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NTENIMIENTO BIOMÉDICOS 2026\PRECONTRACTUALES CORREGIDOS SEPTIEMBRE\"/>
    </mc:Choice>
  </mc:AlternateContent>
  <xr:revisionPtr revIDLastSave="0" documentId="13_ncr:1_{0B6004B6-163E-48F7-BA2B-FEB4011FE0B6}" xr6:coauthVersionLast="47" xr6:coauthVersionMax="47" xr10:uidLastSave="{00000000-0000-0000-0000-000000000000}"/>
  <bookViews>
    <workbookView xWindow="-120" yWindow="-120" windowWidth="20730" windowHeight="11040" tabRatio="1000" firstSheet="1" activeTab="3" xr2:uid="{00000000-000D-0000-FFFF-FFFF00000000}"/>
  </bookViews>
  <sheets>
    <sheet name="Cálculos (julio11) (2)" sheetId="13" state="hidden" r:id="rId1"/>
    <sheet name="COMPARATIVO" sheetId="15" r:id="rId2"/>
    <sheet name="COMPARATIVO (2)" sheetId="16" r:id="rId3"/>
    <sheet name="Cálculos " sheetId="8" r:id="rId4"/>
    <sheet name="Precio unitario " sheetId="10" r:id="rId5"/>
    <sheet name="Variación " sheetId="9" r:id="rId6"/>
    <sheet name="Valor total" sheetId="11" r:id="rId7"/>
    <sheet name="RESUMEN" sheetId="12" r:id="rId8"/>
    <sheet name="ESTUDIO DE MERCADO" sheetId="14" state="hidden" r:id="rId9"/>
  </sheets>
  <externalReferences>
    <externalReference r:id="rId10"/>
  </externalReferences>
  <definedNames>
    <definedName name="_xlnm._FilterDatabase" localSheetId="3" hidden="1">'Cálculos '!$J$8:$AX$8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2" l="1"/>
  <c r="G5" i="12"/>
  <c r="H5" i="12"/>
  <c r="I5" i="12"/>
  <c r="F6" i="12"/>
  <c r="G6" i="12"/>
  <c r="H6" i="12"/>
  <c r="I6" i="12"/>
  <c r="F7" i="12"/>
  <c r="G7" i="12"/>
  <c r="H7" i="12"/>
  <c r="I7" i="12"/>
  <c r="F8" i="12"/>
  <c r="G8" i="12"/>
  <c r="H8" i="12"/>
  <c r="I8" i="12"/>
  <c r="F9" i="12"/>
  <c r="G9" i="12"/>
  <c r="H9" i="12"/>
  <c r="I9" i="12"/>
  <c r="F10" i="12"/>
  <c r="G10" i="12"/>
  <c r="H10" i="12"/>
  <c r="I10" i="12"/>
  <c r="F11" i="12"/>
  <c r="G11" i="12"/>
  <c r="H11" i="12"/>
  <c r="I11" i="12"/>
  <c r="F12" i="12"/>
  <c r="G12" i="12"/>
  <c r="H12" i="12"/>
  <c r="I12" i="12"/>
  <c r="F13" i="12"/>
  <c r="G13" i="12"/>
  <c r="H13" i="12"/>
  <c r="I13" i="12"/>
  <c r="F14" i="12"/>
  <c r="G14" i="12"/>
  <c r="H14" i="12"/>
  <c r="I14" i="12"/>
  <c r="F15" i="12"/>
  <c r="G15" i="12"/>
  <c r="H15" i="12"/>
  <c r="I15" i="12"/>
  <c r="F16" i="12"/>
  <c r="G16" i="12"/>
  <c r="H16" i="12"/>
  <c r="I16" i="12"/>
  <c r="F17" i="12"/>
  <c r="G17" i="12"/>
  <c r="H17" i="12"/>
  <c r="I17" i="12"/>
  <c r="F18" i="12"/>
  <c r="G18" i="12"/>
  <c r="H18" i="12"/>
  <c r="I18" i="12"/>
  <c r="F19" i="12"/>
  <c r="G19" i="12"/>
  <c r="H19" i="12"/>
  <c r="I19" i="12"/>
  <c r="F20" i="12"/>
  <c r="G20" i="12"/>
  <c r="H20" i="12"/>
  <c r="I20" i="12"/>
  <c r="F21" i="12"/>
  <c r="G21" i="12"/>
  <c r="H21" i="12"/>
  <c r="I21" i="12"/>
  <c r="F22" i="12"/>
  <c r="G22" i="12"/>
  <c r="H22" i="12"/>
  <c r="I22" i="12"/>
  <c r="F23" i="12"/>
  <c r="G23" i="12"/>
  <c r="H23" i="12"/>
  <c r="I23" i="12"/>
  <c r="F24" i="12"/>
  <c r="G24" i="12"/>
  <c r="H24" i="12"/>
  <c r="I24" i="12"/>
  <c r="F25" i="12"/>
  <c r="G25" i="12"/>
  <c r="H25" i="12"/>
  <c r="I25" i="12"/>
  <c r="F26" i="12"/>
  <c r="G26" i="12"/>
  <c r="H26" i="12"/>
  <c r="I26" i="12"/>
  <c r="F27" i="12"/>
  <c r="G27" i="12"/>
  <c r="H27" i="12"/>
  <c r="I27" i="12"/>
  <c r="F28" i="12"/>
  <c r="G28" i="12"/>
  <c r="H28" i="12"/>
  <c r="I28" i="12"/>
  <c r="F29" i="12"/>
  <c r="G29" i="12"/>
  <c r="H29" i="12"/>
  <c r="I29" i="12"/>
  <c r="F30" i="12"/>
  <c r="G30" i="12"/>
  <c r="H30" i="12"/>
  <c r="I30" i="12"/>
  <c r="F31" i="12"/>
  <c r="G31" i="12"/>
  <c r="H31" i="12"/>
  <c r="I31" i="12"/>
  <c r="F32" i="12"/>
  <c r="G32" i="12"/>
  <c r="H32" i="12"/>
  <c r="I32" i="12"/>
  <c r="F33" i="12"/>
  <c r="G33" i="12"/>
  <c r="H33" i="12"/>
  <c r="I33" i="12"/>
  <c r="F34" i="12"/>
  <c r="G34" i="12"/>
  <c r="H34" i="12"/>
  <c r="I34" i="12"/>
  <c r="F35" i="12"/>
  <c r="G35" i="12"/>
  <c r="H35" i="12"/>
  <c r="I35" i="12"/>
  <c r="F36" i="12"/>
  <c r="G36" i="12"/>
  <c r="H36" i="12"/>
  <c r="I36" i="12"/>
  <c r="F37" i="12"/>
  <c r="G37" i="12"/>
  <c r="H37" i="12"/>
  <c r="I37" i="12"/>
  <c r="F38" i="12"/>
  <c r="G38" i="12"/>
  <c r="H38" i="12"/>
  <c r="I38" i="12"/>
  <c r="F39" i="12"/>
  <c r="G39" i="12"/>
  <c r="H39" i="12"/>
  <c r="I39" i="12"/>
  <c r="F40" i="12"/>
  <c r="G40" i="12"/>
  <c r="H40" i="12"/>
  <c r="I40" i="12"/>
  <c r="F41" i="12"/>
  <c r="G41" i="12"/>
  <c r="H41" i="12"/>
  <c r="I41" i="12"/>
  <c r="F42" i="12"/>
  <c r="G42" i="12"/>
  <c r="H42" i="12"/>
  <c r="I42" i="12"/>
  <c r="F43" i="12"/>
  <c r="G43" i="12"/>
  <c r="H43" i="12"/>
  <c r="I43" i="12"/>
  <c r="F44" i="12"/>
  <c r="G44" i="12"/>
  <c r="H44" i="12"/>
  <c r="I44" i="12"/>
  <c r="F45" i="12"/>
  <c r="G45" i="12"/>
  <c r="H45" i="12"/>
  <c r="I45" i="12"/>
  <c r="F46" i="12"/>
  <c r="G46" i="12"/>
  <c r="H46" i="12"/>
  <c r="I46" i="12"/>
  <c r="F47" i="12"/>
  <c r="G47" i="12"/>
  <c r="H47" i="12"/>
  <c r="I47" i="12"/>
  <c r="F48" i="12"/>
  <c r="G48" i="12"/>
  <c r="H48" i="12"/>
  <c r="I48" i="12"/>
  <c r="F49" i="12"/>
  <c r="G49" i="12"/>
  <c r="H49" i="12"/>
  <c r="I49" i="12"/>
  <c r="F50" i="12"/>
  <c r="G50" i="12"/>
  <c r="H50" i="12"/>
  <c r="I50" i="12"/>
  <c r="F51" i="12"/>
  <c r="G51" i="12"/>
  <c r="H51" i="12"/>
  <c r="I51" i="12"/>
  <c r="F52" i="12"/>
  <c r="G52" i="12"/>
  <c r="H52" i="12"/>
  <c r="I52" i="12"/>
  <c r="F53" i="12"/>
  <c r="G53" i="12"/>
  <c r="H53" i="12"/>
  <c r="I53" i="12"/>
  <c r="F54" i="12"/>
  <c r="G54" i="12"/>
  <c r="H54" i="12"/>
  <c r="I54" i="12"/>
  <c r="F55" i="12"/>
  <c r="G55" i="12"/>
  <c r="H55" i="12"/>
  <c r="I55" i="12"/>
  <c r="F56" i="12"/>
  <c r="G56" i="12"/>
  <c r="H56" i="12"/>
  <c r="I56" i="12"/>
  <c r="F57" i="12"/>
  <c r="G57" i="12"/>
  <c r="H57" i="12"/>
  <c r="I57" i="12"/>
  <c r="F58" i="12"/>
  <c r="G58" i="12"/>
  <c r="H58" i="12"/>
  <c r="I58" i="12"/>
  <c r="F59" i="12"/>
  <c r="G59" i="12"/>
  <c r="H59" i="12"/>
  <c r="I59" i="12"/>
  <c r="F60" i="12"/>
  <c r="G60" i="12"/>
  <c r="H60" i="12"/>
  <c r="I60" i="12"/>
  <c r="F61" i="12"/>
  <c r="G61" i="12"/>
  <c r="H61" i="12"/>
  <c r="I61" i="12"/>
  <c r="F62" i="12"/>
  <c r="G62" i="12"/>
  <c r="H62" i="12"/>
  <c r="I62" i="12"/>
  <c r="F63" i="12"/>
  <c r="G63" i="12"/>
  <c r="H63" i="12"/>
  <c r="I63" i="12"/>
  <c r="F64" i="12"/>
  <c r="G64" i="12"/>
  <c r="H64" i="12"/>
  <c r="I64" i="12"/>
  <c r="F65" i="12"/>
  <c r="G65" i="12"/>
  <c r="H65" i="12"/>
  <c r="I65" i="12"/>
  <c r="F66" i="12"/>
  <c r="G66" i="12"/>
  <c r="H66" i="12"/>
  <c r="I66" i="12"/>
  <c r="F67" i="12"/>
  <c r="G67" i="12"/>
  <c r="H67" i="12"/>
  <c r="I67" i="12"/>
  <c r="F68" i="12"/>
  <c r="G68" i="12"/>
  <c r="H68" i="12"/>
  <c r="I68" i="12"/>
  <c r="F69" i="12"/>
  <c r="G69" i="12"/>
  <c r="H69" i="12"/>
  <c r="I69" i="12"/>
  <c r="F70" i="12"/>
  <c r="G70" i="12"/>
  <c r="H70" i="12"/>
  <c r="I70" i="12"/>
  <c r="F71" i="12"/>
  <c r="G71" i="12"/>
  <c r="H71" i="12"/>
  <c r="I71" i="12"/>
  <c r="F72" i="12"/>
  <c r="G72" i="12"/>
  <c r="H72" i="12"/>
  <c r="I72" i="12"/>
  <c r="F73" i="12"/>
  <c r="G73" i="12"/>
  <c r="H73" i="12"/>
  <c r="I73" i="12"/>
  <c r="F74" i="12"/>
  <c r="G74" i="12"/>
  <c r="H74" i="12"/>
  <c r="I74" i="12"/>
  <c r="F75" i="12"/>
  <c r="G75" i="12"/>
  <c r="H75" i="12"/>
  <c r="I75" i="12"/>
  <c r="F76" i="12"/>
  <c r="G76" i="12"/>
  <c r="H76" i="12"/>
  <c r="I76" i="12"/>
  <c r="F77" i="12"/>
  <c r="G77" i="12"/>
  <c r="H77" i="12"/>
  <c r="I77" i="12"/>
  <c r="F78" i="12"/>
  <c r="G78" i="12"/>
  <c r="H78" i="12"/>
  <c r="I78" i="12"/>
  <c r="F79" i="12"/>
  <c r="G79" i="12"/>
  <c r="H79" i="12"/>
  <c r="I79" i="12"/>
  <c r="F80" i="12"/>
  <c r="G80" i="12"/>
  <c r="H80" i="12"/>
  <c r="I80" i="12"/>
  <c r="F81" i="12"/>
  <c r="G81" i="12"/>
  <c r="H81" i="12"/>
  <c r="I81" i="12"/>
  <c r="F82" i="12"/>
  <c r="G82" i="12"/>
  <c r="H82" i="12"/>
  <c r="I82" i="12"/>
  <c r="F83" i="12"/>
  <c r="G83" i="12"/>
  <c r="H83" i="12"/>
  <c r="I83" i="12"/>
  <c r="F84" i="12"/>
  <c r="G84" i="12"/>
  <c r="H84" i="12"/>
  <c r="I84" i="12"/>
  <c r="F85" i="12"/>
  <c r="G85" i="12"/>
  <c r="H85" i="12"/>
  <c r="I85" i="12"/>
  <c r="F86" i="12"/>
  <c r="G86" i="12"/>
  <c r="H86" i="12"/>
  <c r="I86" i="12"/>
  <c r="F87" i="12"/>
  <c r="G87" i="12"/>
  <c r="H87" i="12"/>
  <c r="I87" i="12"/>
  <c r="F88" i="12"/>
  <c r="G88" i="12"/>
  <c r="H88" i="12"/>
  <c r="I88" i="12"/>
  <c r="F89" i="12"/>
  <c r="G89" i="12"/>
  <c r="H89" i="12"/>
  <c r="I89" i="12"/>
  <c r="F90" i="12"/>
  <c r="G90" i="12"/>
  <c r="H90" i="12"/>
  <c r="I90" i="12"/>
  <c r="F91" i="12"/>
  <c r="G91" i="12"/>
  <c r="H91" i="12"/>
  <c r="I91" i="12"/>
  <c r="F92" i="12"/>
  <c r="G92" i="12"/>
  <c r="H92" i="12"/>
  <c r="I92" i="12"/>
  <c r="F93" i="12"/>
  <c r="G93" i="12"/>
  <c r="H93" i="12"/>
  <c r="I93" i="12"/>
  <c r="F94" i="12"/>
  <c r="G94" i="12"/>
  <c r="H94" i="12"/>
  <c r="I94" i="12"/>
  <c r="F95" i="12"/>
  <c r="G95" i="12"/>
  <c r="H95" i="12"/>
  <c r="I95" i="12"/>
  <c r="F96" i="12"/>
  <c r="G96" i="12"/>
  <c r="H96" i="12"/>
  <c r="I96" i="12"/>
  <c r="F97" i="12"/>
  <c r="G97" i="12"/>
  <c r="H97" i="12"/>
  <c r="I97" i="12"/>
  <c r="F98" i="12"/>
  <c r="G98" i="12"/>
  <c r="H98" i="12"/>
  <c r="I98" i="12"/>
  <c r="F99" i="12"/>
  <c r="G99" i="12"/>
  <c r="H99" i="12"/>
  <c r="I99" i="12"/>
  <c r="F100" i="12"/>
  <c r="G100" i="12"/>
  <c r="H100" i="12"/>
  <c r="I100" i="12"/>
  <c r="F101" i="12"/>
  <c r="G101" i="12"/>
  <c r="H101" i="12"/>
  <c r="I101" i="12"/>
  <c r="F102" i="12"/>
  <c r="G102" i="12"/>
  <c r="H102" i="12"/>
  <c r="I102" i="12"/>
  <c r="F103" i="12"/>
  <c r="G103" i="12"/>
  <c r="H103" i="12"/>
  <c r="I103" i="12"/>
  <c r="F104" i="12"/>
  <c r="G104" i="12"/>
  <c r="H104" i="12"/>
  <c r="I104" i="12"/>
  <c r="F105" i="12"/>
  <c r="G105" i="12"/>
  <c r="H105" i="12"/>
  <c r="I105" i="12"/>
  <c r="F106" i="12"/>
  <c r="G106" i="12"/>
  <c r="H106" i="12"/>
  <c r="I106" i="12"/>
  <c r="F107" i="12"/>
  <c r="G107" i="12"/>
  <c r="H107" i="12"/>
  <c r="I107" i="12"/>
  <c r="F108" i="12"/>
  <c r="G108" i="12"/>
  <c r="H108" i="12"/>
  <c r="I108" i="12"/>
  <c r="F109" i="12"/>
  <c r="G109" i="12"/>
  <c r="H109" i="12"/>
  <c r="I109" i="12"/>
  <c r="F110" i="12"/>
  <c r="G110" i="12"/>
  <c r="H110" i="12"/>
  <c r="I110" i="12"/>
  <c r="F111" i="12"/>
  <c r="G111" i="12"/>
  <c r="H111" i="12"/>
  <c r="I111" i="12"/>
  <c r="F112" i="12"/>
  <c r="G112" i="12"/>
  <c r="H112" i="12"/>
  <c r="I112" i="12"/>
  <c r="F113" i="12"/>
  <c r="G113" i="12"/>
  <c r="H113" i="12"/>
  <c r="I113" i="12"/>
  <c r="F114" i="12"/>
  <c r="G114" i="12"/>
  <c r="H114" i="12"/>
  <c r="I114" i="12"/>
  <c r="F115" i="12"/>
  <c r="G115" i="12"/>
  <c r="H115" i="12"/>
  <c r="I115" i="12"/>
  <c r="F116" i="12"/>
  <c r="G116" i="12"/>
  <c r="H116" i="12"/>
  <c r="I116" i="12"/>
  <c r="F117" i="12"/>
  <c r="G117" i="12"/>
  <c r="H117" i="12"/>
  <c r="I117" i="12"/>
  <c r="F118" i="12"/>
  <c r="G118" i="12"/>
  <c r="H118" i="12"/>
  <c r="I118" i="12"/>
  <c r="F119" i="12"/>
  <c r="G119" i="12"/>
  <c r="H119" i="12"/>
  <c r="I119" i="12"/>
  <c r="F120" i="12"/>
  <c r="G120" i="12"/>
  <c r="H120" i="12"/>
  <c r="I120" i="12"/>
  <c r="F121" i="12"/>
  <c r="G121" i="12"/>
  <c r="H121" i="12"/>
  <c r="I121" i="12"/>
  <c r="F122" i="12"/>
  <c r="G122" i="12"/>
  <c r="H122" i="12"/>
  <c r="I122" i="12"/>
  <c r="F123" i="12"/>
  <c r="G123" i="12"/>
  <c r="H123" i="12"/>
  <c r="I123" i="12"/>
  <c r="F124" i="12"/>
  <c r="G124" i="12"/>
  <c r="H124" i="12"/>
  <c r="I124" i="12"/>
  <c r="F125" i="12"/>
  <c r="G125" i="12"/>
  <c r="H125" i="12"/>
  <c r="I125" i="12"/>
  <c r="F126" i="12"/>
  <c r="G126" i="12"/>
  <c r="H126" i="12"/>
  <c r="I126" i="12"/>
  <c r="F127" i="12"/>
  <c r="G127" i="12"/>
  <c r="H127" i="12"/>
  <c r="I127" i="12"/>
  <c r="F128" i="12"/>
  <c r="G128" i="12"/>
  <c r="H128" i="12"/>
  <c r="I128" i="12"/>
  <c r="F129" i="12"/>
  <c r="G129" i="12"/>
  <c r="H129" i="12"/>
  <c r="I129" i="12"/>
  <c r="F130" i="12"/>
  <c r="G130" i="12"/>
  <c r="H130" i="12"/>
  <c r="I130" i="12"/>
  <c r="F131" i="12"/>
  <c r="G131" i="12"/>
  <c r="H131" i="12"/>
  <c r="I131" i="12"/>
  <c r="F132" i="12"/>
  <c r="G132" i="12"/>
  <c r="H132" i="12"/>
  <c r="I132" i="12"/>
  <c r="F133" i="12"/>
  <c r="G133" i="12"/>
  <c r="H133" i="12"/>
  <c r="I133" i="12"/>
  <c r="F134" i="12"/>
  <c r="G134" i="12"/>
  <c r="H134" i="12"/>
  <c r="I134" i="12"/>
  <c r="F135" i="12"/>
  <c r="G135" i="12"/>
  <c r="H135" i="12"/>
  <c r="I135" i="12"/>
  <c r="F136" i="12"/>
  <c r="G136" i="12"/>
  <c r="H136" i="12"/>
  <c r="I136" i="12"/>
  <c r="F137" i="12"/>
  <c r="G137" i="12"/>
  <c r="H137" i="12"/>
  <c r="I137" i="12"/>
  <c r="F138" i="12"/>
  <c r="G138" i="12"/>
  <c r="H138" i="12"/>
  <c r="I138" i="12"/>
  <c r="F139" i="12"/>
  <c r="G139" i="12"/>
  <c r="H139" i="12"/>
  <c r="I139" i="12"/>
  <c r="F140" i="12"/>
  <c r="G140" i="12"/>
  <c r="H140" i="12"/>
  <c r="I140" i="12"/>
  <c r="F141" i="12"/>
  <c r="G141" i="12"/>
  <c r="H141" i="12"/>
  <c r="I141" i="12"/>
  <c r="F142" i="12"/>
  <c r="G142" i="12"/>
  <c r="H142" i="12"/>
  <c r="I142" i="12"/>
  <c r="F143" i="12"/>
  <c r="G143" i="12"/>
  <c r="H143" i="12"/>
  <c r="I143" i="12"/>
  <c r="F144" i="12"/>
  <c r="G144" i="12"/>
  <c r="H144" i="12"/>
  <c r="I144" i="12"/>
  <c r="F145" i="12"/>
  <c r="G145" i="12"/>
  <c r="H145" i="12"/>
  <c r="I145" i="12"/>
  <c r="F146" i="12"/>
  <c r="G146" i="12"/>
  <c r="H146" i="12"/>
  <c r="I146" i="12"/>
  <c r="F147" i="12"/>
  <c r="G147" i="12"/>
  <c r="H147" i="12"/>
  <c r="I147" i="12"/>
  <c r="F148" i="12"/>
  <c r="G148" i="12"/>
  <c r="H148" i="12"/>
  <c r="I148" i="12"/>
  <c r="F149" i="12"/>
  <c r="G149" i="12"/>
  <c r="H149" i="12"/>
  <c r="I149" i="12"/>
  <c r="F150" i="12"/>
  <c r="G150" i="12"/>
  <c r="H150" i="12"/>
  <c r="I150" i="12"/>
  <c r="F151" i="12"/>
  <c r="G151" i="12"/>
  <c r="H151" i="12"/>
  <c r="I151" i="12"/>
  <c r="F152" i="12"/>
  <c r="G152" i="12"/>
  <c r="H152" i="12"/>
  <c r="I152" i="12"/>
  <c r="F153" i="12"/>
  <c r="G153" i="12"/>
  <c r="H153" i="12"/>
  <c r="I153" i="12"/>
  <c r="F154" i="12"/>
  <c r="G154" i="12"/>
  <c r="H154" i="12"/>
  <c r="I154" i="12"/>
  <c r="F155" i="12"/>
  <c r="G155" i="12"/>
  <c r="H155" i="12"/>
  <c r="I155" i="12"/>
  <c r="F156" i="12"/>
  <c r="G156" i="12"/>
  <c r="H156" i="12"/>
  <c r="I156" i="12"/>
  <c r="F157" i="12"/>
  <c r="G157" i="12"/>
  <c r="H157" i="12"/>
  <c r="I157" i="12"/>
  <c r="F158" i="12"/>
  <c r="G158" i="12"/>
  <c r="H158" i="12"/>
  <c r="I158" i="12"/>
  <c r="F159" i="12"/>
  <c r="G159" i="12"/>
  <c r="H159" i="12"/>
  <c r="I159" i="12"/>
  <c r="F160" i="12"/>
  <c r="G160" i="12"/>
  <c r="H160" i="12"/>
  <c r="I160" i="12"/>
  <c r="F161" i="12"/>
  <c r="G161" i="12"/>
  <c r="H161" i="12"/>
  <c r="I161" i="12"/>
  <c r="F162" i="12"/>
  <c r="G162" i="12"/>
  <c r="H162" i="12"/>
  <c r="I162" i="12"/>
  <c r="F163" i="12"/>
  <c r="G163" i="12"/>
  <c r="H163" i="12"/>
  <c r="I163" i="12"/>
  <c r="F164" i="12"/>
  <c r="G164" i="12"/>
  <c r="H164" i="12"/>
  <c r="I164" i="12"/>
  <c r="F165" i="12"/>
  <c r="G165" i="12"/>
  <c r="H165" i="12"/>
  <c r="I165" i="12"/>
  <c r="F166" i="12"/>
  <c r="G166" i="12"/>
  <c r="H166" i="12"/>
  <c r="I166" i="12"/>
  <c r="F167" i="12"/>
  <c r="G167" i="12"/>
  <c r="H167" i="12"/>
  <c r="I167" i="12"/>
  <c r="F168" i="12"/>
  <c r="G168" i="12"/>
  <c r="H168" i="12"/>
  <c r="I168" i="12"/>
  <c r="F169" i="12"/>
  <c r="G169" i="12"/>
  <c r="H169" i="12"/>
  <c r="I169" i="12"/>
  <c r="F170" i="12"/>
  <c r="G170" i="12"/>
  <c r="H170" i="12"/>
  <c r="I170" i="12"/>
  <c r="F171" i="12"/>
  <c r="G171" i="12"/>
  <c r="H171" i="12"/>
  <c r="I171" i="12"/>
  <c r="F172" i="12"/>
  <c r="G172" i="12"/>
  <c r="H172" i="12"/>
  <c r="I172" i="12"/>
  <c r="F173" i="12"/>
  <c r="G173" i="12"/>
  <c r="H173" i="12"/>
  <c r="I173" i="12"/>
  <c r="F174" i="12"/>
  <c r="G174" i="12"/>
  <c r="H174" i="12"/>
  <c r="I174" i="12"/>
  <c r="F175" i="12"/>
  <c r="G175" i="12"/>
  <c r="H175" i="12"/>
  <c r="I175" i="12"/>
  <c r="F176" i="12"/>
  <c r="G176" i="12"/>
  <c r="H176" i="12"/>
  <c r="I176" i="12"/>
  <c r="F177" i="12"/>
  <c r="G177" i="12"/>
  <c r="H177" i="12"/>
  <c r="I177" i="12"/>
  <c r="F178" i="12"/>
  <c r="G178" i="12"/>
  <c r="H178" i="12"/>
  <c r="I178" i="12"/>
  <c r="F179" i="12"/>
  <c r="G179" i="12"/>
  <c r="H179" i="12"/>
  <c r="I179" i="12"/>
  <c r="F180" i="12"/>
  <c r="G180" i="12"/>
  <c r="H180" i="12"/>
  <c r="I180" i="12"/>
  <c r="F181" i="12"/>
  <c r="G181" i="12"/>
  <c r="H181" i="12"/>
  <c r="I181" i="12"/>
  <c r="F182" i="12"/>
  <c r="G182" i="12"/>
  <c r="H182" i="12"/>
  <c r="I182" i="12"/>
  <c r="F183" i="12"/>
  <c r="G183" i="12"/>
  <c r="H183" i="12"/>
  <c r="I183" i="12"/>
  <c r="F184" i="12"/>
  <c r="G184" i="12"/>
  <c r="H184" i="12"/>
  <c r="I184" i="12"/>
  <c r="F185" i="12"/>
  <c r="G185" i="12"/>
  <c r="H185" i="12"/>
  <c r="I185" i="12"/>
  <c r="F186" i="12"/>
  <c r="G186" i="12"/>
  <c r="H186" i="12"/>
  <c r="I186" i="12"/>
  <c r="F187" i="12"/>
  <c r="G187" i="12"/>
  <c r="H187" i="12"/>
  <c r="I187" i="12"/>
  <c r="F188" i="12"/>
  <c r="G188" i="12"/>
  <c r="H188" i="12"/>
  <c r="I188" i="12"/>
  <c r="F189" i="12"/>
  <c r="G189" i="12"/>
  <c r="H189" i="12"/>
  <c r="I189" i="12"/>
  <c r="F190" i="12"/>
  <c r="G190" i="12"/>
  <c r="H190" i="12"/>
  <c r="I190" i="12"/>
  <c r="F191" i="12"/>
  <c r="G191" i="12"/>
  <c r="H191" i="12"/>
  <c r="I191" i="12"/>
  <c r="F192" i="12"/>
  <c r="G192" i="12"/>
  <c r="H192" i="12"/>
  <c r="I192" i="12"/>
  <c r="F193" i="12"/>
  <c r="G193" i="12"/>
  <c r="H193" i="12"/>
  <c r="I193" i="12"/>
  <c r="F194" i="12"/>
  <c r="G194" i="12"/>
  <c r="H194" i="12"/>
  <c r="I194" i="12"/>
  <c r="F195" i="12"/>
  <c r="G195" i="12"/>
  <c r="H195" i="12"/>
  <c r="I195" i="12"/>
  <c r="F196" i="12"/>
  <c r="G196" i="12"/>
  <c r="H196" i="12"/>
  <c r="I196" i="12"/>
  <c r="F197" i="12"/>
  <c r="G197" i="12"/>
  <c r="H197" i="12"/>
  <c r="I197" i="12"/>
  <c r="F198" i="12"/>
  <c r="G198" i="12"/>
  <c r="H198" i="12"/>
  <c r="I198" i="12"/>
  <c r="F199" i="12"/>
  <c r="G199" i="12"/>
  <c r="H199" i="12"/>
  <c r="I199" i="12"/>
  <c r="F200" i="12"/>
  <c r="G200" i="12"/>
  <c r="H200" i="12"/>
  <c r="I200" i="12"/>
  <c r="F201" i="12"/>
  <c r="G201" i="12"/>
  <c r="H201" i="12"/>
  <c r="I201" i="12"/>
  <c r="F202" i="12"/>
  <c r="G202" i="12"/>
  <c r="H202" i="12"/>
  <c r="I202" i="12"/>
  <c r="F203" i="12"/>
  <c r="G203" i="12"/>
  <c r="H203" i="12"/>
  <c r="I203" i="12"/>
  <c r="F204" i="12"/>
  <c r="G204" i="12"/>
  <c r="H204" i="12"/>
  <c r="I204" i="12"/>
  <c r="F205" i="12"/>
  <c r="G205" i="12"/>
  <c r="H205" i="12"/>
  <c r="I205" i="12"/>
  <c r="F206" i="12"/>
  <c r="G206" i="12"/>
  <c r="H206" i="12"/>
  <c r="I206" i="12"/>
  <c r="F207" i="12"/>
  <c r="G207" i="12"/>
  <c r="H207" i="12"/>
  <c r="I207" i="12"/>
  <c r="F208" i="12"/>
  <c r="G208" i="12"/>
  <c r="H208" i="12"/>
  <c r="I208" i="12"/>
  <c r="F209" i="12"/>
  <c r="G209" i="12"/>
  <c r="H209" i="12"/>
  <c r="I209" i="12"/>
  <c r="F210" i="12"/>
  <c r="G210" i="12"/>
  <c r="H210" i="12"/>
  <c r="I210" i="12"/>
  <c r="F211" i="12"/>
  <c r="G211" i="12"/>
  <c r="H211" i="12"/>
  <c r="I211" i="12"/>
  <c r="F212" i="12"/>
  <c r="G212" i="12"/>
  <c r="H212" i="12"/>
  <c r="I212" i="12"/>
  <c r="F213" i="12"/>
  <c r="G213" i="12"/>
  <c r="H213" i="12"/>
  <c r="I213" i="12"/>
  <c r="F214" i="12"/>
  <c r="G214" i="12"/>
  <c r="H214" i="12"/>
  <c r="I214" i="12"/>
  <c r="F215" i="12"/>
  <c r="G215" i="12"/>
  <c r="H215" i="12"/>
  <c r="I215" i="12"/>
  <c r="F216" i="12"/>
  <c r="G216" i="12"/>
  <c r="H216" i="12"/>
  <c r="I216" i="12"/>
  <c r="F217" i="12"/>
  <c r="G217" i="12"/>
  <c r="H217" i="12"/>
  <c r="I217" i="12"/>
  <c r="F218" i="12"/>
  <c r="G218" i="12"/>
  <c r="H218" i="12"/>
  <c r="I218" i="12"/>
  <c r="F219" i="12"/>
  <c r="G219" i="12"/>
  <c r="H219" i="12"/>
  <c r="I219" i="12"/>
  <c r="F220" i="12"/>
  <c r="G220" i="12"/>
  <c r="H220" i="12"/>
  <c r="I220" i="12"/>
  <c r="F221" i="12"/>
  <c r="G221" i="12"/>
  <c r="H221" i="12"/>
  <c r="I221" i="12"/>
  <c r="F222" i="12"/>
  <c r="G222" i="12"/>
  <c r="H222" i="12"/>
  <c r="I222" i="12"/>
  <c r="F223" i="12"/>
  <c r="G223" i="12"/>
  <c r="H223" i="12"/>
  <c r="I223" i="12"/>
  <c r="F224" i="12"/>
  <c r="G224" i="12"/>
  <c r="H224" i="12"/>
  <c r="I224" i="12"/>
  <c r="F225" i="12"/>
  <c r="G225" i="12"/>
  <c r="H225" i="12"/>
  <c r="I225" i="12"/>
  <c r="F226" i="12"/>
  <c r="G226" i="12"/>
  <c r="H226" i="12"/>
  <c r="I226" i="12"/>
  <c r="F227" i="12"/>
  <c r="G227" i="12"/>
  <c r="H227" i="12"/>
  <c r="I227" i="12"/>
  <c r="F228" i="12"/>
  <c r="G228" i="12"/>
  <c r="H228" i="12"/>
  <c r="I228" i="12"/>
  <c r="F229" i="12"/>
  <c r="G229" i="12"/>
  <c r="H229" i="12"/>
  <c r="I229" i="12"/>
  <c r="F230" i="12"/>
  <c r="G230" i="12"/>
  <c r="H230" i="12"/>
  <c r="I230" i="12"/>
  <c r="F231" i="12"/>
  <c r="G231" i="12"/>
  <c r="H231" i="12"/>
  <c r="I231" i="12"/>
  <c r="F232" i="12"/>
  <c r="G232" i="12"/>
  <c r="H232" i="12"/>
  <c r="I232" i="12"/>
  <c r="F233" i="12"/>
  <c r="G233" i="12"/>
  <c r="H233" i="12"/>
  <c r="I233" i="12"/>
  <c r="F234" i="12"/>
  <c r="G234" i="12"/>
  <c r="H234" i="12"/>
  <c r="I234" i="12"/>
  <c r="F235" i="12"/>
  <c r="G235" i="12"/>
  <c r="H235" i="12"/>
  <c r="I235" i="12"/>
  <c r="F236" i="12"/>
  <c r="G236" i="12"/>
  <c r="H236" i="12"/>
  <c r="I236" i="12"/>
  <c r="F237" i="12"/>
  <c r="G237" i="12"/>
  <c r="H237" i="12"/>
  <c r="I237" i="12"/>
  <c r="F238" i="12"/>
  <c r="G238" i="12"/>
  <c r="H238" i="12"/>
  <c r="I238" i="12"/>
  <c r="F239" i="12"/>
  <c r="G239" i="12"/>
  <c r="H239" i="12"/>
  <c r="I239" i="12"/>
  <c r="F240" i="12"/>
  <c r="G240" i="12"/>
  <c r="H240" i="12"/>
  <c r="I240" i="12"/>
  <c r="F241" i="12"/>
  <c r="G241" i="12"/>
  <c r="H241" i="12"/>
  <c r="I241" i="12"/>
  <c r="F242" i="12"/>
  <c r="G242" i="12"/>
  <c r="H242" i="12"/>
  <c r="I242" i="12"/>
  <c r="F243" i="12"/>
  <c r="G243" i="12"/>
  <c r="H243" i="12"/>
  <c r="I243" i="12"/>
  <c r="F244" i="12"/>
  <c r="G244" i="12"/>
  <c r="H244" i="12"/>
  <c r="I244" i="12"/>
  <c r="F245" i="12"/>
  <c r="G245" i="12"/>
  <c r="H245" i="12"/>
  <c r="I245" i="12"/>
  <c r="F246" i="12"/>
  <c r="G246" i="12"/>
  <c r="H246" i="12"/>
  <c r="I246" i="12"/>
  <c r="F247" i="12"/>
  <c r="G247" i="12"/>
  <c r="H247" i="12"/>
  <c r="I247" i="12"/>
  <c r="F248" i="12"/>
  <c r="G248" i="12"/>
  <c r="H248" i="12"/>
  <c r="I248" i="12"/>
  <c r="F249" i="12"/>
  <c r="G249" i="12"/>
  <c r="H249" i="12"/>
  <c r="I249" i="12"/>
  <c r="F250" i="12"/>
  <c r="G250" i="12"/>
  <c r="H250" i="12"/>
  <c r="I250" i="12"/>
  <c r="F251" i="12"/>
  <c r="G251" i="12"/>
  <c r="H251" i="12"/>
  <c r="I251" i="12"/>
  <c r="F252" i="12"/>
  <c r="G252" i="12"/>
  <c r="H252" i="12"/>
  <c r="I252" i="12"/>
  <c r="F253" i="12"/>
  <c r="G253" i="12"/>
  <c r="H253" i="12"/>
  <c r="I253" i="12"/>
  <c r="F254" i="12"/>
  <c r="G254" i="12"/>
  <c r="H254" i="12"/>
  <c r="I254" i="12"/>
  <c r="F255" i="12"/>
  <c r="G255" i="12"/>
  <c r="H255" i="12"/>
  <c r="I255" i="12"/>
  <c r="F256" i="12"/>
  <c r="G256" i="12"/>
  <c r="H256" i="12"/>
  <c r="I256" i="12"/>
  <c r="F257" i="12"/>
  <c r="G257" i="12"/>
  <c r="H257" i="12"/>
  <c r="I257" i="12"/>
  <c r="F258" i="12"/>
  <c r="G258" i="12"/>
  <c r="H258" i="12"/>
  <c r="I258" i="12"/>
  <c r="F259" i="12"/>
  <c r="G259" i="12"/>
  <c r="H259" i="12"/>
  <c r="I259" i="12"/>
  <c r="F260" i="12"/>
  <c r="G260" i="12"/>
  <c r="H260" i="12"/>
  <c r="I260" i="12"/>
  <c r="F261" i="12"/>
  <c r="G261" i="12"/>
  <c r="H261" i="12"/>
  <c r="I261" i="12"/>
  <c r="F262" i="12"/>
  <c r="G262" i="12"/>
  <c r="H262" i="12"/>
  <c r="I262" i="12"/>
  <c r="F263" i="12"/>
  <c r="G263" i="12"/>
  <c r="H263" i="12"/>
  <c r="I263" i="12"/>
  <c r="F264" i="12"/>
  <c r="G264" i="12"/>
  <c r="H264" i="12"/>
  <c r="I264" i="12"/>
  <c r="F265" i="12"/>
  <c r="G265" i="12"/>
  <c r="H265" i="12"/>
  <c r="I265" i="12"/>
  <c r="F266" i="12"/>
  <c r="G266" i="12"/>
  <c r="H266" i="12"/>
  <c r="I266" i="12"/>
  <c r="F267" i="12"/>
  <c r="G267" i="12"/>
  <c r="H267" i="12"/>
  <c r="I267" i="12"/>
  <c r="F268" i="12"/>
  <c r="G268" i="12"/>
  <c r="H268" i="12"/>
  <c r="I268" i="12"/>
  <c r="F269" i="12"/>
  <c r="G269" i="12"/>
  <c r="H269" i="12"/>
  <c r="I269" i="12"/>
  <c r="F270" i="12"/>
  <c r="G270" i="12"/>
  <c r="H270" i="12"/>
  <c r="I270" i="12"/>
  <c r="F271" i="12"/>
  <c r="G271" i="12"/>
  <c r="H271" i="12"/>
  <c r="I271" i="12"/>
  <c r="F272" i="12"/>
  <c r="G272" i="12"/>
  <c r="H272" i="12"/>
  <c r="I272" i="12"/>
  <c r="F273" i="12"/>
  <c r="G273" i="12"/>
  <c r="H273" i="12"/>
  <c r="I273" i="12"/>
  <c r="F274" i="12"/>
  <c r="G274" i="12"/>
  <c r="H274" i="12"/>
  <c r="I274" i="12"/>
  <c r="F275" i="12"/>
  <c r="G275" i="12"/>
  <c r="H275" i="12"/>
  <c r="I275" i="12"/>
  <c r="F276" i="12"/>
  <c r="G276" i="12"/>
  <c r="H276" i="12"/>
  <c r="I276" i="12"/>
  <c r="F277" i="12"/>
  <c r="G277" i="12"/>
  <c r="H277" i="12"/>
  <c r="I277" i="12"/>
  <c r="F278" i="12"/>
  <c r="G278" i="12"/>
  <c r="H278" i="12"/>
  <c r="I278" i="12"/>
  <c r="F279" i="12"/>
  <c r="G279" i="12"/>
  <c r="H279" i="12"/>
  <c r="I279" i="12"/>
  <c r="F280" i="12"/>
  <c r="G280" i="12"/>
  <c r="H280" i="12"/>
  <c r="I280" i="12"/>
  <c r="F281" i="12"/>
  <c r="G281" i="12"/>
  <c r="H281" i="12"/>
  <c r="I281" i="12"/>
  <c r="F282" i="12"/>
  <c r="G282" i="12"/>
  <c r="H282" i="12"/>
  <c r="I282" i="12"/>
  <c r="F283" i="12"/>
  <c r="G283" i="12"/>
  <c r="H283" i="12"/>
  <c r="I283" i="12"/>
  <c r="F284" i="12"/>
  <c r="G284" i="12"/>
  <c r="H284" i="12"/>
  <c r="I284" i="12"/>
  <c r="F285" i="12"/>
  <c r="G285" i="12"/>
  <c r="H285" i="12"/>
  <c r="I285" i="12"/>
  <c r="F286" i="12"/>
  <c r="G286" i="12"/>
  <c r="H286" i="12"/>
  <c r="I286" i="12"/>
  <c r="F287" i="12"/>
  <c r="G287" i="12"/>
  <c r="H287" i="12"/>
  <c r="I287" i="12"/>
  <c r="F288" i="12"/>
  <c r="G288" i="12"/>
  <c r="H288" i="12"/>
  <c r="I288" i="12"/>
  <c r="F289" i="12"/>
  <c r="G289" i="12"/>
  <c r="H289" i="12"/>
  <c r="I289" i="12"/>
  <c r="F290" i="12"/>
  <c r="G290" i="12"/>
  <c r="H290" i="12"/>
  <c r="I290" i="12"/>
  <c r="F291" i="12"/>
  <c r="G291" i="12"/>
  <c r="H291" i="12"/>
  <c r="I291" i="12"/>
  <c r="F292" i="12"/>
  <c r="G292" i="12"/>
  <c r="H292" i="12"/>
  <c r="I292" i="12"/>
  <c r="F293" i="12"/>
  <c r="G293" i="12"/>
  <c r="H293" i="12"/>
  <c r="I293" i="12"/>
  <c r="F294" i="12"/>
  <c r="G294" i="12"/>
  <c r="H294" i="12"/>
  <c r="I294" i="12"/>
  <c r="F295" i="12"/>
  <c r="G295" i="12"/>
  <c r="H295" i="12"/>
  <c r="I295" i="12"/>
  <c r="F296" i="12"/>
  <c r="G296" i="12"/>
  <c r="H296" i="12"/>
  <c r="I296" i="12"/>
  <c r="F297" i="12"/>
  <c r="G297" i="12"/>
  <c r="H297" i="12"/>
  <c r="I297" i="12"/>
  <c r="F298" i="12"/>
  <c r="G298" i="12"/>
  <c r="H298" i="12"/>
  <c r="I298" i="12"/>
  <c r="F299" i="12"/>
  <c r="G299" i="12"/>
  <c r="H299" i="12"/>
  <c r="I299" i="12"/>
  <c r="F300" i="12"/>
  <c r="G300" i="12"/>
  <c r="H300" i="12"/>
  <c r="I300" i="12"/>
  <c r="F301" i="12"/>
  <c r="G301" i="12"/>
  <c r="H301" i="12"/>
  <c r="I301" i="12"/>
  <c r="F302" i="12"/>
  <c r="G302" i="12"/>
  <c r="H302" i="12"/>
  <c r="I302" i="12"/>
  <c r="F303" i="12"/>
  <c r="G303" i="12"/>
  <c r="H303" i="12"/>
  <c r="I303" i="12"/>
  <c r="F304" i="12"/>
  <c r="G304" i="12"/>
  <c r="H304" i="12"/>
  <c r="I304" i="12"/>
  <c r="F305" i="12"/>
  <c r="G305" i="12"/>
  <c r="H305" i="12"/>
  <c r="I305" i="12"/>
  <c r="F306" i="12"/>
  <c r="G306" i="12"/>
  <c r="H306" i="12"/>
  <c r="I306" i="12"/>
  <c r="F307" i="12"/>
  <c r="G307" i="12"/>
  <c r="H307" i="12"/>
  <c r="I307" i="12"/>
  <c r="F308" i="12"/>
  <c r="G308" i="12"/>
  <c r="H308" i="12"/>
  <c r="I308" i="12"/>
  <c r="F309" i="12"/>
  <c r="G309" i="12"/>
  <c r="H309" i="12"/>
  <c r="I309" i="12"/>
  <c r="F310" i="12"/>
  <c r="G310" i="12"/>
  <c r="H310" i="12"/>
  <c r="I310" i="12"/>
  <c r="F311" i="12"/>
  <c r="G311" i="12"/>
  <c r="H311" i="12"/>
  <c r="I311" i="12"/>
  <c r="F312" i="12"/>
  <c r="G312" i="12"/>
  <c r="H312" i="12"/>
  <c r="I312" i="12"/>
  <c r="F313" i="12"/>
  <c r="G313" i="12"/>
  <c r="H313" i="12"/>
  <c r="I313" i="12"/>
  <c r="F314" i="12"/>
  <c r="G314" i="12"/>
  <c r="H314" i="12"/>
  <c r="I314" i="12"/>
  <c r="F315" i="12"/>
  <c r="G315" i="12"/>
  <c r="H315" i="12"/>
  <c r="I315" i="12"/>
  <c r="F316" i="12"/>
  <c r="G316" i="12"/>
  <c r="H316" i="12"/>
  <c r="I316" i="12"/>
  <c r="F317" i="12"/>
  <c r="G317" i="12"/>
  <c r="H317" i="12"/>
  <c r="I317" i="12"/>
  <c r="F318" i="12"/>
  <c r="G318" i="12"/>
  <c r="H318" i="12"/>
  <c r="I318" i="12"/>
  <c r="F319" i="12"/>
  <c r="G319" i="12"/>
  <c r="H319" i="12"/>
  <c r="I319" i="12"/>
  <c r="F320" i="12"/>
  <c r="G320" i="12"/>
  <c r="H320" i="12"/>
  <c r="I320" i="12"/>
  <c r="F321" i="12"/>
  <c r="G321" i="12"/>
  <c r="H321" i="12"/>
  <c r="I321" i="12"/>
  <c r="F322" i="12"/>
  <c r="G322" i="12"/>
  <c r="H322" i="12"/>
  <c r="I322" i="12"/>
  <c r="F323" i="12"/>
  <c r="G323" i="12"/>
  <c r="H323" i="12"/>
  <c r="I323" i="12"/>
  <c r="F324" i="12"/>
  <c r="G324" i="12"/>
  <c r="H324" i="12"/>
  <c r="I324" i="12"/>
  <c r="F325" i="12"/>
  <c r="G325" i="12"/>
  <c r="H325" i="12"/>
  <c r="I325" i="12"/>
  <c r="F326" i="12"/>
  <c r="G326" i="12"/>
  <c r="H326" i="12"/>
  <c r="I326" i="12"/>
  <c r="F327" i="12"/>
  <c r="G327" i="12"/>
  <c r="H327" i="12"/>
  <c r="I327" i="12"/>
  <c r="F328" i="12"/>
  <c r="G328" i="12"/>
  <c r="H328" i="12"/>
  <c r="I328" i="12"/>
  <c r="F329" i="12"/>
  <c r="G329" i="12"/>
  <c r="H329" i="12"/>
  <c r="I329" i="12"/>
  <c r="F330" i="12"/>
  <c r="G330" i="12"/>
  <c r="H330" i="12"/>
  <c r="I330" i="12"/>
  <c r="F331" i="12"/>
  <c r="G331" i="12"/>
  <c r="H331" i="12"/>
  <c r="I331" i="12"/>
  <c r="F332" i="12"/>
  <c r="G332" i="12"/>
  <c r="H332" i="12"/>
  <c r="I332" i="12"/>
  <c r="F333" i="12"/>
  <c r="G333" i="12"/>
  <c r="H333" i="12"/>
  <c r="I333" i="12"/>
  <c r="F334" i="12"/>
  <c r="G334" i="12"/>
  <c r="H334" i="12"/>
  <c r="I334" i="12"/>
  <c r="F335" i="12"/>
  <c r="G335" i="12"/>
  <c r="H335" i="12"/>
  <c r="I335" i="12"/>
  <c r="F336" i="12"/>
  <c r="G336" i="12"/>
  <c r="H336" i="12"/>
  <c r="I336" i="12"/>
  <c r="F337" i="12"/>
  <c r="G337" i="12"/>
  <c r="H337" i="12"/>
  <c r="I337" i="12"/>
  <c r="F338" i="12"/>
  <c r="G338" i="12"/>
  <c r="H338" i="12"/>
  <c r="I338" i="12"/>
  <c r="F339" i="12"/>
  <c r="G339" i="12"/>
  <c r="H339" i="12"/>
  <c r="I339" i="12"/>
  <c r="F340" i="12"/>
  <c r="G340" i="12"/>
  <c r="H340" i="12"/>
  <c r="I340" i="12"/>
  <c r="F341" i="12"/>
  <c r="G341" i="12"/>
  <c r="H341" i="12"/>
  <c r="I341" i="12"/>
  <c r="F342" i="12"/>
  <c r="G342" i="12"/>
  <c r="H342" i="12"/>
  <c r="I342" i="12"/>
  <c r="F343" i="12"/>
  <c r="G343" i="12"/>
  <c r="H343" i="12"/>
  <c r="I343" i="12"/>
  <c r="F344" i="12"/>
  <c r="G344" i="12"/>
  <c r="H344" i="12"/>
  <c r="I344" i="12"/>
  <c r="F345" i="12"/>
  <c r="G345" i="12"/>
  <c r="H345" i="12"/>
  <c r="I345" i="12"/>
  <c r="F346" i="12"/>
  <c r="G346" i="12"/>
  <c r="H346" i="12"/>
  <c r="I346" i="12"/>
  <c r="F347" i="12"/>
  <c r="G347" i="12"/>
  <c r="H347" i="12"/>
  <c r="I347" i="12"/>
  <c r="F348" i="12"/>
  <c r="G348" i="12"/>
  <c r="H348" i="12"/>
  <c r="I348" i="12"/>
  <c r="F349" i="12"/>
  <c r="G349" i="12"/>
  <c r="H349" i="12"/>
  <c r="I349" i="12"/>
  <c r="F350" i="12"/>
  <c r="G350" i="12"/>
  <c r="H350" i="12"/>
  <c r="I350" i="12"/>
  <c r="F351" i="12"/>
  <c r="G351" i="12"/>
  <c r="H351" i="12"/>
  <c r="I351" i="12"/>
  <c r="F352" i="12"/>
  <c r="G352" i="12"/>
  <c r="H352" i="12"/>
  <c r="I352" i="12"/>
  <c r="F353" i="12"/>
  <c r="G353" i="12"/>
  <c r="H353" i="12"/>
  <c r="I353" i="12"/>
  <c r="F354" i="12"/>
  <c r="G354" i="12"/>
  <c r="H354" i="12"/>
  <c r="I354" i="12"/>
  <c r="F355" i="12"/>
  <c r="G355" i="12"/>
  <c r="H355" i="12"/>
  <c r="I355" i="12"/>
  <c r="F356" i="12"/>
  <c r="G356" i="12"/>
  <c r="H356" i="12"/>
  <c r="I356" i="12"/>
  <c r="F357" i="12"/>
  <c r="G357" i="12"/>
  <c r="H357" i="12"/>
  <c r="I357" i="12"/>
  <c r="F358" i="12"/>
  <c r="G358" i="12"/>
  <c r="H358" i="12"/>
  <c r="I358" i="12"/>
  <c r="F359" i="12"/>
  <c r="G359" i="12"/>
  <c r="H359" i="12"/>
  <c r="I359" i="12"/>
  <c r="F360" i="12"/>
  <c r="G360" i="12"/>
  <c r="H360" i="12"/>
  <c r="I360" i="12"/>
  <c r="F361" i="12"/>
  <c r="G361" i="12"/>
  <c r="H361" i="12"/>
  <c r="I361" i="12"/>
  <c r="F362" i="12"/>
  <c r="G362" i="12"/>
  <c r="H362" i="12"/>
  <c r="I362" i="12"/>
  <c r="F363" i="12"/>
  <c r="G363" i="12"/>
  <c r="H363" i="12"/>
  <c r="I363" i="12"/>
  <c r="F364" i="12"/>
  <c r="G364" i="12"/>
  <c r="H364" i="12"/>
  <c r="I364" i="12"/>
  <c r="F365" i="12"/>
  <c r="G365" i="12"/>
  <c r="H365" i="12"/>
  <c r="I365" i="12"/>
  <c r="F366" i="12"/>
  <c r="G366" i="12"/>
  <c r="H366" i="12"/>
  <c r="I366" i="12"/>
  <c r="F367" i="12"/>
  <c r="G367" i="12"/>
  <c r="H367" i="12"/>
  <c r="I367" i="12"/>
  <c r="F368" i="12"/>
  <c r="G368" i="12"/>
  <c r="H368" i="12"/>
  <c r="I368" i="12"/>
  <c r="F369" i="12"/>
  <c r="G369" i="12"/>
  <c r="H369" i="12"/>
  <c r="I369" i="12"/>
  <c r="F370" i="12"/>
  <c r="G370" i="12"/>
  <c r="H370" i="12"/>
  <c r="I370" i="12"/>
  <c r="F371" i="12"/>
  <c r="G371" i="12"/>
  <c r="H371" i="12"/>
  <c r="I371" i="12"/>
  <c r="F372" i="12"/>
  <c r="G372" i="12"/>
  <c r="H372" i="12"/>
  <c r="I372" i="12"/>
  <c r="F373" i="12"/>
  <c r="G373" i="12"/>
  <c r="H373" i="12"/>
  <c r="I373" i="12"/>
  <c r="F374" i="12"/>
  <c r="G374" i="12"/>
  <c r="H374" i="12"/>
  <c r="I374" i="12"/>
  <c r="F375" i="12"/>
  <c r="G375" i="12"/>
  <c r="H375" i="12"/>
  <c r="I375" i="12"/>
  <c r="F376" i="12"/>
  <c r="G376" i="12"/>
  <c r="H376" i="12"/>
  <c r="I376" i="12"/>
  <c r="F377" i="12"/>
  <c r="G377" i="12"/>
  <c r="H377" i="12"/>
  <c r="I377" i="12"/>
  <c r="F378" i="12"/>
  <c r="G378" i="12"/>
  <c r="H378" i="12"/>
  <c r="I378" i="12"/>
  <c r="F379" i="12"/>
  <c r="G379" i="12"/>
  <c r="H379" i="12"/>
  <c r="I379" i="12"/>
  <c r="F380" i="12"/>
  <c r="G380" i="12"/>
  <c r="H380" i="12"/>
  <c r="I380" i="12"/>
  <c r="F381" i="12"/>
  <c r="G381" i="12"/>
  <c r="H381" i="12"/>
  <c r="I381" i="12"/>
  <c r="F382" i="12"/>
  <c r="G382" i="12"/>
  <c r="H382" i="12"/>
  <c r="I382" i="12"/>
  <c r="F383" i="12"/>
  <c r="G383" i="12"/>
  <c r="H383" i="12"/>
  <c r="I383" i="12"/>
  <c r="F384" i="12"/>
  <c r="G384" i="12"/>
  <c r="H384" i="12"/>
  <c r="I384" i="12"/>
  <c r="F385" i="12"/>
  <c r="G385" i="12"/>
  <c r="H385" i="12"/>
  <c r="I385" i="12"/>
  <c r="F386" i="12"/>
  <c r="G386" i="12"/>
  <c r="H386" i="12"/>
  <c r="I386" i="12"/>
  <c r="F387" i="12"/>
  <c r="G387" i="12"/>
  <c r="H387" i="12"/>
  <c r="I387" i="12"/>
  <c r="F388" i="12"/>
  <c r="G388" i="12"/>
  <c r="H388" i="12"/>
  <c r="I388" i="12"/>
  <c r="F389" i="12"/>
  <c r="G389" i="12"/>
  <c r="H389" i="12"/>
  <c r="I389" i="12"/>
  <c r="F390" i="12"/>
  <c r="G390" i="12"/>
  <c r="H390" i="12"/>
  <c r="I390" i="12"/>
  <c r="F391" i="12"/>
  <c r="G391" i="12"/>
  <c r="H391" i="12"/>
  <c r="I391" i="12"/>
  <c r="F392" i="12"/>
  <c r="G392" i="12"/>
  <c r="H392" i="12"/>
  <c r="I392" i="12"/>
  <c r="F393" i="12"/>
  <c r="G393" i="12"/>
  <c r="H393" i="12"/>
  <c r="I393" i="12"/>
  <c r="F394" i="12"/>
  <c r="G394" i="12"/>
  <c r="H394" i="12"/>
  <c r="I394" i="12"/>
  <c r="F395" i="12"/>
  <c r="G395" i="12"/>
  <c r="H395" i="12"/>
  <c r="I395" i="12"/>
  <c r="F396" i="12"/>
  <c r="G396" i="12"/>
  <c r="H396" i="12"/>
  <c r="I396" i="12"/>
  <c r="F397" i="12"/>
  <c r="G397" i="12"/>
  <c r="H397" i="12"/>
  <c r="I397" i="12"/>
  <c r="F398" i="12"/>
  <c r="G398" i="12"/>
  <c r="H398" i="12"/>
  <c r="I398" i="12"/>
  <c r="F399" i="12"/>
  <c r="G399" i="12"/>
  <c r="H399" i="12"/>
  <c r="I399" i="12"/>
  <c r="F400" i="12"/>
  <c r="G400" i="12"/>
  <c r="H400" i="12"/>
  <c r="I400" i="12"/>
  <c r="F401" i="12"/>
  <c r="G401" i="12"/>
  <c r="H401" i="12"/>
  <c r="I401" i="12"/>
  <c r="F402" i="12"/>
  <c r="G402" i="12"/>
  <c r="H402" i="12"/>
  <c r="I402" i="12"/>
  <c r="F403" i="12"/>
  <c r="G403" i="12"/>
  <c r="H403" i="12"/>
  <c r="I403" i="12"/>
  <c r="F404" i="12"/>
  <c r="G404" i="12"/>
  <c r="H404" i="12"/>
  <c r="I404" i="12"/>
  <c r="F405" i="12"/>
  <c r="G405" i="12"/>
  <c r="H405" i="12"/>
  <c r="I405" i="12"/>
  <c r="F406" i="12"/>
  <c r="G406" i="12"/>
  <c r="H406" i="12"/>
  <c r="I406" i="12"/>
  <c r="F407" i="12"/>
  <c r="G407" i="12"/>
  <c r="H407" i="12"/>
  <c r="I407" i="12"/>
  <c r="F408" i="12"/>
  <c r="G408" i="12"/>
  <c r="H408" i="12"/>
  <c r="I408" i="12"/>
  <c r="F409" i="12"/>
  <c r="G409" i="12"/>
  <c r="H409" i="12"/>
  <c r="I409" i="12"/>
  <c r="F410" i="12"/>
  <c r="G410" i="12"/>
  <c r="H410" i="12"/>
  <c r="I410" i="12"/>
  <c r="F411" i="12"/>
  <c r="G411" i="12"/>
  <c r="H411" i="12"/>
  <c r="I411" i="12"/>
  <c r="F412" i="12"/>
  <c r="G412" i="12"/>
  <c r="H412" i="12"/>
  <c r="I412" i="12"/>
  <c r="F413" i="12"/>
  <c r="G413" i="12"/>
  <c r="H413" i="12"/>
  <c r="I413" i="12"/>
  <c r="F414" i="12"/>
  <c r="G414" i="12"/>
  <c r="H414" i="12"/>
  <c r="I414" i="12"/>
  <c r="F415" i="12"/>
  <c r="G415" i="12"/>
  <c r="H415" i="12"/>
  <c r="I415" i="12"/>
  <c r="F416" i="12"/>
  <c r="G416" i="12"/>
  <c r="H416" i="12"/>
  <c r="I416" i="12"/>
  <c r="F417" i="12"/>
  <c r="G417" i="12"/>
  <c r="H417" i="12"/>
  <c r="I417" i="12"/>
  <c r="F418" i="12"/>
  <c r="G418" i="12"/>
  <c r="H418" i="12"/>
  <c r="I418" i="12"/>
  <c r="F419" i="12"/>
  <c r="G419" i="12"/>
  <c r="H419" i="12"/>
  <c r="I419" i="12"/>
  <c r="F420" i="12"/>
  <c r="G420" i="12"/>
  <c r="H420" i="12"/>
  <c r="I420" i="12"/>
  <c r="F421" i="12"/>
  <c r="G421" i="12"/>
  <c r="H421" i="12"/>
  <c r="I421" i="12"/>
  <c r="F422" i="12"/>
  <c r="G422" i="12"/>
  <c r="H422" i="12"/>
  <c r="I422" i="12"/>
  <c r="F423" i="12"/>
  <c r="G423" i="12"/>
  <c r="H423" i="12"/>
  <c r="I423" i="12"/>
  <c r="F424" i="12"/>
  <c r="G424" i="12"/>
  <c r="H424" i="12"/>
  <c r="I424" i="12"/>
  <c r="F425" i="12"/>
  <c r="G425" i="12"/>
  <c r="H425" i="12"/>
  <c r="I425" i="12"/>
  <c r="F426" i="12"/>
  <c r="G426" i="12"/>
  <c r="H426" i="12"/>
  <c r="I426" i="12"/>
  <c r="F427" i="12"/>
  <c r="G427" i="12"/>
  <c r="H427" i="12"/>
  <c r="I427" i="12"/>
  <c r="F428" i="12"/>
  <c r="G428" i="12"/>
  <c r="H428" i="12"/>
  <c r="I428" i="12"/>
  <c r="F429" i="12"/>
  <c r="G429" i="12"/>
  <c r="H429" i="12"/>
  <c r="I429" i="12"/>
  <c r="F430" i="12"/>
  <c r="G430" i="12"/>
  <c r="H430" i="12"/>
  <c r="I430" i="12"/>
  <c r="F431" i="12"/>
  <c r="G431" i="12"/>
  <c r="H431" i="12"/>
  <c r="I431" i="12"/>
  <c r="F432" i="12"/>
  <c r="G432" i="12"/>
  <c r="H432" i="12"/>
  <c r="I432" i="12"/>
  <c r="F433" i="12"/>
  <c r="G433" i="12"/>
  <c r="H433" i="12"/>
  <c r="I433" i="12"/>
  <c r="F434" i="12"/>
  <c r="G434" i="12"/>
  <c r="H434" i="12"/>
  <c r="I434" i="12"/>
  <c r="F435" i="12"/>
  <c r="G435" i="12"/>
  <c r="H435" i="12"/>
  <c r="I435" i="12"/>
  <c r="F436" i="12"/>
  <c r="G436" i="12"/>
  <c r="H436" i="12"/>
  <c r="I436" i="12"/>
  <c r="F437" i="12"/>
  <c r="G437" i="12"/>
  <c r="H437" i="12"/>
  <c r="I437" i="12"/>
  <c r="F438" i="12"/>
  <c r="G438" i="12"/>
  <c r="H438" i="12"/>
  <c r="I438" i="12"/>
  <c r="F439" i="12"/>
  <c r="G439" i="12"/>
  <c r="H439" i="12"/>
  <c r="I439" i="12"/>
  <c r="F440" i="12"/>
  <c r="G440" i="12"/>
  <c r="H440" i="12"/>
  <c r="I440" i="12"/>
  <c r="F441" i="12"/>
  <c r="G441" i="12"/>
  <c r="H441" i="12"/>
  <c r="I441" i="12"/>
  <c r="F442" i="12"/>
  <c r="G442" i="12"/>
  <c r="H442" i="12"/>
  <c r="I442" i="12"/>
  <c r="F443" i="12"/>
  <c r="G443" i="12"/>
  <c r="H443" i="12"/>
  <c r="I443" i="12"/>
  <c r="F444" i="12"/>
  <c r="G444" i="12"/>
  <c r="H444" i="12"/>
  <c r="I444" i="12"/>
  <c r="F445" i="12"/>
  <c r="G445" i="12"/>
  <c r="H445" i="12"/>
  <c r="I445" i="12"/>
  <c r="F446" i="12"/>
  <c r="G446" i="12"/>
  <c r="H446" i="12"/>
  <c r="I446" i="12"/>
  <c r="F447" i="12"/>
  <c r="G447" i="12"/>
  <c r="H447" i="12"/>
  <c r="I447" i="12"/>
  <c r="F448" i="12"/>
  <c r="G448" i="12"/>
  <c r="H448" i="12"/>
  <c r="I448" i="12"/>
  <c r="F449" i="12"/>
  <c r="G449" i="12"/>
  <c r="H449" i="12"/>
  <c r="I449" i="12"/>
  <c r="F450" i="12"/>
  <c r="G450" i="12"/>
  <c r="H450" i="12"/>
  <c r="I450" i="12"/>
  <c r="F451" i="12"/>
  <c r="G451" i="12"/>
  <c r="H451" i="12"/>
  <c r="I451" i="12"/>
  <c r="F452" i="12"/>
  <c r="G452" i="12"/>
  <c r="H452" i="12"/>
  <c r="I452" i="12"/>
  <c r="F453" i="12"/>
  <c r="G453" i="12"/>
  <c r="H453" i="12"/>
  <c r="I453" i="12"/>
  <c r="F454" i="12"/>
  <c r="G454" i="12"/>
  <c r="H454" i="12"/>
  <c r="I454" i="12"/>
  <c r="F455" i="12"/>
  <c r="G455" i="12"/>
  <c r="H455" i="12"/>
  <c r="I455" i="12"/>
  <c r="F456" i="12"/>
  <c r="G456" i="12"/>
  <c r="H456" i="12"/>
  <c r="I456" i="12"/>
  <c r="F457" i="12"/>
  <c r="G457" i="12"/>
  <c r="H457" i="12"/>
  <c r="I457" i="12"/>
  <c r="F458" i="12"/>
  <c r="G458" i="12"/>
  <c r="H458" i="12"/>
  <c r="I458" i="12"/>
  <c r="F459" i="12"/>
  <c r="G459" i="12"/>
  <c r="H459" i="12"/>
  <c r="I459" i="12"/>
  <c r="F460" i="12"/>
  <c r="G460" i="12"/>
  <c r="H460" i="12"/>
  <c r="I460" i="12"/>
  <c r="F461" i="12"/>
  <c r="G461" i="12"/>
  <c r="H461" i="12"/>
  <c r="I461" i="12"/>
  <c r="F462" i="12"/>
  <c r="G462" i="12"/>
  <c r="H462" i="12"/>
  <c r="I462" i="12"/>
  <c r="F463" i="12"/>
  <c r="G463" i="12"/>
  <c r="H463" i="12"/>
  <c r="I463" i="12"/>
  <c r="F464" i="12"/>
  <c r="G464" i="12"/>
  <c r="H464" i="12"/>
  <c r="I464" i="12"/>
  <c r="F465" i="12"/>
  <c r="G465" i="12"/>
  <c r="H465" i="12"/>
  <c r="I465" i="12"/>
  <c r="F466" i="12"/>
  <c r="G466" i="12"/>
  <c r="H466" i="12"/>
  <c r="I466" i="12"/>
  <c r="F467" i="12"/>
  <c r="G467" i="12"/>
  <c r="H467" i="12"/>
  <c r="I467" i="12"/>
  <c r="F468" i="12"/>
  <c r="G468" i="12"/>
  <c r="H468" i="12"/>
  <c r="I468" i="12"/>
  <c r="F469" i="12"/>
  <c r="G469" i="12"/>
  <c r="H469" i="12"/>
  <c r="I469" i="12"/>
  <c r="F470" i="12"/>
  <c r="G470" i="12"/>
  <c r="H470" i="12"/>
  <c r="I470" i="12"/>
  <c r="F471" i="12"/>
  <c r="G471" i="12"/>
  <c r="H471" i="12"/>
  <c r="I471" i="12"/>
  <c r="F472" i="12"/>
  <c r="G472" i="12"/>
  <c r="H472" i="12"/>
  <c r="I472" i="12"/>
  <c r="F473" i="12"/>
  <c r="G473" i="12"/>
  <c r="H473" i="12"/>
  <c r="I473" i="12"/>
  <c r="F474" i="12"/>
  <c r="G474" i="12"/>
  <c r="H474" i="12"/>
  <c r="I474" i="12"/>
  <c r="F475" i="12"/>
  <c r="G475" i="12"/>
  <c r="H475" i="12"/>
  <c r="I475" i="12"/>
  <c r="F476" i="12"/>
  <c r="G476" i="12"/>
  <c r="H476" i="12"/>
  <c r="I476" i="12"/>
  <c r="F477" i="12"/>
  <c r="G477" i="12"/>
  <c r="H477" i="12"/>
  <c r="I477" i="12"/>
  <c r="F478" i="12"/>
  <c r="G478" i="12"/>
  <c r="H478" i="12"/>
  <c r="I478" i="12"/>
  <c r="F479" i="12"/>
  <c r="G479" i="12"/>
  <c r="H479" i="12"/>
  <c r="I479" i="12"/>
  <c r="F480" i="12"/>
  <c r="G480" i="12"/>
  <c r="H480" i="12"/>
  <c r="I480" i="12"/>
  <c r="F481" i="12"/>
  <c r="G481" i="12"/>
  <c r="H481" i="12"/>
  <c r="I481" i="12"/>
  <c r="F482" i="12"/>
  <c r="G482" i="12"/>
  <c r="H482" i="12"/>
  <c r="I482" i="12"/>
  <c r="F483" i="12"/>
  <c r="G483" i="12"/>
  <c r="H483" i="12"/>
  <c r="I483" i="12"/>
  <c r="F484" i="12"/>
  <c r="G484" i="12"/>
  <c r="H484" i="12"/>
  <c r="I484" i="12"/>
  <c r="F485" i="12"/>
  <c r="G485" i="12"/>
  <c r="H485" i="12"/>
  <c r="I485" i="12"/>
  <c r="F486" i="12"/>
  <c r="G486" i="12"/>
  <c r="H486" i="12"/>
  <c r="I486" i="12"/>
  <c r="F487" i="12"/>
  <c r="G487" i="12"/>
  <c r="H487" i="12"/>
  <c r="I487" i="12"/>
  <c r="F488" i="12"/>
  <c r="G488" i="12"/>
  <c r="H488" i="12"/>
  <c r="I488" i="12"/>
  <c r="F489" i="12"/>
  <c r="G489" i="12"/>
  <c r="H489" i="12"/>
  <c r="I489" i="12"/>
  <c r="F490" i="12"/>
  <c r="G490" i="12"/>
  <c r="H490" i="12"/>
  <c r="I490" i="12"/>
  <c r="F491" i="12"/>
  <c r="G491" i="12"/>
  <c r="H491" i="12"/>
  <c r="I491" i="12"/>
  <c r="F492" i="12"/>
  <c r="G492" i="12"/>
  <c r="H492" i="12"/>
  <c r="I492" i="12"/>
  <c r="F493" i="12"/>
  <c r="G493" i="12"/>
  <c r="H493" i="12"/>
  <c r="I493" i="12"/>
  <c r="F494" i="12"/>
  <c r="G494" i="12"/>
  <c r="H494" i="12"/>
  <c r="I494" i="12"/>
  <c r="F495" i="12"/>
  <c r="G495" i="12"/>
  <c r="H495" i="12"/>
  <c r="I495" i="12"/>
  <c r="F496" i="12"/>
  <c r="G496" i="12"/>
  <c r="H496" i="12"/>
  <c r="I496" i="12"/>
  <c r="F497" i="12"/>
  <c r="G497" i="12"/>
  <c r="H497" i="12"/>
  <c r="I497" i="12"/>
  <c r="F498" i="12"/>
  <c r="G498" i="12"/>
  <c r="H498" i="12"/>
  <c r="I498" i="12"/>
  <c r="F499" i="12"/>
  <c r="G499" i="12"/>
  <c r="H499" i="12"/>
  <c r="I499" i="12"/>
  <c r="F500" i="12"/>
  <c r="G500" i="12"/>
  <c r="H500" i="12"/>
  <c r="I500" i="12"/>
  <c r="F501" i="12"/>
  <c r="G501" i="12"/>
  <c r="H501" i="12"/>
  <c r="I501" i="12"/>
  <c r="F502" i="12"/>
  <c r="G502" i="12"/>
  <c r="H502" i="12"/>
  <c r="I502" i="12"/>
  <c r="F503" i="12"/>
  <c r="G503" i="12"/>
  <c r="H503" i="12"/>
  <c r="I503" i="12"/>
  <c r="F504" i="12"/>
  <c r="G504" i="12"/>
  <c r="H504" i="12"/>
  <c r="I504" i="12"/>
  <c r="F505" i="12"/>
  <c r="G505" i="12"/>
  <c r="H505" i="12"/>
  <c r="I505" i="12"/>
  <c r="F506" i="12"/>
  <c r="G506" i="12"/>
  <c r="H506" i="12"/>
  <c r="I506" i="12"/>
  <c r="F507" i="12"/>
  <c r="G507" i="12"/>
  <c r="H507" i="12"/>
  <c r="I507" i="12"/>
  <c r="F508" i="12"/>
  <c r="G508" i="12"/>
  <c r="H508" i="12"/>
  <c r="I508" i="12"/>
  <c r="F509" i="12"/>
  <c r="G509" i="12"/>
  <c r="H509" i="12"/>
  <c r="I509" i="12"/>
  <c r="F510" i="12"/>
  <c r="G510" i="12"/>
  <c r="H510" i="12"/>
  <c r="I510" i="12"/>
  <c r="F511" i="12"/>
  <c r="G511" i="12"/>
  <c r="H511" i="12"/>
  <c r="I511" i="12"/>
  <c r="F512" i="12"/>
  <c r="G512" i="12"/>
  <c r="H512" i="12"/>
  <c r="I512" i="12"/>
  <c r="F513" i="12"/>
  <c r="G513" i="12"/>
  <c r="H513" i="12"/>
  <c r="I513" i="12"/>
  <c r="F514" i="12"/>
  <c r="G514" i="12"/>
  <c r="H514" i="12"/>
  <c r="I514" i="12"/>
  <c r="F515" i="12"/>
  <c r="G515" i="12"/>
  <c r="H515" i="12"/>
  <c r="I515" i="12"/>
  <c r="F516" i="12"/>
  <c r="G516" i="12"/>
  <c r="H516" i="12"/>
  <c r="I516" i="12"/>
  <c r="F517" i="12"/>
  <c r="G517" i="12"/>
  <c r="H517" i="12"/>
  <c r="I517" i="12"/>
  <c r="F518" i="12"/>
  <c r="G518" i="12"/>
  <c r="H518" i="12"/>
  <c r="I518" i="12"/>
  <c r="F519" i="12"/>
  <c r="G519" i="12"/>
  <c r="H519" i="12"/>
  <c r="I519" i="12"/>
  <c r="F520" i="12"/>
  <c r="G520" i="12"/>
  <c r="H520" i="12"/>
  <c r="I520" i="12"/>
  <c r="F521" i="12"/>
  <c r="G521" i="12"/>
  <c r="H521" i="12"/>
  <c r="I521" i="12"/>
  <c r="F522" i="12"/>
  <c r="G522" i="12"/>
  <c r="H522" i="12"/>
  <c r="I522" i="12"/>
  <c r="F523" i="12"/>
  <c r="G523" i="12"/>
  <c r="H523" i="12"/>
  <c r="I523" i="12"/>
  <c r="F524" i="12"/>
  <c r="G524" i="12"/>
  <c r="H524" i="12"/>
  <c r="I524" i="12"/>
  <c r="F525" i="12"/>
  <c r="G525" i="12"/>
  <c r="H525" i="12"/>
  <c r="I525" i="12"/>
  <c r="F526" i="12"/>
  <c r="G526" i="12"/>
  <c r="H526" i="12"/>
  <c r="I526" i="12"/>
  <c r="F527" i="12"/>
  <c r="G527" i="12"/>
  <c r="H527" i="12"/>
  <c r="I527" i="12"/>
  <c r="F528" i="12"/>
  <c r="G528" i="12"/>
  <c r="H528" i="12"/>
  <c r="I528" i="12"/>
  <c r="F529" i="12"/>
  <c r="G529" i="12"/>
  <c r="H529" i="12"/>
  <c r="I529" i="12"/>
  <c r="F530" i="12"/>
  <c r="G530" i="12"/>
  <c r="H530" i="12"/>
  <c r="I530" i="12"/>
  <c r="F531" i="12"/>
  <c r="G531" i="12"/>
  <c r="H531" i="12"/>
  <c r="I531" i="12"/>
  <c r="F532" i="12"/>
  <c r="G532" i="12"/>
  <c r="H532" i="12"/>
  <c r="I532" i="12"/>
  <c r="F533" i="12"/>
  <c r="G533" i="12"/>
  <c r="H533" i="12"/>
  <c r="I533" i="12"/>
  <c r="F534" i="12"/>
  <c r="G534" i="12"/>
  <c r="H534" i="12"/>
  <c r="I534" i="12"/>
  <c r="F535" i="12"/>
  <c r="G535" i="12"/>
  <c r="H535" i="12"/>
  <c r="I535" i="12"/>
  <c r="F536" i="12"/>
  <c r="G536" i="12"/>
  <c r="H536" i="12"/>
  <c r="I536" i="12"/>
  <c r="F537" i="12"/>
  <c r="G537" i="12"/>
  <c r="H537" i="12"/>
  <c r="I537" i="12"/>
  <c r="F538" i="12"/>
  <c r="G538" i="12"/>
  <c r="H538" i="12"/>
  <c r="I538" i="12"/>
  <c r="F539" i="12"/>
  <c r="G539" i="12"/>
  <c r="H539" i="12"/>
  <c r="I539" i="12"/>
  <c r="F540" i="12"/>
  <c r="G540" i="12"/>
  <c r="H540" i="12"/>
  <c r="I540" i="12"/>
  <c r="F541" i="12"/>
  <c r="G541" i="12"/>
  <c r="H541" i="12"/>
  <c r="I541" i="12"/>
  <c r="F542" i="12"/>
  <c r="G542" i="12"/>
  <c r="H542" i="12"/>
  <c r="I542" i="12"/>
  <c r="F543" i="12"/>
  <c r="G543" i="12"/>
  <c r="H543" i="12"/>
  <c r="I543" i="12"/>
  <c r="F544" i="12"/>
  <c r="G544" i="12"/>
  <c r="H544" i="12"/>
  <c r="I544" i="12"/>
  <c r="F545" i="12"/>
  <c r="G545" i="12"/>
  <c r="H545" i="12"/>
  <c r="I545" i="12"/>
  <c r="F546" i="12"/>
  <c r="G546" i="12"/>
  <c r="H546" i="12"/>
  <c r="I546" i="12"/>
  <c r="F547" i="12"/>
  <c r="G547" i="12"/>
  <c r="H547" i="12"/>
  <c r="I547" i="12"/>
  <c r="F548" i="12"/>
  <c r="G548" i="12"/>
  <c r="H548" i="12"/>
  <c r="I548" i="12"/>
  <c r="F549" i="12"/>
  <c r="G549" i="12"/>
  <c r="H549" i="12"/>
  <c r="I549" i="12"/>
  <c r="F550" i="12"/>
  <c r="G550" i="12"/>
  <c r="H550" i="12"/>
  <c r="I550" i="12"/>
  <c r="F551" i="12"/>
  <c r="G551" i="12"/>
  <c r="H551" i="12"/>
  <c r="I551" i="12"/>
  <c r="F552" i="12"/>
  <c r="G552" i="12"/>
  <c r="H552" i="12"/>
  <c r="I552" i="12"/>
  <c r="F553" i="12"/>
  <c r="G553" i="12"/>
  <c r="H553" i="12"/>
  <c r="I553" i="12"/>
  <c r="F554" i="12"/>
  <c r="G554" i="12"/>
  <c r="H554" i="12"/>
  <c r="I554" i="12"/>
  <c r="F555" i="12"/>
  <c r="G555" i="12"/>
  <c r="H555" i="12"/>
  <c r="I555" i="12"/>
  <c r="F556" i="12"/>
  <c r="G556" i="12"/>
  <c r="H556" i="12"/>
  <c r="I556" i="12"/>
  <c r="F557" i="12"/>
  <c r="G557" i="12"/>
  <c r="H557" i="12"/>
  <c r="I557" i="12"/>
  <c r="F558" i="12"/>
  <c r="G558" i="12"/>
  <c r="H558" i="12"/>
  <c r="I558" i="12"/>
  <c r="F559" i="12"/>
  <c r="G559" i="12"/>
  <c r="H559" i="12"/>
  <c r="I559" i="12"/>
  <c r="F560" i="12"/>
  <c r="G560" i="12"/>
  <c r="H560" i="12"/>
  <c r="I560" i="12"/>
  <c r="F561" i="12"/>
  <c r="G561" i="12"/>
  <c r="H561" i="12"/>
  <c r="I561" i="12"/>
  <c r="F562" i="12"/>
  <c r="G562" i="12"/>
  <c r="H562" i="12"/>
  <c r="I562" i="12"/>
  <c r="F563" i="12"/>
  <c r="G563" i="12"/>
  <c r="H563" i="12"/>
  <c r="I563" i="12"/>
  <c r="F564" i="12"/>
  <c r="G564" i="12"/>
  <c r="H564" i="12"/>
  <c r="I564" i="12"/>
  <c r="F565" i="12"/>
  <c r="G565" i="12"/>
  <c r="H565" i="12"/>
  <c r="I565" i="12"/>
  <c r="F566" i="12"/>
  <c r="G566" i="12"/>
  <c r="H566" i="12"/>
  <c r="I566" i="12"/>
  <c r="F567" i="12"/>
  <c r="G567" i="12"/>
  <c r="H567" i="12"/>
  <c r="I567" i="12"/>
  <c r="F568" i="12"/>
  <c r="G568" i="12"/>
  <c r="H568" i="12"/>
  <c r="I568" i="12"/>
  <c r="F569" i="12"/>
  <c r="G569" i="12"/>
  <c r="H569" i="12"/>
  <c r="I569" i="12"/>
  <c r="F570" i="12"/>
  <c r="G570" i="12"/>
  <c r="H570" i="12"/>
  <c r="I570" i="12"/>
  <c r="F571" i="12"/>
  <c r="G571" i="12"/>
  <c r="H571" i="12"/>
  <c r="I571" i="12"/>
  <c r="F572" i="12"/>
  <c r="G572" i="12"/>
  <c r="H572" i="12"/>
  <c r="I572" i="12"/>
  <c r="F573" i="12"/>
  <c r="G573" i="12"/>
  <c r="H573" i="12"/>
  <c r="I573" i="12"/>
  <c r="F574" i="12"/>
  <c r="G574" i="12"/>
  <c r="H574" i="12"/>
  <c r="I574" i="12"/>
  <c r="F575" i="12"/>
  <c r="G575" i="12"/>
  <c r="H575" i="12"/>
  <c r="I575" i="12"/>
  <c r="F576" i="12"/>
  <c r="G576" i="12"/>
  <c r="H576" i="12"/>
  <c r="I576" i="12"/>
  <c r="F577" i="12"/>
  <c r="G577" i="12"/>
  <c r="H577" i="12"/>
  <c r="I577" i="12"/>
  <c r="F578" i="12"/>
  <c r="G578" i="12"/>
  <c r="H578" i="12"/>
  <c r="I578" i="12"/>
  <c r="F579" i="12"/>
  <c r="G579" i="12"/>
  <c r="H579" i="12"/>
  <c r="I579" i="12"/>
  <c r="F580" i="12"/>
  <c r="G580" i="12"/>
  <c r="H580" i="12"/>
  <c r="I580" i="12"/>
  <c r="F581" i="12"/>
  <c r="G581" i="12"/>
  <c r="H581" i="12"/>
  <c r="I581" i="12"/>
  <c r="F582" i="12"/>
  <c r="G582" i="12"/>
  <c r="H582" i="12"/>
  <c r="I582" i="12"/>
  <c r="F583" i="12"/>
  <c r="G583" i="12"/>
  <c r="H583" i="12"/>
  <c r="I583" i="12"/>
  <c r="F584" i="12"/>
  <c r="G584" i="12"/>
  <c r="H584" i="12"/>
  <c r="I584" i="12"/>
  <c r="F585" i="12"/>
  <c r="G585" i="12"/>
  <c r="H585" i="12"/>
  <c r="I585" i="12"/>
  <c r="F586" i="12"/>
  <c r="G586" i="12"/>
  <c r="H586" i="12"/>
  <c r="I586" i="12"/>
  <c r="F587" i="12"/>
  <c r="G587" i="12"/>
  <c r="H587" i="12"/>
  <c r="I587" i="12"/>
  <c r="F588" i="12"/>
  <c r="G588" i="12"/>
  <c r="H588" i="12"/>
  <c r="I588" i="12"/>
  <c r="F589" i="12"/>
  <c r="G589" i="12"/>
  <c r="H589" i="12"/>
  <c r="I589" i="12"/>
  <c r="F590" i="12"/>
  <c r="G590" i="12"/>
  <c r="H590" i="12"/>
  <c r="I590" i="12"/>
  <c r="F591" i="12"/>
  <c r="G591" i="12"/>
  <c r="H591" i="12"/>
  <c r="I591" i="12"/>
  <c r="F592" i="12"/>
  <c r="G592" i="12"/>
  <c r="H592" i="12"/>
  <c r="I592" i="12"/>
  <c r="F593" i="12"/>
  <c r="G593" i="12"/>
  <c r="H593" i="12"/>
  <c r="I593" i="12"/>
  <c r="F594" i="12"/>
  <c r="G594" i="12"/>
  <c r="H594" i="12"/>
  <c r="I594" i="12"/>
  <c r="F595" i="12"/>
  <c r="G595" i="12"/>
  <c r="H595" i="12"/>
  <c r="I595" i="12"/>
  <c r="F596" i="12"/>
  <c r="G596" i="12"/>
  <c r="H596" i="12"/>
  <c r="I596" i="12"/>
  <c r="F597" i="12"/>
  <c r="G597" i="12"/>
  <c r="H597" i="12"/>
  <c r="I597" i="12"/>
  <c r="F598" i="12"/>
  <c r="G598" i="12"/>
  <c r="H598" i="12"/>
  <c r="I598" i="12"/>
  <c r="F599" i="12"/>
  <c r="G599" i="12"/>
  <c r="H599" i="12"/>
  <c r="I599" i="12"/>
  <c r="F600" i="12"/>
  <c r="G600" i="12"/>
  <c r="H600" i="12"/>
  <c r="I600" i="12"/>
  <c r="F601" i="12"/>
  <c r="G601" i="12"/>
  <c r="H601" i="12"/>
  <c r="I601" i="12"/>
  <c r="F602" i="12"/>
  <c r="G602" i="12"/>
  <c r="H602" i="12"/>
  <c r="I602" i="12"/>
  <c r="F603" i="12"/>
  <c r="G603" i="12"/>
  <c r="H603" i="12"/>
  <c r="I603" i="12"/>
  <c r="F604" i="12"/>
  <c r="G604" i="12"/>
  <c r="H604" i="12"/>
  <c r="I604" i="12"/>
  <c r="F605" i="12"/>
  <c r="G605" i="12"/>
  <c r="H605" i="12"/>
  <c r="I605" i="12"/>
  <c r="F606" i="12"/>
  <c r="G606" i="12"/>
  <c r="H606" i="12"/>
  <c r="I606" i="12"/>
  <c r="F607" i="12"/>
  <c r="G607" i="12"/>
  <c r="H607" i="12"/>
  <c r="I607" i="12"/>
  <c r="F608" i="12"/>
  <c r="G608" i="12"/>
  <c r="H608" i="12"/>
  <c r="I608" i="12"/>
  <c r="F609" i="12"/>
  <c r="G609" i="12"/>
  <c r="H609" i="12"/>
  <c r="I609" i="12"/>
  <c r="F610" i="12"/>
  <c r="G610" i="12"/>
  <c r="H610" i="12"/>
  <c r="I610" i="12"/>
  <c r="F611" i="12"/>
  <c r="G611" i="12"/>
  <c r="H611" i="12"/>
  <c r="I611" i="12"/>
  <c r="F612" i="12"/>
  <c r="G612" i="12"/>
  <c r="H612" i="12"/>
  <c r="I612" i="12"/>
  <c r="F613" i="12"/>
  <c r="G613" i="12"/>
  <c r="H613" i="12"/>
  <c r="I613" i="12"/>
  <c r="F614" i="12"/>
  <c r="G614" i="12"/>
  <c r="H614" i="12"/>
  <c r="I614" i="12"/>
  <c r="F615" i="12"/>
  <c r="G615" i="12"/>
  <c r="H615" i="12"/>
  <c r="I615" i="12"/>
  <c r="F616" i="12"/>
  <c r="G616" i="12"/>
  <c r="H616" i="12"/>
  <c r="I616" i="12"/>
  <c r="F617" i="12"/>
  <c r="G617" i="12"/>
  <c r="H617" i="12"/>
  <c r="I617" i="12"/>
  <c r="F618" i="12"/>
  <c r="G618" i="12"/>
  <c r="H618" i="12"/>
  <c r="I618" i="12"/>
  <c r="F619" i="12"/>
  <c r="G619" i="12"/>
  <c r="H619" i="12"/>
  <c r="I619" i="12"/>
  <c r="F620" i="12"/>
  <c r="G620" i="12"/>
  <c r="H620" i="12"/>
  <c r="I620" i="12"/>
  <c r="F621" i="12"/>
  <c r="G621" i="12"/>
  <c r="H621" i="12"/>
  <c r="I621" i="12"/>
  <c r="F622" i="12"/>
  <c r="G622" i="12"/>
  <c r="H622" i="12"/>
  <c r="I622" i="12"/>
  <c r="F623" i="12"/>
  <c r="G623" i="12"/>
  <c r="H623" i="12"/>
  <c r="I623" i="12"/>
  <c r="F624" i="12"/>
  <c r="G624" i="12"/>
  <c r="H624" i="12"/>
  <c r="I624" i="12"/>
  <c r="F625" i="12"/>
  <c r="G625" i="12"/>
  <c r="H625" i="12"/>
  <c r="I625" i="12"/>
  <c r="F626" i="12"/>
  <c r="G626" i="12"/>
  <c r="H626" i="12"/>
  <c r="I626" i="12"/>
  <c r="F627" i="12"/>
  <c r="G627" i="12"/>
  <c r="H627" i="12"/>
  <c r="I627" i="12"/>
  <c r="F628" i="12"/>
  <c r="G628" i="12"/>
  <c r="H628" i="12"/>
  <c r="I628" i="12"/>
  <c r="F629" i="12"/>
  <c r="G629" i="12"/>
  <c r="H629" i="12"/>
  <c r="I629" i="12"/>
  <c r="F630" i="12"/>
  <c r="G630" i="12"/>
  <c r="H630" i="12"/>
  <c r="I630" i="12"/>
  <c r="F631" i="12"/>
  <c r="G631" i="12"/>
  <c r="H631" i="12"/>
  <c r="I631" i="12"/>
  <c r="F632" i="12"/>
  <c r="G632" i="12"/>
  <c r="H632" i="12"/>
  <c r="I632" i="12"/>
  <c r="F633" i="12"/>
  <c r="G633" i="12"/>
  <c r="H633" i="12"/>
  <c r="I633" i="12"/>
  <c r="F634" i="12"/>
  <c r="G634" i="12"/>
  <c r="H634" i="12"/>
  <c r="I634" i="12"/>
  <c r="F635" i="12"/>
  <c r="G635" i="12"/>
  <c r="H635" i="12"/>
  <c r="I635" i="12"/>
  <c r="F636" i="12"/>
  <c r="G636" i="12"/>
  <c r="H636" i="12"/>
  <c r="I636" i="12"/>
  <c r="F637" i="12"/>
  <c r="G637" i="12"/>
  <c r="H637" i="12"/>
  <c r="I637" i="12"/>
  <c r="F638" i="12"/>
  <c r="G638" i="12"/>
  <c r="H638" i="12"/>
  <c r="I638" i="12"/>
  <c r="F639" i="12"/>
  <c r="G639" i="12"/>
  <c r="H639" i="12"/>
  <c r="I639" i="12"/>
  <c r="F640" i="12"/>
  <c r="G640" i="12"/>
  <c r="H640" i="12"/>
  <c r="I640" i="12"/>
  <c r="F641" i="12"/>
  <c r="G641" i="12"/>
  <c r="H641" i="12"/>
  <c r="I641" i="12"/>
  <c r="F642" i="12"/>
  <c r="G642" i="12"/>
  <c r="H642" i="12"/>
  <c r="I642" i="12"/>
  <c r="F643" i="12"/>
  <c r="G643" i="12"/>
  <c r="H643" i="12"/>
  <c r="I643" i="12"/>
  <c r="F644" i="12"/>
  <c r="G644" i="12"/>
  <c r="H644" i="12"/>
  <c r="I644" i="12"/>
  <c r="F645" i="12"/>
  <c r="G645" i="12"/>
  <c r="H645" i="12"/>
  <c r="I645" i="12"/>
  <c r="F646" i="12"/>
  <c r="G646" i="12"/>
  <c r="H646" i="12"/>
  <c r="I646" i="12"/>
  <c r="F647" i="12"/>
  <c r="G647" i="12"/>
  <c r="H647" i="12"/>
  <c r="I647" i="12"/>
  <c r="F648" i="12"/>
  <c r="G648" i="12"/>
  <c r="H648" i="12"/>
  <c r="I648" i="12"/>
  <c r="F649" i="12"/>
  <c r="G649" i="12"/>
  <c r="H649" i="12"/>
  <c r="I649" i="12"/>
  <c r="F650" i="12"/>
  <c r="G650" i="12"/>
  <c r="H650" i="12"/>
  <c r="I650" i="12"/>
  <c r="F651" i="12"/>
  <c r="G651" i="12"/>
  <c r="H651" i="12"/>
  <c r="I651" i="12"/>
  <c r="F652" i="12"/>
  <c r="G652" i="12"/>
  <c r="H652" i="12"/>
  <c r="I652" i="12"/>
  <c r="F653" i="12"/>
  <c r="G653" i="12"/>
  <c r="H653" i="12"/>
  <c r="I653" i="12"/>
  <c r="F654" i="12"/>
  <c r="G654" i="12"/>
  <c r="H654" i="12"/>
  <c r="I654" i="12"/>
  <c r="F655" i="12"/>
  <c r="G655" i="12"/>
  <c r="H655" i="12"/>
  <c r="I655" i="12"/>
  <c r="F656" i="12"/>
  <c r="G656" i="12"/>
  <c r="H656" i="12"/>
  <c r="I656" i="12"/>
  <c r="F657" i="12"/>
  <c r="G657" i="12"/>
  <c r="H657" i="12"/>
  <c r="I657" i="12"/>
  <c r="F658" i="12"/>
  <c r="G658" i="12"/>
  <c r="H658" i="12"/>
  <c r="I658" i="12"/>
  <c r="F659" i="12"/>
  <c r="G659" i="12"/>
  <c r="H659" i="12"/>
  <c r="I659" i="12"/>
  <c r="F660" i="12"/>
  <c r="G660" i="12"/>
  <c r="H660" i="12"/>
  <c r="I660" i="12"/>
  <c r="F661" i="12"/>
  <c r="G661" i="12"/>
  <c r="H661" i="12"/>
  <c r="I661" i="12"/>
  <c r="F662" i="12"/>
  <c r="G662" i="12"/>
  <c r="H662" i="12"/>
  <c r="I662" i="12"/>
  <c r="F663" i="12"/>
  <c r="G663" i="12"/>
  <c r="H663" i="12"/>
  <c r="I663" i="12"/>
  <c r="F664" i="12"/>
  <c r="G664" i="12"/>
  <c r="H664" i="12"/>
  <c r="I664" i="12"/>
  <c r="F665" i="12"/>
  <c r="G665" i="12"/>
  <c r="H665" i="12"/>
  <c r="I665" i="12"/>
  <c r="F666" i="12"/>
  <c r="G666" i="12"/>
  <c r="H666" i="12"/>
  <c r="I666" i="12"/>
  <c r="F667" i="12"/>
  <c r="G667" i="12"/>
  <c r="H667" i="12"/>
  <c r="I667" i="12"/>
  <c r="F668" i="12"/>
  <c r="G668" i="12"/>
  <c r="H668" i="12"/>
  <c r="I668" i="12"/>
  <c r="F669" i="12"/>
  <c r="G669" i="12"/>
  <c r="H669" i="12"/>
  <c r="I669" i="12"/>
  <c r="F670" i="12"/>
  <c r="G670" i="12"/>
  <c r="H670" i="12"/>
  <c r="I670" i="12"/>
  <c r="F671" i="12"/>
  <c r="G671" i="12"/>
  <c r="H671" i="12"/>
  <c r="I671" i="12"/>
  <c r="F672" i="12"/>
  <c r="G672" i="12"/>
  <c r="H672" i="12"/>
  <c r="I672" i="12"/>
  <c r="F673" i="12"/>
  <c r="G673" i="12"/>
  <c r="H673" i="12"/>
  <c r="I673" i="12"/>
  <c r="F674" i="12"/>
  <c r="G674" i="12"/>
  <c r="H674" i="12"/>
  <c r="I674" i="12"/>
  <c r="F675" i="12"/>
  <c r="G675" i="12"/>
  <c r="H675" i="12"/>
  <c r="I675" i="12"/>
  <c r="F676" i="12"/>
  <c r="G676" i="12"/>
  <c r="H676" i="12"/>
  <c r="I676" i="12"/>
  <c r="F677" i="12"/>
  <c r="G677" i="12"/>
  <c r="H677" i="12"/>
  <c r="I677" i="12"/>
  <c r="F678" i="12"/>
  <c r="G678" i="12"/>
  <c r="H678" i="12"/>
  <c r="I678" i="12"/>
  <c r="F679" i="12"/>
  <c r="G679" i="12"/>
  <c r="H679" i="12"/>
  <c r="I679" i="12"/>
  <c r="F680" i="12"/>
  <c r="G680" i="12"/>
  <c r="H680" i="12"/>
  <c r="I680" i="12"/>
  <c r="F681" i="12"/>
  <c r="G681" i="12"/>
  <c r="H681" i="12"/>
  <c r="I681" i="12"/>
  <c r="F682" i="12"/>
  <c r="G682" i="12"/>
  <c r="H682" i="12"/>
  <c r="I682" i="12"/>
  <c r="F683" i="12"/>
  <c r="G683" i="12"/>
  <c r="H683" i="12"/>
  <c r="I683" i="12"/>
  <c r="F684" i="12"/>
  <c r="G684" i="12"/>
  <c r="H684" i="12"/>
  <c r="I684" i="12"/>
  <c r="F685" i="12"/>
  <c r="G685" i="12"/>
  <c r="H685" i="12"/>
  <c r="I685" i="12"/>
  <c r="F686" i="12"/>
  <c r="G686" i="12"/>
  <c r="H686" i="12"/>
  <c r="I686" i="12"/>
  <c r="F687" i="12"/>
  <c r="G687" i="12"/>
  <c r="H687" i="12"/>
  <c r="I687" i="12"/>
  <c r="F688" i="12"/>
  <c r="G688" i="12"/>
  <c r="H688" i="12"/>
  <c r="I688" i="12"/>
  <c r="F689" i="12"/>
  <c r="G689" i="12"/>
  <c r="H689" i="12"/>
  <c r="I689" i="12"/>
  <c r="F690" i="12"/>
  <c r="G690" i="12"/>
  <c r="H690" i="12"/>
  <c r="I690" i="12"/>
  <c r="F691" i="12"/>
  <c r="G691" i="12"/>
  <c r="H691" i="12"/>
  <c r="I691" i="12"/>
  <c r="F692" i="12"/>
  <c r="G692" i="12"/>
  <c r="H692" i="12"/>
  <c r="I692" i="12"/>
  <c r="F693" i="12"/>
  <c r="G693" i="12"/>
  <c r="H693" i="12"/>
  <c r="I693" i="12"/>
  <c r="F694" i="12"/>
  <c r="G694" i="12"/>
  <c r="H694" i="12"/>
  <c r="I694" i="12"/>
  <c r="F695" i="12"/>
  <c r="G695" i="12"/>
  <c r="H695" i="12"/>
  <c r="I695" i="12"/>
  <c r="F696" i="12"/>
  <c r="G696" i="12"/>
  <c r="H696" i="12"/>
  <c r="I696" i="12"/>
  <c r="F697" i="12"/>
  <c r="G697" i="12"/>
  <c r="H697" i="12"/>
  <c r="I697" i="12"/>
  <c r="F698" i="12"/>
  <c r="G698" i="12"/>
  <c r="H698" i="12"/>
  <c r="I698" i="12"/>
  <c r="F699" i="12"/>
  <c r="G699" i="12"/>
  <c r="H699" i="12"/>
  <c r="I699" i="12"/>
  <c r="F700" i="12"/>
  <c r="G700" i="12"/>
  <c r="H700" i="12"/>
  <c r="I700" i="12"/>
  <c r="F701" i="12"/>
  <c r="G701" i="12"/>
  <c r="H701" i="12"/>
  <c r="I701" i="12"/>
  <c r="F702" i="12"/>
  <c r="G702" i="12"/>
  <c r="H702" i="12"/>
  <c r="I702" i="12"/>
  <c r="F703" i="12"/>
  <c r="G703" i="12"/>
  <c r="H703" i="12"/>
  <c r="I703" i="12"/>
  <c r="F704" i="12"/>
  <c r="G704" i="12"/>
  <c r="H704" i="12"/>
  <c r="I704" i="12"/>
  <c r="F705" i="12"/>
  <c r="G705" i="12"/>
  <c r="H705" i="12"/>
  <c r="I705" i="12"/>
  <c r="F706" i="12"/>
  <c r="G706" i="12"/>
  <c r="H706" i="12"/>
  <c r="I706" i="12"/>
  <c r="F707" i="12"/>
  <c r="G707" i="12"/>
  <c r="H707" i="12"/>
  <c r="I707" i="12"/>
  <c r="F708" i="12"/>
  <c r="G708" i="12"/>
  <c r="H708" i="12"/>
  <c r="I708" i="12"/>
  <c r="F709" i="12"/>
  <c r="G709" i="12"/>
  <c r="H709" i="12"/>
  <c r="I709" i="12"/>
  <c r="F710" i="12"/>
  <c r="G710" i="12"/>
  <c r="H710" i="12"/>
  <c r="I710" i="12"/>
  <c r="F711" i="12"/>
  <c r="G711" i="12"/>
  <c r="H711" i="12"/>
  <c r="I711" i="12"/>
  <c r="F712" i="12"/>
  <c r="G712" i="12"/>
  <c r="H712" i="12"/>
  <c r="I712" i="12"/>
  <c r="F713" i="12"/>
  <c r="G713" i="12"/>
  <c r="H713" i="12"/>
  <c r="I713" i="12"/>
  <c r="F714" i="12"/>
  <c r="G714" i="12"/>
  <c r="H714" i="12"/>
  <c r="I714" i="12"/>
  <c r="F715" i="12"/>
  <c r="G715" i="12"/>
  <c r="H715" i="12"/>
  <c r="I715" i="12"/>
  <c r="F716" i="12"/>
  <c r="G716" i="12"/>
  <c r="H716" i="12"/>
  <c r="I716" i="12"/>
  <c r="F717" i="12"/>
  <c r="G717" i="12"/>
  <c r="H717" i="12"/>
  <c r="I717" i="12"/>
  <c r="F718" i="12"/>
  <c r="G718" i="12"/>
  <c r="H718" i="12"/>
  <c r="I718" i="12"/>
  <c r="F719" i="12"/>
  <c r="G719" i="12"/>
  <c r="H719" i="12"/>
  <c r="I719" i="12"/>
  <c r="F720" i="12"/>
  <c r="G720" i="12"/>
  <c r="H720" i="12"/>
  <c r="I720" i="12"/>
  <c r="F721" i="12"/>
  <c r="G721" i="12"/>
  <c r="H721" i="12"/>
  <c r="I721" i="12"/>
  <c r="F722" i="12"/>
  <c r="G722" i="12"/>
  <c r="H722" i="12"/>
  <c r="I722" i="12"/>
  <c r="F723" i="12"/>
  <c r="G723" i="12"/>
  <c r="H723" i="12"/>
  <c r="I723" i="12"/>
  <c r="F724" i="12"/>
  <c r="G724" i="12"/>
  <c r="H724" i="12"/>
  <c r="I724" i="12"/>
  <c r="F725" i="12"/>
  <c r="G725" i="12"/>
  <c r="H725" i="12"/>
  <c r="I725" i="12"/>
  <c r="F726" i="12"/>
  <c r="G726" i="12"/>
  <c r="H726" i="12"/>
  <c r="I726" i="12"/>
  <c r="F727" i="12"/>
  <c r="G727" i="12"/>
  <c r="H727" i="12"/>
  <c r="I727" i="12"/>
  <c r="F728" i="12"/>
  <c r="G728" i="12"/>
  <c r="H728" i="12"/>
  <c r="I728" i="12"/>
  <c r="F729" i="12"/>
  <c r="G729" i="12"/>
  <c r="H729" i="12"/>
  <c r="I729" i="12"/>
  <c r="F730" i="12"/>
  <c r="G730" i="12"/>
  <c r="H730" i="12"/>
  <c r="I730" i="12"/>
  <c r="F731" i="12"/>
  <c r="G731" i="12"/>
  <c r="H731" i="12"/>
  <c r="I731" i="12"/>
  <c r="F732" i="12"/>
  <c r="G732" i="12"/>
  <c r="H732" i="12"/>
  <c r="I732" i="12"/>
  <c r="F733" i="12"/>
  <c r="G733" i="12"/>
  <c r="H733" i="12"/>
  <c r="I733" i="12"/>
  <c r="F734" i="12"/>
  <c r="G734" i="12"/>
  <c r="H734" i="12"/>
  <c r="I734" i="12"/>
  <c r="F735" i="12"/>
  <c r="G735" i="12"/>
  <c r="H735" i="12"/>
  <c r="I735" i="12"/>
  <c r="F736" i="12"/>
  <c r="G736" i="12"/>
  <c r="H736" i="12"/>
  <c r="I736" i="12"/>
  <c r="F737" i="12"/>
  <c r="G737" i="12"/>
  <c r="H737" i="12"/>
  <c r="I737" i="12"/>
  <c r="F738" i="12"/>
  <c r="G738" i="12"/>
  <c r="H738" i="12"/>
  <c r="I738" i="12"/>
  <c r="F739" i="12"/>
  <c r="G739" i="12"/>
  <c r="H739" i="12"/>
  <c r="I739" i="12"/>
  <c r="F740" i="12"/>
  <c r="G740" i="12"/>
  <c r="H740" i="12"/>
  <c r="I740" i="12"/>
  <c r="F741" i="12"/>
  <c r="G741" i="12"/>
  <c r="H741" i="12"/>
  <c r="I741" i="12"/>
  <c r="F742" i="12"/>
  <c r="G742" i="12"/>
  <c r="H742" i="12"/>
  <c r="I742" i="12"/>
  <c r="F743" i="12"/>
  <c r="G743" i="12"/>
  <c r="H743" i="12"/>
  <c r="I743" i="12"/>
  <c r="F744" i="12"/>
  <c r="G744" i="12"/>
  <c r="H744" i="12"/>
  <c r="I744" i="12"/>
  <c r="F745" i="12"/>
  <c r="G745" i="12"/>
  <c r="H745" i="12"/>
  <c r="I745" i="12"/>
  <c r="F746" i="12"/>
  <c r="G746" i="12"/>
  <c r="H746" i="12"/>
  <c r="I746" i="12"/>
  <c r="F747" i="12"/>
  <c r="G747" i="12"/>
  <c r="H747" i="12"/>
  <c r="I747" i="12"/>
  <c r="F748" i="12"/>
  <c r="G748" i="12"/>
  <c r="H748" i="12"/>
  <c r="I748" i="12"/>
  <c r="F749" i="12"/>
  <c r="G749" i="12"/>
  <c r="H749" i="12"/>
  <c r="I749" i="12"/>
  <c r="F750" i="12"/>
  <c r="G750" i="12"/>
  <c r="H750" i="12"/>
  <c r="I750" i="12"/>
  <c r="F751" i="12"/>
  <c r="G751" i="12"/>
  <c r="H751" i="12"/>
  <c r="I751" i="12"/>
  <c r="F752" i="12"/>
  <c r="G752" i="12"/>
  <c r="H752" i="12"/>
  <c r="I752" i="12"/>
  <c r="F753" i="12"/>
  <c r="G753" i="12"/>
  <c r="H753" i="12"/>
  <c r="I753" i="12"/>
  <c r="F754" i="12"/>
  <c r="G754" i="12"/>
  <c r="H754" i="12"/>
  <c r="I754" i="12"/>
  <c r="F755" i="12"/>
  <c r="G755" i="12"/>
  <c r="H755" i="12"/>
  <c r="I755" i="12"/>
  <c r="F756" i="12"/>
  <c r="G756" i="12"/>
  <c r="H756" i="12"/>
  <c r="I756" i="12"/>
  <c r="F757" i="12"/>
  <c r="G757" i="12"/>
  <c r="H757" i="12"/>
  <c r="I757" i="12"/>
  <c r="F758" i="12"/>
  <c r="G758" i="12"/>
  <c r="H758" i="12"/>
  <c r="I758" i="12"/>
  <c r="F759" i="12"/>
  <c r="G759" i="12"/>
  <c r="H759" i="12"/>
  <c r="I759" i="12"/>
  <c r="F760" i="12"/>
  <c r="G760" i="12"/>
  <c r="H760" i="12"/>
  <c r="I760" i="12"/>
  <c r="F761" i="12"/>
  <c r="G761" i="12"/>
  <c r="H761" i="12"/>
  <c r="I761" i="12"/>
  <c r="F762" i="12"/>
  <c r="G762" i="12"/>
  <c r="H762" i="12"/>
  <c r="I762" i="12"/>
  <c r="F763" i="12"/>
  <c r="G763" i="12"/>
  <c r="H763" i="12"/>
  <c r="I763" i="12"/>
  <c r="F764" i="12"/>
  <c r="G764" i="12"/>
  <c r="H764" i="12"/>
  <c r="I764" i="12"/>
  <c r="F765" i="12"/>
  <c r="G765" i="12"/>
  <c r="H765" i="12"/>
  <c r="I765" i="12"/>
  <c r="F766" i="12"/>
  <c r="G766" i="12"/>
  <c r="H766" i="12"/>
  <c r="I766" i="12"/>
  <c r="F767" i="12"/>
  <c r="G767" i="12"/>
  <c r="H767" i="12"/>
  <c r="I767" i="12"/>
  <c r="F768" i="12"/>
  <c r="G768" i="12"/>
  <c r="H768" i="12"/>
  <c r="I768" i="12"/>
  <c r="F769" i="12"/>
  <c r="G769" i="12"/>
  <c r="H769" i="12"/>
  <c r="I769" i="12"/>
  <c r="F770" i="12"/>
  <c r="G770" i="12"/>
  <c r="H770" i="12"/>
  <c r="I770" i="12"/>
  <c r="F771" i="12"/>
  <c r="G771" i="12"/>
  <c r="H771" i="12"/>
  <c r="I771" i="12"/>
  <c r="F772" i="12"/>
  <c r="G772" i="12"/>
  <c r="H772" i="12"/>
  <c r="I772" i="12"/>
  <c r="F773" i="12"/>
  <c r="G773" i="12"/>
  <c r="H773" i="12"/>
  <c r="I773" i="12"/>
  <c r="F774" i="12"/>
  <c r="G774" i="12"/>
  <c r="H774" i="12"/>
  <c r="I774" i="12"/>
  <c r="F775" i="12"/>
  <c r="G775" i="12"/>
  <c r="H775" i="12"/>
  <c r="I775" i="12"/>
  <c r="F776" i="12"/>
  <c r="G776" i="12"/>
  <c r="H776" i="12"/>
  <c r="I776" i="12"/>
  <c r="F777" i="12"/>
  <c r="G777" i="12"/>
  <c r="H777" i="12"/>
  <c r="I777" i="12"/>
  <c r="F778" i="12"/>
  <c r="G778" i="12"/>
  <c r="H778" i="12"/>
  <c r="I778" i="12"/>
  <c r="F779" i="12"/>
  <c r="G779" i="12"/>
  <c r="H779" i="12"/>
  <c r="I779" i="12"/>
  <c r="F780" i="12"/>
  <c r="G780" i="12"/>
  <c r="H780" i="12"/>
  <c r="I780" i="12"/>
  <c r="F781" i="12"/>
  <c r="G781" i="12"/>
  <c r="H781" i="12"/>
  <c r="I781" i="12"/>
  <c r="F782" i="12"/>
  <c r="G782" i="12"/>
  <c r="H782" i="12"/>
  <c r="I782" i="12"/>
  <c r="F783" i="12"/>
  <c r="G783" i="12"/>
  <c r="H783" i="12"/>
  <c r="I783" i="12"/>
  <c r="F784" i="12"/>
  <c r="G784" i="12"/>
  <c r="H784" i="12"/>
  <c r="I784" i="12"/>
  <c r="F785" i="12"/>
  <c r="G785" i="12"/>
  <c r="H785" i="12"/>
  <c r="I785" i="12"/>
  <c r="F786" i="12"/>
  <c r="G786" i="12"/>
  <c r="H786" i="12"/>
  <c r="I786" i="12"/>
  <c r="F787" i="12"/>
  <c r="G787" i="12"/>
  <c r="H787" i="12"/>
  <c r="I787" i="12"/>
  <c r="F788" i="12"/>
  <c r="G788" i="12"/>
  <c r="H788" i="12"/>
  <c r="I788" i="12"/>
  <c r="F789" i="12"/>
  <c r="G789" i="12"/>
  <c r="H789" i="12"/>
  <c r="I789" i="12"/>
  <c r="F790" i="12"/>
  <c r="G790" i="12"/>
  <c r="H790" i="12"/>
  <c r="I790" i="12"/>
  <c r="F791" i="12"/>
  <c r="G791" i="12"/>
  <c r="H791" i="12"/>
  <c r="I791" i="12"/>
  <c r="F792" i="12"/>
  <c r="G792" i="12"/>
  <c r="H792" i="12"/>
  <c r="I792" i="12"/>
  <c r="F793" i="12"/>
  <c r="G793" i="12"/>
  <c r="H793" i="12"/>
  <c r="I793" i="12"/>
  <c r="F794" i="12"/>
  <c r="G794" i="12"/>
  <c r="H794" i="12"/>
  <c r="I794" i="12"/>
  <c r="F795" i="12"/>
  <c r="G795" i="12"/>
  <c r="H795" i="12"/>
  <c r="I795" i="12"/>
  <c r="F796" i="12"/>
  <c r="G796" i="12"/>
  <c r="H796" i="12"/>
  <c r="I796" i="12"/>
  <c r="F797" i="12"/>
  <c r="G797" i="12"/>
  <c r="H797" i="12"/>
  <c r="I797" i="12"/>
  <c r="F798" i="12"/>
  <c r="G798" i="12"/>
  <c r="H798" i="12"/>
  <c r="I798" i="12"/>
  <c r="F799" i="12"/>
  <c r="G799" i="12"/>
  <c r="H799" i="12"/>
  <c r="I799" i="12"/>
  <c r="F800" i="12"/>
  <c r="G800" i="12"/>
  <c r="H800" i="12"/>
  <c r="I800" i="12"/>
  <c r="F801" i="12"/>
  <c r="G801" i="12"/>
  <c r="H801" i="12"/>
  <c r="I801" i="12"/>
  <c r="F802" i="12"/>
  <c r="G802" i="12"/>
  <c r="H802" i="12"/>
  <c r="I802" i="12"/>
  <c r="F803" i="12"/>
  <c r="G803" i="12"/>
  <c r="H803" i="12"/>
  <c r="I803" i="12"/>
  <c r="F804" i="12"/>
  <c r="G804" i="12"/>
  <c r="H804" i="12"/>
  <c r="I804" i="12"/>
  <c r="F805" i="12"/>
  <c r="G805" i="12"/>
  <c r="H805" i="12"/>
  <c r="I805" i="12"/>
  <c r="F806" i="12"/>
  <c r="G806" i="12"/>
  <c r="H806" i="12"/>
  <c r="I806" i="12"/>
  <c r="F807" i="12"/>
  <c r="G807" i="12"/>
  <c r="H807" i="12"/>
  <c r="I807" i="12"/>
  <c r="F808" i="12"/>
  <c r="G808" i="12"/>
  <c r="H808" i="12"/>
  <c r="I808" i="12"/>
  <c r="F809" i="12"/>
  <c r="G809" i="12"/>
  <c r="H809" i="12"/>
  <c r="I809" i="12"/>
  <c r="F810" i="12"/>
  <c r="G810" i="12"/>
  <c r="H810" i="12"/>
  <c r="I810" i="12"/>
  <c r="F811" i="12"/>
  <c r="G811" i="12"/>
  <c r="H811" i="12"/>
  <c r="I811" i="12"/>
  <c r="F812" i="12"/>
  <c r="G812" i="12"/>
  <c r="H812" i="12"/>
  <c r="I812" i="12"/>
  <c r="F813" i="12"/>
  <c r="G813" i="12"/>
  <c r="H813" i="12"/>
  <c r="I813" i="12"/>
  <c r="F814" i="12"/>
  <c r="G814" i="12"/>
  <c r="H814" i="12"/>
  <c r="I814" i="12"/>
  <c r="F815" i="12"/>
  <c r="G815" i="12"/>
  <c r="H815" i="12"/>
  <c r="I815" i="12"/>
  <c r="F816" i="12"/>
  <c r="G816" i="12"/>
  <c r="H816" i="12"/>
  <c r="I816" i="12"/>
  <c r="F817" i="12"/>
  <c r="G817" i="12"/>
  <c r="H817" i="12"/>
  <c r="I817" i="12"/>
  <c r="F818" i="12"/>
  <c r="G818" i="12"/>
  <c r="H818" i="12"/>
  <c r="I818" i="12"/>
  <c r="F819" i="12"/>
  <c r="G819" i="12"/>
  <c r="H819" i="12"/>
  <c r="I819" i="12"/>
  <c r="F820" i="12"/>
  <c r="G820" i="12"/>
  <c r="H820" i="12"/>
  <c r="I820" i="12"/>
  <c r="F821" i="12"/>
  <c r="G821" i="12"/>
  <c r="H821" i="12"/>
  <c r="I821" i="12"/>
  <c r="F822" i="12"/>
  <c r="G822" i="12"/>
  <c r="H822" i="12"/>
  <c r="I822" i="12"/>
  <c r="F823" i="12"/>
  <c r="G823" i="12"/>
  <c r="H823" i="12"/>
  <c r="I823" i="12"/>
  <c r="F824" i="12"/>
  <c r="G824" i="12"/>
  <c r="H824" i="12"/>
  <c r="I824" i="12"/>
  <c r="F825" i="12"/>
  <c r="G825" i="12"/>
  <c r="H825" i="12"/>
  <c r="I825" i="12"/>
  <c r="F826" i="12"/>
  <c r="G826" i="12"/>
  <c r="H826" i="12"/>
  <c r="I826" i="12"/>
  <c r="F827" i="12"/>
  <c r="G827" i="12"/>
  <c r="H827" i="12"/>
  <c r="I827" i="12"/>
  <c r="F828" i="12"/>
  <c r="G828" i="12"/>
  <c r="H828" i="12"/>
  <c r="I828" i="12"/>
  <c r="F829" i="12"/>
  <c r="G829" i="12"/>
  <c r="H829" i="12"/>
  <c r="I829" i="12"/>
  <c r="F830" i="12"/>
  <c r="G830" i="12"/>
  <c r="H830" i="12"/>
  <c r="I830" i="12"/>
  <c r="F831" i="12"/>
  <c r="G831" i="12"/>
  <c r="H831" i="12"/>
  <c r="I831" i="12"/>
  <c r="F832" i="12"/>
  <c r="G832" i="12"/>
  <c r="H832" i="12"/>
  <c r="I832" i="12"/>
  <c r="F833" i="12"/>
  <c r="G833" i="12"/>
  <c r="H833" i="12"/>
  <c r="I833" i="12"/>
  <c r="F834" i="12"/>
  <c r="G834" i="12"/>
  <c r="H834" i="12"/>
  <c r="I834" i="12"/>
  <c r="F835" i="12"/>
  <c r="G835" i="12"/>
  <c r="H835" i="12"/>
  <c r="I835" i="12"/>
  <c r="F836" i="12"/>
  <c r="G836" i="12"/>
  <c r="H836" i="12"/>
  <c r="I836" i="12"/>
  <c r="F837" i="12"/>
  <c r="G837" i="12"/>
  <c r="H837" i="12"/>
  <c r="I837" i="12"/>
  <c r="F838" i="12"/>
  <c r="G838" i="12"/>
  <c r="H838" i="12"/>
  <c r="I838" i="12"/>
  <c r="F839" i="12"/>
  <c r="G839" i="12"/>
  <c r="H839" i="12"/>
  <c r="I839" i="12"/>
  <c r="F840" i="12"/>
  <c r="G840" i="12"/>
  <c r="H840" i="12"/>
  <c r="I840" i="12"/>
  <c r="F841" i="12"/>
  <c r="G841" i="12"/>
  <c r="H841" i="12"/>
  <c r="I841" i="12"/>
  <c r="F842" i="12"/>
  <c r="G842" i="12"/>
  <c r="H842" i="12"/>
  <c r="I842" i="12"/>
  <c r="F843" i="12"/>
  <c r="G843" i="12"/>
  <c r="H843" i="12"/>
  <c r="I843" i="12"/>
  <c r="F844" i="12"/>
  <c r="G844" i="12"/>
  <c r="H844" i="12"/>
  <c r="I844" i="12"/>
  <c r="F845" i="12"/>
  <c r="G845" i="12"/>
  <c r="H845" i="12"/>
  <c r="I845" i="12"/>
  <c r="F846" i="12"/>
  <c r="G846" i="12"/>
  <c r="H846" i="12"/>
  <c r="I846" i="12"/>
  <c r="F847" i="12"/>
  <c r="G847" i="12"/>
  <c r="H847" i="12"/>
  <c r="I847" i="12"/>
  <c r="F848" i="12"/>
  <c r="G848" i="12"/>
  <c r="H848" i="12"/>
  <c r="I848" i="12"/>
  <c r="F849" i="12"/>
  <c r="G849" i="12"/>
  <c r="H849" i="12"/>
  <c r="I849" i="12"/>
  <c r="F850" i="12"/>
  <c r="G850" i="12"/>
  <c r="H850" i="12"/>
  <c r="I850" i="12"/>
  <c r="F851" i="12"/>
  <c r="G851" i="12"/>
  <c r="H851" i="12"/>
  <c r="I851" i="12"/>
  <c r="F852" i="12"/>
  <c r="G852" i="12"/>
  <c r="H852" i="12"/>
  <c r="I852" i="12"/>
  <c r="F853" i="12"/>
  <c r="G853" i="12"/>
  <c r="H853" i="12"/>
  <c r="I853" i="12"/>
  <c r="F854" i="12"/>
  <c r="G854" i="12"/>
  <c r="H854" i="12"/>
  <c r="I854" i="12"/>
  <c r="F855" i="12"/>
  <c r="G855" i="12"/>
  <c r="H855" i="12"/>
  <c r="I855" i="12"/>
  <c r="F856" i="12"/>
  <c r="G856" i="12"/>
  <c r="H856" i="12"/>
  <c r="I856" i="12"/>
  <c r="F857" i="12"/>
  <c r="G857" i="12"/>
  <c r="H857" i="12"/>
  <c r="I857" i="12"/>
  <c r="F858" i="12"/>
  <c r="G858" i="12"/>
  <c r="H858" i="12"/>
  <c r="I858" i="12"/>
  <c r="F859" i="12"/>
  <c r="G859" i="12"/>
  <c r="H859" i="12"/>
  <c r="I859" i="12"/>
  <c r="F860" i="12"/>
  <c r="G860" i="12"/>
  <c r="H860" i="12"/>
  <c r="I860" i="12"/>
  <c r="F861" i="12"/>
  <c r="G861" i="12"/>
  <c r="H861" i="12"/>
  <c r="I861" i="12"/>
  <c r="F862" i="12"/>
  <c r="G862" i="12"/>
  <c r="H862" i="12"/>
  <c r="I862" i="12"/>
  <c r="F863" i="12"/>
  <c r="G863" i="12"/>
  <c r="H863" i="12"/>
  <c r="I863" i="12"/>
  <c r="F864" i="12"/>
  <c r="G864" i="12"/>
  <c r="H864" i="12"/>
  <c r="I864" i="12"/>
  <c r="F865" i="12"/>
  <c r="G865" i="12"/>
  <c r="H865" i="12"/>
  <c r="I865" i="12"/>
  <c r="F866" i="12"/>
  <c r="G866" i="12"/>
  <c r="H866" i="12"/>
  <c r="I866" i="12"/>
  <c r="F867" i="12"/>
  <c r="G867" i="12"/>
  <c r="H867" i="12"/>
  <c r="I867" i="12"/>
  <c r="F868" i="12"/>
  <c r="G868" i="12"/>
  <c r="H868" i="12"/>
  <c r="I868" i="12"/>
  <c r="F869" i="12"/>
  <c r="G869" i="12"/>
  <c r="H869" i="12"/>
  <c r="I869" i="12"/>
  <c r="F870" i="12"/>
  <c r="G870" i="12"/>
  <c r="H870" i="12"/>
  <c r="I870" i="12"/>
  <c r="F871" i="12"/>
  <c r="G871" i="12"/>
  <c r="H871" i="12"/>
  <c r="I871" i="12"/>
  <c r="F872" i="12"/>
  <c r="G872" i="12"/>
  <c r="H872" i="12"/>
  <c r="I872" i="12"/>
  <c r="F873" i="12"/>
  <c r="G873" i="12"/>
  <c r="H873" i="12"/>
  <c r="I873" i="12"/>
  <c r="F874" i="12"/>
  <c r="G874" i="12"/>
  <c r="H874" i="12"/>
  <c r="I874" i="12"/>
  <c r="F875" i="12"/>
  <c r="G875" i="12"/>
  <c r="H875" i="12"/>
  <c r="I875" i="12"/>
  <c r="F876" i="12"/>
  <c r="G876" i="12"/>
  <c r="H876" i="12"/>
  <c r="I876" i="12"/>
  <c r="F877" i="12"/>
  <c r="G877" i="12"/>
  <c r="H877" i="12"/>
  <c r="I877" i="12"/>
  <c r="F878" i="12"/>
  <c r="G878" i="12"/>
  <c r="H878" i="12"/>
  <c r="I878" i="12"/>
  <c r="F879" i="12"/>
  <c r="G879" i="12"/>
  <c r="H879" i="12"/>
  <c r="I879" i="12"/>
  <c r="F880" i="12"/>
  <c r="G880" i="12"/>
  <c r="H880" i="12"/>
  <c r="I880" i="12"/>
  <c r="F881" i="12"/>
  <c r="G881" i="12"/>
  <c r="H881" i="12"/>
  <c r="I881" i="12"/>
  <c r="F882" i="12"/>
  <c r="G882" i="12"/>
  <c r="H882" i="12"/>
  <c r="I882" i="12"/>
  <c r="F883" i="12"/>
  <c r="G883" i="12"/>
  <c r="H883" i="12"/>
  <c r="I883" i="12"/>
  <c r="F884" i="12"/>
  <c r="G884" i="12"/>
  <c r="H884" i="12"/>
  <c r="I884" i="12"/>
  <c r="F885" i="12"/>
  <c r="G885" i="12"/>
  <c r="H885" i="12"/>
  <c r="I885" i="12"/>
  <c r="F886" i="12"/>
  <c r="G886" i="12"/>
  <c r="H886" i="12"/>
  <c r="I886" i="12"/>
  <c r="F887" i="12"/>
  <c r="G887" i="12"/>
  <c r="H887" i="12"/>
  <c r="I887" i="12"/>
  <c r="F888" i="12"/>
  <c r="G888" i="12"/>
  <c r="H888" i="12"/>
  <c r="I888" i="12"/>
  <c r="F889" i="12"/>
  <c r="G889" i="12"/>
  <c r="H889" i="12"/>
  <c r="I889" i="12"/>
  <c r="F890" i="12"/>
  <c r="G890" i="12"/>
  <c r="H890" i="12"/>
  <c r="I890" i="12"/>
  <c r="F891" i="12"/>
  <c r="G891" i="12"/>
  <c r="H891" i="12"/>
  <c r="I891" i="12"/>
  <c r="F892" i="12"/>
  <c r="G892" i="12"/>
  <c r="H892" i="12"/>
  <c r="I892" i="12"/>
  <c r="F893" i="12"/>
  <c r="G893" i="12"/>
  <c r="H893" i="12"/>
  <c r="I893" i="12"/>
  <c r="F894" i="12"/>
  <c r="G894" i="12"/>
  <c r="H894" i="12"/>
  <c r="I894" i="12"/>
  <c r="F895" i="12"/>
  <c r="G895" i="12"/>
  <c r="H895" i="12"/>
  <c r="I895" i="12"/>
  <c r="F896" i="12"/>
  <c r="G896" i="12"/>
  <c r="H896" i="12"/>
  <c r="I896" i="12"/>
  <c r="F897" i="12"/>
  <c r="G897" i="12"/>
  <c r="H897" i="12"/>
  <c r="I897" i="12"/>
  <c r="F898" i="12"/>
  <c r="G898" i="12"/>
  <c r="H898" i="12"/>
  <c r="I898" i="12"/>
  <c r="F899" i="12"/>
  <c r="G899" i="12"/>
  <c r="H899" i="12"/>
  <c r="I899" i="12"/>
  <c r="F900" i="12"/>
  <c r="G900" i="12"/>
  <c r="H900" i="12"/>
  <c r="I900" i="12"/>
  <c r="F901" i="12"/>
  <c r="G901" i="12"/>
  <c r="H901" i="12"/>
  <c r="I901" i="12"/>
  <c r="F902" i="12"/>
  <c r="G902" i="12"/>
  <c r="H902" i="12"/>
  <c r="I902" i="12"/>
  <c r="F903" i="12"/>
  <c r="G903" i="12"/>
  <c r="H903" i="12"/>
  <c r="I903" i="12"/>
  <c r="F904" i="12"/>
  <c r="G904" i="12"/>
  <c r="H904" i="12"/>
  <c r="I904" i="12"/>
  <c r="F905" i="12"/>
  <c r="G905" i="12"/>
  <c r="H905" i="12"/>
  <c r="I905" i="12"/>
  <c r="F906" i="12"/>
  <c r="G906" i="12"/>
  <c r="H906" i="12"/>
  <c r="I906" i="12"/>
  <c r="F907" i="12"/>
  <c r="G907" i="12"/>
  <c r="H907" i="12"/>
  <c r="I907" i="12"/>
  <c r="F908" i="12"/>
  <c r="G908" i="12"/>
  <c r="H908" i="12"/>
  <c r="I908" i="12"/>
  <c r="F909" i="12"/>
  <c r="G909" i="12"/>
  <c r="H909" i="12"/>
  <c r="I909" i="12"/>
  <c r="F910" i="12"/>
  <c r="G910" i="12"/>
  <c r="H910" i="12"/>
  <c r="I910" i="12"/>
  <c r="F911" i="12"/>
  <c r="G911" i="12"/>
  <c r="H911" i="12"/>
  <c r="I911" i="12"/>
  <c r="F912" i="12"/>
  <c r="G912" i="12"/>
  <c r="H912" i="12"/>
  <c r="I912" i="12"/>
  <c r="F913" i="12"/>
  <c r="G913" i="12"/>
  <c r="H913" i="12"/>
  <c r="I913" i="12"/>
  <c r="F914" i="12"/>
  <c r="G914" i="12"/>
  <c r="H914" i="12"/>
  <c r="I914" i="12"/>
  <c r="F915" i="12"/>
  <c r="G915" i="12"/>
  <c r="H915" i="12"/>
  <c r="I915" i="12"/>
  <c r="F916" i="12"/>
  <c r="G916" i="12"/>
  <c r="H916" i="12"/>
  <c r="I916" i="12"/>
  <c r="F917" i="12"/>
  <c r="G917" i="12"/>
  <c r="H917" i="12"/>
  <c r="I917" i="12"/>
  <c r="F918" i="12"/>
  <c r="G918" i="12"/>
  <c r="H918" i="12"/>
  <c r="I918" i="12"/>
  <c r="F919" i="12"/>
  <c r="G919" i="12"/>
  <c r="H919" i="12"/>
  <c r="I919" i="12"/>
  <c r="F920" i="12"/>
  <c r="G920" i="12"/>
  <c r="H920" i="12"/>
  <c r="I920" i="12"/>
  <c r="F921" i="12"/>
  <c r="G921" i="12"/>
  <c r="H921" i="12"/>
  <c r="I921" i="12"/>
  <c r="F922" i="12"/>
  <c r="G922" i="12"/>
  <c r="H922" i="12"/>
  <c r="I922" i="12"/>
  <c r="F923" i="12"/>
  <c r="G923" i="12"/>
  <c r="H923" i="12"/>
  <c r="I923" i="12"/>
  <c r="F924" i="12"/>
  <c r="G924" i="12"/>
  <c r="H924" i="12"/>
  <c r="I924" i="12"/>
  <c r="F925" i="12"/>
  <c r="G925" i="12"/>
  <c r="H925" i="12"/>
  <c r="I925" i="12"/>
  <c r="F926" i="12"/>
  <c r="G926" i="12"/>
  <c r="H926" i="12"/>
  <c r="I926" i="12"/>
  <c r="F927" i="12"/>
  <c r="G927" i="12"/>
  <c r="H927" i="12"/>
  <c r="I927" i="12"/>
  <c r="F928" i="12"/>
  <c r="G928" i="12"/>
  <c r="H928" i="12"/>
  <c r="I928" i="12"/>
  <c r="F929" i="12"/>
  <c r="G929" i="12"/>
  <c r="H929" i="12"/>
  <c r="I929" i="12"/>
  <c r="F930" i="12"/>
  <c r="G930" i="12"/>
  <c r="H930" i="12"/>
  <c r="I930" i="12"/>
  <c r="F931" i="12"/>
  <c r="G931" i="12"/>
  <c r="H931" i="12"/>
  <c r="I931" i="12"/>
  <c r="F932" i="12"/>
  <c r="G932" i="12"/>
  <c r="H932" i="12"/>
  <c r="I932" i="12"/>
  <c r="F933" i="12"/>
  <c r="G933" i="12"/>
  <c r="H933" i="12"/>
  <c r="I933" i="12"/>
  <c r="F934" i="12"/>
  <c r="G934" i="12"/>
  <c r="H934" i="12"/>
  <c r="I934" i="12"/>
  <c r="F935" i="12"/>
  <c r="G935" i="12"/>
  <c r="H935" i="12"/>
  <c r="I935" i="12"/>
  <c r="F936" i="12"/>
  <c r="G936" i="12"/>
  <c r="H936" i="12"/>
  <c r="I936" i="12"/>
  <c r="F937" i="12"/>
  <c r="G937" i="12"/>
  <c r="H937" i="12"/>
  <c r="I937" i="12"/>
  <c r="F938" i="12"/>
  <c r="G938" i="12"/>
  <c r="H938" i="12"/>
  <c r="I938" i="12"/>
  <c r="F939" i="12"/>
  <c r="G939" i="12"/>
  <c r="H939" i="12"/>
  <c r="I939" i="12"/>
  <c r="F940" i="12"/>
  <c r="G940" i="12"/>
  <c r="H940" i="12"/>
  <c r="I940" i="12"/>
  <c r="F941" i="12"/>
  <c r="G941" i="12"/>
  <c r="H941" i="12"/>
  <c r="I941" i="12"/>
  <c r="F942" i="12"/>
  <c r="G942" i="12"/>
  <c r="H942" i="12"/>
  <c r="I942" i="12"/>
  <c r="F943" i="12"/>
  <c r="G943" i="12"/>
  <c r="H943" i="12"/>
  <c r="I943" i="12"/>
  <c r="F944" i="12"/>
  <c r="G944" i="12"/>
  <c r="H944" i="12"/>
  <c r="I944" i="12"/>
  <c r="F945" i="12"/>
  <c r="G945" i="12"/>
  <c r="H945" i="12"/>
  <c r="I945" i="12"/>
  <c r="F946" i="12"/>
  <c r="G946" i="12"/>
  <c r="H946" i="12"/>
  <c r="I946" i="12"/>
  <c r="F947" i="12"/>
  <c r="G947" i="12"/>
  <c r="H947" i="12"/>
  <c r="I947" i="12"/>
  <c r="F948" i="12"/>
  <c r="G948" i="12"/>
  <c r="H948" i="12"/>
  <c r="I948" i="12"/>
  <c r="F949" i="12"/>
  <c r="G949" i="12"/>
  <c r="H949" i="12"/>
  <c r="I949" i="12"/>
  <c r="F950" i="12"/>
  <c r="G950" i="12"/>
  <c r="H950" i="12"/>
  <c r="I950" i="12"/>
  <c r="F951" i="12"/>
  <c r="G951" i="12"/>
  <c r="H951" i="12"/>
  <c r="I951" i="12"/>
  <c r="F952" i="12"/>
  <c r="G952" i="12"/>
  <c r="H952" i="12"/>
  <c r="I952" i="12"/>
  <c r="F953" i="12"/>
  <c r="G953" i="12"/>
  <c r="H953" i="12"/>
  <c r="I953" i="12"/>
  <c r="F954" i="12"/>
  <c r="G954" i="12"/>
  <c r="H954" i="12"/>
  <c r="I954" i="12"/>
  <c r="F955" i="12"/>
  <c r="G955" i="12"/>
  <c r="H955" i="12"/>
  <c r="I955" i="12"/>
  <c r="F956" i="12"/>
  <c r="G956" i="12"/>
  <c r="H956" i="12"/>
  <c r="I956" i="12"/>
  <c r="F957" i="12"/>
  <c r="G957" i="12"/>
  <c r="H957" i="12"/>
  <c r="I957" i="12"/>
  <c r="F958" i="12"/>
  <c r="G958" i="12"/>
  <c r="H958" i="12"/>
  <c r="I958" i="12"/>
  <c r="F959" i="12"/>
  <c r="G959" i="12"/>
  <c r="H959" i="12"/>
  <c r="I959" i="12"/>
  <c r="F960" i="12"/>
  <c r="G960" i="12"/>
  <c r="H960" i="12"/>
  <c r="I960" i="12"/>
  <c r="F961" i="12"/>
  <c r="G961" i="12"/>
  <c r="H961" i="12"/>
  <c r="I961" i="12"/>
  <c r="F962" i="12"/>
  <c r="G962" i="12"/>
  <c r="H962" i="12"/>
  <c r="I962" i="12"/>
  <c r="F963" i="12"/>
  <c r="G963" i="12"/>
  <c r="H963" i="12"/>
  <c r="I963" i="12"/>
  <c r="F964" i="12"/>
  <c r="G964" i="12"/>
  <c r="H964" i="12"/>
  <c r="I964" i="12"/>
  <c r="F965" i="12"/>
  <c r="G965" i="12"/>
  <c r="H965" i="12"/>
  <c r="I965" i="12"/>
  <c r="F966" i="12"/>
  <c r="G966" i="12"/>
  <c r="H966" i="12"/>
  <c r="I966" i="12"/>
  <c r="F967" i="12"/>
  <c r="G967" i="12"/>
  <c r="H967" i="12"/>
  <c r="I967" i="12"/>
  <c r="F968" i="12"/>
  <c r="G968" i="12"/>
  <c r="H968" i="12"/>
  <c r="I968" i="12"/>
  <c r="F969" i="12"/>
  <c r="G969" i="12"/>
  <c r="H969" i="12"/>
  <c r="I969" i="12"/>
  <c r="F970" i="12"/>
  <c r="G970" i="12"/>
  <c r="H970" i="12"/>
  <c r="I970" i="12"/>
  <c r="F971" i="12"/>
  <c r="G971" i="12"/>
  <c r="H971" i="12"/>
  <c r="I971" i="12"/>
  <c r="F972" i="12"/>
  <c r="G972" i="12"/>
  <c r="H972" i="12"/>
  <c r="I972" i="12"/>
  <c r="F973" i="12"/>
  <c r="G973" i="12"/>
  <c r="H973" i="12"/>
  <c r="I973" i="12"/>
  <c r="F974" i="12"/>
  <c r="G974" i="12"/>
  <c r="H974" i="12"/>
  <c r="I974" i="12"/>
  <c r="F975" i="12"/>
  <c r="G975" i="12"/>
  <c r="H975" i="12"/>
  <c r="I975" i="12"/>
  <c r="F976" i="12"/>
  <c r="G976" i="12"/>
  <c r="H976" i="12"/>
  <c r="I976" i="12"/>
  <c r="F977" i="12"/>
  <c r="G977" i="12"/>
  <c r="H977" i="12"/>
  <c r="I977" i="12"/>
  <c r="F978" i="12"/>
  <c r="G978" i="12"/>
  <c r="H978" i="12"/>
  <c r="I978" i="12"/>
  <c r="F979" i="12"/>
  <c r="G979" i="12"/>
  <c r="H979" i="12"/>
  <c r="I979" i="12"/>
  <c r="F980" i="12"/>
  <c r="G980" i="12"/>
  <c r="H980" i="12"/>
  <c r="I980" i="12"/>
  <c r="F981" i="12"/>
  <c r="G981" i="12"/>
  <c r="H981" i="12"/>
  <c r="I981" i="12"/>
  <c r="F982" i="12"/>
  <c r="G982" i="12"/>
  <c r="H982" i="12"/>
  <c r="I982" i="12"/>
  <c r="F983" i="12"/>
  <c r="G983" i="12"/>
  <c r="H983" i="12"/>
  <c r="I983" i="12"/>
  <c r="F984" i="12"/>
  <c r="G984" i="12"/>
  <c r="H984" i="12"/>
  <c r="I984" i="12"/>
  <c r="F985" i="12"/>
  <c r="G985" i="12"/>
  <c r="H985" i="12"/>
  <c r="I985" i="12"/>
  <c r="F986" i="12"/>
  <c r="G986" i="12"/>
  <c r="H986" i="12"/>
  <c r="I986" i="12"/>
  <c r="F987" i="12"/>
  <c r="G987" i="12"/>
  <c r="H987" i="12"/>
  <c r="I987" i="12"/>
  <c r="F988" i="12"/>
  <c r="G988" i="12"/>
  <c r="H988" i="12"/>
  <c r="I988" i="12"/>
  <c r="F989" i="12"/>
  <c r="G989" i="12"/>
  <c r="H989" i="12"/>
  <c r="I989" i="12"/>
  <c r="F990" i="12"/>
  <c r="G990" i="12"/>
  <c r="H990" i="12"/>
  <c r="I990" i="12"/>
  <c r="F991" i="12"/>
  <c r="G991" i="12"/>
  <c r="H991" i="12"/>
  <c r="I991" i="12"/>
  <c r="F992" i="12"/>
  <c r="G992" i="12"/>
  <c r="H992" i="12"/>
  <c r="I992" i="12"/>
  <c r="F993" i="12"/>
  <c r="G993" i="12"/>
  <c r="H993" i="12"/>
  <c r="I993" i="12"/>
  <c r="F994" i="12"/>
  <c r="G994" i="12"/>
  <c r="H994" i="12"/>
  <c r="I994" i="12"/>
  <c r="F995" i="12"/>
  <c r="G995" i="12"/>
  <c r="H995" i="12"/>
  <c r="I995" i="12"/>
  <c r="F996" i="12"/>
  <c r="G996" i="12"/>
  <c r="H996" i="12"/>
  <c r="I996" i="12"/>
  <c r="F997" i="12"/>
  <c r="G997" i="12"/>
  <c r="H997" i="12"/>
  <c r="I997" i="12"/>
  <c r="F998" i="12"/>
  <c r="G998" i="12"/>
  <c r="H998" i="12"/>
  <c r="I998" i="12"/>
  <c r="F999" i="12"/>
  <c r="G999" i="12"/>
  <c r="H999" i="12"/>
  <c r="I999" i="12"/>
  <c r="F1000" i="12"/>
  <c r="G1000" i="12"/>
  <c r="H1000" i="12"/>
  <c r="I1000" i="12"/>
  <c r="F1001" i="12"/>
  <c r="G1001" i="12"/>
  <c r="H1001" i="12"/>
  <c r="I1001" i="12"/>
  <c r="F1002" i="12"/>
  <c r="G1002" i="12"/>
  <c r="H1002" i="12"/>
  <c r="I1002" i="12"/>
  <c r="F1003" i="12"/>
  <c r="G1003" i="12"/>
  <c r="H1003" i="12"/>
  <c r="I1003" i="12"/>
  <c r="F1004" i="12"/>
  <c r="G1004" i="12"/>
  <c r="H1004" i="12"/>
  <c r="I1004" i="12"/>
  <c r="F1005" i="12"/>
  <c r="G1005" i="12"/>
  <c r="H1005" i="12"/>
  <c r="I1005" i="12"/>
  <c r="F1006" i="12"/>
  <c r="G1006" i="12"/>
  <c r="H1006" i="12"/>
  <c r="I1006" i="12"/>
  <c r="F1007" i="12"/>
  <c r="G1007" i="12"/>
  <c r="H1007" i="12"/>
  <c r="I1007" i="12"/>
  <c r="F1008" i="12"/>
  <c r="G1008" i="12"/>
  <c r="H1008" i="12"/>
  <c r="I1008" i="12"/>
  <c r="F1009" i="12"/>
  <c r="G1009" i="12"/>
  <c r="H1009" i="12"/>
  <c r="I1009" i="12"/>
  <c r="F1010" i="12"/>
  <c r="G1010" i="12"/>
  <c r="H1010" i="12"/>
  <c r="I1010" i="12"/>
  <c r="F1011" i="12"/>
  <c r="G1011" i="12"/>
  <c r="H1011" i="12"/>
  <c r="I1011" i="12"/>
  <c r="F1012" i="12"/>
  <c r="G1012" i="12"/>
  <c r="H1012" i="12"/>
  <c r="I1012" i="12"/>
  <c r="F1013" i="12"/>
  <c r="G1013" i="12"/>
  <c r="H1013" i="12"/>
  <c r="I1013" i="12"/>
  <c r="F1014" i="12"/>
  <c r="G1014" i="12"/>
  <c r="H1014" i="12"/>
  <c r="I1014" i="12"/>
  <c r="F1015" i="12"/>
  <c r="G1015" i="12"/>
  <c r="H1015" i="12"/>
  <c r="I1015" i="12"/>
  <c r="F1016" i="12"/>
  <c r="G1016" i="12"/>
  <c r="H1016" i="12"/>
  <c r="I1016" i="12"/>
  <c r="F1017" i="12"/>
  <c r="G1017" i="12"/>
  <c r="H1017" i="12"/>
  <c r="I1017" i="12"/>
  <c r="F1018" i="12"/>
  <c r="G1018" i="12"/>
  <c r="H1018" i="12"/>
  <c r="I1018" i="12"/>
  <c r="F1019" i="12"/>
  <c r="G1019" i="12"/>
  <c r="H1019" i="12"/>
  <c r="I1019" i="12"/>
  <c r="F1020" i="12"/>
  <c r="G1020" i="12"/>
  <c r="H1020" i="12"/>
  <c r="I1020" i="12"/>
  <c r="F1021" i="12"/>
  <c r="G1021" i="12"/>
  <c r="H1021" i="12"/>
  <c r="I1021" i="12"/>
  <c r="F1022" i="12"/>
  <c r="G1022" i="12"/>
  <c r="H1022" i="12"/>
  <c r="I1022" i="12"/>
  <c r="F1023" i="12"/>
  <c r="G1023" i="12"/>
  <c r="H1023" i="12"/>
  <c r="I1023" i="12"/>
  <c r="F1024" i="12"/>
  <c r="G1024" i="12"/>
  <c r="H1024" i="12"/>
  <c r="I1024" i="12"/>
  <c r="F1025" i="12"/>
  <c r="G1025" i="12"/>
  <c r="H1025" i="12"/>
  <c r="I1025" i="12"/>
  <c r="F1026" i="12"/>
  <c r="G1026" i="12"/>
  <c r="H1026" i="12"/>
  <c r="I1026" i="12"/>
  <c r="F1027" i="12"/>
  <c r="G1027" i="12"/>
  <c r="H1027" i="12"/>
  <c r="I1027" i="12"/>
  <c r="F1028" i="12"/>
  <c r="G1028" i="12"/>
  <c r="H1028" i="12"/>
  <c r="I1028" i="12"/>
  <c r="F1029" i="12"/>
  <c r="G1029" i="12"/>
  <c r="H1029" i="12"/>
  <c r="I1029" i="12"/>
  <c r="F1030" i="12"/>
  <c r="G1030" i="12"/>
  <c r="H1030" i="12"/>
  <c r="I1030" i="12"/>
  <c r="F1031" i="12"/>
  <c r="G1031" i="12"/>
  <c r="H1031" i="12"/>
  <c r="I1031" i="12"/>
  <c r="F1032" i="12"/>
  <c r="G1032" i="12"/>
  <c r="H1032" i="12"/>
  <c r="I1032" i="12"/>
  <c r="F1033" i="12"/>
  <c r="G1033" i="12"/>
  <c r="H1033" i="12"/>
  <c r="I1033" i="12"/>
  <c r="F1034" i="12"/>
  <c r="G1034" i="12"/>
  <c r="H1034" i="12"/>
  <c r="I1034" i="12"/>
  <c r="F1035" i="12"/>
  <c r="G1035" i="12"/>
  <c r="H1035" i="12"/>
  <c r="I1035" i="12"/>
  <c r="F1036" i="12"/>
  <c r="G1036" i="12"/>
  <c r="H1036" i="12"/>
  <c r="I1036" i="12"/>
  <c r="F1037" i="12"/>
  <c r="G1037" i="12"/>
  <c r="H1037" i="12"/>
  <c r="I1037" i="12"/>
  <c r="F1038" i="12"/>
  <c r="G1038" i="12"/>
  <c r="H1038" i="12"/>
  <c r="I1038" i="12"/>
  <c r="F1039" i="12"/>
  <c r="G1039" i="12"/>
  <c r="H1039" i="12"/>
  <c r="I1039" i="12"/>
  <c r="F1040" i="12"/>
  <c r="G1040" i="12"/>
  <c r="H1040" i="12"/>
  <c r="I1040" i="12"/>
  <c r="F1041" i="12"/>
  <c r="G1041" i="12"/>
  <c r="H1041" i="12"/>
  <c r="I1041" i="12"/>
  <c r="F1042" i="12"/>
  <c r="G1042" i="12"/>
  <c r="H1042" i="12"/>
  <c r="I1042" i="12"/>
  <c r="F1043" i="12"/>
  <c r="G1043" i="12"/>
  <c r="H1043" i="12"/>
  <c r="I1043" i="12"/>
  <c r="F1044" i="12"/>
  <c r="G1044" i="12"/>
  <c r="H1044" i="12"/>
  <c r="I1044" i="12"/>
  <c r="F1045" i="12"/>
  <c r="G1045" i="12"/>
  <c r="H1045" i="12"/>
  <c r="I1045" i="12"/>
  <c r="F1046" i="12"/>
  <c r="G1046" i="12"/>
  <c r="H1046" i="12"/>
  <c r="I1046" i="12"/>
  <c r="F1047" i="12"/>
  <c r="G1047" i="12"/>
  <c r="H1047" i="12"/>
  <c r="I1047" i="12"/>
  <c r="F1048" i="12"/>
  <c r="G1048" i="12"/>
  <c r="H1048" i="12"/>
  <c r="I1048" i="12"/>
  <c r="F1049" i="12"/>
  <c r="G1049" i="12"/>
  <c r="H1049" i="12"/>
  <c r="I1049" i="12"/>
  <c r="F1050" i="12"/>
  <c r="G1050" i="12"/>
  <c r="H1050" i="12"/>
  <c r="I1050" i="12"/>
  <c r="F1051" i="12"/>
  <c r="G1051" i="12"/>
  <c r="H1051" i="12"/>
  <c r="I1051" i="12"/>
  <c r="F1052" i="12"/>
  <c r="G1052" i="12"/>
  <c r="H1052" i="12"/>
  <c r="I1052" i="12"/>
  <c r="F1053" i="12"/>
  <c r="G1053" i="12"/>
  <c r="H1053" i="12"/>
  <c r="I1053" i="12"/>
  <c r="F1054" i="12"/>
  <c r="G1054" i="12"/>
  <c r="H1054" i="12"/>
  <c r="I1054" i="12"/>
  <c r="F1055" i="12"/>
  <c r="G1055" i="12"/>
  <c r="H1055" i="12"/>
  <c r="I1055" i="12"/>
  <c r="F1056" i="12"/>
  <c r="G1056" i="12"/>
  <c r="H1056" i="12"/>
  <c r="I1056" i="12"/>
  <c r="F1057" i="12"/>
  <c r="G1057" i="12"/>
  <c r="H1057" i="12"/>
  <c r="I1057" i="12"/>
  <c r="F1058" i="12"/>
  <c r="G1058" i="12"/>
  <c r="H1058" i="12"/>
  <c r="I1058" i="12"/>
  <c r="F1059" i="12"/>
  <c r="G1059" i="12"/>
  <c r="H1059" i="12"/>
  <c r="I1059" i="12"/>
  <c r="F1060" i="12"/>
  <c r="G1060" i="12"/>
  <c r="H1060" i="12"/>
  <c r="I1060" i="12"/>
  <c r="F1061" i="12"/>
  <c r="G1061" i="12"/>
  <c r="H1061" i="12"/>
  <c r="I1061" i="12"/>
  <c r="F1062" i="12"/>
  <c r="G1062" i="12"/>
  <c r="H1062" i="12"/>
  <c r="I1062" i="12"/>
  <c r="F1063" i="12"/>
  <c r="G1063" i="12"/>
  <c r="H1063" i="12"/>
  <c r="I1063" i="12"/>
  <c r="F1064" i="12"/>
  <c r="G1064" i="12"/>
  <c r="H1064" i="12"/>
  <c r="I1064" i="12"/>
  <c r="F1065" i="12"/>
  <c r="G1065" i="12"/>
  <c r="H1065" i="12"/>
  <c r="I1065" i="12"/>
  <c r="F1066" i="12"/>
  <c r="G1066" i="12"/>
  <c r="H1066" i="12"/>
  <c r="I1066" i="12"/>
  <c r="F1067" i="12"/>
  <c r="G1067" i="12"/>
  <c r="H1067" i="12"/>
  <c r="I1067" i="12"/>
  <c r="F1068" i="12"/>
  <c r="G1068" i="12"/>
  <c r="H1068" i="12"/>
  <c r="I1068" i="12"/>
  <c r="F1069" i="12"/>
  <c r="G1069" i="12"/>
  <c r="H1069" i="12"/>
  <c r="I1069" i="12"/>
  <c r="F1070" i="12"/>
  <c r="G1070" i="12"/>
  <c r="H1070" i="12"/>
  <c r="I1070" i="12"/>
  <c r="F1071" i="12"/>
  <c r="G1071" i="12"/>
  <c r="H1071" i="12"/>
  <c r="I1071" i="12"/>
  <c r="F1072" i="12"/>
  <c r="G1072" i="12"/>
  <c r="H1072" i="12"/>
  <c r="I1072" i="12"/>
  <c r="F1073" i="12"/>
  <c r="G1073" i="12"/>
  <c r="H1073" i="12"/>
  <c r="I1073" i="12"/>
  <c r="F1074" i="12"/>
  <c r="G1074" i="12"/>
  <c r="H1074" i="12"/>
  <c r="I1074" i="12"/>
  <c r="F1075" i="12"/>
  <c r="G1075" i="12"/>
  <c r="H1075" i="12"/>
  <c r="I1075" i="12"/>
  <c r="F1076" i="12"/>
  <c r="G1076" i="12"/>
  <c r="H1076" i="12"/>
  <c r="I1076" i="12"/>
  <c r="F1077" i="12"/>
  <c r="G1077" i="12"/>
  <c r="H1077" i="12"/>
  <c r="I1077" i="12"/>
  <c r="F1078" i="12"/>
  <c r="G1078" i="12"/>
  <c r="H1078" i="12"/>
  <c r="I1078" i="12"/>
  <c r="F1079" i="12"/>
  <c r="G1079" i="12"/>
  <c r="H1079" i="12"/>
  <c r="I1079" i="12"/>
  <c r="F1080" i="12"/>
  <c r="G1080" i="12"/>
  <c r="H1080" i="12"/>
  <c r="I1080" i="12"/>
  <c r="F1081" i="12"/>
  <c r="G1081" i="12"/>
  <c r="H1081" i="12"/>
  <c r="I1081" i="12"/>
  <c r="F1082" i="12"/>
  <c r="G1082" i="12"/>
  <c r="H1082" i="12"/>
  <c r="I1082" i="12"/>
  <c r="F1083" i="12"/>
  <c r="G1083" i="12"/>
  <c r="H1083" i="12"/>
  <c r="I1083" i="12"/>
  <c r="F1084" i="12"/>
  <c r="G1084" i="12"/>
  <c r="H1084" i="12"/>
  <c r="I1084" i="12"/>
  <c r="F1085" i="12"/>
  <c r="G1085" i="12"/>
  <c r="H1085" i="12"/>
  <c r="I1085" i="12"/>
  <c r="F1086" i="12"/>
  <c r="G1086" i="12"/>
  <c r="H1086" i="12"/>
  <c r="I1086" i="12"/>
  <c r="F1087" i="12"/>
  <c r="G1087" i="12"/>
  <c r="H1087" i="12"/>
  <c r="I1087" i="12"/>
  <c r="F1088" i="12"/>
  <c r="G1088" i="12"/>
  <c r="H1088" i="12"/>
  <c r="I1088" i="12"/>
  <c r="F1089" i="12"/>
  <c r="G1089" i="12"/>
  <c r="H1089" i="12"/>
  <c r="I1089" i="12"/>
  <c r="F1090" i="12"/>
  <c r="G1090" i="12"/>
  <c r="H1090" i="12"/>
  <c r="I1090" i="12"/>
  <c r="F1091" i="12"/>
  <c r="G1091" i="12"/>
  <c r="H1091" i="12"/>
  <c r="I1091" i="12"/>
  <c r="F1092" i="12"/>
  <c r="G1092" i="12"/>
  <c r="H1092" i="12"/>
  <c r="I1092" i="12"/>
  <c r="F1093" i="12"/>
  <c r="G1093" i="12"/>
  <c r="H1093" i="12"/>
  <c r="I1093" i="12"/>
  <c r="F1094" i="12"/>
  <c r="G1094" i="12"/>
  <c r="H1094" i="12"/>
  <c r="I1094" i="12"/>
  <c r="F1095" i="12"/>
  <c r="G1095" i="12"/>
  <c r="H1095" i="12"/>
  <c r="I1095" i="12"/>
  <c r="F1096" i="12"/>
  <c r="G1096" i="12"/>
  <c r="H1096" i="12"/>
  <c r="I1096" i="12"/>
  <c r="F1097" i="12"/>
  <c r="G1097" i="12"/>
  <c r="H1097" i="12"/>
  <c r="I1097" i="12"/>
  <c r="F1098" i="12"/>
  <c r="G1098" i="12"/>
  <c r="H1098" i="12"/>
  <c r="I1098" i="12"/>
  <c r="F1099" i="12"/>
  <c r="G1099" i="12"/>
  <c r="H1099" i="12"/>
  <c r="I1099" i="12"/>
  <c r="F1100" i="12"/>
  <c r="G1100" i="12"/>
  <c r="H1100" i="12"/>
  <c r="I1100" i="12"/>
  <c r="F1101" i="12"/>
  <c r="G1101" i="12"/>
  <c r="H1101" i="12"/>
  <c r="I1101" i="12"/>
  <c r="F1102" i="12"/>
  <c r="G1102" i="12"/>
  <c r="H1102" i="12"/>
  <c r="I1102" i="12"/>
  <c r="F1103" i="12"/>
  <c r="G1103" i="12"/>
  <c r="H1103" i="12"/>
  <c r="I1103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39" i="12"/>
  <c r="K240" i="12"/>
  <c r="K24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57" i="12"/>
  <c r="K258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72" i="12"/>
  <c r="K273" i="12"/>
  <c r="K274" i="12"/>
  <c r="K275" i="12"/>
  <c r="K276" i="12"/>
  <c r="K277" i="12"/>
  <c r="K278" i="12"/>
  <c r="K279" i="12"/>
  <c r="K280" i="12"/>
  <c r="K281" i="12"/>
  <c r="K282" i="12"/>
  <c r="K283" i="12"/>
  <c r="K284" i="12"/>
  <c r="K285" i="12"/>
  <c r="K286" i="12"/>
  <c r="K287" i="12"/>
  <c r="K288" i="12"/>
  <c r="K289" i="12"/>
  <c r="K290" i="12"/>
  <c r="K291" i="12"/>
  <c r="K292" i="12"/>
  <c r="K293" i="12"/>
  <c r="K294" i="12"/>
  <c r="K295" i="12"/>
  <c r="K296" i="12"/>
  <c r="K297" i="12"/>
  <c r="K298" i="12"/>
  <c r="K299" i="12"/>
  <c r="K300" i="12"/>
  <c r="K301" i="12"/>
  <c r="K302" i="12"/>
  <c r="K303" i="12"/>
  <c r="K304" i="12"/>
  <c r="K305" i="12"/>
  <c r="K306" i="12"/>
  <c r="K307" i="12"/>
  <c r="K308" i="12"/>
  <c r="K309" i="12"/>
  <c r="K310" i="12"/>
  <c r="K311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K325" i="12"/>
  <c r="K326" i="12"/>
  <c r="K327" i="12"/>
  <c r="K328" i="12"/>
  <c r="K329" i="12"/>
  <c r="K330" i="12"/>
  <c r="K331" i="12"/>
  <c r="K332" i="12"/>
  <c r="K333" i="12"/>
  <c r="K334" i="12"/>
  <c r="K335" i="12"/>
  <c r="K336" i="12"/>
  <c r="K337" i="12"/>
  <c r="K338" i="12"/>
  <c r="K339" i="12"/>
  <c r="K340" i="12"/>
  <c r="K341" i="12"/>
  <c r="K342" i="12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K357" i="12"/>
  <c r="K358" i="12"/>
  <c r="K359" i="12"/>
  <c r="K360" i="12"/>
  <c r="K361" i="12"/>
  <c r="K362" i="12"/>
  <c r="K363" i="12"/>
  <c r="K364" i="12"/>
  <c r="K365" i="12"/>
  <c r="K366" i="12"/>
  <c r="K367" i="12"/>
  <c r="K368" i="12"/>
  <c r="K369" i="12"/>
  <c r="K370" i="12"/>
  <c r="K371" i="12"/>
  <c r="K372" i="12"/>
  <c r="K373" i="12"/>
  <c r="K374" i="12"/>
  <c r="K375" i="12"/>
  <c r="K376" i="12"/>
  <c r="K377" i="12"/>
  <c r="K378" i="12"/>
  <c r="K379" i="12"/>
  <c r="K380" i="12"/>
  <c r="K381" i="12"/>
  <c r="K382" i="12"/>
  <c r="K383" i="12"/>
  <c r="K384" i="12"/>
  <c r="K385" i="12"/>
  <c r="K386" i="12"/>
  <c r="K387" i="12"/>
  <c r="K388" i="12"/>
  <c r="K389" i="12"/>
  <c r="K390" i="12"/>
  <c r="K391" i="12"/>
  <c r="K392" i="12"/>
  <c r="K393" i="12"/>
  <c r="K394" i="12"/>
  <c r="K395" i="12"/>
  <c r="K396" i="12"/>
  <c r="K397" i="12"/>
  <c r="K398" i="12"/>
  <c r="K399" i="12"/>
  <c r="K400" i="12"/>
  <c r="K401" i="12"/>
  <c r="K402" i="12"/>
  <c r="K403" i="12"/>
  <c r="K404" i="12"/>
  <c r="K405" i="12"/>
  <c r="K406" i="12"/>
  <c r="K407" i="12"/>
  <c r="K408" i="12"/>
  <c r="K409" i="12"/>
  <c r="K410" i="12"/>
  <c r="K411" i="12"/>
  <c r="K412" i="12"/>
  <c r="K413" i="12"/>
  <c r="K414" i="12"/>
  <c r="K415" i="12"/>
  <c r="K416" i="12"/>
  <c r="K417" i="12"/>
  <c r="K418" i="12"/>
  <c r="K419" i="12"/>
  <c r="K420" i="12"/>
  <c r="K421" i="12"/>
  <c r="K422" i="12"/>
  <c r="K423" i="12"/>
  <c r="K424" i="12"/>
  <c r="K425" i="12"/>
  <c r="K426" i="12"/>
  <c r="K427" i="12"/>
  <c r="K428" i="12"/>
  <c r="K429" i="12"/>
  <c r="K430" i="12"/>
  <c r="K431" i="12"/>
  <c r="K432" i="12"/>
  <c r="K433" i="12"/>
  <c r="K434" i="12"/>
  <c r="K435" i="12"/>
  <c r="K436" i="12"/>
  <c r="K437" i="12"/>
  <c r="K438" i="12"/>
  <c r="K439" i="12"/>
  <c r="K440" i="12"/>
  <c r="K441" i="12"/>
  <c r="K442" i="12"/>
  <c r="K443" i="12"/>
  <c r="K444" i="12"/>
  <c r="K445" i="12"/>
  <c r="K446" i="12"/>
  <c r="K447" i="12"/>
  <c r="K448" i="12"/>
  <c r="K449" i="12"/>
  <c r="K450" i="12"/>
  <c r="K451" i="12"/>
  <c r="K452" i="12"/>
  <c r="K453" i="12"/>
  <c r="K454" i="12"/>
  <c r="K455" i="12"/>
  <c r="K456" i="12"/>
  <c r="K457" i="12"/>
  <c r="K458" i="12"/>
  <c r="K459" i="12"/>
  <c r="K460" i="12"/>
  <c r="K461" i="12"/>
  <c r="K462" i="12"/>
  <c r="K463" i="12"/>
  <c r="K464" i="12"/>
  <c r="K465" i="12"/>
  <c r="K466" i="12"/>
  <c r="K467" i="12"/>
  <c r="K468" i="12"/>
  <c r="K469" i="12"/>
  <c r="K470" i="12"/>
  <c r="K471" i="12"/>
  <c r="K472" i="12"/>
  <c r="K473" i="12"/>
  <c r="K474" i="12"/>
  <c r="K475" i="12"/>
  <c r="K476" i="12"/>
  <c r="K477" i="12"/>
  <c r="K478" i="12"/>
  <c r="K479" i="12"/>
  <c r="K480" i="12"/>
  <c r="K481" i="12"/>
  <c r="K482" i="12"/>
  <c r="K483" i="12"/>
  <c r="K484" i="12"/>
  <c r="K485" i="12"/>
  <c r="K486" i="12"/>
  <c r="K487" i="12"/>
  <c r="K488" i="12"/>
  <c r="K489" i="12"/>
  <c r="K490" i="12"/>
  <c r="K491" i="12"/>
  <c r="K492" i="12"/>
  <c r="K493" i="12"/>
  <c r="K494" i="12"/>
  <c r="K495" i="12"/>
  <c r="K496" i="12"/>
  <c r="K497" i="12"/>
  <c r="K498" i="12"/>
  <c r="K499" i="12"/>
  <c r="K500" i="12"/>
  <c r="K501" i="12"/>
  <c r="K502" i="12"/>
  <c r="K503" i="12"/>
  <c r="K504" i="12"/>
  <c r="K505" i="12"/>
  <c r="K506" i="12"/>
  <c r="K507" i="12"/>
  <c r="K508" i="12"/>
  <c r="K509" i="12"/>
  <c r="K510" i="12"/>
  <c r="K511" i="12"/>
  <c r="K512" i="12"/>
  <c r="K513" i="12"/>
  <c r="K514" i="12"/>
  <c r="K515" i="12"/>
  <c r="K516" i="12"/>
  <c r="K517" i="12"/>
  <c r="K518" i="12"/>
  <c r="K519" i="12"/>
  <c r="K520" i="12"/>
  <c r="K521" i="12"/>
  <c r="K522" i="12"/>
  <c r="K523" i="12"/>
  <c r="K524" i="12"/>
  <c r="K525" i="12"/>
  <c r="K526" i="12"/>
  <c r="K527" i="12"/>
  <c r="K528" i="12"/>
  <c r="K529" i="12"/>
  <c r="K530" i="12"/>
  <c r="K531" i="12"/>
  <c r="K532" i="12"/>
  <c r="K533" i="12"/>
  <c r="K534" i="12"/>
  <c r="K535" i="12"/>
  <c r="K536" i="12"/>
  <c r="K537" i="12"/>
  <c r="K538" i="12"/>
  <c r="K539" i="12"/>
  <c r="K540" i="12"/>
  <c r="K541" i="12"/>
  <c r="K542" i="12"/>
  <c r="K543" i="12"/>
  <c r="K544" i="12"/>
  <c r="K545" i="12"/>
  <c r="K546" i="12"/>
  <c r="K547" i="12"/>
  <c r="K548" i="12"/>
  <c r="K549" i="12"/>
  <c r="K550" i="12"/>
  <c r="K551" i="12"/>
  <c r="K552" i="12"/>
  <c r="K553" i="12"/>
  <c r="K554" i="12"/>
  <c r="K555" i="12"/>
  <c r="K556" i="12"/>
  <c r="K557" i="12"/>
  <c r="K558" i="12"/>
  <c r="K559" i="12"/>
  <c r="K560" i="12"/>
  <c r="K561" i="12"/>
  <c r="K562" i="12"/>
  <c r="K563" i="12"/>
  <c r="K564" i="12"/>
  <c r="K565" i="12"/>
  <c r="K566" i="12"/>
  <c r="K567" i="12"/>
  <c r="K568" i="12"/>
  <c r="K569" i="12"/>
  <c r="K570" i="12"/>
  <c r="K571" i="12"/>
  <c r="K572" i="12"/>
  <c r="K573" i="12"/>
  <c r="K574" i="12"/>
  <c r="K575" i="12"/>
  <c r="K576" i="12"/>
  <c r="K577" i="12"/>
  <c r="K578" i="12"/>
  <c r="K579" i="12"/>
  <c r="K580" i="12"/>
  <c r="K581" i="12"/>
  <c r="K582" i="12"/>
  <c r="K583" i="12"/>
  <c r="K584" i="12"/>
  <c r="K585" i="12"/>
  <c r="K586" i="12"/>
  <c r="K587" i="12"/>
  <c r="K588" i="12"/>
  <c r="K589" i="12"/>
  <c r="K590" i="12"/>
  <c r="K591" i="12"/>
  <c r="K592" i="12"/>
  <c r="K593" i="12"/>
  <c r="K594" i="12"/>
  <c r="K595" i="12"/>
  <c r="K596" i="12"/>
  <c r="K597" i="12"/>
  <c r="K598" i="12"/>
  <c r="K599" i="12"/>
  <c r="K600" i="12"/>
  <c r="K601" i="12"/>
  <c r="K602" i="12"/>
  <c r="K603" i="12"/>
  <c r="K604" i="12"/>
  <c r="K605" i="12"/>
  <c r="K606" i="12"/>
  <c r="K607" i="12"/>
  <c r="K608" i="12"/>
  <c r="K609" i="12"/>
  <c r="K610" i="12"/>
  <c r="K611" i="12"/>
  <c r="K612" i="12"/>
  <c r="K613" i="12"/>
  <c r="K614" i="12"/>
  <c r="K615" i="12"/>
  <c r="K616" i="12"/>
  <c r="K617" i="12"/>
  <c r="K618" i="12"/>
  <c r="K619" i="12"/>
  <c r="K620" i="12"/>
  <c r="K621" i="12"/>
  <c r="K622" i="12"/>
  <c r="K623" i="12"/>
  <c r="K624" i="12"/>
  <c r="K625" i="12"/>
  <c r="K626" i="12"/>
  <c r="K627" i="12"/>
  <c r="K628" i="12"/>
  <c r="K629" i="12"/>
  <c r="K630" i="12"/>
  <c r="K631" i="12"/>
  <c r="K632" i="12"/>
  <c r="K633" i="12"/>
  <c r="K634" i="12"/>
  <c r="K635" i="12"/>
  <c r="K636" i="12"/>
  <c r="K637" i="12"/>
  <c r="K638" i="12"/>
  <c r="K639" i="12"/>
  <c r="K640" i="12"/>
  <c r="K641" i="12"/>
  <c r="K642" i="12"/>
  <c r="K643" i="12"/>
  <c r="K644" i="12"/>
  <c r="K645" i="12"/>
  <c r="K646" i="12"/>
  <c r="K647" i="12"/>
  <c r="K648" i="12"/>
  <c r="K649" i="12"/>
  <c r="K650" i="12"/>
  <c r="K651" i="12"/>
  <c r="K652" i="12"/>
  <c r="K653" i="12"/>
  <c r="K654" i="12"/>
  <c r="K655" i="12"/>
  <c r="K656" i="12"/>
  <c r="K657" i="12"/>
  <c r="K658" i="12"/>
  <c r="K659" i="12"/>
  <c r="K660" i="12"/>
  <c r="K661" i="12"/>
  <c r="K662" i="12"/>
  <c r="K663" i="12"/>
  <c r="K664" i="12"/>
  <c r="K665" i="12"/>
  <c r="K666" i="12"/>
  <c r="K667" i="12"/>
  <c r="K668" i="12"/>
  <c r="K669" i="12"/>
  <c r="K670" i="12"/>
  <c r="K671" i="12"/>
  <c r="K672" i="12"/>
  <c r="K673" i="12"/>
  <c r="K674" i="12"/>
  <c r="K675" i="12"/>
  <c r="K676" i="12"/>
  <c r="K677" i="12"/>
  <c r="K678" i="12"/>
  <c r="K679" i="12"/>
  <c r="K680" i="12"/>
  <c r="K681" i="12"/>
  <c r="K682" i="12"/>
  <c r="K683" i="12"/>
  <c r="K684" i="12"/>
  <c r="K685" i="12"/>
  <c r="K686" i="12"/>
  <c r="K687" i="12"/>
  <c r="K688" i="12"/>
  <c r="K689" i="12"/>
  <c r="K690" i="12"/>
  <c r="K691" i="12"/>
  <c r="K692" i="12"/>
  <c r="K693" i="12"/>
  <c r="K694" i="12"/>
  <c r="K695" i="12"/>
  <c r="K696" i="12"/>
  <c r="K697" i="12"/>
  <c r="K698" i="12"/>
  <c r="K699" i="12"/>
  <c r="K700" i="12"/>
  <c r="K701" i="12"/>
  <c r="K702" i="12"/>
  <c r="K703" i="12"/>
  <c r="K704" i="12"/>
  <c r="K705" i="12"/>
  <c r="K706" i="12"/>
  <c r="K707" i="12"/>
  <c r="K708" i="12"/>
  <c r="K709" i="12"/>
  <c r="K710" i="12"/>
  <c r="K711" i="12"/>
  <c r="K712" i="12"/>
  <c r="K713" i="12"/>
  <c r="K714" i="12"/>
  <c r="K715" i="12"/>
  <c r="K716" i="12"/>
  <c r="K717" i="12"/>
  <c r="K718" i="12"/>
  <c r="K719" i="12"/>
  <c r="K720" i="12"/>
  <c r="K721" i="12"/>
  <c r="K722" i="12"/>
  <c r="K723" i="12"/>
  <c r="K724" i="12"/>
  <c r="K725" i="12"/>
  <c r="K726" i="12"/>
  <c r="K727" i="12"/>
  <c r="K728" i="12"/>
  <c r="K729" i="12"/>
  <c r="K730" i="12"/>
  <c r="K731" i="12"/>
  <c r="K732" i="12"/>
  <c r="K733" i="12"/>
  <c r="K734" i="12"/>
  <c r="K735" i="12"/>
  <c r="K736" i="12"/>
  <c r="K737" i="12"/>
  <c r="K738" i="12"/>
  <c r="K739" i="12"/>
  <c r="K740" i="12"/>
  <c r="K741" i="12"/>
  <c r="K742" i="12"/>
  <c r="K743" i="12"/>
  <c r="K744" i="12"/>
  <c r="K745" i="12"/>
  <c r="K746" i="12"/>
  <c r="K747" i="12"/>
  <c r="K748" i="12"/>
  <c r="K749" i="12"/>
  <c r="K750" i="12"/>
  <c r="K751" i="12"/>
  <c r="K752" i="12"/>
  <c r="K753" i="12"/>
  <c r="K754" i="12"/>
  <c r="K755" i="12"/>
  <c r="K756" i="12"/>
  <c r="K757" i="12"/>
  <c r="K758" i="12"/>
  <c r="K759" i="12"/>
  <c r="K760" i="12"/>
  <c r="K761" i="12"/>
  <c r="K762" i="12"/>
  <c r="K763" i="12"/>
  <c r="K764" i="12"/>
  <c r="K765" i="12"/>
  <c r="K766" i="12"/>
  <c r="K767" i="12"/>
  <c r="K768" i="12"/>
  <c r="K769" i="12"/>
  <c r="K770" i="12"/>
  <c r="K771" i="12"/>
  <c r="K772" i="12"/>
  <c r="K773" i="12"/>
  <c r="K774" i="12"/>
  <c r="K775" i="12"/>
  <c r="K776" i="12"/>
  <c r="K777" i="12"/>
  <c r="K778" i="12"/>
  <c r="K779" i="12"/>
  <c r="K780" i="12"/>
  <c r="K781" i="12"/>
  <c r="K782" i="12"/>
  <c r="K783" i="12"/>
  <c r="K784" i="12"/>
  <c r="K785" i="12"/>
  <c r="K786" i="12"/>
  <c r="K787" i="12"/>
  <c r="K788" i="12"/>
  <c r="K789" i="12"/>
  <c r="K790" i="12"/>
  <c r="K791" i="12"/>
  <c r="K792" i="12"/>
  <c r="K793" i="12"/>
  <c r="K794" i="12"/>
  <c r="K795" i="12"/>
  <c r="K796" i="12"/>
  <c r="K797" i="12"/>
  <c r="K798" i="12"/>
  <c r="K799" i="12"/>
  <c r="K800" i="12"/>
  <c r="K801" i="12"/>
  <c r="K802" i="12"/>
  <c r="K803" i="12"/>
  <c r="K804" i="12"/>
  <c r="K805" i="12"/>
  <c r="K806" i="12"/>
  <c r="K807" i="12"/>
  <c r="K808" i="12"/>
  <c r="K809" i="12"/>
  <c r="K810" i="12"/>
  <c r="K811" i="12"/>
  <c r="K812" i="12"/>
  <c r="K813" i="12"/>
  <c r="K814" i="12"/>
  <c r="K815" i="12"/>
  <c r="K816" i="12"/>
  <c r="K817" i="12"/>
  <c r="K818" i="12"/>
  <c r="K819" i="12"/>
  <c r="K820" i="12"/>
  <c r="K821" i="12"/>
  <c r="K822" i="12"/>
  <c r="K823" i="12"/>
  <c r="K824" i="12"/>
  <c r="K825" i="12"/>
  <c r="K826" i="12"/>
  <c r="K827" i="12"/>
  <c r="K828" i="12"/>
  <c r="K829" i="12"/>
  <c r="K830" i="12"/>
  <c r="K831" i="12"/>
  <c r="K832" i="12"/>
  <c r="K833" i="12"/>
  <c r="K834" i="12"/>
  <c r="K835" i="12"/>
  <c r="K836" i="12"/>
  <c r="K837" i="12"/>
  <c r="K838" i="12"/>
  <c r="K839" i="12"/>
  <c r="K840" i="12"/>
  <c r="K841" i="12"/>
  <c r="K842" i="12"/>
  <c r="K843" i="12"/>
  <c r="K844" i="12"/>
  <c r="K845" i="12"/>
  <c r="K846" i="12"/>
  <c r="K847" i="12"/>
  <c r="K848" i="12"/>
  <c r="K849" i="12"/>
  <c r="K850" i="12"/>
  <c r="K851" i="12"/>
  <c r="K852" i="12"/>
  <c r="K853" i="12"/>
  <c r="K854" i="12"/>
  <c r="K855" i="12"/>
  <c r="K856" i="12"/>
  <c r="K857" i="12"/>
  <c r="K858" i="12"/>
  <c r="K859" i="12"/>
  <c r="K860" i="12"/>
  <c r="K861" i="12"/>
  <c r="K862" i="12"/>
  <c r="K863" i="12"/>
  <c r="K864" i="12"/>
  <c r="K865" i="12"/>
  <c r="K866" i="12"/>
  <c r="K867" i="12"/>
  <c r="K868" i="12"/>
  <c r="K869" i="12"/>
  <c r="K870" i="12"/>
  <c r="K871" i="12"/>
  <c r="K872" i="12"/>
  <c r="K873" i="12"/>
  <c r="K874" i="12"/>
  <c r="K875" i="12"/>
  <c r="K876" i="12"/>
  <c r="K877" i="12"/>
  <c r="K878" i="12"/>
  <c r="K879" i="12"/>
  <c r="K880" i="12"/>
  <c r="K881" i="12"/>
  <c r="K882" i="12"/>
  <c r="K883" i="12"/>
  <c r="K884" i="12"/>
  <c r="K885" i="12"/>
  <c r="K886" i="12"/>
  <c r="K887" i="12"/>
  <c r="K888" i="12"/>
  <c r="K889" i="12"/>
  <c r="K890" i="12"/>
  <c r="K891" i="12"/>
  <c r="K892" i="12"/>
  <c r="K893" i="12"/>
  <c r="K894" i="12"/>
  <c r="K895" i="12"/>
  <c r="K896" i="12"/>
  <c r="K897" i="12"/>
  <c r="K898" i="12"/>
  <c r="K899" i="12"/>
  <c r="K900" i="12"/>
  <c r="K901" i="12"/>
  <c r="K902" i="12"/>
  <c r="K903" i="12"/>
  <c r="K904" i="12"/>
  <c r="K905" i="12"/>
  <c r="K906" i="12"/>
  <c r="K907" i="12"/>
  <c r="K908" i="12"/>
  <c r="K909" i="12"/>
  <c r="K910" i="12"/>
  <c r="K911" i="12"/>
  <c r="K912" i="12"/>
  <c r="K913" i="12"/>
  <c r="K914" i="12"/>
  <c r="K915" i="12"/>
  <c r="K916" i="12"/>
  <c r="K917" i="12"/>
  <c r="K918" i="12"/>
  <c r="K919" i="12"/>
  <c r="K920" i="12"/>
  <c r="K921" i="12"/>
  <c r="K922" i="12"/>
  <c r="K923" i="12"/>
  <c r="K924" i="12"/>
  <c r="K925" i="12"/>
  <c r="K926" i="12"/>
  <c r="K927" i="12"/>
  <c r="K928" i="12"/>
  <c r="K929" i="12"/>
  <c r="K930" i="12"/>
  <c r="K931" i="12"/>
  <c r="K932" i="12"/>
  <c r="K933" i="12"/>
  <c r="K934" i="12"/>
  <c r="K935" i="12"/>
  <c r="K936" i="12"/>
  <c r="K937" i="12"/>
  <c r="K938" i="12"/>
  <c r="K939" i="12"/>
  <c r="K940" i="12"/>
  <c r="K941" i="12"/>
  <c r="K942" i="12"/>
  <c r="K943" i="12"/>
  <c r="K944" i="12"/>
  <c r="K945" i="12"/>
  <c r="K946" i="12"/>
  <c r="K947" i="12"/>
  <c r="K948" i="12"/>
  <c r="K949" i="12"/>
  <c r="K950" i="12"/>
  <c r="K951" i="12"/>
  <c r="K952" i="12"/>
  <c r="K953" i="12"/>
  <c r="K954" i="12"/>
  <c r="K955" i="12"/>
  <c r="K956" i="12"/>
  <c r="K957" i="12"/>
  <c r="K958" i="12"/>
  <c r="K959" i="12"/>
  <c r="K960" i="12"/>
  <c r="K961" i="12"/>
  <c r="K962" i="12"/>
  <c r="K963" i="12"/>
  <c r="K964" i="12"/>
  <c r="K965" i="12"/>
  <c r="K966" i="12"/>
  <c r="K967" i="12"/>
  <c r="K968" i="12"/>
  <c r="K969" i="12"/>
  <c r="K970" i="12"/>
  <c r="K971" i="12"/>
  <c r="K972" i="12"/>
  <c r="K973" i="12"/>
  <c r="K974" i="12"/>
  <c r="K975" i="12"/>
  <c r="K976" i="12"/>
  <c r="K977" i="12"/>
  <c r="K978" i="12"/>
  <c r="K979" i="12"/>
  <c r="K980" i="12"/>
  <c r="K981" i="12"/>
  <c r="K982" i="12"/>
  <c r="K983" i="12"/>
  <c r="K984" i="12"/>
  <c r="K985" i="12"/>
  <c r="K986" i="12"/>
  <c r="K987" i="12"/>
  <c r="K988" i="12"/>
  <c r="K989" i="12"/>
  <c r="K990" i="12"/>
  <c r="K991" i="12"/>
  <c r="K992" i="12"/>
  <c r="K993" i="12"/>
  <c r="K994" i="12"/>
  <c r="K995" i="12"/>
  <c r="K996" i="12"/>
  <c r="K997" i="12"/>
  <c r="K998" i="12"/>
  <c r="K999" i="12"/>
  <c r="K1000" i="12"/>
  <c r="K1001" i="12"/>
  <c r="K1002" i="12"/>
  <c r="K1003" i="12"/>
  <c r="K1004" i="12"/>
  <c r="K1005" i="12"/>
  <c r="K1006" i="12"/>
  <c r="K1007" i="12"/>
  <c r="K1008" i="12"/>
  <c r="K1009" i="12"/>
  <c r="K1010" i="12"/>
  <c r="K1011" i="12"/>
  <c r="K1012" i="12"/>
  <c r="K1013" i="12"/>
  <c r="K1014" i="12"/>
  <c r="K1015" i="12"/>
  <c r="K1016" i="12"/>
  <c r="K1017" i="12"/>
  <c r="K1018" i="12"/>
  <c r="K1019" i="12"/>
  <c r="K1020" i="12"/>
  <c r="K1021" i="12"/>
  <c r="K1022" i="12"/>
  <c r="K1023" i="12"/>
  <c r="K1024" i="12"/>
  <c r="K1025" i="12"/>
  <c r="K1026" i="12"/>
  <c r="K1027" i="12"/>
  <c r="K1028" i="12"/>
  <c r="K1029" i="12"/>
  <c r="K1030" i="12"/>
  <c r="K1031" i="12"/>
  <c r="K1032" i="12"/>
  <c r="K1033" i="12"/>
  <c r="K1034" i="12"/>
  <c r="K1035" i="12"/>
  <c r="K1036" i="12"/>
  <c r="K1037" i="12"/>
  <c r="K1038" i="12"/>
  <c r="K1039" i="12"/>
  <c r="K1040" i="12"/>
  <c r="K1041" i="12"/>
  <c r="K1042" i="12"/>
  <c r="K1043" i="12"/>
  <c r="K1044" i="12"/>
  <c r="K1045" i="12"/>
  <c r="K1046" i="12"/>
  <c r="K1047" i="12"/>
  <c r="K1048" i="12"/>
  <c r="K1049" i="12"/>
  <c r="K1050" i="12"/>
  <c r="K1051" i="12"/>
  <c r="K1052" i="12"/>
  <c r="K1053" i="12"/>
  <c r="K1054" i="12"/>
  <c r="K1055" i="12"/>
  <c r="K1056" i="12"/>
  <c r="K1057" i="12"/>
  <c r="K1058" i="12"/>
  <c r="K1059" i="12"/>
  <c r="K1060" i="12"/>
  <c r="K1061" i="12"/>
  <c r="K1062" i="12"/>
  <c r="K1063" i="12"/>
  <c r="K1064" i="12"/>
  <c r="K1065" i="12"/>
  <c r="K1066" i="12"/>
  <c r="K1067" i="12"/>
  <c r="K1068" i="12"/>
  <c r="K1069" i="12"/>
  <c r="K1070" i="12"/>
  <c r="K1071" i="12"/>
  <c r="K1072" i="12"/>
  <c r="K1073" i="12"/>
  <c r="K1074" i="12"/>
  <c r="K1075" i="12"/>
  <c r="K1076" i="12"/>
  <c r="K1077" i="12"/>
  <c r="K1078" i="12"/>
  <c r="K1079" i="12"/>
  <c r="K1080" i="12"/>
  <c r="K1081" i="12"/>
  <c r="K1082" i="12"/>
  <c r="K1083" i="12"/>
  <c r="K1084" i="12"/>
  <c r="K1085" i="12"/>
  <c r="K1086" i="12"/>
  <c r="K1087" i="12"/>
  <c r="K1088" i="12"/>
  <c r="K1089" i="12"/>
  <c r="K1090" i="12"/>
  <c r="K1091" i="12"/>
  <c r="K1092" i="12"/>
  <c r="K1093" i="12"/>
  <c r="K1094" i="12"/>
  <c r="K1095" i="12"/>
  <c r="K1096" i="12"/>
  <c r="K1097" i="12"/>
  <c r="K1098" i="12"/>
  <c r="K1099" i="12"/>
  <c r="K1100" i="12"/>
  <c r="K1101" i="12"/>
  <c r="K1102" i="12"/>
  <c r="K1103" i="12"/>
  <c r="N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65" i="12"/>
  <c r="N166" i="12"/>
  <c r="N167" i="12"/>
  <c r="N168" i="12"/>
  <c r="N169" i="12"/>
  <c r="N170" i="12"/>
  <c r="N171" i="12"/>
  <c r="N172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N199" i="12"/>
  <c r="N200" i="12"/>
  <c r="N201" i="12"/>
  <c r="N202" i="12"/>
  <c r="N203" i="12"/>
  <c r="N204" i="12"/>
  <c r="N205" i="12"/>
  <c r="N206" i="12"/>
  <c r="N207" i="12"/>
  <c r="N208" i="12"/>
  <c r="N209" i="12"/>
  <c r="N210" i="12"/>
  <c r="N211" i="12"/>
  <c r="N212" i="12"/>
  <c r="N213" i="12"/>
  <c r="N214" i="12"/>
  <c r="N215" i="12"/>
  <c r="N216" i="12"/>
  <c r="N217" i="12"/>
  <c r="N218" i="12"/>
  <c r="N219" i="12"/>
  <c r="N220" i="12"/>
  <c r="N221" i="12"/>
  <c r="N222" i="12"/>
  <c r="N223" i="12"/>
  <c r="N224" i="12"/>
  <c r="N225" i="12"/>
  <c r="N226" i="12"/>
  <c r="N227" i="12"/>
  <c r="N228" i="12"/>
  <c r="N229" i="12"/>
  <c r="N230" i="12"/>
  <c r="N231" i="12"/>
  <c r="N232" i="12"/>
  <c r="N233" i="12"/>
  <c r="N234" i="12"/>
  <c r="N235" i="12"/>
  <c r="N236" i="12"/>
  <c r="N237" i="12"/>
  <c r="N238" i="12"/>
  <c r="N239" i="12"/>
  <c r="N240" i="12"/>
  <c r="N241" i="12"/>
  <c r="N242" i="12"/>
  <c r="N243" i="12"/>
  <c r="N244" i="12"/>
  <c r="N245" i="12"/>
  <c r="N246" i="12"/>
  <c r="N247" i="12"/>
  <c r="N248" i="12"/>
  <c r="N249" i="12"/>
  <c r="N250" i="12"/>
  <c r="N251" i="12"/>
  <c r="N252" i="12"/>
  <c r="N253" i="12"/>
  <c r="N254" i="12"/>
  <c r="N255" i="12"/>
  <c r="N256" i="12"/>
  <c r="N257" i="12"/>
  <c r="N258" i="12"/>
  <c r="N259" i="12"/>
  <c r="N260" i="12"/>
  <c r="N261" i="12"/>
  <c r="N262" i="12"/>
  <c r="N263" i="12"/>
  <c r="N264" i="12"/>
  <c r="N265" i="12"/>
  <c r="N266" i="12"/>
  <c r="N267" i="12"/>
  <c r="N268" i="12"/>
  <c r="N269" i="12"/>
  <c r="N270" i="12"/>
  <c r="N271" i="12"/>
  <c r="N272" i="12"/>
  <c r="N273" i="12"/>
  <c r="N274" i="12"/>
  <c r="N275" i="12"/>
  <c r="N276" i="12"/>
  <c r="N277" i="12"/>
  <c r="N278" i="12"/>
  <c r="N279" i="12"/>
  <c r="N280" i="12"/>
  <c r="N281" i="12"/>
  <c r="N282" i="12"/>
  <c r="N283" i="12"/>
  <c r="N284" i="12"/>
  <c r="N285" i="12"/>
  <c r="N286" i="12"/>
  <c r="N287" i="12"/>
  <c r="N288" i="12"/>
  <c r="N289" i="12"/>
  <c r="N290" i="12"/>
  <c r="N291" i="12"/>
  <c r="N292" i="12"/>
  <c r="N293" i="12"/>
  <c r="N294" i="12"/>
  <c r="N295" i="12"/>
  <c r="N296" i="12"/>
  <c r="N297" i="12"/>
  <c r="N298" i="12"/>
  <c r="N299" i="12"/>
  <c r="N300" i="12"/>
  <c r="N301" i="12"/>
  <c r="N302" i="12"/>
  <c r="N303" i="12"/>
  <c r="N304" i="12"/>
  <c r="N305" i="12"/>
  <c r="N306" i="12"/>
  <c r="N307" i="12"/>
  <c r="N308" i="12"/>
  <c r="N309" i="12"/>
  <c r="N310" i="12"/>
  <c r="N311" i="12"/>
  <c r="N312" i="12"/>
  <c r="N313" i="12"/>
  <c r="N314" i="12"/>
  <c r="N315" i="12"/>
  <c r="N316" i="12"/>
  <c r="N317" i="12"/>
  <c r="N318" i="12"/>
  <c r="N319" i="12"/>
  <c r="N320" i="12"/>
  <c r="N321" i="12"/>
  <c r="N322" i="12"/>
  <c r="N323" i="12"/>
  <c r="N324" i="12"/>
  <c r="N325" i="12"/>
  <c r="N326" i="12"/>
  <c r="N327" i="12"/>
  <c r="N328" i="12"/>
  <c r="N329" i="12"/>
  <c r="N330" i="12"/>
  <c r="N331" i="12"/>
  <c r="N332" i="12"/>
  <c r="N333" i="12"/>
  <c r="N334" i="12"/>
  <c r="N335" i="12"/>
  <c r="N336" i="12"/>
  <c r="N337" i="12"/>
  <c r="N338" i="12"/>
  <c r="N339" i="12"/>
  <c r="N340" i="12"/>
  <c r="N341" i="12"/>
  <c r="N342" i="12"/>
  <c r="N343" i="12"/>
  <c r="N344" i="12"/>
  <c r="N345" i="12"/>
  <c r="N346" i="12"/>
  <c r="N347" i="12"/>
  <c r="N348" i="12"/>
  <c r="N349" i="12"/>
  <c r="N350" i="12"/>
  <c r="N351" i="12"/>
  <c r="N352" i="12"/>
  <c r="N353" i="12"/>
  <c r="N354" i="12"/>
  <c r="N355" i="12"/>
  <c r="N356" i="12"/>
  <c r="N357" i="12"/>
  <c r="N358" i="12"/>
  <c r="N359" i="12"/>
  <c r="N360" i="12"/>
  <c r="N361" i="12"/>
  <c r="N362" i="12"/>
  <c r="N363" i="12"/>
  <c r="N364" i="12"/>
  <c r="N365" i="12"/>
  <c r="N366" i="12"/>
  <c r="N367" i="12"/>
  <c r="N368" i="12"/>
  <c r="N369" i="12"/>
  <c r="N370" i="12"/>
  <c r="N371" i="12"/>
  <c r="N372" i="12"/>
  <c r="N373" i="12"/>
  <c r="N374" i="12"/>
  <c r="N375" i="12"/>
  <c r="N376" i="12"/>
  <c r="N377" i="12"/>
  <c r="N378" i="12"/>
  <c r="N379" i="12"/>
  <c r="N380" i="12"/>
  <c r="N381" i="12"/>
  <c r="N382" i="12"/>
  <c r="N383" i="12"/>
  <c r="N384" i="12"/>
  <c r="N385" i="12"/>
  <c r="N386" i="12"/>
  <c r="N387" i="12"/>
  <c r="N388" i="12"/>
  <c r="N389" i="12"/>
  <c r="N390" i="12"/>
  <c r="N391" i="12"/>
  <c r="N392" i="12"/>
  <c r="N393" i="12"/>
  <c r="N394" i="12"/>
  <c r="N395" i="12"/>
  <c r="N396" i="12"/>
  <c r="N397" i="12"/>
  <c r="N398" i="12"/>
  <c r="N399" i="12"/>
  <c r="N400" i="12"/>
  <c r="N401" i="12"/>
  <c r="N402" i="12"/>
  <c r="N403" i="12"/>
  <c r="N404" i="12"/>
  <c r="N405" i="12"/>
  <c r="N406" i="12"/>
  <c r="N407" i="12"/>
  <c r="N408" i="12"/>
  <c r="N409" i="12"/>
  <c r="N410" i="12"/>
  <c r="N411" i="12"/>
  <c r="N412" i="12"/>
  <c r="N413" i="12"/>
  <c r="N414" i="12"/>
  <c r="N415" i="12"/>
  <c r="N416" i="12"/>
  <c r="N417" i="12"/>
  <c r="N418" i="12"/>
  <c r="N419" i="12"/>
  <c r="N420" i="12"/>
  <c r="N421" i="12"/>
  <c r="N422" i="12"/>
  <c r="N423" i="12"/>
  <c r="N424" i="12"/>
  <c r="N425" i="12"/>
  <c r="N426" i="12"/>
  <c r="N427" i="12"/>
  <c r="N428" i="12"/>
  <c r="N429" i="12"/>
  <c r="N430" i="12"/>
  <c r="N431" i="12"/>
  <c r="N432" i="12"/>
  <c r="N433" i="12"/>
  <c r="N434" i="12"/>
  <c r="N435" i="12"/>
  <c r="N436" i="12"/>
  <c r="N437" i="12"/>
  <c r="N438" i="12"/>
  <c r="N439" i="12"/>
  <c r="N440" i="12"/>
  <c r="N441" i="12"/>
  <c r="N442" i="12"/>
  <c r="N443" i="12"/>
  <c r="N444" i="12"/>
  <c r="N445" i="12"/>
  <c r="N446" i="12"/>
  <c r="N447" i="12"/>
  <c r="N448" i="12"/>
  <c r="N449" i="12"/>
  <c r="N450" i="12"/>
  <c r="N451" i="12"/>
  <c r="N452" i="12"/>
  <c r="N453" i="12"/>
  <c r="N454" i="12"/>
  <c r="N455" i="12"/>
  <c r="N456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N732" i="12"/>
  <c r="N733" i="12"/>
  <c r="N734" i="12"/>
  <c r="N735" i="12"/>
  <c r="N736" i="12"/>
  <c r="N737" i="12"/>
  <c r="N738" i="12"/>
  <c r="N739" i="12"/>
  <c r="N740" i="12"/>
  <c r="N741" i="12"/>
  <c r="N742" i="12"/>
  <c r="N743" i="12"/>
  <c r="N744" i="12"/>
  <c r="N745" i="12"/>
  <c r="N746" i="12"/>
  <c r="N747" i="12"/>
  <c r="N748" i="12"/>
  <c r="N749" i="12"/>
  <c r="N750" i="12"/>
  <c r="N751" i="12"/>
  <c r="N752" i="12"/>
  <c r="N753" i="12"/>
  <c r="N754" i="12"/>
  <c r="N755" i="12"/>
  <c r="N756" i="12"/>
  <c r="N757" i="12"/>
  <c r="N758" i="12"/>
  <c r="N759" i="12"/>
  <c r="N760" i="12"/>
  <c r="N761" i="12"/>
  <c r="N762" i="12"/>
  <c r="N763" i="12"/>
  <c r="N764" i="12"/>
  <c r="N765" i="12"/>
  <c r="N766" i="12"/>
  <c r="N767" i="12"/>
  <c r="N768" i="12"/>
  <c r="N769" i="12"/>
  <c r="N770" i="12"/>
  <c r="N771" i="12"/>
  <c r="N772" i="12"/>
  <c r="N773" i="12"/>
  <c r="N774" i="12"/>
  <c r="N775" i="12"/>
  <c r="N776" i="12"/>
  <c r="N777" i="12"/>
  <c r="N778" i="12"/>
  <c r="N779" i="12"/>
  <c r="N780" i="12"/>
  <c r="N781" i="12"/>
  <c r="N782" i="12"/>
  <c r="N783" i="12"/>
  <c r="N784" i="12"/>
  <c r="N785" i="12"/>
  <c r="N786" i="12"/>
  <c r="N787" i="12"/>
  <c r="N788" i="12"/>
  <c r="N789" i="12"/>
  <c r="N790" i="12"/>
  <c r="N791" i="12"/>
  <c r="N792" i="12"/>
  <c r="N793" i="12"/>
  <c r="N794" i="12"/>
  <c r="N795" i="12"/>
  <c r="N796" i="12"/>
  <c r="N797" i="12"/>
  <c r="N798" i="12"/>
  <c r="N799" i="12"/>
  <c r="N800" i="12"/>
  <c r="N801" i="12"/>
  <c r="N802" i="12"/>
  <c r="N803" i="12"/>
  <c r="N804" i="12"/>
  <c r="N805" i="12"/>
  <c r="N806" i="12"/>
  <c r="N807" i="12"/>
  <c r="N808" i="12"/>
  <c r="N809" i="12"/>
  <c r="N810" i="12"/>
  <c r="N811" i="12"/>
  <c r="N812" i="12"/>
  <c r="N813" i="12"/>
  <c r="N814" i="12"/>
  <c r="N815" i="12"/>
  <c r="N816" i="12"/>
  <c r="N817" i="12"/>
  <c r="N818" i="12"/>
  <c r="N819" i="12"/>
  <c r="N820" i="12"/>
  <c r="N821" i="12"/>
  <c r="N822" i="12"/>
  <c r="N823" i="12"/>
  <c r="N824" i="12"/>
  <c r="N825" i="12"/>
  <c r="N826" i="12"/>
  <c r="N827" i="12"/>
  <c r="N828" i="12"/>
  <c r="N829" i="12"/>
  <c r="N830" i="12"/>
  <c r="N831" i="12"/>
  <c r="N832" i="12"/>
  <c r="N833" i="12"/>
  <c r="N834" i="12"/>
  <c r="N835" i="12"/>
  <c r="N836" i="12"/>
  <c r="N837" i="12"/>
  <c r="N838" i="12"/>
  <c r="N839" i="12"/>
  <c r="N840" i="12"/>
  <c r="N841" i="12"/>
  <c r="N842" i="12"/>
  <c r="N843" i="12"/>
  <c r="N844" i="12"/>
  <c r="N845" i="12"/>
  <c r="N846" i="12"/>
  <c r="N847" i="12"/>
  <c r="N848" i="12"/>
  <c r="N849" i="12"/>
  <c r="N850" i="12"/>
  <c r="N851" i="12"/>
  <c r="N852" i="12"/>
  <c r="N853" i="12"/>
  <c r="N854" i="12"/>
  <c r="N855" i="12"/>
  <c r="N856" i="12"/>
  <c r="N857" i="12"/>
  <c r="N858" i="12"/>
  <c r="N859" i="12"/>
  <c r="N860" i="12"/>
  <c r="N861" i="12"/>
  <c r="N862" i="12"/>
  <c r="N863" i="12"/>
  <c r="N864" i="12"/>
  <c r="N865" i="12"/>
  <c r="N866" i="12"/>
  <c r="N867" i="12"/>
  <c r="N868" i="12"/>
  <c r="N869" i="12"/>
  <c r="N870" i="12"/>
  <c r="N871" i="12"/>
  <c r="N872" i="12"/>
  <c r="N873" i="12"/>
  <c r="N874" i="12"/>
  <c r="N875" i="12"/>
  <c r="N876" i="12"/>
  <c r="N877" i="12"/>
  <c r="N878" i="12"/>
  <c r="N879" i="12"/>
  <c r="N880" i="12"/>
  <c r="N881" i="12"/>
  <c r="N882" i="12"/>
  <c r="N883" i="12"/>
  <c r="N884" i="12"/>
  <c r="N885" i="12"/>
  <c r="N886" i="12"/>
  <c r="N887" i="12"/>
  <c r="N888" i="12"/>
  <c r="N889" i="12"/>
  <c r="N890" i="12"/>
  <c r="N891" i="12"/>
  <c r="N892" i="12"/>
  <c r="N893" i="12"/>
  <c r="N894" i="12"/>
  <c r="N895" i="12"/>
  <c r="N896" i="12"/>
  <c r="N897" i="12"/>
  <c r="N898" i="12"/>
  <c r="N899" i="12"/>
  <c r="N900" i="12"/>
  <c r="N901" i="12"/>
  <c r="N902" i="12"/>
  <c r="N903" i="12"/>
  <c r="N904" i="12"/>
  <c r="N905" i="12"/>
  <c r="N906" i="12"/>
  <c r="N907" i="12"/>
  <c r="N908" i="12"/>
  <c r="N909" i="12"/>
  <c r="N910" i="12"/>
  <c r="N911" i="12"/>
  <c r="N912" i="12"/>
  <c r="N913" i="12"/>
  <c r="N914" i="12"/>
  <c r="N915" i="12"/>
  <c r="N916" i="12"/>
  <c r="N917" i="12"/>
  <c r="N918" i="12"/>
  <c r="N919" i="12"/>
  <c r="N920" i="12"/>
  <c r="N921" i="12"/>
  <c r="N922" i="12"/>
  <c r="N923" i="12"/>
  <c r="N924" i="12"/>
  <c r="N925" i="12"/>
  <c r="N926" i="12"/>
  <c r="N927" i="12"/>
  <c r="N928" i="12"/>
  <c r="N929" i="12"/>
  <c r="N930" i="12"/>
  <c r="N931" i="12"/>
  <c r="N932" i="12"/>
  <c r="N933" i="12"/>
  <c r="N934" i="12"/>
  <c r="N935" i="12"/>
  <c r="N936" i="12"/>
  <c r="N937" i="12"/>
  <c r="N938" i="12"/>
  <c r="N939" i="12"/>
  <c r="N940" i="12"/>
  <c r="N941" i="12"/>
  <c r="N942" i="12"/>
  <c r="N943" i="12"/>
  <c r="N944" i="12"/>
  <c r="N945" i="12"/>
  <c r="N946" i="12"/>
  <c r="N947" i="12"/>
  <c r="N948" i="12"/>
  <c r="N949" i="12"/>
  <c r="N950" i="12"/>
  <c r="N951" i="12"/>
  <c r="N952" i="12"/>
  <c r="N953" i="12"/>
  <c r="N954" i="12"/>
  <c r="N955" i="12"/>
  <c r="N956" i="12"/>
  <c r="N957" i="12"/>
  <c r="N958" i="12"/>
  <c r="N959" i="12"/>
  <c r="N960" i="12"/>
  <c r="N961" i="12"/>
  <c r="N962" i="12"/>
  <c r="N963" i="12"/>
  <c r="N964" i="12"/>
  <c r="N965" i="12"/>
  <c r="N966" i="12"/>
  <c r="N967" i="12"/>
  <c r="N968" i="12"/>
  <c r="N969" i="12"/>
  <c r="N970" i="12"/>
  <c r="N971" i="12"/>
  <c r="N972" i="12"/>
  <c r="N973" i="12"/>
  <c r="N974" i="12"/>
  <c r="N975" i="12"/>
  <c r="N976" i="12"/>
  <c r="N977" i="12"/>
  <c r="N978" i="12"/>
  <c r="N979" i="12"/>
  <c r="N980" i="12"/>
  <c r="N981" i="12"/>
  <c r="N982" i="12"/>
  <c r="N983" i="12"/>
  <c r="N984" i="12"/>
  <c r="N985" i="12"/>
  <c r="N986" i="12"/>
  <c r="N987" i="12"/>
  <c r="N988" i="12"/>
  <c r="N989" i="12"/>
  <c r="N990" i="12"/>
  <c r="N991" i="12"/>
  <c r="N992" i="12"/>
  <c r="N993" i="12"/>
  <c r="N994" i="12"/>
  <c r="N995" i="12"/>
  <c r="N996" i="12"/>
  <c r="N997" i="12"/>
  <c r="N998" i="12"/>
  <c r="N999" i="12"/>
  <c r="N1000" i="12"/>
  <c r="N1001" i="12"/>
  <c r="N1002" i="12"/>
  <c r="N1003" i="12"/>
  <c r="N1004" i="12"/>
  <c r="N1005" i="12"/>
  <c r="N1006" i="12"/>
  <c r="N1007" i="12"/>
  <c r="N1008" i="12"/>
  <c r="N1009" i="12"/>
  <c r="N1010" i="12"/>
  <c r="N1011" i="12"/>
  <c r="N1012" i="12"/>
  <c r="N1013" i="12"/>
  <c r="N1014" i="12"/>
  <c r="N1015" i="12"/>
  <c r="N1016" i="12"/>
  <c r="N1017" i="12"/>
  <c r="N1018" i="12"/>
  <c r="N1019" i="12"/>
  <c r="N1020" i="12"/>
  <c r="N1021" i="12"/>
  <c r="N1022" i="12"/>
  <c r="N1023" i="12"/>
  <c r="N1024" i="12"/>
  <c r="N1025" i="12"/>
  <c r="N1026" i="12"/>
  <c r="N1027" i="12"/>
  <c r="N1028" i="12"/>
  <c r="N1029" i="12"/>
  <c r="N1030" i="12"/>
  <c r="N1031" i="12"/>
  <c r="N1032" i="12"/>
  <c r="N1033" i="12"/>
  <c r="N1034" i="12"/>
  <c r="N1035" i="12"/>
  <c r="N1036" i="12"/>
  <c r="N1037" i="12"/>
  <c r="N1038" i="12"/>
  <c r="N1039" i="12"/>
  <c r="N1040" i="12"/>
  <c r="N1041" i="12"/>
  <c r="N1042" i="12"/>
  <c r="N1043" i="12"/>
  <c r="N1044" i="12"/>
  <c r="N1045" i="12"/>
  <c r="N1046" i="12"/>
  <c r="N1047" i="12"/>
  <c r="N1048" i="12"/>
  <c r="N1049" i="12"/>
  <c r="N1050" i="12"/>
  <c r="N1051" i="12"/>
  <c r="N1052" i="12"/>
  <c r="N1053" i="12"/>
  <c r="N1054" i="12"/>
  <c r="N1055" i="12"/>
  <c r="N1056" i="12"/>
  <c r="N1057" i="12"/>
  <c r="N1058" i="12"/>
  <c r="N1059" i="12"/>
  <c r="N1060" i="12"/>
  <c r="N1061" i="12"/>
  <c r="N1062" i="12"/>
  <c r="N1063" i="12"/>
  <c r="N1064" i="12"/>
  <c r="N1065" i="12"/>
  <c r="N1066" i="12"/>
  <c r="N1067" i="12"/>
  <c r="N1068" i="12"/>
  <c r="N1069" i="12"/>
  <c r="N1070" i="12"/>
  <c r="N1071" i="12"/>
  <c r="N1072" i="12"/>
  <c r="N1073" i="12"/>
  <c r="N1074" i="12"/>
  <c r="N1075" i="12"/>
  <c r="N1076" i="12"/>
  <c r="N1077" i="12"/>
  <c r="N1078" i="12"/>
  <c r="N1079" i="12"/>
  <c r="N1080" i="12"/>
  <c r="N1081" i="12"/>
  <c r="N1082" i="12"/>
  <c r="N1083" i="12"/>
  <c r="N1084" i="12"/>
  <c r="N1085" i="12"/>
  <c r="N1086" i="12"/>
  <c r="N1087" i="12"/>
  <c r="N1088" i="12"/>
  <c r="N1089" i="12"/>
  <c r="N1090" i="12"/>
  <c r="N1091" i="12"/>
  <c r="N1092" i="12"/>
  <c r="N1093" i="12"/>
  <c r="N1094" i="12"/>
  <c r="N1095" i="12"/>
  <c r="N1096" i="12"/>
  <c r="N1097" i="12"/>
  <c r="N1098" i="12"/>
  <c r="N1099" i="12"/>
  <c r="N1100" i="12"/>
  <c r="N1101" i="12"/>
  <c r="N1102" i="12"/>
  <c r="N1103" i="12"/>
  <c r="N4" i="12"/>
  <c r="I4" i="12"/>
  <c r="H4" i="12"/>
  <c r="G4" i="12"/>
  <c r="F4" i="12"/>
  <c r="K4" i="12"/>
  <c r="H1120" i="11"/>
  <c r="O1132" i="11"/>
  <c r="O1131" i="11"/>
  <c r="O1130" i="11"/>
  <c r="O1129" i="11"/>
  <c r="O1128" i="11"/>
  <c r="O1127" i="11"/>
  <c r="O1126" i="11"/>
  <c r="O1125" i="11"/>
  <c r="O1124" i="11"/>
  <c r="O1123" i="11"/>
  <c r="O1122" i="11"/>
  <c r="O1121" i="11"/>
  <c r="O1119" i="11"/>
  <c r="O1118" i="11"/>
  <c r="O1117" i="11"/>
  <c r="O1116" i="11"/>
  <c r="O1115" i="11"/>
  <c r="O1114" i="11"/>
  <c r="N1133" i="11"/>
  <c r="N1132" i="11"/>
  <c r="N1131" i="11"/>
  <c r="N1130" i="11"/>
  <c r="N1129" i="11"/>
  <c r="N1128" i="11"/>
  <c r="N1127" i="11"/>
  <c r="N1126" i="11"/>
  <c r="N1125" i="11"/>
  <c r="N1124" i="11"/>
  <c r="N1123" i="11"/>
  <c r="N1122" i="11"/>
  <c r="N1121" i="11"/>
  <c r="N1120" i="11"/>
  <c r="N1119" i="11"/>
  <c r="N1118" i="11"/>
  <c r="N1117" i="11"/>
  <c r="N1116" i="11"/>
  <c r="N1115" i="11"/>
  <c r="N1114" i="11"/>
  <c r="H1115" i="11"/>
  <c r="I1115" i="11"/>
  <c r="J1115" i="11"/>
  <c r="K1115" i="11"/>
  <c r="H1116" i="11"/>
  <c r="I1116" i="11"/>
  <c r="J1116" i="11"/>
  <c r="K1116" i="11"/>
  <c r="H1117" i="11"/>
  <c r="I1117" i="11"/>
  <c r="J1117" i="11"/>
  <c r="K1117" i="11"/>
  <c r="H1118" i="11"/>
  <c r="I1118" i="11"/>
  <c r="J1118" i="11"/>
  <c r="K1118" i="11"/>
  <c r="H1119" i="11"/>
  <c r="I1119" i="11"/>
  <c r="J1119" i="11"/>
  <c r="K1119" i="11"/>
  <c r="I1120" i="11"/>
  <c r="J1120" i="11"/>
  <c r="K1120" i="11"/>
  <c r="O1120" i="11" s="1"/>
  <c r="H1121" i="11"/>
  <c r="I1121" i="11"/>
  <c r="J1121" i="11"/>
  <c r="K1121" i="11"/>
  <c r="H1122" i="11"/>
  <c r="I1122" i="11"/>
  <c r="J1122" i="11"/>
  <c r="K1122" i="11"/>
  <c r="H1123" i="11"/>
  <c r="I1123" i="11"/>
  <c r="J1123" i="11"/>
  <c r="K1123" i="11"/>
  <c r="H1124" i="11"/>
  <c r="I1124" i="11"/>
  <c r="J1124" i="11"/>
  <c r="K1124" i="11"/>
  <c r="H1125" i="11"/>
  <c r="I1125" i="11"/>
  <c r="J1125" i="11"/>
  <c r="K1125" i="11"/>
  <c r="H1126" i="11"/>
  <c r="I1126" i="11"/>
  <c r="J1126" i="11"/>
  <c r="K1126" i="11"/>
  <c r="H1127" i="11"/>
  <c r="I1127" i="11"/>
  <c r="J1127" i="11"/>
  <c r="K1127" i="11"/>
  <c r="H1128" i="11"/>
  <c r="I1128" i="11"/>
  <c r="J1128" i="11"/>
  <c r="K1128" i="11"/>
  <c r="H1129" i="11"/>
  <c r="I1129" i="11"/>
  <c r="J1129" i="11"/>
  <c r="K1129" i="11"/>
  <c r="H1130" i="11"/>
  <c r="I1130" i="11"/>
  <c r="J1130" i="11"/>
  <c r="K1130" i="11"/>
  <c r="H1131" i="11"/>
  <c r="I1131" i="11"/>
  <c r="J1131" i="11"/>
  <c r="K1131" i="11"/>
  <c r="H1132" i="11"/>
  <c r="I1132" i="11"/>
  <c r="J1132" i="11"/>
  <c r="K1132" i="11"/>
  <c r="J1133" i="11"/>
  <c r="H1134" i="11"/>
  <c r="I1134" i="11"/>
  <c r="J1134" i="11"/>
  <c r="K1134" i="11"/>
  <c r="H1135" i="11"/>
  <c r="I1135" i="11"/>
  <c r="J1135" i="11"/>
  <c r="K1135" i="11"/>
  <c r="H1136" i="11"/>
  <c r="I1136" i="11"/>
  <c r="J1136" i="11"/>
  <c r="K1136" i="11"/>
  <c r="H1137" i="11"/>
  <c r="I1137" i="11"/>
  <c r="J1137" i="11"/>
  <c r="K1137" i="11"/>
  <c r="H1138" i="11"/>
  <c r="I1138" i="11"/>
  <c r="J1138" i="11"/>
  <c r="K1138" i="11"/>
  <c r="H1139" i="11"/>
  <c r="I1139" i="11"/>
  <c r="J1139" i="11"/>
  <c r="K1139" i="11"/>
  <c r="H1140" i="11"/>
  <c r="I1140" i="11"/>
  <c r="J1140" i="11"/>
  <c r="K1140" i="11"/>
  <c r="H1141" i="11"/>
  <c r="I1141" i="11"/>
  <c r="J1141" i="11"/>
  <c r="K1141" i="11"/>
  <c r="H1142" i="11"/>
  <c r="I1142" i="11"/>
  <c r="J1142" i="11"/>
  <c r="K1142" i="11"/>
  <c r="H1143" i="11"/>
  <c r="I1143" i="11"/>
  <c r="J1143" i="11"/>
  <c r="K1143" i="11"/>
  <c r="H1144" i="11"/>
  <c r="I1144" i="11"/>
  <c r="J1144" i="11"/>
  <c r="K1144" i="11"/>
  <c r="H1145" i="11"/>
  <c r="I1145" i="11"/>
  <c r="J1145" i="11"/>
  <c r="K1145" i="11"/>
  <c r="H1146" i="11"/>
  <c r="I1146" i="11"/>
  <c r="J1146" i="11"/>
  <c r="K1146" i="11"/>
  <c r="H1147" i="11"/>
  <c r="I1147" i="11"/>
  <c r="J1147" i="11"/>
  <c r="K1147" i="11"/>
  <c r="H1148" i="11"/>
  <c r="I1148" i="11"/>
  <c r="J1148" i="11"/>
  <c r="K1148" i="11"/>
  <c r="H1149" i="11"/>
  <c r="I1149" i="11"/>
  <c r="J1149" i="11"/>
  <c r="K1149" i="11"/>
  <c r="H1150" i="11"/>
  <c r="I1150" i="11"/>
  <c r="J1150" i="11"/>
  <c r="K1150" i="11"/>
  <c r="H1151" i="11"/>
  <c r="I1151" i="11"/>
  <c r="J1151" i="11"/>
  <c r="K1151" i="11"/>
  <c r="H1152" i="11"/>
  <c r="I1152" i="11"/>
  <c r="J1152" i="11"/>
  <c r="K1152" i="11"/>
  <c r="H1153" i="11"/>
  <c r="I1153" i="11"/>
  <c r="J1153" i="11"/>
  <c r="K1153" i="11"/>
  <c r="H1154" i="11"/>
  <c r="I1154" i="11"/>
  <c r="J1154" i="11"/>
  <c r="K1154" i="11"/>
  <c r="H1155" i="11"/>
  <c r="I1155" i="11"/>
  <c r="J1155" i="11"/>
  <c r="K1155" i="11"/>
  <c r="H1156" i="11"/>
  <c r="I1156" i="11"/>
  <c r="J1156" i="11"/>
  <c r="K1156" i="11"/>
  <c r="H1157" i="11"/>
  <c r="I1157" i="11"/>
  <c r="J1157" i="11"/>
  <c r="K1157" i="11"/>
  <c r="H1158" i="11"/>
  <c r="I1158" i="11"/>
  <c r="J1158" i="11"/>
  <c r="K1158" i="11"/>
  <c r="H1159" i="11"/>
  <c r="I1159" i="11"/>
  <c r="J1159" i="11"/>
  <c r="K1159" i="11"/>
  <c r="H1160" i="11"/>
  <c r="I1160" i="11"/>
  <c r="J1160" i="11"/>
  <c r="K1160" i="11"/>
  <c r="H1161" i="11"/>
  <c r="I1161" i="11"/>
  <c r="J1161" i="11"/>
  <c r="K1161" i="11"/>
  <c r="H1162" i="11"/>
  <c r="I1162" i="11"/>
  <c r="J1162" i="11"/>
  <c r="K1162" i="11"/>
  <c r="H1163" i="11"/>
  <c r="I1163" i="11"/>
  <c r="J1163" i="11"/>
  <c r="K1163" i="11"/>
  <c r="H1164" i="11"/>
  <c r="I1164" i="11"/>
  <c r="J1164" i="11"/>
  <c r="K1164" i="11"/>
  <c r="H1165" i="11"/>
  <c r="I1165" i="11"/>
  <c r="J1165" i="11"/>
  <c r="K1165" i="11"/>
  <c r="H1166" i="11"/>
  <c r="I1166" i="11"/>
  <c r="J1166" i="11"/>
  <c r="K1166" i="11"/>
  <c r="H1167" i="11"/>
  <c r="I1167" i="11"/>
  <c r="J1167" i="11"/>
  <c r="K1167" i="11"/>
  <c r="H1168" i="11"/>
  <c r="I1168" i="11"/>
  <c r="J1168" i="11"/>
  <c r="K1168" i="11"/>
  <c r="H1169" i="11"/>
  <c r="I1169" i="11"/>
  <c r="J1169" i="11"/>
  <c r="K1169" i="11"/>
  <c r="H1170" i="11"/>
  <c r="I1170" i="11"/>
  <c r="J1170" i="11"/>
  <c r="K1170" i="11"/>
  <c r="H1171" i="11"/>
  <c r="I1171" i="11"/>
  <c r="J1171" i="11"/>
  <c r="K1171" i="11"/>
  <c r="H1172" i="11"/>
  <c r="I1172" i="11"/>
  <c r="J1172" i="11"/>
  <c r="K1172" i="11"/>
  <c r="H1173" i="11"/>
  <c r="I1173" i="11"/>
  <c r="J1173" i="11"/>
  <c r="K1173" i="11"/>
  <c r="H1174" i="11"/>
  <c r="I1174" i="11"/>
  <c r="J1174" i="11"/>
  <c r="K1174" i="11"/>
  <c r="H1175" i="11"/>
  <c r="I1175" i="11"/>
  <c r="J1175" i="11"/>
  <c r="K1175" i="11"/>
  <c r="H1176" i="11"/>
  <c r="I1176" i="11"/>
  <c r="J1176" i="11"/>
  <c r="K1176" i="11"/>
  <c r="H1177" i="11"/>
  <c r="I1177" i="11"/>
  <c r="J1177" i="11"/>
  <c r="K1177" i="11"/>
  <c r="H1178" i="11"/>
  <c r="I1178" i="11"/>
  <c r="J1178" i="11"/>
  <c r="K1178" i="11"/>
  <c r="H1179" i="11"/>
  <c r="I1179" i="11"/>
  <c r="J1179" i="11"/>
  <c r="K1179" i="11"/>
  <c r="H1180" i="11"/>
  <c r="I1180" i="11"/>
  <c r="J1180" i="11"/>
  <c r="K1180" i="11"/>
  <c r="H1181" i="11"/>
  <c r="I1181" i="11"/>
  <c r="J1181" i="11"/>
  <c r="K1181" i="11"/>
  <c r="H1182" i="11"/>
  <c r="I1182" i="11"/>
  <c r="J1182" i="11"/>
  <c r="K1182" i="11"/>
  <c r="H1183" i="11"/>
  <c r="I1183" i="11"/>
  <c r="J1183" i="11"/>
  <c r="K1183" i="11"/>
  <c r="H1184" i="11"/>
  <c r="I1184" i="11"/>
  <c r="J1184" i="11"/>
  <c r="K1184" i="11"/>
  <c r="H1185" i="11"/>
  <c r="I1185" i="11"/>
  <c r="J1185" i="11"/>
  <c r="K1185" i="11"/>
  <c r="H1186" i="11"/>
  <c r="I1186" i="11"/>
  <c r="J1186" i="11"/>
  <c r="K1186" i="11"/>
  <c r="H1187" i="11"/>
  <c r="I1187" i="11"/>
  <c r="J1187" i="11"/>
  <c r="K1187" i="11"/>
  <c r="H1188" i="11"/>
  <c r="I1188" i="11"/>
  <c r="J1188" i="11"/>
  <c r="K1188" i="11"/>
  <c r="H1189" i="11"/>
  <c r="I1189" i="11"/>
  <c r="J1189" i="11"/>
  <c r="K1189" i="11"/>
  <c r="H1190" i="11"/>
  <c r="I1190" i="11"/>
  <c r="J1190" i="11"/>
  <c r="K1190" i="11"/>
  <c r="H1191" i="11"/>
  <c r="I1191" i="11"/>
  <c r="J1191" i="11"/>
  <c r="K1191" i="11"/>
  <c r="H1192" i="11"/>
  <c r="I1192" i="11"/>
  <c r="J1192" i="11"/>
  <c r="K1192" i="11"/>
  <c r="H1193" i="11"/>
  <c r="I1193" i="11"/>
  <c r="J1193" i="11"/>
  <c r="K1193" i="11"/>
  <c r="H1194" i="11"/>
  <c r="I1194" i="11"/>
  <c r="J1194" i="11"/>
  <c r="K1194" i="11"/>
  <c r="H1195" i="11"/>
  <c r="I1195" i="11"/>
  <c r="J1195" i="11"/>
  <c r="K1195" i="11"/>
  <c r="H1196" i="11"/>
  <c r="I1196" i="11"/>
  <c r="J1196" i="11"/>
  <c r="K1196" i="11"/>
  <c r="H1197" i="11"/>
  <c r="I1197" i="11"/>
  <c r="J1197" i="11"/>
  <c r="K1197" i="11"/>
  <c r="H1198" i="11"/>
  <c r="I1198" i="11"/>
  <c r="J1198" i="11"/>
  <c r="K1198" i="11"/>
  <c r="H1199" i="11"/>
  <c r="I1199" i="11"/>
  <c r="J1199" i="11"/>
  <c r="K1199" i="11"/>
  <c r="H1200" i="11"/>
  <c r="I1200" i="11"/>
  <c r="J1200" i="11"/>
  <c r="K1200" i="11"/>
  <c r="H1201" i="11"/>
  <c r="I1201" i="11"/>
  <c r="J1201" i="11"/>
  <c r="K1201" i="11"/>
  <c r="H1202" i="11"/>
  <c r="I1202" i="11"/>
  <c r="J1202" i="11"/>
  <c r="K1202" i="11"/>
  <c r="H1203" i="11"/>
  <c r="I1203" i="11"/>
  <c r="J1203" i="11"/>
  <c r="K1203" i="11"/>
  <c r="H1204" i="11"/>
  <c r="I1204" i="11"/>
  <c r="J1204" i="11"/>
  <c r="K1204" i="11"/>
  <c r="H1205" i="11"/>
  <c r="I1205" i="11"/>
  <c r="J1205" i="11"/>
  <c r="K1205" i="11"/>
  <c r="H1206" i="11"/>
  <c r="I1206" i="11"/>
  <c r="J1206" i="11"/>
  <c r="K1206" i="11"/>
  <c r="H1207" i="11"/>
  <c r="I1207" i="11"/>
  <c r="J1207" i="11"/>
  <c r="K1207" i="11"/>
  <c r="H1208" i="11"/>
  <c r="I1208" i="11"/>
  <c r="J1208" i="11"/>
  <c r="K1208" i="11"/>
  <c r="H1209" i="11"/>
  <c r="I1209" i="11"/>
  <c r="J1209" i="11"/>
  <c r="K1209" i="11"/>
  <c r="H1210" i="11"/>
  <c r="I1210" i="11"/>
  <c r="J1210" i="11"/>
  <c r="K1210" i="11"/>
  <c r="H1211" i="11"/>
  <c r="I1211" i="11"/>
  <c r="J1211" i="11"/>
  <c r="K1211" i="11"/>
  <c r="H1212" i="11"/>
  <c r="I1212" i="11"/>
  <c r="J1212" i="11"/>
  <c r="K1212" i="11"/>
  <c r="H1213" i="11"/>
  <c r="I1213" i="11"/>
  <c r="J1213" i="11"/>
  <c r="K1213" i="11"/>
  <c r="H1214" i="11"/>
  <c r="I1214" i="11"/>
  <c r="J1214" i="11"/>
  <c r="K1214" i="11"/>
  <c r="H1215" i="11"/>
  <c r="I1215" i="11"/>
  <c r="J1215" i="11"/>
  <c r="K1215" i="11"/>
  <c r="H1216" i="11"/>
  <c r="I1216" i="11"/>
  <c r="J1216" i="11"/>
  <c r="K1216" i="11"/>
  <c r="H1217" i="11"/>
  <c r="I1217" i="11"/>
  <c r="J1217" i="11"/>
  <c r="K1217" i="11"/>
  <c r="H1218" i="11"/>
  <c r="I1218" i="11"/>
  <c r="J1218" i="11"/>
  <c r="K1218" i="11"/>
  <c r="H1219" i="11"/>
  <c r="I1219" i="11"/>
  <c r="J1219" i="11"/>
  <c r="K1219" i="11"/>
  <c r="H1220" i="11"/>
  <c r="I1220" i="11"/>
  <c r="J1220" i="11"/>
  <c r="K1220" i="11"/>
  <c r="H1221" i="11"/>
  <c r="I1221" i="11"/>
  <c r="J1221" i="11"/>
  <c r="K1221" i="11"/>
  <c r="H1222" i="11"/>
  <c r="I1222" i="11"/>
  <c r="J1222" i="11"/>
  <c r="K1222" i="11"/>
  <c r="H1223" i="11"/>
  <c r="I1223" i="11"/>
  <c r="J1223" i="11"/>
  <c r="K1223" i="11"/>
  <c r="H1224" i="11"/>
  <c r="I1224" i="11"/>
  <c r="J1224" i="11"/>
  <c r="K1224" i="11"/>
  <c r="H1225" i="11"/>
  <c r="I1225" i="11"/>
  <c r="J1225" i="11"/>
  <c r="K1225" i="11"/>
  <c r="H1226" i="11"/>
  <c r="I1226" i="11"/>
  <c r="J1226" i="11"/>
  <c r="K1226" i="11"/>
  <c r="H1227" i="11"/>
  <c r="I1227" i="11"/>
  <c r="J1227" i="11"/>
  <c r="K1227" i="11"/>
  <c r="H1228" i="11"/>
  <c r="I1228" i="11"/>
  <c r="J1228" i="11"/>
  <c r="K1228" i="11"/>
  <c r="H1229" i="11"/>
  <c r="I1229" i="11"/>
  <c r="J1229" i="11"/>
  <c r="K1229" i="11"/>
  <c r="H1230" i="11"/>
  <c r="I1230" i="11"/>
  <c r="J1230" i="11"/>
  <c r="K1230" i="11"/>
  <c r="H1231" i="11"/>
  <c r="I1231" i="11"/>
  <c r="J1231" i="11"/>
  <c r="K1231" i="11"/>
  <c r="H1232" i="11"/>
  <c r="I1232" i="11"/>
  <c r="J1232" i="11"/>
  <c r="K1232" i="11"/>
  <c r="H1233" i="11"/>
  <c r="I1233" i="11"/>
  <c r="J1233" i="11"/>
  <c r="K1233" i="11"/>
  <c r="H1234" i="11"/>
  <c r="I1234" i="11"/>
  <c r="J1234" i="11"/>
  <c r="K1234" i="11"/>
  <c r="H1235" i="11"/>
  <c r="I1235" i="11"/>
  <c r="J1235" i="11"/>
  <c r="K1235" i="11"/>
  <c r="H1236" i="11"/>
  <c r="I1236" i="11"/>
  <c r="J1236" i="11"/>
  <c r="K1236" i="11"/>
  <c r="H1237" i="11"/>
  <c r="I1237" i="11"/>
  <c r="J1237" i="11"/>
  <c r="K1237" i="11"/>
  <c r="H1238" i="11"/>
  <c r="I1238" i="11"/>
  <c r="J1238" i="11"/>
  <c r="K1238" i="11"/>
  <c r="H1239" i="11"/>
  <c r="I1239" i="11"/>
  <c r="J1239" i="11"/>
  <c r="K1239" i="11"/>
  <c r="H1240" i="11"/>
  <c r="I1240" i="11"/>
  <c r="J1240" i="11"/>
  <c r="K1240" i="11"/>
  <c r="H1241" i="11"/>
  <c r="I1241" i="11"/>
  <c r="J1241" i="11"/>
  <c r="K1241" i="11"/>
  <c r="H1242" i="11"/>
  <c r="I1242" i="11"/>
  <c r="J1242" i="11"/>
  <c r="K1242" i="11"/>
  <c r="H1243" i="11"/>
  <c r="I1243" i="11"/>
  <c r="J1243" i="11"/>
  <c r="K1243" i="11"/>
  <c r="H1244" i="11"/>
  <c r="I1244" i="11"/>
  <c r="J1244" i="11"/>
  <c r="K1244" i="11"/>
  <c r="H1245" i="11"/>
  <c r="I1245" i="11"/>
  <c r="J1245" i="11"/>
  <c r="K1245" i="11"/>
  <c r="H1246" i="11"/>
  <c r="I1246" i="11"/>
  <c r="J1246" i="11"/>
  <c r="K1246" i="11"/>
  <c r="H1247" i="11"/>
  <c r="I1247" i="11"/>
  <c r="J1247" i="11"/>
  <c r="K1247" i="11"/>
  <c r="H1248" i="11"/>
  <c r="I1248" i="11"/>
  <c r="J1248" i="11"/>
  <c r="K1248" i="11"/>
  <c r="H1249" i="11"/>
  <c r="I1249" i="11"/>
  <c r="J1249" i="11"/>
  <c r="K1249" i="11"/>
  <c r="H1250" i="11"/>
  <c r="I1250" i="11"/>
  <c r="J1250" i="11"/>
  <c r="K1250" i="11"/>
  <c r="H1251" i="11"/>
  <c r="I1251" i="11"/>
  <c r="J1251" i="11"/>
  <c r="K1251" i="11"/>
  <c r="H1252" i="11"/>
  <c r="I1252" i="11"/>
  <c r="J1252" i="11"/>
  <c r="K1252" i="11"/>
  <c r="H1253" i="11"/>
  <c r="I1253" i="11"/>
  <c r="J1253" i="11"/>
  <c r="K1253" i="11"/>
  <c r="H1254" i="11"/>
  <c r="I1254" i="11"/>
  <c r="J1254" i="11"/>
  <c r="K1254" i="11"/>
  <c r="H1255" i="11"/>
  <c r="I1255" i="11"/>
  <c r="J1255" i="11"/>
  <c r="K1255" i="11"/>
  <c r="H1256" i="11"/>
  <c r="I1256" i="11"/>
  <c r="J1256" i="11"/>
  <c r="K1256" i="11"/>
  <c r="H1257" i="11"/>
  <c r="I1257" i="11"/>
  <c r="J1257" i="11"/>
  <c r="K1257" i="11"/>
  <c r="H1258" i="11"/>
  <c r="I1258" i="11"/>
  <c r="J1258" i="11"/>
  <c r="K1258" i="11"/>
  <c r="H1259" i="11"/>
  <c r="I1259" i="11"/>
  <c r="J1259" i="11"/>
  <c r="K1259" i="11"/>
  <c r="H1260" i="11"/>
  <c r="I1260" i="11"/>
  <c r="J1260" i="11"/>
  <c r="K1260" i="11"/>
  <c r="H1261" i="11"/>
  <c r="I1261" i="11"/>
  <c r="J1261" i="11"/>
  <c r="K1261" i="11"/>
  <c r="H1262" i="11"/>
  <c r="I1262" i="11"/>
  <c r="J1262" i="11"/>
  <c r="K1262" i="11"/>
  <c r="H1263" i="11"/>
  <c r="I1263" i="11"/>
  <c r="J1263" i="11"/>
  <c r="K1263" i="11"/>
  <c r="H1264" i="11"/>
  <c r="I1264" i="11"/>
  <c r="J1264" i="11"/>
  <c r="K1264" i="11"/>
  <c r="H1265" i="11"/>
  <c r="I1265" i="11"/>
  <c r="J1265" i="11"/>
  <c r="K1265" i="11"/>
  <c r="H1266" i="11"/>
  <c r="I1266" i="11"/>
  <c r="J1266" i="11"/>
  <c r="K1266" i="11"/>
  <c r="H1267" i="11"/>
  <c r="I1267" i="11"/>
  <c r="J1267" i="11"/>
  <c r="K1267" i="11"/>
  <c r="H1268" i="11"/>
  <c r="I1268" i="11"/>
  <c r="J1268" i="11"/>
  <c r="K1268" i="11"/>
  <c r="H1269" i="11"/>
  <c r="I1269" i="11"/>
  <c r="J1269" i="11"/>
  <c r="K1269" i="11"/>
  <c r="H1270" i="11"/>
  <c r="I1270" i="11"/>
  <c r="J1270" i="11"/>
  <c r="K1270" i="11"/>
  <c r="H1271" i="11"/>
  <c r="I1271" i="11"/>
  <c r="J1271" i="11"/>
  <c r="K1271" i="11"/>
  <c r="H1272" i="11"/>
  <c r="I1272" i="11"/>
  <c r="J1272" i="11"/>
  <c r="K1272" i="11"/>
  <c r="H1273" i="11"/>
  <c r="I1273" i="11"/>
  <c r="J1273" i="11"/>
  <c r="K1273" i="11"/>
  <c r="H1274" i="11"/>
  <c r="I1274" i="11"/>
  <c r="J1274" i="11"/>
  <c r="K1274" i="11"/>
  <c r="H1275" i="11"/>
  <c r="I1275" i="11"/>
  <c r="J1275" i="11"/>
  <c r="K1275" i="11"/>
  <c r="H1276" i="11"/>
  <c r="I1276" i="11"/>
  <c r="J1276" i="11"/>
  <c r="K1276" i="11"/>
  <c r="H1277" i="11"/>
  <c r="I1277" i="11"/>
  <c r="J1277" i="11"/>
  <c r="K1277" i="11"/>
  <c r="H1278" i="11"/>
  <c r="I1278" i="11"/>
  <c r="J1278" i="11"/>
  <c r="K1278" i="11"/>
  <c r="H1279" i="11"/>
  <c r="I1279" i="11"/>
  <c r="J1279" i="11"/>
  <c r="K1279" i="11"/>
  <c r="H1280" i="11"/>
  <c r="I1280" i="11"/>
  <c r="J1280" i="11"/>
  <c r="K1280" i="11"/>
  <c r="H1281" i="11"/>
  <c r="I1281" i="11"/>
  <c r="J1281" i="11"/>
  <c r="K1281" i="11"/>
  <c r="H1282" i="11"/>
  <c r="I1282" i="11"/>
  <c r="J1282" i="11"/>
  <c r="K1282" i="11"/>
  <c r="H1283" i="11"/>
  <c r="I1283" i="11"/>
  <c r="J1283" i="11"/>
  <c r="K1283" i="11"/>
  <c r="H1284" i="11"/>
  <c r="I1284" i="11"/>
  <c r="J1284" i="11"/>
  <c r="K1284" i="11"/>
  <c r="H1285" i="11"/>
  <c r="I1285" i="11"/>
  <c r="J1285" i="11"/>
  <c r="K1285" i="11"/>
  <c r="H1286" i="11"/>
  <c r="I1286" i="11"/>
  <c r="J1286" i="11"/>
  <c r="K1286" i="11"/>
  <c r="H1287" i="11"/>
  <c r="I1287" i="11"/>
  <c r="J1287" i="11"/>
  <c r="K1287" i="11"/>
  <c r="H1288" i="11"/>
  <c r="I1288" i="11"/>
  <c r="J1288" i="11"/>
  <c r="K1288" i="11"/>
  <c r="H1289" i="11"/>
  <c r="I1289" i="11"/>
  <c r="J1289" i="11"/>
  <c r="K1289" i="11"/>
  <c r="H1290" i="11"/>
  <c r="I1290" i="11"/>
  <c r="J1290" i="11"/>
  <c r="K1290" i="11"/>
  <c r="H1291" i="11"/>
  <c r="I1291" i="11"/>
  <c r="J1291" i="11"/>
  <c r="K1291" i="11"/>
  <c r="H1292" i="11"/>
  <c r="I1292" i="11"/>
  <c r="J1292" i="11"/>
  <c r="K1292" i="11"/>
  <c r="H1293" i="11"/>
  <c r="I1293" i="11"/>
  <c r="J1293" i="11"/>
  <c r="K1293" i="11"/>
  <c r="H1294" i="11"/>
  <c r="I1294" i="11"/>
  <c r="J1294" i="11"/>
  <c r="K1294" i="11"/>
  <c r="H1295" i="11"/>
  <c r="I1295" i="11"/>
  <c r="J1295" i="11"/>
  <c r="K1295" i="11"/>
  <c r="H1296" i="11"/>
  <c r="I1296" i="11"/>
  <c r="J1296" i="11"/>
  <c r="K1296" i="11"/>
  <c r="H1297" i="11"/>
  <c r="I1297" i="11"/>
  <c r="J1297" i="11"/>
  <c r="K1297" i="11"/>
  <c r="H1298" i="11"/>
  <c r="I1298" i="11"/>
  <c r="J1298" i="11"/>
  <c r="K1298" i="11"/>
  <c r="H1299" i="11"/>
  <c r="I1299" i="11"/>
  <c r="J1299" i="11"/>
  <c r="K1299" i="11"/>
  <c r="H1300" i="11"/>
  <c r="I1300" i="11"/>
  <c r="J1300" i="11"/>
  <c r="K1300" i="11"/>
  <c r="H1301" i="11"/>
  <c r="I1301" i="11"/>
  <c r="J1301" i="11"/>
  <c r="K1301" i="11"/>
  <c r="H1302" i="11"/>
  <c r="I1302" i="11"/>
  <c r="J1302" i="11"/>
  <c r="K1302" i="11"/>
  <c r="H1303" i="11"/>
  <c r="I1303" i="11"/>
  <c r="J1303" i="11"/>
  <c r="K1303" i="11"/>
  <c r="H1304" i="11"/>
  <c r="I1304" i="11"/>
  <c r="J1304" i="11"/>
  <c r="K1304" i="11"/>
  <c r="H1305" i="11"/>
  <c r="I1305" i="11"/>
  <c r="J1305" i="11"/>
  <c r="K1305" i="11"/>
  <c r="H1306" i="11"/>
  <c r="I1306" i="11"/>
  <c r="J1306" i="11"/>
  <c r="K1306" i="11"/>
  <c r="H1307" i="11"/>
  <c r="I1307" i="11"/>
  <c r="J1307" i="11"/>
  <c r="K1307" i="11"/>
  <c r="H1308" i="11"/>
  <c r="I1308" i="11"/>
  <c r="J1308" i="11"/>
  <c r="K1308" i="11"/>
  <c r="H1309" i="11"/>
  <c r="I1309" i="11"/>
  <c r="J1309" i="11"/>
  <c r="K1309" i="11"/>
  <c r="H1310" i="11"/>
  <c r="I1310" i="11"/>
  <c r="J1310" i="11"/>
  <c r="K1310" i="11"/>
  <c r="H1311" i="11"/>
  <c r="I1311" i="11"/>
  <c r="J1311" i="11"/>
  <c r="K1311" i="11"/>
  <c r="H1312" i="11"/>
  <c r="I1312" i="11"/>
  <c r="J1312" i="11"/>
  <c r="K1312" i="11"/>
  <c r="H1313" i="11"/>
  <c r="I1313" i="11"/>
  <c r="J1313" i="11"/>
  <c r="K1313" i="11"/>
  <c r="H1314" i="11"/>
  <c r="I1314" i="11"/>
  <c r="J1314" i="11"/>
  <c r="K1314" i="11"/>
  <c r="H1315" i="11"/>
  <c r="I1315" i="11"/>
  <c r="J1315" i="11"/>
  <c r="K1315" i="11"/>
  <c r="H1316" i="11"/>
  <c r="I1316" i="11"/>
  <c r="J1316" i="11"/>
  <c r="K1316" i="11"/>
  <c r="H1317" i="11"/>
  <c r="I1317" i="11"/>
  <c r="J1317" i="11"/>
  <c r="K1317" i="11"/>
  <c r="H1318" i="11"/>
  <c r="I1318" i="11"/>
  <c r="J1318" i="11"/>
  <c r="K1318" i="11"/>
  <c r="H1319" i="11"/>
  <c r="I1319" i="11"/>
  <c r="J1319" i="11"/>
  <c r="K1319" i="11"/>
  <c r="H1320" i="11"/>
  <c r="I1320" i="11"/>
  <c r="J1320" i="11"/>
  <c r="K1320" i="11"/>
  <c r="H1321" i="11"/>
  <c r="I1321" i="11"/>
  <c r="J1321" i="11"/>
  <c r="K1321" i="11"/>
  <c r="H1322" i="11"/>
  <c r="I1322" i="11"/>
  <c r="J1322" i="11"/>
  <c r="K1322" i="11"/>
  <c r="H1323" i="11"/>
  <c r="I1323" i="11"/>
  <c r="J1323" i="11"/>
  <c r="K1323" i="11"/>
  <c r="H1324" i="11"/>
  <c r="I1324" i="11"/>
  <c r="J1324" i="11"/>
  <c r="K1324" i="11"/>
  <c r="H1325" i="11"/>
  <c r="I1325" i="11"/>
  <c r="J1325" i="11"/>
  <c r="K1325" i="11"/>
  <c r="H1326" i="11"/>
  <c r="I1326" i="11"/>
  <c r="J1326" i="11"/>
  <c r="K1326" i="11"/>
  <c r="H1327" i="11"/>
  <c r="I1327" i="11"/>
  <c r="J1327" i="11"/>
  <c r="K1327" i="11"/>
  <c r="H1328" i="11"/>
  <c r="I1328" i="11"/>
  <c r="J1328" i="11"/>
  <c r="K1328" i="11"/>
  <c r="H1329" i="11"/>
  <c r="I1329" i="11"/>
  <c r="J1329" i="11"/>
  <c r="K1329" i="11"/>
  <c r="H1330" i="11"/>
  <c r="I1330" i="11"/>
  <c r="J1330" i="11"/>
  <c r="K1330" i="11"/>
  <c r="H1331" i="11"/>
  <c r="I1331" i="11"/>
  <c r="J1331" i="11"/>
  <c r="K1331" i="11"/>
  <c r="H1332" i="11"/>
  <c r="I1332" i="11"/>
  <c r="J1332" i="11"/>
  <c r="K1332" i="11"/>
  <c r="H1333" i="11"/>
  <c r="I1333" i="11"/>
  <c r="J1333" i="11"/>
  <c r="K1333" i="11"/>
  <c r="H1334" i="11"/>
  <c r="I1334" i="11"/>
  <c r="J1334" i="11"/>
  <c r="K1334" i="11"/>
  <c r="H1335" i="11"/>
  <c r="I1335" i="11"/>
  <c r="J1335" i="11"/>
  <c r="K1335" i="11"/>
  <c r="H1336" i="11"/>
  <c r="I1336" i="11"/>
  <c r="J1336" i="11"/>
  <c r="K1336" i="11"/>
  <c r="H1337" i="11"/>
  <c r="I1337" i="11"/>
  <c r="J1337" i="11"/>
  <c r="K1337" i="11"/>
  <c r="H1338" i="11"/>
  <c r="I1338" i="11"/>
  <c r="J1338" i="11"/>
  <c r="K1338" i="11"/>
  <c r="H1339" i="11"/>
  <c r="I1339" i="11"/>
  <c r="J1339" i="11"/>
  <c r="K1339" i="11"/>
  <c r="H1340" i="11"/>
  <c r="I1340" i="11"/>
  <c r="J1340" i="11"/>
  <c r="K1340" i="11"/>
  <c r="H1341" i="11"/>
  <c r="I1341" i="11"/>
  <c r="J1341" i="11"/>
  <c r="K1341" i="11"/>
  <c r="H1342" i="11"/>
  <c r="I1342" i="11"/>
  <c r="J1342" i="11"/>
  <c r="K1342" i="11"/>
  <c r="H1343" i="11"/>
  <c r="I1343" i="11"/>
  <c r="J1343" i="11"/>
  <c r="K1343" i="11"/>
  <c r="H1344" i="11"/>
  <c r="I1344" i="11"/>
  <c r="J1344" i="11"/>
  <c r="K1344" i="11"/>
  <c r="H1345" i="11"/>
  <c r="I1345" i="11"/>
  <c r="J1345" i="11"/>
  <c r="K1345" i="11"/>
  <c r="H1346" i="11"/>
  <c r="I1346" i="11"/>
  <c r="J1346" i="11"/>
  <c r="K1346" i="11"/>
  <c r="H1347" i="11"/>
  <c r="I1347" i="11"/>
  <c r="J1347" i="11"/>
  <c r="K1347" i="11"/>
  <c r="H1348" i="11"/>
  <c r="I1348" i="11"/>
  <c r="J1348" i="11"/>
  <c r="K1348" i="11"/>
  <c r="H1349" i="11"/>
  <c r="I1349" i="11"/>
  <c r="J1349" i="11"/>
  <c r="K1349" i="11"/>
  <c r="H1350" i="11"/>
  <c r="I1350" i="11"/>
  <c r="J1350" i="11"/>
  <c r="K1350" i="11"/>
  <c r="H1351" i="11"/>
  <c r="I1351" i="11"/>
  <c r="J1351" i="11"/>
  <c r="K1351" i="11"/>
  <c r="H1352" i="11"/>
  <c r="I1352" i="11"/>
  <c r="J1352" i="11"/>
  <c r="K1352" i="11"/>
  <c r="H1353" i="11"/>
  <c r="I1353" i="11"/>
  <c r="J1353" i="11"/>
  <c r="K1353" i="11"/>
  <c r="H1354" i="11"/>
  <c r="I1354" i="11"/>
  <c r="J1354" i="11"/>
  <c r="K1354" i="11"/>
  <c r="H1355" i="11"/>
  <c r="I1355" i="11"/>
  <c r="J1355" i="11"/>
  <c r="K1355" i="11"/>
  <c r="H1356" i="11"/>
  <c r="I1356" i="11"/>
  <c r="J1356" i="11"/>
  <c r="K1356" i="11"/>
  <c r="H1357" i="11"/>
  <c r="I1357" i="11"/>
  <c r="J1357" i="11"/>
  <c r="K1357" i="11"/>
  <c r="H1358" i="11"/>
  <c r="I1358" i="11"/>
  <c r="J1358" i="11"/>
  <c r="K1358" i="11"/>
  <c r="H1359" i="11"/>
  <c r="I1359" i="11"/>
  <c r="J1359" i="11"/>
  <c r="K1359" i="11"/>
  <c r="H1360" i="11"/>
  <c r="I1360" i="11"/>
  <c r="J1360" i="11"/>
  <c r="K1360" i="11"/>
  <c r="H1361" i="11"/>
  <c r="I1361" i="11"/>
  <c r="J1361" i="11"/>
  <c r="K1361" i="11"/>
  <c r="H1362" i="11"/>
  <c r="I1362" i="11"/>
  <c r="J1362" i="11"/>
  <c r="K1362" i="11"/>
  <c r="H1363" i="11"/>
  <c r="I1363" i="11"/>
  <c r="J1363" i="11"/>
  <c r="K1363" i="11"/>
  <c r="H1364" i="11"/>
  <c r="I1364" i="11"/>
  <c r="J1364" i="11"/>
  <c r="K1364" i="11"/>
  <c r="H1365" i="11"/>
  <c r="I1365" i="11"/>
  <c r="J1365" i="11"/>
  <c r="K1365" i="11"/>
  <c r="H1366" i="11"/>
  <c r="I1366" i="11"/>
  <c r="J1366" i="11"/>
  <c r="K1366" i="11"/>
  <c r="H1367" i="11"/>
  <c r="I1367" i="11"/>
  <c r="J1367" i="11"/>
  <c r="K1367" i="11"/>
  <c r="H1368" i="11"/>
  <c r="I1368" i="11"/>
  <c r="J1368" i="11"/>
  <c r="K1368" i="11"/>
  <c r="H1369" i="11"/>
  <c r="I1369" i="11"/>
  <c r="J1369" i="11"/>
  <c r="K1369" i="11"/>
  <c r="H1370" i="11"/>
  <c r="I1370" i="11"/>
  <c r="J1370" i="11"/>
  <c r="K1370" i="11"/>
  <c r="H1371" i="11"/>
  <c r="I1371" i="11"/>
  <c r="J1371" i="11"/>
  <c r="K1371" i="11"/>
  <c r="H1372" i="11"/>
  <c r="I1372" i="11"/>
  <c r="J1372" i="11"/>
  <c r="K1372" i="11"/>
  <c r="H1373" i="11"/>
  <c r="I1373" i="11"/>
  <c r="J1373" i="11"/>
  <c r="K1373" i="11"/>
  <c r="H1374" i="11"/>
  <c r="I1374" i="11"/>
  <c r="J1374" i="11"/>
  <c r="K1374" i="11"/>
  <c r="H1375" i="11"/>
  <c r="I1375" i="11"/>
  <c r="J1375" i="11"/>
  <c r="K1375" i="11"/>
  <c r="H1376" i="11"/>
  <c r="I1376" i="11"/>
  <c r="J1376" i="11"/>
  <c r="K1376" i="11"/>
  <c r="H1377" i="11"/>
  <c r="I1377" i="11"/>
  <c r="J1377" i="11"/>
  <c r="K1377" i="11"/>
  <c r="H1378" i="11"/>
  <c r="I1378" i="11"/>
  <c r="J1378" i="11"/>
  <c r="K1378" i="11"/>
  <c r="H1379" i="11"/>
  <c r="I1379" i="11"/>
  <c r="J1379" i="11"/>
  <c r="K1379" i="11"/>
  <c r="H1380" i="11"/>
  <c r="I1380" i="11"/>
  <c r="J1380" i="11"/>
  <c r="K1380" i="11"/>
  <c r="H1381" i="11"/>
  <c r="I1381" i="11"/>
  <c r="J1381" i="11"/>
  <c r="K1381" i="11"/>
  <c r="H1382" i="11"/>
  <c r="I1382" i="11"/>
  <c r="J1382" i="11"/>
  <c r="K1382" i="11"/>
  <c r="H1383" i="11"/>
  <c r="I1383" i="11"/>
  <c r="J1383" i="11"/>
  <c r="K1383" i="11"/>
  <c r="H1384" i="11"/>
  <c r="I1384" i="11"/>
  <c r="J1384" i="11"/>
  <c r="K1384" i="11"/>
  <c r="H1385" i="11"/>
  <c r="I1385" i="11"/>
  <c r="J1385" i="11"/>
  <c r="K1385" i="11"/>
  <c r="H1386" i="11"/>
  <c r="I1386" i="11"/>
  <c r="J1386" i="11"/>
  <c r="K1386" i="11"/>
  <c r="H1387" i="11"/>
  <c r="I1387" i="11"/>
  <c r="J1387" i="11"/>
  <c r="K1387" i="11"/>
  <c r="H1388" i="11"/>
  <c r="I1388" i="11"/>
  <c r="J1388" i="11"/>
  <c r="K1388" i="11"/>
  <c r="H1389" i="11"/>
  <c r="I1389" i="11"/>
  <c r="J1389" i="11"/>
  <c r="K1389" i="11"/>
  <c r="H1390" i="11"/>
  <c r="I1390" i="11"/>
  <c r="J1390" i="11"/>
  <c r="K1390" i="11"/>
  <c r="H1391" i="11"/>
  <c r="I1391" i="11"/>
  <c r="J1391" i="11"/>
  <c r="K1391" i="11"/>
  <c r="H1392" i="11"/>
  <c r="I1392" i="11"/>
  <c r="J1392" i="11"/>
  <c r="K1392" i="11"/>
  <c r="H1393" i="11"/>
  <c r="I1393" i="11"/>
  <c r="J1393" i="11"/>
  <c r="K1393" i="11"/>
  <c r="H1394" i="11"/>
  <c r="I1394" i="11"/>
  <c r="J1394" i="11"/>
  <c r="K1394" i="11"/>
  <c r="H1395" i="11"/>
  <c r="I1395" i="11"/>
  <c r="J1395" i="11"/>
  <c r="K1395" i="11"/>
  <c r="H1396" i="11"/>
  <c r="I1396" i="11"/>
  <c r="J1396" i="11"/>
  <c r="K1396" i="11"/>
  <c r="H1397" i="11"/>
  <c r="I1397" i="11"/>
  <c r="J1397" i="11"/>
  <c r="K1397" i="11"/>
  <c r="H1398" i="11"/>
  <c r="I1398" i="11"/>
  <c r="J1398" i="11"/>
  <c r="K1398" i="11"/>
  <c r="H1399" i="11"/>
  <c r="I1399" i="11"/>
  <c r="J1399" i="11"/>
  <c r="K1399" i="11"/>
  <c r="H1400" i="11"/>
  <c r="I1400" i="11"/>
  <c r="J1400" i="11"/>
  <c r="K1400" i="11"/>
  <c r="H1401" i="11"/>
  <c r="I1401" i="11"/>
  <c r="J1401" i="11"/>
  <c r="K1401" i="11"/>
  <c r="H1402" i="11"/>
  <c r="I1402" i="11"/>
  <c r="J1402" i="11"/>
  <c r="K1402" i="11"/>
  <c r="H1403" i="11"/>
  <c r="I1403" i="11"/>
  <c r="J1403" i="11"/>
  <c r="K1403" i="11"/>
  <c r="H1404" i="11"/>
  <c r="I1404" i="11"/>
  <c r="J1404" i="11"/>
  <c r="K1404" i="11"/>
  <c r="H1405" i="11"/>
  <c r="I1405" i="11"/>
  <c r="J1405" i="11"/>
  <c r="K1405" i="11"/>
  <c r="H1406" i="11"/>
  <c r="I1406" i="11"/>
  <c r="J1406" i="11"/>
  <c r="K1406" i="11"/>
  <c r="H1407" i="11"/>
  <c r="I1407" i="11"/>
  <c r="J1407" i="11"/>
  <c r="K1407" i="11"/>
  <c r="H1408" i="11"/>
  <c r="I1408" i="11"/>
  <c r="J1408" i="11"/>
  <c r="K1408" i="11"/>
  <c r="H1409" i="11"/>
  <c r="I1409" i="11"/>
  <c r="J1409" i="11"/>
  <c r="K1409" i="11"/>
  <c r="H1410" i="11"/>
  <c r="I1410" i="11"/>
  <c r="J1410" i="11"/>
  <c r="K1410" i="11"/>
  <c r="H1411" i="11"/>
  <c r="I1411" i="11"/>
  <c r="J1411" i="11"/>
  <c r="K1411" i="11"/>
  <c r="H1412" i="11"/>
  <c r="I1412" i="11"/>
  <c r="J1412" i="11"/>
  <c r="K1412" i="11"/>
  <c r="H1413" i="11"/>
  <c r="I1413" i="11"/>
  <c r="J1413" i="11"/>
  <c r="K1413" i="11"/>
  <c r="H1414" i="11"/>
  <c r="I1414" i="11"/>
  <c r="J1414" i="11"/>
  <c r="K1414" i="11"/>
  <c r="H1415" i="11"/>
  <c r="I1415" i="11"/>
  <c r="J1415" i="11"/>
  <c r="K1415" i="11"/>
  <c r="H1416" i="11"/>
  <c r="I1416" i="11"/>
  <c r="J1416" i="11"/>
  <c r="K1416" i="11"/>
  <c r="H1417" i="11"/>
  <c r="I1417" i="11"/>
  <c r="J1417" i="11"/>
  <c r="K1417" i="11"/>
  <c r="H1418" i="11"/>
  <c r="I1418" i="11"/>
  <c r="J1418" i="11"/>
  <c r="K1418" i="11"/>
  <c r="H1419" i="11"/>
  <c r="I1419" i="11"/>
  <c r="J1419" i="11"/>
  <c r="K1419" i="11"/>
  <c r="H1420" i="11"/>
  <c r="I1420" i="11"/>
  <c r="J1420" i="11"/>
  <c r="K1420" i="11"/>
  <c r="H1421" i="11"/>
  <c r="I1421" i="11"/>
  <c r="J1421" i="11"/>
  <c r="K1421" i="11"/>
  <c r="H1422" i="11"/>
  <c r="I1422" i="11"/>
  <c r="J1422" i="11"/>
  <c r="K1422" i="11"/>
  <c r="H1423" i="11"/>
  <c r="I1423" i="11"/>
  <c r="J1423" i="11"/>
  <c r="K1423" i="11"/>
  <c r="H1424" i="11"/>
  <c r="I1424" i="11"/>
  <c r="J1424" i="11"/>
  <c r="K1424" i="11"/>
  <c r="H1425" i="11"/>
  <c r="I1425" i="11"/>
  <c r="J1425" i="11"/>
  <c r="K1425" i="11"/>
  <c r="H1426" i="11"/>
  <c r="I1426" i="11"/>
  <c r="J1426" i="11"/>
  <c r="K1426" i="11"/>
  <c r="H1427" i="11"/>
  <c r="I1427" i="11"/>
  <c r="J1427" i="11"/>
  <c r="K1427" i="11"/>
  <c r="H1428" i="11"/>
  <c r="I1428" i="11"/>
  <c r="J1428" i="11"/>
  <c r="K1428" i="11"/>
  <c r="H1429" i="11"/>
  <c r="I1429" i="11"/>
  <c r="J1429" i="11"/>
  <c r="K1429" i="11"/>
  <c r="H1430" i="11"/>
  <c r="I1430" i="11"/>
  <c r="J1430" i="11"/>
  <c r="K1430" i="11"/>
  <c r="H1431" i="11"/>
  <c r="I1431" i="11"/>
  <c r="J1431" i="11"/>
  <c r="K1431" i="11"/>
  <c r="H1432" i="11"/>
  <c r="I1432" i="11"/>
  <c r="J1432" i="11"/>
  <c r="K1432" i="11"/>
  <c r="H1433" i="11"/>
  <c r="I1433" i="11"/>
  <c r="J1433" i="11"/>
  <c r="K1433" i="11"/>
  <c r="H1434" i="11"/>
  <c r="I1434" i="11"/>
  <c r="J1434" i="11"/>
  <c r="K1434" i="11"/>
  <c r="H1435" i="11"/>
  <c r="I1435" i="11"/>
  <c r="J1435" i="11"/>
  <c r="K1435" i="11"/>
  <c r="H1436" i="11"/>
  <c r="I1436" i="11"/>
  <c r="J1436" i="11"/>
  <c r="K1436" i="11"/>
  <c r="H1437" i="11"/>
  <c r="I1437" i="11"/>
  <c r="J1437" i="11"/>
  <c r="K1437" i="11"/>
  <c r="H1438" i="11"/>
  <c r="I1438" i="11"/>
  <c r="J1438" i="11"/>
  <c r="K1438" i="11"/>
  <c r="H1439" i="11"/>
  <c r="I1439" i="11"/>
  <c r="J1439" i="11"/>
  <c r="K1439" i="11"/>
  <c r="H1440" i="11"/>
  <c r="I1440" i="11"/>
  <c r="J1440" i="11"/>
  <c r="K1440" i="11"/>
  <c r="H1441" i="11"/>
  <c r="I1441" i="11"/>
  <c r="J1441" i="11"/>
  <c r="K1441" i="11"/>
  <c r="H1442" i="11"/>
  <c r="I1442" i="11"/>
  <c r="J1442" i="11"/>
  <c r="K1442" i="11"/>
  <c r="H1443" i="11"/>
  <c r="I1443" i="11"/>
  <c r="J1443" i="11"/>
  <c r="K1443" i="11"/>
  <c r="H1444" i="11"/>
  <c r="I1444" i="11"/>
  <c r="J1444" i="11"/>
  <c r="K1444" i="11"/>
  <c r="H1445" i="11"/>
  <c r="I1445" i="11"/>
  <c r="J1445" i="11"/>
  <c r="K1445" i="11"/>
  <c r="H1446" i="11"/>
  <c r="I1446" i="11"/>
  <c r="J1446" i="11"/>
  <c r="K1446" i="11"/>
  <c r="H1447" i="11"/>
  <c r="I1447" i="11"/>
  <c r="J1447" i="11"/>
  <c r="K1447" i="11"/>
  <c r="H1448" i="11"/>
  <c r="I1448" i="11"/>
  <c r="J1448" i="11"/>
  <c r="K1448" i="11"/>
  <c r="H1449" i="11"/>
  <c r="I1449" i="11"/>
  <c r="J1449" i="11"/>
  <c r="K1449" i="11"/>
  <c r="H1450" i="11"/>
  <c r="I1450" i="11"/>
  <c r="J1450" i="11"/>
  <c r="K1450" i="11"/>
  <c r="H1451" i="11"/>
  <c r="I1451" i="11"/>
  <c r="J1451" i="11"/>
  <c r="K1451" i="11"/>
  <c r="H1452" i="11"/>
  <c r="I1452" i="11"/>
  <c r="J1452" i="11"/>
  <c r="K1452" i="11"/>
  <c r="H1453" i="11"/>
  <c r="I1453" i="11"/>
  <c r="J1453" i="11"/>
  <c r="K1453" i="11"/>
  <c r="H1454" i="11"/>
  <c r="I1454" i="11"/>
  <c r="J1454" i="11"/>
  <c r="K1454" i="11"/>
  <c r="H1455" i="11"/>
  <c r="I1455" i="11"/>
  <c r="J1455" i="11"/>
  <c r="K1455" i="11"/>
  <c r="H1456" i="11"/>
  <c r="I1456" i="11"/>
  <c r="J1456" i="11"/>
  <c r="K1456" i="11"/>
  <c r="H1457" i="11"/>
  <c r="I1457" i="11"/>
  <c r="J1457" i="11"/>
  <c r="K1457" i="11"/>
  <c r="H1458" i="11"/>
  <c r="I1458" i="11"/>
  <c r="J1458" i="11"/>
  <c r="K1458" i="11"/>
  <c r="H1459" i="11"/>
  <c r="I1459" i="11"/>
  <c r="J1459" i="11"/>
  <c r="K1459" i="11"/>
  <c r="H1460" i="11"/>
  <c r="I1460" i="11"/>
  <c r="J1460" i="11"/>
  <c r="K1460" i="11"/>
  <c r="H1461" i="11"/>
  <c r="I1461" i="11"/>
  <c r="J1461" i="11"/>
  <c r="K1461" i="11"/>
  <c r="H1462" i="11"/>
  <c r="I1462" i="11"/>
  <c r="J1462" i="11"/>
  <c r="K1462" i="11"/>
  <c r="H1463" i="11"/>
  <c r="I1463" i="11"/>
  <c r="J1463" i="11"/>
  <c r="K1463" i="11"/>
  <c r="H1464" i="11"/>
  <c r="I1464" i="11"/>
  <c r="J1464" i="11"/>
  <c r="K1464" i="11"/>
  <c r="H1465" i="11"/>
  <c r="I1465" i="11"/>
  <c r="J1465" i="11"/>
  <c r="K1465" i="11"/>
  <c r="H1466" i="11"/>
  <c r="I1466" i="11"/>
  <c r="J1466" i="11"/>
  <c r="K1466" i="11"/>
  <c r="H1467" i="11"/>
  <c r="I1467" i="11"/>
  <c r="J1467" i="11"/>
  <c r="K1467" i="11"/>
  <c r="H1468" i="11"/>
  <c r="I1468" i="11"/>
  <c r="J1468" i="11"/>
  <c r="K1468" i="11"/>
  <c r="H1469" i="11"/>
  <c r="I1469" i="11"/>
  <c r="J1469" i="11"/>
  <c r="K1469" i="11"/>
  <c r="H1470" i="11"/>
  <c r="I1470" i="11"/>
  <c r="J1470" i="11"/>
  <c r="K1470" i="11"/>
  <c r="H1471" i="11"/>
  <c r="I1471" i="11"/>
  <c r="J1471" i="11"/>
  <c r="K1471" i="11"/>
  <c r="H1472" i="11"/>
  <c r="I1472" i="11"/>
  <c r="J1472" i="11"/>
  <c r="K1472" i="11"/>
  <c r="H1473" i="11"/>
  <c r="I1473" i="11"/>
  <c r="J1473" i="11"/>
  <c r="K1473" i="11"/>
  <c r="H1474" i="11"/>
  <c r="I1474" i="11"/>
  <c r="J1474" i="11"/>
  <c r="K1474" i="11"/>
  <c r="H1475" i="11"/>
  <c r="I1475" i="11"/>
  <c r="J1475" i="11"/>
  <c r="K1475" i="11"/>
  <c r="H1476" i="11"/>
  <c r="I1476" i="11"/>
  <c r="J1476" i="11"/>
  <c r="K1476" i="11"/>
  <c r="H1477" i="11"/>
  <c r="I1477" i="11"/>
  <c r="J1477" i="11"/>
  <c r="K1477" i="11"/>
  <c r="H1478" i="11"/>
  <c r="I1478" i="11"/>
  <c r="J1478" i="11"/>
  <c r="K1478" i="11"/>
  <c r="H1479" i="11"/>
  <c r="I1479" i="11"/>
  <c r="J1479" i="11"/>
  <c r="K1479" i="11"/>
  <c r="H1480" i="11"/>
  <c r="I1480" i="11"/>
  <c r="J1480" i="11"/>
  <c r="K1480" i="11"/>
  <c r="H1481" i="11"/>
  <c r="I1481" i="11"/>
  <c r="J1481" i="11"/>
  <c r="K1481" i="11"/>
  <c r="H1482" i="11"/>
  <c r="I1482" i="11"/>
  <c r="J1482" i="11"/>
  <c r="K1482" i="11"/>
  <c r="H1483" i="11"/>
  <c r="I1483" i="11"/>
  <c r="J1483" i="11"/>
  <c r="K1483" i="11"/>
  <c r="H1484" i="11"/>
  <c r="I1484" i="11"/>
  <c r="J1484" i="11"/>
  <c r="K1484" i="11"/>
  <c r="H1485" i="11"/>
  <c r="I1485" i="11"/>
  <c r="J1485" i="11"/>
  <c r="K1485" i="11"/>
  <c r="H1486" i="11"/>
  <c r="I1486" i="11"/>
  <c r="J1486" i="11"/>
  <c r="K1486" i="11"/>
  <c r="H1487" i="11"/>
  <c r="I1487" i="11"/>
  <c r="J1487" i="11"/>
  <c r="K1487" i="11"/>
  <c r="H1488" i="11"/>
  <c r="I1488" i="11"/>
  <c r="J1488" i="11"/>
  <c r="K1488" i="11"/>
  <c r="H1489" i="11"/>
  <c r="I1489" i="11"/>
  <c r="J1489" i="11"/>
  <c r="K1489" i="11"/>
  <c r="H1490" i="11"/>
  <c r="I1490" i="11"/>
  <c r="J1490" i="11"/>
  <c r="K1490" i="11"/>
  <c r="H1491" i="11"/>
  <c r="I1491" i="11"/>
  <c r="J1491" i="11"/>
  <c r="K1491" i="11"/>
  <c r="H1492" i="11"/>
  <c r="I1492" i="11"/>
  <c r="J1492" i="11"/>
  <c r="K1492" i="11"/>
  <c r="H1493" i="11"/>
  <c r="I1493" i="11"/>
  <c r="J1493" i="11"/>
  <c r="K1493" i="11"/>
  <c r="H1494" i="11"/>
  <c r="I1494" i="11"/>
  <c r="J1494" i="11"/>
  <c r="K1494" i="11"/>
  <c r="H1495" i="11"/>
  <c r="I1495" i="11"/>
  <c r="J1495" i="11"/>
  <c r="K1495" i="11"/>
  <c r="H1496" i="11"/>
  <c r="I1496" i="11"/>
  <c r="J1496" i="11"/>
  <c r="K1496" i="11"/>
  <c r="H1497" i="11"/>
  <c r="I1497" i="11"/>
  <c r="J1497" i="11"/>
  <c r="K1497" i="11"/>
  <c r="H1498" i="11"/>
  <c r="I1498" i="11"/>
  <c r="J1498" i="11"/>
  <c r="K1498" i="11"/>
  <c r="H1499" i="11"/>
  <c r="I1499" i="11"/>
  <c r="J1499" i="11"/>
  <c r="K1499" i="11"/>
  <c r="H1500" i="11"/>
  <c r="I1500" i="11"/>
  <c r="J1500" i="11"/>
  <c r="K1500" i="11"/>
  <c r="H1501" i="11"/>
  <c r="I1501" i="11"/>
  <c r="J1501" i="11"/>
  <c r="K1501" i="11"/>
  <c r="H1502" i="11"/>
  <c r="I1502" i="11"/>
  <c r="J1502" i="11"/>
  <c r="K1502" i="11"/>
  <c r="H1503" i="11"/>
  <c r="I1503" i="11"/>
  <c r="J1503" i="11"/>
  <c r="K1503" i="11"/>
  <c r="H1504" i="11"/>
  <c r="I1504" i="11"/>
  <c r="J1504" i="11"/>
  <c r="K1504" i="11"/>
  <c r="H1505" i="11"/>
  <c r="I1505" i="11"/>
  <c r="J1505" i="11"/>
  <c r="K1505" i="11"/>
  <c r="H1506" i="11"/>
  <c r="I1506" i="11"/>
  <c r="J1506" i="11"/>
  <c r="K1506" i="11"/>
  <c r="H1507" i="11"/>
  <c r="I1507" i="11"/>
  <c r="J1507" i="11"/>
  <c r="K1507" i="11"/>
  <c r="H1508" i="11"/>
  <c r="I1508" i="11"/>
  <c r="J1508" i="11"/>
  <c r="K1508" i="11"/>
  <c r="H1509" i="11"/>
  <c r="I1509" i="11"/>
  <c r="J1509" i="11"/>
  <c r="K1509" i="11"/>
  <c r="H1510" i="11"/>
  <c r="I1510" i="11"/>
  <c r="J1510" i="11"/>
  <c r="K1510" i="11"/>
  <c r="H1511" i="11"/>
  <c r="I1511" i="11"/>
  <c r="J1511" i="11"/>
  <c r="K1511" i="11"/>
  <c r="H1512" i="11"/>
  <c r="I1512" i="11"/>
  <c r="J1512" i="11"/>
  <c r="K1512" i="11"/>
  <c r="H1513" i="11"/>
  <c r="I1513" i="11"/>
  <c r="J1513" i="11"/>
  <c r="K1513" i="11"/>
  <c r="H1514" i="11"/>
  <c r="I1514" i="11"/>
  <c r="J1514" i="11"/>
  <c r="K1514" i="11"/>
  <c r="H1515" i="11"/>
  <c r="I1515" i="11"/>
  <c r="J1515" i="11"/>
  <c r="K1515" i="11"/>
  <c r="H1516" i="11"/>
  <c r="I1516" i="11"/>
  <c r="J1516" i="11"/>
  <c r="K1516" i="11"/>
  <c r="H1517" i="11"/>
  <c r="I1517" i="11"/>
  <c r="J1517" i="11"/>
  <c r="K1517" i="11"/>
  <c r="H1518" i="11"/>
  <c r="I1518" i="11"/>
  <c r="J1518" i="11"/>
  <c r="K1518" i="11"/>
  <c r="H1519" i="11"/>
  <c r="I1519" i="11"/>
  <c r="J1519" i="11"/>
  <c r="K1519" i="11"/>
  <c r="H1520" i="11"/>
  <c r="I1520" i="11"/>
  <c r="J1520" i="11"/>
  <c r="K1520" i="11"/>
  <c r="H1521" i="11"/>
  <c r="I1521" i="11"/>
  <c r="J1521" i="11"/>
  <c r="K1521" i="11"/>
  <c r="H1522" i="11"/>
  <c r="I1522" i="11"/>
  <c r="J1522" i="11"/>
  <c r="K1522" i="11"/>
  <c r="H1523" i="11"/>
  <c r="I1523" i="11"/>
  <c r="J1523" i="11"/>
  <c r="K1523" i="11"/>
  <c r="H1524" i="11"/>
  <c r="I1524" i="11"/>
  <c r="J1524" i="11"/>
  <c r="K1524" i="11"/>
  <c r="H1525" i="11"/>
  <c r="I1525" i="11"/>
  <c r="J1525" i="11"/>
  <c r="K1525" i="11"/>
  <c r="H1526" i="11"/>
  <c r="I1526" i="11"/>
  <c r="J1526" i="11"/>
  <c r="K1526" i="11"/>
  <c r="H1527" i="11"/>
  <c r="I1527" i="11"/>
  <c r="J1527" i="11"/>
  <c r="K1527" i="11"/>
  <c r="H1528" i="11"/>
  <c r="I1528" i="11"/>
  <c r="J1528" i="11"/>
  <c r="K1528" i="11"/>
  <c r="H1529" i="11"/>
  <c r="I1529" i="11"/>
  <c r="J1529" i="11"/>
  <c r="K1529" i="11"/>
  <c r="H1530" i="11"/>
  <c r="I1530" i="11"/>
  <c r="J1530" i="11"/>
  <c r="K1530" i="11"/>
  <c r="H1531" i="11"/>
  <c r="I1531" i="11"/>
  <c r="J1531" i="11"/>
  <c r="K1531" i="11"/>
  <c r="H1532" i="11"/>
  <c r="I1532" i="11"/>
  <c r="J1532" i="11"/>
  <c r="K1532" i="11"/>
  <c r="H1533" i="11"/>
  <c r="I1533" i="11"/>
  <c r="J1533" i="11"/>
  <c r="K1533" i="11"/>
  <c r="H1534" i="11"/>
  <c r="I1534" i="11"/>
  <c r="J1534" i="11"/>
  <c r="K1534" i="11"/>
  <c r="H1535" i="11"/>
  <c r="I1535" i="11"/>
  <c r="J1535" i="11"/>
  <c r="K1535" i="11"/>
  <c r="H1536" i="11"/>
  <c r="I1536" i="11"/>
  <c r="J1536" i="11"/>
  <c r="K1536" i="11"/>
  <c r="H1537" i="11"/>
  <c r="I1537" i="11"/>
  <c r="J1537" i="11"/>
  <c r="K1537" i="11"/>
  <c r="H1538" i="11"/>
  <c r="I1538" i="11"/>
  <c r="J1538" i="11"/>
  <c r="K1538" i="11"/>
  <c r="H1539" i="11"/>
  <c r="I1539" i="11"/>
  <c r="J1539" i="11"/>
  <c r="K1539" i="11"/>
  <c r="H1540" i="11"/>
  <c r="I1540" i="11"/>
  <c r="J1540" i="11"/>
  <c r="K1540" i="11"/>
  <c r="H1541" i="11"/>
  <c r="I1541" i="11"/>
  <c r="J1541" i="11"/>
  <c r="K1541" i="11"/>
  <c r="H1542" i="11"/>
  <c r="I1542" i="11"/>
  <c r="J1542" i="11"/>
  <c r="K1542" i="11"/>
  <c r="H1543" i="11"/>
  <c r="I1543" i="11"/>
  <c r="J1543" i="11"/>
  <c r="K1543" i="11"/>
  <c r="H1544" i="11"/>
  <c r="I1544" i="11"/>
  <c r="J1544" i="11"/>
  <c r="K1544" i="11"/>
  <c r="H1545" i="11"/>
  <c r="I1545" i="11"/>
  <c r="J1545" i="11"/>
  <c r="K1545" i="11"/>
  <c r="H1546" i="11"/>
  <c r="I1546" i="11"/>
  <c r="J1546" i="11"/>
  <c r="K1546" i="11"/>
  <c r="H1547" i="11"/>
  <c r="I1547" i="11"/>
  <c r="J1547" i="11"/>
  <c r="K1547" i="11"/>
  <c r="H1548" i="11"/>
  <c r="I1548" i="11"/>
  <c r="J1548" i="11"/>
  <c r="K1548" i="11"/>
  <c r="H1549" i="11"/>
  <c r="I1549" i="11"/>
  <c r="J1549" i="11"/>
  <c r="K1549" i="11"/>
  <c r="H1550" i="11"/>
  <c r="I1550" i="11"/>
  <c r="J1550" i="11"/>
  <c r="K1550" i="11"/>
  <c r="H1551" i="11"/>
  <c r="I1551" i="11"/>
  <c r="J1551" i="11"/>
  <c r="K1551" i="11"/>
  <c r="H1552" i="11"/>
  <c r="I1552" i="11"/>
  <c r="J1552" i="11"/>
  <c r="K1552" i="11"/>
  <c r="H1553" i="11"/>
  <c r="I1553" i="11"/>
  <c r="J1553" i="11"/>
  <c r="K1553" i="11"/>
  <c r="H1554" i="11"/>
  <c r="I1554" i="11"/>
  <c r="J1554" i="11"/>
  <c r="K1554" i="11"/>
  <c r="H1555" i="11"/>
  <c r="I1555" i="11"/>
  <c r="J1555" i="11"/>
  <c r="K1555" i="11"/>
  <c r="H1556" i="11"/>
  <c r="I1556" i="11"/>
  <c r="J1556" i="11"/>
  <c r="K1556" i="11"/>
  <c r="H1557" i="11"/>
  <c r="I1557" i="11"/>
  <c r="J1557" i="11"/>
  <c r="K1557" i="11"/>
  <c r="H1558" i="11"/>
  <c r="I1558" i="11"/>
  <c r="J1558" i="11"/>
  <c r="K1558" i="11"/>
  <c r="H1559" i="11"/>
  <c r="I1559" i="11"/>
  <c r="J1559" i="11"/>
  <c r="K1559" i="11"/>
  <c r="H1560" i="11"/>
  <c r="I1560" i="11"/>
  <c r="J1560" i="11"/>
  <c r="K1560" i="11"/>
  <c r="H1561" i="11"/>
  <c r="I1561" i="11"/>
  <c r="J1561" i="11"/>
  <c r="K1561" i="11"/>
  <c r="H1562" i="11"/>
  <c r="I1562" i="11"/>
  <c r="J1562" i="11"/>
  <c r="K1562" i="11"/>
  <c r="H1563" i="11"/>
  <c r="I1563" i="11"/>
  <c r="J1563" i="11"/>
  <c r="K1563" i="11"/>
  <c r="H1564" i="11"/>
  <c r="I1564" i="11"/>
  <c r="J1564" i="11"/>
  <c r="K1564" i="11"/>
  <c r="H1565" i="11"/>
  <c r="I1565" i="11"/>
  <c r="J1565" i="11"/>
  <c r="K1565" i="11"/>
  <c r="H1566" i="11"/>
  <c r="I1566" i="11"/>
  <c r="J1566" i="11"/>
  <c r="K1566" i="11"/>
  <c r="H1567" i="11"/>
  <c r="I1567" i="11"/>
  <c r="J1567" i="11"/>
  <c r="K1567" i="11"/>
  <c r="H1568" i="11"/>
  <c r="I1568" i="11"/>
  <c r="J1568" i="11"/>
  <c r="K1568" i="11"/>
  <c r="H1569" i="11"/>
  <c r="I1569" i="11"/>
  <c r="J1569" i="11"/>
  <c r="K1569" i="11"/>
  <c r="H1570" i="11"/>
  <c r="I1570" i="11"/>
  <c r="J1570" i="11"/>
  <c r="K1570" i="11"/>
  <c r="H1571" i="11"/>
  <c r="I1571" i="11"/>
  <c r="J1571" i="11"/>
  <c r="K1571" i="11"/>
  <c r="H1572" i="11"/>
  <c r="I1572" i="11"/>
  <c r="J1572" i="11"/>
  <c r="K1572" i="11"/>
  <c r="H1573" i="11"/>
  <c r="I1573" i="11"/>
  <c r="J1573" i="11"/>
  <c r="K1573" i="11"/>
  <c r="H1574" i="11"/>
  <c r="I1574" i="11"/>
  <c r="J1574" i="11"/>
  <c r="K1574" i="11"/>
  <c r="H1575" i="11"/>
  <c r="I1575" i="11"/>
  <c r="J1575" i="11"/>
  <c r="K1575" i="11"/>
  <c r="H1576" i="11"/>
  <c r="I1576" i="11"/>
  <c r="J1576" i="11"/>
  <c r="K1576" i="11"/>
  <c r="H1577" i="11"/>
  <c r="I1577" i="11"/>
  <c r="J1577" i="11"/>
  <c r="K1577" i="11"/>
  <c r="H1578" i="11"/>
  <c r="I1578" i="11"/>
  <c r="J1578" i="11"/>
  <c r="K1578" i="11"/>
  <c r="H1579" i="11"/>
  <c r="I1579" i="11"/>
  <c r="J1579" i="11"/>
  <c r="K1579" i="11"/>
  <c r="H1580" i="11"/>
  <c r="I1580" i="11"/>
  <c r="J1580" i="11"/>
  <c r="K1580" i="11"/>
  <c r="H1581" i="11"/>
  <c r="I1581" i="11"/>
  <c r="J1581" i="11"/>
  <c r="K1581" i="11"/>
  <c r="H1582" i="11"/>
  <c r="I1582" i="11"/>
  <c r="J1582" i="11"/>
  <c r="K1582" i="11"/>
  <c r="H1583" i="11"/>
  <c r="I1583" i="11"/>
  <c r="J1583" i="11"/>
  <c r="K1583" i="11"/>
  <c r="H1584" i="11"/>
  <c r="I1584" i="11"/>
  <c r="J1584" i="11"/>
  <c r="K1584" i="11"/>
  <c r="H1585" i="11"/>
  <c r="I1585" i="11"/>
  <c r="J1585" i="11"/>
  <c r="K1585" i="11"/>
  <c r="H1586" i="11"/>
  <c r="I1586" i="11"/>
  <c r="J1586" i="11"/>
  <c r="K1586" i="11"/>
  <c r="H1587" i="11"/>
  <c r="I1587" i="11"/>
  <c r="J1587" i="11"/>
  <c r="K1587" i="11"/>
  <c r="H1588" i="11"/>
  <c r="I1588" i="11"/>
  <c r="J1588" i="11"/>
  <c r="K1588" i="11"/>
  <c r="H1589" i="11"/>
  <c r="I1589" i="11"/>
  <c r="J1589" i="11"/>
  <c r="K1589" i="11"/>
  <c r="H1590" i="11"/>
  <c r="I1590" i="11"/>
  <c r="J1590" i="11"/>
  <c r="K1590" i="11"/>
  <c r="H1591" i="11"/>
  <c r="I1591" i="11"/>
  <c r="J1591" i="11"/>
  <c r="K1591" i="11"/>
  <c r="H1592" i="11"/>
  <c r="I1592" i="11"/>
  <c r="J1592" i="11"/>
  <c r="K1592" i="11"/>
  <c r="H1593" i="11"/>
  <c r="I1593" i="11"/>
  <c r="J1593" i="11"/>
  <c r="K1593" i="11"/>
  <c r="H1594" i="11"/>
  <c r="I1594" i="11"/>
  <c r="J1594" i="11"/>
  <c r="K1594" i="11"/>
  <c r="H1595" i="11"/>
  <c r="I1595" i="11"/>
  <c r="J1595" i="11"/>
  <c r="K1595" i="11"/>
  <c r="H1596" i="11"/>
  <c r="I1596" i="11"/>
  <c r="J1596" i="11"/>
  <c r="K1596" i="11"/>
  <c r="H1597" i="11"/>
  <c r="I1597" i="11"/>
  <c r="J1597" i="11"/>
  <c r="K1597" i="11"/>
  <c r="H1598" i="11"/>
  <c r="I1598" i="11"/>
  <c r="J1598" i="11"/>
  <c r="K1598" i="11"/>
  <c r="H1599" i="11"/>
  <c r="I1599" i="11"/>
  <c r="J1599" i="11"/>
  <c r="K1599" i="11"/>
  <c r="H1600" i="11"/>
  <c r="I1600" i="11"/>
  <c r="J1600" i="11"/>
  <c r="K1600" i="11"/>
  <c r="H1601" i="11"/>
  <c r="I1601" i="11"/>
  <c r="J1601" i="11"/>
  <c r="K1601" i="11"/>
  <c r="H1602" i="11"/>
  <c r="I1602" i="11"/>
  <c r="J1602" i="11"/>
  <c r="K1602" i="11"/>
  <c r="H1603" i="11"/>
  <c r="I1603" i="11"/>
  <c r="J1603" i="11"/>
  <c r="K1603" i="11"/>
  <c r="H1604" i="11"/>
  <c r="I1604" i="11"/>
  <c r="J1604" i="11"/>
  <c r="K1604" i="11"/>
  <c r="H1605" i="11"/>
  <c r="I1605" i="11"/>
  <c r="J1605" i="11"/>
  <c r="K1605" i="11"/>
  <c r="H1606" i="11"/>
  <c r="I1606" i="11"/>
  <c r="J1606" i="11"/>
  <c r="K1606" i="11"/>
  <c r="H1607" i="11"/>
  <c r="I1607" i="11"/>
  <c r="J1607" i="11"/>
  <c r="K1607" i="11"/>
  <c r="H1608" i="11"/>
  <c r="I1608" i="11"/>
  <c r="J1608" i="11"/>
  <c r="K1608" i="11"/>
  <c r="H1609" i="11"/>
  <c r="I1609" i="11"/>
  <c r="J1609" i="11"/>
  <c r="K1609" i="11"/>
  <c r="H1610" i="11"/>
  <c r="I1610" i="11"/>
  <c r="J1610" i="11"/>
  <c r="K1610" i="11"/>
  <c r="H1611" i="11"/>
  <c r="I1611" i="11"/>
  <c r="J1611" i="11"/>
  <c r="K1611" i="11"/>
  <c r="H1612" i="11"/>
  <c r="I1612" i="11"/>
  <c r="J1612" i="11"/>
  <c r="K1612" i="11"/>
  <c r="H1613" i="11"/>
  <c r="I1613" i="11"/>
  <c r="J1613" i="11"/>
  <c r="K1613" i="11"/>
  <c r="H1614" i="11"/>
  <c r="I1614" i="11"/>
  <c r="J1614" i="11"/>
  <c r="K1614" i="11"/>
  <c r="H1615" i="11"/>
  <c r="I1615" i="11"/>
  <c r="J1615" i="11"/>
  <c r="K1615" i="11"/>
  <c r="H1616" i="11"/>
  <c r="I1616" i="11"/>
  <c r="J1616" i="11"/>
  <c r="K1616" i="11"/>
  <c r="H1617" i="11"/>
  <c r="I1617" i="11"/>
  <c r="J1617" i="11"/>
  <c r="K1617" i="11"/>
  <c r="H1618" i="11"/>
  <c r="I1618" i="11"/>
  <c r="J1618" i="11"/>
  <c r="K1618" i="11"/>
  <c r="H1619" i="11"/>
  <c r="I1619" i="11"/>
  <c r="J1619" i="11"/>
  <c r="K1619" i="11"/>
  <c r="H1620" i="11"/>
  <c r="I1620" i="11"/>
  <c r="J1620" i="11"/>
  <c r="K1620" i="11"/>
  <c r="H1621" i="11"/>
  <c r="I1621" i="11"/>
  <c r="J1621" i="11"/>
  <c r="K1621" i="11"/>
  <c r="H1622" i="11"/>
  <c r="I1622" i="11"/>
  <c r="J1622" i="11"/>
  <c r="K1622" i="11"/>
  <c r="H1623" i="11"/>
  <c r="I1623" i="11"/>
  <c r="J1623" i="11"/>
  <c r="K1623" i="11"/>
  <c r="H1624" i="11"/>
  <c r="I1624" i="11"/>
  <c r="J1624" i="11"/>
  <c r="K1624" i="11"/>
  <c r="H1625" i="11"/>
  <c r="I1625" i="11"/>
  <c r="J1625" i="11"/>
  <c r="K1625" i="11"/>
  <c r="H1626" i="11"/>
  <c r="I1626" i="11"/>
  <c r="J1626" i="11"/>
  <c r="K1626" i="11"/>
  <c r="H1627" i="11"/>
  <c r="I1627" i="11"/>
  <c r="J1627" i="11"/>
  <c r="K1627" i="11"/>
  <c r="H1628" i="11"/>
  <c r="I1628" i="11"/>
  <c r="J1628" i="11"/>
  <c r="K1628" i="11"/>
  <c r="H1629" i="11"/>
  <c r="I1629" i="11"/>
  <c r="J1629" i="11"/>
  <c r="K1629" i="11"/>
  <c r="H1630" i="11"/>
  <c r="I1630" i="11"/>
  <c r="J1630" i="11"/>
  <c r="K1630" i="11"/>
  <c r="H1631" i="11"/>
  <c r="I1631" i="11"/>
  <c r="J1631" i="11"/>
  <c r="K1631" i="11"/>
  <c r="H1632" i="11"/>
  <c r="I1632" i="11"/>
  <c r="J1632" i="11"/>
  <c r="K1632" i="11"/>
  <c r="H1633" i="11"/>
  <c r="I1633" i="11"/>
  <c r="J1633" i="11"/>
  <c r="K1633" i="11"/>
  <c r="H1634" i="11"/>
  <c r="I1634" i="11"/>
  <c r="J1634" i="11"/>
  <c r="K1634" i="11"/>
  <c r="H1635" i="11"/>
  <c r="I1635" i="11"/>
  <c r="J1635" i="11"/>
  <c r="K1635" i="11"/>
  <c r="H1636" i="11"/>
  <c r="I1636" i="11"/>
  <c r="J1636" i="11"/>
  <c r="K1636" i="11"/>
  <c r="H1637" i="11"/>
  <c r="I1637" i="11"/>
  <c r="J1637" i="11"/>
  <c r="K1637" i="11"/>
  <c r="H1638" i="11"/>
  <c r="I1638" i="11"/>
  <c r="J1638" i="11"/>
  <c r="K1638" i="11"/>
  <c r="H1639" i="11"/>
  <c r="I1639" i="11"/>
  <c r="J1639" i="11"/>
  <c r="K1639" i="11"/>
  <c r="H1640" i="11"/>
  <c r="I1640" i="11"/>
  <c r="J1640" i="11"/>
  <c r="K1640" i="11"/>
  <c r="H1641" i="11"/>
  <c r="I1641" i="11"/>
  <c r="J1641" i="11"/>
  <c r="K1641" i="11"/>
  <c r="H1642" i="11"/>
  <c r="I1642" i="11"/>
  <c r="J1642" i="11"/>
  <c r="K1642" i="11"/>
  <c r="H1643" i="11"/>
  <c r="I1643" i="11"/>
  <c r="J1643" i="11"/>
  <c r="K1643" i="11"/>
  <c r="H1644" i="11"/>
  <c r="I1644" i="11"/>
  <c r="J1644" i="11"/>
  <c r="K1644" i="11"/>
  <c r="H1645" i="11"/>
  <c r="I1645" i="11"/>
  <c r="J1645" i="11"/>
  <c r="K1645" i="11"/>
  <c r="H1646" i="11"/>
  <c r="I1646" i="11"/>
  <c r="J1646" i="11"/>
  <c r="K1646" i="11"/>
  <c r="H1647" i="11"/>
  <c r="I1647" i="11"/>
  <c r="J1647" i="11"/>
  <c r="K1647" i="11"/>
  <c r="H1648" i="11"/>
  <c r="I1648" i="11"/>
  <c r="J1648" i="11"/>
  <c r="K1648" i="11"/>
  <c r="H1649" i="11"/>
  <c r="I1649" i="11"/>
  <c r="J1649" i="11"/>
  <c r="K1649" i="11"/>
  <c r="H1650" i="11"/>
  <c r="I1650" i="11"/>
  <c r="J1650" i="11"/>
  <c r="K1650" i="11"/>
  <c r="H1651" i="11"/>
  <c r="I1651" i="11"/>
  <c r="J1651" i="11"/>
  <c r="K1651" i="11"/>
  <c r="H1652" i="11"/>
  <c r="I1652" i="11"/>
  <c r="J1652" i="11"/>
  <c r="K1652" i="11"/>
  <c r="H1653" i="11"/>
  <c r="I1653" i="11"/>
  <c r="J1653" i="11"/>
  <c r="K1653" i="11"/>
  <c r="H1654" i="11"/>
  <c r="I1654" i="11"/>
  <c r="J1654" i="11"/>
  <c r="K1654" i="11"/>
  <c r="H1655" i="11"/>
  <c r="I1655" i="11"/>
  <c r="J1655" i="11"/>
  <c r="K1655" i="11"/>
  <c r="H1656" i="11"/>
  <c r="I1656" i="11"/>
  <c r="J1656" i="11"/>
  <c r="K1656" i="11"/>
  <c r="H1657" i="11"/>
  <c r="I1657" i="11"/>
  <c r="J1657" i="11"/>
  <c r="K1657" i="11"/>
  <c r="H1658" i="11"/>
  <c r="I1658" i="11"/>
  <c r="J1658" i="11"/>
  <c r="K1658" i="11"/>
  <c r="H1659" i="11"/>
  <c r="I1659" i="11"/>
  <c r="J1659" i="11"/>
  <c r="K1659" i="11"/>
  <c r="H1660" i="11"/>
  <c r="I1660" i="11"/>
  <c r="J1660" i="11"/>
  <c r="K1660" i="11"/>
  <c r="H1661" i="11"/>
  <c r="I1661" i="11"/>
  <c r="J1661" i="11"/>
  <c r="K1661" i="11"/>
  <c r="H1662" i="11"/>
  <c r="I1662" i="11"/>
  <c r="J1662" i="11"/>
  <c r="K1662" i="11"/>
  <c r="H1663" i="11"/>
  <c r="I1663" i="11"/>
  <c r="J1663" i="11"/>
  <c r="K1663" i="11"/>
  <c r="H1664" i="11"/>
  <c r="I1664" i="11"/>
  <c r="J1664" i="11"/>
  <c r="K1664" i="11"/>
  <c r="H1665" i="11"/>
  <c r="I1665" i="11"/>
  <c r="J1665" i="11"/>
  <c r="K1665" i="11"/>
  <c r="H1666" i="11"/>
  <c r="I1666" i="11"/>
  <c r="J1666" i="11"/>
  <c r="K1666" i="11"/>
  <c r="H1667" i="11"/>
  <c r="I1667" i="11"/>
  <c r="J1667" i="11"/>
  <c r="K1667" i="11"/>
  <c r="H1668" i="11"/>
  <c r="I1668" i="11"/>
  <c r="J1668" i="11"/>
  <c r="K1668" i="11"/>
  <c r="H1669" i="11"/>
  <c r="I1669" i="11"/>
  <c r="J1669" i="11"/>
  <c r="K1669" i="11"/>
  <c r="H1670" i="11"/>
  <c r="I1670" i="11"/>
  <c r="J1670" i="11"/>
  <c r="K1670" i="11"/>
  <c r="H1671" i="11"/>
  <c r="I1671" i="11"/>
  <c r="J1671" i="11"/>
  <c r="K1671" i="11"/>
  <c r="H1672" i="11"/>
  <c r="I1672" i="11"/>
  <c r="J1672" i="11"/>
  <c r="K1672" i="11"/>
  <c r="H1673" i="11"/>
  <c r="I1673" i="11"/>
  <c r="J1673" i="11"/>
  <c r="K1673" i="11"/>
  <c r="H1674" i="11"/>
  <c r="I1674" i="11"/>
  <c r="J1674" i="11"/>
  <c r="K1674" i="11"/>
  <c r="H1675" i="11"/>
  <c r="I1675" i="11"/>
  <c r="J1675" i="11"/>
  <c r="K1675" i="11"/>
  <c r="H1676" i="11"/>
  <c r="I1676" i="11"/>
  <c r="J1676" i="11"/>
  <c r="K1676" i="11"/>
  <c r="H1677" i="11"/>
  <c r="I1677" i="11"/>
  <c r="J1677" i="11"/>
  <c r="K1677" i="11"/>
  <c r="H1678" i="11"/>
  <c r="I1678" i="11"/>
  <c r="J1678" i="11"/>
  <c r="K1678" i="11"/>
  <c r="H1679" i="11"/>
  <c r="I1679" i="11"/>
  <c r="J1679" i="11"/>
  <c r="K1679" i="11"/>
  <c r="H1680" i="11"/>
  <c r="I1680" i="11"/>
  <c r="J1680" i="11"/>
  <c r="K1680" i="11"/>
  <c r="H1681" i="11"/>
  <c r="I1681" i="11"/>
  <c r="J1681" i="11"/>
  <c r="K1681" i="11"/>
  <c r="H1682" i="11"/>
  <c r="I1682" i="11"/>
  <c r="J1682" i="11"/>
  <c r="K1682" i="11"/>
  <c r="H1683" i="11"/>
  <c r="I1683" i="11"/>
  <c r="J1683" i="11"/>
  <c r="K1683" i="11"/>
  <c r="H1684" i="11"/>
  <c r="I1684" i="11"/>
  <c r="J1684" i="11"/>
  <c r="K1684" i="11"/>
  <c r="H1685" i="11"/>
  <c r="I1685" i="11"/>
  <c r="J1685" i="11"/>
  <c r="K1685" i="11"/>
  <c r="H1686" i="11"/>
  <c r="I1686" i="11"/>
  <c r="J1686" i="11"/>
  <c r="K1686" i="11"/>
  <c r="H1687" i="11"/>
  <c r="I1687" i="11"/>
  <c r="J1687" i="11"/>
  <c r="K1687" i="11"/>
  <c r="H1688" i="11"/>
  <c r="I1688" i="11"/>
  <c r="J1688" i="11"/>
  <c r="K1688" i="11"/>
  <c r="H1689" i="11"/>
  <c r="I1689" i="11"/>
  <c r="J1689" i="11"/>
  <c r="K1689" i="11"/>
  <c r="H1690" i="11"/>
  <c r="I1690" i="11"/>
  <c r="J1690" i="11"/>
  <c r="K1690" i="11"/>
  <c r="H1691" i="11"/>
  <c r="I1691" i="11"/>
  <c r="J1691" i="11"/>
  <c r="K1691" i="11"/>
  <c r="H1692" i="11"/>
  <c r="I1692" i="11"/>
  <c r="J1692" i="11"/>
  <c r="K1692" i="11"/>
  <c r="H1693" i="11"/>
  <c r="I1693" i="11"/>
  <c r="J1693" i="11"/>
  <c r="K1693" i="11"/>
  <c r="H1694" i="11"/>
  <c r="I1694" i="11"/>
  <c r="J1694" i="11"/>
  <c r="K1694" i="11"/>
  <c r="H1695" i="11"/>
  <c r="I1695" i="11"/>
  <c r="J1695" i="11"/>
  <c r="K1695" i="11"/>
  <c r="H1696" i="11"/>
  <c r="I1696" i="11"/>
  <c r="J1696" i="11"/>
  <c r="K1696" i="11"/>
  <c r="H1697" i="11"/>
  <c r="I1697" i="11"/>
  <c r="J1697" i="11"/>
  <c r="K1697" i="11"/>
  <c r="H1698" i="11"/>
  <c r="I1698" i="11"/>
  <c r="J1698" i="11"/>
  <c r="K1698" i="11"/>
  <c r="H1699" i="11"/>
  <c r="I1699" i="11"/>
  <c r="J1699" i="11"/>
  <c r="K1699" i="11"/>
  <c r="H1700" i="11"/>
  <c r="I1700" i="11"/>
  <c r="J1700" i="11"/>
  <c r="K1700" i="11"/>
  <c r="H1701" i="11"/>
  <c r="I1701" i="11"/>
  <c r="J1701" i="11"/>
  <c r="K1701" i="11"/>
  <c r="H1702" i="11"/>
  <c r="I1702" i="11"/>
  <c r="J1702" i="11"/>
  <c r="K1702" i="11"/>
  <c r="H1703" i="11"/>
  <c r="I1703" i="11"/>
  <c r="J1703" i="11"/>
  <c r="K1703" i="11"/>
  <c r="H1704" i="11"/>
  <c r="I1704" i="11"/>
  <c r="J1704" i="11"/>
  <c r="K1704" i="11"/>
  <c r="H1705" i="11"/>
  <c r="I1705" i="11"/>
  <c r="J1705" i="11"/>
  <c r="K1705" i="11"/>
  <c r="H1706" i="11"/>
  <c r="I1706" i="11"/>
  <c r="J1706" i="11"/>
  <c r="K1706" i="11"/>
  <c r="H1707" i="11"/>
  <c r="I1707" i="11"/>
  <c r="J1707" i="11"/>
  <c r="K1707" i="11"/>
  <c r="H1708" i="11"/>
  <c r="I1708" i="11"/>
  <c r="J1708" i="11"/>
  <c r="K1708" i="11"/>
  <c r="H1709" i="11"/>
  <c r="I1709" i="11"/>
  <c r="J1709" i="11"/>
  <c r="K1709" i="11"/>
  <c r="H1710" i="11"/>
  <c r="I1710" i="11"/>
  <c r="J1710" i="11"/>
  <c r="K1710" i="11"/>
  <c r="H1711" i="11"/>
  <c r="I1711" i="11"/>
  <c r="J1711" i="11"/>
  <c r="K1711" i="11"/>
  <c r="H1712" i="11"/>
  <c r="I1712" i="11"/>
  <c r="J1712" i="11"/>
  <c r="K1712" i="11"/>
  <c r="H1713" i="11"/>
  <c r="I1713" i="11"/>
  <c r="J1713" i="11"/>
  <c r="K1713" i="11"/>
  <c r="H1714" i="11"/>
  <c r="I1714" i="11"/>
  <c r="J1714" i="11"/>
  <c r="K1714" i="11"/>
  <c r="H1715" i="11"/>
  <c r="I1715" i="11"/>
  <c r="J1715" i="11"/>
  <c r="K1715" i="11"/>
  <c r="H1716" i="11"/>
  <c r="I1716" i="11"/>
  <c r="J1716" i="11"/>
  <c r="K1716" i="11"/>
  <c r="H1717" i="11"/>
  <c r="I1717" i="11"/>
  <c r="J1717" i="11"/>
  <c r="K1717" i="11"/>
  <c r="H1718" i="11"/>
  <c r="I1718" i="11"/>
  <c r="J1718" i="11"/>
  <c r="K1718" i="11"/>
  <c r="H1719" i="11"/>
  <c r="I1719" i="11"/>
  <c r="J1719" i="11"/>
  <c r="K1719" i="11"/>
  <c r="H1720" i="11"/>
  <c r="I1720" i="11"/>
  <c r="J1720" i="11"/>
  <c r="K1720" i="11"/>
  <c r="H1721" i="11"/>
  <c r="I1721" i="11"/>
  <c r="J1721" i="11"/>
  <c r="K1721" i="11"/>
  <c r="H1722" i="11"/>
  <c r="I1722" i="11"/>
  <c r="J1722" i="11"/>
  <c r="K1722" i="11"/>
  <c r="H1723" i="11"/>
  <c r="I1723" i="11"/>
  <c r="J1723" i="11"/>
  <c r="K1723" i="11"/>
  <c r="H1724" i="11"/>
  <c r="I1724" i="11"/>
  <c r="J1724" i="11"/>
  <c r="K1724" i="11"/>
  <c r="H1725" i="11"/>
  <c r="I1725" i="11"/>
  <c r="J1725" i="11"/>
  <c r="K1725" i="11"/>
  <c r="H1726" i="11"/>
  <c r="I1726" i="11"/>
  <c r="J1726" i="11"/>
  <c r="K1726" i="11"/>
  <c r="H1727" i="11"/>
  <c r="I1727" i="11"/>
  <c r="J1727" i="11"/>
  <c r="K1727" i="11"/>
  <c r="H1728" i="11"/>
  <c r="I1728" i="11"/>
  <c r="J1728" i="11"/>
  <c r="K1728" i="11"/>
  <c r="H1729" i="11"/>
  <c r="I1729" i="11"/>
  <c r="J1729" i="11"/>
  <c r="K1729" i="11"/>
  <c r="H1730" i="11"/>
  <c r="I1730" i="11"/>
  <c r="J1730" i="11"/>
  <c r="K1730" i="11"/>
  <c r="H1731" i="11"/>
  <c r="I1731" i="11"/>
  <c r="J1731" i="11"/>
  <c r="K1731" i="11"/>
  <c r="H1732" i="11"/>
  <c r="I1732" i="11"/>
  <c r="J1732" i="11"/>
  <c r="K1732" i="11"/>
  <c r="H1733" i="11"/>
  <c r="I1733" i="11"/>
  <c r="J1733" i="11"/>
  <c r="K1733" i="11"/>
  <c r="H1734" i="11"/>
  <c r="I1734" i="11"/>
  <c r="J1734" i="11"/>
  <c r="K1734" i="11"/>
  <c r="H1735" i="11"/>
  <c r="I1735" i="11"/>
  <c r="J1735" i="11"/>
  <c r="K1735" i="11"/>
  <c r="H1736" i="11"/>
  <c r="I1736" i="11"/>
  <c r="J1736" i="11"/>
  <c r="K1736" i="11"/>
  <c r="H1737" i="11"/>
  <c r="I1737" i="11"/>
  <c r="J1737" i="11"/>
  <c r="K1737" i="11"/>
  <c r="H1738" i="11"/>
  <c r="I1738" i="11"/>
  <c r="J1738" i="11"/>
  <c r="K1738" i="11"/>
  <c r="H1739" i="11"/>
  <c r="I1739" i="11"/>
  <c r="J1739" i="11"/>
  <c r="K1739" i="11"/>
  <c r="H1740" i="11"/>
  <c r="I1740" i="11"/>
  <c r="J1740" i="11"/>
  <c r="K1740" i="11"/>
  <c r="H1741" i="11"/>
  <c r="I1741" i="11"/>
  <c r="J1741" i="11"/>
  <c r="K1741" i="11"/>
  <c r="H1742" i="11"/>
  <c r="I1742" i="11"/>
  <c r="J1742" i="11"/>
  <c r="K1742" i="11"/>
  <c r="H1743" i="11"/>
  <c r="I1743" i="11"/>
  <c r="J1743" i="11"/>
  <c r="K1743" i="11"/>
  <c r="H1744" i="11"/>
  <c r="I1744" i="11"/>
  <c r="J1744" i="11"/>
  <c r="K1744" i="11"/>
  <c r="H1745" i="11"/>
  <c r="I1745" i="11"/>
  <c r="J1745" i="11"/>
  <c r="K1745" i="11"/>
  <c r="H1746" i="11"/>
  <c r="I1746" i="11"/>
  <c r="J1746" i="11"/>
  <c r="K1746" i="11"/>
  <c r="H1747" i="11"/>
  <c r="I1747" i="11"/>
  <c r="J1747" i="11"/>
  <c r="K1747" i="11"/>
  <c r="H1748" i="11"/>
  <c r="I1748" i="11"/>
  <c r="J1748" i="11"/>
  <c r="K1748" i="11"/>
  <c r="H1749" i="11"/>
  <c r="I1749" i="11"/>
  <c r="J1749" i="11"/>
  <c r="K1749" i="11"/>
  <c r="H1750" i="11"/>
  <c r="I1750" i="11"/>
  <c r="J1750" i="11"/>
  <c r="K1750" i="11"/>
  <c r="H1751" i="11"/>
  <c r="I1751" i="11"/>
  <c r="J1751" i="11"/>
  <c r="K1751" i="11"/>
  <c r="H1752" i="11"/>
  <c r="I1752" i="11"/>
  <c r="J1752" i="11"/>
  <c r="K1752" i="11"/>
  <c r="H1753" i="11"/>
  <c r="I1753" i="11"/>
  <c r="J1753" i="11"/>
  <c r="K1753" i="11"/>
  <c r="H1754" i="11"/>
  <c r="I1754" i="11"/>
  <c r="J1754" i="11"/>
  <c r="K1754" i="11"/>
  <c r="H1755" i="11"/>
  <c r="I1755" i="11"/>
  <c r="J1755" i="11"/>
  <c r="K1755" i="11"/>
  <c r="H1756" i="11"/>
  <c r="I1756" i="11"/>
  <c r="J1756" i="11"/>
  <c r="K1756" i="11"/>
  <c r="H1757" i="11"/>
  <c r="I1757" i="11"/>
  <c r="J1757" i="11"/>
  <c r="K1757" i="11"/>
  <c r="H1758" i="11"/>
  <c r="I1758" i="11"/>
  <c r="J1758" i="11"/>
  <c r="K1758" i="11"/>
  <c r="H1759" i="11"/>
  <c r="I1759" i="11"/>
  <c r="J1759" i="11"/>
  <c r="K1759" i="11"/>
  <c r="H1760" i="11"/>
  <c r="I1760" i="11"/>
  <c r="J1760" i="11"/>
  <c r="K1760" i="11"/>
  <c r="H1761" i="11"/>
  <c r="I1761" i="11"/>
  <c r="J1761" i="11"/>
  <c r="K1761" i="11"/>
  <c r="H1762" i="11"/>
  <c r="I1762" i="11"/>
  <c r="J1762" i="11"/>
  <c r="K1762" i="11"/>
  <c r="H1763" i="11"/>
  <c r="I1763" i="11"/>
  <c r="J1763" i="11"/>
  <c r="K1763" i="11"/>
  <c r="H1764" i="11"/>
  <c r="I1764" i="11"/>
  <c r="J1764" i="11"/>
  <c r="K1764" i="11"/>
  <c r="H1765" i="11"/>
  <c r="I1765" i="11"/>
  <c r="J1765" i="11"/>
  <c r="K1765" i="11"/>
  <c r="H1766" i="11"/>
  <c r="I1766" i="11"/>
  <c r="J1766" i="11"/>
  <c r="K1766" i="11"/>
  <c r="H1767" i="11"/>
  <c r="I1767" i="11"/>
  <c r="J1767" i="11"/>
  <c r="K1767" i="11"/>
  <c r="H1768" i="11"/>
  <c r="I1768" i="11"/>
  <c r="J1768" i="11"/>
  <c r="K1768" i="11"/>
  <c r="H1769" i="11"/>
  <c r="I1769" i="11"/>
  <c r="J1769" i="11"/>
  <c r="K1769" i="11"/>
  <c r="H1770" i="11"/>
  <c r="I1770" i="11"/>
  <c r="J1770" i="11"/>
  <c r="K1770" i="11"/>
  <c r="H1771" i="11"/>
  <c r="I1771" i="11"/>
  <c r="J1771" i="11"/>
  <c r="K1771" i="11"/>
  <c r="H1772" i="11"/>
  <c r="I1772" i="11"/>
  <c r="J1772" i="11"/>
  <c r="K1772" i="11"/>
  <c r="H1773" i="11"/>
  <c r="I1773" i="11"/>
  <c r="J1773" i="11"/>
  <c r="K1773" i="11"/>
  <c r="H1774" i="11"/>
  <c r="I1774" i="11"/>
  <c r="J1774" i="11"/>
  <c r="K1774" i="11"/>
  <c r="H1775" i="11"/>
  <c r="I1775" i="11"/>
  <c r="J1775" i="11"/>
  <c r="K1775" i="11"/>
  <c r="H1776" i="11"/>
  <c r="I1776" i="11"/>
  <c r="J1776" i="11"/>
  <c r="K1776" i="11"/>
  <c r="H1777" i="11"/>
  <c r="I1777" i="11"/>
  <c r="J1777" i="11"/>
  <c r="K1777" i="11"/>
  <c r="H1778" i="11"/>
  <c r="I1778" i="11"/>
  <c r="J1778" i="11"/>
  <c r="K1778" i="11"/>
  <c r="H1779" i="11"/>
  <c r="I1779" i="11"/>
  <c r="J1779" i="11"/>
  <c r="K1779" i="11"/>
  <c r="H1780" i="11"/>
  <c r="I1780" i="11"/>
  <c r="J1780" i="11"/>
  <c r="K1780" i="11"/>
  <c r="H1781" i="11"/>
  <c r="I1781" i="11"/>
  <c r="J1781" i="11"/>
  <c r="K1781" i="11"/>
  <c r="H1782" i="11"/>
  <c r="I1782" i="11"/>
  <c r="J1782" i="11"/>
  <c r="K1782" i="11"/>
  <c r="H1783" i="11"/>
  <c r="I1783" i="11"/>
  <c r="J1783" i="11"/>
  <c r="K1783" i="11"/>
  <c r="H1784" i="11"/>
  <c r="I1784" i="11"/>
  <c r="J1784" i="11"/>
  <c r="K1784" i="11"/>
  <c r="H1785" i="11"/>
  <c r="I1785" i="11"/>
  <c r="J1785" i="11"/>
  <c r="K1785" i="11"/>
  <c r="H1786" i="11"/>
  <c r="I1786" i="11"/>
  <c r="J1786" i="11"/>
  <c r="K1786" i="11"/>
  <c r="H1787" i="11"/>
  <c r="I1787" i="11"/>
  <c r="J1787" i="11"/>
  <c r="K1787" i="11"/>
  <c r="H1788" i="11"/>
  <c r="I1788" i="11"/>
  <c r="J1788" i="11"/>
  <c r="K1788" i="11"/>
  <c r="H1789" i="11"/>
  <c r="I1789" i="11"/>
  <c r="J1789" i="11"/>
  <c r="K1789" i="11"/>
  <c r="H1790" i="11"/>
  <c r="I1790" i="11"/>
  <c r="J1790" i="11"/>
  <c r="K1790" i="11"/>
  <c r="H1791" i="11"/>
  <c r="I1791" i="11"/>
  <c r="J1791" i="11"/>
  <c r="K1791" i="11"/>
  <c r="H1792" i="11"/>
  <c r="I1792" i="11"/>
  <c r="J1792" i="11"/>
  <c r="K1792" i="11"/>
  <c r="H1793" i="11"/>
  <c r="I1793" i="11"/>
  <c r="J1793" i="11"/>
  <c r="K1793" i="11"/>
  <c r="H1794" i="11"/>
  <c r="I1794" i="11"/>
  <c r="J1794" i="11"/>
  <c r="K1794" i="11"/>
  <c r="H1795" i="11"/>
  <c r="I1795" i="11"/>
  <c r="J1795" i="11"/>
  <c r="K1795" i="11"/>
  <c r="H1796" i="11"/>
  <c r="I1796" i="11"/>
  <c r="J1796" i="11"/>
  <c r="K1796" i="11"/>
  <c r="H1797" i="11"/>
  <c r="I1797" i="11"/>
  <c r="J1797" i="11"/>
  <c r="K1797" i="11"/>
  <c r="H1798" i="11"/>
  <c r="I1798" i="11"/>
  <c r="J1798" i="11"/>
  <c r="K1798" i="11"/>
  <c r="H1799" i="11"/>
  <c r="I1799" i="11"/>
  <c r="J1799" i="11"/>
  <c r="K1799" i="11"/>
  <c r="H1800" i="11"/>
  <c r="I1800" i="11"/>
  <c r="J1800" i="11"/>
  <c r="K1800" i="11"/>
  <c r="H1801" i="11"/>
  <c r="I1801" i="11"/>
  <c r="J1801" i="11"/>
  <c r="K1801" i="11"/>
  <c r="H1802" i="11"/>
  <c r="I1802" i="11"/>
  <c r="J1802" i="11"/>
  <c r="K1802" i="11"/>
  <c r="H1803" i="11"/>
  <c r="I1803" i="11"/>
  <c r="J1803" i="11"/>
  <c r="K1803" i="11"/>
  <c r="H1804" i="11"/>
  <c r="I1804" i="11"/>
  <c r="J1804" i="11"/>
  <c r="K1804" i="11"/>
  <c r="H1805" i="11"/>
  <c r="I1805" i="11"/>
  <c r="J1805" i="11"/>
  <c r="K1805" i="11"/>
  <c r="H1806" i="11"/>
  <c r="I1806" i="11"/>
  <c r="J1806" i="11"/>
  <c r="K1806" i="11"/>
  <c r="H1807" i="11"/>
  <c r="I1807" i="11"/>
  <c r="J1807" i="11"/>
  <c r="K1807" i="11"/>
  <c r="H1808" i="11"/>
  <c r="I1808" i="11"/>
  <c r="J1808" i="11"/>
  <c r="K1808" i="11"/>
  <c r="H1809" i="11"/>
  <c r="I1809" i="11"/>
  <c r="J1809" i="11"/>
  <c r="K1809" i="11"/>
  <c r="H1810" i="11"/>
  <c r="I1810" i="11"/>
  <c r="J1810" i="11"/>
  <c r="K1810" i="11"/>
  <c r="H1811" i="11"/>
  <c r="I1811" i="11"/>
  <c r="J1811" i="11"/>
  <c r="K1811" i="11"/>
  <c r="H1812" i="11"/>
  <c r="I1812" i="11"/>
  <c r="J1812" i="11"/>
  <c r="K1812" i="11"/>
  <c r="H1813" i="11"/>
  <c r="I1813" i="11"/>
  <c r="J1813" i="11"/>
  <c r="K1813" i="11"/>
  <c r="H1814" i="11"/>
  <c r="I1814" i="11"/>
  <c r="J1814" i="11"/>
  <c r="K1814" i="11"/>
  <c r="H1815" i="11"/>
  <c r="I1815" i="11"/>
  <c r="J1815" i="11"/>
  <c r="K1815" i="11"/>
  <c r="H1816" i="11"/>
  <c r="I1816" i="11"/>
  <c r="J1816" i="11"/>
  <c r="K1816" i="11"/>
  <c r="H1817" i="11"/>
  <c r="I1817" i="11"/>
  <c r="J1817" i="11"/>
  <c r="K1817" i="11"/>
  <c r="H1818" i="11"/>
  <c r="I1818" i="11"/>
  <c r="J1818" i="11"/>
  <c r="K1818" i="11"/>
  <c r="H1819" i="11"/>
  <c r="I1819" i="11"/>
  <c r="J1819" i="11"/>
  <c r="K1819" i="11"/>
  <c r="H1820" i="11"/>
  <c r="I1820" i="11"/>
  <c r="J1820" i="11"/>
  <c r="K1820" i="11"/>
  <c r="H1821" i="11"/>
  <c r="I1821" i="11"/>
  <c r="J1821" i="11"/>
  <c r="K1821" i="11"/>
  <c r="H1822" i="11"/>
  <c r="I1822" i="11"/>
  <c r="J1822" i="11"/>
  <c r="K1822" i="11"/>
  <c r="H1823" i="11"/>
  <c r="I1823" i="11"/>
  <c r="J1823" i="11"/>
  <c r="K1823" i="11"/>
  <c r="H1824" i="11"/>
  <c r="I1824" i="11"/>
  <c r="J1824" i="11"/>
  <c r="K1824" i="11"/>
  <c r="H1825" i="11"/>
  <c r="I1825" i="11"/>
  <c r="J1825" i="11"/>
  <c r="K1825" i="11"/>
  <c r="H1826" i="11"/>
  <c r="I1826" i="11"/>
  <c r="J1826" i="11"/>
  <c r="K1826" i="11"/>
  <c r="H1827" i="11"/>
  <c r="I1827" i="11"/>
  <c r="J1827" i="11"/>
  <c r="K1827" i="11"/>
  <c r="H1828" i="11"/>
  <c r="I1828" i="11"/>
  <c r="J1828" i="11"/>
  <c r="K1828" i="11"/>
  <c r="H1829" i="11"/>
  <c r="I1829" i="11"/>
  <c r="J1829" i="11"/>
  <c r="K1829" i="11"/>
  <c r="H1830" i="11"/>
  <c r="I1830" i="11"/>
  <c r="J1830" i="11"/>
  <c r="K1830" i="11"/>
  <c r="H1831" i="11"/>
  <c r="I1831" i="11"/>
  <c r="J1831" i="11"/>
  <c r="K1831" i="11"/>
  <c r="H1832" i="11"/>
  <c r="I1832" i="11"/>
  <c r="J1832" i="11"/>
  <c r="K1832" i="11"/>
  <c r="H1833" i="11"/>
  <c r="I1833" i="11"/>
  <c r="J1833" i="11"/>
  <c r="K1833" i="11"/>
  <c r="H1834" i="11"/>
  <c r="I1834" i="11"/>
  <c r="J1834" i="11"/>
  <c r="K1834" i="11"/>
  <c r="H1835" i="11"/>
  <c r="I1835" i="11"/>
  <c r="J1835" i="11"/>
  <c r="K1835" i="11"/>
  <c r="H1836" i="11"/>
  <c r="I1836" i="11"/>
  <c r="J1836" i="11"/>
  <c r="K1836" i="11"/>
  <c r="H1837" i="11"/>
  <c r="I1837" i="11"/>
  <c r="J1837" i="11"/>
  <c r="K1837" i="11"/>
  <c r="H1838" i="11"/>
  <c r="I1838" i="11"/>
  <c r="J1838" i="11"/>
  <c r="K1838" i="11"/>
  <c r="H1839" i="11"/>
  <c r="I1839" i="11"/>
  <c r="J1839" i="11"/>
  <c r="K1839" i="11"/>
  <c r="H1840" i="11"/>
  <c r="I1840" i="11"/>
  <c r="J1840" i="11"/>
  <c r="K1840" i="11"/>
  <c r="H1841" i="11"/>
  <c r="I1841" i="11"/>
  <c r="J1841" i="11"/>
  <c r="K1841" i="11"/>
  <c r="H1842" i="11"/>
  <c r="I1842" i="11"/>
  <c r="J1842" i="11"/>
  <c r="K1842" i="11"/>
  <c r="H1843" i="11"/>
  <c r="I1843" i="11"/>
  <c r="J1843" i="11"/>
  <c r="K1843" i="11"/>
  <c r="H1844" i="11"/>
  <c r="I1844" i="11"/>
  <c r="J1844" i="11"/>
  <c r="K1844" i="11"/>
  <c r="H1845" i="11"/>
  <c r="I1845" i="11"/>
  <c r="J1845" i="11"/>
  <c r="K1845" i="11"/>
  <c r="H1846" i="11"/>
  <c r="I1846" i="11"/>
  <c r="J1846" i="11"/>
  <c r="K1846" i="11"/>
  <c r="H1847" i="11"/>
  <c r="I1847" i="11"/>
  <c r="J1847" i="11"/>
  <c r="K1847" i="11"/>
  <c r="H1848" i="11"/>
  <c r="I1848" i="11"/>
  <c r="J1848" i="11"/>
  <c r="K1848" i="11"/>
  <c r="H1849" i="11"/>
  <c r="I1849" i="11"/>
  <c r="J1849" i="11"/>
  <c r="K1849" i="11"/>
  <c r="H1850" i="11"/>
  <c r="I1850" i="11"/>
  <c r="J1850" i="11"/>
  <c r="K1850" i="11"/>
  <c r="H1851" i="11"/>
  <c r="I1851" i="11"/>
  <c r="J1851" i="11"/>
  <c r="K1851" i="11"/>
  <c r="H1852" i="11"/>
  <c r="I1852" i="11"/>
  <c r="J1852" i="11"/>
  <c r="K1852" i="11"/>
  <c r="H1853" i="11"/>
  <c r="I1853" i="11"/>
  <c r="J1853" i="11"/>
  <c r="K1853" i="11"/>
  <c r="H1854" i="11"/>
  <c r="I1854" i="11"/>
  <c r="J1854" i="11"/>
  <c r="K1854" i="11"/>
  <c r="H1855" i="11"/>
  <c r="I1855" i="11"/>
  <c r="J1855" i="11"/>
  <c r="K1855" i="11"/>
  <c r="H1856" i="11"/>
  <c r="I1856" i="11"/>
  <c r="J1856" i="11"/>
  <c r="K1856" i="11"/>
  <c r="H1857" i="11"/>
  <c r="I1857" i="11"/>
  <c r="J1857" i="11"/>
  <c r="K1857" i="11"/>
  <c r="H1858" i="11"/>
  <c r="I1858" i="11"/>
  <c r="J1858" i="11"/>
  <c r="K1858" i="11"/>
  <c r="H1859" i="11"/>
  <c r="I1859" i="11"/>
  <c r="J1859" i="11"/>
  <c r="K1859" i="11"/>
  <c r="H1860" i="11"/>
  <c r="I1860" i="11"/>
  <c r="J1860" i="11"/>
  <c r="K1860" i="11"/>
  <c r="H1861" i="11"/>
  <c r="I1861" i="11"/>
  <c r="J1861" i="11"/>
  <c r="K1861" i="11"/>
  <c r="H1862" i="11"/>
  <c r="I1862" i="11"/>
  <c r="J1862" i="11"/>
  <c r="K1862" i="11"/>
  <c r="H1863" i="11"/>
  <c r="I1863" i="11"/>
  <c r="J1863" i="11"/>
  <c r="K1863" i="11"/>
  <c r="H1864" i="11"/>
  <c r="I1864" i="11"/>
  <c r="J1864" i="11"/>
  <c r="K1864" i="11"/>
  <c r="H1865" i="11"/>
  <c r="I1865" i="11"/>
  <c r="J1865" i="11"/>
  <c r="K1865" i="11"/>
  <c r="H1866" i="11"/>
  <c r="I1866" i="11"/>
  <c r="J1866" i="11"/>
  <c r="K1866" i="11"/>
  <c r="H1867" i="11"/>
  <c r="I1867" i="11"/>
  <c r="J1867" i="11"/>
  <c r="K1867" i="11"/>
  <c r="H1868" i="11"/>
  <c r="I1868" i="11"/>
  <c r="J1868" i="11"/>
  <c r="K1868" i="11"/>
  <c r="H1869" i="11"/>
  <c r="I1869" i="11"/>
  <c r="J1869" i="11"/>
  <c r="K1869" i="11"/>
  <c r="H1870" i="11"/>
  <c r="I1870" i="11"/>
  <c r="J1870" i="11"/>
  <c r="K1870" i="11"/>
  <c r="H1871" i="11"/>
  <c r="I1871" i="11"/>
  <c r="J1871" i="11"/>
  <c r="K1871" i="11"/>
  <c r="H1872" i="11"/>
  <c r="I1872" i="11"/>
  <c r="J1872" i="11"/>
  <c r="K1872" i="11"/>
  <c r="H1873" i="11"/>
  <c r="I1873" i="11"/>
  <c r="J1873" i="11"/>
  <c r="K1873" i="11"/>
  <c r="H1874" i="11"/>
  <c r="I1874" i="11"/>
  <c r="J1874" i="11"/>
  <c r="K1874" i="11"/>
  <c r="H1875" i="11"/>
  <c r="I1875" i="11"/>
  <c r="J1875" i="11"/>
  <c r="K1875" i="11"/>
  <c r="H1876" i="11"/>
  <c r="I1876" i="11"/>
  <c r="J1876" i="11"/>
  <c r="K1876" i="11"/>
  <c r="H1877" i="11"/>
  <c r="I1877" i="11"/>
  <c r="J1877" i="11"/>
  <c r="K1877" i="11"/>
  <c r="H1878" i="11"/>
  <c r="I1878" i="11"/>
  <c r="J1878" i="11"/>
  <c r="K1878" i="11"/>
  <c r="H1879" i="11"/>
  <c r="I1879" i="11"/>
  <c r="J1879" i="11"/>
  <c r="K1879" i="11"/>
  <c r="H1880" i="11"/>
  <c r="I1880" i="11"/>
  <c r="J1880" i="11"/>
  <c r="K1880" i="11"/>
  <c r="H1881" i="11"/>
  <c r="I1881" i="11"/>
  <c r="J1881" i="11"/>
  <c r="K1881" i="11"/>
  <c r="H1882" i="11"/>
  <c r="I1882" i="11"/>
  <c r="J1882" i="11"/>
  <c r="K1882" i="11"/>
  <c r="H1883" i="11"/>
  <c r="I1883" i="11"/>
  <c r="J1883" i="11"/>
  <c r="K1883" i="11"/>
  <c r="H1884" i="11"/>
  <c r="I1884" i="11"/>
  <c r="J1884" i="11"/>
  <c r="K1884" i="11"/>
  <c r="H1885" i="11"/>
  <c r="I1885" i="11"/>
  <c r="J1885" i="11"/>
  <c r="K1885" i="11"/>
  <c r="H1886" i="11"/>
  <c r="I1886" i="11"/>
  <c r="J1886" i="11"/>
  <c r="K1886" i="11"/>
  <c r="H1887" i="11"/>
  <c r="I1887" i="11"/>
  <c r="J1887" i="11"/>
  <c r="K1887" i="11"/>
  <c r="H1888" i="11"/>
  <c r="I1888" i="11"/>
  <c r="J1888" i="11"/>
  <c r="K1888" i="11"/>
  <c r="H1889" i="11"/>
  <c r="I1889" i="11"/>
  <c r="J1889" i="11"/>
  <c r="K1889" i="11"/>
  <c r="H1890" i="11"/>
  <c r="I1890" i="11"/>
  <c r="J1890" i="11"/>
  <c r="K1890" i="11"/>
  <c r="H1891" i="11"/>
  <c r="I1891" i="11"/>
  <c r="J1891" i="11"/>
  <c r="K1891" i="11"/>
  <c r="H1892" i="11"/>
  <c r="I1892" i="11"/>
  <c r="J1892" i="11"/>
  <c r="K1892" i="11"/>
  <c r="H1893" i="11"/>
  <c r="I1893" i="11"/>
  <c r="J1893" i="11"/>
  <c r="K1893" i="11"/>
  <c r="H1894" i="11"/>
  <c r="I1894" i="11"/>
  <c r="J1894" i="11"/>
  <c r="K1894" i="11"/>
  <c r="H1895" i="11"/>
  <c r="I1895" i="11"/>
  <c r="J1895" i="11"/>
  <c r="K1895" i="11"/>
  <c r="H1896" i="11"/>
  <c r="I1896" i="11"/>
  <c r="J1896" i="11"/>
  <c r="K1896" i="11"/>
  <c r="H1897" i="11"/>
  <c r="I1897" i="11"/>
  <c r="J1897" i="11"/>
  <c r="K1897" i="11"/>
  <c r="H1898" i="11"/>
  <c r="I1898" i="11"/>
  <c r="J1898" i="11"/>
  <c r="K1898" i="11"/>
  <c r="H1899" i="11"/>
  <c r="I1899" i="11"/>
  <c r="J1899" i="11"/>
  <c r="K1899" i="11"/>
  <c r="H1900" i="11"/>
  <c r="I1900" i="11"/>
  <c r="J1900" i="11"/>
  <c r="K1900" i="11"/>
  <c r="H1901" i="11"/>
  <c r="I1901" i="11"/>
  <c r="J1901" i="11"/>
  <c r="K1901" i="11"/>
  <c r="H1902" i="11"/>
  <c r="I1902" i="11"/>
  <c r="J1902" i="11"/>
  <c r="K1902" i="11"/>
  <c r="H1903" i="11"/>
  <c r="I1903" i="11"/>
  <c r="J1903" i="11"/>
  <c r="K1903" i="11"/>
  <c r="H1904" i="11"/>
  <c r="I1904" i="11"/>
  <c r="J1904" i="11"/>
  <c r="K1904" i="11"/>
  <c r="H1905" i="11"/>
  <c r="I1905" i="11"/>
  <c r="J1905" i="11"/>
  <c r="K1905" i="11"/>
  <c r="H1906" i="11"/>
  <c r="I1906" i="11"/>
  <c r="J1906" i="11"/>
  <c r="K1906" i="11"/>
  <c r="H1907" i="11"/>
  <c r="I1907" i="11"/>
  <c r="J1907" i="11"/>
  <c r="K1907" i="11"/>
  <c r="H1908" i="11"/>
  <c r="I1908" i="11"/>
  <c r="J1908" i="11"/>
  <c r="K1908" i="11"/>
  <c r="H1909" i="11"/>
  <c r="I1909" i="11"/>
  <c r="J1909" i="11"/>
  <c r="K1909" i="11"/>
  <c r="H1910" i="11"/>
  <c r="I1910" i="11"/>
  <c r="J1910" i="11"/>
  <c r="K1910" i="11"/>
  <c r="H1911" i="11"/>
  <c r="I1911" i="11"/>
  <c r="J1911" i="11"/>
  <c r="K1911" i="11"/>
  <c r="H1912" i="11"/>
  <c r="I1912" i="11"/>
  <c r="J1912" i="11"/>
  <c r="K1912" i="11"/>
  <c r="H1913" i="11"/>
  <c r="I1913" i="11"/>
  <c r="J1913" i="11"/>
  <c r="K1913" i="11"/>
  <c r="H1914" i="11"/>
  <c r="I1914" i="11"/>
  <c r="J1914" i="11"/>
  <c r="K1914" i="11"/>
  <c r="H1915" i="11"/>
  <c r="I1915" i="11"/>
  <c r="J1915" i="11"/>
  <c r="K1915" i="11"/>
  <c r="H1916" i="11"/>
  <c r="I1916" i="11"/>
  <c r="J1916" i="11"/>
  <c r="K1916" i="11"/>
  <c r="H1917" i="11"/>
  <c r="I1917" i="11"/>
  <c r="J1917" i="11"/>
  <c r="K1917" i="11"/>
  <c r="H1918" i="11"/>
  <c r="I1918" i="11"/>
  <c r="J1918" i="11"/>
  <c r="K1918" i="11"/>
  <c r="H1919" i="11"/>
  <c r="I1919" i="11"/>
  <c r="J1919" i="11"/>
  <c r="K1919" i="11"/>
  <c r="H1920" i="11"/>
  <c r="I1920" i="11"/>
  <c r="J1920" i="11"/>
  <c r="K1920" i="11"/>
  <c r="H1921" i="11"/>
  <c r="I1921" i="11"/>
  <c r="J1921" i="11"/>
  <c r="K1921" i="11"/>
  <c r="H1922" i="11"/>
  <c r="I1922" i="11"/>
  <c r="J1922" i="11"/>
  <c r="K1922" i="11"/>
  <c r="H1923" i="11"/>
  <c r="I1923" i="11"/>
  <c r="J1923" i="11"/>
  <c r="K1923" i="11"/>
  <c r="H1924" i="11"/>
  <c r="I1924" i="11"/>
  <c r="J1924" i="11"/>
  <c r="K1924" i="11"/>
  <c r="H1925" i="11"/>
  <c r="I1925" i="11"/>
  <c r="J1925" i="11"/>
  <c r="K1925" i="11"/>
  <c r="H1926" i="11"/>
  <c r="I1926" i="11"/>
  <c r="J1926" i="11"/>
  <c r="K1926" i="11"/>
  <c r="H1927" i="11"/>
  <c r="I1927" i="11"/>
  <c r="J1927" i="11"/>
  <c r="K1927" i="11"/>
  <c r="H1928" i="11"/>
  <c r="I1928" i="11"/>
  <c r="J1928" i="11"/>
  <c r="K1928" i="11"/>
  <c r="H1929" i="11"/>
  <c r="I1929" i="11"/>
  <c r="J1929" i="11"/>
  <c r="K1929" i="11"/>
  <c r="H1930" i="11"/>
  <c r="I1930" i="11"/>
  <c r="J1930" i="11"/>
  <c r="K1930" i="11"/>
  <c r="H1931" i="11"/>
  <c r="I1931" i="11"/>
  <c r="J1931" i="11"/>
  <c r="K1931" i="11"/>
  <c r="H1932" i="11"/>
  <c r="I1932" i="11"/>
  <c r="J1932" i="11"/>
  <c r="K1932" i="11"/>
  <c r="H1933" i="11"/>
  <c r="I1933" i="11"/>
  <c r="J1933" i="11"/>
  <c r="K1933" i="11"/>
  <c r="H1934" i="11"/>
  <c r="I1934" i="11"/>
  <c r="J1934" i="11"/>
  <c r="K1934" i="11"/>
  <c r="H1935" i="11"/>
  <c r="I1935" i="11"/>
  <c r="J1935" i="11"/>
  <c r="K1935" i="11"/>
  <c r="H1936" i="11"/>
  <c r="I1936" i="11"/>
  <c r="J1936" i="11"/>
  <c r="K1936" i="11"/>
  <c r="H1937" i="11"/>
  <c r="I1937" i="11"/>
  <c r="J1937" i="11"/>
  <c r="K1937" i="11"/>
  <c r="H1938" i="11"/>
  <c r="I1938" i="11"/>
  <c r="J1938" i="11"/>
  <c r="K1938" i="11"/>
  <c r="H1939" i="11"/>
  <c r="I1939" i="11"/>
  <c r="J1939" i="11"/>
  <c r="K1939" i="11"/>
  <c r="H1940" i="11"/>
  <c r="I1940" i="11"/>
  <c r="J1940" i="11"/>
  <c r="K1940" i="11"/>
  <c r="H1941" i="11"/>
  <c r="I1941" i="11"/>
  <c r="J1941" i="11"/>
  <c r="K1941" i="11"/>
  <c r="H1942" i="11"/>
  <c r="I1942" i="11"/>
  <c r="J1942" i="11"/>
  <c r="K1942" i="11"/>
  <c r="H1943" i="11"/>
  <c r="I1943" i="11"/>
  <c r="J1943" i="11"/>
  <c r="K1943" i="11"/>
  <c r="H1944" i="11"/>
  <c r="I1944" i="11"/>
  <c r="J1944" i="11"/>
  <c r="K1944" i="11"/>
  <c r="H1945" i="11"/>
  <c r="I1945" i="11"/>
  <c r="J1945" i="11"/>
  <c r="K1945" i="11"/>
  <c r="H1946" i="11"/>
  <c r="I1946" i="11"/>
  <c r="J1946" i="11"/>
  <c r="K1946" i="11"/>
  <c r="H1947" i="11"/>
  <c r="I1947" i="11"/>
  <c r="J1947" i="11"/>
  <c r="K1947" i="11"/>
  <c r="H1948" i="11"/>
  <c r="I1948" i="11"/>
  <c r="J1948" i="11"/>
  <c r="K1948" i="11"/>
  <c r="H1949" i="11"/>
  <c r="I1949" i="11"/>
  <c r="J1949" i="11"/>
  <c r="K1949" i="11"/>
  <c r="H1950" i="11"/>
  <c r="I1950" i="11"/>
  <c r="J1950" i="11"/>
  <c r="K1950" i="11"/>
  <c r="H1951" i="11"/>
  <c r="I1951" i="11"/>
  <c r="J1951" i="11"/>
  <c r="K1951" i="11"/>
  <c r="H1952" i="11"/>
  <c r="I1952" i="11"/>
  <c r="J1952" i="11"/>
  <c r="K1952" i="11"/>
  <c r="H1953" i="11"/>
  <c r="I1953" i="11"/>
  <c r="J1953" i="11"/>
  <c r="K1953" i="11"/>
  <c r="H1954" i="11"/>
  <c r="I1954" i="11"/>
  <c r="J1954" i="11"/>
  <c r="K1954" i="11"/>
  <c r="H1955" i="11"/>
  <c r="I1955" i="11"/>
  <c r="J1955" i="11"/>
  <c r="K1955" i="11"/>
  <c r="H1956" i="11"/>
  <c r="I1956" i="11"/>
  <c r="J1956" i="11"/>
  <c r="K1956" i="11"/>
  <c r="H1957" i="11"/>
  <c r="I1957" i="11"/>
  <c r="J1957" i="11"/>
  <c r="K1957" i="11"/>
  <c r="H1958" i="11"/>
  <c r="I1958" i="11"/>
  <c r="J1958" i="11"/>
  <c r="K1958" i="11"/>
  <c r="H1959" i="11"/>
  <c r="I1959" i="11"/>
  <c r="J1959" i="11"/>
  <c r="K1959" i="11"/>
  <c r="H1960" i="11"/>
  <c r="I1960" i="11"/>
  <c r="J1960" i="11"/>
  <c r="K1960" i="11"/>
  <c r="H1961" i="11"/>
  <c r="I1961" i="11"/>
  <c r="J1961" i="11"/>
  <c r="K1961" i="11"/>
  <c r="H1962" i="11"/>
  <c r="I1962" i="11"/>
  <c r="J1962" i="11"/>
  <c r="K1962" i="11"/>
  <c r="H1963" i="11"/>
  <c r="I1963" i="11"/>
  <c r="J1963" i="11"/>
  <c r="K1963" i="11"/>
  <c r="H1964" i="11"/>
  <c r="I1964" i="11"/>
  <c r="J1964" i="11"/>
  <c r="K1964" i="11"/>
  <c r="H1965" i="11"/>
  <c r="I1965" i="11"/>
  <c r="J1965" i="11"/>
  <c r="K1965" i="11"/>
  <c r="H1966" i="11"/>
  <c r="I1966" i="11"/>
  <c r="J1966" i="11"/>
  <c r="K1966" i="11"/>
  <c r="H1967" i="11"/>
  <c r="I1967" i="11"/>
  <c r="J1967" i="11"/>
  <c r="K1967" i="11"/>
  <c r="H1968" i="11"/>
  <c r="I1968" i="11"/>
  <c r="J1968" i="11"/>
  <c r="K1968" i="11"/>
  <c r="H1969" i="11"/>
  <c r="I1969" i="11"/>
  <c r="J1969" i="11"/>
  <c r="K1969" i="11"/>
  <c r="H1970" i="11"/>
  <c r="I1970" i="11"/>
  <c r="J1970" i="11"/>
  <c r="K1970" i="11"/>
  <c r="H1971" i="11"/>
  <c r="I1971" i="11"/>
  <c r="J1971" i="11"/>
  <c r="K1971" i="11"/>
  <c r="H1972" i="11"/>
  <c r="I1972" i="11"/>
  <c r="J1972" i="11"/>
  <c r="K1972" i="11"/>
  <c r="H1973" i="11"/>
  <c r="I1973" i="11"/>
  <c r="J1973" i="11"/>
  <c r="K1973" i="11"/>
  <c r="H1974" i="11"/>
  <c r="I1974" i="11"/>
  <c r="J1974" i="11"/>
  <c r="K1974" i="11"/>
  <c r="H1975" i="11"/>
  <c r="I1975" i="11"/>
  <c r="J1975" i="11"/>
  <c r="K1975" i="11"/>
  <c r="H1976" i="11"/>
  <c r="I1976" i="11"/>
  <c r="J1976" i="11"/>
  <c r="K1976" i="11"/>
  <c r="H1977" i="11"/>
  <c r="I1977" i="11"/>
  <c r="J1977" i="11"/>
  <c r="K1977" i="11"/>
  <c r="H1978" i="11"/>
  <c r="I1978" i="11"/>
  <c r="J1978" i="11"/>
  <c r="K1978" i="11"/>
  <c r="H1979" i="11"/>
  <c r="I1979" i="11"/>
  <c r="J1979" i="11"/>
  <c r="K1979" i="11"/>
  <c r="H1980" i="11"/>
  <c r="I1980" i="11"/>
  <c r="J1980" i="11"/>
  <c r="K1980" i="11"/>
  <c r="H1981" i="11"/>
  <c r="I1981" i="11"/>
  <c r="J1981" i="11"/>
  <c r="K1981" i="11"/>
  <c r="H1982" i="11"/>
  <c r="I1982" i="11"/>
  <c r="J1982" i="11"/>
  <c r="K1982" i="11"/>
  <c r="H1983" i="11"/>
  <c r="I1983" i="11"/>
  <c r="J1983" i="11"/>
  <c r="K1983" i="11"/>
  <c r="H1984" i="11"/>
  <c r="I1984" i="11"/>
  <c r="J1984" i="11"/>
  <c r="K1984" i="11"/>
  <c r="H1985" i="11"/>
  <c r="I1985" i="11"/>
  <c r="J1985" i="11"/>
  <c r="K1985" i="11"/>
  <c r="H1986" i="11"/>
  <c r="I1986" i="11"/>
  <c r="J1986" i="11"/>
  <c r="K1986" i="11"/>
  <c r="H1987" i="11"/>
  <c r="I1987" i="11"/>
  <c r="J1987" i="11"/>
  <c r="K1987" i="11"/>
  <c r="H1988" i="11"/>
  <c r="I1988" i="11"/>
  <c r="J1988" i="11"/>
  <c r="K1988" i="11"/>
  <c r="H1989" i="11"/>
  <c r="I1989" i="11"/>
  <c r="J1989" i="11"/>
  <c r="K1989" i="11"/>
  <c r="H1990" i="11"/>
  <c r="I1990" i="11"/>
  <c r="J1990" i="11"/>
  <c r="K1990" i="11"/>
  <c r="H1991" i="11"/>
  <c r="I1991" i="11"/>
  <c r="J1991" i="11"/>
  <c r="K1991" i="11"/>
  <c r="H1992" i="11"/>
  <c r="I1992" i="11"/>
  <c r="J1992" i="11"/>
  <c r="K1992" i="11"/>
  <c r="H1993" i="11"/>
  <c r="I1993" i="11"/>
  <c r="J1993" i="11"/>
  <c r="K1993" i="11"/>
  <c r="H1994" i="11"/>
  <c r="I1994" i="11"/>
  <c r="J1994" i="11"/>
  <c r="K1994" i="11"/>
  <c r="H1995" i="11"/>
  <c r="I1995" i="11"/>
  <c r="J1995" i="11"/>
  <c r="K1995" i="11"/>
  <c r="H1996" i="11"/>
  <c r="I1996" i="11"/>
  <c r="J1996" i="11"/>
  <c r="K1996" i="11"/>
  <c r="H1997" i="11"/>
  <c r="I1997" i="11"/>
  <c r="J1997" i="11"/>
  <c r="K1997" i="11"/>
  <c r="H1998" i="11"/>
  <c r="I1998" i="11"/>
  <c r="J1998" i="11"/>
  <c r="K1998" i="11"/>
  <c r="H1999" i="11"/>
  <c r="I1999" i="11"/>
  <c r="J1999" i="11"/>
  <c r="K1999" i="11"/>
  <c r="H2000" i="11"/>
  <c r="I2000" i="11"/>
  <c r="J2000" i="11"/>
  <c r="K2000" i="11"/>
  <c r="H2001" i="11"/>
  <c r="I2001" i="11"/>
  <c r="J2001" i="11"/>
  <c r="K2001" i="11"/>
  <c r="H2002" i="11"/>
  <c r="I2002" i="11"/>
  <c r="J2002" i="11"/>
  <c r="K2002" i="11"/>
  <c r="H2003" i="11"/>
  <c r="I2003" i="11"/>
  <c r="J2003" i="11"/>
  <c r="K2003" i="11"/>
  <c r="H2004" i="11"/>
  <c r="I2004" i="11"/>
  <c r="J2004" i="11"/>
  <c r="K2004" i="11"/>
  <c r="H2005" i="11"/>
  <c r="I2005" i="11"/>
  <c r="J2005" i="11"/>
  <c r="K2005" i="11"/>
  <c r="H2006" i="11"/>
  <c r="I2006" i="11"/>
  <c r="J2006" i="11"/>
  <c r="K2006" i="11"/>
  <c r="H2007" i="11"/>
  <c r="I2007" i="11"/>
  <c r="J2007" i="11"/>
  <c r="K2007" i="11"/>
  <c r="H2008" i="11"/>
  <c r="I2008" i="11"/>
  <c r="J2008" i="11"/>
  <c r="K2008" i="11"/>
  <c r="H2009" i="11"/>
  <c r="I2009" i="11"/>
  <c r="J2009" i="11"/>
  <c r="K2009" i="11"/>
  <c r="H2010" i="11"/>
  <c r="I2010" i="11"/>
  <c r="J2010" i="11"/>
  <c r="K2010" i="11"/>
  <c r="H2011" i="11"/>
  <c r="I2011" i="11"/>
  <c r="J2011" i="11"/>
  <c r="K2011" i="11"/>
  <c r="H2012" i="11"/>
  <c r="I2012" i="11"/>
  <c r="J2012" i="11"/>
  <c r="K2012" i="11"/>
  <c r="H2013" i="11"/>
  <c r="I2013" i="11"/>
  <c r="J2013" i="11"/>
  <c r="K2013" i="11"/>
  <c r="H2014" i="11"/>
  <c r="I2014" i="11"/>
  <c r="J2014" i="11"/>
  <c r="K2014" i="11"/>
  <c r="H2015" i="11"/>
  <c r="I2015" i="11"/>
  <c r="J2015" i="11"/>
  <c r="K2015" i="11"/>
  <c r="H2016" i="11"/>
  <c r="I2016" i="11"/>
  <c r="J2016" i="11"/>
  <c r="K2016" i="11"/>
  <c r="H2017" i="11"/>
  <c r="I2017" i="11"/>
  <c r="J2017" i="11"/>
  <c r="K2017" i="11"/>
  <c r="H2018" i="11"/>
  <c r="I2018" i="11"/>
  <c r="J2018" i="11"/>
  <c r="K2018" i="11"/>
  <c r="H2019" i="11"/>
  <c r="I2019" i="11"/>
  <c r="J2019" i="11"/>
  <c r="K2019" i="11"/>
  <c r="H2020" i="11"/>
  <c r="I2020" i="11"/>
  <c r="J2020" i="11"/>
  <c r="K2020" i="11"/>
  <c r="H2021" i="11"/>
  <c r="I2021" i="11"/>
  <c r="J2021" i="11"/>
  <c r="K2021" i="11"/>
  <c r="H2022" i="11"/>
  <c r="I2022" i="11"/>
  <c r="J2022" i="11"/>
  <c r="K2022" i="11"/>
  <c r="H2023" i="11"/>
  <c r="I2023" i="11"/>
  <c r="J2023" i="11"/>
  <c r="K2023" i="11"/>
  <c r="H2024" i="11"/>
  <c r="I2024" i="11"/>
  <c r="J2024" i="11"/>
  <c r="K2024" i="11"/>
  <c r="H2025" i="11"/>
  <c r="I2025" i="11"/>
  <c r="J2025" i="11"/>
  <c r="K2025" i="11"/>
  <c r="H2026" i="11"/>
  <c r="I2026" i="11"/>
  <c r="J2026" i="11"/>
  <c r="K2026" i="11"/>
  <c r="H2027" i="11"/>
  <c r="I2027" i="11"/>
  <c r="J2027" i="11"/>
  <c r="K2027" i="11"/>
  <c r="H2028" i="11"/>
  <c r="I2028" i="11"/>
  <c r="J2028" i="11"/>
  <c r="K2028" i="11"/>
  <c r="H2029" i="11"/>
  <c r="I2029" i="11"/>
  <c r="J2029" i="11"/>
  <c r="K2029" i="11"/>
  <c r="H2030" i="11"/>
  <c r="I2030" i="11"/>
  <c r="J2030" i="11"/>
  <c r="K2030" i="11"/>
  <c r="H2031" i="11"/>
  <c r="I2031" i="11"/>
  <c r="J2031" i="11"/>
  <c r="K2031" i="11"/>
  <c r="H2032" i="11"/>
  <c r="I2032" i="11"/>
  <c r="J2032" i="11"/>
  <c r="K2032" i="11"/>
  <c r="H2033" i="11"/>
  <c r="I2033" i="11"/>
  <c r="J2033" i="11"/>
  <c r="K2033" i="11"/>
  <c r="H2034" i="11"/>
  <c r="I2034" i="11"/>
  <c r="J2034" i="11"/>
  <c r="K2034" i="11"/>
  <c r="H2035" i="11"/>
  <c r="I2035" i="11"/>
  <c r="J2035" i="11"/>
  <c r="K2035" i="11"/>
  <c r="H2036" i="11"/>
  <c r="I2036" i="11"/>
  <c r="J2036" i="11"/>
  <c r="K2036" i="11"/>
  <c r="H2037" i="11"/>
  <c r="I2037" i="11"/>
  <c r="J2037" i="11"/>
  <c r="K2037" i="11"/>
  <c r="H2038" i="11"/>
  <c r="I2038" i="11"/>
  <c r="J2038" i="11"/>
  <c r="K2038" i="11"/>
  <c r="H2039" i="11"/>
  <c r="I2039" i="11"/>
  <c r="J2039" i="11"/>
  <c r="K2039" i="11"/>
  <c r="H2040" i="11"/>
  <c r="I2040" i="11"/>
  <c r="J2040" i="11"/>
  <c r="K2040" i="11"/>
  <c r="H2041" i="11"/>
  <c r="I2041" i="11"/>
  <c r="J2041" i="11"/>
  <c r="K2041" i="11"/>
  <c r="H2042" i="11"/>
  <c r="I2042" i="11"/>
  <c r="J2042" i="11"/>
  <c r="K2042" i="11"/>
  <c r="H2043" i="11"/>
  <c r="I2043" i="11"/>
  <c r="J2043" i="11"/>
  <c r="K2043" i="11"/>
  <c r="H2044" i="11"/>
  <c r="I2044" i="11"/>
  <c r="J2044" i="11"/>
  <c r="K2044" i="11"/>
  <c r="H2045" i="11"/>
  <c r="I2045" i="11"/>
  <c r="J2045" i="11"/>
  <c r="K2045" i="11"/>
  <c r="H2046" i="11"/>
  <c r="I2046" i="11"/>
  <c r="J2046" i="11"/>
  <c r="K2046" i="11"/>
  <c r="H2047" i="11"/>
  <c r="I2047" i="11"/>
  <c r="J2047" i="11"/>
  <c r="K2047" i="11"/>
  <c r="H2048" i="11"/>
  <c r="I2048" i="11"/>
  <c r="J2048" i="11"/>
  <c r="K2048" i="11"/>
  <c r="H2049" i="11"/>
  <c r="I2049" i="11"/>
  <c r="J2049" i="11"/>
  <c r="K2049" i="11"/>
  <c r="H2050" i="11"/>
  <c r="I2050" i="11"/>
  <c r="J2050" i="11"/>
  <c r="K2050" i="11"/>
  <c r="H2051" i="11"/>
  <c r="I2051" i="11"/>
  <c r="J2051" i="11"/>
  <c r="K2051" i="11"/>
  <c r="H2052" i="11"/>
  <c r="I2052" i="11"/>
  <c r="J2052" i="11"/>
  <c r="K2052" i="11"/>
  <c r="H2053" i="11"/>
  <c r="I2053" i="11"/>
  <c r="J2053" i="11"/>
  <c r="K2053" i="11"/>
  <c r="H2054" i="11"/>
  <c r="I2054" i="11"/>
  <c r="J2054" i="11"/>
  <c r="K2054" i="11"/>
  <c r="H2055" i="11"/>
  <c r="I2055" i="11"/>
  <c r="J2055" i="11"/>
  <c r="K2055" i="11"/>
  <c r="H2056" i="11"/>
  <c r="I2056" i="11"/>
  <c r="J2056" i="11"/>
  <c r="K2056" i="11"/>
  <c r="H2057" i="11"/>
  <c r="I2057" i="11"/>
  <c r="J2057" i="11"/>
  <c r="K2057" i="11"/>
  <c r="H2058" i="11"/>
  <c r="I2058" i="11"/>
  <c r="J2058" i="11"/>
  <c r="K2058" i="11"/>
  <c r="H2059" i="11"/>
  <c r="I2059" i="11"/>
  <c r="J2059" i="11"/>
  <c r="K2059" i="11"/>
  <c r="H2060" i="11"/>
  <c r="I2060" i="11"/>
  <c r="J2060" i="11"/>
  <c r="K2060" i="11"/>
  <c r="H2061" i="11"/>
  <c r="I2061" i="11"/>
  <c r="J2061" i="11"/>
  <c r="K2061" i="11"/>
  <c r="H2062" i="11"/>
  <c r="I2062" i="11"/>
  <c r="J2062" i="11"/>
  <c r="K2062" i="11"/>
  <c r="H2063" i="11"/>
  <c r="I2063" i="11"/>
  <c r="J2063" i="11"/>
  <c r="K2063" i="11"/>
  <c r="H2064" i="11"/>
  <c r="I2064" i="11"/>
  <c r="J2064" i="11"/>
  <c r="K2064" i="11"/>
  <c r="H2065" i="11"/>
  <c r="I2065" i="11"/>
  <c r="J2065" i="11"/>
  <c r="K2065" i="11"/>
  <c r="H2066" i="11"/>
  <c r="I2066" i="11"/>
  <c r="J2066" i="11"/>
  <c r="K2066" i="11"/>
  <c r="H2067" i="11"/>
  <c r="I2067" i="11"/>
  <c r="J2067" i="11"/>
  <c r="K2067" i="11"/>
  <c r="H2068" i="11"/>
  <c r="I2068" i="11"/>
  <c r="J2068" i="11"/>
  <c r="K2068" i="11"/>
  <c r="H2069" i="11"/>
  <c r="I2069" i="11"/>
  <c r="J2069" i="11"/>
  <c r="K2069" i="11"/>
  <c r="H2070" i="11"/>
  <c r="I2070" i="11"/>
  <c r="J2070" i="11"/>
  <c r="K2070" i="11"/>
  <c r="H2071" i="11"/>
  <c r="I2071" i="11"/>
  <c r="J2071" i="11"/>
  <c r="K2071" i="11"/>
  <c r="H2072" i="11"/>
  <c r="I2072" i="11"/>
  <c r="J2072" i="11"/>
  <c r="K2072" i="11"/>
  <c r="H2073" i="11"/>
  <c r="I2073" i="11"/>
  <c r="J2073" i="11"/>
  <c r="K2073" i="11"/>
  <c r="H2074" i="11"/>
  <c r="I2074" i="11"/>
  <c r="J2074" i="11"/>
  <c r="K2074" i="11"/>
  <c r="H2075" i="11"/>
  <c r="I2075" i="11"/>
  <c r="J2075" i="11"/>
  <c r="K2075" i="11"/>
  <c r="H2076" i="11"/>
  <c r="I2076" i="11"/>
  <c r="J2076" i="11"/>
  <c r="K2076" i="11"/>
  <c r="H2077" i="11"/>
  <c r="I2077" i="11"/>
  <c r="J2077" i="11"/>
  <c r="K2077" i="11"/>
  <c r="H2078" i="11"/>
  <c r="I2078" i="11"/>
  <c r="J2078" i="11"/>
  <c r="K2078" i="11"/>
  <c r="H2079" i="11"/>
  <c r="I2079" i="11"/>
  <c r="J2079" i="11"/>
  <c r="K2079" i="11"/>
  <c r="H2080" i="11"/>
  <c r="I2080" i="11"/>
  <c r="J2080" i="11"/>
  <c r="K2080" i="11"/>
  <c r="H2081" i="11"/>
  <c r="I2081" i="11"/>
  <c r="J2081" i="11"/>
  <c r="K2081" i="11"/>
  <c r="H2082" i="11"/>
  <c r="I2082" i="11"/>
  <c r="J2082" i="11"/>
  <c r="K2082" i="11"/>
  <c r="H2083" i="11"/>
  <c r="I2083" i="11"/>
  <c r="J2083" i="11"/>
  <c r="K2083" i="11"/>
  <c r="H2084" i="11"/>
  <c r="I2084" i="11"/>
  <c r="J2084" i="11"/>
  <c r="K2084" i="11"/>
  <c r="H2085" i="11"/>
  <c r="I2085" i="11"/>
  <c r="J2085" i="11"/>
  <c r="K2085" i="11"/>
  <c r="H2086" i="11"/>
  <c r="I2086" i="11"/>
  <c r="J2086" i="11"/>
  <c r="K2086" i="11"/>
  <c r="H2087" i="11"/>
  <c r="I2087" i="11"/>
  <c r="J2087" i="11"/>
  <c r="K2087" i="11"/>
  <c r="H2088" i="11"/>
  <c r="I2088" i="11"/>
  <c r="J2088" i="11"/>
  <c r="K2088" i="11"/>
  <c r="H2089" i="11"/>
  <c r="I2089" i="11"/>
  <c r="J2089" i="11"/>
  <c r="K2089" i="11"/>
  <c r="H2090" i="11"/>
  <c r="I2090" i="11"/>
  <c r="J2090" i="11"/>
  <c r="K2090" i="11"/>
  <c r="H2091" i="11"/>
  <c r="I2091" i="11"/>
  <c r="J2091" i="11"/>
  <c r="K2091" i="11"/>
  <c r="H2092" i="11"/>
  <c r="I2092" i="11"/>
  <c r="J2092" i="11"/>
  <c r="K2092" i="11"/>
  <c r="H2093" i="11"/>
  <c r="I2093" i="11"/>
  <c r="J2093" i="11"/>
  <c r="K2093" i="11"/>
  <c r="H2094" i="11"/>
  <c r="I2094" i="11"/>
  <c r="J2094" i="11"/>
  <c r="K2094" i="11"/>
  <c r="H2095" i="11"/>
  <c r="I2095" i="11"/>
  <c r="J2095" i="11"/>
  <c r="K2095" i="11"/>
  <c r="H2096" i="11"/>
  <c r="I2096" i="11"/>
  <c r="J2096" i="11"/>
  <c r="K2096" i="11"/>
  <c r="H2097" i="11"/>
  <c r="I2097" i="11"/>
  <c r="J2097" i="11"/>
  <c r="K2097" i="11"/>
  <c r="H2098" i="11"/>
  <c r="I2098" i="11"/>
  <c r="J2098" i="11"/>
  <c r="K2098" i="11"/>
  <c r="H2099" i="11"/>
  <c r="I2099" i="11"/>
  <c r="J2099" i="11"/>
  <c r="K2099" i="11"/>
  <c r="H2100" i="11"/>
  <c r="I2100" i="11"/>
  <c r="J2100" i="11"/>
  <c r="K2100" i="11"/>
  <c r="H2101" i="11"/>
  <c r="I2101" i="11"/>
  <c r="J2101" i="11"/>
  <c r="K2101" i="11"/>
  <c r="H2102" i="11"/>
  <c r="I2102" i="11"/>
  <c r="J2102" i="11"/>
  <c r="K2102" i="11"/>
  <c r="H2103" i="11"/>
  <c r="I2103" i="11"/>
  <c r="J2103" i="11"/>
  <c r="K2103" i="11"/>
  <c r="H2104" i="11"/>
  <c r="I2104" i="11"/>
  <c r="J2104" i="11"/>
  <c r="K2104" i="11"/>
  <c r="H2105" i="11"/>
  <c r="I2105" i="11"/>
  <c r="J2105" i="11"/>
  <c r="K2105" i="11"/>
  <c r="H2106" i="11"/>
  <c r="I2106" i="11"/>
  <c r="J2106" i="11"/>
  <c r="K2106" i="11"/>
  <c r="H2107" i="11"/>
  <c r="I2107" i="11"/>
  <c r="J2107" i="11"/>
  <c r="K2107" i="11"/>
  <c r="H2108" i="11"/>
  <c r="I2108" i="11"/>
  <c r="J2108" i="11"/>
  <c r="K2108" i="11"/>
  <c r="H2109" i="11"/>
  <c r="I2109" i="11"/>
  <c r="J2109" i="11"/>
  <c r="K2109" i="11"/>
  <c r="H2110" i="11"/>
  <c r="I2110" i="11"/>
  <c r="J2110" i="11"/>
  <c r="K2110" i="11"/>
  <c r="H2111" i="11"/>
  <c r="I2111" i="11"/>
  <c r="J2111" i="11"/>
  <c r="K2111" i="11"/>
  <c r="H2112" i="11"/>
  <c r="I2112" i="11"/>
  <c r="J2112" i="11"/>
  <c r="K2112" i="11"/>
  <c r="H2113" i="11"/>
  <c r="I2113" i="11"/>
  <c r="J2113" i="11"/>
  <c r="K2113" i="11"/>
  <c r="H2114" i="11"/>
  <c r="I2114" i="11"/>
  <c r="J2114" i="11"/>
  <c r="K2114" i="11"/>
  <c r="H2115" i="11"/>
  <c r="I2115" i="11"/>
  <c r="J2115" i="11"/>
  <c r="K2115" i="11"/>
  <c r="H2116" i="11"/>
  <c r="I2116" i="11"/>
  <c r="J2116" i="11"/>
  <c r="K2116" i="11"/>
  <c r="H2117" i="11"/>
  <c r="I2117" i="11"/>
  <c r="J2117" i="11"/>
  <c r="K2117" i="11"/>
  <c r="H2118" i="11"/>
  <c r="I2118" i="11"/>
  <c r="J2118" i="11"/>
  <c r="K2118" i="11"/>
  <c r="H2119" i="11"/>
  <c r="I2119" i="11"/>
  <c r="J2119" i="11"/>
  <c r="K2119" i="11"/>
  <c r="H2120" i="11"/>
  <c r="I2120" i="11"/>
  <c r="J2120" i="11"/>
  <c r="K2120" i="11"/>
  <c r="H2121" i="11"/>
  <c r="I2121" i="11"/>
  <c r="J2121" i="11"/>
  <c r="K2121" i="11"/>
  <c r="H2122" i="11"/>
  <c r="I2122" i="11"/>
  <c r="J2122" i="11"/>
  <c r="K2122" i="11"/>
  <c r="H2123" i="11"/>
  <c r="I2123" i="11"/>
  <c r="J2123" i="11"/>
  <c r="K2123" i="11"/>
  <c r="H2124" i="11"/>
  <c r="I2124" i="11"/>
  <c r="J2124" i="11"/>
  <c r="K2124" i="11"/>
  <c r="H2125" i="11"/>
  <c r="I2125" i="11"/>
  <c r="J2125" i="11"/>
  <c r="K2125" i="11"/>
  <c r="H2126" i="11"/>
  <c r="I2126" i="11"/>
  <c r="J2126" i="11"/>
  <c r="K2126" i="11"/>
  <c r="H2127" i="11"/>
  <c r="I2127" i="11"/>
  <c r="J2127" i="11"/>
  <c r="K2127" i="11"/>
  <c r="H2128" i="11"/>
  <c r="I2128" i="11"/>
  <c r="J2128" i="11"/>
  <c r="K2128" i="11"/>
  <c r="H2129" i="11"/>
  <c r="I2129" i="11"/>
  <c r="J2129" i="11"/>
  <c r="K2129" i="11"/>
  <c r="H2130" i="11"/>
  <c r="I2130" i="11"/>
  <c r="J2130" i="11"/>
  <c r="K2130" i="11"/>
  <c r="H2131" i="11"/>
  <c r="I2131" i="11"/>
  <c r="J2131" i="11"/>
  <c r="K2131" i="11"/>
  <c r="H2132" i="11"/>
  <c r="I2132" i="11"/>
  <c r="J2132" i="11"/>
  <c r="K2132" i="11"/>
  <c r="H2133" i="11"/>
  <c r="I2133" i="11"/>
  <c r="J2133" i="11"/>
  <c r="K2133" i="11"/>
  <c r="H2134" i="11"/>
  <c r="I2134" i="11"/>
  <c r="J2134" i="11"/>
  <c r="K2134" i="11"/>
  <c r="H2135" i="11"/>
  <c r="I2135" i="11"/>
  <c r="J2135" i="11"/>
  <c r="K2135" i="11"/>
  <c r="H2136" i="11"/>
  <c r="I2136" i="11"/>
  <c r="J2136" i="11"/>
  <c r="K2136" i="11"/>
  <c r="H2137" i="11"/>
  <c r="I2137" i="11"/>
  <c r="J2137" i="11"/>
  <c r="K2137" i="11"/>
  <c r="H2138" i="11"/>
  <c r="I2138" i="11"/>
  <c r="J2138" i="11"/>
  <c r="K2138" i="11"/>
  <c r="H2139" i="11"/>
  <c r="I2139" i="11"/>
  <c r="J2139" i="11"/>
  <c r="K2139" i="11"/>
  <c r="H2140" i="11"/>
  <c r="I2140" i="11"/>
  <c r="J2140" i="11"/>
  <c r="K2140" i="11"/>
  <c r="H2141" i="11"/>
  <c r="I2141" i="11"/>
  <c r="J2141" i="11"/>
  <c r="K2141" i="11"/>
  <c r="H2142" i="11"/>
  <c r="I2142" i="11"/>
  <c r="J2142" i="11"/>
  <c r="K2142" i="11"/>
  <c r="H2143" i="11"/>
  <c r="I2143" i="11"/>
  <c r="J2143" i="11"/>
  <c r="K2143" i="11"/>
  <c r="H2144" i="11"/>
  <c r="I2144" i="11"/>
  <c r="J2144" i="11"/>
  <c r="K2144" i="11"/>
  <c r="H2145" i="11"/>
  <c r="I2145" i="11"/>
  <c r="J2145" i="11"/>
  <c r="K2145" i="11"/>
  <c r="H2146" i="11"/>
  <c r="I2146" i="11"/>
  <c r="J2146" i="11"/>
  <c r="K2146" i="11"/>
  <c r="H2147" i="11"/>
  <c r="I2147" i="11"/>
  <c r="J2147" i="11"/>
  <c r="K2147" i="11"/>
  <c r="H2148" i="11"/>
  <c r="I2148" i="11"/>
  <c r="J2148" i="11"/>
  <c r="K2148" i="11"/>
  <c r="H2149" i="11"/>
  <c r="I2149" i="11"/>
  <c r="J2149" i="11"/>
  <c r="K2149" i="11"/>
  <c r="H2150" i="11"/>
  <c r="I2150" i="11"/>
  <c r="J2150" i="11"/>
  <c r="K2150" i="11"/>
  <c r="H2151" i="11"/>
  <c r="I2151" i="11"/>
  <c r="J2151" i="11"/>
  <c r="K2151" i="11"/>
  <c r="H2152" i="11"/>
  <c r="I2152" i="11"/>
  <c r="J2152" i="11"/>
  <c r="K2152" i="11"/>
  <c r="H2153" i="11"/>
  <c r="I2153" i="11"/>
  <c r="J2153" i="11"/>
  <c r="K2153" i="11"/>
  <c r="H2154" i="11"/>
  <c r="I2154" i="11"/>
  <c r="J2154" i="11"/>
  <c r="K2154" i="11"/>
  <c r="H2155" i="11"/>
  <c r="I2155" i="11"/>
  <c r="J2155" i="11"/>
  <c r="K2155" i="11"/>
  <c r="H2156" i="11"/>
  <c r="I2156" i="11"/>
  <c r="J2156" i="11"/>
  <c r="K2156" i="11"/>
  <c r="H2157" i="11"/>
  <c r="I2157" i="11"/>
  <c r="J2157" i="11"/>
  <c r="K2157" i="11"/>
  <c r="H2158" i="11"/>
  <c r="I2158" i="11"/>
  <c r="J2158" i="11"/>
  <c r="K2158" i="11"/>
  <c r="H2159" i="11"/>
  <c r="I2159" i="11"/>
  <c r="J2159" i="11"/>
  <c r="K2159" i="11"/>
  <c r="H2160" i="11"/>
  <c r="I2160" i="11"/>
  <c r="J2160" i="11"/>
  <c r="K2160" i="11"/>
  <c r="H2161" i="11"/>
  <c r="I2161" i="11"/>
  <c r="J2161" i="11"/>
  <c r="K2161" i="11"/>
  <c r="H2162" i="11"/>
  <c r="I2162" i="11"/>
  <c r="J2162" i="11"/>
  <c r="K2162" i="11"/>
  <c r="H2163" i="11"/>
  <c r="I2163" i="11"/>
  <c r="J2163" i="11"/>
  <c r="K2163" i="11"/>
  <c r="H2164" i="11"/>
  <c r="I2164" i="11"/>
  <c r="J2164" i="11"/>
  <c r="K2164" i="11"/>
  <c r="H2165" i="11"/>
  <c r="I2165" i="11"/>
  <c r="J2165" i="11"/>
  <c r="K2165" i="11"/>
  <c r="H2166" i="11"/>
  <c r="I2166" i="11"/>
  <c r="J2166" i="11"/>
  <c r="K2166" i="11"/>
  <c r="H2167" i="11"/>
  <c r="I2167" i="11"/>
  <c r="J2167" i="11"/>
  <c r="K2167" i="11"/>
  <c r="H2168" i="11"/>
  <c r="I2168" i="11"/>
  <c r="J2168" i="11"/>
  <c r="K2168" i="11"/>
  <c r="H2169" i="11"/>
  <c r="I2169" i="11"/>
  <c r="J2169" i="11"/>
  <c r="K2169" i="11"/>
  <c r="H2170" i="11"/>
  <c r="I2170" i="11"/>
  <c r="J2170" i="11"/>
  <c r="K2170" i="11"/>
  <c r="H2171" i="11"/>
  <c r="I2171" i="11"/>
  <c r="J2171" i="11"/>
  <c r="K2171" i="11"/>
  <c r="H2172" i="11"/>
  <c r="I2172" i="11"/>
  <c r="J2172" i="11"/>
  <c r="K2172" i="11"/>
  <c r="H2173" i="11"/>
  <c r="I2173" i="11"/>
  <c r="J2173" i="11"/>
  <c r="K2173" i="11"/>
  <c r="H2174" i="11"/>
  <c r="I2174" i="11"/>
  <c r="J2174" i="11"/>
  <c r="K2174" i="11"/>
  <c r="H2175" i="11"/>
  <c r="I2175" i="11"/>
  <c r="J2175" i="11"/>
  <c r="K2175" i="11"/>
  <c r="H2176" i="11"/>
  <c r="I2176" i="11"/>
  <c r="J2176" i="11"/>
  <c r="K2176" i="11"/>
  <c r="H2177" i="11"/>
  <c r="I2177" i="11"/>
  <c r="J2177" i="11"/>
  <c r="K2177" i="11"/>
  <c r="H2178" i="11"/>
  <c r="I2178" i="11"/>
  <c r="J2178" i="11"/>
  <c r="K2178" i="11"/>
  <c r="H2179" i="11"/>
  <c r="I2179" i="11"/>
  <c r="J2179" i="11"/>
  <c r="K2179" i="11"/>
  <c r="H2180" i="11"/>
  <c r="I2180" i="11"/>
  <c r="J2180" i="11"/>
  <c r="K2180" i="11"/>
  <c r="H2181" i="11"/>
  <c r="I2181" i="11"/>
  <c r="J2181" i="11"/>
  <c r="K2181" i="11"/>
  <c r="H2182" i="11"/>
  <c r="I2182" i="11"/>
  <c r="J2182" i="11"/>
  <c r="K2182" i="11"/>
  <c r="H2183" i="11"/>
  <c r="I2183" i="11"/>
  <c r="J2183" i="11"/>
  <c r="K2183" i="11"/>
  <c r="H2184" i="11"/>
  <c r="I2184" i="11"/>
  <c r="J2184" i="11"/>
  <c r="K2184" i="11"/>
  <c r="H2185" i="11"/>
  <c r="I2185" i="11"/>
  <c r="J2185" i="11"/>
  <c r="K2185" i="11"/>
  <c r="H2186" i="11"/>
  <c r="I2186" i="11"/>
  <c r="J2186" i="11"/>
  <c r="K2186" i="11"/>
  <c r="H2187" i="11"/>
  <c r="I2187" i="11"/>
  <c r="J2187" i="11"/>
  <c r="K2187" i="11"/>
  <c r="H2188" i="11"/>
  <c r="I2188" i="11"/>
  <c r="J2188" i="11"/>
  <c r="K2188" i="11"/>
  <c r="H2189" i="11"/>
  <c r="I2189" i="11"/>
  <c r="J2189" i="11"/>
  <c r="K2189" i="11"/>
  <c r="H2190" i="11"/>
  <c r="I2190" i="11"/>
  <c r="J2190" i="11"/>
  <c r="K2190" i="11"/>
  <c r="H2191" i="11"/>
  <c r="I2191" i="11"/>
  <c r="J2191" i="11"/>
  <c r="K2191" i="11"/>
  <c r="H2192" i="11"/>
  <c r="I2192" i="11"/>
  <c r="J2192" i="11"/>
  <c r="K2192" i="11"/>
  <c r="H2193" i="11"/>
  <c r="I2193" i="11"/>
  <c r="J2193" i="11"/>
  <c r="K2193" i="11"/>
  <c r="H2194" i="11"/>
  <c r="I2194" i="11"/>
  <c r="J2194" i="11"/>
  <c r="K2194" i="11"/>
  <c r="H2195" i="11"/>
  <c r="I2195" i="11"/>
  <c r="J2195" i="11"/>
  <c r="K2195" i="11"/>
  <c r="H2196" i="11"/>
  <c r="I2196" i="11"/>
  <c r="J2196" i="11"/>
  <c r="K2196" i="11"/>
  <c r="H2197" i="11"/>
  <c r="I2197" i="11"/>
  <c r="J2197" i="11"/>
  <c r="K2197" i="11"/>
  <c r="H2198" i="11"/>
  <c r="I2198" i="11"/>
  <c r="J2198" i="11"/>
  <c r="K2198" i="11"/>
  <c r="H2199" i="11"/>
  <c r="I2199" i="11"/>
  <c r="J2199" i="11"/>
  <c r="K2199" i="11"/>
  <c r="H2200" i="11"/>
  <c r="I2200" i="11"/>
  <c r="J2200" i="11"/>
  <c r="K2200" i="11"/>
  <c r="H2201" i="11"/>
  <c r="I2201" i="11"/>
  <c r="J2201" i="11"/>
  <c r="K2201" i="11"/>
  <c r="H2202" i="11"/>
  <c r="I2202" i="11"/>
  <c r="J2202" i="11"/>
  <c r="K2202" i="11"/>
  <c r="H2203" i="11"/>
  <c r="I2203" i="11"/>
  <c r="J2203" i="11"/>
  <c r="K2203" i="11"/>
  <c r="H2204" i="11"/>
  <c r="I2204" i="11"/>
  <c r="J2204" i="11"/>
  <c r="K2204" i="11"/>
  <c r="H2205" i="11"/>
  <c r="I2205" i="11"/>
  <c r="J2205" i="11"/>
  <c r="K2205" i="11"/>
  <c r="H2206" i="11"/>
  <c r="I2206" i="11"/>
  <c r="J2206" i="11"/>
  <c r="K2206" i="11"/>
  <c r="H2207" i="11"/>
  <c r="I2207" i="11"/>
  <c r="J2207" i="11"/>
  <c r="K2207" i="11"/>
  <c r="H2208" i="11"/>
  <c r="I2208" i="11"/>
  <c r="J2208" i="11"/>
  <c r="K2208" i="11"/>
  <c r="H2209" i="11"/>
  <c r="I2209" i="11"/>
  <c r="J2209" i="11"/>
  <c r="K2209" i="11"/>
  <c r="H2210" i="11"/>
  <c r="I2210" i="11"/>
  <c r="J2210" i="11"/>
  <c r="K2210" i="11"/>
  <c r="H2211" i="11"/>
  <c r="I2211" i="11"/>
  <c r="J2211" i="11"/>
  <c r="K2211" i="11"/>
  <c r="H2212" i="11"/>
  <c r="I2212" i="11"/>
  <c r="J2212" i="11"/>
  <c r="K2212" i="11"/>
  <c r="H2213" i="11"/>
  <c r="I2213" i="11"/>
  <c r="J2213" i="11"/>
  <c r="K2213" i="11"/>
  <c r="K1114" i="11"/>
  <c r="J1114" i="11"/>
  <c r="I1114" i="11"/>
  <c r="H1114" i="11"/>
  <c r="J28" i="11"/>
  <c r="G28" i="11"/>
  <c r="J27" i="11"/>
  <c r="H27" i="11"/>
  <c r="G27" i="11"/>
  <c r="J26" i="11"/>
  <c r="H26" i="11"/>
  <c r="G26" i="11"/>
  <c r="J25" i="11"/>
  <c r="H25" i="11"/>
  <c r="G25" i="11"/>
  <c r="J24" i="11"/>
  <c r="H24" i="11"/>
  <c r="G24" i="11"/>
  <c r="J23" i="11"/>
  <c r="H23" i="11"/>
  <c r="G23" i="11"/>
  <c r="J22" i="11"/>
  <c r="H22" i="11"/>
  <c r="G22" i="11"/>
  <c r="J21" i="11"/>
  <c r="H21" i="11"/>
  <c r="G21" i="11"/>
  <c r="J20" i="11"/>
  <c r="H20" i="11"/>
  <c r="G20" i="11"/>
  <c r="J19" i="11"/>
  <c r="H19" i="11"/>
  <c r="G19" i="11"/>
  <c r="J18" i="11"/>
  <c r="H18" i="11"/>
  <c r="G18" i="11"/>
  <c r="J17" i="11"/>
  <c r="H17" i="11"/>
  <c r="G17" i="11"/>
  <c r="J16" i="11"/>
  <c r="H16" i="11"/>
  <c r="G16" i="11"/>
  <c r="J15" i="11"/>
  <c r="H15" i="11"/>
  <c r="G15" i="11"/>
  <c r="J14" i="11"/>
  <c r="H14" i="11"/>
  <c r="G14" i="11"/>
  <c r="J13" i="11"/>
  <c r="H13" i="11"/>
  <c r="G13" i="11"/>
  <c r="J12" i="11"/>
  <c r="H12" i="11"/>
  <c r="G12" i="11"/>
  <c r="J11" i="11"/>
  <c r="H11" i="11"/>
  <c r="G11" i="11"/>
  <c r="J10" i="11"/>
  <c r="H10" i="11"/>
  <c r="G10" i="11"/>
  <c r="J9" i="11"/>
  <c r="I9" i="11"/>
  <c r="K9" i="11" s="1"/>
  <c r="H9" i="11"/>
  <c r="G9" i="11"/>
  <c r="BV21" i="9"/>
  <c r="BV20" i="9"/>
  <c r="BV19" i="9"/>
  <c r="BV18" i="9"/>
  <c r="BV17" i="9"/>
  <c r="BV16" i="9"/>
  <c r="BV15" i="9"/>
  <c r="BV14" i="9"/>
  <c r="BV13" i="9"/>
  <c r="BV12" i="9"/>
  <c r="BV11" i="9"/>
  <c r="BV10" i="9"/>
  <c r="BV9" i="9"/>
  <c r="BV8" i="9"/>
  <c r="BV7" i="9"/>
  <c r="BV6" i="9"/>
  <c r="BV5" i="9"/>
  <c r="BV4" i="9"/>
  <c r="BV3" i="9"/>
  <c r="BV23" i="9"/>
  <c r="BV24" i="9"/>
  <c r="BV25" i="9"/>
  <c r="BV26" i="9"/>
  <c r="BV27" i="9"/>
  <c r="BV28" i="9"/>
  <c r="BV29" i="9"/>
  <c r="BV30" i="9"/>
  <c r="BV31" i="9"/>
  <c r="BV32" i="9"/>
  <c r="BV33" i="9"/>
  <c r="BV34" i="9"/>
  <c r="BV35" i="9"/>
  <c r="BV36" i="9"/>
  <c r="BV37" i="9"/>
  <c r="BV38" i="9"/>
  <c r="BV39" i="9"/>
  <c r="BV40" i="9"/>
  <c r="BV41" i="9"/>
  <c r="BV42" i="9"/>
  <c r="BV43" i="9"/>
  <c r="BV44" i="9"/>
  <c r="BV45" i="9"/>
  <c r="BV46" i="9"/>
  <c r="BV47" i="9"/>
  <c r="BV48" i="9"/>
  <c r="BV49" i="9"/>
  <c r="BV50" i="9"/>
  <c r="BV51" i="9"/>
  <c r="BV52" i="9"/>
  <c r="BV53" i="9"/>
  <c r="BV54" i="9"/>
  <c r="BV55" i="9"/>
  <c r="BV56" i="9"/>
  <c r="BV57" i="9"/>
  <c r="BV58" i="9"/>
  <c r="BV59" i="9"/>
  <c r="BV60" i="9"/>
  <c r="BV61" i="9"/>
  <c r="BV62" i="9"/>
  <c r="BV63" i="9"/>
  <c r="BV64" i="9"/>
  <c r="BV65" i="9"/>
  <c r="BV66" i="9"/>
  <c r="BV67" i="9"/>
  <c r="BV68" i="9"/>
  <c r="BV69" i="9"/>
  <c r="BV70" i="9"/>
  <c r="BV71" i="9"/>
  <c r="BV72" i="9"/>
  <c r="BV73" i="9"/>
  <c r="BV74" i="9"/>
  <c r="BV75" i="9"/>
  <c r="BV76" i="9"/>
  <c r="BV77" i="9"/>
  <c r="BV78" i="9"/>
  <c r="BV79" i="9"/>
  <c r="BV80" i="9"/>
  <c r="BV81" i="9"/>
  <c r="BV82" i="9"/>
  <c r="BV83" i="9"/>
  <c r="BV84" i="9"/>
  <c r="BV85" i="9"/>
  <c r="BV86" i="9"/>
  <c r="BV87" i="9"/>
  <c r="BV88" i="9"/>
  <c r="BV89" i="9"/>
  <c r="BV90" i="9"/>
  <c r="BV91" i="9"/>
  <c r="BV92" i="9"/>
  <c r="BV93" i="9"/>
  <c r="BV94" i="9"/>
  <c r="BV95" i="9"/>
  <c r="BV96" i="9"/>
  <c r="BV97" i="9"/>
  <c r="BV98" i="9"/>
  <c r="BV99" i="9"/>
  <c r="BV100" i="9"/>
  <c r="BV101" i="9"/>
  <c r="BV102" i="9"/>
  <c r="BV103" i="9"/>
  <c r="BV104" i="9"/>
  <c r="BV105" i="9"/>
  <c r="BV106" i="9"/>
  <c r="BV107" i="9"/>
  <c r="BV108" i="9"/>
  <c r="BV109" i="9"/>
  <c r="BV110" i="9"/>
  <c r="BV111" i="9"/>
  <c r="BV112" i="9"/>
  <c r="BV113" i="9"/>
  <c r="BV114" i="9"/>
  <c r="BV115" i="9"/>
  <c r="BV116" i="9"/>
  <c r="BV117" i="9"/>
  <c r="BV118" i="9"/>
  <c r="BV119" i="9"/>
  <c r="BV120" i="9"/>
  <c r="BV121" i="9"/>
  <c r="BV122" i="9"/>
  <c r="BV123" i="9"/>
  <c r="BV124" i="9"/>
  <c r="BV125" i="9"/>
  <c r="BV126" i="9"/>
  <c r="BV127" i="9"/>
  <c r="BV128" i="9"/>
  <c r="BV129" i="9"/>
  <c r="BV130" i="9"/>
  <c r="BV131" i="9"/>
  <c r="BV132" i="9"/>
  <c r="BV133" i="9"/>
  <c r="BV134" i="9"/>
  <c r="BV135" i="9"/>
  <c r="BV136" i="9"/>
  <c r="BV137" i="9"/>
  <c r="BV138" i="9"/>
  <c r="BV139" i="9"/>
  <c r="BV140" i="9"/>
  <c r="BV141" i="9"/>
  <c r="BV142" i="9"/>
  <c r="BV143" i="9"/>
  <c r="BV144" i="9"/>
  <c r="BV145" i="9"/>
  <c r="BV146" i="9"/>
  <c r="BV147" i="9"/>
  <c r="BV148" i="9"/>
  <c r="BV149" i="9"/>
  <c r="BV150" i="9"/>
  <c r="BV151" i="9"/>
  <c r="BV152" i="9"/>
  <c r="BV153" i="9"/>
  <c r="BV154" i="9"/>
  <c r="BV155" i="9"/>
  <c r="BV156" i="9"/>
  <c r="BV157" i="9"/>
  <c r="BV158" i="9"/>
  <c r="BV159" i="9"/>
  <c r="BV160" i="9"/>
  <c r="BV161" i="9"/>
  <c r="BV162" i="9"/>
  <c r="BV163" i="9"/>
  <c r="BV164" i="9"/>
  <c r="BV165" i="9"/>
  <c r="BV166" i="9"/>
  <c r="BV167" i="9"/>
  <c r="BV168" i="9"/>
  <c r="BV169" i="9"/>
  <c r="BV170" i="9"/>
  <c r="BV171" i="9"/>
  <c r="BV172" i="9"/>
  <c r="BV173" i="9"/>
  <c r="BV174" i="9"/>
  <c r="BV175" i="9"/>
  <c r="BV176" i="9"/>
  <c r="BV177" i="9"/>
  <c r="BV178" i="9"/>
  <c r="BV179" i="9"/>
  <c r="BV180" i="9"/>
  <c r="BV181" i="9"/>
  <c r="BV182" i="9"/>
  <c r="BV183" i="9"/>
  <c r="BV184" i="9"/>
  <c r="BV185" i="9"/>
  <c r="BV186" i="9"/>
  <c r="BV187" i="9"/>
  <c r="BV188" i="9"/>
  <c r="BV189" i="9"/>
  <c r="BV190" i="9"/>
  <c r="BV191" i="9"/>
  <c r="BV192" i="9"/>
  <c r="BV193" i="9"/>
  <c r="BV194" i="9"/>
  <c r="BV195" i="9"/>
  <c r="BV196" i="9"/>
  <c r="BV197" i="9"/>
  <c r="BV198" i="9"/>
  <c r="BV199" i="9"/>
  <c r="BV200" i="9"/>
  <c r="BV201" i="9"/>
  <c r="BV202" i="9"/>
  <c r="BV203" i="9"/>
  <c r="BV204" i="9"/>
  <c r="BV205" i="9"/>
  <c r="BV206" i="9"/>
  <c r="BV207" i="9"/>
  <c r="BV208" i="9"/>
  <c r="BV209" i="9"/>
  <c r="BV210" i="9"/>
  <c r="BV211" i="9"/>
  <c r="BV212" i="9"/>
  <c r="BV213" i="9"/>
  <c r="BV214" i="9"/>
  <c r="BV215" i="9"/>
  <c r="BV216" i="9"/>
  <c r="BV217" i="9"/>
  <c r="BV218" i="9"/>
  <c r="BV219" i="9"/>
  <c r="BV220" i="9"/>
  <c r="BV221" i="9"/>
  <c r="BV222" i="9"/>
  <c r="BV223" i="9"/>
  <c r="BV224" i="9"/>
  <c r="BV225" i="9"/>
  <c r="BV226" i="9"/>
  <c r="BV227" i="9"/>
  <c r="BV228" i="9"/>
  <c r="BV229" i="9"/>
  <c r="BV230" i="9"/>
  <c r="BV231" i="9"/>
  <c r="BV232" i="9"/>
  <c r="BV233" i="9"/>
  <c r="BV234" i="9"/>
  <c r="BV235" i="9"/>
  <c r="BV236" i="9"/>
  <c r="BV237" i="9"/>
  <c r="BV238" i="9"/>
  <c r="BV239" i="9"/>
  <c r="BV240" i="9"/>
  <c r="BV241" i="9"/>
  <c r="BV242" i="9"/>
  <c r="BV243" i="9"/>
  <c r="BV244" i="9"/>
  <c r="BV245" i="9"/>
  <c r="BV246" i="9"/>
  <c r="BV247" i="9"/>
  <c r="BV248" i="9"/>
  <c r="BV249" i="9"/>
  <c r="BV250" i="9"/>
  <c r="BV251" i="9"/>
  <c r="BV252" i="9"/>
  <c r="BV253" i="9"/>
  <c r="BV254" i="9"/>
  <c r="BV255" i="9"/>
  <c r="BV256" i="9"/>
  <c r="BV257" i="9"/>
  <c r="BV258" i="9"/>
  <c r="BV259" i="9"/>
  <c r="BV260" i="9"/>
  <c r="BV261" i="9"/>
  <c r="BV262" i="9"/>
  <c r="BV263" i="9"/>
  <c r="BV264" i="9"/>
  <c r="BV265" i="9"/>
  <c r="BV266" i="9"/>
  <c r="BV267" i="9"/>
  <c r="BV268" i="9"/>
  <c r="BV269" i="9"/>
  <c r="BV270" i="9"/>
  <c r="BV271" i="9"/>
  <c r="BV272" i="9"/>
  <c r="BV273" i="9"/>
  <c r="BV274" i="9"/>
  <c r="BV275" i="9"/>
  <c r="BV276" i="9"/>
  <c r="BV277" i="9"/>
  <c r="BV278" i="9"/>
  <c r="BV279" i="9"/>
  <c r="BV280" i="9"/>
  <c r="BV281" i="9"/>
  <c r="BV282" i="9"/>
  <c r="BV283" i="9"/>
  <c r="BV284" i="9"/>
  <c r="BV285" i="9"/>
  <c r="BV286" i="9"/>
  <c r="BV287" i="9"/>
  <c r="BV288" i="9"/>
  <c r="BV289" i="9"/>
  <c r="BV290" i="9"/>
  <c r="BV291" i="9"/>
  <c r="BV292" i="9"/>
  <c r="BV293" i="9"/>
  <c r="BV294" i="9"/>
  <c r="BV295" i="9"/>
  <c r="BV296" i="9"/>
  <c r="BV297" i="9"/>
  <c r="BV298" i="9"/>
  <c r="BV299" i="9"/>
  <c r="BV300" i="9"/>
  <c r="BV301" i="9"/>
  <c r="BV302" i="9"/>
  <c r="BV303" i="9"/>
  <c r="BV304" i="9"/>
  <c r="BV305" i="9"/>
  <c r="BV306" i="9"/>
  <c r="J307" i="12" s="1"/>
  <c r="BV307" i="9"/>
  <c r="J308" i="12" s="1"/>
  <c r="BV308" i="9"/>
  <c r="J309" i="12" s="1"/>
  <c r="BV309" i="9"/>
  <c r="J310" i="12" s="1"/>
  <c r="BV310" i="9"/>
  <c r="J311" i="12" s="1"/>
  <c r="BV311" i="9"/>
  <c r="J312" i="12" s="1"/>
  <c r="BV312" i="9"/>
  <c r="J313" i="12" s="1"/>
  <c r="BV313" i="9"/>
  <c r="J314" i="12" s="1"/>
  <c r="BV314" i="9"/>
  <c r="J315" i="12" s="1"/>
  <c r="BV315" i="9"/>
  <c r="J316" i="12" s="1"/>
  <c r="BV316" i="9"/>
  <c r="J317" i="12" s="1"/>
  <c r="BV317" i="9"/>
  <c r="J318" i="12" s="1"/>
  <c r="BV318" i="9"/>
  <c r="J319" i="12" s="1"/>
  <c r="BV319" i="9"/>
  <c r="J320" i="12" s="1"/>
  <c r="BV320" i="9"/>
  <c r="J321" i="12" s="1"/>
  <c r="BV321" i="9"/>
  <c r="J322" i="12" s="1"/>
  <c r="BV322" i="9"/>
  <c r="J323" i="12" s="1"/>
  <c r="BV323" i="9"/>
  <c r="J324" i="12" s="1"/>
  <c r="BV324" i="9"/>
  <c r="J325" i="12" s="1"/>
  <c r="BV325" i="9"/>
  <c r="J326" i="12" s="1"/>
  <c r="BV326" i="9"/>
  <c r="J327" i="12" s="1"/>
  <c r="BV327" i="9"/>
  <c r="J328" i="12" s="1"/>
  <c r="BV328" i="9"/>
  <c r="J329" i="12" s="1"/>
  <c r="BV329" i="9"/>
  <c r="J330" i="12" s="1"/>
  <c r="BV330" i="9"/>
  <c r="J331" i="12" s="1"/>
  <c r="BV331" i="9"/>
  <c r="J332" i="12" s="1"/>
  <c r="BV332" i="9"/>
  <c r="J333" i="12" s="1"/>
  <c r="BV333" i="9"/>
  <c r="J334" i="12" s="1"/>
  <c r="BV334" i="9"/>
  <c r="J335" i="12" s="1"/>
  <c r="BV335" i="9"/>
  <c r="J336" i="12" s="1"/>
  <c r="BV336" i="9"/>
  <c r="J337" i="12" s="1"/>
  <c r="BV337" i="9"/>
  <c r="J338" i="12" s="1"/>
  <c r="BV338" i="9"/>
  <c r="J339" i="12" s="1"/>
  <c r="BV339" i="9"/>
  <c r="J340" i="12" s="1"/>
  <c r="BV340" i="9"/>
  <c r="J341" i="12" s="1"/>
  <c r="BV341" i="9"/>
  <c r="J342" i="12" s="1"/>
  <c r="BV342" i="9"/>
  <c r="J343" i="12" s="1"/>
  <c r="BV343" i="9"/>
  <c r="J344" i="12" s="1"/>
  <c r="BV344" i="9"/>
  <c r="J345" i="12" s="1"/>
  <c r="BV345" i="9"/>
  <c r="J346" i="12" s="1"/>
  <c r="BV346" i="9"/>
  <c r="J347" i="12" s="1"/>
  <c r="BV347" i="9"/>
  <c r="J348" i="12" s="1"/>
  <c r="BV348" i="9"/>
  <c r="J349" i="12" s="1"/>
  <c r="BV349" i="9"/>
  <c r="J350" i="12" s="1"/>
  <c r="BV350" i="9"/>
  <c r="J351" i="12" s="1"/>
  <c r="BV351" i="9"/>
  <c r="J352" i="12" s="1"/>
  <c r="BV352" i="9"/>
  <c r="J353" i="12" s="1"/>
  <c r="BV353" i="9"/>
  <c r="J354" i="12" s="1"/>
  <c r="BV354" i="9"/>
  <c r="J355" i="12" s="1"/>
  <c r="BV355" i="9"/>
  <c r="J356" i="12" s="1"/>
  <c r="BV356" i="9"/>
  <c r="J357" i="12" s="1"/>
  <c r="BV357" i="9"/>
  <c r="J358" i="12" s="1"/>
  <c r="BV358" i="9"/>
  <c r="J359" i="12" s="1"/>
  <c r="BV359" i="9"/>
  <c r="J360" i="12" s="1"/>
  <c r="BV360" i="9"/>
  <c r="J361" i="12" s="1"/>
  <c r="BV361" i="9"/>
  <c r="J362" i="12" s="1"/>
  <c r="BV362" i="9"/>
  <c r="J363" i="12" s="1"/>
  <c r="BV363" i="9"/>
  <c r="J364" i="12" s="1"/>
  <c r="BV364" i="9"/>
  <c r="J365" i="12" s="1"/>
  <c r="BV365" i="9"/>
  <c r="J366" i="12" s="1"/>
  <c r="BV366" i="9"/>
  <c r="J367" i="12" s="1"/>
  <c r="BV367" i="9"/>
  <c r="J368" i="12" s="1"/>
  <c r="BV368" i="9"/>
  <c r="J369" i="12" s="1"/>
  <c r="BV369" i="9"/>
  <c r="J370" i="12" s="1"/>
  <c r="BV370" i="9"/>
  <c r="J371" i="12" s="1"/>
  <c r="BV371" i="9"/>
  <c r="J372" i="12" s="1"/>
  <c r="BV372" i="9"/>
  <c r="J373" i="12" s="1"/>
  <c r="BV373" i="9"/>
  <c r="J374" i="12" s="1"/>
  <c r="BV374" i="9"/>
  <c r="J375" i="12" s="1"/>
  <c r="BV375" i="9"/>
  <c r="J376" i="12" s="1"/>
  <c r="BV376" i="9"/>
  <c r="J377" i="12" s="1"/>
  <c r="BV377" i="9"/>
  <c r="J378" i="12" s="1"/>
  <c r="BV378" i="9"/>
  <c r="J379" i="12" s="1"/>
  <c r="BV379" i="9"/>
  <c r="J380" i="12" s="1"/>
  <c r="BV380" i="9"/>
  <c r="J381" i="12" s="1"/>
  <c r="BV381" i="9"/>
  <c r="J382" i="12" s="1"/>
  <c r="BV382" i="9"/>
  <c r="J383" i="12" s="1"/>
  <c r="BV383" i="9"/>
  <c r="J384" i="12" s="1"/>
  <c r="BV384" i="9"/>
  <c r="J385" i="12" s="1"/>
  <c r="BV385" i="9"/>
  <c r="J386" i="12" s="1"/>
  <c r="BV386" i="9"/>
  <c r="J387" i="12" s="1"/>
  <c r="BV387" i="9"/>
  <c r="J388" i="12" s="1"/>
  <c r="BV388" i="9"/>
  <c r="J389" i="12" s="1"/>
  <c r="BV389" i="9"/>
  <c r="J390" i="12" s="1"/>
  <c r="BV390" i="9"/>
  <c r="J391" i="12" s="1"/>
  <c r="BV391" i="9"/>
  <c r="J392" i="12" s="1"/>
  <c r="BV392" i="9"/>
  <c r="J393" i="12" s="1"/>
  <c r="BV393" i="9"/>
  <c r="J394" i="12" s="1"/>
  <c r="BV394" i="9"/>
  <c r="J395" i="12" s="1"/>
  <c r="BV395" i="9"/>
  <c r="J396" i="12" s="1"/>
  <c r="BV396" i="9"/>
  <c r="J397" i="12" s="1"/>
  <c r="BV397" i="9"/>
  <c r="J398" i="12" s="1"/>
  <c r="BV398" i="9"/>
  <c r="J399" i="12" s="1"/>
  <c r="BV399" i="9"/>
  <c r="J400" i="12" s="1"/>
  <c r="BV400" i="9"/>
  <c r="J401" i="12" s="1"/>
  <c r="BV401" i="9"/>
  <c r="J402" i="12" s="1"/>
  <c r="BV402" i="9"/>
  <c r="J403" i="12" s="1"/>
  <c r="BV403" i="9"/>
  <c r="J404" i="12" s="1"/>
  <c r="BV404" i="9"/>
  <c r="J405" i="12" s="1"/>
  <c r="BV405" i="9"/>
  <c r="J406" i="12" s="1"/>
  <c r="BV406" i="9"/>
  <c r="J407" i="12" s="1"/>
  <c r="BV407" i="9"/>
  <c r="J408" i="12" s="1"/>
  <c r="BV408" i="9"/>
  <c r="J409" i="12" s="1"/>
  <c r="BV409" i="9"/>
  <c r="J410" i="12" s="1"/>
  <c r="BV410" i="9"/>
  <c r="J411" i="12" s="1"/>
  <c r="BV411" i="9"/>
  <c r="J412" i="12" s="1"/>
  <c r="BV412" i="9"/>
  <c r="J413" i="12" s="1"/>
  <c r="BV413" i="9"/>
  <c r="J414" i="12" s="1"/>
  <c r="BV414" i="9"/>
  <c r="J415" i="12" s="1"/>
  <c r="BV415" i="9"/>
  <c r="J416" i="12" s="1"/>
  <c r="BV416" i="9"/>
  <c r="J417" i="12" s="1"/>
  <c r="BV417" i="9"/>
  <c r="J418" i="12" s="1"/>
  <c r="BV418" i="9"/>
  <c r="J419" i="12" s="1"/>
  <c r="BV419" i="9"/>
  <c r="J420" i="12" s="1"/>
  <c r="BV420" i="9"/>
  <c r="J421" i="12" s="1"/>
  <c r="BV421" i="9"/>
  <c r="J422" i="12" s="1"/>
  <c r="BV422" i="9"/>
  <c r="J423" i="12" s="1"/>
  <c r="BV423" i="9"/>
  <c r="J424" i="12" s="1"/>
  <c r="BV424" i="9"/>
  <c r="J425" i="12" s="1"/>
  <c r="BV425" i="9"/>
  <c r="J426" i="12" s="1"/>
  <c r="BV426" i="9"/>
  <c r="J427" i="12" s="1"/>
  <c r="BV427" i="9"/>
  <c r="J428" i="12" s="1"/>
  <c r="BV428" i="9"/>
  <c r="J429" i="12" s="1"/>
  <c r="BV429" i="9"/>
  <c r="J430" i="12" s="1"/>
  <c r="BV430" i="9"/>
  <c r="J431" i="12" s="1"/>
  <c r="BV431" i="9"/>
  <c r="J432" i="12" s="1"/>
  <c r="BV432" i="9"/>
  <c r="J433" i="12" s="1"/>
  <c r="BV433" i="9"/>
  <c r="J434" i="12" s="1"/>
  <c r="BV434" i="9"/>
  <c r="J435" i="12" s="1"/>
  <c r="BV435" i="9"/>
  <c r="J436" i="12" s="1"/>
  <c r="BV436" i="9"/>
  <c r="J437" i="12" s="1"/>
  <c r="BV437" i="9"/>
  <c r="J438" i="12" s="1"/>
  <c r="BV438" i="9"/>
  <c r="J439" i="12" s="1"/>
  <c r="BV439" i="9"/>
  <c r="J440" i="12" s="1"/>
  <c r="BV440" i="9"/>
  <c r="J441" i="12" s="1"/>
  <c r="BV441" i="9"/>
  <c r="J442" i="12" s="1"/>
  <c r="BV442" i="9"/>
  <c r="J443" i="12" s="1"/>
  <c r="BV443" i="9"/>
  <c r="J444" i="12" s="1"/>
  <c r="BV444" i="9"/>
  <c r="J445" i="12" s="1"/>
  <c r="BV445" i="9"/>
  <c r="J446" i="12" s="1"/>
  <c r="BV446" i="9"/>
  <c r="J447" i="12" s="1"/>
  <c r="BV447" i="9"/>
  <c r="J448" i="12" s="1"/>
  <c r="BV448" i="9"/>
  <c r="J449" i="12" s="1"/>
  <c r="BV449" i="9"/>
  <c r="J450" i="12" s="1"/>
  <c r="BV450" i="9"/>
  <c r="J451" i="12" s="1"/>
  <c r="BV451" i="9"/>
  <c r="J452" i="12" s="1"/>
  <c r="BV452" i="9"/>
  <c r="J453" i="12" s="1"/>
  <c r="BV453" i="9"/>
  <c r="J454" i="12" s="1"/>
  <c r="BV454" i="9"/>
  <c r="J455" i="12" s="1"/>
  <c r="BV455" i="9"/>
  <c r="J456" i="12" s="1"/>
  <c r="BV456" i="9"/>
  <c r="J457" i="12" s="1"/>
  <c r="BV457" i="9"/>
  <c r="J458" i="12" s="1"/>
  <c r="BV458" i="9"/>
  <c r="J459" i="12" s="1"/>
  <c r="BV459" i="9"/>
  <c r="J460" i="12" s="1"/>
  <c r="BV460" i="9"/>
  <c r="J461" i="12" s="1"/>
  <c r="BV461" i="9"/>
  <c r="J462" i="12" s="1"/>
  <c r="BV462" i="9"/>
  <c r="J463" i="12" s="1"/>
  <c r="BV463" i="9"/>
  <c r="J464" i="12" s="1"/>
  <c r="BV464" i="9"/>
  <c r="J465" i="12" s="1"/>
  <c r="BV465" i="9"/>
  <c r="J466" i="12" s="1"/>
  <c r="BV466" i="9"/>
  <c r="J467" i="12" s="1"/>
  <c r="BV467" i="9"/>
  <c r="J468" i="12" s="1"/>
  <c r="BV468" i="9"/>
  <c r="J469" i="12" s="1"/>
  <c r="BV469" i="9"/>
  <c r="J470" i="12" s="1"/>
  <c r="BV470" i="9"/>
  <c r="J471" i="12" s="1"/>
  <c r="BV471" i="9"/>
  <c r="J472" i="12" s="1"/>
  <c r="BV472" i="9"/>
  <c r="J473" i="12" s="1"/>
  <c r="BV473" i="9"/>
  <c r="J474" i="12" s="1"/>
  <c r="BV474" i="9"/>
  <c r="J475" i="12" s="1"/>
  <c r="BV475" i="9"/>
  <c r="J476" i="12" s="1"/>
  <c r="BV476" i="9"/>
  <c r="J477" i="12" s="1"/>
  <c r="BV477" i="9"/>
  <c r="J478" i="12" s="1"/>
  <c r="BV478" i="9"/>
  <c r="J479" i="12" s="1"/>
  <c r="BV479" i="9"/>
  <c r="J480" i="12" s="1"/>
  <c r="BV480" i="9"/>
  <c r="J481" i="12" s="1"/>
  <c r="BV481" i="9"/>
  <c r="J482" i="12" s="1"/>
  <c r="BV482" i="9"/>
  <c r="J483" i="12" s="1"/>
  <c r="BV483" i="9"/>
  <c r="J484" i="12" s="1"/>
  <c r="BV484" i="9"/>
  <c r="J485" i="12" s="1"/>
  <c r="BV485" i="9"/>
  <c r="J486" i="12" s="1"/>
  <c r="BV486" i="9"/>
  <c r="J487" i="12" s="1"/>
  <c r="BV487" i="9"/>
  <c r="J488" i="12" s="1"/>
  <c r="BV488" i="9"/>
  <c r="J489" i="12" s="1"/>
  <c r="BV489" i="9"/>
  <c r="J490" i="12" s="1"/>
  <c r="BV490" i="9"/>
  <c r="J491" i="12" s="1"/>
  <c r="BV491" i="9"/>
  <c r="J492" i="12" s="1"/>
  <c r="BV492" i="9"/>
  <c r="J493" i="12" s="1"/>
  <c r="BV493" i="9"/>
  <c r="J494" i="12" s="1"/>
  <c r="BV494" i="9"/>
  <c r="J495" i="12" s="1"/>
  <c r="BV495" i="9"/>
  <c r="J496" i="12" s="1"/>
  <c r="BV496" i="9"/>
  <c r="J497" i="12" s="1"/>
  <c r="BV497" i="9"/>
  <c r="J498" i="12" s="1"/>
  <c r="BV498" i="9"/>
  <c r="J499" i="12" s="1"/>
  <c r="BV499" i="9"/>
  <c r="J500" i="12" s="1"/>
  <c r="BV500" i="9"/>
  <c r="J501" i="12" s="1"/>
  <c r="BV501" i="9"/>
  <c r="J502" i="12" s="1"/>
  <c r="BV502" i="9"/>
  <c r="J503" i="12" s="1"/>
  <c r="BV503" i="9"/>
  <c r="J504" i="12" s="1"/>
  <c r="BV504" i="9"/>
  <c r="J505" i="12" s="1"/>
  <c r="BV505" i="9"/>
  <c r="J506" i="12" s="1"/>
  <c r="BV506" i="9"/>
  <c r="J507" i="12" s="1"/>
  <c r="BV507" i="9"/>
  <c r="J508" i="12" s="1"/>
  <c r="BV508" i="9"/>
  <c r="J509" i="12" s="1"/>
  <c r="BV509" i="9"/>
  <c r="J510" i="12" s="1"/>
  <c r="BV510" i="9"/>
  <c r="J511" i="12" s="1"/>
  <c r="BV511" i="9"/>
  <c r="J512" i="12" s="1"/>
  <c r="BV512" i="9"/>
  <c r="J513" i="12" s="1"/>
  <c r="BV513" i="9"/>
  <c r="J514" i="12" s="1"/>
  <c r="BV514" i="9"/>
  <c r="J515" i="12" s="1"/>
  <c r="BV515" i="9"/>
  <c r="J516" i="12" s="1"/>
  <c r="BV516" i="9"/>
  <c r="J517" i="12" s="1"/>
  <c r="BV517" i="9"/>
  <c r="J518" i="12" s="1"/>
  <c r="BV518" i="9"/>
  <c r="J519" i="12" s="1"/>
  <c r="BV519" i="9"/>
  <c r="J520" i="12" s="1"/>
  <c r="BV520" i="9"/>
  <c r="J521" i="12" s="1"/>
  <c r="BV521" i="9"/>
  <c r="J522" i="12" s="1"/>
  <c r="BV522" i="9"/>
  <c r="J523" i="12" s="1"/>
  <c r="BV523" i="9"/>
  <c r="J524" i="12" s="1"/>
  <c r="BV524" i="9"/>
  <c r="J525" i="12" s="1"/>
  <c r="BV525" i="9"/>
  <c r="J526" i="12" s="1"/>
  <c r="BV526" i="9"/>
  <c r="J527" i="12" s="1"/>
  <c r="BV527" i="9"/>
  <c r="J528" i="12" s="1"/>
  <c r="BV528" i="9"/>
  <c r="J529" i="12" s="1"/>
  <c r="BV529" i="9"/>
  <c r="J530" i="12" s="1"/>
  <c r="BV530" i="9"/>
  <c r="J531" i="12" s="1"/>
  <c r="BV531" i="9"/>
  <c r="J532" i="12" s="1"/>
  <c r="BV532" i="9"/>
  <c r="J533" i="12" s="1"/>
  <c r="BV533" i="9"/>
  <c r="J534" i="12" s="1"/>
  <c r="BV534" i="9"/>
  <c r="J535" i="12" s="1"/>
  <c r="BV535" i="9"/>
  <c r="J536" i="12" s="1"/>
  <c r="BV536" i="9"/>
  <c r="J537" i="12" s="1"/>
  <c r="BV537" i="9"/>
  <c r="J538" i="12" s="1"/>
  <c r="BV538" i="9"/>
  <c r="J539" i="12" s="1"/>
  <c r="BV539" i="9"/>
  <c r="J540" i="12" s="1"/>
  <c r="BV540" i="9"/>
  <c r="J541" i="12" s="1"/>
  <c r="BV541" i="9"/>
  <c r="J542" i="12" s="1"/>
  <c r="BV542" i="9"/>
  <c r="J543" i="12" s="1"/>
  <c r="BV543" i="9"/>
  <c r="J544" i="12" s="1"/>
  <c r="BV544" i="9"/>
  <c r="J545" i="12" s="1"/>
  <c r="BV545" i="9"/>
  <c r="J546" i="12" s="1"/>
  <c r="BV546" i="9"/>
  <c r="J547" i="12" s="1"/>
  <c r="BV547" i="9"/>
  <c r="J548" i="12" s="1"/>
  <c r="BV548" i="9"/>
  <c r="J549" i="12" s="1"/>
  <c r="BV549" i="9"/>
  <c r="J550" i="12" s="1"/>
  <c r="BV550" i="9"/>
  <c r="J551" i="12" s="1"/>
  <c r="BV551" i="9"/>
  <c r="J552" i="12" s="1"/>
  <c r="BV552" i="9"/>
  <c r="J553" i="12" s="1"/>
  <c r="BV553" i="9"/>
  <c r="J554" i="12" s="1"/>
  <c r="BV554" i="9"/>
  <c r="J555" i="12" s="1"/>
  <c r="BV555" i="9"/>
  <c r="J556" i="12" s="1"/>
  <c r="BV556" i="9"/>
  <c r="J557" i="12" s="1"/>
  <c r="BV557" i="9"/>
  <c r="J558" i="12" s="1"/>
  <c r="BV558" i="9"/>
  <c r="J559" i="12" s="1"/>
  <c r="BV559" i="9"/>
  <c r="J560" i="12" s="1"/>
  <c r="BV560" i="9"/>
  <c r="J561" i="12" s="1"/>
  <c r="BV561" i="9"/>
  <c r="J562" i="12" s="1"/>
  <c r="BV562" i="9"/>
  <c r="J563" i="12" s="1"/>
  <c r="BV563" i="9"/>
  <c r="J564" i="12" s="1"/>
  <c r="BV564" i="9"/>
  <c r="J565" i="12" s="1"/>
  <c r="BV565" i="9"/>
  <c r="J566" i="12" s="1"/>
  <c r="BV566" i="9"/>
  <c r="J567" i="12" s="1"/>
  <c r="BV567" i="9"/>
  <c r="J568" i="12" s="1"/>
  <c r="BV568" i="9"/>
  <c r="J569" i="12" s="1"/>
  <c r="BV569" i="9"/>
  <c r="J570" i="12" s="1"/>
  <c r="BV570" i="9"/>
  <c r="J571" i="12" s="1"/>
  <c r="BV571" i="9"/>
  <c r="J572" i="12" s="1"/>
  <c r="BV572" i="9"/>
  <c r="J573" i="12" s="1"/>
  <c r="BV573" i="9"/>
  <c r="J574" i="12" s="1"/>
  <c r="BV574" i="9"/>
  <c r="J575" i="12" s="1"/>
  <c r="BV575" i="9"/>
  <c r="J576" i="12" s="1"/>
  <c r="BV576" i="9"/>
  <c r="J577" i="12" s="1"/>
  <c r="BV577" i="9"/>
  <c r="J578" i="12" s="1"/>
  <c r="BV578" i="9"/>
  <c r="J579" i="12" s="1"/>
  <c r="BV579" i="9"/>
  <c r="J580" i="12" s="1"/>
  <c r="BV580" i="9"/>
  <c r="J581" i="12" s="1"/>
  <c r="BV581" i="9"/>
  <c r="J582" i="12" s="1"/>
  <c r="BV582" i="9"/>
  <c r="J583" i="12" s="1"/>
  <c r="BV583" i="9"/>
  <c r="J584" i="12" s="1"/>
  <c r="BV584" i="9"/>
  <c r="J585" i="12" s="1"/>
  <c r="BV585" i="9"/>
  <c r="J586" i="12" s="1"/>
  <c r="BV586" i="9"/>
  <c r="J587" i="12" s="1"/>
  <c r="BV587" i="9"/>
  <c r="J588" i="12" s="1"/>
  <c r="BV588" i="9"/>
  <c r="J589" i="12" s="1"/>
  <c r="BV589" i="9"/>
  <c r="J590" i="12" s="1"/>
  <c r="BV590" i="9"/>
  <c r="J591" i="12" s="1"/>
  <c r="BV591" i="9"/>
  <c r="J592" i="12" s="1"/>
  <c r="BV592" i="9"/>
  <c r="J593" i="12" s="1"/>
  <c r="BV593" i="9"/>
  <c r="J594" i="12" s="1"/>
  <c r="BV594" i="9"/>
  <c r="J595" i="12" s="1"/>
  <c r="BV595" i="9"/>
  <c r="J596" i="12" s="1"/>
  <c r="BV596" i="9"/>
  <c r="J597" i="12" s="1"/>
  <c r="BV597" i="9"/>
  <c r="J598" i="12" s="1"/>
  <c r="BV598" i="9"/>
  <c r="J599" i="12" s="1"/>
  <c r="BV599" i="9"/>
  <c r="J600" i="12" s="1"/>
  <c r="BV600" i="9"/>
  <c r="J601" i="12" s="1"/>
  <c r="BV601" i="9"/>
  <c r="J602" i="12" s="1"/>
  <c r="BV602" i="9"/>
  <c r="J603" i="12" s="1"/>
  <c r="BV603" i="9"/>
  <c r="J604" i="12" s="1"/>
  <c r="BV604" i="9"/>
  <c r="J605" i="12" s="1"/>
  <c r="BV605" i="9"/>
  <c r="J606" i="12" s="1"/>
  <c r="BV606" i="9"/>
  <c r="J607" i="12" s="1"/>
  <c r="BV607" i="9"/>
  <c r="J608" i="12" s="1"/>
  <c r="BV608" i="9"/>
  <c r="J609" i="12" s="1"/>
  <c r="BV609" i="9"/>
  <c r="J610" i="12" s="1"/>
  <c r="BV610" i="9"/>
  <c r="J611" i="12" s="1"/>
  <c r="BV611" i="9"/>
  <c r="J612" i="12" s="1"/>
  <c r="BV612" i="9"/>
  <c r="J613" i="12" s="1"/>
  <c r="BV613" i="9"/>
  <c r="J614" i="12" s="1"/>
  <c r="BV614" i="9"/>
  <c r="J615" i="12" s="1"/>
  <c r="BV615" i="9"/>
  <c r="J616" i="12" s="1"/>
  <c r="BV616" i="9"/>
  <c r="J617" i="12" s="1"/>
  <c r="BV617" i="9"/>
  <c r="J618" i="12" s="1"/>
  <c r="BV618" i="9"/>
  <c r="J619" i="12" s="1"/>
  <c r="BV619" i="9"/>
  <c r="J620" i="12" s="1"/>
  <c r="BV620" i="9"/>
  <c r="J621" i="12" s="1"/>
  <c r="BV621" i="9"/>
  <c r="J622" i="12" s="1"/>
  <c r="BV622" i="9"/>
  <c r="J623" i="12" s="1"/>
  <c r="BV623" i="9"/>
  <c r="J624" i="12" s="1"/>
  <c r="BV624" i="9"/>
  <c r="J625" i="12" s="1"/>
  <c r="BV625" i="9"/>
  <c r="J626" i="12" s="1"/>
  <c r="BV626" i="9"/>
  <c r="J627" i="12" s="1"/>
  <c r="BV627" i="9"/>
  <c r="J628" i="12" s="1"/>
  <c r="BV628" i="9"/>
  <c r="J629" i="12" s="1"/>
  <c r="BV629" i="9"/>
  <c r="J630" i="12" s="1"/>
  <c r="BV630" i="9"/>
  <c r="J631" i="12" s="1"/>
  <c r="BV631" i="9"/>
  <c r="J632" i="12" s="1"/>
  <c r="BV632" i="9"/>
  <c r="J633" i="12" s="1"/>
  <c r="BV633" i="9"/>
  <c r="J634" i="12" s="1"/>
  <c r="BV634" i="9"/>
  <c r="J635" i="12" s="1"/>
  <c r="BV635" i="9"/>
  <c r="J636" i="12" s="1"/>
  <c r="BV636" i="9"/>
  <c r="J637" i="12" s="1"/>
  <c r="BV637" i="9"/>
  <c r="J638" i="12" s="1"/>
  <c r="BV638" i="9"/>
  <c r="J639" i="12" s="1"/>
  <c r="BV639" i="9"/>
  <c r="J640" i="12" s="1"/>
  <c r="BV640" i="9"/>
  <c r="J641" i="12" s="1"/>
  <c r="BV641" i="9"/>
  <c r="J642" i="12" s="1"/>
  <c r="BV642" i="9"/>
  <c r="J643" i="12" s="1"/>
  <c r="BV643" i="9"/>
  <c r="J644" i="12" s="1"/>
  <c r="BV644" i="9"/>
  <c r="J645" i="12" s="1"/>
  <c r="BV645" i="9"/>
  <c r="J646" i="12" s="1"/>
  <c r="BV646" i="9"/>
  <c r="J647" i="12" s="1"/>
  <c r="BV647" i="9"/>
  <c r="J648" i="12" s="1"/>
  <c r="BV648" i="9"/>
  <c r="J649" i="12" s="1"/>
  <c r="BV649" i="9"/>
  <c r="J650" i="12" s="1"/>
  <c r="BV650" i="9"/>
  <c r="J651" i="12" s="1"/>
  <c r="BV651" i="9"/>
  <c r="J652" i="12" s="1"/>
  <c r="BV652" i="9"/>
  <c r="J653" i="12" s="1"/>
  <c r="BV653" i="9"/>
  <c r="J654" i="12" s="1"/>
  <c r="BV654" i="9"/>
  <c r="J655" i="12" s="1"/>
  <c r="BV655" i="9"/>
  <c r="J656" i="12" s="1"/>
  <c r="BV656" i="9"/>
  <c r="J657" i="12" s="1"/>
  <c r="BV657" i="9"/>
  <c r="J658" i="12" s="1"/>
  <c r="BV658" i="9"/>
  <c r="J659" i="12" s="1"/>
  <c r="BV659" i="9"/>
  <c r="J660" i="12" s="1"/>
  <c r="BV660" i="9"/>
  <c r="J661" i="12" s="1"/>
  <c r="BV661" i="9"/>
  <c r="J662" i="12" s="1"/>
  <c r="BV662" i="9"/>
  <c r="J663" i="12" s="1"/>
  <c r="BV663" i="9"/>
  <c r="J664" i="12" s="1"/>
  <c r="BV664" i="9"/>
  <c r="J665" i="12" s="1"/>
  <c r="BV665" i="9"/>
  <c r="J666" i="12" s="1"/>
  <c r="BV666" i="9"/>
  <c r="J667" i="12" s="1"/>
  <c r="BV667" i="9"/>
  <c r="J668" i="12" s="1"/>
  <c r="BV668" i="9"/>
  <c r="J669" i="12" s="1"/>
  <c r="BV669" i="9"/>
  <c r="J670" i="12" s="1"/>
  <c r="BV670" i="9"/>
  <c r="J671" i="12" s="1"/>
  <c r="BV671" i="9"/>
  <c r="J672" i="12" s="1"/>
  <c r="BV672" i="9"/>
  <c r="J673" i="12" s="1"/>
  <c r="BV673" i="9"/>
  <c r="J674" i="12" s="1"/>
  <c r="BV674" i="9"/>
  <c r="J675" i="12" s="1"/>
  <c r="BV675" i="9"/>
  <c r="J676" i="12" s="1"/>
  <c r="BV676" i="9"/>
  <c r="J677" i="12" s="1"/>
  <c r="BV677" i="9"/>
  <c r="J678" i="12" s="1"/>
  <c r="BV678" i="9"/>
  <c r="J679" i="12" s="1"/>
  <c r="BV679" i="9"/>
  <c r="J680" i="12" s="1"/>
  <c r="BV680" i="9"/>
  <c r="J681" i="12" s="1"/>
  <c r="BV681" i="9"/>
  <c r="J682" i="12" s="1"/>
  <c r="BV682" i="9"/>
  <c r="J683" i="12" s="1"/>
  <c r="BV683" i="9"/>
  <c r="J684" i="12" s="1"/>
  <c r="BV684" i="9"/>
  <c r="J685" i="12" s="1"/>
  <c r="BV685" i="9"/>
  <c r="J686" i="12" s="1"/>
  <c r="BV686" i="9"/>
  <c r="J687" i="12" s="1"/>
  <c r="BV687" i="9"/>
  <c r="J688" i="12" s="1"/>
  <c r="BV688" i="9"/>
  <c r="J689" i="12" s="1"/>
  <c r="BV689" i="9"/>
  <c r="J690" i="12" s="1"/>
  <c r="BV690" i="9"/>
  <c r="J691" i="12" s="1"/>
  <c r="BV691" i="9"/>
  <c r="J692" i="12" s="1"/>
  <c r="BV692" i="9"/>
  <c r="J693" i="12" s="1"/>
  <c r="BV693" i="9"/>
  <c r="J694" i="12" s="1"/>
  <c r="BV694" i="9"/>
  <c r="J695" i="12" s="1"/>
  <c r="BV695" i="9"/>
  <c r="J696" i="12" s="1"/>
  <c r="BV696" i="9"/>
  <c r="J697" i="12" s="1"/>
  <c r="BV697" i="9"/>
  <c r="J698" i="12" s="1"/>
  <c r="BV698" i="9"/>
  <c r="J699" i="12" s="1"/>
  <c r="BV699" i="9"/>
  <c r="J700" i="12" s="1"/>
  <c r="BV700" i="9"/>
  <c r="J701" i="12" s="1"/>
  <c r="BV701" i="9"/>
  <c r="J702" i="12" s="1"/>
  <c r="BV702" i="9"/>
  <c r="J703" i="12" s="1"/>
  <c r="BV703" i="9"/>
  <c r="J704" i="12" s="1"/>
  <c r="BV704" i="9"/>
  <c r="J705" i="12" s="1"/>
  <c r="BV705" i="9"/>
  <c r="J706" i="12" s="1"/>
  <c r="BV706" i="9"/>
  <c r="J707" i="12" s="1"/>
  <c r="BV707" i="9"/>
  <c r="J708" i="12" s="1"/>
  <c r="BV708" i="9"/>
  <c r="J709" i="12" s="1"/>
  <c r="BV709" i="9"/>
  <c r="J710" i="12" s="1"/>
  <c r="BV710" i="9"/>
  <c r="J711" i="12" s="1"/>
  <c r="BV711" i="9"/>
  <c r="J712" i="12" s="1"/>
  <c r="BV712" i="9"/>
  <c r="J713" i="12" s="1"/>
  <c r="BV713" i="9"/>
  <c r="J714" i="12" s="1"/>
  <c r="BV714" i="9"/>
  <c r="J715" i="12" s="1"/>
  <c r="BV715" i="9"/>
  <c r="J716" i="12" s="1"/>
  <c r="BV716" i="9"/>
  <c r="J717" i="12" s="1"/>
  <c r="BV717" i="9"/>
  <c r="J718" i="12" s="1"/>
  <c r="BV718" i="9"/>
  <c r="J719" i="12" s="1"/>
  <c r="BV719" i="9"/>
  <c r="J720" i="12" s="1"/>
  <c r="BV720" i="9"/>
  <c r="J721" i="12" s="1"/>
  <c r="BV721" i="9"/>
  <c r="J722" i="12" s="1"/>
  <c r="BV722" i="9"/>
  <c r="J723" i="12" s="1"/>
  <c r="BV723" i="9"/>
  <c r="J724" i="12" s="1"/>
  <c r="BV724" i="9"/>
  <c r="J725" i="12" s="1"/>
  <c r="BV725" i="9"/>
  <c r="J726" i="12" s="1"/>
  <c r="BV726" i="9"/>
  <c r="J727" i="12" s="1"/>
  <c r="BV727" i="9"/>
  <c r="J728" i="12" s="1"/>
  <c r="BV728" i="9"/>
  <c r="J729" i="12" s="1"/>
  <c r="BV729" i="9"/>
  <c r="J730" i="12" s="1"/>
  <c r="BV730" i="9"/>
  <c r="J731" i="12" s="1"/>
  <c r="BV731" i="9"/>
  <c r="J732" i="12" s="1"/>
  <c r="BV732" i="9"/>
  <c r="J733" i="12" s="1"/>
  <c r="BV733" i="9"/>
  <c r="J734" i="12" s="1"/>
  <c r="BV734" i="9"/>
  <c r="J735" i="12" s="1"/>
  <c r="BV735" i="9"/>
  <c r="J736" i="12" s="1"/>
  <c r="BV736" i="9"/>
  <c r="J737" i="12" s="1"/>
  <c r="BV737" i="9"/>
  <c r="J738" i="12" s="1"/>
  <c r="BV738" i="9"/>
  <c r="J739" i="12" s="1"/>
  <c r="BV739" i="9"/>
  <c r="J740" i="12" s="1"/>
  <c r="BV740" i="9"/>
  <c r="J741" i="12" s="1"/>
  <c r="BV741" i="9"/>
  <c r="J742" i="12" s="1"/>
  <c r="BV742" i="9"/>
  <c r="J743" i="12" s="1"/>
  <c r="BV743" i="9"/>
  <c r="J744" i="12" s="1"/>
  <c r="BV744" i="9"/>
  <c r="J745" i="12" s="1"/>
  <c r="BV745" i="9"/>
  <c r="J746" i="12" s="1"/>
  <c r="BV746" i="9"/>
  <c r="J747" i="12" s="1"/>
  <c r="BV747" i="9"/>
  <c r="J748" i="12" s="1"/>
  <c r="BV748" i="9"/>
  <c r="J749" i="12" s="1"/>
  <c r="BV749" i="9"/>
  <c r="J750" i="12" s="1"/>
  <c r="BV750" i="9"/>
  <c r="J751" i="12" s="1"/>
  <c r="BV751" i="9"/>
  <c r="J752" i="12" s="1"/>
  <c r="BV752" i="9"/>
  <c r="J753" i="12" s="1"/>
  <c r="BV753" i="9"/>
  <c r="J754" i="12" s="1"/>
  <c r="BV754" i="9"/>
  <c r="J755" i="12" s="1"/>
  <c r="BV755" i="9"/>
  <c r="J756" i="12" s="1"/>
  <c r="BV756" i="9"/>
  <c r="BV757" i="9"/>
  <c r="BV758" i="9"/>
  <c r="BV759" i="9"/>
  <c r="BV760" i="9"/>
  <c r="BV761" i="9"/>
  <c r="BV762" i="9"/>
  <c r="BV763" i="9"/>
  <c r="BV764" i="9"/>
  <c r="BV765" i="9"/>
  <c r="BV766" i="9"/>
  <c r="BV767" i="9"/>
  <c r="BV768" i="9"/>
  <c r="BV769" i="9"/>
  <c r="BV770" i="9"/>
  <c r="BV771" i="9"/>
  <c r="BV772" i="9"/>
  <c r="BV773" i="9"/>
  <c r="BV774" i="9"/>
  <c r="BV775" i="9"/>
  <c r="BV776" i="9"/>
  <c r="BV777" i="9"/>
  <c r="BV778" i="9"/>
  <c r="BV779" i="9"/>
  <c r="BV780" i="9"/>
  <c r="BV781" i="9"/>
  <c r="BV782" i="9"/>
  <c r="BV783" i="9"/>
  <c r="BV784" i="9"/>
  <c r="BV785" i="9"/>
  <c r="BV786" i="9"/>
  <c r="BV787" i="9"/>
  <c r="BV788" i="9"/>
  <c r="BV789" i="9"/>
  <c r="BV790" i="9"/>
  <c r="BV791" i="9"/>
  <c r="BV792" i="9"/>
  <c r="BV793" i="9"/>
  <c r="BV794" i="9"/>
  <c r="BV795" i="9"/>
  <c r="BV796" i="9"/>
  <c r="BV797" i="9"/>
  <c r="BV798" i="9"/>
  <c r="BV799" i="9"/>
  <c r="BV800" i="9"/>
  <c r="BV801" i="9"/>
  <c r="BV802" i="9"/>
  <c r="BV803" i="9"/>
  <c r="BV804" i="9"/>
  <c r="BV805" i="9"/>
  <c r="BV806" i="9"/>
  <c r="BV807" i="9"/>
  <c r="BV808" i="9"/>
  <c r="BV809" i="9"/>
  <c r="BV810" i="9"/>
  <c r="BV811" i="9"/>
  <c r="BV812" i="9"/>
  <c r="BV813" i="9"/>
  <c r="BV814" i="9"/>
  <c r="BV815" i="9"/>
  <c r="BV816" i="9"/>
  <c r="BV817" i="9"/>
  <c r="BV818" i="9"/>
  <c r="BV819" i="9"/>
  <c r="BV820" i="9"/>
  <c r="BV821" i="9"/>
  <c r="BV822" i="9"/>
  <c r="BV823" i="9"/>
  <c r="BV824" i="9"/>
  <c r="BV825" i="9"/>
  <c r="BV826" i="9"/>
  <c r="BV827" i="9"/>
  <c r="BV828" i="9"/>
  <c r="BV829" i="9"/>
  <c r="BV830" i="9"/>
  <c r="BV831" i="9"/>
  <c r="BV832" i="9"/>
  <c r="BV833" i="9"/>
  <c r="BV834" i="9"/>
  <c r="BV835" i="9"/>
  <c r="BV836" i="9"/>
  <c r="BV837" i="9"/>
  <c r="BV838" i="9"/>
  <c r="BV839" i="9"/>
  <c r="BV840" i="9"/>
  <c r="BV841" i="9"/>
  <c r="BV842" i="9"/>
  <c r="BV843" i="9"/>
  <c r="BV844" i="9"/>
  <c r="BV845" i="9"/>
  <c r="BV846" i="9"/>
  <c r="BV847" i="9"/>
  <c r="BV848" i="9"/>
  <c r="BV849" i="9"/>
  <c r="BV850" i="9"/>
  <c r="BV851" i="9"/>
  <c r="BV852" i="9"/>
  <c r="BV853" i="9"/>
  <c r="BV854" i="9"/>
  <c r="BV855" i="9"/>
  <c r="BV856" i="9"/>
  <c r="BV857" i="9"/>
  <c r="BV858" i="9"/>
  <c r="BV859" i="9"/>
  <c r="BV860" i="9"/>
  <c r="BV861" i="9"/>
  <c r="BV862" i="9"/>
  <c r="BV863" i="9"/>
  <c r="BV864" i="9"/>
  <c r="BV865" i="9"/>
  <c r="BV866" i="9"/>
  <c r="BV867" i="9"/>
  <c r="BV868" i="9"/>
  <c r="BV869" i="9"/>
  <c r="BV870" i="9"/>
  <c r="BV871" i="9"/>
  <c r="BV872" i="9"/>
  <c r="BV873" i="9"/>
  <c r="BV874" i="9"/>
  <c r="BV875" i="9"/>
  <c r="BV876" i="9"/>
  <c r="BV877" i="9"/>
  <c r="BV878" i="9"/>
  <c r="BV879" i="9"/>
  <c r="BV880" i="9"/>
  <c r="BV881" i="9"/>
  <c r="BV882" i="9"/>
  <c r="BV883" i="9"/>
  <c r="BV884" i="9"/>
  <c r="BV885" i="9"/>
  <c r="BV886" i="9"/>
  <c r="BV887" i="9"/>
  <c r="BV888" i="9"/>
  <c r="BV889" i="9"/>
  <c r="BV890" i="9"/>
  <c r="BV891" i="9"/>
  <c r="BV892" i="9"/>
  <c r="BV893" i="9"/>
  <c r="BV894" i="9"/>
  <c r="BV895" i="9"/>
  <c r="BV896" i="9"/>
  <c r="BV897" i="9"/>
  <c r="BV898" i="9"/>
  <c r="BV899" i="9"/>
  <c r="BV900" i="9"/>
  <c r="BV901" i="9"/>
  <c r="BV902" i="9"/>
  <c r="BV903" i="9"/>
  <c r="BV904" i="9"/>
  <c r="BV905" i="9"/>
  <c r="BV906" i="9"/>
  <c r="BV907" i="9"/>
  <c r="BV908" i="9"/>
  <c r="BV909" i="9"/>
  <c r="BV910" i="9"/>
  <c r="BV911" i="9"/>
  <c r="BV912" i="9"/>
  <c r="BV913" i="9"/>
  <c r="BV914" i="9"/>
  <c r="BV915" i="9"/>
  <c r="BV916" i="9"/>
  <c r="BV917" i="9"/>
  <c r="BV918" i="9"/>
  <c r="BV919" i="9"/>
  <c r="BV920" i="9"/>
  <c r="BV921" i="9"/>
  <c r="BV922" i="9"/>
  <c r="BV923" i="9"/>
  <c r="BV924" i="9"/>
  <c r="BV925" i="9"/>
  <c r="BV926" i="9"/>
  <c r="BV927" i="9"/>
  <c r="BV928" i="9"/>
  <c r="BV929" i="9"/>
  <c r="BV930" i="9"/>
  <c r="BV931" i="9"/>
  <c r="BV932" i="9"/>
  <c r="BV933" i="9"/>
  <c r="BV934" i="9"/>
  <c r="BV935" i="9"/>
  <c r="BV936" i="9"/>
  <c r="BV937" i="9"/>
  <c r="BV938" i="9"/>
  <c r="BV939" i="9"/>
  <c r="BV940" i="9"/>
  <c r="BV941" i="9"/>
  <c r="BV942" i="9"/>
  <c r="BV943" i="9"/>
  <c r="BV944" i="9"/>
  <c r="BV945" i="9"/>
  <c r="BV946" i="9"/>
  <c r="BV947" i="9"/>
  <c r="BV948" i="9"/>
  <c r="BV949" i="9"/>
  <c r="BV950" i="9"/>
  <c r="BV951" i="9"/>
  <c r="BV952" i="9"/>
  <c r="BV953" i="9"/>
  <c r="BV954" i="9"/>
  <c r="BV955" i="9"/>
  <c r="BV956" i="9"/>
  <c r="BV957" i="9"/>
  <c r="BV958" i="9"/>
  <c r="BV959" i="9"/>
  <c r="BV960" i="9"/>
  <c r="BV961" i="9"/>
  <c r="BV962" i="9"/>
  <c r="BV963" i="9"/>
  <c r="BV964" i="9"/>
  <c r="BV965" i="9"/>
  <c r="BV966" i="9"/>
  <c r="BV967" i="9"/>
  <c r="BV968" i="9"/>
  <c r="BV969" i="9"/>
  <c r="BV970" i="9"/>
  <c r="BV971" i="9"/>
  <c r="BV972" i="9"/>
  <c r="BV973" i="9"/>
  <c r="BV974" i="9"/>
  <c r="BV975" i="9"/>
  <c r="BV976" i="9"/>
  <c r="BV977" i="9"/>
  <c r="BV978" i="9"/>
  <c r="BV979" i="9"/>
  <c r="BV980" i="9"/>
  <c r="BV981" i="9"/>
  <c r="BV982" i="9"/>
  <c r="BV983" i="9"/>
  <c r="BV984" i="9"/>
  <c r="BV985" i="9"/>
  <c r="BV986" i="9"/>
  <c r="BV987" i="9"/>
  <c r="BV988" i="9"/>
  <c r="BV989" i="9"/>
  <c r="BV990" i="9"/>
  <c r="BV991" i="9"/>
  <c r="BV992" i="9"/>
  <c r="BV993" i="9"/>
  <c r="BV994" i="9"/>
  <c r="BV995" i="9"/>
  <c r="BV996" i="9"/>
  <c r="BV997" i="9"/>
  <c r="BV998" i="9"/>
  <c r="BV999" i="9"/>
  <c r="BV1000" i="9"/>
  <c r="BV1001" i="9"/>
  <c r="BV1002" i="9"/>
  <c r="BV1003" i="9"/>
  <c r="BV1004" i="9"/>
  <c r="BV1005" i="9"/>
  <c r="BV1006" i="9"/>
  <c r="BV1007" i="9"/>
  <c r="BV1008" i="9"/>
  <c r="BV1009" i="9"/>
  <c r="BV1010" i="9"/>
  <c r="BV1011" i="9"/>
  <c r="BV1012" i="9"/>
  <c r="BV1013" i="9"/>
  <c r="BV1014" i="9"/>
  <c r="BV1015" i="9"/>
  <c r="BV1016" i="9"/>
  <c r="BV1017" i="9"/>
  <c r="BV1018" i="9"/>
  <c r="BV1019" i="9"/>
  <c r="BV1020" i="9"/>
  <c r="BV1021" i="9"/>
  <c r="BV1022" i="9"/>
  <c r="BV1023" i="9"/>
  <c r="BV1024" i="9"/>
  <c r="BV1025" i="9"/>
  <c r="BV1026" i="9"/>
  <c r="BV1027" i="9"/>
  <c r="BV1028" i="9"/>
  <c r="BV1029" i="9"/>
  <c r="BV1030" i="9"/>
  <c r="BV1031" i="9"/>
  <c r="BV1032" i="9"/>
  <c r="BV1033" i="9"/>
  <c r="BV1034" i="9"/>
  <c r="BV1035" i="9"/>
  <c r="BV1036" i="9"/>
  <c r="BV1037" i="9"/>
  <c r="BV1038" i="9"/>
  <c r="BV1039" i="9"/>
  <c r="BV1040" i="9"/>
  <c r="BV1041" i="9"/>
  <c r="BV1042" i="9"/>
  <c r="BV1043" i="9"/>
  <c r="BV1044" i="9"/>
  <c r="BV1045" i="9"/>
  <c r="BV1046" i="9"/>
  <c r="BV1047" i="9"/>
  <c r="BV1048" i="9"/>
  <c r="BV1049" i="9"/>
  <c r="BV1050" i="9"/>
  <c r="BV1051" i="9"/>
  <c r="BV1052" i="9"/>
  <c r="BV1053" i="9"/>
  <c r="BV1054" i="9"/>
  <c r="BV1055" i="9"/>
  <c r="BV1056" i="9"/>
  <c r="BV1057" i="9"/>
  <c r="BV1058" i="9"/>
  <c r="BV1059" i="9"/>
  <c r="BV1060" i="9"/>
  <c r="BV1061" i="9"/>
  <c r="BV1062" i="9"/>
  <c r="BV1063" i="9"/>
  <c r="BV1064" i="9"/>
  <c r="BV1065" i="9"/>
  <c r="BV1066" i="9"/>
  <c r="BV1067" i="9"/>
  <c r="BV1068" i="9"/>
  <c r="BV1069" i="9"/>
  <c r="BV1070" i="9"/>
  <c r="BV1071" i="9"/>
  <c r="BV1072" i="9"/>
  <c r="BV1073" i="9"/>
  <c r="BV1074" i="9"/>
  <c r="BV1075" i="9"/>
  <c r="BV1076" i="9"/>
  <c r="BV1077" i="9"/>
  <c r="BV1078" i="9"/>
  <c r="BV1079" i="9"/>
  <c r="BV1080" i="9"/>
  <c r="BV1081" i="9"/>
  <c r="BV1082" i="9"/>
  <c r="BV1083" i="9"/>
  <c r="BV1084" i="9"/>
  <c r="BV1085" i="9"/>
  <c r="BV1086" i="9"/>
  <c r="BV1087" i="9"/>
  <c r="BV1088" i="9"/>
  <c r="BV1089" i="9"/>
  <c r="BV1090" i="9"/>
  <c r="BV1091" i="9"/>
  <c r="BV1092" i="9"/>
  <c r="BV1093" i="9"/>
  <c r="BV1094" i="9"/>
  <c r="BV1095" i="9"/>
  <c r="BV1096" i="9"/>
  <c r="BV1097" i="9"/>
  <c r="BV1098" i="9"/>
  <c r="BV1099" i="9"/>
  <c r="BV1100" i="9"/>
  <c r="BV1101" i="9"/>
  <c r="BV1102" i="9"/>
  <c r="J757" i="12"/>
  <c r="J758" i="12"/>
  <c r="J759" i="12"/>
  <c r="J760" i="12"/>
  <c r="J761" i="12"/>
  <c r="J762" i="12"/>
  <c r="J763" i="12"/>
  <c r="J764" i="12"/>
  <c r="J765" i="12"/>
  <c r="J766" i="12"/>
  <c r="J767" i="12"/>
  <c r="J768" i="12"/>
  <c r="J769" i="12"/>
  <c r="J770" i="12"/>
  <c r="J771" i="12"/>
  <c r="J772" i="12"/>
  <c r="J773" i="12"/>
  <c r="J774" i="12"/>
  <c r="J775" i="12"/>
  <c r="J776" i="12"/>
  <c r="J777" i="12"/>
  <c r="J778" i="12"/>
  <c r="J779" i="12"/>
  <c r="J780" i="12"/>
  <c r="J781" i="12"/>
  <c r="J782" i="12"/>
  <c r="J783" i="12"/>
  <c r="J784" i="12"/>
  <c r="J785" i="12"/>
  <c r="J786" i="12"/>
  <c r="J787" i="12"/>
  <c r="J788" i="12"/>
  <c r="J789" i="12"/>
  <c r="J790" i="12"/>
  <c r="J791" i="12"/>
  <c r="J792" i="12"/>
  <c r="J793" i="12"/>
  <c r="J794" i="12"/>
  <c r="J795" i="12"/>
  <c r="J796" i="12"/>
  <c r="J797" i="12"/>
  <c r="J798" i="12"/>
  <c r="J799" i="12"/>
  <c r="J800" i="12"/>
  <c r="J801" i="12"/>
  <c r="J802" i="12"/>
  <c r="J803" i="12"/>
  <c r="J804" i="12"/>
  <c r="J805" i="12"/>
  <c r="J806" i="12"/>
  <c r="J807" i="12"/>
  <c r="J808" i="12"/>
  <c r="J809" i="12"/>
  <c r="J810" i="12"/>
  <c r="J811" i="12"/>
  <c r="J812" i="12"/>
  <c r="J813" i="12"/>
  <c r="J814" i="12"/>
  <c r="J815" i="12"/>
  <c r="J816" i="12"/>
  <c r="J817" i="12"/>
  <c r="J818" i="12"/>
  <c r="J819" i="12"/>
  <c r="J820" i="12"/>
  <c r="J821" i="12"/>
  <c r="J822" i="12"/>
  <c r="J823" i="12"/>
  <c r="J824" i="12"/>
  <c r="J825" i="12"/>
  <c r="J826" i="12"/>
  <c r="J827" i="12"/>
  <c r="J828" i="12"/>
  <c r="J829" i="12"/>
  <c r="J830" i="12"/>
  <c r="J831" i="12"/>
  <c r="J832" i="12"/>
  <c r="J833" i="12"/>
  <c r="J834" i="12"/>
  <c r="J835" i="12"/>
  <c r="J836" i="12"/>
  <c r="J837" i="12"/>
  <c r="J838" i="12"/>
  <c r="J839" i="12"/>
  <c r="J840" i="12"/>
  <c r="J841" i="12"/>
  <c r="J842" i="12"/>
  <c r="J843" i="12"/>
  <c r="J844" i="12"/>
  <c r="J845" i="12"/>
  <c r="J846" i="12"/>
  <c r="J847" i="12"/>
  <c r="J848" i="12"/>
  <c r="J849" i="12"/>
  <c r="J850" i="12"/>
  <c r="J851" i="12"/>
  <c r="J852" i="12"/>
  <c r="J853" i="12"/>
  <c r="J854" i="12"/>
  <c r="J855" i="12"/>
  <c r="J856" i="12"/>
  <c r="J857" i="12"/>
  <c r="J858" i="12"/>
  <c r="J859" i="12"/>
  <c r="J860" i="12"/>
  <c r="J861" i="12"/>
  <c r="J862" i="12"/>
  <c r="J863" i="12"/>
  <c r="J864" i="12"/>
  <c r="J865" i="12"/>
  <c r="J866" i="12"/>
  <c r="J867" i="12"/>
  <c r="J868" i="12"/>
  <c r="J869" i="12"/>
  <c r="J870" i="12"/>
  <c r="J871" i="12"/>
  <c r="J872" i="12"/>
  <c r="J873" i="12"/>
  <c r="J874" i="12"/>
  <c r="J875" i="12"/>
  <c r="J876" i="12"/>
  <c r="J877" i="12"/>
  <c r="J878" i="12"/>
  <c r="J879" i="12"/>
  <c r="J880" i="12"/>
  <c r="J881" i="12"/>
  <c r="J882" i="12"/>
  <c r="J883" i="12"/>
  <c r="J884" i="12"/>
  <c r="J885" i="12"/>
  <c r="J886" i="12"/>
  <c r="J887" i="12"/>
  <c r="J888" i="12"/>
  <c r="J889" i="12"/>
  <c r="J890" i="12"/>
  <c r="J891" i="12"/>
  <c r="J892" i="12"/>
  <c r="J893" i="12"/>
  <c r="J894" i="12"/>
  <c r="J895" i="12"/>
  <c r="J896" i="12"/>
  <c r="J897" i="12"/>
  <c r="J898" i="12"/>
  <c r="J899" i="12"/>
  <c r="J900" i="12"/>
  <c r="J901" i="12"/>
  <c r="J902" i="12"/>
  <c r="J903" i="12"/>
  <c r="J904" i="12"/>
  <c r="J905" i="12"/>
  <c r="J906" i="12"/>
  <c r="J907" i="12"/>
  <c r="J908" i="12"/>
  <c r="J909" i="12"/>
  <c r="J910" i="12"/>
  <c r="J911" i="12"/>
  <c r="J912" i="12"/>
  <c r="J913" i="12"/>
  <c r="J914" i="12"/>
  <c r="J915" i="12"/>
  <c r="J916" i="12"/>
  <c r="J917" i="12"/>
  <c r="J918" i="12"/>
  <c r="J919" i="12"/>
  <c r="J920" i="12"/>
  <c r="J921" i="12"/>
  <c r="J922" i="12"/>
  <c r="J923" i="12"/>
  <c r="J924" i="12"/>
  <c r="J925" i="12"/>
  <c r="J926" i="12"/>
  <c r="J927" i="12"/>
  <c r="J928" i="12"/>
  <c r="J929" i="12"/>
  <c r="J930" i="12"/>
  <c r="J931" i="12"/>
  <c r="J932" i="12"/>
  <c r="J933" i="12"/>
  <c r="J934" i="12"/>
  <c r="J935" i="12"/>
  <c r="J936" i="12"/>
  <c r="J937" i="12"/>
  <c r="J938" i="12"/>
  <c r="J939" i="12"/>
  <c r="J940" i="12"/>
  <c r="J941" i="12"/>
  <c r="J942" i="12"/>
  <c r="J943" i="12"/>
  <c r="J944" i="12"/>
  <c r="J945" i="12"/>
  <c r="J946" i="12"/>
  <c r="J947" i="12"/>
  <c r="J948" i="12"/>
  <c r="J949" i="12"/>
  <c r="J950" i="12"/>
  <c r="J951" i="12"/>
  <c r="J952" i="12"/>
  <c r="J953" i="12"/>
  <c r="J954" i="12"/>
  <c r="J955" i="12"/>
  <c r="J956" i="12"/>
  <c r="J957" i="12"/>
  <c r="J958" i="12"/>
  <c r="J959" i="12"/>
  <c r="J960" i="12"/>
  <c r="J961" i="12"/>
  <c r="J962" i="12"/>
  <c r="J963" i="12"/>
  <c r="J964" i="12"/>
  <c r="J965" i="12"/>
  <c r="J966" i="12"/>
  <c r="J967" i="12"/>
  <c r="J968" i="12"/>
  <c r="J969" i="12"/>
  <c r="J970" i="12"/>
  <c r="J971" i="12"/>
  <c r="J972" i="12"/>
  <c r="J973" i="12"/>
  <c r="J974" i="12"/>
  <c r="J975" i="12"/>
  <c r="J976" i="12"/>
  <c r="J977" i="12"/>
  <c r="J978" i="12"/>
  <c r="J979" i="12"/>
  <c r="J980" i="12"/>
  <c r="J981" i="12"/>
  <c r="J982" i="12"/>
  <c r="J983" i="12"/>
  <c r="J984" i="12"/>
  <c r="J985" i="12"/>
  <c r="J986" i="12"/>
  <c r="J987" i="12"/>
  <c r="J988" i="12"/>
  <c r="J989" i="12"/>
  <c r="J990" i="12"/>
  <c r="J991" i="12"/>
  <c r="J992" i="12"/>
  <c r="J993" i="12"/>
  <c r="J994" i="12"/>
  <c r="J995" i="12"/>
  <c r="J996" i="12"/>
  <c r="J997" i="12"/>
  <c r="J998" i="12"/>
  <c r="J999" i="12"/>
  <c r="J1000" i="12"/>
  <c r="J1001" i="12"/>
  <c r="J1002" i="12"/>
  <c r="J1003" i="12"/>
  <c r="J1004" i="12"/>
  <c r="J1005" i="12"/>
  <c r="J1006" i="12"/>
  <c r="J1007" i="12"/>
  <c r="J1008" i="12"/>
  <c r="J1009" i="12"/>
  <c r="J1010" i="12"/>
  <c r="J1011" i="12"/>
  <c r="J1012" i="12"/>
  <c r="J1013" i="12"/>
  <c r="J1014" i="12"/>
  <c r="J1015" i="12"/>
  <c r="J1016" i="12"/>
  <c r="J1017" i="12"/>
  <c r="J1018" i="12"/>
  <c r="J1019" i="12"/>
  <c r="J1020" i="12"/>
  <c r="J1021" i="12"/>
  <c r="J1022" i="12"/>
  <c r="J1023" i="12"/>
  <c r="J1024" i="12"/>
  <c r="J1025" i="12"/>
  <c r="J1026" i="12"/>
  <c r="J1027" i="12"/>
  <c r="J1028" i="12"/>
  <c r="J1029" i="12"/>
  <c r="J1030" i="12"/>
  <c r="J1031" i="12"/>
  <c r="J1032" i="12"/>
  <c r="J1033" i="12"/>
  <c r="J1034" i="12"/>
  <c r="J1035" i="12"/>
  <c r="J1036" i="12"/>
  <c r="J1037" i="12"/>
  <c r="J1038" i="12"/>
  <c r="J1039" i="12"/>
  <c r="J1040" i="12"/>
  <c r="J1041" i="12"/>
  <c r="J1042" i="12"/>
  <c r="J1043" i="12"/>
  <c r="J1044" i="12"/>
  <c r="J1045" i="12"/>
  <c r="J1046" i="12"/>
  <c r="J1047" i="12"/>
  <c r="J1048" i="12"/>
  <c r="J1049" i="12"/>
  <c r="J1050" i="12"/>
  <c r="J1051" i="12"/>
  <c r="J1052" i="12"/>
  <c r="J1053" i="12"/>
  <c r="J1054" i="12"/>
  <c r="J1055" i="12"/>
  <c r="J1056" i="12"/>
  <c r="J1057" i="12"/>
  <c r="J1058" i="12"/>
  <c r="J1059" i="12"/>
  <c r="J1060" i="12"/>
  <c r="J1061" i="12"/>
  <c r="J1062" i="12"/>
  <c r="J1063" i="12"/>
  <c r="J1064" i="12"/>
  <c r="J1065" i="12"/>
  <c r="J1066" i="12"/>
  <c r="J1067" i="12"/>
  <c r="J1068" i="12"/>
  <c r="J1069" i="12"/>
  <c r="J1070" i="12"/>
  <c r="J1071" i="12"/>
  <c r="J1072" i="12"/>
  <c r="J1073" i="12"/>
  <c r="J1074" i="12"/>
  <c r="J1075" i="12"/>
  <c r="J1076" i="12"/>
  <c r="J1077" i="12"/>
  <c r="J1078" i="12"/>
  <c r="J1079" i="12"/>
  <c r="J1080" i="12"/>
  <c r="J1081" i="12"/>
  <c r="J1082" i="12"/>
  <c r="J1083" i="12"/>
  <c r="J1084" i="12"/>
  <c r="J1085" i="12"/>
  <c r="J1086" i="12"/>
  <c r="J1087" i="12"/>
  <c r="J1088" i="12"/>
  <c r="J1089" i="12"/>
  <c r="J1090" i="12"/>
  <c r="J1091" i="12"/>
  <c r="J1092" i="12"/>
  <c r="J1093" i="12"/>
  <c r="J1094" i="12"/>
  <c r="J1095" i="12"/>
  <c r="J1096" i="12"/>
  <c r="J1097" i="12"/>
  <c r="J1098" i="12"/>
  <c r="J1099" i="12"/>
  <c r="J1100" i="12"/>
  <c r="J1101" i="12"/>
  <c r="J1102" i="12"/>
  <c r="J1103" i="12"/>
  <c r="AK1102" i="9"/>
  <c r="AK1101" i="9"/>
  <c r="AK1100" i="9"/>
  <c r="AK1099" i="9"/>
  <c r="AK1098" i="9"/>
  <c r="AK1097" i="9"/>
  <c r="AK1096" i="9"/>
  <c r="AK1095" i="9"/>
  <c r="AK1094" i="9"/>
  <c r="AK1093" i="9"/>
  <c r="AK1092" i="9"/>
  <c r="AK1091" i="9"/>
  <c r="AK1090" i="9"/>
  <c r="AK1089" i="9"/>
  <c r="AK1088" i="9"/>
  <c r="AK1087" i="9"/>
  <c r="AK1086" i="9"/>
  <c r="AK1085" i="9"/>
  <c r="AK1084" i="9"/>
  <c r="AK1083" i="9"/>
  <c r="AK1082" i="9"/>
  <c r="AK1081" i="9"/>
  <c r="AK1080" i="9"/>
  <c r="AK1079" i="9"/>
  <c r="AK1078" i="9"/>
  <c r="AK1077" i="9"/>
  <c r="AK1076" i="9"/>
  <c r="AK1075" i="9"/>
  <c r="AK1074" i="9"/>
  <c r="AK1073" i="9"/>
  <c r="AK1072" i="9"/>
  <c r="AK1071" i="9"/>
  <c r="AK1070" i="9"/>
  <c r="AK1069" i="9"/>
  <c r="AK1068" i="9"/>
  <c r="AK1067" i="9"/>
  <c r="AK1066" i="9"/>
  <c r="AK1065" i="9"/>
  <c r="AK1064" i="9"/>
  <c r="AK1063" i="9"/>
  <c r="AK1062" i="9"/>
  <c r="AK1061" i="9"/>
  <c r="AK1060" i="9"/>
  <c r="AK1059" i="9"/>
  <c r="AK1058" i="9"/>
  <c r="AK1057" i="9"/>
  <c r="AK1056" i="9"/>
  <c r="AK1055" i="9"/>
  <c r="AK1054" i="9"/>
  <c r="AK1053" i="9"/>
  <c r="AK1052" i="9"/>
  <c r="AK1051" i="9"/>
  <c r="AK1050" i="9"/>
  <c r="AK1049" i="9"/>
  <c r="AK1048" i="9"/>
  <c r="AK1047" i="9"/>
  <c r="AK1046" i="9"/>
  <c r="AK1045" i="9"/>
  <c r="AK1044" i="9"/>
  <c r="AK1043" i="9"/>
  <c r="AK1042" i="9"/>
  <c r="AK1041" i="9"/>
  <c r="AK1040" i="9"/>
  <c r="AK1039" i="9"/>
  <c r="AK1038" i="9"/>
  <c r="AK1037" i="9"/>
  <c r="AK1036" i="9"/>
  <c r="AK1035" i="9"/>
  <c r="AK1034" i="9"/>
  <c r="AK1033" i="9"/>
  <c r="AK1032" i="9"/>
  <c r="AK1031" i="9"/>
  <c r="AK1030" i="9"/>
  <c r="AK1029" i="9"/>
  <c r="AK1028" i="9"/>
  <c r="AK1027" i="9"/>
  <c r="AK1026" i="9"/>
  <c r="AK1025" i="9"/>
  <c r="AK1024" i="9"/>
  <c r="AK1023" i="9"/>
  <c r="AK1022" i="9"/>
  <c r="AK1021" i="9"/>
  <c r="AK1020" i="9"/>
  <c r="AK1019" i="9"/>
  <c r="AK1018" i="9"/>
  <c r="AK1017" i="9"/>
  <c r="AK1016" i="9"/>
  <c r="AK1015" i="9"/>
  <c r="AK1014" i="9"/>
  <c r="AK1013" i="9"/>
  <c r="AK1012" i="9"/>
  <c r="AK1011" i="9"/>
  <c r="AK1010" i="9"/>
  <c r="AK1009" i="9"/>
  <c r="AK1008" i="9"/>
  <c r="AK1007" i="9"/>
  <c r="AK1006" i="9"/>
  <c r="AK1005" i="9"/>
  <c r="AK1004" i="9"/>
  <c r="AK1003" i="9"/>
  <c r="AK1002" i="9"/>
  <c r="AK1001" i="9"/>
  <c r="AK1000" i="9"/>
  <c r="AK999" i="9"/>
  <c r="AK998" i="9"/>
  <c r="AK997" i="9"/>
  <c r="AK996" i="9"/>
  <c r="AK995" i="9"/>
  <c r="AK994" i="9"/>
  <c r="AK993" i="9"/>
  <c r="AK992" i="9"/>
  <c r="AK991" i="9"/>
  <c r="AK990" i="9"/>
  <c r="AK989" i="9"/>
  <c r="AK988" i="9"/>
  <c r="AK987" i="9"/>
  <c r="AK986" i="9"/>
  <c r="AK985" i="9"/>
  <c r="AK984" i="9"/>
  <c r="AK983" i="9"/>
  <c r="AK982" i="9"/>
  <c r="AK981" i="9"/>
  <c r="AK980" i="9"/>
  <c r="AK979" i="9"/>
  <c r="AK978" i="9"/>
  <c r="AK977" i="9"/>
  <c r="AK976" i="9"/>
  <c r="AK975" i="9"/>
  <c r="AK974" i="9"/>
  <c r="AK973" i="9"/>
  <c r="AK972" i="9"/>
  <c r="AK971" i="9"/>
  <c r="AK970" i="9"/>
  <c r="AK969" i="9"/>
  <c r="AK968" i="9"/>
  <c r="AK967" i="9"/>
  <c r="AK966" i="9"/>
  <c r="AK965" i="9"/>
  <c r="AK964" i="9"/>
  <c r="AK963" i="9"/>
  <c r="AK962" i="9"/>
  <c r="AK961" i="9"/>
  <c r="AK960" i="9"/>
  <c r="AK959" i="9"/>
  <c r="AK958" i="9"/>
  <c r="AK957" i="9"/>
  <c r="AK956" i="9"/>
  <c r="AK955" i="9"/>
  <c r="AK954" i="9"/>
  <c r="AK953" i="9"/>
  <c r="AK952" i="9"/>
  <c r="AK951" i="9"/>
  <c r="AK950" i="9"/>
  <c r="AK949" i="9"/>
  <c r="AK948" i="9"/>
  <c r="AK947" i="9"/>
  <c r="AK946" i="9"/>
  <c r="AK945" i="9"/>
  <c r="AK944" i="9"/>
  <c r="AK943" i="9"/>
  <c r="AK942" i="9"/>
  <c r="AK941" i="9"/>
  <c r="AK940" i="9"/>
  <c r="AK939" i="9"/>
  <c r="AK938" i="9"/>
  <c r="AK937" i="9"/>
  <c r="AK936" i="9"/>
  <c r="AK935" i="9"/>
  <c r="AK934" i="9"/>
  <c r="AK933" i="9"/>
  <c r="AK932" i="9"/>
  <c r="AK931" i="9"/>
  <c r="AK930" i="9"/>
  <c r="AK929" i="9"/>
  <c r="AK928" i="9"/>
  <c r="AK927" i="9"/>
  <c r="AK926" i="9"/>
  <c r="AK925" i="9"/>
  <c r="AK924" i="9"/>
  <c r="AK923" i="9"/>
  <c r="AK922" i="9"/>
  <c r="AK921" i="9"/>
  <c r="AK920" i="9"/>
  <c r="AK919" i="9"/>
  <c r="AK918" i="9"/>
  <c r="AK917" i="9"/>
  <c r="AK916" i="9"/>
  <c r="AK915" i="9"/>
  <c r="AK914" i="9"/>
  <c r="AK913" i="9"/>
  <c r="AK912" i="9"/>
  <c r="AK911" i="9"/>
  <c r="AK910" i="9"/>
  <c r="AK909" i="9"/>
  <c r="AK908" i="9"/>
  <c r="AK907" i="9"/>
  <c r="AK906" i="9"/>
  <c r="AK905" i="9"/>
  <c r="AK904" i="9"/>
  <c r="AK903" i="9"/>
  <c r="AK902" i="9"/>
  <c r="AK901" i="9"/>
  <c r="AK900" i="9"/>
  <c r="AK899" i="9"/>
  <c r="AK898" i="9"/>
  <c r="AK897" i="9"/>
  <c r="AK896" i="9"/>
  <c r="AK895" i="9"/>
  <c r="AK894" i="9"/>
  <c r="AK893" i="9"/>
  <c r="AK892" i="9"/>
  <c r="AK891" i="9"/>
  <c r="AK890" i="9"/>
  <c r="AK889" i="9"/>
  <c r="AK888" i="9"/>
  <c r="AK887" i="9"/>
  <c r="AK886" i="9"/>
  <c r="AK885" i="9"/>
  <c r="AK884" i="9"/>
  <c r="AK883" i="9"/>
  <c r="AK882" i="9"/>
  <c r="AK881" i="9"/>
  <c r="AK880" i="9"/>
  <c r="AK879" i="9"/>
  <c r="AK878" i="9"/>
  <c r="AK877" i="9"/>
  <c r="AK876" i="9"/>
  <c r="AK875" i="9"/>
  <c r="AK874" i="9"/>
  <c r="AK873" i="9"/>
  <c r="AK872" i="9"/>
  <c r="AK871" i="9"/>
  <c r="AK870" i="9"/>
  <c r="AK869" i="9"/>
  <c r="AK868" i="9"/>
  <c r="AK867" i="9"/>
  <c r="AK866" i="9"/>
  <c r="AK865" i="9"/>
  <c r="AK864" i="9"/>
  <c r="AK863" i="9"/>
  <c r="AK862" i="9"/>
  <c r="AK861" i="9"/>
  <c r="AK860" i="9"/>
  <c r="AK859" i="9"/>
  <c r="AK858" i="9"/>
  <c r="AK857" i="9"/>
  <c r="AK856" i="9"/>
  <c r="AK855" i="9"/>
  <c r="AK854" i="9"/>
  <c r="AK853" i="9"/>
  <c r="AK852" i="9"/>
  <c r="AK851" i="9"/>
  <c r="AK850" i="9"/>
  <c r="AK849" i="9"/>
  <c r="AK848" i="9"/>
  <c r="AK847" i="9"/>
  <c r="AK846" i="9"/>
  <c r="AK845" i="9"/>
  <c r="AK844" i="9"/>
  <c r="AK843" i="9"/>
  <c r="AK842" i="9"/>
  <c r="AK841" i="9"/>
  <c r="AK840" i="9"/>
  <c r="AK839" i="9"/>
  <c r="AK838" i="9"/>
  <c r="AK837" i="9"/>
  <c r="AK836" i="9"/>
  <c r="AK835" i="9"/>
  <c r="AK834" i="9"/>
  <c r="AK833" i="9"/>
  <c r="AK832" i="9"/>
  <c r="AK831" i="9"/>
  <c r="AK830" i="9"/>
  <c r="AK829" i="9"/>
  <c r="AK828" i="9"/>
  <c r="AK827" i="9"/>
  <c r="AK826" i="9"/>
  <c r="AK825" i="9"/>
  <c r="AK824" i="9"/>
  <c r="AK823" i="9"/>
  <c r="AK822" i="9"/>
  <c r="AK821" i="9"/>
  <c r="AK820" i="9"/>
  <c r="AK819" i="9"/>
  <c r="AK818" i="9"/>
  <c r="AK817" i="9"/>
  <c r="AK816" i="9"/>
  <c r="AK815" i="9"/>
  <c r="AK814" i="9"/>
  <c r="AK813" i="9"/>
  <c r="AK812" i="9"/>
  <c r="AK811" i="9"/>
  <c r="AK810" i="9"/>
  <c r="AK809" i="9"/>
  <c r="AK808" i="9"/>
  <c r="AK807" i="9"/>
  <c r="AK806" i="9"/>
  <c r="AK805" i="9"/>
  <c r="AK804" i="9"/>
  <c r="AK803" i="9"/>
  <c r="AK802" i="9"/>
  <c r="AK801" i="9"/>
  <c r="AK800" i="9"/>
  <c r="AK799" i="9"/>
  <c r="AK798" i="9"/>
  <c r="AK797" i="9"/>
  <c r="AK796" i="9"/>
  <c r="AK795" i="9"/>
  <c r="AK794" i="9"/>
  <c r="AK793" i="9"/>
  <c r="AK792" i="9"/>
  <c r="AK791" i="9"/>
  <c r="AK790" i="9"/>
  <c r="AK789" i="9"/>
  <c r="AK788" i="9"/>
  <c r="AK787" i="9"/>
  <c r="AK786" i="9"/>
  <c r="AK785" i="9"/>
  <c r="AK784" i="9"/>
  <c r="AK783" i="9"/>
  <c r="AK782" i="9"/>
  <c r="AK781" i="9"/>
  <c r="AK780" i="9"/>
  <c r="AK779" i="9"/>
  <c r="AK778" i="9"/>
  <c r="AK777" i="9"/>
  <c r="AK776" i="9"/>
  <c r="AK775" i="9"/>
  <c r="AK774" i="9"/>
  <c r="AK773" i="9"/>
  <c r="AK772" i="9"/>
  <c r="AK771" i="9"/>
  <c r="AK770" i="9"/>
  <c r="AK769" i="9"/>
  <c r="AK768" i="9"/>
  <c r="AK767" i="9"/>
  <c r="AK766" i="9"/>
  <c r="AK765" i="9"/>
  <c r="AK764" i="9"/>
  <c r="AK763" i="9"/>
  <c r="AK762" i="9"/>
  <c r="AK761" i="9"/>
  <c r="AK760" i="9"/>
  <c r="AK759" i="9"/>
  <c r="AK758" i="9"/>
  <c r="AK757" i="9"/>
  <c r="AK756" i="9"/>
  <c r="AK755" i="9"/>
  <c r="AK754" i="9"/>
  <c r="AK753" i="9"/>
  <c r="AK752" i="9"/>
  <c r="AK751" i="9"/>
  <c r="AK750" i="9"/>
  <c r="AK749" i="9"/>
  <c r="AK748" i="9"/>
  <c r="AK747" i="9"/>
  <c r="AK746" i="9"/>
  <c r="AK745" i="9"/>
  <c r="AK744" i="9"/>
  <c r="AK743" i="9"/>
  <c r="AK742" i="9"/>
  <c r="AK741" i="9"/>
  <c r="AK740" i="9"/>
  <c r="AK739" i="9"/>
  <c r="AK738" i="9"/>
  <c r="AK737" i="9"/>
  <c r="AK736" i="9"/>
  <c r="AK735" i="9"/>
  <c r="AK734" i="9"/>
  <c r="AK733" i="9"/>
  <c r="AK732" i="9"/>
  <c r="AK731" i="9"/>
  <c r="AK730" i="9"/>
  <c r="AK729" i="9"/>
  <c r="AK728" i="9"/>
  <c r="AK727" i="9"/>
  <c r="AK726" i="9"/>
  <c r="AK725" i="9"/>
  <c r="AK724" i="9"/>
  <c r="AK723" i="9"/>
  <c r="AK722" i="9"/>
  <c r="AK721" i="9"/>
  <c r="AK720" i="9"/>
  <c r="AK719" i="9"/>
  <c r="AK718" i="9"/>
  <c r="AK717" i="9"/>
  <c r="AK716" i="9"/>
  <c r="AK715" i="9"/>
  <c r="AK714" i="9"/>
  <c r="AK713" i="9"/>
  <c r="AK712" i="9"/>
  <c r="AK711" i="9"/>
  <c r="AK710" i="9"/>
  <c r="AK709" i="9"/>
  <c r="AK708" i="9"/>
  <c r="AK707" i="9"/>
  <c r="AK706" i="9"/>
  <c r="AK705" i="9"/>
  <c r="AK704" i="9"/>
  <c r="AK703" i="9"/>
  <c r="AK702" i="9"/>
  <c r="AK701" i="9"/>
  <c r="AK700" i="9"/>
  <c r="AK699" i="9"/>
  <c r="AK698" i="9"/>
  <c r="AK697" i="9"/>
  <c r="AK696" i="9"/>
  <c r="AK695" i="9"/>
  <c r="AK694" i="9"/>
  <c r="AK693" i="9"/>
  <c r="AK692" i="9"/>
  <c r="AK691" i="9"/>
  <c r="AK690" i="9"/>
  <c r="AK689" i="9"/>
  <c r="AK688" i="9"/>
  <c r="AK687" i="9"/>
  <c r="AK686" i="9"/>
  <c r="AK685" i="9"/>
  <c r="AK684" i="9"/>
  <c r="AK683" i="9"/>
  <c r="AK682" i="9"/>
  <c r="AK681" i="9"/>
  <c r="AK680" i="9"/>
  <c r="AK679" i="9"/>
  <c r="AK678" i="9"/>
  <c r="AK677" i="9"/>
  <c r="AK676" i="9"/>
  <c r="AK675" i="9"/>
  <c r="AK674" i="9"/>
  <c r="AK673" i="9"/>
  <c r="AK672" i="9"/>
  <c r="AK671" i="9"/>
  <c r="AK670" i="9"/>
  <c r="AK669" i="9"/>
  <c r="AK668" i="9"/>
  <c r="AK667" i="9"/>
  <c r="AK666" i="9"/>
  <c r="AK665" i="9"/>
  <c r="AK664" i="9"/>
  <c r="AK663" i="9"/>
  <c r="AK662" i="9"/>
  <c r="AK661" i="9"/>
  <c r="AK660" i="9"/>
  <c r="AK659" i="9"/>
  <c r="AK658" i="9"/>
  <c r="AK657" i="9"/>
  <c r="AK656" i="9"/>
  <c r="AK655" i="9"/>
  <c r="AK654" i="9"/>
  <c r="AK653" i="9"/>
  <c r="AK652" i="9"/>
  <c r="AK651" i="9"/>
  <c r="AK650" i="9"/>
  <c r="AK649" i="9"/>
  <c r="AK648" i="9"/>
  <c r="AK647" i="9"/>
  <c r="AK646" i="9"/>
  <c r="AK645" i="9"/>
  <c r="AK644" i="9"/>
  <c r="AK643" i="9"/>
  <c r="AK642" i="9"/>
  <c r="AK641" i="9"/>
  <c r="AK640" i="9"/>
  <c r="AK639" i="9"/>
  <c r="AK638" i="9"/>
  <c r="AK637" i="9"/>
  <c r="AK636" i="9"/>
  <c r="AK635" i="9"/>
  <c r="AK634" i="9"/>
  <c r="AK633" i="9"/>
  <c r="AK632" i="9"/>
  <c r="AK631" i="9"/>
  <c r="AK630" i="9"/>
  <c r="AK629" i="9"/>
  <c r="AK628" i="9"/>
  <c r="AK627" i="9"/>
  <c r="AK626" i="9"/>
  <c r="AK625" i="9"/>
  <c r="AK624" i="9"/>
  <c r="AK623" i="9"/>
  <c r="AK622" i="9"/>
  <c r="AK621" i="9"/>
  <c r="AK620" i="9"/>
  <c r="AK619" i="9"/>
  <c r="AK618" i="9"/>
  <c r="AK617" i="9"/>
  <c r="AK616" i="9"/>
  <c r="AK615" i="9"/>
  <c r="AK614" i="9"/>
  <c r="AK613" i="9"/>
  <c r="AK612" i="9"/>
  <c r="AK611" i="9"/>
  <c r="AK610" i="9"/>
  <c r="AK609" i="9"/>
  <c r="AK608" i="9"/>
  <c r="AK607" i="9"/>
  <c r="AK606" i="9"/>
  <c r="AK605" i="9"/>
  <c r="AK604" i="9"/>
  <c r="AK603" i="9"/>
  <c r="AK602" i="9"/>
  <c r="AK601" i="9"/>
  <c r="AK600" i="9"/>
  <c r="AK599" i="9"/>
  <c r="AK598" i="9"/>
  <c r="AK597" i="9"/>
  <c r="AK596" i="9"/>
  <c r="AK595" i="9"/>
  <c r="AK594" i="9"/>
  <c r="AK593" i="9"/>
  <c r="AK592" i="9"/>
  <c r="AK591" i="9"/>
  <c r="AK590" i="9"/>
  <c r="AK589" i="9"/>
  <c r="AK588" i="9"/>
  <c r="AK587" i="9"/>
  <c r="AK586" i="9"/>
  <c r="AK585" i="9"/>
  <c r="AK584" i="9"/>
  <c r="AK583" i="9"/>
  <c r="AK582" i="9"/>
  <c r="AK581" i="9"/>
  <c r="AK580" i="9"/>
  <c r="AK579" i="9"/>
  <c r="AK578" i="9"/>
  <c r="AK577" i="9"/>
  <c r="AK576" i="9"/>
  <c r="AK575" i="9"/>
  <c r="AK574" i="9"/>
  <c r="AK573" i="9"/>
  <c r="AK572" i="9"/>
  <c r="AK571" i="9"/>
  <c r="AK570" i="9"/>
  <c r="AK569" i="9"/>
  <c r="AK568" i="9"/>
  <c r="AK567" i="9"/>
  <c r="AK566" i="9"/>
  <c r="AK565" i="9"/>
  <c r="AK564" i="9"/>
  <c r="AK563" i="9"/>
  <c r="AK562" i="9"/>
  <c r="AK561" i="9"/>
  <c r="AK560" i="9"/>
  <c r="AK559" i="9"/>
  <c r="AK558" i="9"/>
  <c r="AK557" i="9"/>
  <c r="AK556" i="9"/>
  <c r="AK555" i="9"/>
  <c r="AK554" i="9"/>
  <c r="AK553" i="9"/>
  <c r="AK552" i="9"/>
  <c r="AK551" i="9"/>
  <c r="AK550" i="9"/>
  <c r="AK549" i="9"/>
  <c r="AK548" i="9"/>
  <c r="AK547" i="9"/>
  <c r="AK546" i="9"/>
  <c r="AK545" i="9"/>
  <c r="AK544" i="9"/>
  <c r="AK543" i="9"/>
  <c r="AK542" i="9"/>
  <c r="AK541" i="9"/>
  <c r="AK540" i="9"/>
  <c r="AK539" i="9"/>
  <c r="AK538" i="9"/>
  <c r="AK537" i="9"/>
  <c r="AK536" i="9"/>
  <c r="AK535" i="9"/>
  <c r="AK534" i="9"/>
  <c r="AK533" i="9"/>
  <c r="AK532" i="9"/>
  <c r="AK531" i="9"/>
  <c r="AK530" i="9"/>
  <c r="AK529" i="9"/>
  <c r="AK528" i="9"/>
  <c r="AK527" i="9"/>
  <c r="AK526" i="9"/>
  <c r="AK525" i="9"/>
  <c r="AK524" i="9"/>
  <c r="AK523" i="9"/>
  <c r="AK522" i="9"/>
  <c r="AK521" i="9"/>
  <c r="AK520" i="9"/>
  <c r="AK519" i="9"/>
  <c r="AK518" i="9"/>
  <c r="AK517" i="9"/>
  <c r="AK516" i="9"/>
  <c r="AK515" i="9"/>
  <c r="AK514" i="9"/>
  <c r="AK513" i="9"/>
  <c r="AK512" i="9"/>
  <c r="AK511" i="9"/>
  <c r="AK510" i="9"/>
  <c r="AK509" i="9"/>
  <c r="AK508" i="9"/>
  <c r="AK507" i="9"/>
  <c r="AK506" i="9"/>
  <c r="AK505" i="9"/>
  <c r="AK504" i="9"/>
  <c r="AK503" i="9"/>
  <c r="AK502" i="9"/>
  <c r="AK501" i="9"/>
  <c r="AK500" i="9"/>
  <c r="AK499" i="9"/>
  <c r="AK498" i="9"/>
  <c r="AK497" i="9"/>
  <c r="AK496" i="9"/>
  <c r="AK495" i="9"/>
  <c r="AK494" i="9"/>
  <c r="AK493" i="9"/>
  <c r="AK492" i="9"/>
  <c r="AK491" i="9"/>
  <c r="AK490" i="9"/>
  <c r="AK489" i="9"/>
  <c r="AK488" i="9"/>
  <c r="AK487" i="9"/>
  <c r="AK486" i="9"/>
  <c r="AK485" i="9"/>
  <c r="AK484" i="9"/>
  <c r="AK483" i="9"/>
  <c r="AK482" i="9"/>
  <c r="AK481" i="9"/>
  <c r="AK480" i="9"/>
  <c r="AK479" i="9"/>
  <c r="AK478" i="9"/>
  <c r="AK477" i="9"/>
  <c r="AK476" i="9"/>
  <c r="AK475" i="9"/>
  <c r="AK474" i="9"/>
  <c r="AK473" i="9"/>
  <c r="AK472" i="9"/>
  <c r="AK471" i="9"/>
  <c r="AK470" i="9"/>
  <c r="AK469" i="9"/>
  <c r="AK468" i="9"/>
  <c r="AK467" i="9"/>
  <c r="AK466" i="9"/>
  <c r="AK465" i="9"/>
  <c r="AK464" i="9"/>
  <c r="AK463" i="9"/>
  <c r="AK462" i="9"/>
  <c r="AK461" i="9"/>
  <c r="AK460" i="9"/>
  <c r="AK459" i="9"/>
  <c r="AK458" i="9"/>
  <c r="AK457" i="9"/>
  <c r="AK456" i="9"/>
  <c r="AK455" i="9"/>
  <c r="AK454" i="9"/>
  <c r="AK453" i="9"/>
  <c r="AK452" i="9"/>
  <c r="AK451" i="9"/>
  <c r="AK450" i="9"/>
  <c r="AK449" i="9"/>
  <c r="AK448" i="9"/>
  <c r="AK447" i="9"/>
  <c r="AK446" i="9"/>
  <c r="AK445" i="9"/>
  <c r="AK444" i="9"/>
  <c r="AK443" i="9"/>
  <c r="AK442" i="9"/>
  <c r="AK441" i="9"/>
  <c r="AK440" i="9"/>
  <c r="AK439" i="9"/>
  <c r="AK438" i="9"/>
  <c r="AK437" i="9"/>
  <c r="AK436" i="9"/>
  <c r="AK435" i="9"/>
  <c r="AK434" i="9"/>
  <c r="AK433" i="9"/>
  <c r="AK432" i="9"/>
  <c r="AK431" i="9"/>
  <c r="AK430" i="9"/>
  <c r="AK429" i="9"/>
  <c r="AK428" i="9"/>
  <c r="AK427" i="9"/>
  <c r="AK426" i="9"/>
  <c r="AK425" i="9"/>
  <c r="AK424" i="9"/>
  <c r="AK423" i="9"/>
  <c r="AK422" i="9"/>
  <c r="AK421" i="9"/>
  <c r="AK420" i="9"/>
  <c r="AK419" i="9"/>
  <c r="AK418" i="9"/>
  <c r="AK417" i="9"/>
  <c r="AK416" i="9"/>
  <c r="AK415" i="9"/>
  <c r="AK414" i="9"/>
  <c r="AK413" i="9"/>
  <c r="AK412" i="9"/>
  <c r="AK411" i="9"/>
  <c r="AK410" i="9"/>
  <c r="AK409" i="9"/>
  <c r="AK408" i="9"/>
  <c r="AK407" i="9"/>
  <c r="AK406" i="9"/>
  <c r="AK405" i="9"/>
  <c r="AK404" i="9"/>
  <c r="AK403" i="9"/>
  <c r="AK402" i="9"/>
  <c r="AK401" i="9"/>
  <c r="AK400" i="9"/>
  <c r="AK399" i="9"/>
  <c r="AK398" i="9"/>
  <c r="AK397" i="9"/>
  <c r="AK396" i="9"/>
  <c r="AK395" i="9"/>
  <c r="AK394" i="9"/>
  <c r="AK393" i="9"/>
  <c r="AK392" i="9"/>
  <c r="AK391" i="9"/>
  <c r="AK390" i="9"/>
  <c r="AK389" i="9"/>
  <c r="AK388" i="9"/>
  <c r="AK387" i="9"/>
  <c r="AK386" i="9"/>
  <c r="AK385" i="9"/>
  <c r="AK384" i="9"/>
  <c r="AK383" i="9"/>
  <c r="AK382" i="9"/>
  <c r="AK381" i="9"/>
  <c r="AK380" i="9"/>
  <c r="AK379" i="9"/>
  <c r="AK378" i="9"/>
  <c r="AK377" i="9"/>
  <c r="AK376" i="9"/>
  <c r="AK375" i="9"/>
  <c r="AK374" i="9"/>
  <c r="AK373" i="9"/>
  <c r="AK372" i="9"/>
  <c r="AK371" i="9"/>
  <c r="AK370" i="9"/>
  <c r="AK369" i="9"/>
  <c r="AK368" i="9"/>
  <c r="AK367" i="9"/>
  <c r="AK366" i="9"/>
  <c r="AK365" i="9"/>
  <c r="AK364" i="9"/>
  <c r="AK363" i="9"/>
  <c r="AK362" i="9"/>
  <c r="AK361" i="9"/>
  <c r="AK360" i="9"/>
  <c r="AK359" i="9"/>
  <c r="AK358" i="9"/>
  <c r="AK357" i="9"/>
  <c r="AK356" i="9"/>
  <c r="AK355" i="9"/>
  <c r="AK354" i="9"/>
  <c r="AK353" i="9"/>
  <c r="AK352" i="9"/>
  <c r="AK351" i="9"/>
  <c r="AK350" i="9"/>
  <c r="AK349" i="9"/>
  <c r="AK348" i="9"/>
  <c r="AK347" i="9"/>
  <c r="AK346" i="9"/>
  <c r="AK345" i="9"/>
  <c r="AK344" i="9"/>
  <c r="AK343" i="9"/>
  <c r="AK342" i="9"/>
  <c r="AK341" i="9"/>
  <c r="AK340" i="9"/>
  <c r="AK339" i="9"/>
  <c r="AK338" i="9"/>
  <c r="AK337" i="9"/>
  <c r="AK336" i="9"/>
  <c r="AK335" i="9"/>
  <c r="AK334" i="9"/>
  <c r="AK333" i="9"/>
  <c r="AK332" i="9"/>
  <c r="AK331" i="9"/>
  <c r="AK330" i="9"/>
  <c r="AK329" i="9"/>
  <c r="AK328" i="9"/>
  <c r="AK327" i="9"/>
  <c r="AK326" i="9"/>
  <c r="AK325" i="9"/>
  <c r="AK324" i="9"/>
  <c r="AK323" i="9"/>
  <c r="AK322" i="9"/>
  <c r="AK321" i="9"/>
  <c r="AK320" i="9"/>
  <c r="AK319" i="9"/>
  <c r="AK318" i="9"/>
  <c r="AK317" i="9"/>
  <c r="AK316" i="9"/>
  <c r="AK315" i="9"/>
  <c r="AK314" i="9"/>
  <c r="AK313" i="9"/>
  <c r="AK312" i="9"/>
  <c r="AK311" i="9"/>
  <c r="AK310" i="9"/>
  <c r="AK309" i="9"/>
  <c r="AK308" i="9"/>
  <c r="AK307" i="9"/>
  <c r="AK306" i="9"/>
  <c r="AK305" i="9"/>
  <c r="AK304" i="9"/>
  <c r="AK303" i="9"/>
  <c r="AK302" i="9"/>
  <c r="AK301" i="9"/>
  <c r="AK300" i="9"/>
  <c r="AK299" i="9"/>
  <c r="AK298" i="9"/>
  <c r="AK297" i="9"/>
  <c r="AK296" i="9"/>
  <c r="AK295" i="9"/>
  <c r="AK294" i="9"/>
  <c r="AK293" i="9"/>
  <c r="AK292" i="9"/>
  <c r="AK291" i="9"/>
  <c r="AK290" i="9"/>
  <c r="AK289" i="9"/>
  <c r="AK288" i="9"/>
  <c r="AK287" i="9"/>
  <c r="AK286" i="9"/>
  <c r="AK285" i="9"/>
  <c r="AK284" i="9"/>
  <c r="AK283" i="9"/>
  <c r="AK282" i="9"/>
  <c r="AK281" i="9"/>
  <c r="AK280" i="9"/>
  <c r="AK279" i="9"/>
  <c r="AK278" i="9"/>
  <c r="AK277" i="9"/>
  <c r="AK276" i="9"/>
  <c r="AK275" i="9"/>
  <c r="AK274" i="9"/>
  <c r="AK273" i="9"/>
  <c r="AK272" i="9"/>
  <c r="AK271" i="9"/>
  <c r="AK270" i="9"/>
  <c r="AK269" i="9"/>
  <c r="AK268" i="9"/>
  <c r="AK267" i="9"/>
  <c r="AK266" i="9"/>
  <c r="AK265" i="9"/>
  <c r="AK264" i="9"/>
  <c r="AK263" i="9"/>
  <c r="AK262" i="9"/>
  <c r="AK261" i="9"/>
  <c r="AK260" i="9"/>
  <c r="AK259" i="9"/>
  <c r="AK258" i="9"/>
  <c r="AK257" i="9"/>
  <c r="AK256" i="9"/>
  <c r="AK255" i="9"/>
  <c r="AK254" i="9"/>
  <c r="AK253" i="9"/>
  <c r="AK252" i="9"/>
  <c r="AK251" i="9"/>
  <c r="AK250" i="9"/>
  <c r="AK249" i="9"/>
  <c r="AK248" i="9"/>
  <c r="AK247" i="9"/>
  <c r="AK246" i="9"/>
  <c r="AK245" i="9"/>
  <c r="AK244" i="9"/>
  <c r="AK243" i="9"/>
  <c r="AK242" i="9"/>
  <c r="AK241" i="9"/>
  <c r="AK240" i="9"/>
  <c r="AK239" i="9"/>
  <c r="AK238" i="9"/>
  <c r="AK237" i="9"/>
  <c r="AK236" i="9"/>
  <c r="AK235" i="9"/>
  <c r="AK234" i="9"/>
  <c r="AK233" i="9"/>
  <c r="AK232" i="9"/>
  <c r="AK231" i="9"/>
  <c r="AK230" i="9"/>
  <c r="AK229" i="9"/>
  <c r="AK228" i="9"/>
  <c r="AK227" i="9"/>
  <c r="AK226" i="9"/>
  <c r="AK225" i="9"/>
  <c r="AK224" i="9"/>
  <c r="AK223" i="9"/>
  <c r="AK222" i="9"/>
  <c r="AK221" i="9"/>
  <c r="AK220" i="9"/>
  <c r="AK219" i="9"/>
  <c r="AK218" i="9"/>
  <c r="AK217" i="9"/>
  <c r="AK216" i="9"/>
  <c r="AK215" i="9"/>
  <c r="AK214" i="9"/>
  <c r="AK213" i="9"/>
  <c r="AK212" i="9"/>
  <c r="AK211" i="9"/>
  <c r="AK210" i="9"/>
  <c r="AK209" i="9"/>
  <c r="AK208" i="9"/>
  <c r="AK207" i="9"/>
  <c r="AK206" i="9"/>
  <c r="AK205" i="9"/>
  <c r="AK204" i="9"/>
  <c r="AK203" i="9"/>
  <c r="AK202" i="9"/>
  <c r="AK201" i="9"/>
  <c r="AK200" i="9"/>
  <c r="AK199" i="9"/>
  <c r="AK198" i="9"/>
  <c r="AK197" i="9"/>
  <c r="AK196" i="9"/>
  <c r="AK195" i="9"/>
  <c r="AK194" i="9"/>
  <c r="AK193" i="9"/>
  <c r="AK192" i="9"/>
  <c r="AK191" i="9"/>
  <c r="AK190" i="9"/>
  <c r="AK189" i="9"/>
  <c r="AK188" i="9"/>
  <c r="AK187" i="9"/>
  <c r="AK186" i="9"/>
  <c r="AK185" i="9"/>
  <c r="AK184" i="9"/>
  <c r="AK183" i="9"/>
  <c r="AK182" i="9"/>
  <c r="AK181" i="9"/>
  <c r="AK180" i="9"/>
  <c r="AK179" i="9"/>
  <c r="AK178" i="9"/>
  <c r="AK177" i="9"/>
  <c r="AK176" i="9"/>
  <c r="AK175" i="9"/>
  <c r="AK174" i="9"/>
  <c r="AK173" i="9"/>
  <c r="AK172" i="9"/>
  <c r="AK171" i="9"/>
  <c r="AK170" i="9"/>
  <c r="AK169" i="9"/>
  <c r="AK168" i="9"/>
  <c r="AK167" i="9"/>
  <c r="AK166" i="9"/>
  <c r="AK165" i="9"/>
  <c r="AK164" i="9"/>
  <c r="AK163" i="9"/>
  <c r="AK162" i="9"/>
  <c r="AK161" i="9"/>
  <c r="AK160" i="9"/>
  <c r="AK159" i="9"/>
  <c r="AK158" i="9"/>
  <c r="AK157" i="9"/>
  <c r="AK156" i="9"/>
  <c r="AK155" i="9"/>
  <c r="AK154" i="9"/>
  <c r="AK153" i="9"/>
  <c r="AK152" i="9"/>
  <c r="AK151" i="9"/>
  <c r="AK150" i="9"/>
  <c r="AK149" i="9"/>
  <c r="AK148" i="9"/>
  <c r="AK147" i="9"/>
  <c r="AK146" i="9"/>
  <c r="AK145" i="9"/>
  <c r="AK144" i="9"/>
  <c r="AK143" i="9"/>
  <c r="AK142" i="9"/>
  <c r="AK141" i="9"/>
  <c r="AK140" i="9"/>
  <c r="AK139" i="9"/>
  <c r="AK138" i="9"/>
  <c r="AK137" i="9"/>
  <c r="AK136" i="9"/>
  <c r="AK135" i="9"/>
  <c r="AK134" i="9"/>
  <c r="AK133" i="9"/>
  <c r="AK132" i="9"/>
  <c r="AK131" i="9"/>
  <c r="AK130" i="9"/>
  <c r="AK129" i="9"/>
  <c r="AK128" i="9"/>
  <c r="AK127" i="9"/>
  <c r="AK126" i="9"/>
  <c r="AK125" i="9"/>
  <c r="AK124" i="9"/>
  <c r="AK123" i="9"/>
  <c r="AK122" i="9"/>
  <c r="AK121" i="9"/>
  <c r="AK120" i="9"/>
  <c r="AK119" i="9"/>
  <c r="AK118" i="9"/>
  <c r="AK117" i="9"/>
  <c r="AK116" i="9"/>
  <c r="AK115" i="9"/>
  <c r="AK114" i="9"/>
  <c r="AK113" i="9"/>
  <c r="AK112" i="9"/>
  <c r="AK111" i="9"/>
  <c r="AK110" i="9"/>
  <c r="AK109" i="9"/>
  <c r="AK108" i="9"/>
  <c r="AK107" i="9"/>
  <c r="AK106" i="9"/>
  <c r="AK105" i="9"/>
  <c r="AK104" i="9"/>
  <c r="AK103" i="9"/>
  <c r="AK102" i="9"/>
  <c r="AK101" i="9"/>
  <c r="AK100" i="9"/>
  <c r="AK99" i="9"/>
  <c r="AK98" i="9"/>
  <c r="AK97" i="9"/>
  <c r="AK96" i="9"/>
  <c r="AK95" i="9"/>
  <c r="AK94" i="9"/>
  <c r="AK93" i="9"/>
  <c r="AK92" i="9"/>
  <c r="AK91" i="9"/>
  <c r="AK90" i="9"/>
  <c r="AK89" i="9"/>
  <c r="AK88" i="9"/>
  <c r="AK87" i="9"/>
  <c r="AK86" i="9"/>
  <c r="AK85" i="9"/>
  <c r="AK84" i="9"/>
  <c r="AK83" i="9"/>
  <c r="AK82" i="9"/>
  <c r="AK81" i="9"/>
  <c r="AK80" i="9"/>
  <c r="AK79" i="9"/>
  <c r="AK78" i="9"/>
  <c r="AK77" i="9"/>
  <c r="AK76" i="9"/>
  <c r="AK75" i="9"/>
  <c r="AK74" i="9"/>
  <c r="AK73" i="9"/>
  <c r="AK72" i="9"/>
  <c r="AK71" i="9"/>
  <c r="AK70" i="9"/>
  <c r="AK69" i="9"/>
  <c r="AK68" i="9"/>
  <c r="AK67" i="9"/>
  <c r="AK66" i="9"/>
  <c r="AK65" i="9"/>
  <c r="AK64" i="9"/>
  <c r="AK63" i="9"/>
  <c r="AK62" i="9"/>
  <c r="AK61" i="9"/>
  <c r="AK60" i="9"/>
  <c r="AK59" i="9"/>
  <c r="AK58" i="9"/>
  <c r="AK57" i="9"/>
  <c r="AK56" i="9"/>
  <c r="AK55" i="9"/>
  <c r="AK54" i="9"/>
  <c r="AK53" i="9"/>
  <c r="AK52" i="9"/>
  <c r="AK51" i="9"/>
  <c r="AK50" i="9"/>
  <c r="AK49" i="9"/>
  <c r="AK48" i="9"/>
  <c r="AK47" i="9"/>
  <c r="AK46" i="9"/>
  <c r="AK45" i="9"/>
  <c r="AK44" i="9"/>
  <c r="AK43" i="9"/>
  <c r="AK42" i="9"/>
  <c r="AK41" i="9"/>
  <c r="AK40" i="9"/>
  <c r="AK39" i="9"/>
  <c r="AK38" i="9"/>
  <c r="AK37" i="9"/>
  <c r="AK36" i="9"/>
  <c r="AK35" i="9"/>
  <c r="AK34" i="9"/>
  <c r="AK33" i="9"/>
  <c r="AK32" i="9"/>
  <c r="AK31" i="9"/>
  <c r="AK30" i="9"/>
  <c r="AK29" i="9"/>
  <c r="AK28" i="9"/>
  <c r="AK27" i="9"/>
  <c r="AK26" i="9"/>
  <c r="AK25" i="9"/>
  <c r="AK24" i="9"/>
  <c r="AK23" i="9"/>
  <c r="AK21" i="9"/>
  <c r="AK20" i="9"/>
  <c r="AK19" i="9"/>
  <c r="AK18" i="9"/>
  <c r="AK17" i="9"/>
  <c r="AK16" i="9"/>
  <c r="AK15" i="9"/>
  <c r="AK14" i="9"/>
  <c r="AK13" i="9"/>
  <c r="AK12" i="9"/>
  <c r="AK11" i="9"/>
  <c r="AK10" i="9"/>
  <c r="AK9" i="9"/>
  <c r="AK8" i="9"/>
  <c r="AK7" i="9"/>
  <c r="AK6" i="9"/>
  <c r="AK5" i="9"/>
  <c r="AK4" i="9"/>
  <c r="AK3" i="9"/>
  <c r="AX28" i="8"/>
  <c r="AW28" i="8"/>
  <c r="AV28" i="8"/>
  <c r="E22" i="10" s="1"/>
  <c r="AU28" i="8"/>
  <c r="D22" i="10" s="1"/>
  <c r="AT28" i="8"/>
  <c r="AS28" i="8"/>
  <c r="AR28" i="8"/>
  <c r="C22" i="10" s="1"/>
  <c r="AX27" i="8"/>
  <c r="AW27" i="8"/>
  <c r="AV27" i="8"/>
  <c r="AU27" i="8"/>
  <c r="AT27" i="8"/>
  <c r="AS27" i="8"/>
  <c r="AR27" i="8"/>
  <c r="AX26" i="8"/>
  <c r="AW26" i="8"/>
  <c r="AV26" i="8"/>
  <c r="AU26" i="8"/>
  <c r="AT26" i="8"/>
  <c r="AS26" i="8"/>
  <c r="AR26" i="8"/>
  <c r="AX25" i="8"/>
  <c r="AW25" i="8"/>
  <c r="AV25" i="8"/>
  <c r="AU25" i="8"/>
  <c r="AT25" i="8"/>
  <c r="AS25" i="8"/>
  <c r="AR25" i="8"/>
  <c r="AX24" i="8"/>
  <c r="AW24" i="8"/>
  <c r="AV24" i="8"/>
  <c r="AU24" i="8"/>
  <c r="AT24" i="8"/>
  <c r="AS24" i="8"/>
  <c r="AR24" i="8"/>
  <c r="AX23" i="8"/>
  <c r="AW23" i="8"/>
  <c r="AV23" i="8"/>
  <c r="AU23" i="8"/>
  <c r="AT23" i="8"/>
  <c r="AS23" i="8"/>
  <c r="AR23" i="8"/>
  <c r="AX22" i="8"/>
  <c r="AW22" i="8"/>
  <c r="AV22" i="8"/>
  <c r="AU22" i="8"/>
  <c r="AT22" i="8"/>
  <c r="AS22" i="8"/>
  <c r="AR22" i="8"/>
  <c r="AX21" i="8"/>
  <c r="AW21" i="8"/>
  <c r="AV21" i="8"/>
  <c r="AU21" i="8"/>
  <c r="AT21" i="8"/>
  <c r="AS21" i="8"/>
  <c r="AR21" i="8"/>
  <c r="AX20" i="8"/>
  <c r="AW20" i="8"/>
  <c r="AV20" i="8"/>
  <c r="AU20" i="8"/>
  <c r="AT20" i="8"/>
  <c r="AS20" i="8"/>
  <c r="AR20" i="8"/>
  <c r="AX19" i="8"/>
  <c r="AW19" i="8"/>
  <c r="AV19" i="8"/>
  <c r="AU19" i="8"/>
  <c r="AT19" i="8"/>
  <c r="AS19" i="8"/>
  <c r="AR19" i="8"/>
  <c r="AX18" i="8"/>
  <c r="AW18" i="8"/>
  <c r="AV18" i="8"/>
  <c r="AU18" i="8"/>
  <c r="AT18" i="8"/>
  <c r="AS18" i="8"/>
  <c r="AR18" i="8"/>
  <c r="AX17" i="8"/>
  <c r="AW17" i="8"/>
  <c r="AV17" i="8"/>
  <c r="AU17" i="8"/>
  <c r="AT17" i="8"/>
  <c r="AS17" i="8"/>
  <c r="AR17" i="8"/>
  <c r="AX16" i="8"/>
  <c r="AW16" i="8"/>
  <c r="AV16" i="8"/>
  <c r="AU16" i="8"/>
  <c r="AT16" i="8"/>
  <c r="AS16" i="8"/>
  <c r="AR16" i="8"/>
  <c r="AX15" i="8"/>
  <c r="AW15" i="8"/>
  <c r="AV15" i="8"/>
  <c r="AU15" i="8"/>
  <c r="AT15" i="8"/>
  <c r="AS15" i="8"/>
  <c r="AR15" i="8"/>
  <c r="AX14" i="8"/>
  <c r="AW14" i="8"/>
  <c r="AV14" i="8"/>
  <c r="AU14" i="8"/>
  <c r="AT14" i="8"/>
  <c r="AS14" i="8"/>
  <c r="AR14" i="8"/>
  <c r="AX13" i="8"/>
  <c r="AW13" i="8"/>
  <c r="AV13" i="8"/>
  <c r="AU13" i="8"/>
  <c r="AT13" i="8"/>
  <c r="AS13" i="8"/>
  <c r="AR13" i="8"/>
  <c r="AX12" i="8"/>
  <c r="AW12" i="8"/>
  <c r="AV12" i="8"/>
  <c r="AU12" i="8"/>
  <c r="AT12" i="8"/>
  <c r="AS12" i="8"/>
  <c r="AR12" i="8"/>
  <c r="AX11" i="8"/>
  <c r="AW11" i="8"/>
  <c r="AV11" i="8"/>
  <c r="AU11" i="8"/>
  <c r="AT11" i="8"/>
  <c r="AS11" i="8"/>
  <c r="AR11" i="8"/>
  <c r="AX10" i="8"/>
  <c r="AW10" i="8"/>
  <c r="AV10" i="8"/>
  <c r="AU10" i="8"/>
  <c r="AT10" i="8"/>
  <c r="AS10" i="8"/>
  <c r="AR10" i="8"/>
  <c r="AX9" i="8"/>
  <c r="AW9" i="8"/>
  <c r="AV9" i="8"/>
  <c r="E3" i="10" s="1"/>
  <c r="AU9" i="8"/>
  <c r="AT9" i="8"/>
  <c r="AS9" i="8"/>
  <c r="AR9" i="8"/>
  <c r="I1108" i="8"/>
  <c r="I1107" i="8"/>
  <c r="I1106" i="8"/>
  <c r="I1105" i="8"/>
  <c r="I1104" i="8"/>
  <c r="I1103" i="8"/>
  <c r="I1102" i="8"/>
  <c r="I1101" i="8"/>
  <c r="I1100" i="8"/>
  <c r="I1099" i="8"/>
  <c r="I1098" i="8"/>
  <c r="I1097" i="8"/>
  <c r="I1096" i="8"/>
  <c r="I1095" i="8"/>
  <c r="I1094" i="8"/>
  <c r="I1093" i="8"/>
  <c r="I1092" i="8"/>
  <c r="I1091" i="8"/>
  <c r="I1090" i="8"/>
  <c r="I1089" i="8"/>
  <c r="I1088" i="8"/>
  <c r="I1087" i="8"/>
  <c r="I1086" i="8"/>
  <c r="I1085" i="8"/>
  <c r="I1084" i="8"/>
  <c r="I1083" i="8"/>
  <c r="I1082" i="8"/>
  <c r="I1081" i="8"/>
  <c r="I1080" i="8"/>
  <c r="I1079" i="8"/>
  <c r="I1078" i="8"/>
  <c r="I1077" i="8"/>
  <c r="I1076" i="8"/>
  <c r="I1075" i="8"/>
  <c r="I1074" i="8"/>
  <c r="I1073" i="8"/>
  <c r="I1072" i="8"/>
  <c r="I1071" i="8"/>
  <c r="I1070" i="8"/>
  <c r="I1069" i="8"/>
  <c r="I1068" i="8"/>
  <c r="I1067" i="8"/>
  <c r="I1066" i="8"/>
  <c r="I1065" i="8"/>
  <c r="I1064" i="8"/>
  <c r="I1063" i="8"/>
  <c r="I1062" i="8"/>
  <c r="I1061" i="8"/>
  <c r="I1060" i="8"/>
  <c r="I1059" i="8"/>
  <c r="I1058" i="8"/>
  <c r="I1057" i="8"/>
  <c r="I1056" i="8"/>
  <c r="I1055" i="8"/>
  <c r="I1054" i="8"/>
  <c r="I1053" i="8"/>
  <c r="I1052" i="8"/>
  <c r="I1051" i="8"/>
  <c r="I1050" i="8"/>
  <c r="I1049" i="8"/>
  <c r="I1048" i="8"/>
  <c r="I1047" i="8"/>
  <c r="I1046" i="8"/>
  <c r="I1045" i="8"/>
  <c r="I1044" i="8"/>
  <c r="I1043" i="8"/>
  <c r="I1042" i="8"/>
  <c r="I1041" i="8"/>
  <c r="I1040" i="8"/>
  <c r="I1039" i="8"/>
  <c r="I1038" i="8"/>
  <c r="I1037" i="8"/>
  <c r="I1036" i="8"/>
  <c r="I1035" i="8"/>
  <c r="I1034" i="8"/>
  <c r="I1033" i="8"/>
  <c r="I1032" i="8"/>
  <c r="I1031" i="8"/>
  <c r="I1030" i="8"/>
  <c r="I1029" i="8"/>
  <c r="I1028" i="8"/>
  <c r="I1027" i="8"/>
  <c r="I1026" i="8"/>
  <c r="I1025" i="8"/>
  <c r="I1024" i="8"/>
  <c r="I1023" i="8"/>
  <c r="I1022" i="8"/>
  <c r="I1021" i="8"/>
  <c r="I1020" i="8"/>
  <c r="I1019" i="8"/>
  <c r="I1018" i="8"/>
  <c r="I1017" i="8"/>
  <c r="I1016" i="8"/>
  <c r="I1015" i="8"/>
  <c r="I1014" i="8"/>
  <c r="I1013" i="8"/>
  <c r="I1012" i="8"/>
  <c r="I1011" i="8"/>
  <c r="I1010" i="8"/>
  <c r="I1009" i="8"/>
  <c r="I1008" i="8"/>
  <c r="I1007" i="8"/>
  <c r="I1006" i="8"/>
  <c r="I1005" i="8"/>
  <c r="I1004" i="8"/>
  <c r="I1003" i="8"/>
  <c r="I1002" i="8"/>
  <c r="I1001" i="8"/>
  <c r="I1000" i="8"/>
  <c r="I999" i="8"/>
  <c r="I998" i="8"/>
  <c r="I997" i="8"/>
  <c r="I996" i="8"/>
  <c r="I995" i="8"/>
  <c r="I994" i="8"/>
  <c r="I993" i="8"/>
  <c r="I992" i="8"/>
  <c r="I991" i="8"/>
  <c r="I990" i="8"/>
  <c r="I989" i="8"/>
  <c r="I988" i="8"/>
  <c r="I987" i="8"/>
  <c r="I986" i="8"/>
  <c r="I985" i="8"/>
  <c r="I984" i="8"/>
  <c r="I983" i="8"/>
  <c r="I982" i="8"/>
  <c r="I981" i="8"/>
  <c r="I980" i="8"/>
  <c r="I979" i="8"/>
  <c r="I978" i="8"/>
  <c r="I977" i="8"/>
  <c r="I976" i="8"/>
  <c r="I975" i="8"/>
  <c r="I974" i="8"/>
  <c r="I973" i="8"/>
  <c r="I972" i="8"/>
  <c r="I971" i="8"/>
  <c r="I970" i="8"/>
  <c r="I969" i="8"/>
  <c r="I968" i="8"/>
  <c r="I967" i="8"/>
  <c r="I966" i="8"/>
  <c r="I965" i="8"/>
  <c r="I964" i="8"/>
  <c r="I963" i="8"/>
  <c r="I962" i="8"/>
  <c r="I961" i="8"/>
  <c r="I960" i="8"/>
  <c r="I959" i="8"/>
  <c r="I958" i="8"/>
  <c r="I957" i="8"/>
  <c r="I956" i="8"/>
  <c r="I955" i="8"/>
  <c r="I954" i="8"/>
  <c r="I953" i="8"/>
  <c r="I952" i="8"/>
  <c r="I951" i="8"/>
  <c r="I950" i="8"/>
  <c r="I949" i="8"/>
  <c r="I948" i="8"/>
  <c r="I947" i="8"/>
  <c r="I946" i="8"/>
  <c r="I945" i="8"/>
  <c r="I944" i="8"/>
  <c r="I943" i="8"/>
  <c r="I942" i="8"/>
  <c r="I941" i="8"/>
  <c r="I940" i="8"/>
  <c r="I939" i="8"/>
  <c r="I938" i="8"/>
  <c r="I937" i="8"/>
  <c r="I936" i="8"/>
  <c r="I935" i="8"/>
  <c r="I934" i="8"/>
  <c r="I933" i="8"/>
  <c r="I932" i="8"/>
  <c r="I931" i="8"/>
  <c r="I930" i="8"/>
  <c r="I929" i="8"/>
  <c r="I928" i="8"/>
  <c r="I927" i="8"/>
  <c r="I926" i="8"/>
  <c r="I925" i="8"/>
  <c r="I924" i="8"/>
  <c r="I923" i="8"/>
  <c r="I922" i="8"/>
  <c r="I921" i="8"/>
  <c r="I920" i="8"/>
  <c r="I919" i="8"/>
  <c r="I918" i="8"/>
  <c r="I917" i="8"/>
  <c r="I916" i="8"/>
  <c r="I915" i="8"/>
  <c r="I914" i="8"/>
  <c r="I913" i="8"/>
  <c r="I912" i="8"/>
  <c r="I911" i="8"/>
  <c r="I910" i="8"/>
  <c r="I909" i="8"/>
  <c r="I908" i="8"/>
  <c r="I907" i="8"/>
  <c r="I906" i="8"/>
  <c r="I905" i="8"/>
  <c r="I904" i="8"/>
  <c r="I903" i="8"/>
  <c r="I902" i="8"/>
  <c r="I901" i="8"/>
  <c r="I900" i="8"/>
  <c r="I899" i="8"/>
  <c r="I898" i="8"/>
  <c r="I897" i="8"/>
  <c r="I896" i="8"/>
  <c r="I895" i="8"/>
  <c r="I894" i="8"/>
  <c r="I893" i="8"/>
  <c r="I892" i="8"/>
  <c r="I891" i="8"/>
  <c r="I890" i="8"/>
  <c r="I889" i="8"/>
  <c r="I888" i="8"/>
  <c r="I887" i="8"/>
  <c r="I886" i="8"/>
  <c r="I885" i="8"/>
  <c r="I884" i="8"/>
  <c r="I883" i="8"/>
  <c r="I882" i="8"/>
  <c r="I881" i="8"/>
  <c r="I880" i="8"/>
  <c r="I879" i="8"/>
  <c r="I878" i="8"/>
  <c r="I877" i="8"/>
  <c r="I876" i="8"/>
  <c r="I875" i="8"/>
  <c r="I874" i="8"/>
  <c r="I873" i="8"/>
  <c r="I872" i="8"/>
  <c r="I871" i="8"/>
  <c r="I870" i="8"/>
  <c r="I869" i="8"/>
  <c r="I868" i="8"/>
  <c r="I867" i="8"/>
  <c r="I866" i="8"/>
  <c r="I865" i="8"/>
  <c r="I864" i="8"/>
  <c r="I863" i="8"/>
  <c r="I862" i="8"/>
  <c r="I861" i="8"/>
  <c r="I860" i="8"/>
  <c r="I859" i="8"/>
  <c r="I858" i="8"/>
  <c r="I857" i="8"/>
  <c r="I856" i="8"/>
  <c r="I855" i="8"/>
  <c r="I854" i="8"/>
  <c r="I853" i="8"/>
  <c r="I852" i="8"/>
  <c r="I851" i="8"/>
  <c r="I850" i="8"/>
  <c r="I849" i="8"/>
  <c r="I848" i="8"/>
  <c r="I847" i="8"/>
  <c r="I846" i="8"/>
  <c r="I845" i="8"/>
  <c r="I844" i="8"/>
  <c r="I843" i="8"/>
  <c r="I842" i="8"/>
  <c r="I841" i="8"/>
  <c r="I840" i="8"/>
  <c r="I839" i="8"/>
  <c r="I838" i="8"/>
  <c r="I837" i="8"/>
  <c r="I836" i="8"/>
  <c r="I835" i="8"/>
  <c r="I834" i="8"/>
  <c r="I833" i="8"/>
  <c r="I832" i="8"/>
  <c r="I831" i="8"/>
  <c r="I830" i="8"/>
  <c r="I829" i="8"/>
  <c r="I828" i="8"/>
  <c r="I827" i="8"/>
  <c r="I826" i="8"/>
  <c r="I825" i="8"/>
  <c r="I824" i="8"/>
  <c r="I823" i="8"/>
  <c r="I822" i="8"/>
  <c r="I821" i="8"/>
  <c r="I820" i="8"/>
  <c r="I819" i="8"/>
  <c r="I818" i="8"/>
  <c r="I817" i="8"/>
  <c r="I816" i="8"/>
  <c r="I815" i="8"/>
  <c r="I814" i="8"/>
  <c r="I813" i="8"/>
  <c r="I812" i="8"/>
  <c r="I811" i="8"/>
  <c r="I810" i="8"/>
  <c r="I809" i="8"/>
  <c r="I808" i="8"/>
  <c r="I807" i="8"/>
  <c r="I806" i="8"/>
  <c r="I805" i="8"/>
  <c r="I804" i="8"/>
  <c r="I803" i="8"/>
  <c r="I802" i="8"/>
  <c r="I801" i="8"/>
  <c r="I800" i="8"/>
  <c r="I799" i="8"/>
  <c r="I798" i="8"/>
  <c r="I797" i="8"/>
  <c r="I796" i="8"/>
  <c r="I795" i="8"/>
  <c r="I794" i="8"/>
  <c r="I793" i="8"/>
  <c r="I792" i="8"/>
  <c r="I791" i="8"/>
  <c r="I790" i="8"/>
  <c r="I789" i="8"/>
  <c r="I788" i="8"/>
  <c r="I787" i="8"/>
  <c r="I786" i="8"/>
  <c r="I785" i="8"/>
  <c r="I784" i="8"/>
  <c r="I783" i="8"/>
  <c r="I782" i="8"/>
  <c r="I781" i="8"/>
  <c r="I780" i="8"/>
  <c r="I779" i="8"/>
  <c r="I778" i="8"/>
  <c r="I777" i="8"/>
  <c r="I776" i="8"/>
  <c r="I775" i="8"/>
  <c r="I774" i="8"/>
  <c r="I773" i="8"/>
  <c r="I772" i="8"/>
  <c r="I771" i="8"/>
  <c r="I770" i="8"/>
  <c r="I769" i="8"/>
  <c r="I768" i="8"/>
  <c r="I767" i="8"/>
  <c r="I766" i="8"/>
  <c r="I765" i="8"/>
  <c r="I764" i="8"/>
  <c r="I763" i="8"/>
  <c r="I762" i="8"/>
  <c r="I761" i="8"/>
  <c r="I760" i="8"/>
  <c r="I759" i="8"/>
  <c r="I758" i="8"/>
  <c r="I757" i="8"/>
  <c r="I756" i="8"/>
  <c r="I755" i="8"/>
  <c r="I754" i="8"/>
  <c r="I753" i="8"/>
  <c r="I752" i="8"/>
  <c r="I751" i="8"/>
  <c r="I750" i="8"/>
  <c r="I749" i="8"/>
  <c r="I748" i="8"/>
  <c r="I747" i="8"/>
  <c r="I746" i="8"/>
  <c r="I745" i="8"/>
  <c r="I744" i="8"/>
  <c r="I743" i="8"/>
  <c r="I742" i="8"/>
  <c r="I741" i="8"/>
  <c r="I740" i="8"/>
  <c r="I739" i="8"/>
  <c r="I738" i="8"/>
  <c r="I737" i="8"/>
  <c r="I736" i="8"/>
  <c r="I735" i="8"/>
  <c r="I734" i="8"/>
  <c r="I733" i="8"/>
  <c r="I732" i="8"/>
  <c r="I731" i="8"/>
  <c r="I730" i="8"/>
  <c r="I729" i="8"/>
  <c r="I728" i="8"/>
  <c r="I727" i="8"/>
  <c r="I726" i="8"/>
  <c r="I725" i="8"/>
  <c r="I724" i="8"/>
  <c r="I723" i="8"/>
  <c r="I722" i="8"/>
  <c r="I721" i="8"/>
  <c r="I720" i="8"/>
  <c r="I719" i="8"/>
  <c r="I718" i="8"/>
  <c r="I717" i="8"/>
  <c r="I716" i="8"/>
  <c r="I715" i="8"/>
  <c r="I714" i="8"/>
  <c r="I713" i="8"/>
  <c r="I712" i="8"/>
  <c r="I711" i="8"/>
  <c r="I710" i="8"/>
  <c r="I709" i="8"/>
  <c r="I708" i="8"/>
  <c r="I707" i="8"/>
  <c r="I706" i="8"/>
  <c r="I705" i="8"/>
  <c r="I704" i="8"/>
  <c r="I703" i="8"/>
  <c r="I702" i="8"/>
  <c r="I701" i="8"/>
  <c r="I700" i="8"/>
  <c r="I699" i="8"/>
  <c r="I698" i="8"/>
  <c r="I697" i="8"/>
  <c r="I696" i="8"/>
  <c r="I695" i="8"/>
  <c r="I694" i="8"/>
  <c r="I693" i="8"/>
  <c r="I692" i="8"/>
  <c r="I691" i="8"/>
  <c r="I690" i="8"/>
  <c r="I689" i="8"/>
  <c r="I688" i="8"/>
  <c r="I687" i="8"/>
  <c r="I686" i="8"/>
  <c r="I685" i="8"/>
  <c r="I684" i="8"/>
  <c r="I683" i="8"/>
  <c r="I682" i="8"/>
  <c r="I681" i="8"/>
  <c r="I680" i="8"/>
  <c r="I679" i="8"/>
  <c r="I678" i="8"/>
  <c r="I677" i="8"/>
  <c r="I676" i="8"/>
  <c r="I675" i="8"/>
  <c r="I674" i="8"/>
  <c r="I673" i="8"/>
  <c r="I672" i="8"/>
  <c r="I671" i="8"/>
  <c r="I670" i="8"/>
  <c r="I669" i="8"/>
  <c r="I668" i="8"/>
  <c r="I667" i="8"/>
  <c r="I666" i="8"/>
  <c r="I665" i="8"/>
  <c r="I664" i="8"/>
  <c r="I663" i="8"/>
  <c r="I662" i="8"/>
  <c r="I661" i="8"/>
  <c r="I660" i="8"/>
  <c r="I659" i="8"/>
  <c r="I658" i="8"/>
  <c r="I657" i="8"/>
  <c r="I656" i="8"/>
  <c r="I655" i="8"/>
  <c r="I654" i="8"/>
  <c r="I653" i="8"/>
  <c r="I652" i="8"/>
  <c r="I651" i="8"/>
  <c r="I650" i="8"/>
  <c r="I649" i="8"/>
  <c r="I648" i="8"/>
  <c r="I647" i="8"/>
  <c r="I646" i="8"/>
  <c r="I645" i="8"/>
  <c r="I644" i="8"/>
  <c r="I643" i="8"/>
  <c r="I642" i="8"/>
  <c r="I641" i="8"/>
  <c r="I640" i="8"/>
  <c r="I639" i="8"/>
  <c r="I638" i="8"/>
  <c r="I637" i="8"/>
  <c r="I636" i="8"/>
  <c r="I635" i="8"/>
  <c r="I634" i="8"/>
  <c r="I633" i="8"/>
  <c r="I632" i="8"/>
  <c r="I631" i="8"/>
  <c r="I630" i="8"/>
  <c r="I629" i="8"/>
  <c r="I628" i="8"/>
  <c r="I627" i="8"/>
  <c r="I626" i="8"/>
  <c r="I625" i="8"/>
  <c r="I624" i="8"/>
  <c r="I623" i="8"/>
  <c r="I622" i="8"/>
  <c r="I621" i="8"/>
  <c r="I620" i="8"/>
  <c r="I619" i="8"/>
  <c r="I618" i="8"/>
  <c r="I617" i="8"/>
  <c r="I616" i="8"/>
  <c r="I615" i="8"/>
  <c r="I614" i="8"/>
  <c r="I613" i="8"/>
  <c r="I612" i="8"/>
  <c r="I611" i="8"/>
  <c r="I610" i="8"/>
  <c r="I609" i="8"/>
  <c r="I608" i="8"/>
  <c r="I607" i="8"/>
  <c r="I606" i="8"/>
  <c r="I605" i="8"/>
  <c r="I604" i="8"/>
  <c r="I603" i="8"/>
  <c r="I602" i="8"/>
  <c r="I601" i="8"/>
  <c r="I600" i="8"/>
  <c r="I599" i="8"/>
  <c r="I598" i="8"/>
  <c r="I597" i="8"/>
  <c r="I596" i="8"/>
  <c r="I595" i="8"/>
  <c r="I594" i="8"/>
  <c r="I593" i="8"/>
  <c r="I592" i="8"/>
  <c r="I591" i="8"/>
  <c r="I590" i="8"/>
  <c r="I589" i="8"/>
  <c r="I588" i="8"/>
  <c r="I587" i="8"/>
  <c r="I586" i="8"/>
  <c r="I585" i="8"/>
  <c r="I584" i="8"/>
  <c r="I583" i="8"/>
  <c r="I582" i="8"/>
  <c r="I581" i="8"/>
  <c r="I580" i="8"/>
  <c r="I579" i="8"/>
  <c r="I578" i="8"/>
  <c r="I577" i="8"/>
  <c r="I576" i="8"/>
  <c r="I575" i="8"/>
  <c r="I574" i="8"/>
  <c r="I573" i="8"/>
  <c r="I572" i="8"/>
  <c r="I571" i="8"/>
  <c r="I570" i="8"/>
  <c r="I569" i="8"/>
  <c r="I568" i="8"/>
  <c r="I567" i="8"/>
  <c r="I566" i="8"/>
  <c r="I565" i="8"/>
  <c r="I564" i="8"/>
  <c r="I563" i="8"/>
  <c r="I562" i="8"/>
  <c r="I561" i="8"/>
  <c r="I560" i="8"/>
  <c r="I559" i="8"/>
  <c r="I558" i="8"/>
  <c r="I557" i="8"/>
  <c r="I556" i="8"/>
  <c r="I555" i="8"/>
  <c r="I554" i="8"/>
  <c r="I553" i="8"/>
  <c r="I552" i="8"/>
  <c r="I551" i="8"/>
  <c r="I550" i="8"/>
  <c r="I549" i="8"/>
  <c r="I548" i="8"/>
  <c r="I547" i="8"/>
  <c r="I546" i="8"/>
  <c r="I545" i="8"/>
  <c r="I544" i="8"/>
  <c r="I543" i="8"/>
  <c r="I542" i="8"/>
  <c r="I541" i="8"/>
  <c r="I540" i="8"/>
  <c r="I539" i="8"/>
  <c r="I538" i="8"/>
  <c r="I537" i="8"/>
  <c r="I536" i="8"/>
  <c r="I535" i="8"/>
  <c r="I534" i="8"/>
  <c r="I533" i="8"/>
  <c r="I532" i="8"/>
  <c r="I531" i="8"/>
  <c r="I530" i="8"/>
  <c r="I529" i="8"/>
  <c r="I528" i="8"/>
  <c r="I527" i="8"/>
  <c r="I526" i="8"/>
  <c r="I525" i="8"/>
  <c r="I524" i="8"/>
  <c r="I523" i="8"/>
  <c r="I522" i="8"/>
  <c r="I521" i="8"/>
  <c r="I520" i="8"/>
  <c r="I519" i="8"/>
  <c r="I518" i="8"/>
  <c r="I517" i="8"/>
  <c r="I516" i="8"/>
  <c r="I515" i="8"/>
  <c r="I514" i="8"/>
  <c r="I513" i="8"/>
  <c r="I512" i="8"/>
  <c r="I511" i="8"/>
  <c r="I510" i="8"/>
  <c r="I509" i="8"/>
  <c r="I508" i="8"/>
  <c r="I507" i="8"/>
  <c r="I506" i="8"/>
  <c r="I505" i="8"/>
  <c r="I504" i="8"/>
  <c r="I503" i="8"/>
  <c r="I502" i="8"/>
  <c r="I501" i="8"/>
  <c r="I500" i="8"/>
  <c r="I499" i="8"/>
  <c r="I498" i="8"/>
  <c r="I497" i="8"/>
  <c r="I496" i="8"/>
  <c r="I495" i="8"/>
  <c r="I494" i="8"/>
  <c r="I493" i="8"/>
  <c r="I492" i="8"/>
  <c r="I491" i="8"/>
  <c r="I490" i="8"/>
  <c r="I489" i="8"/>
  <c r="I488" i="8"/>
  <c r="I487" i="8"/>
  <c r="I486" i="8"/>
  <c r="I485" i="8"/>
  <c r="I484" i="8"/>
  <c r="I483" i="8"/>
  <c r="I482" i="8"/>
  <c r="I481" i="8"/>
  <c r="I480" i="8"/>
  <c r="I479" i="8"/>
  <c r="I478" i="8"/>
  <c r="I477" i="8"/>
  <c r="I476" i="8"/>
  <c r="I475" i="8"/>
  <c r="I474" i="8"/>
  <c r="I473" i="8"/>
  <c r="I472" i="8"/>
  <c r="I471" i="8"/>
  <c r="I470" i="8"/>
  <c r="I469" i="8"/>
  <c r="I468" i="8"/>
  <c r="I467" i="8"/>
  <c r="I466" i="8"/>
  <c r="I465" i="8"/>
  <c r="I464" i="8"/>
  <c r="I463" i="8"/>
  <c r="I462" i="8"/>
  <c r="I461" i="8"/>
  <c r="I460" i="8"/>
  <c r="I459" i="8"/>
  <c r="I458" i="8"/>
  <c r="I457" i="8"/>
  <c r="I456" i="8"/>
  <c r="I455" i="8"/>
  <c r="I454" i="8"/>
  <c r="I453" i="8"/>
  <c r="I452" i="8"/>
  <c r="I451" i="8"/>
  <c r="I450" i="8"/>
  <c r="I449" i="8"/>
  <c r="I448" i="8"/>
  <c r="I447" i="8"/>
  <c r="I446" i="8"/>
  <c r="I445" i="8"/>
  <c r="I444" i="8"/>
  <c r="I443" i="8"/>
  <c r="I442" i="8"/>
  <c r="I441" i="8"/>
  <c r="I440" i="8"/>
  <c r="I439" i="8"/>
  <c r="I438" i="8"/>
  <c r="I437" i="8"/>
  <c r="I436" i="8"/>
  <c r="I435" i="8"/>
  <c r="I434" i="8"/>
  <c r="I433" i="8"/>
  <c r="I432" i="8"/>
  <c r="I431" i="8"/>
  <c r="I430" i="8"/>
  <c r="I429" i="8"/>
  <c r="I428" i="8"/>
  <c r="I427" i="8"/>
  <c r="I426" i="8"/>
  <c r="I425" i="8"/>
  <c r="I424" i="8"/>
  <c r="I423" i="8"/>
  <c r="I422" i="8"/>
  <c r="I421" i="8"/>
  <c r="I420" i="8"/>
  <c r="I419" i="8"/>
  <c r="I418" i="8"/>
  <c r="I417" i="8"/>
  <c r="I416" i="8"/>
  <c r="I415" i="8"/>
  <c r="I414" i="8"/>
  <c r="I413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9" i="8"/>
  <c r="I398" i="8"/>
  <c r="I397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4" i="8"/>
  <c r="I383" i="8"/>
  <c r="I382" i="8"/>
  <c r="I381" i="8"/>
  <c r="I380" i="8"/>
  <c r="I379" i="8"/>
  <c r="I378" i="8"/>
  <c r="I377" i="8"/>
  <c r="I376" i="8"/>
  <c r="I375" i="8"/>
  <c r="I374" i="8"/>
  <c r="I373" i="8"/>
  <c r="I372" i="8"/>
  <c r="I371" i="8"/>
  <c r="I370" i="8"/>
  <c r="I369" i="8"/>
  <c r="I368" i="8"/>
  <c r="I367" i="8"/>
  <c r="I366" i="8"/>
  <c r="I365" i="8"/>
  <c r="I364" i="8"/>
  <c r="I363" i="8"/>
  <c r="I362" i="8"/>
  <c r="I361" i="8"/>
  <c r="I360" i="8"/>
  <c r="I359" i="8"/>
  <c r="I358" i="8"/>
  <c r="I357" i="8"/>
  <c r="I356" i="8"/>
  <c r="I355" i="8"/>
  <c r="I354" i="8"/>
  <c r="I353" i="8"/>
  <c r="I352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6" i="8"/>
  <c r="I335" i="8"/>
  <c r="I334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7" i="8"/>
  <c r="I316" i="8"/>
  <c r="I315" i="8"/>
  <c r="I314" i="8"/>
  <c r="I313" i="8"/>
  <c r="I312" i="8"/>
  <c r="I311" i="8"/>
  <c r="I310" i="8"/>
  <c r="I309" i="8"/>
  <c r="I308" i="8"/>
  <c r="I307" i="8"/>
  <c r="I306" i="8"/>
  <c r="I305" i="8"/>
  <c r="I304" i="8"/>
  <c r="I303" i="8"/>
  <c r="I302" i="8"/>
  <c r="I301" i="8"/>
  <c r="I300" i="8"/>
  <c r="I299" i="8"/>
  <c r="I298" i="8"/>
  <c r="I297" i="8"/>
  <c r="I296" i="8"/>
  <c r="I295" i="8"/>
  <c r="I294" i="8"/>
  <c r="I293" i="8"/>
  <c r="I292" i="8"/>
  <c r="I291" i="8"/>
  <c r="I290" i="8"/>
  <c r="I289" i="8"/>
  <c r="I288" i="8"/>
  <c r="I287" i="8"/>
  <c r="I286" i="8"/>
  <c r="I285" i="8"/>
  <c r="I284" i="8"/>
  <c r="I283" i="8"/>
  <c r="I282" i="8"/>
  <c r="I281" i="8"/>
  <c r="I280" i="8"/>
  <c r="I279" i="8"/>
  <c r="I278" i="8"/>
  <c r="I277" i="8"/>
  <c r="I276" i="8"/>
  <c r="I275" i="8"/>
  <c r="I274" i="8"/>
  <c r="I273" i="8"/>
  <c r="I272" i="8"/>
  <c r="I271" i="8"/>
  <c r="I270" i="8"/>
  <c r="I269" i="8"/>
  <c r="I268" i="8"/>
  <c r="I267" i="8"/>
  <c r="I266" i="8"/>
  <c r="I265" i="8"/>
  <c r="I264" i="8"/>
  <c r="I263" i="8"/>
  <c r="I262" i="8"/>
  <c r="I261" i="8"/>
  <c r="I260" i="8"/>
  <c r="I259" i="8"/>
  <c r="I258" i="8"/>
  <c r="I257" i="8"/>
  <c r="I256" i="8"/>
  <c r="I255" i="8"/>
  <c r="I254" i="8"/>
  <c r="I253" i="8"/>
  <c r="I252" i="8"/>
  <c r="I251" i="8"/>
  <c r="I250" i="8"/>
  <c r="I249" i="8"/>
  <c r="I248" i="8"/>
  <c r="I247" i="8"/>
  <c r="I246" i="8"/>
  <c r="I245" i="8"/>
  <c r="I244" i="8"/>
  <c r="I243" i="8"/>
  <c r="I242" i="8"/>
  <c r="I241" i="8"/>
  <c r="I240" i="8"/>
  <c r="I239" i="8"/>
  <c r="I238" i="8"/>
  <c r="I237" i="8"/>
  <c r="I236" i="8"/>
  <c r="I235" i="8"/>
  <c r="I234" i="8"/>
  <c r="I233" i="8"/>
  <c r="I232" i="8"/>
  <c r="I231" i="8"/>
  <c r="I230" i="8"/>
  <c r="I229" i="8"/>
  <c r="I228" i="8"/>
  <c r="I227" i="8"/>
  <c r="I226" i="8"/>
  <c r="I225" i="8"/>
  <c r="I224" i="8"/>
  <c r="I223" i="8"/>
  <c r="I222" i="8"/>
  <c r="I221" i="8"/>
  <c r="I220" i="8"/>
  <c r="I219" i="8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F27" i="16"/>
  <c r="AR23" i="16"/>
  <c r="AQ23" i="16"/>
  <c r="AP23" i="16"/>
  <c r="AI23" i="16"/>
  <c r="AH23" i="16"/>
  <c r="AG23" i="16"/>
  <c r="Z23" i="16"/>
  <c r="Y23" i="16"/>
  <c r="X23" i="16"/>
  <c r="Q23" i="16"/>
  <c r="P23" i="16"/>
  <c r="O23" i="16"/>
  <c r="AR22" i="16"/>
  <c r="AQ22" i="16"/>
  <c r="AP22" i="16"/>
  <c r="AI22" i="16"/>
  <c r="AH22" i="16"/>
  <c r="AG22" i="16"/>
  <c r="Z22" i="16"/>
  <c r="Y22" i="16"/>
  <c r="X22" i="16"/>
  <c r="Q22" i="16"/>
  <c r="P22" i="16"/>
  <c r="O22" i="16"/>
  <c r="AR21" i="16"/>
  <c r="AQ21" i="16"/>
  <c r="AP21" i="16"/>
  <c r="AI21" i="16"/>
  <c r="AH21" i="16"/>
  <c r="AG21" i="16"/>
  <c r="Z21" i="16"/>
  <c r="Y21" i="16"/>
  <c r="X21" i="16"/>
  <c r="Q21" i="16"/>
  <c r="P21" i="16"/>
  <c r="O21" i="16"/>
  <c r="AR20" i="16"/>
  <c r="AQ20" i="16"/>
  <c r="AP20" i="16"/>
  <c r="AI20" i="16"/>
  <c r="AH20" i="16"/>
  <c r="AG20" i="16"/>
  <c r="Z20" i="16"/>
  <c r="Y20" i="16"/>
  <c r="X20" i="16"/>
  <c r="Q20" i="16"/>
  <c r="P20" i="16"/>
  <c r="O20" i="16"/>
  <c r="AR19" i="16"/>
  <c r="AQ19" i="16"/>
  <c r="AP19" i="16"/>
  <c r="AI19" i="16"/>
  <c r="AH19" i="16"/>
  <c r="AG19" i="16"/>
  <c r="Z19" i="16"/>
  <c r="Y19" i="16"/>
  <c r="X19" i="16"/>
  <c r="Q19" i="16"/>
  <c r="P19" i="16"/>
  <c r="O19" i="16"/>
  <c r="AR18" i="16"/>
  <c r="AQ18" i="16"/>
  <c r="AP18" i="16"/>
  <c r="AI18" i="16"/>
  <c r="AH18" i="16"/>
  <c r="AG18" i="16"/>
  <c r="Z18" i="16"/>
  <c r="Y18" i="16"/>
  <c r="X18" i="16"/>
  <c r="Q18" i="16"/>
  <c r="P18" i="16"/>
  <c r="O18" i="16"/>
  <c r="AR17" i="16"/>
  <c r="AQ17" i="16"/>
  <c r="AP17" i="16"/>
  <c r="AI17" i="16"/>
  <c r="AH17" i="16"/>
  <c r="AG17" i="16"/>
  <c r="Z17" i="16"/>
  <c r="Y17" i="16"/>
  <c r="X17" i="16"/>
  <c r="Q17" i="16"/>
  <c r="P17" i="16"/>
  <c r="O17" i="16"/>
  <c r="AR16" i="16"/>
  <c r="AQ16" i="16"/>
  <c r="AP16" i="16"/>
  <c r="AI16" i="16"/>
  <c r="AH16" i="16"/>
  <c r="AG16" i="16"/>
  <c r="Z16" i="16"/>
  <c r="Y16" i="16"/>
  <c r="X16" i="16"/>
  <c r="O16" i="16"/>
  <c r="AR15" i="16"/>
  <c r="AQ15" i="16"/>
  <c r="AP15" i="16"/>
  <c r="AI15" i="16"/>
  <c r="AH15" i="16"/>
  <c r="AG15" i="16"/>
  <c r="Z15" i="16"/>
  <c r="Y15" i="16"/>
  <c r="X15" i="16"/>
  <c r="Q15" i="16"/>
  <c r="P15" i="16"/>
  <c r="O15" i="16"/>
  <c r="AR14" i="16"/>
  <c r="AQ14" i="16"/>
  <c r="AP14" i="16"/>
  <c r="AI14" i="16"/>
  <c r="AH14" i="16"/>
  <c r="AG14" i="16"/>
  <c r="Z14" i="16"/>
  <c r="Y14" i="16"/>
  <c r="X14" i="16"/>
  <c r="Q14" i="16"/>
  <c r="P14" i="16"/>
  <c r="O14" i="16"/>
  <c r="AR13" i="16"/>
  <c r="AQ13" i="16"/>
  <c r="AP13" i="16"/>
  <c r="AI13" i="16"/>
  <c r="AH13" i="16"/>
  <c r="AG13" i="16"/>
  <c r="Z13" i="16"/>
  <c r="Y13" i="16"/>
  <c r="X13" i="16"/>
  <c r="Q13" i="16"/>
  <c r="P13" i="16"/>
  <c r="O13" i="16"/>
  <c r="AR12" i="16"/>
  <c r="AQ12" i="16"/>
  <c r="AP12" i="16"/>
  <c r="AI12" i="16"/>
  <c r="AH12" i="16"/>
  <c r="AG12" i="16"/>
  <c r="Z12" i="16"/>
  <c r="Y12" i="16"/>
  <c r="X12" i="16"/>
  <c r="Q12" i="16"/>
  <c r="P12" i="16"/>
  <c r="O12" i="16"/>
  <c r="AI11" i="16"/>
  <c r="AH11" i="16"/>
  <c r="AG11" i="16"/>
  <c r="Z11" i="16"/>
  <c r="Y11" i="16"/>
  <c r="AI10" i="16"/>
  <c r="AH10" i="16"/>
  <c r="AG10" i="16"/>
  <c r="Z10" i="16"/>
  <c r="Y10" i="16"/>
  <c r="AR9" i="16"/>
  <c r="AQ9" i="16"/>
  <c r="AP9" i="16"/>
  <c r="AI9" i="16"/>
  <c r="AH9" i="16"/>
  <c r="AG9" i="16"/>
  <c r="Z9" i="16"/>
  <c r="Y9" i="16"/>
  <c r="X9" i="16"/>
  <c r="Q9" i="16"/>
  <c r="P9" i="16"/>
  <c r="O9" i="16"/>
  <c r="AR8" i="16"/>
  <c r="AQ8" i="16"/>
  <c r="AP8" i="16"/>
  <c r="AI8" i="16"/>
  <c r="AH8" i="16"/>
  <c r="AG8" i="16"/>
  <c r="Z8" i="16"/>
  <c r="Y8" i="16"/>
  <c r="Q8" i="16"/>
  <c r="P8" i="16"/>
  <c r="AR7" i="16"/>
  <c r="AQ7" i="16"/>
  <c r="AP7" i="16"/>
  <c r="AI7" i="16"/>
  <c r="AH7" i="16"/>
  <c r="AG7" i="16"/>
  <c r="Z7" i="16"/>
  <c r="Y7" i="16"/>
  <c r="X7" i="16"/>
  <c r="Q7" i="16"/>
  <c r="P7" i="16"/>
  <c r="O7" i="16"/>
  <c r="AR6" i="16"/>
  <c r="AQ6" i="16"/>
  <c r="AP6" i="16"/>
  <c r="AI6" i="16"/>
  <c r="AH6" i="16"/>
  <c r="AG6" i="16"/>
  <c r="Z6" i="16"/>
  <c r="Y6" i="16"/>
  <c r="X6" i="16"/>
  <c r="Q6" i="16"/>
  <c r="P6" i="16"/>
  <c r="O6" i="16"/>
  <c r="AR5" i="16"/>
  <c r="AQ5" i="16"/>
  <c r="AP5" i="16"/>
  <c r="AI5" i="16"/>
  <c r="AH5" i="16"/>
  <c r="AG5" i="16"/>
  <c r="Z5" i="16"/>
  <c r="Y5" i="16"/>
  <c r="X5" i="16"/>
  <c r="Q5" i="16"/>
  <c r="P5" i="16"/>
  <c r="O5" i="16"/>
  <c r="H5" i="16"/>
  <c r="H25" i="16" s="1"/>
  <c r="G5" i="16"/>
  <c r="F5" i="16"/>
  <c r="AR4" i="16"/>
  <c r="AR25" i="16" s="1"/>
  <c r="AQ27" i="16" s="1"/>
  <c r="AQ4" i="16"/>
  <c r="AQ25" i="16" s="1"/>
  <c r="AP4" i="16"/>
  <c r="AP25" i="16" s="1"/>
  <c r="AI4" i="16"/>
  <c r="AI25" i="16" s="1"/>
  <c r="AH27" i="16" s="1"/>
  <c r="AH4" i="16"/>
  <c r="AH25" i="16" s="1"/>
  <c r="AG4" i="16"/>
  <c r="AG25" i="16" s="1"/>
  <c r="Z4" i="16"/>
  <c r="Z25" i="16" s="1"/>
  <c r="X27" i="16" s="1"/>
  <c r="Y4" i="16"/>
  <c r="Y25" i="16" s="1"/>
  <c r="X4" i="16"/>
  <c r="X25" i="16" s="1"/>
  <c r="Q4" i="16"/>
  <c r="Q25" i="16" s="1"/>
  <c r="O27" i="16" s="1"/>
  <c r="P4" i="16"/>
  <c r="P25" i="16" s="1"/>
  <c r="O4" i="16"/>
  <c r="O25" i="16" s="1"/>
  <c r="G4" i="16"/>
  <c r="G25" i="16" s="1"/>
  <c r="F4" i="16"/>
  <c r="F25" i="16" s="1"/>
  <c r="F47" i="15"/>
  <c r="AR43" i="15"/>
  <c r="AQ43" i="15"/>
  <c r="AP43" i="15"/>
  <c r="AI43" i="15"/>
  <c r="AH43" i="15"/>
  <c r="AG43" i="15"/>
  <c r="Z43" i="15"/>
  <c r="Y43" i="15"/>
  <c r="X43" i="15"/>
  <c r="Q43" i="15"/>
  <c r="P43" i="15"/>
  <c r="O43" i="15"/>
  <c r="AR41" i="15"/>
  <c r="AQ41" i="15"/>
  <c r="AP41" i="15"/>
  <c r="AI41" i="15"/>
  <c r="AH41" i="15"/>
  <c r="AG41" i="15"/>
  <c r="Z41" i="15"/>
  <c r="Y41" i="15"/>
  <c r="X41" i="15"/>
  <c r="Q41" i="15"/>
  <c r="P41" i="15"/>
  <c r="O41" i="15"/>
  <c r="AR39" i="15"/>
  <c r="AQ39" i="15"/>
  <c r="AP39" i="15"/>
  <c r="AI39" i="15"/>
  <c r="AH39" i="15"/>
  <c r="AG39" i="15"/>
  <c r="Z39" i="15"/>
  <c r="Y39" i="15"/>
  <c r="X39" i="15"/>
  <c r="Q39" i="15"/>
  <c r="P39" i="15"/>
  <c r="O39" i="15"/>
  <c r="AR37" i="15"/>
  <c r="AQ37" i="15"/>
  <c r="AP37" i="15"/>
  <c r="AI37" i="15"/>
  <c r="AH37" i="15"/>
  <c r="AG37" i="15"/>
  <c r="Z37" i="15"/>
  <c r="Y37" i="15"/>
  <c r="X37" i="15"/>
  <c r="Q37" i="15"/>
  <c r="P37" i="15"/>
  <c r="O37" i="15"/>
  <c r="AR35" i="15"/>
  <c r="AQ35" i="15"/>
  <c r="AP35" i="15"/>
  <c r="AI35" i="15"/>
  <c r="AH35" i="15"/>
  <c r="AG35" i="15"/>
  <c r="Z35" i="15"/>
  <c r="Y35" i="15"/>
  <c r="X35" i="15"/>
  <c r="Q35" i="15"/>
  <c r="P35" i="15"/>
  <c r="O35" i="15"/>
  <c r="AR33" i="15"/>
  <c r="AQ33" i="15"/>
  <c r="AP33" i="15"/>
  <c r="AI33" i="15"/>
  <c r="AH33" i="15"/>
  <c r="AG33" i="15"/>
  <c r="Z33" i="15"/>
  <c r="Y33" i="15"/>
  <c r="X33" i="15"/>
  <c r="Q33" i="15"/>
  <c r="P33" i="15"/>
  <c r="O33" i="15"/>
  <c r="AR31" i="15"/>
  <c r="AQ31" i="15"/>
  <c r="AP31" i="15"/>
  <c r="AI31" i="15"/>
  <c r="AH31" i="15"/>
  <c r="AG31" i="15"/>
  <c r="Z31" i="15"/>
  <c r="Y31" i="15"/>
  <c r="X31" i="15"/>
  <c r="Q31" i="15"/>
  <c r="P31" i="15"/>
  <c r="O31" i="15"/>
  <c r="AR29" i="15"/>
  <c r="AQ29" i="15"/>
  <c r="AP29" i="15"/>
  <c r="AI29" i="15"/>
  <c r="AH29" i="15"/>
  <c r="AG29" i="15"/>
  <c r="Z29" i="15"/>
  <c r="Y29" i="15"/>
  <c r="X29" i="15"/>
  <c r="O29" i="15"/>
  <c r="AR27" i="15"/>
  <c r="AQ27" i="15"/>
  <c r="AP27" i="15"/>
  <c r="AI27" i="15"/>
  <c r="AH27" i="15"/>
  <c r="AG27" i="15"/>
  <c r="Z27" i="15"/>
  <c r="Y27" i="15"/>
  <c r="X27" i="15"/>
  <c r="Q27" i="15"/>
  <c r="P27" i="15"/>
  <c r="O27" i="15"/>
  <c r="AR25" i="15"/>
  <c r="AQ25" i="15"/>
  <c r="AP25" i="15"/>
  <c r="AI25" i="15"/>
  <c r="AH25" i="15"/>
  <c r="AG25" i="15"/>
  <c r="Z25" i="15"/>
  <c r="Y25" i="15"/>
  <c r="X25" i="15"/>
  <c r="Q25" i="15"/>
  <c r="P25" i="15"/>
  <c r="O25" i="15"/>
  <c r="AR23" i="15"/>
  <c r="AQ23" i="15"/>
  <c r="AP23" i="15"/>
  <c r="AI23" i="15"/>
  <c r="AH23" i="15"/>
  <c r="AG23" i="15"/>
  <c r="Z23" i="15"/>
  <c r="Y23" i="15"/>
  <c r="X23" i="15"/>
  <c r="Q23" i="15"/>
  <c r="P23" i="15"/>
  <c r="O23" i="15"/>
  <c r="AR21" i="15"/>
  <c r="AQ21" i="15"/>
  <c r="AP21" i="15"/>
  <c r="AI21" i="15"/>
  <c r="AH21" i="15"/>
  <c r="AG21" i="15"/>
  <c r="Z21" i="15"/>
  <c r="Y21" i="15"/>
  <c r="X21" i="15"/>
  <c r="Q21" i="15"/>
  <c r="P21" i="15"/>
  <c r="O21" i="15"/>
  <c r="AI19" i="15"/>
  <c r="AH19" i="15"/>
  <c r="AG19" i="15"/>
  <c r="Z19" i="15"/>
  <c r="Y19" i="15"/>
  <c r="AI17" i="15"/>
  <c r="AH17" i="15"/>
  <c r="AG17" i="15"/>
  <c r="Z17" i="15"/>
  <c r="Y17" i="15"/>
  <c r="AR15" i="15"/>
  <c r="AQ15" i="15"/>
  <c r="AP15" i="15"/>
  <c r="AI15" i="15"/>
  <c r="AH15" i="15"/>
  <c r="AG15" i="15"/>
  <c r="Z15" i="15"/>
  <c r="Y15" i="15"/>
  <c r="X15" i="15"/>
  <c r="Q15" i="15"/>
  <c r="P15" i="15"/>
  <c r="O15" i="15"/>
  <c r="AR13" i="15"/>
  <c r="AQ13" i="15"/>
  <c r="AP13" i="15"/>
  <c r="AI13" i="15"/>
  <c r="AH13" i="15"/>
  <c r="AG13" i="15"/>
  <c r="Z13" i="15"/>
  <c r="Y13" i="15"/>
  <c r="Q13" i="15"/>
  <c r="P13" i="15"/>
  <c r="AR11" i="15"/>
  <c r="AQ11" i="15"/>
  <c r="AP11" i="15"/>
  <c r="AI11" i="15"/>
  <c r="AH11" i="15"/>
  <c r="AG11" i="15"/>
  <c r="Z11" i="15"/>
  <c r="Y11" i="15"/>
  <c r="X11" i="15"/>
  <c r="Q11" i="15"/>
  <c r="P11" i="15"/>
  <c r="O11" i="15"/>
  <c r="AR9" i="15"/>
  <c r="AQ9" i="15"/>
  <c r="AP9" i="15"/>
  <c r="AI9" i="15"/>
  <c r="AH9" i="15"/>
  <c r="AG9" i="15"/>
  <c r="Z9" i="15"/>
  <c r="Y9" i="15"/>
  <c r="X9" i="15"/>
  <c r="Q9" i="15"/>
  <c r="P9" i="15"/>
  <c r="O9" i="15"/>
  <c r="AR7" i="15"/>
  <c r="AQ7" i="15"/>
  <c r="AP7" i="15"/>
  <c r="AI7" i="15"/>
  <c r="AH7" i="15"/>
  <c r="AG7" i="15"/>
  <c r="Z7" i="15"/>
  <c r="Y7" i="15"/>
  <c r="X7" i="15"/>
  <c r="Q7" i="15"/>
  <c r="P7" i="15"/>
  <c r="O7" i="15"/>
  <c r="H7" i="15"/>
  <c r="H45" i="15" s="1"/>
  <c r="G7" i="15"/>
  <c r="F7" i="15"/>
  <c r="AR5" i="15"/>
  <c r="AR45" i="15" s="1"/>
  <c r="AQ47" i="15" s="1"/>
  <c r="AQ5" i="15"/>
  <c r="AQ45" i="15" s="1"/>
  <c r="AP5" i="15"/>
  <c r="AP45" i="15" s="1"/>
  <c r="AI5" i="15"/>
  <c r="AI45" i="15" s="1"/>
  <c r="AH47" i="15" s="1"/>
  <c r="AH5" i="15"/>
  <c r="AH45" i="15" s="1"/>
  <c r="AG5" i="15"/>
  <c r="AG45" i="15" s="1"/>
  <c r="Z5" i="15"/>
  <c r="Z45" i="15" s="1"/>
  <c r="X47" i="15" s="1"/>
  <c r="Y5" i="15"/>
  <c r="Y45" i="15" s="1"/>
  <c r="X5" i="15"/>
  <c r="X45" i="15" s="1"/>
  <c r="Q5" i="15"/>
  <c r="Q45" i="15" s="1"/>
  <c r="O47" i="15" s="1"/>
  <c r="P5" i="15"/>
  <c r="P45" i="15" s="1"/>
  <c r="O5" i="15"/>
  <c r="O45" i="15" s="1"/>
  <c r="G5" i="15"/>
  <c r="G45" i="15" s="1"/>
  <c r="F5" i="15"/>
  <c r="F45" i="15" s="1"/>
  <c r="B11" i="8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235" i="8" s="1"/>
  <c r="B236" i="8" s="1"/>
  <c r="B237" i="8" s="1"/>
  <c r="B238" i="8" s="1"/>
  <c r="B239" i="8" s="1"/>
  <c r="B240" i="8" s="1"/>
  <c r="B241" i="8" s="1"/>
  <c r="B242" i="8" s="1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67" i="8" s="1"/>
  <c r="B268" i="8" s="1"/>
  <c r="B269" i="8" s="1"/>
  <c r="B270" i="8" s="1"/>
  <c r="B271" i="8" s="1"/>
  <c r="B272" i="8" s="1"/>
  <c r="B273" i="8" s="1"/>
  <c r="B274" i="8" s="1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98" i="8" s="1"/>
  <c r="B299" i="8" s="1"/>
  <c r="B300" i="8" s="1"/>
  <c r="B301" i="8" s="1"/>
  <c r="B302" i="8" s="1"/>
  <c r="B303" i="8" s="1"/>
  <c r="B304" i="8" s="1"/>
  <c r="B305" i="8" s="1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330" i="8" s="1"/>
  <c r="B331" i="8" s="1"/>
  <c r="B332" i="8" s="1"/>
  <c r="B333" i="8" s="1"/>
  <c r="B334" i="8" s="1"/>
  <c r="B335" i="8" s="1"/>
  <c r="B336" i="8" s="1"/>
  <c r="B337" i="8" s="1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61" i="8" s="1"/>
  <c r="B362" i="8" s="1"/>
  <c r="B363" i="8" s="1"/>
  <c r="B364" i="8" s="1"/>
  <c r="B365" i="8" s="1"/>
  <c r="B366" i="8" s="1"/>
  <c r="B367" i="8" s="1"/>
  <c r="B368" i="8" s="1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93" i="8" s="1"/>
  <c r="B394" i="8" s="1"/>
  <c r="B395" i="8" s="1"/>
  <c r="B396" i="8" s="1"/>
  <c r="B397" i="8" s="1"/>
  <c r="B398" i="8" s="1"/>
  <c r="B399" i="8" s="1"/>
  <c r="B400" i="8" s="1"/>
  <c r="B401" i="8" s="1"/>
  <c r="B402" i="8" s="1"/>
  <c r="B403" i="8" s="1"/>
  <c r="B404" i="8" s="1"/>
  <c r="B405" i="8" s="1"/>
  <c r="B406" i="8" s="1"/>
  <c r="B407" i="8" s="1"/>
  <c r="B408" i="8" s="1"/>
  <c r="B409" i="8" s="1"/>
  <c r="B410" i="8" s="1"/>
  <c r="B411" i="8" s="1"/>
  <c r="B412" i="8" s="1"/>
  <c r="B413" i="8" s="1"/>
  <c r="B414" i="8" s="1"/>
  <c r="B415" i="8" s="1"/>
  <c r="B416" i="8" s="1"/>
  <c r="B417" i="8" s="1"/>
  <c r="B418" i="8" s="1"/>
  <c r="B419" i="8" s="1"/>
  <c r="B420" i="8" s="1"/>
  <c r="B421" i="8" s="1"/>
  <c r="B422" i="8" s="1"/>
  <c r="B423" i="8" s="1"/>
  <c r="B424" i="8" s="1"/>
  <c r="B425" i="8" s="1"/>
  <c r="B426" i="8" s="1"/>
  <c r="B427" i="8" s="1"/>
  <c r="B428" i="8" s="1"/>
  <c r="B429" i="8" s="1"/>
  <c r="B430" i="8" s="1"/>
  <c r="B431" i="8" s="1"/>
  <c r="B432" i="8" s="1"/>
  <c r="B433" i="8" s="1"/>
  <c r="B434" i="8" s="1"/>
  <c r="B435" i="8" s="1"/>
  <c r="B436" i="8" s="1"/>
  <c r="B437" i="8" s="1"/>
  <c r="B438" i="8" s="1"/>
  <c r="B439" i="8" s="1"/>
  <c r="B440" i="8" s="1"/>
  <c r="B441" i="8" s="1"/>
  <c r="B442" i="8" s="1"/>
  <c r="B443" i="8" s="1"/>
  <c r="B444" i="8" s="1"/>
  <c r="B445" i="8" s="1"/>
  <c r="B446" i="8" s="1"/>
  <c r="B447" i="8" s="1"/>
  <c r="B448" i="8" s="1"/>
  <c r="B449" i="8" s="1"/>
  <c r="B450" i="8" s="1"/>
  <c r="B451" i="8" s="1"/>
  <c r="B452" i="8" s="1"/>
  <c r="B453" i="8" s="1"/>
  <c r="B454" i="8" s="1"/>
  <c r="B455" i="8" s="1"/>
  <c r="B456" i="8" s="1"/>
  <c r="B457" i="8" s="1"/>
  <c r="B458" i="8" s="1"/>
  <c r="B459" i="8" s="1"/>
  <c r="B460" i="8" s="1"/>
  <c r="B461" i="8" s="1"/>
  <c r="B462" i="8" s="1"/>
  <c r="B463" i="8" s="1"/>
  <c r="B464" i="8" s="1"/>
  <c r="B465" i="8" s="1"/>
  <c r="B466" i="8" s="1"/>
  <c r="B467" i="8" s="1"/>
  <c r="B468" i="8" s="1"/>
  <c r="B469" i="8" s="1"/>
  <c r="B470" i="8" s="1"/>
  <c r="B471" i="8" s="1"/>
  <c r="B472" i="8" s="1"/>
  <c r="B473" i="8" s="1"/>
  <c r="B474" i="8" s="1"/>
  <c r="B475" i="8" s="1"/>
  <c r="B476" i="8" s="1"/>
  <c r="B477" i="8" s="1"/>
  <c r="B478" i="8" s="1"/>
  <c r="B479" i="8" s="1"/>
  <c r="B480" i="8" s="1"/>
  <c r="B481" i="8" s="1"/>
  <c r="B482" i="8" s="1"/>
  <c r="B483" i="8" s="1"/>
  <c r="B484" i="8" s="1"/>
  <c r="B485" i="8" s="1"/>
  <c r="B486" i="8" s="1"/>
  <c r="B487" i="8" s="1"/>
  <c r="B488" i="8" s="1"/>
  <c r="B489" i="8" s="1"/>
  <c r="B490" i="8" s="1"/>
  <c r="B491" i="8" s="1"/>
  <c r="B492" i="8" s="1"/>
  <c r="B493" i="8" s="1"/>
  <c r="B494" i="8" s="1"/>
  <c r="B495" i="8" s="1"/>
  <c r="B496" i="8" s="1"/>
  <c r="B497" i="8" s="1"/>
  <c r="B498" i="8" s="1"/>
  <c r="B499" i="8" s="1"/>
  <c r="B500" i="8" s="1"/>
  <c r="B501" i="8" s="1"/>
  <c r="B502" i="8" s="1"/>
  <c r="B503" i="8" s="1"/>
  <c r="B504" i="8" s="1"/>
  <c r="B505" i="8" s="1"/>
  <c r="B506" i="8" s="1"/>
  <c r="B507" i="8" s="1"/>
  <c r="B508" i="8" s="1"/>
  <c r="B509" i="8" s="1"/>
  <c r="B510" i="8" s="1"/>
  <c r="B511" i="8" s="1"/>
  <c r="B512" i="8" s="1"/>
  <c r="B513" i="8" s="1"/>
  <c r="B514" i="8" s="1"/>
  <c r="B515" i="8" s="1"/>
  <c r="B516" i="8" s="1"/>
  <c r="B517" i="8" s="1"/>
  <c r="B518" i="8" s="1"/>
  <c r="B519" i="8" s="1"/>
  <c r="B520" i="8" s="1"/>
  <c r="B521" i="8" s="1"/>
  <c r="B522" i="8" s="1"/>
  <c r="B523" i="8" s="1"/>
  <c r="B524" i="8" s="1"/>
  <c r="B525" i="8" s="1"/>
  <c r="B526" i="8" s="1"/>
  <c r="B527" i="8" s="1"/>
  <c r="B528" i="8" s="1"/>
  <c r="B529" i="8" s="1"/>
  <c r="B530" i="8" s="1"/>
  <c r="B531" i="8" s="1"/>
  <c r="B532" i="8" s="1"/>
  <c r="B533" i="8" s="1"/>
  <c r="B534" i="8" s="1"/>
  <c r="B535" i="8" s="1"/>
  <c r="B536" i="8" s="1"/>
  <c r="B537" i="8" s="1"/>
  <c r="B538" i="8" s="1"/>
  <c r="B539" i="8" s="1"/>
  <c r="B540" i="8" s="1"/>
  <c r="B541" i="8" s="1"/>
  <c r="B542" i="8" s="1"/>
  <c r="B543" i="8" s="1"/>
  <c r="B544" i="8" s="1"/>
  <c r="B545" i="8" s="1"/>
  <c r="B546" i="8" s="1"/>
  <c r="B547" i="8" s="1"/>
  <c r="B548" i="8" s="1"/>
  <c r="B549" i="8" s="1"/>
  <c r="B550" i="8" s="1"/>
  <c r="B551" i="8" s="1"/>
  <c r="B552" i="8" s="1"/>
  <c r="B553" i="8" s="1"/>
  <c r="B554" i="8" s="1"/>
  <c r="B555" i="8" s="1"/>
  <c r="B556" i="8" s="1"/>
  <c r="B557" i="8" s="1"/>
  <c r="B558" i="8" s="1"/>
  <c r="B559" i="8" s="1"/>
  <c r="B560" i="8" s="1"/>
  <c r="B561" i="8" s="1"/>
  <c r="B562" i="8" s="1"/>
  <c r="B563" i="8" s="1"/>
  <c r="B564" i="8" s="1"/>
  <c r="B565" i="8" s="1"/>
  <c r="B566" i="8" s="1"/>
  <c r="B567" i="8" s="1"/>
  <c r="B568" i="8" s="1"/>
  <c r="B569" i="8" s="1"/>
  <c r="B570" i="8" s="1"/>
  <c r="B571" i="8" s="1"/>
  <c r="B572" i="8" s="1"/>
  <c r="B573" i="8" s="1"/>
  <c r="B574" i="8" s="1"/>
  <c r="B575" i="8" s="1"/>
  <c r="B576" i="8" s="1"/>
  <c r="B577" i="8" s="1"/>
  <c r="B578" i="8" s="1"/>
  <c r="B579" i="8" s="1"/>
  <c r="B580" i="8" s="1"/>
  <c r="B581" i="8" s="1"/>
  <c r="B582" i="8" s="1"/>
  <c r="B583" i="8" s="1"/>
  <c r="B584" i="8" s="1"/>
  <c r="B585" i="8" s="1"/>
  <c r="B586" i="8" s="1"/>
  <c r="B587" i="8" s="1"/>
  <c r="B588" i="8" s="1"/>
  <c r="B589" i="8" s="1"/>
  <c r="B590" i="8" s="1"/>
  <c r="B591" i="8" s="1"/>
  <c r="B592" i="8" s="1"/>
  <c r="B593" i="8" s="1"/>
  <c r="B594" i="8" s="1"/>
  <c r="B595" i="8" s="1"/>
  <c r="B596" i="8" s="1"/>
  <c r="B597" i="8" s="1"/>
  <c r="B598" i="8" s="1"/>
  <c r="B599" i="8" s="1"/>
  <c r="B600" i="8" s="1"/>
  <c r="B601" i="8" s="1"/>
  <c r="B602" i="8" s="1"/>
  <c r="B603" i="8" s="1"/>
  <c r="B604" i="8" s="1"/>
  <c r="B605" i="8" s="1"/>
  <c r="B606" i="8" s="1"/>
  <c r="B607" i="8" s="1"/>
  <c r="B608" i="8" s="1"/>
  <c r="B609" i="8" s="1"/>
  <c r="B610" i="8" s="1"/>
  <c r="B611" i="8" s="1"/>
  <c r="B612" i="8" s="1"/>
  <c r="B613" i="8" s="1"/>
  <c r="B614" i="8" s="1"/>
  <c r="B615" i="8" s="1"/>
  <c r="B616" i="8" s="1"/>
  <c r="B617" i="8" s="1"/>
  <c r="B618" i="8" s="1"/>
  <c r="B619" i="8" s="1"/>
  <c r="B620" i="8" s="1"/>
  <c r="B621" i="8" s="1"/>
  <c r="B622" i="8" s="1"/>
  <c r="B623" i="8" s="1"/>
  <c r="B624" i="8" s="1"/>
  <c r="B625" i="8" s="1"/>
  <c r="B626" i="8" s="1"/>
  <c r="B627" i="8" s="1"/>
  <c r="B628" i="8" s="1"/>
  <c r="B629" i="8" s="1"/>
  <c r="B630" i="8" s="1"/>
  <c r="B631" i="8" s="1"/>
  <c r="B632" i="8" s="1"/>
  <c r="B633" i="8" s="1"/>
  <c r="B634" i="8" s="1"/>
  <c r="B635" i="8" s="1"/>
  <c r="B636" i="8" s="1"/>
  <c r="B637" i="8" s="1"/>
  <c r="B638" i="8" s="1"/>
  <c r="B639" i="8" s="1"/>
  <c r="B640" i="8" s="1"/>
  <c r="B641" i="8" s="1"/>
  <c r="B642" i="8" s="1"/>
  <c r="B643" i="8" s="1"/>
  <c r="B644" i="8" s="1"/>
  <c r="B645" i="8" s="1"/>
  <c r="B646" i="8" s="1"/>
  <c r="B647" i="8" s="1"/>
  <c r="B648" i="8" s="1"/>
  <c r="B649" i="8" s="1"/>
  <c r="B650" i="8" s="1"/>
  <c r="B651" i="8" s="1"/>
  <c r="B652" i="8" s="1"/>
  <c r="B653" i="8" s="1"/>
  <c r="B654" i="8" s="1"/>
  <c r="B655" i="8" s="1"/>
  <c r="B656" i="8" s="1"/>
  <c r="B657" i="8" s="1"/>
  <c r="B658" i="8" s="1"/>
  <c r="B659" i="8" s="1"/>
  <c r="B660" i="8" s="1"/>
  <c r="B661" i="8" s="1"/>
  <c r="B662" i="8" s="1"/>
  <c r="B663" i="8" s="1"/>
  <c r="B664" i="8" s="1"/>
  <c r="B665" i="8" s="1"/>
  <c r="B666" i="8" s="1"/>
  <c r="B667" i="8" s="1"/>
  <c r="B668" i="8" s="1"/>
  <c r="B669" i="8" s="1"/>
  <c r="B670" i="8" s="1"/>
  <c r="B671" i="8" s="1"/>
  <c r="B672" i="8" s="1"/>
  <c r="B673" i="8" s="1"/>
  <c r="B674" i="8" s="1"/>
  <c r="B675" i="8" s="1"/>
  <c r="B676" i="8" s="1"/>
  <c r="B677" i="8" s="1"/>
  <c r="B678" i="8" s="1"/>
  <c r="B679" i="8" s="1"/>
  <c r="B680" i="8" s="1"/>
  <c r="B681" i="8" s="1"/>
  <c r="B682" i="8" s="1"/>
  <c r="B683" i="8" s="1"/>
  <c r="B684" i="8" s="1"/>
  <c r="B685" i="8" s="1"/>
  <c r="B686" i="8" s="1"/>
  <c r="B687" i="8" s="1"/>
  <c r="B688" i="8" s="1"/>
  <c r="B689" i="8" s="1"/>
  <c r="B690" i="8" s="1"/>
  <c r="B691" i="8" s="1"/>
  <c r="B692" i="8" s="1"/>
  <c r="B693" i="8" s="1"/>
  <c r="B694" i="8" s="1"/>
  <c r="B695" i="8" s="1"/>
  <c r="B696" i="8" s="1"/>
  <c r="B697" i="8" s="1"/>
  <c r="B698" i="8" s="1"/>
  <c r="B699" i="8" s="1"/>
  <c r="B700" i="8" s="1"/>
  <c r="B701" i="8" s="1"/>
  <c r="B702" i="8" s="1"/>
  <c r="B703" i="8" s="1"/>
  <c r="B704" i="8" s="1"/>
  <c r="B705" i="8" s="1"/>
  <c r="B706" i="8" s="1"/>
  <c r="B707" i="8" s="1"/>
  <c r="B708" i="8" s="1"/>
  <c r="B709" i="8" s="1"/>
  <c r="B710" i="8" s="1"/>
  <c r="B711" i="8" s="1"/>
  <c r="B712" i="8" s="1"/>
  <c r="B713" i="8" s="1"/>
  <c r="B714" i="8" s="1"/>
  <c r="B715" i="8" s="1"/>
  <c r="B716" i="8" s="1"/>
  <c r="B717" i="8" s="1"/>
  <c r="B718" i="8" s="1"/>
  <c r="B719" i="8" s="1"/>
  <c r="B720" i="8" s="1"/>
  <c r="B721" i="8" s="1"/>
  <c r="B722" i="8" s="1"/>
  <c r="B723" i="8" s="1"/>
  <c r="B724" i="8" s="1"/>
  <c r="B725" i="8" s="1"/>
  <c r="B726" i="8" s="1"/>
  <c r="B727" i="8" s="1"/>
  <c r="B728" i="8" s="1"/>
  <c r="B729" i="8" s="1"/>
  <c r="B730" i="8" s="1"/>
  <c r="B731" i="8" s="1"/>
  <c r="B732" i="8" s="1"/>
  <c r="B733" i="8" s="1"/>
  <c r="B734" i="8" s="1"/>
  <c r="B735" i="8" s="1"/>
  <c r="B736" i="8" s="1"/>
  <c r="B737" i="8" s="1"/>
  <c r="B738" i="8" s="1"/>
  <c r="B739" i="8" s="1"/>
  <c r="B740" i="8" s="1"/>
  <c r="B741" i="8" s="1"/>
  <c r="B742" i="8" s="1"/>
  <c r="B743" i="8" s="1"/>
  <c r="B744" i="8" s="1"/>
  <c r="B745" i="8" s="1"/>
  <c r="B746" i="8" s="1"/>
  <c r="B747" i="8" s="1"/>
  <c r="B748" i="8" s="1"/>
  <c r="B749" i="8" s="1"/>
  <c r="B750" i="8" s="1"/>
  <c r="B751" i="8" s="1"/>
  <c r="B752" i="8" s="1"/>
  <c r="B753" i="8" s="1"/>
  <c r="B754" i="8" s="1"/>
  <c r="B755" i="8" s="1"/>
  <c r="B756" i="8" s="1"/>
  <c r="B757" i="8" s="1"/>
  <c r="B758" i="8" s="1"/>
  <c r="B759" i="8" s="1"/>
  <c r="B760" i="8" s="1"/>
  <c r="B761" i="8" s="1"/>
  <c r="B762" i="8" s="1"/>
  <c r="B763" i="8" s="1"/>
  <c r="B764" i="8" s="1"/>
  <c r="B765" i="8" s="1"/>
  <c r="B766" i="8" s="1"/>
  <c r="B767" i="8" s="1"/>
  <c r="B768" i="8" s="1"/>
  <c r="B769" i="8" s="1"/>
  <c r="B770" i="8" s="1"/>
  <c r="B771" i="8" s="1"/>
  <c r="B772" i="8" s="1"/>
  <c r="B773" i="8" s="1"/>
  <c r="B774" i="8" s="1"/>
  <c r="B775" i="8" s="1"/>
  <c r="B776" i="8" s="1"/>
  <c r="B777" i="8" s="1"/>
  <c r="B778" i="8" s="1"/>
  <c r="B779" i="8" s="1"/>
  <c r="B780" i="8" s="1"/>
  <c r="B781" i="8" s="1"/>
  <c r="B782" i="8" s="1"/>
  <c r="B783" i="8" s="1"/>
  <c r="B784" i="8" s="1"/>
  <c r="B785" i="8" s="1"/>
  <c r="B786" i="8" s="1"/>
  <c r="B787" i="8" s="1"/>
  <c r="B788" i="8" s="1"/>
  <c r="B789" i="8" s="1"/>
  <c r="B790" i="8" s="1"/>
  <c r="B791" i="8" s="1"/>
  <c r="B792" i="8" s="1"/>
  <c r="B793" i="8" s="1"/>
  <c r="B794" i="8" s="1"/>
  <c r="B795" i="8" s="1"/>
  <c r="B796" i="8" s="1"/>
  <c r="B797" i="8" s="1"/>
  <c r="B798" i="8" s="1"/>
  <c r="B799" i="8" s="1"/>
  <c r="B800" i="8" s="1"/>
  <c r="B801" i="8" s="1"/>
  <c r="B802" i="8" s="1"/>
  <c r="B803" i="8" s="1"/>
  <c r="B804" i="8" s="1"/>
  <c r="B805" i="8" s="1"/>
  <c r="B806" i="8" s="1"/>
  <c r="B807" i="8" s="1"/>
  <c r="B808" i="8" s="1"/>
  <c r="B809" i="8" s="1"/>
  <c r="B810" i="8" s="1"/>
  <c r="B811" i="8" s="1"/>
  <c r="B812" i="8" s="1"/>
  <c r="B813" i="8" s="1"/>
  <c r="B814" i="8" s="1"/>
  <c r="B815" i="8" s="1"/>
  <c r="B816" i="8" s="1"/>
  <c r="B817" i="8" s="1"/>
  <c r="B818" i="8" s="1"/>
  <c r="B819" i="8" s="1"/>
  <c r="B820" i="8" s="1"/>
  <c r="B821" i="8" s="1"/>
  <c r="B822" i="8" s="1"/>
  <c r="B823" i="8" s="1"/>
  <c r="B824" i="8" s="1"/>
  <c r="B825" i="8" s="1"/>
  <c r="B826" i="8" s="1"/>
  <c r="B827" i="8" s="1"/>
  <c r="B828" i="8" s="1"/>
  <c r="B829" i="8" s="1"/>
  <c r="B830" i="8" s="1"/>
  <c r="B831" i="8" s="1"/>
  <c r="B832" i="8" s="1"/>
  <c r="B833" i="8" s="1"/>
  <c r="B834" i="8" s="1"/>
  <c r="B835" i="8" s="1"/>
  <c r="B836" i="8" s="1"/>
  <c r="B837" i="8" s="1"/>
  <c r="B838" i="8" s="1"/>
  <c r="B839" i="8" s="1"/>
  <c r="B840" i="8" s="1"/>
  <c r="B841" i="8" s="1"/>
  <c r="B842" i="8" s="1"/>
  <c r="B843" i="8" s="1"/>
  <c r="B844" i="8" s="1"/>
  <c r="B845" i="8" s="1"/>
  <c r="B846" i="8" s="1"/>
  <c r="B847" i="8" s="1"/>
  <c r="B848" i="8" s="1"/>
  <c r="B849" i="8" s="1"/>
  <c r="B850" i="8" s="1"/>
  <c r="B851" i="8" s="1"/>
  <c r="B852" i="8" s="1"/>
  <c r="B853" i="8" s="1"/>
  <c r="B854" i="8" s="1"/>
  <c r="B855" i="8" s="1"/>
  <c r="B856" i="8" s="1"/>
  <c r="B857" i="8" s="1"/>
  <c r="B858" i="8" s="1"/>
  <c r="B859" i="8" s="1"/>
  <c r="B860" i="8" s="1"/>
  <c r="B861" i="8" s="1"/>
  <c r="B862" i="8" s="1"/>
  <c r="B863" i="8" s="1"/>
  <c r="B864" i="8" s="1"/>
  <c r="B865" i="8" s="1"/>
  <c r="B866" i="8" s="1"/>
  <c r="B867" i="8" s="1"/>
  <c r="B868" i="8" s="1"/>
  <c r="B869" i="8" s="1"/>
  <c r="B870" i="8" s="1"/>
  <c r="B871" i="8" s="1"/>
  <c r="B872" i="8" s="1"/>
  <c r="B873" i="8" s="1"/>
  <c r="B874" i="8" s="1"/>
  <c r="B875" i="8" s="1"/>
  <c r="B876" i="8" s="1"/>
  <c r="B877" i="8" s="1"/>
  <c r="B878" i="8" s="1"/>
  <c r="B879" i="8" s="1"/>
  <c r="B880" i="8" s="1"/>
  <c r="B881" i="8" s="1"/>
  <c r="B882" i="8" s="1"/>
  <c r="B883" i="8" s="1"/>
  <c r="B884" i="8" s="1"/>
  <c r="B885" i="8" s="1"/>
  <c r="B886" i="8" s="1"/>
  <c r="B887" i="8" s="1"/>
  <c r="B888" i="8" s="1"/>
  <c r="B889" i="8" s="1"/>
  <c r="B890" i="8" s="1"/>
  <c r="B891" i="8" s="1"/>
  <c r="B892" i="8" s="1"/>
  <c r="B893" i="8" s="1"/>
  <c r="B894" i="8" s="1"/>
  <c r="B895" i="8" s="1"/>
  <c r="B896" i="8" s="1"/>
  <c r="B897" i="8" s="1"/>
  <c r="B898" i="8" s="1"/>
  <c r="B899" i="8" s="1"/>
  <c r="B900" i="8" s="1"/>
  <c r="B901" i="8" s="1"/>
  <c r="B902" i="8" s="1"/>
  <c r="B903" i="8" s="1"/>
  <c r="B904" i="8" s="1"/>
  <c r="B905" i="8" s="1"/>
  <c r="B906" i="8" s="1"/>
  <c r="B907" i="8" s="1"/>
  <c r="B908" i="8" s="1"/>
  <c r="B909" i="8" s="1"/>
  <c r="B910" i="8" s="1"/>
  <c r="B911" i="8" s="1"/>
  <c r="B912" i="8" s="1"/>
  <c r="B913" i="8" s="1"/>
  <c r="B914" i="8" s="1"/>
  <c r="B915" i="8" s="1"/>
  <c r="B916" i="8" s="1"/>
  <c r="B917" i="8" s="1"/>
  <c r="B918" i="8" s="1"/>
  <c r="B919" i="8" s="1"/>
  <c r="B920" i="8" s="1"/>
  <c r="B921" i="8" s="1"/>
  <c r="B922" i="8" s="1"/>
  <c r="B923" i="8" s="1"/>
  <c r="B924" i="8" s="1"/>
  <c r="B925" i="8" s="1"/>
  <c r="B926" i="8" s="1"/>
  <c r="B927" i="8" s="1"/>
  <c r="B928" i="8" s="1"/>
  <c r="B929" i="8" s="1"/>
  <c r="B930" i="8" s="1"/>
  <c r="B931" i="8" s="1"/>
  <c r="B932" i="8" s="1"/>
  <c r="B933" i="8" s="1"/>
  <c r="B934" i="8" s="1"/>
  <c r="B935" i="8" s="1"/>
  <c r="B936" i="8" s="1"/>
  <c r="B937" i="8" s="1"/>
  <c r="B938" i="8" s="1"/>
  <c r="B939" i="8" s="1"/>
  <c r="B940" i="8" s="1"/>
  <c r="B941" i="8" s="1"/>
  <c r="B942" i="8" s="1"/>
  <c r="B943" i="8" s="1"/>
  <c r="B944" i="8" s="1"/>
  <c r="B945" i="8" s="1"/>
  <c r="B946" i="8" s="1"/>
  <c r="B947" i="8" s="1"/>
  <c r="B948" i="8" s="1"/>
  <c r="B949" i="8" s="1"/>
  <c r="B950" i="8" s="1"/>
  <c r="B951" i="8" s="1"/>
  <c r="B952" i="8" s="1"/>
  <c r="B953" i="8" s="1"/>
  <c r="B954" i="8" s="1"/>
  <c r="B955" i="8" s="1"/>
  <c r="B956" i="8" s="1"/>
  <c r="B957" i="8" s="1"/>
  <c r="B958" i="8" s="1"/>
  <c r="B959" i="8" s="1"/>
  <c r="B960" i="8" s="1"/>
  <c r="B961" i="8" s="1"/>
  <c r="B962" i="8" s="1"/>
  <c r="B963" i="8" s="1"/>
  <c r="B964" i="8" s="1"/>
  <c r="B965" i="8" s="1"/>
  <c r="B966" i="8" s="1"/>
  <c r="B967" i="8" s="1"/>
  <c r="B968" i="8" s="1"/>
  <c r="B969" i="8" s="1"/>
  <c r="B970" i="8" s="1"/>
  <c r="B971" i="8" s="1"/>
  <c r="B972" i="8" s="1"/>
  <c r="B973" i="8" s="1"/>
  <c r="B974" i="8" s="1"/>
  <c r="B975" i="8" s="1"/>
  <c r="B976" i="8" s="1"/>
  <c r="B977" i="8" s="1"/>
  <c r="B978" i="8" s="1"/>
  <c r="B979" i="8" s="1"/>
  <c r="B980" i="8" s="1"/>
  <c r="B981" i="8" s="1"/>
  <c r="B982" i="8" s="1"/>
  <c r="B983" i="8" s="1"/>
  <c r="B984" i="8" s="1"/>
  <c r="B985" i="8" s="1"/>
  <c r="B986" i="8" s="1"/>
  <c r="B987" i="8" s="1"/>
  <c r="B988" i="8" s="1"/>
  <c r="B989" i="8" s="1"/>
  <c r="B990" i="8" s="1"/>
  <c r="B991" i="8" s="1"/>
  <c r="B992" i="8" s="1"/>
  <c r="B993" i="8" s="1"/>
  <c r="B994" i="8" s="1"/>
  <c r="B995" i="8" s="1"/>
  <c r="B996" i="8" s="1"/>
  <c r="B997" i="8" s="1"/>
  <c r="B998" i="8" s="1"/>
  <c r="B999" i="8" s="1"/>
  <c r="B1000" i="8" s="1"/>
  <c r="B1001" i="8" s="1"/>
  <c r="B1002" i="8" s="1"/>
  <c r="B1003" i="8" s="1"/>
  <c r="B1004" i="8" s="1"/>
  <c r="B1005" i="8" s="1"/>
  <c r="B1006" i="8" s="1"/>
  <c r="B1007" i="8" s="1"/>
  <c r="B1008" i="8" s="1"/>
  <c r="B1009" i="8" s="1"/>
  <c r="B1010" i="8" s="1"/>
  <c r="B1011" i="8" s="1"/>
  <c r="B1012" i="8" s="1"/>
  <c r="B1013" i="8" s="1"/>
  <c r="B1014" i="8" s="1"/>
  <c r="B1015" i="8" s="1"/>
  <c r="B1016" i="8" s="1"/>
  <c r="B1017" i="8" s="1"/>
  <c r="B1018" i="8" s="1"/>
  <c r="B1019" i="8" s="1"/>
  <c r="B1020" i="8" s="1"/>
  <c r="B1021" i="8" s="1"/>
  <c r="B1022" i="8" s="1"/>
  <c r="B1023" i="8" s="1"/>
  <c r="B1024" i="8" s="1"/>
  <c r="B1025" i="8" s="1"/>
  <c r="B1026" i="8" s="1"/>
  <c r="B1027" i="8" s="1"/>
  <c r="B1028" i="8" s="1"/>
  <c r="B1029" i="8" s="1"/>
  <c r="B1030" i="8" s="1"/>
  <c r="B1031" i="8" s="1"/>
  <c r="B1032" i="8" s="1"/>
  <c r="B1033" i="8" s="1"/>
  <c r="B1034" i="8" s="1"/>
  <c r="B1035" i="8" s="1"/>
  <c r="B1036" i="8" s="1"/>
  <c r="B1037" i="8" s="1"/>
  <c r="B1038" i="8" s="1"/>
  <c r="B1039" i="8" s="1"/>
  <c r="B1040" i="8" s="1"/>
  <c r="B1041" i="8" s="1"/>
  <c r="B1042" i="8" s="1"/>
  <c r="B1043" i="8" s="1"/>
  <c r="B1044" i="8" s="1"/>
  <c r="B1045" i="8" s="1"/>
  <c r="B1046" i="8" s="1"/>
  <c r="B1047" i="8" s="1"/>
  <c r="B1048" i="8" s="1"/>
  <c r="B1049" i="8" s="1"/>
  <c r="B1050" i="8" s="1"/>
  <c r="B1051" i="8" s="1"/>
  <c r="B1052" i="8" s="1"/>
  <c r="B1053" i="8" s="1"/>
  <c r="B1054" i="8" s="1"/>
  <c r="B1055" i="8" s="1"/>
  <c r="B1056" i="8" s="1"/>
  <c r="B1057" i="8" s="1"/>
  <c r="B1058" i="8" s="1"/>
  <c r="B1059" i="8" s="1"/>
  <c r="B1060" i="8" s="1"/>
  <c r="B1061" i="8" s="1"/>
  <c r="B1062" i="8" s="1"/>
  <c r="B1063" i="8" s="1"/>
  <c r="B1064" i="8" s="1"/>
  <c r="B1065" i="8" s="1"/>
  <c r="B1066" i="8" s="1"/>
  <c r="B1067" i="8" s="1"/>
  <c r="B1068" i="8" s="1"/>
  <c r="B1069" i="8" s="1"/>
  <c r="B1070" i="8" s="1"/>
  <c r="B1071" i="8" s="1"/>
  <c r="B1072" i="8" s="1"/>
  <c r="B1073" i="8" s="1"/>
  <c r="B1074" i="8" s="1"/>
  <c r="B1075" i="8" s="1"/>
  <c r="B1076" i="8" s="1"/>
  <c r="B1077" i="8" s="1"/>
  <c r="B1078" i="8" s="1"/>
  <c r="B1079" i="8" s="1"/>
  <c r="B1080" i="8" s="1"/>
  <c r="B1081" i="8" s="1"/>
  <c r="B1082" i="8" s="1"/>
  <c r="B1083" i="8" s="1"/>
  <c r="B1084" i="8" s="1"/>
  <c r="B1085" i="8" s="1"/>
  <c r="B1086" i="8" s="1"/>
  <c r="B1087" i="8" s="1"/>
  <c r="B1088" i="8" s="1"/>
  <c r="B1089" i="8" s="1"/>
  <c r="B1090" i="8" s="1"/>
  <c r="B1091" i="8" s="1"/>
  <c r="B1092" i="8" s="1"/>
  <c r="B1093" i="8" s="1"/>
  <c r="B1094" i="8" s="1"/>
  <c r="B1095" i="8" s="1"/>
  <c r="B1096" i="8" s="1"/>
  <c r="B1097" i="8" s="1"/>
  <c r="B1098" i="8" s="1"/>
  <c r="B1099" i="8" s="1"/>
  <c r="B1100" i="8" s="1"/>
  <c r="B1101" i="8" s="1"/>
  <c r="B1102" i="8" s="1"/>
  <c r="B1103" i="8" s="1"/>
  <c r="B1104" i="8" s="1"/>
  <c r="B1105" i="8" s="1"/>
  <c r="B1106" i="8" s="1"/>
  <c r="B1107" i="8" s="1"/>
  <c r="B1108" i="8" s="1"/>
  <c r="B10" i="8"/>
  <c r="AJ1102" i="9"/>
  <c r="AI1102" i="9"/>
  <c r="AH1102" i="9"/>
  <c r="AG1102" i="9"/>
  <c r="AF1102" i="9"/>
  <c r="AE1102" i="9"/>
  <c r="AD1102" i="9"/>
  <c r="AC1102" i="9"/>
  <c r="AB1102" i="9"/>
  <c r="AA1102" i="9"/>
  <c r="Z1102" i="9"/>
  <c r="Y1102" i="9"/>
  <c r="X1102" i="9"/>
  <c r="W1102" i="9"/>
  <c r="V1102" i="9"/>
  <c r="U1102" i="9"/>
  <c r="T1102" i="9"/>
  <c r="S1102" i="9"/>
  <c r="R1102" i="9"/>
  <c r="Q1102" i="9"/>
  <c r="P1102" i="9"/>
  <c r="O1102" i="9"/>
  <c r="N1102" i="9"/>
  <c r="M1102" i="9"/>
  <c r="L1102" i="9"/>
  <c r="K1102" i="9"/>
  <c r="J1102" i="9"/>
  <c r="I1102" i="9"/>
  <c r="H1102" i="9"/>
  <c r="G1102" i="9"/>
  <c r="F1102" i="9"/>
  <c r="AJ1101" i="9"/>
  <c r="AI1101" i="9"/>
  <c r="AH1101" i="9"/>
  <c r="AG1101" i="9"/>
  <c r="AF1101" i="9"/>
  <c r="AE1101" i="9"/>
  <c r="AD1101" i="9"/>
  <c r="AC1101" i="9"/>
  <c r="AB1101" i="9"/>
  <c r="AA1101" i="9"/>
  <c r="Z1101" i="9"/>
  <c r="Y1101" i="9"/>
  <c r="X1101" i="9"/>
  <c r="W1101" i="9"/>
  <c r="V1101" i="9"/>
  <c r="U1101" i="9"/>
  <c r="T1101" i="9"/>
  <c r="S1101" i="9"/>
  <c r="R1101" i="9"/>
  <c r="Q1101" i="9"/>
  <c r="P1101" i="9"/>
  <c r="O1101" i="9"/>
  <c r="N1101" i="9"/>
  <c r="M1101" i="9"/>
  <c r="L1101" i="9"/>
  <c r="K1101" i="9"/>
  <c r="J1101" i="9"/>
  <c r="I1101" i="9"/>
  <c r="H1101" i="9"/>
  <c r="G1101" i="9"/>
  <c r="F1101" i="9"/>
  <c r="AJ1100" i="9"/>
  <c r="AI1100" i="9"/>
  <c r="AH1100" i="9"/>
  <c r="AG1100" i="9"/>
  <c r="AF1100" i="9"/>
  <c r="AE1100" i="9"/>
  <c r="AD1100" i="9"/>
  <c r="AC1100" i="9"/>
  <c r="AB1100" i="9"/>
  <c r="AA1100" i="9"/>
  <c r="Z1100" i="9"/>
  <c r="Y1100" i="9"/>
  <c r="X1100" i="9"/>
  <c r="W1100" i="9"/>
  <c r="V1100" i="9"/>
  <c r="U1100" i="9"/>
  <c r="T1100" i="9"/>
  <c r="S1100" i="9"/>
  <c r="R1100" i="9"/>
  <c r="Q1100" i="9"/>
  <c r="P1100" i="9"/>
  <c r="O1100" i="9"/>
  <c r="N1100" i="9"/>
  <c r="M1100" i="9"/>
  <c r="L1100" i="9"/>
  <c r="K1100" i="9"/>
  <c r="J1100" i="9"/>
  <c r="I1100" i="9"/>
  <c r="H1100" i="9"/>
  <c r="G1100" i="9"/>
  <c r="F1100" i="9"/>
  <c r="AJ1099" i="9"/>
  <c r="AI1099" i="9"/>
  <c r="AH1099" i="9"/>
  <c r="AG1099" i="9"/>
  <c r="AF1099" i="9"/>
  <c r="AE1099" i="9"/>
  <c r="AD1099" i="9"/>
  <c r="AC1099" i="9"/>
  <c r="AB1099" i="9"/>
  <c r="AA1099" i="9"/>
  <c r="Z1099" i="9"/>
  <c r="Y1099" i="9"/>
  <c r="X1099" i="9"/>
  <c r="W1099" i="9"/>
  <c r="V1099" i="9"/>
  <c r="U1099" i="9"/>
  <c r="T1099" i="9"/>
  <c r="S1099" i="9"/>
  <c r="R1099" i="9"/>
  <c r="Q1099" i="9"/>
  <c r="P1099" i="9"/>
  <c r="O1099" i="9"/>
  <c r="N1099" i="9"/>
  <c r="M1099" i="9"/>
  <c r="L1099" i="9"/>
  <c r="K1099" i="9"/>
  <c r="J1099" i="9"/>
  <c r="I1099" i="9"/>
  <c r="H1099" i="9"/>
  <c r="G1099" i="9"/>
  <c r="F1099" i="9"/>
  <c r="AJ1098" i="9"/>
  <c r="AI1098" i="9"/>
  <c r="AH1098" i="9"/>
  <c r="AG1098" i="9"/>
  <c r="AF1098" i="9"/>
  <c r="AE1098" i="9"/>
  <c r="AD1098" i="9"/>
  <c r="AC1098" i="9"/>
  <c r="AB1098" i="9"/>
  <c r="AA1098" i="9"/>
  <c r="Z1098" i="9"/>
  <c r="Y1098" i="9"/>
  <c r="X1098" i="9"/>
  <c r="W1098" i="9"/>
  <c r="V1098" i="9"/>
  <c r="U1098" i="9"/>
  <c r="T1098" i="9"/>
  <c r="S1098" i="9"/>
  <c r="R1098" i="9"/>
  <c r="Q1098" i="9"/>
  <c r="P1098" i="9"/>
  <c r="O1098" i="9"/>
  <c r="N1098" i="9"/>
  <c r="M1098" i="9"/>
  <c r="L1098" i="9"/>
  <c r="K1098" i="9"/>
  <c r="J1098" i="9"/>
  <c r="I1098" i="9"/>
  <c r="H1098" i="9"/>
  <c r="G1098" i="9"/>
  <c r="F1098" i="9"/>
  <c r="AJ1097" i="9"/>
  <c r="AI1097" i="9"/>
  <c r="AH1097" i="9"/>
  <c r="AG1097" i="9"/>
  <c r="AF1097" i="9"/>
  <c r="AE1097" i="9"/>
  <c r="AD1097" i="9"/>
  <c r="AC1097" i="9"/>
  <c r="AB1097" i="9"/>
  <c r="AA1097" i="9"/>
  <c r="Z1097" i="9"/>
  <c r="Y1097" i="9"/>
  <c r="X1097" i="9"/>
  <c r="W1097" i="9"/>
  <c r="V1097" i="9"/>
  <c r="U1097" i="9"/>
  <c r="T1097" i="9"/>
  <c r="S1097" i="9"/>
  <c r="R1097" i="9"/>
  <c r="Q1097" i="9"/>
  <c r="P1097" i="9"/>
  <c r="O1097" i="9"/>
  <c r="N1097" i="9"/>
  <c r="M1097" i="9"/>
  <c r="L1097" i="9"/>
  <c r="K1097" i="9"/>
  <c r="J1097" i="9"/>
  <c r="I1097" i="9"/>
  <c r="H1097" i="9"/>
  <c r="G1097" i="9"/>
  <c r="F1097" i="9"/>
  <c r="AJ1096" i="9"/>
  <c r="AI1096" i="9"/>
  <c r="AH1096" i="9"/>
  <c r="AG1096" i="9"/>
  <c r="AF1096" i="9"/>
  <c r="AE1096" i="9"/>
  <c r="AD1096" i="9"/>
  <c r="AC1096" i="9"/>
  <c r="AB1096" i="9"/>
  <c r="AA1096" i="9"/>
  <c r="Z1096" i="9"/>
  <c r="Y1096" i="9"/>
  <c r="X1096" i="9"/>
  <c r="W1096" i="9"/>
  <c r="V1096" i="9"/>
  <c r="U1096" i="9"/>
  <c r="T1096" i="9"/>
  <c r="S1096" i="9"/>
  <c r="R1096" i="9"/>
  <c r="Q1096" i="9"/>
  <c r="P1096" i="9"/>
  <c r="O1096" i="9"/>
  <c r="N1096" i="9"/>
  <c r="M1096" i="9"/>
  <c r="L1096" i="9"/>
  <c r="K1096" i="9"/>
  <c r="J1096" i="9"/>
  <c r="I1096" i="9"/>
  <c r="H1096" i="9"/>
  <c r="G1096" i="9"/>
  <c r="F1096" i="9"/>
  <c r="AJ1095" i="9"/>
  <c r="AI1095" i="9"/>
  <c r="AH1095" i="9"/>
  <c r="AG1095" i="9"/>
  <c r="AF1095" i="9"/>
  <c r="AE1095" i="9"/>
  <c r="AD1095" i="9"/>
  <c r="AC1095" i="9"/>
  <c r="AB1095" i="9"/>
  <c r="AA1095" i="9"/>
  <c r="Z1095" i="9"/>
  <c r="Y1095" i="9"/>
  <c r="X1095" i="9"/>
  <c r="W1095" i="9"/>
  <c r="V1095" i="9"/>
  <c r="U1095" i="9"/>
  <c r="T1095" i="9"/>
  <c r="S1095" i="9"/>
  <c r="R1095" i="9"/>
  <c r="Q1095" i="9"/>
  <c r="P1095" i="9"/>
  <c r="O1095" i="9"/>
  <c r="N1095" i="9"/>
  <c r="M1095" i="9"/>
  <c r="L1095" i="9"/>
  <c r="K1095" i="9"/>
  <c r="J1095" i="9"/>
  <c r="I1095" i="9"/>
  <c r="H1095" i="9"/>
  <c r="G1095" i="9"/>
  <c r="F1095" i="9"/>
  <c r="AJ1094" i="9"/>
  <c r="AI1094" i="9"/>
  <c r="AH1094" i="9"/>
  <c r="AG1094" i="9"/>
  <c r="AF1094" i="9"/>
  <c r="AE1094" i="9"/>
  <c r="AD1094" i="9"/>
  <c r="AC1094" i="9"/>
  <c r="AB1094" i="9"/>
  <c r="AA1094" i="9"/>
  <c r="Z1094" i="9"/>
  <c r="Y1094" i="9"/>
  <c r="X1094" i="9"/>
  <c r="W1094" i="9"/>
  <c r="V1094" i="9"/>
  <c r="U1094" i="9"/>
  <c r="T1094" i="9"/>
  <c r="S1094" i="9"/>
  <c r="R1094" i="9"/>
  <c r="Q1094" i="9"/>
  <c r="P1094" i="9"/>
  <c r="O1094" i="9"/>
  <c r="N1094" i="9"/>
  <c r="M1094" i="9"/>
  <c r="L1094" i="9"/>
  <c r="K1094" i="9"/>
  <c r="J1094" i="9"/>
  <c r="I1094" i="9"/>
  <c r="H1094" i="9"/>
  <c r="G1094" i="9"/>
  <c r="F1094" i="9"/>
  <c r="AJ1093" i="9"/>
  <c r="AI1093" i="9"/>
  <c r="AH1093" i="9"/>
  <c r="AG1093" i="9"/>
  <c r="AF1093" i="9"/>
  <c r="AE1093" i="9"/>
  <c r="AD1093" i="9"/>
  <c r="AC1093" i="9"/>
  <c r="AB1093" i="9"/>
  <c r="AA1093" i="9"/>
  <c r="Z1093" i="9"/>
  <c r="Y1093" i="9"/>
  <c r="X1093" i="9"/>
  <c r="W1093" i="9"/>
  <c r="V1093" i="9"/>
  <c r="U1093" i="9"/>
  <c r="T1093" i="9"/>
  <c r="S1093" i="9"/>
  <c r="R1093" i="9"/>
  <c r="Q1093" i="9"/>
  <c r="P1093" i="9"/>
  <c r="O1093" i="9"/>
  <c r="N1093" i="9"/>
  <c r="M1093" i="9"/>
  <c r="L1093" i="9"/>
  <c r="K1093" i="9"/>
  <c r="J1093" i="9"/>
  <c r="I1093" i="9"/>
  <c r="H1093" i="9"/>
  <c r="G1093" i="9"/>
  <c r="F1093" i="9"/>
  <c r="AJ1092" i="9"/>
  <c r="AI1092" i="9"/>
  <c r="AH1092" i="9"/>
  <c r="AG1092" i="9"/>
  <c r="AF1092" i="9"/>
  <c r="AE1092" i="9"/>
  <c r="AD1092" i="9"/>
  <c r="AC1092" i="9"/>
  <c r="AB1092" i="9"/>
  <c r="AA1092" i="9"/>
  <c r="Z1092" i="9"/>
  <c r="Y1092" i="9"/>
  <c r="X1092" i="9"/>
  <c r="W1092" i="9"/>
  <c r="V1092" i="9"/>
  <c r="U1092" i="9"/>
  <c r="T1092" i="9"/>
  <c r="S1092" i="9"/>
  <c r="R1092" i="9"/>
  <c r="Q1092" i="9"/>
  <c r="P1092" i="9"/>
  <c r="O1092" i="9"/>
  <c r="N1092" i="9"/>
  <c r="M1092" i="9"/>
  <c r="L1092" i="9"/>
  <c r="K1092" i="9"/>
  <c r="J1092" i="9"/>
  <c r="I1092" i="9"/>
  <c r="H1092" i="9"/>
  <c r="G1092" i="9"/>
  <c r="F1092" i="9"/>
  <c r="AJ1091" i="9"/>
  <c r="AI1091" i="9"/>
  <c r="AH1091" i="9"/>
  <c r="AG1091" i="9"/>
  <c r="AF1091" i="9"/>
  <c r="AE1091" i="9"/>
  <c r="AD1091" i="9"/>
  <c r="AC1091" i="9"/>
  <c r="AB1091" i="9"/>
  <c r="AA1091" i="9"/>
  <c r="Z1091" i="9"/>
  <c r="Y1091" i="9"/>
  <c r="X1091" i="9"/>
  <c r="W1091" i="9"/>
  <c r="V1091" i="9"/>
  <c r="U1091" i="9"/>
  <c r="T1091" i="9"/>
  <c r="S1091" i="9"/>
  <c r="R1091" i="9"/>
  <c r="Q1091" i="9"/>
  <c r="P1091" i="9"/>
  <c r="O1091" i="9"/>
  <c r="N1091" i="9"/>
  <c r="M1091" i="9"/>
  <c r="L1091" i="9"/>
  <c r="K1091" i="9"/>
  <c r="J1091" i="9"/>
  <c r="I1091" i="9"/>
  <c r="H1091" i="9"/>
  <c r="G1091" i="9"/>
  <c r="F1091" i="9"/>
  <c r="AJ1090" i="9"/>
  <c r="AI1090" i="9"/>
  <c r="AH1090" i="9"/>
  <c r="AG1090" i="9"/>
  <c r="AF1090" i="9"/>
  <c r="AE1090" i="9"/>
  <c r="AD1090" i="9"/>
  <c r="AC1090" i="9"/>
  <c r="AB1090" i="9"/>
  <c r="AA1090" i="9"/>
  <c r="Z1090" i="9"/>
  <c r="Y1090" i="9"/>
  <c r="X1090" i="9"/>
  <c r="W1090" i="9"/>
  <c r="V1090" i="9"/>
  <c r="U1090" i="9"/>
  <c r="T1090" i="9"/>
  <c r="S1090" i="9"/>
  <c r="R1090" i="9"/>
  <c r="Q1090" i="9"/>
  <c r="P1090" i="9"/>
  <c r="O1090" i="9"/>
  <c r="N1090" i="9"/>
  <c r="M1090" i="9"/>
  <c r="L1090" i="9"/>
  <c r="K1090" i="9"/>
  <c r="J1090" i="9"/>
  <c r="I1090" i="9"/>
  <c r="H1090" i="9"/>
  <c r="G1090" i="9"/>
  <c r="F1090" i="9"/>
  <c r="AJ1089" i="9"/>
  <c r="AI1089" i="9"/>
  <c r="AH1089" i="9"/>
  <c r="AG1089" i="9"/>
  <c r="AF1089" i="9"/>
  <c r="AE1089" i="9"/>
  <c r="AD1089" i="9"/>
  <c r="AC1089" i="9"/>
  <c r="AB1089" i="9"/>
  <c r="AA1089" i="9"/>
  <c r="Z1089" i="9"/>
  <c r="Y1089" i="9"/>
  <c r="X1089" i="9"/>
  <c r="W1089" i="9"/>
  <c r="V1089" i="9"/>
  <c r="U1089" i="9"/>
  <c r="T1089" i="9"/>
  <c r="S1089" i="9"/>
  <c r="R1089" i="9"/>
  <c r="Q1089" i="9"/>
  <c r="P1089" i="9"/>
  <c r="O1089" i="9"/>
  <c r="N1089" i="9"/>
  <c r="M1089" i="9"/>
  <c r="L1089" i="9"/>
  <c r="K1089" i="9"/>
  <c r="J1089" i="9"/>
  <c r="I1089" i="9"/>
  <c r="H1089" i="9"/>
  <c r="G1089" i="9"/>
  <c r="F1089" i="9"/>
  <c r="AJ1088" i="9"/>
  <c r="AI1088" i="9"/>
  <c r="AH1088" i="9"/>
  <c r="AG1088" i="9"/>
  <c r="AF1088" i="9"/>
  <c r="AE1088" i="9"/>
  <c r="AD1088" i="9"/>
  <c r="AC1088" i="9"/>
  <c r="AB1088" i="9"/>
  <c r="AA1088" i="9"/>
  <c r="Z1088" i="9"/>
  <c r="Y1088" i="9"/>
  <c r="X1088" i="9"/>
  <c r="W1088" i="9"/>
  <c r="V1088" i="9"/>
  <c r="U1088" i="9"/>
  <c r="T1088" i="9"/>
  <c r="S1088" i="9"/>
  <c r="R1088" i="9"/>
  <c r="Q1088" i="9"/>
  <c r="P1088" i="9"/>
  <c r="O1088" i="9"/>
  <c r="N1088" i="9"/>
  <c r="M1088" i="9"/>
  <c r="L1088" i="9"/>
  <c r="K1088" i="9"/>
  <c r="J1088" i="9"/>
  <c r="I1088" i="9"/>
  <c r="H1088" i="9"/>
  <c r="G1088" i="9"/>
  <c r="F1088" i="9"/>
  <c r="AJ1087" i="9"/>
  <c r="AI1087" i="9"/>
  <c r="AH1087" i="9"/>
  <c r="AG1087" i="9"/>
  <c r="AF1087" i="9"/>
  <c r="AE1087" i="9"/>
  <c r="AD1087" i="9"/>
  <c r="AC1087" i="9"/>
  <c r="AB1087" i="9"/>
  <c r="AA1087" i="9"/>
  <c r="Z1087" i="9"/>
  <c r="Y1087" i="9"/>
  <c r="X1087" i="9"/>
  <c r="W1087" i="9"/>
  <c r="V1087" i="9"/>
  <c r="U1087" i="9"/>
  <c r="T1087" i="9"/>
  <c r="S1087" i="9"/>
  <c r="R1087" i="9"/>
  <c r="Q1087" i="9"/>
  <c r="P1087" i="9"/>
  <c r="O1087" i="9"/>
  <c r="N1087" i="9"/>
  <c r="M1087" i="9"/>
  <c r="L1087" i="9"/>
  <c r="K1087" i="9"/>
  <c r="J1087" i="9"/>
  <c r="I1087" i="9"/>
  <c r="H1087" i="9"/>
  <c r="G1087" i="9"/>
  <c r="F1087" i="9"/>
  <c r="AJ1086" i="9"/>
  <c r="AI1086" i="9"/>
  <c r="AH1086" i="9"/>
  <c r="AG1086" i="9"/>
  <c r="AF1086" i="9"/>
  <c r="AE1086" i="9"/>
  <c r="AD1086" i="9"/>
  <c r="AC1086" i="9"/>
  <c r="AB1086" i="9"/>
  <c r="AA1086" i="9"/>
  <c r="Z1086" i="9"/>
  <c r="Y1086" i="9"/>
  <c r="X1086" i="9"/>
  <c r="W1086" i="9"/>
  <c r="V1086" i="9"/>
  <c r="U1086" i="9"/>
  <c r="T1086" i="9"/>
  <c r="S1086" i="9"/>
  <c r="R1086" i="9"/>
  <c r="Q1086" i="9"/>
  <c r="P1086" i="9"/>
  <c r="O1086" i="9"/>
  <c r="N1086" i="9"/>
  <c r="M1086" i="9"/>
  <c r="L1086" i="9"/>
  <c r="K1086" i="9"/>
  <c r="J1086" i="9"/>
  <c r="I1086" i="9"/>
  <c r="H1086" i="9"/>
  <c r="G1086" i="9"/>
  <c r="F1086" i="9"/>
  <c r="AJ1085" i="9"/>
  <c r="AI1085" i="9"/>
  <c r="AH1085" i="9"/>
  <c r="AG1085" i="9"/>
  <c r="AF1085" i="9"/>
  <c r="AE1085" i="9"/>
  <c r="AD1085" i="9"/>
  <c r="AC1085" i="9"/>
  <c r="AB1085" i="9"/>
  <c r="AA1085" i="9"/>
  <c r="Z1085" i="9"/>
  <c r="Y1085" i="9"/>
  <c r="X1085" i="9"/>
  <c r="W1085" i="9"/>
  <c r="V1085" i="9"/>
  <c r="U1085" i="9"/>
  <c r="T1085" i="9"/>
  <c r="S1085" i="9"/>
  <c r="R1085" i="9"/>
  <c r="Q1085" i="9"/>
  <c r="P1085" i="9"/>
  <c r="O1085" i="9"/>
  <c r="N1085" i="9"/>
  <c r="M1085" i="9"/>
  <c r="L1085" i="9"/>
  <c r="K1085" i="9"/>
  <c r="J1085" i="9"/>
  <c r="I1085" i="9"/>
  <c r="H1085" i="9"/>
  <c r="G1085" i="9"/>
  <c r="F1085" i="9"/>
  <c r="AJ1084" i="9"/>
  <c r="AI1084" i="9"/>
  <c r="AH1084" i="9"/>
  <c r="AG1084" i="9"/>
  <c r="AF1084" i="9"/>
  <c r="AE1084" i="9"/>
  <c r="AD1084" i="9"/>
  <c r="AC1084" i="9"/>
  <c r="AB1084" i="9"/>
  <c r="AA1084" i="9"/>
  <c r="Z1084" i="9"/>
  <c r="Y1084" i="9"/>
  <c r="X1084" i="9"/>
  <c r="W1084" i="9"/>
  <c r="V1084" i="9"/>
  <c r="U1084" i="9"/>
  <c r="T1084" i="9"/>
  <c r="S1084" i="9"/>
  <c r="R1084" i="9"/>
  <c r="Q1084" i="9"/>
  <c r="P1084" i="9"/>
  <c r="O1084" i="9"/>
  <c r="N1084" i="9"/>
  <c r="M1084" i="9"/>
  <c r="L1084" i="9"/>
  <c r="K1084" i="9"/>
  <c r="J1084" i="9"/>
  <c r="I1084" i="9"/>
  <c r="H1084" i="9"/>
  <c r="G1084" i="9"/>
  <c r="F1084" i="9"/>
  <c r="AJ1083" i="9"/>
  <c r="AI1083" i="9"/>
  <c r="AH1083" i="9"/>
  <c r="AG1083" i="9"/>
  <c r="AF1083" i="9"/>
  <c r="AE1083" i="9"/>
  <c r="AD1083" i="9"/>
  <c r="AC1083" i="9"/>
  <c r="AB1083" i="9"/>
  <c r="AA1083" i="9"/>
  <c r="Z1083" i="9"/>
  <c r="Y1083" i="9"/>
  <c r="X1083" i="9"/>
  <c r="W1083" i="9"/>
  <c r="V1083" i="9"/>
  <c r="U1083" i="9"/>
  <c r="T1083" i="9"/>
  <c r="S1083" i="9"/>
  <c r="R1083" i="9"/>
  <c r="Q1083" i="9"/>
  <c r="P1083" i="9"/>
  <c r="O1083" i="9"/>
  <c r="N1083" i="9"/>
  <c r="M1083" i="9"/>
  <c r="L1083" i="9"/>
  <c r="K1083" i="9"/>
  <c r="J1083" i="9"/>
  <c r="I1083" i="9"/>
  <c r="H1083" i="9"/>
  <c r="G1083" i="9"/>
  <c r="F1083" i="9"/>
  <c r="AJ1082" i="9"/>
  <c r="AI1082" i="9"/>
  <c r="AH1082" i="9"/>
  <c r="AG1082" i="9"/>
  <c r="AF1082" i="9"/>
  <c r="AE1082" i="9"/>
  <c r="AD1082" i="9"/>
  <c r="AC1082" i="9"/>
  <c r="AB1082" i="9"/>
  <c r="AA1082" i="9"/>
  <c r="Z1082" i="9"/>
  <c r="Y1082" i="9"/>
  <c r="X1082" i="9"/>
  <c r="W1082" i="9"/>
  <c r="V1082" i="9"/>
  <c r="U1082" i="9"/>
  <c r="T1082" i="9"/>
  <c r="S1082" i="9"/>
  <c r="R1082" i="9"/>
  <c r="Q1082" i="9"/>
  <c r="P1082" i="9"/>
  <c r="O1082" i="9"/>
  <c r="N1082" i="9"/>
  <c r="M1082" i="9"/>
  <c r="L1082" i="9"/>
  <c r="K1082" i="9"/>
  <c r="J1082" i="9"/>
  <c r="I1082" i="9"/>
  <c r="H1082" i="9"/>
  <c r="G1082" i="9"/>
  <c r="F1082" i="9"/>
  <c r="AJ1081" i="9"/>
  <c r="AI1081" i="9"/>
  <c r="AH1081" i="9"/>
  <c r="AG1081" i="9"/>
  <c r="AF1081" i="9"/>
  <c r="AE1081" i="9"/>
  <c r="AD1081" i="9"/>
  <c r="AC1081" i="9"/>
  <c r="AB1081" i="9"/>
  <c r="AA1081" i="9"/>
  <c r="Z1081" i="9"/>
  <c r="Y1081" i="9"/>
  <c r="X1081" i="9"/>
  <c r="W1081" i="9"/>
  <c r="V1081" i="9"/>
  <c r="U1081" i="9"/>
  <c r="T1081" i="9"/>
  <c r="S1081" i="9"/>
  <c r="R1081" i="9"/>
  <c r="Q1081" i="9"/>
  <c r="P1081" i="9"/>
  <c r="O1081" i="9"/>
  <c r="N1081" i="9"/>
  <c r="M1081" i="9"/>
  <c r="L1081" i="9"/>
  <c r="K1081" i="9"/>
  <c r="J1081" i="9"/>
  <c r="I1081" i="9"/>
  <c r="H1081" i="9"/>
  <c r="G1081" i="9"/>
  <c r="F1081" i="9"/>
  <c r="AJ1080" i="9"/>
  <c r="AI1080" i="9"/>
  <c r="AH1080" i="9"/>
  <c r="AG1080" i="9"/>
  <c r="AF1080" i="9"/>
  <c r="AE1080" i="9"/>
  <c r="AD1080" i="9"/>
  <c r="AC1080" i="9"/>
  <c r="AB1080" i="9"/>
  <c r="AA1080" i="9"/>
  <c r="Z1080" i="9"/>
  <c r="Y1080" i="9"/>
  <c r="X1080" i="9"/>
  <c r="W1080" i="9"/>
  <c r="V1080" i="9"/>
  <c r="U1080" i="9"/>
  <c r="T1080" i="9"/>
  <c r="S1080" i="9"/>
  <c r="R1080" i="9"/>
  <c r="Q1080" i="9"/>
  <c r="P1080" i="9"/>
  <c r="O1080" i="9"/>
  <c r="N1080" i="9"/>
  <c r="M1080" i="9"/>
  <c r="L1080" i="9"/>
  <c r="K1080" i="9"/>
  <c r="J1080" i="9"/>
  <c r="I1080" i="9"/>
  <c r="H1080" i="9"/>
  <c r="G1080" i="9"/>
  <c r="F1080" i="9"/>
  <c r="AJ1079" i="9"/>
  <c r="AI1079" i="9"/>
  <c r="AH1079" i="9"/>
  <c r="AG1079" i="9"/>
  <c r="AF1079" i="9"/>
  <c r="AE1079" i="9"/>
  <c r="AD1079" i="9"/>
  <c r="AC1079" i="9"/>
  <c r="AB1079" i="9"/>
  <c r="AA1079" i="9"/>
  <c r="Z1079" i="9"/>
  <c r="Y1079" i="9"/>
  <c r="X1079" i="9"/>
  <c r="W1079" i="9"/>
  <c r="V1079" i="9"/>
  <c r="U1079" i="9"/>
  <c r="T1079" i="9"/>
  <c r="S1079" i="9"/>
  <c r="R1079" i="9"/>
  <c r="Q1079" i="9"/>
  <c r="P1079" i="9"/>
  <c r="O1079" i="9"/>
  <c r="N1079" i="9"/>
  <c r="M1079" i="9"/>
  <c r="L1079" i="9"/>
  <c r="K1079" i="9"/>
  <c r="J1079" i="9"/>
  <c r="I1079" i="9"/>
  <c r="H1079" i="9"/>
  <c r="G1079" i="9"/>
  <c r="F1079" i="9"/>
  <c r="AJ1078" i="9"/>
  <c r="AI1078" i="9"/>
  <c r="AH1078" i="9"/>
  <c r="AG1078" i="9"/>
  <c r="AF1078" i="9"/>
  <c r="AE1078" i="9"/>
  <c r="AD1078" i="9"/>
  <c r="AC1078" i="9"/>
  <c r="AB1078" i="9"/>
  <c r="AA1078" i="9"/>
  <c r="Z1078" i="9"/>
  <c r="Y1078" i="9"/>
  <c r="X1078" i="9"/>
  <c r="W1078" i="9"/>
  <c r="V1078" i="9"/>
  <c r="U1078" i="9"/>
  <c r="T1078" i="9"/>
  <c r="S1078" i="9"/>
  <c r="R1078" i="9"/>
  <c r="Q1078" i="9"/>
  <c r="P1078" i="9"/>
  <c r="O1078" i="9"/>
  <c r="N1078" i="9"/>
  <c r="M1078" i="9"/>
  <c r="L1078" i="9"/>
  <c r="K1078" i="9"/>
  <c r="J1078" i="9"/>
  <c r="I1078" i="9"/>
  <c r="H1078" i="9"/>
  <c r="G1078" i="9"/>
  <c r="F1078" i="9"/>
  <c r="AJ1077" i="9"/>
  <c r="AI1077" i="9"/>
  <c r="AH1077" i="9"/>
  <c r="AG1077" i="9"/>
  <c r="AF1077" i="9"/>
  <c r="AE1077" i="9"/>
  <c r="AD1077" i="9"/>
  <c r="AC1077" i="9"/>
  <c r="AB1077" i="9"/>
  <c r="AA1077" i="9"/>
  <c r="Z1077" i="9"/>
  <c r="Y1077" i="9"/>
  <c r="X1077" i="9"/>
  <c r="W1077" i="9"/>
  <c r="V1077" i="9"/>
  <c r="U1077" i="9"/>
  <c r="T1077" i="9"/>
  <c r="S1077" i="9"/>
  <c r="R1077" i="9"/>
  <c r="Q1077" i="9"/>
  <c r="P1077" i="9"/>
  <c r="O1077" i="9"/>
  <c r="N1077" i="9"/>
  <c r="M1077" i="9"/>
  <c r="L1077" i="9"/>
  <c r="K1077" i="9"/>
  <c r="J1077" i="9"/>
  <c r="I1077" i="9"/>
  <c r="H1077" i="9"/>
  <c r="G1077" i="9"/>
  <c r="F1077" i="9"/>
  <c r="AJ1076" i="9"/>
  <c r="AI1076" i="9"/>
  <c r="AH1076" i="9"/>
  <c r="AG1076" i="9"/>
  <c r="AF1076" i="9"/>
  <c r="AE1076" i="9"/>
  <c r="AD1076" i="9"/>
  <c r="AC1076" i="9"/>
  <c r="AB1076" i="9"/>
  <c r="AA1076" i="9"/>
  <c r="Z1076" i="9"/>
  <c r="Y1076" i="9"/>
  <c r="X1076" i="9"/>
  <c r="W1076" i="9"/>
  <c r="V1076" i="9"/>
  <c r="U1076" i="9"/>
  <c r="T1076" i="9"/>
  <c r="S1076" i="9"/>
  <c r="R1076" i="9"/>
  <c r="Q1076" i="9"/>
  <c r="P1076" i="9"/>
  <c r="O1076" i="9"/>
  <c r="N1076" i="9"/>
  <c r="M1076" i="9"/>
  <c r="L1076" i="9"/>
  <c r="K1076" i="9"/>
  <c r="J1076" i="9"/>
  <c r="I1076" i="9"/>
  <c r="H1076" i="9"/>
  <c r="G1076" i="9"/>
  <c r="F1076" i="9"/>
  <c r="AJ1075" i="9"/>
  <c r="AI1075" i="9"/>
  <c r="AH1075" i="9"/>
  <c r="AG1075" i="9"/>
  <c r="AF1075" i="9"/>
  <c r="AE1075" i="9"/>
  <c r="AD1075" i="9"/>
  <c r="AC1075" i="9"/>
  <c r="AB1075" i="9"/>
  <c r="AA1075" i="9"/>
  <c r="Z1075" i="9"/>
  <c r="Y1075" i="9"/>
  <c r="X1075" i="9"/>
  <c r="W1075" i="9"/>
  <c r="V1075" i="9"/>
  <c r="U1075" i="9"/>
  <c r="T1075" i="9"/>
  <c r="S1075" i="9"/>
  <c r="R1075" i="9"/>
  <c r="Q1075" i="9"/>
  <c r="P1075" i="9"/>
  <c r="O1075" i="9"/>
  <c r="N1075" i="9"/>
  <c r="M1075" i="9"/>
  <c r="L1075" i="9"/>
  <c r="K1075" i="9"/>
  <c r="J1075" i="9"/>
  <c r="I1075" i="9"/>
  <c r="H1075" i="9"/>
  <c r="G1075" i="9"/>
  <c r="F1075" i="9"/>
  <c r="AJ1074" i="9"/>
  <c r="AI1074" i="9"/>
  <c r="AH1074" i="9"/>
  <c r="AG1074" i="9"/>
  <c r="AF1074" i="9"/>
  <c r="AE1074" i="9"/>
  <c r="AD1074" i="9"/>
  <c r="AC1074" i="9"/>
  <c r="AB1074" i="9"/>
  <c r="AA1074" i="9"/>
  <c r="Z1074" i="9"/>
  <c r="Y1074" i="9"/>
  <c r="X1074" i="9"/>
  <c r="W1074" i="9"/>
  <c r="V1074" i="9"/>
  <c r="U1074" i="9"/>
  <c r="T1074" i="9"/>
  <c r="S1074" i="9"/>
  <c r="R1074" i="9"/>
  <c r="Q1074" i="9"/>
  <c r="P1074" i="9"/>
  <c r="O1074" i="9"/>
  <c r="N1074" i="9"/>
  <c r="M1074" i="9"/>
  <c r="L1074" i="9"/>
  <c r="K1074" i="9"/>
  <c r="J1074" i="9"/>
  <c r="I1074" i="9"/>
  <c r="H1074" i="9"/>
  <c r="G1074" i="9"/>
  <c r="F1074" i="9"/>
  <c r="AJ1073" i="9"/>
  <c r="AI1073" i="9"/>
  <c r="AH1073" i="9"/>
  <c r="AG1073" i="9"/>
  <c r="AF1073" i="9"/>
  <c r="AE1073" i="9"/>
  <c r="AD1073" i="9"/>
  <c r="AC1073" i="9"/>
  <c r="AB1073" i="9"/>
  <c r="AA1073" i="9"/>
  <c r="Z1073" i="9"/>
  <c r="Y1073" i="9"/>
  <c r="X1073" i="9"/>
  <c r="W1073" i="9"/>
  <c r="V1073" i="9"/>
  <c r="U1073" i="9"/>
  <c r="T1073" i="9"/>
  <c r="S1073" i="9"/>
  <c r="R1073" i="9"/>
  <c r="Q1073" i="9"/>
  <c r="P1073" i="9"/>
  <c r="O1073" i="9"/>
  <c r="N1073" i="9"/>
  <c r="M1073" i="9"/>
  <c r="L1073" i="9"/>
  <c r="K1073" i="9"/>
  <c r="J1073" i="9"/>
  <c r="I1073" i="9"/>
  <c r="H1073" i="9"/>
  <c r="G1073" i="9"/>
  <c r="F1073" i="9"/>
  <c r="AJ1072" i="9"/>
  <c r="AI1072" i="9"/>
  <c r="AH1072" i="9"/>
  <c r="AG1072" i="9"/>
  <c r="AF1072" i="9"/>
  <c r="AE1072" i="9"/>
  <c r="AD1072" i="9"/>
  <c r="AC1072" i="9"/>
  <c r="AB1072" i="9"/>
  <c r="AA1072" i="9"/>
  <c r="Z1072" i="9"/>
  <c r="Y1072" i="9"/>
  <c r="X1072" i="9"/>
  <c r="W1072" i="9"/>
  <c r="V1072" i="9"/>
  <c r="U1072" i="9"/>
  <c r="T1072" i="9"/>
  <c r="S1072" i="9"/>
  <c r="R1072" i="9"/>
  <c r="Q1072" i="9"/>
  <c r="P1072" i="9"/>
  <c r="O1072" i="9"/>
  <c r="N1072" i="9"/>
  <c r="M1072" i="9"/>
  <c r="L1072" i="9"/>
  <c r="K1072" i="9"/>
  <c r="J1072" i="9"/>
  <c r="I1072" i="9"/>
  <c r="H1072" i="9"/>
  <c r="G1072" i="9"/>
  <c r="F1072" i="9"/>
  <c r="AJ1071" i="9"/>
  <c r="AI1071" i="9"/>
  <c r="AH1071" i="9"/>
  <c r="AG1071" i="9"/>
  <c r="AF1071" i="9"/>
  <c r="AE1071" i="9"/>
  <c r="AD1071" i="9"/>
  <c r="AC1071" i="9"/>
  <c r="AB1071" i="9"/>
  <c r="AA1071" i="9"/>
  <c r="Z1071" i="9"/>
  <c r="Y1071" i="9"/>
  <c r="X1071" i="9"/>
  <c r="W1071" i="9"/>
  <c r="V1071" i="9"/>
  <c r="U1071" i="9"/>
  <c r="T1071" i="9"/>
  <c r="S1071" i="9"/>
  <c r="R1071" i="9"/>
  <c r="Q1071" i="9"/>
  <c r="P1071" i="9"/>
  <c r="O1071" i="9"/>
  <c r="N1071" i="9"/>
  <c r="M1071" i="9"/>
  <c r="L1071" i="9"/>
  <c r="K1071" i="9"/>
  <c r="J1071" i="9"/>
  <c r="I1071" i="9"/>
  <c r="H1071" i="9"/>
  <c r="G1071" i="9"/>
  <c r="F1071" i="9"/>
  <c r="AJ1070" i="9"/>
  <c r="AI1070" i="9"/>
  <c r="AH1070" i="9"/>
  <c r="AG1070" i="9"/>
  <c r="AF1070" i="9"/>
  <c r="AE1070" i="9"/>
  <c r="AD1070" i="9"/>
  <c r="AC1070" i="9"/>
  <c r="AB1070" i="9"/>
  <c r="AA1070" i="9"/>
  <c r="Z1070" i="9"/>
  <c r="Y1070" i="9"/>
  <c r="X1070" i="9"/>
  <c r="W1070" i="9"/>
  <c r="V1070" i="9"/>
  <c r="U1070" i="9"/>
  <c r="T1070" i="9"/>
  <c r="S1070" i="9"/>
  <c r="R1070" i="9"/>
  <c r="Q1070" i="9"/>
  <c r="P1070" i="9"/>
  <c r="O1070" i="9"/>
  <c r="N1070" i="9"/>
  <c r="M1070" i="9"/>
  <c r="L1070" i="9"/>
  <c r="K1070" i="9"/>
  <c r="J1070" i="9"/>
  <c r="I1070" i="9"/>
  <c r="H1070" i="9"/>
  <c r="G1070" i="9"/>
  <c r="F1070" i="9"/>
  <c r="AJ1069" i="9"/>
  <c r="AI1069" i="9"/>
  <c r="AH1069" i="9"/>
  <c r="AG1069" i="9"/>
  <c r="AF1069" i="9"/>
  <c r="AE1069" i="9"/>
  <c r="AD1069" i="9"/>
  <c r="AC1069" i="9"/>
  <c r="AB1069" i="9"/>
  <c r="AA1069" i="9"/>
  <c r="Z1069" i="9"/>
  <c r="Y1069" i="9"/>
  <c r="X1069" i="9"/>
  <c r="W1069" i="9"/>
  <c r="V1069" i="9"/>
  <c r="U1069" i="9"/>
  <c r="T1069" i="9"/>
  <c r="S1069" i="9"/>
  <c r="R1069" i="9"/>
  <c r="Q1069" i="9"/>
  <c r="P1069" i="9"/>
  <c r="O1069" i="9"/>
  <c r="N1069" i="9"/>
  <c r="M1069" i="9"/>
  <c r="L1069" i="9"/>
  <c r="K1069" i="9"/>
  <c r="J1069" i="9"/>
  <c r="I1069" i="9"/>
  <c r="H1069" i="9"/>
  <c r="G1069" i="9"/>
  <c r="F1069" i="9"/>
  <c r="AJ1068" i="9"/>
  <c r="AI1068" i="9"/>
  <c r="AH1068" i="9"/>
  <c r="AG1068" i="9"/>
  <c r="AF1068" i="9"/>
  <c r="AE1068" i="9"/>
  <c r="AD1068" i="9"/>
  <c r="AC1068" i="9"/>
  <c r="AB1068" i="9"/>
  <c r="AA1068" i="9"/>
  <c r="Z1068" i="9"/>
  <c r="Y1068" i="9"/>
  <c r="X1068" i="9"/>
  <c r="W1068" i="9"/>
  <c r="V1068" i="9"/>
  <c r="U1068" i="9"/>
  <c r="T1068" i="9"/>
  <c r="S1068" i="9"/>
  <c r="R1068" i="9"/>
  <c r="Q1068" i="9"/>
  <c r="P1068" i="9"/>
  <c r="O1068" i="9"/>
  <c r="N1068" i="9"/>
  <c r="M1068" i="9"/>
  <c r="L1068" i="9"/>
  <c r="K1068" i="9"/>
  <c r="J1068" i="9"/>
  <c r="I1068" i="9"/>
  <c r="H1068" i="9"/>
  <c r="G1068" i="9"/>
  <c r="F1068" i="9"/>
  <c r="AJ1067" i="9"/>
  <c r="AI1067" i="9"/>
  <c r="AH1067" i="9"/>
  <c r="AG1067" i="9"/>
  <c r="AF1067" i="9"/>
  <c r="AE1067" i="9"/>
  <c r="AD1067" i="9"/>
  <c r="AC1067" i="9"/>
  <c r="AB1067" i="9"/>
  <c r="AA1067" i="9"/>
  <c r="Z1067" i="9"/>
  <c r="Y1067" i="9"/>
  <c r="X1067" i="9"/>
  <c r="W1067" i="9"/>
  <c r="V1067" i="9"/>
  <c r="U1067" i="9"/>
  <c r="T1067" i="9"/>
  <c r="S1067" i="9"/>
  <c r="R1067" i="9"/>
  <c r="Q1067" i="9"/>
  <c r="P1067" i="9"/>
  <c r="O1067" i="9"/>
  <c r="N1067" i="9"/>
  <c r="M1067" i="9"/>
  <c r="L1067" i="9"/>
  <c r="K1067" i="9"/>
  <c r="J1067" i="9"/>
  <c r="I1067" i="9"/>
  <c r="H1067" i="9"/>
  <c r="G1067" i="9"/>
  <c r="F1067" i="9"/>
  <c r="AJ1066" i="9"/>
  <c r="AI1066" i="9"/>
  <c r="AH1066" i="9"/>
  <c r="AG1066" i="9"/>
  <c r="AF1066" i="9"/>
  <c r="AE1066" i="9"/>
  <c r="AD1066" i="9"/>
  <c r="AC1066" i="9"/>
  <c r="AB1066" i="9"/>
  <c r="AA1066" i="9"/>
  <c r="Z1066" i="9"/>
  <c r="Y1066" i="9"/>
  <c r="X1066" i="9"/>
  <c r="W1066" i="9"/>
  <c r="V1066" i="9"/>
  <c r="U1066" i="9"/>
  <c r="T1066" i="9"/>
  <c r="S1066" i="9"/>
  <c r="R1066" i="9"/>
  <c r="Q1066" i="9"/>
  <c r="P1066" i="9"/>
  <c r="O1066" i="9"/>
  <c r="N1066" i="9"/>
  <c r="M1066" i="9"/>
  <c r="L1066" i="9"/>
  <c r="K1066" i="9"/>
  <c r="J1066" i="9"/>
  <c r="I1066" i="9"/>
  <c r="H1066" i="9"/>
  <c r="G1066" i="9"/>
  <c r="F1066" i="9"/>
  <c r="AJ1065" i="9"/>
  <c r="AI1065" i="9"/>
  <c r="AH1065" i="9"/>
  <c r="AG1065" i="9"/>
  <c r="AF1065" i="9"/>
  <c r="AE1065" i="9"/>
  <c r="AD1065" i="9"/>
  <c r="AC1065" i="9"/>
  <c r="AB1065" i="9"/>
  <c r="AA1065" i="9"/>
  <c r="Z1065" i="9"/>
  <c r="Y1065" i="9"/>
  <c r="X1065" i="9"/>
  <c r="W1065" i="9"/>
  <c r="V1065" i="9"/>
  <c r="U1065" i="9"/>
  <c r="T1065" i="9"/>
  <c r="S1065" i="9"/>
  <c r="R1065" i="9"/>
  <c r="Q1065" i="9"/>
  <c r="P1065" i="9"/>
  <c r="O1065" i="9"/>
  <c r="N1065" i="9"/>
  <c r="M1065" i="9"/>
  <c r="L1065" i="9"/>
  <c r="K1065" i="9"/>
  <c r="J1065" i="9"/>
  <c r="I1065" i="9"/>
  <c r="H1065" i="9"/>
  <c r="G1065" i="9"/>
  <c r="F1065" i="9"/>
  <c r="AJ1064" i="9"/>
  <c r="AI1064" i="9"/>
  <c r="AH1064" i="9"/>
  <c r="AG1064" i="9"/>
  <c r="AF1064" i="9"/>
  <c r="AE1064" i="9"/>
  <c r="AD1064" i="9"/>
  <c r="AC1064" i="9"/>
  <c r="AB1064" i="9"/>
  <c r="AA1064" i="9"/>
  <c r="Z1064" i="9"/>
  <c r="Y1064" i="9"/>
  <c r="X1064" i="9"/>
  <c r="W1064" i="9"/>
  <c r="V1064" i="9"/>
  <c r="U1064" i="9"/>
  <c r="T1064" i="9"/>
  <c r="S1064" i="9"/>
  <c r="R1064" i="9"/>
  <c r="Q1064" i="9"/>
  <c r="P1064" i="9"/>
  <c r="O1064" i="9"/>
  <c r="N1064" i="9"/>
  <c r="M1064" i="9"/>
  <c r="L1064" i="9"/>
  <c r="K1064" i="9"/>
  <c r="J1064" i="9"/>
  <c r="I1064" i="9"/>
  <c r="H1064" i="9"/>
  <c r="G1064" i="9"/>
  <c r="F1064" i="9"/>
  <c r="AJ1063" i="9"/>
  <c r="AI1063" i="9"/>
  <c r="AH1063" i="9"/>
  <c r="AG1063" i="9"/>
  <c r="AF1063" i="9"/>
  <c r="AE1063" i="9"/>
  <c r="AD1063" i="9"/>
  <c r="AC1063" i="9"/>
  <c r="AB1063" i="9"/>
  <c r="AA1063" i="9"/>
  <c r="Z1063" i="9"/>
  <c r="Y1063" i="9"/>
  <c r="X1063" i="9"/>
  <c r="W1063" i="9"/>
  <c r="V1063" i="9"/>
  <c r="U1063" i="9"/>
  <c r="T1063" i="9"/>
  <c r="S1063" i="9"/>
  <c r="R1063" i="9"/>
  <c r="Q1063" i="9"/>
  <c r="P1063" i="9"/>
  <c r="O1063" i="9"/>
  <c r="N1063" i="9"/>
  <c r="M1063" i="9"/>
  <c r="L1063" i="9"/>
  <c r="K1063" i="9"/>
  <c r="J1063" i="9"/>
  <c r="I1063" i="9"/>
  <c r="H1063" i="9"/>
  <c r="G1063" i="9"/>
  <c r="F1063" i="9"/>
  <c r="AJ1062" i="9"/>
  <c r="AI1062" i="9"/>
  <c r="AH1062" i="9"/>
  <c r="AG1062" i="9"/>
  <c r="AF1062" i="9"/>
  <c r="AE1062" i="9"/>
  <c r="AD1062" i="9"/>
  <c r="AC1062" i="9"/>
  <c r="AB1062" i="9"/>
  <c r="AA1062" i="9"/>
  <c r="Z1062" i="9"/>
  <c r="Y1062" i="9"/>
  <c r="X1062" i="9"/>
  <c r="W1062" i="9"/>
  <c r="V1062" i="9"/>
  <c r="U1062" i="9"/>
  <c r="T1062" i="9"/>
  <c r="S1062" i="9"/>
  <c r="R1062" i="9"/>
  <c r="Q1062" i="9"/>
  <c r="P1062" i="9"/>
  <c r="O1062" i="9"/>
  <c r="N1062" i="9"/>
  <c r="M1062" i="9"/>
  <c r="L1062" i="9"/>
  <c r="K1062" i="9"/>
  <c r="J1062" i="9"/>
  <c r="I1062" i="9"/>
  <c r="H1062" i="9"/>
  <c r="G1062" i="9"/>
  <c r="F1062" i="9"/>
  <c r="AJ1061" i="9"/>
  <c r="AI1061" i="9"/>
  <c r="AH1061" i="9"/>
  <c r="AG1061" i="9"/>
  <c r="AF1061" i="9"/>
  <c r="AE1061" i="9"/>
  <c r="AD1061" i="9"/>
  <c r="AC1061" i="9"/>
  <c r="AB1061" i="9"/>
  <c r="AA1061" i="9"/>
  <c r="Z1061" i="9"/>
  <c r="Y1061" i="9"/>
  <c r="X1061" i="9"/>
  <c r="W1061" i="9"/>
  <c r="V1061" i="9"/>
  <c r="U1061" i="9"/>
  <c r="T1061" i="9"/>
  <c r="S1061" i="9"/>
  <c r="R1061" i="9"/>
  <c r="Q1061" i="9"/>
  <c r="P1061" i="9"/>
  <c r="O1061" i="9"/>
  <c r="N1061" i="9"/>
  <c r="M1061" i="9"/>
  <c r="L1061" i="9"/>
  <c r="K1061" i="9"/>
  <c r="J1061" i="9"/>
  <c r="I1061" i="9"/>
  <c r="H1061" i="9"/>
  <c r="G1061" i="9"/>
  <c r="F1061" i="9"/>
  <c r="AJ1060" i="9"/>
  <c r="AI1060" i="9"/>
  <c r="AH1060" i="9"/>
  <c r="AG1060" i="9"/>
  <c r="AF1060" i="9"/>
  <c r="AE1060" i="9"/>
  <c r="AD1060" i="9"/>
  <c r="AC1060" i="9"/>
  <c r="AB1060" i="9"/>
  <c r="AA1060" i="9"/>
  <c r="Z1060" i="9"/>
  <c r="Y1060" i="9"/>
  <c r="X1060" i="9"/>
  <c r="W1060" i="9"/>
  <c r="V1060" i="9"/>
  <c r="U1060" i="9"/>
  <c r="T1060" i="9"/>
  <c r="S1060" i="9"/>
  <c r="R1060" i="9"/>
  <c r="Q1060" i="9"/>
  <c r="P1060" i="9"/>
  <c r="O1060" i="9"/>
  <c r="N1060" i="9"/>
  <c r="M1060" i="9"/>
  <c r="L1060" i="9"/>
  <c r="K1060" i="9"/>
  <c r="J1060" i="9"/>
  <c r="I1060" i="9"/>
  <c r="H1060" i="9"/>
  <c r="G1060" i="9"/>
  <c r="F1060" i="9"/>
  <c r="AJ1059" i="9"/>
  <c r="AI1059" i="9"/>
  <c r="AH1059" i="9"/>
  <c r="AG1059" i="9"/>
  <c r="AF1059" i="9"/>
  <c r="AE1059" i="9"/>
  <c r="AD1059" i="9"/>
  <c r="AC1059" i="9"/>
  <c r="AB1059" i="9"/>
  <c r="AA1059" i="9"/>
  <c r="Z1059" i="9"/>
  <c r="Y1059" i="9"/>
  <c r="X1059" i="9"/>
  <c r="W1059" i="9"/>
  <c r="V1059" i="9"/>
  <c r="U1059" i="9"/>
  <c r="T1059" i="9"/>
  <c r="S1059" i="9"/>
  <c r="R1059" i="9"/>
  <c r="Q1059" i="9"/>
  <c r="P1059" i="9"/>
  <c r="O1059" i="9"/>
  <c r="N1059" i="9"/>
  <c r="M1059" i="9"/>
  <c r="L1059" i="9"/>
  <c r="K1059" i="9"/>
  <c r="J1059" i="9"/>
  <c r="I1059" i="9"/>
  <c r="H1059" i="9"/>
  <c r="G1059" i="9"/>
  <c r="F1059" i="9"/>
  <c r="AJ1058" i="9"/>
  <c r="AI1058" i="9"/>
  <c r="AH1058" i="9"/>
  <c r="AG1058" i="9"/>
  <c r="AF1058" i="9"/>
  <c r="AE1058" i="9"/>
  <c r="AD1058" i="9"/>
  <c r="AC1058" i="9"/>
  <c r="AB1058" i="9"/>
  <c r="AA1058" i="9"/>
  <c r="Z1058" i="9"/>
  <c r="Y1058" i="9"/>
  <c r="X1058" i="9"/>
  <c r="W1058" i="9"/>
  <c r="V1058" i="9"/>
  <c r="U1058" i="9"/>
  <c r="T1058" i="9"/>
  <c r="S1058" i="9"/>
  <c r="R1058" i="9"/>
  <c r="Q1058" i="9"/>
  <c r="P1058" i="9"/>
  <c r="O1058" i="9"/>
  <c r="N1058" i="9"/>
  <c r="M1058" i="9"/>
  <c r="L1058" i="9"/>
  <c r="K1058" i="9"/>
  <c r="J1058" i="9"/>
  <c r="I1058" i="9"/>
  <c r="H1058" i="9"/>
  <c r="G1058" i="9"/>
  <c r="F1058" i="9"/>
  <c r="AJ1057" i="9"/>
  <c r="AI1057" i="9"/>
  <c r="AH1057" i="9"/>
  <c r="AG1057" i="9"/>
  <c r="AF1057" i="9"/>
  <c r="AE1057" i="9"/>
  <c r="AD1057" i="9"/>
  <c r="AC1057" i="9"/>
  <c r="AB1057" i="9"/>
  <c r="AA1057" i="9"/>
  <c r="Z1057" i="9"/>
  <c r="Y1057" i="9"/>
  <c r="X1057" i="9"/>
  <c r="W1057" i="9"/>
  <c r="V1057" i="9"/>
  <c r="U1057" i="9"/>
  <c r="T1057" i="9"/>
  <c r="S1057" i="9"/>
  <c r="R1057" i="9"/>
  <c r="Q1057" i="9"/>
  <c r="P1057" i="9"/>
  <c r="O1057" i="9"/>
  <c r="N1057" i="9"/>
  <c r="M1057" i="9"/>
  <c r="L1057" i="9"/>
  <c r="K1057" i="9"/>
  <c r="J1057" i="9"/>
  <c r="I1057" i="9"/>
  <c r="H1057" i="9"/>
  <c r="G1057" i="9"/>
  <c r="F1057" i="9"/>
  <c r="AJ1056" i="9"/>
  <c r="AI1056" i="9"/>
  <c r="AH1056" i="9"/>
  <c r="AG1056" i="9"/>
  <c r="AF1056" i="9"/>
  <c r="AE1056" i="9"/>
  <c r="AD1056" i="9"/>
  <c r="AC1056" i="9"/>
  <c r="AB1056" i="9"/>
  <c r="AA1056" i="9"/>
  <c r="Z1056" i="9"/>
  <c r="Y1056" i="9"/>
  <c r="X1056" i="9"/>
  <c r="W1056" i="9"/>
  <c r="V1056" i="9"/>
  <c r="U1056" i="9"/>
  <c r="T1056" i="9"/>
  <c r="S1056" i="9"/>
  <c r="R1056" i="9"/>
  <c r="Q1056" i="9"/>
  <c r="P1056" i="9"/>
  <c r="O1056" i="9"/>
  <c r="N1056" i="9"/>
  <c r="M1056" i="9"/>
  <c r="L1056" i="9"/>
  <c r="K1056" i="9"/>
  <c r="J1056" i="9"/>
  <c r="I1056" i="9"/>
  <c r="H1056" i="9"/>
  <c r="G1056" i="9"/>
  <c r="F1056" i="9"/>
  <c r="AJ1055" i="9"/>
  <c r="AI1055" i="9"/>
  <c r="AH1055" i="9"/>
  <c r="AG1055" i="9"/>
  <c r="AF1055" i="9"/>
  <c r="AE1055" i="9"/>
  <c r="AD1055" i="9"/>
  <c r="AC1055" i="9"/>
  <c r="AB1055" i="9"/>
  <c r="AA1055" i="9"/>
  <c r="Z1055" i="9"/>
  <c r="Y1055" i="9"/>
  <c r="X1055" i="9"/>
  <c r="W1055" i="9"/>
  <c r="V1055" i="9"/>
  <c r="U1055" i="9"/>
  <c r="T1055" i="9"/>
  <c r="S1055" i="9"/>
  <c r="R1055" i="9"/>
  <c r="Q1055" i="9"/>
  <c r="P1055" i="9"/>
  <c r="O1055" i="9"/>
  <c r="N1055" i="9"/>
  <c r="M1055" i="9"/>
  <c r="L1055" i="9"/>
  <c r="K1055" i="9"/>
  <c r="J1055" i="9"/>
  <c r="I1055" i="9"/>
  <c r="H1055" i="9"/>
  <c r="G1055" i="9"/>
  <c r="F1055" i="9"/>
  <c r="AJ1054" i="9"/>
  <c r="AI1054" i="9"/>
  <c r="AH1054" i="9"/>
  <c r="AG1054" i="9"/>
  <c r="AF1054" i="9"/>
  <c r="AE1054" i="9"/>
  <c r="AD1054" i="9"/>
  <c r="AC1054" i="9"/>
  <c r="AB1054" i="9"/>
  <c r="AA1054" i="9"/>
  <c r="Z1054" i="9"/>
  <c r="Y1054" i="9"/>
  <c r="X1054" i="9"/>
  <c r="W1054" i="9"/>
  <c r="V1054" i="9"/>
  <c r="U1054" i="9"/>
  <c r="T1054" i="9"/>
  <c r="S1054" i="9"/>
  <c r="R1054" i="9"/>
  <c r="Q1054" i="9"/>
  <c r="P1054" i="9"/>
  <c r="O1054" i="9"/>
  <c r="N1054" i="9"/>
  <c r="M1054" i="9"/>
  <c r="L1054" i="9"/>
  <c r="K1054" i="9"/>
  <c r="J1054" i="9"/>
  <c r="I1054" i="9"/>
  <c r="H1054" i="9"/>
  <c r="G1054" i="9"/>
  <c r="F1054" i="9"/>
  <c r="AJ1053" i="9"/>
  <c r="AI1053" i="9"/>
  <c r="AH1053" i="9"/>
  <c r="AG1053" i="9"/>
  <c r="AF1053" i="9"/>
  <c r="AE1053" i="9"/>
  <c r="AD1053" i="9"/>
  <c r="AC1053" i="9"/>
  <c r="AB1053" i="9"/>
  <c r="AA1053" i="9"/>
  <c r="Z1053" i="9"/>
  <c r="Y1053" i="9"/>
  <c r="X1053" i="9"/>
  <c r="W1053" i="9"/>
  <c r="V1053" i="9"/>
  <c r="U1053" i="9"/>
  <c r="T1053" i="9"/>
  <c r="S1053" i="9"/>
  <c r="R1053" i="9"/>
  <c r="Q1053" i="9"/>
  <c r="P1053" i="9"/>
  <c r="O1053" i="9"/>
  <c r="N1053" i="9"/>
  <c r="M1053" i="9"/>
  <c r="L1053" i="9"/>
  <c r="K1053" i="9"/>
  <c r="J1053" i="9"/>
  <c r="I1053" i="9"/>
  <c r="H1053" i="9"/>
  <c r="G1053" i="9"/>
  <c r="F1053" i="9"/>
  <c r="AJ1052" i="9"/>
  <c r="AI1052" i="9"/>
  <c r="AH1052" i="9"/>
  <c r="AG1052" i="9"/>
  <c r="AF1052" i="9"/>
  <c r="AE1052" i="9"/>
  <c r="AD1052" i="9"/>
  <c r="AC1052" i="9"/>
  <c r="AB1052" i="9"/>
  <c r="AA1052" i="9"/>
  <c r="Z1052" i="9"/>
  <c r="Y1052" i="9"/>
  <c r="X1052" i="9"/>
  <c r="W1052" i="9"/>
  <c r="V1052" i="9"/>
  <c r="U1052" i="9"/>
  <c r="T1052" i="9"/>
  <c r="S1052" i="9"/>
  <c r="R1052" i="9"/>
  <c r="Q1052" i="9"/>
  <c r="P1052" i="9"/>
  <c r="O1052" i="9"/>
  <c r="N1052" i="9"/>
  <c r="M1052" i="9"/>
  <c r="L1052" i="9"/>
  <c r="K1052" i="9"/>
  <c r="J1052" i="9"/>
  <c r="I1052" i="9"/>
  <c r="H1052" i="9"/>
  <c r="G1052" i="9"/>
  <c r="F1052" i="9"/>
  <c r="AJ1051" i="9"/>
  <c r="AI1051" i="9"/>
  <c r="AH1051" i="9"/>
  <c r="AG1051" i="9"/>
  <c r="AF1051" i="9"/>
  <c r="AE1051" i="9"/>
  <c r="AD1051" i="9"/>
  <c r="AC1051" i="9"/>
  <c r="AB1051" i="9"/>
  <c r="AA1051" i="9"/>
  <c r="Z1051" i="9"/>
  <c r="Y1051" i="9"/>
  <c r="X1051" i="9"/>
  <c r="W1051" i="9"/>
  <c r="V1051" i="9"/>
  <c r="U1051" i="9"/>
  <c r="T1051" i="9"/>
  <c r="S1051" i="9"/>
  <c r="R1051" i="9"/>
  <c r="Q1051" i="9"/>
  <c r="P1051" i="9"/>
  <c r="O1051" i="9"/>
  <c r="N1051" i="9"/>
  <c r="M1051" i="9"/>
  <c r="L1051" i="9"/>
  <c r="K1051" i="9"/>
  <c r="J1051" i="9"/>
  <c r="I1051" i="9"/>
  <c r="H1051" i="9"/>
  <c r="G1051" i="9"/>
  <c r="F1051" i="9"/>
  <c r="AJ1050" i="9"/>
  <c r="AI1050" i="9"/>
  <c r="AH1050" i="9"/>
  <c r="AG1050" i="9"/>
  <c r="AF1050" i="9"/>
  <c r="AE1050" i="9"/>
  <c r="AD1050" i="9"/>
  <c r="AC1050" i="9"/>
  <c r="AB1050" i="9"/>
  <c r="AA1050" i="9"/>
  <c r="Z1050" i="9"/>
  <c r="Y1050" i="9"/>
  <c r="X1050" i="9"/>
  <c r="W1050" i="9"/>
  <c r="V1050" i="9"/>
  <c r="U1050" i="9"/>
  <c r="T1050" i="9"/>
  <c r="S1050" i="9"/>
  <c r="R1050" i="9"/>
  <c r="Q1050" i="9"/>
  <c r="P1050" i="9"/>
  <c r="O1050" i="9"/>
  <c r="N1050" i="9"/>
  <c r="M1050" i="9"/>
  <c r="L1050" i="9"/>
  <c r="K1050" i="9"/>
  <c r="J1050" i="9"/>
  <c r="I1050" i="9"/>
  <c r="H1050" i="9"/>
  <c r="G1050" i="9"/>
  <c r="F1050" i="9"/>
  <c r="AJ1049" i="9"/>
  <c r="AI1049" i="9"/>
  <c r="AH1049" i="9"/>
  <c r="AG1049" i="9"/>
  <c r="AF1049" i="9"/>
  <c r="AE1049" i="9"/>
  <c r="AD1049" i="9"/>
  <c r="AC1049" i="9"/>
  <c r="AB1049" i="9"/>
  <c r="AA1049" i="9"/>
  <c r="Z1049" i="9"/>
  <c r="Y1049" i="9"/>
  <c r="X1049" i="9"/>
  <c r="W1049" i="9"/>
  <c r="V1049" i="9"/>
  <c r="U1049" i="9"/>
  <c r="T1049" i="9"/>
  <c r="S1049" i="9"/>
  <c r="R1049" i="9"/>
  <c r="Q1049" i="9"/>
  <c r="P1049" i="9"/>
  <c r="O1049" i="9"/>
  <c r="N1049" i="9"/>
  <c r="M1049" i="9"/>
  <c r="L1049" i="9"/>
  <c r="K1049" i="9"/>
  <c r="J1049" i="9"/>
  <c r="I1049" i="9"/>
  <c r="H1049" i="9"/>
  <c r="G1049" i="9"/>
  <c r="F1049" i="9"/>
  <c r="AJ1048" i="9"/>
  <c r="AI1048" i="9"/>
  <c r="AH1048" i="9"/>
  <c r="AG1048" i="9"/>
  <c r="AF1048" i="9"/>
  <c r="AE1048" i="9"/>
  <c r="AD1048" i="9"/>
  <c r="AC1048" i="9"/>
  <c r="AB1048" i="9"/>
  <c r="AA1048" i="9"/>
  <c r="Z1048" i="9"/>
  <c r="Y1048" i="9"/>
  <c r="X1048" i="9"/>
  <c r="W1048" i="9"/>
  <c r="V1048" i="9"/>
  <c r="U1048" i="9"/>
  <c r="T1048" i="9"/>
  <c r="S1048" i="9"/>
  <c r="R1048" i="9"/>
  <c r="Q1048" i="9"/>
  <c r="P1048" i="9"/>
  <c r="O1048" i="9"/>
  <c r="N1048" i="9"/>
  <c r="M1048" i="9"/>
  <c r="L1048" i="9"/>
  <c r="K1048" i="9"/>
  <c r="J1048" i="9"/>
  <c r="I1048" i="9"/>
  <c r="H1048" i="9"/>
  <c r="G1048" i="9"/>
  <c r="F1048" i="9"/>
  <c r="AJ1047" i="9"/>
  <c r="AI1047" i="9"/>
  <c r="AH1047" i="9"/>
  <c r="AG1047" i="9"/>
  <c r="AF1047" i="9"/>
  <c r="AE1047" i="9"/>
  <c r="AD1047" i="9"/>
  <c r="AC1047" i="9"/>
  <c r="AB1047" i="9"/>
  <c r="AA1047" i="9"/>
  <c r="Z1047" i="9"/>
  <c r="Y1047" i="9"/>
  <c r="X1047" i="9"/>
  <c r="W1047" i="9"/>
  <c r="V1047" i="9"/>
  <c r="U1047" i="9"/>
  <c r="T1047" i="9"/>
  <c r="S1047" i="9"/>
  <c r="R1047" i="9"/>
  <c r="Q1047" i="9"/>
  <c r="P1047" i="9"/>
  <c r="O1047" i="9"/>
  <c r="N1047" i="9"/>
  <c r="M1047" i="9"/>
  <c r="L1047" i="9"/>
  <c r="K1047" i="9"/>
  <c r="J1047" i="9"/>
  <c r="I1047" i="9"/>
  <c r="H1047" i="9"/>
  <c r="G1047" i="9"/>
  <c r="F1047" i="9"/>
  <c r="AJ1046" i="9"/>
  <c r="AI1046" i="9"/>
  <c r="AH1046" i="9"/>
  <c r="AG1046" i="9"/>
  <c r="AF1046" i="9"/>
  <c r="AE1046" i="9"/>
  <c r="AD1046" i="9"/>
  <c r="AC1046" i="9"/>
  <c r="AB1046" i="9"/>
  <c r="AA1046" i="9"/>
  <c r="Z1046" i="9"/>
  <c r="Y1046" i="9"/>
  <c r="X1046" i="9"/>
  <c r="W1046" i="9"/>
  <c r="V1046" i="9"/>
  <c r="U1046" i="9"/>
  <c r="T1046" i="9"/>
  <c r="S1046" i="9"/>
  <c r="R1046" i="9"/>
  <c r="Q1046" i="9"/>
  <c r="P1046" i="9"/>
  <c r="O1046" i="9"/>
  <c r="N1046" i="9"/>
  <c r="M1046" i="9"/>
  <c r="L1046" i="9"/>
  <c r="K1046" i="9"/>
  <c r="J1046" i="9"/>
  <c r="I1046" i="9"/>
  <c r="H1046" i="9"/>
  <c r="G1046" i="9"/>
  <c r="F1046" i="9"/>
  <c r="AJ1045" i="9"/>
  <c r="AI1045" i="9"/>
  <c r="AH1045" i="9"/>
  <c r="AG1045" i="9"/>
  <c r="AF1045" i="9"/>
  <c r="AE1045" i="9"/>
  <c r="AD1045" i="9"/>
  <c r="AC1045" i="9"/>
  <c r="AB1045" i="9"/>
  <c r="AA1045" i="9"/>
  <c r="Z1045" i="9"/>
  <c r="Y1045" i="9"/>
  <c r="X1045" i="9"/>
  <c r="W1045" i="9"/>
  <c r="V1045" i="9"/>
  <c r="U1045" i="9"/>
  <c r="T1045" i="9"/>
  <c r="S1045" i="9"/>
  <c r="R1045" i="9"/>
  <c r="Q1045" i="9"/>
  <c r="P1045" i="9"/>
  <c r="O1045" i="9"/>
  <c r="N1045" i="9"/>
  <c r="M1045" i="9"/>
  <c r="L1045" i="9"/>
  <c r="K1045" i="9"/>
  <c r="J1045" i="9"/>
  <c r="I1045" i="9"/>
  <c r="H1045" i="9"/>
  <c r="G1045" i="9"/>
  <c r="F1045" i="9"/>
  <c r="AJ1044" i="9"/>
  <c r="AI1044" i="9"/>
  <c r="AH1044" i="9"/>
  <c r="AG1044" i="9"/>
  <c r="AF1044" i="9"/>
  <c r="AE1044" i="9"/>
  <c r="AD1044" i="9"/>
  <c r="AC1044" i="9"/>
  <c r="AB1044" i="9"/>
  <c r="AA1044" i="9"/>
  <c r="Z1044" i="9"/>
  <c r="Y1044" i="9"/>
  <c r="X1044" i="9"/>
  <c r="W1044" i="9"/>
  <c r="V1044" i="9"/>
  <c r="U1044" i="9"/>
  <c r="T1044" i="9"/>
  <c r="S1044" i="9"/>
  <c r="R1044" i="9"/>
  <c r="Q1044" i="9"/>
  <c r="P1044" i="9"/>
  <c r="O1044" i="9"/>
  <c r="N1044" i="9"/>
  <c r="M1044" i="9"/>
  <c r="L1044" i="9"/>
  <c r="K1044" i="9"/>
  <c r="J1044" i="9"/>
  <c r="I1044" i="9"/>
  <c r="H1044" i="9"/>
  <c r="G1044" i="9"/>
  <c r="F1044" i="9"/>
  <c r="AJ1043" i="9"/>
  <c r="AI1043" i="9"/>
  <c r="AH1043" i="9"/>
  <c r="AG1043" i="9"/>
  <c r="AF1043" i="9"/>
  <c r="AE1043" i="9"/>
  <c r="AD1043" i="9"/>
  <c r="AC1043" i="9"/>
  <c r="AB1043" i="9"/>
  <c r="AA1043" i="9"/>
  <c r="Z1043" i="9"/>
  <c r="Y1043" i="9"/>
  <c r="X1043" i="9"/>
  <c r="W1043" i="9"/>
  <c r="V1043" i="9"/>
  <c r="U1043" i="9"/>
  <c r="T1043" i="9"/>
  <c r="S1043" i="9"/>
  <c r="R1043" i="9"/>
  <c r="Q1043" i="9"/>
  <c r="P1043" i="9"/>
  <c r="O1043" i="9"/>
  <c r="N1043" i="9"/>
  <c r="M1043" i="9"/>
  <c r="L1043" i="9"/>
  <c r="K1043" i="9"/>
  <c r="J1043" i="9"/>
  <c r="I1043" i="9"/>
  <c r="H1043" i="9"/>
  <c r="G1043" i="9"/>
  <c r="F1043" i="9"/>
  <c r="AJ1042" i="9"/>
  <c r="AI1042" i="9"/>
  <c r="AH1042" i="9"/>
  <c r="AG1042" i="9"/>
  <c r="AF1042" i="9"/>
  <c r="AE1042" i="9"/>
  <c r="AD1042" i="9"/>
  <c r="AC1042" i="9"/>
  <c r="AB1042" i="9"/>
  <c r="AA1042" i="9"/>
  <c r="Z1042" i="9"/>
  <c r="Y1042" i="9"/>
  <c r="X1042" i="9"/>
  <c r="W1042" i="9"/>
  <c r="V1042" i="9"/>
  <c r="U1042" i="9"/>
  <c r="T1042" i="9"/>
  <c r="S1042" i="9"/>
  <c r="R1042" i="9"/>
  <c r="Q1042" i="9"/>
  <c r="P1042" i="9"/>
  <c r="O1042" i="9"/>
  <c r="N1042" i="9"/>
  <c r="M1042" i="9"/>
  <c r="L1042" i="9"/>
  <c r="K1042" i="9"/>
  <c r="J1042" i="9"/>
  <c r="I1042" i="9"/>
  <c r="H1042" i="9"/>
  <c r="G1042" i="9"/>
  <c r="F1042" i="9"/>
  <c r="AJ1041" i="9"/>
  <c r="AI1041" i="9"/>
  <c r="AH1041" i="9"/>
  <c r="AG1041" i="9"/>
  <c r="AF1041" i="9"/>
  <c r="AE1041" i="9"/>
  <c r="AD1041" i="9"/>
  <c r="AC1041" i="9"/>
  <c r="AB1041" i="9"/>
  <c r="AA1041" i="9"/>
  <c r="Z1041" i="9"/>
  <c r="Y1041" i="9"/>
  <c r="X1041" i="9"/>
  <c r="W1041" i="9"/>
  <c r="V1041" i="9"/>
  <c r="U1041" i="9"/>
  <c r="T1041" i="9"/>
  <c r="S1041" i="9"/>
  <c r="R1041" i="9"/>
  <c r="Q1041" i="9"/>
  <c r="P1041" i="9"/>
  <c r="O1041" i="9"/>
  <c r="N1041" i="9"/>
  <c r="M1041" i="9"/>
  <c r="L1041" i="9"/>
  <c r="K1041" i="9"/>
  <c r="J1041" i="9"/>
  <c r="I1041" i="9"/>
  <c r="H1041" i="9"/>
  <c r="G1041" i="9"/>
  <c r="F1041" i="9"/>
  <c r="AJ1040" i="9"/>
  <c r="AI1040" i="9"/>
  <c r="AH1040" i="9"/>
  <c r="AG1040" i="9"/>
  <c r="AF1040" i="9"/>
  <c r="AE1040" i="9"/>
  <c r="AD1040" i="9"/>
  <c r="AC1040" i="9"/>
  <c r="AB1040" i="9"/>
  <c r="AA1040" i="9"/>
  <c r="Z1040" i="9"/>
  <c r="Y1040" i="9"/>
  <c r="X1040" i="9"/>
  <c r="W1040" i="9"/>
  <c r="V1040" i="9"/>
  <c r="U1040" i="9"/>
  <c r="T1040" i="9"/>
  <c r="S1040" i="9"/>
  <c r="R1040" i="9"/>
  <c r="Q1040" i="9"/>
  <c r="P1040" i="9"/>
  <c r="O1040" i="9"/>
  <c r="N1040" i="9"/>
  <c r="M1040" i="9"/>
  <c r="L1040" i="9"/>
  <c r="K1040" i="9"/>
  <c r="J1040" i="9"/>
  <c r="I1040" i="9"/>
  <c r="H1040" i="9"/>
  <c r="G1040" i="9"/>
  <c r="F1040" i="9"/>
  <c r="AJ1039" i="9"/>
  <c r="AI1039" i="9"/>
  <c r="AH1039" i="9"/>
  <c r="AG1039" i="9"/>
  <c r="AF1039" i="9"/>
  <c r="AE1039" i="9"/>
  <c r="AD1039" i="9"/>
  <c r="AC1039" i="9"/>
  <c r="AB1039" i="9"/>
  <c r="AA1039" i="9"/>
  <c r="Z1039" i="9"/>
  <c r="Y1039" i="9"/>
  <c r="X1039" i="9"/>
  <c r="W1039" i="9"/>
  <c r="V1039" i="9"/>
  <c r="U1039" i="9"/>
  <c r="T1039" i="9"/>
  <c r="S1039" i="9"/>
  <c r="R1039" i="9"/>
  <c r="Q1039" i="9"/>
  <c r="P1039" i="9"/>
  <c r="O1039" i="9"/>
  <c r="N1039" i="9"/>
  <c r="M1039" i="9"/>
  <c r="L1039" i="9"/>
  <c r="K1039" i="9"/>
  <c r="J1039" i="9"/>
  <c r="I1039" i="9"/>
  <c r="H1039" i="9"/>
  <c r="G1039" i="9"/>
  <c r="F1039" i="9"/>
  <c r="AJ1038" i="9"/>
  <c r="AI1038" i="9"/>
  <c r="AH1038" i="9"/>
  <c r="AG1038" i="9"/>
  <c r="AF1038" i="9"/>
  <c r="AE1038" i="9"/>
  <c r="AD1038" i="9"/>
  <c r="AC1038" i="9"/>
  <c r="AB1038" i="9"/>
  <c r="AA1038" i="9"/>
  <c r="Z1038" i="9"/>
  <c r="Y1038" i="9"/>
  <c r="X1038" i="9"/>
  <c r="W1038" i="9"/>
  <c r="V1038" i="9"/>
  <c r="U1038" i="9"/>
  <c r="T1038" i="9"/>
  <c r="S1038" i="9"/>
  <c r="R1038" i="9"/>
  <c r="Q1038" i="9"/>
  <c r="P1038" i="9"/>
  <c r="O1038" i="9"/>
  <c r="N1038" i="9"/>
  <c r="M1038" i="9"/>
  <c r="L1038" i="9"/>
  <c r="K1038" i="9"/>
  <c r="J1038" i="9"/>
  <c r="I1038" i="9"/>
  <c r="H1038" i="9"/>
  <c r="G1038" i="9"/>
  <c r="F1038" i="9"/>
  <c r="AJ1037" i="9"/>
  <c r="AI1037" i="9"/>
  <c r="AH1037" i="9"/>
  <c r="AG1037" i="9"/>
  <c r="AF1037" i="9"/>
  <c r="AE1037" i="9"/>
  <c r="AD1037" i="9"/>
  <c r="AC1037" i="9"/>
  <c r="AB1037" i="9"/>
  <c r="AA1037" i="9"/>
  <c r="Z1037" i="9"/>
  <c r="Y1037" i="9"/>
  <c r="X1037" i="9"/>
  <c r="W1037" i="9"/>
  <c r="V1037" i="9"/>
  <c r="U1037" i="9"/>
  <c r="T1037" i="9"/>
  <c r="S1037" i="9"/>
  <c r="R1037" i="9"/>
  <c r="Q1037" i="9"/>
  <c r="P1037" i="9"/>
  <c r="O1037" i="9"/>
  <c r="N1037" i="9"/>
  <c r="M1037" i="9"/>
  <c r="L1037" i="9"/>
  <c r="K1037" i="9"/>
  <c r="J1037" i="9"/>
  <c r="I1037" i="9"/>
  <c r="H1037" i="9"/>
  <c r="G1037" i="9"/>
  <c r="F1037" i="9"/>
  <c r="AJ1036" i="9"/>
  <c r="AI1036" i="9"/>
  <c r="AH1036" i="9"/>
  <c r="AG1036" i="9"/>
  <c r="AF1036" i="9"/>
  <c r="AE1036" i="9"/>
  <c r="AD1036" i="9"/>
  <c r="AC1036" i="9"/>
  <c r="AB1036" i="9"/>
  <c r="AA1036" i="9"/>
  <c r="Z1036" i="9"/>
  <c r="Y1036" i="9"/>
  <c r="X1036" i="9"/>
  <c r="W1036" i="9"/>
  <c r="V1036" i="9"/>
  <c r="U1036" i="9"/>
  <c r="T1036" i="9"/>
  <c r="S1036" i="9"/>
  <c r="R1036" i="9"/>
  <c r="Q1036" i="9"/>
  <c r="P1036" i="9"/>
  <c r="O1036" i="9"/>
  <c r="N1036" i="9"/>
  <c r="M1036" i="9"/>
  <c r="L1036" i="9"/>
  <c r="K1036" i="9"/>
  <c r="J1036" i="9"/>
  <c r="I1036" i="9"/>
  <c r="H1036" i="9"/>
  <c r="G1036" i="9"/>
  <c r="F1036" i="9"/>
  <c r="AJ1035" i="9"/>
  <c r="AI1035" i="9"/>
  <c r="AH1035" i="9"/>
  <c r="AG1035" i="9"/>
  <c r="AF1035" i="9"/>
  <c r="AE1035" i="9"/>
  <c r="AD1035" i="9"/>
  <c r="AC1035" i="9"/>
  <c r="AB1035" i="9"/>
  <c r="AA1035" i="9"/>
  <c r="Z1035" i="9"/>
  <c r="Y1035" i="9"/>
  <c r="X1035" i="9"/>
  <c r="W1035" i="9"/>
  <c r="V1035" i="9"/>
  <c r="U1035" i="9"/>
  <c r="T1035" i="9"/>
  <c r="S1035" i="9"/>
  <c r="R1035" i="9"/>
  <c r="Q1035" i="9"/>
  <c r="P1035" i="9"/>
  <c r="O1035" i="9"/>
  <c r="N1035" i="9"/>
  <c r="M1035" i="9"/>
  <c r="L1035" i="9"/>
  <c r="K1035" i="9"/>
  <c r="J1035" i="9"/>
  <c r="I1035" i="9"/>
  <c r="H1035" i="9"/>
  <c r="G1035" i="9"/>
  <c r="F1035" i="9"/>
  <c r="AJ1034" i="9"/>
  <c r="AI1034" i="9"/>
  <c r="AH1034" i="9"/>
  <c r="AG1034" i="9"/>
  <c r="AF1034" i="9"/>
  <c r="AE1034" i="9"/>
  <c r="AD1034" i="9"/>
  <c r="AC1034" i="9"/>
  <c r="AB1034" i="9"/>
  <c r="AA1034" i="9"/>
  <c r="Z1034" i="9"/>
  <c r="Y1034" i="9"/>
  <c r="X1034" i="9"/>
  <c r="W1034" i="9"/>
  <c r="V1034" i="9"/>
  <c r="U1034" i="9"/>
  <c r="T1034" i="9"/>
  <c r="S1034" i="9"/>
  <c r="R1034" i="9"/>
  <c r="Q1034" i="9"/>
  <c r="P1034" i="9"/>
  <c r="O1034" i="9"/>
  <c r="N1034" i="9"/>
  <c r="M1034" i="9"/>
  <c r="L1034" i="9"/>
  <c r="K1034" i="9"/>
  <c r="J1034" i="9"/>
  <c r="I1034" i="9"/>
  <c r="H1034" i="9"/>
  <c r="G1034" i="9"/>
  <c r="F1034" i="9"/>
  <c r="AJ1033" i="9"/>
  <c r="AI1033" i="9"/>
  <c r="AH1033" i="9"/>
  <c r="AG1033" i="9"/>
  <c r="AF1033" i="9"/>
  <c r="AE1033" i="9"/>
  <c r="AD1033" i="9"/>
  <c r="AC1033" i="9"/>
  <c r="AB1033" i="9"/>
  <c r="AA1033" i="9"/>
  <c r="Z1033" i="9"/>
  <c r="Y1033" i="9"/>
  <c r="X1033" i="9"/>
  <c r="W1033" i="9"/>
  <c r="V1033" i="9"/>
  <c r="U1033" i="9"/>
  <c r="T1033" i="9"/>
  <c r="S1033" i="9"/>
  <c r="R1033" i="9"/>
  <c r="Q1033" i="9"/>
  <c r="P1033" i="9"/>
  <c r="O1033" i="9"/>
  <c r="N1033" i="9"/>
  <c r="M1033" i="9"/>
  <c r="L1033" i="9"/>
  <c r="K1033" i="9"/>
  <c r="J1033" i="9"/>
  <c r="I1033" i="9"/>
  <c r="H1033" i="9"/>
  <c r="G1033" i="9"/>
  <c r="F1033" i="9"/>
  <c r="AJ1032" i="9"/>
  <c r="AI1032" i="9"/>
  <c r="AH1032" i="9"/>
  <c r="AG1032" i="9"/>
  <c r="AF1032" i="9"/>
  <c r="AE1032" i="9"/>
  <c r="AD1032" i="9"/>
  <c r="AC1032" i="9"/>
  <c r="AB1032" i="9"/>
  <c r="AA1032" i="9"/>
  <c r="Z1032" i="9"/>
  <c r="Y1032" i="9"/>
  <c r="X1032" i="9"/>
  <c r="W1032" i="9"/>
  <c r="V1032" i="9"/>
  <c r="U1032" i="9"/>
  <c r="T1032" i="9"/>
  <c r="S1032" i="9"/>
  <c r="R1032" i="9"/>
  <c r="Q1032" i="9"/>
  <c r="P1032" i="9"/>
  <c r="O1032" i="9"/>
  <c r="N1032" i="9"/>
  <c r="M1032" i="9"/>
  <c r="L1032" i="9"/>
  <c r="K1032" i="9"/>
  <c r="J1032" i="9"/>
  <c r="I1032" i="9"/>
  <c r="H1032" i="9"/>
  <c r="G1032" i="9"/>
  <c r="F1032" i="9"/>
  <c r="AJ1031" i="9"/>
  <c r="AI1031" i="9"/>
  <c r="AH1031" i="9"/>
  <c r="AG1031" i="9"/>
  <c r="AF1031" i="9"/>
  <c r="AE1031" i="9"/>
  <c r="AD1031" i="9"/>
  <c r="AC1031" i="9"/>
  <c r="AB1031" i="9"/>
  <c r="AA1031" i="9"/>
  <c r="Z1031" i="9"/>
  <c r="Y1031" i="9"/>
  <c r="X1031" i="9"/>
  <c r="W1031" i="9"/>
  <c r="V1031" i="9"/>
  <c r="U1031" i="9"/>
  <c r="T1031" i="9"/>
  <c r="S1031" i="9"/>
  <c r="R1031" i="9"/>
  <c r="Q1031" i="9"/>
  <c r="P1031" i="9"/>
  <c r="O1031" i="9"/>
  <c r="N1031" i="9"/>
  <c r="M1031" i="9"/>
  <c r="L1031" i="9"/>
  <c r="K1031" i="9"/>
  <c r="J1031" i="9"/>
  <c r="I1031" i="9"/>
  <c r="H1031" i="9"/>
  <c r="G1031" i="9"/>
  <c r="F1031" i="9"/>
  <c r="AJ1030" i="9"/>
  <c r="AI1030" i="9"/>
  <c r="AH1030" i="9"/>
  <c r="AG1030" i="9"/>
  <c r="AF1030" i="9"/>
  <c r="AE1030" i="9"/>
  <c r="AD1030" i="9"/>
  <c r="AC1030" i="9"/>
  <c r="AB1030" i="9"/>
  <c r="AA1030" i="9"/>
  <c r="Z1030" i="9"/>
  <c r="Y1030" i="9"/>
  <c r="X1030" i="9"/>
  <c r="W1030" i="9"/>
  <c r="V1030" i="9"/>
  <c r="U1030" i="9"/>
  <c r="T1030" i="9"/>
  <c r="S1030" i="9"/>
  <c r="R1030" i="9"/>
  <c r="Q1030" i="9"/>
  <c r="P1030" i="9"/>
  <c r="O1030" i="9"/>
  <c r="N1030" i="9"/>
  <c r="M1030" i="9"/>
  <c r="L1030" i="9"/>
  <c r="K1030" i="9"/>
  <c r="J1030" i="9"/>
  <c r="I1030" i="9"/>
  <c r="H1030" i="9"/>
  <c r="G1030" i="9"/>
  <c r="F1030" i="9"/>
  <c r="AJ1029" i="9"/>
  <c r="AI1029" i="9"/>
  <c r="AH1029" i="9"/>
  <c r="AG1029" i="9"/>
  <c r="AF1029" i="9"/>
  <c r="AE1029" i="9"/>
  <c r="AD1029" i="9"/>
  <c r="AC1029" i="9"/>
  <c r="AB1029" i="9"/>
  <c r="AA1029" i="9"/>
  <c r="Z1029" i="9"/>
  <c r="Y1029" i="9"/>
  <c r="X1029" i="9"/>
  <c r="W1029" i="9"/>
  <c r="V1029" i="9"/>
  <c r="U1029" i="9"/>
  <c r="T1029" i="9"/>
  <c r="S1029" i="9"/>
  <c r="R1029" i="9"/>
  <c r="Q1029" i="9"/>
  <c r="P1029" i="9"/>
  <c r="O1029" i="9"/>
  <c r="N1029" i="9"/>
  <c r="M1029" i="9"/>
  <c r="L1029" i="9"/>
  <c r="K1029" i="9"/>
  <c r="J1029" i="9"/>
  <c r="I1029" i="9"/>
  <c r="H1029" i="9"/>
  <c r="G1029" i="9"/>
  <c r="F1029" i="9"/>
  <c r="AJ1028" i="9"/>
  <c r="AI1028" i="9"/>
  <c r="AH1028" i="9"/>
  <c r="AG1028" i="9"/>
  <c r="AF1028" i="9"/>
  <c r="AE1028" i="9"/>
  <c r="AD1028" i="9"/>
  <c r="AC1028" i="9"/>
  <c r="AB1028" i="9"/>
  <c r="AA1028" i="9"/>
  <c r="Z1028" i="9"/>
  <c r="Y1028" i="9"/>
  <c r="X1028" i="9"/>
  <c r="W1028" i="9"/>
  <c r="V1028" i="9"/>
  <c r="U1028" i="9"/>
  <c r="T1028" i="9"/>
  <c r="S1028" i="9"/>
  <c r="R1028" i="9"/>
  <c r="Q1028" i="9"/>
  <c r="P1028" i="9"/>
  <c r="O1028" i="9"/>
  <c r="N1028" i="9"/>
  <c r="M1028" i="9"/>
  <c r="L1028" i="9"/>
  <c r="K1028" i="9"/>
  <c r="J1028" i="9"/>
  <c r="I1028" i="9"/>
  <c r="H1028" i="9"/>
  <c r="G1028" i="9"/>
  <c r="F1028" i="9"/>
  <c r="AJ1027" i="9"/>
  <c r="AI1027" i="9"/>
  <c r="AH1027" i="9"/>
  <c r="AG1027" i="9"/>
  <c r="AF1027" i="9"/>
  <c r="AE1027" i="9"/>
  <c r="AD1027" i="9"/>
  <c r="AC1027" i="9"/>
  <c r="AB1027" i="9"/>
  <c r="AA1027" i="9"/>
  <c r="Z1027" i="9"/>
  <c r="Y1027" i="9"/>
  <c r="X1027" i="9"/>
  <c r="W1027" i="9"/>
  <c r="V1027" i="9"/>
  <c r="U1027" i="9"/>
  <c r="T1027" i="9"/>
  <c r="S1027" i="9"/>
  <c r="R1027" i="9"/>
  <c r="Q1027" i="9"/>
  <c r="P1027" i="9"/>
  <c r="O1027" i="9"/>
  <c r="N1027" i="9"/>
  <c r="M1027" i="9"/>
  <c r="L1027" i="9"/>
  <c r="K1027" i="9"/>
  <c r="J1027" i="9"/>
  <c r="I1027" i="9"/>
  <c r="H1027" i="9"/>
  <c r="G1027" i="9"/>
  <c r="F1027" i="9"/>
  <c r="AJ1026" i="9"/>
  <c r="AI1026" i="9"/>
  <c r="AH1026" i="9"/>
  <c r="AG1026" i="9"/>
  <c r="AF1026" i="9"/>
  <c r="AE1026" i="9"/>
  <c r="AD1026" i="9"/>
  <c r="AC1026" i="9"/>
  <c r="AB1026" i="9"/>
  <c r="AA1026" i="9"/>
  <c r="Z1026" i="9"/>
  <c r="Y1026" i="9"/>
  <c r="X1026" i="9"/>
  <c r="W1026" i="9"/>
  <c r="V1026" i="9"/>
  <c r="U1026" i="9"/>
  <c r="T1026" i="9"/>
  <c r="S1026" i="9"/>
  <c r="R1026" i="9"/>
  <c r="Q1026" i="9"/>
  <c r="P1026" i="9"/>
  <c r="O1026" i="9"/>
  <c r="N1026" i="9"/>
  <c r="M1026" i="9"/>
  <c r="L1026" i="9"/>
  <c r="K1026" i="9"/>
  <c r="J1026" i="9"/>
  <c r="I1026" i="9"/>
  <c r="H1026" i="9"/>
  <c r="G1026" i="9"/>
  <c r="F1026" i="9"/>
  <c r="AJ1025" i="9"/>
  <c r="AI1025" i="9"/>
  <c r="AH1025" i="9"/>
  <c r="AG1025" i="9"/>
  <c r="AF1025" i="9"/>
  <c r="AE1025" i="9"/>
  <c r="AD1025" i="9"/>
  <c r="AC1025" i="9"/>
  <c r="AB1025" i="9"/>
  <c r="AA1025" i="9"/>
  <c r="Z1025" i="9"/>
  <c r="Y1025" i="9"/>
  <c r="X1025" i="9"/>
  <c r="W1025" i="9"/>
  <c r="V1025" i="9"/>
  <c r="U1025" i="9"/>
  <c r="T1025" i="9"/>
  <c r="S1025" i="9"/>
  <c r="R1025" i="9"/>
  <c r="Q1025" i="9"/>
  <c r="P1025" i="9"/>
  <c r="O1025" i="9"/>
  <c r="N1025" i="9"/>
  <c r="M1025" i="9"/>
  <c r="L1025" i="9"/>
  <c r="K1025" i="9"/>
  <c r="J1025" i="9"/>
  <c r="I1025" i="9"/>
  <c r="H1025" i="9"/>
  <c r="G1025" i="9"/>
  <c r="F1025" i="9"/>
  <c r="AJ1024" i="9"/>
  <c r="AI1024" i="9"/>
  <c r="AH1024" i="9"/>
  <c r="AG1024" i="9"/>
  <c r="AF1024" i="9"/>
  <c r="AE1024" i="9"/>
  <c r="AD1024" i="9"/>
  <c r="AC1024" i="9"/>
  <c r="AB1024" i="9"/>
  <c r="AA1024" i="9"/>
  <c r="Z1024" i="9"/>
  <c r="Y1024" i="9"/>
  <c r="X1024" i="9"/>
  <c r="W1024" i="9"/>
  <c r="V1024" i="9"/>
  <c r="U1024" i="9"/>
  <c r="T1024" i="9"/>
  <c r="S1024" i="9"/>
  <c r="R1024" i="9"/>
  <c r="Q1024" i="9"/>
  <c r="P1024" i="9"/>
  <c r="O1024" i="9"/>
  <c r="N1024" i="9"/>
  <c r="M1024" i="9"/>
  <c r="L1024" i="9"/>
  <c r="K1024" i="9"/>
  <c r="J1024" i="9"/>
  <c r="I1024" i="9"/>
  <c r="H1024" i="9"/>
  <c r="G1024" i="9"/>
  <c r="F1024" i="9"/>
  <c r="AJ1023" i="9"/>
  <c r="AI1023" i="9"/>
  <c r="AH1023" i="9"/>
  <c r="AG1023" i="9"/>
  <c r="AF1023" i="9"/>
  <c r="AE1023" i="9"/>
  <c r="AD1023" i="9"/>
  <c r="AC1023" i="9"/>
  <c r="AB1023" i="9"/>
  <c r="AA1023" i="9"/>
  <c r="Z1023" i="9"/>
  <c r="Y1023" i="9"/>
  <c r="X1023" i="9"/>
  <c r="W1023" i="9"/>
  <c r="V1023" i="9"/>
  <c r="U1023" i="9"/>
  <c r="T1023" i="9"/>
  <c r="S1023" i="9"/>
  <c r="R1023" i="9"/>
  <c r="Q1023" i="9"/>
  <c r="P1023" i="9"/>
  <c r="O1023" i="9"/>
  <c r="N1023" i="9"/>
  <c r="M1023" i="9"/>
  <c r="L1023" i="9"/>
  <c r="K1023" i="9"/>
  <c r="J1023" i="9"/>
  <c r="I1023" i="9"/>
  <c r="H1023" i="9"/>
  <c r="G1023" i="9"/>
  <c r="F1023" i="9"/>
  <c r="AJ1022" i="9"/>
  <c r="AI1022" i="9"/>
  <c r="AH1022" i="9"/>
  <c r="AG1022" i="9"/>
  <c r="AF1022" i="9"/>
  <c r="AE1022" i="9"/>
  <c r="AD1022" i="9"/>
  <c r="AC1022" i="9"/>
  <c r="AB1022" i="9"/>
  <c r="AA1022" i="9"/>
  <c r="Z1022" i="9"/>
  <c r="Y1022" i="9"/>
  <c r="X1022" i="9"/>
  <c r="W1022" i="9"/>
  <c r="V1022" i="9"/>
  <c r="U1022" i="9"/>
  <c r="T1022" i="9"/>
  <c r="S1022" i="9"/>
  <c r="R1022" i="9"/>
  <c r="Q1022" i="9"/>
  <c r="P1022" i="9"/>
  <c r="O1022" i="9"/>
  <c r="N1022" i="9"/>
  <c r="M1022" i="9"/>
  <c r="L1022" i="9"/>
  <c r="K1022" i="9"/>
  <c r="J1022" i="9"/>
  <c r="I1022" i="9"/>
  <c r="H1022" i="9"/>
  <c r="G1022" i="9"/>
  <c r="F1022" i="9"/>
  <c r="AJ1021" i="9"/>
  <c r="AI1021" i="9"/>
  <c r="AH1021" i="9"/>
  <c r="AG1021" i="9"/>
  <c r="AF1021" i="9"/>
  <c r="AE1021" i="9"/>
  <c r="AD1021" i="9"/>
  <c r="AC1021" i="9"/>
  <c r="AB1021" i="9"/>
  <c r="AA1021" i="9"/>
  <c r="Z1021" i="9"/>
  <c r="Y1021" i="9"/>
  <c r="X1021" i="9"/>
  <c r="W1021" i="9"/>
  <c r="V1021" i="9"/>
  <c r="U1021" i="9"/>
  <c r="T1021" i="9"/>
  <c r="S1021" i="9"/>
  <c r="R1021" i="9"/>
  <c r="Q1021" i="9"/>
  <c r="P1021" i="9"/>
  <c r="O1021" i="9"/>
  <c r="N1021" i="9"/>
  <c r="M1021" i="9"/>
  <c r="L1021" i="9"/>
  <c r="K1021" i="9"/>
  <c r="J1021" i="9"/>
  <c r="I1021" i="9"/>
  <c r="H1021" i="9"/>
  <c r="G1021" i="9"/>
  <c r="F1021" i="9"/>
  <c r="AJ1020" i="9"/>
  <c r="AI1020" i="9"/>
  <c r="AH1020" i="9"/>
  <c r="AG1020" i="9"/>
  <c r="AF1020" i="9"/>
  <c r="AE1020" i="9"/>
  <c r="AD1020" i="9"/>
  <c r="AC1020" i="9"/>
  <c r="AB1020" i="9"/>
  <c r="AA1020" i="9"/>
  <c r="Z1020" i="9"/>
  <c r="Y1020" i="9"/>
  <c r="X1020" i="9"/>
  <c r="W1020" i="9"/>
  <c r="V1020" i="9"/>
  <c r="U1020" i="9"/>
  <c r="T1020" i="9"/>
  <c r="S1020" i="9"/>
  <c r="R1020" i="9"/>
  <c r="Q1020" i="9"/>
  <c r="P1020" i="9"/>
  <c r="O1020" i="9"/>
  <c r="N1020" i="9"/>
  <c r="M1020" i="9"/>
  <c r="L1020" i="9"/>
  <c r="K1020" i="9"/>
  <c r="J1020" i="9"/>
  <c r="I1020" i="9"/>
  <c r="H1020" i="9"/>
  <c r="G1020" i="9"/>
  <c r="F1020" i="9"/>
  <c r="AJ1019" i="9"/>
  <c r="AI1019" i="9"/>
  <c r="AH1019" i="9"/>
  <c r="AG1019" i="9"/>
  <c r="AF1019" i="9"/>
  <c r="AE1019" i="9"/>
  <c r="AD1019" i="9"/>
  <c r="AC1019" i="9"/>
  <c r="AB1019" i="9"/>
  <c r="AA1019" i="9"/>
  <c r="Z1019" i="9"/>
  <c r="Y1019" i="9"/>
  <c r="X1019" i="9"/>
  <c r="W1019" i="9"/>
  <c r="V1019" i="9"/>
  <c r="U1019" i="9"/>
  <c r="T1019" i="9"/>
  <c r="S1019" i="9"/>
  <c r="R1019" i="9"/>
  <c r="Q1019" i="9"/>
  <c r="P1019" i="9"/>
  <c r="O1019" i="9"/>
  <c r="N1019" i="9"/>
  <c r="M1019" i="9"/>
  <c r="L1019" i="9"/>
  <c r="K1019" i="9"/>
  <c r="J1019" i="9"/>
  <c r="I1019" i="9"/>
  <c r="H1019" i="9"/>
  <c r="G1019" i="9"/>
  <c r="F1019" i="9"/>
  <c r="AJ1018" i="9"/>
  <c r="AI1018" i="9"/>
  <c r="AH1018" i="9"/>
  <c r="AG1018" i="9"/>
  <c r="AF1018" i="9"/>
  <c r="AE1018" i="9"/>
  <c r="AD1018" i="9"/>
  <c r="AC1018" i="9"/>
  <c r="AB1018" i="9"/>
  <c r="AA1018" i="9"/>
  <c r="Z1018" i="9"/>
  <c r="Y1018" i="9"/>
  <c r="X1018" i="9"/>
  <c r="W1018" i="9"/>
  <c r="V1018" i="9"/>
  <c r="U1018" i="9"/>
  <c r="T1018" i="9"/>
  <c r="S1018" i="9"/>
  <c r="R1018" i="9"/>
  <c r="Q1018" i="9"/>
  <c r="P1018" i="9"/>
  <c r="O1018" i="9"/>
  <c r="N1018" i="9"/>
  <c r="M1018" i="9"/>
  <c r="L1018" i="9"/>
  <c r="K1018" i="9"/>
  <c r="J1018" i="9"/>
  <c r="I1018" i="9"/>
  <c r="H1018" i="9"/>
  <c r="G1018" i="9"/>
  <c r="F1018" i="9"/>
  <c r="AJ1017" i="9"/>
  <c r="AI1017" i="9"/>
  <c r="AH1017" i="9"/>
  <c r="AG1017" i="9"/>
  <c r="AF1017" i="9"/>
  <c r="AE1017" i="9"/>
  <c r="AD1017" i="9"/>
  <c r="AC1017" i="9"/>
  <c r="AB1017" i="9"/>
  <c r="AA1017" i="9"/>
  <c r="Z1017" i="9"/>
  <c r="Y1017" i="9"/>
  <c r="X1017" i="9"/>
  <c r="W1017" i="9"/>
  <c r="V1017" i="9"/>
  <c r="U1017" i="9"/>
  <c r="T1017" i="9"/>
  <c r="S1017" i="9"/>
  <c r="R1017" i="9"/>
  <c r="Q1017" i="9"/>
  <c r="P1017" i="9"/>
  <c r="O1017" i="9"/>
  <c r="N1017" i="9"/>
  <c r="M1017" i="9"/>
  <c r="L1017" i="9"/>
  <c r="K1017" i="9"/>
  <c r="J1017" i="9"/>
  <c r="I1017" i="9"/>
  <c r="H1017" i="9"/>
  <c r="G1017" i="9"/>
  <c r="F1017" i="9"/>
  <c r="AJ1016" i="9"/>
  <c r="AI1016" i="9"/>
  <c r="AH1016" i="9"/>
  <c r="AG1016" i="9"/>
  <c r="AF1016" i="9"/>
  <c r="AE1016" i="9"/>
  <c r="AD1016" i="9"/>
  <c r="AC1016" i="9"/>
  <c r="AB1016" i="9"/>
  <c r="AA1016" i="9"/>
  <c r="Z1016" i="9"/>
  <c r="Y1016" i="9"/>
  <c r="X1016" i="9"/>
  <c r="W1016" i="9"/>
  <c r="V1016" i="9"/>
  <c r="U1016" i="9"/>
  <c r="T1016" i="9"/>
  <c r="S1016" i="9"/>
  <c r="R1016" i="9"/>
  <c r="Q1016" i="9"/>
  <c r="P1016" i="9"/>
  <c r="O1016" i="9"/>
  <c r="N1016" i="9"/>
  <c r="M1016" i="9"/>
  <c r="L1016" i="9"/>
  <c r="K1016" i="9"/>
  <c r="J1016" i="9"/>
  <c r="I1016" i="9"/>
  <c r="H1016" i="9"/>
  <c r="G1016" i="9"/>
  <c r="F1016" i="9"/>
  <c r="AJ1015" i="9"/>
  <c r="AI1015" i="9"/>
  <c r="AH1015" i="9"/>
  <c r="AG1015" i="9"/>
  <c r="AF1015" i="9"/>
  <c r="AE1015" i="9"/>
  <c r="AD1015" i="9"/>
  <c r="AC1015" i="9"/>
  <c r="AB1015" i="9"/>
  <c r="AA1015" i="9"/>
  <c r="Z1015" i="9"/>
  <c r="Y1015" i="9"/>
  <c r="X1015" i="9"/>
  <c r="W1015" i="9"/>
  <c r="V1015" i="9"/>
  <c r="U1015" i="9"/>
  <c r="T1015" i="9"/>
  <c r="S1015" i="9"/>
  <c r="R1015" i="9"/>
  <c r="Q1015" i="9"/>
  <c r="P1015" i="9"/>
  <c r="O1015" i="9"/>
  <c r="N1015" i="9"/>
  <c r="M1015" i="9"/>
  <c r="L1015" i="9"/>
  <c r="K1015" i="9"/>
  <c r="J1015" i="9"/>
  <c r="I1015" i="9"/>
  <c r="H1015" i="9"/>
  <c r="G1015" i="9"/>
  <c r="F1015" i="9"/>
  <c r="AJ1014" i="9"/>
  <c r="AI1014" i="9"/>
  <c r="AH1014" i="9"/>
  <c r="AG1014" i="9"/>
  <c r="AF1014" i="9"/>
  <c r="AE1014" i="9"/>
  <c r="AD1014" i="9"/>
  <c r="AC1014" i="9"/>
  <c r="AB1014" i="9"/>
  <c r="AA1014" i="9"/>
  <c r="Z1014" i="9"/>
  <c r="Y1014" i="9"/>
  <c r="X1014" i="9"/>
  <c r="W1014" i="9"/>
  <c r="V1014" i="9"/>
  <c r="U1014" i="9"/>
  <c r="T1014" i="9"/>
  <c r="S1014" i="9"/>
  <c r="R1014" i="9"/>
  <c r="Q1014" i="9"/>
  <c r="P1014" i="9"/>
  <c r="O1014" i="9"/>
  <c r="N1014" i="9"/>
  <c r="M1014" i="9"/>
  <c r="L1014" i="9"/>
  <c r="K1014" i="9"/>
  <c r="J1014" i="9"/>
  <c r="I1014" i="9"/>
  <c r="H1014" i="9"/>
  <c r="G1014" i="9"/>
  <c r="F1014" i="9"/>
  <c r="AJ1013" i="9"/>
  <c r="AI1013" i="9"/>
  <c r="AH1013" i="9"/>
  <c r="AG1013" i="9"/>
  <c r="AF1013" i="9"/>
  <c r="AE1013" i="9"/>
  <c r="AD1013" i="9"/>
  <c r="AC1013" i="9"/>
  <c r="AB1013" i="9"/>
  <c r="AA1013" i="9"/>
  <c r="Z1013" i="9"/>
  <c r="Y1013" i="9"/>
  <c r="X1013" i="9"/>
  <c r="W1013" i="9"/>
  <c r="V1013" i="9"/>
  <c r="U1013" i="9"/>
  <c r="T1013" i="9"/>
  <c r="S1013" i="9"/>
  <c r="R1013" i="9"/>
  <c r="Q1013" i="9"/>
  <c r="P1013" i="9"/>
  <c r="O1013" i="9"/>
  <c r="N1013" i="9"/>
  <c r="M1013" i="9"/>
  <c r="L1013" i="9"/>
  <c r="K1013" i="9"/>
  <c r="J1013" i="9"/>
  <c r="I1013" i="9"/>
  <c r="H1013" i="9"/>
  <c r="G1013" i="9"/>
  <c r="F1013" i="9"/>
  <c r="AJ1012" i="9"/>
  <c r="AI1012" i="9"/>
  <c r="AH1012" i="9"/>
  <c r="AG1012" i="9"/>
  <c r="AF1012" i="9"/>
  <c r="AE1012" i="9"/>
  <c r="AD1012" i="9"/>
  <c r="AC1012" i="9"/>
  <c r="AB1012" i="9"/>
  <c r="AA1012" i="9"/>
  <c r="Z1012" i="9"/>
  <c r="Y1012" i="9"/>
  <c r="X1012" i="9"/>
  <c r="W1012" i="9"/>
  <c r="V1012" i="9"/>
  <c r="U1012" i="9"/>
  <c r="T1012" i="9"/>
  <c r="S1012" i="9"/>
  <c r="R1012" i="9"/>
  <c r="Q1012" i="9"/>
  <c r="P1012" i="9"/>
  <c r="O1012" i="9"/>
  <c r="N1012" i="9"/>
  <c r="M1012" i="9"/>
  <c r="L1012" i="9"/>
  <c r="K1012" i="9"/>
  <c r="J1012" i="9"/>
  <c r="I1012" i="9"/>
  <c r="H1012" i="9"/>
  <c r="G1012" i="9"/>
  <c r="F1012" i="9"/>
  <c r="AJ1011" i="9"/>
  <c r="AI1011" i="9"/>
  <c r="AH1011" i="9"/>
  <c r="AG1011" i="9"/>
  <c r="AF1011" i="9"/>
  <c r="AE1011" i="9"/>
  <c r="AD1011" i="9"/>
  <c r="AC1011" i="9"/>
  <c r="AB1011" i="9"/>
  <c r="AA1011" i="9"/>
  <c r="Z1011" i="9"/>
  <c r="Y1011" i="9"/>
  <c r="X1011" i="9"/>
  <c r="W1011" i="9"/>
  <c r="V1011" i="9"/>
  <c r="U1011" i="9"/>
  <c r="T1011" i="9"/>
  <c r="S1011" i="9"/>
  <c r="R1011" i="9"/>
  <c r="Q1011" i="9"/>
  <c r="P1011" i="9"/>
  <c r="O1011" i="9"/>
  <c r="N1011" i="9"/>
  <c r="M1011" i="9"/>
  <c r="L1011" i="9"/>
  <c r="K1011" i="9"/>
  <c r="J1011" i="9"/>
  <c r="I1011" i="9"/>
  <c r="H1011" i="9"/>
  <c r="G1011" i="9"/>
  <c r="F1011" i="9"/>
  <c r="AJ1010" i="9"/>
  <c r="AI1010" i="9"/>
  <c r="AH1010" i="9"/>
  <c r="AG1010" i="9"/>
  <c r="AF1010" i="9"/>
  <c r="AE1010" i="9"/>
  <c r="AD1010" i="9"/>
  <c r="AC1010" i="9"/>
  <c r="AB1010" i="9"/>
  <c r="AA1010" i="9"/>
  <c r="Z1010" i="9"/>
  <c r="Y1010" i="9"/>
  <c r="X1010" i="9"/>
  <c r="W1010" i="9"/>
  <c r="V1010" i="9"/>
  <c r="U1010" i="9"/>
  <c r="T1010" i="9"/>
  <c r="S1010" i="9"/>
  <c r="R1010" i="9"/>
  <c r="Q1010" i="9"/>
  <c r="P1010" i="9"/>
  <c r="O1010" i="9"/>
  <c r="N1010" i="9"/>
  <c r="M1010" i="9"/>
  <c r="L1010" i="9"/>
  <c r="K1010" i="9"/>
  <c r="J1010" i="9"/>
  <c r="I1010" i="9"/>
  <c r="H1010" i="9"/>
  <c r="G1010" i="9"/>
  <c r="F1010" i="9"/>
  <c r="AJ1009" i="9"/>
  <c r="AI1009" i="9"/>
  <c r="AH1009" i="9"/>
  <c r="AG1009" i="9"/>
  <c r="AF1009" i="9"/>
  <c r="AE1009" i="9"/>
  <c r="AD1009" i="9"/>
  <c r="AC1009" i="9"/>
  <c r="AB1009" i="9"/>
  <c r="AA1009" i="9"/>
  <c r="Z1009" i="9"/>
  <c r="Y1009" i="9"/>
  <c r="X1009" i="9"/>
  <c r="W1009" i="9"/>
  <c r="V1009" i="9"/>
  <c r="U1009" i="9"/>
  <c r="T1009" i="9"/>
  <c r="S1009" i="9"/>
  <c r="R1009" i="9"/>
  <c r="Q1009" i="9"/>
  <c r="P1009" i="9"/>
  <c r="O1009" i="9"/>
  <c r="N1009" i="9"/>
  <c r="M1009" i="9"/>
  <c r="L1009" i="9"/>
  <c r="K1009" i="9"/>
  <c r="J1009" i="9"/>
  <c r="I1009" i="9"/>
  <c r="H1009" i="9"/>
  <c r="G1009" i="9"/>
  <c r="F1009" i="9"/>
  <c r="AJ1008" i="9"/>
  <c r="AI1008" i="9"/>
  <c r="AH1008" i="9"/>
  <c r="AG1008" i="9"/>
  <c r="AF1008" i="9"/>
  <c r="AE1008" i="9"/>
  <c r="AD1008" i="9"/>
  <c r="AC1008" i="9"/>
  <c r="AB1008" i="9"/>
  <c r="AA1008" i="9"/>
  <c r="Z1008" i="9"/>
  <c r="Y1008" i="9"/>
  <c r="X1008" i="9"/>
  <c r="W1008" i="9"/>
  <c r="V1008" i="9"/>
  <c r="U1008" i="9"/>
  <c r="T1008" i="9"/>
  <c r="S1008" i="9"/>
  <c r="R1008" i="9"/>
  <c r="Q1008" i="9"/>
  <c r="P1008" i="9"/>
  <c r="O1008" i="9"/>
  <c r="N1008" i="9"/>
  <c r="M1008" i="9"/>
  <c r="L1008" i="9"/>
  <c r="K1008" i="9"/>
  <c r="J1008" i="9"/>
  <c r="I1008" i="9"/>
  <c r="H1008" i="9"/>
  <c r="G1008" i="9"/>
  <c r="F1008" i="9"/>
  <c r="AJ1007" i="9"/>
  <c r="AI1007" i="9"/>
  <c r="AH1007" i="9"/>
  <c r="AG1007" i="9"/>
  <c r="AF1007" i="9"/>
  <c r="AE1007" i="9"/>
  <c r="AD1007" i="9"/>
  <c r="AC1007" i="9"/>
  <c r="AB1007" i="9"/>
  <c r="AA1007" i="9"/>
  <c r="Z1007" i="9"/>
  <c r="Y1007" i="9"/>
  <c r="X1007" i="9"/>
  <c r="W1007" i="9"/>
  <c r="V1007" i="9"/>
  <c r="U1007" i="9"/>
  <c r="T1007" i="9"/>
  <c r="S1007" i="9"/>
  <c r="R1007" i="9"/>
  <c r="Q1007" i="9"/>
  <c r="P1007" i="9"/>
  <c r="O1007" i="9"/>
  <c r="N1007" i="9"/>
  <c r="M1007" i="9"/>
  <c r="L1007" i="9"/>
  <c r="K1007" i="9"/>
  <c r="J1007" i="9"/>
  <c r="I1007" i="9"/>
  <c r="H1007" i="9"/>
  <c r="G1007" i="9"/>
  <c r="F1007" i="9"/>
  <c r="AJ1006" i="9"/>
  <c r="AI1006" i="9"/>
  <c r="AH1006" i="9"/>
  <c r="AG1006" i="9"/>
  <c r="AF1006" i="9"/>
  <c r="AE1006" i="9"/>
  <c r="AD1006" i="9"/>
  <c r="AC1006" i="9"/>
  <c r="AB1006" i="9"/>
  <c r="AA1006" i="9"/>
  <c r="Z1006" i="9"/>
  <c r="Y1006" i="9"/>
  <c r="X1006" i="9"/>
  <c r="W1006" i="9"/>
  <c r="V1006" i="9"/>
  <c r="U1006" i="9"/>
  <c r="T1006" i="9"/>
  <c r="S1006" i="9"/>
  <c r="R1006" i="9"/>
  <c r="Q1006" i="9"/>
  <c r="P1006" i="9"/>
  <c r="O1006" i="9"/>
  <c r="N1006" i="9"/>
  <c r="M1006" i="9"/>
  <c r="L1006" i="9"/>
  <c r="K1006" i="9"/>
  <c r="J1006" i="9"/>
  <c r="I1006" i="9"/>
  <c r="H1006" i="9"/>
  <c r="G1006" i="9"/>
  <c r="F1006" i="9"/>
  <c r="AJ1005" i="9"/>
  <c r="AI1005" i="9"/>
  <c r="AH1005" i="9"/>
  <c r="AG1005" i="9"/>
  <c r="AF1005" i="9"/>
  <c r="AE1005" i="9"/>
  <c r="AD1005" i="9"/>
  <c r="AC1005" i="9"/>
  <c r="AB1005" i="9"/>
  <c r="AA1005" i="9"/>
  <c r="Z1005" i="9"/>
  <c r="Y1005" i="9"/>
  <c r="X1005" i="9"/>
  <c r="W1005" i="9"/>
  <c r="V1005" i="9"/>
  <c r="U1005" i="9"/>
  <c r="T1005" i="9"/>
  <c r="S1005" i="9"/>
  <c r="R1005" i="9"/>
  <c r="Q1005" i="9"/>
  <c r="P1005" i="9"/>
  <c r="O1005" i="9"/>
  <c r="N1005" i="9"/>
  <c r="M1005" i="9"/>
  <c r="L1005" i="9"/>
  <c r="K1005" i="9"/>
  <c r="J1005" i="9"/>
  <c r="I1005" i="9"/>
  <c r="H1005" i="9"/>
  <c r="G1005" i="9"/>
  <c r="F1005" i="9"/>
  <c r="AJ1004" i="9"/>
  <c r="AI1004" i="9"/>
  <c r="AH1004" i="9"/>
  <c r="AG1004" i="9"/>
  <c r="AF1004" i="9"/>
  <c r="AE1004" i="9"/>
  <c r="AD1004" i="9"/>
  <c r="AC1004" i="9"/>
  <c r="AB1004" i="9"/>
  <c r="AA1004" i="9"/>
  <c r="Z1004" i="9"/>
  <c r="Y1004" i="9"/>
  <c r="X1004" i="9"/>
  <c r="W1004" i="9"/>
  <c r="V1004" i="9"/>
  <c r="U1004" i="9"/>
  <c r="T1004" i="9"/>
  <c r="S1004" i="9"/>
  <c r="R1004" i="9"/>
  <c r="Q1004" i="9"/>
  <c r="P1004" i="9"/>
  <c r="O1004" i="9"/>
  <c r="N1004" i="9"/>
  <c r="M1004" i="9"/>
  <c r="L1004" i="9"/>
  <c r="K1004" i="9"/>
  <c r="J1004" i="9"/>
  <c r="I1004" i="9"/>
  <c r="H1004" i="9"/>
  <c r="G1004" i="9"/>
  <c r="F1004" i="9"/>
  <c r="AJ1003" i="9"/>
  <c r="AI1003" i="9"/>
  <c r="AH1003" i="9"/>
  <c r="AG1003" i="9"/>
  <c r="AF1003" i="9"/>
  <c r="AE1003" i="9"/>
  <c r="AD1003" i="9"/>
  <c r="AC1003" i="9"/>
  <c r="AB1003" i="9"/>
  <c r="AA1003" i="9"/>
  <c r="Z1003" i="9"/>
  <c r="Y1003" i="9"/>
  <c r="X1003" i="9"/>
  <c r="W1003" i="9"/>
  <c r="V1003" i="9"/>
  <c r="U1003" i="9"/>
  <c r="T1003" i="9"/>
  <c r="S1003" i="9"/>
  <c r="R1003" i="9"/>
  <c r="Q1003" i="9"/>
  <c r="P1003" i="9"/>
  <c r="O1003" i="9"/>
  <c r="N1003" i="9"/>
  <c r="M1003" i="9"/>
  <c r="L1003" i="9"/>
  <c r="K1003" i="9"/>
  <c r="J1003" i="9"/>
  <c r="I1003" i="9"/>
  <c r="H1003" i="9"/>
  <c r="G1003" i="9"/>
  <c r="F1003" i="9"/>
  <c r="AJ1002" i="9"/>
  <c r="AI1002" i="9"/>
  <c r="AH1002" i="9"/>
  <c r="AG1002" i="9"/>
  <c r="AF1002" i="9"/>
  <c r="AE1002" i="9"/>
  <c r="AD1002" i="9"/>
  <c r="AC1002" i="9"/>
  <c r="AB1002" i="9"/>
  <c r="AA1002" i="9"/>
  <c r="Z1002" i="9"/>
  <c r="Y1002" i="9"/>
  <c r="X1002" i="9"/>
  <c r="W1002" i="9"/>
  <c r="V1002" i="9"/>
  <c r="U1002" i="9"/>
  <c r="T1002" i="9"/>
  <c r="S1002" i="9"/>
  <c r="R1002" i="9"/>
  <c r="Q1002" i="9"/>
  <c r="P1002" i="9"/>
  <c r="O1002" i="9"/>
  <c r="N1002" i="9"/>
  <c r="M1002" i="9"/>
  <c r="L1002" i="9"/>
  <c r="K1002" i="9"/>
  <c r="J1002" i="9"/>
  <c r="I1002" i="9"/>
  <c r="H1002" i="9"/>
  <c r="G1002" i="9"/>
  <c r="F1002" i="9"/>
  <c r="AJ1001" i="9"/>
  <c r="AI1001" i="9"/>
  <c r="AH1001" i="9"/>
  <c r="AG1001" i="9"/>
  <c r="AF1001" i="9"/>
  <c r="AE1001" i="9"/>
  <c r="AD1001" i="9"/>
  <c r="AC1001" i="9"/>
  <c r="AB1001" i="9"/>
  <c r="AA1001" i="9"/>
  <c r="Z1001" i="9"/>
  <c r="Y1001" i="9"/>
  <c r="X1001" i="9"/>
  <c r="W1001" i="9"/>
  <c r="V1001" i="9"/>
  <c r="U1001" i="9"/>
  <c r="T1001" i="9"/>
  <c r="S1001" i="9"/>
  <c r="R1001" i="9"/>
  <c r="Q1001" i="9"/>
  <c r="P1001" i="9"/>
  <c r="O1001" i="9"/>
  <c r="N1001" i="9"/>
  <c r="M1001" i="9"/>
  <c r="L1001" i="9"/>
  <c r="K1001" i="9"/>
  <c r="J1001" i="9"/>
  <c r="I1001" i="9"/>
  <c r="H1001" i="9"/>
  <c r="G1001" i="9"/>
  <c r="F1001" i="9"/>
  <c r="AJ1000" i="9"/>
  <c r="AI1000" i="9"/>
  <c r="AH1000" i="9"/>
  <c r="AG1000" i="9"/>
  <c r="AF1000" i="9"/>
  <c r="AE1000" i="9"/>
  <c r="AD1000" i="9"/>
  <c r="AC1000" i="9"/>
  <c r="AB1000" i="9"/>
  <c r="AA1000" i="9"/>
  <c r="Z1000" i="9"/>
  <c r="Y1000" i="9"/>
  <c r="X1000" i="9"/>
  <c r="W1000" i="9"/>
  <c r="V1000" i="9"/>
  <c r="U1000" i="9"/>
  <c r="T1000" i="9"/>
  <c r="S1000" i="9"/>
  <c r="R1000" i="9"/>
  <c r="Q1000" i="9"/>
  <c r="P1000" i="9"/>
  <c r="O1000" i="9"/>
  <c r="N1000" i="9"/>
  <c r="M1000" i="9"/>
  <c r="L1000" i="9"/>
  <c r="K1000" i="9"/>
  <c r="J1000" i="9"/>
  <c r="I1000" i="9"/>
  <c r="H1000" i="9"/>
  <c r="G1000" i="9"/>
  <c r="F1000" i="9"/>
  <c r="AJ999" i="9"/>
  <c r="AI999" i="9"/>
  <c r="AH999" i="9"/>
  <c r="AG999" i="9"/>
  <c r="AF999" i="9"/>
  <c r="AE999" i="9"/>
  <c r="AD999" i="9"/>
  <c r="AC999" i="9"/>
  <c r="AB999" i="9"/>
  <c r="AA999" i="9"/>
  <c r="Z999" i="9"/>
  <c r="Y999" i="9"/>
  <c r="X999" i="9"/>
  <c r="W999" i="9"/>
  <c r="V999" i="9"/>
  <c r="U999" i="9"/>
  <c r="T999" i="9"/>
  <c r="S999" i="9"/>
  <c r="R999" i="9"/>
  <c r="Q999" i="9"/>
  <c r="P999" i="9"/>
  <c r="O999" i="9"/>
  <c r="N999" i="9"/>
  <c r="M999" i="9"/>
  <c r="L999" i="9"/>
  <c r="K999" i="9"/>
  <c r="J999" i="9"/>
  <c r="I999" i="9"/>
  <c r="H999" i="9"/>
  <c r="G999" i="9"/>
  <c r="F999" i="9"/>
  <c r="AJ998" i="9"/>
  <c r="AI998" i="9"/>
  <c r="AH998" i="9"/>
  <c r="AG998" i="9"/>
  <c r="AF998" i="9"/>
  <c r="AE998" i="9"/>
  <c r="AD998" i="9"/>
  <c r="AC998" i="9"/>
  <c r="AB998" i="9"/>
  <c r="AA998" i="9"/>
  <c r="Z998" i="9"/>
  <c r="Y998" i="9"/>
  <c r="X998" i="9"/>
  <c r="W998" i="9"/>
  <c r="V998" i="9"/>
  <c r="U998" i="9"/>
  <c r="T998" i="9"/>
  <c r="S998" i="9"/>
  <c r="R998" i="9"/>
  <c r="Q998" i="9"/>
  <c r="P998" i="9"/>
  <c r="O998" i="9"/>
  <c r="N998" i="9"/>
  <c r="M998" i="9"/>
  <c r="L998" i="9"/>
  <c r="K998" i="9"/>
  <c r="J998" i="9"/>
  <c r="I998" i="9"/>
  <c r="H998" i="9"/>
  <c r="G998" i="9"/>
  <c r="F998" i="9"/>
  <c r="AJ997" i="9"/>
  <c r="AI997" i="9"/>
  <c r="AH997" i="9"/>
  <c r="AG997" i="9"/>
  <c r="AF997" i="9"/>
  <c r="AE997" i="9"/>
  <c r="AD997" i="9"/>
  <c r="AC997" i="9"/>
  <c r="AB997" i="9"/>
  <c r="AA997" i="9"/>
  <c r="Z997" i="9"/>
  <c r="Y997" i="9"/>
  <c r="X997" i="9"/>
  <c r="W997" i="9"/>
  <c r="V997" i="9"/>
  <c r="U997" i="9"/>
  <c r="T997" i="9"/>
  <c r="S997" i="9"/>
  <c r="R997" i="9"/>
  <c r="Q997" i="9"/>
  <c r="P997" i="9"/>
  <c r="O997" i="9"/>
  <c r="N997" i="9"/>
  <c r="M997" i="9"/>
  <c r="L997" i="9"/>
  <c r="K997" i="9"/>
  <c r="J997" i="9"/>
  <c r="I997" i="9"/>
  <c r="H997" i="9"/>
  <c r="G997" i="9"/>
  <c r="F997" i="9"/>
  <c r="AJ996" i="9"/>
  <c r="AI996" i="9"/>
  <c r="AH996" i="9"/>
  <c r="AG996" i="9"/>
  <c r="AF996" i="9"/>
  <c r="AE996" i="9"/>
  <c r="AD996" i="9"/>
  <c r="AC996" i="9"/>
  <c r="AB996" i="9"/>
  <c r="AA996" i="9"/>
  <c r="Z996" i="9"/>
  <c r="Y996" i="9"/>
  <c r="X996" i="9"/>
  <c r="W996" i="9"/>
  <c r="V996" i="9"/>
  <c r="U996" i="9"/>
  <c r="T996" i="9"/>
  <c r="S996" i="9"/>
  <c r="R996" i="9"/>
  <c r="Q996" i="9"/>
  <c r="P996" i="9"/>
  <c r="O996" i="9"/>
  <c r="N996" i="9"/>
  <c r="M996" i="9"/>
  <c r="L996" i="9"/>
  <c r="K996" i="9"/>
  <c r="J996" i="9"/>
  <c r="I996" i="9"/>
  <c r="H996" i="9"/>
  <c r="G996" i="9"/>
  <c r="F996" i="9"/>
  <c r="AJ995" i="9"/>
  <c r="AI995" i="9"/>
  <c r="AH995" i="9"/>
  <c r="AG995" i="9"/>
  <c r="AF995" i="9"/>
  <c r="AE995" i="9"/>
  <c r="AD995" i="9"/>
  <c r="AC995" i="9"/>
  <c r="AB995" i="9"/>
  <c r="AA995" i="9"/>
  <c r="Z995" i="9"/>
  <c r="Y995" i="9"/>
  <c r="X995" i="9"/>
  <c r="W995" i="9"/>
  <c r="V995" i="9"/>
  <c r="U995" i="9"/>
  <c r="T995" i="9"/>
  <c r="S995" i="9"/>
  <c r="R995" i="9"/>
  <c r="Q995" i="9"/>
  <c r="P995" i="9"/>
  <c r="O995" i="9"/>
  <c r="N995" i="9"/>
  <c r="M995" i="9"/>
  <c r="L995" i="9"/>
  <c r="K995" i="9"/>
  <c r="J995" i="9"/>
  <c r="I995" i="9"/>
  <c r="H995" i="9"/>
  <c r="G995" i="9"/>
  <c r="F995" i="9"/>
  <c r="AJ994" i="9"/>
  <c r="AI994" i="9"/>
  <c r="AH994" i="9"/>
  <c r="AG994" i="9"/>
  <c r="AF994" i="9"/>
  <c r="AE994" i="9"/>
  <c r="AD994" i="9"/>
  <c r="AC994" i="9"/>
  <c r="AB994" i="9"/>
  <c r="AA994" i="9"/>
  <c r="Z994" i="9"/>
  <c r="Y994" i="9"/>
  <c r="X994" i="9"/>
  <c r="W994" i="9"/>
  <c r="V994" i="9"/>
  <c r="U994" i="9"/>
  <c r="T994" i="9"/>
  <c r="S994" i="9"/>
  <c r="R994" i="9"/>
  <c r="Q994" i="9"/>
  <c r="P994" i="9"/>
  <c r="O994" i="9"/>
  <c r="N994" i="9"/>
  <c r="M994" i="9"/>
  <c r="L994" i="9"/>
  <c r="K994" i="9"/>
  <c r="J994" i="9"/>
  <c r="I994" i="9"/>
  <c r="H994" i="9"/>
  <c r="G994" i="9"/>
  <c r="F994" i="9"/>
  <c r="AJ993" i="9"/>
  <c r="AI993" i="9"/>
  <c r="AH993" i="9"/>
  <c r="AG993" i="9"/>
  <c r="AF993" i="9"/>
  <c r="AE993" i="9"/>
  <c r="AD993" i="9"/>
  <c r="AC993" i="9"/>
  <c r="AB993" i="9"/>
  <c r="AA993" i="9"/>
  <c r="Z993" i="9"/>
  <c r="Y993" i="9"/>
  <c r="X993" i="9"/>
  <c r="W993" i="9"/>
  <c r="V993" i="9"/>
  <c r="U993" i="9"/>
  <c r="T993" i="9"/>
  <c r="S993" i="9"/>
  <c r="R993" i="9"/>
  <c r="Q993" i="9"/>
  <c r="P993" i="9"/>
  <c r="O993" i="9"/>
  <c r="N993" i="9"/>
  <c r="M993" i="9"/>
  <c r="L993" i="9"/>
  <c r="K993" i="9"/>
  <c r="J993" i="9"/>
  <c r="I993" i="9"/>
  <c r="H993" i="9"/>
  <c r="G993" i="9"/>
  <c r="F993" i="9"/>
  <c r="AJ992" i="9"/>
  <c r="AI992" i="9"/>
  <c r="AH992" i="9"/>
  <c r="AG992" i="9"/>
  <c r="AF992" i="9"/>
  <c r="AE992" i="9"/>
  <c r="AD992" i="9"/>
  <c r="AC992" i="9"/>
  <c r="AB992" i="9"/>
  <c r="AA992" i="9"/>
  <c r="Z992" i="9"/>
  <c r="Y992" i="9"/>
  <c r="X992" i="9"/>
  <c r="W992" i="9"/>
  <c r="V992" i="9"/>
  <c r="U992" i="9"/>
  <c r="T992" i="9"/>
  <c r="S992" i="9"/>
  <c r="R992" i="9"/>
  <c r="Q992" i="9"/>
  <c r="P992" i="9"/>
  <c r="O992" i="9"/>
  <c r="N992" i="9"/>
  <c r="M992" i="9"/>
  <c r="L992" i="9"/>
  <c r="K992" i="9"/>
  <c r="J992" i="9"/>
  <c r="I992" i="9"/>
  <c r="H992" i="9"/>
  <c r="G992" i="9"/>
  <c r="F992" i="9"/>
  <c r="AJ991" i="9"/>
  <c r="AI991" i="9"/>
  <c r="AH991" i="9"/>
  <c r="AG991" i="9"/>
  <c r="AF991" i="9"/>
  <c r="AE991" i="9"/>
  <c r="AD991" i="9"/>
  <c r="AC991" i="9"/>
  <c r="AB991" i="9"/>
  <c r="AA991" i="9"/>
  <c r="Z991" i="9"/>
  <c r="Y991" i="9"/>
  <c r="X991" i="9"/>
  <c r="W991" i="9"/>
  <c r="V991" i="9"/>
  <c r="U991" i="9"/>
  <c r="T991" i="9"/>
  <c r="S991" i="9"/>
  <c r="R991" i="9"/>
  <c r="Q991" i="9"/>
  <c r="P991" i="9"/>
  <c r="O991" i="9"/>
  <c r="N991" i="9"/>
  <c r="M991" i="9"/>
  <c r="L991" i="9"/>
  <c r="K991" i="9"/>
  <c r="J991" i="9"/>
  <c r="I991" i="9"/>
  <c r="H991" i="9"/>
  <c r="G991" i="9"/>
  <c r="F991" i="9"/>
  <c r="AJ990" i="9"/>
  <c r="AI990" i="9"/>
  <c r="AH990" i="9"/>
  <c r="AG990" i="9"/>
  <c r="AF990" i="9"/>
  <c r="AE990" i="9"/>
  <c r="AD990" i="9"/>
  <c r="AC990" i="9"/>
  <c r="AB990" i="9"/>
  <c r="AA990" i="9"/>
  <c r="Z990" i="9"/>
  <c r="Y990" i="9"/>
  <c r="X990" i="9"/>
  <c r="W990" i="9"/>
  <c r="V990" i="9"/>
  <c r="U990" i="9"/>
  <c r="T990" i="9"/>
  <c r="S990" i="9"/>
  <c r="R990" i="9"/>
  <c r="Q990" i="9"/>
  <c r="P990" i="9"/>
  <c r="O990" i="9"/>
  <c r="N990" i="9"/>
  <c r="M990" i="9"/>
  <c r="L990" i="9"/>
  <c r="K990" i="9"/>
  <c r="J990" i="9"/>
  <c r="I990" i="9"/>
  <c r="H990" i="9"/>
  <c r="G990" i="9"/>
  <c r="F990" i="9"/>
  <c r="AJ989" i="9"/>
  <c r="AI989" i="9"/>
  <c r="AH989" i="9"/>
  <c r="AG989" i="9"/>
  <c r="AF989" i="9"/>
  <c r="AE989" i="9"/>
  <c r="AD989" i="9"/>
  <c r="AC989" i="9"/>
  <c r="AB989" i="9"/>
  <c r="AA989" i="9"/>
  <c r="Z989" i="9"/>
  <c r="Y989" i="9"/>
  <c r="X989" i="9"/>
  <c r="W989" i="9"/>
  <c r="V989" i="9"/>
  <c r="U989" i="9"/>
  <c r="T989" i="9"/>
  <c r="S989" i="9"/>
  <c r="R989" i="9"/>
  <c r="Q989" i="9"/>
  <c r="P989" i="9"/>
  <c r="O989" i="9"/>
  <c r="N989" i="9"/>
  <c r="M989" i="9"/>
  <c r="L989" i="9"/>
  <c r="K989" i="9"/>
  <c r="J989" i="9"/>
  <c r="I989" i="9"/>
  <c r="H989" i="9"/>
  <c r="G989" i="9"/>
  <c r="F989" i="9"/>
  <c r="AJ988" i="9"/>
  <c r="AI988" i="9"/>
  <c r="AH988" i="9"/>
  <c r="AG988" i="9"/>
  <c r="AF988" i="9"/>
  <c r="AE988" i="9"/>
  <c r="AD988" i="9"/>
  <c r="AC988" i="9"/>
  <c r="AB988" i="9"/>
  <c r="AA988" i="9"/>
  <c r="Z988" i="9"/>
  <c r="Y988" i="9"/>
  <c r="X988" i="9"/>
  <c r="W988" i="9"/>
  <c r="V988" i="9"/>
  <c r="U988" i="9"/>
  <c r="T988" i="9"/>
  <c r="S988" i="9"/>
  <c r="R988" i="9"/>
  <c r="Q988" i="9"/>
  <c r="P988" i="9"/>
  <c r="O988" i="9"/>
  <c r="N988" i="9"/>
  <c r="M988" i="9"/>
  <c r="L988" i="9"/>
  <c r="K988" i="9"/>
  <c r="J988" i="9"/>
  <c r="I988" i="9"/>
  <c r="H988" i="9"/>
  <c r="G988" i="9"/>
  <c r="F988" i="9"/>
  <c r="AJ987" i="9"/>
  <c r="AI987" i="9"/>
  <c r="AH987" i="9"/>
  <c r="AG987" i="9"/>
  <c r="AF987" i="9"/>
  <c r="AE987" i="9"/>
  <c r="AD987" i="9"/>
  <c r="AC987" i="9"/>
  <c r="AB987" i="9"/>
  <c r="AA987" i="9"/>
  <c r="Z987" i="9"/>
  <c r="Y987" i="9"/>
  <c r="X987" i="9"/>
  <c r="W987" i="9"/>
  <c r="V987" i="9"/>
  <c r="U987" i="9"/>
  <c r="T987" i="9"/>
  <c r="S987" i="9"/>
  <c r="R987" i="9"/>
  <c r="Q987" i="9"/>
  <c r="P987" i="9"/>
  <c r="O987" i="9"/>
  <c r="N987" i="9"/>
  <c r="M987" i="9"/>
  <c r="L987" i="9"/>
  <c r="K987" i="9"/>
  <c r="J987" i="9"/>
  <c r="I987" i="9"/>
  <c r="H987" i="9"/>
  <c r="G987" i="9"/>
  <c r="F987" i="9"/>
  <c r="AJ986" i="9"/>
  <c r="AI986" i="9"/>
  <c r="AH986" i="9"/>
  <c r="AG986" i="9"/>
  <c r="AF986" i="9"/>
  <c r="AE986" i="9"/>
  <c r="AD986" i="9"/>
  <c r="AC986" i="9"/>
  <c r="AB986" i="9"/>
  <c r="AA986" i="9"/>
  <c r="Z986" i="9"/>
  <c r="Y986" i="9"/>
  <c r="X986" i="9"/>
  <c r="W986" i="9"/>
  <c r="V986" i="9"/>
  <c r="U986" i="9"/>
  <c r="T986" i="9"/>
  <c r="S986" i="9"/>
  <c r="R986" i="9"/>
  <c r="Q986" i="9"/>
  <c r="P986" i="9"/>
  <c r="O986" i="9"/>
  <c r="N986" i="9"/>
  <c r="M986" i="9"/>
  <c r="L986" i="9"/>
  <c r="K986" i="9"/>
  <c r="J986" i="9"/>
  <c r="I986" i="9"/>
  <c r="H986" i="9"/>
  <c r="G986" i="9"/>
  <c r="F986" i="9"/>
  <c r="AJ985" i="9"/>
  <c r="AI985" i="9"/>
  <c r="AH985" i="9"/>
  <c r="AG985" i="9"/>
  <c r="AF985" i="9"/>
  <c r="AE985" i="9"/>
  <c r="AD985" i="9"/>
  <c r="AC985" i="9"/>
  <c r="AB985" i="9"/>
  <c r="AA985" i="9"/>
  <c r="Z985" i="9"/>
  <c r="Y985" i="9"/>
  <c r="X985" i="9"/>
  <c r="W985" i="9"/>
  <c r="V985" i="9"/>
  <c r="U985" i="9"/>
  <c r="T985" i="9"/>
  <c r="S985" i="9"/>
  <c r="R985" i="9"/>
  <c r="Q985" i="9"/>
  <c r="P985" i="9"/>
  <c r="O985" i="9"/>
  <c r="N985" i="9"/>
  <c r="M985" i="9"/>
  <c r="L985" i="9"/>
  <c r="K985" i="9"/>
  <c r="J985" i="9"/>
  <c r="I985" i="9"/>
  <c r="H985" i="9"/>
  <c r="G985" i="9"/>
  <c r="F985" i="9"/>
  <c r="AJ984" i="9"/>
  <c r="AI984" i="9"/>
  <c r="AH984" i="9"/>
  <c r="AG984" i="9"/>
  <c r="AF984" i="9"/>
  <c r="AE984" i="9"/>
  <c r="AD984" i="9"/>
  <c r="AC984" i="9"/>
  <c r="AB984" i="9"/>
  <c r="AA984" i="9"/>
  <c r="Z984" i="9"/>
  <c r="Y984" i="9"/>
  <c r="X984" i="9"/>
  <c r="W984" i="9"/>
  <c r="V984" i="9"/>
  <c r="U984" i="9"/>
  <c r="T984" i="9"/>
  <c r="S984" i="9"/>
  <c r="R984" i="9"/>
  <c r="Q984" i="9"/>
  <c r="P984" i="9"/>
  <c r="O984" i="9"/>
  <c r="N984" i="9"/>
  <c r="M984" i="9"/>
  <c r="L984" i="9"/>
  <c r="K984" i="9"/>
  <c r="J984" i="9"/>
  <c r="I984" i="9"/>
  <c r="H984" i="9"/>
  <c r="G984" i="9"/>
  <c r="F984" i="9"/>
  <c r="AJ983" i="9"/>
  <c r="AI983" i="9"/>
  <c r="AH983" i="9"/>
  <c r="AG983" i="9"/>
  <c r="AF983" i="9"/>
  <c r="AE983" i="9"/>
  <c r="AD983" i="9"/>
  <c r="AC983" i="9"/>
  <c r="AB983" i="9"/>
  <c r="AA983" i="9"/>
  <c r="Z983" i="9"/>
  <c r="Y983" i="9"/>
  <c r="X983" i="9"/>
  <c r="W983" i="9"/>
  <c r="V983" i="9"/>
  <c r="U983" i="9"/>
  <c r="T983" i="9"/>
  <c r="S983" i="9"/>
  <c r="R983" i="9"/>
  <c r="Q983" i="9"/>
  <c r="P983" i="9"/>
  <c r="O983" i="9"/>
  <c r="N983" i="9"/>
  <c r="M983" i="9"/>
  <c r="L983" i="9"/>
  <c r="K983" i="9"/>
  <c r="J983" i="9"/>
  <c r="I983" i="9"/>
  <c r="H983" i="9"/>
  <c r="G983" i="9"/>
  <c r="F983" i="9"/>
  <c r="AJ982" i="9"/>
  <c r="AI982" i="9"/>
  <c r="AH982" i="9"/>
  <c r="AG982" i="9"/>
  <c r="AF982" i="9"/>
  <c r="AE982" i="9"/>
  <c r="AD982" i="9"/>
  <c r="AC982" i="9"/>
  <c r="AB982" i="9"/>
  <c r="AA982" i="9"/>
  <c r="Z982" i="9"/>
  <c r="Y982" i="9"/>
  <c r="X982" i="9"/>
  <c r="W982" i="9"/>
  <c r="V982" i="9"/>
  <c r="U982" i="9"/>
  <c r="T982" i="9"/>
  <c r="S982" i="9"/>
  <c r="R982" i="9"/>
  <c r="Q982" i="9"/>
  <c r="P982" i="9"/>
  <c r="O982" i="9"/>
  <c r="N982" i="9"/>
  <c r="M982" i="9"/>
  <c r="L982" i="9"/>
  <c r="K982" i="9"/>
  <c r="J982" i="9"/>
  <c r="I982" i="9"/>
  <c r="H982" i="9"/>
  <c r="G982" i="9"/>
  <c r="F982" i="9"/>
  <c r="AJ981" i="9"/>
  <c r="AI981" i="9"/>
  <c r="AH981" i="9"/>
  <c r="AG981" i="9"/>
  <c r="AF981" i="9"/>
  <c r="AE981" i="9"/>
  <c r="AD981" i="9"/>
  <c r="AC981" i="9"/>
  <c r="AB981" i="9"/>
  <c r="AA981" i="9"/>
  <c r="Z981" i="9"/>
  <c r="Y981" i="9"/>
  <c r="X981" i="9"/>
  <c r="W981" i="9"/>
  <c r="V981" i="9"/>
  <c r="U981" i="9"/>
  <c r="T981" i="9"/>
  <c r="S981" i="9"/>
  <c r="R981" i="9"/>
  <c r="Q981" i="9"/>
  <c r="P981" i="9"/>
  <c r="O981" i="9"/>
  <c r="N981" i="9"/>
  <c r="M981" i="9"/>
  <c r="L981" i="9"/>
  <c r="K981" i="9"/>
  <c r="J981" i="9"/>
  <c r="I981" i="9"/>
  <c r="H981" i="9"/>
  <c r="G981" i="9"/>
  <c r="F981" i="9"/>
  <c r="AJ980" i="9"/>
  <c r="AI980" i="9"/>
  <c r="AH980" i="9"/>
  <c r="AG980" i="9"/>
  <c r="AF980" i="9"/>
  <c r="AE980" i="9"/>
  <c r="AD980" i="9"/>
  <c r="AC980" i="9"/>
  <c r="AB980" i="9"/>
  <c r="AA980" i="9"/>
  <c r="Z980" i="9"/>
  <c r="Y980" i="9"/>
  <c r="X980" i="9"/>
  <c r="W980" i="9"/>
  <c r="V980" i="9"/>
  <c r="U980" i="9"/>
  <c r="T980" i="9"/>
  <c r="S980" i="9"/>
  <c r="R980" i="9"/>
  <c r="Q980" i="9"/>
  <c r="P980" i="9"/>
  <c r="O980" i="9"/>
  <c r="N980" i="9"/>
  <c r="M980" i="9"/>
  <c r="L980" i="9"/>
  <c r="K980" i="9"/>
  <c r="J980" i="9"/>
  <c r="I980" i="9"/>
  <c r="H980" i="9"/>
  <c r="G980" i="9"/>
  <c r="F980" i="9"/>
  <c r="AJ979" i="9"/>
  <c r="AI979" i="9"/>
  <c r="AH979" i="9"/>
  <c r="AG979" i="9"/>
  <c r="AF979" i="9"/>
  <c r="AE979" i="9"/>
  <c r="AD979" i="9"/>
  <c r="AC979" i="9"/>
  <c r="AB979" i="9"/>
  <c r="AA979" i="9"/>
  <c r="Z979" i="9"/>
  <c r="Y979" i="9"/>
  <c r="X979" i="9"/>
  <c r="W979" i="9"/>
  <c r="V979" i="9"/>
  <c r="U979" i="9"/>
  <c r="T979" i="9"/>
  <c r="S979" i="9"/>
  <c r="R979" i="9"/>
  <c r="Q979" i="9"/>
  <c r="P979" i="9"/>
  <c r="O979" i="9"/>
  <c r="N979" i="9"/>
  <c r="M979" i="9"/>
  <c r="L979" i="9"/>
  <c r="K979" i="9"/>
  <c r="J979" i="9"/>
  <c r="I979" i="9"/>
  <c r="H979" i="9"/>
  <c r="G979" i="9"/>
  <c r="F979" i="9"/>
  <c r="AJ978" i="9"/>
  <c r="AI978" i="9"/>
  <c r="AH978" i="9"/>
  <c r="AG978" i="9"/>
  <c r="AF978" i="9"/>
  <c r="AE978" i="9"/>
  <c r="AD978" i="9"/>
  <c r="AC978" i="9"/>
  <c r="AB978" i="9"/>
  <c r="AA978" i="9"/>
  <c r="Z978" i="9"/>
  <c r="Y978" i="9"/>
  <c r="X978" i="9"/>
  <c r="W978" i="9"/>
  <c r="V978" i="9"/>
  <c r="U978" i="9"/>
  <c r="T978" i="9"/>
  <c r="S978" i="9"/>
  <c r="R978" i="9"/>
  <c r="Q978" i="9"/>
  <c r="P978" i="9"/>
  <c r="O978" i="9"/>
  <c r="N978" i="9"/>
  <c r="M978" i="9"/>
  <c r="L978" i="9"/>
  <c r="K978" i="9"/>
  <c r="J978" i="9"/>
  <c r="I978" i="9"/>
  <c r="H978" i="9"/>
  <c r="G978" i="9"/>
  <c r="F978" i="9"/>
  <c r="AJ977" i="9"/>
  <c r="AI977" i="9"/>
  <c r="AH977" i="9"/>
  <c r="AG977" i="9"/>
  <c r="AF977" i="9"/>
  <c r="AE977" i="9"/>
  <c r="AD977" i="9"/>
  <c r="AC977" i="9"/>
  <c r="AB977" i="9"/>
  <c r="AA977" i="9"/>
  <c r="Z977" i="9"/>
  <c r="Y977" i="9"/>
  <c r="X977" i="9"/>
  <c r="W977" i="9"/>
  <c r="V977" i="9"/>
  <c r="U977" i="9"/>
  <c r="T977" i="9"/>
  <c r="S977" i="9"/>
  <c r="R977" i="9"/>
  <c r="Q977" i="9"/>
  <c r="P977" i="9"/>
  <c r="O977" i="9"/>
  <c r="N977" i="9"/>
  <c r="M977" i="9"/>
  <c r="L977" i="9"/>
  <c r="K977" i="9"/>
  <c r="J977" i="9"/>
  <c r="I977" i="9"/>
  <c r="H977" i="9"/>
  <c r="G977" i="9"/>
  <c r="F977" i="9"/>
  <c r="AJ976" i="9"/>
  <c r="AI976" i="9"/>
  <c r="AH976" i="9"/>
  <c r="AG976" i="9"/>
  <c r="AF976" i="9"/>
  <c r="AE976" i="9"/>
  <c r="AD976" i="9"/>
  <c r="AC976" i="9"/>
  <c r="AB976" i="9"/>
  <c r="AA976" i="9"/>
  <c r="Z976" i="9"/>
  <c r="Y976" i="9"/>
  <c r="X976" i="9"/>
  <c r="W976" i="9"/>
  <c r="V976" i="9"/>
  <c r="U976" i="9"/>
  <c r="T976" i="9"/>
  <c r="S976" i="9"/>
  <c r="R976" i="9"/>
  <c r="Q976" i="9"/>
  <c r="P976" i="9"/>
  <c r="O976" i="9"/>
  <c r="N976" i="9"/>
  <c r="M976" i="9"/>
  <c r="L976" i="9"/>
  <c r="K976" i="9"/>
  <c r="J976" i="9"/>
  <c r="I976" i="9"/>
  <c r="H976" i="9"/>
  <c r="G976" i="9"/>
  <c r="F976" i="9"/>
  <c r="AJ975" i="9"/>
  <c r="AI975" i="9"/>
  <c r="AH975" i="9"/>
  <c r="AG975" i="9"/>
  <c r="AF975" i="9"/>
  <c r="AE975" i="9"/>
  <c r="AD975" i="9"/>
  <c r="AC975" i="9"/>
  <c r="AB975" i="9"/>
  <c r="AA975" i="9"/>
  <c r="Z975" i="9"/>
  <c r="Y975" i="9"/>
  <c r="X975" i="9"/>
  <c r="W975" i="9"/>
  <c r="V975" i="9"/>
  <c r="U975" i="9"/>
  <c r="T975" i="9"/>
  <c r="S975" i="9"/>
  <c r="R975" i="9"/>
  <c r="Q975" i="9"/>
  <c r="P975" i="9"/>
  <c r="O975" i="9"/>
  <c r="N975" i="9"/>
  <c r="M975" i="9"/>
  <c r="L975" i="9"/>
  <c r="K975" i="9"/>
  <c r="J975" i="9"/>
  <c r="I975" i="9"/>
  <c r="H975" i="9"/>
  <c r="G975" i="9"/>
  <c r="F975" i="9"/>
  <c r="AJ974" i="9"/>
  <c r="AI974" i="9"/>
  <c r="AH974" i="9"/>
  <c r="AG974" i="9"/>
  <c r="AF974" i="9"/>
  <c r="AE974" i="9"/>
  <c r="AD974" i="9"/>
  <c r="AC974" i="9"/>
  <c r="AB974" i="9"/>
  <c r="AA974" i="9"/>
  <c r="Z974" i="9"/>
  <c r="Y974" i="9"/>
  <c r="X974" i="9"/>
  <c r="W974" i="9"/>
  <c r="V974" i="9"/>
  <c r="U974" i="9"/>
  <c r="T974" i="9"/>
  <c r="S974" i="9"/>
  <c r="R974" i="9"/>
  <c r="Q974" i="9"/>
  <c r="P974" i="9"/>
  <c r="O974" i="9"/>
  <c r="N974" i="9"/>
  <c r="M974" i="9"/>
  <c r="L974" i="9"/>
  <c r="K974" i="9"/>
  <c r="J974" i="9"/>
  <c r="I974" i="9"/>
  <c r="H974" i="9"/>
  <c r="G974" i="9"/>
  <c r="F974" i="9"/>
  <c r="AJ973" i="9"/>
  <c r="AI973" i="9"/>
  <c r="AH973" i="9"/>
  <c r="AG973" i="9"/>
  <c r="AF973" i="9"/>
  <c r="AE973" i="9"/>
  <c r="AD973" i="9"/>
  <c r="AC973" i="9"/>
  <c r="AB973" i="9"/>
  <c r="AA973" i="9"/>
  <c r="Z973" i="9"/>
  <c r="Y973" i="9"/>
  <c r="X973" i="9"/>
  <c r="W973" i="9"/>
  <c r="V973" i="9"/>
  <c r="U973" i="9"/>
  <c r="T973" i="9"/>
  <c r="S973" i="9"/>
  <c r="R973" i="9"/>
  <c r="Q973" i="9"/>
  <c r="P973" i="9"/>
  <c r="O973" i="9"/>
  <c r="N973" i="9"/>
  <c r="M973" i="9"/>
  <c r="L973" i="9"/>
  <c r="K973" i="9"/>
  <c r="J973" i="9"/>
  <c r="I973" i="9"/>
  <c r="H973" i="9"/>
  <c r="G973" i="9"/>
  <c r="F973" i="9"/>
  <c r="AJ972" i="9"/>
  <c r="AI972" i="9"/>
  <c r="AH972" i="9"/>
  <c r="AG972" i="9"/>
  <c r="AF972" i="9"/>
  <c r="AE972" i="9"/>
  <c r="AD972" i="9"/>
  <c r="AC972" i="9"/>
  <c r="AB972" i="9"/>
  <c r="AA972" i="9"/>
  <c r="Z972" i="9"/>
  <c r="Y972" i="9"/>
  <c r="X972" i="9"/>
  <c r="W972" i="9"/>
  <c r="V972" i="9"/>
  <c r="U972" i="9"/>
  <c r="T972" i="9"/>
  <c r="S972" i="9"/>
  <c r="R972" i="9"/>
  <c r="Q972" i="9"/>
  <c r="P972" i="9"/>
  <c r="O972" i="9"/>
  <c r="N972" i="9"/>
  <c r="M972" i="9"/>
  <c r="L972" i="9"/>
  <c r="K972" i="9"/>
  <c r="J972" i="9"/>
  <c r="I972" i="9"/>
  <c r="H972" i="9"/>
  <c r="G972" i="9"/>
  <c r="F972" i="9"/>
  <c r="AJ971" i="9"/>
  <c r="AI971" i="9"/>
  <c r="AH971" i="9"/>
  <c r="AG971" i="9"/>
  <c r="AF971" i="9"/>
  <c r="AE971" i="9"/>
  <c r="AD971" i="9"/>
  <c r="AC971" i="9"/>
  <c r="AB971" i="9"/>
  <c r="AA971" i="9"/>
  <c r="Z971" i="9"/>
  <c r="Y971" i="9"/>
  <c r="X971" i="9"/>
  <c r="W971" i="9"/>
  <c r="V971" i="9"/>
  <c r="U971" i="9"/>
  <c r="T971" i="9"/>
  <c r="S971" i="9"/>
  <c r="R971" i="9"/>
  <c r="Q971" i="9"/>
  <c r="P971" i="9"/>
  <c r="O971" i="9"/>
  <c r="N971" i="9"/>
  <c r="M971" i="9"/>
  <c r="L971" i="9"/>
  <c r="K971" i="9"/>
  <c r="J971" i="9"/>
  <c r="I971" i="9"/>
  <c r="H971" i="9"/>
  <c r="G971" i="9"/>
  <c r="F971" i="9"/>
  <c r="AJ970" i="9"/>
  <c r="AI970" i="9"/>
  <c r="AH970" i="9"/>
  <c r="AG970" i="9"/>
  <c r="AF970" i="9"/>
  <c r="AE970" i="9"/>
  <c r="AD970" i="9"/>
  <c r="AC970" i="9"/>
  <c r="AB970" i="9"/>
  <c r="AA970" i="9"/>
  <c r="Z970" i="9"/>
  <c r="Y970" i="9"/>
  <c r="X970" i="9"/>
  <c r="W970" i="9"/>
  <c r="V970" i="9"/>
  <c r="U970" i="9"/>
  <c r="T970" i="9"/>
  <c r="S970" i="9"/>
  <c r="R970" i="9"/>
  <c r="Q970" i="9"/>
  <c r="P970" i="9"/>
  <c r="O970" i="9"/>
  <c r="N970" i="9"/>
  <c r="M970" i="9"/>
  <c r="L970" i="9"/>
  <c r="K970" i="9"/>
  <c r="J970" i="9"/>
  <c r="I970" i="9"/>
  <c r="H970" i="9"/>
  <c r="G970" i="9"/>
  <c r="F970" i="9"/>
  <c r="AJ969" i="9"/>
  <c r="AI969" i="9"/>
  <c r="AH969" i="9"/>
  <c r="AG969" i="9"/>
  <c r="AF969" i="9"/>
  <c r="AE969" i="9"/>
  <c r="AD969" i="9"/>
  <c r="AC969" i="9"/>
  <c r="AB969" i="9"/>
  <c r="AA969" i="9"/>
  <c r="Z969" i="9"/>
  <c r="Y969" i="9"/>
  <c r="X969" i="9"/>
  <c r="W969" i="9"/>
  <c r="V969" i="9"/>
  <c r="U969" i="9"/>
  <c r="T969" i="9"/>
  <c r="S969" i="9"/>
  <c r="R969" i="9"/>
  <c r="Q969" i="9"/>
  <c r="P969" i="9"/>
  <c r="O969" i="9"/>
  <c r="N969" i="9"/>
  <c r="M969" i="9"/>
  <c r="L969" i="9"/>
  <c r="K969" i="9"/>
  <c r="J969" i="9"/>
  <c r="I969" i="9"/>
  <c r="H969" i="9"/>
  <c r="G969" i="9"/>
  <c r="F969" i="9"/>
  <c r="AJ968" i="9"/>
  <c r="AI968" i="9"/>
  <c r="AH968" i="9"/>
  <c r="AG968" i="9"/>
  <c r="AF968" i="9"/>
  <c r="AE968" i="9"/>
  <c r="AD968" i="9"/>
  <c r="AC968" i="9"/>
  <c r="AB968" i="9"/>
  <c r="AA968" i="9"/>
  <c r="Z968" i="9"/>
  <c r="Y968" i="9"/>
  <c r="X968" i="9"/>
  <c r="W968" i="9"/>
  <c r="V968" i="9"/>
  <c r="U968" i="9"/>
  <c r="T968" i="9"/>
  <c r="S968" i="9"/>
  <c r="R968" i="9"/>
  <c r="Q968" i="9"/>
  <c r="P968" i="9"/>
  <c r="O968" i="9"/>
  <c r="N968" i="9"/>
  <c r="M968" i="9"/>
  <c r="L968" i="9"/>
  <c r="K968" i="9"/>
  <c r="J968" i="9"/>
  <c r="I968" i="9"/>
  <c r="H968" i="9"/>
  <c r="G968" i="9"/>
  <c r="F968" i="9"/>
  <c r="AJ967" i="9"/>
  <c r="AI967" i="9"/>
  <c r="AH967" i="9"/>
  <c r="AG967" i="9"/>
  <c r="AF967" i="9"/>
  <c r="AE967" i="9"/>
  <c r="AD967" i="9"/>
  <c r="AC967" i="9"/>
  <c r="AB967" i="9"/>
  <c r="AA967" i="9"/>
  <c r="Z967" i="9"/>
  <c r="Y967" i="9"/>
  <c r="X967" i="9"/>
  <c r="W967" i="9"/>
  <c r="V967" i="9"/>
  <c r="U967" i="9"/>
  <c r="T967" i="9"/>
  <c r="S967" i="9"/>
  <c r="R967" i="9"/>
  <c r="Q967" i="9"/>
  <c r="P967" i="9"/>
  <c r="O967" i="9"/>
  <c r="N967" i="9"/>
  <c r="M967" i="9"/>
  <c r="L967" i="9"/>
  <c r="K967" i="9"/>
  <c r="J967" i="9"/>
  <c r="I967" i="9"/>
  <c r="H967" i="9"/>
  <c r="G967" i="9"/>
  <c r="F967" i="9"/>
  <c r="AJ966" i="9"/>
  <c r="AI966" i="9"/>
  <c r="AH966" i="9"/>
  <c r="AG966" i="9"/>
  <c r="AF966" i="9"/>
  <c r="AE966" i="9"/>
  <c r="AD966" i="9"/>
  <c r="AC966" i="9"/>
  <c r="AB966" i="9"/>
  <c r="AA966" i="9"/>
  <c r="Z966" i="9"/>
  <c r="Y966" i="9"/>
  <c r="X966" i="9"/>
  <c r="W966" i="9"/>
  <c r="V966" i="9"/>
  <c r="U966" i="9"/>
  <c r="T966" i="9"/>
  <c r="S966" i="9"/>
  <c r="R966" i="9"/>
  <c r="Q966" i="9"/>
  <c r="P966" i="9"/>
  <c r="O966" i="9"/>
  <c r="N966" i="9"/>
  <c r="M966" i="9"/>
  <c r="L966" i="9"/>
  <c r="K966" i="9"/>
  <c r="J966" i="9"/>
  <c r="I966" i="9"/>
  <c r="H966" i="9"/>
  <c r="G966" i="9"/>
  <c r="F966" i="9"/>
  <c r="AJ965" i="9"/>
  <c r="AI965" i="9"/>
  <c r="AH965" i="9"/>
  <c r="AG965" i="9"/>
  <c r="AF965" i="9"/>
  <c r="AE965" i="9"/>
  <c r="AD965" i="9"/>
  <c r="AC965" i="9"/>
  <c r="AB965" i="9"/>
  <c r="AA965" i="9"/>
  <c r="Z965" i="9"/>
  <c r="Y965" i="9"/>
  <c r="X965" i="9"/>
  <c r="W965" i="9"/>
  <c r="V965" i="9"/>
  <c r="U965" i="9"/>
  <c r="T965" i="9"/>
  <c r="S965" i="9"/>
  <c r="R965" i="9"/>
  <c r="Q965" i="9"/>
  <c r="P965" i="9"/>
  <c r="O965" i="9"/>
  <c r="N965" i="9"/>
  <c r="M965" i="9"/>
  <c r="L965" i="9"/>
  <c r="K965" i="9"/>
  <c r="J965" i="9"/>
  <c r="I965" i="9"/>
  <c r="H965" i="9"/>
  <c r="G965" i="9"/>
  <c r="F965" i="9"/>
  <c r="AJ964" i="9"/>
  <c r="AI964" i="9"/>
  <c r="AH964" i="9"/>
  <c r="AG964" i="9"/>
  <c r="AF964" i="9"/>
  <c r="AE964" i="9"/>
  <c r="AD964" i="9"/>
  <c r="AC964" i="9"/>
  <c r="AB964" i="9"/>
  <c r="AA964" i="9"/>
  <c r="Z964" i="9"/>
  <c r="Y964" i="9"/>
  <c r="X964" i="9"/>
  <c r="W964" i="9"/>
  <c r="V964" i="9"/>
  <c r="U964" i="9"/>
  <c r="T964" i="9"/>
  <c r="S964" i="9"/>
  <c r="R964" i="9"/>
  <c r="Q964" i="9"/>
  <c r="P964" i="9"/>
  <c r="O964" i="9"/>
  <c r="N964" i="9"/>
  <c r="M964" i="9"/>
  <c r="L964" i="9"/>
  <c r="K964" i="9"/>
  <c r="J964" i="9"/>
  <c r="I964" i="9"/>
  <c r="H964" i="9"/>
  <c r="G964" i="9"/>
  <c r="F964" i="9"/>
  <c r="AJ963" i="9"/>
  <c r="AI963" i="9"/>
  <c r="AH963" i="9"/>
  <c r="AG963" i="9"/>
  <c r="AF963" i="9"/>
  <c r="AE963" i="9"/>
  <c r="AD963" i="9"/>
  <c r="AC963" i="9"/>
  <c r="AB963" i="9"/>
  <c r="AA963" i="9"/>
  <c r="Z963" i="9"/>
  <c r="Y963" i="9"/>
  <c r="X963" i="9"/>
  <c r="W963" i="9"/>
  <c r="V963" i="9"/>
  <c r="U963" i="9"/>
  <c r="T963" i="9"/>
  <c r="S963" i="9"/>
  <c r="R963" i="9"/>
  <c r="Q963" i="9"/>
  <c r="P963" i="9"/>
  <c r="O963" i="9"/>
  <c r="N963" i="9"/>
  <c r="M963" i="9"/>
  <c r="L963" i="9"/>
  <c r="K963" i="9"/>
  <c r="J963" i="9"/>
  <c r="I963" i="9"/>
  <c r="H963" i="9"/>
  <c r="G963" i="9"/>
  <c r="F963" i="9"/>
  <c r="AJ962" i="9"/>
  <c r="AI962" i="9"/>
  <c r="AH962" i="9"/>
  <c r="AG962" i="9"/>
  <c r="AF962" i="9"/>
  <c r="AE962" i="9"/>
  <c r="AD962" i="9"/>
  <c r="AC962" i="9"/>
  <c r="AB962" i="9"/>
  <c r="AA962" i="9"/>
  <c r="Z962" i="9"/>
  <c r="Y962" i="9"/>
  <c r="X962" i="9"/>
  <c r="W962" i="9"/>
  <c r="V962" i="9"/>
  <c r="U962" i="9"/>
  <c r="T962" i="9"/>
  <c r="S962" i="9"/>
  <c r="R962" i="9"/>
  <c r="Q962" i="9"/>
  <c r="P962" i="9"/>
  <c r="O962" i="9"/>
  <c r="N962" i="9"/>
  <c r="M962" i="9"/>
  <c r="L962" i="9"/>
  <c r="K962" i="9"/>
  <c r="J962" i="9"/>
  <c r="I962" i="9"/>
  <c r="H962" i="9"/>
  <c r="G962" i="9"/>
  <c r="F962" i="9"/>
  <c r="AJ961" i="9"/>
  <c r="AI961" i="9"/>
  <c r="AH961" i="9"/>
  <c r="AG961" i="9"/>
  <c r="AF961" i="9"/>
  <c r="AE961" i="9"/>
  <c r="AD961" i="9"/>
  <c r="AC961" i="9"/>
  <c r="AB961" i="9"/>
  <c r="AA961" i="9"/>
  <c r="Z961" i="9"/>
  <c r="Y961" i="9"/>
  <c r="X961" i="9"/>
  <c r="W961" i="9"/>
  <c r="V961" i="9"/>
  <c r="U961" i="9"/>
  <c r="T961" i="9"/>
  <c r="S961" i="9"/>
  <c r="R961" i="9"/>
  <c r="Q961" i="9"/>
  <c r="P961" i="9"/>
  <c r="O961" i="9"/>
  <c r="N961" i="9"/>
  <c r="M961" i="9"/>
  <c r="L961" i="9"/>
  <c r="K961" i="9"/>
  <c r="J961" i="9"/>
  <c r="I961" i="9"/>
  <c r="H961" i="9"/>
  <c r="G961" i="9"/>
  <c r="F961" i="9"/>
  <c r="AJ960" i="9"/>
  <c r="AI960" i="9"/>
  <c r="AH960" i="9"/>
  <c r="AG960" i="9"/>
  <c r="AF960" i="9"/>
  <c r="AE960" i="9"/>
  <c r="AD960" i="9"/>
  <c r="AC960" i="9"/>
  <c r="AB960" i="9"/>
  <c r="AA960" i="9"/>
  <c r="Z960" i="9"/>
  <c r="Y960" i="9"/>
  <c r="X960" i="9"/>
  <c r="W960" i="9"/>
  <c r="V960" i="9"/>
  <c r="U960" i="9"/>
  <c r="T960" i="9"/>
  <c r="S960" i="9"/>
  <c r="R960" i="9"/>
  <c r="Q960" i="9"/>
  <c r="P960" i="9"/>
  <c r="O960" i="9"/>
  <c r="N960" i="9"/>
  <c r="M960" i="9"/>
  <c r="L960" i="9"/>
  <c r="K960" i="9"/>
  <c r="J960" i="9"/>
  <c r="I960" i="9"/>
  <c r="H960" i="9"/>
  <c r="G960" i="9"/>
  <c r="F960" i="9"/>
  <c r="AJ959" i="9"/>
  <c r="AI959" i="9"/>
  <c r="AH959" i="9"/>
  <c r="AG959" i="9"/>
  <c r="AF959" i="9"/>
  <c r="AE959" i="9"/>
  <c r="AD959" i="9"/>
  <c r="AC959" i="9"/>
  <c r="AB959" i="9"/>
  <c r="AA959" i="9"/>
  <c r="Z959" i="9"/>
  <c r="Y959" i="9"/>
  <c r="X959" i="9"/>
  <c r="W959" i="9"/>
  <c r="V959" i="9"/>
  <c r="U959" i="9"/>
  <c r="T959" i="9"/>
  <c r="S959" i="9"/>
  <c r="R959" i="9"/>
  <c r="Q959" i="9"/>
  <c r="P959" i="9"/>
  <c r="O959" i="9"/>
  <c r="N959" i="9"/>
  <c r="M959" i="9"/>
  <c r="L959" i="9"/>
  <c r="K959" i="9"/>
  <c r="J959" i="9"/>
  <c r="I959" i="9"/>
  <c r="H959" i="9"/>
  <c r="G959" i="9"/>
  <c r="F959" i="9"/>
  <c r="AJ958" i="9"/>
  <c r="AI958" i="9"/>
  <c r="AH958" i="9"/>
  <c r="AG958" i="9"/>
  <c r="AF958" i="9"/>
  <c r="AE958" i="9"/>
  <c r="AD958" i="9"/>
  <c r="AC958" i="9"/>
  <c r="AB958" i="9"/>
  <c r="AA958" i="9"/>
  <c r="Z958" i="9"/>
  <c r="Y958" i="9"/>
  <c r="X958" i="9"/>
  <c r="W958" i="9"/>
  <c r="V958" i="9"/>
  <c r="U958" i="9"/>
  <c r="T958" i="9"/>
  <c r="S958" i="9"/>
  <c r="R958" i="9"/>
  <c r="Q958" i="9"/>
  <c r="P958" i="9"/>
  <c r="O958" i="9"/>
  <c r="N958" i="9"/>
  <c r="M958" i="9"/>
  <c r="L958" i="9"/>
  <c r="K958" i="9"/>
  <c r="J958" i="9"/>
  <c r="I958" i="9"/>
  <c r="H958" i="9"/>
  <c r="G958" i="9"/>
  <c r="F958" i="9"/>
  <c r="AJ957" i="9"/>
  <c r="AI957" i="9"/>
  <c r="AH957" i="9"/>
  <c r="AG957" i="9"/>
  <c r="AF957" i="9"/>
  <c r="AE957" i="9"/>
  <c r="AD957" i="9"/>
  <c r="AC957" i="9"/>
  <c r="AB957" i="9"/>
  <c r="AA957" i="9"/>
  <c r="Z957" i="9"/>
  <c r="Y957" i="9"/>
  <c r="X957" i="9"/>
  <c r="W957" i="9"/>
  <c r="V957" i="9"/>
  <c r="U957" i="9"/>
  <c r="T957" i="9"/>
  <c r="S957" i="9"/>
  <c r="R957" i="9"/>
  <c r="Q957" i="9"/>
  <c r="P957" i="9"/>
  <c r="O957" i="9"/>
  <c r="N957" i="9"/>
  <c r="M957" i="9"/>
  <c r="L957" i="9"/>
  <c r="K957" i="9"/>
  <c r="J957" i="9"/>
  <c r="I957" i="9"/>
  <c r="H957" i="9"/>
  <c r="G957" i="9"/>
  <c r="F957" i="9"/>
  <c r="AJ956" i="9"/>
  <c r="AI956" i="9"/>
  <c r="AH956" i="9"/>
  <c r="AG956" i="9"/>
  <c r="AF956" i="9"/>
  <c r="AE956" i="9"/>
  <c r="AD956" i="9"/>
  <c r="AC956" i="9"/>
  <c r="AB956" i="9"/>
  <c r="AA956" i="9"/>
  <c r="Z956" i="9"/>
  <c r="Y956" i="9"/>
  <c r="X956" i="9"/>
  <c r="W956" i="9"/>
  <c r="V956" i="9"/>
  <c r="U956" i="9"/>
  <c r="T956" i="9"/>
  <c r="S956" i="9"/>
  <c r="R956" i="9"/>
  <c r="Q956" i="9"/>
  <c r="P956" i="9"/>
  <c r="O956" i="9"/>
  <c r="N956" i="9"/>
  <c r="M956" i="9"/>
  <c r="L956" i="9"/>
  <c r="K956" i="9"/>
  <c r="J956" i="9"/>
  <c r="I956" i="9"/>
  <c r="H956" i="9"/>
  <c r="G956" i="9"/>
  <c r="F956" i="9"/>
  <c r="AJ955" i="9"/>
  <c r="AI955" i="9"/>
  <c r="AH955" i="9"/>
  <c r="AG955" i="9"/>
  <c r="AF955" i="9"/>
  <c r="AE955" i="9"/>
  <c r="AD955" i="9"/>
  <c r="AC955" i="9"/>
  <c r="AB955" i="9"/>
  <c r="AA955" i="9"/>
  <c r="Z955" i="9"/>
  <c r="Y955" i="9"/>
  <c r="X955" i="9"/>
  <c r="W955" i="9"/>
  <c r="V955" i="9"/>
  <c r="U955" i="9"/>
  <c r="T955" i="9"/>
  <c r="S955" i="9"/>
  <c r="R955" i="9"/>
  <c r="Q955" i="9"/>
  <c r="P955" i="9"/>
  <c r="O955" i="9"/>
  <c r="N955" i="9"/>
  <c r="M955" i="9"/>
  <c r="L955" i="9"/>
  <c r="K955" i="9"/>
  <c r="J955" i="9"/>
  <c r="I955" i="9"/>
  <c r="H955" i="9"/>
  <c r="G955" i="9"/>
  <c r="F955" i="9"/>
  <c r="AJ954" i="9"/>
  <c r="AI954" i="9"/>
  <c r="AH954" i="9"/>
  <c r="AG954" i="9"/>
  <c r="AF954" i="9"/>
  <c r="AE954" i="9"/>
  <c r="AD954" i="9"/>
  <c r="AC954" i="9"/>
  <c r="AB954" i="9"/>
  <c r="AA954" i="9"/>
  <c r="Z954" i="9"/>
  <c r="Y954" i="9"/>
  <c r="X954" i="9"/>
  <c r="W954" i="9"/>
  <c r="V954" i="9"/>
  <c r="U954" i="9"/>
  <c r="T954" i="9"/>
  <c r="S954" i="9"/>
  <c r="R954" i="9"/>
  <c r="Q954" i="9"/>
  <c r="P954" i="9"/>
  <c r="O954" i="9"/>
  <c r="N954" i="9"/>
  <c r="M954" i="9"/>
  <c r="L954" i="9"/>
  <c r="K954" i="9"/>
  <c r="J954" i="9"/>
  <c r="I954" i="9"/>
  <c r="H954" i="9"/>
  <c r="G954" i="9"/>
  <c r="F954" i="9"/>
  <c r="AJ953" i="9"/>
  <c r="AI953" i="9"/>
  <c r="AH953" i="9"/>
  <c r="AG953" i="9"/>
  <c r="AF953" i="9"/>
  <c r="AE953" i="9"/>
  <c r="AD953" i="9"/>
  <c r="AC953" i="9"/>
  <c r="AB953" i="9"/>
  <c r="AA953" i="9"/>
  <c r="Z953" i="9"/>
  <c r="Y953" i="9"/>
  <c r="X953" i="9"/>
  <c r="W953" i="9"/>
  <c r="V953" i="9"/>
  <c r="U953" i="9"/>
  <c r="T953" i="9"/>
  <c r="S953" i="9"/>
  <c r="R953" i="9"/>
  <c r="Q953" i="9"/>
  <c r="P953" i="9"/>
  <c r="O953" i="9"/>
  <c r="N953" i="9"/>
  <c r="M953" i="9"/>
  <c r="L953" i="9"/>
  <c r="K953" i="9"/>
  <c r="J953" i="9"/>
  <c r="I953" i="9"/>
  <c r="H953" i="9"/>
  <c r="G953" i="9"/>
  <c r="F953" i="9"/>
  <c r="AJ952" i="9"/>
  <c r="AI952" i="9"/>
  <c r="AH952" i="9"/>
  <c r="AG952" i="9"/>
  <c r="AF952" i="9"/>
  <c r="AE952" i="9"/>
  <c r="AD952" i="9"/>
  <c r="AC952" i="9"/>
  <c r="AB952" i="9"/>
  <c r="AA952" i="9"/>
  <c r="Z952" i="9"/>
  <c r="Y952" i="9"/>
  <c r="X952" i="9"/>
  <c r="W952" i="9"/>
  <c r="V952" i="9"/>
  <c r="U952" i="9"/>
  <c r="T952" i="9"/>
  <c r="S952" i="9"/>
  <c r="R952" i="9"/>
  <c r="Q952" i="9"/>
  <c r="P952" i="9"/>
  <c r="O952" i="9"/>
  <c r="N952" i="9"/>
  <c r="M952" i="9"/>
  <c r="L952" i="9"/>
  <c r="K952" i="9"/>
  <c r="J952" i="9"/>
  <c r="I952" i="9"/>
  <c r="H952" i="9"/>
  <c r="G952" i="9"/>
  <c r="F952" i="9"/>
  <c r="AJ951" i="9"/>
  <c r="AI951" i="9"/>
  <c r="AH951" i="9"/>
  <c r="AG951" i="9"/>
  <c r="AF951" i="9"/>
  <c r="AE951" i="9"/>
  <c r="AD951" i="9"/>
  <c r="AC951" i="9"/>
  <c r="AB951" i="9"/>
  <c r="AA951" i="9"/>
  <c r="Z951" i="9"/>
  <c r="Y951" i="9"/>
  <c r="X951" i="9"/>
  <c r="W951" i="9"/>
  <c r="V951" i="9"/>
  <c r="U951" i="9"/>
  <c r="T951" i="9"/>
  <c r="S951" i="9"/>
  <c r="R951" i="9"/>
  <c r="Q951" i="9"/>
  <c r="P951" i="9"/>
  <c r="O951" i="9"/>
  <c r="N951" i="9"/>
  <c r="M951" i="9"/>
  <c r="L951" i="9"/>
  <c r="K951" i="9"/>
  <c r="J951" i="9"/>
  <c r="I951" i="9"/>
  <c r="H951" i="9"/>
  <c r="G951" i="9"/>
  <c r="F951" i="9"/>
  <c r="AJ950" i="9"/>
  <c r="AI950" i="9"/>
  <c r="AH950" i="9"/>
  <c r="AG950" i="9"/>
  <c r="AF950" i="9"/>
  <c r="AE950" i="9"/>
  <c r="AD950" i="9"/>
  <c r="AC950" i="9"/>
  <c r="AB950" i="9"/>
  <c r="AA950" i="9"/>
  <c r="Z950" i="9"/>
  <c r="Y950" i="9"/>
  <c r="X950" i="9"/>
  <c r="W950" i="9"/>
  <c r="V950" i="9"/>
  <c r="U950" i="9"/>
  <c r="T950" i="9"/>
  <c r="S950" i="9"/>
  <c r="R950" i="9"/>
  <c r="Q950" i="9"/>
  <c r="P950" i="9"/>
  <c r="O950" i="9"/>
  <c r="N950" i="9"/>
  <c r="M950" i="9"/>
  <c r="L950" i="9"/>
  <c r="K950" i="9"/>
  <c r="J950" i="9"/>
  <c r="I950" i="9"/>
  <c r="H950" i="9"/>
  <c r="G950" i="9"/>
  <c r="F950" i="9"/>
  <c r="AJ949" i="9"/>
  <c r="AI949" i="9"/>
  <c r="AH949" i="9"/>
  <c r="AG949" i="9"/>
  <c r="AF949" i="9"/>
  <c r="AE949" i="9"/>
  <c r="AD949" i="9"/>
  <c r="AC949" i="9"/>
  <c r="AB949" i="9"/>
  <c r="AA949" i="9"/>
  <c r="Z949" i="9"/>
  <c r="Y949" i="9"/>
  <c r="X949" i="9"/>
  <c r="W949" i="9"/>
  <c r="V949" i="9"/>
  <c r="U949" i="9"/>
  <c r="T949" i="9"/>
  <c r="S949" i="9"/>
  <c r="R949" i="9"/>
  <c r="Q949" i="9"/>
  <c r="P949" i="9"/>
  <c r="O949" i="9"/>
  <c r="N949" i="9"/>
  <c r="M949" i="9"/>
  <c r="L949" i="9"/>
  <c r="K949" i="9"/>
  <c r="J949" i="9"/>
  <c r="I949" i="9"/>
  <c r="H949" i="9"/>
  <c r="G949" i="9"/>
  <c r="F949" i="9"/>
  <c r="AJ948" i="9"/>
  <c r="AI948" i="9"/>
  <c r="AH948" i="9"/>
  <c r="AG948" i="9"/>
  <c r="AF948" i="9"/>
  <c r="AE948" i="9"/>
  <c r="AD948" i="9"/>
  <c r="AC948" i="9"/>
  <c r="AB948" i="9"/>
  <c r="AA948" i="9"/>
  <c r="Z948" i="9"/>
  <c r="Y948" i="9"/>
  <c r="X948" i="9"/>
  <c r="W948" i="9"/>
  <c r="V948" i="9"/>
  <c r="U948" i="9"/>
  <c r="T948" i="9"/>
  <c r="S948" i="9"/>
  <c r="R948" i="9"/>
  <c r="Q948" i="9"/>
  <c r="P948" i="9"/>
  <c r="O948" i="9"/>
  <c r="N948" i="9"/>
  <c r="M948" i="9"/>
  <c r="L948" i="9"/>
  <c r="K948" i="9"/>
  <c r="J948" i="9"/>
  <c r="I948" i="9"/>
  <c r="H948" i="9"/>
  <c r="G948" i="9"/>
  <c r="F948" i="9"/>
  <c r="AJ947" i="9"/>
  <c r="AI947" i="9"/>
  <c r="AH947" i="9"/>
  <c r="AG947" i="9"/>
  <c r="AF947" i="9"/>
  <c r="AE947" i="9"/>
  <c r="AD947" i="9"/>
  <c r="AC947" i="9"/>
  <c r="AB947" i="9"/>
  <c r="AA947" i="9"/>
  <c r="Z947" i="9"/>
  <c r="Y947" i="9"/>
  <c r="X947" i="9"/>
  <c r="W947" i="9"/>
  <c r="V947" i="9"/>
  <c r="U947" i="9"/>
  <c r="T947" i="9"/>
  <c r="S947" i="9"/>
  <c r="R947" i="9"/>
  <c r="Q947" i="9"/>
  <c r="P947" i="9"/>
  <c r="O947" i="9"/>
  <c r="N947" i="9"/>
  <c r="M947" i="9"/>
  <c r="L947" i="9"/>
  <c r="K947" i="9"/>
  <c r="J947" i="9"/>
  <c r="I947" i="9"/>
  <c r="H947" i="9"/>
  <c r="G947" i="9"/>
  <c r="F947" i="9"/>
  <c r="AJ946" i="9"/>
  <c r="AI946" i="9"/>
  <c r="AH946" i="9"/>
  <c r="AG946" i="9"/>
  <c r="AF946" i="9"/>
  <c r="AE946" i="9"/>
  <c r="AD946" i="9"/>
  <c r="AC946" i="9"/>
  <c r="AB946" i="9"/>
  <c r="AA946" i="9"/>
  <c r="Z946" i="9"/>
  <c r="Y946" i="9"/>
  <c r="X946" i="9"/>
  <c r="W946" i="9"/>
  <c r="V946" i="9"/>
  <c r="U946" i="9"/>
  <c r="T946" i="9"/>
  <c r="S946" i="9"/>
  <c r="R946" i="9"/>
  <c r="Q946" i="9"/>
  <c r="P946" i="9"/>
  <c r="O946" i="9"/>
  <c r="N946" i="9"/>
  <c r="M946" i="9"/>
  <c r="L946" i="9"/>
  <c r="K946" i="9"/>
  <c r="J946" i="9"/>
  <c r="I946" i="9"/>
  <c r="H946" i="9"/>
  <c r="G946" i="9"/>
  <c r="F946" i="9"/>
  <c r="AJ945" i="9"/>
  <c r="AI945" i="9"/>
  <c r="AH945" i="9"/>
  <c r="AG945" i="9"/>
  <c r="AF945" i="9"/>
  <c r="AE945" i="9"/>
  <c r="AD945" i="9"/>
  <c r="AC945" i="9"/>
  <c r="AB945" i="9"/>
  <c r="AA945" i="9"/>
  <c r="Z945" i="9"/>
  <c r="Y945" i="9"/>
  <c r="X945" i="9"/>
  <c r="W945" i="9"/>
  <c r="V945" i="9"/>
  <c r="U945" i="9"/>
  <c r="T945" i="9"/>
  <c r="S945" i="9"/>
  <c r="R945" i="9"/>
  <c r="Q945" i="9"/>
  <c r="P945" i="9"/>
  <c r="O945" i="9"/>
  <c r="N945" i="9"/>
  <c r="M945" i="9"/>
  <c r="L945" i="9"/>
  <c r="K945" i="9"/>
  <c r="J945" i="9"/>
  <c r="I945" i="9"/>
  <c r="H945" i="9"/>
  <c r="G945" i="9"/>
  <c r="F945" i="9"/>
  <c r="AJ944" i="9"/>
  <c r="AI944" i="9"/>
  <c r="AH944" i="9"/>
  <c r="AG944" i="9"/>
  <c r="AF944" i="9"/>
  <c r="AE944" i="9"/>
  <c r="AD944" i="9"/>
  <c r="AC944" i="9"/>
  <c r="AB944" i="9"/>
  <c r="AA944" i="9"/>
  <c r="Z944" i="9"/>
  <c r="Y944" i="9"/>
  <c r="X944" i="9"/>
  <c r="W944" i="9"/>
  <c r="V944" i="9"/>
  <c r="U944" i="9"/>
  <c r="T944" i="9"/>
  <c r="S944" i="9"/>
  <c r="R944" i="9"/>
  <c r="Q944" i="9"/>
  <c r="P944" i="9"/>
  <c r="O944" i="9"/>
  <c r="N944" i="9"/>
  <c r="M944" i="9"/>
  <c r="L944" i="9"/>
  <c r="K944" i="9"/>
  <c r="J944" i="9"/>
  <c r="I944" i="9"/>
  <c r="H944" i="9"/>
  <c r="G944" i="9"/>
  <c r="F944" i="9"/>
  <c r="AJ943" i="9"/>
  <c r="AI943" i="9"/>
  <c r="AH943" i="9"/>
  <c r="AG943" i="9"/>
  <c r="AF943" i="9"/>
  <c r="AE943" i="9"/>
  <c r="AD943" i="9"/>
  <c r="AC943" i="9"/>
  <c r="AB943" i="9"/>
  <c r="AA943" i="9"/>
  <c r="Z943" i="9"/>
  <c r="Y943" i="9"/>
  <c r="X943" i="9"/>
  <c r="W943" i="9"/>
  <c r="V943" i="9"/>
  <c r="U943" i="9"/>
  <c r="T943" i="9"/>
  <c r="S943" i="9"/>
  <c r="R943" i="9"/>
  <c r="Q943" i="9"/>
  <c r="P943" i="9"/>
  <c r="O943" i="9"/>
  <c r="N943" i="9"/>
  <c r="M943" i="9"/>
  <c r="L943" i="9"/>
  <c r="K943" i="9"/>
  <c r="J943" i="9"/>
  <c r="I943" i="9"/>
  <c r="H943" i="9"/>
  <c r="G943" i="9"/>
  <c r="F943" i="9"/>
  <c r="AJ942" i="9"/>
  <c r="AI942" i="9"/>
  <c r="AH942" i="9"/>
  <c r="AG942" i="9"/>
  <c r="AF942" i="9"/>
  <c r="AE942" i="9"/>
  <c r="AD942" i="9"/>
  <c r="AC942" i="9"/>
  <c r="AB942" i="9"/>
  <c r="AA942" i="9"/>
  <c r="Z942" i="9"/>
  <c r="Y942" i="9"/>
  <c r="X942" i="9"/>
  <c r="W942" i="9"/>
  <c r="V942" i="9"/>
  <c r="U942" i="9"/>
  <c r="T942" i="9"/>
  <c r="S942" i="9"/>
  <c r="R942" i="9"/>
  <c r="Q942" i="9"/>
  <c r="P942" i="9"/>
  <c r="O942" i="9"/>
  <c r="N942" i="9"/>
  <c r="M942" i="9"/>
  <c r="L942" i="9"/>
  <c r="K942" i="9"/>
  <c r="J942" i="9"/>
  <c r="I942" i="9"/>
  <c r="H942" i="9"/>
  <c r="G942" i="9"/>
  <c r="F942" i="9"/>
  <c r="AJ941" i="9"/>
  <c r="AI941" i="9"/>
  <c r="AH941" i="9"/>
  <c r="AG941" i="9"/>
  <c r="AF941" i="9"/>
  <c r="AE941" i="9"/>
  <c r="AD941" i="9"/>
  <c r="AC941" i="9"/>
  <c r="AB941" i="9"/>
  <c r="AA941" i="9"/>
  <c r="Z941" i="9"/>
  <c r="Y941" i="9"/>
  <c r="X941" i="9"/>
  <c r="W941" i="9"/>
  <c r="V941" i="9"/>
  <c r="U941" i="9"/>
  <c r="T941" i="9"/>
  <c r="S941" i="9"/>
  <c r="R941" i="9"/>
  <c r="Q941" i="9"/>
  <c r="P941" i="9"/>
  <c r="O941" i="9"/>
  <c r="N941" i="9"/>
  <c r="M941" i="9"/>
  <c r="L941" i="9"/>
  <c r="K941" i="9"/>
  <c r="J941" i="9"/>
  <c r="I941" i="9"/>
  <c r="H941" i="9"/>
  <c r="G941" i="9"/>
  <c r="F941" i="9"/>
  <c r="AJ940" i="9"/>
  <c r="AI940" i="9"/>
  <c r="AH940" i="9"/>
  <c r="AG940" i="9"/>
  <c r="AF940" i="9"/>
  <c r="AE940" i="9"/>
  <c r="AD940" i="9"/>
  <c r="AC940" i="9"/>
  <c r="AB940" i="9"/>
  <c r="AA940" i="9"/>
  <c r="Z940" i="9"/>
  <c r="Y940" i="9"/>
  <c r="X940" i="9"/>
  <c r="W940" i="9"/>
  <c r="V940" i="9"/>
  <c r="U940" i="9"/>
  <c r="T940" i="9"/>
  <c r="S940" i="9"/>
  <c r="R940" i="9"/>
  <c r="Q940" i="9"/>
  <c r="P940" i="9"/>
  <c r="O940" i="9"/>
  <c r="N940" i="9"/>
  <c r="M940" i="9"/>
  <c r="L940" i="9"/>
  <c r="K940" i="9"/>
  <c r="J940" i="9"/>
  <c r="I940" i="9"/>
  <c r="H940" i="9"/>
  <c r="G940" i="9"/>
  <c r="F940" i="9"/>
  <c r="AJ939" i="9"/>
  <c r="AI939" i="9"/>
  <c r="AH939" i="9"/>
  <c r="AG939" i="9"/>
  <c r="AF939" i="9"/>
  <c r="AE939" i="9"/>
  <c r="AD939" i="9"/>
  <c r="AC939" i="9"/>
  <c r="AB939" i="9"/>
  <c r="AA939" i="9"/>
  <c r="Z939" i="9"/>
  <c r="Y939" i="9"/>
  <c r="X939" i="9"/>
  <c r="W939" i="9"/>
  <c r="V939" i="9"/>
  <c r="U939" i="9"/>
  <c r="T939" i="9"/>
  <c r="S939" i="9"/>
  <c r="R939" i="9"/>
  <c r="Q939" i="9"/>
  <c r="P939" i="9"/>
  <c r="O939" i="9"/>
  <c r="N939" i="9"/>
  <c r="M939" i="9"/>
  <c r="L939" i="9"/>
  <c r="K939" i="9"/>
  <c r="J939" i="9"/>
  <c r="I939" i="9"/>
  <c r="H939" i="9"/>
  <c r="G939" i="9"/>
  <c r="F939" i="9"/>
  <c r="AJ938" i="9"/>
  <c r="AI938" i="9"/>
  <c r="AH938" i="9"/>
  <c r="AG938" i="9"/>
  <c r="AF938" i="9"/>
  <c r="AE938" i="9"/>
  <c r="AD938" i="9"/>
  <c r="AC938" i="9"/>
  <c r="AB938" i="9"/>
  <c r="AA938" i="9"/>
  <c r="Z938" i="9"/>
  <c r="Y938" i="9"/>
  <c r="X938" i="9"/>
  <c r="W938" i="9"/>
  <c r="V938" i="9"/>
  <c r="U938" i="9"/>
  <c r="T938" i="9"/>
  <c r="S938" i="9"/>
  <c r="R938" i="9"/>
  <c r="Q938" i="9"/>
  <c r="P938" i="9"/>
  <c r="O938" i="9"/>
  <c r="N938" i="9"/>
  <c r="M938" i="9"/>
  <c r="L938" i="9"/>
  <c r="K938" i="9"/>
  <c r="J938" i="9"/>
  <c r="I938" i="9"/>
  <c r="H938" i="9"/>
  <c r="G938" i="9"/>
  <c r="F938" i="9"/>
  <c r="AJ937" i="9"/>
  <c r="AI937" i="9"/>
  <c r="AH937" i="9"/>
  <c r="AG937" i="9"/>
  <c r="AF937" i="9"/>
  <c r="AE937" i="9"/>
  <c r="AD937" i="9"/>
  <c r="AC937" i="9"/>
  <c r="AB937" i="9"/>
  <c r="AA937" i="9"/>
  <c r="Z937" i="9"/>
  <c r="Y937" i="9"/>
  <c r="X937" i="9"/>
  <c r="W937" i="9"/>
  <c r="V937" i="9"/>
  <c r="U937" i="9"/>
  <c r="T937" i="9"/>
  <c r="S937" i="9"/>
  <c r="R937" i="9"/>
  <c r="Q937" i="9"/>
  <c r="P937" i="9"/>
  <c r="O937" i="9"/>
  <c r="N937" i="9"/>
  <c r="M937" i="9"/>
  <c r="L937" i="9"/>
  <c r="K937" i="9"/>
  <c r="J937" i="9"/>
  <c r="I937" i="9"/>
  <c r="H937" i="9"/>
  <c r="G937" i="9"/>
  <c r="F937" i="9"/>
  <c r="AJ936" i="9"/>
  <c r="AI936" i="9"/>
  <c r="AH936" i="9"/>
  <c r="AG936" i="9"/>
  <c r="AF936" i="9"/>
  <c r="AE936" i="9"/>
  <c r="AD936" i="9"/>
  <c r="AC936" i="9"/>
  <c r="AB936" i="9"/>
  <c r="AA936" i="9"/>
  <c r="Z936" i="9"/>
  <c r="Y936" i="9"/>
  <c r="X936" i="9"/>
  <c r="W936" i="9"/>
  <c r="V936" i="9"/>
  <c r="U936" i="9"/>
  <c r="T936" i="9"/>
  <c r="S936" i="9"/>
  <c r="R936" i="9"/>
  <c r="Q936" i="9"/>
  <c r="P936" i="9"/>
  <c r="O936" i="9"/>
  <c r="N936" i="9"/>
  <c r="M936" i="9"/>
  <c r="L936" i="9"/>
  <c r="K936" i="9"/>
  <c r="J936" i="9"/>
  <c r="I936" i="9"/>
  <c r="H936" i="9"/>
  <c r="G936" i="9"/>
  <c r="F936" i="9"/>
  <c r="AJ935" i="9"/>
  <c r="AI935" i="9"/>
  <c r="AH935" i="9"/>
  <c r="AG935" i="9"/>
  <c r="AF935" i="9"/>
  <c r="AE935" i="9"/>
  <c r="AD935" i="9"/>
  <c r="AC935" i="9"/>
  <c r="AB935" i="9"/>
  <c r="AA935" i="9"/>
  <c r="Z935" i="9"/>
  <c r="Y935" i="9"/>
  <c r="X935" i="9"/>
  <c r="W935" i="9"/>
  <c r="V935" i="9"/>
  <c r="U935" i="9"/>
  <c r="T935" i="9"/>
  <c r="S935" i="9"/>
  <c r="R935" i="9"/>
  <c r="Q935" i="9"/>
  <c r="P935" i="9"/>
  <c r="O935" i="9"/>
  <c r="N935" i="9"/>
  <c r="M935" i="9"/>
  <c r="L935" i="9"/>
  <c r="K935" i="9"/>
  <c r="J935" i="9"/>
  <c r="I935" i="9"/>
  <c r="H935" i="9"/>
  <c r="G935" i="9"/>
  <c r="F935" i="9"/>
  <c r="AJ934" i="9"/>
  <c r="AI934" i="9"/>
  <c r="AH934" i="9"/>
  <c r="AG934" i="9"/>
  <c r="AF934" i="9"/>
  <c r="AE934" i="9"/>
  <c r="AD934" i="9"/>
  <c r="AC934" i="9"/>
  <c r="AB934" i="9"/>
  <c r="AA934" i="9"/>
  <c r="Z934" i="9"/>
  <c r="Y934" i="9"/>
  <c r="X934" i="9"/>
  <c r="W934" i="9"/>
  <c r="V934" i="9"/>
  <c r="U934" i="9"/>
  <c r="T934" i="9"/>
  <c r="S934" i="9"/>
  <c r="R934" i="9"/>
  <c r="Q934" i="9"/>
  <c r="P934" i="9"/>
  <c r="O934" i="9"/>
  <c r="N934" i="9"/>
  <c r="M934" i="9"/>
  <c r="L934" i="9"/>
  <c r="K934" i="9"/>
  <c r="J934" i="9"/>
  <c r="I934" i="9"/>
  <c r="H934" i="9"/>
  <c r="G934" i="9"/>
  <c r="F934" i="9"/>
  <c r="AJ933" i="9"/>
  <c r="AI933" i="9"/>
  <c r="AH933" i="9"/>
  <c r="AG933" i="9"/>
  <c r="AF933" i="9"/>
  <c r="AE933" i="9"/>
  <c r="AD933" i="9"/>
  <c r="AC933" i="9"/>
  <c r="AB933" i="9"/>
  <c r="AA933" i="9"/>
  <c r="Z933" i="9"/>
  <c r="Y933" i="9"/>
  <c r="X933" i="9"/>
  <c r="W933" i="9"/>
  <c r="V933" i="9"/>
  <c r="U933" i="9"/>
  <c r="T933" i="9"/>
  <c r="S933" i="9"/>
  <c r="R933" i="9"/>
  <c r="Q933" i="9"/>
  <c r="P933" i="9"/>
  <c r="O933" i="9"/>
  <c r="N933" i="9"/>
  <c r="M933" i="9"/>
  <c r="L933" i="9"/>
  <c r="K933" i="9"/>
  <c r="J933" i="9"/>
  <c r="I933" i="9"/>
  <c r="H933" i="9"/>
  <c r="G933" i="9"/>
  <c r="F933" i="9"/>
  <c r="AJ932" i="9"/>
  <c r="AI932" i="9"/>
  <c r="AH932" i="9"/>
  <c r="AG932" i="9"/>
  <c r="AF932" i="9"/>
  <c r="AE932" i="9"/>
  <c r="AD932" i="9"/>
  <c r="AC932" i="9"/>
  <c r="AB932" i="9"/>
  <c r="AA932" i="9"/>
  <c r="Z932" i="9"/>
  <c r="Y932" i="9"/>
  <c r="X932" i="9"/>
  <c r="W932" i="9"/>
  <c r="V932" i="9"/>
  <c r="U932" i="9"/>
  <c r="T932" i="9"/>
  <c r="S932" i="9"/>
  <c r="R932" i="9"/>
  <c r="Q932" i="9"/>
  <c r="P932" i="9"/>
  <c r="O932" i="9"/>
  <c r="N932" i="9"/>
  <c r="M932" i="9"/>
  <c r="L932" i="9"/>
  <c r="K932" i="9"/>
  <c r="J932" i="9"/>
  <c r="I932" i="9"/>
  <c r="H932" i="9"/>
  <c r="G932" i="9"/>
  <c r="F932" i="9"/>
  <c r="AJ931" i="9"/>
  <c r="AI931" i="9"/>
  <c r="AH931" i="9"/>
  <c r="AG931" i="9"/>
  <c r="AF931" i="9"/>
  <c r="AE931" i="9"/>
  <c r="AD931" i="9"/>
  <c r="AC931" i="9"/>
  <c r="AB931" i="9"/>
  <c r="AA931" i="9"/>
  <c r="Z931" i="9"/>
  <c r="Y931" i="9"/>
  <c r="X931" i="9"/>
  <c r="W931" i="9"/>
  <c r="V931" i="9"/>
  <c r="U931" i="9"/>
  <c r="T931" i="9"/>
  <c r="S931" i="9"/>
  <c r="R931" i="9"/>
  <c r="Q931" i="9"/>
  <c r="P931" i="9"/>
  <c r="O931" i="9"/>
  <c r="N931" i="9"/>
  <c r="M931" i="9"/>
  <c r="L931" i="9"/>
  <c r="K931" i="9"/>
  <c r="J931" i="9"/>
  <c r="I931" i="9"/>
  <c r="H931" i="9"/>
  <c r="G931" i="9"/>
  <c r="F931" i="9"/>
  <c r="AJ930" i="9"/>
  <c r="AI930" i="9"/>
  <c r="AH930" i="9"/>
  <c r="AG930" i="9"/>
  <c r="AF930" i="9"/>
  <c r="AE930" i="9"/>
  <c r="AD930" i="9"/>
  <c r="AC930" i="9"/>
  <c r="AB930" i="9"/>
  <c r="AA930" i="9"/>
  <c r="Z930" i="9"/>
  <c r="Y930" i="9"/>
  <c r="X930" i="9"/>
  <c r="W930" i="9"/>
  <c r="V930" i="9"/>
  <c r="U930" i="9"/>
  <c r="T930" i="9"/>
  <c r="S930" i="9"/>
  <c r="R930" i="9"/>
  <c r="Q930" i="9"/>
  <c r="P930" i="9"/>
  <c r="O930" i="9"/>
  <c r="N930" i="9"/>
  <c r="M930" i="9"/>
  <c r="L930" i="9"/>
  <c r="K930" i="9"/>
  <c r="J930" i="9"/>
  <c r="I930" i="9"/>
  <c r="H930" i="9"/>
  <c r="G930" i="9"/>
  <c r="F930" i="9"/>
  <c r="AJ929" i="9"/>
  <c r="AI929" i="9"/>
  <c r="AH929" i="9"/>
  <c r="AG929" i="9"/>
  <c r="AF929" i="9"/>
  <c r="AE929" i="9"/>
  <c r="AD929" i="9"/>
  <c r="AC929" i="9"/>
  <c r="AB929" i="9"/>
  <c r="AA929" i="9"/>
  <c r="Z929" i="9"/>
  <c r="Y929" i="9"/>
  <c r="X929" i="9"/>
  <c r="W929" i="9"/>
  <c r="V929" i="9"/>
  <c r="U929" i="9"/>
  <c r="T929" i="9"/>
  <c r="S929" i="9"/>
  <c r="R929" i="9"/>
  <c r="Q929" i="9"/>
  <c r="P929" i="9"/>
  <c r="O929" i="9"/>
  <c r="N929" i="9"/>
  <c r="M929" i="9"/>
  <c r="L929" i="9"/>
  <c r="K929" i="9"/>
  <c r="J929" i="9"/>
  <c r="I929" i="9"/>
  <c r="H929" i="9"/>
  <c r="G929" i="9"/>
  <c r="F929" i="9"/>
  <c r="AJ928" i="9"/>
  <c r="AI928" i="9"/>
  <c r="AH928" i="9"/>
  <c r="AG928" i="9"/>
  <c r="AF928" i="9"/>
  <c r="AE928" i="9"/>
  <c r="AD928" i="9"/>
  <c r="AC928" i="9"/>
  <c r="AB928" i="9"/>
  <c r="AA928" i="9"/>
  <c r="Z928" i="9"/>
  <c r="Y928" i="9"/>
  <c r="X928" i="9"/>
  <c r="W928" i="9"/>
  <c r="V928" i="9"/>
  <c r="U928" i="9"/>
  <c r="T928" i="9"/>
  <c r="S928" i="9"/>
  <c r="R928" i="9"/>
  <c r="Q928" i="9"/>
  <c r="P928" i="9"/>
  <c r="O928" i="9"/>
  <c r="N928" i="9"/>
  <c r="M928" i="9"/>
  <c r="L928" i="9"/>
  <c r="K928" i="9"/>
  <c r="J928" i="9"/>
  <c r="I928" i="9"/>
  <c r="H928" i="9"/>
  <c r="G928" i="9"/>
  <c r="F928" i="9"/>
  <c r="AJ927" i="9"/>
  <c r="AI927" i="9"/>
  <c r="AH927" i="9"/>
  <c r="AG927" i="9"/>
  <c r="AF927" i="9"/>
  <c r="AE927" i="9"/>
  <c r="AD927" i="9"/>
  <c r="AC927" i="9"/>
  <c r="AB927" i="9"/>
  <c r="AA927" i="9"/>
  <c r="Z927" i="9"/>
  <c r="Y927" i="9"/>
  <c r="X927" i="9"/>
  <c r="W927" i="9"/>
  <c r="V927" i="9"/>
  <c r="U927" i="9"/>
  <c r="T927" i="9"/>
  <c r="S927" i="9"/>
  <c r="R927" i="9"/>
  <c r="Q927" i="9"/>
  <c r="P927" i="9"/>
  <c r="O927" i="9"/>
  <c r="N927" i="9"/>
  <c r="M927" i="9"/>
  <c r="L927" i="9"/>
  <c r="K927" i="9"/>
  <c r="J927" i="9"/>
  <c r="I927" i="9"/>
  <c r="H927" i="9"/>
  <c r="G927" i="9"/>
  <c r="F927" i="9"/>
  <c r="AJ926" i="9"/>
  <c r="AI926" i="9"/>
  <c r="AH926" i="9"/>
  <c r="AG926" i="9"/>
  <c r="AF926" i="9"/>
  <c r="AE926" i="9"/>
  <c r="AD926" i="9"/>
  <c r="AC926" i="9"/>
  <c r="AB926" i="9"/>
  <c r="AA926" i="9"/>
  <c r="Z926" i="9"/>
  <c r="Y926" i="9"/>
  <c r="X926" i="9"/>
  <c r="W926" i="9"/>
  <c r="V926" i="9"/>
  <c r="U926" i="9"/>
  <c r="T926" i="9"/>
  <c r="S926" i="9"/>
  <c r="R926" i="9"/>
  <c r="Q926" i="9"/>
  <c r="P926" i="9"/>
  <c r="O926" i="9"/>
  <c r="N926" i="9"/>
  <c r="M926" i="9"/>
  <c r="L926" i="9"/>
  <c r="K926" i="9"/>
  <c r="J926" i="9"/>
  <c r="I926" i="9"/>
  <c r="H926" i="9"/>
  <c r="G926" i="9"/>
  <c r="F926" i="9"/>
  <c r="AJ925" i="9"/>
  <c r="AI925" i="9"/>
  <c r="AH925" i="9"/>
  <c r="AG925" i="9"/>
  <c r="AF925" i="9"/>
  <c r="AE925" i="9"/>
  <c r="AD925" i="9"/>
  <c r="AC925" i="9"/>
  <c r="AB925" i="9"/>
  <c r="AA925" i="9"/>
  <c r="Z925" i="9"/>
  <c r="Y925" i="9"/>
  <c r="X925" i="9"/>
  <c r="W925" i="9"/>
  <c r="V925" i="9"/>
  <c r="U925" i="9"/>
  <c r="T925" i="9"/>
  <c r="S925" i="9"/>
  <c r="R925" i="9"/>
  <c r="Q925" i="9"/>
  <c r="P925" i="9"/>
  <c r="O925" i="9"/>
  <c r="N925" i="9"/>
  <c r="M925" i="9"/>
  <c r="L925" i="9"/>
  <c r="K925" i="9"/>
  <c r="J925" i="9"/>
  <c r="I925" i="9"/>
  <c r="H925" i="9"/>
  <c r="G925" i="9"/>
  <c r="F925" i="9"/>
  <c r="AJ924" i="9"/>
  <c r="AI924" i="9"/>
  <c r="AH924" i="9"/>
  <c r="AG924" i="9"/>
  <c r="AF924" i="9"/>
  <c r="AE924" i="9"/>
  <c r="AD924" i="9"/>
  <c r="AC924" i="9"/>
  <c r="AB924" i="9"/>
  <c r="AA924" i="9"/>
  <c r="Z924" i="9"/>
  <c r="Y924" i="9"/>
  <c r="X924" i="9"/>
  <c r="W924" i="9"/>
  <c r="V924" i="9"/>
  <c r="U924" i="9"/>
  <c r="T924" i="9"/>
  <c r="S924" i="9"/>
  <c r="R924" i="9"/>
  <c r="Q924" i="9"/>
  <c r="P924" i="9"/>
  <c r="O924" i="9"/>
  <c r="N924" i="9"/>
  <c r="M924" i="9"/>
  <c r="L924" i="9"/>
  <c r="K924" i="9"/>
  <c r="J924" i="9"/>
  <c r="I924" i="9"/>
  <c r="H924" i="9"/>
  <c r="G924" i="9"/>
  <c r="F924" i="9"/>
  <c r="AJ923" i="9"/>
  <c r="AI923" i="9"/>
  <c r="AH923" i="9"/>
  <c r="AG923" i="9"/>
  <c r="AF923" i="9"/>
  <c r="AE923" i="9"/>
  <c r="AD923" i="9"/>
  <c r="AC923" i="9"/>
  <c r="AB923" i="9"/>
  <c r="AA923" i="9"/>
  <c r="Z923" i="9"/>
  <c r="Y923" i="9"/>
  <c r="X923" i="9"/>
  <c r="W923" i="9"/>
  <c r="V923" i="9"/>
  <c r="U923" i="9"/>
  <c r="T923" i="9"/>
  <c r="S923" i="9"/>
  <c r="R923" i="9"/>
  <c r="Q923" i="9"/>
  <c r="P923" i="9"/>
  <c r="O923" i="9"/>
  <c r="N923" i="9"/>
  <c r="M923" i="9"/>
  <c r="L923" i="9"/>
  <c r="K923" i="9"/>
  <c r="J923" i="9"/>
  <c r="I923" i="9"/>
  <c r="H923" i="9"/>
  <c r="G923" i="9"/>
  <c r="F923" i="9"/>
  <c r="AJ922" i="9"/>
  <c r="AI922" i="9"/>
  <c r="AH922" i="9"/>
  <c r="AG922" i="9"/>
  <c r="AF922" i="9"/>
  <c r="AE922" i="9"/>
  <c r="AD922" i="9"/>
  <c r="AC922" i="9"/>
  <c r="AB922" i="9"/>
  <c r="AA922" i="9"/>
  <c r="Z922" i="9"/>
  <c r="Y922" i="9"/>
  <c r="X922" i="9"/>
  <c r="W922" i="9"/>
  <c r="V922" i="9"/>
  <c r="U922" i="9"/>
  <c r="T922" i="9"/>
  <c r="S922" i="9"/>
  <c r="R922" i="9"/>
  <c r="Q922" i="9"/>
  <c r="P922" i="9"/>
  <c r="O922" i="9"/>
  <c r="N922" i="9"/>
  <c r="M922" i="9"/>
  <c r="L922" i="9"/>
  <c r="K922" i="9"/>
  <c r="J922" i="9"/>
  <c r="I922" i="9"/>
  <c r="H922" i="9"/>
  <c r="G922" i="9"/>
  <c r="F922" i="9"/>
  <c r="AJ921" i="9"/>
  <c r="AI921" i="9"/>
  <c r="AH921" i="9"/>
  <c r="AG921" i="9"/>
  <c r="AF921" i="9"/>
  <c r="AE921" i="9"/>
  <c r="AD921" i="9"/>
  <c r="AC921" i="9"/>
  <c r="AB921" i="9"/>
  <c r="AA921" i="9"/>
  <c r="Z921" i="9"/>
  <c r="Y921" i="9"/>
  <c r="X921" i="9"/>
  <c r="W921" i="9"/>
  <c r="V921" i="9"/>
  <c r="U921" i="9"/>
  <c r="T921" i="9"/>
  <c r="S921" i="9"/>
  <c r="R921" i="9"/>
  <c r="Q921" i="9"/>
  <c r="P921" i="9"/>
  <c r="O921" i="9"/>
  <c r="N921" i="9"/>
  <c r="M921" i="9"/>
  <c r="L921" i="9"/>
  <c r="K921" i="9"/>
  <c r="J921" i="9"/>
  <c r="I921" i="9"/>
  <c r="H921" i="9"/>
  <c r="G921" i="9"/>
  <c r="F921" i="9"/>
  <c r="AJ920" i="9"/>
  <c r="AI920" i="9"/>
  <c r="AH920" i="9"/>
  <c r="AG920" i="9"/>
  <c r="AF920" i="9"/>
  <c r="AE920" i="9"/>
  <c r="AD920" i="9"/>
  <c r="AC920" i="9"/>
  <c r="AB920" i="9"/>
  <c r="AA920" i="9"/>
  <c r="Z920" i="9"/>
  <c r="Y920" i="9"/>
  <c r="X920" i="9"/>
  <c r="W920" i="9"/>
  <c r="V920" i="9"/>
  <c r="U920" i="9"/>
  <c r="T920" i="9"/>
  <c r="S920" i="9"/>
  <c r="R920" i="9"/>
  <c r="Q920" i="9"/>
  <c r="P920" i="9"/>
  <c r="O920" i="9"/>
  <c r="N920" i="9"/>
  <c r="M920" i="9"/>
  <c r="L920" i="9"/>
  <c r="K920" i="9"/>
  <c r="J920" i="9"/>
  <c r="I920" i="9"/>
  <c r="H920" i="9"/>
  <c r="G920" i="9"/>
  <c r="F920" i="9"/>
  <c r="AJ919" i="9"/>
  <c r="AI919" i="9"/>
  <c r="AH919" i="9"/>
  <c r="AG919" i="9"/>
  <c r="AF919" i="9"/>
  <c r="AE919" i="9"/>
  <c r="AD919" i="9"/>
  <c r="AC919" i="9"/>
  <c r="AB919" i="9"/>
  <c r="AA919" i="9"/>
  <c r="Z919" i="9"/>
  <c r="Y919" i="9"/>
  <c r="X919" i="9"/>
  <c r="W919" i="9"/>
  <c r="V919" i="9"/>
  <c r="U919" i="9"/>
  <c r="T919" i="9"/>
  <c r="S919" i="9"/>
  <c r="R919" i="9"/>
  <c r="Q919" i="9"/>
  <c r="P919" i="9"/>
  <c r="O919" i="9"/>
  <c r="N919" i="9"/>
  <c r="M919" i="9"/>
  <c r="L919" i="9"/>
  <c r="K919" i="9"/>
  <c r="J919" i="9"/>
  <c r="I919" i="9"/>
  <c r="H919" i="9"/>
  <c r="G919" i="9"/>
  <c r="F919" i="9"/>
  <c r="AJ918" i="9"/>
  <c r="AI918" i="9"/>
  <c r="AH918" i="9"/>
  <c r="AG918" i="9"/>
  <c r="AF918" i="9"/>
  <c r="AE918" i="9"/>
  <c r="AD918" i="9"/>
  <c r="AC918" i="9"/>
  <c r="AB918" i="9"/>
  <c r="AA918" i="9"/>
  <c r="Z918" i="9"/>
  <c r="Y918" i="9"/>
  <c r="X918" i="9"/>
  <c r="W918" i="9"/>
  <c r="V918" i="9"/>
  <c r="U918" i="9"/>
  <c r="T918" i="9"/>
  <c r="S918" i="9"/>
  <c r="R918" i="9"/>
  <c r="Q918" i="9"/>
  <c r="P918" i="9"/>
  <c r="O918" i="9"/>
  <c r="N918" i="9"/>
  <c r="M918" i="9"/>
  <c r="L918" i="9"/>
  <c r="K918" i="9"/>
  <c r="J918" i="9"/>
  <c r="I918" i="9"/>
  <c r="H918" i="9"/>
  <c r="G918" i="9"/>
  <c r="F918" i="9"/>
  <c r="AJ917" i="9"/>
  <c r="AI917" i="9"/>
  <c r="AH917" i="9"/>
  <c r="AG917" i="9"/>
  <c r="AF917" i="9"/>
  <c r="AE917" i="9"/>
  <c r="AD917" i="9"/>
  <c r="AC917" i="9"/>
  <c r="AB917" i="9"/>
  <c r="AA917" i="9"/>
  <c r="Z917" i="9"/>
  <c r="Y917" i="9"/>
  <c r="X917" i="9"/>
  <c r="W917" i="9"/>
  <c r="V917" i="9"/>
  <c r="U917" i="9"/>
  <c r="T917" i="9"/>
  <c r="S917" i="9"/>
  <c r="R917" i="9"/>
  <c r="Q917" i="9"/>
  <c r="P917" i="9"/>
  <c r="O917" i="9"/>
  <c r="N917" i="9"/>
  <c r="M917" i="9"/>
  <c r="L917" i="9"/>
  <c r="K917" i="9"/>
  <c r="J917" i="9"/>
  <c r="I917" i="9"/>
  <c r="H917" i="9"/>
  <c r="G917" i="9"/>
  <c r="F917" i="9"/>
  <c r="AJ916" i="9"/>
  <c r="AI916" i="9"/>
  <c r="AH916" i="9"/>
  <c r="AG916" i="9"/>
  <c r="AF916" i="9"/>
  <c r="AE916" i="9"/>
  <c r="AD916" i="9"/>
  <c r="AC916" i="9"/>
  <c r="AB916" i="9"/>
  <c r="AA916" i="9"/>
  <c r="Z916" i="9"/>
  <c r="Y916" i="9"/>
  <c r="X916" i="9"/>
  <c r="W916" i="9"/>
  <c r="V916" i="9"/>
  <c r="U916" i="9"/>
  <c r="T916" i="9"/>
  <c r="S916" i="9"/>
  <c r="R916" i="9"/>
  <c r="Q916" i="9"/>
  <c r="P916" i="9"/>
  <c r="O916" i="9"/>
  <c r="N916" i="9"/>
  <c r="M916" i="9"/>
  <c r="L916" i="9"/>
  <c r="K916" i="9"/>
  <c r="J916" i="9"/>
  <c r="I916" i="9"/>
  <c r="H916" i="9"/>
  <c r="G916" i="9"/>
  <c r="F916" i="9"/>
  <c r="AJ915" i="9"/>
  <c r="AI915" i="9"/>
  <c r="AH915" i="9"/>
  <c r="AG915" i="9"/>
  <c r="AF915" i="9"/>
  <c r="AE915" i="9"/>
  <c r="AD915" i="9"/>
  <c r="AC915" i="9"/>
  <c r="AB915" i="9"/>
  <c r="AA915" i="9"/>
  <c r="Z915" i="9"/>
  <c r="Y915" i="9"/>
  <c r="X915" i="9"/>
  <c r="W915" i="9"/>
  <c r="V915" i="9"/>
  <c r="U915" i="9"/>
  <c r="T915" i="9"/>
  <c r="S915" i="9"/>
  <c r="R915" i="9"/>
  <c r="Q915" i="9"/>
  <c r="P915" i="9"/>
  <c r="O915" i="9"/>
  <c r="N915" i="9"/>
  <c r="M915" i="9"/>
  <c r="L915" i="9"/>
  <c r="K915" i="9"/>
  <c r="J915" i="9"/>
  <c r="I915" i="9"/>
  <c r="H915" i="9"/>
  <c r="G915" i="9"/>
  <c r="F915" i="9"/>
  <c r="AJ914" i="9"/>
  <c r="AI914" i="9"/>
  <c r="AH914" i="9"/>
  <c r="AG914" i="9"/>
  <c r="AF914" i="9"/>
  <c r="AE914" i="9"/>
  <c r="AD914" i="9"/>
  <c r="AC914" i="9"/>
  <c r="AB914" i="9"/>
  <c r="AA914" i="9"/>
  <c r="Z914" i="9"/>
  <c r="Y914" i="9"/>
  <c r="X914" i="9"/>
  <c r="W914" i="9"/>
  <c r="V914" i="9"/>
  <c r="U914" i="9"/>
  <c r="T914" i="9"/>
  <c r="S914" i="9"/>
  <c r="R914" i="9"/>
  <c r="Q914" i="9"/>
  <c r="P914" i="9"/>
  <c r="O914" i="9"/>
  <c r="N914" i="9"/>
  <c r="M914" i="9"/>
  <c r="L914" i="9"/>
  <c r="K914" i="9"/>
  <c r="J914" i="9"/>
  <c r="I914" i="9"/>
  <c r="H914" i="9"/>
  <c r="G914" i="9"/>
  <c r="F914" i="9"/>
  <c r="AJ913" i="9"/>
  <c r="AI913" i="9"/>
  <c r="AH913" i="9"/>
  <c r="AG913" i="9"/>
  <c r="AF913" i="9"/>
  <c r="AE913" i="9"/>
  <c r="AD913" i="9"/>
  <c r="AC913" i="9"/>
  <c r="AB913" i="9"/>
  <c r="AA913" i="9"/>
  <c r="Z913" i="9"/>
  <c r="Y913" i="9"/>
  <c r="X913" i="9"/>
  <c r="W913" i="9"/>
  <c r="V913" i="9"/>
  <c r="U913" i="9"/>
  <c r="T913" i="9"/>
  <c r="S913" i="9"/>
  <c r="R913" i="9"/>
  <c r="Q913" i="9"/>
  <c r="P913" i="9"/>
  <c r="O913" i="9"/>
  <c r="N913" i="9"/>
  <c r="M913" i="9"/>
  <c r="L913" i="9"/>
  <c r="K913" i="9"/>
  <c r="J913" i="9"/>
  <c r="I913" i="9"/>
  <c r="H913" i="9"/>
  <c r="G913" i="9"/>
  <c r="F913" i="9"/>
  <c r="AJ912" i="9"/>
  <c r="AI912" i="9"/>
  <c r="AH912" i="9"/>
  <c r="AG912" i="9"/>
  <c r="AF912" i="9"/>
  <c r="AE912" i="9"/>
  <c r="AD912" i="9"/>
  <c r="AC912" i="9"/>
  <c r="AB912" i="9"/>
  <c r="AA912" i="9"/>
  <c r="Z912" i="9"/>
  <c r="Y912" i="9"/>
  <c r="X912" i="9"/>
  <c r="W912" i="9"/>
  <c r="V912" i="9"/>
  <c r="U912" i="9"/>
  <c r="T912" i="9"/>
  <c r="S912" i="9"/>
  <c r="R912" i="9"/>
  <c r="Q912" i="9"/>
  <c r="P912" i="9"/>
  <c r="O912" i="9"/>
  <c r="N912" i="9"/>
  <c r="M912" i="9"/>
  <c r="L912" i="9"/>
  <c r="K912" i="9"/>
  <c r="J912" i="9"/>
  <c r="I912" i="9"/>
  <c r="H912" i="9"/>
  <c r="G912" i="9"/>
  <c r="F912" i="9"/>
  <c r="AJ911" i="9"/>
  <c r="AI911" i="9"/>
  <c r="AH911" i="9"/>
  <c r="AG911" i="9"/>
  <c r="AF911" i="9"/>
  <c r="AE911" i="9"/>
  <c r="AD911" i="9"/>
  <c r="AC911" i="9"/>
  <c r="AB911" i="9"/>
  <c r="AA911" i="9"/>
  <c r="Z911" i="9"/>
  <c r="Y911" i="9"/>
  <c r="X911" i="9"/>
  <c r="W911" i="9"/>
  <c r="V911" i="9"/>
  <c r="U911" i="9"/>
  <c r="T911" i="9"/>
  <c r="S911" i="9"/>
  <c r="R911" i="9"/>
  <c r="Q911" i="9"/>
  <c r="P911" i="9"/>
  <c r="O911" i="9"/>
  <c r="N911" i="9"/>
  <c r="M911" i="9"/>
  <c r="L911" i="9"/>
  <c r="K911" i="9"/>
  <c r="J911" i="9"/>
  <c r="I911" i="9"/>
  <c r="H911" i="9"/>
  <c r="G911" i="9"/>
  <c r="F911" i="9"/>
  <c r="AJ910" i="9"/>
  <c r="AI910" i="9"/>
  <c r="AH910" i="9"/>
  <c r="AG910" i="9"/>
  <c r="AF910" i="9"/>
  <c r="AE910" i="9"/>
  <c r="AD910" i="9"/>
  <c r="AC910" i="9"/>
  <c r="AB910" i="9"/>
  <c r="AA910" i="9"/>
  <c r="Z910" i="9"/>
  <c r="Y910" i="9"/>
  <c r="X910" i="9"/>
  <c r="W910" i="9"/>
  <c r="V910" i="9"/>
  <c r="U910" i="9"/>
  <c r="T910" i="9"/>
  <c r="S910" i="9"/>
  <c r="R910" i="9"/>
  <c r="Q910" i="9"/>
  <c r="P910" i="9"/>
  <c r="O910" i="9"/>
  <c r="N910" i="9"/>
  <c r="M910" i="9"/>
  <c r="L910" i="9"/>
  <c r="K910" i="9"/>
  <c r="J910" i="9"/>
  <c r="I910" i="9"/>
  <c r="H910" i="9"/>
  <c r="G910" i="9"/>
  <c r="F910" i="9"/>
  <c r="AJ909" i="9"/>
  <c r="AI909" i="9"/>
  <c r="AH909" i="9"/>
  <c r="AG909" i="9"/>
  <c r="AF909" i="9"/>
  <c r="AE909" i="9"/>
  <c r="AD909" i="9"/>
  <c r="AC909" i="9"/>
  <c r="AB909" i="9"/>
  <c r="AA909" i="9"/>
  <c r="Z909" i="9"/>
  <c r="Y909" i="9"/>
  <c r="X909" i="9"/>
  <c r="W909" i="9"/>
  <c r="V909" i="9"/>
  <c r="U909" i="9"/>
  <c r="T909" i="9"/>
  <c r="S909" i="9"/>
  <c r="R909" i="9"/>
  <c r="Q909" i="9"/>
  <c r="P909" i="9"/>
  <c r="O909" i="9"/>
  <c r="N909" i="9"/>
  <c r="M909" i="9"/>
  <c r="L909" i="9"/>
  <c r="K909" i="9"/>
  <c r="J909" i="9"/>
  <c r="I909" i="9"/>
  <c r="H909" i="9"/>
  <c r="G909" i="9"/>
  <c r="F909" i="9"/>
  <c r="AJ908" i="9"/>
  <c r="AI908" i="9"/>
  <c r="AH908" i="9"/>
  <c r="AG908" i="9"/>
  <c r="AF908" i="9"/>
  <c r="AE908" i="9"/>
  <c r="AD908" i="9"/>
  <c r="AC908" i="9"/>
  <c r="AB908" i="9"/>
  <c r="AA908" i="9"/>
  <c r="Z908" i="9"/>
  <c r="Y908" i="9"/>
  <c r="X908" i="9"/>
  <c r="W908" i="9"/>
  <c r="V908" i="9"/>
  <c r="U908" i="9"/>
  <c r="T908" i="9"/>
  <c r="S908" i="9"/>
  <c r="R908" i="9"/>
  <c r="Q908" i="9"/>
  <c r="P908" i="9"/>
  <c r="O908" i="9"/>
  <c r="N908" i="9"/>
  <c r="M908" i="9"/>
  <c r="L908" i="9"/>
  <c r="K908" i="9"/>
  <c r="J908" i="9"/>
  <c r="I908" i="9"/>
  <c r="H908" i="9"/>
  <c r="G908" i="9"/>
  <c r="F908" i="9"/>
  <c r="AJ907" i="9"/>
  <c r="AI907" i="9"/>
  <c r="AH907" i="9"/>
  <c r="AG907" i="9"/>
  <c r="AF907" i="9"/>
  <c r="AE907" i="9"/>
  <c r="AD907" i="9"/>
  <c r="AC907" i="9"/>
  <c r="AB907" i="9"/>
  <c r="AA907" i="9"/>
  <c r="Z907" i="9"/>
  <c r="Y907" i="9"/>
  <c r="X907" i="9"/>
  <c r="W907" i="9"/>
  <c r="V907" i="9"/>
  <c r="U907" i="9"/>
  <c r="T907" i="9"/>
  <c r="S907" i="9"/>
  <c r="R907" i="9"/>
  <c r="Q907" i="9"/>
  <c r="P907" i="9"/>
  <c r="O907" i="9"/>
  <c r="N907" i="9"/>
  <c r="M907" i="9"/>
  <c r="L907" i="9"/>
  <c r="K907" i="9"/>
  <c r="J907" i="9"/>
  <c r="I907" i="9"/>
  <c r="H907" i="9"/>
  <c r="G907" i="9"/>
  <c r="F907" i="9"/>
  <c r="AJ906" i="9"/>
  <c r="AI906" i="9"/>
  <c r="AH906" i="9"/>
  <c r="AG906" i="9"/>
  <c r="AF906" i="9"/>
  <c r="AE906" i="9"/>
  <c r="AD906" i="9"/>
  <c r="AC906" i="9"/>
  <c r="AB906" i="9"/>
  <c r="AA906" i="9"/>
  <c r="Z906" i="9"/>
  <c r="Y906" i="9"/>
  <c r="X906" i="9"/>
  <c r="W906" i="9"/>
  <c r="V906" i="9"/>
  <c r="U906" i="9"/>
  <c r="T906" i="9"/>
  <c r="S906" i="9"/>
  <c r="R906" i="9"/>
  <c r="Q906" i="9"/>
  <c r="P906" i="9"/>
  <c r="O906" i="9"/>
  <c r="N906" i="9"/>
  <c r="M906" i="9"/>
  <c r="L906" i="9"/>
  <c r="K906" i="9"/>
  <c r="J906" i="9"/>
  <c r="I906" i="9"/>
  <c r="H906" i="9"/>
  <c r="G906" i="9"/>
  <c r="F906" i="9"/>
  <c r="AJ905" i="9"/>
  <c r="AI905" i="9"/>
  <c r="AH905" i="9"/>
  <c r="AG905" i="9"/>
  <c r="AF905" i="9"/>
  <c r="AE905" i="9"/>
  <c r="AD905" i="9"/>
  <c r="AC905" i="9"/>
  <c r="AB905" i="9"/>
  <c r="AA905" i="9"/>
  <c r="Z905" i="9"/>
  <c r="Y905" i="9"/>
  <c r="X905" i="9"/>
  <c r="W905" i="9"/>
  <c r="V905" i="9"/>
  <c r="U905" i="9"/>
  <c r="T905" i="9"/>
  <c r="S905" i="9"/>
  <c r="R905" i="9"/>
  <c r="Q905" i="9"/>
  <c r="P905" i="9"/>
  <c r="O905" i="9"/>
  <c r="N905" i="9"/>
  <c r="M905" i="9"/>
  <c r="L905" i="9"/>
  <c r="K905" i="9"/>
  <c r="J905" i="9"/>
  <c r="I905" i="9"/>
  <c r="H905" i="9"/>
  <c r="G905" i="9"/>
  <c r="F905" i="9"/>
  <c r="AJ904" i="9"/>
  <c r="AI904" i="9"/>
  <c r="AH904" i="9"/>
  <c r="AG904" i="9"/>
  <c r="AF904" i="9"/>
  <c r="AE904" i="9"/>
  <c r="AD904" i="9"/>
  <c r="AC904" i="9"/>
  <c r="AB904" i="9"/>
  <c r="AA904" i="9"/>
  <c r="Z904" i="9"/>
  <c r="Y904" i="9"/>
  <c r="X904" i="9"/>
  <c r="W904" i="9"/>
  <c r="V904" i="9"/>
  <c r="U904" i="9"/>
  <c r="T904" i="9"/>
  <c r="S904" i="9"/>
  <c r="R904" i="9"/>
  <c r="Q904" i="9"/>
  <c r="P904" i="9"/>
  <c r="O904" i="9"/>
  <c r="N904" i="9"/>
  <c r="M904" i="9"/>
  <c r="L904" i="9"/>
  <c r="K904" i="9"/>
  <c r="J904" i="9"/>
  <c r="I904" i="9"/>
  <c r="H904" i="9"/>
  <c r="G904" i="9"/>
  <c r="F904" i="9"/>
  <c r="AJ903" i="9"/>
  <c r="AI903" i="9"/>
  <c r="AH903" i="9"/>
  <c r="AG903" i="9"/>
  <c r="AF903" i="9"/>
  <c r="AE903" i="9"/>
  <c r="AD903" i="9"/>
  <c r="AC903" i="9"/>
  <c r="AB903" i="9"/>
  <c r="AA903" i="9"/>
  <c r="Z903" i="9"/>
  <c r="Y903" i="9"/>
  <c r="X903" i="9"/>
  <c r="W903" i="9"/>
  <c r="V903" i="9"/>
  <c r="U903" i="9"/>
  <c r="T903" i="9"/>
  <c r="S903" i="9"/>
  <c r="R903" i="9"/>
  <c r="Q903" i="9"/>
  <c r="P903" i="9"/>
  <c r="O903" i="9"/>
  <c r="N903" i="9"/>
  <c r="M903" i="9"/>
  <c r="L903" i="9"/>
  <c r="K903" i="9"/>
  <c r="J903" i="9"/>
  <c r="I903" i="9"/>
  <c r="H903" i="9"/>
  <c r="G903" i="9"/>
  <c r="F903" i="9"/>
  <c r="AJ902" i="9"/>
  <c r="AI902" i="9"/>
  <c r="AH902" i="9"/>
  <c r="AG902" i="9"/>
  <c r="AF902" i="9"/>
  <c r="AE902" i="9"/>
  <c r="AD902" i="9"/>
  <c r="AC902" i="9"/>
  <c r="AB902" i="9"/>
  <c r="AA902" i="9"/>
  <c r="Z902" i="9"/>
  <c r="Y902" i="9"/>
  <c r="X902" i="9"/>
  <c r="W902" i="9"/>
  <c r="V902" i="9"/>
  <c r="U902" i="9"/>
  <c r="T902" i="9"/>
  <c r="S902" i="9"/>
  <c r="R902" i="9"/>
  <c r="Q902" i="9"/>
  <c r="P902" i="9"/>
  <c r="O902" i="9"/>
  <c r="N902" i="9"/>
  <c r="M902" i="9"/>
  <c r="L902" i="9"/>
  <c r="K902" i="9"/>
  <c r="J902" i="9"/>
  <c r="I902" i="9"/>
  <c r="H902" i="9"/>
  <c r="G902" i="9"/>
  <c r="F902" i="9"/>
  <c r="AJ901" i="9"/>
  <c r="AI901" i="9"/>
  <c r="AH901" i="9"/>
  <c r="AG901" i="9"/>
  <c r="AF901" i="9"/>
  <c r="AE901" i="9"/>
  <c r="AD901" i="9"/>
  <c r="AC901" i="9"/>
  <c r="AB901" i="9"/>
  <c r="AA901" i="9"/>
  <c r="Z901" i="9"/>
  <c r="Y901" i="9"/>
  <c r="X901" i="9"/>
  <c r="W901" i="9"/>
  <c r="V901" i="9"/>
  <c r="U901" i="9"/>
  <c r="T901" i="9"/>
  <c r="S901" i="9"/>
  <c r="R901" i="9"/>
  <c r="Q901" i="9"/>
  <c r="P901" i="9"/>
  <c r="O901" i="9"/>
  <c r="N901" i="9"/>
  <c r="M901" i="9"/>
  <c r="L901" i="9"/>
  <c r="K901" i="9"/>
  <c r="J901" i="9"/>
  <c r="I901" i="9"/>
  <c r="H901" i="9"/>
  <c r="G901" i="9"/>
  <c r="F901" i="9"/>
  <c r="AJ900" i="9"/>
  <c r="AI900" i="9"/>
  <c r="AH900" i="9"/>
  <c r="AG900" i="9"/>
  <c r="AF900" i="9"/>
  <c r="AE900" i="9"/>
  <c r="AD900" i="9"/>
  <c r="AC900" i="9"/>
  <c r="AB900" i="9"/>
  <c r="AA900" i="9"/>
  <c r="Z900" i="9"/>
  <c r="Y900" i="9"/>
  <c r="X900" i="9"/>
  <c r="W900" i="9"/>
  <c r="V900" i="9"/>
  <c r="U900" i="9"/>
  <c r="T900" i="9"/>
  <c r="S900" i="9"/>
  <c r="R900" i="9"/>
  <c r="Q900" i="9"/>
  <c r="P900" i="9"/>
  <c r="O900" i="9"/>
  <c r="N900" i="9"/>
  <c r="M900" i="9"/>
  <c r="L900" i="9"/>
  <c r="K900" i="9"/>
  <c r="J900" i="9"/>
  <c r="I900" i="9"/>
  <c r="H900" i="9"/>
  <c r="G900" i="9"/>
  <c r="F900" i="9"/>
  <c r="AJ899" i="9"/>
  <c r="AI899" i="9"/>
  <c r="AH899" i="9"/>
  <c r="AG899" i="9"/>
  <c r="AF899" i="9"/>
  <c r="AE899" i="9"/>
  <c r="AD899" i="9"/>
  <c r="AC899" i="9"/>
  <c r="AB899" i="9"/>
  <c r="AA899" i="9"/>
  <c r="Z899" i="9"/>
  <c r="Y899" i="9"/>
  <c r="X899" i="9"/>
  <c r="W899" i="9"/>
  <c r="V899" i="9"/>
  <c r="U899" i="9"/>
  <c r="T899" i="9"/>
  <c r="S899" i="9"/>
  <c r="R899" i="9"/>
  <c r="Q899" i="9"/>
  <c r="P899" i="9"/>
  <c r="O899" i="9"/>
  <c r="N899" i="9"/>
  <c r="M899" i="9"/>
  <c r="L899" i="9"/>
  <c r="K899" i="9"/>
  <c r="J899" i="9"/>
  <c r="I899" i="9"/>
  <c r="H899" i="9"/>
  <c r="G899" i="9"/>
  <c r="F899" i="9"/>
  <c r="AJ898" i="9"/>
  <c r="AI898" i="9"/>
  <c r="AH898" i="9"/>
  <c r="AG898" i="9"/>
  <c r="AF898" i="9"/>
  <c r="AE898" i="9"/>
  <c r="AD898" i="9"/>
  <c r="AC898" i="9"/>
  <c r="AB898" i="9"/>
  <c r="AA898" i="9"/>
  <c r="Z898" i="9"/>
  <c r="Y898" i="9"/>
  <c r="X898" i="9"/>
  <c r="W898" i="9"/>
  <c r="V898" i="9"/>
  <c r="U898" i="9"/>
  <c r="T898" i="9"/>
  <c r="S898" i="9"/>
  <c r="R898" i="9"/>
  <c r="Q898" i="9"/>
  <c r="P898" i="9"/>
  <c r="O898" i="9"/>
  <c r="N898" i="9"/>
  <c r="M898" i="9"/>
  <c r="L898" i="9"/>
  <c r="K898" i="9"/>
  <c r="J898" i="9"/>
  <c r="I898" i="9"/>
  <c r="H898" i="9"/>
  <c r="G898" i="9"/>
  <c r="F898" i="9"/>
  <c r="AJ897" i="9"/>
  <c r="AI897" i="9"/>
  <c r="AH897" i="9"/>
  <c r="AG897" i="9"/>
  <c r="AF897" i="9"/>
  <c r="AE897" i="9"/>
  <c r="AD897" i="9"/>
  <c r="AC897" i="9"/>
  <c r="AB897" i="9"/>
  <c r="AA897" i="9"/>
  <c r="Z897" i="9"/>
  <c r="Y897" i="9"/>
  <c r="X897" i="9"/>
  <c r="W897" i="9"/>
  <c r="V897" i="9"/>
  <c r="U897" i="9"/>
  <c r="T897" i="9"/>
  <c r="S897" i="9"/>
  <c r="R897" i="9"/>
  <c r="Q897" i="9"/>
  <c r="P897" i="9"/>
  <c r="O897" i="9"/>
  <c r="N897" i="9"/>
  <c r="M897" i="9"/>
  <c r="L897" i="9"/>
  <c r="K897" i="9"/>
  <c r="J897" i="9"/>
  <c r="I897" i="9"/>
  <c r="H897" i="9"/>
  <c r="G897" i="9"/>
  <c r="F897" i="9"/>
  <c r="AJ896" i="9"/>
  <c r="AI896" i="9"/>
  <c r="AH896" i="9"/>
  <c r="AG896" i="9"/>
  <c r="AF896" i="9"/>
  <c r="AE896" i="9"/>
  <c r="AD896" i="9"/>
  <c r="AC896" i="9"/>
  <c r="AB896" i="9"/>
  <c r="AA896" i="9"/>
  <c r="Z896" i="9"/>
  <c r="Y896" i="9"/>
  <c r="X896" i="9"/>
  <c r="W896" i="9"/>
  <c r="V896" i="9"/>
  <c r="U896" i="9"/>
  <c r="T896" i="9"/>
  <c r="S896" i="9"/>
  <c r="R896" i="9"/>
  <c r="Q896" i="9"/>
  <c r="P896" i="9"/>
  <c r="O896" i="9"/>
  <c r="N896" i="9"/>
  <c r="M896" i="9"/>
  <c r="L896" i="9"/>
  <c r="K896" i="9"/>
  <c r="J896" i="9"/>
  <c r="I896" i="9"/>
  <c r="H896" i="9"/>
  <c r="G896" i="9"/>
  <c r="F896" i="9"/>
  <c r="AJ895" i="9"/>
  <c r="AI895" i="9"/>
  <c r="AH895" i="9"/>
  <c r="AG895" i="9"/>
  <c r="AF895" i="9"/>
  <c r="AE895" i="9"/>
  <c r="AD895" i="9"/>
  <c r="AC895" i="9"/>
  <c r="AB895" i="9"/>
  <c r="AA895" i="9"/>
  <c r="Z895" i="9"/>
  <c r="Y895" i="9"/>
  <c r="X895" i="9"/>
  <c r="W895" i="9"/>
  <c r="V895" i="9"/>
  <c r="U895" i="9"/>
  <c r="T895" i="9"/>
  <c r="S895" i="9"/>
  <c r="R895" i="9"/>
  <c r="Q895" i="9"/>
  <c r="P895" i="9"/>
  <c r="O895" i="9"/>
  <c r="N895" i="9"/>
  <c r="M895" i="9"/>
  <c r="L895" i="9"/>
  <c r="K895" i="9"/>
  <c r="J895" i="9"/>
  <c r="I895" i="9"/>
  <c r="H895" i="9"/>
  <c r="G895" i="9"/>
  <c r="F895" i="9"/>
  <c r="AJ894" i="9"/>
  <c r="AI894" i="9"/>
  <c r="AH894" i="9"/>
  <c r="AG894" i="9"/>
  <c r="AF894" i="9"/>
  <c r="AE894" i="9"/>
  <c r="AD894" i="9"/>
  <c r="AC894" i="9"/>
  <c r="AB894" i="9"/>
  <c r="AA894" i="9"/>
  <c r="Z894" i="9"/>
  <c r="Y894" i="9"/>
  <c r="X894" i="9"/>
  <c r="W894" i="9"/>
  <c r="V894" i="9"/>
  <c r="U894" i="9"/>
  <c r="T894" i="9"/>
  <c r="S894" i="9"/>
  <c r="R894" i="9"/>
  <c r="Q894" i="9"/>
  <c r="P894" i="9"/>
  <c r="O894" i="9"/>
  <c r="N894" i="9"/>
  <c r="M894" i="9"/>
  <c r="L894" i="9"/>
  <c r="K894" i="9"/>
  <c r="J894" i="9"/>
  <c r="I894" i="9"/>
  <c r="H894" i="9"/>
  <c r="G894" i="9"/>
  <c r="F894" i="9"/>
  <c r="AJ893" i="9"/>
  <c r="AI893" i="9"/>
  <c r="AH893" i="9"/>
  <c r="AG893" i="9"/>
  <c r="AF893" i="9"/>
  <c r="AE893" i="9"/>
  <c r="AD893" i="9"/>
  <c r="AC893" i="9"/>
  <c r="AB893" i="9"/>
  <c r="AA893" i="9"/>
  <c r="Z893" i="9"/>
  <c r="Y893" i="9"/>
  <c r="X893" i="9"/>
  <c r="W893" i="9"/>
  <c r="V893" i="9"/>
  <c r="U893" i="9"/>
  <c r="T893" i="9"/>
  <c r="S893" i="9"/>
  <c r="R893" i="9"/>
  <c r="Q893" i="9"/>
  <c r="P893" i="9"/>
  <c r="O893" i="9"/>
  <c r="N893" i="9"/>
  <c r="M893" i="9"/>
  <c r="L893" i="9"/>
  <c r="K893" i="9"/>
  <c r="J893" i="9"/>
  <c r="I893" i="9"/>
  <c r="H893" i="9"/>
  <c r="G893" i="9"/>
  <c r="F893" i="9"/>
  <c r="AJ892" i="9"/>
  <c r="AI892" i="9"/>
  <c r="AH892" i="9"/>
  <c r="AG892" i="9"/>
  <c r="AF892" i="9"/>
  <c r="AE892" i="9"/>
  <c r="AD892" i="9"/>
  <c r="AC892" i="9"/>
  <c r="AB892" i="9"/>
  <c r="AA892" i="9"/>
  <c r="Z892" i="9"/>
  <c r="Y892" i="9"/>
  <c r="X892" i="9"/>
  <c r="W892" i="9"/>
  <c r="V892" i="9"/>
  <c r="U892" i="9"/>
  <c r="T892" i="9"/>
  <c r="S892" i="9"/>
  <c r="R892" i="9"/>
  <c r="Q892" i="9"/>
  <c r="P892" i="9"/>
  <c r="O892" i="9"/>
  <c r="N892" i="9"/>
  <c r="M892" i="9"/>
  <c r="L892" i="9"/>
  <c r="K892" i="9"/>
  <c r="J892" i="9"/>
  <c r="I892" i="9"/>
  <c r="H892" i="9"/>
  <c r="G892" i="9"/>
  <c r="F892" i="9"/>
  <c r="AJ891" i="9"/>
  <c r="AI891" i="9"/>
  <c r="AH891" i="9"/>
  <c r="AG891" i="9"/>
  <c r="AF891" i="9"/>
  <c r="AE891" i="9"/>
  <c r="AD891" i="9"/>
  <c r="AC891" i="9"/>
  <c r="AB891" i="9"/>
  <c r="AA891" i="9"/>
  <c r="Z891" i="9"/>
  <c r="Y891" i="9"/>
  <c r="X891" i="9"/>
  <c r="W891" i="9"/>
  <c r="V891" i="9"/>
  <c r="U891" i="9"/>
  <c r="T891" i="9"/>
  <c r="S891" i="9"/>
  <c r="R891" i="9"/>
  <c r="Q891" i="9"/>
  <c r="P891" i="9"/>
  <c r="O891" i="9"/>
  <c r="N891" i="9"/>
  <c r="M891" i="9"/>
  <c r="L891" i="9"/>
  <c r="K891" i="9"/>
  <c r="J891" i="9"/>
  <c r="I891" i="9"/>
  <c r="H891" i="9"/>
  <c r="G891" i="9"/>
  <c r="F891" i="9"/>
  <c r="AJ890" i="9"/>
  <c r="AI890" i="9"/>
  <c r="AH890" i="9"/>
  <c r="AG890" i="9"/>
  <c r="AF890" i="9"/>
  <c r="AE890" i="9"/>
  <c r="AD890" i="9"/>
  <c r="AC890" i="9"/>
  <c r="AB890" i="9"/>
  <c r="AA890" i="9"/>
  <c r="Z890" i="9"/>
  <c r="Y890" i="9"/>
  <c r="X890" i="9"/>
  <c r="W890" i="9"/>
  <c r="V890" i="9"/>
  <c r="U890" i="9"/>
  <c r="T890" i="9"/>
  <c r="S890" i="9"/>
  <c r="R890" i="9"/>
  <c r="Q890" i="9"/>
  <c r="P890" i="9"/>
  <c r="O890" i="9"/>
  <c r="N890" i="9"/>
  <c r="M890" i="9"/>
  <c r="L890" i="9"/>
  <c r="K890" i="9"/>
  <c r="J890" i="9"/>
  <c r="I890" i="9"/>
  <c r="H890" i="9"/>
  <c r="G890" i="9"/>
  <c r="F890" i="9"/>
  <c r="AJ889" i="9"/>
  <c r="AI889" i="9"/>
  <c r="AH889" i="9"/>
  <c r="AG889" i="9"/>
  <c r="AF889" i="9"/>
  <c r="AE889" i="9"/>
  <c r="AD889" i="9"/>
  <c r="AC889" i="9"/>
  <c r="AB889" i="9"/>
  <c r="AA889" i="9"/>
  <c r="Z889" i="9"/>
  <c r="Y889" i="9"/>
  <c r="X889" i="9"/>
  <c r="W889" i="9"/>
  <c r="V889" i="9"/>
  <c r="U889" i="9"/>
  <c r="T889" i="9"/>
  <c r="S889" i="9"/>
  <c r="R889" i="9"/>
  <c r="Q889" i="9"/>
  <c r="P889" i="9"/>
  <c r="O889" i="9"/>
  <c r="N889" i="9"/>
  <c r="M889" i="9"/>
  <c r="L889" i="9"/>
  <c r="K889" i="9"/>
  <c r="J889" i="9"/>
  <c r="I889" i="9"/>
  <c r="H889" i="9"/>
  <c r="G889" i="9"/>
  <c r="F889" i="9"/>
  <c r="AJ888" i="9"/>
  <c r="AI888" i="9"/>
  <c r="AH888" i="9"/>
  <c r="AG888" i="9"/>
  <c r="AF888" i="9"/>
  <c r="AE888" i="9"/>
  <c r="AD888" i="9"/>
  <c r="AC888" i="9"/>
  <c r="AB888" i="9"/>
  <c r="AA888" i="9"/>
  <c r="Z888" i="9"/>
  <c r="Y888" i="9"/>
  <c r="X888" i="9"/>
  <c r="W888" i="9"/>
  <c r="V888" i="9"/>
  <c r="U888" i="9"/>
  <c r="T888" i="9"/>
  <c r="S888" i="9"/>
  <c r="R888" i="9"/>
  <c r="Q888" i="9"/>
  <c r="P888" i="9"/>
  <c r="O888" i="9"/>
  <c r="N888" i="9"/>
  <c r="M888" i="9"/>
  <c r="L888" i="9"/>
  <c r="K888" i="9"/>
  <c r="J888" i="9"/>
  <c r="I888" i="9"/>
  <c r="H888" i="9"/>
  <c r="G888" i="9"/>
  <c r="F888" i="9"/>
  <c r="AJ887" i="9"/>
  <c r="AI887" i="9"/>
  <c r="AH887" i="9"/>
  <c r="AG887" i="9"/>
  <c r="AF887" i="9"/>
  <c r="AE887" i="9"/>
  <c r="AD887" i="9"/>
  <c r="AC887" i="9"/>
  <c r="AB887" i="9"/>
  <c r="AA887" i="9"/>
  <c r="Z887" i="9"/>
  <c r="Y887" i="9"/>
  <c r="X887" i="9"/>
  <c r="W887" i="9"/>
  <c r="V887" i="9"/>
  <c r="U887" i="9"/>
  <c r="T887" i="9"/>
  <c r="S887" i="9"/>
  <c r="R887" i="9"/>
  <c r="Q887" i="9"/>
  <c r="P887" i="9"/>
  <c r="O887" i="9"/>
  <c r="N887" i="9"/>
  <c r="M887" i="9"/>
  <c r="L887" i="9"/>
  <c r="K887" i="9"/>
  <c r="J887" i="9"/>
  <c r="I887" i="9"/>
  <c r="H887" i="9"/>
  <c r="G887" i="9"/>
  <c r="F887" i="9"/>
  <c r="AJ886" i="9"/>
  <c r="AI886" i="9"/>
  <c r="AH886" i="9"/>
  <c r="AG886" i="9"/>
  <c r="AF886" i="9"/>
  <c r="AE886" i="9"/>
  <c r="AD886" i="9"/>
  <c r="AC886" i="9"/>
  <c r="AB886" i="9"/>
  <c r="AA886" i="9"/>
  <c r="Z886" i="9"/>
  <c r="Y886" i="9"/>
  <c r="X886" i="9"/>
  <c r="W886" i="9"/>
  <c r="V886" i="9"/>
  <c r="U886" i="9"/>
  <c r="T886" i="9"/>
  <c r="S886" i="9"/>
  <c r="R886" i="9"/>
  <c r="Q886" i="9"/>
  <c r="P886" i="9"/>
  <c r="O886" i="9"/>
  <c r="N886" i="9"/>
  <c r="M886" i="9"/>
  <c r="L886" i="9"/>
  <c r="K886" i="9"/>
  <c r="J886" i="9"/>
  <c r="I886" i="9"/>
  <c r="H886" i="9"/>
  <c r="G886" i="9"/>
  <c r="F886" i="9"/>
  <c r="AJ885" i="9"/>
  <c r="AI885" i="9"/>
  <c r="AH885" i="9"/>
  <c r="AG885" i="9"/>
  <c r="AF885" i="9"/>
  <c r="AE885" i="9"/>
  <c r="AD885" i="9"/>
  <c r="AC885" i="9"/>
  <c r="AB885" i="9"/>
  <c r="AA885" i="9"/>
  <c r="Z885" i="9"/>
  <c r="Y885" i="9"/>
  <c r="X885" i="9"/>
  <c r="W885" i="9"/>
  <c r="V885" i="9"/>
  <c r="U885" i="9"/>
  <c r="T885" i="9"/>
  <c r="S885" i="9"/>
  <c r="R885" i="9"/>
  <c r="Q885" i="9"/>
  <c r="P885" i="9"/>
  <c r="O885" i="9"/>
  <c r="N885" i="9"/>
  <c r="M885" i="9"/>
  <c r="L885" i="9"/>
  <c r="K885" i="9"/>
  <c r="J885" i="9"/>
  <c r="I885" i="9"/>
  <c r="H885" i="9"/>
  <c r="G885" i="9"/>
  <c r="F885" i="9"/>
  <c r="AJ884" i="9"/>
  <c r="AI884" i="9"/>
  <c r="AH884" i="9"/>
  <c r="AG884" i="9"/>
  <c r="AF884" i="9"/>
  <c r="AE884" i="9"/>
  <c r="AD884" i="9"/>
  <c r="AC884" i="9"/>
  <c r="AB884" i="9"/>
  <c r="AA884" i="9"/>
  <c r="Z884" i="9"/>
  <c r="Y884" i="9"/>
  <c r="X884" i="9"/>
  <c r="W884" i="9"/>
  <c r="V884" i="9"/>
  <c r="U884" i="9"/>
  <c r="T884" i="9"/>
  <c r="S884" i="9"/>
  <c r="R884" i="9"/>
  <c r="Q884" i="9"/>
  <c r="P884" i="9"/>
  <c r="O884" i="9"/>
  <c r="N884" i="9"/>
  <c r="M884" i="9"/>
  <c r="L884" i="9"/>
  <c r="K884" i="9"/>
  <c r="J884" i="9"/>
  <c r="I884" i="9"/>
  <c r="H884" i="9"/>
  <c r="G884" i="9"/>
  <c r="F884" i="9"/>
  <c r="AJ883" i="9"/>
  <c r="AI883" i="9"/>
  <c r="AH883" i="9"/>
  <c r="AG883" i="9"/>
  <c r="AF883" i="9"/>
  <c r="AE883" i="9"/>
  <c r="AD883" i="9"/>
  <c r="AC883" i="9"/>
  <c r="AB883" i="9"/>
  <c r="AA883" i="9"/>
  <c r="Z883" i="9"/>
  <c r="Y883" i="9"/>
  <c r="X883" i="9"/>
  <c r="W883" i="9"/>
  <c r="V883" i="9"/>
  <c r="U883" i="9"/>
  <c r="T883" i="9"/>
  <c r="S883" i="9"/>
  <c r="R883" i="9"/>
  <c r="Q883" i="9"/>
  <c r="P883" i="9"/>
  <c r="O883" i="9"/>
  <c r="N883" i="9"/>
  <c r="M883" i="9"/>
  <c r="L883" i="9"/>
  <c r="K883" i="9"/>
  <c r="J883" i="9"/>
  <c r="I883" i="9"/>
  <c r="H883" i="9"/>
  <c r="G883" i="9"/>
  <c r="F883" i="9"/>
  <c r="AJ882" i="9"/>
  <c r="AI882" i="9"/>
  <c r="AH882" i="9"/>
  <c r="AG882" i="9"/>
  <c r="AF882" i="9"/>
  <c r="AE882" i="9"/>
  <c r="AD882" i="9"/>
  <c r="AC882" i="9"/>
  <c r="AB882" i="9"/>
  <c r="AA882" i="9"/>
  <c r="Z882" i="9"/>
  <c r="Y882" i="9"/>
  <c r="X882" i="9"/>
  <c r="W882" i="9"/>
  <c r="V882" i="9"/>
  <c r="U882" i="9"/>
  <c r="T882" i="9"/>
  <c r="S882" i="9"/>
  <c r="R882" i="9"/>
  <c r="Q882" i="9"/>
  <c r="P882" i="9"/>
  <c r="O882" i="9"/>
  <c r="N882" i="9"/>
  <c r="M882" i="9"/>
  <c r="L882" i="9"/>
  <c r="K882" i="9"/>
  <c r="J882" i="9"/>
  <c r="I882" i="9"/>
  <c r="H882" i="9"/>
  <c r="G882" i="9"/>
  <c r="F882" i="9"/>
  <c r="AJ881" i="9"/>
  <c r="AI881" i="9"/>
  <c r="AH881" i="9"/>
  <c r="AG881" i="9"/>
  <c r="AF881" i="9"/>
  <c r="AE881" i="9"/>
  <c r="AD881" i="9"/>
  <c r="AC881" i="9"/>
  <c r="AB881" i="9"/>
  <c r="AA881" i="9"/>
  <c r="Z881" i="9"/>
  <c r="Y881" i="9"/>
  <c r="X881" i="9"/>
  <c r="W881" i="9"/>
  <c r="V881" i="9"/>
  <c r="U881" i="9"/>
  <c r="T881" i="9"/>
  <c r="S881" i="9"/>
  <c r="R881" i="9"/>
  <c r="Q881" i="9"/>
  <c r="P881" i="9"/>
  <c r="O881" i="9"/>
  <c r="N881" i="9"/>
  <c r="M881" i="9"/>
  <c r="L881" i="9"/>
  <c r="K881" i="9"/>
  <c r="J881" i="9"/>
  <c r="I881" i="9"/>
  <c r="H881" i="9"/>
  <c r="G881" i="9"/>
  <c r="F881" i="9"/>
  <c r="AJ880" i="9"/>
  <c r="AI880" i="9"/>
  <c r="AH880" i="9"/>
  <c r="AG880" i="9"/>
  <c r="AF880" i="9"/>
  <c r="AE880" i="9"/>
  <c r="AD880" i="9"/>
  <c r="AC880" i="9"/>
  <c r="AB880" i="9"/>
  <c r="AA880" i="9"/>
  <c r="Z880" i="9"/>
  <c r="Y880" i="9"/>
  <c r="X880" i="9"/>
  <c r="W880" i="9"/>
  <c r="V880" i="9"/>
  <c r="U880" i="9"/>
  <c r="T880" i="9"/>
  <c r="S880" i="9"/>
  <c r="R880" i="9"/>
  <c r="Q880" i="9"/>
  <c r="P880" i="9"/>
  <c r="O880" i="9"/>
  <c r="N880" i="9"/>
  <c r="M880" i="9"/>
  <c r="L880" i="9"/>
  <c r="K880" i="9"/>
  <c r="J880" i="9"/>
  <c r="I880" i="9"/>
  <c r="H880" i="9"/>
  <c r="G880" i="9"/>
  <c r="F880" i="9"/>
  <c r="AJ879" i="9"/>
  <c r="AI879" i="9"/>
  <c r="AH879" i="9"/>
  <c r="AG879" i="9"/>
  <c r="AF879" i="9"/>
  <c r="AE879" i="9"/>
  <c r="AD879" i="9"/>
  <c r="AC879" i="9"/>
  <c r="AB879" i="9"/>
  <c r="AA879" i="9"/>
  <c r="Z879" i="9"/>
  <c r="Y879" i="9"/>
  <c r="X879" i="9"/>
  <c r="W879" i="9"/>
  <c r="V879" i="9"/>
  <c r="U879" i="9"/>
  <c r="T879" i="9"/>
  <c r="S879" i="9"/>
  <c r="R879" i="9"/>
  <c r="Q879" i="9"/>
  <c r="P879" i="9"/>
  <c r="O879" i="9"/>
  <c r="N879" i="9"/>
  <c r="M879" i="9"/>
  <c r="L879" i="9"/>
  <c r="K879" i="9"/>
  <c r="J879" i="9"/>
  <c r="I879" i="9"/>
  <c r="H879" i="9"/>
  <c r="G879" i="9"/>
  <c r="F879" i="9"/>
  <c r="AJ878" i="9"/>
  <c r="AI878" i="9"/>
  <c r="AH878" i="9"/>
  <c r="AG878" i="9"/>
  <c r="AF878" i="9"/>
  <c r="AE878" i="9"/>
  <c r="AD878" i="9"/>
  <c r="AC878" i="9"/>
  <c r="AB878" i="9"/>
  <c r="AA878" i="9"/>
  <c r="Z878" i="9"/>
  <c r="Y878" i="9"/>
  <c r="X878" i="9"/>
  <c r="W878" i="9"/>
  <c r="V878" i="9"/>
  <c r="U878" i="9"/>
  <c r="T878" i="9"/>
  <c r="S878" i="9"/>
  <c r="R878" i="9"/>
  <c r="Q878" i="9"/>
  <c r="P878" i="9"/>
  <c r="O878" i="9"/>
  <c r="N878" i="9"/>
  <c r="M878" i="9"/>
  <c r="L878" i="9"/>
  <c r="K878" i="9"/>
  <c r="J878" i="9"/>
  <c r="I878" i="9"/>
  <c r="H878" i="9"/>
  <c r="G878" i="9"/>
  <c r="F878" i="9"/>
  <c r="AJ877" i="9"/>
  <c r="AI877" i="9"/>
  <c r="AH877" i="9"/>
  <c r="AG877" i="9"/>
  <c r="AF877" i="9"/>
  <c r="AE877" i="9"/>
  <c r="AD877" i="9"/>
  <c r="AC877" i="9"/>
  <c r="AB877" i="9"/>
  <c r="AA877" i="9"/>
  <c r="Z877" i="9"/>
  <c r="Y877" i="9"/>
  <c r="X877" i="9"/>
  <c r="W877" i="9"/>
  <c r="V877" i="9"/>
  <c r="U877" i="9"/>
  <c r="T877" i="9"/>
  <c r="S877" i="9"/>
  <c r="R877" i="9"/>
  <c r="Q877" i="9"/>
  <c r="P877" i="9"/>
  <c r="O877" i="9"/>
  <c r="N877" i="9"/>
  <c r="M877" i="9"/>
  <c r="L877" i="9"/>
  <c r="K877" i="9"/>
  <c r="J877" i="9"/>
  <c r="I877" i="9"/>
  <c r="H877" i="9"/>
  <c r="G877" i="9"/>
  <c r="F877" i="9"/>
  <c r="AJ876" i="9"/>
  <c r="AI876" i="9"/>
  <c r="AH876" i="9"/>
  <c r="AG876" i="9"/>
  <c r="AF876" i="9"/>
  <c r="AE876" i="9"/>
  <c r="AD876" i="9"/>
  <c r="AC876" i="9"/>
  <c r="AB876" i="9"/>
  <c r="AA876" i="9"/>
  <c r="Z876" i="9"/>
  <c r="Y876" i="9"/>
  <c r="X876" i="9"/>
  <c r="W876" i="9"/>
  <c r="V876" i="9"/>
  <c r="U876" i="9"/>
  <c r="T876" i="9"/>
  <c r="S876" i="9"/>
  <c r="R876" i="9"/>
  <c r="Q876" i="9"/>
  <c r="P876" i="9"/>
  <c r="O876" i="9"/>
  <c r="N876" i="9"/>
  <c r="M876" i="9"/>
  <c r="L876" i="9"/>
  <c r="K876" i="9"/>
  <c r="J876" i="9"/>
  <c r="I876" i="9"/>
  <c r="H876" i="9"/>
  <c r="G876" i="9"/>
  <c r="F876" i="9"/>
  <c r="AJ875" i="9"/>
  <c r="AI875" i="9"/>
  <c r="AH875" i="9"/>
  <c r="AG875" i="9"/>
  <c r="AF875" i="9"/>
  <c r="AE875" i="9"/>
  <c r="AD875" i="9"/>
  <c r="AC875" i="9"/>
  <c r="AB875" i="9"/>
  <c r="AA875" i="9"/>
  <c r="Z875" i="9"/>
  <c r="Y875" i="9"/>
  <c r="X875" i="9"/>
  <c r="W875" i="9"/>
  <c r="V875" i="9"/>
  <c r="U875" i="9"/>
  <c r="T875" i="9"/>
  <c r="S875" i="9"/>
  <c r="R875" i="9"/>
  <c r="Q875" i="9"/>
  <c r="P875" i="9"/>
  <c r="O875" i="9"/>
  <c r="N875" i="9"/>
  <c r="M875" i="9"/>
  <c r="L875" i="9"/>
  <c r="K875" i="9"/>
  <c r="J875" i="9"/>
  <c r="I875" i="9"/>
  <c r="H875" i="9"/>
  <c r="G875" i="9"/>
  <c r="F875" i="9"/>
  <c r="AJ874" i="9"/>
  <c r="AI874" i="9"/>
  <c r="AH874" i="9"/>
  <c r="AG874" i="9"/>
  <c r="AF874" i="9"/>
  <c r="AE874" i="9"/>
  <c r="AD874" i="9"/>
  <c r="AC874" i="9"/>
  <c r="AB874" i="9"/>
  <c r="AA874" i="9"/>
  <c r="Z874" i="9"/>
  <c r="Y874" i="9"/>
  <c r="X874" i="9"/>
  <c r="W874" i="9"/>
  <c r="V874" i="9"/>
  <c r="U874" i="9"/>
  <c r="T874" i="9"/>
  <c r="S874" i="9"/>
  <c r="R874" i="9"/>
  <c r="Q874" i="9"/>
  <c r="P874" i="9"/>
  <c r="O874" i="9"/>
  <c r="N874" i="9"/>
  <c r="M874" i="9"/>
  <c r="L874" i="9"/>
  <c r="K874" i="9"/>
  <c r="J874" i="9"/>
  <c r="I874" i="9"/>
  <c r="H874" i="9"/>
  <c r="G874" i="9"/>
  <c r="F874" i="9"/>
  <c r="AJ873" i="9"/>
  <c r="AI873" i="9"/>
  <c r="AH873" i="9"/>
  <c r="AG873" i="9"/>
  <c r="AF873" i="9"/>
  <c r="AE873" i="9"/>
  <c r="AD873" i="9"/>
  <c r="AC873" i="9"/>
  <c r="AB873" i="9"/>
  <c r="AA873" i="9"/>
  <c r="Z873" i="9"/>
  <c r="Y873" i="9"/>
  <c r="X873" i="9"/>
  <c r="W873" i="9"/>
  <c r="V873" i="9"/>
  <c r="U873" i="9"/>
  <c r="T873" i="9"/>
  <c r="S873" i="9"/>
  <c r="R873" i="9"/>
  <c r="Q873" i="9"/>
  <c r="P873" i="9"/>
  <c r="O873" i="9"/>
  <c r="N873" i="9"/>
  <c r="M873" i="9"/>
  <c r="L873" i="9"/>
  <c r="K873" i="9"/>
  <c r="J873" i="9"/>
  <c r="I873" i="9"/>
  <c r="H873" i="9"/>
  <c r="G873" i="9"/>
  <c r="F873" i="9"/>
  <c r="AJ872" i="9"/>
  <c r="AI872" i="9"/>
  <c r="AH872" i="9"/>
  <c r="AG872" i="9"/>
  <c r="AF872" i="9"/>
  <c r="AE872" i="9"/>
  <c r="AD872" i="9"/>
  <c r="AC872" i="9"/>
  <c r="AB872" i="9"/>
  <c r="AA872" i="9"/>
  <c r="Z872" i="9"/>
  <c r="Y872" i="9"/>
  <c r="X872" i="9"/>
  <c r="W872" i="9"/>
  <c r="V872" i="9"/>
  <c r="U872" i="9"/>
  <c r="T872" i="9"/>
  <c r="S872" i="9"/>
  <c r="R872" i="9"/>
  <c r="Q872" i="9"/>
  <c r="P872" i="9"/>
  <c r="O872" i="9"/>
  <c r="N872" i="9"/>
  <c r="M872" i="9"/>
  <c r="L872" i="9"/>
  <c r="K872" i="9"/>
  <c r="J872" i="9"/>
  <c r="I872" i="9"/>
  <c r="H872" i="9"/>
  <c r="G872" i="9"/>
  <c r="F872" i="9"/>
  <c r="AJ871" i="9"/>
  <c r="AI871" i="9"/>
  <c r="AH871" i="9"/>
  <c r="AG871" i="9"/>
  <c r="AF871" i="9"/>
  <c r="AE871" i="9"/>
  <c r="AD871" i="9"/>
  <c r="AC871" i="9"/>
  <c r="AB871" i="9"/>
  <c r="AA871" i="9"/>
  <c r="Z871" i="9"/>
  <c r="Y871" i="9"/>
  <c r="X871" i="9"/>
  <c r="W871" i="9"/>
  <c r="V871" i="9"/>
  <c r="U871" i="9"/>
  <c r="T871" i="9"/>
  <c r="S871" i="9"/>
  <c r="R871" i="9"/>
  <c r="Q871" i="9"/>
  <c r="P871" i="9"/>
  <c r="O871" i="9"/>
  <c r="N871" i="9"/>
  <c r="M871" i="9"/>
  <c r="L871" i="9"/>
  <c r="K871" i="9"/>
  <c r="J871" i="9"/>
  <c r="I871" i="9"/>
  <c r="H871" i="9"/>
  <c r="G871" i="9"/>
  <c r="F871" i="9"/>
  <c r="AJ870" i="9"/>
  <c r="AI870" i="9"/>
  <c r="AH870" i="9"/>
  <c r="AG870" i="9"/>
  <c r="AF870" i="9"/>
  <c r="AE870" i="9"/>
  <c r="AD870" i="9"/>
  <c r="AC870" i="9"/>
  <c r="AB870" i="9"/>
  <c r="AA870" i="9"/>
  <c r="Z870" i="9"/>
  <c r="Y870" i="9"/>
  <c r="X870" i="9"/>
  <c r="W870" i="9"/>
  <c r="V870" i="9"/>
  <c r="U870" i="9"/>
  <c r="T870" i="9"/>
  <c r="S870" i="9"/>
  <c r="R870" i="9"/>
  <c r="Q870" i="9"/>
  <c r="P870" i="9"/>
  <c r="O870" i="9"/>
  <c r="N870" i="9"/>
  <c r="M870" i="9"/>
  <c r="L870" i="9"/>
  <c r="K870" i="9"/>
  <c r="J870" i="9"/>
  <c r="I870" i="9"/>
  <c r="H870" i="9"/>
  <c r="G870" i="9"/>
  <c r="F870" i="9"/>
  <c r="AJ869" i="9"/>
  <c r="AI869" i="9"/>
  <c r="AH869" i="9"/>
  <c r="AG869" i="9"/>
  <c r="AF869" i="9"/>
  <c r="AE869" i="9"/>
  <c r="AD869" i="9"/>
  <c r="AC869" i="9"/>
  <c r="AB869" i="9"/>
  <c r="AA869" i="9"/>
  <c r="Z869" i="9"/>
  <c r="Y869" i="9"/>
  <c r="X869" i="9"/>
  <c r="W869" i="9"/>
  <c r="V869" i="9"/>
  <c r="U869" i="9"/>
  <c r="T869" i="9"/>
  <c r="S869" i="9"/>
  <c r="R869" i="9"/>
  <c r="Q869" i="9"/>
  <c r="P869" i="9"/>
  <c r="O869" i="9"/>
  <c r="N869" i="9"/>
  <c r="M869" i="9"/>
  <c r="L869" i="9"/>
  <c r="K869" i="9"/>
  <c r="J869" i="9"/>
  <c r="I869" i="9"/>
  <c r="H869" i="9"/>
  <c r="G869" i="9"/>
  <c r="F869" i="9"/>
  <c r="AJ868" i="9"/>
  <c r="AI868" i="9"/>
  <c r="AH868" i="9"/>
  <c r="AG868" i="9"/>
  <c r="AF868" i="9"/>
  <c r="AE868" i="9"/>
  <c r="AD868" i="9"/>
  <c r="AC868" i="9"/>
  <c r="AB868" i="9"/>
  <c r="AA868" i="9"/>
  <c r="Z868" i="9"/>
  <c r="Y868" i="9"/>
  <c r="X868" i="9"/>
  <c r="W868" i="9"/>
  <c r="V868" i="9"/>
  <c r="U868" i="9"/>
  <c r="T868" i="9"/>
  <c r="S868" i="9"/>
  <c r="R868" i="9"/>
  <c r="Q868" i="9"/>
  <c r="P868" i="9"/>
  <c r="O868" i="9"/>
  <c r="N868" i="9"/>
  <c r="M868" i="9"/>
  <c r="L868" i="9"/>
  <c r="K868" i="9"/>
  <c r="J868" i="9"/>
  <c r="I868" i="9"/>
  <c r="H868" i="9"/>
  <c r="G868" i="9"/>
  <c r="F868" i="9"/>
  <c r="AJ867" i="9"/>
  <c r="AI867" i="9"/>
  <c r="AH867" i="9"/>
  <c r="AG867" i="9"/>
  <c r="AF867" i="9"/>
  <c r="AE867" i="9"/>
  <c r="AD867" i="9"/>
  <c r="AC867" i="9"/>
  <c r="AB867" i="9"/>
  <c r="AA867" i="9"/>
  <c r="Z867" i="9"/>
  <c r="Y867" i="9"/>
  <c r="X867" i="9"/>
  <c r="W867" i="9"/>
  <c r="V867" i="9"/>
  <c r="U867" i="9"/>
  <c r="T867" i="9"/>
  <c r="S867" i="9"/>
  <c r="R867" i="9"/>
  <c r="Q867" i="9"/>
  <c r="P867" i="9"/>
  <c r="O867" i="9"/>
  <c r="N867" i="9"/>
  <c r="M867" i="9"/>
  <c r="L867" i="9"/>
  <c r="K867" i="9"/>
  <c r="J867" i="9"/>
  <c r="I867" i="9"/>
  <c r="H867" i="9"/>
  <c r="G867" i="9"/>
  <c r="F867" i="9"/>
  <c r="AJ866" i="9"/>
  <c r="AI866" i="9"/>
  <c r="AH866" i="9"/>
  <c r="AG866" i="9"/>
  <c r="AF866" i="9"/>
  <c r="AE866" i="9"/>
  <c r="AD866" i="9"/>
  <c r="AC866" i="9"/>
  <c r="AB866" i="9"/>
  <c r="AA866" i="9"/>
  <c r="Z866" i="9"/>
  <c r="Y866" i="9"/>
  <c r="X866" i="9"/>
  <c r="W866" i="9"/>
  <c r="V866" i="9"/>
  <c r="U866" i="9"/>
  <c r="T866" i="9"/>
  <c r="S866" i="9"/>
  <c r="R866" i="9"/>
  <c r="Q866" i="9"/>
  <c r="P866" i="9"/>
  <c r="O866" i="9"/>
  <c r="N866" i="9"/>
  <c r="M866" i="9"/>
  <c r="L866" i="9"/>
  <c r="K866" i="9"/>
  <c r="J866" i="9"/>
  <c r="I866" i="9"/>
  <c r="H866" i="9"/>
  <c r="G866" i="9"/>
  <c r="F866" i="9"/>
  <c r="AJ865" i="9"/>
  <c r="AI865" i="9"/>
  <c r="AH865" i="9"/>
  <c r="AG865" i="9"/>
  <c r="AF865" i="9"/>
  <c r="AE865" i="9"/>
  <c r="AD865" i="9"/>
  <c r="AC865" i="9"/>
  <c r="AB865" i="9"/>
  <c r="AA865" i="9"/>
  <c r="Z865" i="9"/>
  <c r="Y865" i="9"/>
  <c r="X865" i="9"/>
  <c r="W865" i="9"/>
  <c r="V865" i="9"/>
  <c r="U865" i="9"/>
  <c r="T865" i="9"/>
  <c r="S865" i="9"/>
  <c r="R865" i="9"/>
  <c r="Q865" i="9"/>
  <c r="P865" i="9"/>
  <c r="O865" i="9"/>
  <c r="N865" i="9"/>
  <c r="M865" i="9"/>
  <c r="L865" i="9"/>
  <c r="K865" i="9"/>
  <c r="J865" i="9"/>
  <c r="I865" i="9"/>
  <c r="H865" i="9"/>
  <c r="G865" i="9"/>
  <c r="F865" i="9"/>
  <c r="AJ864" i="9"/>
  <c r="AI864" i="9"/>
  <c r="AH864" i="9"/>
  <c r="AG864" i="9"/>
  <c r="AF864" i="9"/>
  <c r="AE864" i="9"/>
  <c r="AD864" i="9"/>
  <c r="AC864" i="9"/>
  <c r="AB864" i="9"/>
  <c r="AA864" i="9"/>
  <c r="Z864" i="9"/>
  <c r="Y864" i="9"/>
  <c r="X864" i="9"/>
  <c r="W864" i="9"/>
  <c r="V864" i="9"/>
  <c r="U864" i="9"/>
  <c r="T864" i="9"/>
  <c r="S864" i="9"/>
  <c r="R864" i="9"/>
  <c r="Q864" i="9"/>
  <c r="P864" i="9"/>
  <c r="O864" i="9"/>
  <c r="N864" i="9"/>
  <c r="M864" i="9"/>
  <c r="L864" i="9"/>
  <c r="K864" i="9"/>
  <c r="J864" i="9"/>
  <c r="I864" i="9"/>
  <c r="H864" i="9"/>
  <c r="G864" i="9"/>
  <c r="F864" i="9"/>
  <c r="AJ863" i="9"/>
  <c r="AI863" i="9"/>
  <c r="AH863" i="9"/>
  <c r="AG863" i="9"/>
  <c r="AF863" i="9"/>
  <c r="AE863" i="9"/>
  <c r="AD863" i="9"/>
  <c r="AC863" i="9"/>
  <c r="AB863" i="9"/>
  <c r="AA863" i="9"/>
  <c r="Z863" i="9"/>
  <c r="Y863" i="9"/>
  <c r="X863" i="9"/>
  <c r="W863" i="9"/>
  <c r="V863" i="9"/>
  <c r="U863" i="9"/>
  <c r="T863" i="9"/>
  <c r="S863" i="9"/>
  <c r="R863" i="9"/>
  <c r="Q863" i="9"/>
  <c r="P863" i="9"/>
  <c r="O863" i="9"/>
  <c r="N863" i="9"/>
  <c r="M863" i="9"/>
  <c r="L863" i="9"/>
  <c r="K863" i="9"/>
  <c r="J863" i="9"/>
  <c r="I863" i="9"/>
  <c r="H863" i="9"/>
  <c r="G863" i="9"/>
  <c r="F863" i="9"/>
  <c r="AJ862" i="9"/>
  <c r="AI862" i="9"/>
  <c r="AH862" i="9"/>
  <c r="AG862" i="9"/>
  <c r="AF862" i="9"/>
  <c r="AE862" i="9"/>
  <c r="AD862" i="9"/>
  <c r="AC862" i="9"/>
  <c r="AB862" i="9"/>
  <c r="AA862" i="9"/>
  <c r="Z862" i="9"/>
  <c r="Y862" i="9"/>
  <c r="X862" i="9"/>
  <c r="W862" i="9"/>
  <c r="V862" i="9"/>
  <c r="U862" i="9"/>
  <c r="T862" i="9"/>
  <c r="S862" i="9"/>
  <c r="R862" i="9"/>
  <c r="Q862" i="9"/>
  <c r="P862" i="9"/>
  <c r="O862" i="9"/>
  <c r="N862" i="9"/>
  <c r="M862" i="9"/>
  <c r="L862" i="9"/>
  <c r="K862" i="9"/>
  <c r="J862" i="9"/>
  <c r="I862" i="9"/>
  <c r="H862" i="9"/>
  <c r="G862" i="9"/>
  <c r="F862" i="9"/>
  <c r="AJ861" i="9"/>
  <c r="AI861" i="9"/>
  <c r="AH861" i="9"/>
  <c r="AG861" i="9"/>
  <c r="AF861" i="9"/>
  <c r="AE861" i="9"/>
  <c r="AD861" i="9"/>
  <c r="AC861" i="9"/>
  <c r="AB861" i="9"/>
  <c r="AA861" i="9"/>
  <c r="Z861" i="9"/>
  <c r="Y861" i="9"/>
  <c r="X861" i="9"/>
  <c r="W861" i="9"/>
  <c r="V861" i="9"/>
  <c r="U861" i="9"/>
  <c r="T861" i="9"/>
  <c r="S861" i="9"/>
  <c r="R861" i="9"/>
  <c r="Q861" i="9"/>
  <c r="P861" i="9"/>
  <c r="O861" i="9"/>
  <c r="N861" i="9"/>
  <c r="M861" i="9"/>
  <c r="L861" i="9"/>
  <c r="K861" i="9"/>
  <c r="J861" i="9"/>
  <c r="I861" i="9"/>
  <c r="H861" i="9"/>
  <c r="G861" i="9"/>
  <c r="F861" i="9"/>
  <c r="AJ860" i="9"/>
  <c r="AI860" i="9"/>
  <c r="AH860" i="9"/>
  <c r="AG860" i="9"/>
  <c r="AF860" i="9"/>
  <c r="AE860" i="9"/>
  <c r="AD860" i="9"/>
  <c r="AC860" i="9"/>
  <c r="AB860" i="9"/>
  <c r="AA860" i="9"/>
  <c r="Z860" i="9"/>
  <c r="Y860" i="9"/>
  <c r="X860" i="9"/>
  <c r="W860" i="9"/>
  <c r="V860" i="9"/>
  <c r="U860" i="9"/>
  <c r="T860" i="9"/>
  <c r="S860" i="9"/>
  <c r="R860" i="9"/>
  <c r="Q860" i="9"/>
  <c r="P860" i="9"/>
  <c r="O860" i="9"/>
  <c r="N860" i="9"/>
  <c r="M860" i="9"/>
  <c r="L860" i="9"/>
  <c r="K860" i="9"/>
  <c r="J860" i="9"/>
  <c r="I860" i="9"/>
  <c r="H860" i="9"/>
  <c r="G860" i="9"/>
  <c r="F860" i="9"/>
  <c r="AJ859" i="9"/>
  <c r="AI859" i="9"/>
  <c r="AH859" i="9"/>
  <c r="AG859" i="9"/>
  <c r="AF859" i="9"/>
  <c r="AE859" i="9"/>
  <c r="AD859" i="9"/>
  <c r="AC859" i="9"/>
  <c r="AB859" i="9"/>
  <c r="AA859" i="9"/>
  <c r="Z859" i="9"/>
  <c r="Y859" i="9"/>
  <c r="X859" i="9"/>
  <c r="W859" i="9"/>
  <c r="V859" i="9"/>
  <c r="U859" i="9"/>
  <c r="T859" i="9"/>
  <c r="S859" i="9"/>
  <c r="R859" i="9"/>
  <c r="Q859" i="9"/>
  <c r="P859" i="9"/>
  <c r="O859" i="9"/>
  <c r="N859" i="9"/>
  <c r="M859" i="9"/>
  <c r="L859" i="9"/>
  <c r="K859" i="9"/>
  <c r="J859" i="9"/>
  <c r="I859" i="9"/>
  <c r="H859" i="9"/>
  <c r="G859" i="9"/>
  <c r="F859" i="9"/>
  <c r="AJ858" i="9"/>
  <c r="AI858" i="9"/>
  <c r="AH858" i="9"/>
  <c r="AG858" i="9"/>
  <c r="AF858" i="9"/>
  <c r="AE858" i="9"/>
  <c r="AD858" i="9"/>
  <c r="AC858" i="9"/>
  <c r="AB858" i="9"/>
  <c r="AA858" i="9"/>
  <c r="Z858" i="9"/>
  <c r="Y858" i="9"/>
  <c r="X858" i="9"/>
  <c r="W858" i="9"/>
  <c r="V858" i="9"/>
  <c r="U858" i="9"/>
  <c r="T858" i="9"/>
  <c r="S858" i="9"/>
  <c r="R858" i="9"/>
  <c r="Q858" i="9"/>
  <c r="P858" i="9"/>
  <c r="O858" i="9"/>
  <c r="N858" i="9"/>
  <c r="M858" i="9"/>
  <c r="L858" i="9"/>
  <c r="K858" i="9"/>
  <c r="J858" i="9"/>
  <c r="I858" i="9"/>
  <c r="H858" i="9"/>
  <c r="G858" i="9"/>
  <c r="F858" i="9"/>
  <c r="AJ857" i="9"/>
  <c r="AI857" i="9"/>
  <c r="AH857" i="9"/>
  <c r="AG857" i="9"/>
  <c r="AF857" i="9"/>
  <c r="AE857" i="9"/>
  <c r="AD857" i="9"/>
  <c r="AC857" i="9"/>
  <c r="AB857" i="9"/>
  <c r="AA857" i="9"/>
  <c r="Z857" i="9"/>
  <c r="Y857" i="9"/>
  <c r="X857" i="9"/>
  <c r="W857" i="9"/>
  <c r="V857" i="9"/>
  <c r="U857" i="9"/>
  <c r="T857" i="9"/>
  <c r="S857" i="9"/>
  <c r="R857" i="9"/>
  <c r="Q857" i="9"/>
  <c r="P857" i="9"/>
  <c r="O857" i="9"/>
  <c r="N857" i="9"/>
  <c r="M857" i="9"/>
  <c r="L857" i="9"/>
  <c r="K857" i="9"/>
  <c r="J857" i="9"/>
  <c r="I857" i="9"/>
  <c r="H857" i="9"/>
  <c r="G857" i="9"/>
  <c r="F857" i="9"/>
  <c r="AJ856" i="9"/>
  <c r="AI856" i="9"/>
  <c r="AH856" i="9"/>
  <c r="AG856" i="9"/>
  <c r="AF856" i="9"/>
  <c r="AE856" i="9"/>
  <c r="AD856" i="9"/>
  <c r="AC856" i="9"/>
  <c r="AB856" i="9"/>
  <c r="AA856" i="9"/>
  <c r="Z856" i="9"/>
  <c r="Y856" i="9"/>
  <c r="X856" i="9"/>
  <c r="W856" i="9"/>
  <c r="V856" i="9"/>
  <c r="U856" i="9"/>
  <c r="T856" i="9"/>
  <c r="S856" i="9"/>
  <c r="R856" i="9"/>
  <c r="Q856" i="9"/>
  <c r="P856" i="9"/>
  <c r="O856" i="9"/>
  <c r="N856" i="9"/>
  <c r="M856" i="9"/>
  <c r="L856" i="9"/>
  <c r="K856" i="9"/>
  <c r="J856" i="9"/>
  <c r="I856" i="9"/>
  <c r="H856" i="9"/>
  <c r="G856" i="9"/>
  <c r="F856" i="9"/>
  <c r="AJ855" i="9"/>
  <c r="AI855" i="9"/>
  <c r="AH855" i="9"/>
  <c r="AG855" i="9"/>
  <c r="AF855" i="9"/>
  <c r="AE855" i="9"/>
  <c r="AD855" i="9"/>
  <c r="AC855" i="9"/>
  <c r="AB855" i="9"/>
  <c r="AA855" i="9"/>
  <c r="Z855" i="9"/>
  <c r="Y855" i="9"/>
  <c r="X855" i="9"/>
  <c r="W855" i="9"/>
  <c r="V855" i="9"/>
  <c r="U855" i="9"/>
  <c r="T855" i="9"/>
  <c r="S855" i="9"/>
  <c r="R855" i="9"/>
  <c r="Q855" i="9"/>
  <c r="P855" i="9"/>
  <c r="O855" i="9"/>
  <c r="N855" i="9"/>
  <c r="M855" i="9"/>
  <c r="L855" i="9"/>
  <c r="K855" i="9"/>
  <c r="J855" i="9"/>
  <c r="I855" i="9"/>
  <c r="H855" i="9"/>
  <c r="G855" i="9"/>
  <c r="F855" i="9"/>
  <c r="AJ854" i="9"/>
  <c r="AI854" i="9"/>
  <c r="AH854" i="9"/>
  <c r="AG854" i="9"/>
  <c r="AF854" i="9"/>
  <c r="AE854" i="9"/>
  <c r="AD854" i="9"/>
  <c r="AC854" i="9"/>
  <c r="AB854" i="9"/>
  <c r="AA854" i="9"/>
  <c r="Z854" i="9"/>
  <c r="Y854" i="9"/>
  <c r="X854" i="9"/>
  <c r="W854" i="9"/>
  <c r="V854" i="9"/>
  <c r="U854" i="9"/>
  <c r="T854" i="9"/>
  <c r="S854" i="9"/>
  <c r="R854" i="9"/>
  <c r="Q854" i="9"/>
  <c r="P854" i="9"/>
  <c r="O854" i="9"/>
  <c r="N854" i="9"/>
  <c r="M854" i="9"/>
  <c r="L854" i="9"/>
  <c r="K854" i="9"/>
  <c r="J854" i="9"/>
  <c r="I854" i="9"/>
  <c r="H854" i="9"/>
  <c r="G854" i="9"/>
  <c r="F854" i="9"/>
  <c r="AJ853" i="9"/>
  <c r="AI853" i="9"/>
  <c r="AH853" i="9"/>
  <c r="AG853" i="9"/>
  <c r="AF853" i="9"/>
  <c r="AE853" i="9"/>
  <c r="AD853" i="9"/>
  <c r="AC853" i="9"/>
  <c r="AB853" i="9"/>
  <c r="AA853" i="9"/>
  <c r="Z853" i="9"/>
  <c r="Y853" i="9"/>
  <c r="X853" i="9"/>
  <c r="W853" i="9"/>
  <c r="V853" i="9"/>
  <c r="U853" i="9"/>
  <c r="T853" i="9"/>
  <c r="S853" i="9"/>
  <c r="R853" i="9"/>
  <c r="Q853" i="9"/>
  <c r="P853" i="9"/>
  <c r="O853" i="9"/>
  <c r="N853" i="9"/>
  <c r="M853" i="9"/>
  <c r="L853" i="9"/>
  <c r="K853" i="9"/>
  <c r="J853" i="9"/>
  <c r="I853" i="9"/>
  <c r="H853" i="9"/>
  <c r="G853" i="9"/>
  <c r="F853" i="9"/>
  <c r="AJ852" i="9"/>
  <c r="AI852" i="9"/>
  <c r="AH852" i="9"/>
  <c r="AG852" i="9"/>
  <c r="AF852" i="9"/>
  <c r="AE852" i="9"/>
  <c r="AD852" i="9"/>
  <c r="AC852" i="9"/>
  <c r="AB852" i="9"/>
  <c r="AA852" i="9"/>
  <c r="Z852" i="9"/>
  <c r="Y852" i="9"/>
  <c r="X852" i="9"/>
  <c r="W852" i="9"/>
  <c r="V852" i="9"/>
  <c r="U852" i="9"/>
  <c r="T852" i="9"/>
  <c r="S852" i="9"/>
  <c r="R852" i="9"/>
  <c r="Q852" i="9"/>
  <c r="P852" i="9"/>
  <c r="O852" i="9"/>
  <c r="N852" i="9"/>
  <c r="M852" i="9"/>
  <c r="L852" i="9"/>
  <c r="K852" i="9"/>
  <c r="J852" i="9"/>
  <c r="I852" i="9"/>
  <c r="H852" i="9"/>
  <c r="G852" i="9"/>
  <c r="F852" i="9"/>
  <c r="AJ851" i="9"/>
  <c r="AI851" i="9"/>
  <c r="AH851" i="9"/>
  <c r="AG851" i="9"/>
  <c r="AF851" i="9"/>
  <c r="AE851" i="9"/>
  <c r="AD851" i="9"/>
  <c r="AC851" i="9"/>
  <c r="AB851" i="9"/>
  <c r="AA851" i="9"/>
  <c r="Z851" i="9"/>
  <c r="Y851" i="9"/>
  <c r="X851" i="9"/>
  <c r="W851" i="9"/>
  <c r="V851" i="9"/>
  <c r="U851" i="9"/>
  <c r="T851" i="9"/>
  <c r="S851" i="9"/>
  <c r="R851" i="9"/>
  <c r="Q851" i="9"/>
  <c r="P851" i="9"/>
  <c r="O851" i="9"/>
  <c r="N851" i="9"/>
  <c r="M851" i="9"/>
  <c r="L851" i="9"/>
  <c r="K851" i="9"/>
  <c r="J851" i="9"/>
  <c r="I851" i="9"/>
  <c r="H851" i="9"/>
  <c r="G851" i="9"/>
  <c r="F851" i="9"/>
  <c r="AJ850" i="9"/>
  <c r="AI850" i="9"/>
  <c r="AH850" i="9"/>
  <c r="AG850" i="9"/>
  <c r="AF850" i="9"/>
  <c r="AE850" i="9"/>
  <c r="AD850" i="9"/>
  <c r="AC850" i="9"/>
  <c r="AB850" i="9"/>
  <c r="AA850" i="9"/>
  <c r="Z850" i="9"/>
  <c r="Y850" i="9"/>
  <c r="X850" i="9"/>
  <c r="W850" i="9"/>
  <c r="V850" i="9"/>
  <c r="U850" i="9"/>
  <c r="T850" i="9"/>
  <c r="S850" i="9"/>
  <c r="R850" i="9"/>
  <c r="Q850" i="9"/>
  <c r="P850" i="9"/>
  <c r="O850" i="9"/>
  <c r="N850" i="9"/>
  <c r="M850" i="9"/>
  <c r="L850" i="9"/>
  <c r="K850" i="9"/>
  <c r="J850" i="9"/>
  <c r="I850" i="9"/>
  <c r="H850" i="9"/>
  <c r="G850" i="9"/>
  <c r="F850" i="9"/>
  <c r="AJ849" i="9"/>
  <c r="AI849" i="9"/>
  <c r="AH849" i="9"/>
  <c r="AG849" i="9"/>
  <c r="AF849" i="9"/>
  <c r="AE849" i="9"/>
  <c r="AD849" i="9"/>
  <c r="AC849" i="9"/>
  <c r="AB849" i="9"/>
  <c r="AA849" i="9"/>
  <c r="Z849" i="9"/>
  <c r="Y849" i="9"/>
  <c r="X849" i="9"/>
  <c r="W849" i="9"/>
  <c r="V849" i="9"/>
  <c r="U849" i="9"/>
  <c r="T849" i="9"/>
  <c r="S849" i="9"/>
  <c r="R849" i="9"/>
  <c r="Q849" i="9"/>
  <c r="P849" i="9"/>
  <c r="O849" i="9"/>
  <c r="N849" i="9"/>
  <c r="M849" i="9"/>
  <c r="L849" i="9"/>
  <c r="K849" i="9"/>
  <c r="J849" i="9"/>
  <c r="I849" i="9"/>
  <c r="H849" i="9"/>
  <c r="G849" i="9"/>
  <c r="F849" i="9"/>
  <c r="AJ848" i="9"/>
  <c r="AI848" i="9"/>
  <c r="AH848" i="9"/>
  <c r="AG848" i="9"/>
  <c r="AF848" i="9"/>
  <c r="AE848" i="9"/>
  <c r="AD848" i="9"/>
  <c r="AC848" i="9"/>
  <c r="AB848" i="9"/>
  <c r="AA848" i="9"/>
  <c r="Z848" i="9"/>
  <c r="Y848" i="9"/>
  <c r="X848" i="9"/>
  <c r="W848" i="9"/>
  <c r="V848" i="9"/>
  <c r="U848" i="9"/>
  <c r="T848" i="9"/>
  <c r="S848" i="9"/>
  <c r="R848" i="9"/>
  <c r="Q848" i="9"/>
  <c r="P848" i="9"/>
  <c r="O848" i="9"/>
  <c r="N848" i="9"/>
  <c r="M848" i="9"/>
  <c r="L848" i="9"/>
  <c r="K848" i="9"/>
  <c r="J848" i="9"/>
  <c r="I848" i="9"/>
  <c r="H848" i="9"/>
  <c r="G848" i="9"/>
  <c r="F848" i="9"/>
  <c r="AJ847" i="9"/>
  <c r="AI847" i="9"/>
  <c r="AH847" i="9"/>
  <c r="AG847" i="9"/>
  <c r="AF847" i="9"/>
  <c r="AE847" i="9"/>
  <c r="AD847" i="9"/>
  <c r="AC847" i="9"/>
  <c r="AB847" i="9"/>
  <c r="AA847" i="9"/>
  <c r="Z847" i="9"/>
  <c r="Y847" i="9"/>
  <c r="X847" i="9"/>
  <c r="W847" i="9"/>
  <c r="V847" i="9"/>
  <c r="U847" i="9"/>
  <c r="T847" i="9"/>
  <c r="S847" i="9"/>
  <c r="R847" i="9"/>
  <c r="Q847" i="9"/>
  <c r="P847" i="9"/>
  <c r="O847" i="9"/>
  <c r="N847" i="9"/>
  <c r="M847" i="9"/>
  <c r="L847" i="9"/>
  <c r="K847" i="9"/>
  <c r="J847" i="9"/>
  <c r="I847" i="9"/>
  <c r="H847" i="9"/>
  <c r="G847" i="9"/>
  <c r="F847" i="9"/>
  <c r="AJ846" i="9"/>
  <c r="AI846" i="9"/>
  <c r="AH846" i="9"/>
  <c r="AG846" i="9"/>
  <c r="AF846" i="9"/>
  <c r="AE846" i="9"/>
  <c r="AD846" i="9"/>
  <c r="AC846" i="9"/>
  <c r="AB846" i="9"/>
  <c r="AA846" i="9"/>
  <c r="Z846" i="9"/>
  <c r="Y846" i="9"/>
  <c r="X846" i="9"/>
  <c r="W846" i="9"/>
  <c r="V846" i="9"/>
  <c r="U846" i="9"/>
  <c r="T846" i="9"/>
  <c r="S846" i="9"/>
  <c r="R846" i="9"/>
  <c r="Q846" i="9"/>
  <c r="P846" i="9"/>
  <c r="O846" i="9"/>
  <c r="N846" i="9"/>
  <c r="M846" i="9"/>
  <c r="L846" i="9"/>
  <c r="K846" i="9"/>
  <c r="J846" i="9"/>
  <c r="I846" i="9"/>
  <c r="H846" i="9"/>
  <c r="G846" i="9"/>
  <c r="F846" i="9"/>
  <c r="AJ845" i="9"/>
  <c r="AI845" i="9"/>
  <c r="AH845" i="9"/>
  <c r="AG845" i="9"/>
  <c r="AF845" i="9"/>
  <c r="AE845" i="9"/>
  <c r="AD845" i="9"/>
  <c r="AC845" i="9"/>
  <c r="AB845" i="9"/>
  <c r="AA845" i="9"/>
  <c r="Z845" i="9"/>
  <c r="Y845" i="9"/>
  <c r="X845" i="9"/>
  <c r="W845" i="9"/>
  <c r="V845" i="9"/>
  <c r="U845" i="9"/>
  <c r="T845" i="9"/>
  <c r="S845" i="9"/>
  <c r="R845" i="9"/>
  <c r="Q845" i="9"/>
  <c r="P845" i="9"/>
  <c r="O845" i="9"/>
  <c r="N845" i="9"/>
  <c r="M845" i="9"/>
  <c r="L845" i="9"/>
  <c r="K845" i="9"/>
  <c r="J845" i="9"/>
  <c r="I845" i="9"/>
  <c r="H845" i="9"/>
  <c r="G845" i="9"/>
  <c r="F845" i="9"/>
  <c r="AJ844" i="9"/>
  <c r="AI844" i="9"/>
  <c r="AH844" i="9"/>
  <c r="AG844" i="9"/>
  <c r="AF844" i="9"/>
  <c r="AE844" i="9"/>
  <c r="AD844" i="9"/>
  <c r="AC844" i="9"/>
  <c r="AB844" i="9"/>
  <c r="AA844" i="9"/>
  <c r="Z844" i="9"/>
  <c r="Y844" i="9"/>
  <c r="X844" i="9"/>
  <c r="W844" i="9"/>
  <c r="V844" i="9"/>
  <c r="U844" i="9"/>
  <c r="T844" i="9"/>
  <c r="S844" i="9"/>
  <c r="R844" i="9"/>
  <c r="Q844" i="9"/>
  <c r="P844" i="9"/>
  <c r="O844" i="9"/>
  <c r="N844" i="9"/>
  <c r="M844" i="9"/>
  <c r="L844" i="9"/>
  <c r="K844" i="9"/>
  <c r="J844" i="9"/>
  <c r="I844" i="9"/>
  <c r="H844" i="9"/>
  <c r="G844" i="9"/>
  <c r="F844" i="9"/>
  <c r="AJ843" i="9"/>
  <c r="AI843" i="9"/>
  <c r="AH843" i="9"/>
  <c r="AG843" i="9"/>
  <c r="AF843" i="9"/>
  <c r="AE843" i="9"/>
  <c r="AD843" i="9"/>
  <c r="AC843" i="9"/>
  <c r="AB843" i="9"/>
  <c r="AA843" i="9"/>
  <c r="Z843" i="9"/>
  <c r="Y843" i="9"/>
  <c r="X843" i="9"/>
  <c r="W843" i="9"/>
  <c r="V843" i="9"/>
  <c r="U843" i="9"/>
  <c r="T843" i="9"/>
  <c r="S843" i="9"/>
  <c r="R843" i="9"/>
  <c r="Q843" i="9"/>
  <c r="P843" i="9"/>
  <c r="O843" i="9"/>
  <c r="N843" i="9"/>
  <c r="M843" i="9"/>
  <c r="L843" i="9"/>
  <c r="K843" i="9"/>
  <c r="J843" i="9"/>
  <c r="I843" i="9"/>
  <c r="H843" i="9"/>
  <c r="G843" i="9"/>
  <c r="F843" i="9"/>
  <c r="AJ842" i="9"/>
  <c r="AI842" i="9"/>
  <c r="AH842" i="9"/>
  <c r="AG842" i="9"/>
  <c r="AF842" i="9"/>
  <c r="AE842" i="9"/>
  <c r="AD842" i="9"/>
  <c r="AC842" i="9"/>
  <c r="AB842" i="9"/>
  <c r="AA842" i="9"/>
  <c r="Z842" i="9"/>
  <c r="Y842" i="9"/>
  <c r="X842" i="9"/>
  <c r="W842" i="9"/>
  <c r="V842" i="9"/>
  <c r="U842" i="9"/>
  <c r="T842" i="9"/>
  <c r="S842" i="9"/>
  <c r="R842" i="9"/>
  <c r="Q842" i="9"/>
  <c r="P842" i="9"/>
  <c r="O842" i="9"/>
  <c r="N842" i="9"/>
  <c r="M842" i="9"/>
  <c r="L842" i="9"/>
  <c r="K842" i="9"/>
  <c r="J842" i="9"/>
  <c r="I842" i="9"/>
  <c r="H842" i="9"/>
  <c r="G842" i="9"/>
  <c r="F842" i="9"/>
  <c r="AJ841" i="9"/>
  <c r="AI841" i="9"/>
  <c r="AH841" i="9"/>
  <c r="AG841" i="9"/>
  <c r="AF841" i="9"/>
  <c r="AE841" i="9"/>
  <c r="AD841" i="9"/>
  <c r="AC841" i="9"/>
  <c r="AB841" i="9"/>
  <c r="AA841" i="9"/>
  <c r="Z841" i="9"/>
  <c r="Y841" i="9"/>
  <c r="X841" i="9"/>
  <c r="W841" i="9"/>
  <c r="V841" i="9"/>
  <c r="U841" i="9"/>
  <c r="T841" i="9"/>
  <c r="S841" i="9"/>
  <c r="R841" i="9"/>
  <c r="Q841" i="9"/>
  <c r="P841" i="9"/>
  <c r="O841" i="9"/>
  <c r="N841" i="9"/>
  <c r="M841" i="9"/>
  <c r="L841" i="9"/>
  <c r="K841" i="9"/>
  <c r="J841" i="9"/>
  <c r="I841" i="9"/>
  <c r="H841" i="9"/>
  <c r="G841" i="9"/>
  <c r="F841" i="9"/>
  <c r="AJ840" i="9"/>
  <c r="AI840" i="9"/>
  <c r="AH840" i="9"/>
  <c r="AG840" i="9"/>
  <c r="AF840" i="9"/>
  <c r="AE840" i="9"/>
  <c r="AD840" i="9"/>
  <c r="AC840" i="9"/>
  <c r="AB840" i="9"/>
  <c r="AA840" i="9"/>
  <c r="Z840" i="9"/>
  <c r="Y840" i="9"/>
  <c r="X840" i="9"/>
  <c r="W840" i="9"/>
  <c r="V840" i="9"/>
  <c r="U840" i="9"/>
  <c r="T840" i="9"/>
  <c r="S840" i="9"/>
  <c r="R840" i="9"/>
  <c r="Q840" i="9"/>
  <c r="P840" i="9"/>
  <c r="O840" i="9"/>
  <c r="N840" i="9"/>
  <c r="M840" i="9"/>
  <c r="L840" i="9"/>
  <c r="K840" i="9"/>
  <c r="J840" i="9"/>
  <c r="I840" i="9"/>
  <c r="H840" i="9"/>
  <c r="G840" i="9"/>
  <c r="F840" i="9"/>
  <c r="AJ839" i="9"/>
  <c r="AI839" i="9"/>
  <c r="AH839" i="9"/>
  <c r="AG839" i="9"/>
  <c r="AF839" i="9"/>
  <c r="AE839" i="9"/>
  <c r="AD839" i="9"/>
  <c r="AC839" i="9"/>
  <c r="AB839" i="9"/>
  <c r="AA839" i="9"/>
  <c r="Z839" i="9"/>
  <c r="Y839" i="9"/>
  <c r="X839" i="9"/>
  <c r="W839" i="9"/>
  <c r="V839" i="9"/>
  <c r="U839" i="9"/>
  <c r="T839" i="9"/>
  <c r="S839" i="9"/>
  <c r="R839" i="9"/>
  <c r="Q839" i="9"/>
  <c r="P839" i="9"/>
  <c r="O839" i="9"/>
  <c r="N839" i="9"/>
  <c r="M839" i="9"/>
  <c r="L839" i="9"/>
  <c r="K839" i="9"/>
  <c r="J839" i="9"/>
  <c r="I839" i="9"/>
  <c r="H839" i="9"/>
  <c r="G839" i="9"/>
  <c r="F839" i="9"/>
  <c r="AJ838" i="9"/>
  <c r="AI838" i="9"/>
  <c r="AH838" i="9"/>
  <c r="AG838" i="9"/>
  <c r="AF838" i="9"/>
  <c r="AE838" i="9"/>
  <c r="AD838" i="9"/>
  <c r="AC838" i="9"/>
  <c r="AB838" i="9"/>
  <c r="AA838" i="9"/>
  <c r="Z838" i="9"/>
  <c r="Y838" i="9"/>
  <c r="X838" i="9"/>
  <c r="W838" i="9"/>
  <c r="V838" i="9"/>
  <c r="U838" i="9"/>
  <c r="T838" i="9"/>
  <c r="S838" i="9"/>
  <c r="R838" i="9"/>
  <c r="Q838" i="9"/>
  <c r="P838" i="9"/>
  <c r="O838" i="9"/>
  <c r="N838" i="9"/>
  <c r="M838" i="9"/>
  <c r="L838" i="9"/>
  <c r="K838" i="9"/>
  <c r="J838" i="9"/>
  <c r="I838" i="9"/>
  <c r="H838" i="9"/>
  <c r="G838" i="9"/>
  <c r="F838" i="9"/>
  <c r="AJ837" i="9"/>
  <c r="AI837" i="9"/>
  <c r="AH837" i="9"/>
  <c r="AG837" i="9"/>
  <c r="AF837" i="9"/>
  <c r="AE837" i="9"/>
  <c r="AD837" i="9"/>
  <c r="AC837" i="9"/>
  <c r="AB837" i="9"/>
  <c r="AA837" i="9"/>
  <c r="Z837" i="9"/>
  <c r="Y837" i="9"/>
  <c r="X837" i="9"/>
  <c r="W837" i="9"/>
  <c r="V837" i="9"/>
  <c r="U837" i="9"/>
  <c r="T837" i="9"/>
  <c r="S837" i="9"/>
  <c r="R837" i="9"/>
  <c r="Q837" i="9"/>
  <c r="P837" i="9"/>
  <c r="O837" i="9"/>
  <c r="N837" i="9"/>
  <c r="M837" i="9"/>
  <c r="L837" i="9"/>
  <c r="K837" i="9"/>
  <c r="J837" i="9"/>
  <c r="I837" i="9"/>
  <c r="H837" i="9"/>
  <c r="G837" i="9"/>
  <c r="F837" i="9"/>
  <c r="AJ836" i="9"/>
  <c r="AI836" i="9"/>
  <c r="AH836" i="9"/>
  <c r="AG836" i="9"/>
  <c r="AF836" i="9"/>
  <c r="AE836" i="9"/>
  <c r="AD836" i="9"/>
  <c r="AC836" i="9"/>
  <c r="AB836" i="9"/>
  <c r="AA836" i="9"/>
  <c r="Z836" i="9"/>
  <c r="Y836" i="9"/>
  <c r="X836" i="9"/>
  <c r="W836" i="9"/>
  <c r="V836" i="9"/>
  <c r="U836" i="9"/>
  <c r="T836" i="9"/>
  <c r="S836" i="9"/>
  <c r="R836" i="9"/>
  <c r="Q836" i="9"/>
  <c r="P836" i="9"/>
  <c r="O836" i="9"/>
  <c r="N836" i="9"/>
  <c r="M836" i="9"/>
  <c r="L836" i="9"/>
  <c r="K836" i="9"/>
  <c r="J836" i="9"/>
  <c r="I836" i="9"/>
  <c r="H836" i="9"/>
  <c r="G836" i="9"/>
  <c r="F836" i="9"/>
  <c r="AJ835" i="9"/>
  <c r="AI835" i="9"/>
  <c r="AH835" i="9"/>
  <c r="AG835" i="9"/>
  <c r="AF835" i="9"/>
  <c r="AE835" i="9"/>
  <c r="AD835" i="9"/>
  <c r="AC835" i="9"/>
  <c r="AB835" i="9"/>
  <c r="AA835" i="9"/>
  <c r="Z835" i="9"/>
  <c r="Y835" i="9"/>
  <c r="X835" i="9"/>
  <c r="W835" i="9"/>
  <c r="V835" i="9"/>
  <c r="U835" i="9"/>
  <c r="T835" i="9"/>
  <c r="S835" i="9"/>
  <c r="R835" i="9"/>
  <c r="Q835" i="9"/>
  <c r="P835" i="9"/>
  <c r="O835" i="9"/>
  <c r="N835" i="9"/>
  <c r="M835" i="9"/>
  <c r="L835" i="9"/>
  <c r="K835" i="9"/>
  <c r="J835" i="9"/>
  <c r="I835" i="9"/>
  <c r="H835" i="9"/>
  <c r="G835" i="9"/>
  <c r="F835" i="9"/>
  <c r="AJ834" i="9"/>
  <c r="AI834" i="9"/>
  <c r="AH834" i="9"/>
  <c r="AG834" i="9"/>
  <c r="AF834" i="9"/>
  <c r="AE834" i="9"/>
  <c r="AD834" i="9"/>
  <c r="AC834" i="9"/>
  <c r="AB834" i="9"/>
  <c r="AA834" i="9"/>
  <c r="Z834" i="9"/>
  <c r="Y834" i="9"/>
  <c r="X834" i="9"/>
  <c r="W834" i="9"/>
  <c r="V834" i="9"/>
  <c r="U834" i="9"/>
  <c r="T834" i="9"/>
  <c r="S834" i="9"/>
  <c r="R834" i="9"/>
  <c r="Q834" i="9"/>
  <c r="P834" i="9"/>
  <c r="O834" i="9"/>
  <c r="N834" i="9"/>
  <c r="M834" i="9"/>
  <c r="L834" i="9"/>
  <c r="K834" i="9"/>
  <c r="J834" i="9"/>
  <c r="I834" i="9"/>
  <c r="H834" i="9"/>
  <c r="G834" i="9"/>
  <c r="F834" i="9"/>
  <c r="AJ833" i="9"/>
  <c r="AI833" i="9"/>
  <c r="AH833" i="9"/>
  <c r="AG833" i="9"/>
  <c r="AF833" i="9"/>
  <c r="AE833" i="9"/>
  <c r="AD833" i="9"/>
  <c r="AC833" i="9"/>
  <c r="AB833" i="9"/>
  <c r="AA833" i="9"/>
  <c r="Z833" i="9"/>
  <c r="Y833" i="9"/>
  <c r="X833" i="9"/>
  <c r="W833" i="9"/>
  <c r="V833" i="9"/>
  <c r="U833" i="9"/>
  <c r="T833" i="9"/>
  <c r="S833" i="9"/>
  <c r="R833" i="9"/>
  <c r="Q833" i="9"/>
  <c r="P833" i="9"/>
  <c r="O833" i="9"/>
  <c r="N833" i="9"/>
  <c r="M833" i="9"/>
  <c r="L833" i="9"/>
  <c r="K833" i="9"/>
  <c r="J833" i="9"/>
  <c r="I833" i="9"/>
  <c r="H833" i="9"/>
  <c r="G833" i="9"/>
  <c r="F833" i="9"/>
  <c r="AJ832" i="9"/>
  <c r="AI832" i="9"/>
  <c r="AH832" i="9"/>
  <c r="AG832" i="9"/>
  <c r="AF832" i="9"/>
  <c r="AE832" i="9"/>
  <c r="AD832" i="9"/>
  <c r="AC832" i="9"/>
  <c r="AB832" i="9"/>
  <c r="AA832" i="9"/>
  <c r="Z832" i="9"/>
  <c r="Y832" i="9"/>
  <c r="X832" i="9"/>
  <c r="W832" i="9"/>
  <c r="V832" i="9"/>
  <c r="U832" i="9"/>
  <c r="T832" i="9"/>
  <c r="S832" i="9"/>
  <c r="R832" i="9"/>
  <c r="Q832" i="9"/>
  <c r="P832" i="9"/>
  <c r="O832" i="9"/>
  <c r="N832" i="9"/>
  <c r="M832" i="9"/>
  <c r="L832" i="9"/>
  <c r="K832" i="9"/>
  <c r="J832" i="9"/>
  <c r="I832" i="9"/>
  <c r="H832" i="9"/>
  <c r="G832" i="9"/>
  <c r="F832" i="9"/>
  <c r="AJ831" i="9"/>
  <c r="AI831" i="9"/>
  <c r="AH831" i="9"/>
  <c r="AG831" i="9"/>
  <c r="AF831" i="9"/>
  <c r="AE831" i="9"/>
  <c r="AD831" i="9"/>
  <c r="AC831" i="9"/>
  <c r="AB831" i="9"/>
  <c r="AA831" i="9"/>
  <c r="Z831" i="9"/>
  <c r="Y831" i="9"/>
  <c r="X831" i="9"/>
  <c r="W831" i="9"/>
  <c r="V831" i="9"/>
  <c r="U831" i="9"/>
  <c r="T831" i="9"/>
  <c r="S831" i="9"/>
  <c r="R831" i="9"/>
  <c r="Q831" i="9"/>
  <c r="P831" i="9"/>
  <c r="O831" i="9"/>
  <c r="N831" i="9"/>
  <c r="M831" i="9"/>
  <c r="L831" i="9"/>
  <c r="K831" i="9"/>
  <c r="J831" i="9"/>
  <c r="I831" i="9"/>
  <c r="H831" i="9"/>
  <c r="G831" i="9"/>
  <c r="F831" i="9"/>
  <c r="AJ830" i="9"/>
  <c r="AI830" i="9"/>
  <c r="AH830" i="9"/>
  <c r="AG830" i="9"/>
  <c r="AF830" i="9"/>
  <c r="AE830" i="9"/>
  <c r="AD830" i="9"/>
  <c r="AC830" i="9"/>
  <c r="AB830" i="9"/>
  <c r="AA830" i="9"/>
  <c r="Z830" i="9"/>
  <c r="Y830" i="9"/>
  <c r="X830" i="9"/>
  <c r="W830" i="9"/>
  <c r="V830" i="9"/>
  <c r="U830" i="9"/>
  <c r="T830" i="9"/>
  <c r="S830" i="9"/>
  <c r="R830" i="9"/>
  <c r="Q830" i="9"/>
  <c r="P830" i="9"/>
  <c r="O830" i="9"/>
  <c r="N830" i="9"/>
  <c r="M830" i="9"/>
  <c r="L830" i="9"/>
  <c r="K830" i="9"/>
  <c r="J830" i="9"/>
  <c r="I830" i="9"/>
  <c r="H830" i="9"/>
  <c r="G830" i="9"/>
  <c r="F830" i="9"/>
  <c r="AJ829" i="9"/>
  <c r="AI829" i="9"/>
  <c r="AH829" i="9"/>
  <c r="AG829" i="9"/>
  <c r="AF829" i="9"/>
  <c r="AE829" i="9"/>
  <c r="AD829" i="9"/>
  <c r="AC829" i="9"/>
  <c r="AB829" i="9"/>
  <c r="AA829" i="9"/>
  <c r="Z829" i="9"/>
  <c r="Y829" i="9"/>
  <c r="X829" i="9"/>
  <c r="W829" i="9"/>
  <c r="V829" i="9"/>
  <c r="U829" i="9"/>
  <c r="T829" i="9"/>
  <c r="S829" i="9"/>
  <c r="R829" i="9"/>
  <c r="Q829" i="9"/>
  <c r="P829" i="9"/>
  <c r="O829" i="9"/>
  <c r="N829" i="9"/>
  <c r="M829" i="9"/>
  <c r="L829" i="9"/>
  <c r="K829" i="9"/>
  <c r="J829" i="9"/>
  <c r="I829" i="9"/>
  <c r="H829" i="9"/>
  <c r="G829" i="9"/>
  <c r="F829" i="9"/>
  <c r="AJ828" i="9"/>
  <c r="AI828" i="9"/>
  <c r="AH828" i="9"/>
  <c r="AG828" i="9"/>
  <c r="AF828" i="9"/>
  <c r="AE828" i="9"/>
  <c r="AD828" i="9"/>
  <c r="AC828" i="9"/>
  <c r="AB828" i="9"/>
  <c r="AA828" i="9"/>
  <c r="Z828" i="9"/>
  <c r="Y828" i="9"/>
  <c r="X828" i="9"/>
  <c r="W828" i="9"/>
  <c r="V828" i="9"/>
  <c r="U828" i="9"/>
  <c r="T828" i="9"/>
  <c r="S828" i="9"/>
  <c r="R828" i="9"/>
  <c r="Q828" i="9"/>
  <c r="P828" i="9"/>
  <c r="O828" i="9"/>
  <c r="N828" i="9"/>
  <c r="M828" i="9"/>
  <c r="L828" i="9"/>
  <c r="K828" i="9"/>
  <c r="J828" i="9"/>
  <c r="I828" i="9"/>
  <c r="H828" i="9"/>
  <c r="G828" i="9"/>
  <c r="F828" i="9"/>
  <c r="AJ827" i="9"/>
  <c r="AI827" i="9"/>
  <c r="AH827" i="9"/>
  <c r="AG827" i="9"/>
  <c r="AF827" i="9"/>
  <c r="AE827" i="9"/>
  <c r="AD827" i="9"/>
  <c r="AC827" i="9"/>
  <c r="AB827" i="9"/>
  <c r="AA827" i="9"/>
  <c r="Z827" i="9"/>
  <c r="Y827" i="9"/>
  <c r="X827" i="9"/>
  <c r="W827" i="9"/>
  <c r="V827" i="9"/>
  <c r="U827" i="9"/>
  <c r="T827" i="9"/>
  <c r="S827" i="9"/>
  <c r="R827" i="9"/>
  <c r="Q827" i="9"/>
  <c r="P827" i="9"/>
  <c r="O827" i="9"/>
  <c r="N827" i="9"/>
  <c r="M827" i="9"/>
  <c r="L827" i="9"/>
  <c r="K827" i="9"/>
  <c r="J827" i="9"/>
  <c r="I827" i="9"/>
  <c r="H827" i="9"/>
  <c r="G827" i="9"/>
  <c r="F827" i="9"/>
  <c r="AJ826" i="9"/>
  <c r="AI826" i="9"/>
  <c r="AH826" i="9"/>
  <c r="AG826" i="9"/>
  <c r="AF826" i="9"/>
  <c r="AE826" i="9"/>
  <c r="AD826" i="9"/>
  <c r="AC826" i="9"/>
  <c r="AB826" i="9"/>
  <c r="AA826" i="9"/>
  <c r="Z826" i="9"/>
  <c r="Y826" i="9"/>
  <c r="X826" i="9"/>
  <c r="W826" i="9"/>
  <c r="V826" i="9"/>
  <c r="U826" i="9"/>
  <c r="T826" i="9"/>
  <c r="S826" i="9"/>
  <c r="R826" i="9"/>
  <c r="Q826" i="9"/>
  <c r="P826" i="9"/>
  <c r="O826" i="9"/>
  <c r="N826" i="9"/>
  <c r="M826" i="9"/>
  <c r="L826" i="9"/>
  <c r="K826" i="9"/>
  <c r="J826" i="9"/>
  <c r="I826" i="9"/>
  <c r="H826" i="9"/>
  <c r="G826" i="9"/>
  <c r="F826" i="9"/>
  <c r="AJ825" i="9"/>
  <c r="AI825" i="9"/>
  <c r="AH825" i="9"/>
  <c r="AG825" i="9"/>
  <c r="AF825" i="9"/>
  <c r="AE825" i="9"/>
  <c r="AD825" i="9"/>
  <c r="AC825" i="9"/>
  <c r="AB825" i="9"/>
  <c r="AA825" i="9"/>
  <c r="Z825" i="9"/>
  <c r="Y825" i="9"/>
  <c r="X825" i="9"/>
  <c r="W825" i="9"/>
  <c r="V825" i="9"/>
  <c r="U825" i="9"/>
  <c r="T825" i="9"/>
  <c r="S825" i="9"/>
  <c r="R825" i="9"/>
  <c r="Q825" i="9"/>
  <c r="P825" i="9"/>
  <c r="O825" i="9"/>
  <c r="N825" i="9"/>
  <c r="M825" i="9"/>
  <c r="L825" i="9"/>
  <c r="K825" i="9"/>
  <c r="J825" i="9"/>
  <c r="I825" i="9"/>
  <c r="H825" i="9"/>
  <c r="G825" i="9"/>
  <c r="F825" i="9"/>
  <c r="AJ824" i="9"/>
  <c r="AI824" i="9"/>
  <c r="AH824" i="9"/>
  <c r="AG824" i="9"/>
  <c r="AF824" i="9"/>
  <c r="AE824" i="9"/>
  <c r="AD824" i="9"/>
  <c r="AC824" i="9"/>
  <c r="AB824" i="9"/>
  <c r="AA824" i="9"/>
  <c r="Z824" i="9"/>
  <c r="Y824" i="9"/>
  <c r="X824" i="9"/>
  <c r="W824" i="9"/>
  <c r="V824" i="9"/>
  <c r="U824" i="9"/>
  <c r="T824" i="9"/>
  <c r="S824" i="9"/>
  <c r="R824" i="9"/>
  <c r="Q824" i="9"/>
  <c r="P824" i="9"/>
  <c r="O824" i="9"/>
  <c r="N824" i="9"/>
  <c r="M824" i="9"/>
  <c r="L824" i="9"/>
  <c r="K824" i="9"/>
  <c r="J824" i="9"/>
  <c r="I824" i="9"/>
  <c r="H824" i="9"/>
  <c r="G824" i="9"/>
  <c r="F824" i="9"/>
  <c r="AJ823" i="9"/>
  <c r="AI823" i="9"/>
  <c r="AH823" i="9"/>
  <c r="AG823" i="9"/>
  <c r="AF823" i="9"/>
  <c r="AE823" i="9"/>
  <c r="AD823" i="9"/>
  <c r="AC823" i="9"/>
  <c r="AB823" i="9"/>
  <c r="AA823" i="9"/>
  <c r="Z823" i="9"/>
  <c r="Y823" i="9"/>
  <c r="X823" i="9"/>
  <c r="W823" i="9"/>
  <c r="V823" i="9"/>
  <c r="U823" i="9"/>
  <c r="T823" i="9"/>
  <c r="S823" i="9"/>
  <c r="R823" i="9"/>
  <c r="Q823" i="9"/>
  <c r="P823" i="9"/>
  <c r="O823" i="9"/>
  <c r="N823" i="9"/>
  <c r="M823" i="9"/>
  <c r="L823" i="9"/>
  <c r="K823" i="9"/>
  <c r="J823" i="9"/>
  <c r="I823" i="9"/>
  <c r="H823" i="9"/>
  <c r="G823" i="9"/>
  <c r="F823" i="9"/>
  <c r="AJ822" i="9"/>
  <c r="AI822" i="9"/>
  <c r="AH822" i="9"/>
  <c r="AG822" i="9"/>
  <c r="AF822" i="9"/>
  <c r="AE822" i="9"/>
  <c r="AD822" i="9"/>
  <c r="AC822" i="9"/>
  <c r="AB822" i="9"/>
  <c r="AA822" i="9"/>
  <c r="Z822" i="9"/>
  <c r="Y822" i="9"/>
  <c r="X822" i="9"/>
  <c r="W822" i="9"/>
  <c r="V822" i="9"/>
  <c r="U822" i="9"/>
  <c r="T822" i="9"/>
  <c r="S822" i="9"/>
  <c r="R822" i="9"/>
  <c r="Q822" i="9"/>
  <c r="P822" i="9"/>
  <c r="O822" i="9"/>
  <c r="N822" i="9"/>
  <c r="M822" i="9"/>
  <c r="L822" i="9"/>
  <c r="K822" i="9"/>
  <c r="J822" i="9"/>
  <c r="I822" i="9"/>
  <c r="H822" i="9"/>
  <c r="G822" i="9"/>
  <c r="F822" i="9"/>
  <c r="AJ821" i="9"/>
  <c r="AI821" i="9"/>
  <c r="AH821" i="9"/>
  <c r="AG821" i="9"/>
  <c r="AF821" i="9"/>
  <c r="AE821" i="9"/>
  <c r="AD821" i="9"/>
  <c r="AC821" i="9"/>
  <c r="AB821" i="9"/>
  <c r="AA821" i="9"/>
  <c r="Z821" i="9"/>
  <c r="Y821" i="9"/>
  <c r="X821" i="9"/>
  <c r="W821" i="9"/>
  <c r="V821" i="9"/>
  <c r="U821" i="9"/>
  <c r="T821" i="9"/>
  <c r="S821" i="9"/>
  <c r="R821" i="9"/>
  <c r="Q821" i="9"/>
  <c r="P821" i="9"/>
  <c r="O821" i="9"/>
  <c r="N821" i="9"/>
  <c r="M821" i="9"/>
  <c r="L821" i="9"/>
  <c r="K821" i="9"/>
  <c r="J821" i="9"/>
  <c r="I821" i="9"/>
  <c r="H821" i="9"/>
  <c r="G821" i="9"/>
  <c r="F821" i="9"/>
  <c r="AJ820" i="9"/>
  <c r="AI820" i="9"/>
  <c r="AH820" i="9"/>
  <c r="AG820" i="9"/>
  <c r="AF820" i="9"/>
  <c r="AE820" i="9"/>
  <c r="AD820" i="9"/>
  <c r="AC820" i="9"/>
  <c r="AB820" i="9"/>
  <c r="AA820" i="9"/>
  <c r="Z820" i="9"/>
  <c r="Y820" i="9"/>
  <c r="X820" i="9"/>
  <c r="W820" i="9"/>
  <c r="V820" i="9"/>
  <c r="U820" i="9"/>
  <c r="T820" i="9"/>
  <c r="S820" i="9"/>
  <c r="R820" i="9"/>
  <c r="Q820" i="9"/>
  <c r="P820" i="9"/>
  <c r="O820" i="9"/>
  <c r="N820" i="9"/>
  <c r="M820" i="9"/>
  <c r="L820" i="9"/>
  <c r="K820" i="9"/>
  <c r="J820" i="9"/>
  <c r="I820" i="9"/>
  <c r="H820" i="9"/>
  <c r="G820" i="9"/>
  <c r="F820" i="9"/>
  <c r="AJ819" i="9"/>
  <c r="AI819" i="9"/>
  <c r="AH819" i="9"/>
  <c r="AG819" i="9"/>
  <c r="AF819" i="9"/>
  <c r="AE819" i="9"/>
  <c r="AD819" i="9"/>
  <c r="AC819" i="9"/>
  <c r="AB819" i="9"/>
  <c r="AA819" i="9"/>
  <c r="Z819" i="9"/>
  <c r="Y819" i="9"/>
  <c r="X819" i="9"/>
  <c r="W819" i="9"/>
  <c r="V819" i="9"/>
  <c r="U819" i="9"/>
  <c r="T819" i="9"/>
  <c r="S819" i="9"/>
  <c r="R819" i="9"/>
  <c r="Q819" i="9"/>
  <c r="P819" i="9"/>
  <c r="O819" i="9"/>
  <c r="N819" i="9"/>
  <c r="M819" i="9"/>
  <c r="L819" i="9"/>
  <c r="K819" i="9"/>
  <c r="J819" i="9"/>
  <c r="I819" i="9"/>
  <c r="H819" i="9"/>
  <c r="G819" i="9"/>
  <c r="F819" i="9"/>
  <c r="AJ818" i="9"/>
  <c r="AI818" i="9"/>
  <c r="AH818" i="9"/>
  <c r="AG818" i="9"/>
  <c r="AF818" i="9"/>
  <c r="AE818" i="9"/>
  <c r="AD818" i="9"/>
  <c r="AC818" i="9"/>
  <c r="AB818" i="9"/>
  <c r="AA818" i="9"/>
  <c r="Z818" i="9"/>
  <c r="Y818" i="9"/>
  <c r="X818" i="9"/>
  <c r="W818" i="9"/>
  <c r="V818" i="9"/>
  <c r="U818" i="9"/>
  <c r="T818" i="9"/>
  <c r="S818" i="9"/>
  <c r="R818" i="9"/>
  <c r="Q818" i="9"/>
  <c r="P818" i="9"/>
  <c r="O818" i="9"/>
  <c r="N818" i="9"/>
  <c r="M818" i="9"/>
  <c r="L818" i="9"/>
  <c r="K818" i="9"/>
  <c r="J818" i="9"/>
  <c r="I818" i="9"/>
  <c r="H818" i="9"/>
  <c r="G818" i="9"/>
  <c r="F818" i="9"/>
  <c r="AJ817" i="9"/>
  <c r="AI817" i="9"/>
  <c r="AH817" i="9"/>
  <c r="AG817" i="9"/>
  <c r="AF817" i="9"/>
  <c r="AE817" i="9"/>
  <c r="AD817" i="9"/>
  <c r="AC817" i="9"/>
  <c r="AB817" i="9"/>
  <c r="AA817" i="9"/>
  <c r="Z817" i="9"/>
  <c r="Y817" i="9"/>
  <c r="X817" i="9"/>
  <c r="W817" i="9"/>
  <c r="V817" i="9"/>
  <c r="U817" i="9"/>
  <c r="T817" i="9"/>
  <c r="S817" i="9"/>
  <c r="R817" i="9"/>
  <c r="Q817" i="9"/>
  <c r="P817" i="9"/>
  <c r="O817" i="9"/>
  <c r="N817" i="9"/>
  <c r="M817" i="9"/>
  <c r="L817" i="9"/>
  <c r="K817" i="9"/>
  <c r="J817" i="9"/>
  <c r="I817" i="9"/>
  <c r="H817" i="9"/>
  <c r="G817" i="9"/>
  <c r="F817" i="9"/>
  <c r="AJ816" i="9"/>
  <c r="AI816" i="9"/>
  <c r="AH816" i="9"/>
  <c r="AG816" i="9"/>
  <c r="AF816" i="9"/>
  <c r="AE816" i="9"/>
  <c r="AD816" i="9"/>
  <c r="AC816" i="9"/>
  <c r="AB816" i="9"/>
  <c r="AA816" i="9"/>
  <c r="Z816" i="9"/>
  <c r="Y816" i="9"/>
  <c r="X816" i="9"/>
  <c r="W816" i="9"/>
  <c r="V816" i="9"/>
  <c r="U816" i="9"/>
  <c r="T816" i="9"/>
  <c r="S816" i="9"/>
  <c r="R816" i="9"/>
  <c r="Q816" i="9"/>
  <c r="P816" i="9"/>
  <c r="O816" i="9"/>
  <c r="N816" i="9"/>
  <c r="M816" i="9"/>
  <c r="L816" i="9"/>
  <c r="K816" i="9"/>
  <c r="J816" i="9"/>
  <c r="I816" i="9"/>
  <c r="H816" i="9"/>
  <c r="G816" i="9"/>
  <c r="F816" i="9"/>
  <c r="AJ815" i="9"/>
  <c r="AI815" i="9"/>
  <c r="AH815" i="9"/>
  <c r="AG815" i="9"/>
  <c r="AF815" i="9"/>
  <c r="AE815" i="9"/>
  <c r="AD815" i="9"/>
  <c r="AC815" i="9"/>
  <c r="AB815" i="9"/>
  <c r="AA815" i="9"/>
  <c r="Z815" i="9"/>
  <c r="Y815" i="9"/>
  <c r="X815" i="9"/>
  <c r="W815" i="9"/>
  <c r="V815" i="9"/>
  <c r="U815" i="9"/>
  <c r="T815" i="9"/>
  <c r="S815" i="9"/>
  <c r="R815" i="9"/>
  <c r="Q815" i="9"/>
  <c r="P815" i="9"/>
  <c r="O815" i="9"/>
  <c r="N815" i="9"/>
  <c r="M815" i="9"/>
  <c r="L815" i="9"/>
  <c r="K815" i="9"/>
  <c r="J815" i="9"/>
  <c r="I815" i="9"/>
  <c r="H815" i="9"/>
  <c r="G815" i="9"/>
  <c r="F815" i="9"/>
  <c r="AJ814" i="9"/>
  <c r="AI814" i="9"/>
  <c r="AH814" i="9"/>
  <c r="AG814" i="9"/>
  <c r="AF814" i="9"/>
  <c r="AE814" i="9"/>
  <c r="AD814" i="9"/>
  <c r="AC814" i="9"/>
  <c r="AB814" i="9"/>
  <c r="AA814" i="9"/>
  <c r="Z814" i="9"/>
  <c r="Y814" i="9"/>
  <c r="X814" i="9"/>
  <c r="W814" i="9"/>
  <c r="V814" i="9"/>
  <c r="U814" i="9"/>
  <c r="T814" i="9"/>
  <c r="S814" i="9"/>
  <c r="R814" i="9"/>
  <c r="Q814" i="9"/>
  <c r="P814" i="9"/>
  <c r="O814" i="9"/>
  <c r="N814" i="9"/>
  <c r="M814" i="9"/>
  <c r="L814" i="9"/>
  <c r="K814" i="9"/>
  <c r="J814" i="9"/>
  <c r="I814" i="9"/>
  <c r="H814" i="9"/>
  <c r="G814" i="9"/>
  <c r="F814" i="9"/>
  <c r="AJ813" i="9"/>
  <c r="AI813" i="9"/>
  <c r="AH813" i="9"/>
  <c r="AG813" i="9"/>
  <c r="AF813" i="9"/>
  <c r="AE813" i="9"/>
  <c r="AD813" i="9"/>
  <c r="AC813" i="9"/>
  <c r="AB813" i="9"/>
  <c r="AA813" i="9"/>
  <c r="Z813" i="9"/>
  <c r="Y813" i="9"/>
  <c r="X813" i="9"/>
  <c r="W813" i="9"/>
  <c r="V813" i="9"/>
  <c r="U813" i="9"/>
  <c r="T813" i="9"/>
  <c r="S813" i="9"/>
  <c r="R813" i="9"/>
  <c r="Q813" i="9"/>
  <c r="P813" i="9"/>
  <c r="O813" i="9"/>
  <c r="N813" i="9"/>
  <c r="M813" i="9"/>
  <c r="L813" i="9"/>
  <c r="K813" i="9"/>
  <c r="J813" i="9"/>
  <c r="I813" i="9"/>
  <c r="H813" i="9"/>
  <c r="G813" i="9"/>
  <c r="F813" i="9"/>
  <c r="AJ812" i="9"/>
  <c r="AI812" i="9"/>
  <c r="AH812" i="9"/>
  <c r="AG812" i="9"/>
  <c r="AF812" i="9"/>
  <c r="AE812" i="9"/>
  <c r="AD812" i="9"/>
  <c r="AC812" i="9"/>
  <c r="AB812" i="9"/>
  <c r="AA812" i="9"/>
  <c r="Z812" i="9"/>
  <c r="Y812" i="9"/>
  <c r="X812" i="9"/>
  <c r="W812" i="9"/>
  <c r="V812" i="9"/>
  <c r="U812" i="9"/>
  <c r="T812" i="9"/>
  <c r="S812" i="9"/>
  <c r="R812" i="9"/>
  <c r="Q812" i="9"/>
  <c r="P812" i="9"/>
  <c r="O812" i="9"/>
  <c r="N812" i="9"/>
  <c r="M812" i="9"/>
  <c r="L812" i="9"/>
  <c r="K812" i="9"/>
  <c r="J812" i="9"/>
  <c r="I812" i="9"/>
  <c r="H812" i="9"/>
  <c r="G812" i="9"/>
  <c r="F812" i="9"/>
  <c r="AJ811" i="9"/>
  <c r="AI811" i="9"/>
  <c r="AH811" i="9"/>
  <c r="AG811" i="9"/>
  <c r="AF811" i="9"/>
  <c r="AE811" i="9"/>
  <c r="AD811" i="9"/>
  <c r="AC811" i="9"/>
  <c r="AB811" i="9"/>
  <c r="AA811" i="9"/>
  <c r="Z811" i="9"/>
  <c r="Y811" i="9"/>
  <c r="X811" i="9"/>
  <c r="W811" i="9"/>
  <c r="V811" i="9"/>
  <c r="U811" i="9"/>
  <c r="T811" i="9"/>
  <c r="S811" i="9"/>
  <c r="R811" i="9"/>
  <c r="Q811" i="9"/>
  <c r="P811" i="9"/>
  <c r="O811" i="9"/>
  <c r="N811" i="9"/>
  <c r="M811" i="9"/>
  <c r="L811" i="9"/>
  <c r="K811" i="9"/>
  <c r="J811" i="9"/>
  <c r="I811" i="9"/>
  <c r="H811" i="9"/>
  <c r="G811" i="9"/>
  <c r="F811" i="9"/>
  <c r="AJ810" i="9"/>
  <c r="AI810" i="9"/>
  <c r="AH810" i="9"/>
  <c r="AG810" i="9"/>
  <c r="AF810" i="9"/>
  <c r="AE810" i="9"/>
  <c r="AD810" i="9"/>
  <c r="AC810" i="9"/>
  <c r="AB810" i="9"/>
  <c r="AA810" i="9"/>
  <c r="Z810" i="9"/>
  <c r="Y810" i="9"/>
  <c r="X810" i="9"/>
  <c r="W810" i="9"/>
  <c r="V810" i="9"/>
  <c r="U810" i="9"/>
  <c r="T810" i="9"/>
  <c r="S810" i="9"/>
  <c r="R810" i="9"/>
  <c r="Q810" i="9"/>
  <c r="P810" i="9"/>
  <c r="O810" i="9"/>
  <c r="N810" i="9"/>
  <c r="M810" i="9"/>
  <c r="L810" i="9"/>
  <c r="K810" i="9"/>
  <c r="J810" i="9"/>
  <c r="I810" i="9"/>
  <c r="H810" i="9"/>
  <c r="G810" i="9"/>
  <c r="F810" i="9"/>
  <c r="AJ809" i="9"/>
  <c r="AI809" i="9"/>
  <c r="AH809" i="9"/>
  <c r="AG809" i="9"/>
  <c r="AF809" i="9"/>
  <c r="AE809" i="9"/>
  <c r="AD809" i="9"/>
  <c r="AC809" i="9"/>
  <c r="AB809" i="9"/>
  <c r="AA809" i="9"/>
  <c r="Z809" i="9"/>
  <c r="Y809" i="9"/>
  <c r="X809" i="9"/>
  <c r="W809" i="9"/>
  <c r="V809" i="9"/>
  <c r="U809" i="9"/>
  <c r="T809" i="9"/>
  <c r="S809" i="9"/>
  <c r="R809" i="9"/>
  <c r="Q809" i="9"/>
  <c r="P809" i="9"/>
  <c r="O809" i="9"/>
  <c r="N809" i="9"/>
  <c r="M809" i="9"/>
  <c r="L809" i="9"/>
  <c r="K809" i="9"/>
  <c r="J809" i="9"/>
  <c r="I809" i="9"/>
  <c r="H809" i="9"/>
  <c r="G809" i="9"/>
  <c r="F809" i="9"/>
  <c r="AJ808" i="9"/>
  <c r="AI808" i="9"/>
  <c r="AH808" i="9"/>
  <c r="AG808" i="9"/>
  <c r="AF808" i="9"/>
  <c r="AE808" i="9"/>
  <c r="AD808" i="9"/>
  <c r="AC808" i="9"/>
  <c r="AB808" i="9"/>
  <c r="AA808" i="9"/>
  <c r="Z808" i="9"/>
  <c r="Y808" i="9"/>
  <c r="X808" i="9"/>
  <c r="W808" i="9"/>
  <c r="V808" i="9"/>
  <c r="U808" i="9"/>
  <c r="T808" i="9"/>
  <c r="S808" i="9"/>
  <c r="R808" i="9"/>
  <c r="Q808" i="9"/>
  <c r="P808" i="9"/>
  <c r="O808" i="9"/>
  <c r="N808" i="9"/>
  <c r="M808" i="9"/>
  <c r="L808" i="9"/>
  <c r="K808" i="9"/>
  <c r="J808" i="9"/>
  <c r="I808" i="9"/>
  <c r="H808" i="9"/>
  <c r="G808" i="9"/>
  <c r="F808" i="9"/>
  <c r="AJ807" i="9"/>
  <c r="AI807" i="9"/>
  <c r="AH807" i="9"/>
  <c r="AG807" i="9"/>
  <c r="AF807" i="9"/>
  <c r="AE807" i="9"/>
  <c r="AD807" i="9"/>
  <c r="AC807" i="9"/>
  <c r="AB807" i="9"/>
  <c r="AA807" i="9"/>
  <c r="Z807" i="9"/>
  <c r="Y807" i="9"/>
  <c r="X807" i="9"/>
  <c r="W807" i="9"/>
  <c r="V807" i="9"/>
  <c r="U807" i="9"/>
  <c r="T807" i="9"/>
  <c r="S807" i="9"/>
  <c r="R807" i="9"/>
  <c r="Q807" i="9"/>
  <c r="P807" i="9"/>
  <c r="O807" i="9"/>
  <c r="N807" i="9"/>
  <c r="M807" i="9"/>
  <c r="L807" i="9"/>
  <c r="K807" i="9"/>
  <c r="J807" i="9"/>
  <c r="I807" i="9"/>
  <c r="H807" i="9"/>
  <c r="G807" i="9"/>
  <c r="F807" i="9"/>
  <c r="AJ806" i="9"/>
  <c r="AI806" i="9"/>
  <c r="AH806" i="9"/>
  <c r="AG806" i="9"/>
  <c r="AF806" i="9"/>
  <c r="AE806" i="9"/>
  <c r="AD806" i="9"/>
  <c r="AC806" i="9"/>
  <c r="AB806" i="9"/>
  <c r="AA806" i="9"/>
  <c r="Z806" i="9"/>
  <c r="Y806" i="9"/>
  <c r="X806" i="9"/>
  <c r="W806" i="9"/>
  <c r="V806" i="9"/>
  <c r="U806" i="9"/>
  <c r="T806" i="9"/>
  <c r="S806" i="9"/>
  <c r="R806" i="9"/>
  <c r="Q806" i="9"/>
  <c r="P806" i="9"/>
  <c r="O806" i="9"/>
  <c r="N806" i="9"/>
  <c r="M806" i="9"/>
  <c r="L806" i="9"/>
  <c r="K806" i="9"/>
  <c r="J806" i="9"/>
  <c r="I806" i="9"/>
  <c r="H806" i="9"/>
  <c r="G806" i="9"/>
  <c r="F806" i="9"/>
  <c r="AJ805" i="9"/>
  <c r="AI805" i="9"/>
  <c r="AH805" i="9"/>
  <c r="AG805" i="9"/>
  <c r="AF805" i="9"/>
  <c r="AE805" i="9"/>
  <c r="AD805" i="9"/>
  <c r="AC805" i="9"/>
  <c r="AB805" i="9"/>
  <c r="AA805" i="9"/>
  <c r="Z805" i="9"/>
  <c r="Y805" i="9"/>
  <c r="X805" i="9"/>
  <c r="W805" i="9"/>
  <c r="V805" i="9"/>
  <c r="U805" i="9"/>
  <c r="T805" i="9"/>
  <c r="S805" i="9"/>
  <c r="R805" i="9"/>
  <c r="Q805" i="9"/>
  <c r="P805" i="9"/>
  <c r="O805" i="9"/>
  <c r="N805" i="9"/>
  <c r="M805" i="9"/>
  <c r="L805" i="9"/>
  <c r="K805" i="9"/>
  <c r="J805" i="9"/>
  <c r="I805" i="9"/>
  <c r="H805" i="9"/>
  <c r="G805" i="9"/>
  <c r="F805" i="9"/>
  <c r="AJ804" i="9"/>
  <c r="AI804" i="9"/>
  <c r="AH804" i="9"/>
  <c r="AG804" i="9"/>
  <c r="AF804" i="9"/>
  <c r="AE804" i="9"/>
  <c r="AD804" i="9"/>
  <c r="AC804" i="9"/>
  <c r="AB804" i="9"/>
  <c r="AA804" i="9"/>
  <c r="Z804" i="9"/>
  <c r="Y804" i="9"/>
  <c r="X804" i="9"/>
  <c r="W804" i="9"/>
  <c r="V804" i="9"/>
  <c r="U804" i="9"/>
  <c r="T804" i="9"/>
  <c r="S804" i="9"/>
  <c r="R804" i="9"/>
  <c r="Q804" i="9"/>
  <c r="P804" i="9"/>
  <c r="O804" i="9"/>
  <c r="N804" i="9"/>
  <c r="M804" i="9"/>
  <c r="L804" i="9"/>
  <c r="K804" i="9"/>
  <c r="J804" i="9"/>
  <c r="I804" i="9"/>
  <c r="H804" i="9"/>
  <c r="G804" i="9"/>
  <c r="F804" i="9"/>
  <c r="AJ803" i="9"/>
  <c r="AI803" i="9"/>
  <c r="AH803" i="9"/>
  <c r="AG803" i="9"/>
  <c r="AF803" i="9"/>
  <c r="AE803" i="9"/>
  <c r="AD803" i="9"/>
  <c r="AC803" i="9"/>
  <c r="AB803" i="9"/>
  <c r="AA803" i="9"/>
  <c r="Z803" i="9"/>
  <c r="Y803" i="9"/>
  <c r="X803" i="9"/>
  <c r="W803" i="9"/>
  <c r="V803" i="9"/>
  <c r="U803" i="9"/>
  <c r="T803" i="9"/>
  <c r="S803" i="9"/>
  <c r="R803" i="9"/>
  <c r="Q803" i="9"/>
  <c r="P803" i="9"/>
  <c r="O803" i="9"/>
  <c r="N803" i="9"/>
  <c r="M803" i="9"/>
  <c r="L803" i="9"/>
  <c r="K803" i="9"/>
  <c r="J803" i="9"/>
  <c r="I803" i="9"/>
  <c r="H803" i="9"/>
  <c r="G803" i="9"/>
  <c r="F803" i="9"/>
  <c r="AJ802" i="9"/>
  <c r="AI802" i="9"/>
  <c r="AH802" i="9"/>
  <c r="AG802" i="9"/>
  <c r="AF802" i="9"/>
  <c r="AE802" i="9"/>
  <c r="AD802" i="9"/>
  <c r="AC802" i="9"/>
  <c r="AB802" i="9"/>
  <c r="AA802" i="9"/>
  <c r="Z802" i="9"/>
  <c r="Y802" i="9"/>
  <c r="X802" i="9"/>
  <c r="W802" i="9"/>
  <c r="V802" i="9"/>
  <c r="U802" i="9"/>
  <c r="T802" i="9"/>
  <c r="S802" i="9"/>
  <c r="R802" i="9"/>
  <c r="Q802" i="9"/>
  <c r="P802" i="9"/>
  <c r="O802" i="9"/>
  <c r="N802" i="9"/>
  <c r="M802" i="9"/>
  <c r="L802" i="9"/>
  <c r="K802" i="9"/>
  <c r="J802" i="9"/>
  <c r="I802" i="9"/>
  <c r="H802" i="9"/>
  <c r="G802" i="9"/>
  <c r="F802" i="9"/>
  <c r="AJ801" i="9"/>
  <c r="AI801" i="9"/>
  <c r="AH801" i="9"/>
  <c r="AG801" i="9"/>
  <c r="AF801" i="9"/>
  <c r="AE801" i="9"/>
  <c r="AD801" i="9"/>
  <c r="AC801" i="9"/>
  <c r="AB801" i="9"/>
  <c r="AA801" i="9"/>
  <c r="Z801" i="9"/>
  <c r="Y801" i="9"/>
  <c r="X801" i="9"/>
  <c r="W801" i="9"/>
  <c r="V801" i="9"/>
  <c r="U801" i="9"/>
  <c r="T801" i="9"/>
  <c r="S801" i="9"/>
  <c r="R801" i="9"/>
  <c r="Q801" i="9"/>
  <c r="P801" i="9"/>
  <c r="O801" i="9"/>
  <c r="N801" i="9"/>
  <c r="M801" i="9"/>
  <c r="L801" i="9"/>
  <c r="K801" i="9"/>
  <c r="J801" i="9"/>
  <c r="I801" i="9"/>
  <c r="H801" i="9"/>
  <c r="G801" i="9"/>
  <c r="F801" i="9"/>
  <c r="AJ800" i="9"/>
  <c r="AI800" i="9"/>
  <c r="AH800" i="9"/>
  <c r="AG800" i="9"/>
  <c r="AF800" i="9"/>
  <c r="AE800" i="9"/>
  <c r="AD800" i="9"/>
  <c r="AC800" i="9"/>
  <c r="AB800" i="9"/>
  <c r="AA800" i="9"/>
  <c r="Z800" i="9"/>
  <c r="Y800" i="9"/>
  <c r="X800" i="9"/>
  <c r="W800" i="9"/>
  <c r="V800" i="9"/>
  <c r="U800" i="9"/>
  <c r="T800" i="9"/>
  <c r="S800" i="9"/>
  <c r="R800" i="9"/>
  <c r="Q800" i="9"/>
  <c r="P800" i="9"/>
  <c r="O800" i="9"/>
  <c r="N800" i="9"/>
  <c r="M800" i="9"/>
  <c r="L800" i="9"/>
  <c r="K800" i="9"/>
  <c r="J800" i="9"/>
  <c r="I800" i="9"/>
  <c r="H800" i="9"/>
  <c r="G800" i="9"/>
  <c r="F800" i="9"/>
  <c r="AJ799" i="9"/>
  <c r="AI799" i="9"/>
  <c r="AH799" i="9"/>
  <c r="AG799" i="9"/>
  <c r="AF799" i="9"/>
  <c r="AE799" i="9"/>
  <c r="AD799" i="9"/>
  <c r="AC799" i="9"/>
  <c r="AB799" i="9"/>
  <c r="AA799" i="9"/>
  <c r="Z799" i="9"/>
  <c r="Y799" i="9"/>
  <c r="X799" i="9"/>
  <c r="W799" i="9"/>
  <c r="V799" i="9"/>
  <c r="U799" i="9"/>
  <c r="T799" i="9"/>
  <c r="S799" i="9"/>
  <c r="R799" i="9"/>
  <c r="Q799" i="9"/>
  <c r="P799" i="9"/>
  <c r="O799" i="9"/>
  <c r="N799" i="9"/>
  <c r="M799" i="9"/>
  <c r="L799" i="9"/>
  <c r="K799" i="9"/>
  <c r="J799" i="9"/>
  <c r="I799" i="9"/>
  <c r="H799" i="9"/>
  <c r="G799" i="9"/>
  <c r="F799" i="9"/>
  <c r="AJ798" i="9"/>
  <c r="AI798" i="9"/>
  <c r="AH798" i="9"/>
  <c r="AG798" i="9"/>
  <c r="AF798" i="9"/>
  <c r="AE798" i="9"/>
  <c r="AD798" i="9"/>
  <c r="AC798" i="9"/>
  <c r="AB798" i="9"/>
  <c r="AA798" i="9"/>
  <c r="Z798" i="9"/>
  <c r="Y798" i="9"/>
  <c r="X798" i="9"/>
  <c r="W798" i="9"/>
  <c r="V798" i="9"/>
  <c r="U798" i="9"/>
  <c r="T798" i="9"/>
  <c r="S798" i="9"/>
  <c r="R798" i="9"/>
  <c r="Q798" i="9"/>
  <c r="P798" i="9"/>
  <c r="O798" i="9"/>
  <c r="N798" i="9"/>
  <c r="M798" i="9"/>
  <c r="L798" i="9"/>
  <c r="K798" i="9"/>
  <c r="J798" i="9"/>
  <c r="I798" i="9"/>
  <c r="H798" i="9"/>
  <c r="G798" i="9"/>
  <c r="F798" i="9"/>
  <c r="AJ797" i="9"/>
  <c r="AI797" i="9"/>
  <c r="AH797" i="9"/>
  <c r="AG797" i="9"/>
  <c r="AF797" i="9"/>
  <c r="AE797" i="9"/>
  <c r="AD797" i="9"/>
  <c r="AC797" i="9"/>
  <c r="AB797" i="9"/>
  <c r="AA797" i="9"/>
  <c r="Z797" i="9"/>
  <c r="Y797" i="9"/>
  <c r="X797" i="9"/>
  <c r="W797" i="9"/>
  <c r="V797" i="9"/>
  <c r="U797" i="9"/>
  <c r="T797" i="9"/>
  <c r="S797" i="9"/>
  <c r="R797" i="9"/>
  <c r="Q797" i="9"/>
  <c r="P797" i="9"/>
  <c r="O797" i="9"/>
  <c r="N797" i="9"/>
  <c r="M797" i="9"/>
  <c r="L797" i="9"/>
  <c r="K797" i="9"/>
  <c r="J797" i="9"/>
  <c r="I797" i="9"/>
  <c r="H797" i="9"/>
  <c r="G797" i="9"/>
  <c r="F797" i="9"/>
  <c r="AJ796" i="9"/>
  <c r="AI796" i="9"/>
  <c r="AH796" i="9"/>
  <c r="AG796" i="9"/>
  <c r="AF796" i="9"/>
  <c r="AE796" i="9"/>
  <c r="AD796" i="9"/>
  <c r="AC796" i="9"/>
  <c r="AB796" i="9"/>
  <c r="AA796" i="9"/>
  <c r="Z796" i="9"/>
  <c r="Y796" i="9"/>
  <c r="X796" i="9"/>
  <c r="W796" i="9"/>
  <c r="V796" i="9"/>
  <c r="U796" i="9"/>
  <c r="T796" i="9"/>
  <c r="S796" i="9"/>
  <c r="R796" i="9"/>
  <c r="Q796" i="9"/>
  <c r="P796" i="9"/>
  <c r="O796" i="9"/>
  <c r="N796" i="9"/>
  <c r="M796" i="9"/>
  <c r="L796" i="9"/>
  <c r="K796" i="9"/>
  <c r="J796" i="9"/>
  <c r="I796" i="9"/>
  <c r="H796" i="9"/>
  <c r="G796" i="9"/>
  <c r="F796" i="9"/>
  <c r="AJ795" i="9"/>
  <c r="AI795" i="9"/>
  <c r="AH795" i="9"/>
  <c r="AG795" i="9"/>
  <c r="AF795" i="9"/>
  <c r="AE795" i="9"/>
  <c r="AD795" i="9"/>
  <c r="AC795" i="9"/>
  <c r="AB795" i="9"/>
  <c r="AA795" i="9"/>
  <c r="Z795" i="9"/>
  <c r="Y795" i="9"/>
  <c r="X795" i="9"/>
  <c r="W795" i="9"/>
  <c r="V795" i="9"/>
  <c r="U795" i="9"/>
  <c r="T795" i="9"/>
  <c r="S795" i="9"/>
  <c r="R795" i="9"/>
  <c r="Q795" i="9"/>
  <c r="P795" i="9"/>
  <c r="O795" i="9"/>
  <c r="N795" i="9"/>
  <c r="M795" i="9"/>
  <c r="L795" i="9"/>
  <c r="K795" i="9"/>
  <c r="J795" i="9"/>
  <c r="I795" i="9"/>
  <c r="H795" i="9"/>
  <c r="G795" i="9"/>
  <c r="F795" i="9"/>
  <c r="AJ794" i="9"/>
  <c r="AI794" i="9"/>
  <c r="AH794" i="9"/>
  <c r="AG794" i="9"/>
  <c r="AF794" i="9"/>
  <c r="AE794" i="9"/>
  <c r="AD794" i="9"/>
  <c r="AC794" i="9"/>
  <c r="AB794" i="9"/>
  <c r="AA794" i="9"/>
  <c r="Z794" i="9"/>
  <c r="Y794" i="9"/>
  <c r="X794" i="9"/>
  <c r="W794" i="9"/>
  <c r="V794" i="9"/>
  <c r="U794" i="9"/>
  <c r="T794" i="9"/>
  <c r="S794" i="9"/>
  <c r="R794" i="9"/>
  <c r="Q794" i="9"/>
  <c r="P794" i="9"/>
  <c r="O794" i="9"/>
  <c r="N794" i="9"/>
  <c r="M794" i="9"/>
  <c r="L794" i="9"/>
  <c r="K794" i="9"/>
  <c r="J794" i="9"/>
  <c r="I794" i="9"/>
  <c r="H794" i="9"/>
  <c r="G794" i="9"/>
  <c r="F794" i="9"/>
  <c r="AJ793" i="9"/>
  <c r="AI793" i="9"/>
  <c r="AH793" i="9"/>
  <c r="AG793" i="9"/>
  <c r="AF793" i="9"/>
  <c r="AE793" i="9"/>
  <c r="AD793" i="9"/>
  <c r="AC793" i="9"/>
  <c r="AB793" i="9"/>
  <c r="AA793" i="9"/>
  <c r="Z793" i="9"/>
  <c r="Y793" i="9"/>
  <c r="X793" i="9"/>
  <c r="W793" i="9"/>
  <c r="V793" i="9"/>
  <c r="U793" i="9"/>
  <c r="T793" i="9"/>
  <c r="S793" i="9"/>
  <c r="R793" i="9"/>
  <c r="Q793" i="9"/>
  <c r="P793" i="9"/>
  <c r="O793" i="9"/>
  <c r="N793" i="9"/>
  <c r="M793" i="9"/>
  <c r="L793" i="9"/>
  <c r="K793" i="9"/>
  <c r="J793" i="9"/>
  <c r="I793" i="9"/>
  <c r="H793" i="9"/>
  <c r="G793" i="9"/>
  <c r="F793" i="9"/>
  <c r="AJ792" i="9"/>
  <c r="AI792" i="9"/>
  <c r="AH792" i="9"/>
  <c r="AG792" i="9"/>
  <c r="AF792" i="9"/>
  <c r="AE792" i="9"/>
  <c r="AD792" i="9"/>
  <c r="AC792" i="9"/>
  <c r="AB792" i="9"/>
  <c r="AA792" i="9"/>
  <c r="Z792" i="9"/>
  <c r="Y792" i="9"/>
  <c r="X792" i="9"/>
  <c r="W792" i="9"/>
  <c r="V792" i="9"/>
  <c r="U792" i="9"/>
  <c r="T792" i="9"/>
  <c r="S792" i="9"/>
  <c r="R792" i="9"/>
  <c r="Q792" i="9"/>
  <c r="P792" i="9"/>
  <c r="O792" i="9"/>
  <c r="N792" i="9"/>
  <c r="M792" i="9"/>
  <c r="L792" i="9"/>
  <c r="K792" i="9"/>
  <c r="J792" i="9"/>
  <c r="I792" i="9"/>
  <c r="H792" i="9"/>
  <c r="G792" i="9"/>
  <c r="F792" i="9"/>
  <c r="AJ791" i="9"/>
  <c r="AI791" i="9"/>
  <c r="AH791" i="9"/>
  <c r="AG791" i="9"/>
  <c r="AF791" i="9"/>
  <c r="AE791" i="9"/>
  <c r="AD791" i="9"/>
  <c r="AC791" i="9"/>
  <c r="AB791" i="9"/>
  <c r="AA791" i="9"/>
  <c r="Z791" i="9"/>
  <c r="Y791" i="9"/>
  <c r="X791" i="9"/>
  <c r="W791" i="9"/>
  <c r="V791" i="9"/>
  <c r="U791" i="9"/>
  <c r="T791" i="9"/>
  <c r="S791" i="9"/>
  <c r="R791" i="9"/>
  <c r="Q791" i="9"/>
  <c r="P791" i="9"/>
  <c r="O791" i="9"/>
  <c r="N791" i="9"/>
  <c r="M791" i="9"/>
  <c r="L791" i="9"/>
  <c r="K791" i="9"/>
  <c r="J791" i="9"/>
  <c r="I791" i="9"/>
  <c r="H791" i="9"/>
  <c r="G791" i="9"/>
  <c r="F791" i="9"/>
  <c r="AJ790" i="9"/>
  <c r="AI790" i="9"/>
  <c r="AH790" i="9"/>
  <c r="AG790" i="9"/>
  <c r="AF790" i="9"/>
  <c r="AE790" i="9"/>
  <c r="AD790" i="9"/>
  <c r="AC790" i="9"/>
  <c r="AB790" i="9"/>
  <c r="AA790" i="9"/>
  <c r="Z790" i="9"/>
  <c r="Y790" i="9"/>
  <c r="X790" i="9"/>
  <c r="W790" i="9"/>
  <c r="V790" i="9"/>
  <c r="U790" i="9"/>
  <c r="T790" i="9"/>
  <c r="S790" i="9"/>
  <c r="R790" i="9"/>
  <c r="Q790" i="9"/>
  <c r="P790" i="9"/>
  <c r="O790" i="9"/>
  <c r="N790" i="9"/>
  <c r="M790" i="9"/>
  <c r="L790" i="9"/>
  <c r="K790" i="9"/>
  <c r="J790" i="9"/>
  <c r="I790" i="9"/>
  <c r="H790" i="9"/>
  <c r="G790" i="9"/>
  <c r="F790" i="9"/>
  <c r="AJ789" i="9"/>
  <c r="AI789" i="9"/>
  <c r="AH789" i="9"/>
  <c r="AG789" i="9"/>
  <c r="AF789" i="9"/>
  <c r="AE789" i="9"/>
  <c r="AD789" i="9"/>
  <c r="AC789" i="9"/>
  <c r="AB789" i="9"/>
  <c r="AA789" i="9"/>
  <c r="Z789" i="9"/>
  <c r="Y789" i="9"/>
  <c r="X789" i="9"/>
  <c r="W789" i="9"/>
  <c r="V789" i="9"/>
  <c r="U789" i="9"/>
  <c r="T789" i="9"/>
  <c r="S789" i="9"/>
  <c r="R789" i="9"/>
  <c r="Q789" i="9"/>
  <c r="P789" i="9"/>
  <c r="O789" i="9"/>
  <c r="N789" i="9"/>
  <c r="M789" i="9"/>
  <c r="L789" i="9"/>
  <c r="K789" i="9"/>
  <c r="J789" i="9"/>
  <c r="I789" i="9"/>
  <c r="H789" i="9"/>
  <c r="G789" i="9"/>
  <c r="F789" i="9"/>
  <c r="AJ788" i="9"/>
  <c r="AI788" i="9"/>
  <c r="AH788" i="9"/>
  <c r="AG788" i="9"/>
  <c r="AF788" i="9"/>
  <c r="AE788" i="9"/>
  <c r="AD788" i="9"/>
  <c r="AC788" i="9"/>
  <c r="AB788" i="9"/>
  <c r="AA788" i="9"/>
  <c r="Z788" i="9"/>
  <c r="Y788" i="9"/>
  <c r="X788" i="9"/>
  <c r="W788" i="9"/>
  <c r="V788" i="9"/>
  <c r="U788" i="9"/>
  <c r="T788" i="9"/>
  <c r="S788" i="9"/>
  <c r="R788" i="9"/>
  <c r="Q788" i="9"/>
  <c r="P788" i="9"/>
  <c r="O788" i="9"/>
  <c r="N788" i="9"/>
  <c r="M788" i="9"/>
  <c r="L788" i="9"/>
  <c r="K788" i="9"/>
  <c r="J788" i="9"/>
  <c r="I788" i="9"/>
  <c r="H788" i="9"/>
  <c r="G788" i="9"/>
  <c r="F788" i="9"/>
  <c r="AJ787" i="9"/>
  <c r="AI787" i="9"/>
  <c r="AH787" i="9"/>
  <c r="AG787" i="9"/>
  <c r="AF787" i="9"/>
  <c r="AE787" i="9"/>
  <c r="AD787" i="9"/>
  <c r="AC787" i="9"/>
  <c r="AB787" i="9"/>
  <c r="AA787" i="9"/>
  <c r="Z787" i="9"/>
  <c r="Y787" i="9"/>
  <c r="X787" i="9"/>
  <c r="W787" i="9"/>
  <c r="V787" i="9"/>
  <c r="U787" i="9"/>
  <c r="T787" i="9"/>
  <c r="S787" i="9"/>
  <c r="R787" i="9"/>
  <c r="Q787" i="9"/>
  <c r="P787" i="9"/>
  <c r="O787" i="9"/>
  <c r="N787" i="9"/>
  <c r="M787" i="9"/>
  <c r="L787" i="9"/>
  <c r="K787" i="9"/>
  <c r="J787" i="9"/>
  <c r="I787" i="9"/>
  <c r="H787" i="9"/>
  <c r="G787" i="9"/>
  <c r="F787" i="9"/>
  <c r="AJ786" i="9"/>
  <c r="AI786" i="9"/>
  <c r="AH786" i="9"/>
  <c r="AG786" i="9"/>
  <c r="AF786" i="9"/>
  <c r="AE786" i="9"/>
  <c r="AD786" i="9"/>
  <c r="AC786" i="9"/>
  <c r="AB786" i="9"/>
  <c r="AA786" i="9"/>
  <c r="Z786" i="9"/>
  <c r="Y786" i="9"/>
  <c r="X786" i="9"/>
  <c r="W786" i="9"/>
  <c r="V786" i="9"/>
  <c r="U786" i="9"/>
  <c r="T786" i="9"/>
  <c r="S786" i="9"/>
  <c r="R786" i="9"/>
  <c r="Q786" i="9"/>
  <c r="P786" i="9"/>
  <c r="O786" i="9"/>
  <c r="N786" i="9"/>
  <c r="M786" i="9"/>
  <c r="L786" i="9"/>
  <c r="K786" i="9"/>
  <c r="J786" i="9"/>
  <c r="I786" i="9"/>
  <c r="H786" i="9"/>
  <c r="G786" i="9"/>
  <c r="F786" i="9"/>
  <c r="AJ785" i="9"/>
  <c r="AI785" i="9"/>
  <c r="AH785" i="9"/>
  <c r="AG785" i="9"/>
  <c r="AF785" i="9"/>
  <c r="AE785" i="9"/>
  <c r="AD785" i="9"/>
  <c r="AC785" i="9"/>
  <c r="AB785" i="9"/>
  <c r="AA785" i="9"/>
  <c r="Z785" i="9"/>
  <c r="Y785" i="9"/>
  <c r="X785" i="9"/>
  <c r="W785" i="9"/>
  <c r="V785" i="9"/>
  <c r="U785" i="9"/>
  <c r="T785" i="9"/>
  <c r="S785" i="9"/>
  <c r="R785" i="9"/>
  <c r="Q785" i="9"/>
  <c r="P785" i="9"/>
  <c r="O785" i="9"/>
  <c r="N785" i="9"/>
  <c r="M785" i="9"/>
  <c r="L785" i="9"/>
  <c r="K785" i="9"/>
  <c r="J785" i="9"/>
  <c r="I785" i="9"/>
  <c r="H785" i="9"/>
  <c r="G785" i="9"/>
  <c r="F785" i="9"/>
  <c r="AJ784" i="9"/>
  <c r="AI784" i="9"/>
  <c r="AH784" i="9"/>
  <c r="AG784" i="9"/>
  <c r="AF784" i="9"/>
  <c r="AE784" i="9"/>
  <c r="AD784" i="9"/>
  <c r="AC784" i="9"/>
  <c r="AB784" i="9"/>
  <c r="AA784" i="9"/>
  <c r="Z784" i="9"/>
  <c r="Y784" i="9"/>
  <c r="X784" i="9"/>
  <c r="W784" i="9"/>
  <c r="V784" i="9"/>
  <c r="U784" i="9"/>
  <c r="T784" i="9"/>
  <c r="S784" i="9"/>
  <c r="R784" i="9"/>
  <c r="Q784" i="9"/>
  <c r="P784" i="9"/>
  <c r="O784" i="9"/>
  <c r="N784" i="9"/>
  <c r="M784" i="9"/>
  <c r="L784" i="9"/>
  <c r="K784" i="9"/>
  <c r="J784" i="9"/>
  <c r="I784" i="9"/>
  <c r="H784" i="9"/>
  <c r="G784" i="9"/>
  <c r="F784" i="9"/>
  <c r="AJ783" i="9"/>
  <c r="AI783" i="9"/>
  <c r="AH783" i="9"/>
  <c r="AG783" i="9"/>
  <c r="AF783" i="9"/>
  <c r="AE783" i="9"/>
  <c r="AD783" i="9"/>
  <c r="AC783" i="9"/>
  <c r="AB783" i="9"/>
  <c r="AA783" i="9"/>
  <c r="Z783" i="9"/>
  <c r="Y783" i="9"/>
  <c r="X783" i="9"/>
  <c r="W783" i="9"/>
  <c r="V783" i="9"/>
  <c r="U783" i="9"/>
  <c r="T783" i="9"/>
  <c r="S783" i="9"/>
  <c r="R783" i="9"/>
  <c r="Q783" i="9"/>
  <c r="P783" i="9"/>
  <c r="O783" i="9"/>
  <c r="N783" i="9"/>
  <c r="M783" i="9"/>
  <c r="L783" i="9"/>
  <c r="K783" i="9"/>
  <c r="J783" i="9"/>
  <c r="I783" i="9"/>
  <c r="H783" i="9"/>
  <c r="G783" i="9"/>
  <c r="F783" i="9"/>
  <c r="AJ782" i="9"/>
  <c r="AI782" i="9"/>
  <c r="AH782" i="9"/>
  <c r="AG782" i="9"/>
  <c r="AF782" i="9"/>
  <c r="AE782" i="9"/>
  <c r="AD782" i="9"/>
  <c r="AC782" i="9"/>
  <c r="AB782" i="9"/>
  <c r="AA782" i="9"/>
  <c r="Z782" i="9"/>
  <c r="Y782" i="9"/>
  <c r="X782" i="9"/>
  <c r="W782" i="9"/>
  <c r="V782" i="9"/>
  <c r="U782" i="9"/>
  <c r="T782" i="9"/>
  <c r="S782" i="9"/>
  <c r="R782" i="9"/>
  <c r="Q782" i="9"/>
  <c r="P782" i="9"/>
  <c r="O782" i="9"/>
  <c r="N782" i="9"/>
  <c r="M782" i="9"/>
  <c r="L782" i="9"/>
  <c r="K782" i="9"/>
  <c r="J782" i="9"/>
  <c r="I782" i="9"/>
  <c r="H782" i="9"/>
  <c r="G782" i="9"/>
  <c r="F782" i="9"/>
  <c r="AJ781" i="9"/>
  <c r="AI781" i="9"/>
  <c r="AH781" i="9"/>
  <c r="AG781" i="9"/>
  <c r="AF781" i="9"/>
  <c r="AE781" i="9"/>
  <c r="AD781" i="9"/>
  <c r="AC781" i="9"/>
  <c r="AB781" i="9"/>
  <c r="AA781" i="9"/>
  <c r="Z781" i="9"/>
  <c r="Y781" i="9"/>
  <c r="X781" i="9"/>
  <c r="W781" i="9"/>
  <c r="V781" i="9"/>
  <c r="U781" i="9"/>
  <c r="T781" i="9"/>
  <c r="S781" i="9"/>
  <c r="R781" i="9"/>
  <c r="Q781" i="9"/>
  <c r="P781" i="9"/>
  <c r="O781" i="9"/>
  <c r="N781" i="9"/>
  <c r="M781" i="9"/>
  <c r="L781" i="9"/>
  <c r="K781" i="9"/>
  <c r="J781" i="9"/>
  <c r="I781" i="9"/>
  <c r="H781" i="9"/>
  <c r="G781" i="9"/>
  <c r="F781" i="9"/>
  <c r="AJ780" i="9"/>
  <c r="AI780" i="9"/>
  <c r="AH780" i="9"/>
  <c r="AG780" i="9"/>
  <c r="AF780" i="9"/>
  <c r="AE780" i="9"/>
  <c r="AD780" i="9"/>
  <c r="AC780" i="9"/>
  <c r="AB780" i="9"/>
  <c r="AA780" i="9"/>
  <c r="Z780" i="9"/>
  <c r="Y780" i="9"/>
  <c r="X780" i="9"/>
  <c r="W780" i="9"/>
  <c r="V780" i="9"/>
  <c r="U780" i="9"/>
  <c r="T780" i="9"/>
  <c r="S780" i="9"/>
  <c r="R780" i="9"/>
  <c r="Q780" i="9"/>
  <c r="P780" i="9"/>
  <c r="O780" i="9"/>
  <c r="N780" i="9"/>
  <c r="M780" i="9"/>
  <c r="L780" i="9"/>
  <c r="K780" i="9"/>
  <c r="J780" i="9"/>
  <c r="I780" i="9"/>
  <c r="H780" i="9"/>
  <c r="G780" i="9"/>
  <c r="F780" i="9"/>
  <c r="AJ779" i="9"/>
  <c r="AI779" i="9"/>
  <c r="AH779" i="9"/>
  <c r="AG779" i="9"/>
  <c r="AF779" i="9"/>
  <c r="AE779" i="9"/>
  <c r="AD779" i="9"/>
  <c r="AC779" i="9"/>
  <c r="AB779" i="9"/>
  <c r="AA779" i="9"/>
  <c r="Z779" i="9"/>
  <c r="Y779" i="9"/>
  <c r="X779" i="9"/>
  <c r="W779" i="9"/>
  <c r="V779" i="9"/>
  <c r="U779" i="9"/>
  <c r="T779" i="9"/>
  <c r="S779" i="9"/>
  <c r="R779" i="9"/>
  <c r="Q779" i="9"/>
  <c r="P779" i="9"/>
  <c r="O779" i="9"/>
  <c r="N779" i="9"/>
  <c r="M779" i="9"/>
  <c r="L779" i="9"/>
  <c r="K779" i="9"/>
  <c r="J779" i="9"/>
  <c r="I779" i="9"/>
  <c r="H779" i="9"/>
  <c r="G779" i="9"/>
  <c r="F779" i="9"/>
  <c r="AJ778" i="9"/>
  <c r="AI778" i="9"/>
  <c r="AH778" i="9"/>
  <c r="AG778" i="9"/>
  <c r="AF778" i="9"/>
  <c r="AE778" i="9"/>
  <c r="AD778" i="9"/>
  <c r="AC778" i="9"/>
  <c r="AB778" i="9"/>
  <c r="AA778" i="9"/>
  <c r="Z778" i="9"/>
  <c r="Y778" i="9"/>
  <c r="X778" i="9"/>
  <c r="W778" i="9"/>
  <c r="V778" i="9"/>
  <c r="U778" i="9"/>
  <c r="T778" i="9"/>
  <c r="S778" i="9"/>
  <c r="R778" i="9"/>
  <c r="Q778" i="9"/>
  <c r="P778" i="9"/>
  <c r="O778" i="9"/>
  <c r="N778" i="9"/>
  <c r="M778" i="9"/>
  <c r="L778" i="9"/>
  <c r="K778" i="9"/>
  <c r="J778" i="9"/>
  <c r="I778" i="9"/>
  <c r="H778" i="9"/>
  <c r="G778" i="9"/>
  <c r="F778" i="9"/>
  <c r="AJ777" i="9"/>
  <c r="AI777" i="9"/>
  <c r="AH777" i="9"/>
  <c r="AG777" i="9"/>
  <c r="AF777" i="9"/>
  <c r="AE777" i="9"/>
  <c r="AD777" i="9"/>
  <c r="AC777" i="9"/>
  <c r="AB777" i="9"/>
  <c r="AA777" i="9"/>
  <c r="Z777" i="9"/>
  <c r="Y777" i="9"/>
  <c r="X777" i="9"/>
  <c r="W777" i="9"/>
  <c r="V777" i="9"/>
  <c r="U777" i="9"/>
  <c r="T777" i="9"/>
  <c r="S777" i="9"/>
  <c r="R777" i="9"/>
  <c r="Q777" i="9"/>
  <c r="P777" i="9"/>
  <c r="O777" i="9"/>
  <c r="N777" i="9"/>
  <c r="M777" i="9"/>
  <c r="L777" i="9"/>
  <c r="K777" i="9"/>
  <c r="J777" i="9"/>
  <c r="I777" i="9"/>
  <c r="H777" i="9"/>
  <c r="G777" i="9"/>
  <c r="F777" i="9"/>
  <c r="AJ776" i="9"/>
  <c r="AI776" i="9"/>
  <c r="AH776" i="9"/>
  <c r="AG776" i="9"/>
  <c r="AF776" i="9"/>
  <c r="AE776" i="9"/>
  <c r="AD776" i="9"/>
  <c r="AC776" i="9"/>
  <c r="AB776" i="9"/>
  <c r="AA776" i="9"/>
  <c r="Z776" i="9"/>
  <c r="Y776" i="9"/>
  <c r="X776" i="9"/>
  <c r="W776" i="9"/>
  <c r="V776" i="9"/>
  <c r="U776" i="9"/>
  <c r="T776" i="9"/>
  <c r="S776" i="9"/>
  <c r="R776" i="9"/>
  <c r="Q776" i="9"/>
  <c r="P776" i="9"/>
  <c r="O776" i="9"/>
  <c r="N776" i="9"/>
  <c r="M776" i="9"/>
  <c r="L776" i="9"/>
  <c r="K776" i="9"/>
  <c r="J776" i="9"/>
  <c r="I776" i="9"/>
  <c r="H776" i="9"/>
  <c r="G776" i="9"/>
  <c r="F776" i="9"/>
  <c r="AJ775" i="9"/>
  <c r="AI775" i="9"/>
  <c r="AH775" i="9"/>
  <c r="AG775" i="9"/>
  <c r="AF775" i="9"/>
  <c r="AE775" i="9"/>
  <c r="AD775" i="9"/>
  <c r="AC775" i="9"/>
  <c r="AB775" i="9"/>
  <c r="AA775" i="9"/>
  <c r="Z775" i="9"/>
  <c r="Y775" i="9"/>
  <c r="X775" i="9"/>
  <c r="W775" i="9"/>
  <c r="V775" i="9"/>
  <c r="U775" i="9"/>
  <c r="T775" i="9"/>
  <c r="S775" i="9"/>
  <c r="R775" i="9"/>
  <c r="Q775" i="9"/>
  <c r="P775" i="9"/>
  <c r="O775" i="9"/>
  <c r="N775" i="9"/>
  <c r="M775" i="9"/>
  <c r="L775" i="9"/>
  <c r="K775" i="9"/>
  <c r="J775" i="9"/>
  <c r="I775" i="9"/>
  <c r="H775" i="9"/>
  <c r="G775" i="9"/>
  <c r="F775" i="9"/>
  <c r="AJ774" i="9"/>
  <c r="AI774" i="9"/>
  <c r="AH774" i="9"/>
  <c r="AG774" i="9"/>
  <c r="AF774" i="9"/>
  <c r="AE774" i="9"/>
  <c r="AD774" i="9"/>
  <c r="AC774" i="9"/>
  <c r="AB774" i="9"/>
  <c r="AA774" i="9"/>
  <c r="Z774" i="9"/>
  <c r="Y774" i="9"/>
  <c r="X774" i="9"/>
  <c r="W774" i="9"/>
  <c r="V774" i="9"/>
  <c r="U774" i="9"/>
  <c r="T774" i="9"/>
  <c r="S774" i="9"/>
  <c r="R774" i="9"/>
  <c r="Q774" i="9"/>
  <c r="P774" i="9"/>
  <c r="O774" i="9"/>
  <c r="N774" i="9"/>
  <c r="M774" i="9"/>
  <c r="L774" i="9"/>
  <c r="K774" i="9"/>
  <c r="J774" i="9"/>
  <c r="I774" i="9"/>
  <c r="H774" i="9"/>
  <c r="G774" i="9"/>
  <c r="F774" i="9"/>
  <c r="AJ773" i="9"/>
  <c r="AI773" i="9"/>
  <c r="AH773" i="9"/>
  <c r="AG773" i="9"/>
  <c r="AF773" i="9"/>
  <c r="AE773" i="9"/>
  <c r="AD773" i="9"/>
  <c r="AC773" i="9"/>
  <c r="AB773" i="9"/>
  <c r="AA773" i="9"/>
  <c r="Z773" i="9"/>
  <c r="Y773" i="9"/>
  <c r="X773" i="9"/>
  <c r="W773" i="9"/>
  <c r="V773" i="9"/>
  <c r="U773" i="9"/>
  <c r="T773" i="9"/>
  <c r="S773" i="9"/>
  <c r="R773" i="9"/>
  <c r="Q773" i="9"/>
  <c r="P773" i="9"/>
  <c r="O773" i="9"/>
  <c r="N773" i="9"/>
  <c r="M773" i="9"/>
  <c r="L773" i="9"/>
  <c r="K773" i="9"/>
  <c r="J773" i="9"/>
  <c r="I773" i="9"/>
  <c r="H773" i="9"/>
  <c r="G773" i="9"/>
  <c r="F773" i="9"/>
  <c r="AJ772" i="9"/>
  <c r="AI772" i="9"/>
  <c r="AH772" i="9"/>
  <c r="AG772" i="9"/>
  <c r="AF772" i="9"/>
  <c r="AE772" i="9"/>
  <c r="AD772" i="9"/>
  <c r="AC772" i="9"/>
  <c r="AB772" i="9"/>
  <c r="AA772" i="9"/>
  <c r="Z772" i="9"/>
  <c r="Y772" i="9"/>
  <c r="X772" i="9"/>
  <c r="W772" i="9"/>
  <c r="V772" i="9"/>
  <c r="U772" i="9"/>
  <c r="T772" i="9"/>
  <c r="S772" i="9"/>
  <c r="R772" i="9"/>
  <c r="Q772" i="9"/>
  <c r="P772" i="9"/>
  <c r="O772" i="9"/>
  <c r="N772" i="9"/>
  <c r="M772" i="9"/>
  <c r="L772" i="9"/>
  <c r="K772" i="9"/>
  <c r="J772" i="9"/>
  <c r="I772" i="9"/>
  <c r="H772" i="9"/>
  <c r="G772" i="9"/>
  <c r="F772" i="9"/>
  <c r="AJ771" i="9"/>
  <c r="AI771" i="9"/>
  <c r="AH771" i="9"/>
  <c r="AG771" i="9"/>
  <c r="AF771" i="9"/>
  <c r="AE771" i="9"/>
  <c r="AD771" i="9"/>
  <c r="AC771" i="9"/>
  <c r="AB771" i="9"/>
  <c r="AA771" i="9"/>
  <c r="Z771" i="9"/>
  <c r="Y771" i="9"/>
  <c r="X771" i="9"/>
  <c r="W771" i="9"/>
  <c r="V771" i="9"/>
  <c r="U771" i="9"/>
  <c r="T771" i="9"/>
  <c r="S771" i="9"/>
  <c r="R771" i="9"/>
  <c r="Q771" i="9"/>
  <c r="P771" i="9"/>
  <c r="O771" i="9"/>
  <c r="N771" i="9"/>
  <c r="M771" i="9"/>
  <c r="L771" i="9"/>
  <c r="K771" i="9"/>
  <c r="J771" i="9"/>
  <c r="I771" i="9"/>
  <c r="H771" i="9"/>
  <c r="G771" i="9"/>
  <c r="F771" i="9"/>
  <c r="AJ770" i="9"/>
  <c r="AI770" i="9"/>
  <c r="AH770" i="9"/>
  <c r="AG770" i="9"/>
  <c r="AF770" i="9"/>
  <c r="AE770" i="9"/>
  <c r="AD770" i="9"/>
  <c r="AC770" i="9"/>
  <c r="AB770" i="9"/>
  <c r="AA770" i="9"/>
  <c r="Z770" i="9"/>
  <c r="Y770" i="9"/>
  <c r="X770" i="9"/>
  <c r="W770" i="9"/>
  <c r="V770" i="9"/>
  <c r="U770" i="9"/>
  <c r="T770" i="9"/>
  <c r="S770" i="9"/>
  <c r="R770" i="9"/>
  <c r="Q770" i="9"/>
  <c r="P770" i="9"/>
  <c r="O770" i="9"/>
  <c r="N770" i="9"/>
  <c r="M770" i="9"/>
  <c r="L770" i="9"/>
  <c r="K770" i="9"/>
  <c r="J770" i="9"/>
  <c r="I770" i="9"/>
  <c r="H770" i="9"/>
  <c r="G770" i="9"/>
  <c r="F770" i="9"/>
  <c r="AJ769" i="9"/>
  <c r="AI769" i="9"/>
  <c r="AH769" i="9"/>
  <c r="AG769" i="9"/>
  <c r="AF769" i="9"/>
  <c r="AE769" i="9"/>
  <c r="AD769" i="9"/>
  <c r="AC769" i="9"/>
  <c r="AB769" i="9"/>
  <c r="AA769" i="9"/>
  <c r="Z769" i="9"/>
  <c r="Y769" i="9"/>
  <c r="X769" i="9"/>
  <c r="W769" i="9"/>
  <c r="V769" i="9"/>
  <c r="U769" i="9"/>
  <c r="T769" i="9"/>
  <c r="S769" i="9"/>
  <c r="R769" i="9"/>
  <c r="Q769" i="9"/>
  <c r="P769" i="9"/>
  <c r="O769" i="9"/>
  <c r="N769" i="9"/>
  <c r="M769" i="9"/>
  <c r="L769" i="9"/>
  <c r="K769" i="9"/>
  <c r="J769" i="9"/>
  <c r="I769" i="9"/>
  <c r="H769" i="9"/>
  <c r="G769" i="9"/>
  <c r="F769" i="9"/>
  <c r="AJ768" i="9"/>
  <c r="AI768" i="9"/>
  <c r="AH768" i="9"/>
  <c r="AG768" i="9"/>
  <c r="AF768" i="9"/>
  <c r="AE768" i="9"/>
  <c r="AD768" i="9"/>
  <c r="AC768" i="9"/>
  <c r="AB768" i="9"/>
  <c r="AA768" i="9"/>
  <c r="Z768" i="9"/>
  <c r="Y768" i="9"/>
  <c r="X768" i="9"/>
  <c r="W768" i="9"/>
  <c r="V768" i="9"/>
  <c r="U768" i="9"/>
  <c r="T768" i="9"/>
  <c r="S768" i="9"/>
  <c r="R768" i="9"/>
  <c r="Q768" i="9"/>
  <c r="P768" i="9"/>
  <c r="O768" i="9"/>
  <c r="N768" i="9"/>
  <c r="M768" i="9"/>
  <c r="L768" i="9"/>
  <c r="K768" i="9"/>
  <c r="J768" i="9"/>
  <c r="I768" i="9"/>
  <c r="H768" i="9"/>
  <c r="G768" i="9"/>
  <c r="F768" i="9"/>
  <c r="AJ767" i="9"/>
  <c r="AI767" i="9"/>
  <c r="AH767" i="9"/>
  <c r="AG767" i="9"/>
  <c r="AF767" i="9"/>
  <c r="AE767" i="9"/>
  <c r="AD767" i="9"/>
  <c r="AC767" i="9"/>
  <c r="AB767" i="9"/>
  <c r="AA767" i="9"/>
  <c r="Z767" i="9"/>
  <c r="Y767" i="9"/>
  <c r="X767" i="9"/>
  <c r="W767" i="9"/>
  <c r="V767" i="9"/>
  <c r="U767" i="9"/>
  <c r="T767" i="9"/>
  <c r="S767" i="9"/>
  <c r="R767" i="9"/>
  <c r="Q767" i="9"/>
  <c r="P767" i="9"/>
  <c r="O767" i="9"/>
  <c r="N767" i="9"/>
  <c r="M767" i="9"/>
  <c r="L767" i="9"/>
  <c r="K767" i="9"/>
  <c r="J767" i="9"/>
  <c r="I767" i="9"/>
  <c r="H767" i="9"/>
  <c r="G767" i="9"/>
  <c r="F767" i="9"/>
  <c r="AJ766" i="9"/>
  <c r="AI766" i="9"/>
  <c r="AH766" i="9"/>
  <c r="AG766" i="9"/>
  <c r="AF766" i="9"/>
  <c r="AE766" i="9"/>
  <c r="AD766" i="9"/>
  <c r="AC766" i="9"/>
  <c r="AB766" i="9"/>
  <c r="AA766" i="9"/>
  <c r="Z766" i="9"/>
  <c r="Y766" i="9"/>
  <c r="X766" i="9"/>
  <c r="W766" i="9"/>
  <c r="V766" i="9"/>
  <c r="U766" i="9"/>
  <c r="T766" i="9"/>
  <c r="S766" i="9"/>
  <c r="R766" i="9"/>
  <c r="Q766" i="9"/>
  <c r="P766" i="9"/>
  <c r="O766" i="9"/>
  <c r="N766" i="9"/>
  <c r="M766" i="9"/>
  <c r="L766" i="9"/>
  <c r="K766" i="9"/>
  <c r="J766" i="9"/>
  <c r="I766" i="9"/>
  <c r="H766" i="9"/>
  <c r="G766" i="9"/>
  <c r="F766" i="9"/>
  <c r="AJ765" i="9"/>
  <c r="AI765" i="9"/>
  <c r="AH765" i="9"/>
  <c r="AG765" i="9"/>
  <c r="AF765" i="9"/>
  <c r="AE765" i="9"/>
  <c r="AD765" i="9"/>
  <c r="AC765" i="9"/>
  <c r="AB765" i="9"/>
  <c r="AA765" i="9"/>
  <c r="Z765" i="9"/>
  <c r="Y765" i="9"/>
  <c r="X765" i="9"/>
  <c r="W765" i="9"/>
  <c r="V765" i="9"/>
  <c r="U765" i="9"/>
  <c r="T765" i="9"/>
  <c r="S765" i="9"/>
  <c r="R765" i="9"/>
  <c r="Q765" i="9"/>
  <c r="P765" i="9"/>
  <c r="O765" i="9"/>
  <c r="N765" i="9"/>
  <c r="M765" i="9"/>
  <c r="L765" i="9"/>
  <c r="K765" i="9"/>
  <c r="J765" i="9"/>
  <c r="I765" i="9"/>
  <c r="H765" i="9"/>
  <c r="G765" i="9"/>
  <c r="F765" i="9"/>
  <c r="AJ764" i="9"/>
  <c r="AI764" i="9"/>
  <c r="AH764" i="9"/>
  <c r="AG764" i="9"/>
  <c r="AF764" i="9"/>
  <c r="AE764" i="9"/>
  <c r="AD764" i="9"/>
  <c r="AC764" i="9"/>
  <c r="AB764" i="9"/>
  <c r="AA764" i="9"/>
  <c r="Z764" i="9"/>
  <c r="Y764" i="9"/>
  <c r="X764" i="9"/>
  <c r="W764" i="9"/>
  <c r="V764" i="9"/>
  <c r="U764" i="9"/>
  <c r="T764" i="9"/>
  <c r="S764" i="9"/>
  <c r="R764" i="9"/>
  <c r="Q764" i="9"/>
  <c r="P764" i="9"/>
  <c r="O764" i="9"/>
  <c r="N764" i="9"/>
  <c r="M764" i="9"/>
  <c r="L764" i="9"/>
  <c r="K764" i="9"/>
  <c r="J764" i="9"/>
  <c r="I764" i="9"/>
  <c r="H764" i="9"/>
  <c r="G764" i="9"/>
  <c r="F764" i="9"/>
  <c r="AJ763" i="9"/>
  <c r="AI763" i="9"/>
  <c r="AH763" i="9"/>
  <c r="AG763" i="9"/>
  <c r="AF763" i="9"/>
  <c r="AE763" i="9"/>
  <c r="AD763" i="9"/>
  <c r="AC763" i="9"/>
  <c r="AB763" i="9"/>
  <c r="AA763" i="9"/>
  <c r="Z763" i="9"/>
  <c r="Y763" i="9"/>
  <c r="X763" i="9"/>
  <c r="W763" i="9"/>
  <c r="V763" i="9"/>
  <c r="U763" i="9"/>
  <c r="T763" i="9"/>
  <c r="S763" i="9"/>
  <c r="R763" i="9"/>
  <c r="Q763" i="9"/>
  <c r="P763" i="9"/>
  <c r="O763" i="9"/>
  <c r="N763" i="9"/>
  <c r="M763" i="9"/>
  <c r="L763" i="9"/>
  <c r="K763" i="9"/>
  <c r="J763" i="9"/>
  <c r="I763" i="9"/>
  <c r="H763" i="9"/>
  <c r="G763" i="9"/>
  <c r="F763" i="9"/>
  <c r="AJ762" i="9"/>
  <c r="AI762" i="9"/>
  <c r="AH762" i="9"/>
  <c r="AG762" i="9"/>
  <c r="AF762" i="9"/>
  <c r="AE762" i="9"/>
  <c r="AD762" i="9"/>
  <c r="AC762" i="9"/>
  <c r="AB762" i="9"/>
  <c r="AA762" i="9"/>
  <c r="Z762" i="9"/>
  <c r="Y762" i="9"/>
  <c r="X762" i="9"/>
  <c r="W762" i="9"/>
  <c r="V762" i="9"/>
  <c r="U762" i="9"/>
  <c r="T762" i="9"/>
  <c r="S762" i="9"/>
  <c r="R762" i="9"/>
  <c r="Q762" i="9"/>
  <c r="P762" i="9"/>
  <c r="O762" i="9"/>
  <c r="N762" i="9"/>
  <c r="M762" i="9"/>
  <c r="L762" i="9"/>
  <c r="K762" i="9"/>
  <c r="J762" i="9"/>
  <c r="I762" i="9"/>
  <c r="H762" i="9"/>
  <c r="G762" i="9"/>
  <c r="F762" i="9"/>
  <c r="AJ761" i="9"/>
  <c r="AI761" i="9"/>
  <c r="AH761" i="9"/>
  <c r="AG761" i="9"/>
  <c r="AF761" i="9"/>
  <c r="AE761" i="9"/>
  <c r="AD761" i="9"/>
  <c r="AC761" i="9"/>
  <c r="AB761" i="9"/>
  <c r="AA761" i="9"/>
  <c r="Z761" i="9"/>
  <c r="Y761" i="9"/>
  <c r="X761" i="9"/>
  <c r="W761" i="9"/>
  <c r="V761" i="9"/>
  <c r="U761" i="9"/>
  <c r="T761" i="9"/>
  <c r="S761" i="9"/>
  <c r="R761" i="9"/>
  <c r="Q761" i="9"/>
  <c r="P761" i="9"/>
  <c r="O761" i="9"/>
  <c r="N761" i="9"/>
  <c r="M761" i="9"/>
  <c r="L761" i="9"/>
  <c r="K761" i="9"/>
  <c r="J761" i="9"/>
  <c r="I761" i="9"/>
  <c r="H761" i="9"/>
  <c r="G761" i="9"/>
  <c r="F761" i="9"/>
  <c r="AJ760" i="9"/>
  <c r="AI760" i="9"/>
  <c r="AH760" i="9"/>
  <c r="AG760" i="9"/>
  <c r="AF760" i="9"/>
  <c r="AE760" i="9"/>
  <c r="AD760" i="9"/>
  <c r="AC760" i="9"/>
  <c r="AB760" i="9"/>
  <c r="AA760" i="9"/>
  <c r="Z760" i="9"/>
  <c r="Y760" i="9"/>
  <c r="X760" i="9"/>
  <c r="W760" i="9"/>
  <c r="V760" i="9"/>
  <c r="U760" i="9"/>
  <c r="T760" i="9"/>
  <c r="S760" i="9"/>
  <c r="R760" i="9"/>
  <c r="Q760" i="9"/>
  <c r="P760" i="9"/>
  <c r="O760" i="9"/>
  <c r="N760" i="9"/>
  <c r="M760" i="9"/>
  <c r="L760" i="9"/>
  <c r="K760" i="9"/>
  <c r="J760" i="9"/>
  <c r="I760" i="9"/>
  <c r="H760" i="9"/>
  <c r="G760" i="9"/>
  <c r="F760" i="9"/>
  <c r="AJ759" i="9"/>
  <c r="AI759" i="9"/>
  <c r="AH759" i="9"/>
  <c r="AG759" i="9"/>
  <c r="AF759" i="9"/>
  <c r="AE759" i="9"/>
  <c r="AD759" i="9"/>
  <c r="AC759" i="9"/>
  <c r="AB759" i="9"/>
  <c r="AA759" i="9"/>
  <c r="Z759" i="9"/>
  <c r="Y759" i="9"/>
  <c r="X759" i="9"/>
  <c r="W759" i="9"/>
  <c r="V759" i="9"/>
  <c r="U759" i="9"/>
  <c r="T759" i="9"/>
  <c r="S759" i="9"/>
  <c r="R759" i="9"/>
  <c r="Q759" i="9"/>
  <c r="P759" i="9"/>
  <c r="O759" i="9"/>
  <c r="N759" i="9"/>
  <c r="M759" i="9"/>
  <c r="L759" i="9"/>
  <c r="K759" i="9"/>
  <c r="J759" i="9"/>
  <c r="I759" i="9"/>
  <c r="H759" i="9"/>
  <c r="G759" i="9"/>
  <c r="F759" i="9"/>
  <c r="AJ758" i="9"/>
  <c r="AI758" i="9"/>
  <c r="AH758" i="9"/>
  <c r="AG758" i="9"/>
  <c r="AF758" i="9"/>
  <c r="AE758" i="9"/>
  <c r="AD758" i="9"/>
  <c r="AC758" i="9"/>
  <c r="AB758" i="9"/>
  <c r="AA758" i="9"/>
  <c r="Z758" i="9"/>
  <c r="Y758" i="9"/>
  <c r="X758" i="9"/>
  <c r="W758" i="9"/>
  <c r="V758" i="9"/>
  <c r="U758" i="9"/>
  <c r="T758" i="9"/>
  <c r="S758" i="9"/>
  <c r="R758" i="9"/>
  <c r="Q758" i="9"/>
  <c r="P758" i="9"/>
  <c r="O758" i="9"/>
  <c r="N758" i="9"/>
  <c r="M758" i="9"/>
  <c r="L758" i="9"/>
  <c r="K758" i="9"/>
  <c r="J758" i="9"/>
  <c r="I758" i="9"/>
  <c r="H758" i="9"/>
  <c r="G758" i="9"/>
  <c r="F758" i="9"/>
  <c r="AJ757" i="9"/>
  <c r="AI757" i="9"/>
  <c r="AH757" i="9"/>
  <c r="AG757" i="9"/>
  <c r="AF757" i="9"/>
  <c r="AE757" i="9"/>
  <c r="AD757" i="9"/>
  <c r="AC757" i="9"/>
  <c r="AB757" i="9"/>
  <c r="AA757" i="9"/>
  <c r="Z757" i="9"/>
  <c r="Y757" i="9"/>
  <c r="X757" i="9"/>
  <c r="W757" i="9"/>
  <c r="V757" i="9"/>
  <c r="U757" i="9"/>
  <c r="T757" i="9"/>
  <c r="S757" i="9"/>
  <c r="R757" i="9"/>
  <c r="Q757" i="9"/>
  <c r="P757" i="9"/>
  <c r="O757" i="9"/>
  <c r="N757" i="9"/>
  <c r="M757" i="9"/>
  <c r="L757" i="9"/>
  <c r="K757" i="9"/>
  <c r="J757" i="9"/>
  <c r="I757" i="9"/>
  <c r="H757" i="9"/>
  <c r="G757" i="9"/>
  <c r="F757" i="9"/>
  <c r="AJ756" i="9"/>
  <c r="AI756" i="9"/>
  <c r="AH756" i="9"/>
  <c r="AG756" i="9"/>
  <c r="AF756" i="9"/>
  <c r="AE756" i="9"/>
  <c r="AD756" i="9"/>
  <c r="AC756" i="9"/>
  <c r="AB756" i="9"/>
  <c r="AA756" i="9"/>
  <c r="Z756" i="9"/>
  <c r="Y756" i="9"/>
  <c r="X756" i="9"/>
  <c r="W756" i="9"/>
  <c r="V756" i="9"/>
  <c r="U756" i="9"/>
  <c r="T756" i="9"/>
  <c r="S756" i="9"/>
  <c r="R756" i="9"/>
  <c r="Q756" i="9"/>
  <c r="P756" i="9"/>
  <c r="O756" i="9"/>
  <c r="N756" i="9"/>
  <c r="M756" i="9"/>
  <c r="L756" i="9"/>
  <c r="K756" i="9"/>
  <c r="J756" i="9"/>
  <c r="I756" i="9"/>
  <c r="H756" i="9"/>
  <c r="G756" i="9"/>
  <c r="F756" i="9"/>
  <c r="AJ755" i="9"/>
  <c r="AI755" i="9"/>
  <c r="AH755" i="9"/>
  <c r="AG755" i="9"/>
  <c r="AF755" i="9"/>
  <c r="AE755" i="9"/>
  <c r="AD755" i="9"/>
  <c r="AC755" i="9"/>
  <c r="AB755" i="9"/>
  <c r="AA755" i="9"/>
  <c r="Z755" i="9"/>
  <c r="Y755" i="9"/>
  <c r="X755" i="9"/>
  <c r="W755" i="9"/>
  <c r="V755" i="9"/>
  <c r="U755" i="9"/>
  <c r="T755" i="9"/>
  <c r="S755" i="9"/>
  <c r="R755" i="9"/>
  <c r="Q755" i="9"/>
  <c r="P755" i="9"/>
  <c r="O755" i="9"/>
  <c r="N755" i="9"/>
  <c r="M755" i="9"/>
  <c r="L755" i="9"/>
  <c r="K755" i="9"/>
  <c r="J755" i="9"/>
  <c r="I755" i="9"/>
  <c r="H755" i="9"/>
  <c r="G755" i="9"/>
  <c r="F755" i="9"/>
  <c r="AJ754" i="9"/>
  <c r="AI754" i="9"/>
  <c r="AH754" i="9"/>
  <c r="AG754" i="9"/>
  <c r="AF754" i="9"/>
  <c r="AE754" i="9"/>
  <c r="AD754" i="9"/>
  <c r="AC754" i="9"/>
  <c r="AB754" i="9"/>
  <c r="AA754" i="9"/>
  <c r="Z754" i="9"/>
  <c r="Y754" i="9"/>
  <c r="X754" i="9"/>
  <c r="W754" i="9"/>
  <c r="V754" i="9"/>
  <c r="U754" i="9"/>
  <c r="T754" i="9"/>
  <c r="S754" i="9"/>
  <c r="R754" i="9"/>
  <c r="Q754" i="9"/>
  <c r="P754" i="9"/>
  <c r="O754" i="9"/>
  <c r="N754" i="9"/>
  <c r="M754" i="9"/>
  <c r="L754" i="9"/>
  <c r="K754" i="9"/>
  <c r="J754" i="9"/>
  <c r="I754" i="9"/>
  <c r="H754" i="9"/>
  <c r="G754" i="9"/>
  <c r="F754" i="9"/>
  <c r="AJ753" i="9"/>
  <c r="AI753" i="9"/>
  <c r="AH753" i="9"/>
  <c r="AG753" i="9"/>
  <c r="AF753" i="9"/>
  <c r="AE753" i="9"/>
  <c r="AD753" i="9"/>
  <c r="AC753" i="9"/>
  <c r="AB753" i="9"/>
  <c r="AA753" i="9"/>
  <c r="Z753" i="9"/>
  <c r="Y753" i="9"/>
  <c r="X753" i="9"/>
  <c r="W753" i="9"/>
  <c r="V753" i="9"/>
  <c r="U753" i="9"/>
  <c r="T753" i="9"/>
  <c r="S753" i="9"/>
  <c r="R753" i="9"/>
  <c r="Q753" i="9"/>
  <c r="P753" i="9"/>
  <c r="O753" i="9"/>
  <c r="N753" i="9"/>
  <c r="M753" i="9"/>
  <c r="L753" i="9"/>
  <c r="K753" i="9"/>
  <c r="J753" i="9"/>
  <c r="I753" i="9"/>
  <c r="H753" i="9"/>
  <c r="G753" i="9"/>
  <c r="F753" i="9"/>
  <c r="AJ752" i="9"/>
  <c r="AI752" i="9"/>
  <c r="AH752" i="9"/>
  <c r="AG752" i="9"/>
  <c r="AF752" i="9"/>
  <c r="AE752" i="9"/>
  <c r="AD752" i="9"/>
  <c r="AC752" i="9"/>
  <c r="AB752" i="9"/>
  <c r="AA752" i="9"/>
  <c r="Z752" i="9"/>
  <c r="Y752" i="9"/>
  <c r="X752" i="9"/>
  <c r="W752" i="9"/>
  <c r="V752" i="9"/>
  <c r="U752" i="9"/>
  <c r="T752" i="9"/>
  <c r="S752" i="9"/>
  <c r="R752" i="9"/>
  <c r="Q752" i="9"/>
  <c r="P752" i="9"/>
  <c r="O752" i="9"/>
  <c r="N752" i="9"/>
  <c r="M752" i="9"/>
  <c r="L752" i="9"/>
  <c r="K752" i="9"/>
  <c r="J752" i="9"/>
  <c r="I752" i="9"/>
  <c r="H752" i="9"/>
  <c r="G752" i="9"/>
  <c r="F752" i="9"/>
  <c r="AJ751" i="9"/>
  <c r="AI751" i="9"/>
  <c r="AH751" i="9"/>
  <c r="AG751" i="9"/>
  <c r="AF751" i="9"/>
  <c r="AE751" i="9"/>
  <c r="AD751" i="9"/>
  <c r="AC751" i="9"/>
  <c r="AB751" i="9"/>
  <c r="AA751" i="9"/>
  <c r="Z751" i="9"/>
  <c r="Y751" i="9"/>
  <c r="X751" i="9"/>
  <c r="W751" i="9"/>
  <c r="V751" i="9"/>
  <c r="U751" i="9"/>
  <c r="T751" i="9"/>
  <c r="S751" i="9"/>
  <c r="R751" i="9"/>
  <c r="Q751" i="9"/>
  <c r="P751" i="9"/>
  <c r="O751" i="9"/>
  <c r="N751" i="9"/>
  <c r="M751" i="9"/>
  <c r="L751" i="9"/>
  <c r="K751" i="9"/>
  <c r="J751" i="9"/>
  <c r="I751" i="9"/>
  <c r="H751" i="9"/>
  <c r="G751" i="9"/>
  <c r="F751" i="9"/>
  <c r="AJ750" i="9"/>
  <c r="AI750" i="9"/>
  <c r="AH750" i="9"/>
  <c r="AG750" i="9"/>
  <c r="AF750" i="9"/>
  <c r="AE750" i="9"/>
  <c r="AD750" i="9"/>
  <c r="AC750" i="9"/>
  <c r="AB750" i="9"/>
  <c r="AA750" i="9"/>
  <c r="Z750" i="9"/>
  <c r="Y750" i="9"/>
  <c r="X750" i="9"/>
  <c r="W750" i="9"/>
  <c r="V750" i="9"/>
  <c r="U750" i="9"/>
  <c r="T750" i="9"/>
  <c r="S750" i="9"/>
  <c r="R750" i="9"/>
  <c r="Q750" i="9"/>
  <c r="P750" i="9"/>
  <c r="O750" i="9"/>
  <c r="N750" i="9"/>
  <c r="M750" i="9"/>
  <c r="L750" i="9"/>
  <c r="K750" i="9"/>
  <c r="J750" i="9"/>
  <c r="I750" i="9"/>
  <c r="H750" i="9"/>
  <c r="G750" i="9"/>
  <c r="F750" i="9"/>
  <c r="AJ749" i="9"/>
  <c r="AI749" i="9"/>
  <c r="AH749" i="9"/>
  <c r="AG749" i="9"/>
  <c r="AF749" i="9"/>
  <c r="AE749" i="9"/>
  <c r="AD749" i="9"/>
  <c r="AC749" i="9"/>
  <c r="AB749" i="9"/>
  <c r="AA749" i="9"/>
  <c r="Z749" i="9"/>
  <c r="Y749" i="9"/>
  <c r="X749" i="9"/>
  <c r="W749" i="9"/>
  <c r="V749" i="9"/>
  <c r="U749" i="9"/>
  <c r="T749" i="9"/>
  <c r="S749" i="9"/>
  <c r="R749" i="9"/>
  <c r="Q749" i="9"/>
  <c r="P749" i="9"/>
  <c r="O749" i="9"/>
  <c r="N749" i="9"/>
  <c r="M749" i="9"/>
  <c r="L749" i="9"/>
  <c r="K749" i="9"/>
  <c r="J749" i="9"/>
  <c r="I749" i="9"/>
  <c r="H749" i="9"/>
  <c r="G749" i="9"/>
  <c r="F749" i="9"/>
  <c r="AJ748" i="9"/>
  <c r="AI748" i="9"/>
  <c r="AH748" i="9"/>
  <c r="AG748" i="9"/>
  <c r="AF748" i="9"/>
  <c r="AE748" i="9"/>
  <c r="AD748" i="9"/>
  <c r="AC748" i="9"/>
  <c r="AB748" i="9"/>
  <c r="AA748" i="9"/>
  <c r="Z748" i="9"/>
  <c r="Y748" i="9"/>
  <c r="X748" i="9"/>
  <c r="W748" i="9"/>
  <c r="V748" i="9"/>
  <c r="U748" i="9"/>
  <c r="T748" i="9"/>
  <c r="S748" i="9"/>
  <c r="R748" i="9"/>
  <c r="Q748" i="9"/>
  <c r="P748" i="9"/>
  <c r="O748" i="9"/>
  <c r="N748" i="9"/>
  <c r="M748" i="9"/>
  <c r="L748" i="9"/>
  <c r="K748" i="9"/>
  <c r="J748" i="9"/>
  <c r="I748" i="9"/>
  <c r="H748" i="9"/>
  <c r="G748" i="9"/>
  <c r="F748" i="9"/>
  <c r="AJ747" i="9"/>
  <c r="AI747" i="9"/>
  <c r="AH747" i="9"/>
  <c r="AG747" i="9"/>
  <c r="AF747" i="9"/>
  <c r="AE747" i="9"/>
  <c r="AD747" i="9"/>
  <c r="AC747" i="9"/>
  <c r="AB747" i="9"/>
  <c r="AA747" i="9"/>
  <c r="Z747" i="9"/>
  <c r="Y747" i="9"/>
  <c r="X747" i="9"/>
  <c r="W747" i="9"/>
  <c r="V747" i="9"/>
  <c r="U747" i="9"/>
  <c r="T747" i="9"/>
  <c r="S747" i="9"/>
  <c r="R747" i="9"/>
  <c r="Q747" i="9"/>
  <c r="P747" i="9"/>
  <c r="O747" i="9"/>
  <c r="N747" i="9"/>
  <c r="M747" i="9"/>
  <c r="L747" i="9"/>
  <c r="K747" i="9"/>
  <c r="J747" i="9"/>
  <c r="I747" i="9"/>
  <c r="H747" i="9"/>
  <c r="G747" i="9"/>
  <c r="F747" i="9"/>
  <c r="AJ746" i="9"/>
  <c r="AI746" i="9"/>
  <c r="AH746" i="9"/>
  <c r="AG746" i="9"/>
  <c r="AF746" i="9"/>
  <c r="AE746" i="9"/>
  <c r="AD746" i="9"/>
  <c r="AC746" i="9"/>
  <c r="AB746" i="9"/>
  <c r="AA746" i="9"/>
  <c r="Z746" i="9"/>
  <c r="Y746" i="9"/>
  <c r="X746" i="9"/>
  <c r="W746" i="9"/>
  <c r="V746" i="9"/>
  <c r="U746" i="9"/>
  <c r="T746" i="9"/>
  <c r="S746" i="9"/>
  <c r="R746" i="9"/>
  <c r="Q746" i="9"/>
  <c r="P746" i="9"/>
  <c r="O746" i="9"/>
  <c r="N746" i="9"/>
  <c r="M746" i="9"/>
  <c r="L746" i="9"/>
  <c r="K746" i="9"/>
  <c r="J746" i="9"/>
  <c r="I746" i="9"/>
  <c r="H746" i="9"/>
  <c r="G746" i="9"/>
  <c r="F746" i="9"/>
  <c r="AJ745" i="9"/>
  <c r="AI745" i="9"/>
  <c r="AH745" i="9"/>
  <c r="AG745" i="9"/>
  <c r="AF745" i="9"/>
  <c r="AE745" i="9"/>
  <c r="AD745" i="9"/>
  <c r="AC745" i="9"/>
  <c r="AB745" i="9"/>
  <c r="AA745" i="9"/>
  <c r="Z745" i="9"/>
  <c r="Y745" i="9"/>
  <c r="X745" i="9"/>
  <c r="W745" i="9"/>
  <c r="V745" i="9"/>
  <c r="U745" i="9"/>
  <c r="T745" i="9"/>
  <c r="S745" i="9"/>
  <c r="R745" i="9"/>
  <c r="Q745" i="9"/>
  <c r="P745" i="9"/>
  <c r="O745" i="9"/>
  <c r="N745" i="9"/>
  <c r="M745" i="9"/>
  <c r="L745" i="9"/>
  <c r="K745" i="9"/>
  <c r="J745" i="9"/>
  <c r="I745" i="9"/>
  <c r="H745" i="9"/>
  <c r="G745" i="9"/>
  <c r="F745" i="9"/>
  <c r="AJ744" i="9"/>
  <c r="AI744" i="9"/>
  <c r="AH744" i="9"/>
  <c r="AG744" i="9"/>
  <c r="AF744" i="9"/>
  <c r="AE744" i="9"/>
  <c r="AD744" i="9"/>
  <c r="AC744" i="9"/>
  <c r="AB744" i="9"/>
  <c r="AA744" i="9"/>
  <c r="Z744" i="9"/>
  <c r="Y744" i="9"/>
  <c r="X744" i="9"/>
  <c r="W744" i="9"/>
  <c r="V744" i="9"/>
  <c r="U744" i="9"/>
  <c r="T744" i="9"/>
  <c r="S744" i="9"/>
  <c r="R744" i="9"/>
  <c r="Q744" i="9"/>
  <c r="P744" i="9"/>
  <c r="O744" i="9"/>
  <c r="N744" i="9"/>
  <c r="M744" i="9"/>
  <c r="L744" i="9"/>
  <c r="K744" i="9"/>
  <c r="J744" i="9"/>
  <c r="I744" i="9"/>
  <c r="H744" i="9"/>
  <c r="G744" i="9"/>
  <c r="F744" i="9"/>
  <c r="AJ743" i="9"/>
  <c r="AI743" i="9"/>
  <c r="AH743" i="9"/>
  <c r="AG743" i="9"/>
  <c r="AF743" i="9"/>
  <c r="AE743" i="9"/>
  <c r="AD743" i="9"/>
  <c r="AC743" i="9"/>
  <c r="AB743" i="9"/>
  <c r="AA743" i="9"/>
  <c r="Z743" i="9"/>
  <c r="Y743" i="9"/>
  <c r="X743" i="9"/>
  <c r="W743" i="9"/>
  <c r="V743" i="9"/>
  <c r="U743" i="9"/>
  <c r="T743" i="9"/>
  <c r="S743" i="9"/>
  <c r="R743" i="9"/>
  <c r="Q743" i="9"/>
  <c r="P743" i="9"/>
  <c r="O743" i="9"/>
  <c r="N743" i="9"/>
  <c r="M743" i="9"/>
  <c r="L743" i="9"/>
  <c r="K743" i="9"/>
  <c r="J743" i="9"/>
  <c r="I743" i="9"/>
  <c r="H743" i="9"/>
  <c r="G743" i="9"/>
  <c r="F743" i="9"/>
  <c r="AJ742" i="9"/>
  <c r="AI742" i="9"/>
  <c r="AH742" i="9"/>
  <c r="AG742" i="9"/>
  <c r="AF742" i="9"/>
  <c r="AE742" i="9"/>
  <c r="AD742" i="9"/>
  <c r="AC742" i="9"/>
  <c r="AB742" i="9"/>
  <c r="AA742" i="9"/>
  <c r="Z742" i="9"/>
  <c r="Y742" i="9"/>
  <c r="X742" i="9"/>
  <c r="W742" i="9"/>
  <c r="V742" i="9"/>
  <c r="U742" i="9"/>
  <c r="T742" i="9"/>
  <c r="S742" i="9"/>
  <c r="R742" i="9"/>
  <c r="Q742" i="9"/>
  <c r="P742" i="9"/>
  <c r="O742" i="9"/>
  <c r="N742" i="9"/>
  <c r="M742" i="9"/>
  <c r="L742" i="9"/>
  <c r="K742" i="9"/>
  <c r="J742" i="9"/>
  <c r="I742" i="9"/>
  <c r="H742" i="9"/>
  <c r="G742" i="9"/>
  <c r="F742" i="9"/>
  <c r="AJ741" i="9"/>
  <c r="AI741" i="9"/>
  <c r="AH741" i="9"/>
  <c r="AG741" i="9"/>
  <c r="AF741" i="9"/>
  <c r="AE741" i="9"/>
  <c r="AD741" i="9"/>
  <c r="AC741" i="9"/>
  <c r="AB741" i="9"/>
  <c r="AA741" i="9"/>
  <c r="Z741" i="9"/>
  <c r="Y741" i="9"/>
  <c r="X741" i="9"/>
  <c r="W741" i="9"/>
  <c r="V741" i="9"/>
  <c r="U741" i="9"/>
  <c r="T741" i="9"/>
  <c r="S741" i="9"/>
  <c r="R741" i="9"/>
  <c r="Q741" i="9"/>
  <c r="P741" i="9"/>
  <c r="O741" i="9"/>
  <c r="N741" i="9"/>
  <c r="M741" i="9"/>
  <c r="L741" i="9"/>
  <c r="K741" i="9"/>
  <c r="J741" i="9"/>
  <c r="I741" i="9"/>
  <c r="H741" i="9"/>
  <c r="G741" i="9"/>
  <c r="F741" i="9"/>
  <c r="AJ740" i="9"/>
  <c r="AI740" i="9"/>
  <c r="AH740" i="9"/>
  <c r="AG740" i="9"/>
  <c r="AF740" i="9"/>
  <c r="AE740" i="9"/>
  <c r="AD740" i="9"/>
  <c r="AC740" i="9"/>
  <c r="AB740" i="9"/>
  <c r="AA740" i="9"/>
  <c r="Z740" i="9"/>
  <c r="Y740" i="9"/>
  <c r="X740" i="9"/>
  <c r="W740" i="9"/>
  <c r="V740" i="9"/>
  <c r="U740" i="9"/>
  <c r="T740" i="9"/>
  <c r="S740" i="9"/>
  <c r="R740" i="9"/>
  <c r="Q740" i="9"/>
  <c r="P740" i="9"/>
  <c r="O740" i="9"/>
  <c r="N740" i="9"/>
  <c r="M740" i="9"/>
  <c r="L740" i="9"/>
  <c r="K740" i="9"/>
  <c r="J740" i="9"/>
  <c r="I740" i="9"/>
  <c r="H740" i="9"/>
  <c r="G740" i="9"/>
  <c r="F740" i="9"/>
  <c r="AJ739" i="9"/>
  <c r="AI739" i="9"/>
  <c r="AH739" i="9"/>
  <c r="AG739" i="9"/>
  <c r="AF739" i="9"/>
  <c r="AE739" i="9"/>
  <c r="AD739" i="9"/>
  <c r="AC739" i="9"/>
  <c r="AB739" i="9"/>
  <c r="AA739" i="9"/>
  <c r="Z739" i="9"/>
  <c r="Y739" i="9"/>
  <c r="X739" i="9"/>
  <c r="W739" i="9"/>
  <c r="V739" i="9"/>
  <c r="U739" i="9"/>
  <c r="T739" i="9"/>
  <c r="S739" i="9"/>
  <c r="R739" i="9"/>
  <c r="Q739" i="9"/>
  <c r="P739" i="9"/>
  <c r="O739" i="9"/>
  <c r="N739" i="9"/>
  <c r="M739" i="9"/>
  <c r="L739" i="9"/>
  <c r="K739" i="9"/>
  <c r="J739" i="9"/>
  <c r="I739" i="9"/>
  <c r="H739" i="9"/>
  <c r="G739" i="9"/>
  <c r="F739" i="9"/>
  <c r="AJ738" i="9"/>
  <c r="AI738" i="9"/>
  <c r="AH738" i="9"/>
  <c r="AG738" i="9"/>
  <c r="AF738" i="9"/>
  <c r="AE738" i="9"/>
  <c r="AD738" i="9"/>
  <c r="AC738" i="9"/>
  <c r="AB738" i="9"/>
  <c r="AA738" i="9"/>
  <c r="Z738" i="9"/>
  <c r="Y738" i="9"/>
  <c r="X738" i="9"/>
  <c r="W738" i="9"/>
  <c r="V738" i="9"/>
  <c r="U738" i="9"/>
  <c r="T738" i="9"/>
  <c r="S738" i="9"/>
  <c r="R738" i="9"/>
  <c r="Q738" i="9"/>
  <c r="P738" i="9"/>
  <c r="O738" i="9"/>
  <c r="N738" i="9"/>
  <c r="M738" i="9"/>
  <c r="L738" i="9"/>
  <c r="K738" i="9"/>
  <c r="J738" i="9"/>
  <c r="I738" i="9"/>
  <c r="H738" i="9"/>
  <c r="G738" i="9"/>
  <c r="F738" i="9"/>
  <c r="AJ737" i="9"/>
  <c r="AI737" i="9"/>
  <c r="AH737" i="9"/>
  <c r="AG737" i="9"/>
  <c r="AF737" i="9"/>
  <c r="AE737" i="9"/>
  <c r="AD737" i="9"/>
  <c r="AC737" i="9"/>
  <c r="AB737" i="9"/>
  <c r="AA737" i="9"/>
  <c r="Z737" i="9"/>
  <c r="Y737" i="9"/>
  <c r="X737" i="9"/>
  <c r="W737" i="9"/>
  <c r="V737" i="9"/>
  <c r="U737" i="9"/>
  <c r="T737" i="9"/>
  <c r="S737" i="9"/>
  <c r="R737" i="9"/>
  <c r="Q737" i="9"/>
  <c r="P737" i="9"/>
  <c r="O737" i="9"/>
  <c r="N737" i="9"/>
  <c r="M737" i="9"/>
  <c r="L737" i="9"/>
  <c r="K737" i="9"/>
  <c r="J737" i="9"/>
  <c r="I737" i="9"/>
  <c r="H737" i="9"/>
  <c r="G737" i="9"/>
  <c r="F737" i="9"/>
  <c r="AJ736" i="9"/>
  <c r="AI736" i="9"/>
  <c r="AH736" i="9"/>
  <c r="AG736" i="9"/>
  <c r="AF736" i="9"/>
  <c r="AE736" i="9"/>
  <c r="AD736" i="9"/>
  <c r="AC736" i="9"/>
  <c r="AB736" i="9"/>
  <c r="AA736" i="9"/>
  <c r="Z736" i="9"/>
  <c r="Y736" i="9"/>
  <c r="X736" i="9"/>
  <c r="W736" i="9"/>
  <c r="V736" i="9"/>
  <c r="U736" i="9"/>
  <c r="T736" i="9"/>
  <c r="S736" i="9"/>
  <c r="R736" i="9"/>
  <c r="Q736" i="9"/>
  <c r="P736" i="9"/>
  <c r="O736" i="9"/>
  <c r="N736" i="9"/>
  <c r="M736" i="9"/>
  <c r="L736" i="9"/>
  <c r="K736" i="9"/>
  <c r="J736" i="9"/>
  <c r="I736" i="9"/>
  <c r="H736" i="9"/>
  <c r="G736" i="9"/>
  <c r="F736" i="9"/>
  <c r="AJ735" i="9"/>
  <c r="AI735" i="9"/>
  <c r="AH735" i="9"/>
  <c r="AG735" i="9"/>
  <c r="AF735" i="9"/>
  <c r="AE735" i="9"/>
  <c r="AD735" i="9"/>
  <c r="AC735" i="9"/>
  <c r="AB735" i="9"/>
  <c r="AA735" i="9"/>
  <c r="Z735" i="9"/>
  <c r="Y735" i="9"/>
  <c r="X735" i="9"/>
  <c r="W735" i="9"/>
  <c r="V735" i="9"/>
  <c r="U735" i="9"/>
  <c r="T735" i="9"/>
  <c r="S735" i="9"/>
  <c r="R735" i="9"/>
  <c r="Q735" i="9"/>
  <c r="P735" i="9"/>
  <c r="O735" i="9"/>
  <c r="N735" i="9"/>
  <c r="M735" i="9"/>
  <c r="L735" i="9"/>
  <c r="K735" i="9"/>
  <c r="J735" i="9"/>
  <c r="I735" i="9"/>
  <c r="H735" i="9"/>
  <c r="G735" i="9"/>
  <c r="F735" i="9"/>
  <c r="AJ734" i="9"/>
  <c r="AI734" i="9"/>
  <c r="AH734" i="9"/>
  <c r="AG734" i="9"/>
  <c r="AF734" i="9"/>
  <c r="AE734" i="9"/>
  <c r="AD734" i="9"/>
  <c r="AC734" i="9"/>
  <c r="AB734" i="9"/>
  <c r="AA734" i="9"/>
  <c r="Z734" i="9"/>
  <c r="Y734" i="9"/>
  <c r="X734" i="9"/>
  <c r="W734" i="9"/>
  <c r="V734" i="9"/>
  <c r="U734" i="9"/>
  <c r="T734" i="9"/>
  <c r="S734" i="9"/>
  <c r="R734" i="9"/>
  <c r="Q734" i="9"/>
  <c r="P734" i="9"/>
  <c r="O734" i="9"/>
  <c r="N734" i="9"/>
  <c r="M734" i="9"/>
  <c r="L734" i="9"/>
  <c r="K734" i="9"/>
  <c r="J734" i="9"/>
  <c r="I734" i="9"/>
  <c r="H734" i="9"/>
  <c r="G734" i="9"/>
  <c r="F734" i="9"/>
  <c r="AJ733" i="9"/>
  <c r="AI733" i="9"/>
  <c r="AH733" i="9"/>
  <c r="AG733" i="9"/>
  <c r="AF733" i="9"/>
  <c r="AE733" i="9"/>
  <c r="AD733" i="9"/>
  <c r="AC733" i="9"/>
  <c r="AB733" i="9"/>
  <c r="AA733" i="9"/>
  <c r="Z733" i="9"/>
  <c r="Y733" i="9"/>
  <c r="X733" i="9"/>
  <c r="W733" i="9"/>
  <c r="V733" i="9"/>
  <c r="U733" i="9"/>
  <c r="T733" i="9"/>
  <c r="S733" i="9"/>
  <c r="R733" i="9"/>
  <c r="Q733" i="9"/>
  <c r="P733" i="9"/>
  <c r="O733" i="9"/>
  <c r="N733" i="9"/>
  <c r="M733" i="9"/>
  <c r="L733" i="9"/>
  <c r="K733" i="9"/>
  <c r="J733" i="9"/>
  <c r="I733" i="9"/>
  <c r="H733" i="9"/>
  <c r="G733" i="9"/>
  <c r="F733" i="9"/>
  <c r="AJ732" i="9"/>
  <c r="AI732" i="9"/>
  <c r="AH732" i="9"/>
  <c r="AG732" i="9"/>
  <c r="AF732" i="9"/>
  <c r="AE732" i="9"/>
  <c r="AD732" i="9"/>
  <c r="AC732" i="9"/>
  <c r="AB732" i="9"/>
  <c r="AA732" i="9"/>
  <c r="Z732" i="9"/>
  <c r="Y732" i="9"/>
  <c r="X732" i="9"/>
  <c r="W732" i="9"/>
  <c r="V732" i="9"/>
  <c r="U732" i="9"/>
  <c r="T732" i="9"/>
  <c r="S732" i="9"/>
  <c r="R732" i="9"/>
  <c r="Q732" i="9"/>
  <c r="P732" i="9"/>
  <c r="O732" i="9"/>
  <c r="N732" i="9"/>
  <c r="M732" i="9"/>
  <c r="L732" i="9"/>
  <c r="K732" i="9"/>
  <c r="J732" i="9"/>
  <c r="I732" i="9"/>
  <c r="H732" i="9"/>
  <c r="G732" i="9"/>
  <c r="F732" i="9"/>
  <c r="AJ731" i="9"/>
  <c r="AI731" i="9"/>
  <c r="AH731" i="9"/>
  <c r="AG731" i="9"/>
  <c r="AF731" i="9"/>
  <c r="AE731" i="9"/>
  <c r="AD731" i="9"/>
  <c r="AC731" i="9"/>
  <c r="AB731" i="9"/>
  <c r="AA731" i="9"/>
  <c r="Z731" i="9"/>
  <c r="Y731" i="9"/>
  <c r="X731" i="9"/>
  <c r="W731" i="9"/>
  <c r="V731" i="9"/>
  <c r="U731" i="9"/>
  <c r="T731" i="9"/>
  <c r="S731" i="9"/>
  <c r="R731" i="9"/>
  <c r="Q731" i="9"/>
  <c r="P731" i="9"/>
  <c r="O731" i="9"/>
  <c r="N731" i="9"/>
  <c r="M731" i="9"/>
  <c r="L731" i="9"/>
  <c r="K731" i="9"/>
  <c r="J731" i="9"/>
  <c r="I731" i="9"/>
  <c r="H731" i="9"/>
  <c r="G731" i="9"/>
  <c r="F731" i="9"/>
  <c r="AJ730" i="9"/>
  <c r="AI730" i="9"/>
  <c r="AH730" i="9"/>
  <c r="AG730" i="9"/>
  <c r="AF730" i="9"/>
  <c r="AE730" i="9"/>
  <c r="AD730" i="9"/>
  <c r="AC730" i="9"/>
  <c r="AB730" i="9"/>
  <c r="AA730" i="9"/>
  <c r="Z730" i="9"/>
  <c r="Y730" i="9"/>
  <c r="X730" i="9"/>
  <c r="W730" i="9"/>
  <c r="V730" i="9"/>
  <c r="U730" i="9"/>
  <c r="T730" i="9"/>
  <c r="S730" i="9"/>
  <c r="R730" i="9"/>
  <c r="Q730" i="9"/>
  <c r="P730" i="9"/>
  <c r="O730" i="9"/>
  <c r="N730" i="9"/>
  <c r="M730" i="9"/>
  <c r="L730" i="9"/>
  <c r="K730" i="9"/>
  <c r="J730" i="9"/>
  <c r="I730" i="9"/>
  <c r="H730" i="9"/>
  <c r="G730" i="9"/>
  <c r="F730" i="9"/>
  <c r="AJ729" i="9"/>
  <c r="AI729" i="9"/>
  <c r="AH729" i="9"/>
  <c r="AG729" i="9"/>
  <c r="AF729" i="9"/>
  <c r="AE729" i="9"/>
  <c r="AD729" i="9"/>
  <c r="AC729" i="9"/>
  <c r="AB729" i="9"/>
  <c r="AA729" i="9"/>
  <c r="Z729" i="9"/>
  <c r="Y729" i="9"/>
  <c r="X729" i="9"/>
  <c r="W729" i="9"/>
  <c r="V729" i="9"/>
  <c r="U729" i="9"/>
  <c r="T729" i="9"/>
  <c r="S729" i="9"/>
  <c r="R729" i="9"/>
  <c r="Q729" i="9"/>
  <c r="P729" i="9"/>
  <c r="O729" i="9"/>
  <c r="N729" i="9"/>
  <c r="M729" i="9"/>
  <c r="L729" i="9"/>
  <c r="K729" i="9"/>
  <c r="J729" i="9"/>
  <c r="I729" i="9"/>
  <c r="H729" i="9"/>
  <c r="G729" i="9"/>
  <c r="F729" i="9"/>
  <c r="AJ728" i="9"/>
  <c r="AI728" i="9"/>
  <c r="AH728" i="9"/>
  <c r="AG728" i="9"/>
  <c r="AF728" i="9"/>
  <c r="AE728" i="9"/>
  <c r="AD728" i="9"/>
  <c r="AC728" i="9"/>
  <c r="AB728" i="9"/>
  <c r="AA728" i="9"/>
  <c r="Z728" i="9"/>
  <c r="Y728" i="9"/>
  <c r="X728" i="9"/>
  <c r="W728" i="9"/>
  <c r="V728" i="9"/>
  <c r="U728" i="9"/>
  <c r="T728" i="9"/>
  <c r="S728" i="9"/>
  <c r="R728" i="9"/>
  <c r="Q728" i="9"/>
  <c r="P728" i="9"/>
  <c r="O728" i="9"/>
  <c r="N728" i="9"/>
  <c r="M728" i="9"/>
  <c r="L728" i="9"/>
  <c r="K728" i="9"/>
  <c r="J728" i="9"/>
  <c r="I728" i="9"/>
  <c r="H728" i="9"/>
  <c r="G728" i="9"/>
  <c r="F728" i="9"/>
  <c r="AJ727" i="9"/>
  <c r="AI727" i="9"/>
  <c r="AH727" i="9"/>
  <c r="AG727" i="9"/>
  <c r="AF727" i="9"/>
  <c r="AE727" i="9"/>
  <c r="AD727" i="9"/>
  <c r="AC727" i="9"/>
  <c r="AB727" i="9"/>
  <c r="AA727" i="9"/>
  <c r="Z727" i="9"/>
  <c r="Y727" i="9"/>
  <c r="X727" i="9"/>
  <c r="W727" i="9"/>
  <c r="V727" i="9"/>
  <c r="U727" i="9"/>
  <c r="T727" i="9"/>
  <c r="S727" i="9"/>
  <c r="R727" i="9"/>
  <c r="Q727" i="9"/>
  <c r="P727" i="9"/>
  <c r="O727" i="9"/>
  <c r="N727" i="9"/>
  <c r="M727" i="9"/>
  <c r="L727" i="9"/>
  <c r="K727" i="9"/>
  <c r="J727" i="9"/>
  <c r="I727" i="9"/>
  <c r="H727" i="9"/>
  <c r="G727" i="9"/>
  <c r="F727" i="9"/>
  <c r="AJ726" i="9"/>
  <c r="AI726" i="9"/>
  <c r="AH726" i="9"/>
  <c r="AG726" i="9"/>
  <c r="AF726" i="9"/>
  <c r="AE726" i="9"/>
  <c r="AD726" i="9"/>
  <c r="AC726" i="9"/>
  <c r="AB726" i="9"/>
  <c r="AA726" i="9"/>
  <c r="Z726" i="9"/>
  <c r="Y726" i="9"/>
  <c r="X726" i="9"/>
  <c r="W726" i="9"/>
  <c r="V726" i="9"/>
  <c r="U726" i="9"/>
  <c r="T726" i="9"/>
  <c r="S726" i="9"/>
  <c r="R726" i="9"/>
  <c r="Q726" i="9"/>
  <c r="P726" i="9"/>
  <c r="O726" i="9"/>
  <c r="N726" i="9"/>
  <c r="M726" i="9"/>
  <c r="L726" i="9"/>
  <c r="K726" i="9"/>
  <c r="J726" i="9"/>
  <c r="I726" i="9"/>
  <c r="H726" i="9"/>
  <c r="G726" i="9"/>
  <c r="F726" i="9"/>
  <c r="AJ725" i="9"/>
  <c r="AI725" i="9"/>
  <c r="AH725" i="9"/>
  <c r="AG725" i="9"/>
  <c r="AF725" i="9"/>
  <c r="AE725" i="9"/>
  <c r="AD725" i="9"/>
  <c r="AC725" i="9"/>
  <c r="AB725" i="9"/>
  <c r="AA725" i="9"/>
  <c r="Z725" i="9"/>
  <c r="Y725" i="9"/>
  <c r="X725" i="9"/>
  <c r="W725" i="9"/>
  <c r="V725" i="9"/>
  <c r="U725" i="9"/>
  <c r="T725" i="9"/>
  <c r="S725" i="9"/>
  <c r="R725" i="9"/>
  <c r="Q725" i="9"/>
  <c r="P725" i="9"/>
  <c r="O725" i="9"/>
  <c r="N725" i="9"/>
  <c r="M725" i="9"/>
  <c r="L725" i="9"/>
  <c r="K725" i="9"/>
  <c r="J725" i="9"/>
  <c r="I725" i="9"/>
  <c r="H725" i="9"/>
  <c r="G725" i="9"/>
  <c r="F725" i="9"/>
  <c r="AJ724" i="9"/>
  <c r="AI724" i="9"/>
  <c r="AH724" i="9"/>
  <c r="AG724" i="9"/>
  <c r="AF724" i="9"/>
  <c r="AE724" i="9"/>
  <c r="AD724" i="9"/>
  <c r="AC724" i="9"/>
  <c r="AB724" i="9"/>
  <c r="AA724" i="9"/>
  <c r="Z724" i="9"/>
  <c r="Y724" i="9"/>
  <c r="X724" i="9"/>
  <c r="W724" i="9"/>
  <c r="V724" i="9"/>
  <c r="U724" i="9"/>
  <c r="T724" i="9"/>
  <c r="S724" i="9"/>
  <c r="R724" i="9"/>
  <c r="Q724" i="9"/>
  <c r="P724" i="9"/>
  <c r="O724" i="9"/>
  <c r="N724" i="9"/>
  <c r="M724" i="9"/>
  <c r="L724" i="9"/>
  <c r="K724" i="9"/>
  <c r="J724" i="9"/>
  <c r="I724" i="9"/>
  <c r="H724" i="9"/>
  <c r="G724" i="9"/>
  <c r="F724" i="9"/>
  <c r="AJ723" i="9"/>
  <c r="AI723" i="9"/>
  <c r="AH723" i="9"/>
  <c r="AG723" i="9"/>
  <c r="AF723" i="9"/>
  <c r="AE723" i="9"/>
  <c r="AD723" i="9"/>
  <c r="AC723" i="9"/>
  <c r="AB723" i="9"/>
  <c r="AA723" i="9"/>
  <c r="Z723" i="9"/>
  <c r="Y723" i="9"/>
  <c r="X723" i="9"/>
  <c r="W723" i="9"/>
  <c r="V723" i="9"/>
  <c r="U723" i="9"/>
  <c r="T723" i="9"/>
  <c r="S723" i="9"/>
  <c r="R723" i="9"/>
  <c r="Q723" i="9"/>
  <c r="P723" i="9"/>
  <c r="O723" i="9"/>
  <c r="N723" i="9"/>
  <c r="M723" i="9"/>
  <c r="L723" i="9"/>
  <c r="K723" i="9"/>
  <c r="J723" i="9"/>
  <c r="I723" i="9"/>
  <c r="H723" i="9"/>
  <c r="G723" i="9"/>
  <c r="F723" i="9"/>
  <c r="AJ722" i="9"/>
  <c r="AI722" i="9"/>
  <c r="AH722" i="9"/>
  <c r="AG722" i="9"/>
  <c r="AF722" i="9"/>
  <c r="AE722" i="9"/>
  <c r="AD722" i="9"/>
  <c r="AC722" i="9"/>
  <c r="AB722" i="9"/>
  <c r="AA722" i="9"/>
  <c r="Z722" i="9"/>
  <c r="Y722" i="9"/>
  <c r="X722" i="9"/>
  <c r="W722" i="9"/>
  <c r="V722" i="9"/>
  <c r="U722" i="9"/>
  <c r="T722" i="9"/>
  <c r="S722" i="9"/>
  <c r="R722" i="9"/>
  <c r="Q722" i="9"/>
  <c r="P722" i="9"/>
  <c r="O722" i="9"/>
  <c r="N722" i="9"/>
  <c r="M722" i="9"/>
  <c r="L722" i="9"/>
  <c r="K722" i="9"/>
  <c r="J722" i="9"/>
  <c r="I722" i="9"/>
  <c r="H722" i="9"/>
  <c r="G722" i="9"/>
  <c r="F722" i="9"/>
  <c r="AJ721" i="9"/>
  <c r="AI721" i="9"/>
  <c r="AH721" i="9"/>
  <c r="AG721" i="9"/>
  <c r="AF721" i="9"/>
  <c r="AE721" i="9"/>
  <c r="AD721" i="9"/>
  <c r="AC721" i="9"/>
  <c r="AB721" i="9"/>
  <c r="AA721" i="9"/>
  <c r="Z721" i="9"/>
  <c r="Y721" i="9"/>
  <c r="X721" i="9"/>
  <c r="W721" i="9"/>
  <c r="V721" i="9"/>
  <c r="U721" i="9"/>
  <c r="T721" i="9"/>
  <c r="S721" i="9"/>
  <c r="R721" i="9"/>
  <c r="Q721" i="9"/>
  <c r="P721" i="9"/>
  <c r="O721" i="9"/>
  <c r="N721" i="9"/>
  <c r="M721" i="9"/>
  <c r="L721" i="9"/>
  <c r="K721" i="9"/>
  <c r="J721" i="9"/>
  <c r="I721" i="9"/>
  <c r="H721" i="9"/>
  <c r="G721" i="9"/>
  <c r="F721" i="9"/>
  <c r="AJ720" i="9"/>
  <c r="AI720" i="9"/>
  <c r="AH720" i="9"/>
  <c r="AG720" i="9"/>
  <c r="AF720" i="9"/>
  <c r="AE720" i="9"/>
  <c r="AD720" i="9"/>
  <c r="AC720" i="9"/>
  <c r="AB720" i="9"/>
  <c r="AA720" i="9"/>
  <c r="Z720" i="9"/>
  <c r="Y720" i="9"/>
  <c r="X720" i="9"/>
  <c r="W720" i="9"/>
  <c r="V720" i="9"/>
  <c r="U720" i="9"/>
  <c r="T720" i="9"/>
  <c r="S720" i="9"/>
  <c r="R720" i="9"/>
  <c r="Q720" i="9"/>
  <c r="P720" i="9"/>
  <c r="O720" i="9"/>
  <c r="N720" i="9"/>
  <c r="M720" i="9"/>
  <c r="L720" i="9"/>
  <c r="K720" i="9"/>
  <c r="J720" i="9"/>
  <c r="I720" i="9"/>
  <c r="H720" i="9"/>
  <c r="G720" i="9"/>
  <c r="F720" i="9"/>
  <c r="AJ719" i="9"/>
  <c r="AI719" i="9"/>
  <c r="AH719" i="9"/>
  <c r="AG719" i="9"/>
  <c r="AF719" i="9"/>
  <c r="AE719" i="9"/>
  <c r="AD719" i="9"/>
  <c r="AC719" i="9"/>
  <c r="AB719" i="9"/>
  <c r="AA719" i="9"/>
  <c r="Z719" i="9"/>
  <c r="Y719" i="9"/>
  <c r="X719" i="9"/>
  <c r="W719" i="9"/>
  <c r="V719" i="9"/>
  <c r="U719" i="9"/>
  <c r="T719" i="9"/>
  <c r="S719" i="9"/>
  <c r="R719" i="9"/>
  <c r="Q719" i="9"/>
  <c r="P719" i="9"/>
  <c r="O719" i="9"/>
  <c r="N719" i="9"/>
  <c r="M719" i="9"/>
  <c r="L719" i="9"/>
  <c r="K719" i="9"/>
  <c r="J719" i="9"/>
  <c r="I719" i="9"/>
  <c r="H719" i="9"/>
  <c r="G719" i="9"/>
  <c r="F719" i="9"/>
  <c r="AJ718" i="9"/>
  <c r="AI718" i="9"/>
  <c r="AH718" i="9"/>
  <c r="AG718" i="9"/>
  <c r="AF718" i="9"/>
  <c r="AE718" i="9"/>
  <c r="AD718" i="9"/>
  <c r="AC718" i="9"/>
  <c r="AB718" i="9"/>
  <c r="AA718" i="9"/>
  <c r="Z718" i="9"/>
  <c r="Y718" i="9"/>
  <c r="X718" i="9"/>
  <c r="W718" i="9"/>
  <c r="V718" i="9"/>
  <c r="U718" i="9"/>
  <c r="T718" i="9"/>
  <c r="S718" i="9"/>
  <c r="R718" i="9"/>
  <c r="Q718" i="9"/>
  <c r="P718" i="9"/>
  <c r="O718" i="9"/>
  <c r="N718" i="9"/>
  <c r="M718" i="9"/>
  <c r="L718" i="9"/>
  <c r="K718" i="9"/>
  <c r="J718" i="9"/>
  <c r="I718" i="9"/>
  <c r="H718" i="9"/>
  <c r="G718" i="9"/>
  <c r="F718" i="9"/>
  <c r="AJ717" i="9"/>
  <c r="AI717" i="9"/>
  <c r="AH717" i="9"/>
  <c r="AG717" i="9"/>
  <c r="AF717" i="9"/>
  <c r="AE717" i="9"/>
  <c r="AD717" i="9"/>
  <c r="AC717" i="9"/>
  <c r="AB717" i="9"/>
  <c r="AA717" i="9"/>
  <c r="Z717" i="9"/>
  <c r="Y717" i="9"/>
  <c r="X717" i="9"/>
  <c r="W717" i="9"/>
  <c r="V717" i="9"/>
  <c r="U717" i="9"/>
  <c r="T717" i="9"/>
  <c r="S717" i="9"/>
  <c r="R717" i="9"/>
  <c r="Q717" i="9"/>
  <c r="P717" i="9"/>
  <c r="O717" i="9"/>
  <c r="N717" i="9"/>
  <c r="M717" i="9"/>
  <c r="L717" i="9"/>
  <c r="K717" i="9"/>
  <c r="J717" i="9"/>
  <c r="I717" i="9"/>
  <c r="H717" i="9"/>
  <c r="G717" i="9"/>
  <c r="F717" i="9"/>
  <c r="AJ716" i="9"/>
  <c r="AI716" i="9"/>
  <c r="AH716" i="9"/>
  <c r="AG716" i="9"/>
  <c r="AF716" i="9"/>
  <c r="AE716" i="9"/>
  <c r="AD716" i="9"/>
  <c r="AC716" i="9"/>
  <c r="AB716" i="9"/>
  <c r="AA716" i="9"/>
  <c r="Z716" i="9"/>
  <c r="Y716" i="9"/>
  <c r="X716" i="9"/>
  <c r="W716" i="9"/>
  <c r="V716" i="9"/>
  <c r="U716" i="9"/>
  <c r="T716" i="9"/>
  <c r="S716" i="9"/>
  <c r="R716" i="9"/>
  <c r="Q716" i="9"/>
  <c r="P716" i="9"/>
  <c r="O716" i="9"/>
  <c r="N716" i="9"/>
  <c r="M716" i="9"/>
  <c r="L716" i="9"/>
  <c r="K716" i="9"/>
  <c r="J716" i="9"/>
  <c r="I716" i="9"/>
  <c r="H716" i="9"/>
  <c r="G716" i="9"/>
  <c r="F716" i="9"/>
  <c r="AJ715" i="9"/>
  <c r="AI715" i="9"/>
  <c r="AH715" i="9"/>
  <c r="AG715" i="9"/>
  <c r="AF715" i="9"/>
  <c r="AE715" i="9"/>
  <c r="AD715" i="9"/>
  <c r="AC715" i="9"/>
  <c r="AB715" i="9"/>
  <c r="AA715" i="9"/>
  <c r="Z715" i="9"/>
  <c r="Y715" i="9"/>
  <c r="X715" i="9"/>
  <c r="W715" i="9"/>
  <c r="V715" i="9"/>
  <c r="U715" i="9"/>
  <c r="T715" i="9"/>
  <c r="S715" i="9"/>
  <c r="R715" i="9"/>
  <c r="Q715" i="9"/>
  <c r="P715" i="9"/>
  <c r="O715" i="9"/>
  <c r="N715" i="9"/>
  <c r="M715" i="9"/>
  <c r="L715" i="9"/>
  <c r="K715" i="9"/>
  <c r="J715" i="9"/>
  <c r="I715" i="9"/>
  <c r="H715" i="9"/>
  <c r="G715" i="9"/>
  <c r="F715" i="9"/>
  <c r="AJ714" i="9"/>
  <c r="AI714" i="9"/>
  <c r="AH714" i="9"/>
  <c r="AG714" i="9"/>
  <c r="AF714" i="9"/>
  <c r="AE714" i="9"/>
  <c r="AD714" i="9"/>
  <c r="AC714" i="9"/>
  <c r="AB714" i="9"/>
  <c r="AA714" i="9"/>
  <c r="Z714" i="9"/>
  <c r="Y714" i="9"/>
  <c r="X714" i="9"/>
  <c r="W714" i="9"/>
  <c r="V714" i="9"/>
  <c r="U714" i="9"/>
  <c r="T714" i="9"/>
  <c r="S714" i="9"/>
  <c r="R714" i="9"/>
  <c r="Q714" i="9"/>
  <c r="P714" i="9"/>
  <c r="O714" i="9"/>
  <c r="N714" i="9"/>
  <c r="M714" i="9"/>
  <c r="L714" i="9"/>
  <c r="K714" i="9"/>
  <c r="J714" i="9"/>
  <c r="I714" i="9"/>
  <c r="H714" i="9"/>
  <c r="G714" i="9"/>
  <c r="F714" i="9"/>
  <c r="AJ713" i="9"/>
  <c r="AI713" i="9"/>
  <c r="AH713" i="9"/>
  <c r="AG713" i="9"/>
  <c r="AF713" i="9"/>
  <c r="AE713" i="9"/>
  <c r="AD713" i="9"/>
  <c r="AC713" i="9"/>
  <c r="AB713" i="9"/>
  <c r="AA713" i="9"/>
  <c r="Z713" i="9"/>
  <c r="Y713" i="9"/>
  <c r="X713" i="9"/>
  <c r="W713" i="9"/>
  <c r="V713" i="9"/>
  <c r="U713" i="9"/>
  <c r="T713" i="9"/>
  <c r="S713" i="9"/>
  <c r="R713" i="9"/>
  <c r="Q713" i="9"/>
  <c r="P713" i="9"/>
  <c r="O713" i="9"/>
  <c r="N713" i="9"/>
  <c r="M713" i="9"/>
  <c r="L713" i="9"/>
  <c r="K713" i="9"/>
  <c r="J713" i="9"/>
  <c r="I713" i="9"/>
  <c r="H713" i="9"/>
  <c r="G713" i="9"/>
  <c r="F713" i="9"/>
  <c r="AJ712" i="9"/>
  <c r="AI712" i="9"/>
  <c r="AH712" i="9"/>
  <c r="AG712" i="9"/>
  <c r="AF712" i="9"/>
  <c r="AE712" i="9"/>
  <c r="AD712" i="9"/>
  <c r="AC712" i="9"/>
  <c r="AB712" i="9"/>
  <c r="AA712" i="9"/>
  <c r="Z712" i="9"/>
  <c r="Y712" i="9"/>
  <c r="X712" i="9"/>
  <c r="W712" i="9"/>
  <c r="V712" i="9"/>
  <c r="U712" i="9"/>
  <c r="T712" i="9"/>
  <c r="S712" i="9"/>
  <c r="R712" i="9"/>
  <c r="Q712" i="9"/>
  <c r="P712" i="9"/>
  <c r="O712" i="9"/>
  <c r="N712" i="9"/>
  <c r="M712" i="9"/>
  <c r="L712" i="9"/>
  <c r="K712" i="9"/>
  <c r="J712" i="9"/>
  <c r="I712" i="9"/>
  <c r="H712" i="9"/>
  <c r="G712" i="9"/>
  <c r="F712" i="9"/>
  <c r="AJ711" i="9"/>
  <c r="AI711" i="9"/>
  <c r="AH711" i="9"/>
  <c r="AG711" i="9"/>
  <c r="AF711" i="9"/>
  <c r="AE711" i="9"/>
  <c r="AD711" i="9"/>
  <c r="AC711" i="9"/>
  <c r="AB711" i="9"/>
  <c r="AA711" i="9"/>
  <c r="Z711" i="9"/>
  <c r="Y711" i="9"/>
  <c r="X711" i="9"/>
  <c r="W711" i="9"/>
  <c r="V711" i="9"/>
  <c r="U711" i="9"/>
  <c r="T711" i="9"/>
  <c r="S711" i="9"/>
  <c r="R711" i="9"/>
  <c r="Q711" i="9"/>
  <c r="P711" i="9"/>
  <c r="O711" i="9"/>
  <c r="N711" i="9"/>
  <c r="M711" i="9"/>
  <c r="L711" i="9"/>
  <c r="K711" i="9"/>
  <c r="J711" i="9"/>
  <c r="I711" i="9"/>
  <c r="H711" i="9"/>
  <c r="G711" i="9"/>
  <c r="F711" i="9"/>
  <c r="AJ710" i="9"/>
  <c r="AI710" i="9"/>
  <c r="AH710" i="9"/>
  <c r="AG710" i="9"/>
  <c r="AF710" i="9"/>
  <c r="AE710" i="9"/>
  <c r="AD710" i="9"/>
  <c r="AC710" i="9"/>
  <c r="AB710" i="9"/>
  <c r="AA710" i="9"/>
  <c r="Z710" i="9"/>
  <c r="Y710" i="9"/>
  <c r="X710" i="9"/>
  <c r="W710" i="9"/>
  <c r="V710" i="9"/>
  <c r="U710" i="9"/>
  <c r="T710" i="9"/>
  <c r="S710" i="9"/>
  <c r="R710" i="9"/>
  <c r="Q710" i="9"/>
  <c r="P710" i="9"/>
  <c r="O710" i="9"/>
  <c r="N710" i="9"/>
  <c r="M710" i="9"/>
  <c r="L710" i="9"/>
  <c r="K710" i="9"/>
  <c r="J710" i="9"/>
  <c r="I710" i="9"/>
  <c r="H710" i="9"/>
  <c r="G710" i="9"/>
  <c r="F710" i="9"/>
  <c r="AJ709" i="9"/>
  <c r="AI709" i="9"/>
  <c r="AH709" i="9"/>
  <c r="AG709" i="9"/>
  <c r="AF709" i="9"/>
  <c r="AE709" i="9"/>
  <c r="AD709" i="9"/>
  <c r="AC709" i="9"/>
  <c r="AB709" i="9"/>
  <c r="AA709" i="9"/>
  <c r="Z709" i="9"/>
  <c r="Y709" i="9"/>
  <c r="X709" i="9"/>
  <c r="W709" i="9"/>
  <c r="V709" i="9"/>
  <c r="U709" i="9"/>
  <c r="T709" i="9"/>
  <c r="S709" i="9"/>
  <c r="R709" i="9"/>
  <c r="Q709" i="9"/>
  <c r="P709" i="9"/>
  <c r="O709" i="9"/>
  <c r="N709" i="9"/>
  <c r="M709" i="9"/>
  <c r="L709" i="9"/>
  <c r="K709" i="9"/>
  <c r="J709" i="9"/>
  <c r="I709" i="9"/>
  <c r="H709" i="9"/>
  <c r="G709" i="9"/>
  <c r="F709" i="9"/>
  <c r="AJ708" i="9"/>
  <c r="AI708" i="9"/>
  <c r="AH708" i="9"/>
  <c r="AG708" i="9"/>
  <c r="AF708" i="9"/>
  <c r="AE708" i="9"/>
  <c r="AD708" i="9"/>
  <c r="AC708" i="9"/>
  <c r="AB708" i="9"/>
  <c r="AA708" i="9"/>
  <c r="Z708" i="9"/>
  <c r="Y708" i="9"/>
  <c r="X708" i="9"/>
  <c r="W708" i="9"/>
  <c r="V708" i="9"/>
  <c r="U708" i="9"/>
  <c r="T708" i="9"/>
  <c r="S708" i="9"/>
  <c r="R708" i="9"/>
  <c r="Q708" i="9"/>
  <c r="P708" i="9"/>
  <c r="O708" i="9"/>
  <c r="N708" i="9"/>
  <c r="M708" i="9"/>
  <c r="L708" i="9"/>
  <c r="K708" i="9"/>
  <c r="J708" i="9"/>
  <c r="I708" i="9"/>
  <c r="H708" i="9"/>
  <c r="G708" i="9"/>
  <c r="F708" i="9"/>
  <c r="AJ707" i="9"/>
  <c r="AI707" i="9"/>
  <c r="AH707" i="9"/>
  <c r="AG707" i="9"/>
  <c r="AF707" i="9"/>
  <c r="AE707" i="9"/>
  <c r="AD707" i="9"/>
  <c r="AC707" i="9"/>
  <c r="AB707" i="9"/>
  <c r="AA707" i="9"/>
  <c r="Z707" i="9"/>
  <c r="Y707" i="9"/>
  <c r="X707" i="9"/>
  <c r="W707" i="9"/>
  <c r="V707" i="9"/>
  <c r="U707" i="9"/>
  <c r="T707" i="9"/>
  <c r="S707" i="9"/>
  <c r="R707" i="9"/>
  <c r="Q707" i="9"/>
  <c r="P707" i="9"/>
  <c r="O707" i="9"/>
  <c r="N707" i="9"/>
  <c r="M707" i="9"/>
  <c r="L707" i="9"/>
  <c r="K707" i="9"/>
  <c r="J707" i="9"/>
  <c r="I707" i="9"/>
  <c r="H707" i="9"/>
  <c r="G707" i="9"/>
  <c r="F707" i="9"/>
  <c r="AJ706" i="9"/>
  <c r="AI706" i="9"/>
  <c r="AH706" i="9"/>
  <c r="AG706" i="9"/>
  <c r="AF706" i="9"/>
  <c r="AE706" i="9"/>
  <c r="AD706" i="9"/>
  <c r="AC706" i="9"/>
  <c r="AB706" i="9"/>
  <c r="AA706" i="9"/>
  <c r="Z706" i="9"/>
  <c r="Y706" i="9"/>
  <c r="X706" i="9"/>
  <c r="W706" i="9"/>
  <c r="V706" i="9"/>
  <c r="U706" i="9"/>
  <c r="T706" i="9"/>
  <c r="S706" i="9"/>
  <c r="R706" i="9"/>
  <c r="Q706" i="9"/>
  <c r="P706" i="9"/>
  <c r="O706" i="9"/>
  <c r="N706" i="9"/>
  <c r="M706" i="9"/>
  <c r="L706" i="9"/>
  <c r="K706" i="9"/>
  <c r="J706" i="9"/>
  <c r="I706" i="9"/>
  <c r="H706" i="9"/>
  <c r="G706" i="9"/>
  <c r="F706" i="9"/>
  <c r="AJ705" i="9"/>
  <c r="AI705" i="9"/>
  <c r="AH705" i="9"/>
  <c r="AG705" i="9"/>
  <c r="AF705" i="9"/>
  <c r="AE705" i="9"/>
  <c r="AD705" i="9"/>
  <c r="AC705" i="9"/>
  <c r="AB705" i="9"/>
  <c r="AA705" i="9"/>
  <c r="Z705" i="9"/>
  <c r="Y705" i="9"/>
  <c r="X705" i="9"/>
  <c r="W705" i="9"/>
  <c r="V705" i="9"/>
  <c r="U705" i="9"/>
  <c r="T705" i="9"/>
  <c r="S705" i="9"/>
  <c r="R705" i="9"/>
  <c r="Q705" i="9"/>
  <c r="P705" i="9"/>
  <c r="O705" i="9"/>
  <c r="N705" i="9"/>
  <c r="M705" i="9"/>
  <c r="L705" i="9"/>
  <c r="K705" i="9"/>
  <c r="J705" i="9"/>
  <c r="I705" i="9"/>
  <c r="H705" i="9"/>
  <c r="G705" i="9"/>
  <c r="F705" i="9"/>
  <c r="AJ704" i="9"/>
  <c r="AI704" i="9"/>
  <c r="AH704" i="9"/>
  <c r="AG704" i="9"/>
  <c r="AF704" i="9"/>
  <c r="AE704" i="9"/>
  <c r="AD704" i="9"/>
  <c r="AC704" i="9"/>
  <c r="AB704" i="9"/>
  <c r="AA704" i="9"/>
  <c r="Z704" i="9"/>
  <c r="Y704" i="9"/>
  <c r="X704" i="9"/>
  <c r="W704" i="9"/>
  <c r="V704" i="9"/>
  <c r="U704" i="9"/>
  <c r="T704" i="9"/>
  <c r="S704" i="9"/>
  <c r="R704" i="9"/>
  <c r="Q704" i="9"/>
  <c r="P704" i="9"/>
  <c r="O704" i="9"/>
  <c r="N704" i="9"/>
  <c r="M704" i="9"/>
  <c r="L704" i="9"/>
  <c r="K704" i="9"/>
  <c r="J704" i="9"/>
  <c r="I704" i="9"/>
  <c r="H704" i="9"/>
  <c r="G704" i="9"/>
  <c r="F704" i="9"/>
  <c r="AJ703" i="9"/>
  <c r="AI703" i="9"/>
  <c r="AH703" i="9"/>
  <c r="AG703" i="9"/>
  <c r="AF703" i="9"/>
  <c r="AE703" i="9"/>
  <c r="AD703" i="9"/>
  <c r="AC703" i="9"/>
  <c r="AB703" i="9"/>
  <c r="AA703" i="9"/>
  <c r="Z703" i="9"/>
  <c r="Y703" i="9"/>
  <c r="X703" i="9"/>
  <c r="W703" i="9"/>
  <c r="V703" i="9"/>
  <c r="U703" i="9"/>
  <c r="T703" i="9"/>
  <c r="S703" i="9"/>
  <c r="R703" i="9"/>
  <c r="Q703" i="9"/>
  <c r="P703" i="9"/>
  <c r="O703" i="9"/>
  <c r="N703" i="9"/>
  <c r="M703" i="9"/>
  <c r="L703" i="9"/>
  <c r="K703" i="9"/>
  <c r="J703" i="9"/>
  <c r="I703" i="9"/>
  <c r="H703" i="9"/>
  <c r="G703" i="9"/>
  <c r="F703" i="9"/>
  <c r="AJ702" i="9"/>
  <c r="AI702" i="9"/>
  <c r="AH702" i="9"/>
  <c r="AG702" i="9"/>
  <c r="AF702" i="9"/>
  <c r="AE702" i="9"/>
  <c r="AD702" i="9"/>
  <c r="AC702" i="9"/>
  <c r="AB702" i="9"/>
  <c r="AA702" i="9"/>
  <c r="Z702" i="9"/>
  <c r="Y702" i="9"/>
  <c r="X702" i="9"/>
  <c r="W702" i="9"/>
  <c r="V702" i="9"/>
  <c r="U702" i="9"/>
  <c r="T702" i="9"/>
  <c r="S702" i="9"/>
  <c r="R702" i="9"/>
  <c r="Q702" i="9"/>
  <c r="P702" i="9"/>
  <c r="O702" i="9"/>
  <c r="N702" i="9"/>
  <c r="M702" i="9"/>
  <c r="L702" i="9"/>
  <c r="K702" i="9"/>
  <c r="J702" i="9"/>
  <c r="I702" i="9"/>
  <c r="H702" i="9"/>
  <c r="G702" i="9"/>
  <c r="F702" i="9"/>
  <c r="AJ701" i="9"/>
  <c r="AI701" i="9"/>
  <c r="AH701" i="9"/>
  <c r="AG701" i="9"/>
  <c r="AF701" i="9"/>
  <c r="AE701" i="9"/>
  <c r="AD701" i="9"/>
  <c r="AC701" i="9"/>
  <c r="AB701" i="9"/>
  <c r="AA701" i="9"/>
  <c r="Z701" i="9"/>
  <c r="Y701" i="9"/>
  <c r="X701" i="9"/>
  <c r="W701" i="9"/>
  <c r="V701" i="9"/>
  <c r="U701" i="9"/>
  <c r="T701" i="9"/>
  <c r="S701" i="9"/>
  <c r="R701" i="9"/>
  <c r="Q701" i="9"/>
  <c r="P701" i="9"/>
  <c r="O701" i="9"/>
  <c r="N701" i="9"/>
  <c r="M701" i="9"/>
  <c r="L701" i="9"/>
  <c r="K701" i="9"/>
  <c r="J701" i="9"/>
  <c r="I701" i="9"/>
  <c r="H701" i="9"/>
  <c r="G701" i="9"/>
  <c r="F701" i="9"/>
  <c r="AJ700" i="9"/>
  <c r="AI700" i="9"/>
  <c r="AH700" i="9"/>
  <c r="AG700" i="9"/>
  <c r="AF700" i="9"/>
  <c r="AE700" i="9"/>
  <c r="AD700" i="9"/>
  <c r="AC700" i="9"/>
  <c r="AB700" i="9"/>
  <c r="AA700" i="9"/>
  <c r="Z700" i="9"/>
  <c r="Y700" i="9"/>
  <c r="X700" i="9"/>
  <c r="W700" i="9"/>
  <c r="V700" i="9"/>
  <c r="U700" i="9"/>
  <c r="T700" i="9"/>
  <c r="S700" i="9"/>
  <c r="R700" i="9"/>
  <c r="Q700" i="9"/>
  <c r="P700" i="9"/>
  <c r="O700" i="9"/>
  <c r="N700" i="9"/>
  <c r="M700" i="9"/>
  <c r="L700" i="9"/>
  <c r="K700" i="9"/>
  <c r="J700" i="9"/>
  <c r="I700" i="9"/>
  <c r="H700" i="9"/>
  <c r="G700" i="9"/>
  <c r="F700" i="9"/>
  <c r="AJ699" i="9"/>
  <c r="AI699" i="9"/>
  <c r="AH699" i="9"/>
  <c r="AG699" i="9"/>
  <c r="AF699" i="9"/>
  <c r="AE699" i="9"/>
  <c r="AD699" i="9"/>
  <c r="AC699" i="9"/>
  <c r="AB699" i="9"/>
  <c r="AA699" i="9"/>
  <c r="Z699" i="9"/>
  <c r="Y699" i="9"/>
  <c r="X699" i="9"/>
  <c r="W699" i="9"/>
  <c r="V699" i="9"/>
  <c r="U699" i="9"/>
  <c r="T699" i="9"/>
  <c r="S699" i="9"/>
  <c r="R699" i="9"/>
  <c r="Q699" i="9"/>
  <c r="P699" i="9"/>
  <c r="O699" i="9"/>
  <c r="N699" i="9"/>
  <c r="M699" i="9"/>
  <c r="L699" i="9"/>
  <c r="K699" i="9"/>
  <c r="J699" i="9"/>
  <c r="I699" i="9"/>
  <c r="H699" i="9"/>
  <c r="G699" i="9"/>
  <c r="F699" i="9"/>
  <c r="AJ698" i="9"/>
  <c r="AI698" i="9"/>
  <c r="AH698" i="9"/>
  <c r="AG698" i="9"/>
  <c r="AF698" i="9"/>
  <c r="AE698" i="9"/>
  <c r="AD698" i="9"/>
  <c r="AC698" i="9"/>
  <c r="AB698" i="9"/>
  <c r="AA698" i="9"/>
  <c r="Z698" i="9"/>
  <c r="Y698" i="9"/>
  <c r="X698" i="9"/>
  <c r="W698" i="9"/>
  <c r="V698" i="9"/>
  <c r="U698" i="9"/>
  <c r="T698" i="9"/>
  <c r="S698" i="9"/>
  <c r="R698" i="9"/>
  <c r="Q698" i="9"/>
  <c r="P698" i="9"/>
  <c r="O698" i="9"/>
  <c r="N698" i="9"/>
  <c r="M698" i="9"/>
  <c r="L698" i="9"/>
  <c r="K698" i="9"/>
  <c r="J698" i="9"/>
  <c r="I698" i="9"/>
  <c r="H698" i="9"/>
  <c r="G698" i="9"/>
  <c r="F698" i="9"/>
  <c r="AJ697" i="9"/>
  <c r="AI697" i="9"/>
  <c r="AH697" i="9"/>
  <c r="AG697" i="9"/>
  <c r="AF697" i="9"/>
  <c r="AE697" i="9"/>
  <c r="AD697" i="9"/>
  <c r="AC697" i="9"/>
  <c r="AB697" i="9"/>
  <c r="AA697" i="9"/>
  <c r="Z697" i="9"/>
  <c r="Y697" i="9"/>
  <c r="X697" i="9"/>
  <c r="W697" i="9"/>
  <c r="V697" i="9"/>
  <c r="U697" i="9"/>
  <c r="T697" i="9"/>
  <c r="S697" i="9"/>
  <c r="R697" i="9"/>
  <c r="Q697" i="9"/>
  <c r="P697" i="9"/>
  <c r="O697" i="9"/>
  <c r="N697" i="9"/>
  <c r="M697" i="9"/>
  <c r="L697" i="9"/>
  <c r="K697" i="9"/>
  <c r="J697" i="9"/>
  <c r="I697" i="9"/>
  <c r="H697" i="9"/>
  <c r="G697" i="9"/>
  <c r="F697" i="9"/>
  <c r="AJ696" i="9"/>
  <c r="AI696" i="9"/>
  <c r="AH696" i="9"/>
  <c r="AG696" i="9"/>
  <c r="AF696" i="9"/>
  <c r="AE696" i="9"/>
  <c r="AD696" i="9"/>
  <c r="AC696" i="9"/>
  <c r="AB696" i="9"/>
  <c r="AA696" i="9"/>
  <c r="Z696" i="9"/>
  <c r="Y696" i="9"/>
  <c r="X696" i="9"/>
  <c r="W696" i="9"/>
  <c r="V696" i="9"/>
  <c r="U696" i="9"/>
  <c r="T696" i="9"/>
  <c r="S696" i="9"/>
  <c r="R696" i="9"/>
  <c r="Q696" i="9"/>
  <c r="P696" i="9"/>
  <c r="O696" i="9"/>
  <c r="N696" i="9"/>
  <c r="M696" i="9"/>
  <c r="L696" i="9"/>
  <c r="K696" i="9"/>
  <c r="J696" i="9"/>
  <c r="I696" i="9"/>
  <c r="H696" i="9"/>
  <c r="G696" i="9"/>
  <c r="F696" i="9"/>
  <c r="AJ695" i="9"/>
  <c r="AI695" i="9"/>
  <c r="AH695" i="9"/>
  <c r="AG695" i="9"/>
  <c r="AF695" i="9"/>
  <c r="AE695" i="9"/>
  <c r="AD695" i="9"/>
  <c r="AC695" i="9"/>
  <c r="AB695" i="9"/>
  <c r="AA695" i="9"/>
  <c r="Z695" i="9"/>
  <c r="Y695" i="9"/>
  <c r="X695" i="9"/>
  <c r="W695" i="9"/>
  <c r="V695" i="9"/>
  <c r="U695" i="9"/>
  <c r="T695" i="9"/>
  <c r="S695" i="9"/>
  <c r="R695" i="9"/>
  <c r="Q695" i="9"/>
  <c r="P695" i="9"/>
  <c r="O695" i="9"/>
  <c r="N695" i="9"/>
  <c r="M695" i="9"/>
  <c r="L695" i="9"/>
  <c r="K695" i="9"/>
  <c r="J695" i="9"/>
  <c r="I695" i="9"/>
  <c r="H695" i="9"/>
  <c r="G695" i="9"/>
  <c r="F695" i="9"/>
  <c r="AJ694" i="9"/>
  <c r="AI694" i="9"/>
  <c r="AH694" i="9"/>
  <c r="AG694" i="9"/>
  <c r="AF694" i="9"/>
  <c r="AE694" i="9"/>
  <c r="AD694" i="9"/>
  <c r="AC694" i="9"/>
  <c r="AB694" i="9"/>
  <c r="AA694" i="9"/>
  <c r="Z694" i="9"/>
  <c r="Y694" i="9"/>
  <c r="X694" i="9"/>
  <c r="W694" i="9"/>
  <c r="V694" i="9"/>
  <c r="U694" i="9"/>
  <c r="T694" i="9"/>
  <c r="S694" i="9"/>
  <c r="R694" i="9"/>
  <c r="Q694" i="9"/>
  <c r="P694" i="9"/>
  <c r="O694" i="9"/>
  <c r="N694" i="9"/>
  <c r="M694" i="9"/>
  <c r="L694" i="9"/>
  <c r="K694" i="9"/>
  <c r="J694" i="9"/>
  <c r="I694" i="9"/>
  <c r="H694" i="9"/>
  <c r="G694" i="9"/>
  <c r="F694" i="9"/>
  <c r="AJ693" i="9"/>
  <c r="AI693" i="9"/>
  <c r="AH693" i="9"/>
  <c r="AG693" i="9"/>
  <c r="AF693" i="9"/>
  <c r="AE693" i="9"/>
  <c r="AD693" i="9"/>
  <c r="AC693" i="9"/>
  <c r="AB693" i="9"/>
  <c r="AA693" i="9"/>
  <c r="Z693" i="9"/>
  <c r="Y693" i="9"/>
  <c r="X693" i="9"/>
  <c r="W693" i="9"/>
  <c r="V693" i="9"/>
  <c r="U693" i="9"/>
  <c r="T693" i="9"/>
  <c r="S693" i="9"/>
  <c r="R693" i="9"/>
  <c r="Q693" i="9"/>
  <c r="P693" i="9"/>
  <c r="O693" i="9"/>
  <c r="N693" i="9"/>
  <c r="M693" i="9"/>
  <c r="L693" i="9"/>
  <c r="K693" i="9"/>
  <c r="J693" i="9"/>
  <c r="I693" i="9"/>
  <c r="H693" i="9"/>
  <c r="G693" i="9"/>
  <c r="F693" i="9"/>
  <c r="AJ692" i="9"/>
  <c r="AI692" i="9"/>
  <c r="AH692" i="9"/>
  <c r="AG692" i="9"/>
  <c r="AF692" i="9"/>
  <c r="AE692" i="9"/>
  <c r="AD692" i="9"/>
  <c r="AC692" i="9"/>
  <c r="AB692" i="9"/>
  <c r="AA692" i="9"/>
  <c r="Z692" i="9"/>
  <c r="Y692" i="9"/>
  <c r="X692" i="9"/>
  <c r="W692" i="9"/>
  <c r="V692" i="9"/>
  <c r="U692" i="9"/>
  <c r="T692" i="9"/>
  <c r="S692" i="9"/>
  <c r="R692" i="9"/>
  <c r="Q692" i="9"/>
  <c r="P692" i="9"/>
  <c r="O692" i="9"/>
  <c r="N692" i="9"/>
  <c r="M692" i="9"/>
  <c r="L692" i="9"/>
  <c r="K692" i="9"/>
  <c r="J692" i="9"/>
  <c r="I692" i="9"/>
  <c r="H692" i="9"/>
  <c r="G692" i="9"/>
  <c r="F692" i="9"/>
  <c r="AJ691" i="9"/>
  <c r="AI691" i="9"/>
  <c r="AH691" i="9"/>
  <c r="AG691" i="9"/>
  <c r="AF691" i="9"/>
  <c r="AE691" i="9"/>
  <c r="AD691" i="9"/>
  <c r="AC691" i="9"/>
  <c r="AB691" i="9"/>
  <c r="AA691" i="9"/>
  <c r="Z691" i="9"/>
  <c r="Y691" i="9"/>
  <c r="X691" i="9"/>
  <c r="W691" i="9"/>
  <c r="V691" i="9"/>
  <c r="U691" i="9"/>
  <c r="T691" i="9"/>
  <c r="S691" i="9"/>
  <c r="R691" i="9"/>
  <c r="Q691" i="9"/>
  <c r="P691" i="9"/>
  <c r="O691" i="9"/>
  <c r="N691" i="9"/>
  <c r="M691" i="9"/>
  <c r="L691" i="9"/>
  <c r="K691" i="9"/>
  <c r="J691" i="9"/>
  <c r="I691" i="9"/>
  <c r="H691" i="9"/>
  <c r="G691" i="9"/>
  <c r="F691" i="9"/>
  <c r="AJ690" i="9"/>
  <c r="AI690" i="9"/>
  <c r="AH690" i="9"/>
  <c r="AG690" i="9"/>
  <c r="AF690" i="9"/>
  <c r="AE690" i="9"/>
  <c r="AD690" i="9"/>
  <c r="AC690" i="9"/>
  <c r="AB690" i="9"/>
  <c r="AA690" i="9"/>
  <c r="Z690" i="9"/>
  <c r="Y690" i="9"/>
  <c r="X690" i="9"/>
  <c r="W690" i="9"/>
  <c r="V690" i="9"/>
  <c r="U690" i="9"/>
  <c r="T690" i="9"/>
  <c r="S690" i="9"/>
  <c r="R690" i="9"/>
  <c r="Q690" i="9"/>
  <c r="P690" i="9"/>
  <c r="O690" i="9"/>
  <c r="N690" i="9"/>
  <c r="M690" i="9"/>
  <c r="L690" i="9"/>
  <c r="K690" i="9"/>
  <c r="J690" i="9"/>
  <c r="I690" i="9"/>
  <c r="H690" i="9"/>
  <c r="G690" i="9"/>
  <c r="F690" i="9"/>
  <c r="AJ689" i="9"/>
  <c r="AI689" i="9"/>
  <c r="AH689" i="9"/>
  <c r="AG689" i="9"/>
  <c r="AF689" i="9"/>
  <c r="AE689" i="9"/>
  <c r="AD689" i="9"/>
  <c r="AC689" i="9"/>
  <c r="AB689" i="9"/>
  <c r="AA689" i="9"/>
  <c r="Z689" i="9"/>
  <c r="Y689" i="9"/>
  <c r="X689" i="9"/>
  <c r="W689" i="9"/>
  <c r="V689" i="9"/>
  <c r="U689" i="9"/>
  <c r="T689" i="9"/>
  <c r="S689" i="9"/>
  <c r="R689" i="9"/>
  <c r="Q689" i="9"/>
  <c r="P689" i="9"/>
  <c r="O689" i="9"/>
  <c r="N689" i="9"/>
  <c r="M689" i="9"/>
  <c r="L689" i="9"/>
  <c r="K689" i="9"/>
  <c r="J689" i="9"/>
  <c r="I689" i="9"/>
  <c r="H689" i="9"/>
  <c r="G689" i="9"/>
  <c r="F689" i="9"/>
  <c r="AJ688" i="9"/>
  <c r="AI688" i="9"/>
  <c r="AH688" i="9"/>
  <c r="AG688" i="9"/>
  <c r="AF688" i="9"/>
  <c r="AE688" i="9"/>
  <c r="AD688" i="9"/>
  <c r="AC688" i="9"/>
  <c r="AB688" i="9"/>
  <c r="AA688" i="9"/>
  <c r="Z688" i="9"/>
  <c r="Y688" i="9"/>
  <c r="X688" i="9"/>
  <c r="W688" i="9"/>
  <c r="V688" i="9"/>
  <c r="U688" i="9"/>
  <c r="T688" i="9"/>
  <c r="S688" i="9"/>
  <c r="R688" i="9"/>
  <c r="Q688" i="9"/>
  <c r="P688" i="9"/>
  <c r="O688" i="9"/>
  <c r="N688" i="9"/>
  <c r="M688" i="9"/>
  <c r="L688" i="9"/>
  <c r="K688" i="9"/>
  <c r="J688" i="9"/>
  <c r="I688" i="9"/>
  <c r="H688" i="9"/>
  <c r="G688" i="9"/>
  <c r="F688" i="9"/>
  <c r="AJ687" i="9"/>
  <c r="AI687" i="9"/>
  <c r="AH687" i="9"/>
  <c r="AG687" i="9"/>
  <c r="AF687" i="9"/>
  <c r="AE687" i="9"/>
  <c r="AD687" i="9"/>
  <c r="AC687" i="9"/>
  <c r="AB687" i="9"/>
  <c r="AA687" i="9"/>
  <c r="Z687" i="9"/>
  <c r="Y687" i="9"/>
  <c r="X687" i="9"/>
  <c r="W687" i="9"/>
  <c r="V687" i="9"/>
  <c r="U687" i="9"/>
  <c r="T687" i="9"/>
  <c r="S687" i="9"/>
  <c r="R687" i="9"/>
  <c r="Q687" i="9"/>
  <c r="P687" i="9"/>
  <c r="O687" i="9"/>
  <c r="N687" i="9"/>
  <c r="M687" i="9"/>
  <c r="L687" i="9"/>
  <c r="K687" i="9"/>
  <c r="J687" i="9"/>
  <c r="I687" i="9"/>
  <c r="H687" i="9"/>
  <c r="G687" i="9"/>
  <c r="F687" i="9"/>
  <c r="AJ686" i="9"/>
  <c r="AI686" i="9"/>
  <c r="AH686" i="9"/>
  <c r="AG686" i="9"/>
  <c r="AF686" i="9"/>
  <c r="AE686" i="9"/>
  <c r="AD686" i="9"/>
  <c r="AC686" i="9"/>
  <c r="AB686" i="9"/>
  <c r="AA686" i="9"/>
  <c r="Z686" i="9"/>
  <c r="Y686" i="9"/>
  <c r="X686" i="9"/>
  <c r="W686" i="9"/>
  <c r="V686" i="9"/>
  <c r="U686" i="9"/>
  <c r="T686" i="9"/>
  <c r="S686" i="9"/>
  <c r="R686" i="9"/>
  <c r="Q686" i="9"/>
  <c r="P686" i="9"/>
  <c r="O686" i="9"/>
  <c r="N686" i="9"/>
  <c r="M686" i="9"/>
  <c r="L686" i="9"/>
  <c r="K686" i="9"/>
  <c r="J686" i="9"/>
  <c r="I686" i="9"/>
  <c r="H686" i="9"/>
  <c r="G686" i="9"/>
  <c r="F686" i="9"/>
  <c r="AJ685" i="9"/>
  <c r="AI685" i="9"/>
  <c r="AH685" i="9"/>
  <c r="AG685" i="9"/>
  <c r="AF685" i="9"/>
  <c r="AE685" i="9"/>
  <c r="AD685" i="9"/>
  <c r="AC685" i="9"/>
  <c r="AB685" i="9"/>
  <c r="AA685" i="9"/>
  <c r="Z685" i="9"/>
  <c r="Y685" i="9"/>
  <c r="X685" i="9"/>
  <c r="W685" i="9"/>
  <c r="V685" i="9"/>
  <c r="U685" i="9"/>
  <c r="T685" i="9"/>
  <c r="S685" i="9"/>
  <c r="R685" i="9"/>
  <c r="Q685" i="9"/>
  <c r="P685" i="9"/>
  <c r="O685" i="9"/>
  <c r="N685" i="9"/>
  <c r="M685" i="9"/>
  <c r="L685" i="9"/>
  <c r="K685" i="9"/>
  <c r="J685" i="9"/>
  <c r="I685" i="9"/>
  <c r="H685" i="9"/>
  <c r="G685" i="9"/>
  <c r="F685" i="9"/>
  <c r="AJ684" i="9"/>
  <c r="AI684" i="9"/>
  <c r="AH684" i="9"/>
  <c r="AG684" i="9"/>
  <c r="AF684" i="9"/>
  <c r="AE684" i="9"/>
  <c r="AD684" i="9"/>
  <c r="AC684" i="9"/>
  <c r="AB684" i="9"/>
  <c r="AA684" i="9"/>
  <c r="Z684" i="9"/>
  <c r="Y684" i="9"/>
  <c r="X684" i="9"/>
  <c r="W684" i="9"/>
  <c r="V684" i="9"/>
  <c r="U684" i="9"/>
  <c r="T684" i="9"/>
  <c r="S684" i="9"/>
  <c r="R684" i="9"/>
  <c r="Q684" i="9"/>
  <c r="P684" i="9"/>
  <c r="O684" i="9"/>
  <c r="N684" i="9"/>
  <c r="M684" i="9"/>
  <c r="L684" i="9"/>
  <c r="K684" i="9"/>
  <c r="J684" i="9"/>
  <c r="I684" i="9"/>
  <c r="H684" i="9"/>
  <c r="G684" i="9"/>
  <c r="F684" i="9"/>
  <c r="AJ683" i="9"/>
  <c r="AI683" i="9"/>
  <c r="AH683" i="9"/>
  <c r="AG683" i="9"/>
  <c r="AF683" i="9"/>
  <c r="AE683" i="9"/>
  <c r="AD683" i="9"/>
  <c r="AC683" i="9"/>
  <c r="AB683" i="9"/>
  <c r="AA683" i="9"/>
  <c r="Z683" i="9"/>
  <c r="Y683" i="9"/>
  <c r="X683" i="9"/>
  <c r="W683" i="9"/>
  <c r="V683" i="9"/>
  <c r="U683" i="9"/>
  <c r="T683" i="9"/>
  <c r="S683" i="9"/>
  <c r="R683" i="9"/>
  <c r="Q683" i="9"/>
  <c r="P683" i="9"/>
  <c r="O683" i="9"/>
  <c r="N683" i="9"/>
  <c r="M683" i="9"/>
  <c r="L683" i="9"/>
  <c r="K683" i="9"/>
  <c r="J683" i="9"/>
  <c r="I683" i="9"/>
  <c r="H683" i="9"/>
  <c r="G683" i="9"/>
  <c r="F683" i="9"/>
  <c r="AJ682" i="9"/>
  <c r="AI682" i="9"/>
  <c r="AH682" i="9"/>
  <c r="AG682" i="9"/>
  <c r="AF682" i="9"/>
  <c r="AE682" i="9"/>
  <c r="AD682" i="9"/>
  <c r="AC682" i="9"/>
  <c r="AB682" i="9"/>
  <c r="AA682" i="9"/>
  <c r="Z682" i="9"/>
  <c r="Y682" i="9"/>
  <c r="X682" i="9"/>
  <c r="W682" i="9"/>
  <c r="V682" i="9"/>
  <c r="U682" i="9"/>
  <c r="T682" i="9"/>
  <c r="S682" i="9"/>
  <c r="R682" i="9"/>
  <c r="Q682" i="9"/>
  <c r="P682" i="9"/>
  <c r="O682" i="9"/>
  <c r="N682" i="9"/>
  <c r="M682" i="9"/>
  <c r="L682" i="9"/>
  <c r="K682" i="9"/>
  <c r="J682" i="9"/>
  <c r="I682" i="9"/>
  <c r="H682" i="9"/>
  <c r="G682" i="9"/>
  <c r="F682" i="9"/>
  <c r="AJ681" i="9"/>
  <c r="AI681" i="9"/>
  <c r="AH681" i="9"/>
  <c r="AG681" i="9"/>
  <c r="AF681" i="9"/>
  <c r="AE681" i="9"/>
  <c r="AD681" i="9"/>
  <c r="AC681" i="9"/>
  <c r="AB681" i="9"/>
  <c r="AA681" i="9"/>
  <c r="Z681" i="9"/>
  <c r="Y681" i="9"/>
  <c r="X681" i="9"/>
  <c r="W681" i="9"/>
  <c r="V681" i="9"/>
  <c r="U681" i="9"/>
  <c r="T681" i="9"/>
  <c r="S681" i="9"/>
  <c r="R681" i="9"/>
  <c r="Q681" i="9"/>
  <c r="P681" i="9"/>
  <c r="O681" i="9"/>
  <c r="N681" i="9"/>
  <c r="M681" i="9"/>
  <c r="L681" i="9"/>
  <c r="K681" i="9"/>
  <c r="J681" i="9"/>
  <c r="I681" i="9"/>
  <c r="H681" i="9"/>
  <c r="G681" i="9"/>
  <c r="F681" i="9"/>
  <c r="AJ680" i="9"/>
  <c r="AI680" i="9"/>
  <c r="AH680" i="9"/>
  <c r="AG680" i="9"/>
  <c r="AF680" i="9"/>
  <c r="AE680" i="9"/>
  <c r="AD680" i="9"/>
  <c r="AC680" i="9"/>
  <c r="AB680" i="9"/>
  <c r="AA680" i="9"/>
  <c r="Z680" i="9"/>
  <c r="Y680" i="9"/>
  <c r="X680" i="9"/>
  <c r="W680" i="9"/>
  <c r="V680" i="9"/>
  <c r="U680" i="9"/>
  <c r="T680" i="9"/>
  <c r="S680" i="9"/>
  <c r="R680" i="9"/>
  <c r="Q680" i="9"/>
  <c r="P680" i="9"/>
  <c r="O680" i="9"/>
  <c r="N680" i="9"/>
  <c r="M680" i="9"/>
  <c r="L680" i="9"/>
  <c r="K680" i="9"/>
  <c r="J680" i="9"/>
  <c r="I680" i="9"/>
  <c r="H680" i="9"/>
  <c r="G680" i="9"/>
  <c r="F680" i="9"/>
  <c r="AJ679" i="9"/>
  <c r="AI679" i="9"/>
  <c r="AH679" i="9"/>
  <c r="AG679" i="9"/>
  <c r="AF679" i="9"/>
  <c r="AE679" i="9"/>
  <c r="AD679" i="9"/>
  <c r="AC679" i="9"/>
  <c r="AB679" i="9"/>
  <c r="AA679" i="9"/>
  <c r="Z679" i="9"/>
  <c r="Y679" i="9"/>
  <c r="X679" i="9"/>
  <c r="W679" i="9"/>
  <c r="V679" i="9"/>
  <c r="U679" i="9"/>
  <c r="T679" i="9"/>
  <c r="S679" i="9"/>
  <c r="R679" i="9"/>
  <c r="Q679" i="9"/>
  <c r="P679" i="9"/>
  <c r="O679" i="9"/>
  <c r="N679" i="9"/>
  <c r="M679" i="9"/>
  <c r="L679" i="9"/>
  <c r="K679" i="9"/>
  <c r="J679" i="9"/>
  <c r="I679" i="9"/>
  <c r="H679" i="9"/>
  <c r="G679" i="9"/>
  <c r="F679" i="9"/>
  <c r="AJ678" i="9"/>
  <c r="AI678" i="9"/>
  <c r="AH678" i="9"/>
  <c r="AG678" i="9"/>
  <c r="AF678" i="9"/>
  <c r="AE678" i="9"/>
  <c r="AD678" i="9"/>
  <c r="AC678" i="9"/>
  <c r="AB678" i="9"/>
  <c r="AA678" i="9"/>
  <c r="Z678" i="9"/>
  <c r="Y678" i="9"/>
  <c r="X678" i="9"/>
  <c r="W678" i="9"/>
  <c r="V678" i="9"/>
  <c r="U678" i="9"/>
  <c r="T678" i="9"/>
  <c r="S678" i="9"/>
  <c r="R678" i="9"/>
  <c r="Q678" i="9"/>
  <c r="P678" i="9"/>
  <c r="O678" i="9"/>
  <c r="N678" i="9"/>
  <c r="M678" i="9"/>
  <c r="L678" i="9"/>
  <c r="K678" i="9"/>
  <c r="J678" i="9"/>
  <c r="I678" i="9"/>
  <c r="H678" i="9"/>
  <c r="G678" i="9"/>
  <c r="F678" i="9"/>
  <c r="AJ677" i="9"/>
  <c r="AI677" i="9"/>
  <c r="AH677" i="9"/>
  <c r="AG677" i="9"/>
  <c r="AF677" i="9"/>
  <c r="AE677" i="9"/>
  <c r="AD677" i="9"/>
  <c r="AC677" i="9"/>
  <c r="AB677" i="9"/>
  <c r="AA677" i="9"/>
  <c r="Z677" i="9"/>
  <c r="Y677" i="9"/>
  <c r="X677" i="9"/>
  <c r="W677" i="9"/>
  <c r="V677" i="9"/>
  <c r="U677" i="9"/>
  <c r="T677" i="9"/>
  <c r="S677" i="9"/>
  <c r="R677" i="9"/>
  <c r="Q677" i="9"/>
  <c r="P677" i="9"/>
  <c r="O677" i="9"/>
  <c r="N677" i="9"/>
  <c r="M677" i="9"/>
  <c r="L677" i="9"/>
  <c r="K677" i="9"/>
  <c r="J677" i="9"/>
  <c r="I677" i="9"/>
  <c r="H677" i="9"/>
  <c r="G677" i="9"/>
  <c r="F677" i="9"/>
  <c r="AJ676" i="9"/>
  <c r="AI676" i="9"/>
  <c r="AH676" i="9"/>
  <c r="AG676" i="9"/>
  <c r="AF676" i="9"/>
  <c r="AE676" i="9"/>
  <c r="AD676" i="9"/>
  <c r="AC676" i="9"/>
  <c r="AB676" i="9"/>
  <c r="AA676" i="9"/>
  <c r="Z676" i="9"/>
  <c r="Y676" i="9"/>
  <c r="X676" i="9"/>
  <c r="W676" i="9"/>
  <c r="V676" i="9"/>
  <c r="U676" i="9"/>
  <c r="T676" i="9"/>
  <c r="S676" i="9"/>
  <c r="R676" i="9"/>
  <c r="Q676" i="9"/>
  <c r="P676" i="9"/>
  <c r="O676" i="9"/>
  <c r="N676" i="9"/>
  <c r="M676" i="9"/>
  <c r="L676" i="9"/>
  <c r="K676" i="9"/>
  <c r="J676" i="9"/>
  <c r="I676" i="9"/>
  <c r="H676" i="9"/>
  <c r="G676" i="9"/>
  <c r="F676" i="9"/>
  <c r="AJ675" i="9"/>
  <c r="AI675" i="9"/>
  <c r="AH675" i="9"/>
  <c r="AG675" i="9"/>
  <c r="AF675" i="9"/>
  <c r="AE675" i="9"/>
  <c r="AD675" i="9"/>
  <c r="AC675" i="9"/>
  <c r="AB675" i="9"/>
  <c r="AA675" i="9"/>
  <c r="Z675" i="9"/>
  <c r="Y675" i="9"/>
  <c r="X675" i="9"/>
  <c r="W675" i="9"/>
  <c r="V675" i="9"/>
  <c r="U675" i="9"/>
  <c r="T675" i="9"/>
  <c r="S675" i="9"/>
  <c r="R675" i="9"/>
  <c r="Q675" i="9"/>
  <c r="P675" i="9"/>
  <c r="O675" i="9"/>
  <c r="N675" i="9"/>
  <c r="M675" i="9"/>
  <c r="L675" i="9"/>
  <c r="K675" i="9"/>
  <c r="J675" i="9"/>
  <c r="I675" i="9"/>
  <c r="H675" i="9"/>
  <c r="G675" i="9"/>
  <c r="F675" i="9"/>
  <c r="AJ674" i="9"/>
  <c r="AI674" i="9"/>
  <c r="AH674" i="9"/>
  <c r="AG674" i="9"/>
  <c r="AF674" i="9"/>
  <c r="AE674" i="9"/>
  <c r="AD674" i="9"/>
  <c r="AC674" i="9"/>
  <c r="AB674" i="9"/>
  <c r="AA674" i="9"/>
  <c r="Z674" i="9"/>
  <c r="Y674" i="9"/>
  <c r="X674" i="9"/>
  <c r="W674" i="9"/>
  <c r="V674" i="9"/>
  <c r="U674" i="9"/>
  <c r="T674" i="9"/>
  <c r="S674" i="9"/>
  <c r="R674" i="9"/>
  <c r="Q674" i="9"/>
  <c r="P674" i="9"/>
  <c r="O674" i="9"/>
  <c r="N674" i="9"/>
  <c r="M674" i="9"/>
  <c r="L674" i="9"/>
  <c r="K674" i="9"/>
  <c r="J674" i="9"/>
  <c r="I674" i="9"/>
  <c r="H674" i="9"/>
  <c r="G674" i="9"/>
  <c r="F674" i="9"/>
  <c r="AJ673" i="9"/>
  <c r="AI673" i="9"/>
  <c r="AH673" i="9"/>
  <c r="AG673" i="9"/>
  <c r="AF673" i="9"/>
  <c r="AE673" i="9"/>
  <c r="AD673" i="9"/>
  <c r="AC673" i="9"/>
  <c r="AB673" i="9"/>
  <c r="AA673" i="9"/>
  <c r="Z673" i="9"/>
  <c r="Y673" i="9"/>
  <c r="X673" i="9"/>
  <c r="W673" i="9"/>
  <c r="V673" i="9"/>
  <c r="U673" i="9"/>
  <c r="T673" i="9"/>
  <c r="S673" i="9"/>
  <c r="R673" i="9"/>
  <c r="Q673" i="9"/>
  <c r="P673" i="9"/>
  <c r="O673" i="9"/>
  <c r="N673" i="9"/>
  <c r="M673" i="9"/>
  <c r="L673" i="9"/>
  <c r="K673" i="9"/>
  <c r="J673" i="9"/>
  <c r="I673" i="9"/>
  <c r="H673" i="9"/>
  <c r="G673" i="9"/>
  <c r="F673" i="9"/>
  <c r="AJ672" i="9"/>
  <c r="AI672" i="9"/>
  <c r="AH672" i="9"/>
  <c r="AG672" i="9"/>
  <c r="AF672" i="9"/>
  <c r="AE672" i="9"/>
  <c r="AD672" i="9"/>
  <c r="AC672" i="9"/>
  <c r="AB672" i="9"/>
  <c r="AA672" i="9"/>
  <c r="Z672" i="9"/>
  <c r="Y672" i="9"/>
  <c r="X672" i="9"/>
  <c r="W672" i="9"/>
  <c r="V672" i="9"/>
  <c r="U672" i="9"/>
  <c r="T672" i="9"/>
  <c r="S672" i="9"/>
  <c r="R672" i="9"/>
  <c r="Q672" i="9"/>
  <c r="P672" i="9"/>
  <c r="O672" i="9"/>
  <c r="N672" i="9"/>
  <c r="M672" i="9"/>
  <c r="L672" i="9"/>
  <c r="K672" i="9"/>
  <c r="J672" i="9"/>
  <c r="I672" i="9"/>
  <c r="H672" i="9"/>
  <c r="G672" i="9"/>
  <c r="F672" i="9"/>
  <c r="AJ671" i="9"/>
  <c r="AI671" i="9"/>
  <c r="AH671" i="9"/>
  <c r="AG671" i="9"/>
  <c r="AF671" i="9"/>
  <c r="AE671" i="9"/>
  <c r="AD671" i="9"/>
  <c r="AC671" i="9"/>
  <c r="AB671" i="9"/>
  <c r="AA671" i="9"/>
  <c r="Z671" i="9"/>
  <c r="Y671" i="9"/>
  <c r="X671" i="9"/>
  <c r="W671" i="9"/>
  <c r="V671" i="9"/>
  <c r="U671" i="9"/>
  <c r="T671" i="9"/>
  <c r="S671" i="9"/>
  <c r="R671" i="9"/>
  <c r="Q671" i="9"/>
  <c r="P671" i="9"/>
  <c r="O671" i="9"/>
  <c r="N671" i="9"/>
  <c r="M671" i="9"/>
  <c r="L671" i="9"/>
  <c r="K671" i="9"/>
  <c r="J671" i="9"/>
  <c r="I671" i="9"/>
  <c r="H671" i="9"/>
  <c r="G671" i="9"/>
  <c r="F671" i="9"/>
  <c r="AJ670" i="9"/>
  <c r="AI670" i="9"/>
  <c r="AH670" i="9"/>
  <c r="AG670" i="9"/>
  <c r="AF670" i="9"/>
  <c r="AE670" i="9"/>
  <c r="AD670" i="9"/>
  <c r="AC670" i="9"/>
  <c r="AB670" i="9"/>
  <c r="AA670" i="9"/>
  <c r="Z670" i="9"/>
  <c r="Y670" i="9"/>
  <c r="X670" i="9"/>
  <c r="W670" i="9"/>
  <c r="V670" i="9"/>
  <c r="U670" i="9"/>
  <c r="T670" i="9"/>
  <c r="S670" i="9"/>
  <c r="R670" i="9"/>
  <c r="Q670" i="9"/>
  <c r="P670" i="9"/>
  <c r="O670" i="9"/>
  <c r="N670" i="9"/>
  <c r="M670" i="9"/>
  <c r="L670" i="9"/>
  <c r="K670" i="9"/>
  <c r="J670" i="9"/>
  <c r="I670" i="9"/>
  <c r="H670" i="9"/>
  <c r="G670" i="9"/>
  <c r="F670" i="9"/>
  <c r="AJ669" i="9"/>
  <c r="AI669" i="9"/>
  <c r="AH669" i="9"/>
  <c r="AG669" i="9"/>
  <c r="AF669" i="9"/>
  <c r="AE669" i="9"/>
  <c r="AD669" i="9"/>
  <c r="AC669" i="9"/>
  <c r="AB669" i="9"/>
  <c r="AA669" i="9"/>
  <c r="Z669" i="9"/>
  <c r="Y669" i="9"/>
  <c r="X669" i="9"/>
  <c r="W669" i="9"/>
  <c r="V669" i="9"/>
  <c r="U669" i="9"/>
  <c r="T669" i="9"/>
  <c r="S669" i="9"/>
  <c r="R669" i="9"/>
  <c r="Q669" i="9"/>
  <c r="P669" i="9"/>
  <c r="O669" i="9"/>
  <c r="N669" i="9"/>
  <c r="M669" i="9"/>
  <c r="L669" i="9"/>
  <c r="K669" i="9"/>
  <c r="J669" i="9"/>
  <c r="I669" i="9"/>
  <c r="H669" i="9"/>
  <c r="G669" i="9"/>
  <c r="F669" i="9"/>
  <c r="AJ668" i="9"/>
  <c r="AI668" i="9"/>
  <c r="AH668" i="9"/>
  <c r="AG668" i="9"/>
  <c r="AF668" i="9"/>
  <c r="AE668" i="9"/>
  <c r="AD668" i="9"/>
  <c r="AC668" i="9"/>
  <c r="AB668" i="9"/>
  <c r="AA668" i="9"/>
  <c r="Z668" i="9"/>
  <c r="Y668" i="9"/>
  <c r="X668" i="9"/>
  <c r="W668" i="9"/>
  <c r="V668" i="9"/>
  <c r="U668" i="9"/>
  <c r="T668" i="9"/>
  <c r="S668" i="9"/>
  <c r="R668" i="9"/>
  <c r="Q668" i="9"/>
  <c r="P668" i="9"/>
  <c r="O668" i="9"/>
  <c r="N668" i="9"/>
  <c r="M668" i="9"/>
  <c r="L668" i="9"/>
  <c r="K668" i="9"/>
  <c r="J668" i="9"/>
  <c r="I668" i="9"/>
  <c r="H668" i="9"/>
  <c r="G668" i="9"/>
  <c r="F668" i="9"/>
  <c r="AJ667" i="9"/>
  <c r="AI667" i="9"/>
  <c r="AH667" i="9"/>
  <c r="AG667" i="9"/>
  <c r="AF667" i="9"/>
  <c r="AE667" i="9"/>
  <c r="AD667" i="9"/>
  <c r="AC667" i="9"/>
  <c r="AB667" i="9"/>
  <c r="AA667" i="9"/>
  <c r="Z667" i="9"/>
  <c r="Y667" i="9"/>
  <c r="X667" i="9"/>
  <c r="W667" i="9"/>
  <c r="V667" i="9"/>
  <c r="U667" i="9"/>
  <c r="T667" i="9"/>
  <c r="S667" i="9"/>
  <c r="R667" i="9"/>
  <c r="Q667" i="9"/>
  <c r="P667" i="9"/>
  <c r="O667" i="9"/>
  <c r="N667" i="9"/>
  <c r="M667" i="9"/>
  <c r="L667" i="9"/>
  <c r="K667" i="9"/>
  <c r="J667" i="9"/>
  <c r="I667" i="9"/>
  <c r="H667" i="9"/>
  <c r="G667" i="9"/>
  <c r="F667" i="9"/>
  <c r="AJ666" i="9"/>
  <c r="AI666" i="9"/>
  <c r="AH666" i="9"/>
  <c r="AG666" i="9"/>
  <c r="AF666" i="9"/>
  <c r="AE666" i="9"/>
  <c r="AD666" i="9"/>
  <c r="AC666" i="9"/>
  <c r="AB666" i="9"/>
  <c r="AA666" i="9"/>
  <c r="Z666" i="9"/>
  <c r="Y666" i="9"/>
  <c r="X666" i="9"/>
  <c r="W666" i="9"/>
  <c r="V666" i="9"/>
  <c r="U666" i="9"/>
  <c r="T666" i="9"/>
  <c r="S666" i="9"/>
  <c r="R666" i="9"/>
  <c r="Q666" i="9"/>
  <c r="P666" i="9"/>
  <c r="O666" i="9"/>
  <c r="N666" i="9"/>
  <c r="M666" i="9"/>
  <c r="L666" i="9"/>
  <c r="K666" i="9"/>
  <c r="J666" i="9"/>
  <c r="I666" i="9"/>
  <c r="H666" i="9"/>
  <c r="G666" i="9"/>
  <c r="F666" i="9"/>
  <c r="AJ665" i="9"/>
  <c r="AI665" i="9"/>
  <c r="AH665" i="9"/>
  <c r="AG665" i="9"/>
  <c r="AF665" i="9"/>
  <c r="AE665" i="9"/>
  <c r="AD665" i="9"/>
  <c r="AC665" i="9"/>
  <c r="AB665" i="9"/>
  <c r="AA665" i="9"/>
  <c r="Z665" i="9"/>
  <c r="Y665" i="9"/>
  <c r="X665" i="9"/>
  <c r="W665" i="9"/>
  <c r="V665" i="9"/>
  <c r="U665" i="9"/>
  <c r="T665" i="9"/>
  <c r="S665" i="9"/>
  <c r="R665" i="9"/>
  <c r="Q665" i="9"/>
  <c r="P665" i="9"/>
  <c r="O665" i="9"/>
  <c r="N665" i="9"/>
  <c r="M665" i="9"/>
  <c r="L665" i="9"/>
  <c r="K665" i="9"/>
  <c r="J665" i="9"/>
  <c r="I665" i="9"/>
  <c r="H665" i="9"/>
  <c r="G665" i="9"/>
  <c r="F665" i="9"/>
  <c r="AJ664" i="9"/>
  <c r="AI664" i="9"/>
  <c r="AH664" i="9"/>
  <c r="AG664" i="9"/>
  <c r="AF664" i="9"/>
  <c r="AE664" i="9"/>
  <c r="AD664" i="9"/>
  <c r="AC664" i="9"/>
  <c r="AB664" i="9"/>
  <c r="AA664" i="9"/>
  <c r="Z664" i="9"/>
  <c r="Y664" i="9"/>
  <c r="X664" i="9"/>
  <c r="W664" i="9"/>
  <c r="V664" i="9"/>
  <c r="U664" i="9"/>
  <c r="T664" i="9"/>
  <c r="S664" i="9"/>
  <c r="R664" i="9"/>
  <c r="Q664" i="9"/>
  <c r="P664" i="9"/>
  <c r="O664" i="9"/>
  <c r="N664" i="9"/>
  <c r="M664" i="9"/>
  <c r="L664" i="9"/>
  <c r="K664" i="9"/>
  <c r="J664" i="9"/>
  <c r="I664" i="9"/>
  <c r="H664" i="9"/>
  <c r="G664" i="9"/>
  <c r="F664" i="9"/>
  <c r="AJ663" i="9"/>
  <c r="AI663" i="9"/>
  <c r="AH663" i="9"/>
  <c r="AG663" i="9"/>
  <c r="AF663" i="9"/>
  <c r="AE663" i="9"/>
  <c r="AD663" i="9"/>
  <c r="AC663" i="9"/>
  <c r="AB663" i="9"/>
  <c r="AA663" i="9"/>
  <c r="Z663" i="9"/>
  <c r="Y663" i="9"/>
  <c r="X663" i="9"/>
  <c r="W663" i="9"/>
  <c r="V663" i="9"/>
  <c r="U663" i="9"/>
  <c r="T663" i="9"/>
  <c r="S663" i="9"/>
  <c r="R663" i="9"/>
  <c r="Q663" i="9"/>
  <c r="P663" i="9"/>
  <c r="O663" i="9"/>
  <c r="N663" i="9"/>
  <c r="M663" i="9"/>
  <c r="L663" i="9"/>
  <c r="K663" i="9"/>
  <c r="J663" i="9"/>
  <c r="I663" i="9"/>
  <c r="H663" i="9"/>
  <c r="G663" i="9"/>
  <c r="F663" i="9"/>
  <c r="AJ662" i="9"/>
  <c r="AI662" i="9"/>
  <c r="AH662" i="9"/>
  <c r="AG662" i="9"/>
  <c r="AF662" i="9"/>
  <c r="AE662" i="9"/>
  <c r="AD662" i="9"/>
  <c r="AC662" i="9"/>
  <c r="AB662" i="9"/>
  <c r="AA662" i="9"/>
  <c r="Z662" i="9"/>
  <c r="Y662" i="9"/>
  <c r="X662" i="9"/>
  <c r="W662" i="9"/>
  <c r="V662" i="9"/>
  <c r="U662" i="9"/>
  <c r="T662" i="9"/>
  <c r="S662" i="9"/>
  <c r="R662" i="9"/>
  <c r="Q662" i="9"/>
  <c r="P662" i="9"/>
  <c r="O662" i="9"/>
  <c r="N662" i="9"/>
  <c r="M662" i="9"/>
  <c r="L662" i="9"/>
  <c r="K662" i="9"/>
  <c r="J662" i="9"/>
  <c r="I662" i="9"/>
  <c r="H662" i="9"/>
  <c r="G662" i="9"/>
  <c r="F662" i="9"/>
  <c r="AJ661" i="9"/>
  <c r="AI661" i="9"/>
  <c r="AH661" i="9"/>
  <c r="AG661" i="9"/>
  <c r="AF661" i="9"/>
  <c r="AE661" i="9"/>
  <c r="AD661" i="9"/>
  <c r="AC661" i="9"/>
  <c r="AB661" i="9"/>
  <c r="AA661" i="9"/>
  <c r="Z661" i="9"/>
  <c r="Y661" i="9"/>
  <c r="X661" i="9"/>
  <c r="W661" i="9"/>
  <c r="V661" i="9"/>
  <c r="U661" i="9"/>
  <c r="T661" i="9"/>
  <c r="S661" i="9"/>
  <c r="R661" i="9"/>
  <c r="Q661" i="9"/>
  <c r="P661" i="9"/>
  <c r="O661" i="9"/>
  <c r="N661" i="9"/>
  <c r="M661" i="9"/>
  <c r="L661" i="9"/>
  <c r="K661" i="9"/>
  <c r="J661" i="9"/>
  <c r="I661" i="9"/>
  <c r="H661" i="9"/>
  <c r="G661" i="9"/>
  <c r="F661" i="9"/>
  <c r="AJ660" i="9"/>
  <c r="AI660" i="9"/>
  <c r="AH660" i="9"/>
  <c r="AG660" i="9"/>
  <c r="AF660" i="9"/>
  <c r="AE660" i="9"/>
  <c r="AD660" i="9"/>
  <c r="AC660" i="9"/>
  <c r="AB660" i="9"/>
  <c r="AA660" i="9"/>
  <c r="Z660" i="9"/>
  <c r="Y660" i="9"/>
  <c r="X660" i="9"/>
  <c r="W660" i="9"/>
  <c r="V660" i="9"/>
  <c r="U660" i="9"/>
  <c r="T660" i="9"/>
  <c r="S660" i="9"/>
  <c r="R660" i="9"/>
  <c r="Q660" i="9"/>
  <c r="P660" i="9"/>
  <c r="O660" i="9"/>
  <c r="N660" i="9"/>
  <c r="M660" i="9"/>
  <c r="L660" i="9"/>
  <c r="K660" i="9"/>
  <c r="J660" i="9"/>
  <c r="I660" i="9"/>
  <c r="H660" i="9"/>
  <c r="G660" i="9"/>
  <c r="F660" i="9"/>
  <c r="AJ659" i="9"/>
  <c r="AI659" i="9"/>
  <c r="AH659" i="9"/>
  <c r="AG659" i="9"/>
  <c r="AF659" i="9"/>
  <c r="AE659" i="9"/>
  <c r="AD659" i="9"/>
  <c r="AC659" i="9"/>
  <c r="AB659" i="9"/>
  <c r="AA659" i="9"/>
  <c r="Z659" i="9"/>
  <c r="Y659" i="9"/>
  <c r="X659" i="9"/>
  <c r="W659" i="9"/>
  <c r="V659" i="9"/>
  <c r="U659" i="9"/>
  <c r="T659" i="9"/>
  <c r="S659" i="9"/>
  <c r="R659" i="9"/>
  <c r="Q659" i="9"/>
  <c r="P659" i="9"/>
  <c r="O659" i="9"/>
  <c r="N659" i="9"/>
  <c r="M659" i="9"/>
  <c r="L659" i="9"/>
  <c r="K659" i="9"/>
  <c r="J659" i="9"/>
  <c r="I659" i="9"/>
  <c r="H659" i="9"/>
  <c r="G659" i="9"/>
  <c r="F659" i="9"/>
  <c r="AJ658" i="9"/>
  <c r="AI658" i="9"/>
  <c r="AH658" i="9"/>
  <c r="AG658" i="9"/>
  <c r="AF658" i="9"/>
  <c r="AE658" i="9"/>
  <c r="AD658" i="9"/>
  <c r="AC658" i="9"/>
  <c r="AB658" i="9"/>
  <c r="AA658" i="9"/>
  <c r="Z658" i="9"/>
  <c r="Y658" i="9"/>
  <c r="X658" i="9"/>
  <c r="W658" i="9"/>
  <c r="V658" i="9"/>
  <c r="U658" i="9"/>
  <c r="T658" i="9"/>
  <c r="S658" i="9"/>
  <c r="R658" i="9"/>
  <c r="Q658" i="9"/>
  <c r="P658" i="9"/>
  <c r="O658" i="9"/>
  <c r="N658" i="9"/>
  <c r="M658" i="9"/>
  <c r="L658" i="9"/>
  <c r="K658" i="9"/>
  <c r="J658" i="9"/>
  <c r="I658" i="9"/>
  <c r="H658" i="9"/>
  <c r="G658" i="9"/>
  <c r="F658" i="9"/>
  <c r="AJ657" i="9"/>
  <c r="AI657" i="9"/>
  <c r="AH657" i="9"/>
  <c r="AG657" i="9"/>
  <c r="AF657" i="9"/>
  <c r="AE657" i="9"/>
  <c r="AD657" i="9"/>
  <c r="AC657" i="9"/>
  <c r="AB657" i="9"/>
  <c r="AA657" i="9"/>
  <c r="Z657" i="9"/>
  <c r="Y657" i="9"/>
  <c r="X657" i="9"/>
  <c r="W657" i="9"/>
  <c r="V657" i="9"/>
  <c r="U657" i="9"/>
  <c r="T657" i="9"/>
  <c r="S657" i="9"/>
  <c r="R657" i="9"/>
  <c r="Q657" i="9"/>
  <c r="P657" i="9"/>
  <c r="O657" i="9"/>
  <c r="N657" i="9"/>
  <c r="M657" i="9"/>
  <c r="L657" i="9"/>
  <c r="K657" i="9"/>
  <c r="J657" i="9"/>
  <c r="I657" i="9"/>
  <c r="H657" i="9"/>
  <c r="G657" i="9"/>
  <c r="F657" i="9"/>
  <c r="AJ656" i="9"/>
  <c r="AI656" i="9"/>
  <c r="AH656" i="9"/>
  <c r="AG656" i="9"/>
  <c r="AF656" i="9"/>
  <c r="AE656" i="9"/>
  <c r="AD656" i="9"/>
  <c r="AC656" i="9"/>
  <c r="AB656" i="9"/>
  <c r="AA656" i="9"/>
  <c r="Z656" i="9"/>
  <c r="Y656" i="9"/>
  <c r="X656" i="9"/>
  <c r="W656" i="9"/>
  <c r="V656" i="9"/>
  <c r="U656" i="9"/>
  <c r="T656" i="9"/>
  <c r="S656" i="9"/>
  <c r="R656" i="9"/>
  <c r="Q656" i="9"/>
  <c r="P656" i="9"/>
  <c r="O656" i="9"/>
  <c r="N656" i="9"/>
  <c r="M656" i="9"/>
  <c r="L656" i="9"/>
  <c r="K656" i="9"/>
  <c r="J656" i="9"/>
  <c r="I656" i="9"/>
  <c r="H656" i="9"/>
  <c r="G656" i="9"/>
  <c r="F656" i="9"/>
  <c r="AJ655" i="9"/>
  <c r="AI655" i="9"/>
  <c r="AH655" i="9"/>
  <c r="AG655" i="9"/>
  <c r="AF655" i="9"/>
  <c r="AE655" i="9"/>
  <c r="AD655" i="9"/>
  <c r="AC655" i="9"/>
  <c r="AB655" i="9"/>
  <c r="AA655" i="9"/>
  <c r="Z655" i="9"/>
  <c r="Y655" i="9"/>
  <c r="X655" i="9"/>
  <c r="W655" i="9"/>
  <c r="V655" i="9"/>
  <c r="U655" i="9"/>
  <c r="T655" i="9"/>
  <c r="S655" i="9"/>
  <c r="R655" i="9"/>
  <c r="Q655" i="9"/>
  <c r="P655" i="9"/>
  <c r="O655" i="9"/>
  <c r="N655" i="9"/>
  <c r="M655" i="9"/>
  <c r="L655" i="9"/>
  <c r="K655" i="9"/>
  <c r="J655" i="9"/>
  <c r="I655" i="9"/>
  <c r="H655" i="9"/>
  <c r="G655" i="9"/>
  <c r="F655" i="9"/>
  <c r="AJ654" i="9"/>
  <c r="AI654" i="9"/>
  <c r="AH654" i="9"/>
  <c r="AG654" i="9"/>
  <c r="AF654" i="9"/>
  <c r="AE654" i="9"/>
  <c r="AD654" i="9"/>
  <c r="AC654" i="9"/>
  <c r="AB654" i="9"/>
  <c r="AA654" i="9"/>
  <c r="Z654" i="9"/>
  <c r="Y654" i="9"/>
  <c r="X654" i="9"/>
  <c r="W654" i="9"/>
  <c r="V654" i="9"/>
  <c r="U654" i="9"/>
  <c r="T654" i="9"/>
  <c r="S654" i="9"/>
  <c r="R654" i="9"/>
  <c r="Q654" i="9"/>
  <c r="P654" i="9"/>
  <c r="O654" i="9"/>
  <c r="N654" i="9"/>
  <c r="M654" i="9"/>
  <c r="L654" i="9"/>
  <c r="K654" i="9"/>
  <c r="J654" i="9"/>
  <c r="I654" i="9"/>
  <c r="H654" i="9"/>
  <c r="G654" i="9"/>
  <c r="F654" i="9"/>
  <c r="AJ653" i="9"/>
  <c r="AI653" i="9"/>
  <c r="AH653" i="9"/>
  <c r="AG653" i="9"/>
  <c r="AF653" i="9"/>
  <c r="AE653" i="9"/>
  <c r="AD653" i="9"/>
  <c r="AC653" i="9"/>
  <c r="AB653" i="9"/>
  <c r="AA653" i="9"/>
  <c r="Z653" i="9"/>
  <c r="Y653" i="9"/>
  <c r="X653" i="9"/>
  <c r="W653" i="9"/>
  <c r="V653" i="9"/>
  <c r="U653" i="9"/>
  <c r="T653" i="9"/>
  <c r="S653" i="9"/>
  <c r="R653" i="9"/>
  <c r="Q653" i="9"/>
  <c r="P653" i="9"/>
  <c r="O653" i="9"/>
  <c r="N653" i="9"/>
  <c r="M653" i="9"/>
  <c r="L653" i="9"/>
  <c r="K653" i="9"/>
  <c r="J653" i="9"/>
  <c r="I653" i="9"/>
  <c r="H653" i="9"/>
  <c r="G653" i="9"/>
  <c r="F653" i="9"/>
  <c r="AJ652" i="9"/>
  <c r="AI652" i="9"/>
  <c r="AH652" i="9"/>
  <c r="AG652" i="9"/>
  <c r="AF652" i="9"/>
  <c r="AE652" i="9"/>
  <c r="AD652" i="9"/>
  <c r="AC652" i="9"/>
  <c r="AB652" i="9"/>
  <c r="AA652" i="9"/>
  <c r="Z652" i="9"/>
  <c r="Y652" i="9"/>
  <c r="X652" i="9"/>
  <c r="W652" i="9"/>
  <c r="V652" i="9"/>
  <c r="U652" i="9"/>
  <c r="T652" i="9"/>
  <c r="S652" i="9"/>
  <c r="R652" i="9"/>
  <c r="Q652" i="9"/>
  <c r="P652" i="9"/>
  <c r="O652" i="9"/>
  <c r="N652" i="9"/>
  <c r="M652" i="9"/>
  <c r="L652" i="9"/>
  <c r="K652" i="9"/>
  <c r="J652" i="9"/>
  <c r="I652" i="9"/>
  <c r="H652" i="9"/>
  <c r="G652" i="9"/>
  <c r="F652" i="9"/>
  <c r="AJ651" i="9"/>
  <c r="AI651" i="9"/>
  <c r="AH651" i="9"/>
  <c r="AG651" i="9"/>
  <c r="AF651" i="9"/>
  <c r="AE651" i="9"/>
  <c r="AD651" i="9"/>
  <c r="AC651" i="9"/>
  <c r="AB651" i="9"/>
  <c r="AA651" i="9"/>
  <c r="Z651" i="9"/>
  <c r="Y651" i="9"/>
  <c r="X651" i="9"/>
  <c r="W651" i="9"/>
  <c r="V651" i="9"/>
  <c r="U651" i="9"/>
  <c r="T651" i="9"/>
  <c r="S651" i="9"/>
  <c r="R651" i="9"/>
  <c r="Q651" i="9"/>
  <c r="P651" i="9"/>
  <c r="O651" i="9"/>
  <c r="N651" i="9"/>
  <c r="M651" i="9"/>
  <c r="L651" i="9"/>
  <c r="K651" i="9"/>
  <c r="J651" i="9"/>
  <c r="I651" i="9"/>
  <c r="H651" i="9"/>
  <c r="G651" i="9"/>
  <c r="F651" i="9"/>
  <c r="AJ650" i="9"/>
  <c r="AI650" i="9"/>
  <c r="AH650" i="9"/>
  <c r="AG650" i="9"/>
  <c r="AF650" i="9"/>
  <c r="AE650" i="9"/>
  <c r="AD650" i="9"/>
  <c r="AC650" i="9"/>
  <c r="AB650" i="9"/>
  <c r="AA650" i="9"/>
  <c r="Z650" i="9"/>
  <c r="Y650" i="9"/>
  <c r="X650" i="9"/>
  <c r="W650" i="9"/>
  <c r="V650" i="9"/>
  <c r="U650" i="9"/>
  <c r="T650" i="9"/>
  <c r="S650" i="9"/>
  <c r="R650" i="9"/>
  <c r="Q650" i="9"/>
  <c r="P650" i="9"/>
  <c r="O650" i="9"/>
  <c r="N650" i="9"/>
  <c r="M650" i="9"/>
  <c r="L650" i="9"/>
  <c r="K650" i="9"/>
  <c r="J650" i="9"/>
  <c r="I650" i="9"/>
  <c r="H650" i="9"/>
  <c r="G650" i="9"/>
  <c r="F650" i="9"/>
  <c r="AJ649" i="9"/>
  <c r="AI649" i="9"/>
  <c r="AH649" i="9"/>
  <c r="AG649" i="9"/>
  <c r="AF649" i="9"/>
  <c r="AE649" i="9"/>
  <c r="AD649" i="9"/>
  <c r="AC649" i="9"/>
  <c r="AB649" i="9"/>
  <c r="AA649" i="9"/>
  <c r="Z649" i="9"/>
  <c r="Y649" i="9"/>
  <c r="X649" i="9"/>
  <c r="W649" i="9"/>
  <c r="V649" i="9"/>
  <c r="U649" i="9"/>
  <c r="T649" i="9"/>
  <c r="S649" i="9"/>
  <c r="R649" i="9"/>
  <c r="Q649" i="9"/>
  <c r="P649" i="9"/>
  <c r="O649" i="9"/>
  <c r="N649" i="9"/>
  <c r="M649" i="9"/>
  <c r="L649" i="9"/>
  <c r="K649" i="9"/>
  <c r="J649" i="9"/>
  <c r="I649" i="9"/>
  <c r="H649" i="9"/>
  <c r="G649" i="9"/>
  <c r="F649" i="9"/>
  <c r="AJ648" i="9"/>
  <c r="AI648" i="9"/>
  <c r="AH648" i="9"/>
  <c r="AG648" i="9"/>
  <c r="AF648" i="9"/>
  <c r="AE648" i="9"/>
  <c r="AD648" i="9"/>
  <c r="AC648" i="9"/>
  <c r="AB648" i="9"/>
  <c r="AA648" i="9"/>
  <c r="Z648" i="9"/>
  <c r="Y648" i="9"/>
  <c r="X648" i="9"/>
  <c r="W648" i="9"/>
  <c r="V648" i="9"/>
  <c r="U648" i="9"/>
  <c r="T648" i="9"/>
  <c r="S648" i="9"/>
  <c r="R648" i="9"/>
  <c r="Q648" i="9"/>
  <c r="P648" i="9"/>
  <c r="O648" i="9"/>
  <c r="N648" i="9"/>
  <c r="M648" i="9"/>
  <c r="L648" i="9"/>
  <c r="K648" i="9"/>
  <c r="J648" i="9"/>
  <c r="I648" i="9"/>
  <c r="H648" i="9"/>
  <c r="G648" i="9"/>
  <c r="F648" i="9"/>
  <c r="AJ647" i="9"/>
  <c r="AI647" i="9"/>
  <c r="AH647" i="9"/>
  <c r="AG647" i="9"/>
  <c r="AF647" i="9"/>
  <c r="AE647" i="9"/>
  <c r="AD647" i="9"/>
  <c r="AC647" i="9"/>
  <c r="AB647" i="9"/>
  <c r="AA647" i="9"/>
  <c r="Z647" i="9"/>
  <c r="Y647" i="9"/>
  <c r="X647" i="9"/>
  <c r="W647" i="9"/>
  <c r="V647" i="9"/>
  <c r="U647" i="9"/>
  <c r="T647" i="9"/>
  <c r="S647" i="9"/>
  <c r="R647" i="9"/>
  <c r="Q647" i="9"/>
  <c r="P647" i="9"/>
  <c r="O647" i="9"/>
  <c r="N647" i="9"/>
  <c r="M647" i="9"/>
  <c r="L647" i="9"/>
  <c r="K647" i="9"/>
  <c r="J647" i="9"/>
  <c r="I647" i="9"/>
  <c r="H647" i="9"/>
  <c r="G647" i="9"/>
  <c r="F647" i="9"/>
  <c r="AJ646" i="9"/>
  <c r="AI646" i="9"/>
  <c r="AH646" i="9"/>
  <c r="AG646" i="9"/>
  <c r="AF646" i="9"/>
  <c r="AE646" i="9"/>
  <c r="AD646" i="9"/>
  <c r="AC646" i="9"/>
  <c r="AB646" i="9"/>
  <c r="AA646" i="9"/>
  <c r="Z646" i="9"/>
  <c r="Y646" i="9"/>
  <c r="X646" i="9"/>
  <c r="W646" i="9"/>
  <c r="V646" i="9"/>
  <c r="U646" i="9"/>
  <c r="T646" i="9"/>
  <c r="S646" i="9"/>
  <c r="R646" i="9"/>
  <c r="Q646" i="9"/>
  <c r="P646" i="9"/>
  <c r="O646" i="9"/>
  <c r="N646" i="9"/>
  <c r="M646" i="9"/>
  <c r="L646" i="9"/>
  <c r="K646" i="9"/>
  <c r="J646" i="9"/>
  <c r="I646" i="9"/>
  <c r="H646" i="9"/>
  <c r="G646" i="9"/>
  <c r="F646" i="9"/>
  <c r="AJ645" i="9"/>
  <c r="AI645" i="9"/>
  <c r="AH645" i="9"/>
  <c r="AG645" i="9"/>
  <c r="AF645" i="9"/>
  <c r="AE645" i="9"/>
  <c r="AD645" i="9"/>
  <c r="AC645" i="9"/>
  <c r="AB645" i="9"/>
  <c r="AA645" i="9"/>
  <c r="Z645" i="9"/>
  <c r="Y645" i="9"/>
  <c r="X645" i="9"/>
  <c r="W645" i="9"/>
  <c r="V645" i="9"/>
  <c r="U645" i="9"/>
  <c r="T645" i="9"/>
  <c r="S645" i="9"/>
  <c r="R645" i="9"/>
  <c r="Q645" i="9"/>
  <c r="P645" i="9"/>
  <c r="O645" i="9"/>
  <c r="N645" i="9"/>
  <c r="M645" i="9"/>
  <c r="L645" i="9"/>
  <c r="K645" i="9"/>
  <c r="J645" i="9"/>
  <c r="I645" i="9"/>
  <c r="H645" i="9"/>
  <c r="G645" i="9"/>
  <c r="F645" i="9"/>
  <c r="AJ644" i="9"/>
  <c r="AI644" i="9"/>
  <c r="AH644" i="9"/>
  <c r="AG644" i="9"/>
  <c r="AF644" i="9"/>
  <c r="AE644" i="9"/>
  <c r="AD644" i="9"/>
  <c r="AC644" i="9"/>
  <c r="AB644" i="9"/>
  <c r="AA644" i="9"/>
  <c r="Z644" i="9"/>
  <c r="Y644" i="9"/>
  <c r="X644" i="9"/>
  <c r="W644" i="9"/>
  <c r="V644" i="9"/>
  <c r="U644" i="9"/>
  <c r="T644" i="9"/>
  <c r="S644" i="9"/>
  <c r="R644" i="9"/>
  <c r="Q644" i="9"/>
  <c r="P644" i="9"/>
  <c r="O644" i="9"/>
  <c r="N644" i="9"/>
  <c r="M644" i="9"/>
  <c r="L644" i="9"/>
  <c r="K644" i="9"/>
  <c r="J644" i="9"/>
  <c r="I644" i="9"/>
  <c r="H644" i="9"/>
  <c r="G644" i="9"/>
  <c r="F644" i="9"/>
  <c r="AJ643" i="9"/>
  <c r="AI643" i="9"/>
  <c r="AH643" i="9"/>
  <c r="AG643" i="9"/>
  <c r="AF643" i="9"/>
  <c r="AE643" i="9"/>
  <c r="AD643" i="9"/>
  <c r="AC643" i="9"/>
  <c r="AB643" i="9"/>
  <c r="AA643" i="9"/>
  <c r="Z643" i="9"/>
  <c r="Y643" i="9"/>
  <c r="X643" i="9"/>
  <c r="W643" i="9"/>
  <c r="V643" i="9"/>
  <c r="U643" i="9"/>
  <c r="T643" i="9"/>
  <c r="S643" i="9"/>
  <c r="R643" i="9"/>
  <c r="Q643" i="9"/>
  <c r="P643" i="9"/>
  <c r="O643" i="9"/>
  <c r="N643" i="9"/>
  <c r="M643" i="9"/>
  <c r="L643" i="9"/>
  <c r="K643" i="9"/>
  <c r="J643" i="9"/>
  <c r="I643" i="9"/>
  <c r="H643" i="9"/>
  <c r="G643" i="9"/>
  <c r="F643" i="9"/>
  <c r="AJ642" i="9"/>
  <c r="AI642" i="9"/>
  <c r="AH642" i="9"/>
  <c r="AG642" i="9"/>
  <c r="AF642" i="9"/>
  <c r="AE642" i="9"/>
  <c r="AD642" i="9"/>
  <c r="AC642" i="9"/>
  <c r="AB642" i="9"/>
  <c r="AA642" i="9"/>
  <c r="Z642" i="9"/>
  <c r="Y642" i="9"/>
  <c r="X642" i="9"/>
  <c r="W642" i="9"/>
  <c r="V642" i="9"/>
  <c r="U642" i="9"/>
  <c r="T642" i="9"/>
  <c r="S642" i="9"/>
  <c r="R642" i="9"/>
  <c r="Q642" i="9"/>
  <c r="P642" i="9"/>
  <c r="O642" i="9"/>
  <c r="N642" i="9"/>
  <c r="M642" i="9"/>
  <c r="L642" i="9"/>
  <c r="K642" i="9"/>
  <c r="J642" i="9"/>
  <c r="I642" i="9"/>
  <c r="H642" i="9"/>
  <c r="G642" i="9"/>
  <c r="F642" i="9"/>
  <c r="AJ641" i="9"/>
  <c r="AI641" i="9"/>
  <c r="AH641" i="9"/>
  <c r="AG641" i="9"/>
  <c r="AF641" i="9"/>
  <c r="AE641" i="9"/>
  <c r="AD641" i="9"/>
  <c r="AC641" i="9"/>
  <c r="AB641" i="9"/>
  <c r="AA641" i="9"/>
  <c r="Z641" i="9"/>
  <c r="Y641" i="9"/>
  <c r="X641" i="9"/>
  <c r="W641" i="9"/>
  <c r="V641" i="9"/>
  <c r="U641" i="9"/>
  <c r="T641" i="9"/>
  <c r="S641" i="9"/>
  <c r="R641" i="9"/>
  <c r="Q641" i="9"/>
  <c r="P641" i="9"/>
  <c r="O641" i="9"/>
  <c r="N641" i="9"/>
  <c r="M641" i="9"/>
  <c r="L641" i="9"/>
  <c r="K641" i="9"/>
  <c r="J641" i="9"/>
  <c r="I641" i="9"/>
  <c r="H641" i="9"/>
  <c r="G641" i="9"/>
  <c r="F641" i="9"/>
  <c r="AJ640" i="9"/>
  <c r="AI640" i="9"/>
  <c r="AH640" i="9"/>
  <c r="AG640" i="9"/>
  <c r="AF640" i="9"/>
  <c r="AE640" i="9"/>
  <c r="AD640" i="9"/>
  <c r="AC640" i="9"/>
  <c r="AB640" i="9"/>
  <c r="AA640" i="9"/>
  <c r="Z640" i="9"/>
  <c r="Y640" i="9"/>
  <c r="X640" i="9"/>
  <c r="W640" i="9"/>
  <c r="V640" i="9"/>
  <c r="U640" i="9"/>
  <c r="T640" i="9"/>
  <c r="S640" i="9"/>
  <c r="R640" i="9"/>
  <c r="Q640" i="9"/>
  <c r="P640" i="9"/>
  <c r="O640" i="9"/>
  <c r="N640" i="9"/>
  <c r="M640" i="9"/>
  <c r="L640" i="9"/>
  <c r="K640" i="9"/>
  <c r="J640" i="9"/>
  <c r="I640" i="9"/>
  <c r="H640" i="9"/>
  <c r="G640" i="9"/>
  <c r="F640" i="9"/>
  <c r="AJ639" i="9"/>
  <c r="AI639" i="9"/>
  <c r="AH639" i="9"/>
  <c r="AG639" i="9"/>
  <c r="AF639" i="9"/>
  <c r="AE639" i="9"/>
  <c r="AD639" i="9"/>
  <c r="AC639" i="9"/>
  <c r="AB639" i="9"/>
  <c r="AA639" i="9"/>
  <c r="Z639" i="9"/>
  <c r="Y639" i="9"/>
  <c r="X639" i="9"/>
  <c r="W639" i="9"/>
  <c r="V639" i="9"/>
  <c r="U639" i="9"/>
  <c r="T639" i="9"/>
  <c r="S639" i="9"/>
  <c r="R639" i="9"/>
  <c r="Q639" i="9"/>
  <c r="P639" i="9"/>
  <c r="O639" i="9"/>
  <c r="N639" i="9"/>
  <c r="M639" i="9"/>
  <c r="L639" i="9"/>
  <c r="K639" i="9"/>
  <c r="J639" i="9"/>
  <c r="I639" i="9"/>
  <c r="H639" i="9"/>
  <c r="G639" i="9"/>
  <c r="F639" i="9"/>
  <c r="AJ638" i="9"/>
  <c r="AI638" i="9"/>
  <c r="AH638" i="9"/>
  <c r="AG638" i="9"/>
  <c r="AF638" i="9"/>
  <c r="AE638" i="9"/>
  <c r="AD638" i="9"/>
  <c r="AC638" i="9"/>
  <c r="AB638" i="9"/>
  <c r="AA638" i="9"/>
  <c r="Z638" i="9"/>
  <c r="Y638" i="9"/>
  <c r="X638" i="9"/>
  <c r="W638" i="9"/>
  <c r="V638" i="9"/>
  <c r="U638" i="9"/>
  <c r="T638" i="9"/>
  <c r="S638" i="9"/>
  <c r="R638" i="9"/>
  <c r="Q638" i="9"/>
  <c r="P638" i="9"/>
  <c r="O638" i="9"/>
  <c r="N638" i="9"/>
  <c r="M638" i="9"/>
  <c r="L638" i="9"/>
  <c r="K638" i="9"/>
  <c r="J638" i="9"/>
  <c r="I638" i="9"/>
  <c r="H638" i="9"/>
  <c r="G638" i="9"/>
  <c r="F638" i="9"/>
  <c r="AJ637" i="9"/>
  <c r="AI637" i="9"/>
  <c r="AH637" i="9"/>
  <c r="AG637" i="9"/>
  <c r="AF637" i="9"/>
  <c r="AE637" i="9"/>
  <c r="AD637" i="9"/>
  <c r="AC637" i="9"/>
  <c r="AB637" i="9"/>
  <c r="AA637" i="9"/>
  <c r="Z637" i="9"/>
  <c r="Y637" i="9"/>
  <c r="X637" i="9"/>
  <c r="W637" i="9"/>
  <c r="V637" i="9"/>
  <c r="U637" i="9"/>
  <c r="T637" i="9"/>
  <c r="S637" i="9"/>
  <c r="R637" i="9"/>
  <c r="Q637" i="9"/>
  <c r="P637" i="9"/>
  <c r="O637" i="9"/>
  <c r="N637" i="9"/>
  <c r="M637" i="9"/>
  <c r="L637" i="9"/>
  <c r="K637" i="9"/>
  <c r="J637" i="9"/>
  <c r="I637" i="9"/>
  <c r="H637" i="9"/>
  <c r="G637" i="9"/>
  <c r="F637" i="9"/>
  <c r="AJ636" i="9"/>
  <c r="AI636" i="9"/>
  <c r="AH636" i="9"/>
  <c r="AG636" i="9"/>
  <c r="AF636" i="9"/>
  <c r="AE636" i="9"/>
  <c r="AD636" i="9"/>
  <c r="AC636" i="9"/>
  <c r="AB636" i="9"/>
  <c r="AA636" i="9"/>
  <c r="Z636" i="9"/>
  <c r="Y636" i="9"/>
  <c r="X636" i="9"/>
  <c r="W636" i="9"/>
  <c r="V636" i="9"/>
  <c r="U636" i="9"/>
  <c r="T636" i="9"/>
  <c r="S636" i="9"/>
  <c r="R636" i="9"/>
  <c r="Q636" i="9"/>
  <c r="P636" i="9"/>
  <c r="O636" i="9"/>
  <c r="N636" i="9"/>
  <c r="M636" i="9"/>
  <c r="L636" i="9"/>
  <c r="K636" i="9"/>
  <c r="J636" i="9"/>
  <c r="I636" i="9"/>
  <c r="H636" i="9"/>
  <c r="G636" i="9"/>
  <c r="F636" i="9"/>
  <c r="AJ635" i="9"/>
  <c r="AI635" i="9"/>
  <c r="AH635" i="9"/>
  <c r="AG635" i="9"/>
  <c r="AF635" i="9"/>
  <c r="AE635" i="9"/>
  <c r="AD635" i="9"/>
  <c r="AC635" i="9"/>
  <c r="AB635" i="9"/>
  <c r="AA635" i="9"/>
  <c r="Z635" i="9"/>
  <c r="Y635" i="9"/>
  <c r="X635" i="9"/>
  <c r="W635" i="9"/>
  <c r="V635" i="9"/>
  <c r="U635" i="9"/>
  <c r="T635" i="9"/>
  <c r="S635" i="9"/>
  <c r="R635" i="9"/>
  <c r="Q635" i="9"/>
  <c r="P635" i="9"/>
  <c r="O635" i="9"/>
  <c r="N635" i="9"/>
  <c r="M635" i="9"/>
  <c r="L635" i="9"/>
  <c r="K635" i="9"/>
  <c r="J635" i="9"/>
  <c r="I635" i="9"/>
  <c r="H635" i="9"/>
  <c r="G635" i="9"/>
  <c r="F635" i="9"/>
  <c r="AJ634" i="9"/>
  <c r="AI634" i="9"/>
  <c r="AH634" i="9"/>
  <c r="AG634" i="9"/>
  <c r="AF634" i="9"/>
  <c r="AE634" i="9"/>
  <c r="AD634" i="9"/>
  <c r="AC634" i="9"/>
  <c r="AB634" i="9"/>
  <c r="AA634" i="9"/>
  <c r="Z634" i="9"/>
  <c r="Y634" i="9"/>
  <c r="X634" i="9"/>
  <c r="W634" i="9"/>
  <c r="V634" i="9"/>
  <c r="U634" i="9"/>
  <c r="T634" i="9"/>
  <c r="S634" i="9"/>
  <c r="R634" i="9"/>
  <c r="Q634" i="9"/>
  <c r="P634" i="9"/>
  <c r="O634" i="9"/>
  <c r="N634" i="9"/>
  <c r="M634" i="9"/>
  <c r="L634" i="9"/>
  <c r="K634" i="9"/>
  <c r="J634" i="9"/>
  <c r="I634" i="9"/>
  <c r="H634" i="9"/>
  <c r="G634" i="9"/>
  <c r="F634" i="9"/>
  <c r="AJ633" i="9"/>
  <c r="AI633" i="9"/>
  <c r="AH633" i="9"/>
  <c r="AG633" i="9"/>
  <c r="AF633" i="9"/>
  <c r="AE633" i="9"/>
  <c r="AD633" i="9"/>
  <c r="AC633" i="9"/>
  <c r="AB633" i="9"/>
  <c r="AA633" i="9"/>
  <c r="Z633" i="9"/>
  <c r="Y633" i="9"/>
  <c r="X633" i="9"/>
  <c r="W633" i="9"/>
  <c r="V633" i="9"/>
  <c r="U633" i="9"/>
  <c r="T633" i="9"/>
  <c r="S633" i="9"/>
  <c r="R633" i="9"/>
  <c r="Q633" i="9"/>
  <c r="P633" i="9"/>
  <c r="O633" i="9"/>
  <c r="N633" i="9"/>
  <c r="M633" i="9"/>
  <c r="L633" i="9"/>
  <c r="K633" i="9"/>
  <c r="J633" i="9"/>
  <c r="I633" i="9"/>
  <c r="H633" i="9"/>
  <c r="G633" i="9"/>
  <c r="F633" i="9"/>
  <c r="AJ632" i="9"/>
  <c r="AI632" i="9"/>
  <c r="AH632" i="9"/>
  <c r="AG632" i="9"/>
  <c r="AF632" i="9"/>
  <c r="AE632" i="9"/>
  <c r="AD632" i="9"/>
  <c r="AC632" i="9"/>
  <c r="AB632" i="9"/>
  <c r="AA632" i="9"/>
  <c r="Z632" i="9"/>
  <c r="Y632" i="9"/>
  <c r="X632" i="9"/>
  <c r="W632" i="9"/>
  <c r="V632" i="9"/>
  <c r="U632" i="9"/>
  <c r="T632" i="9"/>
  <c r="S632" i="9"/>
  <c r="R632" i="9"/>
  <c r="Q632" i="9"/>
  <c r="P632" i="9"/>
  <c r="O632" i="9"/>
  <c r="N632" i="9"/>
  <c r="M632" i="9"/>
  <c r="L632" i="9"/>
  <c r="K632" i="9"/>
  <c r="J632" i="9"/>
  <c r="I632" i="9"/>
  <c r="H632" i="9"/>
  <c r="G632" i="9"/>
  <c r="F632" i="9"/>
  <c r="AJ631" i="9"/>
  <c r="AI631" i="9"/>
  <c r="AH631" i="9"/>
  <c r="AG631" i="9"/>
  <c r="AF631" i="9"/>
  <c r="AE631" i="9"/>
  <c r="AD631" i="9"/>
  <c r="AC631" i="9"/>
  <c r="AB631" i="9"/>
  <c r="AA631" i="9"/>
  <c r="Z631" i="9"/>
  <c r="Y631" i="9"/>
  <c r="X631" i="9"/>
  <c r="W631" i="9"/>
  <c r="V631" i="9"/>
  <c r="U631" i="9"/>
  <c r="T631" i="9"/>
  <c r="S631" i="9"/>
  <c r="R631" i="9"/>
  <c r="Q631" i="9"/>
  <c r="P631" i="9"/>
  <c r="O631" i="9"/>
  <c r="N631" i="9"/>
  <c r="M631" i="9"/>
  <c r="L631" i="9"/>
  <c r="K631" i="9"/>
  <c r="J631" i="9"/>
  <c r="I631" i="9"/>
  <c r="H631" i="9"/>
  <c r="G631" i="9"/>
  <c r="F631" i="9"/>
  <c r="AJ630" i="9"/>
  <c r="AI630" i="9"/>
  <c r="AH630" i="9"/>
  <c r="AG630" i="9"/>
  <c r="AF630" i="9"/>
  <c r="AE630" i="9"/>
  <c r="AD630" i="9"/>
  <c r="AC630" i="9"/>
  <c r="AB630" i="9"/>
  <c r="AA630" i="9"/>
  <c r="Z630" i="9"/>
  <c r="Y630" i="9"/>
  <c r="X630" i="9"/>
  <c r="W630" i="9"/>
  <c r="V630" i="9"/>
  <c r="U630" i="9"/>
  <c r="T630" i="9"/>
  <c r="S630" i="9"/>
  <c r="R630" i="9"/>
  <c r="Q630" i="9"/>
  <c r="P630" i="9"/>
  <c r="O630" i="9"/>
  <c r="N630" i="9"/>
  <c r="M630" i="9"/>
  <c r="L630" i="9"/>
  <c r="K630" i="9"/>
  <c r="J630" i="9"/>
  <c r="I630" i="9"/>
  <c r="H630" i="9"/>
  <c r="G630" i="9"/>
  <c r="F630" i="9"/>
  <c r="AJ629" i="9"/>
  <c r="AI629" i="9"/>
  <c r="AH629" i="9"/>
  <c r="AG629" i="9"/>
  <c r="AF629" i="9"/>
  <c r="AE629" i="9"/>
  <c r="AD629" i="9"/>
  <c r="AC629" i="9"/>
  <c r="AB629" i="9"/>
  <c r="AA629" i="9"/>
  <c r="Z629" i="9"/>
  <c r="Y629" i="9"/>
  <c r="X629" i="9"/>
  <c r="W629" i="9"/>
  <c r="V629" i="9"/>
  <c r="U629" i="9"/>
  <c r="T629" i="9"/>
  <c r="S629" i="9"/>
  <c r="R629" i="9"/>
  <c r="Q629" i="9"/>
  <c r="P629" i="9"/>
  <c r="O629" i="9"/>
  <c r="N629" i="9"/>
  <c r="M629" i="9"/>
  <c r="L629" i="9"/>
  <c r="K629" i="9"/>
  <c r="J629" i="9"/>
  <c r="I629" i="9"/>
  <c r="H629" i="9"/>
  <c r="G629" i="9"/>
  <c r="F629" i="9"/>
  <c r="AJ628" i="9"/>
  <c r="AI628" i="9"/>
  <c r="AH628" i="9"/>
  <c r="AG628" i="9"/>
  <c r="AF628" i="9"/>
  <c r="AE628" i="9"/>
  <c r="AD628" i="9"/>
  <c r="AC628" i="9"/>
  <c r="AB628" i="9"/>
  <c r="AA628" i="9"/>
  <c r="Z628" i="9"/>
  <c r="Y628" i="9"/>
  <c r="X628" i="9"/>
  <c r="W628" i="9"/>
  <c r="V628" i="9"/>
  <c r="U628" i="9"/>
  <c r="T628" i="9"/>
  <c r="S628" i="9"/>
  <c r="R628" i="9"/>
  <c r="Q628" i="9"/>
  <c r="P628" i="9"/>
  <c r="O628" i="9"/>
  <c r="N628" i="9"/>
  <c r="M628" i="9"/>
  <c r="L628" i="9"/>
  <c r="K628" i="9"/>
  <c r="J628" i="9"/>
  <c r="I628" i="9"/>
  <c r="H628" i="9"/>
  <c r="G628" i="9"/>
  <c r="F628" i="9"/>
  <c r="AJ627" i="9"/>
  <c r="AI627" i="9"/>
  <c r="AH627" i="9"/>
  <c r="AG627" i="9"/>
  <c r="AF627" i="9"/>
  <c r="AE627" i="9"/>
  <c r="AD627" i="9"/>
  <c r="AC627" i="9"/>
  <c r="AB627" i="9"/>
  <c r="AA627" i="9"/>
  <c r="Z627" i="9"/>
  <c r="Y627" i="9"/>
  <c r="X627" i="9"/>
  <c r="W627" i="9"/>
  <c r="V627" i="9"/>
  <c r="U627" i="9"/>
  <c r="T627" i="9"/>
  <c r="S627" i="9"/>
  <c r="R627" i="9"/>
  <c r="Q627" i="9"/>
  <c r="P627" i="9"/>
  <c r="O627" i="9"/>
  <c r="N627" i="9"/>
  <c r="M627" i="9"/>
  <c r="L627" i="9"/>
  <c r="K627" i="9"/>
  <c r="J627" i="9"/>
  <c r="I627" i="9"/>
  <c r="H627" i="9"/>
  <c r="G627" i="9"/>
  <c r="F627" i="9"/>
  <c r="AJ626" i="9"/>
  <c r="AI626" i="9"/>
  <c r="AH626" i="9"/>
  <c r="AG626" i="9"/>
  <c r="AF626" i="9"/>
  <c r="AE626" i="9"/>
  <c r="AD626" i="9"/>
  <c r="AC626" i="9"/>
  <c r="AB626" i="9"/>
  <c r="AA626" i="9"/>
  <c r="Z626" i="9"/>
  <c r="Y626" i="9"/>
  <c r="X626" i="9"/>
  <c r="W626" i="9"/>
  <c r="V626" i="9"/>
  <c r="U626" i="9"/>
  <c r="T626" i="9"/>
  <c r="S626" i="9"/>
  <c r="R626" i="9"/>
  <c r="Q626" i="9"/>
  <c r="P626" i="9"/>
  <c r="O626" i="9"/>
  <c r="N626" i="9"/>
  <c r="M626" i="9"/>
  <c r="L626" i="9"/>
  <c r="K626" i="9"/>
  <c r="J626" i="9"/>
  <c r="I626" i="9"/>
  <c r="H626" i="9"/>
  <c r="G626" i="9"/>
  <c r="F626" i="9"/>
  <c r="AJ625" i="9"/>
  <c r="AI625" i="9"/>
  <c r="AH625" i="9"/>
  <c r="AG625" i="9"/>
  <c r="AF625" i="9"/>
  <c r="AE625" i="9"/>
  <c r="AD625" i="9"/>
  <c r="AC625" i="9"/>
  <c r="AB625" i="9"/>
  <c r="AA625" i="9"/>
  <c r="Z625" i="9"/>
  <c r="Y625" i="9"/>
  <c r="X625" i="9"/>
  <c r="W625" i="9"/>
  <c r="V625" i="9"/>
  <c r="U625" i="9"/>
  <c r="T625" i="9"/>
  <c r="S625" i="9"/>
  <c r="R625" i="9"/>
  <c r="Q625" i="9"/>
  <c r="P625" i="9"/>
  <c r="O625" i="9"/>
  <c r="N625" i="9"/>
  <c r="M625" i="9"/>
  <c r="L625" i="9"/>
  <c r="K625" i="9"/>
  <c r="J625" i="9"/>
  <c r="I625" i="9"/>
  <c r="H625" i="9"/>
  <c r="G625" i="9"/>
  <c r="F625" i="9"/>
  <c r="AJ624" i="9"/>
  <c r="AI624" i="9"/>
  <c r="AH624" i="9"/>
  <c r="AG624" i="9"/>
  <c r="AF624" i="9"/>
  <c r="AE624" i="9"/>
  <c r="AD624" i="9"/>
  <c r="AC624" i="9"/>
  <c r="AB624" i="9"/>
  <c r="AA624" i="9"/>
  <c r="Z624" i="9"/>
  <c r="Y624" i="9"/>
  <c r="X624" i="9"/>
  <c r="W624" i="9"/>
  <c r="V624" i="9"/>
  <c r="U624" i="9"/>
  <c r="T624" i="9"/>
  <c r="S624" i="9"/>
  <c r="R624" i="9"/>
  <c r="Q624" i="9"/>
  <c r="P624" i="9"/>
  <c r="O624" i="9"/>
  <c r="N624" i="9"/>
  <c r="M624" i="9"/>
  <c r="L624" i="9"/>
  <c r="K624" i="9"/>
  <c r="J624" i="9"/>
  <c r="I624" i="9"/>
  <c r="H624" i="9"/>
  <c r="G624" i="9"/>
  <c r="F624" i="9"/>
  <c r="AJ623" i="9"/>
  <c r="AI623" i="9"/>
  <c r="AH623" i="9"/>
  <c r="AG623" i="9"/>
  <c r="AF623" i="9"/>
  <c r="AE623" i="9"/>
  <c r="AD623" i="9"/>
  <c r="AC623" i="9"/>
  <c r="AB623" i="9"/>
  <c r="AA623" i="9"/>
  <c r="Z623" i="9"/>
  <c r="Y623" i="9"/>
  <c r="X623" i="9"/>
  <c r="W623" i="9"/>
  <c r="V623" i="9"/>
  <c r="U623" i="9"/>
  <c r="T623" i="9"/>
  <c r="S623" i="9"/>
  <c r="R623" i="9"/>
  <c r="Q623" i="9"/>
  <c r="P623" i="9"/>
  <c r="O623" i="9"/>
  <c r="N623" i="9"/>
  <c r="M623" i="9"/>
  <c r="L623" i="9"/>
  <c r="K623" i="9"/>
  <c r="J623" i="9"/>
  <c r="I623" i="9"/>
  <c r="H623" i="9"/>
  <c r="G623" i="9"/>
  <c r="F623" i="9"/>
  <c r="AJ622" i="9"/>
  <c r="AI622" i="9"/>
  <c r="AH622" i="9"/>
  <c r="AG622" i="9"/>
  <c r="AF622" i="9"/>
  <c r="AE622" i="9"/>
  <c r="AD622" i="9"/>
  <c r="AC622" i="9"/>
  <c r="AB622" i="9"/>
  <c r="AA622" i="9"/>
  <c r="Z622" i="9"/>
  <c r="Y622" i="9"/>
  <c r="X622" i="9"/>
  <c r="W622" i="9"/>
  <c r="V622" i="9"/>
  <c r="U622" i="9"/>
  <c r="T622" i="9"/>
  <c r="S622" i="9"/>
  <c r="R622" i="9"/>
  <c r="Q622" i="9"/>
  <c r="P622" i="9"/>
  <c r="O622" i="9"/>
  <c r="N622" i="9"/>
  <c r="M622" i="9"/>
  <c r="L622" i="9"/>
  <c r="K622" i="9"/>
  <c r="J622" i="9"/>
  <c r="I622" i="9"/>
  <c r="H622" i="9"/>
  <c r="G622" i="9"/>
  <c r="F622" i="9"/>
  <c r="AJ621" i="9"/>
  <c r="AI621" i="9"/>
  <c r="AH621" i="9"/>
  <c r="AG621" i="9"/>
  <c r="AF621" i="9"/>
  <c r="AE621" i="9"/>
  <c r="AD621" i="9"/>
  <c r="AC621" i="9"/>
  <c r="AB621" i="9"/>
  <c r="AA621" i="9"/>
  <c r="Z621" i="9"/>
  <c r="Y621" i="9"/>
  <c r="X621" i="9"/>
  <c r="W621" i="9"/>
  <c r="V621" i="9"/>
  <c r="U621" i="9"/>
  <c r="T621" i="9"/>
  <c r="S621" i="9"/>
  <c r="R621" i="9"/>
  <c r="Q621" i="9"/>
  <c r="P621" i="9"/>
  <c r="O621" i="9"/>
  <c r="N621" i="9"/>
  <c r="M621" i="9"/>
  <c r="L621" i="9"/>
  <c r="K621" i="9"/>
  <c r="J621" i="9"/>
  <c r="I621" i="9"/>
  <c r="H621" i="9"/>
  <c r="G621" i="9"/>
  <c r="F621" i="9"/>
  <c r="AJ620" i="9"/>
  <c r="AI620" i="9"/>
  <c r="AH620" i="9"/>
  <c r="AG620" i="9"/>
  <c r="AF620" i="9"/>
  <c r="AE620" i="9"/>
  <c r="AD620" i="9"/>
  <c r="AC620" i="9"/>
  <c r="AB620" i="9"/>
  <c r="AA620" i="9"/>
  <c r="Z620" i="9"/>
  <c r="Y620" i="9"/>
  <c r="X620" i="9"/>
  <c r="W620" i="9"/>
  <c r="V620" i="9"/>
  <c r="U620" i="9"/>
  <c r="T620" i="9"/>
  <c r="S620" i="9"/>
  <c r="R620" i="9"/>
  <c r="Q620" i="9"/>
  <c r="P620" i="9"/>
  <c r="O620" i="9"/>
  <c r="N620" i="9"/>
  <c r="M620" i="9"/>
  <c r="L620" i="9"/>
  <c r="K620" i="9"/>
  <c r="J620" i="9"/>
  <c r="I620" i="9"/>
  <c r="H620" i="9"/>
  <c r="G620" i="9"/>
  <c r="F620" i="9"/>
  <c r="AJ619" i="9"/>
  <c r="AI619" i="9"/>
  <c r="AH619" i="9"/>
  <c r="AG619" i="9"/>
  <c r="AF619" i="9"/>
  <c r="AE619" i="9"/>
  <c r="AD619" i="9"/>
  <c r="AC619" i="9"/>
  <c r="AB619" i="9"/>
  <c r="AA619" i="9"/>
  <c r="Z619" i="9"/>
  <c r="Y619" i="9"/>
  <c r="X619" i="9"/>
  <c r="W619" i="9"/>
  <c r="V619" i="9"/>
  <c r="U619" i="9"/>
  <c r="T619" i="9"/>
  <c r="S619" i="9"/>
  <c r="R619" i="9"/>
  <c r="Q619" i="9"/>
  <c r="P619" i="9"/>
  <c r="O619" i="9"/>
  <c r="N619" i="9"/>
  <c r="M619" i="9"/>
  <c r="L619" i="9"/>
  <c r="K619" i="9"/>
  <c r="J619" i="9"/>
  <c r="I619" i="9"/>
  <c r="H619" i="9"/>
  <c r="G619" i="9"/>
  <c r="F619" i="9"/>
  <c r="AJ618" i="9"/>
  <c r="AI618" i="9"/>
  <c r="AH618" i="9"/>
  <c r="AG618" i="9"/>
  <c r="AF618" i="9"/>
  <c r="AE618" i="9"/>
  <c r="AD618" i="9"/>
  <c r="AC618" i="9"/>
  <c r="AB618" i="9"/>
  <c r="AA618" i="9"/>
  <c r="Z618" i="9"/>
  <c r="Y618" i="9"/>
  <c r="X618" i="9"/>
  <c r="W618" i="9"/>
  <c r="V618" i="9"/>
  <c r="U618" i="9"/>
  <c r="T618" i="9"/>
  <c r="S618" i="9"/>
  <c r="R618" i="9"/>
  <c r="Q618" i="9"/>
  <c r="P618" i="9"/>
  <c r="O618" i="9"/>
  <c r="N618" i="9"/>
  <c r="M618" i="9"/>
  <c r="L618" i="9"/>
  <c r="K618" i="9"/>
  <c r="J618" i="9"/>
  <c r="I618" i="9"/>
  <c r="H618" i="9"/>
  <c r="G618" i="9"/>
  <c r="F618" i="9"/>
  <c r="AJ617" i="9"/>
  <c r="AI617" i="9"/>
  <c r="AH617" i="9"/>
  <c r="AG617" i="9"/>
  <c r="AF617" i="9"/>
  <c r="AE617" i="9"/>
  <c r="AD617" i="9"/>
  <c r="AC617" i="9"/>
  <c r="AB617" i="9"/>
  <c r="AA617" i="9"/>
  <c r="Z617" i="9"/>
  <c r="Y617" i="9"/>
  <c r="X617" i="9"/>
  <c r="W617" i="9"/>
  <c r="V617" i="9"/>
  <c r="U617" i="9"/>
  <c r="T617" i="9"/>
  <c r="S617" i="9"/>
  <c r="R617" i="9"/>
  <c r="Q617" i="9"/>
  <c r="P617" i="9"/>
  <c r="O617" i="9"/>
  <c r="N617" i="9"/>
  <c r="M617" i="9"/>
  <c r="L617" i="9"/>
  <c r="K617" i="9"/>
  <c r="J617" i="9"/>
  <c r="I617" i="9"/>
  <c r="H617" i="9"/>
  <c r="G617" i="9"/>
  <c r="F617" i="9"/>
  <c r="AJ616" i="9"/>
  <c r="AI616" i="9"/>
  <c r="AH616" i="9"/>
  <c r="AG616" i="9"/>
  <c r="AF616" i="9"/>
  <c r="AE616" i="9"/>
  <c r="AD616" i="9"/>
  <c r="AC616" i="9"/>
  <c r="AB616" i="9"/>
  <c r="AA616" i="9"/>
  <c r="Z616" i="9"/>
  <c r="Y616" i="9"/>
  <c r="X616" i="9"/>
  <c r="W616" i="9"/>
  <c r="V616" i="9"/>
  <c r="U616" i="9"/>
  <c r="T616" i="9"/>
  <c r="S616" i="9"/>
  <c r="R616" i="9"/>
  <c r="Q616" i="9"/>
  <c r="P616" i="9"/>
  <c r="O616" i="9"/>
  <c r="N616" i="9"/>
  <c r="M616" i="9"/>
  <c r="L616" i="9"/>
  <c r="K616" i="9"/>
  <c r="J616" i="9"/>
  <c r="I616" i="9"/>
  <c r="H616" i="9"/>
  <c r="G616" i="9"/>
  <c r="F616" i="9"/>
  <c r="AJ615" i="9"/>
  <c r="AI615" i="9"/>
  <c r="AH615" i="9"/>
  <c r="AG615" i="9"/>
  <c r="AF615" i="9"/>
  <c r="AE615" i="9"/>
  <c r="AD615" i="9"/>
  <c r="AC615" i="9"/>
  <c r="AB615" i="9"/>
  <c r="AA615" i="9"/>
  <c r="Z615" i="9"/>
  <c r="Y615" i="9"/>
  <c r="X615" i="9"/>
  <c r="W615" i="9"/>
  <c r="V615" i="9"/>
  <c r="U615" i="9"/>
  <c r="T615" i="9"/>
  <c r="S615" i="9"/>
  <c r="R615" i="9"/>
  <c r="Q615" i="9"/>
  <c r="P615" i="9"/>
  <c r="O615" i="9"/>
  <c r="N615" i="9"/>
  <c r="M615" i="9"/>
  <c r="L615" i="9"/>
  <c r="K615" i="9"/>
  <c r="J615" i="9"/>
  <c r="I615" i="9"/>
  <c r="H615" i="9"/>
  <c r="G615" i="9"/>
  <c r="F615" i="9"/>
  <c r="AJ614" i="9"/>
  <c r="AI614" i="9"/>
  <c r="AH614" i="9"/>
  <c r="AG614" i="9"/>
  <c r="AF614" i="9"/>
  <c r="AE614" i="9"/>
  <c r="AD614" i="9"/>
  <c r="AC614" i="9"/>
  <c r="AB614" i="9"/>
  <c r="AA614" i="9"/>
  <c r="Z614" i="9"/>
  <c r="Y614" i="9"/>
  <c r="X614" i="9"/>
  <c r="W614" i="9"/>
  <c r="V614" i="9"/>
  <c r="U614" i="9"/>
  <c r="T614" i="9"/>
  <c r="S614" i="9"/>
  <c r="R614" i="9"/>
  <c r="Q614" i="9"/>
  <c r="P614" i="9"/>
  <c r="O614" i="9"/>
  <c r="N614" i="9"/>
  <c r="M614" i="9"/>
  <c r="L614" i="9"/>
  <c r="K614" i="9"/>
  <c r="J614" i="9"/>
  <c r="I614" i="9"/>
  <c r="H614" i="9"/>
  <c r="G614" i="9"/>
  <c r="F614" i="9"/>
  <c r="AJ613" i="9"/>
  <c r="AI613" i="9"/>
  <c r="AH613" i="9"/>
  <c r="AG613" i="9"/>
  <c r="AF613" i="9"/>
  <c r="AE613" i="9"/>
  <c r="AD613" i="9"/>
  <c r="AC613" i="9"/>
  <c r="AB613" i="9"/>
  <c r="AA613" i="9"/>
  <c r="Z613" i="9"/>
  <c r="Y613" i="9"/>
  <c r="X613" i="9"/>
  <c r="W613" i="9"/>
  <c r="V613" i="9"/>
  <c r="U613" i="9"/>
  <c r="T613" i="9"/>
  <c r="S613" i="9"/>
  <c r="R613" i="9"/>
  <c r="Q613" i="9"/>
  <c r="P613" i="9"/>
  <c r="O613" i="9"/>
  <c r="N613" i="9"/>
  <c r="M613" i="9"/>
  <c r="L613" i="9"/>
  <c r="K613" i="9"/>
  <c r="J613" i="9"/>
  <c r="I613" i="9"/>
  <c r="H613" i="9"/>
  <c r="G613" i="9"/>
  <c r="F613" i="9"/>
  <c r="AJ612" i="9"/>
  <c r="AI612" i="9"/>
  <c r="AH612" i="9"/>
  <c r="AG612" i="9"/>
  <c r="AF612" i="9"/>
  <c r="AE612" i="9"/>
  <c r="AD612" i="9"/>
  <c r="AC612" i="9"/>
  <c r="AB612" i="9"/>
  <c r="AA612" i="9"/>
  <c r="Z612" i="9"/>
  <c r="Y612" i="9"/>
  <c r="X612" i="9"/>
  <c r="W612" i="9"/>
  <c r="V612" i="9"/>
  <c r="U612" i="9"/>
  <c r="T612" i="9"/>
  <c r="S612" i="9"/>
  <c r="R612" i="9"/>
  <c r="Q612" i="9"/>
  <c r="P612" i="9"/>
  <c r="O612" i="9"/>
  <c r="N612" i="9"/>
  <c r="M612" i="9"/>
  <c r="L612" i="9"/>
  <c r="K612" i="9"/>
  <c r="J612" i="9"/>
  <c r="I612" i="9"/>
  <c r="H612" i="9"/>
  <c r="G612" i="9"/>
  <c r="F612" i="9"/>
  <c r="AJ611" i="9"/>
  <c r="AI611" i="9"/>
  <c r="AH611" i="9"/>
  <c r="AG611" i="9"/>
  <c r="AF611" i="9"/>
  <c r="AE611" i="9"/>
  <c r="AD611" i="9"/>
  <c r="AC611" i="9"/>
  <c r="AB611" i="9"/>
  <c r="AA611" i="9"/>
  <c r="Z611" i="9"/>
  <c r="Y611" i="9"/>
  <c r="X611" i="9"/>
  <c r="W611" i="9"/>
  <c r="V611" i="9"/>
  <c r="U611" i="9"/>
  <c r="T611" i="9"/>
  <c r="S611" i="9"/>
  <c r="R611" i="9"/>
  <c r="Q611" i="9"/>
  <c r="P611" i="9"/>
  <c r="O611" i="9"/>
  <c r="N611" i="9"/>
  <c r="M611" i="9"/>
  <c r="L611" i="9"/>
  <c r="K611" i="9"/>
  <c r="J611" i="9"/>
  <c r="I611" i="9"/>
  <c r="H611" i="9"/>
  <c r="G611" i="9"/>
  <c r="F611" i="9"/>
  <c r="AJ610" i="9"/>
  <c r="AI610" i="9"/>
  <c r="AH610" i="9"/>
  <c r="AG610" i="9"/>
  <c r="AF610" i="9"/>
  <c r="AE610" i="9"/>
  <c r="AD610" i="9"/>
  <c r="AC610" i="9"/>
  <c r="AB610" i="9"/>
  <c r="AA610" i="9"/>
  <c r="Z610" i="9"/>
  <c r="Y610" i="9"/>
  <c r="X610" i="9"/>
  <c r="W610" i="9"/>
  <c r="V610" i="9"/>
  <c r="U610" i="9"/>
  <c r="T610" i="9"/>
  <c r="S610" i="9"/>
  <c r="R610" i="9"/>
  <c r="Q610" i="9"/>
  <c r="P610" i="9"/>
  <c r="O610" i="9"/>
  <c r="N610" i="9"/>
  <c r="M610" i="9"/>
  <c r="L610" i="9"/>
  <c r="K610" i="9"/>
  <c r="J610" i="9"/>
  <c r="I610" i="9"/>
  <c r="H610" i="9"/>
  <c r="G610" i="9"/>
  <c r="F610" i="9"/>
  <c r="AJ609" i="9"/>
  <c r="AI609" i="9"/>
  <c r="AH609" i="9"/>
  <c r="AG609" i="9"/>
  <c r="AF609" i="9"/>
  <c r="AE609" i="9"/>
  <c r="AD609" i="9"/>
  <c r="AC609" i="9"/>
  <c r="AB609" i="9"/>
  <c r="AA609" i="9"/>
  <c r="Z609" i="9"/>
  <c r="Y609" i="9"/>
  <c r="X609" i="9"/>
  <c r="W609" i="9"/>
  <c r="V609" i="9"/>
  <c r="U609" i="9"/>
  <c r="T609" i="9"/>
  <c r="S609" i="9"/>
  <c r="R609" i="9"/>
  <c r="Q609" i="9"/>
  <c r="P609" i="9"/>
  <c r="O609" i="9"/>
  <c r="N609" i="9"/>
  <c r="M609" i="9"/>
  <c r="L609" i="9"/>
  <c r="K609" i="9"/>
  <c r="J609" i="9"/>
  <c r="I609" i="9"/>
  <c r="H609" i="9"/>
  <c r="G609" i="9"/>
  <c r="F609" i="9"/>
  <c r="AJ608" i="9"/>
  <c r="AI608" i="9"/>
  <c r="AH608" i="9"/>
  <c r="AG608" i="9"/>
  <c r="AF608" i="9"/>
  <c r="AE608" i="9"/>
  <c r="AD608" i="9"/>
  <c r="AC608" i="9"/>
  <c r="AB608" i="9"/>
  <c r="AA608" i="9"/>
  <c r="Z608" i="9"/>
  <c r="Y608" i="9"/>
  <c r="X608" i="9"/>
  <c r="W608" i="9"/>
  <c r="V608" i="9"/>
  <c r="U608" i="9"/>
  <c r="T608" i="9"/>
  <c r="S608" i="9"/>
  <c r="R608" i="9"/>
  <c r="Q608" i="9"/>
  <c r="P608" i="9"/>
  <c r="O608" i="9"/>
  <c r="N608" i="9"/>
  <c r="M608" i="9"/>
  <c r="L608" i="9"/>
  <c r="K608" i="9"/>
  <c r="J608" i="9"/>
  <c r="I608" i="9"/>
  <c r="H608" i="9"/>
  <c r="G608" i="9"/>
  <c r="F608" i="9"/>
  <c r="AJ607" i="9"/>
  <c r="AI607" i="9"/>
  <c r="AH607" i="9"/>
  <c r="AG607" i="9"/>
  <c r="AF607" i="9"/>
  <c r="AE607" i="9"/>
  <c r="AD607" i="9"/>
  <c r="AC607" i="9"/>
  <c r="AB607" i="9"/>
  <c r="AA607" i="9"/>
  <c r="Z607" i="9"/>
  <c r="Y607" i="9"/>
  <c r="X607" i="9"/>
  <c r="W607" i="9"/>
  <c r="V607" i="9"/>
  <c r="U607" i="9"/>
  <c r="T607" i="9"/>
  <c r="S607" i="9"/>
  <c r="R607" i="9"/>
  <c r="Q607" i="9"/>
  <c r="P607" i="9"/>
  <c r="O607" i="9"/>
  <c r="N607" i="9"/>
  <c r="M607" i="9"/>
  <c r="L607" i="9"/>
  <c r="K607" i="9"/>
  <c r="J607" i="9"/>
  <c r="I607" i="9"/>
  <c r="H607" i="9"/>
  <c r="G607" i="9"/>
  <c r="F607" i="9"/>
  <c r="AJ606" i="9"/>
  <c r="AI606" i="9"/>
  <c r="AH606" i="9"/>
  <c r="AG606" i="9"/>
  <c r="AF606" i="9"/>
  <c r="AE606" i="9"/>
  <c r="AD606" i="9"/>
  <c r="AC606" i="9"/>
  <c r="AB606" i="9"/>
  <c r="AA606" i="9"/>
  <c r="Z606" i="9"/>
  <c r="Y606" i="9"/>
  <c r="X606" i="9"/>
  <c r="W606" i="9"/>
  <c r="V606" i="9"/>
  <c r="U606" i="9"/>
  <c r="T606" i="9"/>
  <c r="S606" i="9"/>
  <c r="R606" i="9"/>
  <c r="Q606" i="9"/>
  <c r="P606" i="9"/>
  <c r="O606" i="9"/>
  <c r="N606" i="9"/>
  <c r="M606" i="9"/>
  <c r="L606" i="9"/>
  <c r="K606" i="9"/>
  <c r="J606" i="9"/>
  <c r="I606" i="9"/>
  <c r="H606" i="9"/>
  <c r="G606" i="9"/>
  <c r="F606" i="9"/>
  <c r="AJ605" i="9"/>
  <c r="AI605" i="9"/>
  <c r="AH605" i="9"/>
  <c r="AG605" i="9"/>
  <c r="AF605" i="9"/>
  <c r="AE605" i="9"/>
  <c r="AD605" i="9"/>
  <c r="AC605" i="9"/>
  <c r="AB605" i="9"/>
  <c r="AA605" i="9"/>
  <c r="Z605" i="9"/>
  <c r="Y605" i="9"/>
  <c r="X605" i="9"/>
  <c r="W605" i="9"/>
  <c r="V605" i="9"/>
  <c r="U605" i="9"/>
  <c r="T605" i="9"/>
  <c r="S605" i="9"/>
  <c r="R605" i="9"/>
  <c r="Q605" i="9"/>
  <c r="P605" i="9"/>
  <c r="O605" i="9"/>
  <c r="N605" i="9"/>
  <c r="M605" i="9"/>
  <c r="L605" i="9"/>
  <c r="K605" i="9"/>
  <c r="J605" i="9"/>
  <c r="I605" i="9"/>
  <c r="H605" i="9"/>
  <c r="G605" i="9"/>
  <c r="F605" i="9"/>
  <c r="AJ604" i="9"/>
  <c r="AI604" i="9"/>
  <c r="AH604" i="9"/>
  <c r="AG604" i="9"/>
  <c r="AF604" i="9"/>
  <c r="AE604" i="9"/>
  <c r="AD604" i="9"/>
  <c r="AC604" i="9"/>
  <c r="AB604" i="9"/>
  <c r="AA604" i="9"/>
  <c r="Z604" i="9"/>
  <c r="Y604" i="9"/>
  <c r="X604" i="9"/>
  <c r="W604" i="9"/>
  <c r="V604" i="9"/>
  <c r="U604" i="9"/>
  <c r="T604" i="9"/>
  <c r="S604" i="9"/>
  <c r="R604" i="9"/>
  <c r="Q604" i="9"/>
  <c r="P604" i="9"/>
  <c r="O604" i="9"/>
  <c r="N604" i="9"/>
  <c r="M604" i="9"/>
  <c r="L604" i="9"/>
  <c r="K604" i="9"/>
  <c r="J604" i="9"/>
  <c r="I604" i="9"/>
  <c r="H604" i="9"/>
  <c r="G604" i="9"/>
  <c r="F604" i="9"/>
  <c r="AJ603" i="9"/>
  <c r="AI603" i="9"/>
  <c r="AH603" i="9"/>
  <c r="AG603" i="9"/>
  <c r="AF603" i="9"/>
  <c r="AE603" i="9"/>
  <c r="AD603" i="9"/>
  <c r="AC603" i="9"/>
  <c r="AB603" i="9"/>
  <c r="AA603" i="9"/>
  <c r="Z603" i="9"/>
  <c r="Y603" i="9"/>
  <c r="X603" i="9"/>
  <c r="W603" i="9"/>
  <c r="V603" i="9"/>
  <c r="U603" i="9"/>
  <c r="T603" i="9"/>
  <c r="S603" i="9"/>
  <c r="R603" i="9"/>
  <c r="Q603" i="9"/>
  <c r="P603" i="9"/>
  <c r="O603" i="9"/>
  <c r="N603" i="9"/>
  <c r="M603" i="9"/>
  <c r="L603" i="9"/>
  <c r="K603" i="9"/>
  <c r="J603" i="9"/>
  <c r="I603" i="9"/>
  <c r="H603" i="9"/>
  <c r="G603" i="9"/>
  <c r="F603" i="9"/>
  <c r="AJ602" i="9"/>
  <c r="AI602" i="9"/>
  <c r="AH602" i="9"/>
  <c r="AG602" i="9"/>
  <c r="AF602" i="9"/>
  <c r="AE602" i="9"/>
  <c r="AD602" i="9"/>
  <c r="AC602" i="9"/>
  <c r="AB602" i="9"/>
  <c r="AA602" i="9"/>
  <c r="Z602" i="9"/>
  <c r="Y602" i="9"/>
  <c r="X602" i="9"/>
  <c r="W602" i="9"/>
  <c r="V602" i="9"/>
  <c r="U602" i="9"/>
  <c r="T602" i="9"/>
  <c r="S602" i="9"/>
  <c r="R602" i="9"/>
  <c r="Q602" i="9"/>
  <c r="P602" i="9"/>
  <c r="O602" i="9"/>
  <c r="N602" i="9"/>
  <c r="M602" i="9"/>
  <c r="L602" i="9"/>
  <c r="K602" i="9"/>
  <c r="J602" i="9"/>
  <c r="I602" i="9"/>
  <c r="H602" i="9"/>
  <c r="G602" i="9"/>
  <c r="F602" i="9"/>
  <c r="AJ601" i="9"/>
  <c r="AI601" i="9"/>
  <c r="AH601" i="9"/>
  <c r="AG601" i="9"/>
  <c r="AF601" i="9"/>
  <c r="AE601" i="9"/>
  <c r="AD601" i="9"/>
  <c r="AC601" i="9"/>
  <c r="AB601" i="9"/>
  <c r="AA601" i="9"/>
  <c r="Z601" i="9"/>
  <c r="Y601" i="9"/>
  <c r="X601" i="9"/>
  <c r="W601" i="9"/>
  <c r="V601" i="9"/>
  <c r="U601" i="9"/>
  <c r="T601" i="9"/>
  <c r="S601" i="9"/>
  <c r="R601" i="9"/>
  <c r="Q601" i="9"/>
  <c r="P601" i="9"/>
  <c r="O601" i="9"/>
  <c r="N601" i="9"/>
  <c r="M601" i="9"/>
  <c r="L601" i="9"/>
  <c r="K601" i="9"/>
  <c r="J601" i="9"/>
  <c r="I601" i="9"/>
  <c r="H601" i="9"/>
  <c r="G601" i="9"/>
  <c r="F601" i="9"/>
  <c r="AJ600" i="9"/>
  <c r="AI600" i="9"/>
  <c r="AH600" i="9"/>
  <c r="AG600" i="9"/>
  <c r="AF600" i="9"/>
  <c r="AE600" i="9"/>
  <c r="AD600" i="9"/>
  <c r="AC600" i="9"/>
  <c r="AB600" i="9"/>
  <c r="AA600" i="9"/>
  <c r="Z600" i="9"/>
  <c r="Y600" i="9"/>
  <c r="X600" i="9"/>
  <c r="W600" i="9"/>
  <c r="V600" i="9"/>
  <c r="U600" i="9"/>
  <c r="T600" i="9"/>
  <c r="S600" i="9"/>
  <c r="R600" i="9"/>
  <c r="Q600" i="9"/>
  <c r="P600" i="9"/>
  <c r="O600" i="9"/>
  <c r="N600" i="9"/>
  <c r="M600" i="9"/>
  <c r="L600" i="9"/>
  <c r="K600" i="9"/>
  <c r="J600" i="9"/>
  <c r="I600" i="9"/>
  <c r="H600" i="9"/>
  <c r="G600" i="9"/>
  <c r="F600" i="9"/>
  <c r="AJ599" i="9"/>
  <c r="AI599" i="9"/>
  <c r="AH599" i="9"/>
  <c r="AG599" i="9"/>
  <c r="AF599" i="9"/>
  <c r="AE599" i="9"/>
  <c r="AD599" i="9"/>
  <c r="AC599" i="9"/>
  <c r="AB599" i="9"/>
  <c r="AA599" i="9"/>
  <c r="Z599" i="9"/>
  <c r="Y599" i="9"/>
  <c r="X599" i="9"/>
  <c r="W599" i="9"/>
  <c r="V599" i="9"/>
  <c r="U599" i="9"/>
  <c r="T599" i="9"/>
  <c r="S599" i="9"/>
  <c r="R599" i="9"/>
  <c r="Q599" i="9"/>
  <c r="P599" i="9"/>
  <c r="O599" i="9"/>
  <c r="N599" i="9"/>
  <c r="M599" i="9"/>
  <c r="L599" i="9"/>
  <c r="K599" i="9"/>
  <c r="J599" i="9"/>
  <c r="I599" i="9"/>
  <c r="H599" i="9"/>
  <c r="G599" i="9"/>
  <c r="F599" i="9"/>
  <c r="AJ598" i="9"/>
  <c r="AI598" i="9"/>
  <c r="AH598" i="9"/>
  <c r="AG598" i="9"/>
  <c r="AF598" i="9"/>
  <c r="AE598" i="9"/>
  <c r="AD598" i="9"/>
  <c r="AC598" i="9"/>
  <c r="AB598" i="9"/>
  <c r="AA598" i="9"/>
  <c r="Z598" i="9"/>
  <c r="Y598" i="9"/>
  <c r="X598" i="9"/>
  <c r="W598" i="9"/>
  <c r="V598" i="9"/>
  <c r="U598" i="9"/>
  <c r="T598" i="9"/>
  <c r="S598" i="9"/>
  <c r="R598" i="9"/>
  <c r="Q598" i="9"/>
  <c r="P598" i="9"/>
  <c r="O598" i="9"/>
  <c r="N598" i="9"/>
  <c r="M598" i="9"/>
  <c r="L598" i="9"/>
  <c r="K598" i="9"/>
  <c r="J598" i="9"/>
  <c r="I598" i="9"/>
  <c r="H598" i="9"/>
  <c r="G598" i="9"/>
  <c r="F598" i="9"/>
  <c r="AJ597" i="9"/>
  <c r="AI597" i="9"/>
  <c r="AH597" i="9"/>
  <c r="AG597" i="9"/>
  <c r="AF597" i="9"/>
  <c r="AE597" i="9"/>
  <c r="AD597" i="9"/>
  <c r="AC597" i="9"/>
  <c r="AB597" i="9"/>
  <c r="AA597" i="9"/>
  <c r="Z597" i="9"/>
  <c r="Y597" i="9"/>
  <c r="X597" i="9"/>
  <c r="W597" i="9"/>
  <c r="V597" i="9"/>
  <c r="U597" i="9"/>
  <c r="T597" i="9"/>
  <c r="S597" i="9"/>
  <c r="R597" i="9"/>
  <c r="Q597" i="9"/>
  <c r="P597" i="9"/>
  <c r="O597" i="9"/>
  <c r="N597" i="9"/>
  <c r="M597" i="9"/>
  <c r="L597" i="9"/>
  <c r="K597" i="9"/>
  <c r="J597" i="9"/>
  <c r="I597" i="9"/>
  <c r="H597" i="9"/>
  <c r="G597" i="9"/>
  <c r="F597" i="9"/>
  <c r="AJ596" i="9"/>
  <c r="AI596" i="9"/>
  <c r="AH596" i="9"/>
  <c r="AG596" i="9"/>
  <c r="AF596" i="9"/>
  <c r="AE596" i="9"/>
  <c r="AD596" i="9"/>
  <c r="AC596" i="9"/>
  <c r="AB596" i="9"/>
  <c r="AA596" i="9"/>
  <c r="Z596" i="9"/>
  <c r="Y596" i="9"/>
  <c r="X596" i="9"/>
  <c r="W596" i="9"/>
  <c r="V596" i="9"/>
  <c r="U596" i="9"/>
  <c r="T596" i="9"/>
  <c r="S596" i="9"/>
  <c r="R596" i="9"/>
  <c r="Q596" i="9"/>
  <c r="P596" i="9"/>
  <c r="O596" i="9"/>
  <c r="N596" i="9"/>
  <c r="M596" i="9"/>
  <c r="L596" i="9"/>
  <c r="K596" i="9"/>
  <c r="J596" i="9"/>
  <c r="I596" i="9"/>
  <c r="H596" i="9"/>
  <c r="G596" i="9"/>
  <c r="F596" i="9"/>
  <c r="AJ595" i="9"/>
  <c r="AI595" i="9"/>
  <c r="AH595" i="9"/>
  <c r="AG595" i="9"/>
  <c r="AF595" i="9"/>
  <c r="AE595" i="9"/>
  <c r="AD595" i="9"/>
  <c r="AC595" i="9"/>
  <c r="AB595" i="9"/>
  <c r="AA595" i="9"/>
  <c r="Z595" i="9"/>
  <c r="Y595" i="9"/>
  <c r="X595" i="9"/>
  <c r="W595" i="9"/>
  <c r="V595" i="9"/>
  <c r="U595" i="9"/>
  <c r="T595" i="9"/>
  <c r="S595" i="9"/>
  <c r="R595" i="9"/>
  <c r="Q595" i="9"/>
  <c r="P595" i="9"/>
  <c r="O595" i="9"/>
  <c r="N595" i="9"/>
  <c r="M595" i="9"/>
  <c r="L595" i="9"/>
  <c r="K595" i="9"/>
  <c r="J595" i="9"/>
  <c r="I595" i="9"/>
  <c r="H595" i="9"/>
  <c r="G595" i="9"/>
  <c r="F595" i="9"/>
  <c r="AJ594" i="9"/>
  <c r="AI594" i="9"/>
  <c r="AH594" i="9"/>
  <c r="AG594" i="9"/>
  <c r="AF594" i="9"/>
  <c r="AE594" i="9"/>
  <c r="AD594" i="9"/>
  <c r="AC594" i="9"/>
  <c r="AB594" i="9"/>
  <c r="AA594" i="9"/>
  <c r="Z594" i="9"/>
  <c r="Y594" i="9"/>
  <c r="X594" i="9"/>
  <c r="W594" i="9"/>
  <c r="V594" i="9"/>
  <c r="U594" i="9"/>
  <c r="T594" i="9"/>
  <c r="S594" i="9"/>
  <c r="R594" i="9"/>
  <c r="Q594" i="9"/>
  <c r="P594" i="9"/>
  <c r="O594" i="9"/>
  <c r="N594" i="9"/>
  <c r="M594" i="9"/>
  <c r="L594" i="9"/>
  <c r="K594" i="9"/>
  <c r="J594" i="9"/>
  <c r="I594" i="9"/>
  <c r="H594" i="9"/>
  <c r="G594" i="9"/>
  <c r="F594" i="9"/>
  <c r="AJ593" i="9"/>
  <c r="AI593" i="9"/>
  <c r="AH593" i="9"/>
  <c r="AG593" i="9"/>
  <c r="AF593" i="9"/>
  <c r="AE593" i="9"/>
  <c r="AD593" i="9"/>
  <c r="AC593" i="9"/>
  <c r="AB593" i="9"/>
  <c r="AA593" i="9"/>
  <c r="Z593" i="9"/>
  <c r="Y593" i="9"/>
  <c r="X593" i="9"/>
  <c r="W593" i="9"/>
  <c r="V593" i="9"/>
  <c r="U593" i="9"/>
  <c r="T593" i="9"/>
  <c r="S593" i="9"/>
  <c r="R593" i="9"/>
  <c r="Q593" i="9"/>
  <c r="P593" i="9"/>
  <c r="O593" i="9"/>
  <c r="N593" i="9"/>
  <c r="M593" i="9"/>
  <c r="L593" i="9"/>
  <c r="K593" i="9"/>
  <c r="J593" i="9"/>
  <c r="I593" i="9"/>
  <c r="H593" i="9"/>
  <c r="G593" i="9"/>
  <c r="F593" i="9"/>
  <c r="AJ592" i="9"/>
  <c r="AI592" i="9"/>
  <c r="AH592" i="9"/>
  <c r="AG592" i="9"/>
  <c r="AF592" i="9"/>
  <c r="AE592" i="9"/>
  <c r="AD592" i="9"/>
  <c r="AC592" i="9"/>
  <c r="AB592" i="9"/>
  <c r="AA592" i="9"/>
  <c r="Z592" i="9"/>
  <c r="Y592" i="9"/>
  <c r="X592" i="9"/>
  <c r="W592" i="9"/>
  <c r="V592" i="9"/>
  <c r="U592" i="9"/>
  <c r="T592" i="9"/>
  <c r="S592" i="9"/>
  <c r="R592" i="9"/>
  <c r="Q592" i="9"/>
  <c r="P592" i="9"/>
  <c r="O592" i="9"/>
  <c r="N592" i="9"/>
  <c r="M592" i="9"/>
  <c r="L592" i="9"/>
  <c r="K592" i="9"/>
  <c r="J592" i="9"/>
  <c r="I592" i="9"/>
  <c r="H592" i="9"/>
  <c r="G592" i="9"/>
  <c r="F592" i="9"/>
  <c r="AJ591" i="9"/>
  <c r="AI591" i="9"/>
  <c r="AH591" i="9"/>
  <c r="AG591" i="9"/>
  <c r="AF591" i="9"/>
  <c r="AE591" i="9"/>
  <c r="AD591" i="9"/>
  <c r="AC591" i="9"/>
  <c r="AB591" i="9"/>
  <c r="AA591" i="9"/>
  <c r="Z591" i="9"/>
  <c r="Y591" i="9"/>
  <c r="X591" i="9"/>
  <c r="W591" i="9"/>
  <c r="V591" i="9"/>
  <c r="U591" i="9"/>
  <c r="T591" i="9"/>
  <c r="S591" i="9"/>
  <c r="R591" i="9"/>
  <c r="Q591" i="9"/>
  <c r="P591" i="9"/>
  <c r="O591" i="9"/>
  <c r="N591" i="9"/>
  <c r="M591" i="9"/>
  <c r="L591" i="9"/>
  <c r="K591" i="9"/>
  <c r="J591" i="9"/>
  <c r="I591" i="9"/>
  <c r="H591" i="9"/>
  <c r="G591" i="9"/>
  <c r="F591" i="9"/>
  <c r="AJ590" i="9"/>
  <c r="AI590" i="9"/>
  <c r="AH590" i="9"/>
  <c r="AG590" i="9"/>
  <c r="AF590" i="9"/>
  <c r="AE590" i="9"/>
  <c r="AD590" i="9"/>
  <c r="AC590" i="9"/>
  <c r="AB590" i="9"/>
  <c r="AA590" i="9"/>
  <c r="Z590" i="9"/>
  <c r="Y590" i="9"/>
  <c r="X590" i="9"/>
  <c r="W590" i="9"/>
  <c r="V590" i="9"/>
  <c r="U590" i="9"/>
  <c r="T590" i="9"/>
  <c r="S590" i="9"/>
  <c r="R590" i="9"/>
  <c r="Q590" i="9"/>
  <c r="P590" i="9"/>
  <c r="O590" i="9"/>
  <c r="N590" i="9"/>
  <c r="M590" i="9"/>
  <c r="L590" i="9"/>
  <c r="K590" i="9"/>
  <c r="J590" i="9"/>
  <c r="I590" i="9"/>
  <c r="H590" i="9"/>
  <c r="G590" i="9"/>
  <c r="F590" i="9"/>
  <c r="AJ589" i="9"/>
  <c r="AI589" i="9"/>
  <c r="AH589" i="9"/>
  <c r="AG589" i="9"/>
  <c r="AF589" i="9"/>
  <c r="AE589" i="9"/>
  <c r="AD589" i="9"/>
  <c r="AC589" i="9"/>
  <c r="AB589" i="9"/>
  <c r="AA589" i="9"/>
  <c r="Z589" i="9"/>
  <c r="Y589" i="9"/>
  <c r="X589" i="9"/>
  <c r="W589" i="9"/>
  <c r="V589" i="9"/>
  <c r="U589" i="9"/>
  <c r="T589" i="9"/>
  <c r="S589" i="9"/>
  <c r="R589" i="9"/>
  <c r="Q589" i="9"/>
  <c r="P589" i="9"/>
  <c r="O589" i="9"/>
  <c r="N589" i="9"/>
  <c r="M589" i="9"/>
  <c r="L589" i="9"/>
  <c r="K589" i="9"/>
  <c r="J589" i="9"/>
  <c r="I589" i="9"/>
  <c r="H589" i="9"/>
  <c r="G589" i="9"/>
  <c r="F589" i="9"/>
  <c r="AJ588" i="9"/>
  <c r="AI588" i="9"/>
  <c r="AH588" i="9"/>
  <c r="AG588" i="9"/>
  <c r="AF588" i="9"/>
  <c r="AE588" i="9"/>
  <c r="AD588" i="9"/>
  <c r="AC588" i="9"/>
  <c r="AB588" i="9"/>
  <c r="AA588" i="9"/>
  <c r="Z588" i="9"/>
  <c r="Y588" i="9"/>
  <c r="X588" i="9"/>
  <c r="W588" i="9"/>
  <c r="V588" i="9"/>
  <c r="U588" i="9"/>
  <c r="T588" i="9"/>
  <c r="S588" i="9"/>
  <c r="R588" i="9"/>
  <c r="Q588" i="9"/>
  <c r="P588" i="9"/>
  <c r="O588" i="9"/>
  <c r="N588" i="9"/>
  <c r="M588" i="9"/>
  <c r="L588" i="9"/>
  <c r="K588" i="9"/>
  <c r="J588" i="9"/>
  <c r="I588" i="9"/>
  <c r="H588" i="9"/>
  <c r="G588" i="9"/>
  <c r="F588" i="9"/>
  <c r="AJ587" i="9"/>
  <c r="AI587" i="9"/>
  <c r="AH587" i="9"/>
  <c r="AG587" i="9"/>
  <c r="AF587" i="9"/>
  <c r="AE587" i="9"/>
  <c r="AD587" i="9"/>
  <c r="AC587" i="9"/>
  <c r="AB587" i="9"/>
  <c r="AA587" i="9"/>
  <c r="Z587" i="9"/>
  <c r="Y587" i="9"/>
  <c r="X587" i="9"/>
  <c r="W587" i="9"/>
  <c r="V587" i="9"/>
  <c r="U587" i="9"/>
  <c r="T587" i="9"/>
  <c r="S587" i="9"/>
  <c r="R587" i="9"/>
  <c r="Q587" i="9"/>
  <c r="P587" i="9"/>
  <c r="O587" i="9"/>
  <c r="N587" i="9"/>
  <c r="M587" i="9"/>
  <c r="L587" i="9"/>
  <c r="K587" i="9"/>
  <c r="J587" i="9"/>
  <c r="I587" i="9"/>
  <c r="H587" i="9"/>
  <c r="G587" i="9"/>
  <c r="F587" i="9"/>
  <c r="AJ586" i="9"/>
  <c r="AI586" i="9"/>
  <c r="AH586" i="9"/>
  <c r="AG586" i="9"/>
  <c r="AF586" i="9"/>
  <c r="AE586" i="9"/>
  <c r="AD586" i="9"/>
  <c r="AC586" i="9"/>
  <c r="AB586" i="9"/>
  <c r="AA586" i="9"/>
  <c r="Z586" i="9"/>
  <c r="Y586" i="9"/>
  <c r="X586" i="9"/>
  <c r="W586" i="9"/>
  <c r="V586" i="9"/>
  <c r="U586" i="9"/>
  <c r="T586" i="9"/>
  <c r="S586" i="9"/>
  <c r="R586" i="9"/>
  <c r="Q586" i="9"/>
  <c r="P586" i="9"/>
  <c r="O586" i="9"/>
  <c r="N586" i="9"/>
  <c r="M586" i="9"/>
  <c r="L586" i="9"/>
  <c r="K586" i="9"/>
  <c r="J586" i="9"/>
  <c r="I586" i="9"/>
  <c r="H586" i="9"/>
  <c r="G586" i="9"/>
  <c r="F586" i="9"/>
  <c r="AJ585" i="9"/>
  <c r="AI585" i="9"/>
  <c r="AH585" i="9"/>
  <c r="AG585" i="9"/>
  <c r="AF585" i="9"/>
  <c r="AE585" i="9"/>
  <c r="AD585" i="9"/>
  <c r="AC585" i="9"/>
  <c r="AB585" i="9"/>
  <c r="AA585" i="9"/>
  <c r="Z585" i="9"/>
  <c r="Y585" i="9"/>
  <c r="X585" i="9"/>
  <c r="W585" i="9"/>
  <c r="V585" i="9"/>
  <c r="U585" i="9"/>
  <c r="T585" i="9"/>
  <c r="S585" i="9"/>
  <c r="R585" i="9"/>
  <c r="Q585" i="9"/>
  <c r="P585" i="9"/>
  <c r="O585" i="9"/>
  <c r="N585" i="9"/>
  <c r="M585" i="9"/>
  <c r="L585" i="9"/>
  <c r="K585" i="9"/>
  <c r="J585" i="9"/>
  <c r="I585" i="9"/>
  <c r="H585" i="9"/>
  <c r="G585" i="9"/>
  <c r="F585" i="9"/>
  <c r="AJ584" i="9"/>
  <c r="AI584" i="9"/>
  <c r="AH584" i="9"/>
  <c r="AG584" i="9"/>
  <c r="AF584" i="9"/>
  <c r="AE584" i="9"/>
  <c r="AD584" i="9"/>
  <c r="AC584" i="9"/>
  <c r="AB584" i="9"/>
  <c r="AA584" i="9"/>
  <c r="Z584" i="9"/>
  <c r="Y584" i="9"/>
  <c r="X584" i="9"/>
  <c r="W584" i="9"/>
  <c r="V584" i="9"/>
  <c r="U584" i="9"/>
  <c r="T584" i="9"/>
  <c r="S584" i="9"/>
  <c r="R584" i="9"/>
  <c r="Q584" i="9"/>
  <c r="P584" i="9"/>
  <c r="O584" i="9"/>
  <c r="N584" i="9"/>
  <c r="M584" i="9"/>
  <c r="L584" i="9"/>
  <c r="K584" i="9"/>
  <c r="J584" i="9"/>
  <c r="I584" i="9"/>
  <c r="H584" i="9"/>
  <c r="G584" i="9"/>
  <c r="F584" i="9"/>
  <c r="AJ583" i="9"/>
  <c r="AI583" i="9"/>
  <c r="AH583" i="9"/>
  <c r="AG583" i="9"/>
  <c r="AF583" i="9"/>
  <c r="AE583" i="9"/>
  <c r="AD583" i="9"/>
  <c r="AC583" i="9"/>
  <c r="AB583" i="9"/>
  <c r="AA583" i="9"/>
  <c r="Z583" i="9"/>
  <c r="Y583" i="9"/>
  <c r="X583" i="9"/>
  <c r="W583" i="9"/>
  <c r="V583" i="9"/>
  <c r="U583" i="9"/>
  <c r="T583" i="9"/>
  <c r="S583" i="9"/>
  <c r="R583" i="9"/>
  <c r="Q583" i="9"/>
  <c r="P583" i="9"/>
  <c r="O583" i="9"/>
  <c r="N583" i="9"/>
  <c r="M583" i="9"/>
  <c r="L583" i="9"/>
  <c r="K583" i="9"/>
  <c r="J583" i="9"/>
  <c r="I583" i="9"/>
  <c r="H583" i="9"/>
  <c r="G583" i="9"/>
  <c r="F583" i="9"/>
  <c r="AJ582" i="9"/>
  <c r="AI582" i="9"/>
  <c r="AH582" i="9"/>
  <c r="AG582" i="9"/>
  <c r="AF582" i="9"/>
  <c r="AE582" i="9"/>
  <c r="AD582" i="9"/>
  <c r="AC582" i="9"/>
  <c r="AB582" i="9"/>
  <c r="AA582" i="9"/>
  <c r="Z582" i="9"/>
  <c r="Y582" i="9"/>
  <c r="X582" i="9"/>
  <c r="W582" i="9"/>
  <c r="V582" i="9"/>
  <c r="U582" i="9"/>
  <c r="T582" i="9"/>
  <c r="S582" i="9"/>
  <c r="R582" i="9"/>
  <c r="Q582" i="9"/>
  <c r="P582" i="9"/>
  <c r="O582" i="9"/>
  <c r="N582" i="9"/>
  <c r="M582" i="9"/>
  <c r="L582" i="9"/>
  <c r="K582" i="9"/>
  <c r="J582" i="9"/>
  <c r="I582" i="9"/>
  <c r="H582" i="9"/>
  <c r="G582" i="9"/>
  <c r="F582" i="9"/>
  <c r="AJ581" i="9"/>
  <c r="AI581" i="9"/>
  <c r="AH581" i="9"/>
  <c r="AG581" i="9"/>
  <c r="AF581" i="9"/>
  <c r="AE581" i="9"/>
  <c r="AD581" i="9"/>
  <c r="AC581" i="9"/>
  <c r="AB581" i="9"/>
  <c r="AA581" i="9"/>
  <c r="Z581" i="9"/>
  <c r="Y581" i="9"/>
  <c r="X581" i="9"/>
  <c r="W581" i="9"/>
  <c r="V581" i="9"/>
  <c r="U581" i="9"/>
  <c r="T581" i="9"/>
  <c r="S581" i="9"/>
  <c r="R581" i="9"/>
  <c r="Q581" i="9"/>
  <c r="P581" i="9"/>
  <c r="O581" i="9"/>
  <c r="N581" i="9"/>
  <c r="M581" i="9"/>
  <c r="L581" i="9"/>
  <c r="K581" i="9"/>
  <c r="J581" i="9"/>
  <c r="I581" i="9"/>
  <c r="H581" i="9"/>
  <c r="G581" i="9"/>
  <c r="F581" i="9"/>
  <c r="AJ580" i="9"/>
  <c r="AI580" i="9"/>
  <c r="AH580" i="9"/>
  <c r="AG580" i="9"/>
  <c r="AF580" i="9"/>
  <c r="AE580" i="9"/>
  <c r="AD580" i="9"/>
  <c r="AC580" i="9"/>
  <c r="AB580" i="9"/>
  <c r="AA580" i="9"/>
  <c r="Z580" i="9"/>
  <c r="Y580" i="9"/>
  <c r="X580" i="9"/>
  <c r="W580" i="9"/>
  <c r="V580" i="9"/>
  <c r="U580" i="9"/>
  <c r="T580" i="9"/>
  <c r="S580" i="9"/>
  <c r="R580" i="9"/>
  <c r="Q580" i="9"/>
  <c r="P580" i="9"/>
  <c r="O580" i="9"/>
  <c r="N580" i="9"/>
  <c r="M580" i="9"/>
  <c r="L580" i="9"/>
  <c r="K580" i="9"/>
  <c r="J580" i="9"/>
  <c r="I580" i="9"/>
  <c r="H580" i="9"/>
  <c r="G580" i="9"/>
  <c r="F580" i="9"/>
  <c r="AJ579" i="9"/>
  <c r="AI579" i="9"/>
  <c r="AH579" i="9"/>
  <c r="AG579" i="9"/>
  <c r="AF579" i="9"/>
  <c r="AE579" i="9"/>
  <c r="AD579" i="9"/>
  <c r="AC579" i="9"/>
  <c r="AB579" i="9"/>
  <c r="AA579" i="9"/>
  <c r="Z579" i="9"/>
  <c r="Y579" i="9"/>
  <c r="X579" i="9"/>
  <c r="W579" i="9"/>
  <c r="V579" i="9"/>
  <c r="U579" i="9"/>
  <c r="T579" i="9"/>
  <c r="S579" i="9"/>
  <c r="R579" i="9"/>
  <c r="Q579" i="9"/>
  <c r="P579" i="9"/>
  <c r="O579" i="9"/>
  <c r="N579" i="9"/>
  <c r="M579" i="9"/>
  <c r="L579" i="9"/>
  <c r="K579" i="9"/>
  <c r="J579" i="9"/>
  <c r="I579" i="9"/>
  <c r="H579" i="9"/>
  <c r="G579" i="9"/>
  <c r="F579" i="9"/>
  <c r="AJ578" i="9"/>
  <c r="AI578" i="9"/>
  <c r="AH578" i="9"/>
  <c r="AG578" i="9"/>
  <c r="AF578" i="9"/>
  <c r="AE578" i="9"/>
  <c r="AD578" i="9"/>
  <c r="AC578" i="9"/>
  <c r="AB578" i="9"/>
  <c r="AA578" i="9"/>
  <c r="Z578" i="9"/>
  <c r="Y578" i="9"/>
  <c r="X578" i="9"/>
  <c r="W578" i="9"/>
  <c r="V578" i="9"/>
  <c r="U578" i="9"/>
  <c r="T578" i="9"/>
  <c r="S578" i="9"/>
  <c r="R578" i="9"/>
  <c r="Q578" i="9"/>
  <c r="P578" i="9"/>
  <c r="O578" i="9"/>
  <c r="N578" i="9"/>
  <c r="M578" i="9"/>
  <c r="L578" i="9"/>
  <c r="K578" i="9"/>
  <c r="J578" i="9"/>
  <c r="I578" i="9"/>
  <c r="H578" i="9"/>
  <c r="G578" i="9"/>
  <c r="F578" i="9"/>
  <c r="AJ577" i="9"/>
  <c r="AI577" i="9"/>
  <c r="AH577" i="9"/>
  <c r="AG577" i="9"/>
  <c r="AF577" i="9"/>
  <c r="AE577" i="9"/>
  <c r="AD577" i="9"/>
  <c r="AC577" i="9"/>
  <c r="AB577" i="9"/>
  <c r="AA577" i="9"/>
  <c r="Z577" i="9"/>
  <c r="Y577" i="9"/>
  <c r="X577" i="9"/>
  <c r="W577" i="9"/>
  <c r="V577" i="9"/>
  <c r="U577" i="9"/>
  <c r="T577" i="9"/>
  <c r="S577" i="9"/>
  <c r="R577" i="9"/>
  <c r="Q577" i="9"/>
  <c r="P577" i="9"/>
  <c r="O577" i="9"/>
  <c r="N577" i="9"/>
  <c r="M577" i="9"/>
  <c r="L577" i="9"/>
  <c r="K577" i="9"/>
  <c r="J577" i="9"/>
  <c r="I577" i="9"/>
  <c r="H577" i="9"/>
  <c r="G577" i="9"/>
  <c r="F577" i="9"/>
  <c r="AJ576" i="9"/>
  <c r="AI576" i="9"/>
  <c r="AH576" i="9"/>
  <c r="AG576" i="9"/>
  <c r="AF576" i="9"/>
  <c r="AE576" i="9"/>
  <c r="AD576" i="9"/>
  <c r="AC576" i="9"/>
  <c r="AB576" i="9"/>
  <c r="AA576" i="9"/>
  <c r="Z576" i="9"/>
  <c r="Y576" i="9"/>
  <c r="X576" i="9"/>
  <c r="W576" i="9"/>
  <c r="V576" i="9"/>
  <c r="U576" i="9"/>
  <c r="T576" i="9"/>
  <c r="S576" i="9"/>
  <c r="R576" i="9"/>
  <c r="Q576" i="9"/>
  <c r="P576" i="9"/>
  <c r="O576" i="9"/>
  <c r="N576" i="9"/>
  <c r="M576" i="9"/>
  <c r="L576" i="9"/>
  <c r="K576" i="9"/>
  <c r="J576" i="9"/>
  <c r="I576" i="9"/>
  <c r="H576" i="9"/>
  <c r="G576" i="9"/>
  <c r="F576" i="9"/>
  <c r="AJ575" i="9"/>
  <c r="AI575" i="9"/>
  <c r="AH575" i="9"/>
  <c r="AG575" i="9"/>
  <c r="AF575" i="9"/>
  <c r="AE575" i="9"/>
  <c r="AD575" i="9"/>
  <c r="AC575" i="9"/>
  <c r="AB575" i="9"/>
  <c r="AA575" i="9"/>
  <c r="Z575" i="9"/>
  <c r="Y575" i="9"/>
  <c r="X575" i="9"/>
  <c r="W575" i="9"/>
  <c r="V575" i="9"/>
  <c r="U575" i="9"/>
  <c r="T575" i="9"/>
  <c r="S575" i="9"/>
  <c r="R575" i="9"/>
  <c r="Q575" i="9"/>
  <c r="P575" i="9"/>
  <c r="O575" i="9"/>
  <c r="N575" i="9"/>
  <c r="M575" i="9"/>
  <c r="L575" i="9"/>
  <c r="K575" i="9"/>
  <c r="J575" i="9"/>
  <c r="I575" i="9"/>
  <c r="H575" i="9"/>
  <c r="G575" i="9"/>
  <c r="F575" i="9"/>
  <c r="AJ574" i="9"/>
  <c r="AI574" i="9"/>
  <c r="AH574" i="9"/>
  <c r="AG574" i="9"/>
  <c r="AF574" i="9"/>
  <c r="AE574" i="9"/>
  <c r="AD574" i="9"/>
  <c r="AC574" i="9"/>
  <c r="AB574" i="9"/>
  <c r="AA574" i="9"/>
  <c r="Z574" i="9"/>
  <c r="Y574" i="9"/>
  <c r="X574" i="9"/>
  <c r="W574" i="9"/>
  <c r="V574" i="9"/>
  <c r="U574" i="9"/>
  <c r="T574" i="9"/>
  <c r="S574" i="9"/>
  <c r="R574" i="9"/>
  <c r="Q574" i="9"/>
  <c r="P574" i="9"/>
  <c r="O574" i="9"/>
  <c r="N574" i="9"/>
  <c r="M574" i="9"/>
  <c r="L574" i="9"/>
  <c r="K574" i="9"/>
  <c r="J574" i="9"/>
  <c r="I574" i="9"/>
  <c r="H574" i="9"/>
  <c r="G574" i="9"/>
  <c r="F574" i="9"/>
  <c r="AJ573" i="9"/>
  <c r="AI573" i="9"/>
  <c r="AH573" i="9"/>
  <c r="AG573" i="9"/>
  <c r="AF573" i="9"/>
  <c r="AE573" i="9"/>
  <c r="AD573" i="9"/>
  <c r="AC573" i="9"/>
  <c r="AB573" i="9"/>
  <c r="AA573" i="9"/>
  <c r="Z573" i="9"/>
  <c r="Y573" i="9"/>
  <c r="X573" i="9"/>
  <c r="W573" i="9"/>
  <c r="V573" i="9"/>
  <c r="U573" i="9"/>
  <c r="T573" i="9"/>
  <c r="S573" i="9"/>
  <c r="R573" i="9"/>
  <c r="Q573" i="9"/>
  <c r="P573" i="9"/>
  <c r="O573" i="9"/>
  <c r="N573" i="9"/>
  <c r="M573" i="9"/>
  <c r="L573" i="9"/>
  <c r="K573" i="9"/>
  <c r="J573" i="9"/>
  <c r="I573" i="9"/>
  <c r="H573" i="9"/>
  <c r="G573" i="9"/>
  <c r="F573" i="9"/>
  <c r="AJ572" i="9"/>
  <c r="AI572" i="9"/>
  <c r="AH572" i="9"/>
  <c r="AG572" i="9"/>
  <c r="AF572" i="9"/>
  <c r="AE572" i="9"/>
  <c r="AD572" i="9"/>
  <c r="AC572" i="9"/>
  <c r="AB572" i="9"/>
  <c r="AA572" i="9"/>
  <c r="Z572" i="9"/>
  <c r="Y572" i="9"/>
  <c r="X572" i="9"/>
  <c r="W572" i="9"/>
  <c r="V572" i="9"/>
  <c r="U572" i="9"/>
  <c r="T572" i="9"/>
  <c r="S572" i="9"/>
  <c r="R572" i="9"/>
  <c r="Q572" i="9"/>
  <c r="P572" i="9"/>
  <c r="O572" i="9"/>
  <c r="N572" i="9"/>
  <c r="M572" i="9"/>
  <c r="L572" i="9"/>
  <c r="K572" i="9"/>
  <c r="J572" i="9"/>
  <c r="I572" i="9"/>
  <c r="H572" i="9"/>
  <c r="G572" i="9"/>
  <c r="F572" i="9"/>
  <c r="AJ571" i="9"/>
  <c r="AI571" i="9"/>
  <c r="AH571" i="9"/>
  <c r="AG571" i="9"/>
  <c r="AF571" i="9"/>
  <c r="AE571" i="9"/>
  <c r="AD571" i="9"/>
  <c r="AC571" i="9"/>
  <c r="AB571" i="9"/>
  <c r="AA571" i="9"/>
  <c r="Z571" i="9"/>
  <c r="Y571" i="9"/>
  <c r="X571" i="9"/>
  <c r="W571" i="9"/>
  <c r="V571" i="9"/>
  <c r="U571" i="9"/>
  <c r="T571" i="9"/>
  <c r="S571" i="9"/>
  <c r="R571" i="9"/>
  <c r="Q571" i="9"/>
  <c r="P571" i="9"/>
  <c r="O571" i="9"/>
  <c r="N571" i="9"/>
  <c r="M571" i="9"/>
  <c r="L571" i="9"/>
  <c r="K571" i="9"/>
  <c r="J571" i="9"/>
  <c r="I571" i="9"/>
  <c r="H571" i="9"/>
  <c r="G571" i="9"/>
  <c r="F571" i="9"/>
  <c r="AJ570" i="9"/>
  <c r="AI570" i="9"/>
  <c r="AH570" i="9"/>
  <c r="AG570" i="9"/>
  <c r="AF570" i="9"/>
  <c r="AE570" i="9"/>
  <c r="AD570" i="9"/>
  <c r="AC570" i="9"/>
  <c r="AB570" i="9"/>
  <c r="AA570" i="9"/>
  <c r="Z570" i="9"/>
  <c r="Y570" i="9"/>
  <c r="X570" i="9"/>
  <c r="W570" i="9"/>
  <c r="V570" i="9"/>
  <c r="U570" i="9"/>
  <c r="T570" i="9"/>
  <c r="S570" i="9"/>
  <c r="R570" i="9"/>
  <c r="Q570" i="9"/>
  <c r="P570" i="9"/>
  <c r="O570" i="9"/>
  <c r="N570" i="9"/>
  <c r="M570" i="9"/>
  <c r="L570" i="9"/>
  <c r="K570" i="9"/>
  <c r="J570" i="9"/>
  <c r="I570" i="9"/>
  <c r="H570" i="9"/>
  <c r="G570" i="9"/>
  <c r="F570" i="9"/>
  <c r="AJ569" i="9"/>
  <c r="AI569" i="9"/>
  <c r="AH569" i="9"/>
  <c r="AG569" i="9"/>
  <c r="AF569" i="9"/>
  <c r="AE569" i="9"/>
  <c r="AD569" i="9"/>
  <c r="AC569" i="9"/>
  <c r="AB569" i="9"/>
  <c r="AA569" i="9"/>
  <c r="Z569" i="9"/>
  <c r="Y569" i="9"/>
  <c r="X569" i="9"/>
  <c r="W569" i="9"/>
  <c r="V569" i="9"/>
  <c r="U569" i="9"/>
  <c r="T569" i="9"/>
  <c r="S569" i="9"/>
  <c r="R569" i="9"/>
  <c r="Q569" i="9"/>
  <c r="P569" i="9"/>
  <c r="O569" i="9"/>
  <c r="N569" i="9"/>
  <c r="M569" i="9"/>
  <c r="L569" i="9"/>
  <c r="K569" i="9"/>
  <c r="J569" i="9"/>
  <c r="I569" i="9"/>
  <c r="H569" i="9"/>
  <c r="G569" i="9"/>
  <c r="F569" i="9"/>
  <c r="AJ568" i="9"/>
  <c r="AI568" i="9"/>
  <c r="AH568" i="9"/>
  <c r="AG568" i="9"/>
  <c r="AF568" i="9"/>
  <c r="AE568" i="9"/>
  <c r="AD568" i="9"/>
  <c r="AC568" i="9"/>
  <c r="AB568" i="9"/>
  <c r="AA568" i="9"/>
  <c r="Z568" i="9"/>
  <c r="Y568" i="9"/>
  <c r="X568" i="9"/>
  <c r="W568" i="9"/>
  <c r="V568" i="9"/>
  <c r="U568" i="9"/>
  <c r="T568" i="9"/>
  <c r="S568" i="9"/>
  <c r="R568" i="9"/>
  <c r="Q568" i="9"/>
  <c r="P568" i="9"/>
  <c r="O568" i="9"/>
  <c r="N568" i="9"/>
  <c r="M568" i="9"/>
  <c r="L568" i="9"/>
  <c r="K568" i="9"/>
  <c r="J568" i="9"/>
  <c r="I568" i="9"/>
  <c r="H568" i="9"/>
  <c r="G568" i="9"/>
  <c r="F568" i="9"/>
  <c r="AJ567" i="9"/>
  <c r="AI567" i="9"/>
  <c r="AH567" i="9"/>
  <c r="AG567" i="9"/>
  <c r="AF567" i="9"/>
  <c r="AE567" i="9"/>
  <c r="AD567" i="9"/>
  <c r="AC567" i="9"/>
  <c r="AB567" i="9"/>
  <c r="AA567" i="9"/>
  <c r="Z567" i="9"/>
  <c r="Y567" i="9"/>
  <c r="X567" i="9"/>
  <c r="W567" i="9"/>
  <c r="V567" i="9"/>
  <c r="U567" i="9"/>
  <c r="T567" i="9"/>
  <c r="S567" i="9"/>
  <c r="R567" i="9"/>
  <c r="Q567" i="9"/>
  <c r="P567" i="9"/>
  <c r="O567" i="9"/>
  <c r="N567" i="9"/>
  <c r="M567" i="9"/>
  <c r="L567" i="9"/>
  <c r="K567" i="9"/>
  <c r="J567" i="9"/>
  <c r="I567" i="9"/>
  <c r="H567" i="9"/>
  <c r="G567" i="9"/>
  <c r="F567" i="9"/>
  <c r="AJ566" i="9"/>
  <c r="AI566" i="9"/>
  <c r="AH566" i="9"/>
  <c r="AG566" i="9"/>
  <c r="AF566" i="9"/>
  <c r="AE566" i="9"/>
  <c r="AD566" i="9"/>
  <c r="AC566" i="9"/>
  <c r="AB566" i="9"/>
  <c r="AA566" i="9"/>
  <c r="Z566" i="9"/>
  <c r="Y566" i="9"/>
  <c r="X566" i="9"/>
  <c r="W566" i="9"/>
  <c r="V566" i="9"/>
  <c r="U566" i="9"/>
  <c r="T566" i="9"/>
  <c r="S566" i="9"/>
  <c r="R566" i="9"/>
  <c r="Q566" i="9"/>
  <c r="P566" i="9"/>
  <c r="O566" i="9"/>
  <c r="N566" i="9"/>
  <c r="M566" i="9"/>
  <c r="L566" i="9"/>
  <c r="K566" i="9"/>
  <c r="J566" i="9"/>
  <c r="I566" i="9"/>
  <c r="H566" i="9"/>
  <c r="G566" i="9"/>
  <c r="F566" i="9"/>
  <c r="AJ565" i="9"/>
  <c r="AI565" i="9"/>
  <c r="AH565" i="9"/>
  <c r="AG565" i="9"/>
  <c r="AF565" i="9"/>
  <c r="AE565" i="9"/>
  <c r="AD565" i="9"/>
  <c r="AC565" i="9"/>
  <c r="AB565" i="9"/>
  <c r="AA565" i="9"/>
  <c r="Z565" i="9"/>
  <c r="Y565" i="9"/>
  <c r="X565" i="9"/>
  <c r="W565" i="9"/>
  <c r="V565" i="9"/>
  <c r="U565" i="9"/>
  <c r="T565" i="9"/>
  <c r="S565" i="9"/>
  <c r="R565" i="9"/>
  <c r="Q565" i="9"/>
  <c r="P565" i="9"/>
  <c r="O565" i="9"/>
  <c r="N565" i="9"/>
  <c r="M565" i="9"/>
  <c r="L565" i="9"/>
  <c r="K565" i="9"/>
  <c r="J565" i="9"/>
  <c r="I565" i="9"/>
  <c r="H565" i="9"/>
  <c r="G565" i="9"/>
  <c r="F565" i="9"/>
  <c r="AJ564" i="9"/>
  <c r="AI564" i="9"/>
  <c r="AH564" i="9"/>
  <c r="AG564" i="9"/>
  <c r="AF564" i="9"/>
  <c r="AE564" i="9"/>
  <c r="AD564" i="9"/>
  <c r="AC564" i="9"/>
  <c r="AB564" i="9"/>
  <c r="AA564" i="9"/>
  <c r="Z564" i="9"/>
  <c r="Y564" i="9"/>
  <c r="X564" i="9"/>
  <c r="W564" i="9"/>
  <c r="V564" i="9"/>
  <c r="U564" i="9"/>
  <c r="T564" i="9"/>
  <c r="S564" i="9"/>
  <c r="R564" i="9"/>
  <c r="Q564" i="9"/>
  <c r="P564" i="9"/>
  <c r="O564" i="9"/>
  <c r="N564" i="9"/>
  <c r="M564" i="9"/>
  <c r="L564" i="9"/>
  <c r="K564" i="9"/>
  <c r="J564" i="9"/>
  <c r="I564" i="9"/>
  <c r="H564" i="9"/>
  <c r="G564" i="9"/>
  <c r="F564" i="9"/>
  <c r="AJ563" i="9"/>
  <c r="AI563" i="9"/>
  <c r="AH563" i="9"/>
  <c r="AG563" i="9"/>
  <c r="AF563" i="9"/>
  <c r="AE563" i="9"/>
  <c r="AD563" i="9"/>
  <c r="AC563" i="9"/>
  <c r="AB563" i="9"/>
  <c r="AA563" i="9"/>
  <c r="Z563" i="9"/>
  <c r="Y563" i="9"/>
  <c r="X563" i="9"/>
  <c r="W563" i="9"/>
  <c r="V563" i="9"/>
  <c r="U563" i="9"/>
  <c r="T563" i="9"/>
  <c r="S563" i="9"/>
  <c r="R563" i="9"/>
  <c r="Q563" i="9"/>
  <c r="P563" i="9"/>
  <c r="O563" i="9"/>
  <c r="N563" i="9"/>
  <c r="M563" i="9"/>
  <c r="L563" i="9"/>
  <c r="K563" i="9"/>
  <c r="J563" i="9"/>
  <c r="I563" i="9"/>
  <c r="H563" i="9"/>
  <c r="G563" i="9"/>
  <c r="F563" i="9"/>
  <c r="AJ562" i="9"/>
  <c r="AI562" i="9"/>
  <c r="AH562" i="9"/>
  <c r="AG562" i="9"/>
  <c r="AF562" i="9"/>
  <c r="AE562" i="9"/>
  <c r="AD562" i="9"/>
  <c r="AC562" i="9"/>
  <c r="AB562" i="9"/>
  <c r="AA562" i="9"/>
  <c r="Z562" i="9"/>
  <c r="Y562" i="9"/>
  <c r="X562" i="9"/>
  <c r="W562" i="9"/>
  <c r="V562" i="9"/>
  <c r="U562" i="9"/>
  <c r="T562" i="9"/>
  <c r="S562" i="9"/>
  <c r="R562" i="9"/>
  <c r="Q562" i="9"/>
  <c r="P562" i="9"/>
  <c r="O562" i="9"/>
  <c r="N562" i="9"/>
  <c r="M562" i="9"/>
  <c r="L562" i="9"/>
  <c r="K562" i="9"/>
  <c r="J562" i="9"/>
  <c r="I562" i="9"/>
  <c r="H562" i="9"/>
  <c r="G562" i="9"/>
  <c r="F562" i="9"/>
  <c r="AJ561" i="9"/>
  <c r="AI561" i="9"/>
  <c r="AH561" i="9"/>
  <c r="AG561" i="9"/>
  <c r="AF561" i="9"/>
  <c r="AE561" i="9"/>
  <c r="AD561" i="9"/>
  <c r="AC561" i="9"/>
  <c r="AB561" i="9"/>
  <c r="AA561" i="9"/>
  <c r="Z561" i="9"/>
  <c r="Y561" i="9"/>
  <c r="X561" i="9"/>
  <c r="W561" i="9"/>
  <c r="V561" i="9"/>
  <c r="U561" i="9"/>
  <c r="T561" i="9"/>
  <c r="S561" i="9"/>
  <c r="R561" i="9"/>
  <c r="Q561" i="9"/>
  <c r="P561" i="9"/>
  <c r="O561" i="9"/>
  <c r="N561" i="9"/>
  <c r="M561" i="9"/>
  <c r="L561" i="9"/>
  <c r="K561" i="9"/>
  <c r="J561" i="9"/>
  <c r="I561" i="9"/>
  <c r="H561" i="9"/>
  <c r="G561" i="9"/>
  <c r="F561" i="9"/>
  <c r="AJ560" i="9"/>
  <c r="AI560" i="9"/>
  <c r="AH560" i="9"/>
  <c r="AG560" i="9"/>
  <c r="AF560" i="9"/>
  <c r="AE560" i="9"/>
  <c r="AD560" i="9"/>
  <c r="AC560" i="9"/>
  <c r="AB560" i="9"/>
  <c r="AA560" i="9"/>
  <c r="Z560" i="9"/>
  <c r="Y560" i="9"/>
  <c r="X560" i="9"/>
  <c r="W560" i="9"/>
  <c r="V560" i="9"/>
  <c r="U560" i="9"/>
  <c r="T560" i="9"/>
  <c r="S560" i="9"/>
  <c r="R560" i="9"/>
  <c r="Q560" i="9"/>
  <c r="P560" i="9"/>
  <c r="O560" i="9"/>
  <c r="N560" i="9"/>
  <c r="M560" i="9"/>
  <c r="L560" i="9"/>
  <c r="K560" i="9"/>
  <c r="J560" i="9"/>
  <c r="I560" i="9"/>
  <c r="H560" i="9"/>
  <c r="G560" i="9"/>
  <c r="F560" i="9"/>
  <c r="AJ559" i="9"/>
  <c r="AI559" i="9"/>
  <c r="AH559" i="9"/>
  <c r="AG559" i="9"/>
  <c r="AF559" i="9"/>
  <c r="AE559" i="9"/>
  <c r="AD559" i="9"/>
  <c r="AC559" i="9"/>
  <c r="AB559" i="9"/>
  <c r="AA559" i="9"/>
  <c r="Z559" i="9"/>
  <c r="Y559" i="9"/>
  <c r="X559" i="9"/>
  <c r="W559" i="9"/>
  <c r="V559" i="9"/>
  <c r="U559" i="9"/>
  <c r="T559" i="9"/>
  <c r="S559" i="9"/>
  <c r="R559" i="9"/>
  <c r="Q559" i="9"/>
  <c r="P559" i="9"/>
  <c r="O559" i="9"/>
  <c r="N559" i="9"/>
  <c r="M559" i="9"/>
  <c r="L559" i="9"/>
  <c r="K559" i="9"/>
  <c r="J559" i="9"/>
  <c r="I559" i="9"/>
  <c r="H559" i="9"/>
  <c r="G559" i="9"/>
  <c r="F559" i="9"/>
  <c r="AJ558" i="9"/>
  <c r="AI558" i="9"/>
  <c r="AH558" i="9"/>
  <c r="AG558" i="9"/>
  <c r="AF558" i="9"/>
  <c r="AE558" i="9"/>
  <c r="AD558" i="9"/>
  <c r="AC558" i="9"/>
  <c r="AB558" i="9"/>
  <c r="AA558" i="9"/>
  <c r="Z558" i="9"/>
  <c r="Y558" i="9"/>
  <c r="X558" i="9"/>
  <c r="W558" i="9"/>
  <c r="V558" i="9"/>
  <c r="U558" i="9"/>
  <c r="T558" i="9"/>
  <c r="S558" i="9"/>
  <c r="R558" i="9"/>
  <c r="Q558" i="9"/>
  <c r="P558" i="9"/>
  <c r="O558" i="9"/>
  <c r="N558" i="9"/>
  <c r="M558" i="9"/>
  <c r="L558" i="9"/>
  <c r="K558" i="9"/>
  <c r="J558" i="9"/>
  <c r="I558" i="9"/>
  <c r="H558" i="9"/>
  <c r="G558" i="9"/>
  <c r="F558" i="9"/>
  <c r="AJ557" i="9"/>
  <c r="AI557" i="9"/>
  <c r="AH557" i="9"/>
  <c r="AG557" i="9"/>
  <c r="AF557" i="9"/>
  <c r="AE557" i="9"/>
  <c r="AD557" i="9"/>
  <c r="AC557" i="9"/>
  <c r="AB557" i="9"/>
  <c r="AA557" i="9"/>
  <c r="Z557" i="9"/>
  <c r="Y557" i="9"/>
  <c r="X557" i="9"/>
  <c r="W557" i="9"/>
  <c r="V557" i="9"/>
  <c r="U557" i="9"/>
  <c r="T557" i="9"/>
  <c r="S557" i="9"/>
  <c r="R557" i="9"/>
  <c r="Q557" i="9"/>
  <c r="P557" i="9"/>
  <c r="O557" i="9"/>
  <c r="N557" i="9"/>
  <c r="M557" i="9"/>
  <c r="L557" i="9"/>
  <c r="K557" i="9"/>
  <c r="J557" i="9"/>
  <c r="I557" i="9"/>
  <c r="H557" i="9"/>
  <c r="G557" i="9"/>
  <c r="F557" i="9"/>
  <c r="AJ556" i="9"/>
  <c r="AI556" i="9"/>
  <c r="AH556" i="9"/>
  <c r="AG556" i="9"/>
  <c r="AF556" i="9"/>
  <c r="AE556" i="9"/>
  <c r="AD556" i="9"/>
  <c r="AC556" i="9"/>
  <c r="AB556" i="9"/>
  <c r="AA556" i="9"/>
  <c r="Z556" i="9"/>
  <c r="Y556" i="9"/>
  <c r="X556" i="9"/>
  <c r="W556" i="9"/>
  <c r="V556" i="9"/>
  <c r="U556" i="9"/>
  <c r="T556" i="9"/>
  <c r="S556" i="9"/>
  <c r="R556" i="9"/>
  <c r="Q556" i="9"/>
  <c r="P556" i="9"/>
  <c r="O556" i="9"/>
  <c r="N556" i="9"/>
  <c r="M556" i="9"/>
  <c r="L556" i="9"/>
  <c r="K556" i="9"/>
  <c r="J556" i="9"/>
  <c r="I556" i="9"/>
  <c r="H556" i="9"/>
  <c r="G556" i="9"/>
  <c r="F556" i="9"/>
  <c r="AJ555" i="9"/>
  <c r="AI555" i="9"/>
  <c r="AH555" i="9"/>
  <c r="AG555" i="9"/>
  <c r="AF555" i="9"/>
  <c r="AE555" i="9"/>
  <c r="AD555" i="9"/>
  <c r="AC555" i="9"/>
  <c r="AB555" i="9"/>
  <c r="AA555" i="9"/>
  <c r="Z555" i="9"/>
  <c r="Y555" i="9"/>
  <c r="X555" i="9"/>
  <c r="W555" i="9"/>
  <c r="V555" i="9"/>
  <c r="U555" i="9"/>
  <c r="T555" i="9"/>
  <c r="S555" i="9"/>
  <c r="R555" i="9"/>
  <c r="Q555" i="9"/>
  <c r="P555" i="9"/>
  <c r="O555" i="9"/>
  <c r="N555" i="9"/>
  <c r="M555" i="9"/>
  <c r="L555" i="9"/>
  <c r="K555" i="9"/>
  <c r="J555" i="9"/>
  <c r="I555" i="9"/>
  <c r="H555" i="9"/>
  <c r="G555" i="9"/>
  <c r="F555" i="9"/>
  <c r="AJ554" i="9"/>
  <c r="AI554" i="9"/>
  <c r="AH554" i="9"/>
  <c r="AG554" i="9"/>
  <c r="AF554" i="9"/>
  <c r="AE554" i="9"/>
  <c r="AD554" i="9"/>
  <c r="AC554" i="9"/>
  <c r="AB554" i="9"/>
  <c r="AA554" i="9"/>
  <c r="Z554" i="9"/>
  <c r="Y554" i="9"/>
  <c r="X554" i="9"/>
  <c r="W554" i="9"/>
  <c r="V554" i="9"/>
  <c r="U554" i="9"/>
  <c r="T554" i="9"/>
  <c r="S554" i="9"/>
  <c r="R554" i="9"/>
  <c r="Q554" i="9"/>
  <c r="P554" i="9"/>
  <c r="O554" i="9"/>
  <c r="N554" i="9"/>
  <c r="M554" i="9"/>
  <c r="L554" i="9"/>
  <c r="K554" i="9"/>
  <c r="J554" i="9"/>
  <c r="I554" i="9"/>
  <c r="H554" i="9"/>
  <c r="G554" i="9"/>
  <c r="F554" i="9"/>
  <c r="AJ553" i="9"/>
  <c r="AI553" i="9"/>
  <c r="AH553" i="9"/>
  <c r="AG553" i="9"/>
  <c r="AF553" i="9"/>
  <c r="AE553" i="9"/>
  <c r="AD553" i="9"/>
  <c r="AC553" i="9"/>
  <c r="AB553" i="9"/>
  <c r="AA553" i="9"/>
  <c r="Z553" i="9"/>
  <c r="Y553" i="9"/>
  <c r="X553" i="9"/>
  <c r="W553" i="9"/>
  <c r="V553" i="9"/>
  <c r="U553" i="9"/>
  <c r="T553" i="9"/>
  <c r="S553" i="9"/>
  <c r="R553" i="9"/>
  <c r="Q553" i="9"/>
  <c r="P553" i="9"/>
  <c r="O553" i="9"/>
  <c r="N553" i="9"/>
  <c r="M553" i="9"/>
  <c r="L553" i="9"/>
  <c r="K553" i="9"/>
  <c r="J553" i="9"/>
  <c r="I553" i="9"/>
  <c r="H553" i="9"/>
  <c r="G553" i="9"/>
  <c r="F553" i="9"/>
  <c r="AJ552" i="9"/>
  <c r="AI552" i="9"/>
  <c r="AH552" i="9"/>
  <c r="AG552" i="9"/>
  <c r="AF552" i="9"/>
  <c r="AE552" i="9"/>
  <c r="AD552" i="9"/>
  <c r="AC552" i="9"/>
  <c r="AB552" i="9"/>
  <c r="AA552" i="9"/>
  <c r="Z552" i="9"/>
  <c r="Y552" i="9"/>
  <c r="X552" i="9"/>
  <c r="W552" i="9"/>
  <c r="V552" i="9"/>
  <c r="U552" i="9"/>
  <c r="T552" i="9"/>
  <c r="S552" i="9"/>
  <c r="R552" i="9"/>
  <c r="Q552" i="9"/>
  <c r="P552" i="9"/>
  <c r="O552" i="9"/>
  <c r="N552" i="9"/>
  <c r="M552" i="9"/>
  <c r="L552" i="9"/>
  <c r="K552" i="9"/>
  <c r="J552" i="9"/>
  <c r="I552" i="9"/>
  <c r="H552" i="9"/>
  <c r="G552" i="9"/>
  <c r="F552" i="9"/>
  <c r="AJ551" i="9"/>
  <c r="AI551" i="9"/>
  <c r="AH551" i="9"/>
  <c r="AG551" i="9"/>
  <c r="AF551" i="9"/>
  <c r="AE551" i="9"/>
  <c r="AD551" i="9"/>
  <c r="AC551" i="9"/>
  <c r="AB551" i="9"/>
  <c r="AA551" i="9"/>
  <c r="Z551" i="9"/>
  <c r="Y551" i="9"/>
  <c r="X551" i="9"/>
  <c r="W551" i="9"/>
  <c r="V551" i="9"/>
  <c r="U551" i="9"/>
  <c r="T551" i="9"/>
  <c r="S551" i="9"/>
  <c r="R551" i="9"/>
  <c r="Q551" i="9"/>
  <c r="P551" i="9"/>
  <c r="O551" i="9"/>
  <c r="N551" i="9"/>
  <c r="M551" i="9"/>
  <c r="L551" i="9"/>
  <c r="K551" i="9"/>
  <c r="J551" i="9"/>
  <c r="I551" i="9"/>
  <c r="H551" i="9"/>
  <c r="G551" i="9"/>
  <c r="F551" i="9"/>
  <c r="AJ550" i="9"/>
  <c r="AI550" i="9"/>
  <c r="AH550" i="9"/>
  <c r="AG550" i="9"/>
  <c r="AF550" i="9"/>
  <c r="AE550" i="9"/>
  <c r="AD550" i="9"/>
  <c r="AC550" i="9"/>
  <c r="AB550" i="9"/>
  <c r="AA550" i="9"/>
  <c r="Z550" i="9"/>
  <c r="Y550" i="9"/>
  <c r="X550" i="9"/>
  <c r="W550" i="9"/>
  <c r="V550" i="9"/>
  <c r="U550" i="9"/>
  <c r="T550" i="9"/>
  <c r="S550" i="9"/>
  <c r="R550" i="9"/>
  <c r="Q550" i="9"/>
  <c r="P550" i="9"/>
  <c r="O550" i="9"/>
  <c r="N550" i="9"/>
  <c r="M550" i="9"/>
  <c r="L550" i="9"/>
  <c r="K550" i="9"/>
  <c r="J550" i="9"/>
  <c r="I550" i="9"/>
  <c r="H550" i="9"/>
  <c r="G550" i="9"/>
  <c r="F550" i="9"/>
  <c r="AJ549" i="9"/>
  <c r="AI549" i="9"/>
  <c r="AH549" i="9"/>
  <c r="AG549" i="9"/>
  <c r="AF549" i="9"/>
  <c r="AE549" i="9"/>
  <c r="AD549" i="9"/>
  <c r="AC549" i="9"/>
  <c r="AB549" i="9"/>
  <c r="AA549" i="9"/>
  <c r="Z549" i="9"/>
  <c r="Y549" i="9"/>
  <c r="X549" i="9"/>
  <c r="W549" i="9"/>
  <c r="V549" i="9"/>
  <c r="U549" i="9"/>
  <c r="T549" i="9"/>
  <c r="S549" i="9"/>
  <c r="R549" i="9"/>
  <c r="Q549" i="9"/>
  <c r="P549" i="9"/>
  <c r="O549" i="9"/>
  <c r="N549" i="9"/>
  <c r="M549" i="9"/>
  <c r="L549" i="9"/>
  <c r="K549" i="9"/>
  <c r="J549" i="9"/>
  <c r="I549" i="9"/>
  <c r="H549" i="9"/>
  <c r="G549" i="9"/>
  <c r="F549" i="9"/>
  <c r="AJ548" i="9"/>
  <c r="AI548" i="9"/>
  <c r="AH548" i="9"/>
  <c r="AG548" i="9"/>
  <c r="AF548" i="9"/>
  <c r="AE548" i="9"/>
  <c r="AD548" i="9"/>
  <c r="AC548" i="9"/>
  <c r="AB548" i="9"/>
  <c r="AA548" i="9"/>
  <c r="Z548" i="9"/>
  <c r="Y548" i="9"/>
  <c r="X548" i="9"/>
  <c r="W548" i="9"/>
  <c r="V548" i="9"/>
  <c r="U548" i="9"/>
  <c r="T548" i="9"/>
  <c r="S548" i="9"/>
  <c r="R548" i="9"/>
  <c r="Q548" i="9"/>
  <c r="P548" i="9"/>
  <c r="O548" i="9"/>
  <c r="N548" i="9"/>
  <c r="M548" i="9"/>
  <c r="L548" i="9"/>
  <c r="K548" i="9"/>
  <c r="J548" i="9"/>
  <c r="I548" i="9"/>
  <c r="H548" i="9"/>
  <c r="G548" i="9"/>
  <c r="F548" i="9"/>
  <c r="AJ547" i="9"/>
  <c r="AI547" i="9"/>
  <c r="AH547" i="9"/>
  <c r="AG547" i="9"/>
  <c r="AF547" i="9"/>
  <c r="AE547" i="9"/>
  <c r="AD547" i="9"/>
  <c r="AC547" i="9"/>
  <c r="AB547" i="9"/>
  <c r="AA547" i="9"/>
  <c r="Z547" i="9"/>
  <c r="Y547" i="9"/>
  <c r="X547" i="9"/>
  <c r="W547" i="9"/>
  <c r="V547" i="9"/>
  <c r="U547" i="9"/>
  <c r="T547" i="9"/>
  <c r="S547" i="9"/>
  <c r="R547" i="9"/>
  <c r="Q547" i="9"/>
  <c r="P547" i="9"/>
  <c r="O547" i="9"/>
  <c r="N547" i="9"/>
  <c r="M547" i="9"/>
  <c r="L547" i="9"/>
  <c r="K547" i="9"/>
  <c r="J547" i="9"/>
  <c r="I547" i="9"/>
  <c r="H547" i="9"/>
  <c r="G547" i="9"/>
  <c r="F547" i="9"/>
  <c r="AJ546" i="9"/>
  <c r="AI546" i="9"/>
  <c r="AH546" i="9"/>
  <c r="AG546" i="9"/>
  <c r="AF546" i="9"/>
  <c r="AE546" i="9"/>
  <c r="AD546" i="9"/>
  <c r="AC546" i="9"/>
  <c r="AB546" i="9"/>
  <c r="AA546" i="9"/>
  <c r="Z546" i="9"/>
  <c r="Y546" i="9"/>
  <c r="X546" i="9"/>
  <c r="W546" i="9"/>
  <c r="V546" i="9"/>
  <c r="U546" i="9"/>
  <c r="T546" i="9"/>
  <c r="S546" i="9"/>
  <c r="R546" i="9"/>
  <c r="Q546" i="9"/>
  <c r="P546" i="9"/>
  <c r="O546" i="9"/>
  <c r="N546" i="9"/>
  <c r="M546" i="9"/>
  <c r="L546" i="9"/>
  <c r="K546" i="9"/>
  <c r="J546" i="9"/>
  <c r="I546" i="9"/>
  <c r="H546" i="9"/>
  <c r="G546" i="9"/>
  <c r="F546" i="9"/>
  <c r="AJ545" i="9"/>
  <c r="AI545" i="9"/>
  <c r="AH545" i="9"/>
  <c r="AG545" i="9"/>
  <c r="AF545" i="9"/>
  <c r="AE545" i="9"/>
  <c r="AD545" i="9"/>
  <c r="AC545" i="9"/>
  <c r="AB545" i="9"/>
  <c r="AA545" i="9"/>
  <c r="Z545" i="9"/>
  <c r="Y545" i="9"/>
  <c r="X545" i="9"/>
  <c r="W545" i="9"/>
  <c r="V545" i="9"/>
  <c r="U545" i="9"/>
  <c r="T545" i="9"/>
  <c r="S545" i="9"/>
  <c r="R545" i="9"/>
  <c r="Q545" i="9"/>
  <c r="P545" i="9"/>
  <c r="O545" i="9"/>
  <c r="N545" i="9"/>
  <c r="M545" i="9"/>
  <c r="L545" i="9"/>
  <c r="K545" i="9"/>
  <c r="J545" i="9"/>
  <c r="I545" i="9"/>
  <c r="H545" i="9"/>
  <c r="G545" i="9"/>
  <c r="F545" i="9"/>
  <c r="AJ544" i="9"/>
  <c r="AI544" i="9"/>
  <c r="AH544" i="9"/>
  <c r="AG544" i="9"/>
  <c r="AF544" i="9"/>
  <c r="AE544" i="9"/>
  <c r="AD544" i="9"/>
  <c r="AC544" i="9"/>
  <c r="AB544" i="9"/>
  <c r="AA544" i="9"/>
  <c r="Z544" i="9"/>
  <c r="Y544" i="9"/>
  <c r="X544" i="9"/>
  <c r="W544" i="9"/>
  <c r="V544" i="9"/>
  <c r="U544" i="9"/>
  <c r="T544" i="9"/>
  <c r="S544" i="9"/>
  <c r="R544" i="9"/>
  <c r="Q544" i="9"/>
  <c r="P544" i="9"/>
  <c r="O544" i="9"/>
  <c r="N544" i="9"/>
  <c r="M544" i="9"/>
  <c r="L544" i="9"/>
  <c r="K544" i="9"/>
  <c r="J544" i="9"/>
  <c r="I544" i="9"/>
  <c r="H544" i="9"/>
  <c r="G544" i="9"/>
  <c r="F544" i="9"/>
  <c r="AJ543" i="9"/>
  <c r="AI543" i="9"/>
  <c r="AH543" i="9"/>
  <c r="AG543" i="9"/>
  <c r="AF543" i="9"/>
  <c r="AE543" i="9"/>
  <c r="AD543" i="9"/>
  <c r="AC543" i="9"/>
  <c r="AB543" i="9"/>
  <c r="AA543" i="9"/>
  <c r="Z543" i="9"/>
  <c r="Y543" i="9"/>
  <c r="X543" i="9"/>
  <c r="W543" i="9"/>
  <c r="V543" i="9"/>
  <c r="U543" i="9"/>
  <c r="T543" i="9"/>
  <c r="S543" i="9"/>
  <c r="R543" i="9"/>
  <c r="Q543" i="9"/>
  <c r="P543" i="9"/>
  <c r="O543" i="9"/>
  <c r="N543" i="9"/>
  <c r="M543" i="9"/>
  <c r="L543" i="9"/>
  <c r="K543" i="9"/>
  <c r="J543" i="9"/>
  <c r="I543" i="9"/>
  <c r="H543" i="9"/>
  <c r="G543" i="9"/>
  <c r="F543" i="9"/>
  <c r="AJ542" i="9"/>
  <c r="AI542" i="9"/>
  <c r="AH542" i="9"/>
  <c r="AG542" i="9"/>
  <c r="AF542" i="9"/>
  <c r="AE542" i="9"/>
  <c r="AD542" i="9"/>
  <c r="AC542" i="9"/>
  <c r="AB542" i="9"/>
  <c r="AA542" i="9"/>
  <c r="Z542" i="9"/>
  <c r="Y542" i="9"/>
  <c r="X542" i="9"/>
  <c r="W542" i="9"/>
  <c r="V542" i="9"/>
  <c r="U542" i="9"/>
  <c r="T542" i="9"/>
  <c r="S542" i="9"/>
  <c r="R542" i="9"/>
  <c r="Q542" i="9"/>
  <c r="P542" i="9"/>
  <c r="O542" i="9"/>
  <c r="N542" i="9"/>
  <c r="M542" i="9"/>
  <c r="L542" i="9"/>
  <c r="K542" i="9"/>
  <c r="J542" i="9"/>
  <c r="I542" i="9"/>
  <c r="H542" i="9"/>
  <c r="G542" i="9"/>
  <c r="F542" i="9"/>
  <c r="AJ541" i="9"/>
  <c r="AI541" i="9"/>
  <c r="AH541" i="9"/>
  <c r="AG541" i="9"/>
  <c r="AF541" i="9"/>
  <c r="AE541" i="9"/>
  <c r="AD541" i="9"/>
  <c r="AC541" i="9"/>
  <c r="AB541" i="9"/>
  <c r="AA541" i="9"/>
  <c r="Z541" i="9"/>
  <c r="Y541" i="9"/>
  <c r="X541" i="9"/>
  <c r="W541" i="9"/>
  <c r="V541" i="9"/>
  <c r="U541" i="9"/>
  <c r="T541" i="9"/>
  <c r="S541" i="9"/>
  <c r="R541" i="9"/>
  <c r="Q541" i="9"/>
  <c r="P541" i="9"/>
  <c r="O541" i="9"/>
  <c r="N541" i="9"/>
  <c r="M541" i="9"/>
  <c r="L541" i="9"/>
  <c r="K541" i="9"/>
  <c r="J541" i="9"/>
  <c r="I541" i="9"/>
  <c r="H541" i="9"/>
  <c r="G541" i="9"/>
  <c r="F541" i="9"/>
  <c r="AJ540" i="9"/>
  <c r="AI540" i="9"/>
  <c r="AH540" i="9"/>
  <c r="AG540" i="9"/>
  <c r="AF540" i="9"/>
  <c r="AE540" i="9"/>
  <c r="AD540" i="9"/>
  <c r="AC540" i="9"/>
  <c r="AB540" i="9"/>
  <c r="AA540" i="9"/>
  <c r="Z540" i="9"/>
  <c r="Y540" i="9"/>
  <c r="X540" i="9"/>
  <c r="W540" i="9"/>
  <c r="V540" i="9"/>
  <c r="U540" i="9"/>
  <c r="T540" i="9"/>
  <c r="S540" i="9"/>
  <c r="R540" i="9"/>
  <c r="Q540" i="9"/>
  <c r="P540" i="9"/>
  <c r="O540" i="9"/>
  <c r="N540" i="9"/>
  <c r="M540" i="9"/>
  <c r="L540" i="9"/>
  <c r="K540" i="9"/>
  <c r="J540" i="9"/>
  <c r="I540" i="9"/>
  <c r="H540" i="9"/>
  <c r="G540" i="9"/>
  <c r="F540" i="9"/>
  <c r="AJ539" i="9"/>
  <c r="AI539" i="9"/>
  <c r="AH539" i="9"/>
  <c r="AG539" i="9"/>
  <c r="AF539" i="9"/>
  <c r="AE539" i="9"/>
  <c r="AD539" i="9"/>
  <c r="AC539" i="9"/>
  <c r="AB539" i="9"/>
  <c r="AA539" i="9"/>
  <c r="Z539" i="9"/>
  <c r="Y539" i="9"/>
  <c r="BJ539" i="9" s="1"/>
  <c r="X539" i="9"/>
  <c r="BI539" i="9" s="1"/>
  <c r="W539" i="9"/>
  <c r="BH539" i="9" s="1"/>
  <c r="V539" i="9"/>
  <c r="BG539" i="9" s="1"/>
  <c r="U539" i="9"/>
  <c r="BF539" i="9" s="1"/>
  <c r="T539" i="9"/>
  <c r="BE539" i="9" s="1"/>
  <c r="S539" i="9"/>
  <c r="BD539" i="9" s="1"/>
  <c r="R539" i="9"/>
  <c r="BC539" i="9" s="1"/>
  <c r="Q539" i="9"/>
  <c r="BB539" i="9" s="1"/>
  <c r="P539" i="9"/>
  <c r="BA539" i="9" s="1"/>
  <c r="O539" i="9"/>
  <c r="AZ539" i="9" s="1"/>
  <c r="N539" i="9"/>
  <c r="AY539" i="9" s="1"/>
  <c r="M539" i="9"/>
  <c r="AX539" i="9" s="1"/>
  <c r="L539" i="9"/>
  <c r="AW539" i="9" s="1"/>
  <c r="K539" i="9"/>
  <c r="AV539" i="9" s="1"/>
  <c r="J539" i="9"/>
  <c r="AU539" i="9" s="1"/>
  <c r="I539" i="9"/>
  <c r="AT539" i="9" s="1"/>
  <c r="H539" i="9"/>
  <c r="AS539" i="9" s="1"/>
  <c r="G539" i="9"/>
  <c r="AR539" i="9" s="1"/>
  <c r="F539" i="9"/>
  <c r="AQ539" i="9" s="1"/>
  <c r="AJ538" i="9"/>
  <c r="BU538" i="9" s="1"/>
  <c r="AI538" i="9"/>
  <c r="BT538" i="9" s="1"/>
  <c r="AH538" i="9"/>
  <c r="BS538" i="9" s="1"/>
  <c r="AG538" i="9"/>
  <c r="BR538" i="9" s="1"/>
  <c r="AF538" i="9"/>
  <c r="BQ538" i="9" s="1"/>
  <c r="AE538" i="9"/>
  <c r="BP538" i="9" s="1"/>
  <c r="AD538" i="9"/>
  <c r="BO538" i="9" s="1"/>
  <c r="AC538" i="9"/>
  <c r="BN538" i="9" s="1"/>
  <c r="AB538" i="9"/>
  <c r="BM538" i="9" s="1"/>
  <c r="AA538" i="9"/>
  <c r="BL538" i="9" s="1"/>
  <c r="Z538" i="9"/>
  <c r="BK538" i="9" s="1"/>
  <c r="Y538" i="9"/>
  <c r="BJ538" i="9" s="1"/>
  <c r="X538" i="9"/>
  <c r="BI538" i="9" s="1"/>
  <c r="W538" i="9"/>
  <c r="BH538" i="9" s="1"/>
  <c r="V538" i="9"/>
  <c r="BG538" i="9" s="1"/>
  <c r="U538" i="9"/>
  <c r="BF538" i="9" s="1"/>
  <c r="T538" i="9"/>
  <c r="BE538" i="9" s="1"/>
  <c r="S538" i="9"/>
  <c r="BD538" i="9" s="1"/>
  <c r="R538" i="9"/>
  <c r="BC538" i="9" s="1"/>
  <c r="Q538" i="9"/>
  <c r="BB538" i="9" s="1"/>
  <c r="P538" i="9"/>
  <c r="BA538" i="9" s="1"/>
  <c r="O538" i="9"/>
  <c r="AZ538" i="9" s="1"/>
  <c r="N538" i="9"/>
  <c r="AY538" i="9" s="1"/>
  <c r="M538" i="9"/>
  <c r="AX538" i="9" s="1"/>
  <c r="L538" i="9"/>
  <c r="AW538" i="9" s="1"/>
  <c r="K538" i="9"/>
  <c r="AV538" i="9" s="1"/>
  <c r="J538" i="9"/>
  <c r="AU538" i="9" s="1"/>
  <c r="I538" i="9"/>
  <c r="AT538" i="9" s="1"/>
  <c r="H538" i="9"/>
  <c r="AS538" i="9" s="1"/>
  <c r="G538" i="9"/>
  <c r="AR538" i="9" s="1"/>
  <c r="F538" i="9"/>
  <c r="AQ538" i="9" s="1"/>
  <c r="AJ537" i="9"/>
  <c r="BU537" i="9" s="1"/>
  <c r="AI537" i="9"/>
  <c r="BT537" i="9" s="1"/>
  <c r="AH537" i="9"/>
  <c r="BS537" i="9" s="1"/>
  <c r="AG537" i="9"/>
  <c r="BR537" i="9" s="1"/>
  <c r="AF537" i="9"/>
  <c r="BQ537" i="9" s="1"/>
  <c r="AE537" i="9"/>
  <c r="BP537" i="9" s="1"/>
  <c r="AD537" i="9"/>
  <c r="BO537" i="9" s="1"/>
  <c r="AC537" i="9"/>
  <c r="BN537" i="9" s="1"/>
  <c r="AB537" i="9"/>
  <c r="BM537" i="9" s="1"/>
  <c r="AA537" i="9"/>
  <c r="BL537" i="9" s="1"/>
  <c r="Z537" i="9"/>
  <c r="BK537" i="9" s="1"/>
  <c r="Y537" i="9"/>
  <c r="BJ537" i="9" s="1"/>
  <c r="X537" i="9"/>
  <c r="BI537" i="9" s="1"/>
  <c r="W537" i="9"/>
  <c r="BH537" i="9" s="1"/>
  <c r="V537" i="9"/>
  <c r="BG537" i="9" s="1"/>
  <c r="U537" i="9"/>
  <c r="BF537" i="9" s="1"/>
  <c r="T537" i="9"/>
  <c r="BE537" i="9" s="1"/>
  <c r="S537" i="9"/>
  <c r="BD537" i="9" s="1"/>
  <c r="R537" i="9"/>
  <c r="BC537" i="9" s="1"/>
  <c r="Q537" i="9"/>
  <c r="BB537" i="9" s="1"/>
  <c r="P537" i="9"/>
  <c r="BA537" i="9" s="1"/>
  <c r="O537" i="9"/>
  <c r="AZ537" i="9" s="1"/>
  <c r="N537" i="9"/>
  <c r="AY537" i="9" s="1"/>
  <c r="M537" i="9"/>
  <c r="AX537" i="9" s="1"/>
  <c r="L537" i="9"/>
  <c r="AW537" i="9" s="1"/>
  <c r="K537" i="9"/>
  <c r="AV537" i="9" s="1"/>
  <c r="J537" i="9"/>
  <c r="AU537" i="9" s="1"/>
  <c r="I537" i="9"/>
  <c r="AT537" i="9" s="1"/>
  <c r="H537" i="9"/>
  <c r="AS537" i="9" s="1"/>
  <c r="G537" i="9"/>
  <c r="AR537" i="9" s="1"/>
  <c r="F537" i="9"/>
  <c r="AQ537" i="9" s="1"/>
  <c r="AJ536" i="9"/>
  <c r="BU536" i="9" s="1"/>
  <c r="AI536" i="9"/>
  <c r="BT536" i="9" s="1"/>
  <c r="AH536" i="9"/>
  <c r="BS536" i="9" s="1"/>
  <c r="AG536" i="9"/>
  <c r="BR536" i="9" s="1"/>
  <c r="AF536" i="9"/>
  <c r="BQ536" i="9" s="1"/>
  <c r="AE536" i="9"/>
  <c r="BP536" i="9" s="1"/>
  <c r="AD536" i="9"/>
  <c r="BO536" i="9" s="1"/>
  <c r="AC536" i="9"/>
  <c r="BN536" i="9" s="1"/>
  <c r="AB536" i="9"/>
  <c r="BM536" i="9" s="1"/>
  <c r="AA536" i="9"/>
  <c r="BL536" i="9" s="1"/>
  <c r="Z536" i="9"/>
  <c r="BK536" i="9" s="1"/>
  <c r="Y536" i="9"/>
  <c r="BJ536" i="9" s="1"/>
  <c r="X536" i="9"/>
  <c r="BI536" i="9" s="1"/>
  <c r="W536" i="9"/>
  <c r="BH536" i="9" s="1"/>
  <c r="V536" i="9"/>
  <c r="BG536" i="9" s="1"/>
  <c r="U536" i="9"/>
  <c r="BF536" i="9" s="1"/>
  <c r="T536" i="9"/>
  <c r="BE536" i="9" s="1"/>
  <c r="S536" i="9"/>
  <c r="BD536" i="9" s="1"/>
  <c r="R536" i="9"/>
  <c r="BC536" i="9" s="1"/>
  <c r="Q536" i="9"/>
  <c r="BB536" i="9" s="1"/>
  <c r="P536" i="9"/>
  <c r="BA536" i="9" s="1"/>
  <c r="O536" i="9"/>
  <c r="AZ536" i="9" s="1"/>
  <c r="N536" i="9"/>
  <c r="AY536" i="9" s="1"/>
  <c r="M536" i="9"/>
  <c r="AX536" i="9" s="1"/>
  <c r="L536" i="9"/>
  <c r="AW536" i="9" s="1"/>
  <c r="K536" i="9"/>
  <c r="AV536" i="9" s="1"/>
  <c r="J536" i="9"/>
  <c r="AU536" i="9" s="1"/>
  <c r="I536" i="9"/>
  <c r="AT536" i="9" s="1"/>
  <c r="H536" i="9"/>
  <c r="AS536" i="9" s="1"/>
  <c r="G536" i="9"/>
  <c r="AR536" i="9" s="1"/>
  <c r="F536" i="9"/>
  <c r="AQ536" i="9" s="1"/>
  <c r="AJ535" i="9"/>
  <c r="BU535" i="9" s="1"/>
  <c r="AI535" i="9"/>
  <c r="BT535" i="9" s="1"/>
  <c r="AH535" i="9"/>
  <c r="BS535" i="9" s="1"/>
  <c r="AG535" i="9"/>
  <c r="BR535" i="9" s="1"/>
  <c r="AF535" i="9"/>
  <c r="BQ535" i="9" s="1"/>
  <c r="AE535" i="9"/>
  <c r="BP535" i="9" s="1"/>
  <c r="AD535" i="9"/>
  <c r="BO535" i="9" s="1"/>
  <c r="AC535" i="9"/>
  <c r="BN535" i="9" s="1"/>
  <c r="AB535" i="9"/>
  <c r="BM535" i="9" s="1"/>
  <c r="AA535" i="9"/>
  <c r="BL535" i="9" s="1"/>
  <c r="Z535" i="9"/>
  <c r="BK535" i="9" s="1"/>
  <c r="Y535" i="9"/>
  <c r="BJ535" i="9" s="1"/>
  <c r="X535" i="9"/>
  <c r="BI535" i="9" s="1"/>
  <c r="W535" i="9"/>
  <c r="BH535" i="9" s="1"/>
  <c r="V535" i="9"/>
  <c r="BG535" i="9" s="1"/>
  <c r="U535" i="9"/>
  <c r="BF535" i="9" s="1"/>
  <c r="T535" i="9"/>
  <c r="BE535" i="9" s="1"/>
  <c r="S535" i="9"/>
  <c r="BD535" i="9" s="1"/>
  <c r="R535" i="9"/>
  <c r="BC535" i="9" s="1"/>
  <c r="Q535" i="9"/>
  <c r="BB535" i="9" s="1"/>
  <c r="P535" i="9"/>
  <c r="BA535" i="9" s="1"/>
  <c r="O535" i="9"/>
  <c r="AZ535" i="9" s="1"/>
  <c r="N535" i="9"/>
  <c r="AY535" i="9" s="1"/>
  <c r="M535" i="9"/>
  <c r="AX535" i="9" s="1"/>
  <c r="L535" i="9"/>
  <c r="AW535" i="9" s="1"/>
  <c r="K535" i="9"/>
  <c r="AV535" i="9" s="1"/>
  <c r="J535" i="9"/>
  <c r="AU535" i="9" s="1"/>
  <c r="I535" i="9"/>
  <c r="AT535" i="9" s="1"/>
  <c r="H535" i="9"/>
  <c r="AS535" i="9" s="1"/>
  <c r="G535" i="9"/>
  <c r="AR535" i="9" s="1"/>
  <c r="F535" i="9"/>
  <c r="AQ535" i="9" s="1"/>
  <c r="AJ534" i="9"/>
  <c r="BU534" i="9" s="1"/>
  <c r="AI534" i="9"/>
  <c r="BT534" i="9" s="1"/>
  <c r="AH534" i="9"/>
  <c r="BS534" i="9" s="1"/>
  <c r="AG534" i="9"/>
  <c r="BR534" i="9" s="1"/>
  <c r="AF534" i="9"/>
  <c r="BQ534" i="9" s="1"/>
  <c r="AE534" i="9"/>
  <c r="BP534" i="9" s="1"/>
  <c r="AD534" i="9"/>
  <c r="BO534" i="9" s="1"/>
  <c r="AC534" i="9"/>
  <c r="BN534" i="9" s="1"/>
  <c r="AB534" i="9"/>
  <c r="BM534" i="9" s="1"/>
  <c r="AA534" i="9"/>
  <c r="BL534" i="9" s="1"/>
  <c r="Z534" i="9"/>
  <c r="BK534" i="9" s="1"/>
  <c r="Y534" i="9"/>
  <c r="BJ534" i="9" s="1"/>
  <c r="X534" i="9"/>
  <c r="BI534" i="9" s="1"/>
  <c r="W534" i="9"/>
  <c r="BH534" i="9" s="1"/>
  <c r="V534" i="9"/>
  <c r="BG534" i="9" s="1"/>
  <c r="U534" i="9"/>
  <c r="BF534" i="9" s="1"/>
  <c r="T534" i="9"/>
  <c r="BE534" i="9" s="1"/>
  <c r="S534" i="9"/>
  <c r="BD534" i="9" s="1"/>
  <c r="R534" i="9"/>
  <c r="BC534" i="9" s="1"/>
  <c r="Q534" i="9"/>
  <c r="BB534" i="9" s="1"/>
  <c r="P534" i="9"/>
  <c r="BA534" i="9" s="1"/>
  <c r="O534" i="9"/>
  <c r="AZ534" i="9" s="1"/>
  <c r="N534" i="9"/>
  <c r="AY534" i="9" s="1"/>
  <c r="M534" i="9"/>
  <c r="AX534" i="9" s="1"/>
  <c r="L534" i="9"/>
  <c r="AW534" i="9" s="1"/>
  <c r="K534" i="9"/>
  <c r="AV534" i="9" s="1"/>
  <c r="J534" i="9"/>
  <c r="AU534" i="9" s="1"/>
  <c r="I534" i="9"/>
  <c r="AT534" i="9" s="1"/>
  <c r="H534" i="9"/>
  <c r="AS534" i="9" s="1"/>
  <c r="G534" i="9"/>
  <c r="AR534" i="9" s="1"/>
  <c r="F534" i="9"/>
  <c r="AQ534" i="9" s="1"/>
  <c r="AJ533" i="9"/>
  <c r="BU533" i="9" s="1"/>
  <c r="AI533" i="9"/>
  <c r="BT533" i="9" s="1"/>
  <c r="AH533" i="9"/>
  <c r="BS533" i="9" s="1"/>
  <c r="AG533" i="9"/>
  <c r="BR533" i="9" s="1"/>
  <c r="AF533" i="9"/>
  <c r="BQ533" i="9" s="1"/>
  <c r="AE533" i="9"/>
  <c r="BP533" i="9" s="1"/>
  <c r="AD533" i="9"/>
  <c r="BO533" i="9" s="1"/>
  <c r="AC533" i="9"/>
  <c r="BN533" i="9" s="1"/>
  <c r="AB533" i="9"/>
  <c r="BM533" i="9" s="1"/>
  <c r="AA533" i="9"/>
  <c r="BL533" i="9" s="1"/>
  <c r="Z533" i="9"/>
  <c r="BK533" i="9" s="1"/>
  <c r="Y533" i="9"/>
  <c r="BJ533" i="9" s="1"/>
  <c r="X533" i="9"/>
  <c r="BI533" i="9" s="1"/>
  <c r="W533" i="9"/>
  <c r="BH533" i="9" s="1"/>
  <c r="V533" i="9"/>
  <c r="BG533" i="9" s="1"/>
  <c r="U533" i="9"/>
  <c r="BF533" i="9" s="1"/>
  <c r="T533" i="9"/>
  <c r="BE533" i="9" s="1"/>
  <c r="S533" i="9"/>
  <c r="BD533" i="9" s="1"/>
  <c r="R533" i="9"/>
  <c r="BC533" i="9" s="1"/>
  <c r="Q533" i="9"/>
  <c r="BB533" i="9" s="1"/>
  <c r="P533" i="9"/>
  <c r="BA533" i="9" s="1"/>
  <c r="O533" i="9"/>
  <c r="AZ533" i="9" s="1"/>
  <c r="N533" i="9"/>
  <c r="AY533" i="9" s="1"/>
  <c r="M533" i="9"/>
  <c r="AX533" i="9" s="1"/>
  <c r="L533" i="9"/>
  <c r="AW533" i="9" s="1"/>
  <c r="K533" i="9"/>
  <c r="AV533" i="9" s="1"/>
  <c r="J533" i="9"/>
  <c r="AU533" i="9" s="1"/>
  <c r="I533" i="9"/>
  <c r="AT533" i="9" s="1"/>
  <c r="H533" i="9"/>
  <c r="AS533" i="9" s="1"/>
  <c r="G533" i="9"/>
  <c r="AR533" i="9" s="1"/>
  <c r="F533" i="9"/>
  <c r="AQ533" i="9" s="1"/>
  <c r="AJ532" i="9"/>
  <c r="BU532" i="9" s="1"/>
  <c r="AI532" i="9"/>
  <c r="BT532" i="9" s="1"/>
  <c r="AH532" i="9"/>
  <c r="BS532" i="9" s="1"/>
  <c r="AG532" i="9"/>
  <c r="BR532" i="9" s="1"/>
  <c r="AF532" i="9"/>
  <c r="BQ532" i="9" s="1"/>
  <c r="AE532" i="9"/>
  <c r="BP532" i="9" s="1"/>
  <c r="AD532" i="9"/>
  <c r="BO532" i="9" s="1"/>
  <c r="AC532" i="9"/>
  <c r="BN532" i="9" s="1"/>
  <c r="AB532" i="9"/>
  <c r="BM532" i="9" s="1"/>
  <c r="AA532" i="9"/>
  <c r="BL532" i="9" s="1"/>
  <c r="Z532" i="9"/>
  <c r="BK532" i="9" s="1"/>
  <c r="Y532" i="9"/>
  <c r="BJ532" i="9" s="1"/>
  <c r="X532" i="9"/>
  <c r="BI532" i="9" s="1"/>
  <c r="W532" i="9"/>
  <c r="BH532" i="9" s="1"/>
  <c r="V532" i="9"/>
  <c r="BG532" i="9" s="1"/>
  <c r="U532" i="9"/>
  <c r="BF532" i="9" s="1"/>
  <c r="T532" i="9"/>
  <c r="BE532" i="9" s="1"/>
  <c r="S532" i="9"/>
  <c r="BD532" i="9" s="1"/>
  <c r="R532" i="9"/>
  <c r="BC532" i="9" s="1"/>
  <c r="Q532" i="9"/>
  <c r="BB532" i="9" s="1"/>
  <c r="P532" i="9"/>
  <c r="BA532" i="9" s="1"/>
  <c r="O532" i="9"/>
  <c r="AZ532" i="9" s="1"/>
  <c r="N532" i="9"/>
  <c r="AY532" i="9" s="1"/>
  <c r="M532" i="9"/>
  <c r="AX532" i="9" s="1"/>
  <c r="L532" i="9"/>
  <c r="AW532" i="9" s="1"/>
  <c r="K532" i="9"/>
  <c r="AV532" i="9" s="1"/>
  <c r="J532" i="9"/>
  <c r="AU532" i="9" s="1"/>
  <c r="I532" i="9"/>
  <c r="AT532" i="9" s="1"/>
  <c r="H532" i="9"/>
  <c r="AS532" i="9" s="1"/>
  <c r="G532" i="9"/>
  <c r="AR532" i="9" s="1"/>
  <c r="F532" i="9"/>
  <c r="AQ532" i="9" s="1"/>
  <c r="AJ531" i="9"/>
  <c r="BU531" i="9" s="1"/>
  <c r="AI531" i="9"/>
  <c r="BT531" i="9" s="1"/>
  <c r="AH531" i="9"/>
  <c r="BS531" i="9" s="1"/>
  <c r="AG531" i="9"/>
  <c r="BR531" i="9" s="1"/>
  <c r="AF531" i="9"/>
  <c r="BQ531" i="9" s="1"/>
  <c r="AE531" i="9"/>
  <c r="BP531" i="9" s="1"/>
  <c r="AD531" i="9"/>
  <c r="BO531" i="9" s="1"/>
  <c r="AC531" i="9"/>
  <c r="BN531" i="9" s="1"/>
  <c r="AB531" i="9"/>
  <c r="BM531" i="9" s="1"/>
  <c r="AA531" i="9"/>
  <c r="BL531" i="9" s="1"/>
  <c r="Z531" i="9"/>
  <c r="BK531" i="9" s="1"/>
  <c r="Y531" i="9"/>
  <c r="BJ531" i="9" s="1"/>
  <c r="X531" i="9"/>
  <c r="BI531" i="9" s="1"/>
  <c r="W531" i="9"/>
  <c r="BH531" i="9" s="1"/>
  <c r="V531" i="9"/>
  <c r="BG531" i="9" s="1"/>
  <c r="U531" i="9"/>
  <c r="BF531" i="9" s="1"/>
  <c r="T531" i="9"/>
  <c r="BE531" i="9" s="1"/>
  <c r="S531" i="9"/>
  <c r="BD531" i="9" s="1"/>
  <c r="R531" i="9"/>
  <c r="BC531" i="9" s="1"/>
  <c r="Q531" i="9"/>
  <c r="BB531" i="9" s="1"/>
  <c r="P531" i="9"/>
  <c r="BA531" i="9" s="1"/>
  <c r="O531" i="9"/>
  <c r="AZ531" i="9" s="1"/>
  <c r="N531" i="9"/>
  <c r="AY531" i="9" s="1"/>
  <c r="M531" i="9"/>
  <c r="AX531" i="9" s="1"/>
  <c r="L531" i="9"/>
  <c r="AW531" i="9" s="1"/>
  <c r="K531" i="9"/>
  <c r="AV531" i="9" s="1"/>
  <c r="J531" i="9"/>
  <c r="AU531" i="9" s="1"/>
  <c r="I531" i="9"/>
  <c r="AT531" i="9" s="1"/>
  <c r="H531" i="9"/>
  <c r="AS531" i="9" s="1"/>
  <c r="G531" i="9"/>
  <c r="AR531" i="9" s="1"/>
  <c r="F531" i="9"/>
  <c r="AQ531" i="9" s="1"/>
  <c r="AJ530" i="9"/>
  <c r="BU530" i="9" s="1"/>
  <c r="AI530" i="9"/>
  <c r="BT530" i="9" s="1"/>
  <c r="AH530" i="9"/>
  <c r="BS530" i="9" s="1"/>
  <c r="AG530" i="9"/>
  <c r="BR530" i="9" s="1"/>
  <c r="AF530" i="9"/>
  <c r="BQ530" i="9" s="1"/>
  <c r="AE530" i="9"/>
  <c r="BP530" i="9" s="1"/>
  <c r="AD530" i="9"/>
  <c r="BO530" i="9" s="1"/>
  <c r="AC530" i="9"/>
  <c r="BN530" i="9" s="1"/>
  <c r="AB530" i="9"/>
  <c r="BM530" i="9" s="1"/>
  <c r="AA530" i="9"/>
  <c r="BL530" i="9" s="1"/>
  <c r="Z530" i="9"/>
  <c r="BK530" i="9" s="1"/>
  <c r="Y530" i="9"/>
  <c r="BJ530" i="9" s="1"/>
  <c r="X530" i="9"/>
  <c r="BI530" i="9" s="1"/>
  <c r="W530" i="9"/>
  <c r="BH530" i="9" s="1"/>
  <c r="V530" i="9"/>
  <c r="BG530" i="9" s="1"/>
  <c r="U530" i="9"/>
  <c r="BF530" i="9" s="1"/>
  <c r="T530" i="9"/>
  <c r="BE530" i="9" s="1"/>
  <c r="S530" i="9"/>
  <c r="BD530" i="9" s="1"/>
  <c r="R530" i="9"/>
  <c r="BC530" i="9" s="1"/>
  <c r="Q530" i="9"/>
  <c r="BB530" i="9" s="1"/>
  <c r="P530" i="9"/>
  <c r="BA530" i="9" s="1"/>
  <c r="O530" i="9"/>
  <c r="AZ530" i="9" s="1"/>
  <c r="N530" i="9"/>
  <c r="AY530" i="9" s="1"/>
  <c r="M530" i="9"/>
  <c r="AX530" i="9" s="1"/>
  <c r="L530" i="9"/>
  <c r="AW530" i="9" s="1"/>
  <c r="K530" i="9"/>
  <c r="AV530" i="9" s="1"/>
  <c r="J530" i="9"/>
  <c r="AU530" i="9" s="1"/>
  <c r="I530" i="9"/>
  <c r="AT530" i="9" s="1"/>
  <c r="H530" i="9"/>
  <c r="AS530" i="9" s="1"/>
  <c r="G530" i="9"/>
  <c r="AR530" i="9" s="1"/>
  <c r="F530" i="9"/>
  <c r="AQ530" i="9" s="1"/>
  <c r="AJ529" i="9"/>
  <c r="BU529" i="9" s="1"/>
  <c r="AI529" i="9"/>
  <c r="BT529" i="9" s="1"/>
  <c r="AH529" i="9"/>
  <c r="BS529" i="9" s="1"/>
  <c r="AG529" i="9"/>
  <c r="BR529" i="9" s="1"/>
  <c r="AF529" i="9"/>
  <c r="BQ529" i="9" s="1"/>
  <c r="AE529" i="9"/>
  <c r="BP529" i="9" s="1"/>
  <c r="AD529" i="9"/>
  <c r="BO529" i="9" s="1"/>
  <c r="AC529" i="9"/>
  <c r="BN529" i="9" s="1"/>
  <c r="AB529" i="9"/>
  <c r="BM529" i="9" s="1"/>
  <c r="AA529" i="9"/>
  <c r="BL529" i="9" s="1"/>
  <c r="Z529" i="9"/>
  <c r="BK529" i="9" s="1"/>
  <c r="Y529" i="9"/>
  <c r="BJ529" i="9" s="1"/>
  <c r="X529" i="9"/>
  <c r="BI529" i="9" s="1"/>
  <c r="W529" i="9"/>
  <c r="BH529" i="9" s="1"/>
  <c r="V529" i="9"/>
  <c r="BG529" i="9" s="1"/>
  <c r="U529" i="9"/>
  <c r="BF529" i="9" s="1"/>
  <c r="T529" i="9"/>
  <c r="BE529" i="9" s="1"/>
  <c r="S529" i="9"/>
  <c r="BD529" i="9" s="1"/>
  <c r="R529" i="9"/>
  <c r="BC529" i="9" s="1"/>
  <c r="Q529" i="9"/>
  <c r="BB529" i="9" s="1"/>
  <c r="P529" i="9"/>
  <c r="BA529" i="9" s="1"/>
  <c r="O529" i="9"/>
  <c r="AZ529" i="9" s="1"/>
  <c r="N529" i="9"/>
  <c r="AY529" i="9" s="1"/>
  <c r="M529" i="9"/>
  <c r="AX529" i="9" s="1"/>
  <c r="L529" i="9"/>
  <c r="AW529" i="9" s="1"/>
  <c r="K529" i="9"/>
  <c r="AV529" i="9" s="1"/>
  <c r="J529" i="9"/>
  <c r="AU529" i="9" s="1"/>
  <c r="I529" i="9"/>
  <c r="AT529" i="9" s="1"/>
  <c r="H529" i="9"/>
  <c r="AS529" i="9" s="1"/>
  <c r="G529" i="9"/>
  <c r="AR529" i="9" s="1"/>
  <c r="F529" i="9"/>
  <c r="AQ529" i="9" s="1"/>
  <c r="AJ528" i="9"/>
  <c r="BU528" i="9" s="1"/>
  <c r="AI528" i="9"/>
  <c r="BT528" i="9" s="1"/>
  <c r="AH528" i="9"/>
  <c r="BS528" i="9" s="1"/>
  <c r="AG528" i="9"/>
  <c r="BR528" i="9" s="1"/>
  <c r="AF528" i="9"/>
  <c r="BQ528" i="9" s="1"/>
  <c r="AE528" i="9"/>
  <c r="BP528" i="9" s="1"/>
  <c r="AD528" i="9"/>
  <c r="BO528" i="9" s="1"/>
  <c r="AC528" i="9"/>
  <c r="BN528" i="9" s="1"/>
  <c r="AB528" i="9"/>
  <c r="BM528" i="9" s="1"/>
  <c r="AA528" i="9"/>
  <c r="BL528" i="9" s="1"/>
  <c r="Z528" i="9"/>
  <c r="BK528" i="9" s="1"/>
  <c r="Y528" i="9"/>
  <c r="BJ528" i="9" s="1"/>
  <c r="X528" i="9"/>
  <c r="BI528" i="9" s="1"/>
  <c r="W528" i="9"/>
  <c r="BH528" i="9" s="1"/>
  <c r="V528" i="9"/>
  <c r="BG528" i="9" s="1"/>
  <c r="U528" i="9"/>
  <c r="BF528" i="9" s="1"/>
  <c r="T528" i="9"/>
  <c r="BE528" i="9" s="1"/>
  <c r="S528" i="9"/>
  <c r="BD528" i="9" s="1"/>
  <c r="R528" i="9"/>
  <c r="BC528" i="9" s="1"/>
  <c r="Q528" i="9"/>
  <c r="BB528" i="9" s="1"/>
  <c r="P528" i="9"/>
  <c r="BA528" i="9" s="1"/>
  <c r="O528" i="9"/>
  <c r="AZ528" i="9" s="1"/>
  <c r="N528" i="9"/>
  <c r="AY528" i="9" s="1"/>
  <c r="M528" i="9"/>
  <c r="AX528" i="9" s="1"/>
  <c r="L528" i="9"/>
  <c r="AW528" i="9" s="1"/>
  <c r="K528" i="9"/>
  <c r="AV528" i="9" s="1"/>
  <c r="J528" i="9"/>
  <c r="AU528" i="9" s="1"/>
  <c r="I528" i="9"/>
  <c r="AT528" i="9" s="1"/>
  <c r="H528" i="9"/>
  <c r="AS528" i="9" s="1"/>
  <c r="G528" i="9"/>
  <c r="AR528" i="9" s="1"/>
  <c r="F528" i="9"/>
  <c r="AQ528" i="9" s="1"/>
  <c r="AJ527" i="9"/>
  <c r="BU527" i="9" s="1"/>
  <c r="AI527" i="9"/>
  <c r="BT527" i="9" s="1"/>
  <c r="AH527" i="9"/>
  <c r="BS527" i="9" s="1"/>
  <c r="AG527" i="9"/>
  <c r="BR527" i="9" s="1"/>
  <c r="AF527" i="9"/>
  <c r="BQ527" i="9" s="1"/>
  <c r="AE527" i="9"/>
  <c r="BP527" i="9" s="1"/>
  <c r="AD527" i="9"/>
  <c r="BO527" i="9" s="1"/>
  <c r="AC527" i="9"/>
  <c r="BN527" i="9" s="1"/>
  <c r="AB527" i="9"/>
  <c r="BM527" i="9" s="1"/>
  <c r="AA527" i="9"/>
  <c r="BL527" i="9" s="1"/>
  <c r="Z527" i="9"/>
  <c r="BK527" i="9" s="1"/>
  <c r="Y527" i="9"/>
  <c r="BJ527" i="9" s="1"/>
  <c r="X527" i="9"/>
  <c r="BI527" i="9" s="1"/>
  <c r="W527" i="9"/>
  <c r="BH527" i="9" s="1"/>
  <c r="V527" i="9"/>
  <c r="BG527" i="9" s="1"/>
  <c r="U527" i="9"/>
  <c r="BF527" i="9" s="1"/>
  <c r="T527" i="9"/>
  <c r="BE527" i="9" s="1"/>
  <c r="S527" i="9"/>
  <c r="BD527" i="9" s="1"/>
  <c r="R527" i="9"/>
  <c r="BC527" i="9" s="1"/>
  <c r="Q527" i="9"/>
  <c r="BB527" i="9" s="1"/>
  <c r="P527" i="9"/>
  <c r="BA527" i="9" s="1"/>
  <c r="O527" i="9"/>
  <c r="AZ527" i="9" s="1"/>
  <c r="N527" i="9"/>
  <c r="AY527" i="9" s="1"/>
  <c r="M527" i="9"/>
  <c r="AX527" i="9" s="1"/>
  <c r="L527" i="9"/>
  <c r="AW527" i="9" s="1"/>
  <c r="K527" i="9"/>
  <c r="AV527" i="9" s="1"/>
  <c r="J527" i="9"/>
  <c r="AU527" i="9" s="1"/>
  <c r="I527" i="9"/>
  <c r="AT527" i="9" s="1"/>
  <c r="H527" i="9"/>
  <c r="AS527" i="9" s="1"/>
  <c r="G527" i="9"/>
  <c r="AR527" i="9" s="1"/>
  <c r="F527" i="9"/>
  <c r="AQ527" i="9" s="1"/>
  <c r="AJ526" i="9"/>
  <c r="BU526" i="9" s="1"/>
  <c r="AI526" i="9"/>
  <c r="BT526" i="9" s="1"/>
  <c r="AH526" i="9"/>
  <c r="BS526" i="9" s="1"/>
  <c r="AG526" i="9"/>
  <c r="BR526" i="9" s="1"/>
  <c r="AF526" i="9"/>
  <c r="BQ526" i="9" s="1"/>
  <c r="AE526" i="9"/>
  <c r="BP526" i="9" s="1"/>
  <c r="AD526" i="9"/>
  <c r="BO526" i="9" s="1"/>
  <c r="AC526" i="9"/>
  <c r="BN526" i="9" s="1"/>
  <c r="AB526" i="9"/>
  <c r="BM526" i="9" s="1"/>
  <c r="AA526" i="9"/>
  <c r="BL526" i="9" s="1"/>
  <c r="Z526" i="9"/>
  <c r="BK526" i="9" s="1"/>
  <c r="Y526" i="9"/>
  <c r="BJ526" i="9" s="1"/>
  <c r="X526" i="9"/>
  <c r="BI526" i="9" s="1"/>
  <c r="W526" i="9"/>
  <c r="BH526" i="9" s="1"/>
  <c r="V526" i="9"/>
  <c r="BG526" i="9" s="1"/>
  <c r="U526" i="9"/>
  <c r="BF526" i="9" s="1"/>
  <c r="T526" i="9"/>
  <c r="BE526" i="9" s="1"/>
  <c r="S526" i="9"/>
  <c r="BD526" i="9" s="1"/>
  <c r="R526" i="9"/>
  <c r="BC526" i="9" s="1"/>
  <c r="Q526" i="9"/>
  <c r="BB526" i="9" s="1"/>
  <c r="P526" i="9"/>
  <c r="BA526" i="9" s="1"/>
  <c r="O526" i="9"/>
  <c r="AZ526" i="9" s="1"/>
  <c r="N526" i="9"/>
  <c r="AY526" i="9" s="1"/>
  <c r="M526" i="9"/>
  <c r="AX526" i="9" s="1"/>
  <c r="L526" i="9"/>
  <c r="AW526" i="9" s="1"/>
  <c r="K526" i="9"/>
  <c r="AV526" i="9" s="1"/>
  <c r="J526" i="9"/>
  <c r="AU526" i="9" s="1"/>
  <c r="I526" i="9"/>
  <c r="AT526" i="9" s="1"/>
  <c r="H526" i="9"/>
  <c r="AS526" i="9" s="1"/>
  <c r="G526" i="9"/>
  <c r="AR526" i="9" s="1"/>
  <c r="F526" i="9"/>
  <c r="AQ526" i="9" s="1"/>
  <c r="AJ525" i="9"/>
  <c r="BU525" i="9" s="1"/>
  <c r="AI525" i="9"/>
  <c r="BT525" i="9" s="1"/>
  <c r="AH525" i="9"/>
  <c r="BS525" i="9" s="1"/>
  <c r="AG525" i="9"/>
  <c r="BR525" i="9" s="1"/>
  <c r="AF525" i="9"/>
  <c r="BQ525" i="9" s="1"/>
  <c r="AE525" i="9"/>
  <c r="BP525" i="9" s="1"/>
  <c r="AD525" i="9"/>
  <c r="BO525" i="9" s="1"/>
  <c r="AC525" i="9"/>
  <c r="BN525" i="9" s="1"/>
  <c r="AB525" i="9"/>
  <c r="BM525" i="9" s="1"/>
  <c r="AA525" i="9"/>
  <c r="BL525" i="9" s="1"/>
  <c r="Z525" i="9"/>
  <c r="BK525" i="9" s="1"/>
  <c r="Y525" i="9"/>
  <c r="BJ525" i="9" s="1"/>
  <c r="X525" i="9"/>
  <c r="BI525" i="9" s="1"/>
  <c r="W525" i="9"/>
  <c r="BH525" i="9" s="1"/>
  <c r="V525" i="9"/>
  <c r="BG525" i="9" s="1"/>
  <c r="U525" i="9"/>
  <c r="BF525" i="9" s="1"/>
  <c r="T525" i="9"/>
  <c r="BE525" i="9" s="1"/>
  <c r="S525" i="9"/>
  <c r="BD525" i="9" s="1"/>
  <c r="R525" i="9"/>
  <c r="BC525" i="9" s="1"/>
  <c r="Q525" i="9"/>
  <c r="BB525" i="9" s="1"/>
  <c r="P525" i="9"/>
  <c r="BA525" i="9" s="1"/>
  <c r="O525" i="9"/>
  <c r="AZ525" i="9" s="1"/>
  <c r="N525" i="9"/>
  <c r="AY525" i="9" s="1"/>
  <c r="M525" i="9"/>
  <c r="AX525" i="9" s="1"/>
  <c r="L525" i="9"/>
  <c r="AW525" i="9" s="1"/>
  <c r="K525" i="9"/>
  <c r="AV525" i="9" s="1"/>
  <c r="J525" i="9"/>
  <c r="AU525" i="9" s="1"/>
  <c r="I525" i="9"/>
  <c r="AT525" i="9" s="1"/>
  <c r="H525" i="9"/>
  <c r="AS525" i="9" s="1"/>
  <c r="G525" i="9"/>
  <c r="AR525" i="9" s="1"/>
  <c r="F525" i="9"/>
  <c r="AQ525" i="9" s="1"/>
  <c r="AJ524" i="9"/>
  <c r="BU524" i="9" s="1"/>
  <c r="AI524" i="9"/>
  <c r="BT524" i="9" s="1"/>
  <c r="AH524" i="9"/>
  <c r="BS524" i="9" s="1"/>
  <c r="AG524" i="9"/>
  <c r="BR524" i="9" s="1"/>
  <c r="AF524" i="9"/>
  <c r="BQ524" i="9" s="1"/>
  <c r="AE524" i="9"/>
  <c r="BP524" i="9" s="1"/>
  <c r="AD524" i="9"/>
  <c r="BO524" i="9" s="1"/>
  <c r="AC524" i="9"/>
  <c r="BN524" i="9" s="1"/>
  <c r="AB524" i="9"/>
  <c r="BM524" i="9" s="1"/>
  <c r="AA524" i="9"/>
  <c r="BL524" i="9" s="1"/>
  <c r="Z524" i="9"/>
  <c r="BK524" i="9" s="1"/>
  <c r="Y524" i="9"/>
  <c r="BJ524" i="9" s="1"/>
  <c r="X524" i="9"/>
  <c r="BI524" i="9" s="1"/>
  <c r="W524" i="9"/>
  <c r="BH524" i="9" s="1"/>
  <c r="V524" i="9"/>
  <c r="BG524" i="9" s="1"/>
  <c r="U524" i="9"/>
  <c r="BF524" i="9" s="1"/>
  <c r="T524" i="9"/>
  <c r="BE524" i="9" s="1"/>
  <c r="S524" i="9"/>
  <c r="BD524" i="9" s="1"/>
  <c r="R524" i="9"/>
  <c r="BC524" i="9" s="1"/>
  <c r="Q524" i="9"/>
  <c r="BB524" i="9" s="1"/>
  <c r="P524" i="9"/>
  <c r="BA524" i="9" s="1"/>
  <c r="O524" i="9"/>
  <c r="AZ524" i="9" s="1"/>
  <c r="N524" i="9"/>
  <c r="AY524" i="9" s="1"/>
  <c r="M524" i="9"/>
  <c r="AX524" i="9" s="1"/>
  <c r="L524" i="9"/>
  <c r="AW524" i="9" s="1"/>
  <c r="K524" i="9"/>
  <c r="AV524" i="9" s="1"/>
  <c r="J524" i="9"/>
  <c r="AU524" i="9" s="1"/>
  <c r="I524" i="9"/>
  <c r="AT524" i="9" s="1"/>
  <c r="H524" i="9"/>
  <c r="AS524" i="9" s="1"/>
  <c r="G524" i="9"/>
  <c r="AR524" i="9" s="1"/>
  <c r="F524" i="9"/>
  <c r="AQ524" i="9" s="1"/>
  <c r="AJ523" i="9"/>
  <c r="BU523" i="9" s="1"/>
  <c r="AI523" i="9"/>
  <c r="BT523" i="9" s="1"/>
  <c r="AH523" i="9"/>
  <c r="BS523" i="9" s="1"/>
  <c r="AG523" i="9"/>
  <c r="BR523" i="9" s="1"/>
  <c r="AF523" i="9"/>
  <c r="BQ523" i="9" s="1"/>
  <c r="AE523" i="9"/>
  <c r="BP523" i="9" s="1"/>
  <c r="AD523" i="9"/>
  <c r="BO523" i="9" s="1"/>
  <c r="AC523" i="9"/>
  <c r="BN523" i="9" s="1"/>
  <c r="AB523" i="9"/>
  <c r="BM523" i="9" s="1"/>
  <c r="AA523" i="9"/>
  <c r="BL523" i="9" s="1"/>
  <c r="Z523" i="9"/>
  <c r="BK523" i="9" s="1"/>
  <c r="Y523" i="9"/>
  <c r="BJ523" i="9" s="1"/>
  <c r="X523" i="9"/>
  <c r="BI523" i="9" s="1"/>
  <c r="W523" i="9"/>
  <c r="BH523" i="9" s="1"/>
  <c r="V523" i="9"/>
  <c r="BG523" i="9" s="1"/>
  <c r="U523" i="9"/>
  <c r="BF523" i="9" s="1"/>
  <c r="T523" i="9"/>
  <c r="BE523" i="9" s="1"/>
  <c r="S523" i="9"/>
  <c r="BD523" i="9" s="1"/>
  <c r="R523" i="9"/>
  <c r="BC523" i="9" s="1"/>
  <c r="Q523" i="9"/>
  <c r="BB523" i="9" s="1"/>
  <c r="P523" i="9"/>
  <c r="BA523" i="9" s="1"/>
  <c r="O523" i="9"/>
  <c r="AZ523" i="9" s="1"/>
  <c r="N523" i="9"/>
  <c r="AY523" i="9" s="1"/>
  <c r="M523" i="9"/>
  <c r="AX523" i="9" s="1"/>
  <c r="L523" i="9"/>
  <c r="AW523" i="9" s="1"/>
  <c r="K523" i="9"/>
  <c r="AV523" i="9" s="1"/>
  <c r="J523" i="9"/>
  <c r="AU523" i="9" s="1"/>
  <c r="I523" i="9"/>
  <c r="AT523" i="9" s="1"/>
  <c r="H523" i="9"/>
  <c r="AS523" i="9" s="1"/>
  <c r="G523" i="9"/>
  <c r="AR523" i="9" s="1"/>
  <c r="F523" i="9"/>
  <c r="AQ523" i="9" s="1"/>
  <c r="AJ522" i="9"/>
  <c r="BU522" i="9" s="1"/>
  <c r="AI522" i="9"/>
  <c r="BT522" i="9" s="1"/>
  <c r="AH522" i="9"/>
  <c r="BS522" i="9" s="1"/>
  <c r="AG522" i="9"/>
  <c r="BR522" i="9" s="1"/>
  <c r="AF522" i="9"/>
  <c r="BQ522" i="9" s="1"/>
  <c r="AE522" i="9"/>
  <c r="BP522" i="9" s="1"/>
  <c r="AD522" i="9"/>
  <c r="BO522" i="9" s="1"/>
  <c r="AC522" i="9"/>
  <c r="BN522" i="9" s="1"/>
  <c r="AB522" i="9"/>
  <c r="BM522" i="9" s="1"/>
  <c r="AA522" i="9"/>
  <c r="BL522" i="9" s="1"/>
  <c r="Z522" i="9"/>
  <c r="BK522" i="9" s="1"/>
  <c r="Y522" i="9"/>
  <c r="BJ522" i="9" s="1"/>
  <c r="X522" i="9"/>
  <c r="BI522" i="9" s="1"/>
  <c r="W522" i="9"/>
  <c r="BH522" i="9" s="1"/>
  <c r="V522" i="9"/>
  <c r="BG522" i="9" s="1"/>
  <c r="U522" i="9"/>
  <c r="BF522" i="9" s="1"/>
  <c r="T522" i="9"/>
  <c r="BE522" i="9" s="1"/>
  <c r="S522" i="9"/>
  <c r="BD522" i="9" s="1"/>
  <c r="R522" i="9"/>
  <c r="BC522" i="9" s="1"/>
  <c r="Q522" i="9"/>
  <c r="BB522" i="9" s="1"/>
  <c r="P522" i="9"/>
  <c r="BA522" i="9" s="1"/>
  <c r="O522" i="9"/>
  <c r="AZ522" i="9" s="1"/>
  <c r="N522" i="9"/>
  <c r="AY522" i="9" s="1"/>
  <c r="M522" i="9"/>
  <c r="AX522" i="9" s="1"/>
  <c r="L522" i="9"/>
  <c r="AW522" i="9" s="1"/>
  <c r="K522" i="9"/>
  <c r="AV522" i="9" s="1"/>
  <c r="J522" i="9"/>
  <c r="AU522" i="9" s="1"/>
  <c r="I522" i="9"/>
  <c r="AT522" i="9" s="1"/>
  <c r="H522" i="9"/>
  <c r="AS522" i="9" s="1"/>
  <c r="G522" i="9"/>
  <c r="AR522" i="9" s="1"/>
  <c r="F522" i="9"/>
  <c r="AQ522" i="9" s="1"/>
  <c r="AJ521" i="9"/>
  <c r="BU521" i="9" s="1"/>
  <c r="AI521" i="9"/>
  <c r="BT521" i="9" s="1"/>
  <c r="AH521" i="9"/>
  <c r="BS521" i="9" s="1"/>
  <c r="AG521" i="9"/>
  <c r="BR521" i="9" s="1"/>
  <c r="AF521" i="9"/>
  <c r="BQ521" i="9" s="1"/>
  <c r="AE521" i="9"/>
  <c r="BP521" i="9" s="1"/>
  <c r="AD521" i="9"/>
  <c r="BO521" i="9" s="1"/>
  <c r="AC521" i="9"/>
  <c r="BN521" i="9" s="1"/>
  <c r="AB521" i="9"/>
  <c r="BM521" i="9" s="1"/>
  <c r="AA521" i="9"/>
  <c r="BL521" i="9" s="1"/>
  <c r="Z521" i="9"/>
  <c r="BK521" i="9" s="1"/>
  <c r="Y521" i="9"/>
  <c r="BJ521" i="9" s="1"/>
  <c r="X521" i="9"/>
  <c r="BI521" i="9" s="1"/>
  <c r="W521" i="9"/>
  <c r="BH521" i="9" s="1"/>
  <c r="V521" i="9"/>
  <c r="BG521" i="9" s="1"/>
  <c r="U521" i="9"/>
  <c r="BF521" i="9" s="1"/>
  <c r="T521" i="9"/>
  <c r="BE521" i="9" s="1"/>
  <c r="S521" i="9"/>
  <c r="BD521" i="9" s="1"/>
  <c r="R521" i="9"/>
  <c r="BC521" i="9" s="1"/>
  <c r="Q521" i="9"/>
  <c r="BB521" i="9" s="1"/>
  <c r="P521" i="9"/>
  <c r="BA521" i="9" s="1"/>
  <c r="O521" i="9"/>
  <c r="AZ521" i="9" s="1"/>
  <c r="N521" i="9"/>
  <c r="AY521" i="9" s="1"/>
  <c r="M521" i="9"/>
  <c r="AX521" i="9" s="1"/>
  <c r="L521" i="9"/>
  <c r="AW521" i="9" s="1"/>
  <c r="K521" i="9"/>
  <c r="AV521" i="9" s="1"/>
  <c r="J521" i="9"/>
  <c r="AU521" i="9" s="1"/>
  <c r="I521" i="9"/>
  <c r="AT521" i="9" s="1"/>
  <c r="H521" i="9"/>
  <c r="AS521" i="9" s="1"/>
  <c r="G521" i="9"/>
  <c r="AR521" i="9" s="1"/>
  <c r="F521" i="9"/>
  <c r="AQ521" i="9" s="1"/>
  <c r="AJ520" i="9"/>
  <c r="BU520" i="9" s="1"/>
  <c r="AI520" i="9"/>
  <c r="BT520" i="9" s="1"/>
  <c r="AH520" i="9"/>
  <c r="BS520" i="9" s="1"/>
  <c r="AG520" i="9"/>
  <c r="BR520" i="9" s="1"/>
  <c r="AF520" i="9"/>
  <c r="BQ520" i="9" s="1"/>
  <c r="AE520" i="9"/>
  <c r="BP520" i="9" s="1"/>
  <c r="AD520" i="9"/>
  <c r="BO520" i="9" s="1"/>
  <c r="AC520" i="9"/>
  <c r="BN520" i="9" s="1"/>
  <c r="AB520" i="9"/>
  <c r="BM520" i="9" s="1"/>
  <c r="AA520" i="9"/>
  <c r="BL520" i="9" s="1"/>
  <c r="Z520" i="9"/>
  <c r="BK520" i="9" s="1"/>
  <c r="Y520" i="9"/>
  <c r="BJ520" i="9" s="1"/>
  <c r="X520" i="9"/>
  <c r="BI520" i="9" s="1"/>
  <c r="W520" i="9"/>
  <c r="BH520" i="9" s="1"/>
  <c r="V520" i="9"/>
  <c r="BG520" i="9" s="1"/>
  <c r="U520" i="9"/>
  <c r="BF520" i="9" s="1"/>
  <c r="T520" i="9"/>
  <c r="BE520" i="9" s="1"/>
  <c r="S520" i="9"/>
  <c r="BD520" i="9" s="1"/>
  <c r="R520" i="9"/>
  <c r="BC520" i="9" s="1"/>
  <c r="Q520" i="9"/>
  <c r="BB520" i="9" s="1"/>
  <c r="P520" i="9"/>
  <c r="BA520" i="9" s="1"/>
  <c r="O520" i="9"/>
  <c r="AZ520" i="9" s="1"/>
  <c r="N520" i="9"/>
  <c r="AY520" i="9" s="1"/>
  <c r="M520" i="9"/>
  <c r="AX520" i="9" s="1"/>
  <c r="L520" i="9"/>
  <c r="AW520" i="9" s="1"/>
  <c r="K520" i="9"/>
  <c r="AV520" i="9" s="1"/>
  <c r="J520" i="9"/>
  <c r="AU520" i="9" s="1"/>
  <c r="I520" i="9"/>
  <c r="AT520" i="9" s="1"/>
  <c r="H520" i="9"/>
  <c r="AS520" i="9" s="1"/>
  <c r="G520" i="9"/>
  <c r="AR520" i="9" s="1"/>
  <c r="F520" i="9"/>
  <c r="AQ520" i="9" s="1"/>
  <c r="AJ519" i="9"/>
  <c r="BU519" i="9" s="1"/>
  <c r="AI519" i="9"/>
  <c r="BT519" i="9" s="1"/>
  <c r="AH519" i="9"/>
  <c r="BS519" i="9" s="1"/>
  <c r="AG519" i="9"/>
  <c r="BR519" i="9" s="1"/>
  <c r="AF519" i="9"/>
  <c r="BQ519" i="9" s="1"/>
  <c r="AE519" i="9"/>
  <c r="BP519" i="9" s="1"/>
  <c r="AD519" i="9"/>
  <c r="BO519" i="9" s="1"/>
  <c r="AC519" i="9"/>
  <c r="BN519" i="9" s="1"/>
  <c r="AB519" i="9"/>
  <c r="BM519" i="9" s="1"/>
  <c r="AA519" i="9"/>
  <c r="BL519" i="9" s="1"/>
  <c r="Z519" i="9"/>
  <c r="BK519" i="9" s="1"/>
  <c r="Y519" i="9"/>
  <c r="BJ519" i="9" s="1"/>
  <c r="X519" i="9"/>
  <c r="BI519" i="9" s="1"/>
  <c r="W519" i="9"/>
  <c r="BH519" i="9" s="1"/>
  <c r="V519" i="9"/>
  <c r="BG519" i="9" s="1"/>
  <c r="U519" i="9"/>
  <c r="BF519" i="9" s="1"/>
  <c r="T519" i="9"/>
  <c r="BE519" i="9" s="1"/>
  <c r="S519" i="9"/>
  <c r="BD519" i="9" s="1"/>
  <c r="R519" i="9"/>
  <c r="BC519" i="9" s="1"/>
  <c r="Q519" i="9"/>
  <c r="BB519" i="9" s="1"/>
  <c r="P519" i="9"/>
  <c r="BA519" i="9" s="1"/>
  <c r="O519" i="9"/>
  <c r="AZ519" i="9" s="1"/>
  <c r="N519" i="9"/>
  <c r="AY519" i="9" s="1"/>
  <c r="M519" i="9"/>
  <c r="AX519" i="9" s="1"/>
  <c r="L519" i="9"/>
  <c r="AW519" i="9" s="1"/>
  <c r="K519" i="9"/>
  <c r="AV519" i="9" s="1"/>
  <c r="J519" i="9"/>
  <c r="AU519" i="9" s="1"/>
  <c r="I519" i="9"/>
  <c r="AT519" i="9" s="1"/>
  <c r="H519" i="9"/>
  <c r="AS519" i="9" s="1"/>
  <c r="G519" i="9"/>
  <c r="AR519" i="9" s="1"/>
  <c r="F519" i="9"/>
  <c r="AQ519" i="9" s="1"/>
  <c r="AJ518" i="9"/>
  <c r="BU518" i="9" s="1"/>
  <c r="AI518" i="9"/>
  <c r="BT518" i="9" s="1"/>
  <c r="AH518" i="9"/>
  <c r="BS518" i="9" s="1"/>
  <c r="AG518" i="9"/>
  <c r="BR518" i="9" s="1"/>
  <c r="AF518" i="9"/>
  <c r="BQ518" i="9" s="1"/>
  <c r="AE518" i="9"/>
  <c r="BP518" i="9" s="1"/>
  <c r="AD518" i="9"/>
  <c r="BO518" i="9" s="1"/>
  <c r="AC518" i="9"/>
  <c r="BN518" i="9" s="1"/>
  <c r="AB518" i="9"/>
  <c r="BM518" i="9" s="1"/>
  <c r="AA518" i="9"/>
  <c r="BL518" i="9" s="1"/>
  <c r="Z518" i="9"/>
  <c r="BK518" i="9" s="1"/>
  <c r="Y518" i="9"/>
  <c r="BJ518" i="9" s="1"/>
  <c r="X518" i="9"/>
  <c r="BI518" i="9" s="1"/>
  <c r="W518" i="9"/>
  <c r="BH518" i="9" s="1"/>
  <c r="V518" i="9"/>
  <c r="BG518" i="9" s="1"/>
  <c r="U518" i="9"/>
  <c r="BF518" i="9" s="1"/>
  <c r="T518" i="9"/>
  <c r="BE518" i="9" s="1"/>
  <c r="S518" i="9"/>
  <c r="BD518" i="9" s="1"/>
  <c r="R518" i="9"/>
  <c r="BC518" i="9" s="1"/>
  <c r="Q518" i="9"/>
  <c r="BB518" i="9" s="1"/>
  <c r="P518" i="9"/>
  <c r="BA518" i="9" s="1"/>
  <c r="O518" i="9"/>
  <c r="AZ518" i="9" s="1"/>
  <c r="N518" i="9"/>
  <c r="AY518" i="9" s="1"/>
  <c r="M518" i="9"/>
  <c r="AX518" i="9" s="1"/>
  <c r="L518" i="9"/>
  <c r="AW518" i="9" s="1"/>
  <c r="K518" i="9"/>
  <c r="AV518" i="9" s="1"/>
  <c r="J518" i="9"/>
  <c r="AU518" i="9" s="1"/>
  <c r="I518" i="9"/>
  <c r="AT518" i="9" s="1"/>
  <c r="H518" i="9"/>
  <c r="AS518" i="9" s="1"/>
  <c r="G518" i="9"/>
  <c r="AR518" i="9" s="1"/>
  <c r="F518" i="9"/>
  <c r="AQ518" i="9" s="1"/>
  <c r="AJ517" i="9"/>
  <c r="BU517" i="9" s="1"/>
  <c r="AI517" i="9"/>
  <c r="BT517" i="9" s="1"/>
  <c r="AH517" i="9"/>
  <c r="BS517" i="9" s="1"/>
  <c r="AG517" i="9"/>
  <c r="BR517" i="9" s="1"/>
  <c r="AF517" i="9"/>
  <c r="BQ517" i="9" s="1"/>
  <c r="AE517" i="9"/>
  <c r="BP517" i="9" s="1"/>
  <c r="AD517" i="9"/>
  <c r="BO517" i="9" s="1"/>
  <c r="AC517" i="9"/>
  <c r="BN517" i="9" s="1"/>
  <c r="AB517" i="9"/>
  <c r="BM517" i="9" s="1"/>
  <c r="AA517" i="9"/>
  <c r="BL517" i="9" s="1"/>
  <c r="Z517" i="9"/>
  <c r="BK517" i="9" s="1"/>
  <c r="Y517" i="9"/>
  <c r="BJ517" i="9" s="1"/>
  <c r="X517" i="9"/>
  <c r="BI517" i="9" s="1"/>
  <c r="W517" i="9"/>
  <c r="BH517" i="9" s="1"/>
  <c r="V517" i="9"/>
  <c r="BG517" i="9" s="1"/>
  <c r="U517" i="9"/>
  <c r="BF517" i="9" s="1"/>
  <c r="T517" i="9"/>
  <c r="BE517" i="9" s="1"/>
  <c r="S517" i="9"/>
  <c r="BD517" i="9" s="1"/>
  <c r="R517" i="9"/>
  <c r="BC517" i="9" s="1"/>
  <c r="Q517" i="9"/>
  <c r="BB517" i="9" s="1"/>
  <c r="P517" i="9"/>
  <c r="BA517" i="9" s="1"/>
  <c r="O517" i="9"/>
  <c r="AZ517" i="9" s="1"/>
  <c r="N517" i="9"/>
  <c r="AY517" i="9" s="1"/>
  <c r="M517" i="9"/>
  <c r="AX517" i="9" s="1"/>
  <c r="L517" i="9"/>
  <c r="AW517" i="9" s="1"/>
  <c r="K517" i="9"/>
  <c r="AV517" i="9" s="1"/>
  <c r="J517" i="9"/>
  <c r="AU517" i="9" s="1"/>
  <c r="I517" i="9"/>
  <c r="AT517" i="9" s="1"/>
  <c r="H517" i="9"/>
  <c r="AS517" i="9" s="1"/>
  <c r="G517" i="9"/>
  <c r="AR517" i="9" s="1"/>
  <c r="F517" i="9"/>
  <c r="AQ517" i="9" s="1"/>
  <c r="AJ516" i="9"/>
  <c r="BU516" i="9" s="1"/>
  <c r="AI516" i="9"/>
  <c r="BT516" i="9" s="1"/>
  <c r="AH516" i="9"/>
  <c r="BS516" i="9" s="1"/>
  <c r="AG516" i="9"/>
  <c r="BR516" i="9" s="1"/>
  <c r="AF516" i="9"/>
  <c r="BQ516" i="9" s="1"/>
  <c r="AE516" i="9"/>
  <c r="BP516" i="9" s="1"/>
  <c r="AD516" i="9"/>
  <c r="BO516" i="9" s="1"/>
  <c r="AC516" i="9"/>
  <c r="BN516" i="9" s="1"/>
  <c r="AB516" i="9"/>
  <c r="BM516" i="9" s="1"/>
  <c r="AA516" i="9"/>
  <c r="BL516" i="9" s="1"/>
  <c r="Z516" i="9"/>
  <c r="BK516" i="9" s="1"/>
  <c r="Y516" i="9"/>
  <c r="BJ516" i="9" s="1"/>
  <c r="X516" i="9"/>
  <c r="BI516" i="9" s="1"/>
  <c r="W516" i="9"/>
  <c r="BH516" i="9" s="1"/>
  <c r="V516" i="9"/>
  <c r="BG516" i="9" s="1"/>
  <c r="U516" i="9"/>
  <c r="BF516" i="9" s="1"/>
  <c r="T516" i="9"/>
  <c r="BE516" i="9" s="1"/>
  <c r="S516" i="9"/>
  <c r="BD516" i="9" s="1"/>
  <c r="R516" i="9"/>
  <c r="BC516" i="9" s="1"/>
  <c r="Q516" i="9"/>
  <c r="BB516" i="9" s="1"/>
  <c r="P516" i="9"/>
  <c r="BA516" i="9" s="1"/>
  <c r="O516" i="9"/>
  <c r="AZ516" i="9" s="1"/>
  <c r="N516" i="9"/>
  <c r="AY516" i="9" s="1"/>
  <c r="M516" i="9"/>
  <c r="AX516" i="9" s="1"/>
  <c r="L516" i="9"/>
  <c r="AW516" i="9" s="1"/>
  <c r="K516" i="9"/>
  <c r="AV516" i="9" s="1"/>
  <c r="J516" i="9"/>
  <c r="AU516" i="9" s="1"/>
  <c r="I516" i="9"/>
  <c r="AT516" i="9" s="1"/>
  <c r="H516" i="9"/>
  <c r="AS516" i="9" s="1"/>
  <c r="G516" i="9"/>
  <c r="AR516" i="9" s="1"/>
  <c r="F516" i="9"/>
  <c r="AQ516" i="9" s="1"/>
  <c r="AJ515" i="9"/>
  <c r="BU515" i="9" s="1"/>
  <c r="AI515" i="9"/>
  <c r="BT515" i="9" s="1"/>
  <c r="AH515" i="9"/>
  <c r="BS515" i="9" s="1"/>
  <c r="AG515" i="9"/>
  <c r="BR515" i="9" s="1"/>
  <c r="AF515" i="9"/>
  <c r="BQ515" i="9" s="1"/>
  <c r="AE515" i="9"/>
  <c r="BP515" i="9" s="1"/>
  <c r="AD515" i="9"/>
  <c r="BO515" i="9" s="1"/>
  <c r="AC515" i="9"/>
  <c r="BN515" i="9" s="1"/>
  <c r="AB515" i="9"/>
  <c r="BM515" i="9" s="1"/>
  <c r="AA515" i="9"/>
  <c r="BL515" i="9" s="1"/>
  <c r="Z515" i="9"/>
  <c r="BK515" i="9" s="1"/>
  <c r="Y515" i="9"/>
  <c r="BJ515" i="9" s="1"/>
  <c r="X515" i="9"/>
  <c r="BI515" i="9" s="1"/>
  <c r="W515" i="9"/>
  <c r="BH515" i="9" s="1"/>
  <c r="V515" i="9"/>
  <c r="BG515" i="9" s="1"/>
  <c r="U515" i="9"/>
  <c r="BF515" i="9" s="1"/>
  <c r="T515" i="9"/>
  <c r="BE515" i="9" s="1"/>
  <c r="S515" i="9"/>
  <c r="BD515" i="9" s="1"/>
  <c r="R515" i="9"/>
  <c r="BC515" i="9" s="1"/>
  <c r="Q515" i="9"/>
  <c r="BB515" i="9" s="1"/>
  <c r="P515" i="9"/>
  <c r="BA515" i="9" s="1"/>
  <c r="O515" i="9"/>
  <c r="AZ515" i="9" s="1"/>
  <c r="N515" i="9"/>
  <c r="AY515" i="9" s="1"/>
  <c r="M515" i="9"/>
  <c r="AX515" i="9" s="1"/>
  <c r="L515" i="9"/>
  <c r="AW515" i="9" s="1"/>
  <c r="K515" i="9"/>
  <c r="AV515" i="9" s="1"/>
  <c r="J515" i="9"/>
  <c r="AU515" i="9" s="1"/>
  <c r="I515" i="9"/>
  <c r="AT515" i="9" s="1"/>
  <c r="H515" i="9"/>
  <c r="AS515" i="9" s="1"/>
  <c r="G515" i="9"/>
  <c r="AR515" i="9" s="1"/>
  <c r="F515" i="9"/>
  <c r="AQ515" i="9" s="1"/>
  <c r="AJ514" i="9"/>
  <c r="BU514" i="9" s="1"/>
  <c r="AI514" i="9"/>
  <c r="BT514" i="9" s="1"/>
  <c r="AH514" i="9"/>
  <c r="BS514" i="9" s="1"/>
  <c r="AG514" i="9"/>
  <c r="BR514" i="9" s="1"/>
  <c r="AF514" i="9"/>
  <c r="BQ514" i="9" s="1"/>
  <c r="AE514" i="9"/>
  <c r="BP514" i="9" s="1"/>
  <c r="AD514" i="9"/>
  <c r="BO514" i="9" s="1"/>
  <c r="AC514" i="9"/>
  <c r="BN514" i="9" s="1"/>
  <c r="AB514" i="9"/>
  <c r="BM514" i="9" s="1"/>
  <c r="AA514" i="9"/>
  <c r="BL514" i="9" s="1"/>
  <c r="Z514" i="9"/>
  <c r="BK514" i="9" s="1"/>
  <c r="Y514" i="9"/>
  <c r="BJ514" i="9" s="1"/>
  <c r="X514" i="9"/>
  <c r="BI514" i="9" s="1"/>
  <c r="W514" i="9"/>
  <c r="BH514" i="9" s="1"/>
  <c r="V514" i="9"/>
  <c r="BG514" i="9" s="1"/>
  <c r="U514" i="9"/>
  <c r="BF514" i="9" s="1"/>
  <c r="T514" i="9"/>
  <c r="BE514" i="9" s="1"/>
  <c r="S514" i="9"/>
  <c r="BD514" i="9" s="1"/>
  <c r="R514" i="9"/>
  <c r="BC514" i="9" s="1"/>
  <c r="Q514" i="9"/>
  <c r="BB514" i="9" s="1"/>
  <c r="P514" i="9"/>
  <c r="BA514" i="9" s="1"/>
  <c r="O514" i="9"/>
  <c r="AZ514" i="9" s="1"/>
  <c r="N514" i="9"/>
  <c r="AY514" i="9" s="1"/>
  <c r="M514" i="9"/>
  <c r="AX514" i="9" s="1"/>
  <c r="L514" i="9"/>
  <c r="AW514" i="9" s="1"/>
  <c r="K514" i="9"/>
  <c r="AV514" i="9" s="1"/>
  <c r="J514" i="9"/>
  <c r="AU514" i="9" s="1"/>
  <c r="I514" i="9"/>
  <c r="AT514" i="9" s="1"/>
  <c r="H514" i="9"/>
  <c r="AS514" i="9" s="1"/>
  <c r="G514" i="9"/>
  <c r="AR514" i="9" s="1"/>
  <c r="F514" i="9"/>
  <c r="AQ514" i="9" s="1"/>
  <c r="AJ513" i="9"/>
  <c r="BU513" i="9" s="1"/>
  <c r="AI513" i="9"/>
  <c r="BT513" i="9" s="1"/>
  <c r="AH513" i="9"/>
  <c r="BS513" i="9" s="1"/>
  <c r="AG513" i="9"/>
  <c r="BR513" i="9" s="1"/>
  <c r="AF513" i="9"/>
  <c r="BQ513" i="9" s="1"/>
  <c r="AE513" i="9"/>
  <c r="BP513" i="9" s="1"/>
  <c r="AD513" i="9"/>
  <c r="BO513" i="9" s="1"/>
  <c r="AC513" i="9"/>
  <c r="BN513" i="9" s="1"/>
  <c r="AB513" i="9"/>
  <c r="BM513" i="9" s="1"/>
  <c r="AA513" i="9"/>
  <c r="BL513" i="9" s="1"/>
  <c r="Z513" i="9"/>
  <c r="BK513" i="9" s="1"/>
  <c r="Y513" i="9"/>
  <c r="BJ513" i="9" s="1"/>
  <c r="X513" i="9"/>
  <c r="BI513" i="9" s="1"/>
  <c r="W513" i="9"/>
  <c r="BH513" i="9" s="1"/>
  <c r="V513" i="9"/>
  <c r="BG513" i="9" s="1"/>
  <c r="U513" i="9"/>
  <c r="BF513" i="9" s="1"/>
  <c r="T513" i="9"/>
  <c r="BE513" i="9" s="1"/>
  <c r="S513" i="9"/>
  <c r="BD513" i="9" s="1"/>
  <c r="R513" i="9"/>
  <c r="BC513" i="9" s="1"/>
  <c r="Q513" i="9"/>
  <c r="BB513" i="9" s="1"/>
  <c r="P513" i="9"/>
  <c r="BA513" i="9" s="1"/>
  <c r="O513" i="9"/>
  <c r="AZ513" i="9" s="1"/>
  <c r="N513" i="9"/>
  <c r="AY513" i="9" s="1"/>
  <c r="M513" i="9"/>
  <c r="AX513" i="9" s="1"/>
  <c r="L513" i="9"/>
  <c r="AW513" i="9" s="1"/>
  <c r="K513" i="9"/>
  <c r="AV513" i="9" s="1"/>
  <c r="J513" i="9"/>
  <c r="AU513" i="9" s="1"/>
  <c r="I513" i="9"/>
  <c r="AT513" i="9" s="1"/>
  <c r="H513" i="9"/>
  <c r="AS513" i="9" s="1"/>
  <c r="G513" i="9"/>
  <c r="AR513" i="9" s="1"/>
  <c r="F513" i="9"/>
  <c r="AQ513" i="9" s="1"/>
  <c r="AJ512" i="9"/>
  <c r="BU512" i="9" s="1"/>
  <c r="AI512" i="9"/>
  <c r="BT512" i="9" s="1"/>
  <c r="AH512" i="9"/>
  <c r="BS512" i="9" s="1"/>
  <c r="AG512" i="9"/>
  <c r="BR512" i="9" s="1"/>
  <c r="AF512" i="9"/>
  <c r="BQ512" i="9" s="1"/>
  <c r="AE512" i="9"/>
  <c r="BP512" i="9" s="1"/>
  <c r="AD512" i="9"/>
  <c r="BO512" i="9" s="1"/>
  <c r="AC512" i="9"/>
  <c r="BN512" i="9" s="1"/>
  <c r="AB512" i="9"/>
  <c r="BM512" i="9" s="1"/>
  <c r="AA512" i="9"/>
  <c r="BL512" i="9" s="1"/>
  <c r="Z512" i="9"/>
  <c r="BK512" i="9" s="1"/>
  <c r="Y512" i="9"/>
  <c r="BJ512" i="9" s="1"/>
  <c r="X512" i="9"/>
  <c r="BI512" i="9" s="1"/>
  <c r="W512" i="9"/>
  <c r="BH512" i="9" s="1"/>
  <c r="V512" i="9"/>
  <c r="BG512" i="9" s="1"/>
  <c r="U512" i="9"/>
  <c r="BF512" i="9" s="1"/>
  <c r="T512" i="9"/>
  <c r="BE512" i="9" s="1"/>
  <c r="S512" i="9"/>
  <c r="BD512" i="9" s="1"/>
  <c r="R512" i="9"/>
  <c r="BC512" i="9" s="1"/>
  <c r="Q512" i="9"/>
  <c r="BB512" i="9" s="1"/>
  <c r="P512" i="9"/>
  <c r="BA512" i="9" s="1"/>
  <c r="O512" i="9"/>
  <c r="AZ512" i="9" s="1"/>
  <c r="N512" i="9"/>
  <c r="AY512" i="9" s="1"/>
  <c r="M512" i="9"/>
  <c r="AX512" i="9" s="1"/>
  <c r="L512" i="9"/>
  <c r="AW512" i="9" s="1"/>
  <c r="K512" i="9"/>
  <c r="AV512" i="9" s="1"/>
  <c r="J512" i="9"/>
  <c r="AU512" i="9" s="1"/>
  <c r="I512" i="9"/>
  <c r="AT512" i="9" s="1"/>
  <c r="H512" i="9"/>
  <c r="AS512" i="9" s="1"/>
  <c r="G512" i="9"/>
  <c r="AR512" i="9" s="1"/>
  <c r="F512" i="9"/>
  <c r="AQ512" i="9" s="1"/>
  <c r="AJ511" i="9"/>
  <c r="BU511" i="9" s="1"/>
  <c r="AI511" i="9"/>
  <c r="BT511" i="9" s="1"/>
  <c r="AH511" i="9"/>
  <c r="BS511" i="9" s="1"/>
  <c r="AG511" i="9"/>
  <c r="BR511" i="9" s="1"/>
  <c r="AF511" i="9"/>
  <c r="BQ511" i="9" s="1"/>
  <c r="AE511" i="9"/>
  <c r="BP511" i="9" s="1"/>
  <c r="AD511" i="9"/>
  <c r="BO511" i="9" s="1"/>
  <c r="AC511" i="9"/>
  <c r="BN511" i="9" s="1"/>
  <c r="AB511" i="9"/>
  <c r="BM511" i="9" s="1"/>
  <c r="AA511" i="9"/>
  <c r="BL511" i="9" s="1"/>
  <c r="Z511" i="9"/>
  <c r="BK511" i="9" s="1"/>
  <c r="Y511" i="9"/>
  <c r="BJ511" i="9" s="1"/>
  <c r="X511" i="9"/>
  <c r="BI511" i="9" s="1"/>
  <c r="W511" i="9"/>
  <c r="BH511" i="9" s="1"/>
  <c r="V511" i="9"/>
  <c r="BG511" i="9" s="1"/>
  <c r="U511" i="9"/>
  <c r="BF511" i="9" s="1"/>
  <c r="T511" i="9"/>
  <c r="BE511" i="9" s="1"/>
  <c r="S511" i="9"/>
  <c r="BD511" i="9" s="1"/>
  <c r="R511" i="9"/>
  <c r="BC511" i="9" s="1"/>
  <c r="Q511" i="9"/>
  <c r="BB511" i="9" s="1"/>
  <c r="P511" i="9"/>
  <c r="BA511" i="9" s="1"/>
  <c r="O511" i="9"/>
  <c r="AZ511" i="9" s="1"/>
  <c r="N511" i="9"/>
  <c r="AY511" i="9" s="1"/>
  <c r="M511" i="9"/>
  <c r="AX511" i="9" s="1"/>
  <c r="L511" i="9"/>
  <c r="AW511" i="9" s="1"/>
  <c r="K511" i="9"/>
  <c r="AV511" i="9" s="1"/>
  <c r="J511" i="9"/>
  <c r="AU511" i="9" s="1"/>
  <c r="I511" i="9"/>
  <c r="AT511" i="9" s="1"/>
  <c r="H511" i="9"/>
  <c r="AS511" i="9" s="1"/>
  <c r="G511" i="9"/>
  <c r="AR511" i="9" s="1"/>
  <c r="F511" i="9"/>
  <c r="AQ511" i="9" s="1"/>
  <c r="AJ510" i="9"/>
  <c r="BU510" i="9" s="1"/>
  <c r="AI510" i="9"/>
  <c r="BT510" i="9" s="1"/>
  <c r="AH510" i="9"/>
  <c r="BS510" i="9" s="1"/>
  <c r="AG510" i="9"/>
  <c r="BR510" i="9" s="1"/>
  <c r="AF510" i="9"/>
  <c r="BQ510" i="9" s="1"/>
  <c r="AE510" i="9"/>
  <c r="BP510" i="9" s="1"/>
  <c r="AD510" i="9"/>
  <c r="BO510" i="9" s="1"/>
  <c r="AC510" i="9"/>
  <c r="BN510" i="9" s="1"/>
  <c r="AB510" i="9"/>
  <c r="BM510" i="9" s="1"/>
  <c r="AA510" i="9"/>
  <c r="BL510" i="9" s="1"/>
  <c r="Z510" i="9"/>
  <c r="BK510" i="9" s="1"/>
  <c r="Y510" i="9"/>
  <c r="BJ510" i="9" s="1"/>
  <c r="X510" i="9"/>
  <c r="BI510" i="9" s="1"/>
  <c r="W510" i="9"/>
  <c r="BH510" i="9" s="1"/>
  <c r="V510" i="9"/>
  <c r="BG510" i="9" s="1"/>
  <c r="U510" i="9"/>
  <c r="BF510" i="9" s="1"/>
  <c r="T510" i="9"/>
  <c r="BE510" i="9" s="1"/>
  <c r="S510" i="9"/>
  <c r="BD510" i="9" s="1"/>
  <c r="R510" i="9"/>
  <c r="BC510" i="9" s="1"/>
  <c r="Q510" i="9"/>
  <c r="BB510" i="9" s="1"/>
  <c r="P510" i="9"/>
  <c r="BA510" i="9" s="1"/>
  <c r="O510" i="9"/>
  <c r="AZ510" i="9" s="1"/>
  <c r="N510" i="9"/>
  <c r="AY510" i="9" s="1"/>
  <c r="M510" i="9"/>
  <c r="AX510" i="9" s="1"/>
  <c r="L510" i="9"/>
  <c r="AW510" i="9" s="1"/>
  <c r="K510" i="9"/>
  <c r="AV510" i="9" s="1"/>
  <c r="J510" i="9"/>
  <c r="AU510" i="9" s="1"/>
  <c r="I510" i="9"/>
  <c r="AT510" i="9" s="1"/>
  <c r="H510" i="9"/>
  <c r="AS510" i="9" s="1"/>
  <c r="G510" i="9"/>
  <c r="AR510" i="9" s="1"/>
  <c r="F510" i="9"/>
  <c r="AQ510" i="9" s="1"/>
  <c r="AJ509" i="9"/>
  <c r="BU509" i="9" s="1"/>
  <c r="AI509" i="9"/>
  <c r="BT509" i="9" s="1"/>
  <c r="AH509" i="9"/>
  <c r="BS509" i="9" s="1"/>
  <c r="AG509" i="9"/>
  <c r="BR509" i="9" s="1"/>
  <c r="AF509" i="9"/>
  <c r="BQ509" i="9" s="1"/>
  <c r="AE509" i="9"/>
  <c r="BP509" i="9" s="1"/>
  <c r="AD509" i="9"/>
  <c r="BO509" i="9" s="1"/>
  <c r="AC509" i="9"/>
  <c r="BN509" i="9" s="1"/>
  <c r="AB509" i="9"/>
  <c r="BM509" i="9" s="1"/>
  <c r="AA509" i="9"/>
  <c r="BL509" i="9" s="1"/>
  <c r="Z509" i="9"/>
  <c r="BK509" i="9" s="1"/>
  <c r="Y509" i="9"/>
  <c r="BJ509" i="9" s="1"/>
  <c r="X509" i="9"/>
  <c r="BI509" i="9" s="1"/>
  <c r="W509" i="9"/>
  <c r="BH509" i="9" s="1"/>
  <c r="V509" i="9"/>
  <c r="BG509" i="9" s="1"/>
  <c r="U509" i="9"/>
  <c r="BF509" i="9" s="1"/>
  <c r="T509" i="9"/>
  <c r="BE509" i="9" s="1"/>
  <c r="S509" i="9"/>
  <c r="BD509" i="9" s="1"/>
  <c r="R509" i="9"/>
  <c r="BC509" i="9" s="1"/>
  <c r="Q509" i="9"/>
  <c r="BB509" i="9" s="1"/>
  <c r="P509" i="9"/>
  <c r="BA509" i="9" s="1"/>
  <c r="O509" i="9"/>
  <c r="AZ509" i="9" s="1"/>
  <c r="N509" i="9"/>
  <c r="AY509" i="9" s="1"/>
  <c r="M509" i="9"/>
  <c r="AX509" i="9" s="1"/>
  <c r="L509" i="9"/>
  <c r="AW509" i="9" s="1"/>
  <c r="K509" i="9"/>
  <c r="AV509" i="9" s="1"/>
  <c r="J509" i="9"/>
  <c r="AU509" i="9" s="1"/>
  <c r="I509" i="9"/>
  <c r="AT509" i="9" s="1"/>
  <c r="H509" i="9"/>
  <c r="AS509" i="9" s="1"/>
  <c r="G509" i="9"/>
  <c r="AR509" i="9" s="1"/>
  <c r="F509" i="9"/>
  <c r="AQ509" i="9" s="1"/>
  <c r="AJ508" i="9"/>
  <c r="BU508" i="9" s="1"/>
  <c r="AI508" i="9"/>
  <c r="BT508" i="9" s="1"/>
  <c r="AH508" i="9"/>
  <c r="BS508" i="9" s="1"/>
  <c r="AG508" i="9"/>
  <c r="BR508" i="9" s="1"/>
  <c r="AF508" i="9"/>
  <c r="BQ508" i="9" s="1"/>
  <c r="AE508" i="9"/>
  <c r="BP508" i="9" s="1"/>
  <c r="AD508" i="9"/>
  <c r="BO508" i="9" s="1"/>
  <c r="AC508" i="9"/>
  <c r="BN508" i="9" s="1"/>
  <c r="AB508" i="9"/>
  <c r="BM508" i="9" s="1"/>
  <c r="AA508" i="9"/>
  <c r="BL508" i="9" s="1"/>
  <c r="Z508" i="9"/>
  <c r="BK508" i="9" s="1"/>
  <c r="Y508" i="9"/>
  <c r="BJ508" i="9" s="1"/>
  <c r="X508" i="9"/>
  <c r="BI508" i="9" s="1"/>
  <c r="W508" i="9"/>
  <c r="BH508" i="9" s="1"/>
  <c r="V508" i="9"/>
  <c r="BG508" i="9" s="1"/>
  <c r="U508" i="9"/>
  <c r="BF508" i="9" s="1"/>
  <c r="T508" i="9"/>
  <c r="BE508" i="9" s="1"/>
  <c r="S508" i="9"/>
  <c r="BD508" i="9" s="1"/>
  <c r="R508" i="9"/>
  <c r="BC508" i="9" s="1"/>
  <c r="Q508" i="9"/>
  <c r="BB508" i="9" s="1"/>
  <c r="P508" i="9"/>
  <c r="BA508" i="9" s="1"/>
  <c r="O508" i="9"/>
  <c r="AZ508" i="9" s="1"/>
  <c r="N508" i="9"/>
  <c r="AY508" i="9" s="1"/>
  <c r="M508" i="9"/>
  <c r="AX508" i="9" s="1"/>
  <c r="L508" i="9"/>
  <c r="AW508" i="9" s="1"/>
  <c r="K508" i="9"/>
  <c r="AV508" i="9" s="1"/>
  <c r="J508" i="9"/>
  <c r="AU508" i="9" s="1"/>
  <c r="I508" i="9"/>
  <c r="AT508" i="9" s="1"/>
  <c r="H508" i="9"/>
  <c r="AS508" i="9" s="1"/>
  <c r="G508" i="9"/>
  <c r="AR508" i="9" s="1"/>
  <c r="F508" i="9"/>
  <c r="AQ508" i="9" s="1"/>
  <c r="AJ507" i="9"/>
  <c r="BU507" i="9" s="1"/>
  <c r="AI507" i="9"/>
  <c r="BT507" i="9" s="1"/>
  <c r="AH507" i="9"/>
  <c r="BS507" i="9" s="1"/>
  <c r="AG507" i="9"/>
  <c r="BR507" i="9" s="1"/>
  <c r="AF507" i="9"/>
  <c r="BQ507" i="9" s="1"/>
  <c r="AE507" i="9"/>
  <c r="BP507" i="9" s="1"/>
  <c r="AD507" i="9"/>
  <c r="BO507" i="9" s="1"/>
  <c r="AC507" i="9"/>
  <c r="BN507" i="9" s="1"/>
  <c r="AB507" i="9"/>
  <c r="BM507" i="9" s="1"/>
  <c r="AA507" i="9"/>
  <c r="BL507" i="9" s="1"/>
  <c r="Z507" i="9"/>
  <c r="BK507" i="9" s="1"/>
  <c r="Y507" i="9"/>
  <c r="BJ507" i="9" s="1"/>
  <c r="X507" i="9"/>
  <c r="BI507" i="9" s="1"/>
  <c r="W507" i="9"/>
  <c r="BH507" i="9" s="1"/>
  <c r="V507" i="9"/>
  <c r="BG507" i="9" s="1"/>
  <c r="U507" i="9"/>
  <c r="BF507" i="9" s="1"/>
  <c r="T507" i="9"/>
  <c r="BE507" i="9" s="1"/>
  <c r="S507" i="9"/>
  <c r="BD507" i="9" s="1"/>
  <c r="R507" i="9"/>
  <c r="BC507" i="9" s="1"/>
  <c r="Q507" i="9"/>
  <c r="BB507" i="9" s="1"/>
  <c r="P507" i="9"/>
  <c r="BA507" i="9" s="1"/>
  <c r="O507" i="9"/>
  <c r="AZ507" i="9" s="1"/>
  <c r="N507" i="9"/>
  <c r="AY507" i="9" s="1"/>
  <c r="M507" i="9"/>
  <c r="AX507" i="9" s="1"/>
  <c r="L507" i="9"/>
  <c r="AW507" i="9" s="1"/>
  <c r="K507" i="9"/>
  <c r="AV507" i="9" s="1"/>
  <c r="J507" i="9"/>
  <c r="AU507" i="9" s="1"/>
  <c r="I507" i="9"/>
  <c r="AT507" i="9" s="1"/>
  <c r="H507" i="9"/>
  <c r="AS507" i="9" s="1"/>
  <c r="G507" i="9"/>
  <c r="AR507" i="9" s="1"/>
  <c r="F507" i="9"/>
  <c r="AQ507" i="9" s="1"/>
  <c r="AJ506" i="9"/>
  <c r="BU506" i="9" s="1"/>
  <c r="AI506" i="9"/>
  <c r="BT506" i="9" s="1"/>
  <c r="AH506" i="9"/>
  <c r="BS506" i="9" s="1"/>
  <c r="AG506" i="9"/>
  <c r="BR506" i="9" s="1"/>
  <c r="AF506" i="9"/>
  <c r="BQ506" i="9" s="1"/>
  <c r="AE506" i="9"/>
  <c r="BP506" i="9" s="1"/>
  <c r="AD506" i="9"/>
  <c r="BO506" i="9" s="1"/>
  <c r="AC506" i="9"/>
  <c r="BN506" i="9" s="1"/>
  <c r="AB506" i="9"/>
  <c r="BM506" i="9" s="1"/>
  <c r="AA506" i="9"/>
  <c r="BL506" i="9" s="1"/>
  <c r="Z506" i="9"/>
  <c r="BK506" i="9" s="1"/>
  <c r="Y506" i="9"/>
  <c r="BJ506" i="9" s="1"/>
  <c r="X506" i="9"/>
  <c r="BI506" i="9" s="1"/>
  <c r="W506" i="9"/>
  <c r="BH506" i="9" s="1"/>
  <c r="V506" i="9"/>
  <c r="BG506" i="9" s="1"/>
  <c r="U506" i="9"/>
  <c r="BF506" i="9" s="1"/>
  <c r="T506" i="9"/>
  <c r="BE506" i="9" s="1"/>
  <c r="S506" i="9"/>
  <c r="BD506" i="9" s="1"/>
  <c r="R506" i="9"/>
  <c r="BC506" i="9" s="1"/>
  <c r="Q506" i="9"/>
  <c r="BB506" i="9" s="1"/>
  <c r="P506" i="9"/>
  <c r="BA506" i="9" s="1"/>
  <c r="O506" i="9"/>
  <c r="AZ506" i="9" s="1"/>
  <c r="N506" i="9"/>
  <c r="AY506" i="9" s="1"/>
  <c r="M506" i="9"/>
  <c r="AX506" i="9" s="1"/>
  <c r="L506" i="9"/>
  <c r="AW506" i="9" s="1"/>
  <c r="K506" i="9"/>
  <c r="AV506" i="9" s="1"/>
  <c r="J506" i="9"/>
  <c r="AU506" i="9" s="1"/>
  <c r="I506" i="9"/>
  <c r="AT506" i="9" s="1"/>
  <c r="H506" i="9"/>
  <c r="AS506" i="9" s="1"/>
  <c r="G506" i="9"/>
  <c r="AR506" i="9" s="1"/>
  <c r="F506" i="9"/>
  <c r="AQ506" i="9" s="1"/>
  <c r="AJ505" i="9"/>
  <c r="BU505" i="9" s="1"/>
  <c r="AI505" i="9"/>
  <c r="BT505" i="9" s="1"/>
  <c r="AH505" i="9"/>
  <c r="BS505" i="9" s="1"/>
  <c r="AG505" i="9"/>
  <c r="BR505" i="9" s="1"/>
  <c r="AF505" i="9"/>
  <c r="BQ505" i="9" s="1"/>
  <c r="AE505" i="9"/>
  <c r="BP505" i="9" s="1"/>
  <c r="AD505" i="9"/>
  <c r="BO505" i="9" s="1"/>
  <c r="AC505" i="9"/>
  <c r="BN505" i="9" s="1"/>
  <c r="AB505" i="9"/>
  <c r="BM505" i="9" s="1"/>
  <c r="AA505" i="9"/>
  <c r="BL505" i="9" s="1"/>
  <c r="Z505" i="9"/>
  <c r="BK505" i="9" s="1"/>
  <c r="Y505" i="9"/>
  <c r="BJ505" i="9" s="1"/>
  <c r="X505" i="9"/>
  <c r="BI505" i="9" s="1"/>
  <c r="W505" i="9"/>
  <c r="BH505" i="9" s="1"/>
  <c r="V505" i="9"/>
  <c r="BG505" i="9" s="1"/>
  <c r="U505" i="9"/>
  <c r="BF505" i="9" s="1"/>
  <c r="T505" i="9"/>
  <c r="BE505" i="9" s="1"/>
  <c r="S505" i="9"/>
  <c r="BD505" i="9" s="1"/>
  <c r="R505" i="9"/>
  <c r="BC505" i="9" s="1"/>
  <c r="Q505" i="9"/>
  <c r="BB505" i="9" s="1"/>
  <c r="P505" i="9"/>
  <c r="BA505" i="9" s="1"/>
  <c r="O505" i="9"/>
  <c r="AZ505" i="9" s="1"/>
  <c r="N505" i="9"/>
  <c r="AY505" i="9" s="1"/>
  <c r="M505" i="9"/>
  <c r="AX505" i="9" s="1"/>
  <c r="L505" i="9"/>
  <c r="AW505" i="9" s="1"/>
  <c r="K505" i="9"/>
  <c r="AV505" i="9" s="1"/>
  <c r="J505" i="9"/>
  <c r="AU505" i="9" s="1"/>
  <c r="I505" i="9"/>
  <c r="AT505" i="9" s="1"/>
  <c r="H505" i="9"/>
  <c r="AS505" i="9" s="1"/>
  <c r="G505" i="9"/>
  <c r="AR505" i="9" s="1"/>
  <c r="F505" i="9"/>
  <c r="AQ505" i="9" s="1"/>
  <c r="AJ504" i="9"/>
  <c r="BU504" i="9" s="1"/>
  <c r="AI504" i="9"/>
  <c r="BT504" i="9" s="1"/>
  <c r="AH504" i="9"/>
  <c r="BS504" i="9" s="1"/>
  <c r="AG504" i="9"/>
  <c r="BR504" i="9" s="1"/>
  <c r="AF504" i="9"/>
  <c r="BQ504" i="9" s="1"/>
  <c r="AE504" i="9"/>
  <c r="BP504" i="9" s="1"/>
  <c r="AD504" i="9"/>
  <c r="BO504" i="9" s="1"/>
  <c r="AC504" i="9"/>
  <c r="BN504" i="9" s="1"/>
  <c r="AB504" i="9"/>
  <c r="BM504" i="9" s="1"/>
  <c r="AA504" i="9"/>
  <c r="BL504" i="9" s="1"/>
  <c r="Z504" i="9"/>
  <c r="BK504" i="9" s="1"/>
  <c r="Y504" i="9"/>
  <c r="BJ504" i="9" s="1"/>
  <c r="X504" i="9"/>
  <c r="BI504" i="9" s="1"/>
  <c r="W504" i="9"/>
  <c r="BH504" i="9" s="1"/>
  <c r="V504" i="9"/>
  <c r="BG504" i="9" s="1"/>
  <c r="U504" i="9"/>
  <c r="BF504" i="9" s="1"/>
  <c r="T504" i="9"/>
  <c r="BE504" i="9" s="1"/>
  <c r="S504" i="9"/>
  <c r="BD504" i="9" s="1"/>
  <c r="R504" i="9"/>
  <c r="BC504" i="9" s="1"/>
  <c r="Q504" i="9"/>
  <c r="BB504" i="9" s="1"/>
  <c r="P504" i="9"/>
  <c r="BA504" i="9" s="1"/>
  <c r="O504" i="9"/>
  <c r="AZ504" i="9" s="1"/>
  <c r="N504" i="9"/>
  <c r="AY504" i="9" s="1"/>
  <c r="M504" i="9"/>
  <c r="AX504" i="9" s="1"/>
  <c r="L504" i="9"/>
  <c r="AW504" i="9" s="1"/>
  <c r="K504" i="9"/>
  <c r="AV504" i="9" s="1"/>
  <c r="J504" i="9"/>
  <c r="AU504" i="9" s="1"/>
  <c r="I504" i="9"/>
  <c r="AT504" i="9" s="1"/>
  <c r="H504" i="9"/>
  <c r="AS504" i="9" s="1"/>
  <c r="G504" i="9"/>
  <c r="AR504" i="9" s="1"/>
  <c r="F504" i="9"/>
  <c r="AQ504" i="9" s="1"/>
  <c r="AJ503" i="9"/>
  <c r="BU503" i="9" s="1"/>
  <c r="AI503" i="9"/>
  <c r="BT503" i="9" s="1"/>
  <c r="AH503" i="9"/>
  <c r="BS503" i="9" s="1"/>
  <c r="AG503" i="9"/>
  <c r="BR503" i="9" s="1"/>
  <c r="AF503" i="9"/>
  <c r="BQ503" i="9" s="1"/>
  <c r="AE503" i="9"/>
  <c r="BP503" i="9" s="1"/>
  <c r="AD503" i="9"/>
  <c r="BO503" i="9" s="1"/>
  <c r="AC503" i="9"/>
  <c r="BN503" i="9" s="1"/>
  <c r="AB503" i="9"/>
  <c r="BM503" i="9" s="1"/>
  <c r="AA503" i="9"/>
  <c r="BL503" i="9" s="1"/>
  <c r="Z503" i="9"/>
  <c r="BK503" i="9" s="1"/>
  <c r="Y503" i="9"/>
  <c r="BJ503" i="9" s="1"/>
  <c r="X503" i="9"/>
  <c r="BI503" i="9" s="1"/>
  <c r="W503" i="9"/>
  <c r="BH503" i="9" s="1"/>
  <c r="V503" i="9"/>
  <c r="BG503" i="9" s="1"/>
  <c r="U503" i="9"/>
  <c r="BF503" i="9" s="1"/>
  <c r="T503" i="9"/>
  <c r="BE503" i="9" s="1"/>
  <c r="S503" i="9"/>
  <c r="BD503" i="9" s="1"/>
  <c r="R503" i="9"/>
  <c r="BC503" i="9" s="1"/>
  <c r="Q503" i="9"/>
  <c r="BB503" i="9" s="1"/>
  <c r="P503" i="9"/>
  <c r="BA503" i="9" s="1"/>
  <c r="O503" i="9"/>
  <c r="AZ503" i="9" s="1"/>
  <c r="N503" i="9"/>
  <c r="AY503" i="9" s="1"/>
  <c r="M503" i="9"/>
  <c r="AX503" i="9" s="1"/>
  <c r="L503" i="9"/>
  <c r="AW503" i="9" s="1"/>
  <c r="K503" i="9"/>
  <c r="AV503" i="9" s="1"/>
  <c r="J503" i="9"/>
  <c r="AU503" i="9" s="1"/>
  <c r="I503" i="9"/>
  <c r="AT503" i="9" s="1"/>
  <c r="H503" i="9"/>
  <c r="AS503" i="9" s="1"/>
  <c r="G503" i="9"/>
  <c r="AR503" i="9" s="1"/>
  <c r="F503" i="9"/>
  <c r="AQ503" i="9" s="1"/>
  <c r="AJ502" i="9"/>
  <c r="BU502" i="9" s="1"/>
  <c r="AI502" i="9"/>
  <c r="BT502" i="9" s="1"/>
  <c r="AH502" i="9"/>
  <c r="BS502" i="9" s="1"/>
  <c r="AG502" i="9"/>
  <c r="BR502" i="9" s="1"/>
  <c r="AF502" i="9"/>
  <c r="BQ502" i="9" s="1"/>
  <c r="AE502" i="9"/>
  <c r="BP502" i="9" s="1"/>
  <c r="AD502" i="9"/>
  <c r="BO502" i="9" s="1"/>
  <c r="AC502" i="9"/>
  <c r="BN502" i="9" s="1"/>
  <c r="AB502" i="9"/>
  <c r="BM502" i="9" s="1"/>
  <c r="AA502" i="9"/>
  <c r="BL502" i="9" s="1"/>
  <c r="Z502" i="9"/>
  <c r="BK502" i="9" s="1"/>
  <c r="Y502" i="9"/>
  <c r="BJ502" i="9" s="1"/>
  <c r="X502" i="9"/>
  <c r="BI502" i="9" s="1"/>
  <c r="W502" i="9"/>
  <c r="BH502" i="9" s="1"/>
  <c r="V502" i="9"/>
  <c r="BG502" i="9" s="1"/>
  <c r="U502" i="9"/>
  <c r="BF502" i="9" s="1"/>
  <c r="T502" i="9"/>
  <c r="BE502" i="9" s="1"/>
  <c r="S502" i="9"/>
  <c r="BD502" i="9" s="1"/>
  <c r="R502" i="9"/>
  <c r="BC502" i="9" s="1"/>
  <c r="Q502" i="9"/>
  <c r="BB502" i="9" s="1"/>
  <c r="P502" i="9"/>
  <c r="BA502" i="9" s="1"/>
  <c r="O502" i="9"/>
  <c r="AZ502" i="9" s="1"/>
  <c r="N502" i="9"/>
  <c r="AY502" i="9" s="1"/>
  <c r="M502" i="9"/>
  <c r="AX502" i="9" s="1"/>
  <c r="L502" i="9"/>
  <c r="AW502" i="9" s="1"/>
  <c r="K502" i="9"/>
  <c r="AV502" i="9" s="1"/>
  <c r="J502" i="9"/>
  <c r="AU502" i="9" s="1"/>
  <c r="I502" i="9"/>
  <c r="AT502" i="9" s="1"/>
  <c r="H502" i="9"/>
  <c r="AS502" i="9" s="1"/>
  <c r="G502" i="9"/>
  <c r="AR502" i="9" s="1"/>
  <c r="F502" i="9"/>
  <c r="AQ502" i="9" s="1"/>
  <c r="AJ501" i="9"/>
  <c r="BU501" i="9" s="1"/>
  <c r="AI501" i="9"/>
  <c r="BT501" i="9" s="1"/>
  <c r="AH501" i="9"/>
  <c r="BS501" i="9" s="1"/>
  <c r="AG501" i="9"/>
  <c r="BR501" i="9" s="1"/>
  <c r="AF501" i="9"/>
  <c r="BQ501" i="9" s="1"/>
  <c r="AE501" i="9"/>
  <c r="BP501" i="9" s="1"/>
  <c r="AD501" i="9"/>
  <c r="BO501" i="9" s="1"/>
  <c r="AC501" i="9"/>
  <c r="BN501" i="9" s="1"/>
  <c r="AB501" i="9"/>
  <c r="BM501" i="9" s="1"/>
  <c r="AA501" i="9"/>
  <c r="BL501" i="9" s="1"/>
  <c r="Z501" i="9"/>
  <c r="BK501" i="9" s="1"/>
  <c r="Y501" i="9"/>
  <c r="BJ501" i="9" s="1"/>
  <c r="X501" i="9"/>
  <c r="BI501" i="9" s="1"/>
  <c r="W501" i="9"/>
  <c r="BH501" i="9" s="1"/>
  <c r="V501" i="9"/>
  <c r="BG501" i="9" s="1"/>
  <c r="U501" i="9"/>
  <c r="BF501" i="9" s="1"/>
  <c r="T501" i="9"/>
  <c r="BE501" i="9" s="1"/>
  <c r="S501" i="9"/>
  <c r="BD501" i="9" s="1"/>
  <c r="R501" i="9"/>
  <c r="BC501" i="9" s="1"/>
  <c r="Q501" i="9"/>
  <c r="BB501" i="9" s="1"/>
  <c r="P501" i="9"/>
  <c r="BA501" i="9" s="1"/>
  <c r="O501" i="9"/>
  <c r="AZ501" i="9" s="1"/>
  <c r="N501" i="9"/>
  <c r="AY501" i="9" s="1"/>
  <c r="M501" i="9"/>
  <c r="AX501" i="9" s="1"/>
  <c r="L501" i="9"/>
  <c r="AW501" i="9" s="1"/>
  <c r="K501" i="9"/>
  <c r="AV501" i="9" s="1"/>
  <c r="J501" i="9"/>
  <c r="AU501" i="9" s="1"/>
  <c r="I501" i="9"/>
  <c r="AT501" i="9" s="1"/>
  <c r="H501" i="9"/>
  <c r="AS501" i="9" s="1"/>
  <c r="G501" i="9"/>
  <c r="AR501" i="9" s="1"/>
  <c r="F501" i="9"/>
  <c r="AQ501" i="9" s="1"/>
  <c r="AJ500" i="9"/>
  <c r="BU500" i="9" s="1"/>
  <c r="AI500" i="9"/>
  <c r="BT500" i="9" s="1"/>
  <c r="AH500" i="9"/>
  <c r="BS500" i="9" s="1"/>
  <c r="AG500" i="9"/>
  <c r="BR500" i="9" s="1"/>
  <c r="AF500" i="9"/>
  <c r="BQ500" i="9" s="1"/>
  <c r="AE500" i="9"/>
  <c r="BP500" i="9" s="1"/>
  <c r="AD500" i="9"/>
  <c r="BO500" i="9" s="1"/>
  <c r="AC500" i="9"/>
  <c r="BN500" i="9" s="1"/>
  <c r="AB500" i="9"/>
  <c r="BM500" i="9" s="1"/>
  <c r="AA500" i="9"/>
  <c r="BL500" i="9" s="1"/>
  <c r="Z500" i="9"/>
  <c r="BK500" i="9" s="1"/>
  <c r="Y500" i="9"/>
  <c r="BJ500" i="9" s="1"/>
  <c r="X500" i="9"/>
  <c r="BI500" i="9" s="1"/>
  <c r="W500" i="9"/>
  <c r="BH500" i="9" s="1"/>
  <c r="V500" i="9"/>
  <c r="BG500" i="9" s="1"/>
  <c r="U500" i="9"/>
  <c r="BF500" i="9" s="1"/>
  <c r="T500" i="9"/>
  <c r="BE500" i="9" s="1"/>
  <c r="S500" i="9"/>
  <c r="BD500" i="9" s="1"/>
  <c r="R500" i="9"/>
  <c r="BC500" i="9" s="1"/>
  <c r="Q500" i="9"/>
  <c r="BB500" i="9" s="1"/>
  <c r="P500" i="9"/>
  <c r="BA500" i="9" s="1"/>
  <c r="O500" i="9"/>
  <c r="AZ500" i="9" s="1"/>
  <c r="N500" i="9"/>
  <c r="AY500" i="9" s="1"/>
  <c r="M500" i="9"/>
  <c r="AX500" i="9" s="1"/>
  <c r="L500" i="9"/>
  <c r="AW500" i="9" s="1"/>
  <c r="K500" i="9"/>
  <c r="AV500" i="9" s="1"/>
  <c r="J500" i="9"/>
  <c r="AU500" i="9" s="1"/>
  <c r="I500" i="9"/>
  <c r="AT500" i="9" s="1"/>
  <c r="H500" i="9"/>
  <c r="AS500" i="9" s="1"/>
  <c r="G500" i="9"/>
  <c r="AR500" i="9" s="1"/>
  <c r="F500" i="9"/>
  <c r="AQ500" i="9" s="1"/>
  <c r="AJ499" i="9"/>
  <c r="BU499" i="9" s="1"/>
  <c r="AI499" i="9"/>
  <c r="BT499" i="9" s="1"/>
  <c r="AH499" i="9"/>
  <c r="BS499" i="9" s="1"/>
  <c r="AG499" i="9"/>
  <c r="BR499" i="9" s="1"/>
  <c r="AF499" i="9"/>
  <c r="BQ499" i="9" s="1"/>
  <c r="AE499" i="9"/>
  <c r="BP499" i="9" s="1"/>
  <c r="AD499" i="9"/>
  <c r="BO499" i="9" s="1"/>
  <c r="AC499" i="9"/>
  <c r="BN499" i="9" s="1"/>
  <c r="AB499" i="9"/>
  <c r="BM499" i="9" s="1"/>
  <c r="AA499" i="9"/>
  <c r="BL499" i="9" s="1"/>
  <c r="Z499" i="9"/>
  <c r="BK499" i="9" s="1"/>
  <c r="Y499" i="9"/>
  <c r="BJ499" i="9" s="1"/>
  <c r="X499" i="9"/>
  <c r="BI499" i="9" s="1"/>
  <c r="W499" i="9"/>
  <c r="BH499" i="9" s="1"/>
  <c r="V499" i="9"/>
  <c r="BG499" i="9" s="1"/>
  <c r="U499" i="9"/>
  <c r="BF499" i="9" s="1"/>
  <c r="T499" i="9"/>
  <c r="BE499" i="9" s="1"/>
  <c r="S499" i="9"/>
  <c r="BD499" i="9" s="1"/>
  <c r="R499" i="9"/>
  <c r="BC499" i="9" s="1"/>
  <c r="Q499" i="9"/>
  <c r="BB499" i="9" s="1"/>
  <c r="P499" i="9"/>
  <c r="BA499" i="9" s="1"/>
  <c r="O499" i="9"/>
  <c r="AZ499" i="9" s="1"/>
  <c r="N499" i="9"/>
  <c r="AY499" i="9" s="1"/>
  <c r="M499" i="9"/>
  <c r="AX499" i="9" s="1"/>
  <c r="L499" i="9"/>
  <c r="AW499" i="9" s="1"/>
  <c r="K499" i="9"/>
  <c r="AV499" i="9" s="1"/>
  <c r="J499" i="9"/>
  <c r="AU499" i="9" s="1"/>
  <c r="I499" i="9"/>
  <c r="AT499" i="9" s="1"/>
  <c r="H499" i="9"/>
  <c r="AS499" i="9" s="1"/>
  <c r="G499" i="9"/>
  <c r="AR499" i="9" s="1"/>
  <c r="F499" i="9"/>
  <c r="AQ499" i="9" s="1"/>
  <c r="AJ498" i="9"/>
  <c r="BU498" i="9" s="1"/>
  <c r="AI498" i="9"/>
  <c r="BT498" i="9" s="1"/>
  <c r="AH498" i="9"/>
  <c r="BS498" i="9" s="1"/>
  <c r="AG498" i="9"/>
  <c r="BR498" i="9" s="1"/>
  <c r="AF498" i="9"/>
  <c r="BQ498" i="9" s="1"/>
  <c r="AE498" i="9"/>
  <c r="BP498" i="9" s="1"/>
  <c r="AD498" i="9"/>
  <c r="BO498" i="9" s="1"/>
  <c r="AC498" i="9"/>
  <c r="BN498" i="9" s="1"/>
  <c r="AB498" i="9"/>
  <c r="BM498" i="9" s="1"/>
  <c r="AA498" i="9"/>
  <c r="BL498" i="9" s="1"/>
  <c r="Z498" i="9"/>
  <c r="BK498" i="9" s="1"/>
  <c r="Y498" i="9"/>
  <c r="BJ498" i="9" s="1"/>
  <c r="X498" i="9"/>
  <c r="BI498" i="9" s="1"/>
  <c r="W498" i="9"/>
  <c r="BH498" i="9" s="1"/>
  <c r="V498" i="9"/>
  <c r="BG498" i="9" s="1"/>
  <c r="U498" i="9"/>
  <c r="BF498" i="9" s="1"/>
  <c r="T498" i="9"/>
  <c r="BE498" i="9" s="1"/>
  <c r="S498" i="9"/>
  <c r="BD498" i="9" s="1"/>
  <c r="R498" i="9"/>
  <c r="BC498" i="9" s="1"/>
  <c r="Q498" i="9"/>
  <c r="BB498" i="9" s="1"/>
  <c r="P498" i="9"/>
  <c r="BA498" i="9" s="1"/>
  <c r="O498" i="9"/>
  <c r="AZ498" i="9" s="1"/>
  <c r="N498" i="9"/>
  <c r="AY498" i="9" s="1"/>
  <c r="M498" i="9"/>
  <c r="AX498" i="9" s="1"/>
  <c r="L498" i="9"/>
  <c r="AW498" i="9" s="1"/>
  <c r="K498" i="9"/>
  <c r="AV498" i="9" s="1"/>
  <c r="J498" i="9"/>
  <c r="AU498" i="9" s="1"/>
  <c r="I498" i="9"/>
  <c r="AT498" i="9" s="1"/>
  <c r="H498" i="9"/>
  <c r="AS498" i="9" s="1"/>
  <c r="G498" i="9"/>
  <c r="AR498" i="9" s="1"/>
  <c r="F498" i="9"/>
  <c r="AQ498" i="9" s="1"/>
  <c r="AJ497" i="9"/>
  <c r="BU497" i="9" s="1"/>
  <c r="AI497" i="9"/>
  <c r="BT497" i="9" s="1"/>
  <c r="AH497" i="9"/>
  <c r="BS497" i="9" s="1"/>
  <c r="AG497" i="9"/>
  <c r="BR497" i="9" s="1"/>
  <c r="AF497" i="9"/>
  <c r="BQ497" i="9" s="1"/>
  <c r="AE497" i="9"/>
  <c r="BP497" i="9" s="1"/>
  <c r="AD497" i="9"/>
  <c r="BO497" i="9" s="1"/>
  <c r="AC497" i="9"/>
  <c r="BN497" i="9" s="1"/>
  <c r="AB497" i="9"/>
  <c r="BM497" i="9" s="1"/>
  <c r="AA497" i="9"/>
  <c r="BL497" i="9" s="1"/>
  <c r="Z497" i="9"/>
  <c r="BK497" i="9" s="1"/>
  <c r="Y497" i="9"/>
  <c r="BJ497" i="9" s="1"/>
  <c r="X497" i="9"/>
  <c r="BI497" i="9" s="1"/>
  <c r="W497" i="9"/>
  <c r="BH497" i="9" s="1"/>
  <c r="V497" i="9"/>
  <c r="BG497" i="9" s="1"/>
  <c r="U497" i="9"/>
  <c r="BF497" i="9" s="1"/>
  <c r="T497" i="9"/>
  <c r="BE497" i="9" s="1"/>
  <c r="S497" i="9"/>
  <c r="BD497" i="9" s="1"/>
  <c r="R497" i="9"/>
  <c r="BC497" i="9" s="1"/>
  <c r="Q497" i="9"/>
  <c r="BB497" i="9" s="1"/>
  <c r="P497" i="9"/>
  <c r="BA497" i="9" s="1"/>
  <c r="O497" i="9"/>
  <c r="AZ497" i="9" s="1"/>
  <c r="N497" i="9"/>
  <c r="AY497" i="9" s="1"/>
  <c r="M497" i="9"/>
  <c r="AX497" i="9" s="1"/>
  <c r="L497" i="9"/>
  <c r="AW497" i="9" s="1"/>
  <c r="K497" i="9"/>
  <c r="AV497" i="9" s="1"/>
  <c r="J497" i="9"/>
  <c r="AU497" i="9" s="1"/>
  <c r="I497" i="9"/>
  <c r="AT497" i="9" s="1"/>
  <c r="H497" i="9"/>
  <c r="AS497" i="9" s="1"/>
  <c r="G497" i="9"/>
  <c r="AR497" i="9" s="1"/>
  <c r="F497" i="9"/>
  <c r="AQ497" i="9" s="1"/>
  <c r="AJ496" i="9"/>
  <c r="BU496" i="9" s="1"/>
  <c r="AI496" i="9"/>
  <c r="BT496" i="9" s="1"/>
  <c r="AH496" i="9"/>
  <c r="BS496" i="9" s="1"/>
  <c r="AG496" i="9"/>
  <c r="BR496" i="9" s="1"/>
  <c r="AF496" i="9"/>
  <c r="BQ496" i="9" s="1"/>
  <c r="AE496" i="9"/>
  <c r="BP496" i="9" s="1"/>
  <c r="AD496" i="9"/>
  <c r="BO496" i="9" s="1"/>
  <c r="AC496" i="9"/>
  <c r="BN496" i="9" s="1"/>
  <c r="AB496" i="9"/>
  <c r="BM496" i="9" s="1"/>
  <c r="AA496" i="9"/>
  <c r="BL496" i="9" s="1"/>
  <c r="Z496" i="9"/>
  <c r="BK496" i="9" s="1"/>
  <c r="Y496" i="9"/>
  <c r="BJ496" i="9" s="1"/>
  <c r="X496" i="9"/>
  <c r="BI496" i="9" s="1"/>
  <c r="W496" i="9"/>
  <c r="BH496" i="9" s="1"/>
  <c r="V496" i="9"/>
  <c r="BG496" i="9" s="1"/>
  <c r="U496" i="9"/>
  <c r="BF496" i="9" s="1"/>
  <c r="T496" i="9"/>
  <c r="BE496" i="9" s="1"/>
  <c r="S496" i="9"/>
  <c r="BD496" i="9" s="1"/>
  <c r="R496" i="9"/>
  <c r="BC496" i="9" s="1"/>
  <c r="Q496" i="9"/>
  <c r="BB496" i="9" s="1"/>
  <c r="P496" i="9"/>
  <c r="BA496" i="9" s="1"/>
  <c r="O496" i="9"/>
  <c r="AZ496" i="9" s="1"/>
  <c r="N496" i="9"/>
  <c r="AY496" i="9" s="1"/>
  <c r="M496" i="9"/>
  <c r="AX496" i="9" s="1"/>
  <c r="L496" i="9"/>
  <c r="AW496" i="9" s="1"/>
  <c r="K496" i="9"/>
  <c r="AV496" i="9" s="1"/>
  <c r="J496" i="9"/>
  <c r="AU496" i="9" s="1"/>
  <c r="I496" i="9"/>
  <c r="AT496" i="9" s="1"/>
  <c r="H496" i="9"/>
  <c r="AS496" i="9" s="1"/>
  <c r="G496" i="9"/>
  <c r="AR496" i="9" s="1"/>
  <c r="F496" i="9"/>
  <c r="AQ496" i="9" s="1"/>
  <c r="AJ495" i="9"/>
  <c r="BU495" i="9" s="1"/>
  <c r="AI495" i="9"/>
  <c r="BT495" i="9" s="1"/>
  <c r="AH495" i="9"/>
  <c r="BS495" i="9" s="1"/>
  <c r="AG495" i="9"/>
  <c r="BR495" i="9" s="1"/>
  <c r="AF495" i="9"/>
  <c r="BQ495" i="9" s="1"/>
  <c r="AE495" i="9"/>
  <c r="BP495" i="9" s="1"/>
  <c r="AD495" i="9"/>
  <c r="BO495" i="9" s="1"/>
  <c r="AC495" i="9"/>
  <c r="BN495" i="9" s="1"/>
  <c r="AB495" i="9"/>
  <c r="BM495" i="9" s="1"/>
  <c r="AA495" i="9"/>
  <c r="BL495" i="9" s="1"/>
  <c r="Z495" i="9"/>
  <c r="BK495" i="9" s="1"/>
  <c r="Y495" i="9"/>
  <c r="BJ495" i="9" s="1"/>
  <c r="X495" i="9"/>
  <c r="BI495" i="9" s="1"/>
  <c r="W495" i="9"/>
  <c r="BH495" i="9" s="1"/>
  <c r="V495" i="9"/>
  <c r="BG495" i="9" s="1"/>
  <c r="U495" i="9"/>
  <c r="BF495" i="9" s="1"/>
  <c r="T495" i="9"/>
  <c r="BE495" i="9" s="1"/>
  <c r="S495" i="9"/>
  <c r="BD495" i="9" s="1"/>
  <c r="R495" i="9"/>
  <c r="BC495" i="9" s="1"/>
  <c r="Q495" i="9"/>
  <c r="BB495" i="9" s="1"/>
  <c r="P495" i="9"/>
  <c r="BA495" i="9" s="1"/>
  <c r="O495" i="9"/>
  <c r="AZ495" i="9" s="1"/>
  <c r="N495" i="9"/>
  <c r="AY495" i="9" s="1"/>
  <c r="M495" i="9"/>
  <c r="AX495" i="9" s="1"/>
  <c r="L495" i="9"/>
  <c r="AW495" i="9" s="1"/>
  <c r="K495" i="9"/>
  <c r="AV495" i="9" s="1"/>
  <c r="J495" i="9"/>
  <c r="AU495" i="9" s="1"/>
  <c r="I495" i="9"/>
  <c r="AT495" i="9" s="1"/>
  <c r="H495" i="9"/>
  <c r="AS495" i="9" s="1"/>
  <c r="G495" i="9"/>
  <c r="AR495" i="9" s="1"/>
  <c r="F495" i="9"/>
  <c r="AQ495" i="9" s="1"/>
  <c r="AJ494" i="9"/>
  <c r="BU494" i="9" s="1"/>
  <c r="AI494" i="9"/>
  <c r="BT494" i="9" s="1"/>
  <c r="AH494" i="9"/>
  <c r="BS494" i="9" s="1"/>
  <c r="AG494" i="9"/>
  <c r="BR494" i="9" s="1"/>
  <c r="AF494" i="9"/>
  <c r="BQ494" i="9" s="1"/>
  <c r="AE494" i="9"/>
  <c r="BP494" i="9" s="1"/>
  <c r="AD494" i="9"/>
  <c r="BO494" i="9" s="1"/>
  <c r="AC494" i="9"/>
  <c r="BN494" i="9" s="1"/>
  <c r="AB494" i="9"/>
  <c r="BM494" i="9" s="1"/>
  <c r="AA494" i="9"/>
  <c r="BL494" i="9" s="1"/>
  <c r="Z494" i="9"/>
  <c r="BK494" i="9" s="1"/>
  <c r="Y494" i="9"/>
  <c r="BJ494" i="9" s="1"/>
  <c r="X494" i="9"/>
  <c r="BI494" i="9" s="1"/>
  <c r="W494" i="9"/>
  <c r="BH494" i="9" s="1"/>
  <c r="V494" i="9"/>
  <c r="BG494" i="9" s="1"/>
  <c r="U494" i="9"/>
  <c r="BF494" i="9" s="1"/>
  <c r="T494" i="9"/>
  <c r="BE494" i="9" s="1"/>
  <c r="S494" i="9"/>
  <c r="BD494" i="9" s="1"/>
  <c r="R494" i="9"/>
  <c r="BC494" i="9" s="1"/>
  <c r="Q494" i="9"/>
  <c r="BB494" i="9" s="1"/>
  <c r="P494" i="9"/>
  <c r="BA494" i="9" s="1"/>
  <c r="O494" i="9"/>
  <c r="AZ494" i="9" s="1"/>
  <c r="N494" i="9"/>
  <c r="AY494" i="9" s="1"/>
  <c r="M494" i="9"/>
  <c r="AX494" i="9" s="1"/>
  <c r="L494" i="9"/>
  <c r="AW494" i="9" s="1"/>
  <c r="K494" i="9"/>
  <c r="AV494" i="9" s="1"/>
  <c r="J494" i="9"/>
  <c r="AU494" i="9" s="1"/>
  <c r="I494" i="9"/>
  <c r="AT494" i="9" s="1"/>
  <c r="H494" i="9"/>
  <c r="AS494" i="9" s="1"/>
  <c r="G494" i="9"/>
  <c r="AR494" i="9" s="1"/>
  <c r="F494" i="9"/>
  <c r="AQ494" i="9" s="1"/>
  <c r="AJ493" i="9"/>
  <c r="BU493" i="9" s="1"/>
  <c r="AI493" i="9"/>
  <c r="BT493" i="9" s="1"/>
  <c r="AH493" i="9"/>
  <c r="BS493" i="9" s="1"/>
  <c r="AG493" i="9"/>
  <c r="BR493" i="9" s="1"/>
  <c r="AF493" i="9"/>
  <c r="BQ493" i="9" s="1"/>
  <c r="AE493" i="9"/>
  <c r="BP493" i="9" s="1"/>
  <c r="AD493" i="9"/>
  <c r="BO493" i="9" s="1"/>
  <c r="AC493" i="9"/>
  <c r="BN493" i="9" s="1"/>
  <c r="AB493" i="9"/>
  <c r="BM493" i="9" s="1"/>
  <c r="AA493" i="9"/>
  <c r="BL493" i="9" s="1"/>
  <c r="Z493" i="9"/>
  <c r="BK493" i="9" s="1"/>
  <c r="Y493" i="9"/>
  <c r="BJ493" i="9" s="1"/>
  <c r="X493" i="9"/>
  <c r="BI493" i="9" s="1"/>
  <c r="W493" i="9"/>
  <c r="BH493" i="9" s="1"/>
  <c r="V493" i="9"/>
  <c r="BG493" i="9" s="1"/>
  <c r="U493" i="9"/>
  <c r="BF493" i="9" s="1"/>
  <c r="T493" i="9"/>
  <c r="BE493" i="9" s="1"/>
  <c r="S493" i="9"/>
  <c r="BD493" i="9" s="1"/>
  <c r="R493" i="9"/>
  <c r="BC493" i="9" s="1"/>
  <c r="Q493" i="9"/>
  <c r="BB493" i="9" s="1"/>
  <c r="P493" i="9"/>
  <c r="BA493" i="9" s="1"/>
  <c r="O493" i="9"/>
  <c r="AZ493" i="9" s="1"/>
  <c r="N493" i="9"/>
  <c r="AY493" i="9" s="1"/>
  <c r="M493" i="9"/>
  <c r="AX493" i="9" s="1"/>
  <c r="L493" i="9"/>
  <c r="AW493" i="9" s="1"/>
  <c r="K493" i="9"/>
  <c r="AV493" i="9" s="1"/>
  <c r="J493" i="9"/>
  <c r="AU493" i="9" s="1"/>
  <c r="I493" i="9"/>
  <c r="AT493" i="9" s="1"/>
  <c r="H493" i="9"/>
  <c r="AS493" i="9" s="1"/>
  <c r="G493" i="9"/>
  <c r="AR493" i="9" s="1"/>
  <c r="F493" i="9"/>
  <c r="AQ493" i="9" s="1"/>
  <c r="AJ492" i="9"/>
  <c r="BU492" i="9" s="1"/>
  <c r="AI492" i="9"/>
  <c r="BT492" i="9" s="1"/>
  <c r="AH492" i="9"/>
  <c r="BS492" i="9" s="1"/>
  <c r="AG492" i="9"/>
  <c r="BR492" i="9" s="1"/>
  <c r="AF492" i="9"/>
  <c r="BQ492" i="9" s="1"/>
  <c r="AE492" i="9"/>
  <c r="BP492" i="9" s="1"/>
  <c r="AD492" i="9"/>
  <c r="BO492" i="9" s="1"/>
  <c r="AC492" i="9"/>
  <c r="BN492" i="9" s="1"/>
  <c r="AB492" i="9"/>
  <c r="BM492" i="9" s="1"/>
  <c r="AA492" i="9"/>
  <c r="BL492" i="9" s="1"/>
  <c r="Z492" i="9"/>
  <c r="BK492" i="9" s="1"/>
  <c r="Y492" i="9"/>
  <c r="BJ492" i="9" s="1"/>
  <c r="X492" i="9"/>
  <c r="BI492" i="9" s="1"/>
  <c r="W492" i="9"/>
  <c r="BH492" i="9" s="1"/>
  <c r="V492" i="9"/>
  <c r="BG492" i="9" s="1"/>
  <c r="U492" i="9"/>
  <c r="BF492" i="9" s="1"/>
  <c r="T492" i="9"/>
  <c r="BE492" i="9" s="1"/>
  <c r="S492" i="9"/>
  <c r="BD492" i="9" s="1"/>
  <c r="R492" i="9"/>
  <c r="BC492" i="9" s="1"/>
  <c r="Q492" i="9"/>
  <c r="BB492" i="9" s="1"/>
  <c r="P492" i="9"/>
  <c r="BA492" i="9" s="1"/>
  <c r="O492" i="9"/>
  <c r="AZ492" i="9" s="1"/>
  <c r="N492" i="9"/>
  <c r="AY492" i="9" s="1"/>
  <c r="M492" i="9"/>
  <c r="AX492" i="9" s="1"/>
  <c r="L492" i="9"/>
  <c r="AW492" i="9" s="1"/>
  <c r="K492" i="9"/>
  <c r="AV492" i="9" s="1"/>
  <c r="J492" i="9"/>
  <c r="AU492" i="9" s="1"/>
  <c r="I492" i="9"/>
  <c r="AT492" i="9" s="1"/>
  <c r="H492" i="9"/>
  <c r="AS492" i="9" s="1"/>
  <c r="G492" i="9"/>
  <c r="AR492" i="9" s="1"/>
  <c r="F492" i="9"/>
  <c r="AQ492" i="9" s="1"/>
  <c r="AJ491" i="9"/>
  <c r="BU491" i="9" s="1"/>
  <c r="AI491" i="9"/>
  <c r="BT491" i="9" s="1"/>
  <c r="AH491" i="9"/>
  <c r="BS491" i="9" s="1"/>
  <c r="AG491" i="9"/>
  <c r="BR491" i="9" s="1"/>
  <c r="AF491" i="9"/>
  <c r="BQ491" i="9" s="1"/>
  <c r="AE491" i="9"/>
  <c r="BP491" i="9" s="1"/>
  <c r="AD491" i="9"/>
  <c r="BO491" i="9" s="1"/>
  <c r="AC491" i="9"/>
  <c r="BN491" i="9" s="1"/>
  <c r="AB491" i="9"/>
  <c r="BM491" i="9" s="1"/>
  <c r="AA491" i="9"/>
  <c r="BL491" i="9" s="1"/>
  <c r="Z491" i="9"/>
  <c r="BK491" i="9" s="1"/>
  <c r="Y491" i="9"/>
  <c r="BJ491" i="9" s="1"/>
  <c r="X491" i="9"/>
  <c r="BI491" i="9" s="1"/>
  <c r="W491" i="9"/>
  <c r="BH491" i="9" s="1"/>
  <c r="V491" i="9"/>
  <c r="BG491" i="9" s="1"/>
  <c r="U491" i="9"/>
  <c r="BF491" i="9" s="1"/>
  <c r="T491" i="9"/>
  <c r="BE491" i="9" s="1"/>
  <c r="S491" i="9"/>
  <c r="BD491" i="9" s="1"/>
  <c r="R491" i="9"/>
  <c r="BC491" i="9" s="1"/>
  <c r="Q491" i="9"/>
  <c r="BB491" i="9" s="1"/>
  <c r="P491" i="9"/>
  <c r="BA491" i="9" s="1"/>
  <c r="O491" i="9"/>
  <c r="AZ491" i="9" s="1"/>
  <c r="N491" i="9"/>
  <c r="AY491" i="9" s="1"/>
  <c r="M491" i="9"/>
  <c r="AX491" i="9" s="1"/>
  <c r="L491" i="9"/>
  <c r="AW491" i="9" s="1"/>
  <c r="K491" i="9"/>
  <c r="AV491" i="9" s="1"/>
  <c r="J491" i="9"/>
  <c r="AU491" i="9" s="1"/>
  <c r="I491" i="9"/>
  <c r="AT491" i="9" s="1"/>
  <c r="H491" i="9"/>
  <c r="AS491" i="9" s="1"/>
  <c r="G491" i="9"/>
  <c r="AR491" i="9" s="1"/>
  <c r="F491" i="9"/>
  <c r="AQ491" i="9" s="1"/>
  <c r="AJ490" i="9"/>
  <c r="BU490" i="9" s="1"/>
  <c r="AI490" i="9"/>
  <c r="BT490" i="9" s="1"/>
  <c r="AH490" i="9"/>
  <c r="BS490" i="9" s="1"/>
  <c r="AG490" i="9"/>
  <c r="BR490" i="9" s="1"/>
  <c r="AF490" i="9"/>
  <c r="BQ490" i="9" s="1"/>
  <c r="AE490" i="9"/>
  <c r="BP490" i="9" s="1"/>
  <c r="AD490" i="9"/>
  <c r="BO490" i="9" s="1"/>
  <c r="AC490" i="9"/>
  <c r="BN490" i="9" s="1"/>
  <c r="AB490" i="9"/>
  <c r="BM490" i="9" s="1"/>
  <c r="AA490" i="9"/>
  <c r="BL490" i="9" s="1"/>
  <c r="Z490" i="9"/>
  <c r="BK490" i="9" s="1"/>
  <c r="Y490" i="9"/>
  <c r="BJ490" i="9" s="1"/>
  <c r="X490" i="9"/>
  <c r="BI490" i="9" s="1"/>
  <c r="W490" i="9"/>
  <c r="BH490" i="9" s="1"/>
  <c r="V490" i="9"/>
  <c r="BG490" i="9" s="1"/>
  <c r="U490" i="9"/>
  <c r="BF490" i="9" s="1"/>
  <c r="T490" i="9"/>
  <c r="BE490" i="9" s="1"/>
  <c r="S490" i="9"/>
  <c r="BD490" i="9" s="1"/>
  <c r="R490" i="9"/>
  <c r="BC490" i="9" s="1"/>
  <c r="Q490" i="9"/>
  <c r="BB490" i="9" s="1"/>
  <c r="P490" i="9"/>
  <c r="BA490" i="9" s="1"/>
  <c r="O490" i="9"/>
  <c r="AZ490" i="9" s="1"/>
  <c r="N490" i="9"/>
  <c r="AY490" i="9" s="1"/>
  <c r="M490" i="9"/>
  <c r="AX490" i="9" s="1"/>
  <c r="L490" i="9"/>
  <c r="AW490" i="9" s="1"/>
  <c r="K490" i="9"/>
  <c r="AV490" i="9" s="1"/>
  <c r="J490" i="9"/>
  <c r="AU490" i="9" s="1"/>
  <c r="I490" i="9"/>
  <c r="AT490" i="9" s="1"/>
  <c r="H490" i="9"/>
  <c r="AS490" i="9" s="1"/>
  <c r="G490" i="9"/>
  <c r="AR490" i="9" s="1"/>
  <c r="F490" i="9"/>
  <c r="AQ490" i="9" s="1"/>
  <c r="AJ489" i="9"/>
  <c r="BU489" i="9" s="1"/>
  <c r="AI489" i="9"/>
  <c r="BT489" i="9" s="1"/>
  <c r="AH489" i="9"/>
  <c r="BS489" i="9" s="1"/>
  <c r="AG489" i="9"/>
  <c r="BR489" i="9" s="1"/>
  <c r="AF489" i="9"/>
  <c r="BQ489" i="9" s="1"/>
  <c r="AE489" i="9"/>
  <c r="BP489" i="9" s="1"/>
  <c r="AD489" i="9"/>
  <c r="BO489" i="9" s="1"/>
  <c r="AC489" i="9"/>
  <c r="BN489" i="9" s="1"/>
  <c r="AB489" i="9"/>
  <c r="BM489" i="9" s="1"/>
  <c r="AA489" i="9"/>
  <c r="BL489" i="9" s="1"/>
  <c r="Z489" i="9"/>
  <c r="BK489" i="9" s="1"/>
  <c r="Y489" i="9"/>
  <c r="BJ489" i="9" s="1"/>
  <c r="X489" i="9"/>
  <c r="BI489" i="9" s="1"/>
  <c r="W489" i="9"/>
  <c r="BH489" i="9" s="1"/>
  <c r="V489" i="9"/>
  <c r="BG489" i="9" s="1"/>
  <c r="U489" i="9"/>
  <c r="BF489" i="9" s="1"/>
  <c r="T489" i="9"/>
  <c r="BE489" i="9" s="1"/>
  <c r="S489" i="9"/>
  <c r="BD489" i="9" s="1"/>
  <c r="R489" i="9"/>
  <c r="BC489" i="9" s="1"/>
  <c r="Q489" i="9"/>
  <c r="BB489" i="9" s="1"/>
  <c r="P489" i="9"/>
  <c r="BA489" i="9" s="1"/>
  <c r="O489" i="9"/>
  <c r="AZ489" i="9" s="1"/>
  <c r="N489" i="9"/>
  <c r="AY489" i="9" s="1"/>
  <c r="M489" i="9"/>
  <c r="AX489" i="9" s="1"/>
  <c r="L489" i="9"/>
  <c r="AW489" i="9" s="1"/>
  <c r="K489" i="9"/>
  <c r="AV489" i="9" s="1"/>
  <c r="J489" i="9"/>
  <c r="AU489" i="9" s="1"/>
  <c r="I489" i="9"/>
  <c r="AT489" i="9" s="1"/>
  <c r="H489" i="9"/>
  <c r="AS489" i="9" s="1"/>
  <c r="G489" i="9"/>
  <c r="AR489" i="9" s="1"/>
  <c r="F489" i="9"/>
  <c r="AQ489" i="9" s="1"/>
  <c r="AJ488" i="9"/>
  <c r="BU488" i="9" s="1"/>
  <c r="AI488" i="9"/>
  <c r="BT488" i="9" s="1"/>
  <c r="AH488" i="9"/>
  <c r="BS488" i="9" s="1"/>
  <c r="AG488" i="9"/>
  <c r="BR488" i="9" s="1"/>
  <c r="AF488" i="9"/>
  <c r="BQ488" i="9" s="1"/>
  <c r="AE488" i="9"/>
  <c r="BP488" i="9" s="1"/>
  <c r="AD488" i="9"/>
  <c r="BO488" i="9" s="1"/>
  <c r="AC488" i="9"/>
  <c r="BN488" i="9" s="1"/>
  <c r="AB488" i="9"/>
  <c r="BM488" i="9" s="1"/>
  <c r="AA488" i="9"/>
  <c r="BL488" i="9" s="1"/>
  <c r="Z488" i="9"/>
  <c r="BK488" i="9" s="1"/>
  <c r="Y488" i="9"/>
  <c r="BJ488" i="9" s="1"/>
  <c r="X488" i="9"/>
  <c r="BI488" i="9" s="1"/>
  <c r="W488" i="9"/>
  <c r="BH488" i="9" s="1"/>
  <c r="V488" i="9"/>
  <c r="BG488" i="9" s="1"/>
  <c r="U488" i="9"/>
  <c r="BF488" i="9" s="1"/>
  <c r="T488" i="9"/>
  <c r="BE488" i="9" s="1"/>
  <c r="S488" i="9"/>
  <c r="BD488" i="9" s="1"/>
  <c r="R488" i="9"/>
  <c r="BC488" i="9" s="1"/>
  <c r="Q488" i="9"/>
  <c r="BB488" i="9" s="1"/>
  <c r="P488" i="9"/>
  <c r="BA488" i="9" s="1"/>
  <c r="O488" i="9"/>
  <c r="AZ488" i="9" s="1"/>
  <c r="N488" i="9"/>
  <c r="AY488" i="9" s="1"/>
  <c r="M488" i="9"/>
  <c r="AX488" i="9" s="1"/>
  <c r="L488" i="9"/>
  <c r="AW488" i="9" s="1"/>
  <c r="K488" i="9"/>
  <c r="AV488" i="9" s="1"/>
  <c r="J488" i="9"/>
  <c r="AU488" i="9" s="1"/>
  <c r="I488" i="9"/>
  <c r="AT488" i="9" s="1"/>
  <c r="H488" i="9"/>
  <c r="AS488" i="9" s="1"/>
  <c r="G488" i="9"/>
  <c r="AR488" i="9" s="1"/>
  <c r="F488" i="9"/>
  <c r="AQ488" i="9" s="1"/>
  <c r="AJ487" i="9"/>
  <c r="BU487" i="9" s="1"/>
  <c r="AI487" i="9"/>
  <c r="BT487" i="9" s="1"/>
  <c r="AH487" i="9"/>
  <c r="BS487" i="9" s="1"/>
  <c r="AG487" i="9"/>
  <c r="BR487" i="9" s="1"/>
  <c r="AF487" i="9"/>
  <c r="BQ487" i="9" s="1"/>
  <c r="AE487" i="9"/>
  <c r="BP487" i="9" s="1"/>
  <c r="AD487" i="9"/>
  <c r="BO487" i="9" s="1"/>
  <c r="AC487" i="9"/>
  <c r="BN487" i="9" s="1"/>
  <c r="AB487" i="9"/>
  <c r="BM487" i="9" s="1"/>
  <c r="AA487" i="9"/>
  <c r="BL487" i="9" s="1"/>
  <c r="Z487" i="9"/>
  <c r="BK487" i="9" s="1"/>
  <c r="Y487" i="9"/>
  <c r="BJ487" i="9" s="1"/>
  <c r="X487" i="9"/>
  <c r="BI487" i="9" s="1"/>
  <c r="W487" i="9"/>
  <c r="BH487" i="9" s="1"/>
  <c r="V487" i="9"/>
  <c r="BG487" i="9" s="1"/>
  <c r="U487" i="9"/>
  <c r="BF487" i="9" s="1"/>
  <c r="T487" i="9"/>
  <c r="BE487" i="9" s="1"/>
  <c r="S487" i="9"/>
  <c r="BD487" i="9" s="1"/>
  <c r="R487" i="9"/>
  <c r="BC487" i="9" s="1"/>
  <c r="Q487" i="9"/>
  <c r="BB487" i="9" s="1"/>
  <c r="P487" i="9"/>
  <c r="BA487" i="9" s="1"/>
  <c r="O487" i="9"/>
  <c r="AZ487" i="9" s="1"/>
  <c r="N487" i="9"/>
  <c r="AY487" i="9" s="1"/>
  <c r="M487" i="9"/>
  <c r="AX487" i="9" s="1"/>
  <c r="L487" i="9"/>
  <c r="AW487" i="9" s="1"/>
  <c r="K487" i="9"/>
  <c r="AV487" i="9" s="1"/>
  <c r="J487" i="9"/>
  <c r="AU487" i="9" s="1"/>
  <c r="I487" i="9"/>
  <c r="AT487" i="9" s="1"/>
  <c r="H487" i="9"/>
  <c r="AS487" i="9" s="1"/>
  <c r="G487" i="9"/>
  <c r="AR487" i="9" s="1"/>
  <c r="F487" i="9"/>
  <c r="AQ487" i="9" s="1"/>
  <c r="AJ486" i="9"/>
  <c r="BU486" i="9" s="1"/>
  <c r="AI486" i="9"/>
  <c r="BT486" i="9" s="1"/>
  <c r="AH486" i="9"/>
  <c r="BS486" i="9" s="1"/>
  <c r="AG486" i="9"/>
  <c r="BR486" i="9" s="1"/>
  <c r="AF486" i="9"/>
  <c r="BQ486" i="9" s="1"/>
  <c r="AE486" i="9"/>
  <c r="BP486" i="9" s="1"/>
  <c r="AD486" i="9"/>
  <c r="BO486" i="9" s="1"/>
  <c r="AC486" i="9"/>
  <c r="BN486" i="9" s="1"/>
  <c r="AB486" i="9"/>
  <c r="BM486" i="9" s="1"/>
  <c r="AA486" i="9"/>
  <c r="BL486" i="9" s="1"/>
  <c r="Z486" i="9"/>
  <c r="BK486" i="9" s="1"/>
  <c r="Y486" i="9"/>
  <c r="BJ486" i="9" s="1"/>
  <c r="X486" i="9"/>
  <c r="BI486" i="9" s="1"/>
  <c r="W486" i="9"/>
  <c r="BH486" i="9" s="1"/>
  <c r="V486" i="9"/>
  <c r="BG486" i="9" s="1"/>
  <c r="U486" i="9"/>
  <c r="BF486" i="9" s="1"/>
  <c r="T486" i="9"/>
  <c r="BE486" i="9" s="1"/>
  <c r="S486" i="9"/>
  <c r="BD486" i="9" s="1"/>
  <c r="R486" i="9"/>
  <c r="BC486" i="9" s="1"/>
  <c r="Q486" i="9"/>
  <c r="BB486" i="9" s="1"/>
  <c r="P486" i="9"/>
  <c r="BA486" i="9" s="1"/>
  <c r="O486" i="9"/>
  <c r="AZ486" i="9" s="1"/>
  <c r="N486" i="9"/>
  <c r="AY486" i="9" s="1"/>
  <c r="M486" i="9"/>
  <c r="AX486" i="9" s="1"/>
  <c r="L486" i="9"/>
  <c r="AW486" i="9" s="1"/>
  <c r="K486" i="9"/>
  <c r="AV486" i="9" s="1"/>
  <c r="J486" i="9"/>
  <c r="AU486" i="9" s="1"/>
  <c r="I486" i="9"/>
  <c r="AT486" i="9" s="1"/>
  <c r="H486" i="9"/>
  <c r="AS486" i="9" s="1"/>
  <c r="G486" i="9"/>
  <c r="AR486" i="9" s="1"/>
  <c r="F486" i="9"/>
  <c r="AQ486" i="9" s="1"/>
  <c r="AJ485" i="9"/>
  <c r="BU485" i="9" s="1"/>
  <c r="AI485" i="9"/>
  <c r="BT485" i="9" s="1"/>
  <c r="AH485" i="9"/>
  <c r="BS485" i="9" s="1"/>
  <c r="AG485" i="9"/>
  <c r="BR485" i="9" s="1"/>
  <c r="AF485" i="9"/>
  <c r="BQ485" i="9" s="1"/>
  <c r="AE485" i="9"/>
  <c r="BP485" i="9" s="1"/>
  <c r="AD485" i="9"/>
  <c r="BO485" i="9" s="1"/>
  <c r="AC485" i="9"/>
  <c r="BN485" i="9" s="1"/>
  <c r="AB485" i="9"/>
  <c r="BM485" i="9" s="1"/>
  <c r="AA485" i="9"/>
  <c r="BL485" i="9" s="1"/>
  <c r="Z485" i="9"/>
  <c r="BK485" i="9" s="1"/>
  <c r="Y485" i="9"/>
  <c r="BJ485" i="9" s="1"/>
  <c r="X485" i="9"/>
  <c r="BI485" i="9" s="1"/>
  <c r="W485" i="9"/>
  <c r="BH485" i="9" s="1"/>
  <c r="V485" i="9"/>
  <c r="BG485" i="9" s="1"/>
  <c r="U485" i="9"/>
  <c r="BF485" i="9" s="1"/>
  <c r="T485" i="9"/>
  <c r="BE485" i="9" s="1"/>
  <c r="S485" i="9"/>
  <c r="BD485" i="9" s="1"/>
  <c r="R485" i="9"/>
  <c r="BC485" i="9" s="1"/>
  <c r="Q485" i="9"/>
  <c r="BB485" i="9" s="1"/>
  <c r="P485" i="9"/>
  <c r="BA485" i="9" s="1"/>
  <c r="O485" i="9"/>
  <c r="AZ485" i="9" s="1"/>
  <c r="N485" i="9"/>
  <c r="AY485" i="9" s="1"/>
  <c r="M485" i="9"/>
  <c r="AX485" i="9" s="1"/>
  <c r="L485" i="9"/>
  <c r="AW485" i="9" s="1"/>
  <c r="K485" i="9"/>
  <c r="AV485" i="9" s="1"/>
  <c r="J485" i="9"/>
  <c r="AU485" i="9" s="1"/>
  <c r="I485" i="9"/>
  <c r="AT485" i="9" s="1"/>
  <c r="H485" i="9"/>
  <c r="AS485" i="9" s="1"/>
  <c r="G485" i="9"/>
  <c r="AR485" i="9" s="1"/>
  <c r="F485" i="9"/>
  <c r="AQ485" i="9" s="1"/>
  <c r="AJ484" i="9"/>
  <c r="BU484" i="9" s="1"/>
  <c r="AI484" i="9"/>
  <c r="BT484" i="9" s="1"/>
  <c r="AH484" i="9"/>
  <c r="BS484" i="9" s="1"/>
  <c r="AG484" i="9"/>
  <c r="BR484" i="9" s="1"/>
  <c r="AF484" i="9"/>
  <c r="BQ484" i="9" s="1"/>
  <c r="AE484" i="9"/>
  <c r="BP484" i="9" s="1"/>
  <c r="AD484" i="9"/>
  <c r="BO484" i="9" s="1"/>
  <c r="AC484" i="9"/>
  <c r="BN484" i="9" s="1"/>
  <c r="AB484" i="9"/>
  <c r="BM484" i="9" s="1"/>
  <c r="AA484" i="9"/>
  <c r="BL484" i="9" s="1"/>
  <c r="Z484" i="9"/>
  <c r="BK484" i="9" s="1"/>
  <c r="Y484" i="9"/>
  <c r="BJ484" i="9" s="1"/>
  <c r="X484" i="9"/>
  <c r="BI484" i="9" s="1"/>
  <c r="W484" i="9"/>
  <c r="BH484" i="9" s="1"/>
  <c r="V484" i="9"/>
  <c r="BG484" i="9" s="1"/>
  <c r="U484" i="9"/>
  <c r="BF484" i="9" s="1"/>
  <c r="T484" i="9"/>
  <c r="BE484" i="9" s="1"/>
  <c r="S484" i="9"/>
  <c r="BD484" i="9" s="1"/>
  <c r="R484" i="9"/>
  <c r="BC484" i="9" s="1"/>
  <c r="Q484" i="9"/>
  <c r="BB484" i="9" s="1"/>
  <c r="P484" i="9"/>
  <c r="BA484" i="9" s="1"/>
  <c r="O484" i="9"/>
  <c r="AZ484" i="9" s="1"/>
  <c r="N484" i="9"/>
  <c r="AY484" i="9" s="1"/>
  <c r="M484" i="9"/>
  <c r="AX484" i="9" s="1"/>
  <c r="L484" i="9"/>
  <c r="AW484" i="9" s="1"/>
  <c r="K484" i="9"/>
  <c r="AV484" i="9" s="1"/>
  <c r="J484" i="9"/>
  <c r="AU484" i="9" s="1"/>
  <c r="I484" i="9"/>
  <c r="AT484" i="9" s="1"/>
  <c r="H484" i="9"/>
  <c r="AS484" i="9" s="1"/>
  <c r="G484" i="9"/>
  <c r="AR484" i="9" s="1"/>
  <c r="F484" i="9"/>
  <c r="AQ484" i="9" s="1"/>
  <c r="AJ483" i="9"/>
  <c r="BU483" i="9" s="1"/>
  <c r="AI483" i="9"/>
  <c r="BT483" i="9" s="1"/>
  <c r="AH483" i="9"/>
  <c r="BS483" i="9" s="1"/>
  <c r="AG483" i="9"/>
  <c r="BR483" i="9" s="1"/>
  <c r="AF483" i="9"/>
  <c r="BQ483" i="9" s="1"/>
  <c r="AE483" i="9"/>
  <c r="BP483" i="9" s="1"/>
  <c r="AD483" i="9"/>
  <c r="BO483" i="9" s="1"/>
  <c r="AC483" i="9"/>
  <c r="BN483" i="9" s="1"/>
  <c r="AB483" i="9"/>
  <c r="BM483" i="9" s="1"/>
  <c r="AA483" i="9"/>
  <c r="BL483" i="9" s="1"/>
  <c r="Z483" i="9"/>
  <c r="BK483" i="9" s="1"/>
  <c r="Y483" i="9"/>
  <c r="BJ483" i="9" s="1"/>
  <c r="X483" i="9"/>
  <c r="BI483" i="9" s="1"/>
  <c r="W483" i="9"/>
  <c r="BH483" i="9" s="1"/>
  <c r="V483" i="9"/>
  <c r="BG483" i="9" s="1"/>
  <c r="U483" i="9"/>
  <c r="BF483" i="9" s="1"/>
  <c r="T483" i="9"/>
  <c r="BE483" i="9" s="1"/>
  <c r="S483" i="9"/>
  <c r="BD483" i="9" s="1"/>
  <c r="R483" i="9"/>
  <c r="BC483" i="9" s="1"/>
  <c r="Q483" i="9"/>
  <c r="BB483" i="9" s="1"/>
  <c r="P483" i="9"/>
  <c r="BA483" i="9" s="1"/>
  <c r="O483" i="9"/>
  <c r="AZ483" i="9" s="1"/>
  <c r="N483" i="9"/>
  <c r="AY483" i="9" s="1"/>
  <c r="M483" i="9"/>
  <c r="AX483" i="9" s="1"/>
  <c r="L483" i="9"/>
  <c r="AW483" i="9" s="1"/>
  <c r="K483" i="9"/>
  <c r="AV483" i="9" s="1"/>
  <c r="J483" i="9"/>
  <c r="AU483" i="9" s="1"/>
  <c r="I483" i="9"/>
  <c r="AT483" i="9" s="1"/>
  <c r="H483" i="9"/>
  <c r="AS483" i="9" s="1"/>
  <c r="G483" i="9"/>
  <c r="AR483" i="9" s="1"/>
  <c r="F483" i="9"/>
  <c r="AQ483" i="9" s="1"/>
  <c r="AJ482" i="9"/>
  <c r="BU482" i="9" s="1"/>
  <c r="AI482" i="9"/>
  <c r="BT482" i="9" s="1"/>
  <c r="AH482" i="9"/>
  <c r="BS482" i="9" s="1"/>
  <c r="AG482" i="9"/>
  <c r="BR482" i="9" s="1"/>
  <c r="AF482" i="9"/>
  <c r="BQ482" i="9" s="1"/>
  <c r="AE482" i="9"/>
  <c r="BP482" i="9" s="1"/>
  <c r="AD482" i="9"/>
  <c r="BO482" i="9" s="1"/>
  <c r="AC482" i="9"/>
  <c r="BN482" i="9" s="1"/>
  <c r="AB482" i="9"/>
  <c r="BM482" i="9" s="1"/>
  <c r="AA482" i="9"/>
  <c r="BL482" i="9" s="1"/>
  <c r="Z482" i="9"/>
  <c r="BK482" i="9" s="1"/>
  <c r="Y482" i="9"/>
  <c r="BJ482" i="9" s="1"/>
  <c r="X482" i="9"/>
  <c r="BI482" i="9" s="1"/>
  <c r="W482" i="9"/>
  <c r="BH482" i="9" s="1"/>
  <c r="V482" i="9"/>
  <c r="BG482" i="9" s="1"/>
  <c r="U482" i="9"/>
  <c r="BF482" i="9" s="1"/>
  <c r="T482" i="9"/>
  <c r="BE482" i="9" s="1"/>
  <c r="S482" i="9"/>
  <c r="BD482" i="9" s="1"/>
  <c r="R482" i="9"/>
  <c r="BC482" i="9" s="1"/>
  <c r="Q482" i="9"/>
  <c r="BB482" i="9" s="1"/>
  <c r="P482" i="9"/>
  <c r="BA482" i="9" s="1"/>
  <c r="O482" i="9"/>
  <c r="AZ482" i="9" s="1"/>
  <c r="N482" i="9"/>
  <c r="AY482" i="9" s="1"/>
  <c r="M482" i="9"/>
  <c r="AX482" i="9" s="1"/>
  <c r="L482" i="9"/>
  <c r="AW482" i="9" s="1"/>
  <c r="K482" i="9"/>
  <c r="AV482" i="9" s="1"/>
  <c r="J482" i="9"/>
  <c r="AU482" i="9" s="1"/>
  <c r="I482" i="9"/>
  <c r="AT482" i="9" s="1"/>
  <c r="H482" i="9"/>
  <c r="AS482" i="9" s="1"/>
  <c r="G482" i="9"/>
  <c r="AR482" i="9" s="1"/>
  <c r="F482" i="9"/>
  <c r="AQ482" i="9" s="1"/>
  <c r="AJ481" i="9"/>
  <c r="BU481" i="9" s="1"/>
  <c r="AI481" i="9"/>
  <c r="BT481" i="9" s="1"/>
  <c r="AH481" i="9"/>
  <c r="BS481" i="9" s="1"/>
  <c r="AG481" i="9"/>
  <c r="BR481" i="9" s="1"/>
  <c r="AF481" i="9"/>
  <c r="BQ481" i="9" s="1"/>
  <c r="AE481" i="9"/>
  <c r="BP481" i="9" s="1"/>
  <c r="AD481" i="9"/>
  <c r="BO481" i="9" s="1"/>
  <c r="AC481" i="9"/>
  <c r="BN481" i="9" s="1"/>
  <c r="AB481" i="9"/>
  <c r="BM481" i="9" s="1"/>
  <c r="AA481" i="9"/>
  <c r="BL481" i="9" s="1"/>
  <c r="Z481" i="9"/>
  <c r="BK481" i="9" s="1"/>
  <c r="Y481" i="9"/>
  <c r="BJ481" i="9" s="1"/>
  <c r="X481" i="9"/>
  <c r="BI481" i="9" s="1"/>
  <c r="W481" i="9"/>
  <c r="BH481" i="9" s="1"/>
  <c r="V481" i="9"/>
  <c r="BG481" i="9" s="1"/>
  <c r="U481" i="9"/>
  <c r="BF481" i="9" s="1"/>
  <c r="T481" i="9"/>
  <c r="BE481" i="9" s="1"/>
  <c r="S481" i="9"/>
  <c r="BD481" i="9" s="1"/>
  <c r="R481" i="9"/>
  <c r="BC481" i="9" s="1"/>
  <c r="Q481" i="9"/>
  <c r="BB481" i="9" s="1"/>
  <c r="P481" i="9"/>
  <c r="BA481" i="9" s="1"/>
  <c r="O481" i="9"/>
  <c r="AZ481" i="9" s="1"/>
  <c r="N481" i="9"/>
  <c r="AY481" i="9" s="1"/>
  <c r="M481" i="9"/>
  <c r="AX481" i="9" s="1"/>
  <c r="L481" i="9"/>
  <c r="AW481" i="9" s="1"/>
  <c r="K481" i="9"/>
  <c r="AV481" i="9" s="1"/>
  <c r="J481" i="9"/>
  <c r="AU481" i="9" s="1"/>
  <c r="I481" i="9"/>
  <c r="AT481" i="9" s="1"/>
  <c r="H481" i="9"/>
  <c r="AS481" i="9" s="1"/>
  <c r="G481" i="9"/>
  <c r="AR481" i="9" s="1"/>
  <c r="F481" i="9"/>
  <c r="AQ481" i="9" s="1"/>
  <c r="AJ480" i="9"/>
  <c r="BU480" i="9" s="1"/>
  <c r="AI480" i="9"/>
  <c r="BT480" i="9" s="1"/>
  <c r="AH480" i="9"/>
  <c r="BS480" i="9" s="1"/>
  <c r="AG480" i="9"/>
  <c r="BR480" i="9" s="1"/>
  <c r="AF480" i="9"/>
  <c r="BQ480" i="9" s="1"/>
  <c r="AE480" i="9"/>
  <c r="BP480" i="9" s="1"/>
  <c r="AD480" i="9"/>
  <c r="BO480" i="9" s="1"/>
  <c r="AC480" i="9"/>
  <c r="BN480" i="9" s="1"/>
  <c r="AB480" i="9"/>
  <c r="BM480" i="9" s="1"/>
  <c r="AA480" i="9"/>
  <c r="BL480" i="9" s="1"/>
  <c r="Z480" i="9"/>
  <c r="BK480" i="9" s="1"/>
  <c r="Y480" i="9"/>
  <c r="BJ480" i="9" s="1"/>
  <c r="X480" i="9"/>
  <c r="BI480" i="9" s="1"/>
  <c r="W480" i="9"/>
  <c r="BH480" i="9" s="1"/>
  <c r="V480" i="9"/>
  <c r="BG480" i="9" s="1"/>
  <c r="U480" i="9"/>
  <c r="BF480" i="9" s="1"/>
  <c r="T480" i="9"/>
  <c r="BE480" i="9" s="1"/>
  <c r="S480" i="9"/>
  <c r="BD480" i="9" s="1"/>
  <c r="R480" i="9"/>
  <c r="BC480" i="9" s="1"/>
  <c r="Q480" i="9"/>
  <c r="BB480" i="9" s="1"/>
  <c r="P480" i="9"/>
  <c r="BA480" i="9" s="1"/>
  <c r="O480" i="9"/>
  <c r="AZ480" i="9" s="1"/>
  <c r="N480" i="9"/>
  <c r="AY480" i="9" s="1"/>
  <c r="M480" i="9"/>
  <c r="AX480" i="9" s="1"/>
  <c r="L480" i="9"/>
  <c r="AW480" i="9" s="1"/>
  <c r="K480" i="9"/>
  <c r="AV480" i="9" s="1"/>
  <c r="J480" i="9"/>
  <c r="AU480" i="9" s="1"/>
  <c r="I480" i="9"/>
  <c r="AT480" i="9" s="1"/>
  <c r="H480" i="9"/>
  <c r="AS480" i="9" s="1"/>
  <c r="G480" i="9"/>
  <c r="AR480" i="9" s="1"/>
  <c r="F480" i="9"/>
  <c r="AQ480" i="9" s="1"/>
  <c r="AJ479" i="9"/>
  <c r="BU479" i="9" s="1"/>
  <c r="AI479" i="9"/>
  <c r="BT479" i="9" s="1"/>
  <c r="AH479" i="9"/>
  <c r="BS479" i="9" s="1"/>
  <c r="AG479" i="9"/>
  <c r="BR479" i="9" s="1"/>
  <c r="AF479" i="9"/>
  <c r="BQ479" i="9" s="1"/>
  <c r="AE479" i="9"/>
  <c r="BP479" i="9" s="1"/>
  <c r="AD479" i="9"/>
  <c r="BO479" i="9" s="1"/>
  <c r="AC479" i="9"/>
  <c r="BN479" i="9" s="1"/>
  <c r="AB479" i="9"/>
  <c r="BM479" i="9" s="1"/>
  <c r="AA479" i="9"/>
  <c r="BL479" i="9" s="1"/>
  <c r="Z479" i="9"/>
  <c r="BK479" i="9" s="1"/>
  <c r="Y479" i="9"/>
  <c r="BJ479" i="9" s="1"/>
  <c r="X479" i="9"/>
  <c r="BI479" i="9" s="1"/>
  <c r="W479" i="9"/>
  <c r="BH479" i="9" s="1"/>
  <c r="V479" i="9"/>
  <c r="BG479" i="9" s="1"/>
  <c r="U479" i="9"/>
  <c r="BF479" i="9" s="1"/>
  <c r="T479" i="9"/>
  <c r="BE479" i="9" s="1"/>
  <c r="S479" i="9"/>
  <c r="BD479" i="9" s="1"/>
  <c r="R479" i="9"/>
  <c r="BC479" i="9" s="1"/>
  <c r="Q479" i="9"/>
  <c r="BB479" i="9" s="1"/>
  <c r="P479" i="9"/>
  <c r="BA479" i="9" s="1"/>
  <c r="O479" i="9"/>
  <c r="AZ479" i="9" s="1"/>
  <c r="N479" i="9"/>
  <c r="AY479" i="9" s="1"/>
  <c r="M479" i="9"/>
  <c r="AX479" i="9" s="1"/>
  <c r="L479" i="9"/>
  <c r="AW479" i="9" s="1"/>
  <c r="K479" i="9"/>
  <c r="AV479" i="9" s="1"/>
  <c r="J479" i="9"/>
  <c r="AU479" i="9" s="1"/>
  <c r="I479" i="9"/>
  <c r="AT479" i="9" s="1"/>
  <c r="H479" i="9"/>
  <c r="AS479" i="9" s="1"/>
  <c r="G479" i="9"/>
  <c r="AR479" i="9" s="1"/>
  <c r="F479" i="9"/>
  <c r="AQ479" i="9" s="1"/>
  <c r="AJ478" i="9"/>
  <c r="BU478" i="9" s="1"/>
  <c r="AI478" i="9"/>
  <c r="BT478" i="9" s="1"/>
  <c r="AH478" i="9"/>
  <c r="BS478" i="9" s="1"/>
  <c r="AG478" i="9"/>
  <c r="BR478" i="9" s="1"/>
  <c r="AF478" i="9"/>
  <c r="BQ478" i="9" s="1"/>
  <c r="AE478" i="9"/>
  <c r="BP478" i="9" s="1"/>
  <c r="AD478" i="9"/>
  <c r="BO478" i="9" s="1"/>
  <c r="AC478" i="9"/>
  <c r="BN478" i="9" s="1"/>
  <c r="AB478" i="9"/>
  <c r="BM478" i="9" s="1"/>
  <c r="AA478" i="9"/>
  <c r="BL478" i="9" s="1"/>
  <c r="Z478" i="9"/>
  <c r="BK478" i="9" s="1"/>
  <c r="Y478" i="9"/>
  <c r="BJ478" i="9" s="1"/>
  <c r="X478" i="9"/>
  <c r="BI478" i="9" s="1"/>
  <c r="W478" i="9"/>
  <c r="BH478" i="9" s="1"/>
  <c r="V478" i="9"/>
  <c r="BG478" i="9" s="1"/>
  <c r="U478" i="9"/>
  <c r="BF478" i="9" s="1"/>
  <c r="T478" i="9"/>
  <c r="BE478" i="9" s="1"/>
  <c r="S478" i="9"/>
  <c r="BD478" i="9" s="1"/>
  <c r="R478" i="9"/>
  <c r="BC478" i="9" s="1"/>
  <c r="Q478" i="9"/>
  <c r="BB478" i="9" s="1"/>
  <c r="P478" i="9"/>
  <c r="BA478" i="9" s="1"/>
  <c r="O478" i="9"/>
  <c r="AZ478" i="9" s="1"/>
  <c r="N478" i="9"/>
  <c r="AY478" i="9" s="1"/>
  <c r="M478" i="9"/>
  <c r="AX478" i="9" s="1"/>
  <c r="L478" i="9"/>
  <c r="AW478" i="9" s="1"/>
  <c r="K478" i="9"/>
  <c r="AV478" i="9" s="1"/>
  <c r="J478" i="9"/>
  <c r="AU478" i="9" s="1"/>
  <c r="I478" i="9"/>
  <c r="AT478" i="9" s="1"/>
  <c r="H478" i="9"/>
  <c r="AS478" i="9" s="1"/>
  <c r="G478" i="9"/>
  <c r="AR478" i="9" s="1"/>
  <c r="F478" i="9"/>
  <c r="AQ478" i="9" s="1"/>
  <c r="AJ477" i="9"/>
  <c r="BU477" i="9" s="1"/>
  <c r="AI477" i="9"/>
  <c r="BT477" i="9" s="1"/>
  <c r="AH477" i="9"/>
  <c r="BS477" i="9" s="1"/>
  <c r="AG477" i="9"/>
  <c r="BR477" i="9" s="1"/>
  <c r="AF477" i="9"/>
  <c r="BQ477" i="9" s="1"/>
  <c r="AE477" i="9"/>
  <c r="BP477" i="9" s="1"/>
  <c r="AD477" i="9"/>
  <c r="BO477" i="9" s="1"/>
  <c r="AC477" i="9"/>
  <c r="BN477" i="9" s="1"/>
  <c r="AB477" i="9"/>
  <c r="BM477" i="9" s="1"/>
  <c r="AA477" i="9"/>
  <c r="BL477" i="9" s="1"/>
  <c r="Z477" i="9"/>
  <c r="BK477" i="9" s="1"/>
  <c r="Y477" i="9"/>
  <c r="BJ477" i="9" s="1"/>
  <c r="X477" i="9"/>
  <c r="BI477" i="9" s="1"/>
  <c r="W477" i="9"/>
  <c r="BH477" i="9" s="1"/>
  <c r="V477" i="9"/>
  <c r="BG477" i="9" s="1"/>
  <c r="U477" i="9"/>
  <c r="BF477" i="9" s="1"/>
  <c r="T477" i="9"/>
  <c r="BE477" i="9" s="1"/>
  <c r="S477" i="9"/>
  <c r="BD477" i="9" s="1"/>
  <c r="R477" i="9"/>
  <c r="BC477" i="9" s="1"/>
  <c r="Q477" i="9"/>
  <c r="BB477" i="9" s="1"/>
  <c r="P477" i="9"/>
  <c r="BA477" i="9" s="1"/>
  <c r="O477" i="9"/>
  <c r="AZ477" i="9" s="1"/>
  <c r="N477" i="9"/>
  <c r="AY477" i="9" s="1"/>
  <c r="M477" i="9"/>
  <c r="AX477" i="9" s="1"/>
  <c r="L477" i="9"/>
  <c r="AW477" i="9" s="1"/>
  <c r="K477" i="9"/>
  <c r="AV477" i="9" s="1"/>
  <c r="J477" i="9"/>
  <c r="AU477" i="9" s="1"/>
  <c r="I477" i="9"/>
  <c r="AT477" i="9" s="1"/>
  <c r="H477" i="9"/>
  <c r="AS477" i="9" s="1"/>
  <c r="G477" i="9"/>
  <c r="AR477" i="9" s="1"/>
  <c r="F477" i="9"/>
  <c r="AQ477" i="9" s="1"/>
  <c r="AJ476" i="9"/>
  <c r="BU476" i="9" s="1"/>
  <c r="AI476" i="9"/>
  <c r="BT476" i="9" s="1"/>
  <c r="AH476" i="9"/>
  <c r="BS476" i="9" s="1"/>
  <c r="AG476" i="9"/>
  <c r="BR476" i="9" s="1"/>
  <c r="AF476" i="9"/>
  <c r="BQ476" i="9" s="1"/>
  <c r="AE476" i="9"/>
  <c r="BP476" i="9" s="1"/>
  <c r="AD476" i="9"/>
  <c r="BO476" i="9" s="1"/>
  <c r="AC476" i="9"/>
  <c r="BN476" i="9" s="1"/>
  <c r="AB476" i="9"/>
  <c r="BM476" i="9" s="1"/>
  <c r="AA476" i="9"/>
  <c r="BL476" i="9" s="1"/>
  <c r="Z476" i="9"/>
  <c r="BK476" i="9" s="1"/>
  <c r="Y476" i="9"/>
  <c r="BJ476" i="9" s="1"/>
  <c r="X476" i="9"/>
  <c r="BI476" i="9" s="1"/>
  <c r="W476" i="9"/>
  <c r="BH476" i="9" s="1"/>
  <c r="V476" i="9"/>
  <c r="BG476" i="9" s="1"/>
  <c r="U476" i="9"/>
  <c r="BF476" i="9" s="1"/>
  <c r="T476" i="9"/>
  <c r="BE476" i="9" s="1"/>
  <c r="S476" i="9"/>
  <c r="BD476" i="9" s="1"/>
  <c r="R476" i="9"/>
  <c r="BC476" i="9" s="1"/>
  <c r="Q476" i="9"/>
  <c r="BB476" i="9" s="1"/>
  <c r="P476" i="9"/>
  <c r="BA476" i="9" s="1"/>
  <c r="O476" i="9"/>
  <c r="AZ476" i="9" s="1"/>
  <c r="N476" i="9"/>
  <c r="AY476" i="9" s="1"/>
  <c r="M476" i="9"/>
  <c r="AX476" i="9" s="1"/>
  <c r="L476" i="9"/>
  <c r="AW476" i="9" s="1"/>
  <c r="K476" i="9"/>
  <c r="AV476" i="9" s="1"/>
  <c r="J476" i="9"/>
  <c r="AU476" i="9" s="1"/>
  <c r="I476" i="9"/>
  <c r="AT476" i="9" s="1"/>
  <c r="H476" i="9"/>
  <c r="AS476" i="9" s="1"/>
  <c r="G476" i="9"/>
  <c r="AR476" i="9" s="1"/>
  <c r="F476" i="9"/>
  <c r="AQ476" i="9" s="1"/>
  <c r="AJ475" i="9"/>
  <c r="BU475" i="9" s="1"/>
  <c r="AI475" i="9"/>
  <c r="BT475" i="9" s="1"/>
  <c r="AH475" i="9"/>
  <c r="BS475" i="9" s="1"/>
  <c r="AG475" i="9"/>
  <c r="BR475" i="9" s="1"/>
  <c r="AF475" i="9"/>
  <c r="BQ475" i="9" s="1"/>
  <c r="AE475" i="9"/>
  <c r="BP475" i="9" s="1"/>
  <c r="AD475" i="9"/>
  <c r="BO475" i="9" s="1"/>
  <c r="AC475" i="9"/>
  <c r="BN475" i="9" s="1"/>
  <c r="AB475" i="9"/>
  <c r="BM475" i="9" s="1"/>
  <c r="AA475" i="9"/>
  <c r="BL475" i="9" s="1"/>
  <c r="Z475" i="9"/>
  <c r="BK475" i="9" s="1"/>
  <c r="Y475" i="9"/>
  <c r="BJ475" i="9" s="1"/>
  <c r="X475" i="9"/>
  <c r="BI475" i="9" s="1"/>
  <c r="W475" i="9"/>
  <c r="BH475" i="9" s="1"/>
  <c r="V475" i="9"/>
  <c r="BG475" i="9" s="1"/>
  <c r="U475" i="9"/>
  <c r="BF475" i="9" s="1"/>
  <c r="T475" i="9"/>
  <c r="BE475" i="9" s="1"/>
  <c r="S475" i="9"/>
  <c r="BD475" i="9" s="1"/>
  <c r="R475" i="9"/>
  <c r="BC475" i="9" s="1"/>
  <c r="Q475" i="9"/>
  <c r="BB475" i="9" s="1"/>
  <c r="P475" i="9"/>
  <c r="BA475" i="9" s="1"/>
  <c r="O475" i="9"/>
  <c r="AZ475" i="9" s="1"/>
  <c r="N475" i="9"/>
  <c r="AY475" i="9" s="1"/>
  <c r="M475" i="9"/>
  <c r="AX475" i="9" s="1"/>
  <c r="L475" i="9"/>
  <c r="AW475" i="9" s="1"/>
  <c r="K475" i="9"/>
  <c r="AV475" i="9" s="1"/>
  <c r="J475" i="9"/>
  <c r="AU475" i="9" s="1"/>
  <c r="I475" i="9"/>
  <c r="AT475" i="9" s="1"/>
  <c r="H475" i="9"/>
  <c r="AS475" i="9" s="1"/>
  <c r="G475" i="9"/>
  <c r="AR475" i="9" s="1"/>
  <c r="F475" i="9"/>
  <c r="AQ475" i="9" s="1"/>
  <c r="AJ474" i="9"/>
  <c r="BU474" i="9" s="1"/>
  <c r="AI474" i="9"/>
  <c r="BT474" i="9" s="1"/>
  <c r="AH474" i="9"/>
  <c r="BS474" i="9" s="1"/>
  <c r="AG474" i="9"/>
  <c r="BR474" i="9" s="1"/>
  <c r="AF474" i="9"/>
  <c r="BQ474" i="9" s="1"/>
  <c r="AE474" i="9"/>
  <c r="BP474" i="9" s="1"/>
  <c r="AD474" i="9"/>
  <c r="BO474" i="9" s="1"/>
  <c r="AC474" i="9"/>
  <c r="BN474" i="9" s="1"/>
  <c r="AB474" i="9"/>
  <c r="BM474" i="9" s="1"/>
  <c r="AA474" i="9"/>
  <c r="BL474" i="9" s="1"/>
  <c r="Z474" i="9"/>
  <c r="BK474" i="9" s="1"/>
  <c r="Y474" i="9"/>
  <c r="BJ474" i="9" s="1"/>
  <c r="X474" i="9"/>
  <c r="BI474" i="9" s="1"/>
  <c r="W474" i="9"/>
  <c r="BH474" i="9" s="1"/>
  <c r="V474" i="9"/>
  <c r="BG474" i="9" s="1"/>
  <c r="U474" i="9"/>
  <c r="BF474" i="9" s="1"/>
  <c r="T474" i="9"/>
  <c r="BE474" i="9" s="1"/>
  <c r="S474" i="9"/>
  <c r="BD474" i="9" s="1"/>
  <c r="R474" i="9"/>
  <c r="BC474" i="9" s="1"/>
  <c r="Q474" i="9"/>
  <c r="BB474" i="9" s="1"/>
  <c r="P474" i="9"/>
  <c r="BA474" i="9" s="1"/>
  <c r="O474" i="9"/>
  <c r="AZ474" i="9" s="1"/>
  <c r="N474" i="9"/>
  <c r="AY474" i="9" s="1"/>
  <c r="M474" i="9"/>
  <c r="AX474" i="9" s="1"/>
  <c r="L474" i="9"/>
  <c r="AW474" i="9" s="1"/>
  <c r="K474" i="9"/>
  <c r="AV474" i="9" s="1"/>
  <c r="J474" i="9"/>
  <c r="AU474" i="9" s="1"/>
  <c r="I474" i="9"/>
  <c r="AT474" i="9" s="1"/>
  <c r="H474" i="9"/>
  <c r="AS474" i="9" s="1"/>
  <c r="G474" i="9"/>
  <c r="AR474" i="9" s="1"/>
  <c r="F474" i="9"/>
  <c r="AQ474" i="9" s="1"/>
  <c r="AJ473" i="9"/>
  <c r="BU473" i="9" s="1"/>
  <c r="AI473" i="9"/>
  <c r="BT473" i="9" s="1"/>
  <c r="AH473" i="9"/>
  <c r="BS473" i="9" s="1"/>
  <c r="AG473" i="9"/>
  <c r="BR473" i="9" s="1"/>
  <c r="AF473" i="9"/>
  <c r="BQ473" i="9" s="1"/>
  <c r="AE473" i="9"/>
  <c r="BP473" i="9" s="1"/>
  <c r="AD473" i="9"/>
  <c r="BO473" i="9" s="1"/>
  <c r="AC473" i="9"/>
  <c r="BN473" i="9" s="1"/>
  <c r="AB473" i="9"/>
  <c r="BM473" i="9" s="1"/>
  <c r="AA473" i="9"/>
  <c r="BL473" i="9" s="1"/>
  <c r="Z473" i="9"/>
  <c r="BK473" i="9" s="1"/>
  <c r="Y473" i="9"/>
  <c r="BJ473" i="9" s="1"/>
  <c r="X473" i="9"/>
  <c r="BI473" i="9" s="1"/>
  <c r="W473" i="9"/>
  <c r="BH473" i="9" s="1"/>
  <c r="V473" i="9"/>
  <c r="BG473" i="9" s="1"/>
  <c r="U473" i="9"/>
  <c r="BF473" i="9" s="1"/>
  <c r="T473" i="9"/>
  <c r="BE473" i="9" s="1"/>
  <c r="S473" i="9"/>
  <c r="BD473" i="9" s="1"/>
  <c r="R473" i="9"/>
  <c r="BC473" i="9" s="1"/>
  <c r="Q473" i="9"/>
  <c r="BB473" i="9" s="1"/>
  <c r="P473" i="9"/>
  <c r="BA473" i="9" s="1"/>
  <c r="O473" i="9"/>
  <c r="AZ473" i="9" s="1"/>
  <c r="N473" i="9"/>
  <c r="AY473" i="9" s="1"/>
  <c r="M473" i="9"/>
  <c r="AX473" i="9" s="1"/>
  <c r="L473" i="9"/>
  <c r="AW473" i="9" s="1"/>
  <c r="K473" i="9"/>
  <c r="AV473" i="9" s="1"/>
  <c r="J473" i="9"/>
  <c r="AU473" i="9" s="1"/>
  <c r="I473" i="9"/>
  <c r="AT473" i="9" s="1"/>
  <c r="H473" i="9"/>
  <c r="AS473" i="9" s="1"/>
  <c r="G473" i="9"/>
  <c r="AR473" i="9" s="1"/>
  <c r="F473" i="9"/>
  <c r="AQ473" i="9" s="1"/>
  <c r="AJ472" i="9"/>
  <c r="BU472" i="9" s="1"/>
  <c r="AI472" i="9"/>
  <c r="BT472" i="9" s="1"/>
  <c r="AH472" i="9"/>
  <c r="BS472" i="9" s="1"/>
  <c r="AG472" i="9"/>
  <c r="BR472" i="9" s="1"/>
  <c r="AF472" i="9"/>
  <c r="BQ472" i="9" s="1"/>
  <c r="AE472" i="9"/>
  <c r="BP472" i="9" s="1"/>
  <c r="AD472" i="9"/>
  <c r="BO472" i="9" s="1"/>
  <c r="AC472" i="9"/>
  <c r="BN472" i="9" s="1"/>
  <c r="AB472" i="9"/>
  <c r="BM472" i="9" s="1"/>
  <c r="AA472" i="9"/>
  <c r="BL472" i="9" s="1"/>
  <c r="Z472" i="9"/>
  <c r="BK472" i="9" s="1"/>
  <c r="Y472" i="9"/>
  <c r="BJ472" i="9" s="1"/>
  <c r="X472" i="9"/>
  <c r="BI472" i="9" s="1"/>
  <c r="W472" i="9"/>
  <c r="BH472" i="9" s="1"/>
  <c r="V472" i="9"/>
  <c r="BG472" i="9" s="1"/>
  <c r="U472" i="9"/>
  <c r="BF472" i="9" s="1"/>
  <c r="T472" i="9"/>
  <c r="BE472" i="9" s="1"/>
  <c r="S472" i="9"/>
  <c r="BD472" i="9" s="1"/>
  <c r="R472" i="9"/>
  <c r="BC472" i="9" s="1"/>
  <c r="Q472" i="9"/>
  <c r="BB472" i="9" s="1"/>
  <c r="P472" i="9"/>
  <c r="BA472" i="9" s="1"/>
  <c r="O472" i="9"/>
  <c r="AZ472" i="9" s="1"/>
  <c r="N472" i="9"/>
  <c r="AY472" i="9" s="1"/>
  <c r="M472" i="9"/>
  <c r="AX472" i="9" s="1"/>
  <c r="L472" i="9"/>
  <c r="AW472" i="9" s="1"/>
  <c r="K472" i="9"/>
  <c r="AV472" i="9" s="1"/>
  <c r="J472" i="9"/>
  <c r="AU472" i="9" s="1"/>
  <c r="I472" i="9"/>
  <c r="AT472" i="9" s="1"/>
  <c r="H472" i="9"/>
  <c r="AS472" i="9" s="1"/>
  <c r="G472" i="9"/>
  <c r="AR472" i="9" s="1"/>
  <c r="F472" i="9"/>
  <c r="AQ472" i="9" s="1"/>
  <c r="AJ471" i="9"/>
  <c r="BU471" i="9" s="1"/>
  <c r="AI471" i="9"/>
  <c r="BT471" i="9" s="1"/>
  <c r="AH471" i="9"/>
  <c r="BS471" i="9" s="1"/>
  <c r="AG471" i="9"/>
  <c r="BR471" i="9" s="1"/>
  <c r="AF471" i="9"/>
  <c r="BQ471" i="9" s="1"/>
  <c r="AE471" i="9"/>
  <c r="BP471" i="9" s="1"/>
  <c r="AD471" i="9"/>
  <c r="BO471" i="9" s="1"/>
  <c r="AC471" i="9"/>
  <c r="BN471" i="9" s="1"/>
  <c r="AB471" i="9"/>
  <c r="BM471" i="9" s="1"/>
  <c r="AA471" i="9"/>
  <c r="BL471" i="9" s="1"/>
  <c r="Z471" i="9"/>
  <c r="BK471" i="9" s="1"/>
  <c r="Y471" i="9"/>
  <c r="BJ471" i="9" s="1"/>
  <c r="X471" i="9"/>
  <c r="BI471" i="9" s="1"/>
  <c r="W471" i="9"/>
  <c r="BH471" i="9" s="1"/>
  <c r="V471" i="9"/>
  <c r="BG471" i="9" s="1"/>
  <c r="U471" i="9"/>
  <c r="BF471" i="9" s="1"/>
  <c r="T471" i="9"/>
  <c r="BE471" i="9" s="1"/>
  <c r="S471" i="9"/>
  <c r="BD471" i="9" s="1"/>
  <c r="R471" i="9"/>
  <c r="BC471" i="9" s="1"/>
  <c r="Q471" i="9"/>
  <c r="BB471" i="9" s="1"/>
  <c r="P471" i="9"/>
  <c r="BA471" i="9" s="1"/>
  <c r="O471" i="9"/>
  <c r="AZ471" i="9" s="1"/>
  <c r="N471" i="9"/>
  <c r="AY471" i="9" s="1"/>
  <c r="M471" i="9"/>
  <c r="AX471" i="9" s="1"/>
  <c r="L471" i="9"/>
  <c r="AW471" i="9" s="1"/>
  <c r="K471" i="9"/>
  <c r="AV471" i="9" s="1"/>
  <c r="J471" i="9"/>
  <c r="AU471" i="9" s="1"/>
  <c r="I471" i="9"/>
  <c r="AT471" i="9" s="1"/>
  <c r="H471" i="9"/>
  <c r="AS471" i="9" s="1"/>
  <c r="G471" i="9"/>
  <c r="AR471" i="9" s="1"/>
  <c r="F471" i="9"/>
  <c r="AQ471" i="9" s="1"/>
  <c r="AJ470" i="9"/>
  <c r="BU470" i="9" s="1"/>
  <c r="AI470" i="9"/>
  <c r="BT470" i="9" s="1"/>
  <c r="AH470" i="9"/>
  <c r="BS470" i="9" s="1"/>
  <c r="AG470" i="9"/>
  <c r="BR470" i="9" s="1"/>
  <c r="AF470" i="9"/>
  <c r="BQ470" i="9" s="1"/>
  <c r="AE470" i="9"/>
  <c r="BP470" i="9" s="1"/>
  <c r="AD470" i="9"/>
  <c r="BO470" i="9" s="1"/>
  <c r="AC470" i="9"/>
  <c r="BN470" i="9" s="1"/>
  <c r="AB470" i="9"/>
  <c r="BM470" i="9" s="1"/>
  <c r="AA470" i="9"/>
  <c r="BL470" i="9" s="1"/>
  <c r="Z470" i="9"/>
  <c r="BK470" i="9" s="1"/>
  <c r="Y470" i="9"/>
  <c r="BJ470" i="9" s="1"/>
  <c r="X470" i="9"/>
  <c r="BI470" i="9" s="1"/>
  <c r="W470" i="9"/>
  <c r="BH470" i="9" s="1"/>
  <c r="V470" i="9"/>
  <c r="BG470" i="9" s="1"/>
  <c r="U470" i="9"/>
  <c r="BF470" i="9" s="1"/>
  <c r="T470" i="9"/>
  <c r="BE470" i="9" s="1"/>
  <c r="S470" i="9"/>
  <c r="BD470" i="9" s="1"/>
  <c r="R470" i="9"/>
  <c r="BC470" i="9" s="1"/>
  <c r="Q470" i="9"/>
  <c r="BB470" i="9" s="1"/>
  <c r="P470" i="9"/>
  <c r="BA470" i="9" s="1"/>
  <c r="O470" i="9"/>
  <c r="AZ470" i="9" s="1"/>
  <c r="N470" i="9"/>
  <c r="AY470" i="9" s="1"/>
  <c r="M470" i="9"/>
  <c r="AX470" i="9" s="1"/>
  <c r="L470" i="9"/>
  <c r="AW470" i="9" s="1"/>
  <c r="K470" i="9"/>
  <c r="AV470" i="9" s="1"/>
  <c r="J470" i="9"/>
  <c r="AU470" i="9" s="1"/>
  <c r="I470" i="9"/>
  <c r="AT470" i="9" s="1"/>
  <c r="H470" i="9"/>
  <c r="AS470" i="9" s="1"/>
  <c r="G470" i="9"/>
  <c r="AR470" i="9" s="1"/>
  <c r="F470" i="9"/>
  <c r="AQ470" i="9" s="1"/>
  <c r="AJ469" i="9"/>
  <c r="BU469" i="9" s="1"/>
  <c r="AI469" i="9"/>
  <c r="BT469" i="9" s="1"/>
  <c r="AH469" i="9"/>
  <c r="BS469" i="9" s="1"/>
  <c r="AG469" i="9"/>
  <c r="BR469" i="9" s="1"/>
  <c r="AF469" i="9"/>
  <c r="BQ469" i="9" s="1"/>
  <c r="AE469" i="9"/>
  <c r="BP469" i="9" s="1"/>
  <c r="AD469" i="9"/>
  <c r="BO469" i="9" s="1"/>
  <c r="AC469" i="9"/>
  <c r="BN469" i="9" s="1"/>
  <c r="AB469" i="9"/>
  <c r="BM469" i="9" s="1"/>
  <c r="AA469" i="9"/>
  <c r="BL469" i="9" s="1"/>
  <c r="Z469" i="9"/>
  <c r="BK469" i="9" s="1"/>
  <c r="Y469" i="9"/>
  <c r="BJ469" i="9" s="1"/>
  <c r="X469" i="9"/>
  <c r="BI469" i="9" s="1"/>
  <c r="W469" i="9"/>
  <c r="BH469" i="9" s="1"/>
  <c r="V469" i="9"/>
  <c r="BG469" i="9" s="1"/>
  <c r="U469" i="9"/>
  <c r="BF469" i="9" s="1"/>
  <c r="T469" i="9"/>
  <c r="BE469" i="9" s="1"/>
  <c r="S469" i="9"/>
  <c r="BD469" i="9" s="1"/>
  <c r="R469" i="9"/>
  <c r="BC469" i="9" s="1"/>
  <c r="Q469" i="9"/>
  <c r="BB469" i="9" s="1"/>
  <c r="P469" i="9"/>
  <c r="BA469" i="9" s="1"/>
  <c r="O469" i="9"/>
  <c r="AZ469" i="9" s="1"/>
  <c r="N469" i="9"/>
  <c r="AY469" i="9" s="1"/>
  <c r="M469" i="9"/>
  <c r="AX469" i="9" s="1"/>
  <c r="L469" i="9"/>
  <c r="AW469" i="9" s="1"/>
  <c r="K469" i="9"/>
  <c r="AV469" i="9" s="1"/>
  <c r="J469" i="9"/>
  <c r="AU469" i="9" s="1"/>
  <c r="I469" i="9"/>
  <c r="AT469" i="9" s="1"/>
  <c r="H469" i="9"/>
  <c r="AS469" i="9" s="1"/>
  <c r="G469" i="9"/>
  <c r="AR469" i="9" s="1"/>
  <c r="F469" i="9"/>
  <c r="AQ469" i="9" s="1"/>
  <c r="AJ468" i="9"/>
  <c r="BU468" i="9" s="1"/>
  <c r="AI468" i="9"/>
  <c r="BT468" i="9" s="1"/>
  <c r="AH468" i="9"/>
  <c r="BS468" i="9" s="1"/>
  <c r="AG468" i="9"/>
  <c r="BR468" i="9" s="1"/>
  <c r="AF468" i="9"/>
  <c r="BQ468" i="9" s="1"/>
  <c r="AE468" i="9"/>
  <c r="BP468" i="9" s="1"/>
  <c r="AD468" i="9"/>
  <c r="BO468" i="9" s="1"/>
  <c r="AC468" i="9"/>
  <c r="BN468" i="9" s="1"/>
  <c r="AB468" i="9"/>
  <c r="BM468" i="9" s="1"/>
  <c r="AA468" i="9"/>
  <c r="BL468" i="9" s="1"/>
  <c r="Z468" i="9"/>
  <c r="BK468" i="9" s="1"/>
  <c r="Y468" i="9"/>
  <c r="BJ468" i="9" s="1"/>
  <c r="X468" i="9"/>
  <c r="BI468" i="9" s="1"/>
  <c r="W468" i="9"/>
  <c r="BH468" i="9" s="1"/>
  <c r="V468" i="9"/>
  <c r="BG468" i="9" s="1"/>
  <c r="U468" i="9"/>
  <c r="BF468" i="9" s="1"/>
  <c r="T468" i="9"/>
  <c r="BE468" i="9" s="1"/>
  <c r="S468" i="9"/>
  <c r="BD468" i="9" s="1"/>
  <c r="R468" i="9"/>
  <c r="BC468" i="9" s="1"/>
  <c r="Q468" i="9"/>
  <c r="BB468" i="9" s="1"/>
  <c r="P468" i="9"/>
  <c r="BA468" i="9" s="1"/>
  <c r="O468" i="9"/>
  <c r="AZ468" i="9" s="1"/>
  <c r="N468" i="9"/>
  <c r="AY468" i="9" s="1"/>
  <c r="M468" i="9"/>
  <c r="AX468" i="9" s="1"/>
  <c r="L468" i="9"/>
  <c r="AW468" i="9" s="1"/>
  <c r="K468" i="9"/>
  <c r="AV468" i="9" s="1"/>
  <c r="J468" i="9"/>
  <c r="AU468" i="9" s="1"/>
  <c r="I468" i="9"/>
  <c r="AT468" i="9" s="1"/>
  <c r="H468" i="9"/>
  <c r="AS468" i="9" s="1"/>
  <c r="G468" i="9"/>
  <c r="AR468" i="9" s="1"/>
  <c r="F468" i="9"/>
  <c r="AQ468" i="9" s="1"/>
  <c r="AJ467" i="9"/>
  <c r="BU467" i="9" s="1"/>
  <c r="AI467" i="9"/>
  <c r="BT467" i="9" s="1"/>
  <c r="AH467" i="9"/>
  <c r="BS467" i="9" s="1"/>
  <c r="AG467" i="9"/>
  <c r="BR467" i="9" s="1"/>
  <c r="AF467" i="9"/>
  <c r="BQ467" i="9" s="1"/>
  <c r="AE467" i="9"/>
  <c r="BP467" i="9" s="1"/>
  <c r="AD467" i="9"/>
  <c r="BO467" i="9" s="1"/>
  <c r="AC467" i="9"/>
  <c r="BN467" i="9" s="1"/>
  <c r="AB467" i="9"/>
  <c r="BM467" i="9" s="1"/>
  <c r="AA467" i="9"/>
  <c r="BL467" i="9" s="1"/>
  <c r="Z467" i="9"/>
  <c r="BK467" i="9" s="1"/>
  <c r="Y467" i="9"/>
  <c r="BJ467" i="9" s="1"/>
  <c r="X467" i="9"/>
  <c r="BI467" i="9" s="1"/>
  <c r="W467" i="9"/>
  <c r="BH467" i="9" s="1"/>
  <c r="V467" i="9"/>
  <c r="BG467" i="9" s="1"/>
  <c r="U467" i="9"/>
  <c r="BF467" i="9" s="1"/>
  <c r="T467" i="9"/>
  <c r="BE467" i="9" s="1"/>
  <c r="S467" i="9"/>
  <c r="BD467" i="9" s="1"/>
  <c r="R467" i="9"/>
  <c r="BC467" i="9" s="1"/>
  <c r="Q467" i="9"/>
  <c r="BB467" i="9" s="1"/>
  <c r="P467" i="9"/>
  <c r="BA467" i="9" s="1"/>
  <c r="O467" i="9"/>
  <c r="AZ467" i="9" s="1"/>
  <c r="N467" i="9"/>
  <c r="AY467" i="9" s="1"/>
  <c r="M467" i="9"/>
  <c r="AX467" i="9" s="1"/>
  <c r="L467" i="9"/>
  <c r="AW467" i="9" s="1"/>
  <c r="K467" i="9"/>
  <c r="AV467" i="9" s="1"/>
  <c r="J467" i="9"/>
  <c r="AU467" i="9" s="1"/>
  <c r="I467" i="9"/>
  <c r="AT467" i="9" s="1"/>
  <c r="H467" i="9"/>
  <c r="AS467" i="9" s="1"/>
  <c r="G467" i="9"/>
  <c r="AR467" i="9" s="1"/>
  <c r="F467" i="9"/>
  <c r="AQ467" i="9" s="1"/>
  <c r="AJ466" i="9"/>
  <c r="BU466" i="9" s="1"/>
  <c r="AI466" i="9"/>
  <c r="BT466" i="9" s="1"/>
  <c r="AH466" i="9"/>
  <c r="BS466" i="9" s="1"/>
  <c r="AG466" i="9"/>
  <c r="BR466" i="9" s="1"/>
  <c r="AF466" i="9"/>
  <c r="BQ466" i="9" s="1"/>
  <c r="AE466" i="9"/>
  <c r="BP466" i="9" s="1"/>
  <c r="AD466" i="9"/>
  <c r="BO466" i="9" s="1"/>
  <c r="AC466" i="9"/>
  <c r="BN466" i="9" s="1"/>
  <c r="AB466" i="9"/>
  <c r="BM466" i="9" s="1"/>
  <c r="AA466" i="9"/>
  <c r="BL466" i="9" s="1"/>
  <c r="Z466" i="9"/>
  <c r="BK466" i="9" s="1"/>
  <c r="Y466" i="9"/>
  <c r="BJ466" i="9" s="1"/>
  <c r="X466" i="9"/>
  <c r="BI466" i="9" s="1"/>
  <c r="W466" i="9"/>
  <c r="BH466" i="9" s="1"/>
  <c r="V466" i="9"/>
  <c r="BG466" i="9" s="1"/>
  <c r="U466" i="9"/>
  <c r="BF466" i="9" s="1"/>
  <c r="T466" i="9"/>
  <c r="BE466" i="9" s="1"/>
  <c r="S466" i="9"/>
  <c r="BD466" i="9" s="1"/>
  <c r="R466" i="9"/>
  <c r="BC466" i="9" s="1"/>
  <c r="Q466" i="9"/>
  <c r="BB466" i="9" s="1"/>
  <c r="P466" i="9"/>
  <c r="BA466" i="9" s="1"/>
  <c r="O466" i="9"/>
  <c r="AZ466" i="9" s="1"/>
  <c r="N466" i="9"/>
  <c r="AY466" i="9" s="1"/>
  <c r="M466" i="9"/>
  <c r="AX466" i="9" s="1"/>
  <c r="L466" i="9"/>
  <c r="AW466" i="9" s="1"/>
  <c r="K466" i="9"/>
  <c r="AV466" i="9" s="1"/>
  <c r="J466" i="9"/>
  <c r="AU466" i="9" s="1"/>
  <c r="I466" i="9"/>
  <c r="AT466" i="9" s="1"/>
  <c r="H466" i="9"/>
  <c r="AS466" i="9" s="1"/>
  <c r="G466" i="9"/>
  <c r="AR466" i="9" s="1"/>
  <c r="F466" i="9"/>
  <c r="AQ466" i="9" s="1"/>
  <c r="AJ465" i="9"/>
  <c r="BU465" i="9" s="1"/>
  <c r="AI465" i="9"/>
  <c r="BT465" i="9" s="1"/>
  <c r="AH465" i="9"/>
  <c r="BS465" i="9" s="1"/>
  <c r="AG465" i="9"/>
  <c r="BR465" i="9" s="1"/>
  <c r="AF465" i="9"/>
  <c r="BQ465" i="9" s="1"/>
  <c r="AE465" i="9"/>
  <c r="BP465" i="9" s="1"/>
  <c r="AD465" i="9"/>
  <c r="BO465" i="9" s="1"/>
  <c r="AC465" i="9"/>
  <c r="BN465" i="9" s="1"/>
  <c r="AB465" i="9"/>
  <c r="BM465" i="9" s="1"/>
  <c r="AA465" i="9"/>
  <c r="BL465" i="9" s="1"/>
  <c r="Z465" i="9"/>
  <c r="BK465" i="9" s="1"/>
  <c r="Y465" i="9"/>
  <c r="BJ465" i="9" s="1"/>
  <c r="X465" i="9"/>
  <c r="BI465" i="9" s="1"/>
  <c r="W465" i="9"/>
  <c r="BH465" i="9" s="1"/>
  <c r="V465" i="9"/>
  <c r="BG465" i="9" s="1"/>
  <c r="U465" i="9"/>
  <c r="BF465" i="9" s="1"/>
  <c r="T465" i="9"/>
  <c r="BE465" i="9" s="1"/>
  <c r="S465" i="9"/>
  <c r="BD465" i="9" s="1"/>
  <c r="R465" i="9"/>
  <c r="BC465" i="9" s="1"/>
  <c r="Q465" i="9"/>
  <c r="BB465" i="9" s="1"/>
  <c r="P465" i="9"/>
  <c r="BA465" i="9" s="1"/>
  <c r="O465" i="9"/>
  <c r="AZ465" i="9" s="1"/>
  <c r="N465" i="9"/>
  <c r="AY465" i="9" s="1"/>
  <c r="M465" i="9"/>
  <c r="AX465" i="9" s="1"/>
  <c r="L465" i="9"/>
  <c r="AW465" i="9" s="1"/>
  <c r="K465" i="9"/>
  <c r="AV465" i="9" s="1"/>
  <c r="J465" i="9"/>
  <c r="AU465" i="9" s="1"/>
  <c r="I465" i="9"/>
  <c r="AT465" i="9" s="1"/>
  <c r="H465" i="9"/>
  <c r="AS465" i="9" s="1"/>
  <c r="G465" i="9"/>
  <c r="AR465" i="9" s="1"/>
  <c r="F465" i="9"/>
  <c r="AQ465" i="9" s="1"/>
  <c r="AJ464" i="9"/>
  <c r="BU464" i="9" s="1"/>
  <c r="AI464" i="9"/>
  <c r="BT464" i="9" s="1"/>
  <c r="AH464" i="9"/>
  <c r="BS464" i="9" s="1"/>
  <c r="AG464" i="9"/>
  <c r="BR464" i="9" s="1"/>
  <c r="AF464" i="9"/>
  <c r="BQ464" i="9" s="1"/>
  <c r="AE464" i="9"/>
  <c r="BP464" i="9" s="1"/>
  <c r="AD464" i="9"/>
  <c r="BO464" i="9" s="1"/>
  <c r="AC464" i="9"/>
  <c r="BN464" i="9" s="1"/>
  <c r="AB464" i="9"/>
  <c r="BM464" i="9" s="1"/>
  <c r="AA464" i="9"/>
  <c r="BL464" i="9" s="1"/>
  <c r="Z464" i="9"/>
  <c r="BK464" i="9" s="1"/>
  <c r="Y464" i="9"/>
  <c r="BJ464" i="9" s="1"/>
  <c r="X464" i="9"/>
  <c r="BI464" i="9" s="1"/>
  <c r="W464" i="9"/>
  <c r="BH464" i="9" s="1"/>
  <c r="V464" i="9"/>
  <c r="BG464" i="9" s="1"/>
  <c r="U464" i="9"/>
  <c r="BF464" i="9" s="1"/>
  <c r="T464" i="9"/>
  <c r="BE464" i="9" s="1"/>
  <c r="S464" i="9"/>
  <c r="BD464" i="9" s="1"/>
  <c r="R464" i="9"/>
  <c r="BC464" i="9" s="1"/>
  <c r="Q464" i="9"/>
  <c r="BB464" i="9" s="1"/>
  <c r="P464" i="9"/>
  <c r="BA464" i="9" s="1"/>
  <c r="O464" i="9"/>
  <c r="AZ464" i="9" s="1"/>
  <c r="N464" i="9"/>
  <c r="AY464" i="9" s="1"/>
  <c r="M464" i="9"/>
  <c r="AX464" i="9" s="1"/>
  <c r="L464" i="9"/>
  <c r="AW464" i="9" s="1"/>
  <c r="K464" i="9"/>
  <c r="AV464" i="9" s="1"/>
  <c r="J464" i="9"/>
  <c r="AU464" i="9" s="1"/>
  <c r="I464" i="9"/>
  <c r="AT464" i="9" s="1"/>
  <c r="H464" i="9"/>
  <c r="AS464" i="9" s="1"/>
  <c r="G464" i="9"/>
  <c r="AR464" i="9" s="1"/>
  <c r="F464" i="9"/>
  <c r="AQ464" i="9" s="1"/>
  <c r="AJ463" i="9"/>
  <c r="BU463" i="9" s="1"/>
  <c r="AI463" i="9"/>
  <c r="BT463" i="9" s="1"/>
  <c r="AH463" i="9"/>
  <c r="BS463" i="9" s="1"/>
  <c r="AG463" i="9"/>
  <c r="BR463" i="9" s="1"/>
  <c r="AF463" i="9"/>
  <c r="BQ463" i="9" s="1"/>
  <c r="AE463" i="9"/>
  <c r="BP463" i="9" s="1"/>
  <c r="AD463" i="9"/>
  <c r="BO463" i="9" s="1"/>
  <c r="AC463" i="9"/>
  <c r="BN463" i="9" s="1"/>
  <c r="AB463" i="9"/>
  <c r="BM463" i="9" s="1"/>
  <c r="AA463" i="9"/>
  <c r="BL463" i="9" s="1"/>
  <c r="Z463" i="9"/>
  <c r="BK463" i="9" s="1"/>
  <c r="Y463" i="9"/>
  <c r="BJ463" i="9" s="1"/>
  <c r="X463" i="9"/>
  <c r="BI463" i="9" s="1"/>
  <c r="W463" i="9"/>
  <c r="BH463" i="9" s="1"/>
  <c r="V463" i="9"/>
  <c r="BG463" i="9" s="1"/>
  <c r="U463" i="9"/>
  <c r="BF463" i="9" s="1"/>
  <c r="T463" i="9"/>
  <c r="BE463" i="9" s="1"/>
  <c r="S463" i="9"/>
  <c r="BD463" i="9" s="1"/>
  <c r="R463" i="9"/>
  <c r="BC463" i="9" s="1"/>
  <c r="Q463" i="9"/>
  <c r="BB463" i="9" s="1"/>
  <c r="P463" i="9"/>
  <c r="BA463" i="9" s="1"/>
  <c r="O463" i="9"/>
  <c r="AZ463" i="9" s="1"/>
  <c r="N463" i="9"/>
  <c r="AY463" i="9" s="1"/>
  <c r="M463" i="9"/>
  <c r="AX463" i="9" s="1"/>
  <c r="L463" i="9"/>
  <c r="AW463" i="9" s="1"/>
  <c r="K463" i="9"/>
  <c r="AV463" i="9" s="1"/>
  <c r="J463" i="9"/>
  <c r="AU463" i="9" s="1"/>
  <c r="I463" i="9"/>
  <c r="AT463" i="9" s="1"/>
  <c r="H463" i="9"/>
  <c r="AS463" i="9" s="1"/>
  <c r="G463" i="9"/>
  <c r="AR463" i="9" s="1"/>
  <c r="F463" i="9"/>
  <c r="AQ463" i="9" s="1"/>
  <c r="AJ462" i="9"/>
  <c r="BU462" i="9" s="1"/>
  <c r="AI462" i="9"/>
  <c r="BT462" i="9" s="1"/>
  <c r="AH462" i="9"/>
  <c r="BS462" i="9" s="1"/>
  <c r="AG462" i="9"/>
  <c r="BR462" i="9" s="1"/>
  <c r="AF462" i="9"/>
  <c r="BQ462" i="9" s="1"/>
  <c r="AE462" i="9"/>
  <c r="BP462" i="9" s="1"/>
  <c r="AD462" i="9"/>
  <c r="BO462" i="9" s="1"/>
  <c r="AC462" i="9"/>
  <c r="BN462" i="9" s="1"/>
  <c r="AB462" i="9"/>
  <c r="BM462" i="9" s="1"/>
  <c r="AA462" i="9"/>
  <c r="BL462" i="9" s="1"/>
  <c r="Z462" i="9"/>
  <c r="BK462" i="9" s="1"/>
  <c r="Y462" i="9"/>
  <c r="BJ462" i="9" s="1"/>
  <c r="X462" i="9"/>
  <c r="BI462" i="9" s="1"/>
  <c r="W462" i="9"/>
  <c r="BH462" i="9" s="1"/>
  <c r="V462" i="9"/>
  <c r="BG462" i="9" s="1"/>
  <c r="U462" i="9"/>
  <c r="BF462" i="9" s="1"/>
  <c r="T462" i="9"/>
  <c r="BE462" i="9" s="1"/>
  <c r="S462" i="9"/>
  <c r="BD462" i="9" s="1"/>
  <c r="R462" i="9"/>
  <c r="BC462" i="9" s="1"/>
  <c r="Q462" i="9"/>
  <c r="BB462" i="9" s="1"/>
  <c r="P462" i="9"/>
  <c r="BA462" i="9" s="1"/>
  <c r="O462" i="9"/>
  <c r="AZ462" i="9" s="1"/>
  <c r="N462" i="9"/>
  <c r="AY462" i="9" s="1"/>
  <c r="M462" i="9"/>
  <c r="AX462" i="9" s="1"/>
  <c r="L462" i="9"/>
  <c r="AW462" i="9" s="1"/>
  <c r="K462" i="9"/>
  <c r="AV462" i="9" s="1"/>
  <c r="J462" i="9"/>
  <c r="AU462" i="9" s="1"/>
  <c r="I462" i="9"/>
  <c r="AT462" i="9" s="1"/>
  <c r="H462" i="9"/>
  <c r="AS462" i="9" s="1"/>
  <c r="G462" i="9"/>
  <c r="AR462" i="9" s="1"/>
  <c r="F462" i="9"/>
  <c r="AQ462" i="9" s="1"/>
  <c r="AJ461" i="9"/>
  <c r="BU461" i="9" s="1"/>
  <c r="AI461" i="9"/>
  <c r="BT461" i="9" s="1"/>
  <c r="AH461" i="9"/>
  <c r="BS461" i="9" s="1"/>
  <c r="AG461" i="9"/>
  <c r="BR461" i="9" s="1"/>
  <c r="AF461" i="9"/>
  <c r="BQ461" i="9" s="1"/>
  <c r="AE461" i="9"/>
  <c r="BP461" i="9" s="1"/>
  <c r="AD461" i="9"/>
  <c r="BO461" i="9" s="1"/>
  <c r="AC461" i="9"/>
  <c r="BN461" i="9" s="1"/>
  <c r="AB461" i="9"/>
  <c r="BM461" i="9" s="1"/>
  <c r="AA461" i="9"/>
  <c r="BL461" i="9" s="1"/>
  <c r="Z461" i="9"/>
  <c r="BK461" i="9" s="1"/>
  <c r="Y461" i="9"/>
  <c r="BJ461" i="9" s="1"/>
  <c r="X461" i="9"/>
  <c r="BI461" i="9" s="1"/>
  <c r="W461" i="9"/>
  <c r="BH461" i="9" s="1"/>
  <c r="V461" i="9"/>
  <c r="BG461" i="9" s="1"/>
  <c r="U461" i="9"/>
  <c r="BF461" i="9" s="1"/>
  <c r="T461" i="9"/>
  <c r="BE461" i="9" s="1"/>
  <c r="S461" i="9"/>
  <c r="BD461" i="9" s="1"/>
  <c r="R461" i="9"/>
  <c r="BC461" i="9" s="1"/>
  <c r="Q461" i="9"/>
  <c r="BB461" i="9" s="1"/>
  <c r="P461" i="9"/>
  <c r="BA461" i="9" s="1"/>
  <c r="O461" i="9"/>
  <c r="AZ461" i="9" s="1"/>
  <c r="N461" i="9"/>
  <c r="AY461" i="9" s="1"/>
  <c r="M461" i="9"/>
  <c r="AX461" i="9" s="1"/>
  <c r="L461" i="9"/>
  <c r="AW461" i="9" s="1"/>
  <c r="K461" i="9"/>
  <c r="AV461" i="9" s="1"/>
  <c r="J461" i="9"/>
  <c r="AU461" i="9" s="1"/>
  <c r="I461" i="9"/>
  <c r="AT461" i="9" s="1"/>
  <c r="H461" i="9"/>
  <c r="AS461" i="9" s="1"/>
  <c r="G461" i="9"/>
  <c r="AR461" i="9" s="1"/>
  <c r="F461" i="9"/>
  <c r="AQ461" i="9" s="1"/>
  <c r="AJ460" i="9"/>
  <c r="BU460" i="9" s="1"/>
  <c r="AI460" i="9"/>
  <c r="BT460" i="9" s="1"/>
  <c r="AH460" i="9"/>
  <c r="BS460" i="9" s="1"/>
  <c r="AG460" i="9"/>
  <c r="BR460" i="9" s="1"/>
  <c r="AF460" i="9"/>
  <c r="BQ460" i="9" s="1"/>
  <c r="AE460" i="9"/>
  <c r="BP460" i="9" s="1"/>
  <c r="AD460" i="9"/>
  <c r="BO460" i="9" s="1"/>
  <c r="AC460" i="9"/>
  <c r="BN460" i="9" s="1"/>
  <c r="AB460" i="9"/>
  <c r="BM460" i="9" s="1"/>
  <c r="AA460" i="9"/>
  <c r="BL460" i="9" s="1"/>
  <c r="Z460" i="9"/>
  <c r="BK460" i="9" s="1"/>
  <c r="Y460" i="9"/>
  <c r="BJ460" i="9" s="1"/>
  <c r="X460" i="9"/>
  <c r="BI460" i="9" s="1"/>
  <c r="W460" i="9"/>
  <c r="BH460" i="9" s="1"/>
  <c r="V460" i="9"/>
  <c r="BG460" i="9" s="1"/>
  <c r="U460" i="9"/>
  <c r="BF460" i="9" s="1"/>
  <c r="T460" i="9"/>
  <c r="BE460" i="9" s="1"/>
  <c r="S460" i="9"/>
  <c r="BD460" i="9" s="1"/>
  <c r="R460" i="9"/>
  <c r="BC460" i="9" s="1"/>
  <c r="Q460" i="9"/>
  <c r="BB460" i="9" s="1"/>
  <c r="P460" i="9"/>
  <c r="BA460" i="9" s="1"/>
  <c r="O460" i="9"/>
  <c r="AZ460" i="9" s="1"/>
  <c r="N460" i="9"/>
  <c r="AY460" i="9" s="1"/>
  <c r="M460" i="9"/>
  <c r="AX460" i="9" s="1"/>
  <c r="L460" i="9"/>
  <c r="AW460" i="9" s="1"/>
  <c r="K460" i="9"/>
  <c r="AV460" i="9" s="1"/>
  <c r="J460" i="9"/>
  <c r="AU460" i="9" s="1"/>
  <c r="I460" i="9"/>
  <c r="AT460" i="9" s="1"/>
  <c r="H460" i="9"/>
  <c r="AS460" i="9" s="1"/>
  <c r="G460" i="9"/>
  <c r="AR460" i="9" s="1"/>
  <c r="F460" i="9"/>
  <c r="AQ460" i="9" s="1"/>
  <c r="AJ459" i="9"/>
  <c r="BU459" i="9" s="1"/>
  <c r="AI459" i="9"/>
  <c r="BT459" i="9" s="1"/>
  <c r="AH459" i="9"/>
  <c r="BS459" i="9" s="1"/>
  <c r="AG459" i="9"/>
  <c r="BR459" i="9" s="1"/>
  <c r="AF459" i="9"/>
  <c r="BQ459" i="9" s="1"/>
  <c r="AE459" i="9"/>
  <c r="BP459" i="9" s="1"/>
  <c r="AD459" i="9"/>
  <c r="BO459" i="9" s="1"/>
  <c r="AC459" i="9"/>
  <c r="BN459" i="9" s="1"/>
  <c r="AB459" i="9"/>
  <c r="BM459" i="9" s="1"/>
  <c r="AA459" i="9"/>
  <c r="BL459" i="9" s="1"/>
  <c r="Z459" i="9"/>
  <c r="BK459" i="9" s="1"/>
  <c r="Y459" i="9"/>
  <c r="BJ459" i="9" s="1"/>
  <c r="X459" i="9"/>
  <c r="BI459" i="9" s="1"/>
  <c r="W459" i="9"/>
  <c r="BH459" i="9" s="1"/>
  <c r="V459" i="9"/>
  <c r="BG459" i="9" s="1"/>
  <c r="U459" i="9"/>
  <c r="BF459" i="9" s="1"/>
  <c r="T459" i="9"/>
  <c r="BE459" i="9" s="1"/>
  <c r="S459" i="9"/>
  <c r="BD459" i="9" s="1"/>
  <c r="R459" i="9"/>
  <c r="BC459" i="9" s="1"/>
  <c r="Q459" i="9"/>
  <c r="BB459" i="9" s="1"/>
  <c r="P459" i="9"/>
  <c r="BA459" i="9" s="1"/>
  <c r="O459" i="9"/>
  <c r="AZ459" i="9" s="1"/>
  <c r="N459" i="9"/>
  <c r="AY459" i="9" s="1"/>
  <c r="M459" i="9"/>
  <c r="AX459" i="9" s="1"/>
  <c r="L459" i="9"/>
  <c r="AW459" i="9" s="1"/>
  <c r="K459" i="9"/>
  <c r="AV459" i="9" s="1"/>
  <c r="J459" i="9"/>
  <c r="AU459" i="9" s="1"/>
  <c r="I459" i="9"/>
  <c r="AT459" i="9" s="1"/>
  <c r="H459" i="9"/>
  <c r="AS459" i="9" s="1"/>
  <c r="G459" i="9"/>
  <c r="AR459" i="9" s="1"/>
  <c r="F459" i="9"/>
  <c r="AQ459" i="9" s="1"/>
  <c r="AJ458" i="9"/>
  <c r="BU458" i="9" s="1"/>
  <c r="AI458" i="9"/>
  <c r="BT458" i="9" s="1"/>
  <c r="AH458" i="9"/>
  <c r="BS458" i="9" s="1"/>
  <c r="AG458" i="9"/>
  <c r="BR458" i="9" s="1"/>
  <c r="AF458" i="9"/>
  <c r="BQ458" i="9" s="1"/>
  <c r="AE458" i="9"/>
  <c r="BP458" i="9" s="1"/>
  <c r="AD458" i="9"/>
  <c r="BO458" i="9" s="1"/>
  <c r="AC458" i="9"/>
  <c r="BN458" i="9" s="1"/>
  <c r="AB458" i="9"/>
  <c r="BM458" i="9" s="1"/>
  <c r="AA458" i="9"/>
  <c r="BL458" i="9" s="1"/>
  <c r="Z458" i="9"/>
  <c r="BK458" i="9" s="1"/>
  <c r="Y458" i="9"/>
  <c r="BJ458" i="9" s="1"/>
  <c r="X458" i="9"/>
  <c r="BI458" i="9" s="1"/>
  <c r="W458" i="9"/>
  <c r="BH458" i="9" s="1"/>
  <c r="V458" i="9"/>
  <c r="BG458" i="9" s="1"/>
  <c r="U458" i="9"/>
  <c r="BF458" i="9" s="1"/>
  <c r="T458" i="9"/>
  <c r="BE458" i="9" s="1"/>
  <c r="S458" i="9"/>
  <c r="BD458" i="9" s="1"/>
  <c r="R458" i="9"/>
  <c r="BC458" i="9" s="1"/>
  <c r="Q458" i="9"/>
  <c r="BB458" i="9" s="1"/>
  <c r="P458" i="9"/>
  <c r="BA458" i="9" s="1"/>
  <c r="O458" i="9"/>
  <c r="AZ458" i="9" s="1"/>
  <c r="N458" i="9"/>
  <c r="AY458" i="9" s="1"/>
  <c r="M458" i="9"/>
  <c r="AX458" i="9" s="1"/>
  <c r="L458" i="9"/>
  <c r="AW458" i="9" s="1"/>
  <c r="K458" i="9"/>
  <c r="AV458" i="9" s="1"/>
  <c r="J458" i="9"/>
  <c r="AU458" i="9" s="1"/>
  <c r="I458" i="9"/>
  <c r="AT458" i="9" s="1"/>
  <c r="H458" i="9"/>
  <c r="AS458" i="9" s="1"/>
  <c r="G458" i="9"/>
  <c r="AR458" i="9" s="1"/>
  <c r="F458" i="9"/>
  <c r="AQ458" i="9" s="1"/>
  <c r="AJ457" i="9"/>
  <c r="BU457" i="9" s="1"/>
  <c r="AI457" i="9"/>
  <c r="BT457" i="9" s="1"/>
  <c r="AH457" i="9"/>
  <c r="BS457" i="9" s="1"/>
  <c r="AG457" i="9"/>
  <c r="BR457" i="9" s="1"/>
  <c r="AF457" i="9"/>
  <c r="BQ457" i="9" s="1"/>
  <c r="AE457" i="9"/>
  <c r="BP457" i="9" s="1"/>
  <c r="AD457" i="9"/>
  <c r="BO457" i="9" s="1"/>
  <c r="AC457" i="9"/>
  <c r="BN457" i="9" s="1"/>
  <c r="AB457" i="9"/>
  <c r="BM457" i="9" s="1"/>
  <c r="AA457" i="9"/>
  <c r="BL457" i="9" s="1"/>
  <c r="Z457" i="9"/>
  <c r="BK457" i="9" s="1"/>
  <c r="Y457" i="9"/>
  <c r="BJ457" i="9" s="1"/>
  <c r="X457" i="9"/>
  <c r="BI457" i="9" s="1"/>
  <c r="W457" i="9"/>
  <c r="BH457" i="9" s="1"/>
  <c r="V457" i="9"/>
  <c r="BG457" i="9" s="1"/>
  <c r="U457" i="9"/>
  <c r="BF457" i="9" s="1"/>
  <c r="T457" i="9"/>
  <c r="BE457" i="9" s="1"/>
  <c r="S457" i="9"/>
  <c r="BD457" i="9" s="1"/>
  <c r="R457" i="9"/>
  <c r="BC457" i="9" s="1"/>
  <c r="Q457" i="9"/>
  <c r="BB457" i="9" s="1"/>
  <c r="P457" i="9"/>
  <c r="BA457" i="9" s="1"/>
  <c r="O457" i="9"/>
  <c r="AZ457" i="9" s="1"/>
  <c r="N457" i="9"/>
  <c r="AY457" i="9" s="1"/>
  <c r="M457" i="9"/>
  <c r="AX457" i="9" s="1"/>
  <c r="L457" i="9"/>
  <c r="AW457" i="9" s="1"/>
  <c r="K457" i="9"/>
  <c r="AV457" i="9" s="1"/>
  <c r="J457" i="9"/>
  <c r="AU457" i="9" s="1"/>
  <c r="I457" i="9"/>
  <c r="AT457" i="9" s="1"/>
  <c r="H457" i="9"/>
  <c r="AS457" i="9" s="1"/>
  <c r="G457" i="9"/>
  <c r="AR457" i="9" s="1"/>
  <c r="F457" i="9"/>
  <c r="AQ457" i="9" s="1"/>
  <c r="AJ456" i="9"/>
  <c r="BU456" i="9" s="1"/>
  <c r="AI456" i="9"/>
  <c r="BT456" i="9" s="1"/>
  <c r="AH456" i="9"/>
  <c r="BS456" i="9" s="1"/>
  <c r="AG456" i="9"/>
  <c r="BR456" i="9" s="1"/>
  <c r="AF456" i="9"/>
  <c r="BQ456" i="9" s="1"/>
  <c r="AE456" i="9"/>
  <c r="BP456" i="9" s="1"/>
  <c r="AD456" i="9"/>
  <c r="BO456" i="9" s="1"/>
  <c r="AC456" i="9"/>
  <c r="BN456" i="9" s="1"/>
  <c r="AB456" i="9"/>
  <c r="BM456" i="9" s="1"/>
  <c r="AA456" i="9"/>
  <c r="BL456" i="9" s="1"/>
  <c r="Z456" i="9"/>
  <c r="BK456" i="9" s="1"/>
  <c r="Y456" i="9"/>
  <c r="BJ456" i="9" s="1"/>
  <c r="X456" i="9"/>
  <c r="BI456" i="9" s="1"/>
  <c r="W456" i="9"/>
  <c r="BH456" i="9" s="1"/>
  <c r="V456" i="9"/>
  <c r="BG456" i="9" s="1"/>
  <c r="U456" i="9"/>
  <c r="BF456" i="9" s="1"/>
  <c r="T456" i="9"/>
  <c r="BE456" i="9" s="1"/>
  <c r="S456" i="9"/>
  <c r="BD456" i="9" s="1"/>
  <c r="R456" i="9"/>
  <c r="BC456" i="9" s="1"/>
  <c r="Q456" i="9"/>
  <c r="BB456" i="9" s="1"/>
  <c r="P456" i="9"/>
  <c r="BA456" i="9" s="1"/>
  <c r="O456" i="9"/>
  <c r="AZ456" i="9" s="1"/>
  <c r="N456" i="9"/>
  <c r="AY456" i="9" s="1"/>
  <c r="M456" i="9"/>
  <c r="AX456" i="9" s="1"/>
  <c r="L456" i="9"/>
  <c r="AW456" i="9" s="1"/>
  <c r="K456" i="9"/>
  <c r="AV456" i="9" s="1"/>
  <c r="J456" i="9"/>
  <c r="AU456" i="9" s="1"/>
  <c r="I456" i="9"/>
  <c r="AT456" i="9" s="1"/>
  <c r="H456" i="9"/>
  <c r="AS456" i="9" s="1"/>
  <c r="G456" i="9"/>
  <c r="AR456" i="9" s="1"/>
  <c r="F456" i="9"/>
  <c r="AQ456" i="9" s="1"/>
  <c r="AJ455" i="9"/>
  <c r="BU455" i="9" s="1"/>
  <c r="AI455" i="9"/>
  <c r="BT455" i="9" s="1"/>
  <c r="AH455" i="9"/>
  <c r="BS455" i="9" s="1"/>
  <c r="AG455" i="9"/>
  <c r="BR455" i="9" s="1"/>
  <c r="AF455" i="9"/>
  <c r="BQ455" i="9" s="1"/>
  <c r="AE455" i="9"/>
  <c r="BP455" i="9" s="1"/>
  <c r="AD455" i="9"/>
  <c r="BO455" i="9" s="1"/>
  <c r="AC455" i="9"/>
  <c r="BN455" i="9" s="1"/>
  <c r="AB455" i="9"/>
  <c r="BM455" i="9" s="1"/>
  <c r="AA455" i="9"/>
  <c r="BL455" i="9" s="1"/>
  <c r="Z455" i="9"/>
  <c r="BK455" i="9" s="1"/>
  <c r="Y455" i="9"/>
  <c r="BJ455" i="9" s="1"/>
  <c r="X455" i="9"/>
  <c r="BI455" i="9" s="1"/>
  <c r="W455" i="9"/>
  <c r="BH455" i="9" s="1"/>
  <c r="V455" i="9"/>
  <c r="BG455" i="9" s="1"/>
  <c r="U455" i="9"/>
  <c r="BF455" i="9" s="1"/>
  <c r="T455" i="9"/>
  <c r="BE455" i="9" s="1"/>
  <c r="S455" i="9"/>
  <c r="BD455" i="9" s="1"/>
  <c r="R455" i="9"/>
  <c r="BC455" i="9" s="1"/>
  <c r="Q455" i="9"/>
  <c r="BB455" i="9" s="1"/>
  <c r="P455" i="9"/>
  <c r="BA455" i="9" s="1"/>
  <c r="O455" i="9"/>
  <c r="AZ455" i="9" s="1"/>
  <c r="N455" i="9"/>
  <c r="AY455" i="9" s="1"/>
  <c r="M455" i="9"/>
  <c r="AX455" i="9" s="1"/>
  <c r="L455" i="9"/>
  <c r="AW455" i="9" s="1"/>
  <c r="K455" i="9"/>
  <c r="AV455" i="9" s="1"/>
  <c r="J455" i="9"/>
  <c r="AU455" i="9" s="1"/>
  <c r="I455" i="9"/>
  <c r="AT455" i="9" s="1"/>
  <c r="H455" i="9"/>
  <c r="AS455" i="9" s="1"/>
  <c r="G455" i="9"/>
  <c r="AR455" i="9" s="1"/>
  <c r="F455" i="9"/>
  <c r="AQ455" i="9" s="1"/>
  <c r="AJ454" i="9"/>
  <c r="BU454" i="9" s="1"/>
  <c r="AI454" i="9"/>
  <c r="BT454" i="9" s="1"/>
  <c r="AH454" i="9"/>
  <c r="BS454" i="9" s="1"/>
  <c r="AG454" i="9"/>
  <c r="BR454" i="9" s="1"/>
  <c r="AF454" i="9"/>
  <c r="BQ454" i="9" s="1"/>
  <c r="AE454" i="9"/>
  <c r="BP454" i="9" s="1"/>
  <c r="AD454" i="9"/>
  <c r="BO454" i="9" s="1"/>
  <c r="AC454" i="9"/>
  <c r="BN454" i="9" s="1"/>
  <c r="AB454" i="9"/>
  <c r="BM454" i="9" s="1"/>
  <c r="AA454" i="9"/>
  <c r="BL454" i="9" s="1"/>
  <c r="Z454" i="9"/>
  <c r="BK454" i="9" s="1"/>
  <c r="Y454" i="9"/>
  <c r="BJ454" i="9" s="1"/>
  <c r="X454" i="9"/>
  <c r="BI454" i="9" s="1"/>
  <c r="W454" i="9"/>
  <c r="BH454" i="9" s="1"/>
  <c r="V454" i="9"/>
  <c r="BG454" i="9" s="1"/>
  <c r="U454" i="9"/>
  <c r="BF454" i="9" s="1"/>
  <c r="T454" i="9"/>
  <c r="BE454" i="9" s="1"/>
  <c r="S454" i="9"/>
  <c r="BD454" i="9" s="1"/>
  <c r="R454" i="9"/>
  <c r="BC454" i="9" s="1"/>
  <c r="Q454" i="9"/>
  <c r="BB454" i="9" s="1"/>
  <c r="P454" i="9"/>
  <c r="BA454" i="9" s="1"/>
  <c r="O454" i="9"/>
  <c r="AZ454" i="9" s="1"/>
  <c r="N454" i="9"/>
  <c r="AY454" i="9" s="1"/>
  <c r="M454" i="9"/>
  <c r="AX454" i="9" s="1"/>
  <c r="L454" i="9"/>
  <c r="AW454" i="9" s="1"/>
  <c r="K454" i="9"/>
  <c r="AV454" i="9" s="1"/>
  <c r="J454" i="9"/>
  <c r="AU454" i="9" s="1"/>
  <c r="I454" i="9"/>
  <c r="AT454" i="9" s="1"/>
  <c r="H454" i="9"/>
  <c r="AS454" i="9" s="1"/>
  <c r="G454" i="9"/>
  <c r="AR454" i="9" s="1"/>
  <c r="F454" i="9"/>
  <c r="AQ454" i="9" s="1"/>
  <c r="AJ453" i="9"/>
  <c r="BU453" i="9" s="1"/>
  <c r="AI453" i="9"/>
  <c r="BT453" i="9" s="1"/>
  <c r="AH453" i="9"/>
  <c r="BS453" i="9" s="1"/>
  <c r="AG453" i="9"/>
  <c r="BR453" i="9" s="1"/>
  <c r="AF453" i="9"/>
  <c r="BQ453" i="9" s="1"/>
  <c r="AE453" i="9"/>
  <c r="BP453" i="9" s="1"/>
  <c r="AD453" i="9"/>
  <c r="BO453" i="9" s="1"/>
  <c r="AC453" i="9"/>
  <c r="BN453" i="9" s="1"/>
  <c r="AB453" i="9"/>
  <c r="BM453" i="9" s="1"/>
  <c r="AA453" i="9"/>
  <c r="BL453" i="9" s="1"/>
  <c r="Z453" i="9"/>
  <c r="BK453" i="9" s="1"/>
  <c r="Y453" i="9"/>
  <c r="BJ453" i="9" s="1"/>
  <c r="X453" i="9"/>
  <c r="BI453" i="9" s="1"/>
  <c r="W453" i="9"/>
  <c r="BH453" i="9" s="1"/>
  <c r="V453" i="9"/>
  <c r="BG453" i="9" s="1"/>
  <c r="U453" i="9"/>
  <c r="BF453" i="9" s="1"/>
  <c r="T453" i="9"/>
  <c r="BE453" i="9" s="1"/>
  <c r="S453" i="9"/>
  <c r="BD453" i="9" s="1"/>
  <c r="R453" i="9"/>
  <c r="BC453" i="9" s="1"/>
  <c r="Q453" i="9"/>
  <c r="BB453" i="9" s="1"/>
  <c r="P453" i="9"/>
  <c r="BA453" i="9" s="1"/>
  <c r="O453" i="9"/>
  <c r="AZ453" i="9" s="1"/>
  <c r="N453" i="9"/>
  <c r="AY453" i="9" s="1"/>
  <c r="M453" i="9"/>
  <c r="AX453" i="9" s="1"/>
  <c r="L453" i="9"/>
  <c r="AW453" i="9" s="1"/>
  <c r="K453" i="9"/>
  <c r="AV453" i="9" s="1"/>
  <c r="J453" i="9"/>
  <c r="AU453" i="9" s="1"/>
  <c r="I453" i="9"/>
  <c r="AT453" i="9" s="1"/>
  <c r="H453" i="9"/>
  <c r="AS453" i="9" s="1"/>
  <c r="G453" i="9"/>
  <c r="AR453" i="9" s="1"/>
  <c r="F453" i="9"/>
  <c r="AQ453" i="9" s="1"/>
  <c r="AJ452" i="9"/>
  <c r="BU452" i="9" s="1"/>
  <c r="AI452" i="9"/>
  <c r="BT452" i="9" s="1"/>
  <c r="AH452" i="9"/>
  <c r="BS452" i="9" s="1"/>
  <c r="AG452" i="9"/>
  <c r="BR452" i="9" s="1"/>
  <c r="AF452" i="9"/>
  <c r="BQ452" i="9" s="1"/>
  <c r="AE452" i="9"/>
  <c r="BP452" i="9" s="1"/>
  <c r="AD452" i="9"/>
  <c r="BO452" i="9" s="1"/>
  <c r="AC452" i="9"/>
  <c r="BN452" i="9" s="1"/>
  <c r="AB452" i="9"/>
  <c r="BM452" i="9" s="1"/>
  <c r="AA452" i="9"/>
  <c r="BL452" i="9" s="1"/>
  <c r="Z452" i="9"/>
  <c r="BK452" i="9" s="1"/>
  <c r="Y452" i="9"/>
  <c r="BJ452" i="9" s="1"/>
  <c r="X452" i="9"/>
  <c r="BI452" i="9" s="1"/>
  <c r="W452" i="9"/>
  <c r="BH452" i="9" s="1"/>
  <c r="V452" i="9"/>
  <c r="BG452" i="9" s="1"/>
  <c r="U452" i="9"/>
  <c r="BF452" i="9" s="1"/>
  <c r="T452" i="9"/>
  <c r="BE452" i="9" s="1"/>
  <c r="S452" i="9"/>
  <c r="BD452" i="9" s="1"/>
  <c r="R452" i="9"/>
  <c r="BC452" i="9" s="1"/>
  <c r="Q452" i="9"/>
  <c r="BB452" i="9" s="1"/>
  <c r="P452" i="9"/>
  <c r="BA452" i="9" s="1"/>
  <c r="O452" i="9"/>
  <c r="AZ452" i="9" s="1"/>
  <c r="N452" i="9"/>
  <c r="AY452" i="9" s="1"/>
  <c r="M452" i="9"/>
  <c r="AX452" i="9" s="1"/>
  <c r="L452" i="9"/>
  <c r="AW452" i="9" s="1"/>
  <c r="K452" i="9"/>
  <c r="AV452" i="9" s="1"/>
  <c r="J452" i="9"/>
  <c r="AU452" i="9" s="1"/>
  <c r="I452" i="9"/>
  <c r="AT452" i="9" s="1"/>
  <c r="H452" i="9"/>
  <c r="AS452" i="9" s="1"/>
  <c r="G452" i="9"/>
  <c r="AR452" i="9" s="1"/>
  <c r="F452" i="9"/>
  <c r="AQ452" i="9" s="1"/>
  <c r="AJ451" i="9"/>
  <c r="BU451" i="9" s="1"/>
  <c r="AI451" i="9"/>
  <c r="BT451" i="9" s="1"/>
  <c r="AH451" i="9"/>
  <c r="BS451" i="9" s="1"/>
  <c r="AG451" i="9"/>
  <c r="BR451" i="9" s="1"/>
  <c r="AF451" i="9"/>
  <c r="BQ451" i="9" s="1"/>
  <c r="AE451" i="9"/>
  <c r="BP451" i="9" s="1"/>
  <c r="AD451" i="9"/>
  <c r="BO451" i="9" s="1"/>
  <c r="AC451" i="9"/>
  <c r="BN451" i="9" s="1"/>
  <c r="AB451" i="9"/>
  <c r="BM451" i="9" s="1"/>
  <c r="AA451" i="9"/>
  <c r="BL451" i="9" s="1"/>
  <c r="Z451" i="9"/>
  <c r="BK451" i="9" s="1"/>
  <c r="Y451" i="9"/>
  <c r="BJ451" i="9" s="1"/>
  <c r="X451" i="9"/>
  <c r="BI451" i="9" s="1"/>
  <c r="W451" i="9"/>
  <c r="BH451" i="9" s="1"/>
  <c r="V451" i="9"/>
  <c r="BG451" i="9" s="1"/>
  <c r="U451" i="9"/>
  <c r="BF451" i="9" s="1"/>
  <c r="T451" i="9"/>
  <c r="BE451" i="9" s="1"/>
  <c r="S451" i="9"/>
  <c r="BD451" i="9" s="1"/>
  <c r="R451" i="9"/>
  <c r="BC451" i="9" s="1"/>
  <c r="Q451" i="9"/>
  <c r="BB451" i="9" s="1"/>
  <c r="P451" i="9"/>
  <c r="BA451" i="9" s="1"/>
  <c r="O451" i="9"/>
  <c r="AZ451" i="9" s="1"/>
  <c r="N451" i="9"/>
  <c r="AY451" i="9" s="1"/>
  <c r="M451" i="9"/>
  <c r="AX451" i="9" s="1"/>
  <c r="L451" i="9"/>
  <c r="AW451" i="9" s="1"/>
  <c r="K451" i="9"/>
  <c r="AV451" i="9" s="1"/>
  <c r="J451" i="9"/>
  <c r="AU451" i="9" s="1"/>
  <c r="I451" i="9"/>
  <c r="AT451" i="9" s="1"/>
  <c r="H451" i="9"/>
  <c r="AS451" i="9" s="1"/>
  <c r="G451" i="9"/>
  <c r="AR451" i="9" s="1"/>
  <c r="F451" i="9"/>
  <c r="AQ451" i="9" s="1"/>
  <c r="AJ450" i="9"/>
  <c r="BU450" i="9" s="1"/>
  <c r="AI450" i="9"/>
  <c r="BT450" i="9" s="1"/>
  <c r="AH450" i="9"/>
  <c r="BS450" i="9" s="1"/>
  <c r="AG450" i="9"/>
  <c r="BR450" i="9" s="1"/>
  <c r="AF450" i="9"/>
  <c r="BQ450" i="9" s="1"/>
  <c r="AE450" i="9"/>
  <c r="BP450" i="9" s="1"/>
  <c r="AD450" i="9"/>
  <c r="BO450" i="9" s="1"/>
  <c r="AC450" i="9"/>
  <c r="BN450" i="9" s="1"/>
  <c r="AB450" i="9"/>
  <c r="BM450" i="9" s="1"/>
  <c r="AA450" i="9"/>
  <c r="BL450" i="9" s="1"/>
  <c r="Z450" i="9"/>
  <c r="BK450" i="9" s="1"/>
  <c r="Y450" i="9"/>
  <c r="BJ450" i="9" s="1"/>
  <c r="X450" i="9"/>
  <c r="BI450" i="9" s="1"/>
  <c r="W450" i="9"/>
  <c r="BH450" i="9" s="1"/>
  <c r="V450" i="9"/>
  <c r="BG450" i="9" s="1"/>
  <c r="U450" i="9"/>
  <c r="BF450" i="9" s="1"/>
  <c r="T450" i="9"/>
  <c r="BE450" i="9" s="1"/>
  <c r="S450" i="9"/>
  <c r="BD450" i="9" s="1"/>
  <c r="R450" i="9"/>
  <c r="BC450" i="9" s="1"/>
  <c r="Q450" i="9"/>
  <c r="BB450" i="9" s="1"/>
  <c r="P450" i="9"/>
  <c r="BA450" i="9" s="1"/>
  <c r="O450" i="9"/>
  <c r="AZ450" i="9" s="1"/>
  <c r="N450" i="9"/>
  <c r="AY450" i="9" s="1"/>
  <c r="M450" i="9"/>
  <c r="AX450" i="9" s="1"/>
  <c r="L450" i="9"/>
  <c r="AW450" i="9" s="1"/>
  <c r="K450" i="9"/>
  <c r="AV450" i="9" s="1"/>
  <c r="J450" i="9"/>
  <c r="AU450" i="9" s="1"/>
  <c r="I450" i="9"/>
  <c r="AT450" i="9" s="1"/>
  <c r="H450" i="9"/>
  <c r="AS450" i="9" s="1"/>
  <c r="G450" i="9"/>
  <c r="AR450" i="9" s="1"/>
  <c r="F450" i="9"/>
  <c r="AQ450" i="9" s="1"/>
  <c r="AJ449" i="9"/>
  <c r="BU449" i="9" s="1"/>
  <c r="AI449" i="9"/>
  <c r="BT449" i="9" s="1"/>
  <c r="AH449" i="9"/>
  <c r="BS449" i="9" s="1"/>
  <c r="AG449" i="9"/>
  <c r="BR449" i="9" s="1"/>
  <c r="AF449" i="9"/>
  <c r="BQ449" i="9" s="1"/>
  <c r="AE449" i="9"/>
  <c r="BP449" i="9" s="1"/>
  <c r="AD449" i="9"/>
  <c r="BO449" i="9" s="1"/>
  <c r="AC449" i="9"/>
  <c r="BN449" i="9" s="1"/>
  <c r="AB449" i="9"/>
  <c r="BM449" i="9" s="1"/>
  <c r="AA449" i="9"/>
  <c r="BL449" i="9" s="1"/>
  <c r="Z449" i="9"/>
  <c r="BK449" i="9" s="1"/>
  <c r="Y449" i="9"/>
  <c r="BJ449" i="9" s="1"/>
  <c r="X449" i="9"/>
  <c r="BI449" i="9" s="1"/>
  <c r="W449" i="9"/>
  <c r="BH449" i="9" s="1"/>
  <c r="V449" i="9"/>
  <c r="BG449" i="9" s="1"/>
  <c r="U449" i="9"/>
  <c r="BF449" i="9" s="1"/>
  <c r="T449" i="9"/>
  <c r="BE449" i="9" s="1"/>
  <c r="S449" i="9"/>
  <c r="BD449" i="9" s="1"/>
  <c r="R449" i="9"/>
  <c r="BC449" i="9" s="1"/>
  <c r="Q449" i="9"/>
  <c r="BB449" i="9" s="1"/>
  <c r="P449" i="9"/>
  <c r="BA449" i="9" s="1"/>
  <c r="O449" i="9"/>
  <c r="AZ449" i="9" s="1"/>
  <c r="N449" i="9"/>
  <c r="AY449" i="9" s="1"/>
  <c r="M449" i="9"/>
  <c r="AX449" i="9" s="1"/>
  <c r="L449" i="9"/>
  <c r="AW449" i="9" s="1"/>
  <c r="K449" i="9"/>
  <c r="AV449" i="9" s="1"/>
  <c r="J449" i="9"/>
  <c r="AU449" i="9" s="1"/>
  <c r="I449" i="9"/>
  <c r="AT449" i="9" s="1"/>
  <c r="H449" i="9"/>
  <c r="AS449" i="9" s="1"/>
  <c r="G449" i="9"/>
  <c r="AR449" i="9" s="1"/>
  <c r="F449" i="9"/>
  <c r="AQ449" i="9" s="1"/>
  <c r="AJ448" i="9"/>
  <c r="BU448" i="9" s="1"/>
  <c r="AI448" i="9"/>
  <c r="BT448" i="9" s="1"/>
  <c r="AH448" i="9"/>
  <c r="BS448" i="9" s="1"/>
  <c r="AG448" i="9"/>
  <c r="BR448" i="9" s="1"/>
  <c r="AF448" i="9"/>
  <c r="BQ448" i="9" s="1"/>
  <c r="AE448" i="9"/>
  <c r="BP448" i="9" s="1"/>
  <c r="AD448" i="9"/>
  <c r="BO448" i="9" s="1"/>
  <c r="AC448" i="9"/>
  <c r="BN448" i="9" s="1"/>
  <c r="AB448" i="9"/>
  <c r="BM448" i="9" s="1"/>
  <c r="AA448" i="9"/>
  <c r="BL448" i="9" s="1"/>
  <c r="Z448" i="9"/>
  <c r="BK448" i="9" s="1"/>
  <c r="Y448" i="9"/>
  <c r="BJ448" i="9" s="1"/>
  <c r="X448" i="9"/>
  <c r="BI448" i="9" s="1"/>
  <c r="W448" i="9"/>
  <c r="BH448" i="9" s="1"/>
  <c r="V448" i="9"/>
  <c r="BG448" i="9" s="1"/>
  <c r="U448" i="9"/>
  <c r="BF448" i="9" s="1"/>
  <c r="T448" i="9"/>
  <c r="BE448" i="9" s="1"/>
  <c r="S448" i="9"/>
  <c r="BD448" i="9" s="1"/>
  <c r="R448" i="9"/>
  <c r="BC448" i="9" s="1"/>
  <c r="Q448" i="9"/>
  <c r="BB448" i="9" s="1"/>
  <c r="P448" i="9"/>
  <c r="BA448" i="9" s="1"/>
  <c r="O448" i="9"/>
  <c r="AZ448" i="9" s="1"/>
  <c r="N448" i="9"/>
  <c r="AY448" i="9" s="1"/>
  <c r="M448" i="9"/>
  <c r="AX448" i="9" s="1"/>
  <c r="L448" i="9"/>
  <c r="AW448" i="9" s="1"/>
  <c r="K448" i="9"/>
  <c r="AV448" i="9" s="1"/>
  <c r="J448" i="9"/>
  <c r="AU448" i="9" s="1"/>
  <c r="I448" i="9"/>
  <c r="AT448" i="9" s="1"/>
  <c r="H448" i="9"/>
  <c r="AS448" i="9" s="1"/>
  <c r="G448" i="9"/>
  <c r="AR448" i="9" s="1"/>
  <c r="F448" i="9"/>
  <c r="AQ448" i="9" s="1"/>
  <c r="AJ447" i="9"/>
  <c r="BU447" i="9" s="1"/>
  <c r="AI447" i="9"/>
  <c r="BT447" i="9" s="1"/>
  <c r="AH447" i="9"/>
  <c r="BS447" i="9" s="1"/>
  <c r="AG447" i="9"/>
  <c r="BR447" i="9" s="1"/>
  <c r="AF447" i="9"/>
  <c r="BQ447" i="9" s="1"/>
  <c r="AE447" i="9"/>
  <c r="BP447" i="9" s="1"/>
  <c r="AD447" i="9"/>
  <c r="BO447" i="9" s="1"/>
  <c r="AC447" i="9"/>
  <c r="BN447" i="9" s="1"/>
  <c r="AB447" i="9"/>
  <c r="BM447" i="9" s="1"/>
  <c r="AA447" i="9"/>
  <c r="BL447" i="9" s="1"/>
  <c r="Z447" i="9"/>
  <c r="BK447" i="9" s="1"/>
  <c r="Y447" i="9"/>
  <c r="BJ447" i="9" s="1"/>
  <c r="X447" i="9"/>
  <c r="BI447" i="9" s="1"/>
  <c r="W447" i="9"/>
  <c r="BH447" i="9" s="1"/>
  <c r="V447" i="9"/>
  <c r="BG447" i="9" s="1"/>
  <c r="U447" i="9"/>
  <c r="BF447" i="9" s="1"/>
  <c r="T447" i="9"/>
  <c r="BE447" i="9" s="1"/>
  <c r="S447" i="9"/>
  <c r="BD447" i="9" s="1"/>
  <c r="R447" i="9"/>
  <c r="BC447" i="9" s="1"/>
  <c r="Q447" i="9"/>
  <c r="BB447" i="9" s="1"/>
  <c r="P447" i="9"/>
  <c r="BA447" i="9" s="1"/>
  <c r="O447" i="9"/>
  <c r="AZ447" i="9" s="1"/>
  <c r="N447" i="9"/>
  <c r="AY447" i="9" s="1"/>
  <c r="M447" i="9"/>
  <c r="AX447" i="9" s="1"/>
  <c r="L447" i="9"/>
  <c r="AW447" i="9" s="1"/>
  <c r="K447" i="9"/>
  <c r="AV447" i="9" s="1"/>
  <c r="J447" i="9"/>
  <c r="AU447" i="9" s="1"/>
  <c r="I447" i="9"/>
  <c r="AT447" i="9" s="1"/>
  <c r="H447" i="9"/>
  <c r="AS447" i="9" s="1"/>
  <c r="G447" i="9"/>
  <c r="AR447" i="9" s="1"/>
  <c r="F447" i="9"/>
  <c r="AQ447" i="9" s="1"/>
  <c r="AJ446" i="9"/>
  <c r="BU446" i="9" s="1"/>
  <c r="AI446" i="9"/>
  <c r="BT446" i="9" s="1"/>
  <c r="AH446" i="9"/>
  <c r="BS446" i="9" s="1"/>
  <c r="AG446" i="9"/>
  <c r="BR446" i="9" s="1"/>
  <c r="AF446" i="9"/>
  <c r="BQ446" i="9" s="1"/>
  <c r="AE446" i="9"/>
  <c r="BP446" i="9" s="1"/>
  <c r="AD446" i="9"/>
  <c r="BO446" i="9" s="1"/>
  <c r="AC446" i="9"/>
  <c r="BN446" i="9" s="1"/>
  <c r="AB446" i="9"/>
  <c r="BM446" i="9" s="1"/>
  <c r="AA446" i="9"/>
  <c r="BL446" i="9" s="1"/>
  <c r="Z446" i="9"/>
  <c r="BK446" i="9" s="1"/>
  <c r="Y446" i="9"/>
  <c r="BJ446" i="9" s="1"/>
  <c r="X446" i="9"/>
  <c r="BI446" i="9" s="1"/>
  <c r="W446" i="9"/>
  <c r="BH446" i="9" s="1"/>
  <c r="V446" i="9"/>
  <c r="BG446" i="9" s="1"/>
  <c r="U446" i="9"/>
  <c r="BF446" i="9" s="1"/>
  <c r="T446" i="9"/>
  <c r="BE446" i="9" s="1"/>
  <c r="S446" i="9"/>
  <c r="BD446" i="9" s="1"/>
  <c r="R446" i="9"/>
  <c r="BC446" i="9" s="1"/>
  <c r="Q446" i="9"/>
  <c r="BB446" i="9" s="1"/>
  <c r="P446" i="9"/>
  <c r="BA446" i="9" s="1"/>
  <c r="O446" i="9"/>
  <c r="AZ446" i="9" s="1"/>
  <c r="N446" i="9"/>
  <c r="AY446" i="9" s="1"/>
  <c r="M446" i="9"/>
  <c r="AX446" i="9" s="1"/>
  <c r="L446" i="9"/>
  <c r="AW446" i="9" s="1"/>
  <c r="K446" i="9"/>
  <c r="AV446" i="9" s="1"/>
  <c r="J446" i="9"/>
  <c r="AU446" i="9" s="1"/>
  <c r="I446" i="9"/>
  <c r="AT446" i="9" s="1"/>
  <c r="H446" i="9"/>
  <c r="AS446" i="9" s="1"/>
  <c r="G446" i="9"/>
  <c r="AR446" i="9" s="1"/>
  <c r="F446" i="9"/>
  <c r="AQ446" i="9" s="1"/>
  <c r="AJ445" i="9"/>
  <c r="BU445" i="9" s="1"/>
  <c r="AI445" i="9"/>
  <c r="BT445" i="9" s="1"/>
  <c r="AH445" i="9"/>
  <c r="BS445" i="9" s="1"/>
  <c r="AG445" i="9"/>
  <c r="BR445" i="9" s="1"/>
  <c r="AF445" i="9"/>
  <c r="BQ445" i="9" s="1"/>
  <c r="AE445" i="9"/>
  <c r="BP445" i="9" s="1"/>
  <c r="AD445" i="9"/>
  <c r="BO445" i="9" s="1"/>
  <c r="AC445" i="9"/>
  <c r="BN445" i="9" s="1"/>
  <c r="AB445" i="9"/>
  <c r="BM445" i="9" s="1"/>
  <c r="AA445" i="9"/>
  <c r="BL445" i="9" s="1"/>
  <c r="Z445" i="9"/>
  <c r="BK445" i="9" s="1"/>
  <c r="Y445" i="9"/>
  <c r="BJ445" i="9" s="1"/>
  <c r="X445" i="9"/>
  <c r="BI445" i="9" s="1"/>
  <c r="W445" i="9"/>
  <c r="BH445" i="9" s="1"/>
  <c r="V445" i="9"/>
  <c r="BG445" i="9" s="1"/>
  <c r="U445" i="9"/>
  <c r="BF445" i="9" s="1"/>
  <c r="T445" i="9"/>
  <c r="BE445" i="9" s="1"/>
  <c r="S445" i="9"/>
  <c r="BD445" i="9" s="1"/>
  <c r="R445" i="9"/>
  <c r="BC445" i="9" s="1"/>
  <c r="Q445" i="9"/>
  <c r="BB445" i="9" s="1"/>
  <c r="P445" i="9"/>
  <c r="BA445" i="9" s="1"/>
  <c r="O445" i="9"/>
  <c r="AZ445" i="9" s="1"/>
  <c r="N445" i="9"/>
  <c r="AY445" i="9" s="1"/>
  <c r="M445" i="9"/>
  <c r="AX445" i="9" s="1"/>
  <c r="L445" i="9"/>
  <c r="AW445" i="9" s="1"/>
  <c r="K445" i="9"/>
  <c r="AV445" i="9" s="1"/>
  <c r="J445" i="9"/>
  <c r="AU445" i="9" s="1"/>
  <c r="I445" i="9"/>
  <c r="AT445" i="9" s="1"/>
  <c r="H445" i="9"/>
  <c r="AS445" i="9" s="1"/>
  <c r="G445" i="9"/>
  <c r="AR445" i="9" s="1"/>
  <c r="F445" i="9"/>
  <c r="AQ445" i="9" s="1"/>
  <c r="AJ444" i="9"/>
  <c r="BU444" i="9" s="1"/>
  <c r="AI444" i="9"/>
  <c r="BT444" i="9" s="1"/>
  <c r="AH444" i="9"/>
  <c r="BS444" i="9" s="1"/>
  <c r="AG444" i="9"/>
  <c r="BR444" i="9" s="1"/>
  <c r="AF444" i="9"/>
  <c r="BQ444" i="9" s="1"/>
  <c r="AE444" i="9"/>
  <c r="BP444" i="9" s="1"/>
  <c r="AD444" i="9"/>
  <c r="BO444" i="9" s="1"/>
  <c r="AC444" i="9"/>
  <c r="BN444" i="9" s="1"/>
  <c r="AB444" i="9"/>
  <c r="BM444" i="9" s="1"/>
  <c r="AA444" i="9"/>
  <c r="BL444" i="9" s="1"/>
  <c r="Z444" i="9"/>
  <c r="BK444" i="9" s="1"/>
  <c r="Y444" i="9"/>
  <c r="BJ444" i="9" s="1"/>
  <c r="X444" i="9"/>
  <c r="BI444" i="9" s="1"/>
  <c r="W444" i="9"/>
  <c r="BH444" i="9" s="1"/>
  <c r="V444" i="9"/>
  <c r="BG444" i="9" s="1"/>
  <c r="U444" i="9"/>
  <c r="BF444" i="9" s="1"/>
  <c r="T444" i="9"/>
  <c r="BE444" i="9" s="1"/>
  <c r="S444" i="9"/>
  <c r="BD444" i="9" s="1"/>
  <c r="R444" i="9"/>
  <c r="BC444" i="9" s="1"/>
  <c r="Q444" i="9"/>
  <c r="BB444" i="9" s="1"/>
  <c r="P444" i="9"/>
  <c r="BA444" i="9" s="1"/>
  <c r="O444" i="9"/>
  <c r="AZ444" i="9" s="1"/>
  <c r="N444" i="9"/>
  <c r="AY444" i="9" s="1"/>
  <c r="M444" i="9"/>
  <c r="AX444" i="9" s="1"/>
  <c r="L444" i="9"/>
  <c r="AW444" i="9" s="1"/>
  <c r="K444" i="9"/>
  <c r="AV444" i="9" s="1"/>
  <c r="J444" i="9"/>
  <c r="AU444" i="9" s="1"/>
  <c r="I444" i="9"/>
  <c r="AT444" i="9" s="1"/>
  <c r="H444" i="9"/>
  <c r="AS444" i="9" s="1"/>
  <c r="G444" i="9"/>
  <c r="AR444" i="9" s="1"/>
  <c r="F444" i="9"/>
  <c r="AQ444" i="9" s="1"/>
  <c r="AJ443" i="9"/>
  <c r="BU443" i="9" s="1"/>
  <c r="AI443" i="9"/>
  <c r="BT443" i="9" s="1"/>
  <c r="AH443" i="9"/>
  <c r="BS443" i="9" s="1"/>
  <c r="AG443" i="9"/>
  <c r="BR443" i="9" s="1"/>
  <c r="AF443" i="9"/>
  <c r="BQ443" i="9" s="1"/>
  <c r="AE443" i="9"/>
  <c r="BP443" i="9" s="1"/>
  <c r="AD443" i="9"/>
  <c r="BO443" i="9" s="1"/>
  <c r="AC443" i="9"/>
  <c r="BN443" i="9" s="1"/>
  <c r="AB443" i="9"/>
  <c r="BM443" i="9" s="1"/>
  <c r="AA443" i="9"/>
  <c r="BL443" i="9" s="1"/>
  <c r="Z443" i="9"/>
  <c r="BK443" i="9" s="1"/>
  <c r="Y443" i="9"/>
  <c r="BJ443" i="9" s="1"/>
  <c r="X443" i="9"/>
  <c r="BI443" i="9" s="1"/>
  <c r="W443" i="9"/>
  <c r="BH443" i="9" s="1"/>
  <c r="V443" i="9"/>
  <c r="BG443" i="9" s="1"/>
  <c r="U443" i="9"/>
  <c r="BF443" i="9" s="1"/>
  <c r="T443" i="9"/>
  <c r="BE443" i="9" s="1"/>
  <c r="S443" i="9"/>
  <c r="BD443" i="9" s="1"/>
  <c r="R443" i="9"/>
  <c r="BC443" i="9" s="1"/>
  <c r="Q443" i="9"/>
  <c r="BB443" i="9" s="1"/>
  <c r="P443" i="9"/>
  <c r="BA443" i="9" s="1"/>
  <c r="O443" i="9"/>
  <c r="AZ443" i="9" s="1"/>
  <c r="N443" i="9"/>
  <c r="AY443" i="9" s="1"/>
  <c r="M443" i="9"/>
  <c r="AX443" i="9" s="1"/>
  <c r="L443" i="9"/>
  <c r="AW443" i="9" s="1"/>
  <c r="K443" i="9"/>
  <c r="AV443" i="9" s="1"/>
  <c r="J443" i="9"/>
  <c r="AU443" i="9" s="1"/>
  <c r="I443" i="9"/>
  <c r="AT443" i="9" s="1"/>
  <c r="H443" i="9"/>
  <c r="AS443" i="9" s="1"/>
  <c r="G443" i="9"/>
  <c r="AR443" i="9" s="1"/>
  <c r="F443" i="9"/>
  <c r="AQ443" i="9" s="1"/>
  <c r="AJ442" i="9"/>
  <c r="BU442" i="9" s="1"/>
  <c r="AI442" i="9"/>
  <c r="BT442" i="9" s="1"/>
  <c r="AH442" i="9"/>
  <c r="BS442" i="9" s="1"/>
  <c r="AG442" i="9"/>
  <c r="BR442" i="9" s="1"/>
  <c r="AF442" i="9"/>
  <c r="BQ442" i="9" s="1"/>
  <c r="AE442" i="9"/>
  <c r="BP442" i="9" s="1"/>
  <c r="AD442" i="9"/>
  <c r="BO442" i="9" s="1"/>
  <c r="AC442" i="9"/>
  <c r="BN442" i="9" s="1"/>
  <c r="AB442" i="9"/>
  <c r="BM442" i="9" s="1"/>
  <c r="AA442" i="9"/>
  <c r="BL442" i="9" s="1"/>
  <c r="Z442" i="9"/>
  <c r="BK442" i="9" s="1"/>
  <c r="Y442" i="9"/>
  <c r="BJ442" i="9" s="1"/>
  <c r="X442" i="9"/>
  <c r="BI442" i="9" s="1"/>
  <c r="W442" i="9"/>
  <c r="BH442" i="9" s="1"/>
  <c r="V442" i="9"/>
  <c r="BG442" i="9" s="1"/>
  <c r="U442" i="9"/>
  <c r="BF442" i="9" s="1"/>
  <c r="T442" i="9"/>
  <c r="BE442" i="9" s="1"/>
  <c r="S442" i="9"/>
  <c r="BD442" i="9" s="1"/>
  <c r="R442" i="9"/>
  <c r="BC442" i="9" s="1"/>
  <c r="Q442" i="9"/>
  <c r="BB442" i="9" s="1"/>
  <c r="P442" i="9"/>
  <c r="BA442" i="9" s="1"/>
  <c r="O442" i="9"/>
  <c r="AZ442" i="9" s="1"/>
  <c r="N442" i="9"/>
  <c r="AY442" i="9" s="1"/>
  <c r="M442" i="9"/>
  <c r="AX442" i="9" s="1"/>
  <c r="L442" i="9"/>
  <c r="AW442" i="9" s="1"/>
  <c r="K442" i="9"/>
  <c r="AV442" i="9" s="1"/>
  <c r="J442" i="9"/>
  <c r="AU442" i="9" s="1"/>
  <c r="I442" i="9"/>
  <c r="AT442" i="9" s="1"/>
  <c r="H442" i="9"/>
  <c r="AS442" i="9" s="1"/>
  <c r="G442" i="9"/>
  <c r="AR442" i="9" s="1"/>
  <c r="F442" i="9"/>
  <c r="AQ442" i="9" s="1"/>
  <c r="AJ441" i="9"/>
  <c r="BU441" i="9" s="1"/>
  <c r="AI441" i="9"/>
  <c r="BT441" i="9" s="1"/>
  <c r="AH441" i="9"/>
  <c r="BS441" i="9" s="1"/>
  <c r="AG441" i="9"/>
  <c r="BR441" i="9" s="1"/>
  <c r="AF441" i="9"/>
  <c r="BQ441" i="9" s="1"/>
  <c r="AE441" i="9"/>
  <c r="BP441" i="9" s="1"/>
  <c r="AD441" i="9"/>
  <c r="BO441" i="9" s="1"/>
  <c r="AC441" i="9"/>
  <c r="BN441" i="9" s="1"/>
  <c r="AB441" i="9"/>
  <c r="BM441" i="9" s="1"/>
  <c r="AA441" i="9"/>
  <c r="BL441" i="9" s="1"/>
  <c r="Z441" i="9"/>
  <c r="BK441" i="9" s="1"/>
  <c r="Y441" i="9"/>
  <c r="BJ441" i="9" s="1"/>
  <c r="X441" i="9"/>
  <c r="BI441" i="9" s="1"/>
  <c r="W441" i="9"/>
  <c r="BH441" i="9" s="1"/>
  <c r="V441" i="9"/>
  <c r="BG441" i="9" s="1"/>
  <c r="U441" i="9"/>
  <c r="BF441" i="9" s="1"/>
  <c r="T441" i="9"/>
  <c r="BE441" i="9" s="1"/>
  <c r="S441" i="9"/>
  <c r="BD441" i="9" s="1"/>
  <c r="R441" i="9"/>
  <c r="BC441" i="9" s="1"/>
  <c r="Q441" i="9"/>
  <c r="BB441" i="9" s="1"/>
  <c r="P441" i="9"/>
  <c r="BA441" i="9" s="1"/>
  <c r="O441" i="9"/>
  <c r="AZ441" i="9" s="1"/>
  <c r="N441" i="9"/>
  <c r="AY441" i="9" s="1"/>
  <c r="M441" i="9"/>
  <c r="AX441" i="9" s="1"/>
  <c r="L441" i="9"/>
  <c r="AW441" i="9" s="1"/>
  <c r="K441" i="9"/>
  <c r="AV441" i="9" s="1"/>
  <c r="J441" i="9"/>
  <c r="AU441" i="9" s="1"/>
  <c r="I441" i="9"/>
  <c r="AT441" i="9" s="1"/>
  <c r="H441" i="9"/>
  <c r="AS441" i="9" s="1"/>
  <c r="G441" i="9"/>
  <c r="AR441" i="9" s="1"/>
  <c r="F441" i="9"/>
  <c r="AQ441" i="9" s="1"/>
  <c r="AJ440" i="9"/>
  <c r="BU440" i="9" s="1"/>
  <c r="AI440" i="9"/>
  <c r="BT440" i="9" s="1"/>
  <c r="AH440" i="9"/>
  <c r="BS440" i="9" s="1"/>
  <c r="AG440" i="9"/>
  <c r="BR440" i="9" s="1"/>
  <c r="AF440" i="9"/>
  <c r="BQ440" i="9" s="1"/>
  <c r="AE440" i="9"/>
  <c r="BP440" i="9" s="1"/>
  <c r="AD440" i="9"/>
  <c r="BO440" i="9" s="1"/>
  <c r="AC440" i="9"/>
  <c r="BN440" i="9" s="1"/>
  <c r="AB440" i="9"/>
  <c r="BM440" i="9" s="1"/>
  <c r="AA440" i="9"/>
  <c r="BL440" i="9" s="1"/>
  <c r="Z440" i="9"/>
  <c r="BK440" i="9" s="1"/>
  <c r="Y440" i="9"/>
  <c r="BJ440" i="9" s="1"/>
  <c r="X440" i="9"/>
  <c r="BI440" i="9" s="1"/>
  <c r="W440" i="9"/>
  <c r="BH440" i="9" s="1"/>
  <c r="V440" i="9"/>
  <c r="BG440" i="9" s="1"/>
  <c r="U440" i="9"/>
  <c r="BF440" i="9" s="1"/>
  <c r="T440" i="9"/>
  <c r="BE440" i="9" s="1"/>
  <c r="S440" i="9"/>
  <c r="BD440" i="9" s="1"/>
  <c r="R440" i="9"/>
  <c r="BC440" i="9" s="1"/>
  <c r="Q440" i="9"/>
  <c r="BB440" i="9" s="1"/>
  <c r="P440" i="9"/>
  <c r="BA440" i="9" s="1"/>
  <c r="O440" i="9"/>
  <c r="AZ440" i="9" s="1"/>
  <c r="N440" i="9"/>
  <c r="AY440" i="9" s="1"/>
  <c r="M440" i="9"/>
  <c r="AX440" i="9" s="1"/>
  <c r="L440" i="9"/>
  <c r="AW440" i="9" s="1"/>
  <c r="K440" i="9"/>
  <c r="AV440" i="9" s="1"/>
  <c r="J440" i="9"/>
  <c r="AU440" i="9" s="1"/>
  <c r="I440" i="9"/>
  <c r="AT440" i="9" s="1"/>
  <c r="H440" i="9"/>
  <c r="AS440" i="9" s="1"/>
  <c r="G440" i="9"/>
  <c r="AR440" i="9" s="1"/>
  <c r="F440" i="9"/>
  <c r="AQ440" i="9" s="1"/>
  <c r="AJ439" i="9"/>
  <c r="BU439" i="9" s="1"/>
  <c r="AI439" i="9"/>
  <c r="BT439" i="9" s="1"/>
  <c r="AH439" i="9"/>
  <c r="BS439" i="9" s="1"/>
  <c r="AG439" i="9"/>
  <c r="BR439" i="9" s="1"/>
  <c r="AF439" i="9"/>
  <c r="BQ439" i="9" s="1"/>
  <c r="AE439" i="9"/>
  <c r="BP439" i="9" s="1"/>
  <c r="AD439" i="9"/>
  <c r="BO439" i="9" s="1"/>
  <c r="AC439" i="9"/>
  <c r="BN439" i="9" s="1"/>
  <c r="AB439" i="9"/>
  <c r="BM439" i="9" s="1"/>
  <c r="AA439" i="9"/>
  <c r="BL439" i="9" s="1"/>
  <c r="Z439" i="9"/>
  <c r="BK439" i="9" s="1"/>
  <c r="Y439" i="9"/>
  <c r="BJ439" i="9" s="1"/>
  <c r="X439" i="9"/>
  <c r="BI439" i="9" s="1"/>
  <c r="W439" i="9"/>
  <c r="BH439" i="9" s="1"/>
  <c r="V439" i="9"/>
  <c r="BG439" i="9" s="1"/>
  <c r="U439" i="9"/>
  <c r="BF439" i="9" s="1"/>
  <c r="T439" i="9"/>
  <c r="BE439" i="9" s="1"/>
  <c r="S439" i="9"/>
  <c r="BD439" i="9" s="1"/>
  <c r="R439" i="9"/>
  <c r="BC439" i="9" s="1"/>
  <c r="Q439" i="9"/>
  <c r="BB439" i="9" s="1"/>
  <c r="P439" i="9"/>
  <c r="BA439" i="9" s="1"/>
  <c r="O439" i="9"/>
  <c r="AZ439" i="9" s="1"/>
  <c r="N439" i="9"/>
  <c r="AY439" i="9" s="1"/>
  <c r="M439" i="9"/>
  <c r="AX439" i="9" s="1"/>
  <c r="L439" i="9"/>
  <c r="AW439" i="9" s="1"/>
  <c r="K439" i="9"/>
  <c r="AV439" i="9" s="1"/>
  <c r="J439" i="9"/>
  <c r="AU439" i="9" s="1"/>
  <c r="I439" i="9"/>
  <c r="AT439" i="9" s="1"/>
  <c r="H439" i="9"/>
  <c r="AS439" i="9" s="1"/>
  <c r="G439" i="9"/>
  <c r="AR439" i="9" s="1"/>
  <c r="F439" i="9"/>
  <c r="AQ439" i="9" s="1"/>
  <c r="AJ438" i="9"/>
  <c r="BU438" i="9" s="1"/>
  <c r="AI438" i="9"/>
  <c r="BT438" i="9" s="1"/>
  <c r="AH438" i="9"/>
  <c r="BS438" i="9" s="1"/>
  <c r="AG438" i="9"/>
  <c r="BR438" i="9" s="1"/>
  <c r="AF438" i="9"/>
  <c r="BQ438" i="9" s="1"/>
  <c r="AE438" i="9"/>
  <c r="BP438" i="9" s="1"/>
  <c r="AD438" i="9"/>
  <c r="BO438" i="9" s="1"/>
  <c r="AC438" i="9"/>
  <c r="BN438" i="9" s="1"/>
  <c r="AB438" i="9"/>
  <c r="BM438" i="9" s="1"/>
  <c r="AA438" i="9"/>
  <c r="BL438" i="9" s="1"/>
  <c r="Z438" i="9"/>
  <c r="BK438" i="9" s="1"/>
  <c r="Y438" i="9"/>
  <c r="BJ438" i="9" s="1"/>
  <c r="X438" i="9"/>
  <c r="BI438" i="9" s="1"/>
  <c r="W438" i="9"/>
  <c r="BH438" i="9" s="1"/>
  <c r="V438" i="9"/>
  <c r="BG438" i="9" s="1"/>
  <c r="U438" i="9"/>
  <c r="BF438" i="9" s="1"/>
  <c r="T438" i="9"/>
  <c r="BE438" i="9" s="1"/>
  <c r="S438" i="9"/>
  <c r="BD438" i="9" s="1"/>
  <c r="R438" i="9"/>
  <c r="BC438" i="9" s="1"/>
  <c r="Q438" i="9"/>
  <c r="BB438" i="9" s="1"/>
  <c r="P438" i="9"/>
  <c r="BA438" i="9" s="1"/>
  <c r="O438" i="9"/>
  <c r="AZ438" i="9" s="1"/>
  <c r="N438" i="9"/>
  <c r="AY438" i="9" s="1"/>
  <c r="M438" i="9"/>
  <c r="AX438" i="9" s="1"/>
  <c r="L438" i="9"/>
  <c r="AW438" i="9" s="1"/>
  <c r="K438" i="9"/>
  <c r="AV438" i="9" s="1"/>
  <c r="J438" i="9"/>
  <c r="AU438" i="9" s="1"/>
  <c r="I438" i="9"/>
  <c r="AT438" i="9" s="1"/>
  <c r="H438" i="9"/>
  <c r="AS438" i="9" s="1"/>
  <c r="G438" i="9"/>
  <c r="AR438" i="9" s="1"/>
  <c r="F438" i="9"/>
  <c r="AQ438" i="9" s="1"/>
  <c r="AJ437" i="9"/>
  <c r="BU437" i="9" s="1"/>
  <c r="AI437" i="9"/>
  <c r="BT437" i="9" s="1"/>
  <c r="AH437" i="9"/>
  <c r="BS437" i="9" s="1"/>
  <c r="AG437" i="9"/>
  <c r="BR437" i="9" s="1"/>
  <c r="AF437" i="9"/>
  <c r="BQ437" i="9" s="1"/>
  <c r="AE437" i="9"/>
  <c r="BP437" i="9" s="1"/>
  <c r="AD437" i="9"/>
  <c r="BO437" i="9" s="1"/>
  <c r="AC437" i="9"/>
  <c r="BN437" i="9" s="1"/>
  <c r="AB437" i="9"/>
  <c r="BM437" i="9" s="1"/>
  <c r="AA437" i="9"/>
  <c r="BL437" i="9" s="1"/>
  <c r="Z437" i="9"/>
  <c r="BK437" i="9" s="1"/>
  <c r="Y437" i="9"/>
  <c r="BJ437" i="9" s="1"/>
  <c r="X437" i="9"/>
  <c r="BI437" i="9" s="1"/>
  <c r="W437" i="9"/>
  <c r="BH437" i="9" s="1"/>
  <c r="V437" i="9"/>
  <c r="BG437" i="9" s="1"/>
  <c r="U437" i="9"/>
  <c r="BF437" i="9" s="1"/>
  <c r="T437" i="9"/>
  <c r="BE437" i="9" s="1"/>
  <c r="S437" i="9"/>
  <c r="BD437" i="9" s="1"/>
  <c r="R437" i="9"/>
  <c r="BC437" i="9" s="1"/>
  <c r="Q437" i="9"/>
  <c r="BB437" i="9" s="1"/>
  <c r="P437" i="9"/>
  <c r="BA437" i="9" s="1"/>
  <c r="O437" i="9"/>
  <c r="AZ437" i="9" s="1"/>
  <c r="N437" i="9"/>
  <c r="AY437" i="9" s="1"/>
  <c r="M437" i="9"/>
  <c r="AX437" i="9" s="1"/>
  <c r="L437" i="9"/>
  <c r="AW437" i="9" s="1"/>
  <c r="K437" i="9"/>
  <c r="AV437" i="9" s="1"/>
  <c r="J437" i="9"/>
  <c r="AU437" i="9" s="1"/>
  <c r="I437" i="9"/>
  <c r="AT437" i="9" s="1"/>
  <c r="H437" i="9"/>
  <c r="AS437" i="9" s="1"/>
  <c r="G437" i="9"/>
  <c r="AR437" i="9" s="1"/>
  <c r="F437" i="9"/>
  <c r="AQ437" i="9" s="1"/>
  <c r="AJ436" i="9"/>
  <c r="BU436" i="9" s="1"/>
  <c r="AI436" i="9"/>
  <c r="BT436" i="9" s="1"/>
  <c r="AH436" i="9"/>
  <c r="BS436" i="9" s="1"/>
  <c r="AG436" i="9"/>
  <c r="BR436" i="9" s="1"/>
  <c r="AF436" i="9"/>
  <c r="BQ436" i="9" s="1"/>
  <c r="AE436" i="9"/>
  <c r="BP436" i="9" s="1"/>
  <c r="AD436" i="9"/>
  <c r="BO436" i="9" s="1"/>
  <c r="AC436" i="9"/>
  <c r="BN436" i="9" s="1"/>
  <c r="AB436" i="9"/>
  <c r="BM436" i="9" s="1"/>
  <c r="AA436" i="9"/>
  <c r="BL436" i="9" s="1"/>
  <c r="Z436" i="9"/>
  <c r="BK436" i="9" s="1"/>
  <c r="Y436" i="9"/>
  <c r="BJ436" i="9" s="1"/>
  <c r="X436" i="9"/>
  <c r="BI436" i="9" s="1"/>
  <c r="W436" i="9"/>
  <c r="BH436" i="9" s="1"/>
  <c r="V436" i="9"/>
  <c r="BG436" i="9" s="1"/>
  <c r="U436" i="9"/>
  <c r="BF436" i="9" s="1"/>
  <c r="T436" i="9"/>
  <c r="BE436" i="9" s="1"/>
  <c r="S436" i="9"/>
  <c r="BD436" i="9" s="1"/>
  <c r="R436" i="9"/>
  <c r="BC436" i="9" s="1"/>
  <c r="Q436" i="9"/>
  <c r="BB436" i="9" s="1"/>
  <c r="P436" i="9"/>
  <c r="BA436" i="9" s="1"/>
  <c r="O436" i="9"/>
  <c r="AZ436" i="9" s="1"/>
  <c r="N436" i="9"/>
  <c r="AY436" i="9" s="1"/>
  <c r="M436" i="9"/>
  <c r="AX436" i="9" s="1"/>
  <c r="L436" i="9"/>
  <c r="AW436" i="9" s="1"/>
  <c r="K436" i="9"/>
  <c r="AV436" i="9" s="1"/>
  <c r="J436" i="9"/>
  <c r="AU436" i="9" s="1"/>
  <c r="I436" i="9"/>
  <c r="AT436" i="9" s="1"/>
  <c r="H436" i="9"/>
  <c r="AS436" i="9" s="1"/>
  <c r="G436" i="9"/>
  <c r="AR436" i="9" s="1"/>
  <c r="F436" i="9"/>
  <c r="AQ436" i="9" s="1"/>
  <c r="AJ435" i="9"/>
  <c r="BU435" i="9" s="1"/>
  <c r="AI435" i="9"/>
  <c r="BT435" i="9" s="1"/>
  <c r="AH435" i="9"/>
  <c r="BS435" i="9" s="1"/>
  <c r="AG435" i="9"/>
  <c r="BR435" i="9" s="1"/>
  <c r="AF435" i="9"/>
  <c r="BQ435" i="9" s="1"/>
  <c r="AE435" i="9"/>
  <c r="BP435" i="9" s="1"/>
  <c r="AD435" i="9"/>
  <c r="BO435" i="9" s="1"/>
  <c r="AC435" i="9"/>
  <c r="BN435" i="9" s="1"/>
  <c r="AB435" i="9"/>
  <c r="BM435" i="9" s="1"/>
  <c r="AA435" i="9"/>
  <c r="BL435" i="9" s="1"/>
  <c r="Z435" i="9"/>
  <c r="BK435" i="9" s="1"/>
  <c r="Y435" i="9"/>
  <c r="BJ435" i="9" s="1"/>
  <c r="X435" i="9"/>
  <c r="BI435" i="9" s="1"/>
  <c r="W435" i="9"/>
  <c r="BH435" i="9" s="1"/>
  <c r="V435" i="9"/>
  <c r="BG435" i="9" s="1"/>
  <c r="U435" i="9"/>
  <c r="BF435" i="9" s="1"/>
  <c r="T435" i="9"/>
  <c r="BE435" i="9" s="1"/>
  <c r="S435" i="9"/>
  <c r="BD435" i="9" s="1"/>
  <c r="R435" i="9"/>
  <c r="BC435" i="9" s="1"/>
  <c r="Q435" i="9"/>
  <c r="BB435" i="9" s="1"/>
  <c r="P435" i="9"/>
  <c r="BA435" i="9" s="1"/>
  <c r="O435" i="9"/>
  <c r="AZ435" i="9" s="1"/>
  <c r="N435" i="9"/>
  <c r="AY435" i="9" s="1"/>
  <c r="M435" i="9"/>
  <c r="AX435" i="9" s="1"/>
  <c r="L435" i="9"/>
  <c r="AW435" i="9" s="1"/>
  <c r="K435" i="9"/>
  <c r="AV435" i="9" s="1"/>
  <c r="J435" i="9"/>
  <c r="AU435" i="9" s="1"/>
  <c r="I435" i="9"/>
  <c r="AT435" i="9" s="1"/>
  <c r="H435" i="9"/>
  <c r="AS435" i="9" s="1"/>
  <c r="G435" i="9"/>
  <c r="AR435" i="9" s="1"/>
  <c r="F435" i="9"/>
  <c r="AQ435" i="9" s="1"/>
  <c r="AJ434" i="9"/>
  <c r="BU434" i="9" s="1"/>
  <c r="AI434" i="9"/>
  <c r="BT434" i="9" s="1"/>
  <c r="AH434" i="9"/>
  <c r="BS434" i="9" s="1"/>
  <c r="AG434" i="9"/>
  <c r="BR434" i="9" s="1"/>
  <c r="AF434" i="9"/>
  <c r="BQ434" i="9" s="1"/>
  <c r="AE434" i="9"/>
  <c r="BP434" i="9" s="1"/>
  <c r="AD434" i="9"/>
  <c r="BO434" i="9" s="1"/>
  <c r="AC434" i="9"/>
  <c r="BN434" i="9" s="1"/>
  <c r="AB434" i="9"/>
  <c r="BM434" i="9" s="1"/>
  <c r="AA434" i="9"/>
  <c r="BL434" i="9" s="1"/>
  <c r="Z434" i="9"/>
  <c r="BK434" i="9" s="1"/>
  <c r="Y434" i="9"/>
  <c r="BJ434" i="9" s="1"/>
  <c r="X434" i="9"/>
  <c r="BI434" i="9" s="1"/>
  <c r="W434" i="9"/>
  <c r="BH434" i="9" s="1"/>
  <c r="V434" i="9"/>
  <c r="BG434" i="9" s="1"/>
  <c r="U434" i="9"/>
  <c r="BF434" i="9" s="1"/>
  <c r="T434" i="9"/>
  <c r="BE434" i="9" s="1"/>
  <c r="S434" i="9"/>
  <c r="BD434" i="9" s="1"/>
  <c r="R434" i="9"/>
  <c r="BC434" i="9" s="1"/>
  <c r="Q434" i="9"/>
  <c r="BB434" i="9" s="1"/>
  <c r="P434" i="9"/>
  <c r="BA434" i="9" s="1"/>
  <c r="O434" i="9"/>
  <c r="AZ434" i="9" s="1"/>
  <c r="N434" i="9"/>
  <c r="AY434" i="9" s="1"/>
  <c r="M434" i="9"/>
  <c r="AX434" i="9" s="1"/>
  <c r="L434" i="9"/>
  <c r="AW434" i="9" s="1"/>
  <c r="K434" i="9"/>
  <c r="AV434" i="9" s="1"/>
  <c r="J434" i="9"/>
  <c r="AU434" i="9" s="1"/>
  <c r="I434" i="9"/>
  <c r="AT434" i="9" s="1"/>
  <c r="H434" i="9"/>
  <c r="AS434" i="9" s="1"/>
  <c r="G434" i="9"/>
  <c r="AR434" i="9" s="1"/>
  <c r="F434" i="9"/>
  <c r="AQ434" i="9" s="1"/>
  <c r="AJ433" i="9"/>
  <c r="BU433" i="9" s="1"/>
  <c r="AI433" i="9"/>
  <c r="BT433" i="9" s="1"/>
  <c r="AH433" i="9"/>
  <c r="BS433" i="9" s="1"/>
  <c r="AG433" i="9"/>
  <c r="BR433" i="9" s="1"/>
  <c r="AF433" i="9"/>
  <c r="BQ433" i="9" s="1"/>
  <c r="AE433" i="9"/>
  <c r="BP433" i="9" s="1"/>
  <c r="AD433" i="9"/>
  <c r="BO433" i="9" s="1"/>
  <c r="AC433" i="9"/>
  <c r="BN433" i="9" s="1"/>
  <c r="AB433" i="9"/>
  <c r="BM433" i="9" s="1"/>
  <c r="AA433" i="9"/>
  <c r="BL433" i="9" s="1"/>
  <c r="Z433" i="9"/>
  <c r="BK433" i="9" s="1"/>
  <c r="Y433" i="9"/>
  <c r="BJ433" i="9" s="1"/>
  <c r="X433" i="9"/>
  <c r="BI433" i="9" s="1"/>
  <c r="W433" i="9"/>
  <c r="BH433" i="9" s="1"/>
  <c r="V433" i="9"/>
  <c r="BG433" i="9" s="1"/>
  <c r="U433" i="9"/>
  <c r="BF433" i="9" s="1"/>
  <c r="T433" i="9"/>
  <c r="BE433" i="9" s="1"/>
  <c r="S433" i="9"/>
  <c r="BD433" i="9" s="1"/>
  <c r="R433" i="9"/>
  <c r="BC433" i="9" s="1"/>
  <c r="Q433" i="9"/>
  <c r="BB433" i="9" s="1"/>
  <c r="P433" i="9"/>
  <c r="BA433" i="9" s="1"/>
  <c r="O433" i="9"/>
  <c r="AZ433" i="9" s="1"/>
  <c r="N433" i="9"/>
  <c r="AY433" i="9" s="1"/>
  <c r="M433" i="9"/>
  <c r="AX433" i="9" s="1"/>
  <c r="L433" i="9"/>
  <c r="AW433" i="9" s="1"/>
  <c r="K433" i="9"/>
  <c r="AV433" i="9" s="1"/>
  <c r="J433" i="9"/>
  <c r="AU433" i="9" s="1"/>
  <c r="I433" i="9"/>
  <c r="AT433" i="9" s="1"/>
  <c r="H433" i="9"/>
  <c r="AS433" i="9" s="1"/>
  <c r="G433" i="9"/>
  <c r="AR433" i="9" s="1"/>
  <c r="F433" i="9"/>
  <c r="AQ433" i="9" s="1"/>
  <c r="AJ432" i="9"/>
  <c r="BU432" i="9" s="1"/>
  <c r="AI432" i="9"/>
  <c r="BT432" i="9" s="1"/>
  <c r="AH432" i="9"/>
  <c r="BS432" i="9" s="1"/>
  <c r="AG432" i="9"/>
  <c r="BR432" i="9" s="1"/>
  <c r="AF432" i="9"/>
  <c r="BQ432" i="9" s="1"/>
  <c r="AE432" i="9"/>
  <c r="BP432" i="9" s="1"/>
  <c r="AD432" i="9"/>
  <c r="BO432" i="9" s="1"/>
  <c r="AC432" i="9"/>
  <c r="BN432" i="9" s="1"/>
  <c r="AB432" i="9"/>
  <c r="BM432" i="9" s="1"/>
  <c r="AA432" i="9"/>
  <c r="BL432" i="9" s="1"/>
  <c r="Z432" i="9"/>
  <c r="BK432" i="9" s="1"/>
  <c r="Y432" i="9"/>
  <c r="BJ432" i="9" s="1"/>
  <c r="X432" i="9"/>
  <c r="BI432" i="9" s="1"/>
  <c r="W432" i="9"/>
  <c r="BH432" i="9" s="1"/>
  <c r="V432" i="9"/>
  <c r="BG432" i="9" s="1"/>
  <c r="U432" i="9"/>
  <c r="BF432" i="9" s="1"/>
  <c r="T432" i="9"/>
  <c r="BE432" i="9" s="1"/>
  <c r="S432" i="9"/>
  <c r="BD432" i="9" s="1"/>
  <c r="R432" i="9"/>
  <c r="BC432" i="9" s="1"/>
  <c r="Q432" i="9"/>
  <c r="BB432" i="9" s="1"/>
  <c r="P432" i="9"/>
  <c r="BA432" i="9" s="1"/>
  <c r="O432" i="9"/>
  <c r="AZ432" i="9" s="1"/>
  <c r="N432" i="9"/>
  <c r="AY432" i="9" s="1"/>
  <c r="M432" i="9"/>
  <c r="AX432" i="9" s="1"/>
  <c r="L432" i="9"/>
  <c r="AW432" i="9" s="1"/>
  <c r="K432" i="9"/>
  <c r="AV432" i="9" s="1"/>
  <c r="J432" i="9"/>
  <c r="AU432" i="9" s="1"/>
  <c r="I432" i="9"/>
  <c r="AT432" i="9" s="1"/>
  <c r="H432" i="9"/>
  <c r="AS432" i="9" s="1"/>
  <c r="G432" i="9"/>
  <c r="AR432" i="9" s="1"/>
  <c r="F432" i="9"/>
  <c r="AQ432" i="9" s="1"/>
  <c r="AJ431" i="9"/>
  <c r="BU431" i="9" s="1"/>
  <c r="AI431" i="9"/>
  <c r="BT431" i="9" s="1"/>
  <c r="AH431" i="9"/>
  <c r="BS431" i="9" s="1"/>
  <c r="AG431" i="9"/>
  <c r="BR431" i="9" s="1"/>
  <c r="AF431" i="9"/>
  <c r="BQ431" i="9" s="1"/>
  <c r="AE431" i="9"/>
  <c r="BP431" i="9" s="1"/>
  <c r="AD431" i="9"/>
  <c r="BO431" i="9" s="1"/>
  <c r="AC431" i="9"/>
  <c r="BN431" i="9" s="1"/>
  <c r="AB431" i="9"/>
  <c r="BM431" i="9" s="1"/>
  <c r="AA431" i="9"/>
  <c r="BL431" i="9" s="1"/>
  <c r="Z431" i="9"/>
  <c r="BK431" i="9" s="1"/>
  <c r="Y431" i="9"/>
  <c r="BJ431" i="9" s="1"/>
  <c r="X431" i="9"/>
  <c r="BI431" i="9" s="1"/>
  <c r="W431" i="9"/>
  <c r="BH431" i="9" s="1"/>
  <c r="V431" i="9"/>
  <c r="BG431" i="9" s="1"/>
  <c r="U431" i="9"/>
  <c r="BF431" i="9" s="1"/>
  <c r="T431" i="9"/>
  <c r="BE431" i="9" s="1"/>
  <c r="S431" i="9"/>
  <c r="BD431" i="9" s="1"/>
  <c r="R431" i="9"/>
  <c r="BC431" i="9" s="1"/>
  <c r="Q431" i="9"/>
  <c r="BB431" i="9" s="1"/>
  <c r="P431" i="9"/>
  <c r="BA431" i="9" s="1"/>
  <c r="O431" i="9"/>
  <c r="AZ431" i="9" s="1"/>
  <c r="N431" i="9"/>
  <c r="AY431" i="9" s="1"/>
  <c r="M431" i="9"/>
  <c r="AX431" i="9" s="1"/>
  <c r="L431" i="9"/>
  <c r="AW431" i="9" s="1"/>
  <c r="K431" i="9"/>
  <c r="AV431" i="9" s="1"/>
  <c r="J431" i="9"/>
  <c r="AU431" i="9" s="1"/>
  <c r="I431" i="9"/>
  <c r="AT431" i="9" s="1"/>
  <c r="H431" i="9"/>
  <c r="AS431" i="9" s="1"/>
  <c r="G431" i="9"/>
  <c r="AR431" i="9" s="1"/>
  <c r="F431" i="9"/>
  <c r="AQ431" i="9" s="1"/>
  <c r="AJ430" i="9"/>
  <c r="BU430" i="9" s="1"/>
  <c r="AI430" i="9"/>
  <c r="BT430" i="9" s="1"/>
  <c r="AH430" i="9"/>
  <c r="BS430" i="9" s="1"/>
  <c r="AG430" i="9"/>
  <c r="BR430" i="9" s="1"/>
  <c r="AF430" i="9"/>
  <c r="BQ430" i="9" s="1"/>
  <c r="AE430" i="9"/>
  <c r="BP430" i="9" s="1"/>
  <c r="AD430" i="9"/>
  <c r="BO430" i="9" s="1"/>
  <c r="AC430" i="9"/>
  <c r="BN430" i="9" s="1"/>
  <c r="AB430" i="9"/>
  <c r="BM430" i="9" s="1"/>
  <c r="AA430" i="9"/>
  <c r="BL430" i="9" s="1"/>
  <c r="Z430" i="9"/>
  <c r="BK430" i="9" s="1"/>
  <c r="Y430" i="9"/>
  <c r="BJ430" i="9" s="1"/>
  <c r="X430" i="9"/>
  <c r="BI430" i="9" s="1"/>
  <c r="W430" i="9"/>
  <c r="BH430" i="9" s="1"/>
  <c r="V430" i="9"/>
  <c r="BG430" i="9" s="1"/>
  <c r="U430" i="9"/>
  <c r="BF430" i="9" s="1"/>
  <c r="T430" i="9"/>
  <c r="BE430" i="9" s="1"/>
  <c r="S430" i="9"/>
  <c r="BD430" i="9" s="1"/>
  <c r="R430" i="9"/>
  <c r="BC430" i="9" s="1"/>
  <c r="Q430" i="9"/>
  <c r="BB430" i="9" s="1"/>
  <c r="P430" i="9"/>
  <c r="BA430" i="9" s="1"/>
  <c r="O430" i="9"/>
  <c r="AZ430" i="9" s="1"/>
  <c r="N430" i="9"/>
  <c r="AY430" i="9" s="1"/>
  <c r="M430" i="9"/>
  <c r="AX430" i="9" s="1"/>
  <c r="L430" i="9"/>
  <c r="AW430" i="9" s="1"/>
  <c r="K430" i="9"/>
  <c r="AV430" i="9" s="1"/>
  <c r="J430" i="9"/>
  <c r="AU430" i="9" s="1"/>
  <c r="I430" i="9"/>
  <c r="AT430" i="9" s="1"/>
  <c r="H430" i="9"/>
  <c r="AS430" i="9" s="1"/>
  <c r="G430" i="9"/>
  <c r="AR430" i="9" s="1"/>
  <c r="F430" i="9"/>
  <c r="AQ430" i="9" s="1"/>
  <c r="AJ429" i="9"/>
  <c r="BU429" i="9" s="1"/>
  <c r="AI429" i="9"/>
  <c r="BT429" i="9" s="1"/>
  <c r="AH429" i="9"/>
  <c r="BS429" i="9" s="1"/>
  <c r="AG429" i="9"/>
  <c r="BR429" i="9" s="1"/>
  <c r="AF429" i="9"/>
  <c r="BQ429" i="9" s="1"/>
  <c r="AE429" i="9"/>
  <c r="BP429" i="9" s="1"/>
  <c r="AD429" i="9"/>
  <c r="BO429" i="9" s="1"/>
  <c r="AC429" i="9"/>
  <c r="BN429" i="9" s="1"/>
  <c r="AB429" i="9"/>
  <c r="BM429" i="9" s="1"/>
  <c r="AA429" i="9"/>
  <c r="BL429" i="9" s="1"/>
  <c r="Z429" i="9"/>
  <c r="BK429" i="9" s="1"/>
  <c r="Y429" i="9"/>
  <c r="BJ429" i="9" s="1"/>
  <c r="X429" i="9"/>
  <c r="BI429" i="9" s="1"/>
  <c r="W429" i="9"/>
  <c r="BH429" i="9" s="1"/>
  <c r="V429" i="9"/>
  <c r="BG429" i="9" s="1"/>
  <c r="U429" i="9"/>
  <c r="BF429" i="9" s="1"/>
  <c r="T429" i="9"/>
  <c r="BE429" i="9" s="1"/>
  <c r="S429" i="9"/>
  <c r="BD429" i="9" s="1"/>
  <c r="R429" i="9"/>
  <c r="BC429" i="9" s="1"/>
  <c r="Q429" i="9"/>
  <c r="BB429" i="9" s="1"/>
  <c r="P429" i="9"/>
  <c r="BA429" i="9" s="1"/>
  <c r="O429" i="9"/>
  <c r="AZ429" i="9" s="1"/>
  <c r="N429" i="9"/>
  <c r="AY429" i="9" s="1"/>
  <c r="M429" i="9"/>
  <c r="AX429" i="9" s="1"/>
  <c r="L429" i="9"/>
  <c r="AW429" i="9" s="1"/>
  <c r="K429" i="9"/>
  <c r="AV429" i="9" s="1"/>
  <c r="J429" i="9"/>
  <c r="AU429" i="9" s="1"/>
  <c r="I429" i="9"/>
  <c r="AT429" i="9" s="1"/>
  <c r="H429" i="9"/>
  <c r="AS429" i="9" s="1"/>
  <c r="G429" i="9"/>
  <c r="AR429" i="9" s="1"/>
  <c r="F429" i="9"/>
  <c r="AQ429" i="9" s="1"/>
  <c r="AJ428" i="9"/>
  <c r="BU428" i="9" s="1"/>
  <c r="AI428" i="9"/>
  <c r="BT428" i="9" s="1"/>
  <c r="AH428" i="9"/>
  <c r="BS428" i="9" s="1"/>
  <c r="AG428" i="9"/>
  <c r="BR428" i="9" s="1"/>
  <c r="AF428" i="9"/>
  <c r="BQ428" i="9" s="1"/>
  <c r="AE428" i="9"/>
  <c r="BP428" i="9" s="1"/>
  <c r="AD428" i="9"/>
  <c r="BO428" i="9" s="1"/>
  <c r="AC428" i="9"/>
  <c r="BN428" i="9" s="1"/>
  <c r="AB428" i="9"/>
  <c r="BM428" i="9" s="1"/>
  <c r="AA428" i="9"/>
  <c r="BL428" i="9" s="1"/>
  <c r="Z428" i="9"/>
  <c r="BK428" i="9" s="1"/>
  <c r="Y428" i="9"/>
  <c r="BJ428" i="9" s="1"/>
  <c r="X428" i="9"/>
  <c r="BI428" i="9" s="1"/>
  <c r="W428" i="9"/>
  <c r="BH428" i="9" s="1"/>
  <c r="V428" i="9"/>
  <c r="BG428" i="9" s="1"/>
  <c r="U428" i="9"/>
  <c r="BF428" i="9" s="1"/>
  <c r="T428" i="9"/>
  <c r="BE428" i="9" s="1"/>
  <c r="S428" i="9"/>
  <c r="BD428" i="9" s="1"/>
  <c r="R428" i="9"/>
  <c r="BC428" i="9" s="1"/>
  <c r="Q428" i="9"/>
  <c r="BB428" i="9" s="1"/>
  <c r="P428" i="9"/>
  <c r="BA428" i="9" s="1"/>
  <c r="O428" i="9"/>
  <c r="AZ428" i="9" s="1"/>
  <c r="N428" i="9"/>
  <c r="AY428" i="9" s="1"/>
  <c r="M428" i="9"/>
  <c r="AX428" i="9" s="1"/>
  <c r="L428" i="9"/>
  <c r="AW428" i="9" s="1"/>
  <c r="K428" i="9"/>
  <c r="AV428" i="9" s="1"/>
  <c r="J428" i="9"/>
  <c r="AU428" i="9" s="1"/>
  <c r="I428" i="9"/>
  <c r="AT428" i="9" s="1"/>
  <c r="H428" i="9"/>
  <c r="AS428" i="9" s="1"/>
  <c r="G428" i="9"/>
  <c r="AR428" i="9" s="1"/>
  <c r="F428" i="9"/>
  <c r="AQ428" i="9" s="1"/>
  <c r="AJ427" i="9"/>
  <c r="BU427" i="9" s="1"/>
  <c r="AI427" i="9"/>
  <c r="BT427" i="9" s="1"/>
  <c r="AH427" i="9"/>
  <c r="BS427" i="9" s="1"/>
  <c r="AG427" i="9"/>
  <c r="BR427" i="9" s="1"/>
  <c r="AF427" i="9"/>
  <c r="BQ427" i="9" s="1"/>
  <c r="AE427" i="9"/>
  <c r="BP427" i="9" s="1"/>
  <c r="AD427" i="9"/>
  <c r="BO427" i="9" s="1"/>
  <c r="AC427" i="9"/>
  <c r="BN427" i="9" s="1"/>
  <c r="AB427" i="9"/>
  <c r="BM427" i="9" s="1"/>
  <c r="AA427" i="9"/>
  <c r="BL427" i="9" s="1"/>
  <c r="Z427" i="9"/>
  <c r="BK427" i="9" s="1"/>
  <c r="Y427" i="9"/>
  <c r="BJ427" i="9" s="1"/>
  <c r="X427" i="9"/>
  <c r="BI427" i="9" s="1"/>
  <c r="W427" i="9"/>
  <c r="BH427" i="9" s="1"/>
  <c r="V427" i="9"/>
  <c r="BG427" i="9" s="1"/>
  <c r="U427" i="9"/>
  <c r="BF427" i="9" s="1"/>
  <c r="T427" i="9"/>
  <c r="BE427" i="9" s="1"/>
  <c r="S427" i="9"/>
  <c r="BD427" i="9" s="1"/>
  <c r="R427" i="9"/>
  <c r="BC427" i="9" s="1"/>
  <c r="Q427" i="9"/>
  <c r="BB427" i="9" s="1"/>
  <c r="P427" i="9"/>
  <c r="BA427" i="9" s="1"/>
  <c r="O427" i="9"/>
  <c r="AZ427" i="9" s="1"/>
  <c r="N427" i="9"/>
  <c r="AY427" i="9" s="1"/>
  <c r="M427" i="9"/>
  <c r="AX427" i="9" s="1"/>
  <c r="L427" i="9"/>
  <c r="AW427" i="9" s="1"/>
  <c r="K427" i="9"/>
  <c r="AV427" i="9" s="1"/>
  <c r="J427" i="9"/>
  <c r="AU427" i="9" s="1"/>
  <c r="I427" i="9"/>
  <c r="AT427" i="9" s="1"/>
  <c r="H427" i="9"/>
  <c r="AS427" i="9" s="1"/>
  <c r="G427" i="9"/>
  <c r="AR427" i="9" s="1"/>
  <c r="F427" i="9"/>
  <c r="AQ427" i="9" s="1"/>
  <c r="AJ426" i="9"/>
  <c r="BU426" i="9" s="1"/>
  <c r="AI426" i="9"/>
  <c r="BT426" i="9" s="1"/>
  <c r="AH426" i="9"/>
  <c r="BS426" i="9" s="1"/>
  <c r="AG426" i="9"/>
  <c r="BR426" i="9" s="1"/>
  <c r="AF426" i="9"/>
  <c r="BQ426" i="9" s="1"/>
  <c r="AE426" i="9"/>
  <c r="BP426" i="9" s="1"/>
  <c r="AD426" i="9"/>
  <c r="BO426" i="9" s="1"/>
  <c r="AC426" i="9"/>
  <c r="BN426" i="9" s="1"/>
  <c r="AB426" i="9"/>
  <c r="BM426" i="9" s="1"/>
  <c r="AA426" i="9"/>
  <c r="BL426" i="9" s="1"/>
  <c r="Z426" i="9"/>
  <c r="BK426" i="9" s="1"/>
  <c r="Y426" i="9"/>
  <c r="BJ426" i="9" s="1"/>
  <c r="X426" i="9"/>
  <c r="BI426" i="9" s="1"/>
  <c r="W426" i="9"/>
  <c r="V426" i="9"/>
  <c r="U426" i="9"/>
  <c r="T426" i="9"/>
  <c r="S426" i="9"/>
  <c r="R426" i="9"/>
  <c r="Q426" i="9"/>
  <c r="P426" i="9"/>
  <c r="O426" i="9"/>
  <c r="N426" i="9"/>
  <c r="M426" i="9"/>
  <c r="L426" i="9"/>
  <c r="K426" i="9"/>
  <c r="J426" i="9"/>
  <c r="I426" i="9"/>
  <c r="H426" i="9"/>
  <c r="G426" i="9"/>
  <c r="F426" i="9"/>
  <c r="AJ425" i="9"/>
  <c r="AI425" i="9"/>
  <c r="AH425" i="9"/>
  <c r="AG425" i="9"/>
  <c r="AF425" i="9"/>
  <c r="AE425" i="9"/>
  <c r="AD425" i="9"/>
  <c r="AC425" i="9"/>
  <c r="AB425" i="9"/>
  <c r="AA425" i="9"/>
  <c r="Z425" i="9"/>
  <c r="Y425" i="9"/>
  <c r="X425" i="9"/>
  <c r="W425" i="9"/>
  <c r="V425" i="9"/>
  <c r="U425" i="9"/>
  <c r="T425" i="9"/>
  <c r="S425" i="9"/>
  <c r="R425" i="9"/>
  <c r="Q425" i="9"/>
  <c r="P425" i="9"/>
  <c r="O425" i="9"/>
  <c r="N425" i="9"/>
  <c r="M425" i="9"/>
  <c r="L425" i="9"/>
  <c r="K425" i="9"/>
  <c r="J425" i="9"/>
  <c r="I425" i="9"/>
  <c r="H425" i="9"/>
  <c r="G425" i="9"/>
  <c r="F425" i="9"/>
  <c r="AJ424" i="9"/>
  <c r="AI424" i="9"/>
  <c r="AH424" i="9"/>
  <c r="AG424" i="9"/>
  <c r="AF424" i="9"/>
  <c r="AE424" i="9"/>
  <c r="AD424" i="9"/>
  <c r="AC424" i="9"/>
  <c r="AB424" i="9"/>
  <c r="AA424" i="9"/>
  <c r="Z424" i="9"/>
  <c r="Y424" i="9"/>
  <c r="X424" i="9"/>
  <c r="W424" i="9"/>
  <c r="V424" i="9"/>
  <c r="U424" i="9"/>
  <c r="T424" i="9"/>
  <c r="S424" i="9"/>
  <c r="R424" i="9"/>
  <c r="Q424" i="9"/>
  <c r="P424" i="9"/>
  <c r="O424" i="9"/>
  <c r="N424" i="9"/>
  <c r="M424" i="9"/>
  <c r="L424" i="9"/>
  <c r="K424" i="9"/>
  <c r="J424" i="9"/>
  <c r="I424" i="9"/>
  <c r="H424" i="9"/>
  <c r="G424" i="9"/>
  <c r="F424" i="9"/>
  <c r="AJ423" i="9"/>
  <c r="AI423" i="9"/>
  <c r="AH423" i="9"/>
  <c r="AG423" i="9"/>
  <c r="AF423" i="9"/>
  <c r="AE423" i="9"/>
  <c r="AD423" i="9"/>
  <c r="AC423" i="9"/>
  <c r="AB423" i="9"/>
  <c r="AA423" i="9"/>
  <c r="Z423" i="9"/>
  <c r="Y423" i="9"/>
  <c r="X423" i="9"/>
  <c r="W423" i="9"/>
  <c r="V423" i="9"/>
  <c r="U423" i="9"/>
  <c r="T423" i="9"/>
  <c r="S423" i="9"/>
  <c r="R423" i="9"/>
  <c r="Q423" i="9"/>
  <c r="P423" i="9"/>
  <c r="O423" i="9"/>
  <c r="N423" i="9"/>
  <c r="M423" i="9"/>
  <c r="L423" i="9"/>
  <c r="K423" i="9"/>
  <c r="J423" i="9"/>
  <c r="I423" i="9"/>
  <c r="H423" i="9"/>
  <c r="G423" i="9"/>
  <c r="F423" i="9"/>
  <c r="AJ422" i="9"/>
  <c r="AI422" i="9"/>
  <c r="AH422" i="9"/>
  <c r="AG422" i="9"/>
  <c r="AF422" i="9"/>
  <c r="AE422" i="9"/>
  <c r="AD422" i="9"/>
  <c r="AC422" i="9"/>
  <c r="AB422" i="9"/>
  <c r="AA422" i="9"/>
  <c r="Z422" i="9"/>
  <c r="Y422" i="9"/>
  <c r="X422" i="9"/>
  <c r="W422" i="9"/>
  <c r="V422" i="9"/>
  <c r="U422" i="9"/>
  <c r="T422" i="9"/>
  <c r="S422" i="9"/>
  <c r="R422" i="9"/>
  <c r="Q422" i="9"/>
  <c r="P422" i="9"/>
  <c r="O422" i="9"/>
  <c r="N422" i="9"/>
  <c r="M422" i="9"/>
  <c r="L422" i="9"/>
  <c r="K422" i="9"/>
  <c r="J422" i="9"/>
  <c r="I422" i="9"/>
  <c r="H422" i="9"/>
  <c r="G422" i="9"/>
  <c r="F422" i="9"/>
  <c r="AJ421" i="9"/>
  <c r="AI421" i="9"/>
  <c r="AH421" i="9"/>
  <c r="AG421" i="9"/>
  <c r="AF421" i="9"/>
  <c r="AE421" i="9"/>
  <c r="AD421" i="9"/>
  <c r="AC421" i="9"/>
  <c r="AB421" i="9"/>
  <c r="AA421" i="9"/>
  <c r="Z421" i="9"/>
  <c r="Y421" i="9"/>
  <c r="X421" i="9"/>
  <c r="W421" i="9"/>
  <c r="V421" i="9"/>
  <c r="U421" i="9"/>
  <c r="T421" i="9"/>
  <c r="S421" i="9"/>
  <c r="R421" i="9"/>
  <c r="Q421" i="9"/>
  <c r="P421" i="9"/>
  <c r="O421" i="9"/>
  <c r="N421" i="9"/>
  <c r="M421" i="9"/>
  <c r="L421" i="9"/>
  <c r="K421" i="9"/>
  <c r="J421" i="9"/>
  <c r="I421" i="9"/>
  <c r="H421" i="9"/>
  <c r="G421" i="9"/>
  <c r="F421" i="9"/>
  <c r="AJ420" i="9"/>
  <c r="AI420" i="9"/>
  <c r="AH420" i="9"/>
  <c r="AG420" i="9"/>
  <c r="AF420" i="9"/>
  <c r="AE420" i="9"/>
  <c r="AD420" i="9"/>
  <c r="AC420" i="9"/>
  <c r="AB420" i="9"/>
  <c r="AA420" i="9"/>
  <c r="Z420" i="9"/>
  <c r="Y420" i="9"/>
  <c r="X420" i="9"/>
  <c r="W420" i="9"/>
  <c r="V420" i="9"/>
  <c r="U420" i="9"/>
  <c r="T420" i="9"/>
  <c r="S420" i="9"/>
  <c r="R420" i="9"/>
  <c r="Q420" i="9"/>
  <c r="P420" i="9"/>
  <c r="O420" i="9"/>
  <c r="N420" i="9"/>
  <c r="M420" i="9"/>
  <c r="L420" i="9"/>
  <c r="K420" i="9"/>
  <c r="J420" i="9"/>
  <c r="I420" i="9"/>
  <c r="H420" i="9"/>
  <c r="G420" i="9"/>
  <c r="F420" i="9"/>
  <c r="AJ419" i="9"/>
  <c r="AI419" i="9"/>
  <c r="AH419" i="9"/>
  <c r="AG419" i="9"/>
  <c r="AF419" i="9"/>
  <c r="AE419" i="9"/>
  <c r="AD419" i="9"/>
  <c r="AC419" i="9"/>
  <c r="AB419" i="9"/>
  <c r="AA419" i="9"/>
  <c r="Z419" i="9"/>
  <c r="Y419" i="9"/>
  <c r="X419" i="9"/>
  <c r="W419" i="9"/>
  <c r="V419" i="9"/>
  <c r="U419" i="9"/>
  <c r="T419" i="9"/>
  <c r="S419" i="9"/>
  <c r="R419" i="9"/>
  <c r="Q419" i="9"/>
  <c r="P419" i="9"/>
  <c r="O419" i="9"/>
  <c r="N419" i="9"/>
  <c r="M419" i="9"/>
  <c r="L419" i="9"/>
  <c r="K419" i="9"/>
  <c r="J419" i="9"/>
  <c r="I419" i="9"/>
  <c r="H419" i="9"/>
  <c r="G419" i="9"/>
  <c r="F419" i="9"/>
  <c r="AJ418" i="9"/>
  <c r="AI418" i="9"/>
  <c r="AH418" i="9"/>
  <c r="AG418" i="9"/>
  <c r="AF418" i="9"/>
  <c r="AE418" i="9"/>
  <c r="AD418" i="9"/>
  <c r="AC418" i="9"/>
  <c r="AB418" i="9"/>
  <c r="AA418" i="9"/>
  <c r="Z418" i="9"/>
  <c r="Y418" i="9"/>
  <c r="X418" i="9"/>
  <c r="W418" i="9"/>
  <c r="V418" i="9"/>
  <c r="U418" i="9"/>
  <c r="T418" i="9"/>
  <c r="S418" i="9"/>
  <c r="R418" i="9"/>
  <c r="Q418" i="9"/>
  <c r="P418" i="9"/>
  <c r="O418" i="9"/>
  <c r="N418" i="9"/>
  <c r="M418" i="9"/>
  <c r="L418" i="9"/>
  <c r="K418" i="9"/>
  <c r="J418" i="9"/>
  <c r="I418" i="9"/>
  <c r="H418" i="9"/>
  <c r="G418" i="9"/>
  <c r="F418" i="9"/>
  <c r="AJ417" i="9"/>
  <c r="AI417" i="9"/>
  <c r="AH417" i="9"/>
  <c r="AG417" i="9"/>
  <c r="AF417" i="9"/>
  <c r="AE417" i="9"/>
  <c r="AD417" i="9"/>
  <c r="AC417" i="9"/>
  <c r="AB417" i="9"/>
  <c r="AA417" i="9"/>
  <c r="Z417" i="9"/>
  <c r="Y417" i="9"/>
  <c r="X417" i="9"/>
  <c r="W417" i="9"/>
  <c r="V417" i="9"/>
  <c r="U417" i="9"/>
  <c r="T417" i="9"/>
  <c r="S417" i="9"/>
  <c r="R417" i="9"/>
  <c r="Q417" i="9"/>
  <c r="P417" i="9"/>
  <c r="O417" i="9"/>
  <c r="N417" i="9"/>
  <c r="M417" i="9"/>
  <c r="L417" i="9"/>
  <c r="K417" i="9"/>
  <c r="J417" i="9"/>
  <c r="I417" i="9"/>
  <c r="H417" i="9"/>
  <c r="G417" i="9"/>
  <c r="F417" i="9"/>
  <c r="AJ416" i="9"/>
  <c r="AI416" i="9"/>
  <c r="AH416" i="9"/>
  <c r="AG416" i="9"/>
  <c r="AF416" i="9"/>
  <c r="AE416" i="9"/>
  <c r="AD416" i="9"/>
  <c r="AC416" i="9"/>
  <c r="AB416" i="9"/>
  <c r="AA416" i="9"/>
  <c r="Z416" i="9"/>
  <c r="Y416" i="9"/>
  <c r="X416" i="9"/>
  <c r="W416" i="9"/>
  <c r="V416" i="9"/>
  <c r="U416" i="9"/>
  <c r="T416" i="9"/>
  <c r="S416" i="9"/>
  <c r="R416" i="9"/>
  <c r="Q416" i="9"/>
  <c r="P416" i="9"/>
  <c r="O416" i="9"/>
  <c r="N416" i="9"/>
  <c r="M416" i="9"/>
  <c r="L416" i="9"/>
  <c r="K416" i="9"/>
  <c r="J416" i="9"/>
  <c r="I416" i="9"/>
  <c r="H416" i="9"/>
  <c r="G416" i="9"/>
  <c r="F416" i="9"/>
  <c r="AJ415" i="9"/>
  <c r="AI415" i="9"/>
  <c r="AH415" i="9"/>
  <c r="AG415" i="9"/>
  <c r="AF415" i="9"/>
  <c r="AE415" i="9"/>
  <c r="AD415" i="9"/>
  <c r="AC415" i="9"/>
  <c r="AB415" i="9"/>
  <c r="AA415" i="9"/>
  <c r="Z415" i="9"/>
  <c r="Y415" i="9"/>
  <c r="X415" i="9"/>
  <c r="W415" i="9"/>
  <c r="V415" i="9"/>
  <c r="U415" i="9"/>
  <c r="T415" i="9"/>
  <c r="S415" i="9"/>
  <c r="R415" i="9"/>
  <c r="Q415" i="9"/>
  <c r="P415" i="9"/>
  <c r="O415" i="9"/>
  <c r="N415" i="9"/>
  <c r="M415" i="9"/>
  <c r="L415" i="9"/>
  <c r="K415" i="9"/>
  <c r="J415" i="9"/>
  <c r="I415" i="9"/>
  <c r="H415" i="9"/>
  <c r="G415" i="9"/>
  <c r="F415" i="9"/>
  <c r="AJ414" i="9"/>
  <c r="AI414" i="9"/>
  <c r="AH414" i="9"/>
  <c r="AG414" i="9"/>
  <c r="AF414" i="9"/>
  <c r="AE414" i="9"/>
  <c r="AD414" i="9"/>
  <c r="AC414" i="9"/>
  <c r="AB414" i="9"/>
  <c r="AA414" i="9"/>
  <c r="Z414" i="9"/>
  <c r="Y414" i="9"/>
  <c r="X414" i="9"/>
  <c r="W414" i="9"/>
  <c r="V414" i="9"/>
  <c r="U414" i="9"/>
  <c r="T414" i="9"/>
  <c r="S414" i="9"/>
  <c r="R414" i="9"/>
  <c r="Q414" i="9"/>
  <c r="P414" i="9"/>
  <c r="O414" i="9"/>
  <c r="N414" i="9"/>
  <c r="M414" i="9"/>
  <c r="L414" i="9"/>
  <c r="K414" i="9"/>
  <c r="J414" i="9"/>
  <c r="I414" i="9"/>
  <c r="H414" i="9"/>
  <c r="G414" i="9"/>
  <c r="F414" i="9"/>
  <c r="AJ413" i="9"/>
  <c r="AI413" i="9"/>
  <c r="AH413" i="9"/>
  <c r="AG413" i="9"/>
  <c r="AF413" i="9"/>
  <c r="AE413" i="9"/>
  <c r="AD413" i="9"/>
  <c r="AC413" i="9"/>
  <c r="AB413" i="9"/>
  <c r="AA413" i="9"/>
  <c r="Z413" i="9"/>
  <c r="Y413" i="9"/>
  <c r="X413" i="9"/>
  <c r="W413" i="9"/>
  <c r="V413" i="9"/>
  <c r="U413" i="9"/>
  <c r="T413" i="9"/>
  <c r="S413" i="9"/>
  <c r="R413" i="9"/>
  <c r="Q413" i="9"/>
  <c r="P413" i="9"/>
  <c r="O413" i="9"/>
  <c r="N413" i="9"/>
  <c r="M413" i="9"/>
  <c r="L413" i="9"/>
  <c r="K413" i="9"/>
  <c r="J413" i="9"/>
  <c r="I413" i="9"/>
  <c r="H413" i="9"/>
  <c r="G413" i="9"/>
  <c r="F413" i="9"/>
  <c r="AJ412" i="9"/>
  <c r="AI412" i="9"/>
  <c r="AH412" i="9"/>
  <c r="AG412" i="9"/>
  <c r="AF412" i="9"/>
  <c r="AE412" i="9"/>
  <c r="AD412" i="9"/>
  <c r="AC412" i="9"/>
  <c r="AB412" i="9"/>
  <c r="AA412" i="9"/>
  <c r="Z412" i="9"/>
  <c r="Y412" i="9"/>
  <c r="X412" i="9"/>
  <c r="W412" i="9"/>
  <c r="V412" i="9"/>
  <c r="U412" i="9"/>
  <c r="T412" i="9"/>
  <c r="S412" i="9"/>
  <c r="R412" i="9"/>
  <c r="Q412" i="9"/>
  <c r="P412" i="9"/>
  <c r="O412" i="9"/>
  <c r="N412" i="9"/>
  <c r="M412" i="9"/>
  <c r="L412" i="9"/>
  <c r="K412" i="9"/>
  <c r="J412" i="9"/>
  <c r="I412" i="9"/>
  <c r="H412" i="9"/>
  <c r="G412" i="9"/>
  <c r="F412" i="9"/>
  <c r="AJ411" i="9"/>
  <c r="AI411" i="9"/>
  <c r="AH411" i="9"/>
  <c r="AG411" i="9"/>
  <c r="AF411" i="9"/>
  <c r="AE411" i="9"/>
  <c r="AD411" i="9"/>
  <c r="AC411" i="9"/>
  <c r="AB411" i="9"/>
  <c r="AA411" i="9"/>
  <c r="Z411" i="9"/>
  <c r="Y411" i="9"/>
  <c r="X411" i="9"/>
  <c r="W411" i="9"/>
  <c r="V411" i="9"/>
  <c r="U411" i="9"/>
  <c r="T411" i="9"/>
  <c r="S411" i="9"/>
  <c r="R411" i="9"/>
  <c r="Q411" i="9"/>
  <c r="P411" i="9"/>
  <c r="O411" i="9"/>
  <c r="N411" i="9"/>
  <c r="M411" i="9"/>
  <c r="L411" i="9"/>
  <c r="K411" i="9"/>
  <c r="J411" i="9"/>
  <c r="I411" i="9"/>
  <c r="H411" i="9"/>
  <c r="G411" i="9"/>
  <c r="F411" i="9"/>
  <c r="AJ410" i="9"/>
  <c r="AI410" i="9"/>
  <c r="AH410" i="9"/>
  <c r="AG410" i="9"/>
  <c r="AF410" i="9"/>
  <c r="AE410" i="9"/>
  <c r="AD410" i="9"/>
  <c r="AC410" i="9"/>
  <c r="AB410" i="9"/>
  <c r="AA410" i="9"/>
  <c r="Z410" i="9"/>
  <c r="Y410" i="9"/>
  <c r="X410" i="9"/>
  <c r="W410" i="9"/>
  <c r="V410" i="9"/>
  <c r="U410" i="9"/>
  <c r="T410" i="9"/>
  <c r="S410" i="9"/>
  <c r="R410" i="9"/>
  <c r="Q410" i="9"/>
  <c r="P410" i="9"/>
  <c r="O410" i="9"/>
  <c r="N410" i="9"/>
  <c r="M410" i="9"/>
  <c r="L410" i="9"/>
  <c r="K410" i="9"/>
  <c r="J410" i="9"/>
  <c r="I410" i="9"/>
  <c r="H410" i="9"/>
  <c r="G410" i="9"/>
  <c r="F410" i="9"/>
  <c r="AJ409" i="9"/>
  <c r="AI409" i="9"/>
  <c r="AH409" i="9"/>
  <c r="AG409" i="9"/>
  <c r="AF409" i="9"/>
  <c r="AE409" i="9"/>
  <c r="AD409" i="9"/>
  <c r="AC409" i="9"/>
  <c r="AB409" i="9"/>
  <c r="AA409" i="9"/>
  <c r="Z409" i="9"/>
  <c r="Y409" i="9"/>
  <c r="X409" i="9"/>
  <c r="W409" i="9"/>
  <c r="V409" i="9"/>
  <c r="U409" i="9"/>
  <c r="T409" i="9"/>
  <c r="S409" i="9"/>
  <c r="R409" i="9"/>
  <c r="Q409" i="9"/>
  <c r="P409" i="9"/>
  <c r="O409" i="9"/>
  <c r="N409" i="9"/>
  <c r="M409" i="9"/>
  <c r="L409" i="9"/>
  <c r="K409" i="9"/>
  <c r="J409" i="9"/>
  <c r="I409" i="9"/>
  <c r="H409" i="9"/>
  <c r="G409" i="9"/>
  <c r="F409" i="9"/>
  <c r="AJ408" i="9"/>
  <c r="AI408" i="9"/>
  <c r="AH408" i="9"/>
  <c r="AG408" i="9"/>
  <c r="AF408" i="9"/>
  <c r="AE408" i="9"/>
  <c r="AD408" i="9"/>
  <c r="AC408" i="9"/>
  <c r="AB408" i="9"/>
  <c r="AA408" i="9"/>
  <c r="Z408" i="9"/>
  <c r="Y408" i="9"/>
  <c r="X408" i="9"/>
  <c r="W408" i="9"/>
  <c r="V408" i="9"/>
  <c r="U408" i="9"/>
  <c r="T408" i="9"/>
  <c r="S408" i="9"/>
  <c r="R408" i="9"/>
  <c r="Q408" i="9"/>
  <c r="P408" i="9"/>
  <c r="O408" i="9"/>
  <c r="N408" i="9"/>
  <c r="M408" i="9"/>
  <c r="L408" i="9"/>
  <c r="K408" i="9"/>
  <c r="J408" i="9"/>
  <c r="I408" i="9"/>
  <c r="H408" i="9"/>
  <c r="G408" i="9"/>
  <c r="F408" i="9"/>
  <c r="AJ407" i="9"/>
  <c r="AI407" i="9"/>
  <c r="AH407" i="9"/>
  <c r="AG407" i="9"/>
  <c r="AF407" i="9"/>
  <c r="AE407" i="9"/>
  <c r="AD407" i="9"/>
  <c r="AC407" i="9"/>
  <c r="AB407" i="9"/>
  <c r="AA407" i="9"/>
  <c r="Z407" i="9"/>
  <c r="Y407" i="9"/>
  <c r="X407" i="9"/>
  <c r="W407" i="9"/>
  <c r="V407" i="9"/>
  <c r="U407" i="9"/>
  <c r="T407" i="9"/>
  <c r="S407" i="9"/>
  <c r="R407" i="9"/>
  <c r="Q407" i="9"/>
  <c r="P407" i="9"/>
  <c r="O407" i="9"/>
  <c r="N407" i="9"/>
  <c r="M407" i="9"/>
  <c r="L407" i="9"/>
  <c r="K407" i="9"/>
  <c r="J407" i="9"/>
  <c r="I407" i="9"/>
  <c r="H407" i="9"/>
  <c r="G407" i="9"/>
  <c r="F407" i="9"/>
  <c r="AJ406" i="9"/>
  <c r="AI406" i="9"/>
  <c r="AH406" i="9"/>
  <c r="AG406" i="9"/>
  <c r="AF406" i="9"/>
  <c r="AE406" i="9"/>
  <c r="AD406" i="9"/>
  <c r="AC406" i="9"/>
  <c r="AB406" i="9"/>
  <c r="AA406" i="9"/>
  <c r="Z406" i="9"/>
  <c r="Y406" i="9"/>
  <c r="X406" i="9"/>
  <c r="W406" i="9"/>
  <c r="V406" i="9"/>
  <c r="U406" i="9"/>
  <c r="T406" i="9"/>
  <c r="S406" i="9"/>
  <c r="R406" i="9"/>
  <c r="Q406" i="9"/>
  <c r="P406" i="9"/>
  <c r="O406" i="9"/>
  <c r="N406" i="9"/>
  <c r="M406" i="9"/>
  <c r="L406" i="9"/>
  <c r="K406" i="9"/>
  <c r="J406" i="9"/>
  <c r="I406" i="9"/>
  <c r="H406" i="9"/>
  <c r="G406" i="9"/>
  <c r="F406" i="9"/>
  <c r="AJ405" i="9"/>
  <c r="AI405" i="9"/>
  <c r="AH405" i="9"/>
  <c r="AG405" i="9"/>
  <c r="AF405" i="9"/>
  <c r="AE405" i="9"/>
  <c r="AD405" i="9"/>
  <c r="AC405" i="9"/>
  <c r="AB405" i="9"/>
  <c r="AA405" i="9"/>
  <c r="Z405" i="9"/>
  <c r="Y405" i="9"/>
  <c r="X405" i="9"/>
  <c r="W405" i="9"/>
  <c r="V405" i="9"/>
  <c r="U405" i="9"/>
  <c r="T405" i="9"/>
  <c r="S405" i="9"/>
  <c r="R405" i="9"/>
  <c r="Q405" i="9"/>
  <c r="P405" i="9"/>
  <c r="O405" i="9"/>
  <c r="N405" i="9"/>
  <c r="M405" i="9"/>
  <c r="L405" i="9"/>
  <c r="K405" i="9"/>
  <c r="J405" i="9"/>
  <c r="I405" i="9"/>
  <c r="H405" i="9"/>
  <c r="G405" i="9"/>
  <c r="F405" i="9"/>
  <c r="AJ404" i="9"/>
  <c r="AI404" i="9"/>
  <c r="AH404" i="9"/>
  <c r="AG404" i="9"/>
  <c r="AF404" i="9"/>
  <c r="AE404" i="9"/>
  <c r="AD404" i="9"/>
  <c r="AC404" i="9"/>
  <c r="AB404" i="9"/>
  <c r="AA404" i="9"/>
  <c r="Z404" i="9"/>
  <c r="Y404" i="9"/>
  <c r="X404" i="9"/>
  <c r="W404" i="9"/>
  <c r="V404" i="9"/>
  <c r="U404" i="9"/>
  <c r="T404" i="9"/>
  <c r="S404" i="9"/>
  <c r="R404" i="9"/>
  <c r="Q404" i="9"/>
  <c r="P404" i="9"/>
  <c r="O404" i="9"/>
  <c r="N404" i="9"/>
  <c r="M404" i="9"/>
  <c r="L404" i="9"/>
  <c r="K404" i="9"/>
  <c r="J404" i="9"/>
  <c r="I404" i="9"/>
  <c r="H404" i="9"/>
  <c r="G404" i="9"/>
  <c r="F404" i="9"/>
  <c r="AJ403" i="9"/>
  <c r="AI403" i="9"/>
  <c r="AH403" i="9"/>
  <c r="AG403" i="9"/>
  <c r="AF403" i="9"/>
  <c r="AE403" i="9"/>
  <c r="AD403" i="9"/>
  <c r="AC403" i="9"/>
  <c r="AB403" i="9"/>
  <c r="AA403" i="9"/>
  <c r="Z403" i="9"/>
  <c r="Y403" i="9"/>
  <c r="X403" i="9"/>
  <c r="W403" i="9"/>
  <c r="V403" i="9"/>
  <c r="U403" i="9"/>
  <c r="T403" i="9"/>
  <c r="S403" i="9"/>
  <c r="R403" i="9"/>
  <c r="Q403" i="9"/>
  <c r="P403" i="9"/>
  <c r="O403" i="9"/>
  <c r="N403" i="9"/>
  <c r="M403" i="9"/>
  <c r="L403" i="9"/>
  <c r="K403" i="9"/>
  <c r="J403" i="9"/>
  <c r="I403" i="9"/>
  <c r="H403" i="9"/>
  <c r="G403" i="9"/>
  <c r="F403" i="9"/>
  <c r="AJ402" i="9"/>
  <c r="AI402" i="9"/>
  <c r="AH402" i="9"/>
  <c r="AG402" i="9"/>
  <c r="AF402" i="9"/>
  <c r="AE402" i="9"/>
  <c r="AD402" i="9"/>
  <c r="AC402" i="9"/>
  <c r="AB402" i="9"/>
  <c r="AA402" i="9"/>
  <c r="Z402" i="9"/>
  <c r="Y402" i="9"/>
  <c r="X402" i="9"/>
  <c r="W402" i="9"/>
  <c r="V402" i="9"/>
  <c r="U402" i="9"/>
  <c r="T402" i="9"/>
  <c r="S402" i="9"/>
  <c r="R402" i="9"/>
  <c r="Q402" i="9"/>
  <c r="P402" i="9"/>
  <c r="O402" i="9"/>
  <c r="N402" i="9"/>
  <c r="M402" i="9"/>
  <c r="L402" i="9"/>
  <c r="K402" i="9"/>
  <c r="J402" i="9"/>
  <c r="I402" i="9"/>
  <c r="H402" i="9"/>
  <c r="G402" i="9"/>
  <c r="F402" i="9"/>
  <c r="AJ401" i="9"/>
  <c r="AI401" i="9"/>
  <c r="AH401" i="9"/>
  <c r="AG401" i="9"/>
  <c r="AF401" i="9"/>
  <c r="AE401" i="9"/>
  <c r="AD401" i="9"/>
  <c r="AC401" i="9"/>
  <c r="AB401" i="9"/>
  <c r="AA401" i="9"/>
  <c r="Z401" i="9"/>
  <c r="Y401" i="9"/>
  <c r="X401" i="9"/>
  <c r="W401" i="9"/>
  <c r="V401" i="9"/>
  <c r="U401" i="9"/>
  <c r="T401" i="9"/>
  <c r="S401" i="9"/>
  <c r="R401" i="9"/>
  <c r="Q401" i="9"/>
  <c r="P401" i="9"/>
  <c r="O401" i="9"/>
  <c r="N401" i="9"/>
  <c r="M401" i="9"/>
  <c r="L401" i="9"/>
  <c r="K401" i="9"/>
  <c r="J401" i="9"/>
  <c r="I401" i="9"/>
  <c r="H401" i="9"/>
  <c r="G401" i="9"/>
  <c r="F401" i="9"/>
  <c r="AJ400" i="9"/>
  <c r="AI400" i="9"/>
  <c r="AH400" i="9"/>
  <c r="AG400" i="9"/>
  <c r="AF400" i="9"/>
  <c r="AE400" i="9"/>
  <c r="AD400" i="9"/>
  <c r="AC400" i="9"/>
  <c r="AB400" i="9"/>
  <c r="AA400" i="9"/>
  <c r="Z400" i="9"/>
  <c r="Y400" i="9"/>
  <c r="X400" i="9"/>
  <c r="W400" i="9"/>
  <c r="V400" i="9"/>
  <c r="U400" i="9"/>
  <c r="T400" i="9"/>
  <c r="S400" i="9"/>
  <c r="R400" i="9"/>
  <c r="Q400" i="9"/>
  <c r="P400" i="9"/>
  <c r="O400" i="9"/>
  <c r="N400" i="9"/>
  <c r="M400" i="9"/>
  <c r="L400" i="9"/>
  <c r="K400" i="9"/>
  <c r="J400" i="9"/>
  <c r="I400" i="9"/>
  <c r="H400" i="9"/>
  <c r="G400" i="9"/>
  <c r="F400" i="9"/>
  <c r="AJ399" i="9"/>
  <c r="AI399" i="9"/>
  <c r="AH399" i="9"/>
  <c r="AG399" i="9"/>
  <c r="AF399" i="9"/>
  <c r="AE399" i="9"/>
  <c r="AD399" i="9"/>
  <c r="AC399" i="9"/>
  <c r="AB399" i="9"/>
  <c r="AA399" i="9"/>
  <c r="Z399" i="9"/>
  <c r="Y399" i="9"/>
  <c r="X399" i="9"/>
  <c r="W399" i="9"/>
  <c r="V399" i="9"/>
  <c r="U399" i="9"/>
  <c r="T399" i="9"/>
  <c r="S399" i="9"/>
  <c r="R399" i="9"/>
  <c r="Q399" i="9"/>
  <c r="P399" i="9"/>
  <c r="O399" i="9"/>
  <c r="N399" i="9"/>
  <c r="M399" i="9"/>
  <c r="L399" i="9"/>
  <c r="K399" i="9"/>
  <c r="J399" i="9"/>
  <c r="I399" i="9"/>
  <c r="H399" i="9"/>
  <c r="G399" i="9"/>
  <c r="F399" i="9"/>
  <c r="AJ398" i="9"/>
  <c r="AI398" i="9"/>
  <c r="AH398" i="9"/>
  <c r="AG398" i="9"/>
  <c r="AF398" i="9"/>
  <c r="AE398" i="9"/>
  <c r="AD398" i="9"/>
  <c r="AC398" i="9"/>
  <c r="AB398" i="9"/>
  <c r="AA398" i="9"/>
  <c r="Z398" i="9"/>
  <c r="Y398" i="9"/>
  <c r="X398" i="9"/>
  <c r="W398" i="9"/>
  <c r="V398" i="9"/>
  <c r="U398" i="9"/>
  <c r="T398" i="9"/>
  <c r="S398" i="9"/>
  <c r="R398" i="9"/>
  <c r="Q398" i="9"/>
  <c r="P398" i="9"/>
  <c r="O398" i="9"/>
  <c r="N398" i="9"/>
  <c r="M398" i="9"/>
  <c r="L398" i="9"/>
  <c r="K398" i="9"/>
  <c r="J398" i="9"/>
  <c r="I398" i="9"/>
  <c r="H398" i="9"/>
  <c r="G398" i="9"/>
  <c r="F398" i="9"/>
  <c r="AJ397" i="9"/>
  <c r="AI397" i="9"/>
  <c r="AH397" i="9"/>
  <c r="AG397" i="9"/>
  <c r="AF397" i="9"/>
  <c r="AE397" i="9"/>
  <c r="AD397" i="9"/>
  <c r="AC397" i="9"/>
  <c r="AB397" i="9"/>
  <c r="AA397" i="9"/>
  <c r="Z397" i="9"/>
  <c r="Y397" i="9"/>
  <c r="X397" i="9"/>
  <c r="W397" i="9"/>
  <c r="V397" i="9"/>
  <c r="U397" i="9"/>
  <c r="T397" i="9"/>
  <c r="S397" i="9"/>
  <c r="R397" i="9"/>
  <c r="Q397" i="9"/>
  <c r="P397" i="9"/>
  <c r="O397" i="9"/>
  <c r="N397" i="9"/>
  <c r="M397" i="9"/>
  <c r="L397" i="9"/>
  <c r="K397" i="9"/>
  <c r="J397" i="9"/>
  <c r="I397" i="9"/>
  <c r="H397" i="9"/>
  <c r="G397" i="9"/>
  <c r="F397" i="9"/>
  <c r="AJ396" i="9"/>
  <c r="AI396" i="9"/>
  <c r="AH396" i="9"/>
  <c r="AG396" i="9"/>
  <c r="AF396" i="9"/>
  <c r="AE396" i="9"/>
  <c r="AD396" i="9"/>
  <c r="AC396" i="9"/>
  <c r="AB396" i="9"/>
  <c r="AA396" i="9"/>
  <c r="Z396" i="9"/>
  <c r="Y396" i="9"/>
  <c r="X396" i="9"/>
  <c r="W396" i="9"/>
  <c r="V396" i="9"/>
  <c r="U396" i="9"/>
  <c r="T396" i="9"/>
  <c r="S396" i="9"/>
  <c r="R396" i="9"/>
  <c r="Q396" i="9"/>
  <c r="P396" i="9"/>
  <c r="O396" i="9"/>
  <c r="N396" i="9"/>
  <c r="M396" i="9"/>
  <c r="L396" i="9"/>
  <c r="K396" i="9"/>
  <c r="J396" i="9"/>
  <c r="I396" i="9"/>
  <c r="H396" i="9"/>
  <c r="G396" i="9"/>
  <c r="F396" i="9"/>
  <c r="AJ395" i="9"/>
  <c r="AI395" i="9"/>
  <c r="AH395" i="9"/>
  <c r="AG395" i="9"/>
  <c r="AF395" i="9"/>
  <c r="AE395" i="9"/>
  <c r="AD395" i="9"/>
  <c r="AC395" i="9"/>
  <c r="AB395" i="9"/>
  <c r="AA395" i="9"/>
  <c r="Z395" i="9"/>
  <c r="Y395" i="9"/>
  <c r="X395" i="9"/>
  <c r="W395" i="9"/>
  <c r="V395" i="9"/>
  <c r="U395" i="9"/>
  <c r="T395" i="9"/>
  <c r="S395" i="9"/>
  <c r="R395" i="9"/>
  <c r="Q395" i="9"/>
  <c r="P395" i="9"/>
  <c r="O395" i="9"/>
  <c r="N395" i="9"/>
  <c r="M395" i="9"/>
  <c r="L395" i="9"/>
  <c r="K395" i="9"/>
  <c r="J395" i="9"/>
  <c r="I395" i="9"/>
  <c r="H395" i="9"/>
  <c r="G395" i="9"/>
  <c r="F395" i="9"/>
  <c r="AJ394" i="9"/>
  <c r="AI394" i="9"/>
  <c r="AH394" i="9"/>
  <c r="AG394" i="9"/>
  <c r="AF394" i="9"/>
  <c r="AE394" i="9"/>
  <c r="AD394" i="9"/>
  <c r="AC394" i="9"/>
  <c r="AB394" i="9"/>
  <c r="AA394" i="9"/>
  <c r="Z394" i="9"/>
  <c r="Y394" i="9"/>
  <c r="X394" i="9"/>
  <c r="W394" i="9"/>
  <c r="V394" i="9"/>
  <c r="U394" i="9"/>
  <c r="T394" i="9"/>
  <c r="S394" i="9"/>
  <c r="R394" i="9"/>
  <c r="Q394" i="9"/>
  <c r="P394" i="9"/>
  <c r="O394" i="9"/>
  <c r="N394" i="9"/>
  <c r="M394" i="9"/>
  <c r="L394" i="9"/>
  <c r="K394" i="9"/>
  <c r="J394" i="9"/>
  <c r="I394" i="9"/>
  <c r="H394" i="9"/>
  <c r="G394" i="9"/>
  <c r="F394" i="9"/>
  <c r="AJ393" i="9"/>
  <c r="AI393" i="9"/>
  <c r="AH393" i="9"/>
  <c r="AG393" i="9"/>
  <c r="AF393" i="9"/>
  <c r="AE393" i="9"/>
  <c r="AD393" i="9"/>
  <c r="AC393" i="9"/>
  <c r="AB393" i="9"/>
  <c r="AA393" i="9"/>
  <c r="Z393" i="9"/>
  <c r="Y393" i="9"/>
  <c r="X393" i="9"/>
  <c r="W393" i="9"/>
  <c r="V393" i="9"/>
  <c r="U393" i="9"/>
  <c r="T393" i="9"/>
  <c r="S393" i="9"/>
  <c r="R393" i="9"/>
  <c r="Q393" i="9"/>
  <c r="P393" i="9"/>
  <c r="O393" i="9"/>
  <c r="N393" i="9"/>
  <c r="M393" i="9"/>
  <c r="L393" i="9"/>
  <c r="K393" i="9"/>
  <c r="J393" i="9"/>
  <c r="I393" i="9"/>
  <c r="H393" i="9"/>
  <c r="G393" i="9"/>
  <c r="F393" i="9"/>
  <c r="AJ392" i="9"/>
  <c r="AI392" i="9"/>
  <c r="AH392" i="9"/>
  <c r="AG392" i="9"/>
  <c r="AF392" i="9"/>
  <c r="AE392" i="9"/>
  <c r="AD392" i="9"/>
  <c r="AC392" i="9"/>
  <c r="AB392" i="9"/>
  <c r="AA392" i="9"/>
  <c r="Z392" i="9"/>
  <c r="Y392" i="9"/>
  <c r="X392" i="9"/>
  <c r="W392" i="9"/>
  <c r="V392" i="9"/>
  <c r="U392" i="9"/>
  <c r="T392" i="9"/>
  <c r="S392" i="9"/>
  <c r="R392" i="9"/>
  <c r="Q392" i="9"/>
  <c r="P392" i="9"/>
  <c r="O392" i="9"/>
  <c r="N392" i="9"/>
  <c r="M392" i="9"/>
  <c r="L392" i="9"/>
  <c r="K392" i="9"/>
  <c r="J392" i="9"/>
  <c r="I392" i="9"/>
  <c r="H392" i="9"/>
  <c r="G392" i="9"/>
  <c r="F392" i="9"/>
  <c r="AJ391" i="9"/>
  <c r="AI391" i="9"/>
  <c r="AH391" i="9"/>
  <c r="AG391" i="9"/>
  <c r="AF391" i="9"/>
  <c r="AE391" i="9"/>
  <c r="AD391" i="9"/>
  <c r="AC391" i="9"/>
  <c r="AB391" i="9"/>
  <c r="AA391" i="9"/>
  <c r="Z391" i="9"/>
  <c r="Y391" i="9"/>
  <c r="X391" i="9"/>
  <c r="W391" i="9"/>
  <c r="V391" i="9"/>
  <c r="U391" i="9"/>
  <c r="T391" i="9"/>
  <c r="S391" i="9"/>
  <c r="R391" i="9"/>
  <c r="Q391" i="9"/>
  <c r="P391" i="9"/>
  <c r="O391" i="9"/>
  <c r="N391" i="9"/>
  <c r="M391" i="9"/>
  <c r="L391" i="9"/>
  <c r="K391" i="9"/>
  <c r="J391" i="9"/>
  <c r="I391" i="9"/>
  <c r="H391" i="9"/>
  <c r="G391" i="9"/>
  <c r="F391" i="9"/>
  <c r="AJ390" i="9"/>
  <c r="AI390" i="9"/>
  <c r="AH390" i="9"/>
  <c r="AG390" i="9"/>
  <c r="AF390" i="9"/>
  <c r="AE390" i="9"/>
  <c r="AD390" i="9"/>
  <c r="AC390" i="9"/>
  <c r="AB390" i="9"/>
  <c r="AA390" i="9"/>
  <c r="Z390" i="9"/>
  <c r="Y390" i="9"/>
  <c r="X390" i="9"/>
  <c r="W390" i="9"/>
  <c r="V390" i="9"/>
  <c r="U390" i="9"/>
  <c r="T390" i="9"/>
  <c r="S390" i="9"/>
  <c r="R390" i="9"/>
  <c r="Q390" i="9"/>
  <c r="P390" i="9"/>
  <c r="O390" i="9"/>
  <c r="N390" i="9"/>
  <c r="M390" i="9"/>
  <c r="L390" i="9"/>
  <c r="K390" i="9"/>
  <c r="J390" i="9"/>
  <c r="I390" i="9"/>
  <c r="H390" i="9"/>
  <c r="G390" i="9"/>
  <c r="F390" i="9"/>
  <c r="AJ389" i="9"/>
  <c r="AI389" i="9"/>
  <c r="AH389" i="9"/>
  <c r="AG389" i="9"/>
  <c r="AF389" i="9"/>
  <c r="AE389" i="9"/>
  <c r="AD389" i="9"/>
  <c r="AC389" i="9"/>
  <c r="AB389" i="9"/>
  <c r="AA389" i="9"/>
  <c r="Z389" i="9"/>
  <c r="Y389" i="9"/>
  <c r="X389" i="9"/>
  <c r="W389" i="9"/>
  <c r="V389" i="9"/>
  <c r="U389" i="9"/>
  <c r="T389" i="9"/>
  <c r="S389" i="9"/>
  <c r="R389" i="9"/>
  <c r="Q389" i="9"/>
  <c r="P389" i="9"/>
  <c r="O389" i="9"/>
  <c r="N389" i="9"/>
  <c r="M389" i="9"/>
  <c r="L389" i="9"/>
  <c r="K389" i="9"/>
  <c r="J389" i="9"/>
  <c r="I389" i="9"/>
  <c r="H389" i="9"/>
  <c r="G389" i="9"/>
  <c r="F389" i="9"/>
  <c r="AJ388" i="9"/>
  <c r="AI388" i="9"/>
  <c r="AH388" i="9"/>
  <c r="AG388" i="9"/>
  <c r="AF388" i="9"/>
  <c r="AE388" i="9"/>
  <c r="AD388" i="9"/>
  <c r="AC388" i="9"/>
  <c r="AB388" i="9"/>
  <c r="AA388" i="9"/>
  <c r="Z388" i="9"/>
  <c r="Y388" i="9"/>
  <c r="X388" i="9"/>
  <c r="W388" i="9"/>
  <c r="V388" i="9"/>
  <c r="U388" i="9"/>
  <c r="T388" i="9"/>
  <c r="S388" i="9"/>
  <c r="R388" i="9"/>
  <c r="Q388" i="9"/>
  <c r="P388" i="9"/>
  <c r="O388" i="9"/>
  <c r="N388" i="9"/>
  <c r="M388" i="9"/>
  <c r="L388" i="9"/>
  <c r="K388" i="9"/>
  <c r="J388" i="9"/>
  <c r="I388" i="9"/>
  <c r="H388" i="9"/>
  <c r="G388" i="9"/>
  <c r="F388" i="9"/>
  <c r="AJ387" i="9"/>
  <c r="AI387" i="9"/>
  <c r="AH387" i="9"/>
  <c r="AG387" i="9"/>
  <c r="AF387" i="9"/>
  <c r="AE387" i="9"/>
  <c r="AD387" i="9"/>
  <c r="AC387" i="9"/>
  <c r="AB387" i="9"/>
  <c r="AA387" i="9"/>
  <c r="Z387" i="9"/>
  <c r="Y387" i="9"/>
  <c r="X387" i="9"/>
  <c r="W387" i="9"/>
  <c r="V387" i="9"/>
  <c r="U387" i="9"/>
  <c r="T387" i="9"/>
  <c r="S387" i="9"/>
  <c r="R387" i="9"/>
  <c r="Q387" i="9"/>
  <c r="P387" i="9"/>
  <c r="O387" i="9"/>
  <c r="N387" i="9"/>
  <c r="M387" i="9"/>
  <c r="L387" i="9"/>
  <c r="K387" i="9"/>
  <c r="J387" i="9"/>
  <c r="I387" i="9"/>
  <c r="H387" i="9"/>
  <c r="G387" i="9"/>
  <c r="F387" i="9"/>
  <c r="AJ386" i="9"/>
  <c r="AI386" i="9"/>
  <c r="AH386" i="9"/>
  <c r="AG386" i="9"/>
  <c r="AF386" i="9"/>
  <c r="AE386" i="9"/>
  <c r="AD386" i="9"/>
  <c r="AC386" i="9"/>
  <c r="AB386" i="9"/>
  <c r="AA386" i="9"/>
  <c r="Z386" i="9"/>
  <c r="Y386" i="9"/>
  <c r="X386" i="9"/>
  <c r="W386" i="9"/>
  <c r="V386" i="9"/>
  <c r="U386" i="9"/>
  <c r="T386" i="9"/>
  <c r="S386" i="9"/>
  <c r="R386" i="9"/>
  <c r="Q386" i="9"/>
  <c r="P386" i="9"/>
  <c r="O386" i="9"/>
  <c r="N386" i="9"/>
  <c r="M386" i="9"/>
  <c r="L386" i="9"/>
  <c r="K386" i="9"/>
  <c r="J386" i="9"/>
  <c r="I386" i="9"/>
  <c r="H386" i="9"/>
  <c r="G386" i="9"/>
  <c r="F386" i="9"/>
  <c r="AJ385" i="9"/>
  <c r="AI385" i="9"/>
  <c r="AH385" i="9"/>
  <c r="AG385" i="9"/>
  <c r="AF385" i="9"/>
  <c r="AE385" i="9"/>
  <c r="AD385" i="9"/>
  <c r="AC385" i="9"/>
  <c r="AB385" i="9"/>
  <c r="AA385" i="9"/>
  <c r="Z385" i="9"/>
  <c r="Y385" i="9"/>
  <c r="X385" i="9"/>
  <c r="W385" i="9"/>
  <c r="V385" i="9"/>
  <c r="U385" i="9"/>
  <c r="T385" i="9"/>
  <c r="S385" i="9"/>
  <c r="R385" i="9"/>
  <c r="Q385" i="9"/>
  <c r="P385" i="9"/>
  <c r="O385" i="9"/>
  <c r="N385" i="9"/>
  <c r="M385" i="9"/>
  <c r="L385" i="9"/>
  <c r="K385" i="9"/>
  <c r="J385" i="9"/>
  <c r="I385" i="9"/>
  <c r="H385" i="9"/>
  <c r="G385" i="9"/>
  <c r="F385" i="9"/>
  <c r="AJ384" i="9"/>
  <c r="AI384" i="9"/>
  <c r="AH384" i="9"/>
  <c r="AG384" i="9"/>
  <c r="AF384" i="9"/>
  <c r="AE384" i="9"/>
  <c r="AD384" i="9"/>
  <c r="AC384" i="9"/>
  <c r="AB384" i="9"/>
  <c r="AA384" i="9"/>
  <c r="Z384" i="9"/>
  <c r="Y384" i="9"/>
  <c r="X384" i="9"/>
  <c r="W384" i="9"/>
  <c r="V384" i="9"/>
  <c r="U384" i="9"/>
  <c r="T384" i="9"/>
  <c r="S384" i="9"/>
  <c r="R384" i="9"/>
  <c r="Q384" i="9"/>
  <c r="P384" i="9"/>
  <c r="O384" i="9"/>
  <c r="N384" i="9"/>
  <c r="M384" i="9"/>
  <c r="L384" i="9"/>
  <c r="K384" i="9"/>
  <c r="J384" i="9"/>
  <c r="I384" i="9"/>
  <c r="H384" i="9"/>
  <c r="G384" i="9"/>
  <c r="F384" i="9"/>
  <c r="AJ383" i="9"/>
  <c r="AI383" i="9"/>
  <c r="AH383" i="9"/>
  <c r="AG383" i="9"/>
  <c r="AF383" i="9"/>
  <c r="AE383" i="9"/>
  <c r="AD383" i="9"/>
  <c r="AC383" i="9"/>
  <c r="AB383" i="9"/>
  <c r="AA383" i="9"/>
  <c r="Z383" i="9"/>
  <c r="Y383" i="9"/>
  <c r="X383" i="9"/>
  <c r="W383" i="9"/>
  <c r="V383" i="9"/>
  <c r="U383" i="9"/>
  <c r="T383" i="9"/>
  <c r="S383" i="9"/>
  <c r="R383" i="9"/>
  <c r="Q383" i="9"/>
  <c r="P383" i="9"/>
  <c r="O383" i="9"/>
  <c r="N383" i="9"/>
  <c r="M383" i="9"/>
  <c r="L383" i="9"/>
  <c r="K383" i="9"/>
  <c r="J383" i="9"/>
  <c r="I383" i="9"/>
  <c r="H383" i="9"/>
  <c r="G383" i="9"/>
  <c r="F383" i="9"/>
  <c r="AJ382" i="9"/>
  <c r="AI382" i="9"/>
  <c r="AH382" i="9"/>
  <c r="AG382" i="9"/>
  <c r="AF382" i="9"/>
  <c r="AE382" i="9"/>
  <c r="AD382" i="9"/>
  <c r="AC382" i="9"/>
  <c r="AB382" i="9"/>
  <c r="AA382" i="9"/>
  <c r="Z382" i="9"/>
  <c r="Y382" i="9"/>
  <c r="X382" i="9"/>
  <c r="W382" i="9"/>
  <c r="V382" i="9"/>
  <c r="U382" i="9"/>
  <c r="T382" i="9"/>
  <c r="S382" i="9"/>
  <c r="R382" i="9"/>
  <c r="Q382" i="9"/>
  <c r="P382" i="9"/>
  <c r="O382" i="9"/>
  <c r="N382" i="9"/>
  <c r="M382" i="9"/>
  <c r="L382" i="9"/>
  <c r="K382" i="9"/>
  <c r="J382" i="9"/>
  <c r="I382" i="9"/>
  <c r="H382" i="9"/>
  <c r="G382" i="9"/>
  <c r="F382" i="9"/>
  <c r="AJ381" i="9"/>
  <c r="AI381" i="9"/>
  <c r="AH381" i="9"/>
  <c r="AG381" i="9"/>
  <c r="AF381" i="9"/>
  <c r="AE381" i="9"/>
  <c r="AD381" i="9"/>
  <c r="AC381" i="9"/>
  <c r="AB381" i="9"/>
  <c r="AA381" i="9"/>
  <c r="Z381" i="9"/>
  <c r="Y381" i="9"/>
  <c r="X381" i="9"/>
  <c r="W381" i="9"/>
  <c r="V381" i="9"/>
  <c r="U381" i="9"/>
  <c r="T381" i="9"/>
  <c r="S381" i="9"/>
  <c r="R381" i="9"/>
  <c r="Q381" i="9"/>
  <c r="P381" i="9"/>
  <c r="O381" i="9"/>
  <c r="N381" i="9"/>
  <c r="M381" i="9"/>
  <c r="L381" i="9"/>
  <c r="K381" i="9"/>
  <c r="J381" i="9"/>
  <c r="I381" i="9"/>
  <c r="H381" i="9"/>
  <c r="G381" i="9"/>
  <c r="F381" i="9"/>
  <c r="AJ380" i="9"/>
  <c r="AI380" i="9"/>
  <c r="AH380" i="9"/>
  <c r="AG380" i="9"/>
  <c r="AF380" i="9"/>
  <c r="AE380" i="9"/>
  <c r="AD380" i="9"/>
  <c r="AC380" i="9"/>
  <c r="AB380" i="9"/>
  <c r="AA380" i="9"/>
  <c r="Z380" i="9"/>
  <c r="Y380" i="9"/>
  <c r="X380" i="9"/>
  <c r="W380" i="9"/>
  <c r="V380" i="9"/>
  <c r="U380" i="9"/>
  <c r="T380" i="9"/>
  <c r="S380" i="9"/>
  <c r="R380" i="9"/>
  <c r="Q380" i="9"/>
  <c r="P380" i="9"/>
  <c r="O380" i="9"/>
  <c r="N380" i="9"/>
  <c r="M380" i="9"/>
  <c r="L380" i="9"/>
  <c r="K380" i="9"/>
  <c r="J380" i="9"/>
  <c r="I380" i="9"/>
  <c r="H380" i="9"/>
  <c r="G380" i="9"/>
  <c r="F380" i="9"/>
  <c r="AJ379" i="9"/>
  <c r="AI379" i="9"/>
  <c r="AH379" i="9"/>
  <c r="AG379" i="9"/>
  <c r="AF379" i="9"/>
  <c r="AE379" i="9"/>
  <c r="AD379" i="9"/>
  <c r="AC379" i="9"/>
  <c r="AB379" i="9"/>
  <c r="AA379" i="9"/>
  <c r="Z379" i="9"/>
  <c r="Y379" i="9"/>
  <c r="X379" i="9"/>
  <c r="W379" i="9"/>
  <c r="V379" i="9"/>
  <c r="U379" i="9"/>
  <c r="T379" i="9"/>
  <c r="S379" i="9"/>
  <c r="R379" i="9"/>
  <c r="Q379" i="9"/>
  <c r="P379" i="9"/>
  <c r="O379" i="9"/>
  <c r="N379" i="9"/>
  <c r="M379" i="9"/>
  <c r="L379" i="9"/>
  <c r="K379" i="9"/>
  <c r="J379" i="9"/>
  <c r="I379" i="9"/>
  <c r="H379" i="9"/>
  <c r="G379" i="9"/>
  <c r="F379" i="9"/>
  <c r="AJ378" i="9"/>
  <c r="AI378" i="9"/>
  <c r="AH378" i="9"/>
  <c r="AG378" i="9"/>
  <c r="AF378" i="9"/>
  <c r="AE378" i="9"/>
  <c r="AD378" i="9"/>
  <c r="AC378" i="9"/>
  <c r="AB378" i="9"/>
  <c r="AA378" i="9"/>
  <c r="Z378" i="9"/>
  <c r="Y378" i="9"/>
  <c r="X378" i="9"/>
  <c r="W378" i="9"/>
  <c r="V378" i="9"/>
  <c r="U378" i="9"/>
  <c r="T378" i="9"/>
  <c r="S378" i="9"/>
  <c r="R378" i="9"/>
  <c r="Q378" i="9"/>
  <c r="P378" i="9"/>
  <c r="O378" i="9"/>
  <c r="N378" i="9"/>
  <c r="M378" i="9"/>
  <c r="L378" i="9"/>
  <c r="K378" i="9"/>
  <c r="J378" i="9"/>
  <c r="I378" i="9"/>
  <c r="H378" i="9"/>
  <c r="G378" i="9"/>
  <c r="F378" i="9"/>
  <c r="AJ377" i="9"/>
  <c r="AI377" i="9"/>
  <c r="AH377" i="9"/>
  <c r="AG377" i="9"/>
  <c r="AF377" i="9"/>
  <c r="AE377" i="9"/>
  <c r="AD377" i="9"/>
  <c r="AC377" i="9"/>
  <c r="AB377" i="9"/>
  <c r="AA377" i="9"/>
  <c r="Z377" i="9"/>
  <c r="Y377" i="9"/>
  <c r="X377" i="9"/>
  <c r="W377" i="9"/>
  <c r="V377" i="9"/>
  <c r="U377" i="9"/>
  <c r="T377" i="9"/>
  <c r="S377" i="9"/>
  <c r="R377" i="9"/>
  <c r="Q377" i="9"/>
  <c r="P377" i="9"/>
  <c r="O377" i="9"/>
  <c r="N377" i="9"/>
  <c r="M377" i="9"/>
  <c r="L377" i="9"/>
  <c r="K377" i="9"/>
  <c r="J377" i="9"/>
  <c r="I377" i="9"/>
  <c r="H377" i="9"/>
  <c r="G377" i="9"/>
  <c r="F377" i="9"/>
  <c r="AJ376" i="9"/>
  <c r="AI376" i="9"/>
  <c r="AH376" i="9"/>
  <c r="AG376" i="9"/>
  <c r="AF376" i="9"/>
  <c r="AE376" i="9"/>
  <c r="AD376" i="9"/>
  <c r="AC376" i="9"/>
  <c r="AB376" i="9"/>
  <c r="AA376" i="9"/>
  <c r="Z376" i="9"/>
  <c r="Y376" i="9"/>
  <c r="X376" i="9"/>
  <c r="W376" i="9"/>
  <c r="V376" i="9"/>
  <c r="U376" i="9"/>
  <c r="T376" i="9"/>
  <c r="S376" i="9"/>
  <c r="R376" i="9"/>
  <c r="Q376" i="9"/>
  <c r="P376" i="9"/>
  <c r="O376" i="9"/>
  <c r="N376" i="9"/>
  <c r="M376" i="9"/>
  <c r="L376" i="9"/>
  <c r="K376" i="9"/>
  <c r="J376" i="9"/>
  <c r="I376" i="9"/>
  <c r="H376" i="9"/>
  <c r="G376" i="9"/>
  <c r="F376" i="9"/>
  <c r="AJ375" i="9"/>
  <c r="AI375" i="9"/>
  <c r="AH375" i="9"/>
  <c r="AG375" i="9"/>
  <c r="AF375" i="9"/>
  <c r="AE375" i="9"/>
  <c r="AD375" i="9"/>
  <c r="AC375" i="9"/>
  <c r="AB375" i="9"/>
  <c r="AA375" i="9"/>
  <c r="Z375" i="9"/>
  <c r="Y375" i="9"/>
  <c r="X375" i="9"/>
  <c r="W375" i="9"/>
  <c r="V375" i="9"/>
  <c r="U375" i="9"/>
  <c r="T375" i="9"/>
  <c r="S375" i="9"/>
  <c r="R375" i="9"/>
  <c r="Q375" i="9"/>
  <c r="P375" i="9"/>
  <c r="O375" i="9"/>
  <c r="N375" i="9"/>
  <c r="M375" i="9"/>
  <c r="L375" i="9"/>
  <c r="K375" i="9"/>
  <c r="J375" i="9"/>
  <c r="I375" i="9"/>
  <c r="H375" i="9"/>
  <c r="G375" i="9"/>
  <c r="F375" i="9"/>
  <c r="AJ374" i="9"/>
  <c r="AI374" i="9"/>
  <c r="AH374" i="9"/>
  <c r="AG374" i="9"/>
  <c r="AF374" i="9"/>
  <c r="AE374" i="9"/>
  <c r="AD374" i="9"/>
  <c r="AC374" i="9"/>
  <c r="AB374" i="9"/>
  <c r="AA374" i="9"/>
  <c r="Z374" i="9"/>
  <c r="Y374" i="9"/>
  <c r="X374" i="9"/>
  <c r="W374" i="9"/>
  <c r="V374" i="9"/>
  <c r="U374" i="9"/>
  <c r="T374" i="9"/>
  <c r="S374" i="9"/>
  <c r="R374" i="9"/>
  <c r="Q374" i="9"/>
  <c r="P374" i="9"/>
  <c r="O374" i="9"/>
  <c r="N374" i="9"/>
  <c r="M374" i="9"/>
  <c r="L374" i="9"/>
  <c r="K374" i="9"/>
  <c r="J374" i="9"/>
  <c r="I374" i="9"/>
  <c r="H374" i="9"/>
  <c r="G374" i="9"/>
  <c r="F374" i="9"/>
  <c r="AJ373" i="9"/>
  <c r="AI373" i="9"/>
  <c r="AH373" i="9"/>
  <c r="AG373" i="9"/>
  <c r="AF373" i="9"/>
  <c r="AE373" i="9"/>
  <c r="AD373" i="9"/>
  <c r="AC373" i="9"/>
  <c r="AB373" i="9"/>
  <c r="AA373" i="9"/>
  <c r="Z373" i="9"/>
  <c r="Y373" i="9"/>
  <c r="X373" i="9"/>
  <c r="W373" i="9"/>
  <c r="V373" i="9"/>
  <c r="U373" i="9"/>
  <c r="T373" i="9"/>
  <c r="S373" i="9"/>
  <c r="R373" i="9"/>
  <c r="Q373" i="9"/>
  <c r="P373" i="9"/>
  <c r="O373" i="9"/>
  <c r="N373" i="9"/>
  <c r="M373" i="9"/>
  <c r="L373" i="9"/>
  <c r="K373" i="9"/>
  <c r="J373" i="9"/>
  <c r="I373" i="9"/>
  <c r="H373" i="9"/>
  <c r="G373" i="9"/>
  <c r="F373" i="9"/>
  <c r="AJ372" i="9"/>
  <c r="AI372" i="9"/>
  <c r="AH372" i="9"/>
  <c r="AG372" i="9"/>
  <c r="AF372" i="9"/>
  <c r="AE372" i="9"/>
  <c r="AD372" i="9"/>
  <c r="AC372" i="9"/>
  <c r="AB372" i="9"/>
  <c r="AA372" i="9"/>
  <c r="Z372" i="9"/>
  <c r="Y372" i="9"/>
  <c r="X372" i="9"/>
  <c r="W372" i="9"/>
  <c r="V372" i="9"/>
  <c r="U372" i="9"/>
  <c r="T372" i="9"/>
  <c r="S372" i="9"/>
  <c r="R372" i="9"/>
  <c r="Q372" i="9"/>
  <c r="P372" i="9"/>
  <c r="O372" i="9"/>
  <c r="N372" i="9"/>
  <c r="M372" i="9"/>
  <c r="L372" i="9"/>
  <c r="K372" i="9"/>
  <c r="J372" i="9"/>
  <c r="I372" i="9"/>
  <c r="H372" i="9"/>
  <c r="G372" i="9"/>
  <c r="F372" i="9"/>
  <c r="AJ371" i="9"/>
  <c r="AI371" i="9"/>
  <c r="AH371" i="9"/>
  <c r="AG371" i="9"/>
  <c r="AF371" i="9"/>
  <c r="AE371" i="9"/>
  <c r="AD371" i="9"/>
  <c r="AC371" i="9"/>
  <c r="AB371" i="9"/>
  <c r="AA371" i="9"/>
  <c r="Z371" i="9"/>
  <c r="Y371" i="9"/>
  <c r="X371" i="9"/>
  <c r="W371" i="9"/>
  <c r="V371" i="9"/>
  <c r="U371" i="9"/>
  <c r="T371" i="9"/>
  <c r="S371" i="9"/>
  <c r="R371" i="9"/>
  <c r="Q371" i="9"/>
  <c r="P371" i="9"/>
  <c r="O371" i="9"/>
  <c r="N371" i="9"/>
  <c r="M371" i="9"/>
  <c r="L371" i="9"/>
  <c r="K371" i="9"/>
  <c r="J371" i="9"/>
  <c r="I371" i="9"/>
  <c r="H371" i="9"/>
  <c r="G371" i="9"/>
  <c r="F371" i="9"/>
  <c r="AJ370" i="9"/>
  <c r="AI370" i="9"/>
  <c r="AH370" i="9"/>
  <c r="AG370" i="9"/>
  <c r="AF370" i="9"/>
  <c r="AE370" i="9"/>
  <c r="AD370" i="9"/>
  <c r="AC370" i="9"/>
  <c r="AB370" i="9"/>
  <c r="AA370" i="9"/>
  <c r="Z370" i="9"/>
  <c r="Y370" i="9"/>
  <c r="X370" i="9"/>
  <c r="W370" i="9"/>
  <c r="V370" i="9"/>
  <c r="U370" i="9"/>
  <c r="T370" i="9"/>
  <c r="S370" i="9"/>
  <c r="R370" i="9"/>
  <c r="Q370" i="9"/>
  <c r="P370" i="9"/>
  <c r="O370" i="9"/>
  <c r="N370" i="9"/>
  <c r="M370" i="9"/>
  <c r="L370" i="9"/>
  <c r="K370" i="9"/>
  <c r="J370" i="9"/>
  <c r="I370" i="9"/>
  <c r="H370" i="9"/>
  <c r="G370" i="9"/>
  <c r="F370" i="9"/>
  <c r="AJ369" i="9"/>
  <c r="AI369" i="9"/>
  <c r="AH369" i="9"/>
  <c r="AG369" i="9"/>
  <c r="AF369" i="9"/>
  <c r="AE369" i="9"/>
  <c r="AD369" i="9"/>
  <c r="AC369" i="9"/>
  <c r="AB369" i="9"/>
  <c r="AA369" i="9"/>
  <c r="Z369" i="9"/>
  <c r="Y369" i="9"/>
  <c r="X369" i="9"/>
  <c r="W369" i="9"/>
  <c r="V369" i="9"/>
  <c r="U369" i="9"/>
  <c r="T369" i="9"/>
  <c r="S369" i="9"/>
  <c r="R369" i="9"/>
  <c r="Q369" i="9"/>
  <c r="P369" i="9"/>
  <c r="O369" i="9"/>
  <c r="N369" i="9"/>
  <c r="M369" i="9"/>
  <c r="L369" i="9"/>
  <c r="K369" i="9"/>
  <c r="J369" i="9"/>
  <c r="I369" i="9"/>
  <c r="H369" i="9"/>
  <c r="G369" i="9"/>
  <c r="F369" i="9"/>
  <c r="AJ368" i="9"/>
  <c r="AI368" i="9"/>
  <c r="AH368" i="9"/>
  <c r="AG368" i="9"/>
  <c r="AF368" i="9"/>
  <c r="AE368" i="9"/>
  <c r="AD368" i="9"/>
  <c r="AC368" i="9"/>
  <c r="AB368" i="9"/>
  <c r="AA368" i="9"/>
  <c r="Z368" i="9"/>
  <c r="Y368" i="9"/>
  <c r="X368" i="9"/>
  <c r="W368" i="9"/>
  <c r="V368" i="9"/>
  <c r="U368" i="9"/>
  <c r="T368" i="9"/>
  <c r="S368" i="9"/>
  <c r="R368" i="9"/>
  <c r="Q368" i="9"/>
  <c r="P368" i="9"/>
  <c r="O368" i="9"/>
  <c r="N368" i="9"/>
  <c r="M368" i="9"/>
  <c r="L368" i="9"/>
  <c r="K368" i="9"/>
  <c r="J368" i="9"/>
  <c r="I368" i="9"/>
  <c r="H368" i="9"/>
  <c r="G368" i="9"/>
  <c r="F368" i="9"/>
  <c r="AJ367" i="9"/>
  <c r="AI367" i="9"/>
  <c r="AH367" i="9"/>
  <c r="AG367" i="9"/>
  <c r="AF367" i="9"/>
  <c r="AE367" i="9"/>
  <c r="AD367" i="9"/>
  <c r="AC367" i="9"/>
  <c r="AB367" i="9"/>
  <c r="AA367" i="9"/>
  <c r="Z367" i="9"/>
  <c r="Y367" i="9"/>
  <c r="X367" i="9"/>
  <c r="W367" i="9"/>
  <c r="V367" i="9"/>
  <c r="U367" i="9"/>
  <c r="T367" i="9"/>
  <c r="S367" i="9"/>
  <c r="R367" i="9"/>
  <c r="Q367" i="9"/>
  <c r="P367" i="9"/>
  <c r="O367" i="9"/>
  <c r="N367" i="9"/>
  <c r="M367" i="9"/>
  <c r="L367" i="9"/>
  <c r="K367" i="9"/>
  <c r="J367" i="9"/>
  <c r="I367" i="9"/>
  <c r="H367" i="9"/>
  <c r="G367" i="9"/>
  <c r="F367" i="9"/>
  <c r="AJ366" i="9"/>
  <c r="AI366" i="9"/>
  <c r="AH366" i="9"/>
  <c r="AG366" i="9"/>
  <c r="AF366" i="9"/>
  <c r="AE366" i="9"/>
  <c r="AD366" i="9"/>
  <c r="AC366" i="9"/>
  <c r="AB366" i="9"/>
  <c r="AA366" i="9"/>
  <c r="Z366" i="9"/>
  <c r="Y366" i="9"/>
  <c r="X366" i="9"/>
  <c r="W366" i="9"/>
  <c r="V366" i="9"/>
  <c r="U366" i="9"/>
  <c r="T366" i="9"/>
  <c r="S366" i="9"/>
  <c r="R366" i="9"/>
  <c r="Q366" i="9"/>
  <c r="P366" i="9"/>
  <c r="O366" i="9"/>
  <c r="N366" i="9"/>
  <c r="M366" i="9"/>
  <c r="L366" i="9"/>
  <c r="K366" i="9"/>
  <c r="J366" i="9"/>
  <c r="I366" i="9"/>
  <c r="H366" i="9"/>
  <c r="G366" i="9"/>
  <c r="F366" i="9"/>
  <c r="AJ365" i="9"/>
  <c r="AI365" i="9"/>
  <c r="AH365" i="9"/>
  <c r="AG365" i="9"/>
  <c r="AF365" i="9"/>
  <c r="AE365" i="9"/>
  <c r="AD365" i="9"/>
  <c r="AC365" i="9"/>
  <c r="AB365" i="9"/>
  <c r="AA365" i="9"/>
  <c r="Z365" i="9"/>
  <c r="Y365" i="9"/>
  <c r="X365" i="9"/>
  <c r="W365" i="9"/>
  <c r="V365" i="9"/>
  <c r="U365" i="9"/>
  <c r="T365" i="9"/>
  <c r="S365" i="9"/>
  <c r="R365" i="9"/>
  <c r="Q365" i="9"/>
  <c r="P365" i="9"/>
  <c r="O365" i="9"/>
  <c r="N365" i="9"/>
  <c r="M365" i="9"/>
  <c r="L365" i="9"/>
  <c r="K365" i="9"/>
  <c r="J365" i="9"/>
  <c r="I365" i="9"/>
  <c r="H365" i="9"/>
  <c r="G365" i="9"/>
  <c r="F365" i="9"/>
  <c r="AJ364" i="9"/>
  <c r="AI364" i="9"/>
  <c r="AH364" i="9"/>
  <c r="AG364" i="9"/>
  <c r="AF364" i="9"/>
  <c r="AE364" i="9"/>
  <c r="AD364" i="9"/>
  <c r="AC364" i="9"/>
  <c r="AB364" i="9"/>
  <c r="AA364" i="9"/>
  <c r="Z364" i="9"/>
  <c r="Y364" i="9"/>
  <c r="X364" i="9"/>
  <c r="W364" i="9"/>
  <c r="V364" i="9"/>
  <c r="U364" i="9"/>
  <c r="T364" i="9"/>
  <c r="S364" i="9"/>
  <c r="R364" i="9"/>
  <c r="Q364" i="9"/>
  <c r="P364" i="9"/>
  <c r="O364" i="9"/>
  <c r="N364" i="9"/>
  <c r="M364" i="9"/>
  <c r="L364" i="9"/>
  <c r="K364" i="9"/>
  <c r="J364" i="9"/>
  <c r="I364" i="9"/>
  <c r="H364" i="9"/>
  <c r="G364" i="9"/>
  <c r="F364" i="9"/>
  <c r="AJ363" i="9"/>
  <c r="AI363" i="9"/>
  <c r="AH363" i="9"/>
  <c r="AG363" i="9"/>
  <c r="AF363" i="9"/>
  <c r="AE363" i="9"/>
  <c r="AD363" i="9"/>
  <c r="AC363" i="9"/>
  <c r="AB363" i="9"/>
  <c r="AA363" i="9"/>
  <c r="Z363" i="9"/>
  <c r="Y363" i="9"/>
  <c r="X363" i="9"/>
  <c r="W363" i="9"/>
  <c r="V363" i="9"/>
  <c r="U363" i="9"/>
  <c r="T363" i="9"/>
  <c r="S363" i="9"/>
  <c r="R363" i="9"/>
  <c r="Q363" i="9"/>
  <c r="P363" i="9"/>
  <c r="O363" i="9"/>
  <c r="N363" i="9"/>
  <c r="M363" i="9"/>
  <c r="L363" i="9"/>
  <c r="K363" i="9"/>
  <c r="J363" i="9"/>
  <c r="I363" i="9"/>
  <c r="H363" i="9"/>
  <c r="G363" i="9"/>
  <c r="F363" i="9"/>
  <c r="AJ362" i="9"/>
  <c r="AI362" i="9"/>
  <c r="AH362" i="9"/>
  <c r="AG362" i="9"/>
  <c r="AF362" i="9"/>
  <c r="AE362" i="9"/>
  <c r="AD362" i="9"/>
  <c r="AC362" i="9"/>
  <c r="AB362" i="9"/>
  <c r="AA362" i="9"/>
  <c r="Z362" i="9"/>
  <c r="Y362" i="9"/>
  <c r="X362" i="9"/>
  <c r="W362" i="9"/>
  <c r="V362" i="9"/>
  <c r="U362" i="9"/>
  <c r="T362" i="9"/>
  <c r="S362" i="9"/>
  <c r="R362" i="9"/>
  <c r="Q362" i="9"/>
  <c r="P362" i="9"/>
  <c r="O362" i="9"/>
  <c r="N362" i="9"/>
  <c r="M362" i="9"/>
  <c r="L362" i="9"/>
  <c r="K362" i="9"/>
  <c r="J362" i="9"/>
  <c r="I362" i="9"/>
  <c r="H362" i="9"/>
  <c r="G362" i="9"/>
  <c r="F362" i="9"/>
  <c r="AJ361" i="9"/>
  <c r="AI361" i="9"/>
  <c r="AH361" i="9"/>
  <c r="AG361" i="9"/>
  <c r="AF361" i="9"/>
  <c r="AE361" i="9"/>
  <c r="AD361" i="9"/>
  <c r="AC361" i="9"/>
  <c r="AB361" i="9"/>
  <c r="AA361" i="9"/>
  <c r="Z361" i="9"/>
  <c r="Y361" i="9"/>
  <c r="X361" i="9"/>
  <c r="W361" i="9"/>
  <c r="V361" i="9"/>
  <c r="U361" i="9"/>
  <c r="T361" i="9"/>
  <c r="S361" i="9"/>
  <c r="R361" i="9"/>
  <c r="Q361" i="9"/>
  <c r="P361" i="9"/>
  <c r="O361" i="9"/>
  <c r="N361" i="9"/>
  <c r="M361" i="9"/>
  <c r="L361" i="9"/>
  <c r="K361" i="9"/>
  <c r="J361" i="9"/>
  <c r="I361" i="9"/>
  <c r="H361" i="9"/>
  <c r="G361" i="9"/>
  <c r="F361" i="9"/>
  <c r="AJ360" i="9"/>
  <c r="AI360" i="9"/>
  <c r="AH360" i="9"/>
  <c r="AG360" i="9"/>
  <c r="AF360" i="9"/>
  <c r="AE360" i="9"/>
  <c r="AD360" i="9"/>
  <c r="AC360" i="9"/>
  <c r="AB360" i="9"/>
  <c r="AA360" i="9"/>
  <c r="Z360" i="9"/>
  <c r="Y360" i="9"/>
  <c r="X360" i="9"/>
  <c r="W360" i="9"/>
  <c r="V360" i="9"/>
  <c r="U360" i="9"/>
  <c r="T360" i="9"/>
  <c r="S360" i="9"/>
  <c r="R360" i="9"/>
  <c r="Q360" i="9"/>
  <c r="P360" i="9"/>
  <c r="O360" i="9"/>
  <c r="N360" i="9"/>
  <c r="M360" i="9"/>
  <c r="L360" i="9"/>
  <c r="K360" i="9"/>
  <c r="J360" i="9"/>
  <c r="I360" i="9"/>
  <c r="H360" i="9"/>
  <c r="G360" i="9"/>
  <c r="F360" i="9"/>
  <c r="AJ359" i="9"/>
  <c r="AI359" i="9"/>
  <c r="AH359" i="9"/>
  <c r="AG359" i="9"/>
  <c r="AF359" i="9"/>
  <c r="AE359" i="9"/>
  <c r="AD359" i="9"/>
  <c r="AC359" i="9"/>
  <c r="AB359" i="9"/>
  <c r="AA359" i="9"/>
  <c r="Z359" i="9"/>
  <c r="Y359" i="9"/>
  <c r="X359" i="9"/>
  <c r="W359" i="9"/>
  <c r="V359" i="9"/>
  <c r="U359" i="9"/>
  <c r="T359" i="9"/>
  <c r="S359" i="9"/>
  <c r="R359" i="9"/>
  <c r="Q359" i="9"/>
  <c r="P359" i="9"/>
  <c r="O359" i="9"/>
  <c r="N359" i="9"/>
  <c r="M359" i="9"/>
  <c r="L359" i="9"/>
  <c r="K359" i="9"/>
  <c r="J359" i="9"/>
  <c r="I359" i="9"/>
  <c r="H359" i="9"/>
  <c r="G359" i="9"/>
  <c r="F359" i="9"/>
  <c r="AJ358" i="9"/>
  <c r="AI358" i="9"/>
  <c r="AH358" i="9"/>
  <c r="AG358" i="9"/>
  <c r="AF358" i="9"/>
  <c r="AE358" i="9"/>
  <c r="AD358" i="9"/>
  <c r="AC358" i="9"/>
  <c r="AB358" i="9"/>
  <c r="AA358" i="9"/>
  <c r="Z358" i="9"/>
  <c r="Y358" i="9"/>
  <c r="X358" i="9"/>
  <c r="W358" i="9"/>
  <c r="V358" i="9"/>
  <c r="U358" i="9"/>
  <c r="T358" i="9"/>
  <c r="S358" i="9"/>
  <c r="R358" i="9"/>
  <c r="Q358" i="9"/>
  <c r="P358" i="9"/>
  <c r="O358" i="9"/>
  <c r="N358" i="9"/>
  <c r="M358" i="9"/>
  <c r="L358" i="9"/>
  <c r="K358" i="9"/>
  <c r="J358" i="9"/>
  <c r="I358" i="9"/>
  <c r="H358" i="9"/>
  <c r="G358" i="9"/>
  <c r="F358" i="9"/>
  <c r="AJ357" i="9"/>
  <c r="AI357" i="9"/>
  <c r="AH357" i="9"/>
  <c r="AG357" i="9"/>
  <c r="AF357" i="9"/>
  <c r="AE357" i="9"/>
  <c r="AD357" i="9"/>
  <c r="AC357" i="9"/>
  <c r="AB357" i="9"/>
  <c r="AA357" i="9"/>
  <c r="Z357" i="9"/>
  <c r="Y357" i="9"/>
  <c r="X357" i="9"/>
  <c r="W357" i="9"/>
  <c r="V357" i="9"/>
  <c r="U357" i="9"/>
  <c r="T357" i="9"/>
  <c r="S357" i="9"/>
  <c r="R357" i="9"/>
  <c r="Q357" i="9"/>
  <c r="P357" i="9"/>
  <c r="O357" i="9"/>
  <c r="N357" i="9"/>
  <c r="M357" i="9"/>
  <c r="L357" i="9"/>
  <c r="K357" i="9"/>
  <c r="J357" i="9"/>
  <c r="I357" i="9"/>
  <c r="H357" i="9"/>
  <c r="G357" i="9"/>
  <c r="F357" i="9"/>
  <c r="AJ356" i="9"/>
  <c r="AI356" i="9"/>
  <c r="AH356" i="9"/>
  <c r="AG356" i="9"/>
  <c r="AF356" i="9"/>
  <c r="AE356" i="9"/>
  <c r="AD356" i="9"/>
  <c r="AC356" i="9"/>
  <c r="AB356" i="9"/>
  <c r="AA356" i="9"/>
  <c r="Z356" i="9"/>
  <c r="Y356" i="9"/>
  <c r="X356" i="9"/>
  <c r="W356" i="9"/>
  <c r="V356" i="9"/>
  <c r="U356" i="9"/>
  <c r="T356" i="9"/>
  <c r="S356" i="9"/>
  <c r="R356" i="9"/>
  <c r="Q356" i="9"/>
  <c r="P356" i="9"/>
  <c r="O356" i="9"/>
  <c r="N356" i="9"/>
  <c r="M356" i="9"/>
  <c r="L356" i="9"/>
  <c r="K356" i="9"/>
  <c r="J356" i="9"/>
  <c r="I356" i="9"/>
  <c r="H356" i="9"/>
  <c r="G356" i="9"/>
  <c r="F356" i="9"/>
  <c r="AJ355" i="9"/>
  <c r="AI355" i="9"/>
  <c r="AH355" i="9"/>
  <c r="AG355" i="9"/>
  <c r="AF355" i="9"/>
  <c r="AE355" i="9"/>
  <c r="AD355" i="9"/>
  <c r="AC355" i="9"/>
  <c r="AB355" i="9"/>
  <c r="AA355" i="9"/>
  <c r="Z355" i="9"/>
  <c r="Y355" i="9"/>
  <c r="X355" i="9"/>
  <c r="W355" i="9"/>
  <c r="V355" i="9"/>
  <c r="U355" i="9"/>
  <c r="T355" i="9"/>
  <c r="S355" i="9"/>
  <c r="R355" i="9"/>
  <c r="Q355" i="9"/>
  <c r="P355" i="9"/>
  <c r="O355" i="9"/>
  <c r="N355" i="9"/>
  <c r="M355" i="9"/>
  <c r="L355" i="9"/>
  <c r="K355" i="9"/>
  <c r="J355" i="9"/>
  <c r="I355" i="9"/>
  <c r="H355" i="9"/>
  <c r="G355" i="9"/>
  <c r="F355" i="9"/>
  <c r="AJ354" i="9"/>
  <c r="AI354" i="9"/>
  <c r="AH354" i="9"/>
  <c r="AG354" i="9"/>
  <c r="AF354" i="9"/>
  <c r="AE354" i="9"/>
  <c r="AD354" i="9"/>
  <c r="AC354" i="9"/>
  <c r="AB354" i="9"/>
  <c r="AA354" i="9"/>
  <c r="Z354" i="9"/>
  <c r="Y354" i="9"/>
  <c r="X354" i="9"/>
  <c r="W354" i="9"/>
  <c r="V354" i="9"/>
  <c r="U354" i="9"/>
  <c r="T354" i="9"/>
  <c r="S354" i="9"/>
  <c r="R354" i="9"/>
  <c r="Q354" i="9"/>
  <c r="P354" i="9"/>
  <c r="O354" i="9"/>
  <c r="N354" i="9"/>
  <c r="M354" i="9"/>
  <c r="L354" i="9"/>
  <c r="K354" i="9"/>
  <c r="J354" i="9"/>
  <c r="I354" i="9"/>
  <c r="H354" i="9"/>
  <c r="G354" i="9"/>
  <c r="F354" i="9"/>
  <c r="AJ353" i="9"/>
  <c r="AI353" i="9"/>
  <c r="AH353" i="9"/>
  <c r="AG353" i="9"/>
  <c r="AF353" i="9"/>
  <c r="AE353" i="9"/>
  <c r="AD353" i="9"/>
  <c r="AC353" i="9"/>
  <c r="AB353" i="9"/>
  <c r="AA353" i="9"/>
  <c r="Z353" i="9"/>
  <c r="Y353" i="9"/>
  <c r="X353" i="9"/>
  <c r="W353" i="9"/>
  <c r="V353" i="9"/>
  <c r="U353" i="9"/>
  <c r="T353" i="9"/>
  <c r="S353" i="9"/>
  <c r="R353" i="9"/>
  <c r="Q353" i="9"/>
  <c r="P353" i="9"/>
  <c r="O353" i="9"/>
  <c r="N353" i="9"/>
  <c r="M353" i="9"/>
  <c r="L353" i="9"/>
  <c r="K353" i="9"/>
  <c r="J353" i="9"/>
  <c r="I353" i="9"/>
  <c r="H353" i="9"/>
  <c r="G353" i="9"/>
  <c r="F353" i="9"/>
  <c r="AJ352" i="9"/>
  <c r="AI352" i="9"/>
  <c r="AH352" i="9"/>
  <c r="AG352" i="9"/>
  <c r="AF352" i="9"/>
  <c r="AE352" i="9"/>
  <c r="AD352" i="9"/>
  <c r="AC352" i="9"/>
  <c r="AB352" i="9"/>
  <c r="AA352" i="9"/>
  <c r="Z352" i="9"/>
  <c r="Y352" i="9"/>
  <c r="X352" i="9"/>
  <c r="W352" i="9"/>
  <c r="V352" i="9"/>
  <c r="U352" i="9"/>
  <c r="T352" i="9"/>
  <c r="S352" i="9"/>
  <c r="R352" i="9"/>
  <c r="Q352" i="9"/>
  <c r="P352" i="9"/>
  <c r="O352" i="9"/>
  <c r="N352" i="9"/>
  <c r="M352" i="9"/>
  <c r="L352" i="9"/>
  <c r="K352" i="9"/>
  <c r="J352" i="9"/>
  <c r="I352" i="9"/>
  <c r="H352" i="9"/>
  <c r="G352" i="9"/>
  <c r="F352" i="9"/>
  <c r="AJ351" i="9"/>
  <c r="AI351" i="9"/>
  <c r="AH351" i="9"/>
  <c r="AG351" i="9"/>
  <c r="AF351" i="9"/>
  <c r="AE351" i="9"/>
  <c r="AD351" i="9"/>
  <c r="AC351" i="9"/>
  <c r="AB351" i="9"/>
  <c r="AA351" i="9"/>
  <c r="Z351" i="9"/>
  <c r="Y351" i="9"/>
  <c r="X351" i="9"/>
  <c r="W351" i="9"/>
  <c r="V351" i="9"/>
  <c r="U351" i="9"/>
  <c r="T351" i="9"/>
  <c r="S351" i="9"/>
  <c r="R351" i="9"/>
  <c r="Q351" i="9"/>
  <c r="P351" i="9"/>
  <c r="O351" i="9"/>
  <c r="N351" i="9"/>
  <c r="M351" i="9"/>
  <c r="L351" i="9"/>
  <c r="K351" i="9"/>
  <c r="J351" i="9"/>
  <c r="I351" i="9"/>
  <c r="H351" i="9"/>
  <c r="G351" i="9"/>
  <c r="F351" i="9"/>
  <c r="AJ350" i="9"/>
  <c r="AI350" i="9"/>
  <c r="AH350" i="9"/>
  <c r="AG350" i="9"/>
  <c r="AF350" i="9"/>
  <c r="AE350" i="9"/>
  <c r="AD350" i="9"/>
  <c r="AC350" i="9"/>
  <c r="AB350" i="9"/>
  <c r="AA350" i="9"/>
  <c r="Z350" i="9"/>
  <c r="Y350" i="9"/>
  <c r="X350" i="9"/>
  <c r="W350" i="9"/>
  <c r="V350" i="9"/>
  <c r="U350" i="9"/>
  <c r="T350" i="9"/>
  <c r="S350" i="9"/>
  <c r="R350" i="9"/>
  <c r="Q350" i="9"/>
  <c r="P350" i="9"/>
  <c r="O350" i="9"/>
  <c r="N350" i="9"/>
  <c r="M350" i="9"/>
  <c r="L350" i="9"/>
  <c r="K350" i="9"/>
  <c r="J350" i="9"/>
  <c r="I350" i="9"/>
  <c r="H350" i="9"/>
  <c r="G350" i="9"/>
  <c r="F350" i="9"/>
  <c r="AJ349" i="9"/>
  <c r="AI349" i="9"/>
  <c r="AH349" i="9"/>
  <c r="AG349" i="9"/>
  <c r="AF349" i="9"/>
  <c r="AE349" i="9"/>
  <c r="AD349" i="9"/>
  <c r="AC349" i="9"/>
  <c r="AB349" i="9"/>
  <c r="AA349" i="9"/>
  <c r="Z349" i="9"/>
  <c r="Y349" i="9"/>
  <c r="X349" i="9"/>
  <c r="W349" i="9"/>
  <c r="V349" i="9"/>
  <c r="U349" i="9"/>
  <c r="T349" i="9"/>
  <c r="S349" i="9"/>
  <c r="R349" i="9"/>
  <c r="Q349" i="9"/>
  <c r="P349" i="9"/>
  <c r="O349" i="9"/>
  <c r="N349" i="9"/>
  <c r="M349" i="9"/>
  <c r="L349" i="9"/>
  <c r="K349" i="9"/>
  <c r="J349" i="9"/>
  <c r="I349" i="9"/>
  <c r="H349" i="9"/>
  <c r="G349" i="9"/>
  <c r="F349" i="9"/>
  <c r="AJ348" i="9"/>
  <c r="AI348" i="9"/>
  <c r="AH348" i="9"/>
  <c r="AG348" i="9"/>
  <c r="AF348" i="9"/>
  <c r="AE348" i="9"/>
  <c r="AD348" i="9"/>
  <c r="AC348" i="9"/>
  <c r="AB348" i="9"/>
  <c r="AA348" i="9"/>
  <c r="Z348" i="9"/>
  <c r="Y348" i="9"/>
  <c r="X348" i="9"/>
  <c r="W348" i="9"/>
  <c r="V348" i="9"/>
  <c r="U348" i="9"/>
  <c r="T348" i="9"/>
  <c r="S348" i="9"/>
  <c r="R348" i="9"/>
  <c r="Q348" i="9"/>
  <c r="P348" i="9"/>
  <c r="O348" i="9"/>
  <c r="N348" i="9"/>
  <c r="M348" i="9"/>
  <c r="L348" i="9"/>
  <c r="K348" i="9"/>
  <c r="J348" i="9"/>
  <c r="I348" i="9"/>
  <c r="H348" i="9"/>
  <c r="G348" i="9"/>
  <c r="F348" i="9"/>
  <c r="AJ347" i="9"/>
  <c r="AI347" i="9"/>
  <c r="AH347" i="9"/>
  <c r="AG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AJ346" i="9"/>
  <c r="AI346" i="9"/>
  <c r="AH346" i="9"/>
  <c r="AG346" i="9"/>
  <c r="AF346" i="9"/>
  <c r="AE346" i="9"/>
  <c r="AD346" i="9"/>
  <c r="AC346" i="9"/>
  <c r="AB346" i="9"/>
  <c r="AA346" i="9"/>
  <c r="Z346" i="9"/>
  <c r="Y346" i="9"/>
  <c r="X346" i="9"/>
  <c r="W346" i="9"/>
  <c r="V346" i="9"/>
  <c r="U346" i="9"/>
  <c r="T346" i="9"/>
  <c r="S346" i="9"/>
  <c r="R346" i="9"/>
  <c r="Q346" i="9"/>
  <c r="P346" i="9"/>
  <c r="O346" i="9"/>
  <c r="N346" i="9"/>
  <c r="M346" i="9"/>
  <c r="L346" i="9"/>
  <c r="K346" i="9"/>
  <c r="J346" i="9"/>
  <c r="I346" i="9"/>
  <c r="H346" i="9"/>
  <c r="G346" i="9"/>
  <c r="F346" i="9"/>
  <c r="AJ345" i="9"/>
  <c r="AI345" i="9"/>
  <c r="AH345" i="9"/>
  <c r="AG345" i="9"/>
  <c r="AF345" i="9"/>
  <c r="AE345" i="9"/>
  <c r="AD345" i="9"/>
  <c r="AC345" i="9"/>
  <c r="AB345" i="9"/>
  <c r="AA345" i="9"/>
  <c r="Z345" i="9"/>
  <c r="Y345" i="9"/>
  <c r="X345" i="9"/>
  <c r="W345" i="9"/>
  <c r="V345" i="9"/>
  <c r="U345" i="9"/>
  <c r="T345" i="9"/>
  <c r="S345" i="9"/>
  <c r="R345" i="9"/>
  <c r="Q345" i="9"/>
  <c r="P345" i="9"/>
  <c r="O345" i="9"/>
  <c r="N345" i="9"/>
  <c r="M345" i="9"/>
  <c r="L345" i="9"/>
  <c r="K345" i="9"/>
  <c r="J345" i="9"/>
  <c r="I345" i="9"/>
  <c r="H345" i="9"/>
  <c r="G345" i="9"/>
  <c r="F345" i="9"/>
  <c r="AJ344" i="9"/>
  <c r="AI344" i="9"/>
  <c r="AH344" i="9"/>
  <c r="AG344" i="9"/>
  <c r="AF344" i="9"/>
  <c r="AE344" i="9"/>
  <c r="AD344" i="9"/>
  <c r="AC344" i="9"/>
  <c r="AB344" i="9"/>
  <c r="AA344" i="9"/>
  <c r="Z344" i="9"/>
  <c r="Y344" i="9"/>
  <c r="X344" i="9"/>
  <c r="W344" i="9"/>
  <c r="V344" i="9"/>
  <c r="U344" i="9"/>
  <c r="T344" i="9"/>
  <c r="S344" i="9"/>
  <c r="R344" i="9"/>
  <c r="Q344" i="9"/>
  <c r="P344" i="9"/>
  <c r="O344" i="9"/>
  <c r="N344" i="9"/>
  <c r="M344" i="9"/>
  <c r="L344" i="9"/>
  <c r="K344" i="9"/>
  <c r="J344" i="9"/>
  <c r="I344" i="9"/>
  <c r="H344" i="9"/>
  <c r="G344" i="9"/>
  <c r="F344" i="9"/>
  <c r="AJ343" i="9"/>
  <c r="AI343" i="9"/>
  <c r="AH343" i="9"/>
  <c r="AG343" i="9"/>
  <c r="AF343" i="9"/>
  <c r="AE343" i="9"/>
  <c r="AD343" i="9"/>
  <c r="AC343" i="9"/>
  <c r="AB343" i="9"/>
  <c r="AA343" i="9"/>
  <c r="Z343" i="9"/>
  <c r="Y343" i="9"/>
  <c r="X343" i="9"/>
  <c r="W343" i="9"/>
  <c r="V343" i="9"/>
  <c r="U343" i="9"/>
  <c r="T343" i="9"/>
  <c r="S343" i="9"/>
  <c r="R343" i="9"/>
  <c r="Q343" i="9"/>
  <c r="P343" i="9"/>
  <c r="O343" i="9"/>
  <c r="N343" i="9"/>
  <c r="M343" i="9"/>
  <c r="L343" i="9"/>
  <c r="K343" i="9"/>
  <c r="J343" i="9"/>
  <c r="I343" i="9"/>
  <c r="H343" i="9"/>
  <c r="G343" i="9"/>
  <c r="F343" i="9"/>
  <c r="AJ342" i="9"/>
  <c r="AI342" i="9"/>
  <c r="AH342" i="9"/>
  <c r="AG342" i="9"/>
  <c r="AF342" i="9"/>
  <c r="AE342" i="9"/>
  <c r="AD342" i="9"/>
  <c r="AC342" i="9"/>
  <c r="AB342" i="9"/>
  <c r="AA342" i="9"/>
  <c r="Z342" i="9"/>
  <c r="Y342" i="9"/>
  <c r="X342" i="9"/>
  <c r="W342" i="9"/>
  <c r="V342" i="9"/>
  <c r="U342" i="9"/>
  <c r="T342" i="9"/>
  <c r="S342" i="9"/>
  <c r="R342" i="9"/>
  <c r="Q342" i="9"/>
  <c r="P342" i="9"/>
  <c r="O342" i="9"/>
  <c r="N342" i="9"/>
  <c r="M342" i="9"/>
  <c r="L342" i="9"/>
  <c r="K342" i="9"/>
  <c r="J342" i="9"/>
  <c r="I342" i="9"/>
  <c r="H342" i="9"/>
  <c r="G342" i="9"/>
  <c r="F342" i="9"/>
  <c r="AJ341" i="9"/>
  <c r="AI341" i="9"/>
  <c r="AH341" i="9"/>
  <c r="AG341" i="9"/>
  <c r="AF341" i="9"/>
  <c r="AE341" i="9"/>
  <c r="AD341" i="9"/>
  <c r="AC341" i="9"/>
  <c r="AB341" i="9"/>
  <c r="AA341" i="9"/>
  <c r="Z341" i="9"/>
  <c r="Y341" i="9"/>
  <c r="X341" i="9"/>
  <c r="W341" i="9"/>
  <c r="V341" i="9"/>
  <c r="U341" i="9"/>
  <c r="T341" i="9"/>
  <c r="S341" i="9"/>
  <c r="R341" i="9"/>
  <c r="Q341" i="9"/>
  <c r="P341" i="9"/>
  <c r="O341" i="9"/>
  <c r="N341" i="9"/>
  <c r="M341" i="9"/>
  <c r="L341" i="9"/>
  <c r="K341" i="9"/>
  <c r="J341" i="9"/>
  <c r="I341" i="9"/>
  <c r="H341" i="9"/>
  <c r="G341" i="9"/>
  <c r="F341" i="9"/>
  <c r="AJ340" i="9"/>
  <c r="AI340" i="9"/>
  <c r="AH340" i="9"/>
  <c r="AG340" i="9"/>
  <c r="AF340" i="9"/>
  <c r="AE340" i="9"/>
  <c r="AD340" i="9"/>
  <c r="AC340" i="9"/>
  <c r="AB340" i="9"/>
  <c r="AA340" i="9"/>
  <c r="Z340" i="9"/>
  <c r="Y340" i="9"/>
  <c r="X340" i="9"/>
  <c r="W340" i="9"/>
  <c r="V340" i="9"/>
  <c r="U340" i="9"/>
  <c r="T340" i="9"/>
  <c r="S340" i="9"/>
  <c r="R340" i="9"/>
  <c r="Q340" i="9"/>
  <c r="P340" i="9"/>
  <c r="O340" i="9"/>
  <c r="N340" i="9"/>
  <c r="M340" i="9"/>
  <c r="L340" i="9"/>
  <c r="K340" i="9"/>
  <c r="J340" i="9"/>
  <c r="I340" i="9"/>
  <c r="H340" i="9"/>
  <c r="G340" i="9"/>
  <c r="F340" i="9"/>
  <c r="AJ339" i="9"/>
  <c r="AI339" i="9"/>
  <c r="AH339" i="9"/>
  <c r="AG339" i="9"/>
  <c r="AF339" i="9"/>
  <c r="AE339" i="9"/>
  <c r="AD339" i="9"/>
  <c r="AC339" i="9"/>
  <c r="AB339" i="9"/>
  <c r="AA339" i="9"/>
  <c r="Z339" i="9"/>
  <c r="Y339" i="9"/>
  <c r="X339" i="9"/>
  <c r="W339" i="9"/>
  <c r="V339" i="9"/>
  <c r="U339" i="9"/>
  <c r="T339" i="9"/>
  <c r="S339" i="9"/>
  <c r="R339" i="9"/>
  <c r="Q339" i="9"/>
  <c r="P339" i="9"/>
  <c r="O339" i="9"/>
  <c r="N339" i="9"/>
  <c r="M339" i="9"/>
  <c r="L339" i="9"/>
  <c r="K339" i="9"/>
  <c r="J339" i="9"/>
  <c r="I339" i="9"/>
  <c r="H339" i="9"/>
  <c r="G339" i="9"/>
  <c r="F339" i="9"/>
  <c r="AJ338" i="9"/>
  <c r="AI338" i="9"/>
  <c r="AH338" i="9"/>
  <c r="AG338" i="9"/>
  <c r="AF338" i="9"/>
  <c r="AE338" i="9"/>
  <c r="AD338" i="9"/>
  <c r="AC338" i="9"/>
  <c r="AB338" i="9"/>
  <c r="AA338" i="9"/>
  <c r="Z338" i="9"/>
  <c r="Y338" i="9"/>
  <c r="X338" i="9"/>
  <c r="W338" i="9"/>
  <c r="V338" i="9"/>
  <c r="U338" i="9"/>
  <c r="T338" i="9"/>
  <c r="S338" i="9"/>
  <c r="R338" i="9"/>
  <c r="Q338" i="9"/>
  <c r="P338" i="9"/>
  <c r="O338" i="9"/>
  <c r="N338" i="9"/>
  <c r="M338" i="9"/>
  <c r="L338" i="9"/>
  <c r="K338" i="9"/>
  <c r="J338" i="9"/>
  <c r="I338" i="9"/>
  <c r="H338" i="9"/>
  <c r="G338" i="9"/>
  <c r="F338" i="9"/>
  <c r="AJ337" i="9"/>
  <c r="AI337" i="9"/>
  <c r="AH337" i="9"/>
  <c r="AG337" i="9"/>
  <c r="AF337" i="9"/>
  <c r="AE337" i="9"/>
  <c r="AD337" i="9"/>
  <c r="AC337" i="9"/>
  <c r="AB337" i="9"/>
  <c r="AA337" i="9"/>
  <c r="Z337" i="9"/>
  <c r="Y337" i="9"/>
  <c r="X337" i="9"/>
  <c r="W337" i="9"/>
  <c r="V337" i="9"/>
  <c r="U337" i="9"/>
  <c r="T337" i="9"/>
  <c r="S337" i="9"/>
  <c r="R337" i="9"/>
  <c r="Q337" i="9"/>
  <c r="P337" i="9"/>
  <c r="O337" i="9"/>
  <c r="N337" i="9"/>
  <c r="M337" i="9"/>
  <c r="L337" i="9"/>
  <c r="K337" i="9"/>
  <c r="J337" i="9"/>
  <c r="I337" i="9"/>
  <c r="H337" i="9"/>
  <c r="G337" i="9"/>
  <c r="F337" i="9"/>
  <c r="AJ336" i="9"/>
  <c r="AI336" i="9"/>
  <c r="AH336" i="9"/>
  <c r="AG336" i="9"/>
  <c r="AF336" i="9"/>
  <c r="AE336" i="9"/>
  <c r="AD336" i="9"/>
  <c r="AC336" i="9"/>
  <c r="AB336" i="9"/>
  <c r="AA336" i="9"/>
  <c r="Z336" i="9"/>
  <c r="Y336" i="9"/>
  <c r="X336" i="9"/>
  <c r="W336" i="9"/>
  <c r="V336" i="9"/>
  <c r="U336" i="9"/>
  <c r="T336" i="9"/>
  <c r="S336" i="9"/>
  <c r="R336" i="9"/>
  <c r="Q336" i="9"/>
  <c r="P336" i="9"/>
  <c r="O336" i="9"/>
  <c r="N336" i="9"/>
  <c r="M336" i="9"/>
  <c r="L336" i="9"/>
  <c r="K336" i="9"/>
  <c r="J336" i="9"/>
  <c r="I336" i="9"/>
  <c r="H336" i="9"/>
  <c r="G336" i="9"/>
  <c r="F336" i="9"/>
  <c r="AJ335" i="9"/>
  <c r="AI335" i="9"/>
  <c r="AH335" i="9"/>
  <c r="AG335" i="9"/>
  <c r="AF335" i="9"/>
  <c r="AE335" i="9"/>
  <c r="AD335" i="9"/>
  <c r="AC335" i="9"/>
  <c r="AB335" i="9"/>
  <c r="AA335" i="9"/>
  <c r="Z335" i="9"/>
  <c r="Y335" i="9"/>
  <c r="X335" i="9"/>
  <c r="W335" i="9"/>
  <c r="V335" i="9"/>
  <c r="U335" i="9"/>
  <c r="T335" i="9"/>
  <c r="S335" i="9"/>
  <c r="R335" i="9"/>
  <c r="Q335" i="9"/>
  <c r="P335" i="9"/>
  <c r="O335" i="9"/>
  <c r="N335" i="9"/>
  <c r="M335" i="9"/>
  <c r="L335" i="9"/>
  <c r="K335" i="9"/>
  <c r="J335" i="9"/>
  <c r="I335" i="9"/>
  <c r="H335" i="9"/>
  <c r="G335" i="9"/>
  <c r="F335" i="9"/>
  <c r="AJ334" i="9"/>
  <c r="AI334" i="9"/>
  <c r="AH334" i="9"/>
  <c r="AG334" i="9"/>
  <c r="AF334" i="9"/>
  <c r="AE334" i="9"/>
  <c r="AD334" i="9"/>
  <c r="AC334" i="9"/>
  <c r="AB334" i="9"/>
  <c r="AA334" i="9"/>
  <c r="Z334" i="9"/>
  <c r="Y334" i="9"/>
  <c r="X334" i="9"/>
  <c r="W334" i="9"/>
  <c r="V334" i="9"/>
  <c r="U334" i="9"/>
  <c r="T334" i="9"/>
  <c r="S334" i="9"/>
  <c r="R334" i="9"/>
  <c r="Q334" i="9"/>
  <c r="P334" i="9"/>
  <c r="O334" i="9"/>
  <c r="N334" i="9"/>
  <c r="M334" i="9"/>
  <c r="L334" i="9"/>
  <c r="K334" i="9"/>
  <c r="J334" i="9"/>
  <c r="I334" i="9"/>
  <c r="H334" i="9"/>
  <c r="G334" i="9"/>
  <c r="F334" i="9"/>
  <c r="AJ333" i="9"/>
  <c r="AI333" i="9"/>
  <c r="AH333" i="9"/>
  <c r="AG333" i="9"/>
  <c r="AF333" i="9"/>
  <c r="AE333" i="9"/>
  <c r="AD333" i="9"/>
  <c r="AC333" i="9"/>
  <c r="AB333" i="9"/>
  <c r="AA333" i="9"/>
  <c r="Z333" i="9"/>
  <c r="Y333" i="9"/>
  <c r="X333" i="9"/>
  <c r="W333" i="9"/>
  <c r="V333" i="9"/>
  <c r="U333" i="9"/>
  <c r="T333" i="9"/>
  <c r="S333" i="9"/>
  <c r="R333" i="9"/>
  <c r="Q333" i="9"/>
  <c r="P333" i="9"/>
  <c r="O333" i="9"/>
  <c r="N333" i="9"/>
  <c r="M333" i="9"/>
  <c r="L333" i="9"/>
  <c r="K333" i="9"/>
  <c r="J333" i="9"/>
  <c r="I333" i="9"/>
  <c r="H333" i="9"/>
  <c r="G333" i="9"/>
  <c r="F333" i="9"/>
  <c r="AJ332" i="9"/>
  <c r="AI332" i="9"/>
  <c r="AH332" i="9"/>
  <c r="AG332" i="9"/>
  <c r="AF332" i="9"/>
  <c r="AE332" i="9"/>
  <c r="AD332" i="9"/>
  <c r="AC332" i="9"/>
  <c r="AB332" i="9"/>
  <c r="AA332" i="9"/>
  <c r="Z332" i="9"/>
  <c r="Y332" i="9"/>
  <c r="X332" i="9"/>
  <c r="W332" i="9"/>
  <c r="V332" i="9"/>
  <c r="U332" i="9"/>
  <c r="T332" i="9"/>
  <c r="S332" i="9"/>
  <c r="R332" i="9"/>
  <c r="Q332" i="9"/>
  <c r="P332" i="9"/>
  <c r="O332" i="9"/>
  <c r="N332" i="9"/>
  <c r="M332" i="9"/>
  <c r="L332" i="9"/>
  <c r="K332" i="9"/>
  <c r="J332" i="9"/>
  <c r="I332" i="9"/>
  <c r="H332" i="9"/>
  <c r="G332" i="9"/>
  <c r="F332" i="9"/>
  <c r="AJ331" i="9"/>
  <c r="AI331" i="9"/>
  <c r="AH331" i="9"/>
  <c r="AG331" i="9"/>
  <c r="AF331" i="9"/>
  <c r="AE331" i="9"/>
  <c r="AD331" i="9"/>
  <c r="AC331" i="9"/>
  <c r="AB331" i="9"/>
  <c r="AA331" i="9"/>
  <c r="Z331" i="9"/>
  <c r="Y331" i="9"/>
  <c r="X331" i="9"/>
  <c r="W331" i="9"/>
  <c r="V331" i="9"/>
  <c r="U331" i="9"/>
  <c r="T331" i="9"/>
  <c r="S331" i="9"/>
  <c r="R331" i="9"/>
  <c r="Q331" i="9"/>
  <c r="P331" i="9"/>
  <c r="O331" i="9"/>
  <c r="N331" i="9"/>
  <c r="M331" i="9"/>
  <c r="L331" i="9"/>
  <c r="K331" i="9"/>
  <c r="J331" i="9"/>
  <c r="I331" i="9"/>
  <c r="H331" i="9"/>
  <c r="G331" i="9"/>
  <c r="F331" i="9"/>
  <c r="AJ330" i="9"/>
  <c r="AI330" i="9"/>
  <c r="AH330" i="9"/>
  <c r="AG330" i="9"/>
  <c r="AF330" i="9"/>
  <c r="AE330" i="9"/>
  <c r="AD330" i="9"/>
  <c r="AC330" i="9"/>
  <c r="AB330" i="9"/>
  <c r="AA330" i="9"/>
  <c r="Z330" i="9"/>
  <c r="Y330" i="9"/>
  <c r="X330" i="9"/>
  <c r="W330" i="9"/>
  <c r="V330" i="9"/>
  <c r="U330" i="9"/>
  <c r="T330" i="9"/>
  <c r="S330" i="9"/>
  <c r="R330" i="9"/>
  <c r="Q330" i="9"/>
  <c r="P330" i="9"/>
  <c r="O330" i="9"/>
  <c r="N330" i="9"/>
  <c r="M330" i="9"/>
  <c r="L330" i="9"/>
  <c r="K330" i="9"/>
  <c r="J330" i="9"/>
  <c r="I330" i="9"/>
  <c r="H330" i="9"/>
  <c r="G330" i="9"/>
  <c r="F330" i="9"/>
  <c r="AJ329" i="9"/>
  <c r="AI329" i="9"/>
  <c r="AH329" i="9"/>
  <c r="AG329" i="9"/>
  <c r="AF329" i="9"/>
  <c r="AE329" i="9"/>
  <c r="AD329" i="9"/>
  <c r="AC329" i="9"/>
  <c r="AB329" i="9"/>
  <c r="AA329" i="9"/>
  <c r="Z329" i="9"/>
  <c r="Y329" i="9"/>
  <c r="X329" i="9"/>
  <c r="W329" i="9"/>
  <c r="V329" i="9"/>
  <c r="U329" i="9"/>
  <c r="T329" i="9"/>
  <c r="S329" i="9"/>
  <c r="R329" i="9"/>
  <c r="Q329" i="9"/>
  <c r="P329" i="9"/>
  <c r="O329" i="9"/>
  <c r="N329" i="9"/>
  <c r="M329" i="9"/>
  <c r="L329" i="9"/>
  <c r="K329" i="9"/>
  <c r="J329" i="9"/>
  <c r="I329" i="9"/>
  <c r="H329" i="9"/>
  <c r="G329" i="9"/>
  <c r="F329" i="9"/>
  <c r="AJ328" i="9"/>
  <c r="AI328" i="9"/>
  <c r="AH328" i="9"/>
  <c r="AG328" i="9"/>
  <c r="AF328" i="9"/>
  <c r="AE328" i="9"/>
  <c r="AD328" i="9"/>
  <c r="AC328" i="9"/>
  <c r="AB328" i="9"/>
  <c r="AA328" i="9"/>
  <c r="Z328" i="9"/>
  <c r="Y328" i="9"/>
  <c r="X328" i="9"/>
  <c r="W328" i="9"/>
  <c r="V328" i="9"/>
  <c r="U328" i="9"/>
  <c r="T328" i="9"/>
  <c r="S328" i="9"/>
  <c r="R328" i="9"/>
  <c r="Q328" i="9"/>
  <c r="P328" i="9"/>
  <c r="O328" i="9"/>
  <c r="N328" i="9"/>
  <c r="M328" i="9"/>
  <c r="L328" i="9"/>
  <c r="K328" i="9"/>
  <c r="J328" i="9"/>
  <c r="I328" i="9"/>
  <c r="H328" i="9"/>
  <c r="G328" i="9"/>
  <c r="F328" i="9"/>
  <c r="AJ327" i="9"/>
  <c r="AI327" i="9"/>
  <c r="AH327" i="9"/>
  <c r="AG327" i="9"/>
  <c r="AF327" i="9"/>
  <c r="AE327" i="9"/>
  <c r="AD327" i="9"/>
  <c r="AC327" i="9"/>
  <c r="AB327" i="9"/>
  <c r="AA327" i="9"/>
  <c r="Z327" i="9"/>
  <c r="Y327" i="9"/>
  <c r="X327" i="9"/>
  <c r="W327" i="9"/>
  <c r="V327" i="9"/>
  <c r="U327" i="9"/>
  <c r="T327" i="9"/>
  <c r="S327" i="9"/>
  <c r="R327" i="9"/>
  <c r="Q327" i="9"/>
  <c r="P327" i="9"/>
  <c r="O327" i="9"/>
  <c r="N327" i="9"/>
  <c r="M327" i="9"/>
  <c r="L327" i="9"/>
  <c r="K327" i="9"/>
  <c r="J327" i="9"/>
  <c r="I327" i="9"/>
  <c r="H327" i="9"/>
  <c r="G327" i="9"/>
  <c r="F327" i="9"/>
  <c r="AJ326" i="9"/>
  <c r="AI326" i="9"/>
  <c r="AH326" i="9"/>
  <c r="AG326" i="9"/>
  <c r="AF326" i="9"/>
  <c r="AE326" i="9"/>
  <c r="AD326" i="9"/>
  <c r="AC326" i="9"/>
  <c r="AB326" i="9"/>
  <c r="AA326" i="9"/>
  <c r="Z326" i="9"/>
  <c r="Y326" i="9"/>
  <c r="X326" i="9"/>
  <c r="W326" i="9"/>
  <c r="V326" i="9"/>
  <c r="U326" i="9"/>
  <c r="T326" i="9"/>
  <c r="S326" i="9"/>
  <c r="R326" i="9"/>
  <c r="Q326" i="9"/>
  <c r="P326" i="9"/>
  <c r="O326" i="9"/>
  <c r="N326" i="9"/>
  <c r="M326" i="9"/>
  <c r="L326" i="9"/>
  <c r="K326" i="9"/>
  <c r="J326" i="9"/>
  <c r="I326" i="9"/>
  <c r="H326" i="9"/>
  <c r="G326" i="9"/>
  <c r="F326" i="9"/>
  <c r="AJ325" i="9"/>
  <c r="AI325" i="9"/>
  <c r="AH325" i="9"/>
  <c r="AG325" i="9"/>
  <c r="AF325" i="9"/>
  <c r="AE325" i="9"/>
  <c r="AD325" i="9"/>
  <c r="AC325" i="9"/>
  <c r="AB325" i="9"/>
  <c r="AA325" i="9"/>
  <c r="Z325" i="9"/>
  <c r="Y325" i="9"/>
  <c r="X325" i="9"/>
  <c r="W325" i="9"/>
  <c r="V325" i="9"/>
  <c r="U325" i="9"/>
  <c r="T325" i="9"/>
  <c r="S325" i="9"/>
  <c r="R325" i="9"/>
  <c r="Q325" i="9"/>
  <c r="P325" i="9"/>
  <c r="O325" i="9"/>
  <c r="N325" i="9"/>
  <c r="M325" i="9"/>
  <c r="L325" i="9"/>
  <c r="K325" i="9"/>
  <c r="J325" i="9"/>
  <c r="I325" i="9"/>
  <c r="H325" i="9"/>
  <c r="G325" i="9"/>
  <c r="F325" i="9"/>
  <c r="AJ324" i="9"/>
  <c r="AI324" i="9"/>
  <c r="AH324" i="9"/>
  <c r="AG324" i="9"/>
  <c r="AF324" i="9"/>
  <c r="AE324" i="9"/>
  <c r="AD324" i="9"/>
  <c r="AC324" i="9"/>
  <c r="AB324" i="9"/>
  <c r="AA324" i="9"/>
  <c r="Z324" i="9"/>
  <c r="Y324" i="9"/>
  <c r="X324" i="9"/>
  <c r="W324" i="9"/>
  <c r="V324" i="9"/>
  <c r="U324" i="9"/>
  <c r="T324" i="9"/>
  <c r="S324" i="9"/>
  <c r="R324" i="9"/>
  <c r="Q324" i="9"/>
  <c r="P324" i="9"/>
  <c r="O324" i="9"/>
  <c r="N324" i="9"/>
  <c r="M324" i="9"/>
  <c r="L324" i="9"/>
  <c r="K324" i="9"/>
  <c r="J324" i="9"/>
  <c r="I324" i="9"/>
  <c r="H324" i="9"/>
  <c r="G324" i="9"/>
  <c r="F324" i="9"/>
  <c r="AJ323" i="9"/>
  <c r="AI323" i="9"/>
  <c r="AH323" i="9"/>
  <c r="AG323" i="9"/>
  <c r="AF323" i="9"/>
  <c r="AE323" i="9"/>
  <c r="AD323" i="9"/>
  <c r="AC323" i="9"/>
  <c r="AB323" i="9"/>
  <c r="AA323" i="9"/>
  <c r="Z323" i="9"/>
  <c r="Y323" i="9"/>
  <c r="X323" i="9"/>
  <c r="W323" i="9"/>
  <c r="V323" i="9"/>
  <c r="U323" i="9"/>
  <c r="T323" i="9"/>
  <c r="S323" i="9"/>
  <c r="R323" i="9"/>
  <c r="Q323" i="9"/>
  <c r="P323" i="9"/>
  <c r="O323" i="9"/>
  <c r="N323" i="9"/>
  <c r="M323" i="9"/>
  <c r="L323" i="9"/>
  <c r="K323" i="9"/>
  <c r="J323" i="9"/>
  <c r="I323" i="9"/>
  <c r="H323" i="9"/>
  <c r="G323" i="9"/>
  <c r="F323" i="9"/>
  <c r="AJ322" i="9"/>
  <c r="AI322" i="9"/>
  <c r="AH322" i="9"/>
  <c r="AG322" i="9"/>
  <c r="AF322" i="9"/>
  <c r="AE322" i="9"/>
  <c r="AD322" i="9"/>
  <c r="AC322" i="9"/>
  <c r="AB322" i="9"/>
  <c r="AA322" i="9"/>
  <c r="Z322" i="9"/>
  <c r="Y322" i="9"/>
  <c r="X322" i="9"/>
  <c r="W322" i="9"/>
  <c r="V322" i="9"/>
  <c r="U322" i="9"/>
  <c r="T322" i="9"/>
  <c r="S322" i="9"/>
  <c r="R322" i="9"/>
  <c r="Q322" i="9"/>
  <c r="P322" i="9"/>
  <c r="O322" i="9"/>
  <c r="N322" i="9"/>
  <c r="M322" i="9"/>
  <c r="L322" i="9"/>
  <c r="K322" i="9"/>
  <c r="J322" i="9"/>
  <c r="I322" i="9"/>
  <c r="H322" i="9"/>
  <c r="G322" i="9"/>
  <c r="F322" i="9"/>
  <c r="AJ321" i="9"/>
  <c r="AI321" i="9"/>
  <c r="AH321" i="9"/>
  <c r="AG321" i="9"/>
  <c r="AF321" i="9"/>
  <c r="AE321" i="9"/>
  <c r="AD321" i="9"/>
  <c r="AC321" i="9"/>
  <c r="AB321" i="9"/>
  <c r="AA321" i="9"/>
  <c r="Z321" i="9"/>
  <c r="Y321" i="9"/>
  <c r="X321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AJ320" i="9"/>
  <c r="AI320" i="9"/>
  <c r="AH320" i="9"/>
  <c r="AG320" i="9"/>
  <c r="AF320" i="9"/>
  <c r="AE320" i="9"/>
  <c r="AD320" i="9"/>
  <c r="AC320" i="9"/>
  <c r="AB320" i="9"/>
  <c r="AA320" i="9"/>
  <c r="Z320" i="9"/>
  <c r="Y320" i="9"/>
  <c r="X320" i="9"/>
  <c r="W320" i="9"/>
  <c r="V320" i="9"/>
  <c r="U320" i="9"/>
  <c r="T320" i="9"/>
  <c r="S320" i="9"/>
  <c r="R320" i="9"/>
  <c r="Q320" i="9"/>
  <c r="P320" i="9"/>
  <c r="O320" i="9"/>
  <c r="N320" i="9"/>
  <c r="M320" i="9"/>
  <c r="L320" i="9"/>
  <c r="K320" i="9"/>
  <c r="J320" i="9"/>
  <c r="I320" i="9"/>
  <c r="H320" i="9"/>
  <c r="G320" i="9"/>
  <c r="F320" i="9"/>
  <c r="AJ319" i="9"/>
  <c r="AI319" i="9"/>
  <c r="AH319" i="9"/>
  <c r="AG319" i="9"/>
  <c r="AF319" i="9"/>
  <c r="AE319" i="9"/>
  <c r="AD319" i="9"/>
  <c r="AC319" i="9"/>
  <c r="AB319" i="9"/>
  <c r="AA319" i="9"/>
  <c r="Z319" i="9"/>
  <c r="Y319" i="9"/>
  <c r="X319" i="9"/>
  <c r="W319" i="9"/>
  <c r="V319" i="9"/>
  <c r="U319" i="9"/>
  <c r="T319" i="9"/>
  <c r="S319" i="9"/>
  <c r="R319" i="9"/>
  <c r="Q319" i="9"/>
  <c r="P319" i="9"/>
  <c r="O319" i="9"/>
  <c r="N319" i="9"/>
  <c r="M319" i="9"/>
  <c r="L319" i="9"/>
  <c r="K319" i="9"/>
  <c r="J319" i="9"/>
  <c r="I319" i="9"/>
  <c r="H319" i="9"/>
  <c r="G319" i="9"/>
  <c r="F319" i="9"/>
  <c r="AJ318" i="9"/>
  <c r="AI318" i="9"/>
  <c r="AH318" i="9"/>
  <c r="AG318" i="9"/>
  <c r="AF318" i="9"/>
  <c r="AE318" i="9"/>
  <c r="AD318" i="9"/>
  <c r="AC318" i="9"/>
  <c r="AB318" i="9"/>
  <c r="AA318" i="9"/>
  <c r="Z318" i="9"/>
  <c r="Y318" i="9"/>
  <c r="X318" i="9"/>
  <c r="W318" i="9"/>
  <c r="V318" i="9"/>
  <c r="U318" i="9"/>
  <c r="T318" i="9"/>
  <c r="S318" i="9"/>
  <c r="R318" i="9"/>
  <c r="Q318" i="9"/>
  <c r="P318" i="9"/>
  <c r="O318" i="9"/>
  <c r="N318" i="9"/>
  <c r="M318" i="9"/>
  <c r="L318" i="9"/>
  <c r="K318" i="9"/>
  <c r="J318" i="9"/>
  <c r="I318" i="9"/>
  <c r="H318" i="9"/>
  <c r="G318" i="9"/>
  <c r="F318" i="9"/>
  <c r="AJ317" i="9"/>
  <c r="AI317" i="9"/>
  <c r="AH317" i="9"/>
  <c r="AG317" i="9"/>
  <c r="BR317" i="9" s="1"/>
  <c r="AF317" i="9"/>
  <c r="BQ317" i="9" s="1"/>
  <c r="AE317" i="9"/>
  <c r="BP317" i="9" s="1"/>
  <c r="AD317" i="9"/>
  <c r="BO317" i="9" s="1"/>
  <c r="AC317" i="9"/>
  <c r="BN317" i="9" s="1"/>
  <c r="AB317" i="9"/>
  <c r="BM317" i="9" s="1"/>
  <c r="AA317" i="9"/>
  <c r="BL317" i="9" s="1"/>
  <c r="Z317" i="9"/>
  <c r="BK317" i="9" s="1"/>
  <c r="Y317" i="9"/>
  <c r="BJ317" i="9" s="1"/>
  <c r="X317" i="9"/>
  <c r="BI317" i="9" s="1"/>
  <c r="W317" i="9"/>
  <c r="BH317" i="9" s="1"/>
  <c r="V317" i="9"/>
  <c r="BG317" i="9" s="1"/>
  <c r="U317" i="9"/>
  <c r="BF317" i="9" s="1"/>
  <c r="T317" i="9"/>
  <c r="BE317" i="9" s="1"/>
  <c r="S317" i="9"/>
  <c r="BD317" i="9" s="1"/>
  <c r="R317" i="9"/>
  <c r="BC317" i="9" s="1"/>
  <c r="Q317" i="9"/>
  <c r="BB317" i="9" s="1"/>
  <c r="P317" i="9"/>
  <c r="BA317" i="9" s="1"/>
  <c r="O317" i="9"/>
  <c r="AZ317" i="9" s="1"/>
  <c r="N317" i="9"/>
  <c r="AY317" i="9" s="1"/>
  <c r="M317" i="9"/>
  <c r="AX317" i="9" s="1"/>
  <c r="L317" i="9"/>
  <c r="AW317" i="9" s="1"/>
  <c r="K317" i="9"/>
  <c r="AV317" i="9" s="1"/>
  <c r="J317" i="9"/>
  <c r="AU317" i="9" s="1"/>
  <c r="I317" i="9"/>
  <c r="AT317" i="9" s="1"/>
  <c r="H317" i="9"/>
  <c r="AS317" i="9" s="1"/>
  <c r="G317" i="9"/>
  <c r="AR317" i="9" s="1"/>
  <c r="F317" i="9"/>
  <c r="AQ317" i="9" s="1"/>
  <c r="AJ316" i="9"/>
  <c r="BU316" i="9" s="1"/>
  <c r="AI316" i="9"/>
  <c r="BT316" i="9" s="1"/>
  <c r="AH316" i="9"/>
  <c r="BS316" i="9" s="1"/>
  <c r="AG316" i="9"/>
  <c r="BR316" i="9" s="1"/>
  <c r="AF316" i="9"/>
  <c r="BQ316" i="9" s="1"/>
  <c r="AE316" i="9"/>
  <c r="BP316" i="9" s="1"/>
  <c r="AD316" i="9"/>
  <c r="BO316" i="9" s="1"/>
  <c r="AC316" i="9"/>
  <c r="BN316" i="9" s="1"/>
  <c r="AB316" i="9"/>
  <c r="BM316" i="9" s="1"/>
  <c r="AA316" i="9"/>
  <c r="BL316" i="9" s="1"/>
  <c r="Z316" i="9"/>
  <c r="BK316" i="9" s="1"/>
  <c r="Y316" i="9"/>
  <c r="BJ316" i="9" s="1"/>
  <c r="X316" i="9"/>
  <c r="BI316" i="9" s="1"/>
  <c r="W316" i="9"/>
  <c r="BH316" i="9" s="1"/>
  <c r="V316" i="9"/>
  <c r="BG316" i="9" s="1"/>
  <c r="U316" i="9"/>
  <c r="BF316" i="9" s="1"/>
  <c r="T316" i="9"/>
  <c r="BE316" i="9" s="1"/>
  <c r="S316" i="9"/>
  <c r="BD316" i="9" s="1"/>
  <c r="R316" i="9"/>
  <c r="BC316" i="9" s="1"/>
  <c r="Q316" i="9"/>
  <c r="BB316" i="9" s="1"/>
  <c r="P316" i="9"/>
  <c r="BA316" i="9" s="1"/>
  <c r="O316" i="9"/>
  <c r="AZ316" i="9" s="1"/>
  <c r="N316" i="9"/>
  <c r="AY316" i="9" s="1"/>
  <c r="M316" i="9"/>
  <c r="AX316" i="9" s="1"/>
  <c r="L316" i="9"/>
  <c r="AW316" i="9" s="1"/>
  <c r="K316" i="9"/>
  <c r="AV316" i="9" s="1"/>
  <c r="J316" i="9"/>
  <c r="AU316" i="9" s="1"/>
  <c r="I316" i="9"/>
  <c r="AT316" i="9" s="1"/>
  <c r="H316" i="9"/>
  <c r="AS316" i="9" s="1"/>
  <c r="G316" i="9"/>
  <c r="AR316" i="9" s="1"/>
  <c r="F316" i="9"/>
  <c r="AQ316" i="9" s="1"/>
  <c r="AJ315" i="9"/>
  <c r="BU315" i="9" s="1"/>
  <c r="AI315" i="9"/>
  <c r="BT315" i="9" s="1"/>
  <c r="AH315" i="9"/>
  <c r="BS315" i="9" s="1"/>
  <c r="AG315" i="9"/>
  <c r="BR315" i="9" s="1"/>
  <c r="AF315" i="9"/>
  <c r="BQ315" i="9" s="1"/>
  <c r="AE315" i="9"/>
  <c r="BP315" i="9" s="1"/>
  <c r="AD315" i="9"/>
  <c r="BO315" i="9" s="1"/>
  <c r="AC315" i="9"/>
  <c r="BN315" i="9" s="1"/>
  <c r="AB315" i="9"/>
  <c r="BM315" i="9" s="1"/>
  <c r="AA315" i="9"/>
  <c r="BL315" i="9" s="1"/>
  <c r="Z315" i="9"/>
  <c r="BK315" i="9" s="1"/>
  <c r="Y315" i="9"/>
  <c r="BJ315" i="9" s="1"/>
  <c r="X315" i="9"/>
  <c r="BI315" i="9" s="1"/>
  <c r="W315" i="9"/>
  <c r="BH315" i="9" s="1"/>
  <c r="V315" i="9"/>
  <c r="BG315" i="9" s="1"/>
  <c r="U315" i="9"/>
  <c r="BF315" i="9" s="1"/>
  <c r="T315" i="9"/>
  <c r="BE315" i="9" s="1"/>
  <c r="S315" i="9"/>
  <c r="BD315" i="9" s="1"/>
  <c r="R315" i="9"/>
  <c r="BC315" i="9" s="1"/>
  <c r="Q315" i="9"/>
  <c r="BB315" i="9" s="1"/>
  <c r="P315" i="9"/>
  <c r="BA315" i="9" s="1"/>
  <c r="O315" i="9"/>
  <c r="AZ315" i="9" s="1"/>
  <c r="N315" i="9"/>
  <c r="AY315" i="9" s="1"/>
  <c r="M315" i="9"/>
  <c r="AX315" i="9" s="1"/>
  <c r="L315" i="9"/>
  <c r="AW315" i="9" s="1"/>
  <c r="K315" i="9"/>
  <c r="AV315" i="9" s="1"/>
  <c r="J315" i="9"/>
  <c r="AU315" i="9" s="1"/>
  <c r="I315" i="9"/>
  <c r="AT315" i="9" s="1"/>
  <c r="H315" i="9"/>
  <c r="AS315" i="9" s="1"/>
  <c r="G315" i="9"/>
  <c r="AR315" i="9" s="1"/>
  <c r="F315" i="9"/>
  <c r="AQ315" i="9" s="1"/>
  <c r="AJ314" i="9"/>
  <c r="BU314" i="9" s="1"/>
  <c r="AI314" i="9"/>
  <c r="BT314" i="9" s="1"/>
  <c r="AH314" i="9"/>
  <c r="BS314" i="9" s="1"/>
  <c r="AG314" i="9"/>
  <c r="BR314" i="9" s="1"/>
  <c r="AF314" i="9"/>
  <c r="BQ314" i="9" s="1"/>
  <c r="AE314" i="9"/>
  <c r="BP314" i="9" s="1"/>
  <c r="AD314" i="9"/>
  <c r="BO314" i="9" s="1"/>
  <c r="AC314" i="9"/>
  <c r="BN314" i="9" s="1"/>
  <c r="AB314" i="9"/>
  <c r="BM314" i="9" s="1"/>
  <c r="AA314" i="9"/>
  <c r="BL314" i="9" s="1"/>
  <c r="Z314" i="9"/>
  <c r="BK314" i="9" s="1"/>
  <c r="Y314" i="9"/>
  <c r="BJ314" i="9" s="1"/>
  <c r="X314" i="9"/>
  <c r="BI314" i="9" s="1"/>
  <c r="W314" i="9"/>
  <c r="BH314" i="9" s="1"/>
  <c r="V314" i="9"/>
  <c r="BG314" i="9" s="1"/>
  <c r="U314" i="9"/>
  <c r="BF314" i="9" s="1"/>
  <c r="T314" i="9"/>
  <c r="BE314" i="9" s="1"/>
  <c r="S314" i="9"/>
  <c r="BD314" i="9" s="1"/>
  <c r="R314" i="9"/>
  <c r="BC314" i="9" s="1"/>
  <c r="Q314" i="9"/>
  <c r="BB314" i="9" s="1"/>
  <c r="P314" i="9"/>
  <c r="BA314" i="9" s="1"/>
  <c r="O314" i="9"/>
  <c r="AZ314" i="9" s="1"/>
  <c r="N314" i="9"/>
  <c r="AY314" i="9" s="1"/>
  <c r="M314" i="9"/>
  <c r="AX314" i="9" s="1"/>
  <c r="L314" i="9"/>
  <c r="AW314" i="9" s="1"/>
  <c r="K314" i="9"/>
  <c r="AV314" i="9" s="1"/>
  <c r="J314" i="9"/>
  <c r="AU314" i="9" s="1"/>
  <c r="I314" i="9"/>
  <c r="AT314" i="9" s="1"/>
  <c r="H314" i="9"/>
  <c r="AS314" i="9" s="1"/>
  <c r="G314" i="9"/>
  <c r="AR314" i="9" s="1"/>
  <c r="F314" i="9"/>
  <c r="AQ314" i="9" s="1"/>
  <c r="AJ313" i="9"/>
  <c r="BU313" i="9" s="1"/>
  <c r="AI313" i="9"/>
  <c r="BT313" i="9" s="1"/>
  <c r="AH313" i="9"/>
  <c r="BS313" i="9" s="1"/>
  <c r="AG313" i="9"/>
  <c r="BR313" i="9" s="1"/>
  <c r="AF313" i="9"/>
  <c r="BQ313" i="9" s="1"/>
  <c r="AE313" i="9"/>
  <c r="BP313" i="9" s="1"/>
  <c r="AD313" i="9"/>
  <c r="BO313" i="9" s="1"/>
  <c r="AC313" i="9"/>
  <c r="BN313" i="9" s="1"/>
  <c r="AB313" i="9"/>
  <c r="BM313" i="9" s="1"/>
  <c r="AA313" i="9"/>
  <c r="BL313" i="9" s="1"/>
  <c r="Z313" i="9"/>
  <c r="BK313" i="9" s="1"/>
  <c r="Y313" i="9"/>
  <c r="BJ313" i="9" s="1"/>
  <c r="X313" i="9"/>
  <c r="BI313" i="9" s="1"/>
  <c r="W313" i="9"/>
  <c r="BH313" i="9" s="1"/>
  <c r="V313" i="9"/>
  <c r="BG313" i="9" s="1"/>
  <c r="U313" i="9"/>
  <c r="BF313" i="9" s="1"/>
  <c r="T313" i="9"/>
  <c r="BE313" i="9" s="1"/>
  <c r="S313" i="9"/>
  <c r="BD313" i="9" s="1"/>
  <c r="R313" i="9"/>
  <c r="BC313" i="9" s="1"/>
  <c r="Q313" i="9"/>
  <c r="BB313" i="9" s="1"/>
  <c r="P313" i="9"/>
  <c r="BA313" i="9" s="1"/>
  <c r="O313" i="9"/>
  <c r="AZ313" i="9" s="1"/>
  <c r="N313" i="9"/>
  <c r="AY313" i="9" s="1"/>
  <c r="M313" i="9"/>
  <c r="AX313" i="9" s="1"/>
  <c r="L313" i="9"/>
  <c r="AW313" i="9" s="1"/>
  <c r="K313" i="9"/>
  <c r="AV313" i="9" s="1"/>
  <c r="J313" i="9"/>
  <c r="AU313" i="9" s="1"/>
  <c r="I313" i="9"/>
  <c r="AT313" i="9" s="1"/>
  <c r="H313" i="9"/>
  <c r="AS313" i="9" s="1"/>
  <c r="G313" i="9"/>
  <c r="AR313" i="9" s="1"/>
  <c r="F313" i="9"/>
  <c r="AQ313" i="9" s="1"/>
  <c r="AJ312" i="9"/>
  <c r="BU312" i="9" s="1"/>
  <c r="AI312" i="9"/>
  <c r="BT312" i="9" s="1"/>
  <c r="AH312" i="9"/>
  <c r="BS312" i="9" s="1"/>
  <c r="AG312" i="9"/>
  <c r="BR312" i="9" s="1"/>
  <c r="AF312" i="9"/>
  <c r="BQ312" i="9" s="1"/>
  <c r="AE312" i="9"/>
  <c r="BP312" i="9" s="1"/>
  <c r="AD312" i="9"/>
  <c r="BO312" i="9" s="1"/>
  <c r="AC312" i="9"/>
  <c r="BN312" i="9" s="1"/>
  <c r="AB312" i="9"/>
  <c r="BM312" i="9" s="1"/>
  <c r="AA312" i="9"/>
  <c r="BL312" i="9" s="1"/>
  <c r="Z312" i="9"/>
  <c r="BK312" i="9" s="1"/>
  <c r="Y312" i="9"/>
  <c r="BJ312" i="9" s="1"/>
  <c r="X312" i="9"/>
  <c r="BI312" i="9" s="1"/>
  <c r="W312" i="9"/>
  <c r="BH312" i="9" s="1"/>
  <c r="V312" i="9"/>
  <c r="BG312" i="9" s="1"/>
  <c r="U312" i="9"/>
  <c r="BF312" i="9" s="1"/>
  <c r="T312" i="9"/>
  <c r="BE312" i="9" s="1"/>
  <c r="S312" i="9"/>
  <c r="BD312" i="9" s="1"/>
  <c r="R312" i="9"/>
  <c r="BC312" i="9" s="1"/>
  <c r="Q312" i="9"/>
  <c r="BB312" i="9" s="1"/>
  <c r="P312" i="9"/>
  <c r="BA312" i="9" s="1"/>
  <c r="O312" i="9"/>
  <c r="AZ312" i="9" s="1"/>
  <c r="N312" i="9"/>
  <c r="AY312" i="9" s="1"/>
  <c r="M312" i="9"/>
  <c r="AX312" i="9" s="1"/>
  <c r="L312" i="9"/>
  <c r="AW312" i="9" s="1"/>
  <c r="K312" i="9"/>
  <c r="AV312" i="9" s="1"/>
  <c r="J312" i="9"/>
  <c r="AU312" i="9" s="1"/>
  <c r="I312" i="9"/>
  <c r="AT312" i="9" s="1"/>
  <c r="H312" i="9"/>
  <c r="AS312" i="9" s="1"/>
  <c r="G312" i="9"/>
  <c r="AR312" i="9" s="1"/>
  <c r="F312" i="9"/>
  <c r="AQ312" i="9" s="1"/>
  <c r="AJ311" i="9"/>
  <c r="BU311" i="9" s="1"/>
  <c r="AI311" i="9"/>
  <c r="BT311" i="9" s="1"/>
  <c r="AH311" i="9"/>
  <c r="BS311" i="9" s="1"/>
  <c r="AG311" i="9"/>
  <c r="BR311" i="9" s="1"/>
  <c r="AF311" i="9"/>
  <c r="BQ311" i="9" s="1"/>
  <c r="AE311" i="9"/>
  <c r="BP311" i="9" s="1"/>
  <c r="AD311" i="9"/>
  <c r="BO311" i="9" s="1"/>
  <c r="AC311" i="9"/>
  <c r="BN311" i="9" s="1"/>
  <c r="AB311" i="9"/>
  <c r="BM311" i="9" s="1"/>
  <c r="AA311" i="9"/>
  <c r="BL311" i="9" s="1"/>
  <c r="Z311" i="9"/>
  <c r="BK311" i="9" s="1"/>
  <c r="Y311" i="9"/>
  <c r="BJ311" i="9" s="1"/>
  <c r="X311" i="9"/>
  <c r="BI311" i="9" s="1"/>
  <c r="W311" i="9"/>
  <c r="BH311" i="9" s="1"/>
  <c r="V311" i="9"/>
  <c r="BG311" i="9" s="1"/>
  <c r="U311" i="9"/>
  <c r="BF311" i="9" s="1"/>
  <c r="T311" i="9"/>
  <c r="BE311" i="9" s="1"/>
  <c r="S311" i="9"/>
  <c r="BD311" i="9" s="1"/>
  <c r="R311" i="9"/>
  <c r="BC311" i="9" s="1"/>
  <c r="Q311" i="9"/>
  <c r="BB311" i="9" s="1"/>
  <c r="P311" i="9"/>
  <c r="BA311" i="9" s="1"/>
  <c r="O311" i="9"/>
  <c r="AZ311" i="9" s="1"/>
  <c r="N311" i="9"/>
  <c r="AY311" i="9" s="1"/>
  <c r="M311" i="9"/>
  <c r="AX311" i="9" s="1"/>
  <c r="L311" i="9"/>
  <c r="AW311" i="9" s="1"/>
  <c r="K311" i="9"/>
  <c r="AV311" i="9" s="1"/>
  <c r="J311" i="9"/>
  <c r="AU311" i="9" s="1"/>
  <c r="I311" i="9"/>
  <c r="AT311" i="9" s="1"/>
  <c r="H311" i="9"/>
  <c r="AS311" i="9" s="1"/>
  <c r="G311" i="9"/>
  <c r="AR311" i="9" s="1"/>
  <c r="F311" i="9"/>
  <c r="AQ311" i="9" s="1"/>
  <c r="AJ310" i="9"/>
  <c r="BU310" i="9" s="1"/>
  <c r="AI310" i="9"/>
  <c r="BT310" i="9" s="1"/>
  <c r="AH310" i="9"/>
  <c r="BS310" i="9" s="1"/>
  <c r="AG310" i="9"/>
  <c r="BR310" i="9" s="1"/>
  <c r="AF310" i="9"/>
  <c r="BQ310" i="9" s="1"/>
  <c r="AE310" i="9"/>
  <c r="BP310" i="9" s="1"/>
  <c r="AD310" i="9"/>
  <c r="BO310" i="9" s="1"/>
  <c r="AC310" i="9"/>
  <c r="BN310" i="9" s="1"/>
  <c r="AB310" i="9"/>
  <c r="BM310" i="9" s="1"/>
  <c r="AA310" i="9"/>
  <c r="BL310" i="9" s="1"/>
  <c r="Z310" i="9"/>
  <c r="BK310" i="9" s="1"/>
  <c r="Y310" i="9"/>
  <c r="BJ310" i="9" s="1"/>
  <c r="X310" i="9"/>
  <c r="BI310" i="9" s="1"/>
  <c r="W310" i="9"/>
  <c r="BH310" i="9" s="1"/>
  <c r="V310" i="9"/>
  <c r="BG310" i="9" s="1"/>
  <c r="U310" i="9"/>
  <c r="BF310" i="9" s="1"/>
  <c r="T310" i="9"/>
  <c r="BE310" i="9" s="1"/>
  <c r="S310" i="9"/>
  <c r="BD310" i="9" s="1"/>
  <c r="R310" i="9"/>
  <c r="BC310" i="9" s="1"/>
  <c r="Q310" i="9"/>
  <c r="BB310" i="9" s="1"/>
  <c r="P310" i="9"/>
  <c r="BA310" i="9" s="1"/>
  <c r="O310" i="9"/>
  <c r="AZ310" i="9" s="1"/>
  <c r="N310" i="9"/>
  <c r="AY310" i="9" s="1"/>
  <c r="M310" i="9"/>
  <c r="AX310" i="9" s="1"/>
  <c r="L310" i="9"/>
  <c r="AW310" i="9" s="1"/>
  <c r="K310" i="9"/>
  <c r="AV310" i="9" s="1"/>
  <c r="J310" i="9"/>
  <c r="AU310" i="9" s="1"/>
  <c r="I310" i="9"/>
  <c r="AT310" i="9" s="1"/>
  <c r="H310" i="9"/>
  <c r="AS310" i="9" s="1"/>
  <c r="G310" i="9"/>
  <c r="AR310" i="9" s="1"/>
  <c r="F310" i="9"/>
  <c r="AQ310" i="9" s="1"/>
  <c r="AJ309" i="9"/>
  <c r="BU309" i="9" s="1"/>
  <c r="AI309" i="9"/>
  <c r="BT309" i="9" s="1"/>
  <c r="AH309" i="9"/>
  <c r="BS309" i="9" s="1"/>
  <c r="AG309" i="9"/>
  <c r="BR309" i="9" s="1"/>
  <c r="AF309" i="9"/>
  <c r="BQ309" i="9" s="1"/>
  <c r="AE309" i="9"/>
  <c r="BP309" i="9" s="1"/>
  <c r="AD309" i="9"/>
  <c r="BO309" i="9" s="1"/>
  <c r="AC309" i="9"/>
  <c r="BN309" i="9" s="1"/>
  <c r="AB309" i="9"/>
  <c r="BM309" i="9" s="1"/>
  <c r="AA309" i="9"/>
  <c r="BL309" i="9" s="1"/>
  <c r="Z309" i="9"/>
  <c r="BK309" i="9" s="1"/>
  <c r="Y309" i="9"/>
  <c r="BJ309" i="9" s="1"/>
  <c r="X309" i="9"/>
  <c r="BI309" i="9" s="1"/>
  <c r="W309" i="9"/>
  <c r="BH309" i="9" s="1"/>
  <c r="V309" i="9"/>
  <c r="BG309" i="9" s="1"/>
  <c r="U309" i="9"/>
  <c r="BF309" i="9" s="1"/>
  <c r="T309" i="9"/>
  <c r="BE309" i="9" s="1"/>
  <c r="S309" i="9"/>
  <c r="BD309" i="9" s="1"/>
  <c r="R309" i="9"/>
  <c r="BC309" i="9" s="1"/>
  <c r="Q309" i="9"/>
  <c r="BB309" i="9" s="1"/>
  <c r="P309" i="9"/>
  <c r="BA309" i="9" s="1"/>
  <c r="O309" i="9"/>
  <c r="AZ309" i="9" s="1"/>
  <c r="N309" i="9"/>
  <c r="AY309" i="9" s="1"/>
  <c r="M309" i="9"/>
  <c r="AX309" i="9" s="1"/>
  <c r="L309" i="9"/>
  <c r="AW309" i="9" s="1"/>
  <c r="K309" i="9"/>
  <c r="AV309" i="9" s="1"/>
  <c r="J309" i="9"/>
  <c r="AU309" i="9" s="1"/>
  <c r="I309" i="9"/>
  <c r="AT309" i="9" s="1"/>
  <c r="H309" i="9"/>
  <c r="AS309" i="9" s="1"/>
  <c r="G309" i="9"/>
  <c r="AR309" i="9" s="1"/>
  <c r="F309" i="9"/>
  <c r="AQ309" i="9" s="1"/>
  <c r="AJ308" i="9"/>
  <c r="BU308" i="9" s="1"/>
  <c r="AI308" i="9"/>
  <c r="BT308" i="9" s="1"/>
  <c r="AH308" i="9"/>
  <c r="BS308" i="9" s="1"/>
  <c r="AG308" i="9"/>
  <c r="BR308" i="9" s="1"/>
  <c r="AF308" i="9"/>
  <c r="BQ308" i="9" s="1"/>
  <c r="AE308" i="9"/>
  <c r="BP308" i="9" s="1"/>
  <c r="AD308" i="9"/>
  <c r="BO308" i="9" s="1"/>
  <c r="AC308" i="9"/>
  <c r="BN308" i="9" s="1"/>
  <c r="AB308" i="9"/>
  <c r="BM308" i="9" s="1"/>
  <c r="AA308" i="9"/>
  <c r="BL308" i="9" s="1"/>
  <c r="Z308" i="9"/>
  <c r="BK308" i="9" s="1"/>
  <c r="Y308" i="9"/>
  <c r="BJ308" i="9" s="1"/>
  <c r="X308" i="9"/>
  <c r="BI308" i="9" s="1"/>
  <c r="W308" i="9"/>
  <c r="BH308" i="9" s="1"/>
  <c r="V308" i="9"/>
  <c r="BG308" i="9" s="1"/>
  <c r="U308" i="9"/>
  <c r="BF308" i="9" s="1"/>
  <c r="T308" i="9"/>
  <c r="BE308" i="9" s="1"/>
  <c r="S308" i="9"/>
  <c r="BD308" i="9" s="1"/>
  <c r="R308" i="9"/>
  <c r="BC308" i="9" s="1"/>
  <c r="Q308" i="9"/>
  <c r="BB308" i="9" s="1"/>
  <c r="P308" i="9"/>
  <c r="BA308" i="9" s="1"/>
  <c r="O308" i="9"/>
  <c r="AZ308" i="9" s="1"/>
  <c r="N308" i="9"/>
  <c r="AY308" i="9" s="1"/>
  <c r="M308" i="9"/>
  <c r="AX308" i="9" s="1"/>
  <c r="L308" i="9"/>
  <c r="AW308" i="9" s="1"/>
  <c r="K308" i="9"/>
  <c r="AV308" i="9" s="1"/>
  <c r="J308" i="9"/>
  <c r="AU308" i="9" s="1"/>
  <c r="I308" i="9"/>
  <c r="AT308" i="9" s="1"/>
  <c r="H308" i="9"/>
  <c r="AS308" i="9" s="1"/>
  <c r="G308" i="9"/>
  <c r="AR308" i="9" s="1"/>
  <c r="F308" i="9"/>
  <c r="AQ308" i="9" s="1"/>
  <c r="AJ307" i="9"/>
  <c r="BU307" i="9" s="1"/>
  <c r="AI307" i="9"/>
  <c r="BT307" i="9" s="1"/>
  <c r="AH307" i="9"/>
  <c r="BS307" i="9" s="1"/>
  <c r="AG307" i="9"/>
  <c r="BR307" i="9" s="1"/>
  <c r="AF307" i="9"/>
  <c r="BQ307" i="9" s="1"/>
  <c r="AE307" i="9"/>
  <c r="BP307" i="9" s="1"/>
  <c r="AD307" i="9"/>
  <c r="BO307" i="9" s="1"/>
  <c r="AC307" i="9"/>
  <c r="BN307" i="9" s="1"/>
  <c r="AB307" i="9"/>
  <c r="BM307" i="9" s="1"/>
  <c r="AA307" i="9"/>
  <c r="BL307" i="9" s="1"/>
  <c r="Z307" i="9"/>
  <c r="BK307" i="9" s="1"/>
  <c r="Y307" i="9"/>
  <c r="BJ307" i="9" s="1"/>
  <c r="X307" i="9"/>
  <c r="BI307" i="9" s="1"/>
  <c r="W307" i="9"/>
  <c r="BH307" i="9" s="1"/>
  <c r="V307" i="9"/>
  <c r="BG307" i="9" s="1"/>
  <c r="U307" i="9"/>
  <c r="BF307" i="9" s="1"/>
  <c r="T307" i="9"/>
  <c r="BE307" i="9" s="1"/>
  <c r="S307" i="9"/>
  <c r="BD307" i="9" s="1"/>
  <c r="R307" i="9"/>
  <c r="BC307" i="9" s="1"/>
  <c r="Q307" i="9"/>
  <c r="BB307" i="9" s="1"/>
  <c r="P307" i="9"/>
  <c r="BA307" i="9" s="1"/>
  <c r="O307" i="9"/>
  <c r="AZ307" i="9" s="1"/>
  <c r="N307" i="9"/>
  <c r="AY307" i="9" s="1"/>
  <c r="M307" i="9"/>
  <c r="AX307" i="9" s="1"/>
  <c r="L307" i="9"/>
  <c r="AW307" i="9" s="1"/>
  <c r="K307" i="9"/>
  <c r="AV307" i="9" s="1"/>
  <c r="J307" i="9"/>
  <c r="AU307" i="9" s="1"/>
  <c r="I307" i="9"/>
  <c r="AT307" i="9" s="1"/>
  <c r="H307" i="9"/>
  <c r="AS307" i="9" s="1"/>
  <c r="G307" i="9"/>
  <c r="AR307" i="9" s="1"/>
  <c r="F307" i="9"/>
  <c r="AQ307" i="9" s="1"/>
  <c r="AJ306" i="9"/>
  <c r="BU306" i="9" s="1"/>
  <c r="AI306" i="9"/>
  <c r="BT306" i="9" s="1"/>
  <c r="AH306" i="9"/>
  <c r="BS306" i="9" s="1"/>
  <c r="AG306" i="9"/>
  <c r="BR306" i="9" s="1"/>
  <c r="AF306" i="9"/>
  <c r="BQ306" i="9" s="1"/>
  <c r="AE306" i="9"/>
  <c r="BP306" i="9" s="1"/>
  <c r="AD306" i="9"/>
  <c r="BO306" i="9" s="1"/>
  <c r="AC306" i="9"/>
  <c r="BN306" i="9" s="1"/>
  <c r="AB306" i="9"/>
  <c r="BM306" i="9" s="1"/>
  <c r="AA306" i="9"/>
  <c r="BL306" i="9" s="1"/>
  <c r="Z306" i="9"/>
  <c r="BK306" i="9" s="1"/>
  <c r="Y306" i="9"/>
  <c r="BJ306" i="9" s="1"/>
  <c r="X306" i="9"/>
  <c r="BI306" i="9" s="1"/>
  <c r="W306" i="9"/>
  <c r="BH306" i="9" s="1"/>
  <c r="V306" i="9"/>
  <c r="BG306" i="9" s="1"/>
  <c r="U306" i="9"/>
  <c r="BF306" i="9" s="1"/>
  <c r="T306" i="9"/>
  <c r="BE306" i="9" s="1"/>
  <c r="S306" i="9"/>
  <c r="BD306" i="9" s="1"/>
  <c r="R306" i="9"/>
  <c r="BC306" i="9" s="1"/>
  <c r="Q306" i="9"/>
  <c r="BB306" i="9" s="1"/>
  <c r="P306" i="9"/>
  <c r="BA306" i="9" s="1"/>
  <c r="O306" i="9"/>
  <c r="AZ306" i="9" s="1"/>
  <c r="N306" i="9"/>
  <c r="AY306" i="9" s="1"/>
  <c r="M306" i="9"/>
  <c r="AX306" i="9" s="1"/>
  <c r="L306" i="9"/>
  <c r="AW306" i="9" s="1"/>
  <c r="K306" i="9"/>
  <c r="AV306" i="9" s="1"/>
  <c r="J306" i="9"/>
  <c r="AU306" i="9" s="1"/>
  <c r="I306" i="9"/>
  <c r="AT306" i="9" s="1"/>
  <c r="H306" i="9"/>
  <c r="AS306" i="9" s="1"/>
  <c r="G306" i="9"/>
  <c r="AR306" i="9" s="1"/>
  <c r="F306" i="9"/>
  <c r="AQ306" i="9" s="1"/>
  <c r="AJ305" i="9"/>
  <c r="BU305" i="9" s="1"/>
  <c r="AI305" i="9"/>
  <c r="BT305" i="9" s="1"/>
  <c r="AH305" i="9"/>
  <c r="BS305" i="9" s="1"/>
  <c r="AG305" i="9"/>
  <c r="BR305" i="9" s="1"/>
  <c r="AF305" i="9"/>
  <c r="BQ305" i="9" s="1"/>
  <c r="AE305" i="9"/>
  <c r="BP305" i="9" s="1"/>
  <c r="AD305" i="9"/>
  <c r="BO305" i="9" s="1"/>
  <c r="AC305" i="9"/>
  <c r="BN305" i="9" s="1"/>
  <c r="AB305" i="9"/>
  <c r="BM305" i="9" s="1"/>
  <c r="AA305" i="9"/>
  <c r="BL305" i="9" s="1"/>
  <c r="Z305" i="9"/>
  <c r="BK305" i="9" s="1"/>
  <c r="Y305" i="9"/>
  <c r="BJ305" i="9" s="1"/>
  <c r="X305" i="9"/>
  <c r="BI305" i="9" s="1"/>
  <c r="W305" i="9"/>
  <c r="BH305" i="9" s="1"/>
  <c r="V305" i="9"/>
  <c r="BG305" i="9" s="1"/>
  <c r="U305" i="9"/>
  <c r="BF305" i="9" s="1"/>
  <c r="T305" i="9"/>
  <c r="BE305" i="9" s="1"/>
  <c r="S305" i="9"/>
  <c r="BD305" i="9" s="1"/>
  <c r="R305" i="9"/>
  <c r="BC305" i="9" s="1"/>
  <c r="Q305" i="9"/>
  <c r="BB305" i="9" s="1"/>
  <c r="P305" i="9"/>
  <c r="BA305" i="9" s="1"/>
  <c r="O305" i="9"/>
  <c r="AZ305" i="9" s="1"/>
  <c r="N305" i="9"/>
  <c r="AY305" i="9" s="1"/>
  <c r="M305" i="9"/>
  <c r="AX305" i="9" s="1"/>
  <c r="L305" i="9"/>
  <c r="AW305" i="9" s="1"/>
  <c r="K305" i="9"/>
  <c r="AV305" i="9" s="1"/>
  <c r="J305" i="9"/>
  <c r="AU305" i="9" s="1"/>
  <c r="I305" i="9"/>
  <c r="AT305" i="9" s="1"/>
  <c r="H305" i="9"/>
  <c r="AS305" i="9" s="1"/>
  <c r="G305" i="9"/>
  <c r="AR305" i="9" s="1"/>
  <c r="F305" i="9"/>
  <c r="AQ305" i="9" s="1"/>
  <c r="AJ304" i="9"/>
  <c r="BU304" i="9" s="1"/>
  <c r="AI304" i="9"/>
  <c r="BT304" i="9" s="1"/>
  <c r="AH304" i="9"/>
  <c r="BS304" i="9" s="1"/>
  <c r="AG304" i="9"/>
  <c r="BR304" i="9" s="1"/>
  <c r="AF304" i="9"/>
  <c r="BQ304" i="9" s="1"/>
  <c r="AE304" i="9"/>
  <c r="BP304" i="9" s="1"/>
  <c r="AD304" i="9"/>
  <c r="BO304" i="9" s="1"/>
  <c r="AC304" i="9"/>
  <c r="BN304" i="9" s="1"/>
  <c r="AB304" i="9"/>
  <c r="BM304" i="9" s="1"/>
  <c r="AA304" i="9"/>
  <c r="BL304" i="9" s="1"/>
  <c r="Z304" i="9"/>
  <c r="BK304" i="9" s="1"/>
  <c r="Y304" i="9"/>
  <c r="BJ304" i="9" s="1"/>
  <c r="X304" i="9"/>
  <c r="BI304" i="9" s="1"/>
  <c r="W304" i="9"/>
  <c r="BH304" i="9" s="1"/>
  <c r="V304" i="9"/>
  <c r="BG304" i="9" s="1"/>
  <c r="U304" i="9"/>
  <c r="BF304" i="9" s="1"/>
  <c r="T304" i="9"/>
  <c r="BE304" i="9" s="1"/>
  <c r="S304" i="9"/>
  <c r="BD304" i="9" s="1"/>
  <c r="R304" i="9"/>
  <c r="BC304" i="9" s="1"/>
  <c r="Q304" i="9"/>
  <c r="BB304" i="9" s="1"/>
  <c r="P304" i="9"/>
  <c r="BA304" i="9" s="1"/>
  <c r="O304" i="9"/>
  <c r="AZ304" i="9" s="1"/>
  <c r="N304" i="9"/>
  <c r="AY304" i="9" s="1"/>
  <c r="M304" i="9"/>
  <c r="AX304" i="9" s="1"/>
  <c r="L304" i="9"/>
  <c r="AW304" i="9" s="1"/>
  <c r="K304" i="9"/>
  <c r="AV304" i="9" s="1"/>
  <c r="J304" i="9"/>
  <c r="AU304" i="9" s="1"/>
  <c r="I304" i="9"/>
  <c r="AT304" i="9" s="1"/>
  <c r="H304" i="9"/>
  <c r="AS304" i="9" s="1"/>
  <c r="G304" i="9"/>
  <c r="AR304" i="9" s="1"/>
  <c r="F304" i="9"/>
  <c r="AQ304" i="9" s="1"/>
  <c r="AJ303" i="9"/>
  <c r="BU303" i="9" s="1"/>
  <c r="AI303" i="9"/>
  <c r="BT303" i="9" s="1"/>
  <c r="AH303" i="9"/>
  <c r="BS303" i="9" s="1"/>
  <c r="AG303" i="9"/>
  <c r="BR303" i="9" s="1"/>
  <c r="AF303" i="9"/>
  <c r="BQ303" i="9" s="1"/>
  <c r="AE303" i="9"/>
  <c r="BP303" i="9" s="1"/>
  <c r="AD303" i="9"/>
  <c r="BO303" i="9" s="1"/>
  <c r="AC303" i="9"/>
  <c r="BN303" i="9" s="1"/>
  <c r="AB303" i="9"/>
  <c r="BM303" i="9" s="1"/>
  <c r="AA303" i="9"/>
  <c r="BL303" i="9" s="1"/>
  <c r="Z303" i="9"/>
  <c r="BK303" i="9" s="1"/>
  <c r="Y303" i="9"/>
  <c r="BJ303" i="9" s="1"/>
  <c r="X303" i="9"/>
  <c r="BI303" i="9" s="1"/>
  <c r="W303" i="9"/>
  <c r="BH303" i="9" s="1"/>
  <c r="V303" i="9"/>
  <c r="BG303" i="9" s="1"/>
  <c r="U303" i="9"/>
  <c r="BF303" i="9" s="1"/>
  <c r="T303" i="9"/>
  <c r="BE303" i="9" s="1"/>
  <c r="S303" i="9"/>
  <c r="BD303" i="9" s="1"/>
  <c r="R303" i="9"/>
  <c r="BC303" i="9" s="1"/>
  <c r="Q303" i="9"/>
  <c r="BB303" i="9" s="1"/>
  <c r="P303" i="9"/>
  <c r="BA303" i="9" s="1"/>
  <c r="O303" i="9"/>
  <c r="AZ303" i="9" s="1"/>
  <c r="N303" i="9"/>
  <c r="AY303" i="9" s="1"/>
  <c r="M303" i="9"/>
  <c r="AX303" i="9" s="1"/>
  <c r="L303" i="9"/>
  <c r="AW303" i="9" s="1"/>
  <c r="K303" i="9"/>
  <c r="AV303" i="9" s="1"/>
  <c r="J303" i="9"/>
  <c r="AU303" i="9" s="1"/>
  <c r="I303" i="9"/>
  <c r="AT303" i="9" s="1"/>
  <c r="H303" i="9"/>
  <c r="AS303" i="9" s="1"/>
  <c r="G303" i="9"/>
  <c r="AR303" i="9" s="1"/>
  <c r="F303" i="9"/>
  <c r="AQ303" i="9" s="1"/>
  <c r="AJ302" i="9"/>
  <c r="BU302" i="9" s="1"/>
  <c r="AI302" i="9"/>
  <c r="BT302" i="9" s="1"/>
  <c r="AH302" i="9"/>
  <c r="BS302" i="9" s="1"/>
  <c r="AG302" i="9"/>
  <c r="BR302" i="9" s="1"/>
  <c r="AF302" i="9"/>
  <c r="BQ302" i="9" s="1"/>
  <c r="AE302" i="9"/>
  <c r="BP302" i="9" s="1"/>
  <c r="AD302" i="9"/>
  <c r="BO302" i="9" s="1"/>
  <c r="AC302" i="9"/>
  <c r="BN302" i="9" s="1"/>
  <c r="AB302" i="9"/>
  <c r="BM302" i="9" s="1"/>
  <c r="AA302" i="9"/>
  <c r="BL302" i="9" s="1"/>
  <c r="Z302" i="9"/>
  <c r="BK302" i="9" s="1"/>
  <c r="Y302" i="9"/>
  <c r="BJ302" i="9" s="1"/>
  <c r="X302" i="9"/>
  <c r="BI302" i="9" s="1"/>
  <c r="W302" i="9"/>
  <c r="BH302" i="9" s="1"/>
  <c r="V302" i="9"/>
  <c r="BG302" i="9" s="1"/>
  <c r="U302" i="9"/>
  <c r="BF302" i="9" s="1"/>
  <c r="T302" i="9"/>
  <c r="BE302" i="9" s="1"/>
  <c r="S302" i="9"/>
  <c r="BD302" i="9" s="1"/>
  <c r="R302" i="9"/>
  <c r="BC302" i="9" s="1"/>
  <c r="Q302" i="9"/>
  <c r="BB302" i="9" s="1"/>
  <c r="P302" i="9"/>
  <c r="BA302" i="9" s="1"/>
  <c r="O302" i="9"/>
  <c r="AZ302" i="9" s="1"/>
  <c r="N302" i="9"/>
  <c r="AY302" i="9" s="1"/>
  <c r="M302" i="9"/>
  <c r="AX302" i="9" s="1"/>
  <c r="L302" i="9"/>
  <c r="AW302" i="9" s="1"/>
  <c r="K302" i="9"/>
  <c r="AV302" i="9" s="1"/>
  <c r="J302" i="9"/>
  <c r="AU302" i="9" s="1"/>
  <c r="I302" i="9"/>
  <c r="AT302" i="9" s="1"/>
  <c r="H302" i="9"/>
  <c r="AS302" i="9" s="1"/>
  <c r="G302" i="9"/>
  <c r="AR302" i="9" s="1"/>
  <c r="F302" i="9"/>
  <c r="AQ302" i="9" s="1"/>
  <c r="AJ301" i="9"/>
  <c r="BU301" i="9" s="1"/>
  <c r="AI301" i="9"/>
  <c r="BT301" i="9" s="1"/>
  <c r="AH301" i="9"/>
  <c r="BS301" i="9" s="1"/>
  <c r="AG301" i="9"/>
  <c r="BR301" i="9" s="1"/>
  <c r="AF301" i="9"/>
  <c r="BQ301" i="9" s="1"/>
  <c r="AE301" i="9"/>
  <c r="BP301" i="9" s="1"/>
  <c r="AD301" i="9"/>
  <c r="BO301" i="9" s="1"/>
  <c r="AC301" i="9"/>
  <c r="BN301" i="9" s="1"/>
  <c r="AB301" i="9"/>
  <c r="BM301" i="9" s="1"/>
  <c r="AA301" i="9"/>
  <c r="BL301" i="9" s="1"/>
  <c r="Z301" i="9"/>
  <c r="BK301" i="9" s="1"/>
  <c r="Y301" i="9"/>
  <c r="BJ301" i="9" s="1"/>
  <c r="X301" i="9"/>
  <c r="BI301" i="9" s="1"/>
  <c r="W301" i="9"/>
  <c r="BH301" i="9" s="1"/>
  <c r="V301" i="9"/>
  <c r="BG301" i="9" s="1"/>
  <c r="U301" i="9"/>
  <c r="BF301" i="9" s="1"/>
  <c r="T301" i="9"/>
  <c r="BE301" i="9" s="1"/>
  <c r="S301" i="9"/>
  <c r="BD301" i="9" s="1"/>
  <c r="R301" i="9"/>
  <c r="BC301" i="9" s="1"/>
  <c r="Q301" i="9"/>
  <c r="BB301" i="9" s="1"/>
  <c r="P301" i="9"/>
  <c r="BA301" i="9" s="1"/>
  <c r="O301" i="9"/>
  <c r="AZ301" i="9" s="1"/>
  <c r="N301" i="9"/>
  <c r="AY301" i="9" s="1"/>
  <c r="M301" i="9"/>
  <c r="AX301" i="9" s="1"/>
  <c r="L301" i="9"/>
  <c r="AW301" i="9" s="1"/>
  <c r="K301" i="9"/>
  <c r="AV301" i="9" s="1"/>
  <c r="J301" i="9"/>
  <c r="AU301" i="9" s="1"/>
  <c r="I301" i="9"/>
  <c r="AT301" i="9" s="1"/>
  <c r="H301" i="9"/>
  <c r="AS301" i="9" s="1"/>
  <c r="G301" i="9"/>
  <c r="AR301" i="9" s="1"/>
  <c r="F301" i="9"/>
  <c r="AQ301" i="9" s="1"/>
  <c r="AJ300" i="9"/>
  <c r="BU300" i="9" s="1"/>
  <c r="AI300" i="9"/>
  <c r="BT300" i="9" s="1"/>
  <c r="AH300" i="9"/>
  <c r="BS300" i="9" s="1"/>
  <c r="AG300" i="9"/>
  <c r="BR300" i="9" s="1"/>
  <c r="AF300" i="9"/>
  <c r="BQ300" i="9" s="1"/>
  <c r="AE300" i="9"/>
  <c r="BP300" i="9" s="1"/>
  <c r="AD300" i="9"/>
  <c r="BO300" i="9" s="1"/>
  <c r="AC300" i="9"/>
  <c r="BN300" i="9" s="1"/>
  <c r="AB300" i="9"/>
  <c r="BM300" i="9" s="1"/>
  <c r="AA300" i="9"/>
  <c r="BL300" i="9" s="1"/>
  <c r="Z300" i="9"/>
  <c r="BK300" i="9" s="1"/>
  <c r="Y300" i="9"/>
  <c r="BJ300" i="9" s="1"/>
  <c r="X300" i="9"/>
  <c r="BI300" i="9" s="1"/>
  <c r="W300" i="9"/>
  <c r="BH300" i="9" s="1"/>
  <c r="V300" i="9"/>
  <c r="BG300" i="9" s="1"/>
  <c r="U300" i="9"/>
  <c r="BF300" i="9" s="1"/>
  <c r="T300" i="9"/>
  <c r="BE300" i="9" s="1"/>
  <c r="S300" i="9"/>
  <c r="BD300" i="9" s="1"/>
  <c r="R300" i="9"/>
  <c r="BC300" i="9" s="1"/>
  <c r="Q300" i="9"/>
  <c r="BB300" i="9" s="1"/>
  <c r="P300" i="9"/>
  <c r="BA300" i="9" s="1"/>
  <c r="O300" i="9"/>
  <c r="AZ300" i="9" s="1"/>
  <c r="N300" i="9"/>
  <c r="AY300" i="9" s="1"/>
  <c r="M300" i="9"/>
  <c r="AX300" i="9" s="1"/>
  <c r="L300" i="9"/>
  <c r="AW300" i="9" s="1"/>
  <c r="K300" i="9"/>
  <c r="AV300" i="9" s="1"/>
  <c r="J300" i="9"/>
  <c r="AU300" i="9" s="1"/>
  <c r="I300" i="9"/>
  <c r="AT300" i="9" s="1"/>
  <c r="H300" i="9"/>
  <c r="AS300" i="9" s="1"/>
  <c r="G300" i="9"/>
  <c r="AR300" i="9" s="1"/>
  <c r="F300" i="9"/>
  <c r="AQ300" i="9" s="1"/>
  <c r="AJ299" i="9"/>
  <c r="BU299" i="9" s="1"/>
  <c r="AI299" i="9"/>
  <c r="BT299" i="9" s="1"/>
  <c r="AH299" i="9"/>
  <c r="BS299" i="9" s="1"/>
  <c r="AG299" i="9"/>
  <c r="BR299" i="9" s="1"/>
  <c r="AF299" i="9"/>
  <c r="BQ299" i="9" s="1"/>
  <c r="AE299" i="9"/>
  <c r="BP299" i="9" s="1"/>
  <c r="AD299" i="9"/>
  <c r="BO299" i="9" s="1"/>
  <c r="AC299" i="9"/>
  <c r="BN299" i="9" s="1"/>
  <c r="AB299" i="9"/>
  <c r="BM299" i="9" s="1"/>
  <c r="AA299" i="9"/>
  <c r="BL299" i="9" s="1"/>
  <c r="Z299" i="9"/>
  <c r="BK299" i="9" s="1"/>
  <c r="Y299" i="9"/>
  <c r="BJ299" i="9" s="1"/>
  <c r="X299" i="9"/>
  <c r="BI299" i="9" s="1"/>
  <c r="W299" i="9"/>
  <c r="BH299" i="9" s="1"/>
  <c r="V299" i="9"/>
  <c r="BG299" i="9" s="1"/>
  <c r="U299" i="9"/>
  <c r="BF299" i="9" s="1"/>
  <c r="T299" i="9"/>
  <c r="BE299" i="9" s="1"/>
  <c r="S299" i="9"/>
  <c r="BD299" i="9" s="1"/>
  <c r="R299" i="9"/>
  <c r="BC299" i="9" s="1"/>
  <c r="Q299" i="9"/>
  <c r="BB299" i="9" s="1"/>
  <c r="P299" i="9"/>
  <c r="BA299" i="9" s="1"/>
  <c r="O299" i="9"/>
  <c r="AZ299" i="9" s="1"/>
  <c r="N299" i="9"/>
  <c r="AY299" i="9" s="1"/>
  <c r="M299" i="9"/>
  <c r="AX299" i="9" s="1"/>
  <c r="L299" i="9"/>
  <c r="AW299" i="9" s="1"/>
  <c r="K299" i="9"/>
  <c r="AV299" i="9" s="1"/>
  <c r="J299" i="9"/>
  <c r="AU299" i="9" s="1"/>
  <c r="I299" i="9"/>
  <c r="AT299" i="9" s="1"/>
  <c r="H299" i="9"/>
  <c r="AS299" i="9" s="1"/>
  <c r="G299" i="9"/>
  <c r="AR299" i="9" s="1"/>
  <c r="F299" i="9"/>
  <c r="AQ299" i="9" s="1"/>
  <c r="AJ298" i="9"/>
  <c r="BU298" i="9" s="1"/>
  <c r="AI298" i="9"/>
  <c r="BT298" i="9" s="1"/>
  <c r="AH298" i="9"/>
  <c r="BS298" i="9" s="1"/>
  <c r="AG298" i="9"/>
  <c r="BR298" i="9" s="1"/>
  <c r="AF298" i="9"/>
  <c r="BQ298" i="9" s="1"/>
  <c r="AE298" i="9"/>
  <c r="BP298" i="9" s="1"/>
  <c r="AD298" i="9"/>
  <c r="BO298" i="9" s="1"/>
  <c r="AC298" i="9"/>
  <c r="BN298" i="9" s="1"/>
  <c r="AB298" i="9"/>
  <c r="BM298" i="9" s="1"/>
  <c r="AA298" i="9"/>
  <c r="BL298" i="9" s="1"/>
  <c r="Z298" i="9"/>
  <c r="BK298" i="9" s="1"/>
  <c r="Y298" i="9"/>
  <c r="BJ298" i="9" s="1"/>
  <c r="X298" i="9"/>
  <c r="BI298" i="9" s="1"/>
  <c r="W298" i="9"/>
  <c r="BH298" i="9" s="1"/>
  <c r="V298" i="9"/>
  <c r="BG298" i="9" s="1"/>
  <c r="U298" i="9"/>
  <c r="BF298" i="9" s="1"/>
  <c r="T298" i="9"/>
  <c r="BE298" i="9" s="1"/>
  <c r="S298" i="9"/>
  <c r="BD298" i="9" s="1"/>
  <c r="R298" i="9"/>
  <c r="BC298" i="9" s="1"/>
  <c r="Q298" i="9"/>
  <c r="BB298" i="9" s="1"/>
  <c r="P298" i="9"/>
  <c r="BA298" i="9" s="1"/>
  <c r="O298" i="9"/>
  <c r="AZ298" i="9" s="1"/>
  <c r="N298" i="9"/>
  <c r="AY298" i="9" s="1"/>
  <c r="M298" i="9"/>
  <c r="AX298" i="9" s="1"/>
  <c r="L298" i="9"/>
  <c r="AW298" i="9" s="1"/>
  <c r="K298" i="9"/>
  <c r="AV298" i="9" s="1"/>
  <c r="J298" i="9"/>
  <c r="AU298" i="9" s="1"/>
  <c r="I298" i="9"/>
  <c r="AT298" i="9" s="1"/>
  <c r="H298" i="9"/>
  <c r="AS298" i="9" s="1"/>
  <c r="G298" i="9"/>
  <c r="AR298" i="9" s="1"/>
  <c r="F298" i="9"/>
  <c r="AQ298" i="9" s="1"/>
  <c r="AJ297" i="9"/>
  <c r="BU297" i="9" s="1"/>
  <c r="AI297" i="9"/>
  <c r="BT297" i="9" s="1"/>
  <c r="AH297" i="9"/>
  <c r="BS297" i="9" s="1"/>
  <c r="AG297" i="9"/>
  <c r="AF297" i="9"/>
  <c r="BQ297" i="9" s="1"/>
  <c r="AE297" i="9"/>
  <c r="BP297" i="9" s="1"/>
  <c r="AD297" i="9"/>
  <c r="BO297" i="9" s="1"/>
  <c r="AC297" i="9"/>
  <c r="BN297" i="9" s="1"/>
  <c r="AB297" i="9"/>
  <c r="BM297" i="9" s="1"/>
  <c r="AA297" i="9"/>
  <c r="BL297" i="9" s="1"/>
  <c r="Z297" i="9"/>
  <c r="BK297" i="9" s="1"/>
  <c r="Y297" i="9"/>
  <c r="BJ297" i="9" s="1"/>
  <c r="X297" i="9"/>
  <c r="BI297" i="9" s="1"/>
  <c r="W297" i="9"/>
  <c r="BH297" i="9" s="1"/>
  <c r="V297" i="9"/>
  <c r="BG297" i="9" s="1"/>
  <c r="U297" i="9"/>
  <c r="BF297" i="9" s="1"/>
  <c r="T297" i="9"/>
  <c r="BE297" i="9" s="1"/>
  <c r="S297" i="9"/>
  <c r="BD297" i="9" s="1"/>
  <c r="R297" i="9"/>
  <c r="BC297" i="9" s="1"/>
  <c r="Q297" i="9"/>
  <c r="BB297" i="9" s="1"/>
  <c r="P297" i="9"/>
  <c r="BA297" i="9" s="1"/>
  <c r="O297" i="9"/>
  <c r="AZ297" i="9" s="1"/>
  <c r="N297" i="9"/>
  <c r="AY297" i="9" s="1"/>
  <c r="M297" i="9"/>
  <c r="AX297" i="9" s="1"/>
  <c r="L297" i="9"/>
  <c r="AW297" i="9" s="1"/>
  <c r="K297" i="9"/>
  <c r="AV297" i="9" s="1"/>
  <c r="J297" i="9"/>
  <c r="AU297" i="9" s="1"/>
  <c r="I297" i="9"/>
  <c r="AT297" i="9" s="1"/>
  <c r="H297" i="9"/>
  <c r="AS297" i="9" s="1"/>
  <c r="G297" i="9"/>
  <c r="AR297" i="9" s="1"/>
  <c r="F297" i="9"/>
  <c r="AQ297" i="9" s="1"/>
  <c r="AJ296" i="9"/>
  <c r="BU296" i="9" s="1"/>
  <c r="AI296" i="9"/>
  <c r="BT296" i="9" s="1"/>
  <c r="AH296" i="9"/>
  <c r="BS296" i="9" s="1"/>
  <c r="AG296" i="9"/>
  <c r="BR296" i="9" s="1"/>
  <c r="AF296" i="9"/>
  <c r="BQ296" i="9" s="1"/>
  <c r="AE296" i="9"/>
  <c r="BP296" i="9" s="1"/>
  <c r="AD296" i="9"/>
  <c r="BO296" i="9" s="1"/>
  <c r="AC296" i="9"/>
  <c r="BN296" i="9" s="1"/>
  <c r="AB296" i="9"/>
  <c r="BM296" i="9" s="1"/>
  <c r="AA296" i="9"/>
  <c r="BL296" i="9" s="1"/>
  <c r="Z296" i="9"/>
  <c r="BK296" i="9" s="1"/>
  <c r="Y296" i="9"/>
  <c r="BJ296" i="9" s="1"/>
  <c r="X296" i="9"/>
  <c r="BI296" i="9" s="1"/>
  <c r="W296" i="9"/>
  <c r="BH296" i="9" s="1"/>
  <c r="V296" i="9"/>
  <c r="BG296" i="9" s="1"/>
  <c r="U296" i="9"/>
  <c r="BF296" i="9" s="1"/>
  <c r="T296" i="9"/>
  <c r="BE296" i="9" s="1"/>
  <c r="S296" i="9"/>
  <c r="BD296" i="9" s="1"/>
  <c r="R296" i="9"/>
  <c r="BC296" i="9" s="1"/>
  <c r="Q296" i="9"/>
  <c r="BB296" i="9" s="1"/>
  <c r="P296" i="9"/>
  <c r="BA296" i="9" s="1"/>
  <c r="O296" i="9"/>
  <c r="AZ296" i="9" s="1"/>
  <c r="N296" i="9"/>
  <c r="AY296" i="9" s="1"/>
  <c r="M296" i="9"/>
  <c r="AX296" i="9" s="1"/>
  <c r="L296" i="9"/>
  <c r="AW296" i="9" s="1"/>
  <c r="K296" i="9"/>
  <c r="AV296" i="9" s="1"/>
  <c r="J296" i="9"/>
  <c r="AU296" i="9" s="1"/>
  <c r="I296" i="9"/>
  <c r="AT296" i="9" s="1"/>
  <c r="H296" i="9"/>
  <c r="AS296" i="9" s="1"/>
  <c r="G296" i="9"/>
  <c r="AR296" i="9" s="1"/>
  <c r="F296" i="9"/>
  <c r="AQ296" i="9" s="1"/>
  <c r="AJ295" i="9"/>
  <c r="BU295" i="9" s="1"/>
  <c r="AI295" i="9"/>
  <c r="BT295" i="9" s="1"/>
  <c r="AH295" i="9"/>
  <c r="BS295" i="9" s="1"/>
  <c r="AG295" i="9"/>
  <c r="BR295" i="9" s="1"/>
  <c r="AF295" i="9"/>
  <c r="BQ295" i="9" s="1"/>
  <c r="AE295" i="9"/>
  <c r="BP295" i="9" s="1"/>
  <c r="AD295" i="9"/>
  <c r="BO295" i="9" s="1"/>
  <c r="AC295" i="9"/>
  <c r="BN295" i="9" s="1"/>
  <c r="AB295" i="9"/>
  <c r="BM295" i="9" s="1"/>
  <c r="AA295" i="9"/>
  <c r="BL295" i="9" s="1"/>
  <c r="Z295" i="9"/>
  <c r="BK295" i="9" s="1"/>
  <c r="Y295" i="9"/>
  <c r="BJ295" i="9" s="1"/>
  <c r="X295" i="9"/>
  <c r="BI295" i="9" s="1"/>
  <c r="W295" i="9"/>
  <c r="BH295" i="9" s="1"/>
  <c r="V295" i="9"/>
  <c r="BG295" i="9" s="1"/>
  <c r="U295" i="9"/>
  <c r="BF295" i="9" s="1"/>
  <c r="T295" i="9"/>
  <c r="BE295" i="9" s="1"/>
  <c r="S295" i="9"/>
  <c r="BD295" i="9" s="1"/>
  <c r="R295" i="9"/>
  <c r="BC295" i="9" s="1"/>
  <c r="Q295" i="9"/>
  <c r="BB295" i="9" s="1"/>
  <c r="P295" i="9"/>
  <c r="BA295" i="9" s="1"/>
  <c r="O295" i="9"/>
  <c r="AZ295" i="9" s="1"/>
  <c r="N295" i="9"/>
  <c r="AY295" i="9" s="1"/>
  <c r="M295" i="9"/>
  <c r="AX295" i="9" s="1"/>
  <c r="L295" i="9"/>
  <c r="AW295" i="9" s="1"/>
  <c r="K295" i="9"/>
  <c r="AV295" i="9" s="1"/>
  <c r="J295" i="9"/>
  <c r="AU295" i="9" s="1"/>
  <c r="I295" i="9"/>
  <c r="AT295" i="9" s="1"/>
  <c r="H295" i="9"/>
  <c r="AS295" i="9" s="1"/>
  <c r="G295" i="9"/>
  <c r="AR295" i="9" s="1"/>
  <c r="F295" i="9"/>
  <c r="AQ295" i="9" s="1"/>
  <c r="AJ294" i="9"/>
  <c r="BU294" i="9" s="1"/>
  <c r="AI294" i="9"/>
  <c r="BT294" i="9" s="1"/>
  <c r="AH294" i="9"/>
  <c r="BS294" i="9" s="1"/>
  <c r="AG294" i="9"/>
  <c r="BR294" i="9" s="1"/>
  <c r="AF294" i="9"/>
  <c r="BQ294" i="9" s="1"/>
  <c r="AE294" i="9"/>
  <c r="BP294" i="9" s="1"/>
  <c r="AD294" i="9"/>
  <c r="BO294" i="9" s="1"/>
  <c r="AC294" i="9"/>
  <c r="BN294" i="9" s="1"/>
  <c r="AB294" i="9"/>
  <c r="BM294" i="9" s="1"/>
  <c r="AA294" i="9"/>
  <c r="BL294" i="9" s="1"/>
  <c r="Z294" i="9"/>
  <c r="BK294" i="9" s="1"/>
  <c r="Y294" i="9"/>
  <c r="BJ294" i="9" s="1"/>
  <c r="X294" i="9"/>
  <c r="BI294" i="9" s="1"/>
  <c r="W294" i="9"/>
  <c r="BH294" i="9" s="1"/>
  <c r="V294" i="9"/>
  <c r="BG294" i="9" s="1"/>
  <c r="U294" i="9"/>
  <c r="BF294" i="9" s="1"/>
  <c r="T294" i="9"/>
  <c r="BE294" i="9" s="1"/>
  <c r="S294" i="9"/>
  <c r="BD294" i="9" s="1"/>
  <c r="R294" i="9"/>
  <c r="BC294" i="9" s="1"/>
  <c r="Q294" i="9"/>
  <c r="BB294" i="9" s="1"/>
  <c r="P294" i="9"/>
  <c r="BA294" i="9" s="1"/>
  <c r="O294" i="9"/>
  <c r="AZ294" i="9" s="1"/>
  <c r="N294" i="9"/>
  <c r="AY294" i="9" s="1"/>
  <c r="M294" i="9"/>
  <c r="AX294" i="9" s="1"/>
  <c r="L294" i="9"/>
  <c r="AW294" i="9" s="1"/>
  <c r="K294" i="9"/>
  <c r="AV294" i="9" s="1"/>
  <c r="J294" i="9"/>
  <c r="AU294" i="9" s="1"/>
  <c r="I294" i="9"/>
  <c r="AT294" i="9" s="1"/>
  <c r="H294" i="9"/>
  <c r="AS294" i="9" s="1"/>
  <c r="G294" i="9"/>
  <c r="AR294" i="9" s="1"/>
  <c r="F294" i="9"/>
  <c r="AQ294" i="9" s="1"/>
  <c r="AJ293" i="9"/>
  <c r="BU293" i="9" s="1"/>
  <c r="AI293" i="9"/>
  <c r="BT293" i="9" s="1"/>
  <c r="AH293" i="9"/>
  <c r="BS293" i="9" s="1"/>
  <c r="AG293" i="9"/>
  <c r="BR293" i="9" s="1"/>
  <c r="AF293" i="9"/>
  <c r="BQ293" i="9" s="1"/>
  <c r="AE293" i="9"/>
  <c r="BP293" i="9" s="1"/>
  <c r="AD293" i="9"/>
  <c r="BO293" i="9" s="1"/>
  <c r="AC293" i="9"/>
  <c r="BN293" i="9" s="1"/>
  <c r="AB293" i="9"/>
  <c r="BM293" i="9" s="1"/>
  <c r="AA293" i="9"/>
  <c r="BL293" i="9" s="1"/>
  <c r="Z293" i="9"/>
  <c r="BK293" i="9" s="1"/>
  <c r="Y293" i="9"/>
  <c r="BJ293" i="9" s="1"/>
  <c r="X293" i="9"/>
  <c r="BI293" i="9" s="1"/>
  <c r="W293" i="9"/>
  <c r="BH293" i="9" s="1"/>
  <c r="V293" i="9"/>
  <c r="BG293" i="9" s="1"/>
  <c r="U293" i="9"/>
  <c r="BF293" i="9" s="1"/>
  <c r="T293" i="9"/>
  <c r="BE293" i="9" s="1"/>
  <c r="S293" i="9"/>
  <c r="BD293" i="9" s="1"/>
  <c r="R293" i="9"/>
  <c r="BC293" i="9" s="1"/>
  <c r="Q293" i="9"/>
  <c r="BB293" i="9" s="1"/>
  <c r="P293" i="9"/>
  <c r="BA293" i="9" s="1"/>
  <c r="O293" i="9"/>
  <c r="AZ293" i="9" s="1"/>
  <c r="N293" i="9"/>
  <c r="AY293" i="9" s="1"/>
  <c r="M293" i="9"/>
  <c r="AX293" i="9" s="1"/>
  <c r="L293" i="9"/>
  <c r="AW293" i="9" s="1"/>
  <c r="K293" i="9"/>
  <c r="AV293" i="9" s="1"/>
  <c r="J293" i="9"/>
  <c r="AU293" i="9" s="1"/>
  <c r="I293" i="9"/>
  <c r="AT293" i="9" s="1"/>
  <c r="H293" i="9"/>
  <c r="AS293" i="9" s="1"/>
  <c r="G293" i="9"/>
  <c r="AR293" i="9" s="1"/>
  <c r="F293" i="9"/>
  <c r="AQ293" i="9" s="1"/>
  <c r="AJ292" i="9"/>
  <c r="BU292" i="9" s="1"/>
  <c r="AI292" i="9"/>
  <c r="BT292" i="9" s="1"/>
  <c r="AH292" i="9"/>
  <c r="BS292" i="9" s="1"/>
  <c r="AG292" i="9"/>
  <c r="BR292" i="9" s="1"/>
  <c r="AF292" i="9"/>
  <c r="BQ292" i="9" s="1"/>
  <c r="AE292" i="9"/>
  <c r="BP292" i="9" s="1"/>
  <c r="AD292" i="9"/>
  <c r="BO292" i="9" s="1"/>
  <c r="AC292" i="9"/>
  <c r="BN292" i="9" s="1"/>
  <c r="AB292" i="9"/>
  <c r="BM292" i="9" s="1"/>
  <c r="AA292" i="9"/>
  <c r="BL292" i="9" s="1"/>
  <c r="Z292" i="9"/>
  <c r="BK292" i="9" s="1"/>
  <c r="Y292" i="9"/>
  <c r="BJ292" i="9" s="1"/>
  <c r="X292" i="9"/>
  <c r="BI292" i="9" s="1"/>
  <c r="W292" i="9"/>
  <c r="BH292" i="9" s="1"/>
  <c r="V292" i="9"/>
  <c r="BG292" i="9" s="1"/>
  <c r="U292" i="9"/>
  <c r="BF292" i="9" s="1"/>
  <c r="T292" i="9"/>
  <c r="BE292" i="9" s="1"/>
  <c r="S292" i="9"/>
  <c r="BD292" i="9" s="1"/>
  <c r="R292" i="9"/>
  <c r="BC292" i="9" s="1"/>
  <c r="Q292" i="9"/>
  <c r="BB292" i="9" s="1"/>
  <c r="P292" i="9"/>
  <c r="BA292" i="9" s="1"/>
  <c r="O292" i="9"/>
  <c r="AZ292" i="9" s="1"/>
  <c r="N292" i="9"/>
  <c r="AY292" i="9" s="1"/>
  <c r="M292" i="9"/>
  <c r="AX292" i="9" s="1"/>
  <c r="L292" i="9"/>
  <c r="AW292" i="9" s="1"/>
  <c r="K292" i="9"/>
  <c r="AV292" i="9" s="1"/>
  <c r="J292" i="9"/>
  <c r="AU292" i="9" s="1"/>
  <c r="I292" i="9"/>
  <c r="AT292" i="9" s="1"/>
  <c r="H292" i="9"/>
  <c r="AS292" i="9" s="1"/>
  <c r="G292" i="9"/>
  <c r="AR292" i="9" s="1"/>
  <c r="F292" i="9"/>
  <c r="AQ292" i="9" s="1"/>
  <c r="AJ291" i="9"/>
  <c r="BU291" i="9" s="1"/>
  <c r="AI291" i="9"/>
  <c r="BT291" i="9" s="1"/>
  <c r="AH291" i="9"/>
  <c r="BS291" i="9" s="1"/>
  <c r="AG291" i="9"/>
  <c r="BR291" i="9" s="1"/>
  <c r="AF291" i="9"/>
  <c r="BQ291" i="9" s="1"/>
  <c r="AE291" i="9"/>
  <c r="BP291" i="9" s="1"/>
  <c r="AD291" i="9"/>
  <c r="BO291" i="9" s="1"/>
  <c r="AC291" i="9"/>
  <c r="BN291" i="9" s="1"/>
  <c r="AB291" i="9"/>
  <c r="BM291" i="9" s="1"/>
  <c r="AA291" i="9"/>
  <c r="BL291" i="9" s="1"/>
  <c r="Z291" i="9"/>
  <c r="BK291" i="9" s="1"/>
  <c r="Y291" i="9"/>
  <c r="BJ291" i="9" s="1"/>
  <c r="X291" i="9"/>
  <c r="BI291" i="9" s="1"/>
  <c r="W291" i="9"/>
  <c r="BH291" i="9" s="1"/>
  <c r="V291" i="9"/>
  <c r="BG291" i="9" s="1"/>
  <c r="U291" i="9"/>
  <c r="BF291" i="9" s="1"/>
  <c r="T291" i="9"/>
  <c r="BE291" i="9" s="1"/>
  <c r="S291" i="9"/>
  <c r="BD291" i="9" s="1"/>
  <c r="R291" i="9"/>
  <c r="BC291" i="9" s="1"/>
  <c r="Q291" i="9"/>
  <c r="BB291" i="9" s="1"/>
  <c r="P291" i="9"/>
  <c r="BA291" i="9" s="1"/>
  <c r="O291" i="9"/>
  <c r="AZ291" i="9" s="1"/>
  <c r="N291" i="9"/>
  <c r="AY291" i="9" s="1"/>
  <c r="M291" i="9"/>
  <c r="AX291" i="9" s="1"/>
  <c r="L291" i="9"/>
  <c r="AW291" i="9" s="1"/>
  <c r="K291" i="9"/>
  <c r="AV291" i="9" s="1"/>
  <c r="J291" i="9"/>
  <c r="AU291" i="9" s="1"/>
  <c r="I291" i="9"/>
  <c r="AT291" i="9" s="1"/>
  <c r="H291" i="9"/>
  <c r="AS291" i="9" s="1"/>
  <c r="G291" i="9"/>
  <c r="AR291" i="9" s="1"/>
  <c r="F291" i="9"/>
  <c r="AQ291" i="9" s="1"/>
  <c r="AJ290" i="9"/>
  <c r="BU290" i="9" s="1"/>
  <c r="AI290" i="9"/>
  <c r="BT290" i="9" s="1"/>
  <c r="AH290" i="9"/>
  <c r="BS290" i="9" s="1"/>
  <c r="AG290" i="9"/>
  <c r="BR290" i="9" s="1"/>
  <c r="AF290" i="9"/>
  <c r="BQ290" i="9" s="1"/>
  <c r="AE290" i="9"/>
  <c r="BP290" i="9" s="1"/>
  <c r="AD290" i="9"/>
  <c r="BO290" i="9" s="1"/>
  <c r="AC290" i="9"/>
  <c r="BN290" i="9" s="1"/>
  <c r="AB290" i="9"/>
  <c r="BM290" i="9" s="1"/>
  <c r="AA290" i="9"/>
  <c r="BL290" i="9" s="1"/>
  <c r="Z290" i="9"/>
  <c r="BK290" i="9" s="1"/>
  <c r="Y290" i="9"/>
  <c r="BJ290" i="9" s="1"/>
  <c r="X290" i="9"/>
  <c r="BI290" i="9" s="1"/>
  <c r="W290" i="9"/>
  <c r="BH290" i="9" s="1"/>
  <c r="V290" i="9"/>
  <c r="BG290" i="9" s="1"/>
  <c r="U290" i="9"/>
  <c r="BF290" i="9" s="1"/>
  <c r="T290" i="9"/>
  <c r="BE290" i="9" s="1"/>
  <c r="S290" i="9"/>
  <c r="BD290" i="9" s="1"/>
  <c r="R290" i="9"/>
  <c r="BC290" i="9" s="1"/>
  <c r="Q290" i="9"/>
  <c r="BB290" i="9" s="1"/>
  <c r="P290" i="9"/>
  <c r="BA290" i="9" s="1"/>
  <c r="O290" i="9"/>
  <c r="AZ290" i="9" s="1"/>
  <c r="N290" i="9"/>
  <c r="AY290" i="9" s="1"/>
  <c r="M290" i="9"/>
  <c r="AX290" i="9" s="1"/>
  <c r="L290" i="9"/>
  <c r="AW290" i="9" s="1"/>
  <c r="K290" i="9"/>
  <c r="AV290" i="9" s="1"/>
  <c r="J290" i="9"/>
  <c r="AU290" i="9" s="1"/>
  <c r="I290" i="9"/>
  <c r="AT290" i="9" s="1"/>
  <c r="H290" i="9"/>
  <c r="AS290" i="9" s="1"/>
  <c r="G290" i="9"/>
  <c r="AR290" i="9" s="1"/>
  <c r="F290" i="9"/>
  <c r="AQ290" i="9" s="1"/>
  <c r="AJ289" i="9"/>
  <c r="BU289" i="9" s="1"/>
  <c r="AI289" i="9"/>
  <c r="BT289" i="9" s="1"/>
  <c r="AH289" i="9"/>
  <c r="BS289" i="9" s="1"/>
  <c r="AG289" i="9"/>
  <c r="BR289" i="9" s="1"/>
  <c r="AF289" i="9"/>
  <c r="BQ289" i="9" s="1"/>
  <c r="AE289" i="9"/>
  <c r="BP289" i="9" s="1"/>
  <c r="AD289" i="9"/>
  <c r="BO289" i="9" s="1"/>
  <c r="AC289" i="9"/>
  <c r="BN289" i="9" s="1"/>
  <c r="AB289" i="9"/>
  <c r="BM289" i="9" s="1"/>
  <c r="AA289" i="9"/>
  <c r="BL289" i="9" s="1"/>
  <c r="Z289" i="9"/>
  <c r="BK289" i="9" s="1"/>
  <c r="Y289" i="9"/>
  <c r="BJ289" i="9" s="1"/>
  <c r="X289" i="9"/>
  <c r="BI289" i="9" s="1"/>
  <c r="W289" i="9"/>
  <c r="BH289" i="9" s="1"/>
  <c r="V289" i="9"/>
  <c r="BG289" i="9" s="1"/>
  <c r="U289" i="9"/>
  <c r="BF289" i="9" s="1"/>
  <c r="T289" i="9"/>
  <c r="BE289" i="9" s="1"/>
  <c r="S289" i="9"/>
  <c r="BD289" i="9" s="1"/>
  <c r="R289" i="9"/>
  <c r="BC289" i="9" s="1"/>
  <c r="Q289" i="9"/>
  <c r="BB289" i="9" s="1"/>
  <c r="P289" i="9"/>
  <c r="BA289" i="9" s="1"/>
  <c r="O289" i="9"/>
  <c r="AZ289" i="9" s="1"/>
  <c r="N289" i="9"/>
  <c r="AY289" i="9" s="1"/>
  <c r="M289" i="9"/>
  <c r="AX289" i="9" s="1"/>
  <c r="L289" i="9"/>
  <c r="AW289" i="9" s="1"/>
  <c r="K289" i="9"/>
  <c r="AV289" i="9" s="1"/>
  <c r="J289" i="9"/>
  <c r="AU289" i="9" s="1"/>
  <c r="I289" i="9"/>
  <c r="AT289" i="9" s="1"/>
  <c r="H289" i="9"/>
  <c r="AS289" i="9" s="1"/>
  <c r="G289" i="9"/>
  <c r="AR289" i="9" s="1"/>
  <c r="F289" i="9"/>
  <c r="AQ289" i="9" s="1"/>
  <c r="AJ288" i="9"/>
  <c r="BU288" i="9" s="1"/>
  <c r="AI288" i="9"/>
  <c r="BT288" i="9" s="1"/>
  <c r="AH288" i="9"/>
  <c r="BS288" i="9" s="1"/>
  <c r="AG288" i="9"/>
  <c r="BR288" i="9" s="1"/>
  <c r="AF288" i="9"/>
  <c r="BQ288" i="9" s="1"/>
  <c r="AE288" i="9"/>
  <c r="BP288" i="9" s="1"/>
  <c r="AD288" i="9"/>
  <c r="BO288" i="9" s="1"/>
  <c r="AC288" i="9"/>
  <c r="BN288" i="9" s="1"/>
  <c r="AB288" i="9"/>
  <c r="BM288" i="9" s="1"/>
  <c r="AA288" i="9"/>
  <c r="BL288" i="9" s="1"/>
  <c r="Z288" i="9"/>
  <c r="BK288" i="9" s="1"/>
  <c r="Y288" i="9"/>
  <c r="BJ288" i="9" s="1"/>
  <c r="X288" i="9"/>
  <c r="BI288" i="9" s="1"/>
  <c r="W288" i="9"/>
  <c r="BH288" i="9" s="1"/>
  <c r="V288" i="9"/>
  <c r="BG288" i="9" s="1"/>
  <c r="U288" i="9"/>
  <c r="BF288" i="9" s="1"/>
  <c r="T288" i="9"/>
  <c r="BE288" i="9" s="1"/>
  <c r="S288" i="9"/>
  <c r="BD288" i="9" s="1"/>
  <c r="R288" i="9"/>
  <c r="BC288" i="9" s="1"/>
  <c r="Q288" i="9"/>
  <c r="BB288" i="9" s="1"/>
  <c r="P288" i="9"/>
  <c r="BA288" i="9" s="1"/>
  <c r="O288" i="9"/>
  <c r="AZ288" i="9" s="1"/>
  <c r="N288" i="9"/>
  <c r="AY288" i="9" s="1"/>
  <c r="M288" i="9"/>
  <c r="AX288" i="9" s="1"/>
  <c r="L288" i="9"/>
  <c r="AW288" i="9" s="1"/>
  <c r="K288" i="9"/>
  <c r="AV288" i="9" s="1"/>
  <c r="J288" i="9"/>
  <c r="AU288" i="9" s="1"/>
  <c r="I288" i="9"/>
  <c r="AT288" i="9" s="1"/>
  <c r="H288" i="9"/>
  <c r="AS288" i="9" s="1"/>
  <c r="G288" i="9"/>
  <c r="AR288" i="9" s="1"/>
  <c r="F288" i="9"/>
  <c r="AQ288" i="9" s="1"/>
  <c r="AJ287" i="9"/>
  <c r="BU287" i="9" s="1"/>
  <c r="AI287" i="9"/>
  <c r="BT287" i="9" s="1"/>
  <c r="AH287" i="9"/>
  <c r="BS287" i="9" s="1"/>
  <c r="AG287" i="9"/>
  <c r="BR287" i="9" s="1"/>
  <c r="AF287" i="9"/>
  <c r="BQ287" i="9" s="1"/>
  <c r="AE287" i="9"/>
  <c r="BP287" i="9" s="1"/>
  <c r="AD287" i="9"/>
  <c r="BO287" i="9" s="1"/>
  <c r="AC287" i="9"/>
  <c r="BN287" i="9" s="1"/>
  <c r="AB287" i="9"/>
  <c r="BM287" i="9" s="1"/>
  <c r="AA287" i="9"/>
  <c r="BL287" i="9" s="1"/>
  <c r="Z287" i="9"/>
  <c r="BK287" i="9" s="1"/>
  <c r="Y287" i="9"/>
  <c r="BJ287" i="9" s="1"/>
  <c r="X287" i="9"/>
  <c r="BI287" i="9" s="1"/>
  <c r="W287" i="9"/>
  <c r="BH287" i="9" s="1"/>
  <c r="V287" i="9"/>
  <c r="BG287" i="9" s="1"/>
  <c r="U287" i="9"/>
  <c r="BF287" i="9" s="1"/>
  <c r="T287" i="9"/>
  <c r="BE287" i="9" s="1"/>
  <c r="S287" i="9"/>
  <c r="BD287" i="9" s="1"/>
  <c r="R287" i="9"/>
  <c r="BC287" i="9" s="1"/>
  <c r="Q287" i="9"/>
  <c r="BB287" i="9" s="1"/>
  <c r="P287" i="9"/>
  <c r="BA287" i="9" s="1"/>
  <c r="O287" i="9"/>
  <c r="AZ287" i="9" s="1"/>
  <c r="N287" i="9"/>
  <c r="AY287" i="9" s="1"/>
  <c r="M287" i="9"/>
  <c r="AX287" i="9" s="1"/>
  <c r="L287" i="9"/>
  <c r="AW287" i="9" s="1"/>
  <c r="K287" i="9"/>
  <c r="AV287" i="9" s="1"/>
  <c r="J287" i="9"/>
  <c r="AU287" i="9" s="1"/>
  <c r="I287" i="9"/>
  <c r="AT287" i="9" s="1"/>
  <c r="H287" i="9"/>
  <c r="AS287" i="9" s="1"/>
  <c r="G287" i="9"/>
  <c r="AR287" i="9" s="1"/>
  <c r="F287" i="9"/>
  <c r="AQ287" i="9" s="1"/>
  <c r="AJ286" i="9"/>
  <c r="BU286" i="9" s="1"/>
  <c r="AI286" i="9"/>
  <c r="BT286" i="9" s="1"/>
  <c r="AH286" i="9"/>
  <c r="BS286" i="9" s="1"/>
  <c r="AG286" i="9"/>
  <c r="BR286" i="9" s="1"/>
  <c r="AF286" i="9"/>
  <c r="BQ286" i="9" s="1"/>
  <c r="AE286" i="9"/>
  <c r="BP286" i="9" s="1"/>
  <c r="AD286" i="9"/>
  <c r="BO286" i="9" s="1"/>
  <c r="AC286" i="9"/>
  <c r="BN286" i="9" s="1"/>
  <c r="AB286" i="9"/>
  <c r="BM286" i="9" s="1"/>
  <c r="AA286" i="9"/>
  <c r="BL286" i="9" s="1"/>
  <c r="Z286" i="9"/>
  <c r="BK286" i="9" s="1"/>
  <c r="Y286" i="9"/>
  <c r="BJ286" i="9" s="1"/>
  <c r="X286" i="9"/>
  <c r="BI286" i="9" s="1"/>
  <c r="W286" i="9"/>
  <c r="BH286" i="9" s="1"/>
  <c r="V286" i="9"/>
  <c r="BG286" i="9" s="1"/>
  <c r="U286" i="9"/>
  <c r="BF286" i="9" s="1"/>
  <c r="T286" i="9"/>
  <c r="BE286" i="9" s="1"/>
  <c r="S286" i="9"/>
  <c r="BD286" i="9" s="1"/>
  <c r="R286" i="9"/>
  <c r="BC286" i="9" s="1"/>
  <c r="Q286" i="9"/>
  <c r="BB286" i="9" s="1"/>
  <c r="P286" i="9"/>
  <c r="BA286" i="9" s="1"/>
  <c r="O286" i="9"/>
  <c r="AZ286" i="9" s="1"/>
  <c r="N286" i="9"/>
  <c r="AY286" i="9" s="1"/>
  <c r="M286" i="9"/>
  <c r="AX286" i="9" s="1"/>
  <c r="L286" i="9"/>
  <c r="AW286" i="9" s="1"/>
  <c r="K286" i="9"/>
  <c r="AV286" i="9" s="1"/>
  <c r="J286" i="9"/>
  <c r="AU286" i="9" s="1"/>
  <c r="I286" i="9"/>
  <c r="AT286" i="9" s="1"/>
  <c r="H286" i="9"/>
  <c r="AS286" i="9" s="1"/>
  <c r="G286" i="9"/>
  <c r="AR286" i="9" s="1"/>
  <c r="F286" i="9"/>
  <c r="AQ286" i="9" s="1"/>
  <c r="AJ285" i="9"/>
  <c r="BU285" i="9" s="1"/>
  <c r="AI285" i="9"/>
  <c r="BT285" i="9" s="1"/>
  <c r="AH285" i="9"/>
  <c r="BS285" i="9" s="1"/>
  <c r="AG285" i="9"/>
  <c r="BR285" i="9" s="1"/>
  <c r="AF285" i="9"/>
  <c r="BQ285" i="9" s="1"/>
  <c r="AE285" i="9"/>
  <c r="BP285" i="9" s="1"/>
  <c r="AD285" i="9"/>
  <c r="BO285" i="9" s="1"/>
  <c r="AC285" i="9"/>
  <c r="BN285" i="9" s="1"/>
  <c r="AB285" i="9"/>
  <c r="BM285" i="9" s="1"/>
  <c r="AA285" i="9"/>
  <c r="BL285" i="9" s="1"/>
  <c r="Z285" i="9"/>
  <c r="BK285" i="9" s="1"/>
  <c r="Y285" i="9"/>
  <c r="BJ285" i="9" s="1"/>
  <c r="X285" i="9"/>
  <c r="BI285" i="9" s="1"/>
  <c r="W285" i="9"/>
  <c r="BH285" i="9" s="1"/>
  <c r="V285" i="9"/>
  <c r="BG285" i="9" s="1"/>
  <c r="U285" i="9"/>
  <c r="BF285" i="9" s="1"/>
  <c r="T285" i="9"/>
  <c r="BE285" i="9" s="1"/>
  <c r="S285" i="9"/>
  <c r="BD285" i="9" s="1"/>
  <c r="R285" i="9"/>
  <c r="BC285" i="9" s="1"/>
  <c r="Q285" i="9"/>
  <c r="BB285" i="9" s="1"/>
  <c r="P285" i="9"/>
  <c r="BA285" i="9" s="1"/>
  <c r="O285" i="9"/>
  <c r="AZ285" i="9" s="1"/>
  <c r="N285" i="9"/>
  <c r="AY285" i="9" s="1"/>
  <c r="M285" i="9"/>
  <c r="AX285" i="9" s="1"/>
  <c r="L285" i="9"/>
  <c r="AW285" i="9" s="1"/>
  <c r="K285" i="9"/>
  <c r="AV285" i="9" s="1"/>
  <c r="J285" i="9"/>
  <c r="AU285" i="9" s="1"/>
  <c r="I285" i="9"/>
  <c r="AT285" i="9" s="1"/>
  <c r="H285" i="9"/>
  <c r="AS285" i="9" s="1"/>
  <c r="G285" i="9"/>
  <c r="AR285" i="9" s="1"/>
  <c r="F285" i="9"/>
  <c r="AQ285" i="9" s="1"/>
  <c r="AJ284" i="9"/>
  <c r="BU284" i="9" s="1"/>
  <c r="AI284" i="9"/>
  <c r="BT284" i="9" s="1"/>
  <c r="AH284" i="9"/>
  <c r="BS284" i="9" s="1"/>
  <c r="AG284" i="9"/>
  <c r="BR284" i="9" s="1"/>
  <c r="AF284" i="9"/>
  <c r="BQ284" i="9" s="1"/>
  <c r="AE284" i="9"/>
  <c r="BP284" i="9" s="1"/>
  <c r="AD284" i="9"/>
  <c r="BO284" i="9" s="1"/>
  <c r="AC284" i="9"/>
  <c r="BN284" i="9" s="1"/>
  <c r="AB284" i="9"/>
  <c r="BM284" i="9" s="1"/>
  <c r="AA284" i="9"/>
  <c r="BL284" i="9" s="1"/>
  <c r="Z284" i="9"/>
  <c r="BK284" i="9" s="1"/>
  <c r="Y284" i="9"/>
  <c r="BJ284" i="9" s="1"/>
  <c r="X284" i="9"/>
  <c r="BI284" i="9" s="1"/>
  <c r="W284" i="9"/>
  <c r="BH284" i="9" s="1"/>
  <c r="V284" i="9"/>
  <c r="BG284" i="9" s="1"/>
  <c r="U284" i="9"/>
  <c r="BF284" i="9" s="1"/>
  <c r="T284" i="9"/>
  <c r="BE284" i="9" s="1"/>
  <c r="S284" i="9"/>
  <c r="BD284" i="9" s="1"/>
  <c r="R284" i="9"/>
  <c r="BC284" i="9" s="1"/>
  <c r="Q284" i="9"/>
  <c r="BB284" i="9" s="1"/>
  <c r="P284" i="9"/>
  <c r="BA284" i="9" s="1"/>
  <c r="O284" i="9"/>
  <c r="AZ284" i="9" s="1"/>
  <c r="N284" i="9"/>
  <c r="AY284" i="9" s="1"/>
  <c r="M284" i="9"/>
  <c r="AX284" i="9" s="1"/>
  <c r="L284" i="9"/>
  <c r="AW284" i="9" s="1"/>
  <c r="K284" i="9"/>
  <c r="AV284" i="9" s="1"/>
  <c r="J284" i="9"/>
  <c r="AU284" i="9" s="1"/>
  <c r="I284" i="9"/>
  <c r="AT284" i="9" s="1"/>
  <c r="H284" i="9"/>
  <c r="AS284" i="9" s="1"/>
  <c r="G284" i="9"/>
  <c r="AR284" i="9" s="1"/>
  <c r="F284" i="9"/>
  <c r="AQ284" i="9" s="1"/>
  <c r="AJ283" i="9"/>
  <c r="BU283" i="9" s="1"/>
  <c r="AI283" i="9"/>
  <c r="BT283" i="9" s="1"/>
  <c r="AH283" i="9"/>
  <c r="BS283" i="9" s="1"/>
  <c r="AG283" i="9"/>
  <c r="BR283" i="9" s="1"/>
  <c r="AF283" i="9"/>
  <c r="BQ283" i="9" s="1"/>
  <c r="AE283" i="9"/>
  <c r="BP283" i="9" s="1"/>
  <c r="AD283" i="9"/>
  <c r="BO283" i="9" s="1"/>
  <c r="AC283" i="9"/>
  <c r="BN283" i="9" s="1"/>
  <c r="AB283" i="9"/>
  <c r="BM283" i="9" s="1"/>
  <c r="AA283" i="9"/>
  <c r="BL283" i="9" s="1"/>
  <c r="Z283" i="9"/>
  <c r="BK283" i="9" s="1"/>
  <c r="Y283" i="9"/>
  <c r="BJ283" i="9" s="1"/>
  <c r="X283" i="9"/>
  <c r="BI283" i="9" s="1"/>
  <c r="W283" i="9"/>
  <c r="BH283" i="9" s="1"/>
  <c r="V283" i="9"/>
  <c r="BG283" i="9" s="1"/>
  <c r="U283" i="9"/>
  <c r="BF283" i="9" s="1"/>
  <c r="T283" i="9"/>
  <c r="BE283" i="9" s="1"/>
  <c r="S283" i="9"/>
  <c r="BD283" i="9" s="1"/>
  <c r="R283" i="9"/>
  <c r="BC283" i="9" s="1"/>
  <c r="Q283" i="9"/>
  <c r="BB283" i="9" s="1"/>
  <c r="P283" i="9"/>
  <c r="BA283" i="9" s="1"/>
  <c r="O283" i="9"/>
  <c r="AZ283" i="9" s="1"/>
  <c r="N283" i="9"/>
  <c r="AY283" i="9" s="1"/>
  <c r="M283" i="9"/>
  <c r="AX283" i="9" s="1"/>
  <c r="L283" i="9"/>
  <c r="AW283" i="9" s="1"/>
  <c r="K283" i="9"/>
  <c r="AV283" i="9" s="1"/>
  <c r="J283" i="9"/>
  <c r="AU283" i="9" s="1"/>
  <c r="I283" i="9"/>
  <c r="AT283" i="9" s="1"/>
  <c r="H283" i="9"/>
  <c r="AS283" i="9" s="1"/>
  <c r="G283" i="9"/>
  <c r="AR283" i="9" s="1"/>
  <c r="F283" i="9"/>
  <c r="AQ283" i="9" s="1"/>
  <c r="AJ282" i="9"/>
  <c r="BU282" i="9" s="1"/>
  <c r="AI282" i="9"/>
  <c r="BT282" i="9" s="1"/>
  <c r="AH282" i="9"/>
  <c r="BS282" i="9" s="1"/>
  <c r="AG282" i="9"/>
  <c r="BR282" i="9" s="1"/>
  <c r="AF282" i="9"/>
  <c r="BQ282" i="9" s="1"/>
  <c r="AE282" i="9"/>
  <c r="BP282" i="9" s="1"/>
  <c r="AD282" i="9"/>
  <c r="BO282" i="9" s="1"/>
  <c r="AC282" i="9"/>
  <c r="BN282" i="9" s="1"/>
  <c r="AB282" i="9"/>
  <c r="BM282" i="9" s="1"/>
  <c r="AA282" i="9"/>
  <c r="BL282" i="9" s="1"/>
  <c r="Z282" i="9"/>
  <c r="BK282" i="9" s="1"/>
  <c r="Y282" i="9"/>
  <c r="BJ282" i="9" s="1"/>
  <c r="X282" i="9"/>
  <c r="BI282" i="9" s="1"/>
  <c r="W282" i="9"/>
  <c r="BH282" i="9" s="1"/>
  <c r="V282" i="9"/>
  <c r="BG282" i="9" s="1"/>
  <c r="U282" i="9"/>
  <c r="BF282" i="9" s="1"/>
  <c r="T282" i="9"/>
  <c r="BE282" i="9" s="1"/>
  <c r="S282" i="9"/>
  <c r="BD282" i="9" s="1"/>
  <c r="R282" i="9"/>
  <c r="BC282" i="9" s="1"/>
  <c r="Q282" i="9"/>
  <c r="BB282" i="9" s="1"/>
  <c r="P282" i="9"/>
  <c r="BA282" i="9" s="1"/>
  <c r="O282" i="9"/>
  <c r="AZ282" i="9" s="1"/>
  <c r="N282" i="9"/>
  <c r="AY282" i="9" s="1"/>
  <c r="M282" i="9"/>
  <c r="AX282" i="9" s="1"/>
  <c r="L282" i="9"/>
  <c r="AW282" i="9" s="1"/>
  <c r="K282" i="9"/>
  <c r="AV282" i="9" s="1"/>
  <c r="J282" i="9"/>
  <c r="AU282" i="9" s="1"/>
  <c r="I282" i="9"/>
  <c r="AT282" i="9" s="1"/>
  <c r="H282" i="9"/>
  <c r="AS282" i="9" s="1"/>
  <c r="G282" i="9"/>
  <c r="AR282" i="9" s="1"/>
  <c r="F282" i="9"/>
  <c r="AQ282" i="9" s="1"/>
  <c r="AJ281" i="9"/>
  <c r="BU281" i="9" s="1"/>
  <c r="AI281" i="9"/>
  <c r="BT281" i="9" s="1"/>
  <c r="AH281" i="9"/>
  <c r="BS281" i="9" s="1"/>
  <c r="AG281" i="9"/>
  <c r="BR281" i="9" s="1"/>
  <c r="AF281" i="9"/>
  <c r="BQ281" i="9" s="1"/>
  <c r="AE281" i="9"/>
  <c r="BP281" i="9" s="1"/>
  <c r="AD281" i="9"/>
  <c r="BO281" i="9" s="1"/>
  <c r="AC281" i="9"/>
  <c r="BN281" i="9" s="1"/>
  <c r="AB281" i="9"/>
  <c r="BM281" i="9" s="1"/>
  <c r="AA281" i="9"/>
  <c r="BL281" i="9" s="1"/>
  <c r="Z281" i="9"/>
  <c r="BK281" i="9" s="1"/>
  <c r="Y281" i="9"/>
  <c r="BJ281" i="9" s="1"/>
  <c r="X281" i="9"/>
  <c r="BI281" i="9" s="1"/>
  <c r="W281" i="9"/>
  <c r="BH281" i="9" s="1"/>
  <c r="V281" i="9"/>
  <c r="BG281" i="9" s="1"/>
  <c r="U281" i="9"/>
  <c r="BF281" i="9" s="1"/>
  <c r="T281" i="9"/>
  <c r="BE281" i="9" s="1"/>
  <c r="S281" i="9"/>
  <c r="BD281" i="9" s="1"/>
  <c r="R281" i="9"/>
  <c r="BC281" i="9" s="1"/>
  <c r="Q281" i="9"/>
  <c r="BB281" i="9" s="1"/>
  <c r="P281" i="9"/>
  <c r="BA281" i="9" s="1"/>
  <c r="O281" i="9"/>
  <c r="AZ281" i="9" s="1"/>
  <c r="N281" i="9"/>
  <c r="AY281" i="9" s="1"/>
  <c r="M281" i="9"/>
  <c r="AX281" i="9" s="1"/>
  <c r="L281" i="9"/>
  <c r="AW281" i="9" s="1"/>
  <c r="K281" i="9"/>
  <c r="AV281" i="9" s="1"/>
  <c r="J281" i="9"/>
  <c r="AU281" i="9" s="1"/>
  <c r="I281" i="9"/>
  <c r="AT281" i="9" s="1"/>
  <c r="H281" i="9"/>
  <c r="AS281" i="9" s="1"/>
  <c r="G281" i="9"/>
  <c r="AR281" i="9" s="1"/>
  <c r="F281" i="9"/>
  <c r="AQ281" i="9" s="1"/>
  <c r="AJ280" i="9"/>
  <c r="BU280" i="9" s="1"/>
  <c r="AI280" i="9"/>
  <c r="BT280" i="9" s="1"/>
  <c r="AH280" i="9"/>
  <c r="BS280" i="9" s="1"/>
  <c r="AG280" i="9"/>
  <c r="BR280" i="9" s="1"/>
  <c r="AF280" i="9"/>
  <c r="BQ280" i="9" s="1"/>
  <c r="AE280" i="9"/>
  <c r="BP280" i="9" s="1"/>
  <c r="AD280" i="9"/>
  <c r="BO280" i="9" s="1"/>
  <c r="AC280" i="9"/>
  <c r="BN280" i="9" s="1"/>
  <c r="AB280" i="9"/>
  <c r="BM280" i="9" s="1"/>
  <c r="AA280" i="9"/>
  <c r="BL280" i="9" s="1"/>
  <c r="Z280" i="9"/>
  <c r="BK280" i="9" s="1"/>
  <c r="Y280" i="9"/>
  <c r="BJ280" i="9" s="1"/>
  <c r="X280" i="9"/>
  <c r="BI280" i="9" s="1"/>
  <c r="W280" i="9"/>
  <c r="BH280" i="9" s="1"/>
  <c r="V280" i="9"/>
  <c r="BG280" i="9" s="1"/>
  <c r="U280" i="9"/>
  <c r="BF280" i="9" s="1"/>
  <c r="T280" i="9"/>
  <c r="BE280" i="9" s="1"/>
  <c r="S280" i="9"/>
  <c r="BD280" i="9" s="1"/>
  <c r="R280" i="9"/>
  <c r="BC280" i="9" s="1"/>
  <c r="Q280" i="9"/>
  <c r="BB280" i="9" s="1"/>
  <c r="P280" i="9"/>
  <c r="BA280" i="9" s="1"/>
  <c r="O280" i="9"/>
  <c r="AZ280" i="9" s="1"/>
  <c r="N280" i="9"/>
  <c r="AY280" i="9" s="1"/>
  <c r="M280" i="9"/>
  <c r="AX280" i="9" s="1"/>
  <c r="L280" i="9"/>
  <c r="AW280" i="9" s="1"/>
  <c r="K280" i="9"/>
  <c r="AV280" i="9" s="1"/>
  <c r="J280" i="9"/>
  <c r="AU280" i="9" s="1"/>
  <c r="I280" i="9"/>
  <c r="AT280" i="9" s="1"/>
  <c r="H280" i="9"/>
  <c r="AS280" i="9" s="1"/>
  <c r="G280" i="9"/>
  <c r="AR280" i="9" s="1"/>
  <c r="F280" i="9"/>
  <c r="AQ280" i="9" s="1"/>
  <c r="AJ279" i="9"/>
  <c r="BU279" i="9" s="1"/>
  <c r="AI279" i="9"/>
  <c r="BT279" i="9" s="1"/>
  <c r="AH279" i="9"/>
  <c r="BS279" i="9" s="1"/>
  <c r="AG279" i="9"/>
  <c r="BR279" i="9" s="1"/>
  <c r="AF279" i="9"/>
  <c r="BQ279" i="9" s="1"/>
  <c r="AE279" i="9"/>
  <c r="BP279" i="9" s="1"/>
  <c r="AD279" i="9"/>
  <c r="BO279" i="9" s="1"/>
  <c r="AC279" i="9"/>
  <c r="BN279" i="9" s="1"/>
  <c r="AB279" i="9"/>
  <c r="BM279" i="9" s="1"/>
  <c r="AA279" i="9"/>
  <c r="BL279" i="9" s="1"/>
  <c r="Z279" i="9"/>
  <c r="BK279" i="9" s="1"/>
  <c r="Y279" i="9"/>
  <c r="BJ279" i="9" s="1"/>
  <c r="X279" i="9"/>
  <c r="BI279" i="9" s="1"/>
  <c r="W279" i="9"/>
  <c r="BH279" i="9" s="1"/>
  <c r="V279" i="9"/>
  <c r="BG279" i="9" s="1"/>
  <c r="U279" i="9"/>
  <c r="BF279" i="9" s="1"/>
  <c r="T279" i="9"/>
  <c r="BE279" i="9" s="1"/>
  <c r="S279" i="9"/>
  <c r="BD279" i="9" s="1"/>
  <c r="R279" i="9"/>
  <c r="BC279" i="9" s="1"/>
  <c r="Q279" i="9"/>
  <c r="BB279" i="9" s="1"/>
  <c r="P279" i="9"/>
  <c r="BA279" i="9" s="1"/>
  <c r="O279" i="9"/>
  <c r="AZ279" i="9" s="1"/>
  <c r="N279" i="9"/>
  <c r="AY279" i="9" s="1"/>
  <c r="M279" i="9"/>
  <c r="AX279" i="9" s="1"/>
  <c r="L279" i="9"/>
  <c r="AW279" i="9" s="1"/>
  <c r="K279" i="9"/>
  <c r="AV279" i="9" s="1"/>
  <c r="J279" i="9"/>
  <c r="AU279" i="9" s="1"/>
  <c r="I279" i="9"/>
  <c r="AT279" i="9" s="1"/>
  <c r="H279" i="9"/>
  <c r="AS279" i="9" s="1"/>
  <c r="G279" i="9"/>
  <c r="AR279" i="9" s="1"/>
  <c r="F279" i="9"/>
  <c r="AQ279" i="9" s="1"/>
  <c r="AJ278" i="9"/>
  <c r="BU278" i="9" s="1"/>
  <c r="AI278" i="9"/>
  <c r="BT278" i="9" s="1"/>
  <c r="AH278" i="9"/>
  <c r="BS278" i="9" s="1"/>
  <c r="AG278" i="9"/>
  <c r="BR278" i="9" s="1"/>
  <c r="AF278" i="9"/>
  <c r="BQ278" i="9" s="1"/>
  <c r="AE278" i="9"/>
  <c r="BP278" i="9" s="1"/>
  <c r="AD278" i="9"/>
  <c r="BO278" i="9" s="1"/>
  <c r="AC278" i="9"/>
  <c r="BN278" i="9" s="1"/>
  <c r="AB278" i="9"/>
  <c r="BM278" i="9" s="1"/>
  <c r="AA278" i="9"/>
  <c r="BL278" i="9" s="1"/>
  <c r="Z278" i="9"/>
  <c r="BK278" i="9" s="1"/>
  <c r="Y278" i="9"/>
  <c r="BJ278" i="9" s="1"/>
  <c r="X278" i="9"/>
  <c r="BI278" i="9" s="1"/>
  <c r="W278" i="9"/>
  <c r="BH278" i="9" s="1"/>
  <c r="V278" i="9"/>
  <c r="BG278" i="9" s="1"/>
  <c r="U278" i="9"/>
  <c r="BF278" i="9" s="1"/>
  <c r="T278" i="9"/>
  <c r="BE278" i="9" s="1"/>
  <c r="S278" i="9"/>
  <c r="BD278" i="9" s="1"/>
  <c r="R278" i="9"/>
  <c r="BC278" i="9" s="1"/>
  <c r="Q278" i="9"/>
  <c r="BB278" i="9" s="1"/>
  <c r="P278" i="9"/>
  <c r="BA278" i="9" s="1"/>
  <c r="O278" i="9"/>
  <c r="AZ278" i="9" s="1"/>
  <c r="N278" i="9"/>
  <c r="AY278" i="9" s="1"/>
  <c r="M278" i="9"/>
  <c r="AX278" i="9" s="1"/>
  <c r="L278" i="9"/>
  <c r="AW278" i="9" s="1"/>
  <c r="K278" i="9"/>
  <c r="AV278" i="9" s="1"/>
  <c r="J278" i="9"/>
  <c r="AU278" i="9" s="1"/>
  <c r="I278" i="9"/>
  <c r="AT278" i="9" s="1"/>
  <c r="H278" i="9"/>
  <c r="AS278" i="9" s="1"/>
  <c r="G278" i="9"/>
  <c r="AR278" i="9" s="1"/>
  <c r="F278" i="9"/>
  <c r="AQ278" i="9" s="1"/>
  <c r="AJ277" i="9"/>
  <c r="BU277" i="9" s="1"/>
  <c r="AI277" i="9"/>
  <c r="BT277" i="9" s="1"/>
  <c r="AH277" i="9"/>
  <c r="BS277" i="9" s="1"/>
  <c r="AG277" i="9"/>
  <c r="BR277" i="9" s="1"/>
  <c r="AF277" i="9"/>
  <c r="BQ277" i="9" s="1"/>
  <c r="AE277" i="9"/>
  <c r="BP277" i="9" s="1"/>
  <c r="AD277" i="9"/>
  <c r="BO277" i="9" s="1"/>
  <c r="AC277" i="9"/>
  <c r="BN277" i="9" s="1"/>
  <c r="AB277" i="9"/>
  <c r="BM277" i="9" s="1"/>
  <c r="AA277" i="9"/>
  <c r="BL277" i="9" s="1"/>
  <c r="Z277" i="9"/>
  <c r="BK277" i="9" s="1"/>
  <c r="Y277" i="9"/>
  <c r="BJ277" i="9" s="1"/>
  <c r="X277" i="9"/>
  <c r="BI277" i="9" s="1"/>
  <c r="W277" i="9"/>
  <c r="BH277" i="9" s="1"/>
  <c r="V277" i="9"/>
  <c r="BG277" i="9" s="1"/>
  <c r="U277" i="9"/>
  <c r="BF277" i="9" s="1"/>
  <c r="T277" i="9"/>
  <c r="BE277" i="9" s="1"/>
  <c r="S277" i="9"/>
  <c r="BD277" i="9" s="1"/>
  <c r="R277" i="9"/>
  <c r="BC277" i="9" s="1"/>
  <c r="Q277" i="9"/>
  <c r="BB277" i="9" s="1"/>
  <c r="P277" i="9"/>
  <c r="BA277" i="9" s="1"/>
  <c r="O277" i="9"/>
  <c r="AZ277" i="9" s="1"/>
  <c r="N277" i="9"/>
  <c r="AY277" i="9" s="1"/>
  <c r="M277" i="9"/>
  <c r="AX277" i="9" s="1"/>
  <c r="L277" i="9"/>
  <c r="AW277" i="9" s="1"/>
  <c r="K277" i="9"/>
  <c r="AV277" i="9" s="1"/>
  <c r="J277" i="9"/>
  <c r="AU277" i="9" s="1"/>
  <c r="I277" i="9"/>
  <c r="AT277" i="9" s="1"/>
  <c r="H277" i="9"/>
  <c r="AS277" i="9" s="1"/>
  <c r="G277" i="9"/>
  <c r="AR277" i="9" s="1"/>
  <c r="F277" i="9"/>
  <c r="AQ277" i="9" s="1"/>
  <c r="AJ276" i="9"/>
  <c r="BU276" i="9" s="1"/>
  <c r="AI276" i="9"/>
  <c r="BT276" i="9" s="1"/>
  <c r="AH276" i="9"/>
  <c r="BS276" i="9" s="1"/>
  <c r="AG276" i="9"/>
  <c r="BR276" i="9" s="1"/>
  <c r="AF276" i="9"/>
  <c r="BQ276" i="9" s="1"/>
  <c r="AE276" i="9"/>
  <c r="BP276" i="9" s="1"/>
  <c r="AD276" i="9"/>
  <c r="BO276" i="9" s="1"/>
  <c r="AC276" i="9"/>
  <c r="BN276" i="9" s="1"/>
  <c r="AB276" i="9"/>
  <c r="BM276" i="9" s="1"/>
  <c r="AA276" i="9"/>
  <c r="BL276" i="9" s="1"/>
  <c r="Z276" i="9"/>
  <c r="BK276" i="9" s="1"/>
  <c r="Y276" i="9"/>
  <c r="BJ276" i="9" s="1"/>
  <c r="X276" i="9"/>
  <c r="BI276" i="9" s="1"/>
  <c r="W276" i="9"/>
  <c r="BH276" i="9" s="1"/>
  <c r="V276" i="9"/>
  <c r="BG276" i="9" s="1"/>
  <c r="U276" i="9"/>
  <c r="BF276" i="9" s="1"/>
  <c r="T276" i="9"/>
  <c r="BE276" i="9" s="1"/>
  <c r="S276" i="9"/>
  <c r="BD276" i="9" s="1"/>
  <c r="R276" i="9"/>
  <c r="BC276" i="9" s="1"/>
  <c r="Q276" i="9"/>
  <c r="BB276" i="9" s="1"/>
  <c r="P276" i="9"/>
  <c r="BA276" i="9" s="1"/>
  <c r="O276" i="9"/>
  <c r="AZ276" i="9" s="1"/>
  <c r="N276" i="9"/>
  <c r="AY276" i="9" s="1"/>
  <c r="M276" i="9"/>
  <c r="AX276" i="9" s="1"/>
  <c r="L276" i="9"/>
  <c r="AW276" i="9" s="1"/>
  <c r="K276" i="9"/>
  <c r="AV276" i="9" s="1"/>
  <c r="J276" i="9"/>
  <c r="AU276" i="9" s="1"/>
  <c r="I276" i="9"/>
  <c r="AT276" i="9" s="1"/>
  <c r="H276" i="9"/>
  <c r="AS276" i="9" s="1"/>
  <c r="G276" i="9"/>
  <c r="AR276" i="9" s="1"/>
  <c r="F276" i="9"/>
  <c r="AQ276" i="9" s="1"/>
  <c r="AJ275" i="9"/>
  <c r="BU275" i="9" s="1"/>
  <c r="AI275" i="9"/>
  <c r="BT275" i="9" s="1"/>
  <c r="AH275" i="9"/>
  <c r="BS275" i="9" s="1"/>
  <c r="AG275" i="9"/>
  <c r="BR275" i="9" s="1"/>
  <c r="AF275" i="9"/>
  <c r="BQ275" i="9" s="1"/>
  <c r="AE275" i="9"/>
  <c r="BP275" i="9" s="1"/>
  <c r="AD275" i="9"/>
  <c r="BO275" i="9" s="1"/>
  <c r="AC275" i="9"/>
  <c r="BN275" i="9" s="1"/>
  <c r="AB275" i="9"/>
  <c r="BM275" i="9" s="1"/>
  <c r="AA275" i="9"/>
  <c r="BL275" i="9" s="1"/>
  <c r="Z275" i="9"/>
  <c r="BK275" i="9" s="1"/>
  <c r="Y275" i="9"/>
  <c r="BJ275" i="9" s="1"/>
  <c r="X275" i="9"/>
  <c r="BI275" i="9" s="1"/>
  <c r="W275" i="9"/>
  <c r="BH275" i="9" s="1"/>
  <c r="V275" i="9"/>
  <c r="BG275" i="9" s="1"/>
  <c r="U275" i="9"/>
  <c r="BF275" i="9" s="1"/>
  <c r="T275" i="9"/>
  <c r="BE275" i="9" s="1"/>
  <c r="S275" i="9"/>
  <c r="BD275" i="9" s="1"/>
  <c r="R275" i="9"/>
  <c r="BC275" i="9" s="1"/>
  <c r="Q275" i="9"/>
  <c r="BB275" i="9" s="1"/>
  <c r="P275" i="9"/>
  <c r="BA275" i="9" s="1"/>
  <c r="O275" i="9"/>
  <c r="AZ275" i="9" s="1"/>
  <c r="N275" i="9"/>
  <c r="AY275" i="9" s="1"/>
  <c r="M275" i="9"/>
  <c r="AX275" i="9" s="1"/>
  <c r="L275" i="9"/>
  <c r="AW275" i="9" s="1"/>
  <c r="K275" i="9"/>
  <c r="AV275" i="9" s="1"/>
  <c r="J275" i="9"/>
  <c r="AU275" i="9" s="1"/>
  <c r="I275" i="9"/>
  <c r="AT275" i="9" s="1"/>
  <c r="H275" i="9"/>
  <c r="AS275" i="9" s="1"/>
  <c r="G275" i="9"/>
  <c r="AR275" i="9" s="1"/>
  <c r="F275" i="9"/>
  <c r="AQ275" i="9" s="1"/>
  <c r="AJ274" i="9"/>
  <c r="BU274" i="9" s="1"/>
  <c r="AI274" i="9"/>
  <c r="BT274" i="9" s="1"/>
  <c r="AH274" i="9"/>
  <c r="BS274" i="9" s="1"/>
  <c r="AG274" i="9"/>
  <c r="BR274" i="9" s="1"/>
  <c r="AF274" i="9"/>
  <c r="BQ274" i="9" s="1"/>
  <c r="AE274" i="9"/>
  <c r="BP274" i="9" s="1"/>
  <c r="AD274" i="9"/>
  <c r="BO274" i="9" s="1"/>
  <c r="AC274" i="9"/>
  <c r="BN274" i="9" s="1"/>
  <c r="AB274" i="9"/>
  <c r="BM274" i="9" s="1"/>
  <c r="AA274" i="9"/>
  <c r="BL274" i="9" s="1"/>
  <c r="Z274" i="9"/>
  <c r="BK274" i="9" s="1"/>
  <c r="Y274" i="9"/>
  <c r="BJ274" i="9" s="1"/>
  <c r="X274" i="9"/>
  <c r="BI274" i="9" s="1"/>
  <c r="W274" i="9"/>
  <c r="BH274" i="9" s="1"/>
  <c r="V274" i="9"/>
  <c r="BG274" i="9" s="1"/>
  <c r="U274" i="9"/>
  <c r="BF274" i="9" s="1"/>
  <c r="T274" i="9"/>
  <c r="BE274" i="9" s="1"/>
  <c r="S274" i="9"/>
  <c r="BD274" i="9" s="1"/>
  <c r="R274" i="9"/>
  <c r="BC274" i="9" s="1"/>
  <c r="Q274" i="9"/>
  <c r="BB274" i="9" s="1"/>
  <c r="P274" i="9"/>
  <c r="BA274" i="9" s="1"/>
  <c r="O274" i="9"/>
  <c r="AZ274" i="9" s="1"/>
  <c r="N274" i="9"/>
  <c r="AY274" i="9" s="1"/>
  <c r="M274" i="9"/>
  <c r="AX274" i="9" s="1"/>
  <c r="L274" i="9"/>
  <c r="AW274" i="9" s="1"/>
  <c r="K274" i="9"/>
  <c r="AV274" i="9" s="1"/>
  <c r="J274" i="9"/>
  <c r="AU274" i="9" s="1"/>
  <c r="I274" i="9"/>
  <c r="AT274" i="9" s="1"/>
  <c r="H274" i="9"/>
  <c r="AS274" i="9" s="1"/>
  <c r="G274" i="9"/>
  <c r="AR274" i="9" s="1"/>
  <c r="F274" i="9"/>
  <c r="AQ274" i="9" s="1"/>
  <c r="AJ273" i="9"/>
  <c r="BU273" i="9" s="1"/>
  <c r="AI273" i="9"/>
  <c r="BT273" i="9" s="1"/>
  <c r="AH273" i="9"/>
  <c r="BS273" i="9" s="1"/>
  <c r="AG273" i="9"/>
  <c r="BR273" i="9" s="1"/>
  <c r="AF273" i="9"/>
  <c r="BQ273" i="9" s="1"/>
  <c r="AE273" i="9"/>
  <c r="BP273" i="9" s="1"/>
  <c r="AD273" i="9"/>
  <c r="BO273" i="9" s="1"/>
  <c r="AC273" i="9"/>
  <c r="BN273" i="9" s="1"/>
  <c r="AB273" i="9"/>
  <c r="BM273" i="9" s="1"/>
  <c r="AA273" i="9"/>
  <c r="BL273" i="9" s="1"/>
  <c r="Z273" i="9"/>
  <c r="BK273" i="9" s="1"/>
  <c r="Y273" i="9"/>
  <c r="BJ273" i="9" s="1"/>
  <c r="X273" i="9"/>
  <c r="BI273" i="9" s="1"/>
  <c r="W273" i="9"/>
  <c r="BH273" i="9" s="1"/>
  <c r="V273" i="9"/>
  <c r="BG273" i="9" s="1"/>
  <c r="U273" i="9"/>
  <c r="BF273" i="9" s="1"/>
  <c r="T273" i="9"/>
  <c r="BE273" i="9" s="1"/>
  <c r="S273" i="9"/>
  <c r="BD273" i="9" s="1"/>
  <c r="R273" i="9"/>
  <c r="BC273" i="9" s="1"/>
  <c r="Q273" i="9"/>
  <c r="BB273" i="9" s="1"/>
  <c r="P273" i="9"/>
  <c r="BA273" i="9" s="1"/>
  <c r="O273" i="9"/>
  <c r="AZ273" i="9" s="1"/>
  <c r="N273" i="9"/>
  <c r="AY273" i="9" s="1"/>
  <c r="M273" i="9"/>
  <c r="AX273" i="9" s="1"/>
  <c r="L273" i="9"/>
  <c r="AW273" i="9" s="1"/>
  <c r="K273" i="9"/>
  <c r="AV273" i="9" s="1"/>
  <c r="J273" i="9"/>
  <c r="AU273" i="9" s="1"/>
  <c r="I273" i="9"/>
  <c r="AT273" i="9" s="1"/>
  <c r="H273" i="9"/>
  <c r="AS273" i="9" s="1"/>
  <c r="G273" i="9"/>
  <c r="AR273" i="9" s="1"/>
  <c r="F273" i="9"/>
  <c r="AQ273" i="9" s="1"/>
  <c r="AJ272" i="9"/>
  <c r="BU272" i="9" s="1"/>
  <c r="AI272" i="9"/>
  <c r="BT272" i="9" s="1"/>
  <c r="AH272" i="9"/>
  <c r="BS272" i="9" s="1"/>
  <c r="AG272" i="9"/>
  <c r="BR272" i="9" s="1"/>
  <c r="AF272" i="9"/>
  <c r="BQ272" i="9" s="1"/>
  <c r="AE272" i="9"/>
  <c r="BP272" i="9" s="1"/>
  <c r="AD272" i="9"/>
  <c r="BO272" i="9" s="1"/>
  <c r="AC272" i="9"/>
  <c r="BN272" i="9" s="1"/>
  <c r="AB272" i="9"/>
  <c r="BM272" i="9" s="1"/>
  <c r="AA272" i="9"/>
  <c r="BL272" i="9" s="1"/>
  <c r="Z272" i="9"/>
  <c r="BK272" i="9" s="1"/>
  <c r="Y272" i="9"/>
  <c r="BJ272" i="9" s="1"/>
  <c r="X272" i="9"/>
  <c r="BI272" i="9" s="1"/>
  <c r="W272" i="9"/>
  <c r="BH272" i="9" s="1"/>
  <c r="V272" i="9"/>
  <c r="BG272" i="9" s="1"/>
  <c r="U272" i="9"/>
  <c r="BF272" i="9" s="1"/>
  <c r="T272" i="9"/>
  <c r="BE272" i="9" s="1"/>
  <c r="S272" i="9"/>
  <c r="BD272" i="9" s="1"/>
  <c r="R272" i="9"/>
  <c r="BC272" i="9" s="1"/>
  <c r="Q272" i="9"/>
  <c r="BB272" i="9" s="1"/>
  <c r="P272" i="9"/>
  <c r="BA272" i="9" s="1"/>
  <c r="O272" i="9"/>
  <c r="AZ272" i="9" s="1"/>
  <c r="N272" i="9"/>
  <c r="AY272" i="9" s="1"/>
  <c r="M272" i="9"/>
  <c r="AX272" i="9" s="1"/>
  <c r="L272" i="9"/>
  <c r="AW272" i="9" s="1"/>
  <c r="K272" i="9"/>
  <c r="AV272" i="9" s="1"/>
  <c r="J272" i="9"/>
  <c r="AU272" i="9" s="1"/>
  <c r="I272" i="9"/>
  <c r="AT272" i="9" s="1"/>
  <c r="H272" i="9"/>
  <c r="AS272" i="9" s="1"/>
  <c r="G272" i="9"/>
  <c r="AR272" i="9" s="1"/>
  <c r="F272" i="9"/>
  <c r="AQ272" i="9" s="1"/>
  <c r="AJ271" i="9"/>
  <c r="BU271" i="9" s="1"/>
  <c r="AI271" i="9"/>
  <c r="BT271" i="9" s="1"/>
  <c r="AH271" i="9"/>
  <c r="BS271" i="9" s="1"/>
  <c r="AG271" i="9"/>
  <c r="BR271" i="9" s="1"/>
  <c r="AF271" i="9"/>
  <c r="BQ271" i="9" s="1"/>
  <c r="AE271" i="9"/>
  <c r="BP271" i="9" s="1"/>
  <c r="AD271" i="9"/>
  <c r="BO271" i="9" s="1"/>
  <c r="AC271" i="9"/>
  <c r="BN271" i="9" s="1"/>
  <c r="AB271" i="9"/>
  <c r="BM271" i="9" s="1"/>
  <c r="AA271" i="9"/>
  <c r="BL271" i="9" s="1"/>
  <c r="Z271" i="9"/>
  <c r="BK271" i="9" s="1"/>
  <c r="Y271" i="9"/>
  <c r="BJ271" i="9" s="1"/>
  <c r="X271" i="9"/>
  <c r="BI271" i="9" s="1"/>
  <c r="W271" i="9"/>
  <c r="BH271" i="9" s="1"/>
  <c r="V271" i="9"/>
  <c r="BG271" i="9" s="1"/>
  <c r="U271" i="9"/>
  <c r="BF271" i="9" s="1"/>
  <c r="T271" i="9"/>
  <c r="BE271" i="9" s="1"/>
  <c r="S271" i="9"/>
  <c r="BD271" i="9" s="1"/>
  <c r="R271" i="9"/>
  <c r="BC271" i="9" s="1"/>
  <c r="Q271" i="9"/>
  <c r="BB271" i="9" s="1"/>
  <c r="P271" i="9"/>
  <c r="BA271" i="9" s="1"/>
  <c r="O271" i="9"/>
  <c r="AZ271" i="9" s="1"/>
  <c r="N271" i="9"/>
  <c r="AY271" i="9" s="1"/>
  <c r="M271" i="9"/>
  <c r="AX271" i="9" s="1"/>
  <c r="L271" i="9"/>
  <c r="AW271" i="9" s="1"/>
  <c r="K271" i="9"/>
  <c r="AV271" i="9" s="1"/>
  <c r="J271" i="9"/>
  <c r="AU271" i="9" s="1"/>
  <c r="I271" i="9"/>
  <c r="AT271" i="9" s="1"/>
  <c r="H271" i="9"/>
  <c r="AS271" i="9" s="1"/>
  <c r="G271" i="9"/>
  <c r="AR271" i="9" s="1"/>
  <c r="F271" i="9"/>
  <c r="AQ271" i="9" s="1"/>
  <c r="AJ270" i="9"/>
  <c r="BU270" i="9" s="1"/>
  <c r="AI270" i="9"/>
  <c r="BT270" i="9" s="1"/>
  <c r="AH270" i="9"/>
  <c r="BS270" i="9" s="1"/>
  <c r="AG270" i="9"/>
  <c r="BR270" i="9" s="1"/>
  <c r="AF270" i="9"/>
  <c r="BQ270" i="9" s="1"/>
  <c r="AE270" i="9"/>
  <c r="BP270" i="9" s="1"/>
  <c r="AD270" i="9"/>
  <c r="BO270" i="9" s="1"/>
  <c r="AC270" i="9"/>
  <c r="BN270" i="9" s="1"/>
  <c r="AB270" i="9"/>
  <c r="BM270" i="9" s="1"/>
  <c r="AA270" i="9"/>
  <c r="BL270" i="9" s="1"/>
  <c r="Z270" i="9"/>
  <c r="BK270" i="9" s="1"/>
  <c r="Y270" i="9"/>
  <c r="BJ270" i="9" s="1"/>
  <c r="X270" i="9"/>
  <c r="BI270" i="9" s="1"/>
  <c r="W270" i="9"/>
  <c r="BH270" i="9" s="1"/>
  <c r="V270" i="9"/>
  <c r="BG270" i="9" s="1"/>
  <c r="U270" i="9"/>
  <c r="BF270" i="9" s="1"/>
  <c r="T270" i="9"/>
  <c r="BE270" i="9" s="1"/>
  <c r="S270" i="9"/>
  <c r="BD270" i="9" s="1"/>
  <c r="R270" i="9"/>
  <c r="BC270" i="9" s="1"/>
  <c r="Q270" i="9"/>
  <c r="BB270" i="9" s="1"/>
  <c r="P270" i="9"/>
  <c r="BA270" i="9" s="1"/>
  <c r="O270" i="9"/>
  <c r="AZ270" i="9" s="1"/>
  <c r="N270" i="9"/>
  <c r="AY270" i="9" s="1"/>
  <c r="M270" i="9"/>
  <c r="AX270" i="9" s="1"/>
  <c r="L270" i="9"/>
  <c r="AW270" i="9" s="1"/>
  <c r="K270" i="9"/>
  <c r="AV270" i="9" s="1"/>
  <c r="J270" i="9"/>
  <c r="AU270" i="9" s="1"/>
  <c r="I270" i="9"/>
  <c r="AT270" i="9" s="1"/>
  <c r="H270" i="9"/>
  <c r="AS270" i="9" s="1"/>
  <c r="G270" i="9"/>
  <c r="AR270" i="9" s="1"/>
  <c r="F270" i="9"/>
  <c r="AQ270" i="9" s="1"/>
  <c r="AJ269" i="9"/>
  <c r="BU269" i="9" s="1"/>
  <c r="AI269" i="9"/>
  <c r="BT269" i="9" s="1"/>
  <c r="AH269" i="9"/>
  <c r="BS269" i="9" s="1"/>
  <c r="AG269" i="9"/>
  <c r="BR269" i="9" s="1"/>
  <c r="AF269" i="9"/>
  <c r="BQ269" i="9" s="1"/>
  <c r="AE269" i="9"/>
  <c r="BP269" i="9" s="1"/>
  <c r="AD269" i="9"/>
  <c r="BO269" i="9" s="1"/>
  <c r="AC269" i="9"/>
  <c r="BN269" i="9" s="1"/>
  <c r="AB269" i="9"/>
  <c r="BM269" i="9" s="1"/>
  <c r="AA269" i="9"/>
  <c r="BL269" i="9" s="1"/>
  <c r="Z269" i="9"/>
  <c r="BK269" i="9" s="1"/>
  <c r="Y269" i="9"/>
  <c r="BJ269" i="9" s="1"/>
  <c r="X269" i="9"/>
  <c r="BI269" i="9" s="1"/>
  <c r="W269" i="9"/>
  <c r="BH269" i="9" s="1"/>
  <c r="V269" i="9"/>
  <c r="BG269" i="9" s="1"/>
  <c r="U269" i="9"/>
  <c r="BF269" i="9" s="1"/>
  <c r="T269" i="9"/>
  <c r="BE269" i="9" s="1"/>
  <c r="S269" i="9"/>
  <c r="BD269" i="9" s="1"/>
  <c r="R269" i="9"/>
  <c r="BC269" i="9" s="1"/>
  <c r="Q269" i="9"/>
  <c r="BB269" i="9" s="1"/>
  <c r="P269" i="9"/>
  <c r="BA269" i="9" s="1"/>
  <c r="O269" i="9"/>
  <c r="AZ269" i="9" s="1"/>
  <c r="N269" i="9"/>
  <c r="AY269" i="9" s="1"/>
  <c r="M269" i="9"/>
  <c r="AX269" i="9" s="1"/>
  <c r="L269" i="9"/>
  <c r="AW269" i="9" s="1"/>
  <c r="K269" i="9"/>
  <c r="AV269" i="9" s="1"/>
  <c r="J269" i="9"/>
  <c r="AU269" i="9" s="1"/>
  <c r="I269" i="9"/>
  <c r="AT269" i="9" s="1"/>
  <c r="H269" i="9"/>
  <c r="AS269" i="9" s="1"/>
  <c r="G269" i="9"/>
  <c r="AR269" i="9" s="1"/>
  <c r="F269" i="9"/>
  <c r="AQ269" i="9" s="1"/>
  <c r="AJ268" i="9"/>
  <c r="BU268" i="9" s="1"/>
  <c r="AI268" i="9"/>
  <c r="BT268" i="9" s="1"/>
  <c r="AH268" i="9"/>
  <c r="BS268" i="9" s="1"/>
  <c r="AG268" i="9"/>
  <c r="BR268" i="9" s="1"/>
  <c r="AF268" i="9"/>
  <c r="BQ268" i="9" s="1"/>
  <c r="AE268" i="9"/>
  <c r="BP268" i="9" s="1"/>
  <c r="AD268" i="9"/>
  <c r="BO268" i="9" s="1"/>
  <c r="AC268" i="9"/>
  <c r="BN268" i="9" s="1"/>
  <c r="AB268" i="9"/>
  <c r="BM268" i="9" s="1"/>
  <c r="AA268" i="9"/>
  <c r="BL268" i="9" s="1"/>
  <c r="Z268" i="9"/>
  <c r="BK268" i="9" s="1"/>
  <c r="Y268" i="9"/>
  <c r="BJ268" i="9" s="1"/>
  <c r="X268" i="9"/>
  <c r="BI268" i="9" s="1"/>
  <c r="W268" i="9"/>
  <c r="BH268" i="9" s="1"/>
  <c r="V268" i="9"/>
  <c r="BG268" i="9" s="1"/>
  <c r="U268" i="9"/>
  <c r="BF268" i="9" s="1"/>
  <c r="T268" i="9"/>
  <c r="BE268" i="9" s="1"/>
  <c r="S268" i="9"/>
  <c r="BD268" i="9" s="1"/>
  <c r="R268" i="9"/>
  <c r="BC268" i="9" s="1"/>
  <c r="Q268" i="9"/>
  <c r="BB268" i="9" s="1"/>
  <c r="P268" i="9"/>
  <c r="BA268" i="9" s="1"/>
  <c r="O268" i="9"/>
  <c r="AZ268" i="9" s="1"/>
  <c r="N268" i="9"/>
  <c r="AY268" i="9" s="1"/>
  <c r="M268" i="9"/>
  <c r="AX268" i="9" s="1"/>
  <c r="L268" i="9"/>
  <c r="AW268" i="9" s="1"/>
  <c r="K268" i="9"/>
  <c r="AV268" i="9" s="1"/>
  <c r="J268" i="9"/>
  <c r="AU268" i="9" s="1"/>
  <c r="I268" i="9"/>
  <c r="AT268" i="9" s="1"/>
  <c r="H268" i="9"/>
  <c r="AS268" i="9" s="1"/>
  <c r="G268" i="9"/>
  <c r="AR268" i="9" s="1"/>
  <c r="F268" i="9"/>
  <c r="AQ268" i="9" s="1"/>
  <c r="AJ267" i="9"/>
  <c r="BU267" i="9" s="1"/>
  <c r="AI267" i="9"/>
  <c r="BT267" i="9" s="1"/>
  <c r="AH267" i="9"/>
  <c r="BS267" i="9" s="1"/>
  <c r="AG267" i="9"/>
  <c r="BR267" i="9" s="1"/>
  <c r="AF267" i="9"/>
  <c r="BQ267" i="9" s="1"/>
  <c r="AE267" i="9"/>
  <c r="BP267" i="9" s="1"/>
  <c r="AD267" i="9"/>
  <c r="BO267" i="9" s="1"/>
  <c r="AC267" i="9"/>
  <c r="BN267" i="9" s="1"/>
  <c r="AB267" i="9"/>
  <c r="BM267" i="9" s="1"/>
  <c r="AA267" i="9"/>
  <c r="BL267" i="9" s="1"/>
  <c r="Z267" i="9"/>
  <c r="BK267" i="9" s="1"/>
  <c r="Y267" i="9"/>
  <c r="BJ267" i="9" s="1"/>
  <c r="X267" i="9"/>
  <c r="BI267" i="9" s="1"/>
  <c r="W267" i="9"/>
  <c r="BH267" i="9" s="1"/>
  <c r="V267" i="9"/>
  <c r="BG267" i="9" s="1"/>
  <c r="U267" i="9"/>
  <c r="BF267" i="9" s="1"/>
  <c r="T267" i="9"/>
  <c r="BE267" i="9" s="1"/>
  <c r="S267" i="9"/>
  <c r="BD267" i="9" s="1"/>
  <c r="R267" i="9"/>
  <c r="BC267" i="9" s="1"/>
  <c r="Q267" i="9"/>
  <c r="BB267" i="9" s="1"/>
  <c r="P267" i="9"/>
  <c r="BA267" i="9" s="1"/>
  <c r="O267" i="9"/>
  <c r="AZ267" i="9" s="1"/>
  <c r="N267" i="9"/>
  <c r="AY267" i="9" s="1"/>
  <c r="M267" i="9"/>
  <c r="AX267" i="9" s="1"/>
  <c r="L267" i="9"/>
  <c r="AW267" i="9" s="1"/>
  <c r="K267" i="9"/>
  <c r="AV267" i="9" s="1"/>
  <c r="J267" i="9"/>
  <c r="AU267" i="9" s="1"/>
  <c r="I267" i="9"/>
  <c r="AT267" i="9" s="1"/>
  <c r="H267" i="9"/>
  <c r="AS267" i="9" s="1"/>
  <c r="G267" i="9"/>
  <c r="AR267" i="9" s="1"/>
  <c r="F267" i="9"/>
  <c r="AQ267" i="9" s="1"/>
  <c r="AJ266" i="9"/>
  <c r="BU266" i="9" s="1"/>
  <c r="AI266" i="9"/>
  <c r="BT266" i="9" s="1"/>
  <c r="AH266" i="9"/>
  <c r="BS266" i="9" s="1"/>
  <c r="AG266" i="9"/>
  <c r="BR266" i="9" s="1"/>
  <c r="AF266" i="9"/>
  <c r="BQ266" i="9" s="1"/>
  <c r="AE266" i="9"/>
  <c r="BP266" i="9" s="1"/>
  <c r="AD266" i="9"/>
  <c r="BO266" i="9" s="1"/>
  <c r="AC266" i="9"/>
  <c r="BN266" i="9" s="1"/>
  <c r="AB266" i="9"/>
  <c r="BM266" i="9" s="1"/>
  <c r="AA266" i="9"/>
  <c r="BL266" i="9" s="1"/>
  <c r="Z266" i="9"/>
  <c r="BK266" i="9" s="1"/>
  <c r="Y266" i="9"/>
  <c r="BJ266" i="9" s="1"/>
  <c r="X266" i="9"/>
  <c r="BI266" i="9" s="1"/>
  <c r="W266" i="9"/>
  <c r="BH266" i="9" s="1"/>
  <c r="V266" i="9"/>
  <c r="BG266" i="9" s="1"/>
  <c r="U266" i="9"/>
  <c r="BF266" i="9" s="1"/>
  <c r="T266" i="9"/>
  <c r="BE266" i="9" s="1"/>
  <c r="S266" i="9"/>
  <c r="BD266" i="9" s="1"/>
  <c r="R266" i="9"/>
  <c r="BC266" i="9" s="1"/>
  <c r="Q266" i="9"/>
  <c r="BB266" i="9" s="1"/>
  <c r="P266" i="9"/>
  <c r="BA266" i="9" s="1"/>
  <c r="O266" i="9"/>
  <c r="AZ266" i="9" s="1"/>
  <c r="N266" i="9"/>
  <c r="AY266" i="9" s="1"/>
  <c r="M266" i="9"/>
  <c r="AX266" i="9" s="1"/>
  <c r="L266" i="9"/>
  <c r="AW266" i="9" s="1"/>
  <c r="K266" i="9"/>
  <c r="AV266" i="9" s="1"/>
  <c r="J266" i="9"/>
  <c r="AU266" i="9" s="1"/>
  <c r="I266" i="9"/>
  <c r="AT266" i="9" s="1"/>
  <c r="H266" i="9"/>
  <c r="AS266" i="9" s="1"/>
  <c r="G266" i="9"/>
  <c r="AR266" i="9" s="1"/>
  <c r="F266" i="9"/>
  <c r="AQ266" i="9" s="1"/>
  <c r="AJ265" i="9"/>
  <c r="BU265" i="9" s="1"/>
  <c r="AI265" i="9"/>
  <c r="BT265" i="9" s="1"/>
  <c r="AH265" i="9"/>
  <c r="BS265" i="9" s="1"/>
  <c r="AG265" i="9"/>
  <c r="BR265" i="9" s="1"/>
  <c r="AF265" i="9"/>
  <c r="BQ265" i="9" s="1"/>
  <c r="AE265" i="9"/>
  <c r="BP265" i="9" s="1"/>
  <c r="AD265" i="9"/>
  <c r="BO265" i="9" s="1"/>
  <c r="AC265" i="9"/>
  <c r="BN265" i="9" s="1"/>
  <c r="AB265" i="9"/>
  <c r="BM265" i="9" s="1"/>
  <c r="AA265" i="9"/>
  <c r="BL265" i="9" s="1"/>
  <c r="Z265" i="9"/>
  <c r="BK265" i="9" s="1"/>
  <c r="Y265" i="9"/>
  <c r="BJ265" i="9" s="1"/>
  <c r="X265" i="9"/>
  <c r="BI265" i="9" s="1"/>
  <c r="W265" i="9"/>
  <c r="BH265" i="9" s="1"/>
  <c r="V265" i="9"/>
  <c r="BG265" i="9" s="1"/>
  <c r="U265" i="9"/>
  <c r="BF265" i="9" s="1"/>
  <c r="T265" i="9"/>
  <c r="BE265" i="9" s="1"/>
  <c r="S265" i="9"/>
  <c r="BD265" i="9" s="1"/>
  <c r="R265" i="9"/>
  <c r="BC265" i="9" s="1"/>
  <c r="Q265" i="9"/>
  <c r="BB265" i="9" s="1"/>
  <c r="P265" i="9"/>
  <c r="BA265" i="9" s="1"/>
  <c r="O265" i="9"/>
  <c r="AZ265" i="9" s="1"/>
  <c r="N265" i="9"/>
  <c r="AY265" i="9" s="1"/>
  <c r="M265" i="9"/>
  <c r="AX265" i="9" s="1"/>
  <c r="L265" i="9"/>
  <c r="AW265" i="9" s="1"/>
  <c r="K265" i="9"/>
  <c r="AV265" i="9" s="1"/>
  <c r="J265" i="9"/>
  <c r="AU265" i="9" s="1"/>
  <c r="I265" i="9"/>
  <c r="AT265" i="9" s="1"/>
  <c r="H265" i="9"/>
  <c r="AS265" i="9" s="1"/>
  <c r="G265" i="9"/>
  <c r="AR265" i="9" s="1"/>
  <c r="F265" i="9"/>
  <c r="AQ265" i="9" s="1"/>
  <c r="AJ264" i="9"/>
  <c r="BU264" i="9" s="1"/>
  <c r="AI264" i="9"/>
  <c r="BT264" i="9" s="1"/>
  <c r="AH264" i="9"/>
  <c r="BS264" i="9" s="1"/>
  <c r="AG264" i="9"/>
  <c r="BR264" i="9" s="1"/>
  <c r="AF264" i="9"/>
  <c r="BQ264" i="9" s="1"/>
  <c r="AE264" i="9"/>
  <c r="BP264" i="9" s="1"/>
  <c r="AD264" i="9"/>
  <c r="BO264" i="9" s="1"/>
  <c r="AC264" i="9"/>
  <c r="BN264" i="9" s="1"/>
  <c r="AB264" i="9"/>
  <c r="BM264" i="9" s="1"/>
  <c r="AA264" i="9"/>
  <c r="BL264" i="9" s="1"/>
  <c r="Z264" i="9"/>
  <c r="BK264" i="9" s="1"/>
  <c r="Y264" i="9"/>
  <c r="BJ264" i="9" s="1"/>
  <c r="X264" i="9"/>
  <c r="BI264" i="9" s="1"/>
  <c r="W264" i="9"/>
  <c r="BH264" i="9" s="1"/>
  <c r="V264" i="9"/>
  <c r="BG264" i="9" s="1"/>
  <c r="U264" i="9"/>
  <c r="BF264" i="9" s="1"/>
  <c r="T264" i="9"/>
  <c r="BE264" i="9" s="1"/>
  <c r="S264" i="9"/>
  <c r="BD264" i="9" s="1"/>
  <c r="R264" i="9"/>
  <c r="BC264" i="9" s="1"/>
  <c r="Q264" i="9"/>
  <c r="BB264" i="9" s="1"/>
  <c r="P264" i="9"/>
  <c r="BA264" i="9" s="1"/>
  <c r="O264" i="9"/>
  <c r="AZ264" i="9" s="1"/>
  <c r="N264" i="9"/>
  <c r="AY264" i="9" s="1"/>
  <c r="M264" i="9"/>
  <c r="AX264" i="9" s="1"/>
  <c r="L264" i="9"/>
  <c r="AW264" i="9" s="1"/>
  <c r="K264" i="9"/>
  <c r="AV264" i="9" s="1"/>
  <c r="J264" i="9"/>
  <c r="AU264" i="9" s="1"/>
  <c r="I264" i="9"/>
  <c r="AT264" i="9" s="1"/>
  <c r="H264" i="9"/>
  <c r="AS264" i="9" s="1"/>
  <c r="G264" i="9"/>
  <c r="AR264" i="9" s="1"/>
  <c r="F264" i="9"/>
  <c r="AQ264" i="9" s="1"/>
  <c r="AJ263" i="9"/>
  <c r="BU263" i="9" s="1"/>
  <c r="AI263" i="9"/>
  <c r="BT263" i="9" s="1"/>
  <c r="AH263" i="9"/>
  <c r="BS263" i="9" s="1"/>
  <c r="AG263" i="9"/>
  <c r="BR263" i="9" s="1"/>
  <c r="AF263" i="9"/>
  <c r="BQ263" i="9" s="1"/>
  <c r="AE263" i="9"/>
  <c r="BP263" i="9" s="1"/>
  <c r="AD263" i="9"/>
  <c r="BO263" i="9" s="1"/>
  <c r="AC263" i="9"/>
  <c r="BN263" i="9" s="1"/>
  <c r="AB263" i="9"/>
  <c r="BM263" i="9" s="1"/>
  <c r="AA263" i="9"/>
  <c r="BL263" i="9" s="1"/>
  <c r="Z263" i="9"/>
  <c r="BK263" i="9" s="1"/>
  <c r="Y263" i="9"/>
  <c r="BJ263" i="9" s="1"/>
  <c r="X263" i="9"/>
  <c r="BI263" i="9" s="1"/>
  <c r="W263" i="9"/>
  <c r="BH263" i="9" s="1"/>
  <c r="V263" i="9"/>
  <c r="BG263" i="9" s="1"/>
  <c r="U263" i="9"/>
  <c r="BF263" i="9" s="1"/>
  <c r="T263" i="9"/>
  <c r="BE263" i="9" s="1"/>
  <c r="S263" i="9"/>
  <c r="BD263" i="9" s="1"/>
  <c r="R263" i="9"/>
  <c r="BC263" i="9" s="1"/>
  <c r="Q263" i="9"/>
  <c r="BB263" i="9" s="1"/>
  <c r="P263" i="9"/>
  <c r="BA263" i="9" s="1"/>
  <c r="O263" i="9"/>
  <c r="AZ263" i="9" s="1"/>
  <c r="N263" i="9"/>
  <c r="AY263" i="9" s="1"/>
  <c r="M263" i="9"/>
  <c r="AX263" i="9" s="1"/>
  <c r="L263" i="9"/>
  <c r="AW263" i="9" s="1"/>
  <c r="K263" i="9"/>
  <c r="AV263" i="9" s="1"/>
  <c r="J263" i="9"/>
  <c r="AU263" i="9" s="1"/>
  <c r="I263" i="9"/>
  <c r="AT263" i="9" s="1"/>
  <c r="H263" i="9"/>
  <c r="AS263" i="9" s="1"/>
  <c r="G263" i="9"/>
  <c r="AR263" i="9" s="1"/>
  <c r="F263" i="9"/>
  <c r="AQ263" i="9" s="1"/>
  <c r="AJ262" i="9"/>
  <c r="BU262" i="9" s="1"/>
  <c r="AI262" i="9"/>
  <c r="BT262" i="9" s="1"/>
  <c r="AH262" i="9"/>
  <c r="BS262" i="9" s="1"/>
  <c r="AG262" i="9"/>
  <c r="BR262" i="9" s="1"/>
  <c r="AF262" i="9"/>
  <c r="BQ262" i="9" s="1"/>
  <c r="AE262" i="9"/>
  <c r="BP262" i="9" s="1"/>
  <c r="AD262" i="9"/>
  <c r="BO262" i="9" s="1"/>
  <c r="AC262" i="9"/>
  <c r="BN262" i="9" s="1"/>
  <c r="AB262" i="9"/>
  <c r="BM262" i="9" s="1"/>
  <c r="AA262" i="9"/>
  <c r="BL262" i="9" s="1"/>
  <c r="Z262" i="9"/>
  <c r="BK262" i="9" s="1"/>
  <c r="Y262" i="9"/>
  <c r="BJ262" i="9" s="1"/>
  <c r="X262" i="9"/>
  <c r="BI262" i="9" s="1"/>
  <c r="W262" i="9"/>
  <c r="BH262" i="9" s="1"/>
  <c r="V262" i="9"/>
  <c r="BG262" i="9" s="1"/>
  <c r="U262" i="9"/>
  <c r="BF262" i="9" s="1"/>
  <c r="T262" i="9"/>
  <c r="BE262" i="9" s="1"/>
  <c r="S262" i="9"/>
  <c r="BD262" i="9" s="1"/>
  <c r="R262" i="9"/>
  <c r="BC262" i="9" s="1"/>
  <c r="Q262" i="9"/>
  <c r="BB262" i="9" s="1"/>
  <c r="P262" i="9"/>
  <c r="BA262" i="9" s="1"/>
  <c r="O262" i="9"/>
  <c r="AZ262" i="9" s="1"/>
  <c r="N262" i="9"/>
  <c r="AY262" i="9" s="1"/>
  <c r="M262" i="9"/>
  <c r="AX262" i="9" s="1"/>
  <c r="L262" i="9"/>
  <c r="AW262" i="9" s="1"/>
  <c r="K262" i="9"/>
  <c r="AV262" i="9" s="1"/>
  <c r="J262" i="9"/>
  <c r="AU262" i="9" s="1"/>
  <c r="I262" i="9"/>
  <c r="AT262" i="9" s="1"/>
  <c r="H262" i="9"/>
  <c r="AS262" i="9" s="1"/>
  <c r="G262" i="9"/>
  <c r="AR262" i="9" s="1"/>
  <c r="F262" i="9"/>
  <c r="AQ262" i="9" s="1"/>
  <c r="AJ261" i="9"/>
  <c r="BU261" i="9" s="1"/>
  <c r="AI261" i="9"/>
  <c r="BT261" i="9" s="1"/>
  <c r="AH261" i="9"/>
  <c r="BS261" i="9" s="1"/>
  <c r="AG261" i="9"/>
  <c r="BR261" i="9" s="1"/>
  <c r="AF261" i="9"/>
  <c r="BQ261" i="9" s="1"/>
  <c r="AE261" i="9"/>
  <c r="BP261" i="9" s="1"/>
  <c r="AD261" i="9"/>
  <c r="BO261" i="9" s="1"/>
  <c r="AC261" i="9"/>
  <c r="BN261" i="9" s="1"/>
  <c r="AB261" i="9"/>
  <c r="BM261" i="9" s="1"/>
  <c r="AA261" i="9"/>
  <c r="BL261" i="9" s="1"/>
  <c r="Z261" i="9"/>
  <c r="BK261" i="9" s="1"/>
  <c r="Y261" i="9"/>
  <c r="BJ261" i="9" s="1"/>
  <c r="X261" i="9"/>
  <c r="BI261" i="9" s="1"/>
  <c r="W261" i="9"/>
  <c r="BH261" i="9" s="1"/>
  <c r="V261" i="9"/>
  <c r="BG261" i="9" s="1"/>
  <c r="U261" i="9"/>
  <c r="BF261" i="9" s="1"/>
  <c r="T261" i="9"/>
  <c r="BE261" i="9" s="1"/>
  <c r="S261" i="9"/>
  <c r="BD261" i="9" s="1"/>
  <c r="R261" i="9"/>
  <c r="BC261" i="9" s="1"/>
  <c r="Q261" i="9"/>
  <c r="BB261" i="9" s="1"/>
  <c r="P261" i="9"/>
  <c r="BA261" i="9" s="1"/>
  <c r="O261" i="9"/>
  <c r="AZ261" i="9" s="1"/>
  <c r="N261" i="9"/>
  <c r="AY261" i="9" s="1"/>
  <c r="M261" i="9"/>
  <c r="AX261" i="9" s="1"/>
  <c r="L261" i="9"/>
  <c r="AW261" i="9" s="1"/>
  <c r="K261" i="9"/>
  <c r="AV261" i="9" s="1"/>
  <c r="J261" i="9"/>
  <c r="AU261" i="9" s="1"/>
  <c r="I261" i="9"/>
  <c r="AT261" i="9" s="1"/>
  <c r="H261" i="9"/>
  <c r="AS261" i="9" s="1"/>
  <c r="G261" i="9"/>
  <c r="AR261" i="9" s="1"/>
  <c r="F261" i="9"/>
  <c r="AQ261" i="9" s="1"/>
  <c r="AJ260" i="9"/>
  <c r="BU260" i="9" s="1"/>
  <c r="AI260" i="9"/>
  <c r="BT260" i="9" s="1"/>
  <c r="AH260" i="9"/>
  <c r="BS260" i="9" s="1"/>
  <c r="AG260" i="9"/>
  <c r="BR260" i="9" s="1"/>
  <c r="AF260" i="9"/>
  <c r="BQ260" i="9" s="1"/>
  <c r="AE260" i="9"/>
  <c r="BP260" i="9" s="1"/>
  <c r="AD260" i="9"/>
  <c r="BO260" i="9" s="1"/>
  <c r="AC260" i="9"/>
  <c r="BN260" i="9" s="1"/>
  <c r="AB260" i="9"/>
  <c r="BM260" i="9" s="1"/>
  <c r="AA260" i="9"/>
  <c r="BL260" i="9" s="1"/>
  <c r="Z260" i="9"/>
  <c r="BK260" i="9" s="1"/>
  <c r="Y260" i="9"/>
  <c r="BJ260" i="9" s="1"/>
  <c r="X260" i="9"/>
  <c r="BI260" i="9" s="1"/>
  <c r="W260" i="9"/>
  <c r="BH260" i="9" s="1"/>
  <c r="V260" i="9"/>
  <c r="BG260" i="9" s="1"/>
  <c r="U260" i="9"/>
  <c r="BF260" i="9" s="1"/>
  <c r="T260" i="9"/>
  <c r="BE260" i="9" s="1"/>
  <c r="S260" i="9"/>
  <c r="BD260" i="9" s="1"/>
  <c r="R260" i="9"/>
  <c r="BC260" i="9" s="1"/>
  <c r="Q260" i="9"/>
  <c r="BB260" i="9" s="1"/>
  <c r="P260" i="9"/>
  <c r="BA260" i="9" s="1"/>
  <c r="O260" i="9"/>
  <c r="AZ260" i="9" s="1"/>
  <c r="N260" i="9"/>
  <c r="AY260" i="9" s="1"/>
  <c r="M260" i="9"/>
  <c r="AX260" i="9" s="1"/>
  <c r="L260" i="9"/>
  <c r="AW260" i="9" s="1"/>
  <c r="K260" i="9"/>
  <c r="AV260" i="9" s="1"/>
  <c r="J260" i="9"/>
  <c r="AU260" i="9" s="1"/>
  <c r="I260" i="9"/>
  <c r="AT260" i="9" s="1"/>
  <c r="H260" i="9"/>
  <c r="AS260" i="9" s="1"/>
  <c r="G260" i="9"/>
  <c r="AR260" i="9" s="1"/>
  <c r="F260" i="9"/>
  <c r="AQ260" i="9" s="1"/>
  <c r="AJ259" i="9"/>
  <c r="BU259" i="9" s="1"/>
  <c r="AI259" i="9"/>
  <c r="BT259" i="9" s="1"/>
  <c r="AH259" i="9"/>
  <c r="BS259" i="9" s="1"/>
  <c r="AG259" i="9"/>
  <c r="BR259" i="9" s="1"/>
  <c r="AF259" i="9"/>
  <c r="BQ259" i="9" s="1"/>
  <c r="AE259" i="9"/>
  <c r="BP259" i="9" s="1"/>
  <c r="AD259" i="9"/>
  <c r="BO259" i="9" s="1"/>
  <c r="AC259" i="9"/>
  <c r="BN259" i="9" s="1"/>
  <c r="AB259" i="9"/>
  <c r="BM259" i="9" s="1"/>
  <c r="AA259" i="9"/>
  <c r="BL259" i="9" s="1"/>
  <c r="Z259" i="9"/>
  <c r="BK259" i="9" s="1"/>
  <c r="Y259" i="9"/>
  <c r="BJ259" i="9" s="1"/>
  <c r="X259" i="9"/>
  <c r="BI259" i="9" s="1"/>
  <c r="W259" i="9"/>
  <c r="BH259" i="9" s="1"/>
  <c r="V259" i="9"/>
  <c r="BG259" i="9" s="1"/>
  <c r="U259" i="9"/>
  <c r="BF259" i="9" s="1"/>
  <c r="T259" i="9"/>
  <c r="BE259" i="9" s="1"/>
  <c r="S259" i="9"/>
  <c r="BD259" i="9" s="1"/>
  <c r="R259" i="9"/>
  <c r="BC259" i="9" s="1"/>
  <c r="Q259" i="9"/>
  <c r="BB259" i="9" s="1"/>
  <c r="P259" i="9"/>
  <c r="BA259" i="9" s="1"/>
  <c r="O259" i="9"/>
  <c r="AZ259" i="9" s="1"/>
  <c r="N259" i="9"/>
  <c r="AY259" i="9" s="1"/>
  <c r="M259" i="9"/>
  <c r="AX259" i="9" s="1"/>
  <c r="L259" i="9"/>
  <c r="AW259" i="9" s="1"/>
  <c r="K259" i="9"/>
  <c r="AV259" i="9" s="1"/>
  <c r="J259" i="9"/>
  <c r="AU259" i="9" s="1"/>
  <c r="I259" i="9"/>
  <c r="AT259" i="9" s="1"/>
  <c r="H259" i="9"/>
  <c r="AS259" i="9" s="1"/>
  <c r="G259" i="9"/>
  <c r="AR259" i="9" s="1"/>
  <c r="F259" i="9"/>
  <c r="AQ259" i="9" s="1"/>
  <c r="AJ258" i="9"/>
  <c r="BU258" i="9" s="1"/>
  <c r="AI258" i="9"/>
  <c r="BT258" i="9" s="1"/>
  <c r="AH258" i="9"/>
  <c r="BS258" i="9" s="1"/>
  <c r="AG258" i="9"/>
  <c r="BR258" i="9" s="1"/>
  <c r="AF258" i="9"/>
  <c r="BQ258" i="9" s="1"/>
  <c r="AE258" i="9"/>
  <c r="BP258" i="9" s="1"/>
  <c r="AD258" i="9"/>
  <c r="BO258" i="9" s="1"/>
  <c r="AC258" i="9"/>
  <c r="BN258" i="9" s="1"/>
  <c r="AB258" i="9"/>
  <c r="BM258" i="9" s="1"/>
  <c r="AA258" i="9"/>
  <c r="BL258" i="9" s="1"/>
  <c r="Z258" i="9"/>
  <c r="BK258" i="9" s="1"/>
  <c r="Y258" i="9"/>
  <c r="BJ258" i="9" s="1"/>
  <c r="X258" i="9"/>
  <c r="BI258" i="9" s="1"/>
  <c r="W258" i="9"/>
  <c r="BH258" i="9" s="1"/>
  <c r="V258" i="9"/>
  <c r="BG258" i="9" s="1"/>
  <c r="U258" i="9"/>
  <c r="BF258" i="9" s="1"/>
  <c r="T258" i="9"/>
  <c r="BE258" i="9" s="1"/>
  <c r="S258" i="9"/>
  <c r="BD258" i="9" s="1"/>
  <c r="R258" i="9"/>
  <c r="BC258" i="9" s="1"/>
  <c r="Q258" i="9"/>
  <c r="BB258" i="9" s="1"/>
  <c r="P258" i="9"/>
  <c r="BA258" i="9" s="1"/>
  <c r="O258" i="9"/>
  <c r="AZ258" i="9" s="1"/>
  <c r="N258" i="9"/>
  <c r="AY258" i="9" s="1"/>
  <c r="M258" i="9"/>
  <c r="AX258" i="9" s="1"/>
  <c r="L258" i="9"/>
  <c r="AW258" i="9" s="1"/>
  <c r="K258" i="9"/>
  <c r="AV258" i="9" s="1"/>
  <c r="J258" i="9"/>
  <c r="AU258" i="9" s="1"/>
  <c r="I258" i="9"/>
  <c r="AT258" i="9" s="1"/>
  <c r="H258" i="9"/>
  <c r="AS258" i="9" s="1"/>
  <c r="G258" i="9"/>
  <c r="AR258" i="9" s="1"/>
  <c r="F258" i="9"/>
  <c r="AQ258" i="9" s="1"/>
  <c r="AJ257" i="9"/>
  <c r="BU257" i="9" s="1"/>
  <c r="AI257" i="9"/>
  <c r="BT257" i="9" s="1"/>
  <c r="AH257" i="9"/>
  <c r="BS257" i="9" s="1"/>
  <c r="AG257" i="9"/>
  <c r="BR257" i="9" s="1"/>
  <c r="AF257" i="9"/>
  <c r="BQ257" i="9" s="1"/>
  <c r="AE257" i="9"/>
  <c r="BP257" i="9" s="1"/>
  <c r="AD257" i="9"/>
  <c r="BO257" i="9" s="1"/>
  <c r="AC257" i="9"/>
  <c r="BN257" i="9" s="1"/>
  <c r="AB257" i="9"/>
  <c r="BM257" i="9" s="1"/>
  <c r="AA257" i="9"/>
  <c r="BL257" i="9" s="1"/>
  <c r="Z257" i="9"/>
  <c r="BK257" i="9" s="1"/>
  <c r="Y257" i="9"/>
  <c r="BJ257" i="9" s="1"/>
  <c r="X257" i="9"/>
  <c r="BI257" i="9" s="1"/>
  <c r="W257" i="9"/>
  <c r="BH257" i="9" s="1"/>
  <c r="V257" i="9"/>
  <c r="BG257" i="9" s="1"/>
  <c r="U257" i="9"/>
  <c r="BF257" i="9" s="1"/>
  <c r="T257" i="9"/>
  <c r="BE257" i="9" s="1"/>
  <c r="S257" i="9"/>
  <c r="BD257" i="9" s="1"/>
  <c r="R257" i="9"/>
  <c r="BC257" i="9" s="1"/>
  <c r="Q257" i="9"/>
  <c r="BB257" i="9" s="1"/>
  <c r="P257" i="9"/>
  <c r="BA257" i="9" s="1"/>
  <c r="O257" i="9"/>
  <c r="AZ257" i="9" s="1"/>
  <c r="N257" i="9"/>
  <c r="AY257" i="9" s="1"/>
  <c r="M257" i="9"/>
  <c r="AX257" i="9" s="1"/>
  <c r="L257" i="9"/>
  <c r="AW257" i="9" s="1"/>
  <c r="K257" i="9"/>
  <c r="AV257" i="9" s="1"/>
  <c r="J257" i="9"/>
  <c r="AU257" i="9" s="1"/>
  <c r="I257" i="9"/>
  <c r="AT257" i="9" s="1"/>
  <c r="H257" i="9"/>
  <c r="AS257" i="9" s="1"/>
  <c r="G257" i="9"/>
  <c r="AR257" i="9" s="1"/>
  <c r="F257" i="9"/>
  <c r="AQ257" i="9" s="1"/>
  <c r="AJ256" i="9"/>
  <c r="BU256" i="9" s="1"/>
  <c r="AI256" i="9"/>
  <c r="BT256" i="9" s="1"/>
  <c r="AH256" i="9"/>
  <c r="BS256" i="9" s="1"/>
  <c r="AG256" i="9"/>
  <c r="BR256" i="9" s="1"/>
  <c r="AF256" i="9"/>
  <c r="BQ256" i="9" s="1"/>
  <c r="AE256" i="9"/>
  <c r="BP256" i="9" s="1"/>
  <c r="AD256" i="9"/>
  <c r="BO256" i="9" s="1"/>
  <c r="AC256" i="9"/>
  <c r="BN256" i="9" s="1"/>
  <c r="AB256" i="9"/>
  <c r="BM256" i="9" s="1"/>
  <c r="AA256" i="9"/>
  <c r="BL256" i="9" s="1"/>
  <c r="Z256" i="9"/>
  <c r="BK256" i="9" s="1"/>
  <c r="Y256" i="9"/>
  <c r="BJ256" i="9" s="1"/>
  <c r="X256" i="9"/>
  <c r="BI256" i="9" s="1"/>
  <c r="W256" i="9"/>
  <c r="BH256" i="9" s="1"/>
  <c r="V256" i="9"/>
  <c r="BG256" i="9" s="1"/>
  <c r="U256" i="9"/>
  <c r="BF256" i="9" s="1"/>
  <c r="T256" i="9"/>
  <c r="BE256" i="9" s="1"/>
  <c r="S256" i="9"/>
  <c r="BD256" i="9" s="1"/>
  <c r="R256" i="9"/>
  <c r="BC256" i="9" s="1"/>
  <c r="Q256" i="9"/>
  <c r="BB256" i="9" s="1"/>
  <c r="P256" i="9"/>
  <c r="BA256" i="9" s="1"/>
  <c r="O256" i="9"/>
  <c r="AZ256" i="9" s="1"/>
  <c r="N256" i="9"/>
  <c r="AY256" i="9" s="1"/>
  <c r="M256" i="9"/>
  <c r="AX256" i="9" s="1"/>
  <c r="L256" i="9"/>
  <c r="AW256" i="9" s="1"/>
  <c r="K256" i="9"/>
  <c r="AV256" i="9" s="1"/>
  <c r="J256" i="9"/>
  <c r="AU256" i="9" s="1"/>
  <c r="I256" i="9"/>
  <c r="AT256" i="9" s="1"/>
  <c r="H256" i="9"/>
  <c r="AS256" i="9" s="1"/>
  <c r="G256" i="9"/>
  <c r="AR256" i="9" s="1"/>
  <c r="F256" i="9"/>
  <c r="AQ256" i="9" s="1"/>
  <c r="AJ255" i="9"/>
  <c r="BU255" i="9" s="1"/>
  <c r="AI255" i="9"/>
  <c r="BT255" i="9" s="1"/>
  <c r="AH255" i="9"/>
  <c r="BS255" i="9" s="1"/>
  <c r="AG255" i="9"/>
  <c r="BR255" i="9" s="1"/>
  <c r="AF255" i="9"/>
  <c r="BQ255" i="9" s="1"/>
  <c r="AE255" i="9"/>
  <c r="BP255" i="9" s="1"/>
  <c r="AD255" i="9"/>
  <c r="BO255" i="9" s="1"/>
  <c r="AC255" i="9"/>
  <c r="BN255" i="9" s="1"/>
  <c r="AB255" i="9"/>
  <c r="BM255" i="9" s="1"/>
  <c r="AA255" i="9"/>
  <c r="BL255" i="9" s="1"/>
  <c r="Z255" i="9"/>
  <c r="BK255" i="9" s="1"/>
  <c r="Y255" i="9"/>
  <c r="BJ255" i="9" s="1"/>
  <c r="X255" i="9"/>
  <c r="BI255" i="9" s="1"/>
  <c r="W255" i="9"/>
  <c r="BH255" i="9" s="1"/>
  <c r="V255" i="9"/>
  <c r="BG255" i="9" s="1"/>
  <c r="U255" i="9"/>
  <c r="BF255" i="9" s="1"/>
  <c r="T255" i="9"/>
  <c r="BE255" i="9" s="1"/>
  <c r="S255" i="9"/>
  <c r="BD255" i="9" s="1"/>
  <c r="R255" i="9"/>
  <c r="BC255" i="9" s="1"/>
  <c r="Q255" i="9"/>
  <c r="BB255" i="9" s="1"/>
  <c r="P255" i="9"/>
  <c r="BA255" i="9" s="1"/>
  <c r="O255" i="9"/>
  <c r="AZ255" i="9" s="1"/>
  <c r="N255" i="9"/>
  <c r="AY255" i="9" s="1"/>
  <c r="M255" i="9"/>
  <c r="AX255" i="9" s="1"/>
  <c r="L255" i="9"/>
  <c r="AW255" i="9" s="1"/>
  <c r="K255" i="9"/>
  <c r="AV255" i="9" s="1"/>
  <c r="J255" i="9"/>
  <c r="AU255" i="9" s="1"/>
  <c r="I255" i="9"/>
  <c r="AT255" i="9" s="1"/>
  <c r="H255" i="9"/>
  <c r="AS255" i="9" s="1"/>
  <c r="G255" i="9"/>
  <c r="AR255" i="9" s="1"/>
  <c r="F255" i="9"/>
  <c r="AQ255" i="9" s="1"/>
  <c r="AJ254" i="9"/>
  <c r="BU254" i="9" s="1"/>
  <c r="AI254" i="9"/>
  <c r="BT254" i="9" s="1"/>
  <c r="AH254" i="9"/>
  <c r="BS254" i="9" s="1"/>
  <c r="AG254" i="9"/>
  <c r="BR254" i="9" s="1"/>
  <c r="AF254" i="9"/>
  <c r="BQ254" i="9" s="1"/>
  <c r="AE254" i="9"/>
  <c r="BP254" i="9" s="1"/>
  <c r="AD254" i="9"/>
  <c r="BO254" i="9" s="1"/>
  <c r="AC254" i="9"/>
  <c r="BN254" i="9" s="1"/>
  <c r="AB254" i="9"/>
  <c r="BM254" i="9" s="1"/>
  <c r="AA254" i="9"/>
  <c r="BL254" i="9" s="1"/>
  <c r="Z254" i="9"/>
  <c r="BK254" i="9" s="1"/>
  <c r="Y254" i="9"/>
  <c r="BJ254" i="9" s="1"/>
  <c r="X254" i="9"/>
  <c r="BI254" i="9" s="1"/>
  <c r="W254" i="9"/>
  <c r="BH254" i="9" s="1"/>
  <c r="V254" i="9"/>
  <c r="BG254" i="9" s="1"/>
  <c r="U254" i="9"/>
  <c r="BF254" i="9" s="1"/>
  <c r="T254" i="9"/>
  <c r="BE254" i="9" s="1"/>
  <c r="S254" i="9"/>
  <c r="BD254" i="9" s="1"/>
  <c r="R254" i="9"/>
  <c r="BC254" i="9" s="1"/>
  <c r="Q254" i="9"/>
  <c r="BB254" i="9" s="1"/>
  <c r="P254" i="9"/>
  <c r="BA254" i="9" s="1"/>
  <c r="O254" i="9"/>
  <c r="AZ254" i="9" s="1"/>
  <c r="N254" i="9"/>
  <c r="AY254" i="9" s="1"/>
  <c r="M254" i="9"/>
  <c r="AX254" i="9" s="1"/>
  <c r="L254" i="9"/>
  <c r="AW254" i="9" s="1"/>
  <c r="K254" i="9"/>
  <c r="AV254" i="9" s="1"/>
  <c r="J254" i="9"/>
  <c r="AU254" i="9" s="1"/>
  <c r="I254" i="9"/>
  <c r="AT254" i="9" s="1"/>
  <c r="H254" i="9"/>
  <c r="AS254" i="9" s="1"/>
  <c r="G254" i="9"/>
  <c r="AR254" i="9" s="1"/>
  <c r="F254" i="9"/>
  <c r="AQ254" i="9" s="1"/>
  <c r="AJ253" i="9"/>
  <c r="BU253" i="9" s="1"/>
  <c r="AI253" i="9"/>
  <c r="BT253" i="9" s="1"/>
  <c r="AH253" i="9"/>
  <c r="BS253" i="9" s="1"/>
  <c r="AG253" i="9"/>
  <c r="BR253" i="9" s="1"/>
  <c r="AF253" i="9"/>
  <c r="BQ253" i="9" s="1"/>
  <c r="AE253" i="9"/>
  <c r="BP253" i="9" s="1"/>
  <c r="AD253" i="9"/>
  <c r="BO253" i="9" s="1"/>
  <c r="AC253" i="9"/>
  <c r="BN253" i="9" s="1"/>
  <c r="AB253" i="9"/>
  <c r="BM253" i="9" s="1"/>
  <c r="AA253" i="9"/>
  <c r="BL253" i="9" s="1"/>
  <c r="Z253" i="9"/>
  <c r="BK253" i="9" s="1"/>
  <c r="Y253" i="9"/>
  <c r="BJ253" i="9" s="1"/>
  <c r="X253" i="9"/>
  <c r="BI253" i="9" s="1"/>
  <c r="W253" i="9"/>
  <c r="BH253" i="9" s="1"/>
  <c r="V253" i="9"/>
  <c r="BG253" i="9" s="1"/>
  <c r="U253" i="9"/>
  <c r="BF253" i="9" s="1"/>
  <c r="T253" i="9"/>
  <c r="BE253" i="9" s="1"/>
  <c r="S253" i="9"/>
  <c r="BD253" i="9" s="1"/>
  <c r="R253" i="9"/>
  <c r="BC253" i="9" s="1"/>
  <c r="Q253" i="9"/>
  <c r="BB253" i="9" s="1"/>
  <c r="P253" i="9"/>
  <c r="BA253" i="9" s="1"/>
  <c r="O253" i="9"/>
  <c r="AZ253" i="9" s="1"/>
  <c r="N253" i="9"/>
  <c r="AY253" i="9" s="1"/>
  <c r="M253" i="9"/>
  <c r="AX253" i="9" s="1"/>
  <c r="L253" i="9"/>
  <c r="AW253" i="9" s="1"/>
  <c r="K253" i="9"/>
  <c r="AV253" i="9" s="1"/>
  <c r="J253" i="9"/>
  <c r="AU253" i="9" s="1"/>
  <c r="I253" i="9"/>
  <c r="AT253" i="9" s="1"/>
  <c r="H253" i="9"/>
  <c r="AS253" i="9" s="1"/>
  <c r="G253" i="9"/>
  <c r="AR253" i="9" s="1"/>
  <c r="F253" i="9"/>
  <c r="AQ253" i="9" s="1"/>
  <c r="AJ252" i="9"/>
  <c r="BU252" i="9" s="1"/>
  <c r="AI252" i="9"/>
  <c r="BT252" i="9" s="1"/>
  <c r="AH252" i="9"/>
  <c r="BS252" i="9" s="1"/>
  <c r="AG252" i="9"/>
  <c r="BR252" i="9" s="1"/>
  <c r="AF252" i="9"/>
  <c r="BQ252" i="9" s="1"/>
  <c r="AE252" i="9"/>
  <c r="BP252" i="9" s="1"/>
  <c r="AD252" i="9"/>
  <c r="BO252" i="9" s="1"/>
  <c r="AC252" i="9"/>
  <c r="BN252" i="9" s="1"/>
  <c r="AB252" i="9"/>
  <c r="BM252" i="9" s="1"/>
  <c r="AA252" i="9"/>
  <c r="BL252" i="9" s="1"/>
  <c r="Z252" i="9"/>
  <c r="BK252" i="9" s="1"/>
  <c r="Y252" i="9"/>
  <c r="BJ252" i="9" s="1"/>
  <c r="X252" i="9"/>
  <c r="BI252" i="9" s="1"/>
  <c r="W252" i="9"/>
  <c r="BH252" i="9" s="1"/>
  <c r="V252" i="9"/>
  <c r="BG252" i="9" s="1"/>
  <c r="U252" i="9"/>
  <c r="BF252" i="9" s="1"/>
  <c r="T252" i="9"/>
  <c r="BE252" i="9" s="1"/>
  <c r="S252" i="9"/>
  <c r="BD252" i="9" s="1"/>
  <c r="R252" i="9"/>
  <c r="BC252" i="9" s="1"/>
  <c r="Q252" i="9"/>
  <c r="BB252" i="9" s="1"/>
  <c r="P252" i="9"/>
  <c r="BA252" i="9" s="1"/>
  <c r="O252" i="9"/>
  <c r="AZ252" i="9" s="1"/>
  <c r="N252" i="9"/>
  <c r="AY252" i="9" s="1"/>
  <c r="M252" i="9"/>
  <c r="AX252" i="9" s="1"/>
  <c r="L252" i="9"/>
  <c r="AW252" i="9" s="1"/>
  <c r="K252" i="9"/>
  <c r="AV252" i="9" s="1"/>
  <c r="J252" i="9"/>
  <c r="AU252" i="9" s="1"/>
  <c r="I252" i="9"/>
  <c r="AT252" i="9" s="1"/>
  <c r="H252" i="9"/>
  <c r="AS252" i="9" s="1"/>
  <c r="G252" i="9"/>
  <c r="AR252" i="9" s="1"/>
  <c r="F252" i="9"/>
  <c r="AQ252" i="9" s="1"/>
  <c r="AJ251" i="9"/>
  <c r="BU251" i="9" s="1"/>
  <c r="AI251" i="9"/>
  <c r="BT251" i="9" s="1"/>
  <c r="AH251" i="9"/>
  <c r="BS251" i="9" s="1"/>
  <c r="AG251" i="9"/>
  <c r="BR251" i="9" s="1"/>
  <c r="AF251" i="9"/>
  <c r="BQ251" i="9" s="1"/>
  <c r="AE251" i="9"/>
  <c r="BP251" i="9" s="1"/>
  <c r="AD251" i="9"/>
  <c r="BO251" i="9" s="1"/>
  <c r="AC251" i="9"/>
  <c r="BN251" i="9" s="1"/>
  <c r="AB251" i="9"/>
  <c r="BM251" i="9" s="1"/>
  <c r="AA251" i="9"/>
  <c r="BL251" i="9" s="1"/>
  <c r="Z251" i="9"/>
  <c r="BK251" i="9" s="1"/>
  <c r="Y251" i="9"/>
  <c r="BJ251" i="9" s="1"/>
  <c r="X251" i="9"/>
  <c r="BI251" i="9" s="1"/>
  <c r="W251" i="9"/>
  <c r="BH251" i="9" s="1"/>
  <c r="V251" i="9"/>
  <c r="BG251" i="9" s="1"/>
  <c r="U251" i="9"/>
  <c r="BF251" i="9" s="1"/>
  <c r="T251" i="9"/>
  <c r="BE251" i="9" s="1"/>
  <c r="S251" i="9"/>
  <c r="BD251" i="9" s="1"/>
  <c r="R251" i="9"/>
  <c r="BC251" i="9" s="1"/>
  <c r="Q251" i="9"/>
  <c r="BB251" i="9" s="1"/>
  <c r="P251" i="9"/>
  <c r="BA251" i="9" s="1"/>
  <c r="O251" i="9"/>
  <c r="AZ251" i="9" s="1"/>
  <c r="N251" i="9"/>
  <c r="AY251" i="9" s="1"/>
  <c r="M251" i="9"/>
  <c r="AX251" i="9" s="1"/>
  <c r="L251" i="9"/>
  <c r="AW251" i="9" s="1"/>
  <c r="K251" i="9"/>
  <c r="AV251" i="9" s="1"/>
  <c r="J251" i="9"/>
  <c r="AU251" i="9" s="1"/>
  <c r="I251" i="9"/>
  <c r="AT251" i="9" s="1"/>
  <c r="H251" i="9"/>
  <c r="AS251" i="9" s="1"/>
  <c r="G251" i="9"/>
  <c r="AR251" i="9" s="1"/>
  <c r="F251" i="9"/>
  <c r="AQ251" i="9" s="1"/>
  <c r="AJ250" i="9"/>
  <c r="BU250" i="9" s="1"/>
  <c r="AI250" i="9"/>
  <c r="BT250" i="9" s="1"/>
  <c r="AH250" i="9"/>
  <c r="BS250" i="9" s="1"/>
  <c r="AG250" i="9"/>
  <c r="BR250" i="9" s="1"/>
  <c r="AF250" i="9"/>
  <c r="BQ250" i="9" s="1"/>
  <c r="AE250" i="9"/>
  <c r="BP250" i="9" s="1"/>
  <c r="AD250" i="9"/>
  <c r="BO250" i="9" s="1"/>
  <c r="AC250" i="9"/>
  <c r="BN250" i="9" s="1"/>
  <c r="AB250" i="9"/>
  <c r="BM250" i="9" s="1"/>
  <c r="AA250" i="9"/>
  <c r="BL250" i="9" s="1"/>
  <c r="Z250" i="9"/>
  <c r="BK250" i="9" s="1"/>
  <c r="Y250" i="9"/>
  <c r="BJ250" i="9" s="1"/>
  <c r="X250" i="9"/>
  <c r="BI250" i="9" s="1"/>
  <c r="W250" i="9"/>
  <c r="BH250" i="9" s="1"/>
  <c r="V250" i="9"/>
  <c r="BG250" i="9" s="1"/>
  <c r="U250" i="9"/>
  <c r="BF250" i="9" s="1"/>
  <c r="T250" i="9"/>
  <c r="BE250" i="9" s="1"/>
  <c r="S250" i="9"/>
  <c r="BD250" i="9" s="1"/>
  <c r="R250" i="9"/>
  <c r="BC250" i="9" s="1"/>
  <c r="Q250" i="9"/>
  <c r="BB250" i="9" s="1"/>
  <c r="P250" i="9"/>
  <c r="BA250" i="9" s="1"/>
  <c r="O250" i="9"/>
  <c r="AZ250" i="9" s="1"/>
  <c r="N250" i="9"/>
  <c r="AY250" i="9" s="1"/>
  <c r="M250" i="9"/>
  <c r="AX250" i="9" s="1"/>
  <c r="L250" i="9"/>
  <c r="AW250" i="9" s="1"/>
  <c r="K250" i="9"/>
  <c r="AV250" i="9" s="1"/>
  <c r="J250" i="9"/>
  <c r="AU250" i="9" s="1"/>
  <c r="I250" i="9"/>
  <c r="AT250" i="9" s="1"/>
  <c r="H250" i="9"/>
  <c r="AS250" i="9" s="1"/>
  <c r="G250" i="9"/>
  <c r="AR250" i="9" s="1"/>
  <c r="F250" i="9"/>
  <c r="AQ250" i="9" s="1"/>
  <c r="AJ249" i="9"/>
  <c r="BU249" i="9" s="1"/>
  <c r="AI249" i="9"/>
  <c r="BT249" i="9" s="1"/>
  <c r="AH249" i="9"/>
  <c r="BS249" i="9" s="1"/>
  <c r="AG249" i="9"/>
  <c r="BR249" i="9" s="1"/>
  <c r="AF249" i="9"/>
  <c r="BQ249" i="9" s="1"/>
  <c r="AE249" i="9"/>
  <c r="BP249" i="9" s="1"/>
  <c r="AD249" i="9"/>
  <c r="BO249" i="9" s="1"/>
  <c r="AC249" i="9"/>
  <c r="BN249" i="9" s="1"/>
  <c r="AB249" i="9"/>
  <c r="BM249" i="9" s="1"/>
  <c r="AA249" i="9"/>
  <c r="BL249" i="9" s="1"/>
  <c r="Z249" i="9"/>
  <c r="BK249" i="9" s="1"/>
  <c r="Y249" i="9"/>
  <c r="BJ249" i="9" s="1"/>
  <c r="X249" i="9"/>
  <c r="BI249" i="9" s="1"/>
  <c r="W249" i="9"/>
  <c r="BH249" i="9" s="1"/>
  <c r="V249" i="9"/>
  <c r="BG249" i="9" s="1"/>
  <c r="U249" i="9"/>
  <c r="BF249" i="9" s="1"/>
  <c r="T249" i="9"/>
  <c r="BE249" i="9" s="1"/>
  <c r="S249" i="9"/>
  <c r="BD249" i="9" s="1"/>
  <c r="R249" i="9"/>
  <c r="BC249" i="9" s="1"/>
  <c r="Q249" i="9"/>
  <c r="BB249" i="9" s="1"/>
  <c r="P249" i="9"/>
  <c r="BA249" i="9" s="1"/>
  <c r="O249" i="9"/>
  <c r="AZ249" i="9" s="1"/>
  <c r="N249" i="9"/>
  <c r="AY249" i="9" s="1"/>
  <c r="M249" i="9"/>
  <c r="AX249" i="9" s="1"/>
  <c r="L249" i="9"/>
  <c r="AW249" i="9" s="1"/>
  <c r="K249" i="9"/>
  <c r="AV249" i="9" s="1"/>
  <c r="J249" i="9"/>
  <c r="AU249" i="9" s="1"/>
  <c r="I249" i="9"/>
  <c r="AT249" i="9" s="1"/>
  <c r="H249" i="9"/>
  <c r="AS249" i="9" s="1"/>
  <c r="G249" i="9"/>
  <c r="AR249" i="9" s="1"/>
  <c r="F249" i="9"/>
  <c r="AQ249" i="9" s="1"/>
  <c r="AJ248" i="9"/>
  <c r="BU248" i="9" s="1"/>
  <c r="AI248" i="9"/>
  <c r="BT248" i="9" s="1"/>
  <c r="AH248" i="9"/>
  <c r="BS248" i="9" s="1"/>
  <c r="AG248" i="9"/>
  <c r="BR248" i="9" s="1"/>
  <c r="AF248" i="9"/>
  <c r="BQ248" i="9" s="1"/>
  <c r="AE248" i="9"/>
  <c r="BP248" i="9" s="1"/>
  <c r="AD248" i="9"/>
  <c r="BO248" i="9" s="1"/>
  <c r="AC248" i="9"/>
  <c r="BN248" i="9" s="1"/>
  <c r="AB248" i="9"/>
  <c r="BM248" i="9" s="1"/>
  <c r="AA248" i="9"/>
  <c r="BL248" i="9" s="1"/>
  <c r="Z248" i="9"/>
  <c r="BK248" i="9" s="1"/>
  <c r="Y248" i="9"/>
  <c r="BJ248" i="9" s="1"/>
  <c r="X248" i="9"/>
  <c r="BI248" i="9" s="1"/>
  <c r="W248" i="9"/>
  <c r="BH248" i="9" s="1"/>
  <c r="V248" i="9"/>
  <c r="BG248" i="9" s="1"/>
  <c r="U248" i="9"/>
  <c r="BF248" i="9" s="1"/>
  <c r="T248" i="9"/>
  <c r="BE248" i="9" s="1"/>
  <c r="S248" i="9"/>
  <c r="BD248" i="9" s="1"/>
  <c r="R248" i="9"/>
  <c r="BC248" i="9" s="1"/>
  <c r="Q248" i="9"/>
  <c r="BB248" i="9" s="1"/>
  <c r="P248" i="9"/>
  <c r="BA248" i="9" s="1"/>
  <c r="O248" i="9"/>
  <c r="AZ248" i="9" s="1"/>
  <c r="N248" i="9"/>
  <c r="AY248" i="9" s="1"/>
  <c r="M248" i="9"/>
  <c r="AX248" i="9" s="1"/>
  <c r="L248" i="9"/>
  <c r="AW248" i="9" s="1"/>
  <c r="K248" i="9"/>
  <c r="AV248" i="9" s="1"/>
  <c r="J248" i="9"/>
  <c r="AU248" i="9" s="1"/>
  <c r="I248" i="9"/>
  <c r="AT248" i="9" s="1"/>
  <c r="H248" i="9"/>
  <c r="AS248" i="9" s="1"/>
  <c r="G248" i="9"/>
  <c r="AR248" i="9" s="1"/>
  <c r="F248" i="9"/>
  <c r="AQ248" i="9" s="1"/>
  <c r="AJ247" i="9"/>
  <c r="BU247" i="9" s="1"/>
  <c r="AI247" i="9"/>
  <c r="BT247" i="9" s="1"/>
  <c r="AH247" i="9"/>
  <c r="BS247" i="9" s="1"/>
  <c r="AG247" i="9"/>
  <c r="BR247" i="9" s="1"/>
  <c r="AF247" i="9"/>
  <c r="BQ247" i="9" s="1"/>
  <c r="AE247" i="9"/>
  <c r="BP247" i="9" s="1"/>
  <c r="AD247" i="9"/>
  <c r="BO247" i="9" s="1"/>
  <c r="AC247" i="9"/>
  <c r="BN247" i="9" s="1"/>
  <c r="AB247" i="9"/>
  <c r="BM247" i="9" s="1"/>
  <c r="AA247" i="9"/>
  <c r="BL247" i="9" s="1"/>
  <c r="Z247" i="9"/>
  <c r="BK247" i="9" s="1"/>
  <c r="Y247" i="9"/>
  <c r="BJ247" i="9" s="1"/>
  <c r="X247" i="9"/>
  <c r="BI247" i="9" s="1"/>
  <c r="W247" i="9"/>
  <c r="BH247" i="9" s="1"/>
  <c r="V247" i="9"/>
  <c r="BG247" i="9" s="1"/>
  <c r="U247" i="9"/>
  <c r="BF247" i="9" s="1"/>
  <c r="T247" i="9"/>
  <c r="BE247" i="9" s="1"/>
  <c r="S247" i="9"/>
  <c r="BD247" i="9" s="1"/>
  <c r="R247" i="9"/>
  <c r="BC247" i="9" s="1"/>
  <c r="Q247" i="9"/>
  <c r="BB247" i="9" s="1"/>
  <c r="P247" i="9"/>
  <c r="BA247" i="9" s="1"/>
  <c r="O247" i="9"/>
  <c r="AZ247" i="9" s="1"/>
  <c r="N247" i="9"/>
  <c r="AY247" i="9" s="1"/>
  <c r="M247" i="9"/>
  <c r="AX247" i="9" s="1"/>
  <c r="L247" i="9"/>
  <c r="AW247" i="9" s="1"/>
  <c r="K247" i="9"/>
  <c r="AV247" i="9" s="1"/>
  <c r="J247" i="9"/>
  <c r="AU247" i="9" s="1"/>
  <c r="I247" i="9"/>
  <c r="AT247" i="9" s="1"/>
  <c r="H247" i="9"/>
  <c r="AS247" i="9" s="1"/>
  <c r="G247" i="9"/>
  <c r="AR247" i="9" s="1"/>
  <c r="F247" i="9"/>
  <c r="AQ247" i="9" s="1"/>
  <c r="AJ246" i="9"/>
  <c r="BU246" i="9" s="1"/>
  <c r="AI246" i="9"/>
  <c r="BT246" i="9" s="1"/>
  <c r="AH246" i="9"/>
  <c r="BS246" i="9" s="1"/>
  <c r="AG246" i="9"/>
  <c r="BR246" i="9" s="1"/>
  <c r="AF246" i="9"/>
  <c r="BQ246" i="9" s="1"/>
  <c r="AE246" i="9"/>
  <c r="BP246" i="9" s="1"/>
  <c r="AD246" i="9"/>
  <c r="BO246" i="9" s="1"/>
  <c r="AC246" i="9"/>
  <c r="BN246" i="9" s="1"/>
  <c r="AB246" i="9"/>
  <c r="BM246" i="9" s="1"/>
  <c r="AA246" i="9"/>
  <c r="BL246" i="9" s="1"/>
  <c r="Z246" i="9"/>
  <c r="BK246" i="9" s="1"/>
  <c r="Y246" i="9"/>
  <c r="BJ246" i="9" s="1"/>
  <c r="X246" i="9"/>
  <c r="BI246" i="9" s="1"/>
  <c r="W246" i="9"/>
  <c r="BH246" i="9" s="1"/>
  <c r="V246" i="9"/>
  <c r="BG246" i="9" s="1"/>
  <c r="U246" i="9"/>
  <c r="BF246" i="9" s="1"/>
  <c r="T246" i="9"/>
  <c r="BE246" i="9" s="1"/>
  <c r="S246" i="9"/>
  <c r="BD246" i="9" s="1"/>
  <c r="R246" i="9"/>
  <c r="BC246" i="9" s="1"/>
  <c r="Q246" i="9"/>
  <c r="BB246" i="9" s="1"/>
  <c r="P246" i="9"/>
  <c r="BA246" i="9" s="1"/>
  <c r="O246" i="9"/>
  <c r="AZ246" i="9" s="1"/>
  <c r="N246" i="9"/>
  <c r="AY246" i="9" s="1"/>
  <c r="M246" i="9"/>
  <c r="AX246" i="9" s="1"/>
  <c r="L246" i="9"/>
  <c r="AW246" i="9" s="1"/>
  <c r="K246" i="9"/>
  <c r="AV246" i="9" s="1"/>
  <c r="J246" i="9"/>
  <c r="AU246" i="9" s="1"/>
  <c r="I246" i="9"/>
  <c r="AT246" i="9" s="1"/>
  <c r="H246" i="9"/>
  <c r="AS246" i="9" s="1"/>
  <c r="G246" i="9"/>
  <c r="AR246" i="9" s="1"/>
  <c r="F246" i="9"/>
  <c r="AQ246" i="9" s="1"/>
  <c r="AJ245" i="9"/>
  <c r="BU245" i="9" s="1"/>
  <c r="AI245" i="9"/>
  <c r="BT245" i="9" s="1"/>
  <c r="AH245" i="9"/>
  <c r="BS245" i="9" s="1"/>
  <c r="AG245" i="9"/>
  <c r="BR245" i="9" s="1"/>
  <c r="AF245" i="9"/>
  <c r="BQ245" i="9" s="1"/>
  <c r="AE245" i="9"/>
  <c r="BP245" i="9" s="1"/>
  <c r="AD245" i="9"/>
  <c r="BO245" i="9" s="1"/>
  <c r="AC245" i="9"/>
  <c r="BN245" i="9" s="1"/>
  <c r="AB245" i="9"/>
  <c r="BM245" i="9" s="1"/>
  <c r="AA245" i="9"/>
  <c r="BL245" i="9" s="1"/>
  <c r="Z245" i="9"/>
  <c r="BK245" i="9" s="1"/>
  <c r="Y245" i="9"/>
  <c r="BJ245" i="9" s="1"/>
  <c r="X245" i="9"/>
  <c r="BI245" i="9" s="1"/>
  <c r="W245" i="9"/>
  <c r="BH245" i="9" s="1"/>
  <c r="V245" i="9"/>
  <c r="BG245" i="9" s="1"/>
  <c r="U245" i="9"/>
  <c r="BF245" i="9" s="1"/>
  <c r="T245" i="9"/>
  <c r="BE245" i="9" s="1"/>
  <c r="S245" i="9"/>
  <c r="BD245" i="9" s="1"/>
  <c r="R245" i="9"/>
  <c r="BC245" i="9" s="1"/>
  <c r="Q245" i="9"/>
  <c r="BB245" i="9" s="1"/>
  <c r="P245" i="9"/>
  <c r="BA245" i="9" s="1"/>
  <c r="O245" i="9"/>
  <c r="AZ245" i="9" s="1"/>
  <c r="N245" i="9"/>
  <c r="AY245" i="9" s="1"/>
  <c r="M245" i="9"/>
  <c r="AX245" i="9" s="1"/>
  <c r="L245" i="9"/>
  <c r="AW245" i="9" s="1"/>
  <c r="K245" i="9"/>
  <c r="AV245" i="9" s="1"/>
  <c r="J245" i="9"/>
  <c r="AU245" i="9" s="1"/>
  <c r="I245" i="9"/>
  <c r="AT245" i="9" s="1"/>
  <c r="H245" i="9"/>
  <c r="AS245" i="9" s="1"/>
  <c r="G245" i="9"/>
  <c r="AR245" i="9" s="1"/>
  <c r="F245" i="9"/>
  <c r="AQ245" i="9" s="1"/>
  <c r="AJ244" i="9"/>
  <c r="BU244" i="9" s="1"/>
  <c r="AI244" i="9"/>
  <c r="BT244" i="9" s="1"/>
  <c r="AH244" i="9"/>
  <c r="BS244" i="9" s="1"/>
  <c r="AG244" i="9"/>
  <c r="BR244" i="9" s="1"/>
  <c r="AF244" i="9"/>
  <c r="BQ244" i="9" s="1"/>
  <c r="AE244" i="9"/>
  <c r="BP244" i="9" s="1"/>
  <c r="AD244" i="9"/>
  <c r="BO244" i="9" s="1"/>
  <c r="AC244" i="9"/>
  <c r="BN244" i="9" s="1"/>
  <c r="AB244" i="9"/>
  <c r="BM244" i="9" s="1"/>
  <c r="AA244" i="9"/>
  <c r="BL244" i="9" s="1"/>
  <c r="Z244" i="9"/>
  <c r="BK244" i="9" s="1"/>
  <c r="Y244" i="9"/>
  <c r="BJ244" i="9" s="1"/>
  <c r="X244" i="9"/>
  <c r="BI244" i="9" s="1"/>
  <c r="W244" i="9"/>
  <c r="BH244" i="9" s="1"/>
  <c r="V244" i="9"/>
  <c r="BG244" i="9" s="1"/>
  <c r="U244" i="9"/>
  <c r="BF244" i="9" s="1"/>
  <c r="T244" i="9"/>
  <c r="BE244" i="9" s="1"/>
  <c r="S244" i="9"/>
  <c r="BD244" i="9" s="1"/>
  <c r="R244" i="9"/>
  <c r="BC244" i="9" s="1"/>
  <c r="Q244" i="9"/>
  <c r="BB244" i="9" s="1"/>
  <c r="P244" i="9"/>
  <c r="BA244" i="9" s="1"/>
  <c r="O244" i="9"/>
  <c r="AZ244" i="9" s="1"/>
  <c r="N244" i="9"/>
  <c r="AY244" i="9" s="1"/>
  <c r="M244" i="9"/>
  <c r="AX244" i="9" s="1"/>
  <c r="L244" i="9"/>
  <c r="AW244" i="9" s="1"/>
  <c r="K244" i="9"/>
  <c r="AV244" i="9" s="1"/>
  <c r="J244" i="9"/>
  <c r="AU244" i="9" s="1"/>
  <c r="I244" i="9"/>
  <c r="AT244" i="9" s="1"/>
  <c r="H244" i="9"/>
  <c r="AS244" i="9" s="1"/>
  <c r="G244" i="9"/>
  <c r="AR244" i="9" s="1"/>
  <c r="F244" i="9"/>
  <c r="AQ244" i="9" s="1"/>
  <c r="AJ243" i="9"/>
  <c r="BU243" i="9" s="1"/>
  <c r="AI243" i="9"/>
  <c r="BT243" i="9" s="1"/>
  <c r="AH243" i="9"/>
  <c r="BS243" i="9" s="1"/>
  <c r="AG243" i="9"/>
  <c r="BR243" i="9" s="1"/>
  <c r="AF243" i="9"/>
  <c r="BQ243" i="9" s="1"/>
  <c r="AE243" i="9"/>
  <c r="BP243" i="9" s="1"/>
  <c r="AD243" i="9"/>
  <c r="BO243" i="9" s="1"/>
  <c r="AC243" i="9"/>
  <c r="BN243" i="9" s="1"/>
  <c r="AB243" i="9"/>
  <c r="BM243" i="9" s="1"/>
  <c r="AA243" i="9"/>
  <c r="BL243" i="9" s="1"/>
  <c r="Z243" i="9"/>
  <c r="BK243" i="9" s="1"/>
  <c r="Y243" i="9"/>
  <c r="BJ243" i="9" s="1"/>
  <c r="X243" i="9"/>
  <c r="BI243" i="9" s="1"/>
  <c r="W243" i="9"/>
  <c r="BH243" i="9" s="1"/>
  <c r="V243" i="9"/>
  <c r="BG243" i="9" s="1"/>
  <c r="U243" i="9"/>
  <c r="BF243" i="9" s="1"/>
  <c r="T243" i="9"/>
  <c r="BE243" i="9" s="1"/>
  <c r="S243" i="9"/>
  <c r="BD243" i="9" s="1"/>
  <c r="R243" i="9"/>
  <c r="BC243" i="9" s="1"/>
  <c r="Q243" i="9"/>
  <c r="BB243" i="9" s="1"/>
  <c r="P243" i="9"/>
  <c r="BA243" i="9" s="1"/>
  <c r="O243" i="9"/>
  <c r="AZ243" i="9" s="1"/>
  <c r="N243" i="9"/>
  <c r="AY243" i="9" s="1"/>
  <c r="M243" i="9"/>
  <c r="AX243" i="9" s="1"/>
  <c r="L243" i="9"/>
  <c r="AW243" i="9" s="1"/>
  <c r="K243" i="9"/>
  <c r="AV243" i="9" s="1"/>
  <c r="J243" i="9"/>
  <c r="AU243" i="9" s="1"/>
  <c r="I243" i="9"/>
  <c r="AT243" i="9" s="1"/>
  <c r="H243" i="9"/>
  <c r="AS243" i="9" s="1"/>
  <c r="G243" i="9"/>
  <c r="AR243" i="9" s="1"/>
  <c r="F243" i="9"/>
  <c r="AQ243" i="9" s="1"/>
  <c r="AJ242" i="9"/>
  <c r="BU242" i="9" s="1"/>
  <c r="AI242" i="9"/>
  <c r="BT242" i="9" s="1"/>
  <c r="AH242" i="9"/>
  <c r="BS242" i="9" s="1"/>
  <c r="AG242" i="9"/>
  <c r="BR242" i="9" s="1"/>
  <c r="AF242" i="9"/>
  <c r="BQ242" i="9" s="1"/>
  <c r="AE242" i="9"/>
  <c r="BP242" i="9" s="1"/>
  <c r="AD242" i="9"/>
  <c r="BO242" i="9" s="1"/>
  <c r="AC242" i="9"/>
  <c r="BN242" i="9" s="1"/>
  <c r="AB242" i="9"/>
  <c r="BM242" i="9" s="1"/>
  <c r="AA242" i="9"/>
  <c r="BL242" i="9" s="1"/>
  <c r="Z242" i="9"/>
  <c r="BK242" i="9" s="1"/>
  <c r="Y242" i="9"/>
  <c r="BJ242" i="9" s="1"/>
  <c r="X242" i="9"/>
  <c r="BI242" i="9" s="1"/>
  <c r="W242" i="9"/>
  <c r="BH242" i="9" s="1"/>
  <c r="V242" i="9"/>
  <c r="BG242" i="9" s="1"/>
  <c r="U242" i="9"/>
  <c r="BF242" i="9" s="1"/>
  <c r="T242" i="9"/>
  <c r="BE242" i="9" s="1"/>
  <c r="S242" i="9"/>
  <c r="BD242" i="9" s="1"/>
  <c r="R242" i="9"/>
  <c r="BC242" i="9" s="1"/>
  <c r="Q242" i="9"/>
  <c r="BB242" i="9" s="1"/>
  <c r="P242" i="9"/>
  <c r="BA242" i="9" s="1"/>
  <c r="O242" i="9"/>
  <c r="AZ242" i="9" s="1"/>
  <c r="N242" i="9"/>
  <c r="AY242" i="9" s="1"/>
  <c r="M242" i="9"/>
  <c r="AX242" i="9" s="1"/>
  <c r="L242" i="9"/>
  <c r="AW242" i="9" s="1"/>
  <c r="K242" i="9"/>
  <c r="AV242" i="9" s="1"/>
  <c r="J242" i="9"/>
  <c r="AU242" i="9" s="1"/>
  <c r="I242" i="9"/>
  <c r="AT242" i="9" s="1"/>
  <c r="H242" i="9"/>
  <c r="AS242" i="9" s="1"/>
  <c r="G242" i="9"/>
  <c r="AR242" i="9" s="1"/>
  <c r="F242" i="9"/>
  <c r="AQ242" i="9" s="1"/>
  <c r="AJ241" i="9"/>
  <c r="BU241" i="9" s="1"/>
  <c r="AI241" i="9"/>
  <c r="BT241" i="9" s="1"/>
  <c r="AH241" i="9"/>
  <c r="BS241" i="9" s="1"/>
  <c r="AG241" i="9"/>
  <c r="BR241" i="9" s="1"/>
  <c r="AF241" i="9"/>
  <c r="BQ241" i="9" s="1"/>
  <c r="AE241" i="9"/>
  <c r="BP241" i="9" s="1"/>
  <c r="AD241" i="9"/>
  <c r="BO241" i="9" s="1"/>
  <c r="AC241" i="9"/>
  <c r="BN241" i="9" s="1"/>
  <c r="AB241" i="9"/>
  <c r="BM241" i="9" s="1"/>
  <c r="AA241" i="9"/>
  <c r="BL241" i="9" s="1"/>
  <c r="Z241" i="9"/>
  <c r="BK241" i="9" s="1"/>
  <c r="Y241" i="9"/>
  <c r="BJ241" i="9" s="1"/>
  <c r="X241" i="9"/>
  <c r="BI241" i="9" s="1"/>
  <c r="W241" i="9"/>
  <c r="BH241" i="9" s="1"/>
  <c r="V241" i="9"/>
  <c r="BG241" i="9" s="1"/>
  <c r="U241" i="9"/>
  <c r="BF241" i="9" s="1"/>
  <c r="T241" i="9"/>
  <c r="BE241" i="9" s="1"/>
  <c r="S241" i="9"/>
  <c r="BD241" i="9" s="1"/>
  <c r="R241" i="9"/>
  <c r="BC241" i="9" s="1"/>
  <c r="Q241" i="9"/>
  <c r="BB241" i="9" s="1"/>
  <c r="P241" i="9"/>
  <c r="BA241" i="9" s="1"/>
  <c r="O241" i="9"/>
  <c r="AZ241" i="9" s="1"/>
  <c r="N241" i="9"/>
  <c r="AY241" i="9" s="1"/>
  <c r="M241" i="9"/>
  <c r="AX241" i="9" s="1"/>
  <c r="L241" i="9"/>
  <c r="AW241" i="9" s="1"/>
  <c r="K241" i="9"/>
  <c r="AV241" i="9" s="1"/>
  <c r="J241" i="9"/>
  <c r="AU241" i="9" s="1"/>
  <c r="I241" i="9"/>
  <c r="AT241" i="9" s="1"/>
  <c r="H241" i="9"/>
  <c r="AS241" i="9" s="1"/>
  <c r="G241" i="9"/>
  <c r="AR241" i="9" s="1"/>
  <c r="F241" i="9"/>
  <c r="AQ241" i="9" s="1"/>
  <c r="AJ240" i="9"/>
  <c r="BU240" i="9" s="1"/>
  <c r="AI240" i="9"/>
  <c r="BT240" i="9" s="1"/>
  <c r="AH240" i="9"/>
  <c r="BS240" i="9" s="1"/>
  <c r="AG240" i="9"/>
  <c r="BR240" i="9" s="1"/>
  <c r="AF240" i="9"/>
  <c r="BQ240" i="9" s="1"/>
  <c r="AE240" i="9"/>
  <c r="BP240" i="9" s="1"/>
  <c r="AD240" i="9"/>
  <c r="BO240" i="9" s="1"/>
  <c r="AC240" i="9"/>
  <c r="BN240" i="9" s="1"/>
  <c r="AB240" i="9"/>
  <c r="BM240" i="9" s="1"/>
  <c r="AA240" i="9"/>
  <c r="BL240" i="9" s="1"/>
  <c r="Z240" i="9"/>
  <c r="BK240" i="9" s="1"/>
  <c r="Y240" i="9"/>
  <c r="BJ240" i="9" s="1"/>
  <c r="X240" i="9"/>
  <c r="BI240" i="9" s="1"/>
  <c r="W240" i="9"/>
  <c r="BH240" i="9" s="1"/>
  <c r="V240" i="9"/>
  <c r="BG240" i="9" s="1"/>
  <c r="U240" i="9"/>
  <c r="BF240" i="9" s="1"/>
  <c r="T240" i="9"/>
  <c r="BE240" i="9" s="1"/>
  <c r="S240" i="9"/>
  <c r="BD240" i="9" s="1"/>
  <c r="R240" i="9"/>
  <c r="BC240" i="9" s="1"/>
  <c r="Q240" i="9"/>
  <c r="BB240" i="9" s="1"/>
  <c r="P240" i="9"/>
  <c r="BA240" i="9" s="1"/>
  <c r="O240" i="9"/>
  <c r="AZ240" i="9" s="1"/>
  <c r="N240" i="9"/>
  <c r="AY240" i="9" s="1"/>
  <c r="M240" i="9"/>
  <c r="AX240" i="9" s="1"/>
  <c r="L240" i="9"/>
  <c r="AW240" i="9" s="1"/>
  <c r="K240" i="9"/>
  <c r="AV240" i="9" s="1"/>
  <c r="J240" i="9"/>
  <c r="AU240" i="9" s="1"/>
  <c r="I240" i="9"/>
  <c r="AT240" i="9" s="1"/>
  <c r="H240" i="9"/>
  <c r="AS240" i="9" s="1"/>
  <c r="G240" i="9"/>
  <c r="AR240" i="9" s="1"/>
  <c r="F240" i="9"/>
  <c r="AQ240" i="9" s="1"/>
  <c r="AJ239" i="9"/>
  <c r="BU239" i="9" s="1"/>
  <c r="AI239" i="9"/>
  <c r="BT239" i="9" s="1"/>
  <c r="AH239" i="9"/>
  <c r="BS239" i="9" s="1"/>
  <c r="AG239" i="9"/>
  <c r="BR239" i="9" s="1"/>
  <c r="AF239" i="9"/>
  <c r="BQ239" i="9" s="1"/>
  <c r="AE239" i="9"/>
  <c r="BP239" i="9" s="1"/>
  <c r="AD239" i="9"/>
  <c r="BO239" i="9" s="1"/>
  <c r="AC239" i="9"/>
  <c r="BN239" i="9" s="1"/>
  <c r="AB239" i="9"/>
  <c r="BM239" i="9" s="1"/>
  <c r="AA239" i="9"/>
  <c r="BL239" i="9" s="1"/>
  <c r="Z239" i="9"/>
  <c r="BK239" i="9" s="1"/>
  <c r="Y239" i="9"/>
  <c r="BJ239" i="9" s="1"/>
  <c r="X239" i="9"/>
  <c r="BI239" i="9" s="1"/>
  <c r="W239" i="9"/>
  <c r="BH239" i="9" s="1"/>
  <c r="V239" i="9"/>
  <c r="BG239" i="9" s="1"/>
  <c r="U239" i="9"/>
  <c r="BF239" i="9" s="1"/>
  <c r="T239" i="9"/>
  <c r="BE239" i="9" s="1"/>
  <c r="S239" i="9"/>
  <c r="BD239" i="9" s="1"/>
  <c r="R239" i="9"/>
  <c r="BC239" i="9" s="1"/>
  <c r="Q239" i="9"/>
  <c r="BB239" i="9" s="1"/>
  <c r="P239" i="9"/>
  <c r="BA239" i="9" s="1"/>
  <c r="O239" i="9"/>
  <c r="AZ239" i="9" s="1"/>
  <c r="N239" i="9"/>
  <c r="AY239" i="9" s="1"/>
  <c r="M239" i="9"/>
  <c r="AX239" i="9" s="1"/>
  <c r="L239" i="9"/>
  <c r="AW239" i="9" s="1"/>
  <c r="K239" i="9"/>
  <c r="AV239" i="9" s="1"/>
  <c r="J239" i="9"/>
  <c r="AU239" i="9" s="1"/>
  <c r="I239" i="9"/>
  <c r="AT239" i="9" s="1"/>
  <c r="H239" i="9"/>
  <c r="AS239" i="9" s="1"/>
  <c r="G239" i="9"/>
  <c r="AR239" i="9" s="1"/>
  <c r="F239" i="9"/>
  <c r="AQ239" i="9" s="1"/>
  <c r="AJ238" i="9"/>
  <c r="BU238" i="9" s="1"/>
  <c r="AI238" i="9"/>
  <c r="BT238" i="9" s="1"/>
  <c r="AH238" i="9"/>
  <c r="BS238" i="9" s="1"/>
  <c r="AG238" i="9"/>
  <c r="BR238" i="9" s="1"/>
  <c r="AF238" i="9"/>
  <c r="BQ238" i="9" s="1"/>
  <c r="AE238" i="9"/>
  <c r="BP238" i="9" s="1"/>
  <c r="AD238" i="9"/>
  <c r="BO238" i="9" s="1"/>
  <c r="AC238" i="9"/>
  <c r="BN238" i="9" s="1"/>
  <c r="AB238" i="9"/>
  <c r="BM238" i="9" s="1"/>
  <c r="AA238" i="9"/>
  <c r="BL238" i="9" s="1"/>
  <c r="Z238" i="9"/>
  <c r="BK238" i="9" s="1"/>
  <c r="Y238" i="9"/>
  <c r="BJ238" i="9" s="1"/>
  <c r="X238" i="9"/>
  <c r="BI238" i="9" s="1"/>
  <c r="W238" i="9"/>
  <c r="BH238" i="9" s="1"/>
  <c r="V238" i="9"/>
  <c r="BG238" i="9" s="1"/>
  <c r="U238" i="9"/>
  <c r="BF238" i="9" s="1"/>
  <c r="T238" i="9"/>
  <c r="BE238" i="9" s="1"/>
  <c r="S238" i="9"/>
  <c r="BD238" i="9" s="1"/>
  <c r="R238" i="9"/>
  <c r="BC238" i="9" s="1"/>
  <c r="Q238" i="9"/>
  <c r="BB238" i="9" s="1"/>
  <c r="P238" i="9"/>
  <c r="BA238" i="9" s="1"/>
  <c r="O238" i="9"/>
  <c r="AZ238" i="9" s="1"/>
  <c r="N238" i="9"/>
  <c r="AY238" i="9" s="1"/>
  <c r="M238" i="9"/>
  <c r="AX238" i="9" s="1"/>
  <c r="L238" i="9"/>
  <c r="AW238" i="9" s="1"/>
  <c r="K238" i="9"/>
  <c r="AV238" i="9" s="1"/>
  <c r="J238" i="9"/>
  <c r="AU238" i="9" s="1"/>
  <c r="I238" i="9"/>
  <c r="AT238" i="9" s="1"/>
  <c r="H238" i="9"/>
  <c r="AS238" i="9" s="1"/>
  <c r="G238" i="9"/>
  <c r="AR238" i="9" s="1"/>
  <c r="F238" i="9"/>
  <c r="AQ238" i="9" s="1"/>
  <c r="AJ237" i="9"/>
  <c r="BU237" i="9" s="1"/>
  <c r="AI237" i="9"/>
  <c r="BT237" i="9" s="1"/>
  <c r="AH237" i="9"/>
  <c r="BS237" i="9" s="1"/>
  <c r="AG237" i="9"/>
  <c r="BR237" i="9" s="1"/>
  <c r="AF237" i="9"/>
  <c r="BQ237" i="9" s="1"/>
  <c r="AE237" i="9"/>
  <c r="BP237" i="9" s="1"/>
  <c r="AD237" i="9"/>
  <c r="BO237" i="9" s="1"/>
  <c r="AC237" i="9"/>
  <c r="BN237" i="9" s="1"/>
  <c r="AB237" i="9"/>
  <c r="BM237" i="9" s="1"/>
  <c r="AA237" i="9"/>
  <c r="BL237" i="9" s="1"/>
  <c r="Z237" i="9"/>
  <c r="BK237" i="9" s="1"/>
  <c r="Y237" i="9"/>
  <c r="BJ237" i="9" s="1"/>
  <c r="X237" i="9"/>
  <c r="BI237" i="9" s="1"/>
  <c r="W237" i="9"/>
  <c r="BH237" i="9" s="1"/>
  <c r="V237" i="9"/>
  <c r="BG237" i="9" s="1"/>
  <c r="U237" i="9"/>
  <c r="BF237" i="9" s="1"/>
  <c r="T237" i="9"/>
  <c r="BE237" i="9" s="1"/>
  <c r="S237" i="9"/>
  <c r="BD237" i="9" s="1"/>
  <c r="R237" i="9"/>
  <c r="BC237" i="9" s="1"/>
  <c r="Q237" i="9"/>
  <c r="BB237" i="9" s="1"/>
  <c r="P237" i="9"/>
  <c r="BA237" i="9" s="1"/>
  <c r="O237" i="9"/>
  <c r="AZ237" i="9" s="1"/>
  <c r="N237" i="9"/>
  <c r="AY237" i="9" s="1"/>
  <c r="M237" i="9"/>
  <c r="AX237" i="9" s="1"/>
  <c r="L237" i="9"/>
  <c r="AW237" i="9" s="1"/>
  <c r="K237" i="9"/>
  <c r="AV237" i="9" s="1"/>
  <c r="J237" i="9"/>
  <c r="AU237" i="9" s="1"/>
  <c r="I237" i="9"/>
  <c r="AT237" i="9" s="1"/>
  <c r="H237" i="9"/>
  <c r="AS237" i="9" s="1"/>
  <c r="G237" i="9"/>
  <c r="AR237" i="9" s="1"/>
  <c r="F237" i="9"/>
  <c r="AQ237" i="9" s="1"/>
  <c r="AJ236" i="9"/>
  <c r="BU236" i="9" s="1"/>
  <c r="AI236" i="9"/>
  <c r="BT236" i="9" s="1"/>
  <c r="AH236" i="9"/>
  <c r="BS236" i="9" s="1"/>
  <c r="AG236" i="9"/>
  <c r="BR236" i="9" s="1"/>
  <c r="AF236" i="9"/>
  <c r="BQ236" i="9" s="1"/>
  <c r="AE236" i="9"/>
  <c r="BP236" i="9" s="1"/>
  <c r="AD236" i="9"/>
  <c r="BO236" i="9" s="1"/>
  <c r="AC236" i="9"/>
  <c r="BN236" i="9" s="1"/>
  <c r="AB236" i="9"/>
  <c r="BM236" i="9" s="1"/>
  <c r="AA236" i="9"/>
  <c r="BL236" i="9" s="1"/>
  <c r="Z236" i="9"/>
  <c r="BK236" i="9" s="1"/>
  <c r="Y236" i="9"/>
  <c r="BJ236" i="9" s="1"/>
  <c r="X236" i="9"/>
  <c r="BI236" i="9" s="1"/>
  <c r="W236" i="9"/>
  <c r="BH236" i="9" s="1"/>
  <c r="V236" i="9"/>
  <c r="BG236" i="9" s="1"/>
  <c r="U236" i="9"/>
  <c r="BF236" i="9" s="1"/>
  <c r="T236" i="9"/>
  <c r="BE236" i="9" s="1"/>
  <c r="S236" i="9"/>
  <c r="BD236" i="9" s="1"/>
  <c r="R236" i="9"/>
  <c r="BC236" i="9" s="1"/>
  <c r="Q236" i="9"/>
  <c r="BB236" i="9" s="1"/>
  <c r="P236" i="9"/>
  <c r="BA236" i="9" s="1"/>
  <c r="O236" i="9"/>
  <c r="AZ236" i="9" s="1"/>
  <c r="N236" i="9"/>
  <c r="AY236" i="9" s="1"/>
  <c r="M236" i="9"/>
  <c r="AX236" i="9" s="1"/>
  <c r="L236" i="9"/>
  <c r="AW236" i="9" s="1"/>
  <c r="K236" i="9"/>
  <c r="AV236" i="9" s="1"/>
  <c r="J236" i="9"/>
  <c r="AU236" i="9" s="1"/>
  <c r="I236" i="9"/>
  <c r="AT236" i="9" s="1"/>
  <c r="H236" i="9"/>
  <c r="AS236" i="9" s="1"/>
  <c r="G236" i="9"/>
  <c r="AR236" i="9" s="1"/>
  <c r="F236" i="9"/>
  <c r="AQ236" i="9" s="1"/>
  <c r="AJ235" i="9"/>
  <c r="BU235" i="9" s="1"/>
  <c r="AI235" i="9"/>
  <c r="BT235" i="9" s="1"/>
  <c r="AH235" i="9"/>
  <c r="BS235" i="9" s="1"/>
  <c r="AG235" i="9"/>
  <c r="BR235" i="9" s="1"/>
  <c r="AF235" i="9"/>
  <c r="BQ235" i="9" s="1"/>
  <c r="AE235" i="9"/>
  <c r="BP235" i="9" s="1"/>
  <c r="AD235" i="9"/>
  <c r="BO235" i="9" s="1"/>
  <c r="AC235" i="9"/>
  <c r="BN235" i="9" s="1"/>
  <c r="AB235" i="9"/>
  <c r="BM235" i="9" s="1"/>
  <c r="AA235" i="9"/>
  <c r="BL235" i="9" s="1"/>
  <c r="Z235" i="9"/>
  <c r="BK235" i="9" s="1"/>
  <c r="Y235" i="9"/>
  <c r="BJ235" i="9" s="1"/>
  <c r="X235" i="9"/>
  <c r="BI235" i="9" s="1"/>
  <c r="W235" i="9"/>
  <c r="BH235" i="9" s="1"/>
  <c r="V235" i="9"/>
  <c r="BG235" i="9" s="1"/>
  <c r="U235" i="9"/>
  <c r="BF235" i="9" s="1"/>
  <c r="T235" i="9"/>
  <c r="BE235" i="9" s="1"/>
  <c r="S235" i="9"/>
  <c r="BD235" i="9" s="1"/>
  <c r="R235" i="9"/>
  <c r="BC235" i="9" s="1"/>
  <c r="Q235" i="9"/>
  <c r="BB235" i="9" s="1"/>
  <c r="P235" i="9"/>
  <c r="BA235" i="9" s="1"/>
  <c r="O235" i="9"/>
  <c r="AZ235" i="9" s="1"/>
  <c r="N235" i="9"/>
  <c r="AY235" i="9" s="1"/>
  <c r="M235" i="9"/>
  <c r="AX235" i="9" s="1"/>
  <c r="L235" i="9"/>
  <c r="AW235" i="9" s="1"/>
  <c r="K235" i="9"/>
  <c r="AV235" i="9" s="1"/>
  <c r="J235" i="9"/>
  <c r="AU235" i="9" s="1"/>
  <c r="I235" i="9"/>
  <c r="AT235" i="9" s="1"/>
  <c r="H235" i="9"/>
  <c r="AS235" i="9" s="1"/>
  <c r="G235" i="9"/>
  <c r="AR235" i="9" s="1"/>
  <c r="F235" i="9"/>
  <c r="AQ235" i="9" s="1"/>
  <c r="AJ234" i="9"/>
  <c r="BU234" i="9" s="1"/>
  <c r="AI234" i="9"/>
  <c r="BT234" i="9" s="1"/>
  <c r="AH234" i="9"/>
  <c r="BS234" i="9" s="1"/>
  <c r="AG234" i="9"/>
  <c r="BR234" i="9" s="1"/>
  <c r="AF234" i="9"/>
  <c r="BQ234" i="9" s="1"/>
  <c r="AE234" i="9"/>
  <c r="BP234" i="9" s="1"/>
  <c r="AD234" i="9"/>
  <c r="BO234" i="9" s="1"/>
  <c r="AC234" i="9"/>
  <c r="BN234" i="9" s="1"/>
  <c r="AB234" i="9"/>
  <c r="BM234" i="9" s="1"/>
  <c r="AA234" i="9"/>
  <c r="BL234" i="9" s="1"/>
  <c r="Z234" i="9"/>
  <c r="BK234" i="9" s="1"/>
  <c r="Y234" i="9"/>
  <c r="BJ234" i="9" s="1"/>
  <c r="X234" i="9"/>
  <c r="BI234" i="9" s="1"/>
  <c r="W234" i="9"/>
  <c r="BH234" i="9" s="1"/>
  <c r="V234" i="9"/>
  <c r="BG234" i="9" s="1"/>
  <c r="U234" i="9"/>
  <c r="BF234" i="9" s="1"/>
  <c r="T234" i="9"/>
  <c r="BE234" i="9" s="1"/>
  <c r="S234" i="9"/>
  <c r="BD234" i="9" s="1"/>
  <c r="R234" i="9"/>
  <c r="BC234" i="9" s="1"/>
  <c r="Q234" i="9"/>
  <c r="BB234" i="9" s="1"/>
  <c r="P234" i="9"/>
  <c r="BA234" i="9" s="1"/>
  <c r="O234" i="9"/>
  <c r="AZ234" i="9" s="1"/>
  <c r="N234" i="9"/>
  <c r="AY234" i="9" s="1"/>
  <c r="M234" i="9"/>
  <c r="AX234" i="9" s="1"/>
  <c r="L234" i="9"/>
  <c r="AW234" i="9" s="1"/>
  <c r="K234" i="9"/>
  <c r="AV234" i="9" s="1"/>
  <c r="J234" i="9"/>
  <c r="AU234" i="9" s="1"/>
  <c r="I234" i="9"/>
  <c r="AT234" i="9" s="1"/>
  <c r="H234" i="9"/>
  <c r="AS234" i="9" s="1"/>
  <c r="G234" i="9"/>
  <c r="AR234" i="9" s="1"/>
  <c r="F234" i="9"/>
  <c r="AQ234" i="9" s="1"/>
  <c r="AJ233" i="9"/>
  <c r="BU233" i="9" s="1"/>
  <c r="AI233" i="9"/>
  <c r="BT233" i="9" s="1"/>
  <c r="AH233" i="9"/>
  <c r="BS233" i="9" s="1"/>
  <c r="AG233" i="9"/>
  <c r="BR233" i="9" s="1"/>
  <c r="AF233" i="9"/>
  <c r="BQ233" i="9" s="1"/>
  <c r="AE233" i="9"/>
  <c r="BP233" i="9" s="1"/>
  <c r="AD233" i="9"/>
  <c r="BO233" i="9" s="1"/>
  <c r="AC233" i="9"/>
  <c r="BN233" i="9" s="1"/>
  <c r="AB233" i="9"/>
  <c r="BM233" i="9" s="1"/>
  <c r="AA233" i="9"/>
  <c r="BL233" i="9" s="1"/>
  <c r="Z233" i="9"/>
  <c r="BK233" i="9" s="1"/>
  <c r="Y233" i="9"/>
  <c r="BJ233" i="9" s="1"/>
  <c r="X233" i="9"/>
  <c r="BI233" i="9" s="1"/>
  <c r="W233" i="9"/>
  <c r="BH233" i="9" s="1"/>
  <c r="V233" i="9"/>
  <c r="BG233" i="9" s="1"/>
  <c r="U233" i="9"/>
  <c r="BF233" i="9" s="1"/>
  <c r="T233" i="9"/>
  <c r="BE233" i="9" s="1"/>
  <c r="S233" i="9"/>
  <c r="BD233" i="9" s="1"/>
  <c r="R233" i="9"/>
  <c r="BC233" i="9" s="1"/>
  <c r="Q233" i="9"/>
  <c r="BB233" i="9" s="1"/>
  <c r="P233" i="9"/>
  <c r="BA233" i="9" s="1"/>
  <c r="O233" i="9"/>
  <c r="AZ233" i="9" s="1"/>
  <c r="N233" i="9"/>
  <c r="AY233" i="9" s="1"/>
  <c r="M233" i="9"/>
  <c r="AX233" i="9" s="1"/>
  <c r="L233" i="9"/>
  <c r="AW233" i="9" s="1"/>
  <c r="K233" i="9"/>
  <c r="AV233" i="9" s="1"/>
  <c r="J233" i="9"/>
  <c r="AU233" i="9" s="1"/>
  <c r="I233" i="9"/>
  <c r="AT233" i="9" s="1"/>
  <c r="H233" i="9"/>
  <c r="AS233" i="9" s="1"/>
  <c r="G233" i="9"/>
  <c r="AR233" i="9" s="1"/>
  <c r="F233" i="9"/>
  <c r="AQ233" i="9" s="1"/>
  <c r="AJ232" i="9"/>
  <c r="BU232" i="9" s="1"/>
  <c r="AI232" i="9"/>
  <c r="BT232" i="9" s="1"/>
  <c r="AH232" i="9"/>
  <c r="BS232" i="9" s="1"/>
  <c r="AG232" i="9"/>
  <c r="BR232" i="9" s="1"/>
  <c r="AF232" i="9"/>
  <c r="BQ232" i="9" s="1"/>
  <c r="AE232" i="9"/>
  <c r="BP232" i="9" s="1"/>
  <c r="AD232" i="9"/>
  <c r="BO232" i="9" s="1"/>
  <c r="AC232" i="9"/>
  <c r="BN232" i="9" s="1"/>
  <c r="AB232" i="9"/>
  <c r="BM232" i="9" s="1"/>
  <c r="AA232" i="9"/>
  <c r="BL232" i="9" s="1"/>
  <c r="Z232" i="9"/>
  <c r="BK232" i="9" s="1"/>
  <c r="Y232" i="9"/>
  <c r="BJ232" i="9" s="1"/>
  <c r="X232" i="9"/>
  <c r="BI232" i="9" s="1"/>
  <c r="W232" i="9"/>
  <c r="BH232" i="9" s="1"/>
  <c r="V232" i="9"/>
  <c r="BG232" i="9" s="1"/>
  <c r="U232" i="9"/>
  <c r="BF232" i="9" s="1"/>
  <c r="T232" i="9"/>
  <c r="BE232" i="9" s="1"/>
  <c r="S232" i="9"/>
  <c r="BD232" i="9" s="1"/>
  <c r="R232" i="9"/>
  <c r="BC232" i="9" s="1"/>
  <c r="Q232" i="9"/>
  <c r="BB232" i="9" s="1"/>
  <c r="P232" i="9"/>
  <c r="BA232" i="9" s="1"/>
  <c r="O232" i="9"/>
  <c r="AZ232" i="9" s="1"/>
  <c r="N232" i="9"/>
  <c r="AY232" i="9" s="1"/>
  <c r="M232" i="9"/>
  <c r="AX232" i="9" s="1"/>
  <c r="L232" i="9"/>
  <c r="AW232" i="9" s="1"/>
  <c r="K232" i="9"/>
  <c r="AV232" i="9" s="1"/>
  <c r="J232" i="9"/>
  <c r="AU232" i="9" s="1"/>
  <c r="I232" i="9"/>
  <c r="AT232" i="9" s="1"/>
  <c r="H232" i="9"/>
  <c r="AS232" i="9" s="1"/>
  <c r="G232" i="9"/>
  <c r="AR232" i="9" s="1"/>
  <c r="F232" i="9"/>
  <c r="AQ232" i="9" s="1"/>
  <c r="AJ231" i="9"/>
  <c r="BU231" i="9" s="1"/>
  <c r="AI231" i="9"/>
  <c r="BT231" i="9" s="1"/>
  <c r="AH231" i="9"/>
  <c r="BS231" i="9" s="1"/>
  <c r="AG231" i="9"/>
  <c r="BR231" i="9" s="1"/>
  <c r="AF231" i="9"/>
  <c r="BQ231" i="9" s="1"/>
  <c r="AE231" i="9"/>
  <c r="BP231" i="9" s="1"/>
  <c r="AD231" i="9"/>
  <c r="BO231" i="9" s="1"/>
  <c r="AC231" i="9"/>
  <c r="BN231" i="9" s="1"/>
  <c r="AB231" i="9"/>
  <c r="BM231" i="9" s="1"/>
  <c r="AA231" i="9"/>
  <c r="BL231" i="9" s="1"/>
  <c r="Z231" i="9"/>
  <c r="BK231" i="9" s="1"/>
  <c r="Y231" i="9"/>
  <c r="BJ231" i="9" s="1"/>
  <c r="X231" i="9"/>
  <c r="BI231" i="9" s="1"/>
  <c r="W231" i="9"/>
  <c r="BH231" i="9" s="1"/>
  <c r="V231" i="9"/>
  <c r="BG231" i="9" s="1"/>
  <c r="U231" i="9"/>
  <c r="BF231" i="9" s="1"/>
  <c r="T231" i="9"/>
  <c r="BE231" i="9" s="1"/>
  <c r="S231" i="9"/>
  <c r="BD231" i="9" s="1"/>
  <c r="R231" i="9"/>
  <c r="BC231" i="9" s="1"/>
  <c r="Q231" i="9"/>
  <c r="BB231" i="9" s="1"/>
  <c r="P231" i="9"/>
  <c r="BA231" i="9" s="1"/>
  <c r="O231" i="9"/>
  <c r="AZ231" i="9" s="1"/>
  <c r="N231" i="9"/>
  <c r="AY231" i="9" s="1"/>
  <c r="M231" i="9"/>
  <c r="AX231" i="9" s="1"/>
  <c r="L231" i="9"/>
  <c r="AW231" i="9" s="1"/>
  <c r="K231" i="9"/>
  <c r="AV231" i="9" s="1"/>
  <c r="J231" i="9"/>
  <c r="AU231" i="9" s="1"/>
  <c r="I231" i="9"/>
  <c r="AT231" i="9" s="1"/>
  <c r="H231" i="9"/>
  <c r="AS231" i="9" s="1"/>
  <c r="G231" i="9"/>
  <c r="AR231" i="9" s="1"/>
  <c r="F231" i="9"/>
  <c r="AQ231" i="9" s="1"/>
  <c r="AJ230" i="9"/>
  <c r="BU230" i="9" s="1"/>
  <c r="AI230" i="9"/>
  <c r="BT230" i="9" s="1"/>
  <c r="AH230" i="9"/>
  <c r="BS230" i="9" s="1"/>
  <c r="AG230" i="9"/>
  <c r="BR230" i="9" s="1"/>
  <c r="AF230" i="9"/>
  <c r="BQ230" i="9" s="1"/>
  <c r="AE230" i="9"/>
  <c r="BP230" i="9" s="1"/>
  <c r="AD230" i="9"/>
  <c r="BO230" i="9" s="1"/>
  <c r="AC230" i="9"/>
  <c r="BN230" i="9" s="1"/>
  <c r="AB230" i="9"/>
  <c r="BM230" i="9" s="1"/>
  <c r="AA230" i="9"/>
  <c r="BL230" i="9" s="1"/>
  <c r="Z230" i="9"/>
  <c r="BK230" i="9" s="1"/>
  <c r="Y230" i="9"/>
  <c r="BJ230" i="9" s="1"/>
  <c r="X230" i="9"/>
  <c r="BI230" i="9" s="1"/>
  <c r="W230" i="9"/>
  <c r="BH230" i="9" s="1"/>
  <c r="V230" i="9"/>
  <c r="BG230" i="9" s="1"/>
  <c r="U230" i="9"/>
  <c r="BF230" i="9" s="1"/>
  <c r="T230" i="9"/>
  <c r="BE230" i="9" s="1"/>
  <c r="S230" i="9"/>
  <c r="BD230" i="9" s="1"/>
  <c r="R230" i="9"/>
  <c r="BC230" i="9" s="1"/>
  <c r="Q230" i="9"/>
  <c r="BB230" i="9" s="1"/>
  <c r="P230" i="9"/>
  <c r="BA230" i="9" s="1"/>
  <c r="O230" i="9"/>
  <c r="AZ230" i="9" s="1"/>
  <c r="N230" i="9"/>
  <c r="AY230" i="9" s="1"/>
  <c r="M230" i="9"/>
  <c r="AX230" i="9" s="1"/>
  <c r="L230" i="9"/>
  <c r="AW230" i="9" s="1"/>
  <c r="K230" i="9"/>
  <c r="AV230" i="9" s="1"/>
  <c r="J230" i="9"/>
  <c r="AU230" i="9" s="1"/>
  <c r="I230" i="9"/>
  <c r="AT230" i="9" s="1"/>
  <c r="H230" i="9"/>
  <c r="AS230" i="9" s="1"/>
  <c r="G230" i="9"/>
  <c r="AR230" i="9" s="1"/>
  <c r="F230" i="9"/>
  <c r="AQ230" i="9" s="1"/>
  <c r="AJ229" i="9"/>
  <c r="BU229" i="9" s="1"/>
  <c r="AI229" i="9"/>
  <c r="BT229" i="9" s="1"/>
  <c r="AH229" i="9"/>
  <c r="BS229" i="9" s="1"/>
  <c r="AG229" i="9"/>
  <c r="BR229" i="9" s="1"/>
  <c r="AF229" i="9"/>
  <c r="BQ229" i="9" s="1"/>
  <c r="AE229" i="9"/>
  <c r="BP229" i="9" s="1"/>
  <c r="AD229" i="9"/>
  <c r="BO229" i="9" s="1"/>
  <c r="AC229" i="9"/>
  <c r="BN229" i="9" s="1"/>
  <c r="AB229" i="9"/>
  <c r="BM229" i="9" s="1"/>
  <c r="AA229" i="9"/>
  <c r="BL229" i="9" s="1"/>
  <c r="Z229" i="9"/>
  <c r="BK229" i="9" s="1"/>
  <c r="Y229" i="9"/>
  <c r="BJ229" i="9" s="1"/>
  <c r="X229" i="9"/>
  <c r="BI229" i="9" s="1"/>
  <c r="W229" i="9"/>
  <c r="BH229" i="9" s="1"/>
  <c r="V229" i="9"/>
  <c r="BG229" i="9" s="1"/>
  <c r="U229" i="9"/>
  <c r="BF229" i="9" s="1"/>
  <c r="T229" i="9"/>
  <c r="BE229" i="9" s="1"/>
  <c r="S229" i="9"/>
  <c r="BD229" i="9" s="1"/>
  <c r="R229" i="9"/>
  <c r="BC229" i="9" s="1"/>
  <c r="Q229" i="9"/>
  <c r="BB229" i="9" s="1"/>
  <c r="P229" i="9"/>
  <c r="BA229" i="9" s="1"/>
  <c r="O229" i="9"/>
  <c r="AZ229" i="9" s="1"/>
  <c r="N229" i="9"/>
  <c r="AY229" i="9" s="1"/>
  <c r="M229" i="9"/>
  <c r="AX229" i="9" s="1"/>
  <c r="L229" i="9"/>
  <c r="AW229" i="9" s="1"/>
  <c r="K229" i="9"/>
  <c r="AV229" i="9" s="1"/>
  <c r="J229" i="9"/>
  <c r="AU229" i="9" s="1"/>
  <c r="I229" i="9"/>
  <c r="AT229" i="9" s="1"/>
  <c r="H229" i="9"/>
  <c r="AS229" i="9" s="1"/>
  <c r="G229" i="9"/>
  <c r="AR229" i="9" s="1"/>
  <c r="F229" i="9"/>
  <c r="AQ229" i="9" s="1"/>
  <c r="AJ228" i="9"/>
  <c r="BU228" i="9" s="1"/>
  <c r="AI228" i="9"/>
  <c r="BT228" i="9" s="1"/>
  <c r="AH228" i="9"/>
  <c r="BS228" i="9" s="1"/>
  <c r="AG228" i="9"/>
  <c r="BR228" i="9" s="1"/>
  <c r="AF228" i="9"/>
  <c r="BQ228" i="9" s="1"/>
  <c r="AE228" i="9"/>
  <c r="BP228" i="9" s="1"/>
  <c r="AD228" i="9"/>
  <c r="BO228" i="9" s="1"/>
  <c r="AC228" i="9"/>
  <c r="BN228" i="9" s="1"/>
  <c r="AB228" i="9"/>
  <c r="BM228" i="9" s="1"/>
  <c r="AA228" i="9"/>
  <c r="BL228" i="9" s="1"/>
  <c r="Z228" i="9"/>
  <c r="BK228" i="9" s="1"/>
  <c r="Y228" i="9"/>
  <c r="BJ228" i="9" s="1"/>
  <c r="X228" i="9"/>
  <c r="BI228" i="9" s="1"/>
  <c r="W228" i="9"/>
  <c r="BH228" i="9" s="1"/>
  <c r="V228" i="9"/>
  <c r="BG228" i="9" s="1"/>
  <c r="U228" i="9"/>
  <c r="BF228" i="9" s="1"/>
  <c r="T228" i="9"/>
  <c r="BE228" i="9" s="1"/>
  <c r="S228" i="9"/>
  <c r="BD228" i="9" s="1"/>
  <c r="R228" i="9"/>
  <c r="BC228" i="9" s="1"/>
  <c r="Q228" i="9"/>
  <c r="BB228" i="9" s="1"/>
  <c r="P228" i="9"/>
  <c r="BA228" i="9" s="1"/>
  <c r="O228" i="9"/>
  <c r="AZ228" i="9" s="1"/>
  <c r="N228" i="9"/>
  <c r="AY228" i="9" s="1"/>
  <c r="M228" i="9"/>
  <c r="AX228" i="9" s="1"/>
  <c r="L228" i="9"/>
  <c r="AW228" i="9" s="1"/>
  <c r="K228" i="9"/>
  <c r="AV228" i="9" s="1"/>
  <c r="J228" i="9"/>
  <c r="AU228" i="9" s="1"/>
  <c r="I228" i="9"/>
  <c r="AT228" i="9" s="1"/>
  <c r="H228" i="9"/>
  <c r="AS228" i="9" s="1"/>
  <c r="G228" i="9"/>
  <c r="AR228" i="9" s="1"/>
  <c r="F228" i="9"/>
  <c r="AQ228" i="9" s="1"/>
  <c r="AJ227" i="9"/>
  <c r="BU227" i="9" s="1"/>
  <c r="AI227" i="9"/>
  <c r="BT227" i="9" s="1"/>
  <c r="AH227" i="9"/>
  <c r="BS227" i="9" s="1"/>
  <c r="AG227" i="9"/>
  <c r="BR227" i="9" s="1"/>
  <c r="AF227" i="9"/>
  <c r="BQ227" i="9" s="1"/>
  <c r="AE227" i="9"/>
  <c r="BP227" i="9" s="1"/>
  <c r="AD227" i="9"/>
  <c r="BO227" i="9" s="1"/>
  <c r="AC227" i="9"/>
  <c r="BN227" i="9" s="1"/>
  <c r="AB227" i="9"/>
  <c r="BM227" i="9" s="1"/>
  <c r="AA227" i="9"/>
  <c r="BL227" i="9" s="1"/>
  <c r="Z227" i="9"/>
  <c r="BK227" i="9" s="1"/>
  <c r="Y227" i="9"/>
  <c r="BJ227" i="9" s="1"/>
  <c r="X227" i="9"/>
  <c r="BI227" i="9" s="1"/>
  <c r="W227" i="9"/>
  <c r="BH227" i="9" s="1"/>
  <c r="V227" i="9"/>
  <c r="BG227" i="9" s="1"/>
  <c r="U227" i="9"/>
  <c r="BF227" i="9" s="1"/>
  <c r="T227" i="9"/>
  <c r="BE227" i="9" s="1"/>
  <c r="S227" i="9"/>
  <c r="BD227" i="9" s="1"/>
  <c r="R227" i="9"/>
  <c r="BC227" i="9" s="1"/>
  <c r="Q227" i="9"/>
  <c r="BB227" i="9" s="1"/>
  <c r="P227" i="9"/>
  <c r="BA227" i="9" s="1"/>
  <c r="O227" i="9"/>
  <c r="AZ227" i="9" s="1"/>
  <c r="N227" i="9"/>
  <c r="AY227" i="9" s="1"/>
  <c r="M227" i="9"/>
  <c r="AX227" i="9" s="1"/>
  <c r="L227" i="9"/>
  <c r="AW227" i="9" s="1"/>
  <c r="K227" i="9"/>
  <c r="AV227" i="9" s="1"/>
  <c r="J227" i="9"/>
  <c r="AU227" i="9" s="1"/>
  <c r="I227" i="9"/>
  <c r="AT227" i="9" s="1"/>
  <c r="H227" i="9"/>
  <c r="AS227" i="9" s="1"/>
  <c r="G227" i="9"/>
  <c r="AR227" i="9" s="1"/>
  <c r="F227" i="9"/>
  <c r="AQ227" i="9" s="1"/>
  <c r="AJ226" i="9"/>
  <c r="BU226" i="9" s="1"/>
  <c r="AI226" i="9"/>
  <c r="BT226" i="9" s="1"/>
  <c r="AH226" i="9"/>
  <c r="BS226" i="9" s="1"/>
  <c r="AG226" i="9"/>
  <c r="BR226" i="9" s="1"/>
  <c r="AF226" i="9"/>
  <c r="BQ226" i="9" s="1"/>
  <c r="AE226" i="9"/>
  <c r="BP226" i="9" s="1"/>
  <c r="AD226" i="9"/>
  <c r="BO226" i="9" s="1"/>
  <c r="AC226" i="9"/>
  <c r="BN226" i="9" s="1"/>
  <c r="AB226" i="9"/>
  <c r="BM226" i="9" s="1"/>
  <c r="AA226" i="9"/>
  <c r="BL226" i="9" s="1"/>
  <c r="Z226" i="9"/>
  <c r="BK226" i="9" s="1"/>
  <c r="Y226" i="9"/>
  <c r="BJ226" i="9" s="1"/>
  <c r="X226" i="9"/>
  <c r="BI226" i="9" s="1"/>
  <c r="W226" i="9"/>
  <c r="BH226" i="9" s="1"/>
  <c r="V226" i="9"/>
  <c r="BG226" i="9" s="1"/>
  <c r="U226" i="9"/>
  <c r="BF226" i="9" s="1"/>
  <c r="T226" i="9"/>
  <c r="BE226" i="9" s="1"/>
  <c r="S226" i="9"/>
  <c r="BD226" i="9" s="1"/>
  <c r="R226" i="9"/>
  <c r="BC226" i="9" s="1"/>
  <c r="Q226" i="9"/>
  <c r="BB226" i="9" s="1"/>
  <c r="P226" i="9"/>
  <c r="BA226" i="9" s="1"/>
  <c r="O226" i="9"/>
  <c r="AZ226" i="9" s="1"/>
  <c r="N226" i="9"/>
  <c r="AY226" i="9" s="1"/>
  <c r="M226" i="9"/>
  <c r="AX226" i="9" s="1"/>
  <c r="L226" i="9"/>
  <c r="AW226" i="9" s="1"/>
  <c r="K226" i="9"/>
  <c r="AV226" i="9" s="1"/>
  <c r="J226" i="9"/>
  <c r="AU226" i="9" s="1"/>
  <c r="I226" i="9"/>
  <c r="AT226" i="9" s="1"/>
  <c r="H226" i="9"/>
  <c r="AS226" i="9" s="1"/>
  <c r="G226" i="9"/>
  <c r="AR226" i="9" s="1"/>
  <c r="F226" i="9"/>
  <c r="AQ226" i="9" s="1"/>
  <c r="AJ225" i="9"/>
  <c r="BU225" i="9" s="1"/>
  <c r="AI225" i="9"/>
  <c r="BT225" i="9" s="1"/>
  <c r="AH225" i="9"/>
  <c r="BS225" i="9" s="1"/>
  <c r="AG225" i="9"/>
  <c r="BR225" i="9" s="1"/>
  <c r="AF225" i="9"/>
  <c r="BQ225" i="9" s="1"/>
  <c r="AE225" i="9"/>
  <c r="BP225" i="9" s="1"/>
  <c r="AD225" i="9"/>
  <c r="BO225" i="9" s="1"/>
  <c r="AC225" i="9"/>
  <c r="BN225" i="9" s="1"/>
  <c r="AB225" i="9"/>
  <c r="BM225" i="9" s="1"/>
  <c r="AA225" i="9"/>
  <c r="BL225" i="9" s="1"/>
  <c r="Z225" i="9"/>
  <c r="BK225" i="9" s="1"/>
  <c r="Y225" i="9"/>
  <c r="BJ225" i="9" s="1"/>
  <c r="X225" i="9"/>
  <c r="BI225" i="9" s="1"/>
  <c r="W225" i="9"/>
  <c r="BH225" i="9" s="1"/>
  <c r="V225" i="9"/>
  <c r="BG225" i="9" s="1"/>
  <c r="U225" i="9"/>
  <c r="BF225" i="9" s="1"/>
  <c r="T225" i="9"/>
  <c r="BE225" i="9" s="1"/>
  <c r="S225" i="9"/>
  <c r="BD225" i="9" s="1"/>
  <c r="R225" i="9"/>
  <c r="BC225" i="9" s="1"/>
  <c r="Q225" i="9"/>
  <c r="BB225" i="9" s="1"/>
  <c r="P225" i="9"/>
  <c r="BA225" i="9" s="1"/>
  <c r="O225" i="9"/>
  <c r="AZ225" i="9" s="1"/>
  <c r="N225" i="9"/>
  <c r="AY225" i="9" s="1"/>
  <c r="M225" i="9"/>
  <c r="AX225" i="9" s="1"/>
  <c r="L225" i="9"/>
  <c r="AW225" i="9" s="1"/>
  <c r="K225" i="9"/>
  <c r="AV225" i="9" s="1"/>
  <c r="J225" i="9"/>
  <c r="AU225" i="9" s="1"/>
  <c r="I225" i="9"/>
  <c r="AT225" i="9" s="1"/>
  <c r="H225" i="9"/>
  <c r="AS225" i="9" s="1"/>
  <c r="G225" i="9"/>
  <c r="AR225" i="9" s="1"/>
  <c r="F225" i="9"/>
  <c r="AQ225" i="9" s="1"/>
  <c r="AJ224" i="9"/>
  <c r="BU224" i="9" s="1"/>
  <c r="AI224" i="9"/>
  <c r="BT224" i="9" s="1"/>
  <c r="AH224" i="9"/>
  <c r="BS224" i="9" s="1"/>
  <c r="AG224" i="9"/>
  <c r="BR224" i="9" s="1"/>
  <c r="AF224" i="9"/>
  <c r="BQ224" i="9" s="1"/>
  <c r="AE224" i="9"/>
  <c r="BP224" i="9" s="1"/>
  <c r="AD224" i="9"/>
  <c r="BO224" i="9" s="1"/>
  <c r="AC224" i="9"/>
  <c r="BN224" i="9" s="1"/>
  <c r="AB224" i="9"/>
  <c r="BM224" i="9" s="1"/>
  <c r="AA224" i="9"/>
  <c r="BL224" i="9" s="1"/>
  <c r="Z224" i="9"/>
  <c r="BK224" i="9" s="1"/>
  <c r="Y224" i="9"/>
  <c r="BJ224" i="9" s="1"/>
  <c r="X224" i="9"/>
  <c r="BI224" i="9" s="1"/>
  <c r="W224" i="9"/>
  <c r="BH224" i="9" s="1"/>
  <c r="V224" i="9"/>
  <c r="BG224" i="9" s="1"/>
  <c r="U224" i="9"/>
  <c r="BF224" i="9" s="1"/>
  <c r="T224" i="9"/>
  <c r="BE224" i="9" s="1"/>
  <c r="S224" i="9"/>
  <c r="BD224" i="9" s="1"/>
  <c r="R224" i="9"/>
  <c r="BC224" i="9" s="1"/>
  <c r="Q224" i="9"/>
  <c r="BB224" i="9" s="1"/>
  <c r="P224" i="9"/>
  <c r="BA224" i="9" s="1"/>
  <c r="O224" i="9"/>
  <c r="AZ224" i="9" s="1"/>
  <c r="N224" i="9"/>
  <c r="AY224" i="9" s="1"/>
  <c r="M224" i="9"/>
  <c r="AX224" i="9" s="1"/>
  <c r="L224" i="9"/>
  <c r="AW224" i="9" s="1"/>
  <c r="K224" i="9"/>
  <c r="AV224" i="9" s="1"/>
  <c r="J224" i="9"/>
  <c r="AU224" i="9" s="1"/>
  <c r="I224" i="9"/>
  <c r="AT224" i="9" s="1"/>
  <c r="H224" i="9"/>
  <c r="AS224" i="9" s="1"/>
  <c r="G224" i="9"/>
  <c r="AR224" i="9" s="1"/>
  <c r="F224" i="9"/>
  <c r="AQ224" i="9" s="1"/>
  <c r="AJ223" i="9"/>
  <c r="BU223" i="9" s="1"/>
  <c r="AI223" i="9"/>
  <c r="BT223" i="9" s="1"/>
  <c r="AH223" i="9"/>
  <c r="BS223" i="9" s="1"/>
  <c r="AG223" i="9"/>
  <c r="BR223" i="9" s="1"/>
  <c r="AF223" i="9"/>
  <c r="BQ223" i="9" s="1"/>
  <c r="AE223" i="9"/>
  <c r="BP223" i="9" s="1"/>
  <c r="AD223" i="9"/>
  <c r="BO223" i="9" s="1"/>
  <c r="AC223" i="9"/>
  <c r="BN223" i="9" s="1"/>
  <c r="AB223" i="9"/>
  <c r="BM223" i="9" s="1"/>
  <c r="AA223" i="9"/>
  <c r="BL223" i="9" s="1"/>
  <c r="Z223" i="9"/>
  <c r="BK223" i="9" s="1"/>
  <c r="Y223" i="9"/>
  <c r="BJ223" i="9" s="1"/>
  <c r="X223" i="9"/>
  <c r="BI223" i="9" s="1"/>
  <c r="W223" i="9"/>
  <c r="BH223" i="9" s="1"/>
  <c r="V223" i="9"/>
  <c r="BG223" i="9" s="1"/>
  <c r="U223" i="9"/>
  <c r="BF223" i="9" s="1"/>
  <c r="T223" i="9"/>
  <c r="BE223" i="9" s="1"/>
  <c r="S223" i="9"/>
  <c r="BD223" i="9" s="1"/>
  <c r="R223" i="9"/>
  <c r="BC223" i="9" s="1"/>
  <c r="Q223" i="9"/>
  <c r="BB223" i="9" s="1"/>
  <c r="P223" i="9"/>
  <c r="BA223" i="9" s="1"/>
  <c r="O223" i="9"/>
  <c r="AZ223" i="9" s="1"/>
  <c r="N223" i="9"/>
  <c r="AY223" i="9" s="1"/>
  <c r="M223" i="9"/>
  <c r="AX223" i="9" s="1"/>
  <c r="L223" i="9"/>
  <c r="AW223" i="9" s="1"/>
  <c r="K223" i="9"/>
  <c r="AV223" i="9" s="1"/>
  <c r="J223" i="9"/>
  <c r="AU223" i="9" s="1"/>
  <c r="I223" i="9"/>
  <c r="AT223" i="9" s="1"/>
  <c r="H223" i="9"/>
  <c r="AS223" i="9" s="1"/>
  <c r="G223" i="9"/>
  <c r="AR223" i="9" s="1"/>
  <c r="F223" i="9"/>
  <c r="AQ223" i="9" s="1"/>
  <c r="AJ222" i="9"/>
  <c r="BU222" i="9" s="1"/>
  <c r="AI222" i="9"/>
  <c r="BT222" i="9" s="1"/>
  <c r="AH222" i="9"/>
  <c r="BS222" i="9" s="1"/>
  <c r="AG222" i="9"/>
  <c r="BR222" i="9" s="1"/>
  <c r="AF222" i="9"/>
  <c r="BQ222" i="9" s="1"/>
  <c r="AE222" i="9"/>
  <c r="BP222" i="9" s="1"/>
  <c r="AD222" i="9"/>
  <c r="BO222" i="9" s="1"/>
  <c r="AC222" i="9"/>
  <c r="BN222" i="9" s="1"/>
  <c r="AB222" i="9"/>
  <c r="BM222" i="9" s="1"/>
  <c r="AA222" i="9"/>
  <c r="BL222" i="9" s="1"/>
  <c r="Z222" i="9"/>
  <c r="BK222" i="9" s="1"/>
  <c r="Y222" i="9"/>
  <c r="BJ222" i="9" s="1"/>
  <c r="X222" i="9"/>
  <c r="BI222" i="9" s="1"/>
  <c r="W222" i="9"/>
  <c r="BH222" i="9" s="1"/>
  <c r="V222" i="9"/>
  <c r="BG222" i="9" s="1"/>
  <c r="U222" i="9"/>
  <c r="BF222" i="9" s="1"/>
  <c r="T222" i="9"/>
  <c r="BE222" i="9" s="1"/>
  <c r="S222" i="9"/>
  <c r="BD222" i="9" s="1"/>
  <c r="R222" i="9"/>
  <c r="BC222" i="9" s="1"/>
  <c r="Q222" i="9"/>
  <c r="BB222" i="9" s="1"/>
  <c r="P222" i="9"/>
  <c r="BA222" i="9" s="1"/>
  <c r="O222" i="9"/>
  <c r="AZ222" i="9" s="1"/>
  <c r="N222" i="9"/>
  <c r="AY222" i="9" s="1"/>
  <c r="M222" i="9"/>
  <c r="AX222" i="9" s="1"/>
  <c r="L222" i="9"/>
  <c r="AW222" i="9" s="1"/>
  <c r="K222" i="9"/>
  <c r="AV222" i="9" s="1"/>
  <c r="J222" i="9"/>
  <c r="AU222" i="9" s="1"/>
  <c r="I222" i="9"/>
  <c r="AT222" i="9" s="1"/>
  <c r="H222" i="9"/>
  <c r="AS222" i="9" s="1"/>
  <c r="G222" i="9"/>
  <c r="AR222" i="9" s="1"/>
  <c r="F222" i="9"/>
  <c r="AQ222" i="9" s="1"/>
  <c r="AJ221" i="9"/>
  <c r="BU221" i="9" s="1"/>
  <c r="AI221" i="9"/>
  <c r="BT221" i="9" s="1"/>
  <c r="AH221" i="9"/>
  <c r="BS221" i="9" s="1"/>
  <c r="AG221" i="9"/>
  <c r="BR221" i="9" s="1"/>
  <c r="AF221" i="9"/>
  <c r="BQ221" i="9" s="1"/>
  <c r="AE221" i="9"/>
  <c r="BP221" i="9" s="1"/>
  <c r="AD221" i="9"/>
  <c r="BO221" i="9" s="1"/>
  <c r="AC221" i="9"/>
  <c r="BN221" i="9" s="1"/>
  <c r="AB221" i="9"/>
  <c r="BM221" i="9" s="1"/>
  <c r="AA221" i="9"/>
  <c r="BL221" i="9" s="1"/>
  <c r="Z221" i="9"/>
  <c r="BK221" i="9" s="1"/>
  <c r="Y221" i="9"/>
  <c r="BJ221" i="9" s="1"/>
  <c r="X221" i="9"/>
  <c r="BI221" i="9" s="1"/>
  <c r="W221" i="9"/>
  <c r="BH221" i="9" s="1"/>
  <c r="V221" i="9"/>
  <c r="BG221" i="9" s="1"/>
  <c r="U221" i="9"/>
  <c r="BF221" i="9" s="1"/>
  <c r="T221" i="9"/>
  <c r="BE221" i="9" s="1"/>
  <c r="S221" i="9"/>
  <c r="BD221" i="9" s="1"/>
  <c r="R221" i="9"/>
  <c r="BC221" i="9" s="1"/>
  <c r="Q221" i="9"/>
  <c r="BB221" i="9" s="1"/>
  <c r="P221" i="9"/>
  <c r="BA221" i="9" s="1"/>
  <c r="O221" i="9"/>
  <c r="AZ221" i="9" s="1"/>
  <c r="N221" i="9"/>
  <c r="AY221" i="9" s="1"/>
  <c r="M221" i="9"/>
  <c r="AX221" i="9" s="1"/>
  <c r="L221" i="9"/>
  <c r="AW221" i="9" s="1"/>
  <c r="K221" i="9"/>
  <c r="AV221" i="9" s="1"/>
  <c r="J221" i="9"/>
  <c r="AU221" i="9" s="1"/>
  <c r="I221" i="9"/>
  <c r="AT221" i="9" s="1"/>
  <c r="H221" i="9"/>
  <c r="AS221" i="9" s="1"/>
  <c r="G221" i="9"/>
  <c r="AR221" i="9" s="1"/>
  <c r="F221" i="9"/>
  <c r="AQ221" i="9" s="1"/>
  <c r="AJ220" i="9"/>
  <c r="BU220" i="9" s="1"/>
  <c r="AI220" i="9"/>
  <c r="BT220" i="9" s="1"/>
  <c r="AH220" i="9"/>
  <c r="BS220" i="9" s="1"/>
  <c r="AG220" i="9"/>
  <c r="BR220" i="9" s="1"/>
  <c r="AF220" i="9"/>
  <c r="BQ220" i="9" s="1"/>
  <c r="AE220" i="9"/>
  <c r="BP220" i="9" s="1"/>
  <c r="AD220" i="9"/>
  <c r="BO220" i="9" s="1"/>
  <c r="AC220" i="9"/>
  <c r="BN220" i="9" s="1"/>
  <c r="AB220" i="9"/>
  <c r="BM220" i="9" s="1"/>
  <c r="AA220" i="9"/>
  <c r="BL220" i="9" s="1"/>
  <c r="Z220" i="9"/>
  <c r="BK220" i="9" s="1"/>
  <c r="Y220" i="9"/>
  <c r="BJ220" i="9" s="1"/>
  <c r="X220" i="9"/>
  <c r="BI220" i="9" s="1"/>
  <c r="W220" i="9"/>
  <c r="BH220" i="9" s="1"/>
  <c r="V220" i="9"/>
  <c r="BG220" i="9" s="1"/>
  <c r="U220" i="9"/>
  <c r="BF220" i="9" s="1"/>
  <c r="T220" i="9"/>
  <c r="BE220" i="9" s="1"/>
  <c r="S220" i="9"/>
  <c r="BD220" i="9" s="1"/>
  <c r="R220" i="9"/>
  <c r="BC220" i="9" s="1"/>
  <c r="Q220" i="9"/>
  <c r="BB220" i="9" s="1"/>
  <c r="P220" i="9"/>
  <c r="BA220" i="9" s="1"/>
  <c r="O220" i="9"/>
  <c r="AZ220" i="9" s="1"/>
  <c r="N220" i="9"/>
  <c r="AY220" i="9" s="1"/>
  <c r="M220" i="9"/>
  <c r="AX220" i="9" s="1"/>
  <c r="L220" i="9"/>
  <c r="AW220" i="9" s="1"/>
  <c r="K220" i="9"/>
  <c r="AV220" i="9" s="1"/>
  <c r="J220" i="9"/>
  <c r="AU220" i="9" s="1"/>
  <c r="I220" i="9"/>
  <c r="AT220" i="9" s="1"/>
  <c r="H220" i="9"/>
  <c r="AS220" i="9" s="1"/>
  <c r="G220" i="9"/>
  <c r="AR220" i="9" s="1"/>
  <c r="F220" i="9"/>
  <c r="AQ220" i="9" s="1"/>
  <c r="AJ219" i="9"/>
  <c r="BU219" i="9" s="1"/>
  <c r="AI219" i="9"/>
  <c r="BT219" i="9" s="1"/>
  <c r="AH219" i="9"/>
  <c r="BS219" i="9" s="1"/>
  <c r="AG219" i="9"/>
  <c r="BR219" i="9" s="1"/>
  <c r="AF219" i="9"/>
  <c r="BQ219" i="9" s="1"/>
  <c r="AE219" i="9"/>
  <c r="BP219" i="9" s="1"/>
  <c r="AD219" i="9"/>
  <c r="BO219" i="9" s="1"/>
  <c r="AC219" i="9"/>
  <c r="BN219" i="9" s="1"/>
  <c r="AB219" i="9"/>
  <c r="BM219" i="9" s="1"/>
  <c r="AA219" i="9"/>
  <c r="BL219" i="9" s="1"/>
  <c r="Z219" i="9"/>
  <c r="BK219" i="9" s="1"/>
  <c r="Y219" i="9"/>
  <c r="BJ219" i="9" s="1"/>
  <c r="X219" i="9"/>
  <c r="BI219" i="9" s="1"/>
  <c r="W219" i="9"/>
  <c r="BH219" i="9" s="1"/>
  <c r="V219" i="9"/>
  <c r="BG219" i="9" s="1"/>
  <c r="U219" i="9"/>
  <c r="BF219" i="9" s="1"/>
  <c r="T219" i="9"/>
  <c r="BE219" i="9" s="1"/>
  <c r="S219" i="9"/>
  <c r="BD219" i="9" s="1"/>
  <c r="R219" i="9"/>
  <c r="BC219" i="9" s="1"/>
  <c r="Q219" i="9"/>
  <c r="BB219" i="9" s="1"/>
  <c r="P219" i="9"/>
  <c r="BA219" i="9" s="1"/>
  <c r="O219" i="9"/>
  <c r="AZ219" i="9" s="1"/>
  <c r="N219" i="9"/>
  <c r="AY219" i="9" s="1"/>
  <c r="M219" i="9"/>
  <c r="AX219" i="9" s="1"/>
  <c r="L219" i="9"/>
  <c r="AW219" i="9" s="1"/>
  <c r="K219" i="9"/>
  <c r="AV219" i="9" s="1"/>
  <c r="J219" i="9"/>
  <c r="AU219" i="9" s="1"/>
  <c r="I219" i="9"/>
  <c r="AT219" i="9" s="1"/>
  <c r="H219" i="9"/>
  <c r="AS219" i="9" s="1"/>
  <c r="G219" i="9"/>
  <c r="AR219" i="9" s="1"/>
  <c r="F219" i="9"/>
  <c r="AQ219" i="9" s="1"/>
  <c r="AJ218" i="9"/>
  <c r="BU218" i="9" s="1"/>
  <c r="AI218" i="9"/>
  <c r="BT218" i="9" s="1"/>
  <c r="AH218" i="9"/>
  <c r="BS218" i="9" s="1"/>
  <c r="AG218" i="9"/>
  <c r="BR218" i="9" s="1"/>
  <c r="AF218" i="9"/>
  <c r="BQ218" i="9" s="1"/>
  <c r="AE218" i="9"/>
  <c r="BP218" i="9" s="1"/>
  <c r="AD218" i="9"/>
  <c r="BO218" i="9" s="1"/>
  <c r="AC218" i="9"/>
  <c r="BN218" i="9" s="1"/>
  <c r="AB218" i="9"/>
  <c r="BM218" i="9" s="1"/>
  <c r="AA218" i="9"/>
  <c r="BL218" i="9" s="1"/>
  <c r="Z218" i="9"/>
  <c r="BK218" i="9" s="1"/>
  <c r="Y218" i="9"/>
  <c r="BJ218" i="9" s="1"/>
  <c r="X218" i="9"/>
  <c r="BI218" i="9" s="1"/>
  <c r="W218" i="9"/>
  <c r="BH218" i="9" s="1"/>
  <c r="V218" i="9"/>
  <c r="BG218" i="9" s="1"/>
  <c r="U218" i="9"/>
  <c r="BF218" i="9" s="1"/>
  <c r="T218" i="9"/>
  <c r="BE218" i="9" s="1"/>
  <c r="S218" i="9"/>
  <c r="BD218" i="9" s="1"/>
  <c r="R218" i="9"/>
  <c r="BC218" i="9" s="1"/>
  <c r="Q218" i="9"/>
  <c r="BB218" i="9" s="1"/>
  <c r="P218" i="9"/>
  <c r="BA218" i="9" s="1"/>
  <c r="O218" i="9"/>
  <c r="AZ218" i="9" s="1"/>
  <c r="N218" i="9"/>
  <c r="AY218" i="9" s="1"/>
  <c r="M218" i="9"/>
  <c r="AX218" i="9" s="1"/>
  <c r="L218" i="9"/>
  <c r="AW218" i="9" s="1"/>
  <c r="K218" i="9"/>
  <c r="AV218" i="9" s="1"/>
  <c r="J218" i="9"/>
  <c r="AU218" i="9" s="1"/>
  <c r="I218" i="9"/>
  <c r="AT218" i="9" s="1"/>
  <c r="H218" i="9"/>
  <c r="AS218" i="9" s="1"/>
  <c r="G218" i="9"/>
  <c r="AR218" i="9" s="1"/>
  <c r="F218" i="9"/>
  <c r="AQ218" i="9" s="1"/>
  <c r="AJ217" i="9"/>
  <c r="BU217" i="9" s="1"/>
  <c r="AI217" i="9"/>
  <c r="BT217" i="9" s="1"/>
  <c r="AH217" i="9"/>
  <c r="BS217" i="9" s="1"/>
  <c r="AG217" i="9"/>
  <c r="BR217" i="9" s="1"/>
  <c r="AF217" i="9"/>
  <c r="BQ217" i="9" s="1"/>
  <c r="AE217" i="9"/>
  <c r="BP217" i="9" s="1"/>
  <c r="AD217" i="9"/>
  <c r="BO217" i="9" s="1"/>
  <c r="AC217" i="9"/>
  <c r="BN217" i="9" s="1"/>
  <c r="AB217" i="9"/>
  <c r="BM217" i="9" s="1"/>
  <c r="AA217" i="9"/>
  <c r="BL217" i="9" s="1"/>
  <c r="Z217" i="9"/>
  <c r="BK217" i="9" s="1"/>
  <c r="Y217" i="9"/>
  <c r="BJ217" i="9" s="1"/>
  <c r="X217" i="9"/>
  <c r="BI217" i="9" s="1"/>
  <c r="W217" i="9"/>
  <c r="BH217" i="9" s="1"/>
  <c r="V217" i="9"/>
  <c r="BG217" i="9" s="1"/>
  <c r="U217" i="9"/>
  <c r="BF217" i="9" s="1"/>
  <c r="T217" i="9"/>
  <c r="BE217" i="9" s="1"/>
  <c r="S217" i="9"/>
  <c r="BD217" i="9" s="1"/>
  <c r="R217" i="9"/>
  <c r="BC217" i="9" s="1"/>
  <c r="Q217" i="9"/>
  <c r="BB217" i="9" s="1"/>
  <c r="P217" i="9"/>
  <c r="BA217" i="9" s="1"/>
  <c r="O217" i="9"/>
  <c r="AZ217" i="9" s="1"/>
  <c r="N217" i="9"/>
  <c r="AY217" i="9" s="1"/>
  <c r="M217" i="9"/>
  <c r="AX217" i="9" s="1"/>
  <c r="L217" i="9"/>
  <c r="AW217" i="9" s="1"/>
  <c r="K217" i="9"/>
  <c r="AV217" i="9" s="1"/>
  <c r="J217" i="9"/>
  <c r="AU217" i="9" s="1"/>
  <c r="I217" i="9"/>
  <c r="AT217" i="9" s="1"/>
  <c r="H217" i="9"/>
  <c r="AS217" i="9" s="1"/>
  <c r="G217" i="9"/>
  <c r="AR217" i="9" s="1"/>
  <c r="F217" i="9"/>
  <c r="AQ217" i="9" s="1"/>
  <c r="AJ216" i="9"/>
  <c r="BU216" i="9" s="1"/>
  <c r="AI216" i="9"/>
  <c r="BT216" i="9" s="1"/>
  <c r="AH216" i="9"/>
  <c r="BS216" i="9" s="1"/>
  <c r="AG216" i="9"/>
  <c r="BR216" i="9" s="1"/>
  <c r="AF216" i="9"/>
  <c r="BQ216" i="9" s="1"/>
  <c r="AE216" i="9"/>
  <c r="BP216" i="9" s="1"/>
  <c r="AD216" i="9"/>
  <c r="BO216" i="9" s="1"/>
  <c r="AC216" i="9"/>
  <c r="BN216" i="9" s="1"/>
  <c r="AB216" i="9"/>
  <c r="BM216" i="9" s="1"/>
  <c r="AA216" i="9"/>
  <c r="BL216" i="9" s="1"/>
  <c r="Z216" i="9"/>
  <c r="BK216" i="9" s="1"/>
  <c r="Y216" i="9"/>
  <c r="BJ216" i="9" s="1"/>
  <c r="X216" i="9"/>
  <c r="BI216" i="9" s="1"/>
  <c r="W216" i="9"/>
  <c r="BH216" i="9" s="1"/>
  <c r="V216" i="9"/>
  <c r="BG216" i="9" s="1"/>
  <c r="U216" i="9"/>
  <c r="BF216" i="9" s="1"/>
  <c r="T216" i="9"/>
  <c r="BE216" i="9" s="1"/>
  <c r="S216" i="9"/>
  <c r="BD216" i="9" s="1"/>
  <c r="R216" i="9"/>
  <c r="BC216" i="9" s="1"/>
  <c r="Q216" i="9"/>
  <c r="BB216" i="9" s="1"/>
  <c r="P216" i="9"/>
  <c r="BA216" i="9" s="1"/>
  <c r="O216" i="9"/>
  <c r="AZ216" i="9" s="1"/>
  <c r="N216" i="9"/>
  <c r="AY216" i="9" s="1"/>
  <c r="M216" i="9"/>
  <c r="AX216" i="9" s="1"/>
  <c r="L216" i="9"/>
  <c r="AW216" i="9" s="1"/>
  <c r="K216" i="9"/>
  <c r="AV216" i="9" s="1"/>
  <c r="J216" i="9"/>
  <c r="AU216" i="9" s="1"/>
  <c r="I216" i="9"/>
  <c r="AT216" i="9" s="1"/>
  <c r="H216" i="9"/>
  <c r="AS216" i="9" s="1"/>
  <c r="G216" i="9"/>
  <c r="AR216" i="9" s="1"/>
  <c r="F216" i="9"/>
  <c r="AQ216" i="9" s="1"/>
  <c r="AJ215" i="9"/>
  <c r="BU215" i="9" s="1"/>
  <c r="AI215" i="9"/>
  <c r="BT215" i="9" s="1"/>
  <c r="AH215" i="9"/>
  <c r="BS215" i="9" s="1"/>
  <c r="AG215" i="9"/>
  <c r="BR215" i="9" s="1"/>
  <c r="AF215" i="9"/>
  <c r="BQ215" i="9" s="1"/>
  <c r="AE215" i="9"/>
  <c r="BP215" i="9" s="1"/>
  <c r="AD215" i="9"/>
  <c r="BO215" i="9" s="1"/>
  <c r="AC215" i="9"/>
  <c r="BN215" i="9" s="1"/>
  <c r="AB215" i="9"/>
  <c r="BM215" i="9" s="1"/>
  <c r="AA215" i="9"/>
  <c r="BL215" i="9" s="1"/>
  <c r="Z215" i="9"/>
  <c r="BK215" i="9" s="1"/>
  <c r="Y215" i="9"/>
  <c r="BJ215" i="9" s="1"/>
  <c r="X215" i="9"/>
  <c r="BI215" i="9" s="1"/>
  <c r="W215" i="9"/>
  <c r="BH215" i="9" s="1"/>
  <c r="V215" i="9"/>
  <c r="BG215" i="9" s="1"/>
  <c r="U215" i="9"/>
  <c r="BF215" i="9" s="1"/>
  <c r="T215" i="9"/>
  <c r="BE215" i="9" s="1"/>
  <c r="S215" i="9"/>
  <c r="BD215" i="9" s="1"/>
  <c r="R215" i="9"/>
  <c r="BC215" i="9" s="1"/>
  <c r="Q215" i="9"/>
  <c r="BB215" i="9" s="1"/>
  <c r="P215" i="9"/>
  <c r="BA215" i="9" s="1"/>
  <c r="O215" i="9"/>
  <c r="AZ215" i="9" s="1"/>
  <c r="N215" i="9"/>
  <c r="AY215" i="9" s="1"/>
  <c r="M215" i="9"/>
  <c r="AX215" i="9" s="1"/>
  <c r="L215" i="9"/>
  <c r="AW215" i="9" s="1"/>
  <c r="K215" i="9"/>
  <c r="AV215" i="9" s="1"/>
  <c r="J215" i="9"/>
  <c r="AU215" i="9" s="1"/>
  <c r="I215" i="9"/>
  <c r="AT215" i="9" s="1"/>
  <c r="H215" i="9"/>
  <c r="AS215" i="9" s="1"/>
  <c r="G215" i="9"/>
  <c r="AR215" i="9" s="1"/>
  <c r="F215" i="9"/>
  <c r="AQ215" i="9" s="1"/>
  <c r="AJ214" i="9"/>
  <c r="BU214" i="9" s="1"/>
  <c r="AI214" i="9"/>
  <c r="BT214" i="9" s="1"/>
  <c r="AH214" i="9"/>
  <c r="BS214" i="9" s="1"/>
  <c r="AG214" i="9"/>
  <c r="BR214" i="9" s="1"/>
  <c r="AF214" i="9"/>
  <c r="BQ214" i="9" s="1"/>
  <c r="AE214" i="9"/>
  <c r="BP214" i="9" s="1"/>
  <c r="AD214" i="9"/>
  <c r="BO214" i="9" s="1"/>
  <c r="AC214" i="9"/>
  <c r="BN214" i="9" s="1"/>
  <c r="AB214" i="9"/>
  <c r="BM214" i="9" s="1"/>
  <c r="AA214" i="9"/>
  <c r="BL214" i="9" s="1"/>
  <c r="Z214" i="9"/>
  <c r="BK214" i="9" s="1"/>
  <c r="Y214" i="9"/>
  <c r="BJ214" i="9" s="1"/>
  <c r="X214" i="9"/>
  <c r="BI214" i="9" s="1"/>
  <c r="W214" i="9"/>
  <c r="BH214" i="9" s="1"/>
  <c r="V214" i="9"/>
  <c r="BG214" i="9" s="1"/>
  <c r="U214" i="9"/>
  <c r="BF214" i="9" s="1"/>
  <c r="T214" i="9"/>
  <c r="BE214" i="9" s="1"/>
  <c r="S214" i="9"/>
  <c r="BD214" i="9" s="1"/>
  <c r="R214" i="9"/>
  <c r="BC214" i="9" s="1"/>
  <c r="Q214" i="9"/>
  <c r="BB214" i="9" s="1"/>
  <c r="P214" i="9"/>
  <c r="BA214" i="9" s="1"/>
  <c r="O214" i="9"/>
  <c r="AZ214" i="9" s="1"/>
  <c r="N214" i="9"/>
  <c r="AY214" i="9" s="1"/>
  <c r="M214" i="9"/>
  <c r="AX214" i="9" s="1"/>
  <c r="L214" i="9"/>
  <c r="AW214" i="9" s="1"/>
  <c r="K214" i="9"/>
  <c r="AV214" i="9" s="1"/>
  <c r="J214" i="9"/>
  <c r="AU214" i="9" s="1"/>
  <c r="I214" i="9"/>
  <c r="AT214" i="9" s="1"/>
  <c r="H214" i="9"/>
  <c r="AS214" i="9" s="1"/>
  <c r="G214" i="9"/>
  <c r="AR214" i="9" s="1"/>
  <c r="F214" i="9"/>
  <c r="AQ214" i="9" s="1"/>
  <c r="AJ213" i="9"/>
  <c r="BU213" i="9" s="1"/>
  <c r="AI213" i="9"/>
  <c r="BT213" i="9" s="1"/>
  <c r="AH213" i="9"/>
  <c r="BS213" i="9" s="1"/>
  <c r="AG213" i="9"/>
  <c r="BR213" i="9" s="1"/>
  <c r="AF213" i="9"/>
  <c r="BQ213" i="9" s="1"/>
  <c r="AE213" i="9"/>
  <c r="BP213" i="9" s="1"/>
  <c r="AD213" i="9"/>
  <c r="BO213" i="9" s="1"/>
  <c r="AC213" i="9"/>
  <c r="BN213" i="9" s="1"/>
  <c r="AB213" i="9"/>
  <c r="BM213" i="9" s="1"/>
  <c r="AA213" i="9"/>
  <c r="BL213" i="9" s="1"/>
  <c r="Z213" i="9"/>
  <c r="BK213" i="9" s="1"/>
  <c r="Y213" i="9"/>
  <c r="BJ213" i="9" s="1"/>
  <c r="X213" i="9"/>
  <c r="BI213" i="9" s="1"/>
  <c r="W213" i="9"/>
  <c r="BH213" i="9" s="1"/>
  <c r="V213" i="9"/>
  <c r="BG213" i="9" s="1"/>
  <c r="U213" i="9"/>
  <c r="BF213" i="9" s="1"/>
  <c r="T213" i="9"/>
  <c r="BE213" i="9" s="1"/>
  <c r="S213" i="9"/>
  <c r="BD213" i="9" s="1"/>
  <c r="R213" i="9"/>
  <c r="BC213" i="9" s="1"/>
  <c r="Q213" i="9"/>
  <c r="BB213" i="9" s="1"/>
  <c r="P213" i="9"/>
  <c r="BA213" i="9" s="1"/>
  <c r="O213" i="9"/>
  <c r="AZ213" i="9" s="1"/>
  <c r="N213" i="9"/>
  <c r="AY213" i="9" s="1"/>
  <c r="M213" i="9"/>
  <c r="AX213" i="9" s="1"/>
  <c r="L213" i="9"/>
  <c r="AW213" i="9" s="1"/>
  <c r="K213" i="9"/>
  <c r="AV213" i="9" s="1"/>
  <c r="J213" i="9"/>
  <c r="AU213" i="9" s="1"/>
  <c r="I213" i="9"/>
  <c r="AT213" i="9" s="1"/>
  <c r="H213" i="9"/>
  <c r="AS213" i="9" s="1"/>
  <c r="G213" i="9"/>
  <c r="AR213" i="9" s="1"/>
  <c r="F213" i="9"/>
  <c r="AQ213" i="9" s="1"/>
  <c r="AJ212" i="9"/>
  <c r="BU212" i="9" s="1"/>
  <c r="AI212" i="9"/>
  <c r="BT212" i="9" s="1"/>
  <c r="AH212" i="9"/>
  <c r="BS212" i="9" s="1"/>
  <c r="AG212" i="9"/>
  <c r="BR212" i="9" s="1"/>
  <c r="AF212" i="9"/>
  <c r="BQ212" i="9" s="1"/>
  <c r="AE212" i="9"/>
  <c r="BP212" i="9" s="1"/>
  <c r="AD212" i="9"/>
  <c r="BO212" i="9" s="1"/>
  <c r="AC212" i="9"/>
  <c r="BN212" i="9" s="1"/>
  <c r="AB212" i="9"/>
  <c r="BM212" i="9" s="1"/>
  <c r="AA212" i="9"/>
  <c r="BL212" i="9" s="1"/>
  <c r="Z212" i="9"/>
  <c r="BK212" i="9" s="1"/>
  <c r="Y212" i="9"/>
  <c r="BJ212" i="9" s="1"/>
  <c r="X212" i="9"/>
  <c r="BI212" i="9" s="1"/>
  <c r="W212" i="9"/>
  <c r="BH212" i="9" s="1"/>
  <c r="V212" i="9"/>
  <c r="BG212" i="9" s="1"/>
  <c r="U212" i="9"/>
  <c r="BF212" i="9" s="1"/>
  <c r="T212" i="9"/>
  <c r="BE212" i="9" s="1"/>
  <c r="S212" i="9"/>
  <c r="BD212" i="9" s="1"/>
  <c r="R212" i="9"/>
  <c r="BC212" i="9" s="1"/>
  <c r="Q212" i="9"/>
  <c r="BB212" i="9" s="1"/>
  <c r="P212" i="9"/>
  <c r="BA212" i="9" s="1"/>
  <c r="O212" i="9"/>
  <c r="AZ212" i="9" s="1"/>
  <c r="N212" i="9"/>
  <c r="AY212" i="9" s="1"/>
  <c r="M212" i="9"/>
  <c r="AX212" i="9" s="1"/>
  <c r="L212" i="9"/>
  <c r="AW212" i="9" s="1"/>
  <c r="K212" i="9"/>
  <c r="AV212" i="9" s="1"/>
  <c r="J212" i="9"/>
  <c r="AU212" i="9" s="1"/>
  <c r="I212" i="9"/>
  <c r="AT212" i="9" s="1"/>
  <c r="H212" i="9"/>
  <c r="AS212" i="9" s="1"/>
  <c r="G212" i="9"/>
  <c r="AR212" i="9" s="1"/>
  <c r="F212" i="9"/>
  <c r="AQ212" i="9" s="1"/>
  <c r="AJ211" i="9"/>
  <c r="BU211" i="9" s="1"/>
  <c r="AI211" i="9"/>
  <c r="BT211" i="9" s="1"/>
  <c r="AH211" i="9"/>
  <c r="BS211" i="9" s="1"/>
  <c r="AG211" i="9"/>
  <c r="BR211" i="9" s="1"/>
  <c r="AF211" i="9"/>
  <c r="BQ211" i="9" s="1"/>
  <c r="AE211" i="9"/>
  <c r="BP211" i="9" s="1"/>
  <c r="AD211" i="9"/>
  <c r="BO211" i="9" s="1"/>
  <c r="AC211" i="9"/>
  <c r="BN211" i="9" s="1"/>
  <c r="AB211" i="9"/>
  <c r="BM211" i="9" s="1"/>
  <c r="AA211" i="9"/>
  <c r="BL211" i="9" s="1"/>
  <c r="Z211" i="9"/>
  <c r="BK211" i="9" s="1"/>
  <c r="Y211" i="9"/>
  <c r="BJ211" i="9" s="1"/>
  <c r="X211" i="9"/>
  <c r="BI211" i="9" s="1"/>
  <c r="W211" i="9"/>
  <c r="BH211" i="9" s="1"/>
  <c r="V211" i="9"/>
  <c r="BG211" i="9" s="1"/>
  <c r="U211" i="9"/>
  <c r="BF211" i="9" s="1"/>
  <c r="T211" i="9"/>
  <c r="BE211" i="9" s="1"/>
  <c r="S211" i="9"/>
  <c r="BD211" i="9" s="1"/>
  <c r="R211" i="9"/>
  <c r="BC211" i="9" s="1"/>
  <c r="Q211" i="9"/>
  <c r="BB211" i="9" s="1"/>
  <c r="P211" i="9"/>
  <c r="BA211" i="9" s="1"/>
  <c r="O211" i="9"/>
  <c r="AZ211" i="9" s="1"/>
  <c r="N211" i="9"/>
  <c r="AY211" i="9" s="1"/>
  <c r="M211" i="9"/>
  <c r="AX211" i="9" s="1"/>
  <c r="L211" i="9"/>
  <c r="AW211" i="9" s="1"/>
  <c r="K211" i="9"/>
  <c r="AV211" i="9" s="1"/>
  <c r="J211" i="9"/>
  <c r="AU211" i="9" s="1"/>
  <c r="I211" i="9"/>
  <c r="AT211" i="9" s="1"/>
  <c r="H211" i="9"/>
  <c r="AS211" i="9" s="1"/>
  <c r="G211" i="9"/>
  <c r="AR211" i="9" s="1"/>
  <c r="F211" i="9"/>
  <c r="AQ211" i="9" s="1"/>
  <c r="AJ210" i="9"/>
  <c r="BU210" i="9" s="1"/>
  <c r="AI210" i="9"/>
  <c r="BT210" i="9" s="1"/>
  <c r="AH210" i="9"/>
  <c r="BS210" i="9" s="1"/>
  <c r="AG210" i="9"/>
  <c r="BR210" i="9" s="1"/>
  <c r="AF210" i="9"/>
  <c r="BQ210" i="9" s="1"/>
  <c r="AE210" i="9"/>
  <c r="BP210" i="9" s="1"/>
  <c r="AD210" i="9"/>
  <c r="BO210" i="9" s="1"/>
  <c r="AC210" i="9"/>
  <c r="BN210" i="9" s="1"/>
  <c r="AB210" i="9"/>
  <c r="BM210" i="9" s="1"/>
  <c r="AA210" i="9"/>
  <c r="BL210" i="9" s="1"/>
  <c r="Z210" i="9"/>
  <c r="BK210" i="9" s="1"/>
  <c r="Y210" i="9"/>
  <c r="BJ210" i="9" s="1"/>
  <c r="X210" i="9"/>
  <c r="BI210" i="9" s="1"/>
  <c r="W210" i="9"/>
  <c r="BH210" i="9" s="1"/>
  <c r="V210" i="9"/>
  <c r="BG210" i="9" s="1"/>
  <c r="U210" i="9"/>
  <c r="BF210" i="9" s="1"/>
  <c r="T210" i="9"/>
  <c r="BE210" i="9" s="1"/>
  <c r="S210" i="9"/>
  <c r="BD210" i="9" s="1"/>
  <c r="R210" i="9"/>
  <c r="BC210" i="9" s="1"/>
  <c r="Q210" i="9"/>
  <c r="BB210" i="9" s="1"/>
  <c r="P210" i="9"/>
  <c r="BA210" i="9" s="1"/>
  <c r="O210" i="9"/>
  <c r="AZ210" i="9" s="1"/>
  <c r="N210" i="9"/>
  <c r="AY210" i="9" s="1"/>
  <c r="M210" i="9"/>
  <c r="AX210" i="9" s="1"/>
  <c r="L210" i="9"/>
  <c r="AW210" i="9" s="1"/>
  <c r="K210" i="9"/>
  <c r="AV210" i="9" s="1"/>
  <c r="J210" i="9"/>
  <c r="AU210" i="9" s="1"/>
  <c r="I210" i="9"/>
  <c r="AT210" i="9" s="1"/>
  <c r="H210" i="9"/>
  <c r="AS210" i="9" s="1"/>
  <c r="G210" i="9"/>
  <c r="AR210" i="9" s="1"/>
  <c r="F210" i="9"/>
  <c r="AQ210" i="9" s="1"/>
  <c r="AJ209" i="9"/>
  <c r="BU209" i="9" s="1"/>
  <c r="AI209" i="9"/>
  <c r="BT209" i="9" s="1"/>
  <c r="AH209" i="9"/>
  <c r="BS209" i="9" s="1"/>
  <c r="AG209" i="9"/>
  <c r="BR209" i="9" s="1"/>
  <c r="AF209" i="9"/>
  <c r="BQ209" i="9" s="1"/>
  <c r="AE209" i="9"/>
  <c r="BP209" i="9" s="1"/>
  <c r="AD209" i="9"/>
  <c r="BO209" i="9" s="1"/>
  <c r="AC209" i="9"/>
  <c r="BN209" i="9" s="1"/>
  <c r="AB209" i="9"/>
  <c r="BM209" i="9" s="1"/>
  <c r="AA209" i="9"/>
  <c r="BL209" i="9" s="1"/>
  <c r="Z209" i="9"/>
  <c r="BK209" i="9" s="1"/>
  <c r="Y209" i="9"/>
  <c r="BJ209" i="9" s="1"/>
  <c r="X209" i="9"/>
  <c r="BI209" i="9" s="1"/>
  <c r="W209" i="9"/>
  <c r="BH209" i="9" s="1"/>
  <c r="V209" i="9"/>
  <c r="BG209" i="9" s="1"/>
  <c r="U209" i="9"/>
  <c r="BF209" i="9" s="1"/>
  <c r="T209" i="9"/>
  <c r="BE209" i="9" s="1"/>
  <c r="S209" i="9"/>
  <c r="BD209" i="9" s="1"/>
  <c r="R209" i="9"/>
  <c r="BC209" i="9" s="1"/>
  <c r="Q209" i="9"/>
  <c r="BB209" i="9" s="1"/>
  <c r="P209" i="9"/>
  <c r="BA209" i="9" s="1"/>
  <c r="O209" i="9"/>
  <c r="AZ209" i="9" s="1"/>
  <c r="N209" i="9"/>
  <c r="AY209" i="9" s="1"/>
  <c r="M209" i="9"/>
  <c r="AX209" i="9" s="1"/>
  <c r="L209" i="9"/>
  <c r="AW209" i="9" s="1"/>
  <c r="K209" i="9"/>
  <c r="AV209" i="9" s="1"/>
  <c r="J209" i="9"/>
  <c r="AU209" i="9" s="1"/>
  <c r="I209" i="9"/>
  <c r="AT209" i="9" s="1"/>
  <c r="H209" i="9"/>
  <c r="AS209" i="9" s="1"/>
  <c r="G209" i="9"/>
  <c r="AR209" i="9" s="1"/>
  <c r="F209" i="9"/>
  <c r="AQ209" i="9" s="1"/>
  <c r="AJ208" i="9"/>
  <c r="BU208" i="9" s="1"/>
  <c r="AI208" i="9"/>
  <c r="BT208" i="9" s="1"/>
  <c r="AH208" i="9"/>
  <c r="BS208" i="9" s="1"/>
  <c r="AG208" i="9"/>
  <c r="BR208" i="9" s="1"/>
  <c r="AF208" i="9"/>
  <c r="BQ208" i="9" s="1"/>
  <c r="AE208" i="9"/>
  <c r="BP208" i="9" s="1"/>
  <c r="AD208" i="9"/>
  <c r="BO208" i="9" s="1"/>
  <c r="AC208" i="9"/>
  <c r="BN208" i="9" s="1"/>
  <c r="AB208" i="9"/>
  <c r="BM208" i="9" s="1"/>
  <c r="AA208" i="9"/>
  <c r="BL208" i="9" s="1"/>
  <c r="Z208" i="9"/>
  <c r="BK208" i="9" s="1"/>
  <c r="Y208" i="9"/>
  <c r="BJ208" i="9" s="1"/>
  <c r="X208" i="9"/>
  <c r="BI208" i="9" s="1"/>
  <c r="W208" i="9"/>
  <c r="BH208" i="9" s="1"/>
  <c r="V208" i="9"/>
  <c r="BG208" i="9" s="1"/>
  <c r="U208" i="9"/>
  <c r="BF208" i="9" s="1"/>
  <c r="T208" i="9"/>
  <c r="BE208" i="9" s="1"/>
  <c r="S208" i="9"/>
  <c r="BD208" i="9" s="1"/>
  <c r="R208" i="9"/>
  <c r="BC208" i="9" s="1"/>
  <c r="Q208" i="9"/>
  <c r="BB208" i="9" s="1"/>
  <c r="P208" i="9"/>
  <c r="BA208" i="9" s="1"/>
  <c r="O208" i="9"/>
  <c r="AZ208" i="9" s="1"/>
  <c r="N208" i="9"/>
  <c r="AY208" i="9" s="1"/>
  <c r="M208" i="9"/>
  <c r="AX208" i="9" s="1"/>
  <c r="L208" i="9"/>
  <c r="AW208" i="9" s="1"/>
  <c r="K208" i="9"/>
  <c r="AV208" i="9" s="1"/>
  <c r="J208" i="9"/>
  <c r="AU208" i="9" s="1"/>
  <c r="I208" i="9"/>
  <c r="AT208" i="9" s="1"/>
  <c r="H208" i="9"/>
  <c r="AS208" i="9" s="1"/>
  <c r="G208" i="9"/>
  <c r="AR208" i="9" s="1"/>
  <c r="F208" i="9"/>
  <c r="AQ208" i="9" s="1"/>
  <c r="AJ207" i="9"/>
  <c r="BU207" i="9" s="1"/>
  <c r="AI207" i="9"/>
  <c r="BT207" i="9" s="1"/>
  <c r="AH207" i="9"/>
  <c r="BS207" i="9" s="1"/>
  <c r="AG207" i="9"/>
  <c r="BR207" i="9" s="1"/>
  <c r="AF207" i="9"/>
  <c r="BQ207" i="9" s="1"/>
  <c r="AE207" i="9"/>
  <c r="BP207" i="9" s="1"/>
  <c r="AD207" i="9"/>
  <c r="BO207" i="9" s="1"/>
  <c r="AC207" i="9"/>
  <c r="BN207" i="9" s="1"/>
  <c r="AB207" i="9"/>
  <c r="BM207" i="9" s="1"/>
  <c r="AA207" i="9"/>
  <c r="BL207" i="9" s="1"/>
  <c r="Z207" i="9"/>
  <c r="BK207" i="9" s="1"/>
  <c r="Y207" i="9"/>
  <c r="BJ207" i="9" s="1"/>
  <c r="X207" i="9"/>
  <c r="BI207" i="9" s="1"/>
  <c r="W207" i="9"/>
  <c r="BH207" i="9" s="1"/>
  <c r="V207" i="9"/>
  <c r="BG207" i="9" s="1"/>
  <c r="U207" i="9"/>
  <c r="BF207" i="9" s="1"/>
  <c r="T207" i="9"/>
  <c r="BE207" i="9" s="1"/>
  <c r="S207" i="9"/>
  <c r="BD207" i="9" s="1"/>
  <c r="R207" i="9"/>
  <c r="BC207" i="9" s="1"/>
  <c r="Q207" i="9"/>
  <c r="BB207" i="9" s="1"/>
  <c r="P207" i="9"/>
  <c r="BA207" i="9" s="1"/>
  <c r="O207" i="9"/>
  <c r="AZ207" i="9" s="1"/>
  <c r="N207" i="9"/>
  <c r="AY207" i="9" s="1"/>
  <c r="M207" i="9"/>
  <c r="AX207" i="9" s="1"/>
  <c r="L207" i="9"/>
  <c r="AW207" i="9" s="1"/>
  <c r="K207" i="9"/>
  <c r="AV207" i="9" s="1"/>
  <c r="J207" i="9"/>
  <c r="AU207" i="9" s="1"/>
  <c r="I207" i="9"/>
  <c r="AT207" i="9" s="1"/>
  <c r="H207" i="9"/>
  <c r="AS207" i="9" s="1"/>
  <c r="G207" i="9"/>
  <c r="AR207" i="9" s="1"/>
  <c r="F207" i="9"/>
  <c r="AQ207" i="9" s="1"/>
  <c r="AJ206" i="9"/>
  <c r="BU206" i="9" s="1"/>
  <c r="AI206" i="9"/>
  <c r="BT206" i="9" s="1"/>
  <c r="AH206" i="9"/>
  <c r="BS206" i="9" s="1"/>
  <c r="AG206" i="9"/>
  <c r="BR206" i="9" s="1"/>
  <c r="AF206" i="9"/>
  <c r="BQ206" i="9" s="1"/>
  <c r="AE206" i="9"/>
  <c r="BP206" i="9" s="1"/>
  <c r="AD206" i="9"/>
  <c r="BO206" i="9" s="1"/>
  <c r="AC206" i="9"/>
  <c r="BN206" i="9" s="1"/>
  <c r="AB206" i="9"/>
  <c r="BM206" i="9" s="1"/>
  <c r="AA206" i="9"/>
  <c r="BL206" i="9" s="1"/>
  <c r="Z206" i="9"/>
  <c r="BK206" i="9" s="1"/>
  <c r="Y206" i="9"/>
  <c r="BJ206" i="9" s="1"/>
  <c r="X206" i="9"/>
  <c r="BI206" i="9" s="1"/>
  <c r="W206" i="9"/>
  <c r="BH206" i="9" s="1"/>
  <c r="V206" i="9"/>
  <c r="BG206" i="9" s="1"/>
  <c r="U206" i="9"/>
  <c r="BF206" i="9" s="1"/>
  <c r="T206" i="9"/>
  <c r="BE206" i="9" s="1"/>
  <c r="S206" i="9"/>
  <c r="BD206" i="9" s="1"/>
  <c r="R206" i="9"/>
  <c r="BC206" i="9" s="1"/>
  <c r="Q206" i="9"/>
  <c r="BB206" i="9" s="1"/>
  <c r="P206" i="9"/>
  <c r="BA206" i="9" s="1"/>
  <c r="O206" i="9"/>
  <c r="AZ206" i="9" s="1"/>
  <c r="N206" i="9"/>
  <c r="AY206" i="9" s="1"/>
  <c r="M206" i="9"/>
  <c r="AX206" i="9" s="1"/>
  <c r="L206" i="9"/>
  <c r="AW206" i="9" s="1"/>
  <c r="K206" i="9"/>
  <c r="AV206" i="9" s="1"/>
  <c r="J206" i="9"/>
  <c r="AU206" i="9" s="1"/>
  <c r="I206" i="9"/>
  <c r="AT206" i="9" s="1"/>
  <c r="H206" i="9"/>
  <c r="AS206" i="9" s="1"/>
  <c r="G206" i="9"/>
  <c r="AR206" i="9" s="1"/>
  <c r="F206" i="9"/>
  <c r="AQ206" i="9" s="1"/>
  <c r="AJ205" i="9"/>
  <c r="BU205" i="9" s="1"/>
  <c r="AI205" i="9"/>
  <c r="BT205" i="9" s="1"/>
  <c r="AH205" i="9"/>
  <c r="BS205" i="9" s="1"/>
  <c r="AG205" i="9"/>
  <c r="BR205" i="9" s="1"/>
  <c r="AF205" i="9"/>
  <c r="BQ205" i="9" s="1"/>
  <c r="AE205" i="9"/>
  <c r="BP205" i="9" s="1"/>
  <c r="AD205" i="9"/>
  <c r="BO205" i="9" s="1"/>
  <c r="AC205" i="9"/>
  <c r="BN205" i="9" s="1"/>
  <c r="AB205" i="9"/>
  <c r="BM205" i="9" s="1"/>
  <c r="AA205" i="9"/>
  <c r="BL205" i="9" s="1"/>
  <c r="Z205" i="9"/>
  <c r="BK205" i="9" s="1"/>
  <c r="Y205" i="9"/>
  <c r="BJ205" i="9" s="1"/>
  <c r="X205" i="9"/>
  <c r="BI205" i="9" s="1"/>
  <c r="W205" i="9"/>
  <c r="BH205" i="9" s="1"/>
  <c r="V205" i="9"/>
  <c r="BG205" i="9" s="1"/>
  <c r="U205" i="9"/>
  <c r="BF205" i="9" s="1"/>
  <c r="T205" i="9"/>
  <c r="BE205" i="9" s="1"/>
  <c r="S205" i="9"/>
  <c r="BD205" i="9" s="1"/>
  <c r="R205" i="9"/>
  <c r="BC205" i="9" s="1"/>
  <c r="Q205" i="9"/>
  <c r="BB205" i="9" s="1"/>
  <c r="P205" i="9"/>
  <c r="BA205" i="9" s="1"/>
  <c r="O205" i="9"/>
  <c r="AZ205" i="9" s="1"/>
  <c r="N205" i="9"/>
  <c r="AY205" i="9" s="1"/>
  <c r="M205" i="9"/>
  <c r="AX205" i="9" s="1"/>
  <c r="L205" i="9"/>
  <c r="AW205" i="9" s="1"/>
  <c r="K205" i="9"/>
  <c r="AV205" i="9" s="1"/>
  <c r="J205" i="9"/>
  <c r="AU205" i="9" s="1"/>
  <c r="I205" i="9"/>
  <c r="AT205" i="9" s="1"/>
  <c r="H205" i="9"/>
  <c r="AS205" i="9" s="1"/>
  <c r="G205" i="9"/>
  <c r="AR205" i="9" s="1"/>
  <c r="F205" i="9"/>
  <c r="AQ205" i="9" s="1"/>
  <c r="AJ204" i="9"/>
  <c r="BU204" i="9" s="1"/>
  <c r="AI204" i="9"/>
  <c r="BT204" i="9" s="1"/>
  <c r="AH204" i="9"/>
  <c r="BS204" i="9" s="1"/>
  <c r="AG204" i="9"/>
  <c r="BR204" i="9" s="1"/>
  <c r="AF204" i="9"/>
  <c r="BQ204" i="9" s="1"/>
  <c r="AE204" i="9"/>
  <c r="BP204" i="9" s="1"/>
  <c r="AD204" i="9"/>
  <c r="BO204" i="9" s="1"/>
  <c r="AC204" i="9"/>
  <c r="BN204" i="9" s="1"/>
  <c r="AB204" i="9"/>
  <c r="BM204" i="9" s="1"/>
  <c r="AA204" i="9"/>
  <c r="BL204" i="9" s="1"/>
  <c r="Z204" i="9"/>
  <c r="BK204" i="9" s="1"/>
  <c r="Y204" i="9"/>
  <c r="BJ204" i="9" s="1"/>
  <c r="X204" i="9"/>
  <c r="BI204" i="9" s="1"/>
  <c r="W204" i="9"/>
  <c r="BH204" i="9" s="1"/>
  <c r="V204" i="9"/>
  <c r="BG204" i="9" s="1"/>
  <c r="U204" i="9"/>
  <c r="BF204" i="9" s="1"/>
  <c r="T204" i="9"/>
  <c r="BE204" i="9" s="1"/>
  <c r="S204" i="9"/>
  <c r="BD204" i="9" s="1"/>
  <c r="R204" i="9"/>
  <c r="BC204" i="9" s="1"/>
  <c r="Q204" i="9"/>
  <c r="BB204" i="9" s="1"/>
  <c r="P204" i="9"/>
  <c r="BA204" i="9" s="1"/>
  <c r="O204" i="9"/>
  <c r="AZ204" i="9" s="1"/>
  <c r="N204" i="9"/>
  <c r="AY204" i="9" s="1"/>
  <c r="M204" i="9"/>
  <c r="AX204" i="9" s="1"/>
  <c r="L204" i="9"/>
  <c r="AW204" i="9" s="1"/>
  <c r="K204" i="9"/>
  <c r="AV204" i="9" s="1"/>
  <c r="J204" i="9"/>
  <c r="AU204" i="9" s="1"/>
  <c r="I204" i="9"/>
  <c r="AT204" i="9" s="1"/>
  <c r="H204" i="9"/>
  <c r="AS204" i="9" s="1"/>
  <c r="G204" i="9"/>
  <c r="AR204" i="9" s="1"/>
  <c r="F204" i="9"/>
  <c r="AQ204" i="9" s="1"/>
  <c r="AJ203" i="9"/>
  <c r="BU203" i="9" s="1"/>
  <c r="AI203" i="9"/>
  <c r="BT203" i="9" s="1"/>
  <c r="AH203" i="9"/>
  <c r="BS203" i="9" s="1"/>
  <c r="AG203" i="9"/>
  <c r="BR203" i="9" s="1"/>
  <c r="AF203" i="9"/>
  <c r="BQ203" i="9" s="1"/>
  <c r="AE203" i="9"/>
  <c r="BP203" i="9" s="1"/>
  <c r="AD203" i="9"/>
  <c r="BO203" i="9" s="1"/>
  <c r="AC203" i="9"/>
  <c r="BN203" i="9" s="1"/>
  <c r="AB203" i="9"/>
  <c r="BM203" i="9" s="1"/>
  <c r="AA203" i="9"/>
  <c r="BL203" i="9" s="1"/>
  <c r="Z203" i="9"/>
  <c r="BK203" i="9" s="1"/>
  <c r="Y203" i="9"/>
  <c r="BJ203" i="9" s="1"/>
  <c r="X203" i="9"/>
  <c r="BI203" i="9" s="1"/>
  <c r="W203" i="9"/>
  <c r="BH203" i="9" s="1"/>
  <c r="V203" i="9"/>
  <c r="BG203" i="9" s="1"/>
  <c r="U203" i="9"/>
  <c r="BF203" i="9" s="1"/>
  <c r="T203" i="9"/>
  <c r="BE203" i="9" s="1"/>
  <c r="S203" i="9"/>
  <c r="BD203" i="9" s="1"/>
  <c r="R203" i="9"/>
  <c r="BC203" i="9" s="1"/>
  <c r="Q203" i="9"/>
  <c r="BB203" i="9" s="1"/>
  <c r="P203" i="9"/>
  <c r="BA203" i="9" s="1"/>
  <c r="O203" i="9"/>
  <c r="AZ203" i="9" s="1"/>
  <c r="N203" i="9"/>
  <c r="AY203" i="9" s="1"/>
  <c r="M203" i="9"/>
  <c r="AX203" i="9" s="1"/>
  <c r="L203" i="9"/>
  <c r="AW203" i="9" s="1"/>
  <c r="K203" i="9"/>
  <c r="AV203" i="9" s="1"/>
  <c r="J203" i="9"/>
  <c r="AU203" i="9" s="1"/>
  <c r="I203" i="9"/>
  <c r="AT203" i="9" s="1"/>
  <c r="H203" i="9"/>
  <c r="AS203" i="9" s="1"/>
  <c r="G203" i="9"/>
  <c r="AR203" i="9" s="1"/>
  <c r="F203" i="9"/>
  <c r="AQ203" i="9" s="1"/>
  <c r="AJ202" i="9"/>
  <c r="BU202" i="9" s="1"/>
  <c r="AI202" i="9"/>
  <c r="BT202" i="9" s="1"/>
  <c r="AH202" i="9"/>
  <c r="BS202" i="9" s="1"/>
  <c r="AG202" i="9"/>
  <c r="BR202" i="9" s="1"/>
  <c r="AF202" i="9"/>
  <c r="BQ202" i="9" s="1"/>
  <c r="AE202" i="9"/>
  <c r="BP202" i="9" s="1"/>
  <c r="AD202" i="9"/>
  <c r="BO202" i="9" s="1"/>
  <c r="AC202" i="9"/>
  <c r="BN202" i="9" s="1"/>
  <c r="AB202" i="9"/>
  <c r="BM202" i="9" s="1"/>
  <c r="AA202" i="9"/>
  <c r="BL202" i="9" s="1"/>
  <c r="Z202" i="9"/>
  <c r="BK202" i="9" s="1"/>
  <c r="Y202" i="9"/>
  <c r="BJ202" i="9" s="1"/>
  <c r="X202" i="9"/>
  <c r="BI202" i="9" s="1"/>
  <c r="W202" i="9"/>
  <c r="BH202" i="9" s="1"/>
  <c r="V202" i="9"/>
  <c r="BG202" i="9" s="1"/>
  <c r="U202" i="9"/>
  <c r="BF202" i="9" s="1"/>
  <c r="T202" i="9"/>
  <c r="BE202" i="9" s="1"/>
  <c r="S202" i="9"/>
  <c r="BD202" i="9" s="1"/>
  <c r="R202" i="9"/>
  <c r="BC202" i="9" s="1"/>
  <c r="Q202" i="9"/>
  <c r="BB202" i="9" s="1"/>
  <c r="P202" i="9"/>
  <c r="BA202" i="9" s="1"/>
  <c r="O202" i="9"/>
  <c r="AZ202" i="9" s="1"/>
  <c r="N202" i="9"/>
  <c r="AY202" i="9" s="1"/>
  <c r="M202" i="9"/>
  <c r="AX202" i="9" s="1"/>
  <c r="L202" i="9"/>
  <c r="AW202" i="9" s="1"/>
  <c r="K202" i="9"/>
  <c r="AV202" i="9" s="1"/>
  <c r="J202" i="9"/>
  <c r="AU202" i="9" s="1"/>
  <c r="I202" i="9"/>
  <c r="AT202" i="9" s="1"/>
  <c r="H202" i="9"/>
  <c r="AS202" i="9" s="1"/>
  <c r="G202" i="9"/>
  <c r="AR202" i="9" s="1"/>
  <c r="F202" i="9"/>
  <c r="AQ202" i="9" s="1"/>
  <c r="AJ201" i="9"/>
  <c r="BU201" i="9" s="1"/>
  <c r="AI201" i="9"/>
  <c r="BT201" i="9" s="1"/>
  <c r="AH201" i="9"/>
  <c r="BS201" i="9" s="1"/>
  <c r="AG201" i="9"/>
  <c r="BR201" i="9" s="1"/>
  <c r="AF201" i="9"/>
  <c r="BQ201" i="9" s="1"/>
  <c r="AE201" i="9"/>
  <c r="BP201" i="9" s="1"/>
  <c r="AD201" i="9"/>
  <c r="BO201" i="9" s="1"/>
  <c r="AC201" i="9"/>
  <c r="BN201" i="9" s="1"/>
  <c r="AB201" i="9"/>
  <c r="BM201" i="9" s="1"/>
  <c r="AA201" i="9"/>
  <c r="BL201" i="9" s="1"/>
  <c r="Z201" i="9"/>
  <c r="BK201" i="9" s="1"/>
  <c r="Y201" i="9"/>
  <c r="BJ201" i="9" s="1"/>
  <c r="X201" i="9"/>
  <c r="BI201" i="9" s="1"/>
  <c r="W201" i="9"/>
  <c r="BH201" i="9" s="1"/>
  <c r="V201" i="9"/>
  <c r="BG201" i="9" s="1"/>
  <c r="U201" i="9"/>
  <c r="BF201" i="9" s="1"/>
  <c r="T201" i="9"/>
  <c r="BE201" i="9" s="1"/>
  <c r="S201" i="9"/>
  <c r="BD201" i="9" s="1"/>
  <c r="R201" i="9"/>
  <c r="BC201" i="9" s="1"/>
  <c r="Q201" i="9"/>
  <c r="BB201" i="9" s="1"/>
  <c r="P201" i="9"/>
  <c r="BA201" i="9" s="1"/>
  <c r="O201" i="9"/>
  <c r="AZ201" i="9" s="1"/>
  <c r="N201" i="9"/>
  <c r="AY201" i="9" s="1"/>
  <c r="M201" i="9"/>
  <c r="AX201" i="9" s="1"/>
  <c r="L201" i="9"/>
  <c r="AW201" i="9" s="1"/>
  <c r="K201" i="9"/>
  <c r="AV201" i="9" s="1"/>
  <c r="J201" i="9"/>
  <c r="AU201" i="9" s="1"/>
  <c r="I201" i="9"/>
  <c r="AT201" i="9" s="1"/>
  <c r="H201" i="9"/>
  <c r="AS201" i="9" s="1"/>
  <c r="G201" i="9"/>
  <c r="AR201" i="9" s="1"/>
  <c r="F201" i="9"/>
  <c r="AQ201" i="9" s="1"/>
  <c r="AJ200" i="9"/>
  <c r="BU200" i="9" s="1"/>
  <c r="AI200" i="9"/>
  <c r="BT200" i="9" s="1"/>
  <c r="AH200" i="9"/>
  <c r="BS200" i="9" s="1"/>
  <c r="AG200" i="9"/>
  <c r="BR200" i="9" s="1"/>
  <c r="AF200" i="9"/>
  <c r="BQ200" i="9" s="1"/>
  <c r="AE200" i="9"/>
  <c r="BP200" i="9" s="1"/>
  <c r="AD200" i="9"/>
  <c r="BO200" i="9" s="1"/>
  <c r="AC200" i="9"/>
  <c r="BN200" i="9" s="1"/>
  <c r="AB200" i="9"/>
  <c r="BM200" i="9" s="1"/>
  <c r="AA200" i="9"/>
  <c r="BL200" i="9" s="1"/>
  <c r="Z200" i="9"/>
  <c r="BK200" i="9" s="1"/>
  <c r="Y200" i="9"/>
  <c r="BJ200" i="9" s="1"/>
  <c r="X200" i="9"/>
  <c r="BI200" i="9" s="1"/>
  <c r="W200" i="9"/>
  <c r="BH200" i="9" s="1"/>
  <c r="V200" i="9"/>
  <c r="BG200" i="9" s="1"/>
  <c r="U200" i="9"/>
  <c r="BF200" i="9" s="1"/>
  <c r="T200" i="9"/>
  <c r="BE200" i="9" s="1"/>
  <c r="S200" i="9"/>
  <c r="BD200" i="9" s="1"/>
  <c r="R200" i="9"/>
  <c r="BC200" i="9" s="1"/>
  <c r="Q200" i="9"/>
  <c r="BB200" i="9" s="1"/>
  <c r="P200" i="9"/>
  <c r="BA200" i="9" s="1"/>
  <c r="O200" i="9"/>
  <c r="AZ200" i="9" s="1"/>
  <c r="N200" i="9"/>
  <c r="AY200" i="9" s="1"/>
  <c r="M200" i="9"/>
  <c r="AX200" i="9" s="1"/>
  <c r="L200" i="9"/>
  <c r="AW200" i="9" s="1"/>
  <c r="K200" i="9"/>
  <c r="AV200" i="9" s="1"/>
  <c r="J200" i="9"/>
  <c r="AU200" i="9" s="1"/>
  <c r="I200" i="9"/>
  <c r="AT200" i="9" s="1"/>
  <c r="H200" i="9"/>
  <c r="AS200" i="9" s="1"/>
  <c r="G200" i="9"/>
  <c r="AR200" i="9" s="1"/>
  <c r="F200" i="9"/>
  <c r="AQ200" i="9" s="1"/>
  <c r="AJ199" i="9"/>
  <c r="BU199" i="9" s="1"/>
  <c r="AI199" i="9"/>
  <c r="BT199" i="9" s="1"/>
  <c r="AH199" i="9"/>
  <c r="BS199" i="9" s="1"/>
  <c r="AG199" i="9"/>
  <c r="BR199" i="9" s="1"/>
  <c r="AF199" i="9"/>
  <c r="BQ199" i="9" s="1"/>
  <c r="AE199" i="9"/>
  <c r="BP199" i="9" s="1"/>
  <c r="AD199" i="9"/>
  <c r="BO199" i="9" s="1"/>
  <c r="AC199" i="9"/>
  <c r="BN199" i="9" s="1"/>
  <c r="AB199" i="9"/>
  <c r="BM199" i="9" s="1"/>
  <c r="AA199" i="9"/>
  <c r="BL199" i="9" s="1"/>
  <c r="Z199" i="9"/>
  <c r="BK199" i="9" s="1"/>
  <c r="Y199" i="9"/>
  <c r="BJ199" i="9" s="1"/>
  <c r="X199" i="9"/>
  <c r="BI199" i="9" s="1"/>
  <c r="W199" i="9"/>
  <c r="BH199" i="9" s="1"/>
  <c r="V199" i="9"/>
  <c r="BG199" i="9" s="1"/>
  <c r="U199" i="9"/>
  <c r="BF199" i="9" s="1"/>
  <c r="T199" i="9"/>
  <c r="BE199" i="9" s="1"/>
  <c r="S199" i="9"/>
  <c r="BD199" i="9" s="1"/>
  <c r="R199" i="9"/>
  <c r="BC199" i="9" s="1"/>
  <c r="Q199" i="9"/>
  <c r="BB199" i="9" s="1"/>
  <c r="P199" i="9"/>
  <c r="BA199" i="9" s="1"/>
  <c r="O199" i="9"/>
  <c r="AZ199" i="9" s="1"/>
  <c r="N199" i="9"/>
  <c r="AY199" i="9" s="1"/>
  <c r="M199" i="9"/>
  <c r="AX199" i="9" s="1"/>
  <c r="L199" i="9"/>
  <c r="AW199" i="9" s="1"/>
  <c r="K199" i="9"/>
  <c r="AV199" i="9" s="1"/>
  <c r="J199" i="9"/>
  <c r="AU199" i="9" s="1"/>
  <c r="I199" i="9"/>
  <c r="AT199" i="9" s="1"/>
  <c r="H199" i="9"/>
  <c r="AS199" i="9" s="1"/>
  <c r="G199" i="9"/>
  <c r="AR199" i="9" s="1"/>
  <c r="F199" i="9"/>
  <c r="AQ199" i="9" s="1"/>
  <c r="AJ198" i="9"/>
  <c r="BU198" i="9" s="1"/>
  <c r="AI198" i="9"/>
  <c r="BT198" i="9" s="1"/>
  <c r="AH198" i="9"/>
  <c r="BS198" i="9" s="1"/>
  <c r="AG198" i="9"/>
  <c r="BR198" i="9" s="1"/>
  <c r="AF198" i="9"/>
  <c r="BQ198" i="9" s="1"/>
  <c r="AE198" i="9"/>
  <c r="BP198" i="9" s="1"/>
  <c r="AD198" i="9"/>
  <c r="BO198" i="9" s="1"/>
  <c r="AC198" i="9"/>
  <c r="BN198" i="9" s="1"/>
  <c r="AB198" i="9"/>
  <c r="BM198" i="9" s="1"/>
  <c r="AA198" i="9"/>
  <c r="BL198" i="9" s="1"/>
  <c r="Z198" i="9"/>
  <c r="BK198" i="9" s="1"/>
  <c r="Y198" i="9"/>
  <c r="BJ198" i="9" s="1"/>
  <c r="X198" i="9"/>
  <c r="BI198" i="9" s="1"/>
  <c r="W198" i="9"/>
  <c r="BH198" i="9" s="1"/>
  <c r="V198" i="9"/>
  <c r="BG198" i="9" s="1"/>
  <c r="U198" i="9"/>
  <c r="BF198" i="9" s="1"/>
  <c r="T198" i="9"/>
  <c r="BE198" i="9" s="1"/>
  <c r="S198" i="9"/>
  <c r="BD198" i="9" s="1"/>
  <c r="R198" i="9"/>
  <c r="BC198" i="9" s="1"/>
  <c r="Q198" i="9"/>
  <c r="BB198" i="9" s="1"/>
  <c r="P198" i="9"/>
  <c r="BA198" i="9" s="1"/>
  <c r="O198" i="9"/>
  <c r="AZ198" i="9" s="1"/>
  <c r="N198" i="9"/>
  <c r="AY198" i="9" s="1"/>
  <c r="M198" i="9"/>
  <c r="AX198" i="9" s="1"/>
  <c r="L198" i="9"/>
  <c r="AW198" i="9" s="1"/>
  <c r="K198" i="9"/>
  <c r="AV198" i="9" s="1"/>
  <c r="J198" i="9"/>
  <c r="AU198" i="9" s="1"/>
  <c r="I198" i="9"/>
  <c r="AT198" i="9" s="1"/>
  <c r="H198" i="9"/>
  <c r="AS198" i="9" s="1"/>
  <c r="G198" i="9"/>
  <c r="AR198" i="9" s="1"/>
  <c r="F198" i="9"/>
  <c r="AQ198" i="9" s="1"/>
  <c r="AJ197" i="9"/>
  <c r="BU197" i="9" s="1"/>
  <c r="AI197" i="9"/>
  <c r="BT197" i="9" s="1"/>
  <c r="AH197" i="9"/>
  <c r="BS197" i="9" s="1"/>
  <c r="AG197" i="9"/>
  <c r="BR197" i="9" s="1"/>
  <c r="AF197" i="9"/>
  <c r="BQ197" i="9" s="1"/>
  <c r="AE197" i="9"/>
  <c r="BP197" i="9" s="1"/>
  <c r="AD197" i="9"/>
  <c r="BO197" i="9" s="1"/>
  <c r="AC197" i="9"/>
  <c r="BN197" i="9" s="1"/>
  <c r="AB197" i="9"/>
  <c r="BM197" i="9" s="1"/>
  <c r="AA197" i="9"/>
  <c r="BL197" i="9" s="1"/>
  <c r="Z197" i="9"/>
  <c r="BK197" i="9" s="1"/>
  <c r="Y197" i="9"/>
  <c r="BJ197" i="9" s="1"/>
  <c r="X197" i="9"/>
  <c r="BI197" i="9" s="1"/>
  <c r="W197" i="9"/>
  <c r="BH197" i="9" s="1"/>
  <c r="V197" i="9"/>
  <c r="BG197" i="9" s="1"/>
  <c r="U197" i="9"/>
  <c r="BF197" i="9" s="1"/>
  <c r="T197" i="9"/>
  <c r="BE197" i="9" s="1"/>
  <c r="S197" i="9"/>
  <c r="BD197" i="9" s="1"/>
  <c r="R197" i="9"/>
  <c r="BC197" i="9" s="1"/>
  <c r="Q197" i="9"/>
  <c r="BB197" i="9" s="1"/>
  <c r="P197" i="9"/>
  <c r="BA197" i="9" s="1"/>
  <c r="O197" i="9"/>
  <c r="AZ197" i="9" s="1"/>
  <c r="N197" i="9"/>
  <c r="AY197" i="9" s="1"/>
  <c r="M197" i="9"/>
  <c r="AX197" i="9" s="1"/>
  <c r="L197" i="9"/>
  <c r="AW197" i="9" s="1"/>
  <c r="K197" i="9"/>
  <c r="AV197" i="9" s="1"/>
  <c r="J197" i="9"/>
  <c r="AU197" i="9" s="1"/>
  <c r="I197" i="9"/>
  <c r="AT197" i="9" s="1"/>
  <c r="H197" i="9"/>
  <c r="AS197" i="9" s="1"/>
  <c r="G197" i="9"/>
  <c r="AR197" i="9" s="1"/>
  <c r="F197" i="9"/>
  <c r="AQ197" i="9" s="1"/>
  <c r="AJ196" i="9"/>
  <c r="BU196" i="9" s="1"/>
  <c r="AI196" i="9"/>
  <c r="BT196" i="9" s="1"/>
  <c r="AH196" i="9"/>
  <c r="BS196" i="9" s="1"/>
  <c r="AG196" i="9"/>
  <c r="BR196" i="9" s="1"/>
  <c r="AF196" i="9"/>
  <c r="BQ196" i="9" s="1"/>
  <c r="AE196" i="9"/>
  <c r="BP196" i="9" s="1"/>
  <c r="AD196" i="9"/>
  <c r="BO196" i="9" s="1"/>
  <c r="AC196" i="9"/>
  <c r="BN196" i="9" s="1"/>
  <c r="AB196" i="9"/>
  <c r="BM196" i="9" s="1"/>
  <c r="AA196" i="9"/>
  <c r="BL196" i="9" s="1"/>
  <c r="Z196" i="9"/>
  <c r="BK196" i="9" s="1"/>
  <c r="Y196" i="9"/>
  <c r="BJ196" i="9" s="1"/>
  <c r="X196" i="9"/>
  <c r="BI196" i="9" s="1"/>
  <c r="W196" i="9"/>
  <c r="BH196" i="9" s="1"/>
  <c r="V196" i="9"/>
  <c r="BG196" i="9" s="1"/>
  <c r="U196" i="9"/>
  <c r="BF196" i="9" s="1"/>
  <c r="T196" i="9"/>
  <c r="BE196" i="9" s="1"/>
  <c r="S196" i="9"/>
  <c r="BD196" i="9" s="1"/>
  <c r="R196" i="9"/>
  <c r="BC196" i="9" s="1"/>
  <c r="Q196" i="9"/>
  <c r="BB196" i="9" s="1"/>
  <c r="P196" i="9"/>
  <c r="BA196" i="9" s="1"/>
  <c r="O196" i="9"/>
  <c r="AZ196" i="9" s="1"/>
  <c r="N196" i="9"/>
  <c r="AY196" i="9" s="1"/>
  <c r="M196" i="9"/>
  <c r="AX196" i="9" s="1"/>
  <c r="L196" i="9"/>
  <c r="AW196" i="9" s="1"/>
  <c r="K196" i="9"/>
  <c r="AV196" i="9" s="1"/>
  <c r="J196" i="9"/>
  <c r="AU196" i="9" s="1"/>
  <c r="I196" i="9"/>
  <c r="AT196" i="9" s="1"/>
  <c r="H196" i="9"/>
  <c r="AS196" i="9" s="1"/>
  <c r="G196" i="9"/>
  <c r="AR196" i="9" s="1"/>
  <c r="F196" i="9"/>
  <c r="AQ196" i="9" s="1"/>
  <c r="AJ195" i="9"/>
  <c r="BU195" i="9" s="1"/>
  <c r="AI195" i="9"/>
  <c r="BT195" i="9" s="1"/>
  <c r="AH195" i="9"/>
  <c r="BS195" i="9" s="1"/>
  <c r="AG195" i="9"/>
  <c r="BR195" i="9" s="1"/>
  <c r="AF195" i="9"/>
  <c r="BQ195" i="9" s="1"/>
  <c r="AE195" i="9"/>
  <c r="BP195" i="9" s="1"/>
  <c r="AD195" i="9"/>
  <c r="BO195" i="9" s="1"/>
  <c r="AC195" i="9"/>
  <c r="BN195" i="9" s="1"/>
  <c r="AB195" i="9"/>
  <c r="BM195" i="9" s="1"/>
  <c r="AA195" i="9"/>
  <c r="BL195" i="9" s="1"/>
  <c r="Z195" i="9"/>
  <c r="BK195" i="9" s="1"/>
  <c r="Y195" i="9"/>
  <c r="BJ195" i="9" s="1"/>
  <c r="X195" i="9"/>
  <c r="BI195" i="9" s="1"/>
  <c r="W195" i="9"/>
  <c r="BH195" i="9" s="1"/>
  <c r="V195" i="9"/>
  <c r="BG195" i="9" s="1"/>
  <c r="U195" i="9"/>
  <c r="BF195" i="9" s="1"/>
  <c r="T195" i="9"/>
  <c r="BE195" i="9" s="1"/>
  <c r="S195" i="9"/>
  <c r="BD195" i="9" s="1"/>
  <c r="R195" i="9"/>
  <c r="BC195" i="9" s="1"/>
  <c r="Q195" i="9"/>
  <c r="BB195" i="9" s="1"/>
  <c r="P195" i="9"/>
  <c r="BA195" i="9" s="1"/>
  <c r="O195" i="9"/>
  <c r="AZ195" i="9" s="1"/>
  <c r="N195" i="9"/>
  <c r="AY195" i="9" s="1"/>
  <c r="M195" i="9"/>
  <c r="AX195" i="9" s="1"/>
  <c r="L195" i="9"/>
  <c r="AW195" i="9" s="1"/>
  <c r="K195" i="9"/>
  <c r="AV195" i="9" s="1"/>
  <c r="J195" i="9"/>
  <c r="AU195" i="9" s="1"/>
  <c r="I195" i="9"/>
  <c r="AT195" i="9" s="1"/>
  <c r="H195" i="9"/>
  <c r="AS195" i="9" s="1"/>
  <c r="G195" i="9"/>
  <c r="AR195" i="9" s="1"/>
  <c r="F195" i="9"/>
  <c r="AQ195" i="9" s="1"/>
  <c r="AJ194" i="9"/>
  <c r="BU194" i="9" s="1"/>
  <c r="AI194" i="9"/>
  <c r="BT194" i="9" s="1"/>
  <c r="AH194" i="9"/>
  <c r="BS194" i="9" s="1"/>
  <c r="AG194" i="9"/>
  <c r="BR194" i="9" s="1"/>
  <c r="AF194" i="9"/>
  <c r="BQ194" i="9" s="1"/>
  <c r="AE194" i="9"/>
  <c r="BP194" i="9" s="1"/>
  <c r="AD194" i="9"/>
  <c r="BO194" i="9" s="1"/>
  <c r="AC194" i="9"/>
  <c r="BN194" i="9" s="1"/>
  <c r="AB194" i="9"/>
  <c r="BM194" i="9" s="1"/>
  <c r="AA194" i="9"/>
  <c r="BL194" i="9" s="1"/>
  <c r="Z194" i="9"/>
  <c r="BK194" i="9" s="1"/>
  <c r="Y194" i="9"/>
  <c r="BJ194" i="9" s="1"/>
  <c r="X194" i="9"/>
  <c r="BI194" i="9" s="1"/>
  <c r="W194" i="9"/>
  <c r="BH194" i="9" s="1"/>
  <c r="V194" i="9"/>
  <c r="BG194" i="9" s="1"/>
  <c r="U194" i="9"/>
  <c r="BF194" i="9" s="1"/>
  <c r="T194" i="9"/>
  <c r="BE194" i="9" s="1"/>
  <c r="S194" i="9"/>
  <c r="BD194" i="9" s="1"/>
  <c r="R194" i="9"/>
  <c r="BC194" i="9" s="1"/>
  <c r="Q194" i="9"/>
  <c r="BB194" i="9" s="1"/>
  <c r="P194" i="9"/>
  <c r="BA194" i="9" s="1"/>
  <c r="O194" i="9"/>
  <c r="AZ194" i="9" s="1"/>
  <c r="N194" i="9"/>
  <c r="AY194" i="9" s="1"/>
  <c r="M194" i="9"/>
  <c r="AX194" i="9" s="1"/>
  <c r="L194" i="9"/>
  <c r="AW194" i="9" s="1"/>
  <c r="K194" i="9"/>
  <c r="AV194" i="9" s="1"/>
  <c r="J194" i="9"/>
  <c r="AU194" i="9" s="1"/>
  <c r="I194" i="9"/>
  <c r="AT194" i="9" s="1"/>
  <c r="H194" i="9"/>
  <c r="AS194" i="9" s="1"/>
  <c r="G194" i="9"/>
  <c r="AR194" i="9" s="1"/>
  <c r="F194" i="9"/>
  <c r="AQ194" i="9" s="1"/>
  <c r="AJ193" i="9"/>
  <c r="BU193" i="9" s="1"/>
  <c r="AI193" i="9"/>
  <c r="BT193" i="9" s="1"/>
  <c r="AH193" i="9"/>
  <c r="BS193" i="9" s="1"/>
  <c r="AG193" i="9"/>
  <c r="BR193" i="9" s="1"/>
  <c r="AF193" i="9"/>
  <c r="BQ193" i="9" s="1"/>
  <c r="AE193" i="9"/>
  <c r="BP193" i="9" s="1"/>
  <c r="AD193" i="9"/>
  <c r="BO193" i="9" s="1"/>
  <c r="AC193" i="9"/>
  <c r="BN193" i="9" s="1"/>
  <c r="AB193" i="9"/>
  <c r="BM193" i="9" s="1"/>
  <c r="AA193" i="9"/>
  <c r="BL193" i="9" s="1"/>
  <c r="Z193" i="9"/>
  <c r="BK193" i="9" s="1"/>
  <c r="Y193" i="9"/>
  <c r="BJ193" i="9" s="1"/>
  <c r="X193" i="9"/>
  <c r="BI193" i="9" s="1"/>
  <c r="W193" i="9"/>
  <c r="BH193" i="9" s="1"/>
  <c r="V193" i="9"/>
  <c r="BG193" i="9" s="1"/>
  <c r="U193" i="9"/>
  <c r="BF193" i="9" s="1"/>
  <c r="T193" i="9"/>
  <c r="BE193" i="9" s="1"/>
  <c r="S193" i="9"/>
  <c r="BD193" i="9" s="1"/>
  <c r="R193" i="9"/>
  <c r="BC193" i="9" s="1"/>
  <c r="Q193" i="9"/>
  <c r="BB193" i="9" s="1"/>
  <c r="P193" i="9"/>
  <c r="BA193" i="9" s="1"/>
  <c r="O193" i="9"/>
  <c r="AZ193" i="9" s="1"/>
  <c r="N193" i="9"/>
  <c r="AY193" i="9" s="1"/>
  <c r="M193" i="9"/>
  <c r="AX193" i="9" s="1"/>
  <c r="L193" i="9"/>
  <c r="AW193" i="9" s="1"/>
  <c r="K193" i="9"/>
  <c r="AV193" i="9" s="1"/>
  <c r="J193" i="9"/>
  <c r="AU193" i="9" s="1"/>
  <c r="I193" i="9"/>
  <c r="AT193" i="9" s="1"/>
  <c r="H193" i="9"/>
  <c r="AS193" i="9" s="1"/>
  <c r="G193" i="9"/>
  <c r="AR193" i="9" s="1"/>
  <c r="F193" i="9"/>
  <c r="AQ193" i="9" s="1"/>
  <c r="AJ192" i="9"/>
  <c r="BU192" i="9" s="1"/>
  <c r="AI192" i="9"/>
  <c r="BT192" i="9" s="1"/>
  <c r="AH192" i="9"/>
  <c r="BS192" i="9" s="1"/>
  <c r="AG192" i="9"/>
  <c r="BR192" i="9" s="1"/>
  <c r="AF192" i="9"/>
  <c r="BQ192" i="9" s="1"/>
  <c r="AE192" i="9"/>
  <c r="BP192" i="9" s="1"/>
  <c r="AD192" i="9"/>
  <c r="BO192" i="9" s="1"/>
  <c r="AC192" i="9"/>
  <c r="BN192" i="9" s="1"/>
  <c r="AB192" i="9"/>
  <c r="BM192" i="9" s="1"/>
  <c r="AA192" i="9"/>
  <c r="BL192" i="9" s="1"/>
  <c r="Z192" i="9"/>
  <c r="BK192" i="9" s="1"/>
  <c r="Y192" i="9"/>
  <c r="BJ192" i="9" s="1"/>
  <c r="X192" i="9"/>
  <c r="BI192" i="9" s="1"/>
  <c r="W192" i="9"/>
  <c r="BH192" i="9" s="1"/>
  <c r="V192" i="9"/>
  <c r="BG192" i="9" s="1"/>
  <c r="U192" i="9"/>
  <c r="BF192" i="9" s="1"/>
  <c r="T192" i="9"/>
  <c r="BE192" i="9" s="1"/>
  <c r="S192" i="9"/>
  <c r="BD192" i="9" s="1"/>
  <c r="R192" i="9"/>
  <c r="BC192" i="9" s="1"/>
  <c r="Q192" i="9"/>
  <c r="BB192" i="9" s="1"/>
  <c r="P192" i="9"/>
  <c r="BA192" i="9" s="1"/>
  <c r="O192" i="9"/>
  <c r="AZ192" i="9" s="1"/>
  <c r="N192" i="9"/>
  <c r="AY192" i="9" s="1"/>
  <c r="M192" i="9"/>
  <c r="AX192" i="9" s="1"/>
  <c r="L192" i="9"/>
  <c r="AW192" i="9" s="1"/>
  <c r="K192" i="9"/>
  <c r="AV192" i="9" s="1"/>
  <c r="J192" i="9"/>
  <c r="AU192" i="9" s="1"/>
  <c r="I192" i="9"/>
  <c r="AT192" i="9" s="1"/>
  <c r="H192" i="9"/>
  <c r="AS192" i="9" s="1"/>
  <c r="G192" i="9"/>
  <c r="AR192" i="9" s="1"/>
  <c r="F192" i="9"/>
  <c r="AQ192" i="9" s="1"/>
  <c r="AJ191" i="9"/>
  <c r="BU191" i="9" s="1"/>
  <c r="AI191" i="9"/>
  <c r="BT191" i="9" s="1"/>
  <c r="AH191" i="9"/>
  <c r="BS191" i="9" s="1"/>
  <c r="AG191" i="9"/>
  <c r="BR191" i="9" s="1"/>
  <c r="AF191" i="9"/>
  <c r="BQ191" i="9" s="1"/>
  <c r="AE191" i="9"/>
  <c r="BP191" i="9" s="1"/>
  <c r="AD191" i="9"/>
  <c r="BO191" i="9" s="1"/>
  <c r="AC191" i="9"/>
  <c r="BN191" i="9" s="1"/>
  <c r="AB191" i="9"/>
  <c r="BM191" i="9" s="1"/>
  <c r="AA191" i="9"/>
  <c r="BL191" i="9" s="1"/>
  <c r="Z191" i="9"/>
  <c r="BK191" i="9" s="1"/>
  <c r="Y191" i="9"/>
  <c r="BJ191" i="9" s="1"/>
  <c r="X191" i="9"/>
  <c r="BI191" i="9" s="1"/>
  <c r="W191" i="9"/>
  <c r="BH191" i="9" s="1"/>
  <c r="V191" i="9"/>
  <c r="BG191" i="9" s="1"/>
  <c r="U191" i="9"/>
  <c r="BF191" i="9" s="1"/>
  <c r="T191" i="9"/>
  <c r="BE191" i="9" s="1"/>
  <c r="S191" i="9"/>
  <c r="BD191" i="9" s="1"/>
  <c r="R191" i="9"/>
  <c r="BC191" i="9" s="1"/>
  <c r="Q191" i="9"/>
  <c r="BB191" i="9" s="1"/>
  <c r="P191" i="9"/>
  <c r="BA191" i="9" s="1"/>
  <c r="O191" i="9"/>
  <c r="AZ191" i="9" s="1"/>
  <c r="N191" i="9"/>
  <c r="AY191" i="9" s="1"/>
  <c r="M191" i="9"/>
  <c r="AX191" i="9" s="1"/>
  <c r="L191" i="9"/>
  <c r="AW191" i="9" s="1"/>
  <c r="K191" i="9"/>
  <c r="AV191" i="9" s="1"/>
  <c r="J191" i="9"/>
  <c r="AU191" i="9" s="1"/>
  <c r="I191" i="9"/>
  <c r="AT191" i="9" s="1"/>
  <c r="H191" i="9"/>
  <c r="AS191" i="9" s="1"/>
  <c r="G191" i="9"/>
  <c r="AR191" i="9" s="1"/>
  <c r="F191" i="9"/>
  <c r="AQ191" i="9" s="1"/>
  <c r="AJ190" i="9"/>
  <c r="BU190" i="9" s="1"/>
  <c r="AI190" i="9"/>
  <c r="BT190" i="9" s="1"/>
  <c r="AH190" i="9"/>
  <c r="BS190" i="9" s="1"/>
  <c r="AG190" i="9"/>
  <c r="BR190" i="9" s="1"/>
  <c r="AF190" i="9"/>
  <c r="BQ190" i="9" s="1"/>
  <c r="AE190" i="9"/>
  <c r="BP190" i="9" s="1"/>
  <c r="AD190" i="9"/>
  <c r="BO190" i="9" s="1"/>
  <c r="AC190" i="9"/>
  <c r="BN190" i="9" s="1"/>
  <c r="AB190" i="9"/>
  <c r="BM190" i="9" s="1"/>
  <c r="AA190" i="9"/>
  <c r="BL190" i="9" s="1"/>
  <c r="Z190" i="9"/>
  <c r="BK190" i="9" s="1"/>
  <c r="Y190" i="9"/>
  <c r="BJ190" i="9" s="1"/>
  <c r="X190" i="9"/>
  <c r="BI190" i="9" s="1"/>
  <c r="W190" i="9"/>
  <c r="BH190" i="9" s="1"/>
  <c r="V190" i="9"/>
  <c r="BG190" i="9" s="1"/>
  <c r="U190" i="9"/>
  <c r="BF190" i="9" s="1"/>
  <c r="T190" i="9"/>
  <c r="BE190" i="9" s="1"/>
  <c r="S190" i="9"/>
  <c r="BD190" i="9" s="1"/>
  <c r="R190" i="9"/>
  <c r="BC190" i="9" s="1"/>
  <c r="Q190" i="9"/>
  <c r="BB190" i="9" s="1"/>
  <c r="P190" i="9"/>
  <c r="BA190" i="9" s="1"/>
  <c r="O190" i="9"/>
  <c r="AZ190" i="9" s="1"/>
  <c r="N190" i="9"/>
  <c r="AY190" i="9" s="1"/>
  <c r="M190" i="9"/>
  <c r="AX190" i="9" s="1"/>
  <c r="L190" i="9"/>
  <c r="AW190" i="9" s="1"/>
  <c r="K190" i="9"/>
  <c r="AV190" i="9" s="1"/>
  <c r="J190" i="9"/>
  <c r="AU190" i="9" s="1"/>
  <c r="I190" i="9"/>
  <c r="AT190" i="9" s="1"/>
  <c r="H190" i="9"/>
  <c r="AS190" i="9" s="1"/>
  <c r="G190" i="9"/>
  <c r="AR190" i="9" s="1"/>
  <c r="F190" i="9"/>
  <c r="AQ190" i="9" s="1"/>
  <c r="AJ189" i="9"/>
  <c r="BU189" i="9" s="1"/>
  <c r="AI189" i="9"/>
  <c r="BT189" i="9" s="1"/>
  <c r="AH189" i="9"/>
  <c r="BS189" i="9" s="1"/>
  <c r="AG189" i="9"/>
  <c r="BR189" i="9" s="1"/>
  <c r="AF189" i="9"/>
  <c r="BQ189" i="9" s="1"/>
  <c r="AE189" i="9"/>
  <c r="BP189" i="9" s="1"/>
  <c r="AD189" i="9"/>
  <c r="BO189" i="9" s="1"/>
  <c r="AC189" i="9"/>
  <c r="BN189" i="9" s="1"/>
  <c r="AB189" i="9"/>
  <c r="BM189" i="9" s="1"/>
  <c r="AA189" i="9"/>
  <c r="BL189" i="9" s="1"/>
  <c r="Z189" i="9"/>
  <c r="BK189" i="9" s="1"/>
  <c r="Y189" i="9"/>
  <c r="BJ189" i="9" s="1"/>
  <c r="X189" i="9"/>
  <c r="BI189" i="9" s="1"/>
  <c r="W189" i="9"/>
  <c r="BH189" i="9" s="1"/>
  <c r="V189" i="9"/>
  <c r="BG189" i="9" s="1"/>
  <c r="U189" i="9"/>
  <c r="BF189" i="9" s="1"/>
  <c r="T189" i="9"/>
  <c r="BE189" i="9" s="1"/>
  <c r="S189" i="9"/>
  <c r="BD189" i="9" s="1"/>
  <c r="R189" i="9"/>
  <c r="BC189" i="9" s="1"/>
  <c r="Q189" i="9"/>
  <c r="BB189" i="9" s="1"/>
  <c r="P189" i="9"/>
  <c r="BA189" i="9" s="1"/>
  <c r="O189" i="9"/>
  <c r="AZ189" i="9" s="1"/>
  <c r="N189" i="9"/>
  <c r="AY189" i="9" s="1"/>
  <c r="M189" i="9"/>
  <c r="AX189" i="9" s="1"/>
  <c r="L189" i="9"/>
  <c r="AW189" i="9" s="1"/>
  <c r="K189" i="9"/>
  <c r="AV189" i="9" s="1"/>
  <c r="J189" i="9"/>
  <c r="AU189" i="9" s="1"/>
  <c r="I189" i="9"/>
  <c r="AT189" i="9" s="1"/>
  <c r="H189" i="9"/>
  <c r="AS189" i="9" s="1"/>
  <c r="G189" i="9"/>
  <c r="AR189" i="9" s="1"/>
  <c r="F189" i="9"/>
  <c r="AQ189" i="9" s="1"/>
  <c r="AJ188" i="9"/>
  <c r="BU188" i="9" s="1"/>
  <c r="AI188" i="9"/>
  <c r="BT188" i="9" s="1"/>
  <c r="AH188" i="9"/>
  <c r="BS188" i="9" s="1"/>
  <c r="AG188" i="9"/>
  <c r="BR188" i="9" s="1"/>
  <c r="AF188" i="9"/>
  <c r="BQ188" i="9" s="1"/>
  <c r="AE188" i="9"/>
  <c r="BP188" i="9" s="1"/>
  <c r="AD188" i="9"/>
  <c r="BO188" i="9" s="1"/>
  <c r="AC188" i="9"/>
  <c r="BN188" i="9" s="1"/>
  <c r="AB188" i="9"/>
  <c r="BM188" i="9" s="1"/>
  <c r="AA188" i="9"/>
  <c r="BL188" i="9" s="1"/>
  <c r="Z188" i="9"/>
  <c r="BK188" i="9" s="1"/>
  <c r="Y188" i="9"/>
  <c r="BJ188" i="9" s="1"/>
  <c r="X188" i="9"/>
  <c r="BI188" i="9" s="1"/>
  <c r="W188" i="9"/>
  <c r="BH188" i="9" s="1"/>
  <c r="V188" i="9"/>
  <c r="BG188" i="9" s="1"/>
  <c r="U188" i="9"/>
  <c r="BF188" i="9" s="1"/>
  <c r="T188" i="9"/>
  <c r="BE188" i="9" s="1"/>
  <c r="S188" i="9"/>
  <c r="BD188" i="9" s="1"/>
  <c r="R188" i="9"/>
  <c r="BC188" i="9" s="1"/>
  <c r="Q188" i="9"/>
  <c r="BB188" i="9" s="1"/>
  <c r="P188" i="9"/>
  <c r="BA188" i="9" s="1"/>
  <c r="O188" i="9"/>
  <c r="AZ188" i="9" s="1"/>
  <c r="N188" i="9"/>
  <c r="AY188" i="9" s="1"/>
  <c r="M188" i="9"/>
  <c r="AX188" i="9" s="1"/>
  <c r="L188" i="9"/>
  <c r="AW188" i="9" s="1"/>
  <c r="K188" i="9"/>
  <c r="AV188" i="9" s="1"/>
  <c r="J188" i="9"/>
  <c r="AU188" i="9" s="1"/>
  <c r="I188" i="9"/>
  <c r="AT188" i="9" s="1"/>
  <c r="H188" i="9"/>
  <c r="AS188" i="9" s="1"/>
  <c r="G188" i="9"/>
  <c r="AR188" i="9" s="1"/>
  <c r="F188" i="9"/>
  <c r="AQ188" i="9" s="1"/>
  <c r="AJ187" i="9"/>
  <c r="BU187" i="9" s="1"/>
  <c r="AI187" i="9"/>
  <c r="BT187" i="9" s="1"/>
  <c r="AH187" i="9"/>
  <c r="BS187" i="9" s="1"/>
  <c r="AG187" i="9"/>
  <c r="BR187" i="9" s="1"/>
  <c r="AF187" i="9"/>
  <c r="BQ187" i="9" s="1"/>
  <c r="AE187" i="9"/>
  <c r="BP187" i="9" s="1"/>
  <c r="AD187" i="9"/>
  <c r="BO187" i="9" s="1"/>
  <c r="AC187" i="9"/>
  <c r="BN187" i="9" s="1"/>
  <c r="AB187" i="9"/>
  <c r="BM187" i="9" s="1"/>
  <c r="AA187" i="9"/>
  <c r="BL187" i="9" s="1"/>
  <c r="Z187" i="9"/>
  <c r="BK187" i="9" s="1"/>
  <c r="Y187" i="9"/>
  <c r="BJ187" i="9" s="1"/>
  <c r="X187" i="9"/>
  <c r="BI187" i="9" s="1"/>
  <c r="W187" i="9"/>
  <c r="BH187" i="9" s="1"/>
  <c r="V187" i="9"/>
  <c r="BG187" i="9" s="1"/>
  <c r="U187" i="9"/>
  <c r="BF187" i="9" s="1"/>
  <c r="T187" i="9"/>
  <c r="BE187" i="9" s="1"/>
  <c r="S187" i="9"/>
  <c r="BD187" i="9" s="1"/>
  <c r="R187" i="9"/>
  <c r="BC187" i="9" s="1"/>
  <c r="Q187" i="9"/>
  <c r="BB187" i="9" s="1"/>
  <c r="P187" i="9"/>
  <c r="BA187" i="9" s="1"/>
  <c r="O187" i="9"/>
  <c r="AZ187" i="9" s="1"/>
  <c r="N187" i="9"/>
  <c r="AY187" i="9" s="1"/>
  <c r="M187" i="9"/>
  <c r="AX187" i="9" s="1"/>
  <c r="L187" i="9"/>
  <c r="AW187" i="9" s="1"/>
  <c r="K187" i="9"/>
  <c r="AV187" i="9" s="1"/>
  <c r="J187" i="9"/>
  <c r="AU187" i="9" s="1"/>
  <c r="I187" i="9"/>
  <c r="AT187" i="9" s="1"/>
  <c r="H187" i="9"/>
  <c r="AS187" i="9" s="1"/>
  <c r="G187" i="9"/>
  <c r="AR187" i="9" s="1"/>
  <c r="F187" i="9"/>
  <c r="AQ187" i="9" s="1"/>
  <c r="AJ186" i="9"/>
  <c r="BU186" i="9" s="1"/>
  <c r="AI186" i="9"/>
  <c r="BT186" i="9" s="1"/>
  <c r="AH186" i="9"/>
  <c r="BS186" i="9" s="1"/>
  <c r="AG186" i="9"/>
  <c r="BR186" i="9" s="1"/>
  <c r="AF186" i="9"/>
  <c r="BQ186" i="9" s="1"/>
  <c r="AE186" i="9"/>
  <c r="BP186" i="9" s="1"/>
  <c r="AD186" i="9"/>
  <c r="BO186" i="9" s="1"/>
  <c r="AC186" i="9"/>
  <c r="BN186" i="9" s="1"/>
  <c r="AB186" i="9"/>
  <c r="BM186" i="9" s="1"/>
  <c r="AA186" i="9"/>
  <c r="BL186" i="9" s="1"/>
  <c r="Z186" i="9"/>
  <c r="BK186" i="9" s="1"/>
  <c r="Y186" i="9"/>
  <c r="BJ186" i="9" s="1"/>
  <c r="X186" i="9"/>
  <c r="BI186" i="9" s="1"/>
  <c r="W186" i="9"/>
  <c r="BH186" i="9" s="1"/>
  <c r="V186" i="9"/>
  <c r="BG186" i="9" s="1"/>
  <c r="U186" i="9"/>
  <c r="BF186" i="9" s="1"/>
  <c r="T186" i="9"/>
  <c r="BE186" i="9" s="1"/>
  <c r="S186" i="9"/>
  <c r="BD186" i="9" s="1"/>
  <c r="R186" i="9"/>
  <c r="BC186" i="9" s="1"/>
  <c r="Q186" i="9"/>
  <c r="BB186" i="9" s="1"/>
  <c r="P186" i="9"/>
  <c r="BA186" i="9" s="1"/>
  <c r="O186" i="9"/>
  <c r="AZ186" i="9" s="1"/>
  <c r="N186" i="9"/>
  <c r="AY186" i="9" s="1"/>
  <c r="M186" i="9"/>
  <c r="AX186" i="9" s="1"/>
  <c r="L186" i="9"/>
  <c r="AW186" i="9" s="1"/>
  <c r="K186" i="9"/>
  <c r="AV186" i="9" s="1"/>
  <c r="J186" i="9"/>
  <c r="AU186" i="9" s="1"/>
  <c r="I186" i="9"/>
  <c r="AT186" i="9" s="1"/>
  <c r="H186" i="9"/>
  <c r="AS186" i="9" s="1"/>
  <c r="G186" i="9"/>
  <c r="AR186" i="9" s="1"/>
  <c r="F186" i="9"/>
  <c r="AQ186" i="9" s="1"/>
  <c r="AJ185" i="9"/>
  <c r="BU185" i="9" s="1"/>
  <c r="AI185" i="9"/>
  <c r="BT185" i="9" s="1"/>
  <c r="AH185" i="9"/>
  <c r="BS185" i="9" s="1"/>
  <c r="AG185" i="9"/>
  <c r="BR185" i="9" s="1"/>
  <c r="AF185" i="9"/>
  <c r="BQ185" i="9" s="1"/>
  <c r="AE185" i="9"/>
  <c r="BP185" i="9" s="1"/>
  <c r="AD185" i="9"/>
  <c r="BO185" i="9" s="1"/>
  <c r="AC185" i="9"/>
  <c r="BN185" i="9" s="1"/>
  <c r="AB185" i="9"/>
  <c r="BM185" i="9" s="1"/>
  <c r="AA185" i="9"/>
  <c r="BL185" i="9" s="1"/>
  <c r="Z185" i="9"/>
  <c r="BK185" i="9" s="1"/>
  <c r="Y185" i="9"/>
  <c r="BJ185" i="9" s="1"/>
  <c r="X185" i="9"/>
  <c r="BI185" i="9" s="1"/>
  <c r="W185" i="9"/>
  <c r="BH185" i="9" s="1"/>
  <c r="V185" i="9"/>
  <c r="BG185" i="9" s="1"/>
  <c r="U185" i="9"/>
  <c r="BF185" i="9" s="1"/>
  <c r="T185" i="9"/>
  <c r="BE185" i="9" s="1"/>
  <c r="S185" i="9"/>
  <c r="BD185" i="9" s="1"/>
  <c r="R185" i="9"/>
  <c r="BC185" i="9" s="1"/>
  <c r="Q185" i="9"/>
  <c r="BB185" i="9" s="1"/>
  <c r="P185" i="9"/>
  <c r="BA185" i="9" s="1"/>
  <c r="O185" i="9"/>
  <c r="AZ185" i="9" s="1"/>
  <c r="N185" i="9"/>
  <c r="AY185" i="9" s="1"/>
  <c r="M185" i="9"/>
  <c r="AX185" i="9" s="1"/>
  <c r="L185" i="9"/>
  <c r="AW185" i="9" s="1"/>
  <c r="K185" i="9"/>
  <c r="AV185" i="9" s="1"/>
  <c r="J185" i="9"/>
  <c r="AU185" i="9" s="1"/>
  <c r="I185" i="9"/>
  <c r="AT185" i="9" s="1"/>
  <c r="H185" i="9"/>
  <c r="AS185" i="9" s="1"/>
  <c r="G185" i="9"/>
  <c r="AR185" i="9" s="1"/>
  <c r="F185" i="9"/>
  <c r="AQ185" i="9" s="1"/>
  <c r="AJ184" i="9"/>
  <c r="BU184" i="9" s="1"/>
  <c r="AI184" i="9"/>
  <c r="BT184" i="9" s="1"/>
  <c r="AH184" i="9"/>
  <c r="BS184" i="9" s="1"/>
  <c r="AG184" i="9"/>
  <c r="BR184" i="9" s="1"/>
  <c r="AF184" i="9"/>
  <c r="BQ184" i="9" s="1"/>
  <c r="AE184" i="9"/>
  <c r="BP184" i="9" s="1"/>
  <c r="AD184" i="9"/>
  <c r="BO184" i="9" s="1"/>
  <c r="AC184" i="9"/>
  <c r="BN184" i="9" s="1"/>
  <c r="AB184" i="9"/>
  <c r="BM184" i="9" s="1"/>
  <c r="AA184" i="9"/>
  <c r="BL184" i="9" s="1"/>
  <c r="Z184" i="9"/>
  <c r="BK184" i="9" s="1"/>
  <c r="Y184" i="9"/>
  <c r="BJ184" i="9" s="1"/>
  <c r="X184" i="9"/>
  <c r="BI184" i="9" s="1"/>
  <c r="W184" i="9"/>
  <c r="BH184" i="9" s="1"/>
  <c r="V184" i="9"/>
  <c r="BG184" i="9" s="1"/>
  <c r="U184" i="9"/>
  <c r="BF184" i="9" s="1"/>
  <c r="T184" i="9"/>
  <c r="BE184" i="9" s="1"/>
  <c r="S184" i="9"/>
  <c r="BD184" i="9" s="1"/>
  <c r="R184" i="9"/>
  <c r="BC184" i="9" s="1"/>
  <c r="Q184" i="9"/>
  <c r="BB184" i="9" s="1"/>
  <c r="P184" i="9"/>
  <c r="BA184" i="9" s="1"/>
  <c r="O184" i="9"/>
  <c r="AZ184" i="9" s="1"/>
  <c r="N184" i="9"/>
  <c r="AY184" i="9" s="1"/>
  <c r="M184" i="9"/>
  <c r="AX184" i="9" s="1"/>
  <c r="L184" i="9"/>
  <c r="AW184" i="9" s="1"/>
  <c r="K184" i="9"/>
  <c r="AV184" i="9" s="1"/>
  <c r="J184" i="9"/>
  <c r="AU184" i="9" s="1"/>
  <c r="I184" i="9"/>
  <c r="AT184" i="9" s="1"/>
  <c r="H184" i="9"/>
  <c r="AS184" i="9" s="1"/>
  <c r="G184" i="9"/>
  <c r="AR184" i="9" s="1"/>
  <c r="F184" i="9"/>
  <c r="AQ184" i="9" s="1"/>
  <c r="AJ183" i="9"/>
  <c r="BU183" i="9" s="1"/>
  <c r="AI183" i="9"/>
  <c r="BT183" i="9" s="1"/>
  <c r="AH183" i="9"/>
  <c r="BS183" i="9" s="1"/>
  <c r="AG183" i="9"/>
  <c r="BR183" i="9" s="1"/>
  <c r="AF183" i="9"/>
  <c r="BQ183" i="9" s="1"/>
  <c r="AE183" i="9"/>
  <c r="BP183" i="9" s="1"/>
  <c r="AD183" i="9"/>
  <c r="BO183" i="9" s="1"/>
  <c r="AC183" i="9"/>
  <c r="BN183" i="9" s="1"/>
  <c r="AB183" i="9"/>
  <c r="BM183" i="9" s="1"/>
  <c r="AA183" i="9"/>
  <c r="BL183" i="9" s="1"/>
  <c r="Z183" i="9"/>
  <c r="BK183" i="9" s="1"/>
  <c r="Y183" i="9"/>
  <c r="BJ183" i="9" s="1"/>
  <c r="X183" i="9"/>
  <c r="BI183" i="9" s="1"/>
  <c r="W183" i="9"/>
  <c r="BH183" i="9" s="1"/>
  <c r="V183" i="9"/>
  <c r="BG183" i="9" s="1"/>
  <c r="U183" i="9"/>
  <c r="BF183" i="9" s="1"/>
  <c r="T183" i="9"/>
  <c r="BE183" i="9" s="1"/>
  <c r="S183" i="9"/>
  <c r="BD183" i="9" s="1"/>
  <c r="R183" i="9"/>
  <c r="BC183" i="9" s="1"/>
  <c r="Q183" i="9"/>
  <c r="BB183" i="9" s="1"/>
  <c r="P183" i="9"/>
  <c r="BA183" i="9" s="1"/>
  <c r="O183" i="9"/>
  <c r="AZ183" i="9" s="1"/>
  <c r="N183" i="9"/>
  <c r="AY183" i="9" s="1"/>
  <c r="M183" i="9"/>
  <c r="AX183" i="9" s="1"/>
  <c r="L183" i="9"/>
  <c r="AW183" i="9" s="1"/>
  <c r="K183" i="9"/>
  <c r="AV183" i="9" s="1"/>
  <c r="J183" i="9"/>
  <c r="AU183" i="9" s="1"/>
  <c r="I183" i="9"/>
  <c r="AT183" i="9" s="1"/>
  <c r="H183" i="9"/>
  <c r="AS183" i="9" s="1"/>
  <c r="G183" i="9"/>
  <c r="AR183" i="9" s="1"/>
  <c r="F183" i="9"/>
  <c r="AQ183" i="9" s="1"/>
  <c r="AJ182" i="9"/>
  <c r="BU182" i="9" s="1"/>
  <c r="AI182" i="9"/>
  <c r="BT182" i="9" s="1"/>
  <c r="AH182" i="9"/>
  <c r="BS182" i="9" s="1"/>
  <c r="AG182" i="9"/>
  <c r="BR182" i="9" s="1"/>
  <c r="AF182" i="9"/>
  <c r="BQ182" i="9" s="1"/>
  <c r="AE182" i="9"/>
  <c r="BP182" i="9" s="1"/>
  <c r="AD182" i="9"/>
  <c r="BO182" i="9" s="1"/>
  <c r="AC182" i="9"/>
  <c r="BN182" i="9" s="1"/>
  <c r="AB182" i="9"/>
  <c r="BM182" i="9" s="1"/>
  <c r="AA182" i="9"/>
  <c r="BL182" i="9" s="1"/>
  <c r="Z182" i="9"/>
  <c r="BK182" i="9" s="1"/>
  <c r="Y182" i="9"/>
  <c r="BJ182" i="9" s="1"/>
  <c r="X182" i="9"/>
  <c r="BI182" i="9" s="1"/>
  <c r="W182" i="9"/>
  <c r="BH182" i="9" s="1"/>
  <c r="V182" i="9"/>
  <c r="BG182" i="9" s="1"/>
  <c r="U182" i="9"/>
  <c r="BF182" i="9" s="1"/>
  <c r="T182" i="9"/>
  <c r="BE182" i="9" s="1"/>
  <c r="S182" i="9"/>
  <c r="BD182" i="9" s="1"/>
  <c r="R182" i="9"/>
  <c r="BC182" i="9" s="1"/>
  <c r="Q182" i="9"/>
  <c r="BB182" i="9" s="1"/>
  <c r="P182" i="9"/>
  <c r="BA182" i="9" s="1"/>
  <c r="O182" i="9"/>
  <c r="AZ182" i="9" s="1"/>
  <c r="N182" i="9"/>
  <c r="AY182" i="9" s="1"/>
  <c r="M182" i="9"/>
  <c r="AX182" i="9" s="1"/>
  <c r="L182" i="9"/>
  <c r="AW182" i="9" s="1"/>
  <c r="K182" i="9"/>
  <c r="AV182" i="9" s="1"/>
  <c r="J182" i="9"/>
  <c r="AU182" i="9" s="1"/>
  <c r="I182" i="9"/>
  <c r="AT182" i="9" s="1"/>
  <c r="H182" i="9"/>
  <c r="AS182" i="9" s="1"/>
  <c r="G182" i="9"/>
  <c r="AR182" i="9" s="1"/>
  <c r="F182" i="9"/>
  <c r="AQ182" i="9" s="1"/>
  <c r="AJ181" i="9"/>
  <c r="BU181" i="9" s="1"/>
  <c r="AI181" i="9"/>
  <c r="BT181" i="9" s="1"/>
  <c r="AH181" i="9"/>
  <c r="BS181" i="9" s="1"/>
  <c r="AG181" i="9"/>
  <c r="BR181" i="9" s="1"/>
  <c r="AF181" i="9"/>
  <c r="BQ181" i="9" s="1"/>
  <c r="AE181" i="9"/>
  <c r="BP181" i="9" s="1"/>
  <c r="AD181" i="9"/>
  <c r="BO181" i="9" s="1"/>
  <c r="AC181" i="9"/>
  <c r="BN181" i="9" s="1"/>
  <c r="AB181" i="9"/>
  <c r="BM181" i="9" s="1"/>
  <c r="AA181" i="9"/>
  <c r="BL181" i="9" s="1"/>
  <c r="Z181" i="9"/>
  <c r="BK181" i="9" s="1"/>
  <c r="Y181" i="9"/>
  <c r="BJ181" i="9" s="1"/>
  <c r="X181" i="9"/>
  <c r="BI181" i="9" s="1"/>
  <c r="W181" i="9"/>
  <c r="BH181" i="9" s="1"/>
  <c r="V181" i="9"/>
  <c r="BG181" i="9" s="1"/>
  <c r="U181" i="9"/>
  <c r="BF181" i="9" s="1"/>
  <c r="T181" i="9"/>
  <c r="BE181" i="9" s="1"/>
  <c r="S181" i="9"/>
  <c r="BD181" i="9" s="1"/>
  <c r="R181" i="9"/>
  <c r="BC181" i="9" s="1"/>
  <c r="Q181" i="9"/>
  <c r="BB181" i="9" s="1"/>
  <c r="P181" i="9"/>
  <c r="BA181" i="9" s="1"/>
  <c r="O181" i="9"/>
  <c r="AZ181" i="9" s="1"/>
  <c r="N181" i="9"/>
  <c r="AY181" i="9" s="1"/>
  <c r="M181" i="9"/>
  <c r="AX181" i="9" s="1"/>
  <c r="L181" i="9"/>
  <c r="AW181" i="9" s="1"/>
  <c r="K181" i="9"/>
  <c r="AV181" i="9" s="1"/>
  <c r="J181" i="9"/>
  <c r="AU181" i="9" s="1"/>
  <c r="I181" i="9"/>
  <c r="AT181" i="9" s="1"/>
  <c r="H181" i="9"/>
  <c r="AS181" i="9" s="1"/>
  <c r="G181" i="9"/>
  <c r="AR181" i="9" s="1"/>
  <c r="F181" i="9"/>
  <c r="AQ181" i="9" s="1"/>
  <c r="AJ180" i="9"/>
  <c r="BU180" i="9" s="1"/>
  <c r="AI180" i="9"/>
  <c r="BT180" i="9" s="1"/>
  <c r="AH180" i="9"/>
  <c r="BS180" i="9" s="1"/>
  <c r="AG180" i="9"/>
  <c r="BR180" i="9" s="1"/>
  <c r="AF180" i="9"/>
  <c r="BQ180" i="9" s="1"/>
  <c r="AE180" i="9"/>
  <c r="BP180" i="9" s="1"/>
  <c r="AD180" i="9"/>
  <c r="BO180" i="9" s="1"/>
  <c r="AC180" i="9"/>
  <c r="BN180" i="9" s="1"/>
  <c r="AB180" i="9"/>
  <c r="BM180" i="9" s="1"/>
  <c r="AA180" i="9"/>
  <c r="BL180" i="9" s="1"/>
  <c r="Z180" i="9"/>
  <c r="BK180" i="9" s="1"/>
  <c r="Y180" i="9"/>
  <c r="BJ180" i="9" s="1"/>
  <c r="X180" i="9"/>
  <c r="BI180" i="9" s="1"/>
  <c r="W180" i="9"/>
  <c r="BH180" i="9" s="1"/>
  <c r="V180" i="9"/>
  <c r="BG180" i="9" s="1"/>
  <c r="U180" i="9"/>
  <c r="BF180" i="9" s="1"/>
  <c r="T180" i="9"/>
  <c r="BE180" i="9" s="1"/>
  <c r="S180" i="9"/>
  <c r="BD180" i="9" s="1"/>
  <c r="R180" i="9"/>
  <c r="BC180" i="9" s="1"/>
  <c r="Q180" i="9"/>
  <c r="BB180" i="9" s="1"/>
  <c r="P180" i="9"/>
  <c r="BA180" i="9" s="1"/>
  <c r="O180" i="9"/>
  <c r="AZ180" i="9" s="1"/>
  <c r="N180" i="9"/>
  <c r="AY180" i="9" s="1"/>
  <c r="M180" i="9"/>
  <c r="AX180" i="9" s="1"/>
  <c r="L180" i="9"/>
  <c r="AW180" i="9" s="1"/>
  <c r="K180" i="9"/>
  <c r="AV180" i="9" s="1"/>
  <c r="J180" i="9"/>
  <c r="AU180" i="9" s="1"/>
  <c r="I180" i="9"/>
  <c r="AT180" i="9" s="1"/>
  <c r="H180" i="9"/>
  <c r="AS180" i="9" s="1"/>
  <c r="G180" i="9"/>
  <c r="AR180" i="9" s="1"/>
  <c r="F180" i="9"/>
  <c r="AQ180" i="9" s="1"/>
  <c r="AJ179" i="9"/>
  <c r="BU179" i="9" s="1"/>
  <c r="AI179" i="9"/>
  <c r="BT179" i="9" s="1"/>
  <c r="AH179" i="9"/>
  <c r="BS179" i="9" s="1"/>
  <c r="AG179" i="9"/>
  <c r="BR179" i="9" s="1"/>
  <c r="AF179" i="9"/>
  <c r="BQ179" i="9" s="1"/>
  <c r="AE179" i="9"/>
  <c r="BP179" i="9" s="1"/>
  <c r="AD179" i="9"/>
  <c r="BO179" i="9" s="1"/>
  <c r="AC179" i="9"/>
  <c r="BN179" i="9" s="1"/>
  <c r="AB179" i="9"/>
  <c r="BM179" i="9" s="1"/>
  <c r="AA179" i="9"/>
  <c r="BL179" i="9" s="1"/>
  <c r="Z179" i="9"/>
  <c r="BK179" i="9" s="1"/>
  <c r="Y179" i="9"/>
  <c r="BJ179" i="9" s="1"/>
  <c r="X179" i="9"/>
  <c r="BI179" i="9" s="1"/>
  <c r="W179" i="9"/>
  <c r="BH179" i="9" s="1"/>
  <c r="V179" i="9"/>
  <c r="BG179" i="9" s="1"/>
  <c r="U179" i="9"/>
  <c r="BF179" i="9" s="1"/>
  <c r="T179" i="9"/>
  <c r="BE179" i="9" s="1"/>
  <c r="S179" i="9"/>
  <c r="BD179" i="9" s="1"/>
  <c r="R179" i="9"/>
  <c r="BC179" i="9" s="1"/>
  <c r="Q179" i="9"/>
  <c r="BB179" i="9" s="1"/>
  <c r="P179" i="9"/>
  <c r="BA179" i="9" s="1"/>
  <c r="O179" i="9"/>
  <c r="AZ179" i="9" s="1"/>
  <c r="N179" i="9"/>
  <c r="AY179" i="9" s="1"/>
  <c r="M179" i="9"/>
  <c r="AX179" i="9" s="1"/>
  <c r="L179" i="9"/>
  <c r="AW179" i="9" s="1"/>
  <c r="K179" i="9"/>
  <c r="AV179" i="9" s="1"/>
  <c r="J179" i="9"/>
  <c r="AU179" i="9" s="1"/>
  <c r="I179" i="9"/>
  <c r="AT179" i="9" s="1"/>
  <c r="H179" i="9"/>
  <c r="AS179" i="9" s="1"/>
  <c r="G179" i="9"/>
  <c r="AR179" i="9" s="1"/>
  <c r="F179" i="9"/>
  <c r="AQ179" i="9" s="1"/>
  <c r="AJ178" i="9"/>
  <c r="BU178" i="9" s="1"/>
  <c r="AI178" i="9"/>
  <c r="BT178" i="9" s="1"/>
  <c r="AH178" i="9"/>
  <c r="BS178" i="9" s="1"/>
  <c r="AG178" i="9"/>
  <c r="BR178" i="9" s="1"/>
  <c r="AF178" i="9"/>
  <c r="BQ178" i="9" s="1"/>
  <c r="AE178" i="9"/>
  <c r="BP178" i="9" s="1"/>
  <c r="AD178" i="9"/>
  <c r="BO178" i="9" s="1"/>
  <c r="AC178" i="9"/>
  <c r="BN178" i="9" s="1"/>
  <c r="AB178" i="9"/>
  <c r="BM178" i="9" s="1"/>
  <c r="AA178" i="9"/>
  <c r="BL178" i="9" s="1"/>
  <c r="Z178" i="9"/>
  <c r="BK178" i="9" s="1"/>
  <c r="Y178" i="9"/>
  <c r="BJ178" i="9" s="1"/>
  <c r="X178" i="9"/>
  <c r="BI178" i="9" s="1"/>
  <c r="W178" i="9"/>
  <c r="BH178" i="9" s="1"/>
  <c r="V178" i="9"/>
  <c r="BG178" i="9" s="1"/>
  <c r="U178" i="9"/>
  <c r="BF178" i="9" s="1"/>
  <c r="T178" i="9"/>
  <c r="BE178" i="9" s="1"/>
  <c r="S178" i="9"/>
  <c r="BD178" i="9" s="1"/>
  <c r="R178" i="9"/>
  <c r="BC178" i="9" s="1"/>
  <c r="Q178" i="9"/>
  <c r="BB178" i="9" s="1"/>
  <c r="P178" i="9"/>
  <c r="BA178" i="9" s="1"/>
  <c r="O178" i="9"/>
  <c r="AZ178" i="9" s="1"/>
  <c r="N178" i="9"/>
  <c r="AY178" i="9" s="1"/>
  <c r="M178" i="9"/>
  <c r="AX178" i="9" s="1"/>
  <c r="L178" i="9"/>
  <c r="AW178" i="9" s="1"/>
  <c r="K178" i="9"/>
  <c r="AV178" i="9" s="1"/>
  <c r="J178" i="9"/>
  <c r="AU178" i="9" s="1"/>
  <c r="I178" i="9"/>
  <c r="AT178" i="9" s="1"/>
  <c r="H178" i="9"/>
  <c r="AS178" i="9" s="1"/>
  <c r="G178" i="9"/>
  <c r="AR178" i="9" s="1"/>
  <c r="F178" i="9"/>
  <c r="AQ178" i="9" s="1"/>
  <c r="AJ177" i="9"/>
  <c r="BU177" i="9" s="1"/>
  <c r="AI177" i="9"/>
  <c r="BT177" i="9" s="1"/>
  <c r="AH177" i="9"/>
  <c r="BS177" i="9" s="1"/>
  <c r="AG177" i="9"/>
  <c r="BR177" i="9" s="1"/>
  <c r="AF177" i="9"/>
  <c r="BQ177" i="9" s="1"/>
  <c r="AE177" i="9"/>
  <c r="BP177" i="9" s="1"/>
  <c r="AD177" i="9"/>
  <c r="BO177" i="9" s="1"/>
  <c r="AC177" i="9"/>
  <c r="BN177" i="9" s="1"/>
  <c r="AB177" i="9"/>
  <c r="BM177" i="9" s="1"/>
  <c r="AA177" i="9"/>
  <c r="BL177" i="9" s="1"/>
  <c r="Z177" i="9"/>
  <c r="BK177" i="9" s="1"/>
  <c r="Y177" i="9"/>
  <c r="BJ177" i="9" s="1"/>
  <c r="X177" i="9"/>
  <c r="BI177" i="9" s="1"/>
  <c r="W177" i="9"/>
  <c r="BH177" i="9" s="1"/>
  <c r="V177" i="9"/>
  <c r="BG177" i="9" s="1"/>
  <c r="U177" i="9"/>
  <c r="BF177" i="9" s="1"/>
  <c r="T177" i="9"/>
  <c r="BE177" i="9" s="1"/>
  <c r="S177" i="9"/>
  <c r="BD177" i="9" s="1"/>
  <c r="R177" i="9"/>
  <c r="BC177" i="9" s="1"/>
  <c r="Q177" i="9"/>
  <c r="BB177" i="9" s="1"/>
  <c r="P177" i="9"/>
  <c r="BA177" i="9" s="1"/>
  <c r="O177" i="9"/>
  <c r="AZ177" i="9" s="1"/>
  <c r="N177" i="9"/>
  <c r="AY177" i="9" s="1"/>
  <c r="M177" i="9"/>
  <c r="AX177" i="9" s="1"/>
  <c r="L177" i="9"/>
  <c r="AW177" i="9" s="1"/>
  <c r="K177" i="9"/>
  <c r="AV177" i="9" s="1"/>
  <c r="J177" i="9"/>
  <c r="AU177" i="9" s="1"/>
  <c r="I177" i="9"/>
  <c r="AT177" i="9" s="1"/>
  <c r="H177" i="9"/>
  <c r="AS177" i="9" s="1"/>
  <c r="G177" i="9"/>
  <c r="AR177" i="9" s="1"/>
  <c r="F177" i="9"/>
  <c r="AQ177" i="9" s="1"/>
  <c r="AJ176" i="9"/>
  <c r="BU176" i="9" s="1"/>
  <c r="AI176" i="9"/>
  <c r="BT176" i="9" s="1"/>
  <c r="AH176" i="9"/>
  <c r="BS176" i="9" s="1"/>
  <c r="AG176" i="9"/>
  <c r="BR176" i="9" s="1"/>
  <c r="AF176" i="9"/>
  <c r="BQ176" i="9" s="1"/>
  <c r="AE176" i="9"/>
  <c r="BP176" i="9" s="1"/>
  <c r="AD176" i="9"/>
  <c r="BO176" i="9" s="1"/>
  <c r="AC176" i="9"/>
  <c r="BN176" i="9" s="1"/>
  <c r="AB176" i="9"/>
  <c r="BM176" i="9" s="1"/>
  <c r="AA176" i="9"/>
  <c r="BL176" i="9" s="1"/>
  <c r="Z176" i="9"/>
  <c r="BK176" i="9" s="1"/>
  <c r="Y176" i="9"/>
  <c r="BJ176" i="9" s="1"/>
  <c r="X176" i="9"/>
  <c r="BI176" i="9" s="1"/>
  <c r="W176" i="9"/>
  <c r="BH176" i="9" s="1"/>
  <c r="V176" i="9"/>
  <c r="BG176" i="9" s="1"/>
  <c r="U176" i="9"/>
  <c r="BF176" i="9" s="1"/>
  <c r="T176" i="9"/>
  <c r="BE176" i="9" s="1"/>
  <c r="S176" i="9"/>
  <c r="BD176" i="9" s="1"/>
  <c r="R176" i="9"/>
  <c r="BC176" i="9" s="1"/>
  <c r="Q176" i="9"/>
  <c r="BB176" i="9" s="1"/>
  <c r="P176" i="9"/>
  <c r="BA176" i="9" s="1"/>
  <c r="O176" i="9"/>
  <c r="AZ176" i="9" s="1"/>
  <c r="N176" i="9"/>
  <c r="AY176" i="9" s="1"/>
  <c r="M176" i="9"/>
  <c r="AX176" i="9" s="1"/>
  <c r="L176" i="9"/>
  <c r="AW176" i="9" s="1"/>
  <c r="K176" i="9"/>
  <c r="AV176" i="9" s="1"/>
  <c r="J176" i="9"/>
  <c r="AU176" i="9" s="1"/>
  <c r="I176" i="9"/>
  <c r="AT176" i="9" s="1"/>
  <c r="H176" i="9"/>
  <c r="AS176" i="9" s="1"/>
  <c r="G176" i="9"/>
  <c r="AR176" i="9" s="1"/>
  <c r="F176" i="9"/>
  <c r="AQ176" i="9" s="1"/>
  <c r="AJ175" i="9"/>
  <c r="BU175" i="9" s="1"/>
  <c r="AI175" i="9"/>
  <c r="BT175" i="9" s="1"/>
  <c r="AH175" i="9"/>
  <c r="BS175" i="9" s="1"/>
  <c r="AG175" i="9"/>
  <c r="BR175" i="9" s="1"/>
  <c r="AF175" i="9"/>
  <c r="BQ175" i="9" s="1"/>
  <c r="AE175" i="9"/>
  <c r="BP175" i="9" s="1"/>
  <c r="AD175" i="9"/>
  <c r="BO175" i="9" s="1"/>
  <c r="AC175" i="9"/>
  <c r="BN175" i="9" s="1"/>
  <c r="AB175" i="9"/>
  <c r="BM175" i="9" s="1"/>
  <c r="AA175" i="9"/>
  <c r="BL175" i="9" s="1"/>
  <c r="Z175" i="9"/>
  <c r="BK175" i="9" s="1"/>
  <c r="Y175" i="9"/>
  <c r="BJ175" i="9" s="1"/>
  <c r="X175" i="9"/>
  <c r="BI175" i="9" s="1"/>
  <c r="W175" i="9"/>
  <c r="BH175" i="9" s="1"/>
  <c r="V175" i="9"/>
  <c r="BG175" i="9" s="1"/>
  <c r="U175" i="9"/>
  <c r="BF175" i="9" s="1"/>
  <c r="T175" i="9"/>
  <c r="BE175" i="9" s="1"/>
  <c r="S175" i="9"/>
  <c r="BD175" i="9" s="1"/>
  <c r="R175" i="9"/>
  <c r="BC175" i="9" s="1"/>
  <c r="Q175" i="9"/>
  <c r="BB175" i="9" s="1"/>
  <c r="P175" i="9"/>
  <c r="BA175" i="9" s="1"/>
  <c r="O175" i="9"/>
  <c r="AZ175" i="9" s="1"/>
  <c r="N175" i="9"/>
  <c r="AY175" i="9" s="1"/>
  <c r="M175" i="9"/>
  <c r="AX175" i="9" s="1"/>
  <c r="L175" i="9"/>
  <c r="AW175" i="9" s="1"/>
  <c r="K175" i="9"/>
  <c r="AV175" i="9" s="1"/>
  <c r="J175" i="9"/>
  <c r="AU175" i="9" s="1"/>
  <c r="I175" i="9"/>
  <c r="AT175" i="9" s="1"/>
  <c r="H175" i="9"/>
  <c r="AS175" i="9" s="1"/>
  <c r="G175" i="9"/>
  <c r="AR175" i="9" s="1"/>
  <c r="F175" i="9"/>
  <c r="AQ175" i="9" s="1"/>
  <c r="AJ174" i="9"/>
  <c r="BU174" i="9" s="1"/>
  <c r="AI174" i="9"/>
  <c r="BT174" i="9" s="1"/>
  <c r="AH174" i="9"/>
  <c r="BS174" i="9" s="1"/>
  <c r="AG174" i="9"/>
  <c r="BR174" i="9" s="1"/>
  <c r="AF174" i="9"/>
  <c r="BQ174" i="9" s="1"/>
  <c r="AE174" i="9"/>
  <c r="BP174" i="9" s="1"/>
  <c r="AD174" i="9"/>
  <c r="BO174" i="9" s="1"/>
  <c r="AC174" i="9"/>
  <c r="BN174" i="9" s="1"/>
  <c r="AB174" i="9"/>
  <c r="BM174" i="9" s="1"/>
  <c r="AA174" i="9"/>
  <c r="BL174" i="9" s="1"/>
  <c r="Z174" i="9"/>
  <c r="BK174" i="9" s="1"/>
  <c r="Y174" i="9"/>
  <c r="BJ174" i="9" s="1"/>
  <c r="X174" i="9"/>
  <c r="BI174" i="9" s="1"/>
  <c r="W174" i="9"/>
  <c r="BH174" i="9" s="1"/>
  <c r="V174" i="9"/>
  <c r="BG174" i="9" s="1"/>
  <c r="U174" i="9"/>
  <c r="BF174" i="9" s="1"/>
  <c r="T174" i="9"/>
  <c r="BE174" i="9" s="1"/>
  <c r="S174" i="9"/>
  <c r="BD174" i="9" s="1"/>
  <c r="R174" i="9"/>
  <c r="BC174" i="9" s="1"/>
  <c r="Q174" i="9"/>
  <c r="BB174" i="9" s="1"/>
  <c r="P174" i="9"/>
  <c r="BA174" i="9" s="1"/>
  <c r="O174" i="9"/>
  <c r="AZ174" i="9" s="1"/>
  <c r="N174" i="9"/>
  <c r="AY174" i="9" s="1"/>
  <c r="M174" i="9"/>
  <c r="AX174" i="9" s="1"/>
  <c r="L174" i="9"/>
  <c r="AW174" i="9" s="1"/>
  <c r="K174" i="9"/>
  <c r="AV174" i="9" s="1"/>
  <c r="J174" i="9"/>
  <c r="AU174" i="9" s="1"/>
  <c r="I174" i="9"/>
  <c r="AT174" i="9" s="1"/>
  <c r="H174" i="9"/>
  <c r="AS174" i="9" s="1"/>
  <c r="G174" i="9"/>
  <c r="AR174" i="9" s="1"/>
  <c r="F174" i="9"/>
  <c r="AQ174" i="9" s="1"/>
  <c r="AJ173" i="9"/>
  <c r="BU173" i="9" s="1"/>
  <c r="AI173" i="9"/>
  <c r="BT173" i="9" s="1"/>
  <c r="AH173" i="9"/>
  <c r="BS173" i="9" s="1"/>
  <c r="AG173" i="9"/>
  <c r="BR173" i="9" s="1"/>
  <c r="AF173" i="9"/>
  <c r="BQ173" i="9" s="1"/>
  <c r="AE173" i="9"/>
  <c r="BP173" i="9" s="1"/>
  <c r="AD173" i="9"/>
  <c r="BO173" i="9" s="1"/>
  <c r="AC173" i="9"/>
  <c r="BN173" i="9" s="1"/>
  <c r="AB173" i="9"/>
  <c r="BM173" i="9" s="1"/>
  <c r="AA173" i="9"/>
  <c r="BL173" i="9" s="1"/>
  <c r="Z173" i="9"/>
  <c r="BK173" i="9" s="1"/>
  <c r="Y173" i="9"/>
  <c r="BJ173" i="9" s="1"/>
  <c r="X173" i="9"/>
  <c r="BI173" i="9" s="1"/>
  <c r="W173" i="9"/>
  <c r="BH173" i="9" s="1"/>
  <c r="V173" i="9"/>
  <c r="BG173" i="9" s="1"/>
  <c r="U173" i="9"/>
  <c r="BF173" i="9" s="1"/>
  <c r="T173" i="9"/>
  <c r="BE173" i="9" s="1"/>
  <c r="S173" i="9"/>
  <c r="BD173" i="9" s="1"/>
  <c r="R173" i="9"/>
  <c r="BC173" i="9" s="1"/>
  <c r="Q173" i="9"/>
  <c r="BB173" i="9" s="1"/>
  <c r="P173" i="9"/>
  <c r="BA173" i="9" s="1"/>
  <c r="O173" i="9"/>
  <c r="AZ173" i="9" s="1"/>
  <c r="N173" i="9"/>
  <c r="AY173" i="9" s="1"/>
  <c r="M173" i="9"/>
  <c r="AX173" i="9" s="1"/>
  <c r="L173" i="9"/>
  <c r="AW173" i="9" s="1"/>
  <c r="K173" i="9"/>
  <c r="AV173" i="9" s="1"/>
  <c r="J173" i="9"/>
  <c r="AU173" i="9" s="1"/>
  <c r="I173" i="9"/>
  <c r="AT173" i="9" s="1"/>
  <c r="H173" i="9"/>
  <c r="AS173" i="9" s="1"/>
  <c r="G173" i="9"/>
  <c r="AR173" i="9" s="1"/>
  <c r="F173" i="9"/>
  <c r="AQ173" i="9" s="1"/>
  <c r="AJ172" i="9"/>
  <c r="BU172" i="9" s="1"/>
  <c r="AI172" i="9"/>
  <c r="BT172" i="9" s="1"/>
  <c r="AH172" i="9"/>
  <c r="BS172" i="9" s="1"/>
  <c r="AG172" i="9"/>
  <c r="BR172" i="9" s="1"/>
  <c r="AF172" i="9"/>
  <c r="BQ172" i="9" s="1"/>
  <c r="AE172" i="9"/>
  <c r="BP172" i="9" s="1"/>
  <c r="AD172" i="9"/>
  <c r="BO172" i="9" s="1"/>
  <c r="AC172" i="9"/>
  <c r="BN172" i="9" s="1"/>
  <c r="AB172" i="9"/>
  <c r="BM172" i="9" s="1"/>
  <c r="AA172" i="9"/>
  <c r="BL172" i="9" s="1"/>
  <c r="Z172" i="9"/>
  <c r="BK172" i="9" s="1"/>
  <c r="Y172" i="9"/>
  <c r="BJ172" i="9" s="1"/>
  <c r="X172" i="9"/>
  <c r="BI172" i="9" s="1"/>
  <c r="W172" i="9"/>
  <c r="BH172" i="9" s="1"/>
  <c r="V172" i="9"/>
  <c r="BG172" i="9" s="1"/>
  <c r="U172" i="9"/>
  <c r="BF172" i="9" s="1"/>
  <c r="T172" i="9"/>
  <c r="BE172" i="9" s="1"/>
  <c r="S172" i="9"/>
  <c r="BD172" i="9" s="1"/>
  <c r="R172" i="9"/>
  <c r="BC172" i="9" s="1"/>
  <c r="Q172" i="9"/>
  <c r="BB172" i="9" s="1"/>
  <c r="P172" i="9"/>
  <c r="BA172" i="9" s="1"/>
  <c r="O172" i="9"/>
  <c r="AZ172" i="9" s="1"/>
  <c r="N172" i="9"/>
  <c r="AY172" i="9" s="1"/>
  <c r="M172" i="9"/>
  <c r="AX172" i="9" s="1"/>
  <c r="L172" i="9"/>
  <c r="AW172" i="9" s="1"/>
  <c r="K172" i="9"/>
  <c r="AV172" i="9" s="1"/>
  <c r="J172" i="9"/>
  <c r="AU172" i="9" s="1"/>
  <c r="I172" i="9"/>
  <c r="AT172" i="9" s="1"/>
  <c r="H172" i="9"/>
  <c r="AS172" i="9" s="1"/>
  <c r="G172" i="9"/>
  <c r="AR172" i="9" s="1"/>
  <c r="F172" i="9"/>
  <c r="AQ172" i="9" s="1"/>
  <c r="AJ171" i="9"/>
  <c r="BU171" i="9" s="1"/>
  <c r="AI171" i="9"/>
  <c r="BT171" i="9" s="1"/>
  <c r="AH171" i="9"/>
  <c r="BS171" i="9" s="1"/>
  <c r="AG171" i="9"/>
  <c r="BR171" i="9" s="1"/>
  <c r="AF171" i="9"/>
  <c r="BQ171" i="9" s="1"/>
  <c r="AE171" i="9"/>
  <c r="BP171" i="9" s="1"/>
  <c r="AD171" i="9"/>
  <c r="BO171" i="9" s="1"/>
  <c r="AC171" i="9"/>
  <c r="BN171" i="9" s="1"/>
  <c r="AB171" i="9"/>
  <c r="BM171" i="9" s="1"/>
  <c r="AA171" i="9"/>
  <c r="BL171" i="9" s="1"/>
  <c r="Z171" i="9"/>
  <c r="BK171" i="9" s="1"/>
  <c r="Y171" i="9"/>
  <c r="BJ171" i="9" s="1"/>
  <c r="X171" i="9"/>
  <c r="BI171" i="9" s="1"/>
  <c r="W171" i="9"/>
  <c r="BH171" i="9" s="1"/>
  <c r="V171" i="9"/>
  <c r="BG171" i="9" s="1"/>
  <c r="U171" i="9"/>
  <c r="BF171" i="9" s="1"/>
  <c r="T171" i="9"/>
  <c r="BE171" i="9" s="1"/>
  <c r="S171" i="9"/>
  <c r="BD171" i="9" s="1"/>
  <c r="R171" i="9"/>
  <c r="BC171" i="9" s="1"/>
  <c r="Q171" i="9"/>
  <c r="BB171" i="9" s="1"/>
  <c r="P171" i="9"/>
  <c r="BA171" i="9" s="1"/>
  <c r="O171" i="9"/>
  <c r="AZ171" i="9" s="1"/>
  <c r="N171" i="9"/>
  <c r="AY171" i="9" s="1"/>
  <c r="M171" i="9"/>
  <c r="AX171" i="9" s="1"/>
  <c r="L171" i="9"/>
  <c r="AW171" i="9" s="1"/>
  <c r="K171" i="9"/>
  <c r="AV171" i="9" s="1"/>
  <c r="J171" i="9"/>
  <c r="AU171" i="9" s="1"/>
  <c r="I171" i="9"/>
  <c r="AT171" i="9" s="1"/>
  <c r="H171" i="9"/>
  <c r="AS171" i="9" s="1"/>
  <c r="G171" i="9"/>
  <c r="AR171" i="9" s="1"/>
  <c r="F171" i="9"/>
  <c r="AQ171" i="9" s="1"/>
  <c r="AJ170" i="9"/>
  <c r="BU170" i="9" s="1"/>
  <c r="AI170" i="9"/>
  <c r="BT170" i="9" s="1"/>
  <c r="AH170" i="9"/>
  <c r="BS170" i="9" s="1"/>
  <c r="AG170" i="9"/>
  <c r="BR170" i="9" s="1"/>
  <c r="AF170" i="9"/>
  <c r="BQ170" i="9" s="1"/>
  <c r="AE170" i="9"/>
  <c r="BP170" i="9" s="1"/>
  <c r="AD170" i="9"/>
  <c r="BO170" i="9" s="1"/>
  <c r="AC170" i="9"/>
  <c r="BN170" i="9" s="1"/>
  <c r="AB170" i="9"/>
  <c r="BM170" i="9" s="1"/>
  <c r="AA170" i="9"/>
  <c r="BL170" i="9" s="1"/>
  <c r="Z170" i="9"/>
  <c r="BK170" i="9" s="1"/>
  <c r="Y170" i="9"/>
  <c r="BJ170" i="9" s="1"/>
  <c r="X170" i="9"/>
  <c r="BI170" i="9" s="1"/>
  <c r="W170" i="9"/>
  <c r="BH170" i="9" s="1"/>
  <c r="V170" i="9"/>
  <c r="BG170" i="9" s="1"/>
  <c r="U170" i="9"/>
  <c r="BF170" i="9" s="1"/>
  <c r="T170" i="9"/>
  <c r="BE170" i="9" s="1"/>
  <c r="S170" i="9"/>
  <c r="BD170" i="9" s="1"/>
  <c r="R170" i="9"/>
  <c r="BC170" i="9" s="1"/>
  <c r="Q170" i="9"/>
  <c r="BB170" i="9" s="1"/>
  <c r="P170" i="9"/>
  <c r="BA170" i="9" s="1"/>
  <c r="O170" i="9"/>
  <c r="AZ170" i="9" s="1"/>
  <c r="N170" i="9"/>
  <c r="AY170" i="9" s="1"/>
  <c r="M170" i="9"/>
  <c r="AX170" i="9" s="1"/>
  <c r="L170" i="9"/>
  <c r="AW170" i="9" s="1"/>
  <c r="K170" i="9"/>
  <c r="AV170" i="9" s="1"/>
  <c r="J170" i="9"/>
  <c r="AU170" i="9" s="1"/>
  <c r="I170" i="9"/>
  <c r="AT170" i="9" s="1"/>
  <c r="H170" i="9"/>
  <c r="AS170" i="9" s="1"/>
  <c r="G170" i="9"/>
  <c r="AR170" i="9" s="1"/>
  <c r="F170" i="9"/>
  <c r="AQ170" i="9" s="1"/>
  <c r="AJ169" i="9"/>
  <c r="BU169" i="9" s="1"/>
  <c r="AI169" i="9"/>
  <c r="BT169" i="9" s="1"/>
  <c r="AH169" i="9"/>
  <c r="BS169" i="9" s="1"/>
  <c r="AG169" i="9"/>
  <c r="BR169" i="9" s="1"/>
  <c r="AF169" i="9"/>
  <c r="BQ169" i="9" s="1"/>
  <c r="AE169" i="9"/>
  <c r="BP169" i="9" s="1"/>
  <c r="AD169" i="9"/>
  <c r="BO169" i="9" s="1"/>
  <c r="AC169" i="9"/>
  <c r="BN169" i="9" s="1"/>
  <c r="AB169" i="9"/>
  <c r="BM169" i="9" s="1"/>
  <c r="AA169" i="9"/>
  <c r="BL169" i="9" s="1"/>
  <c r="Z169" i="9"/>
  <c r="BK169" i="9" s="1"/>
  <c r="Y169" i="9"/>
  <c r="BJ169" i="9" s="1"/>
  <c r="X169" i="9"/>
  <c r="BI169" i="9" s="1"/>
  <c r="W169" i="9"/>
  <c r="BH169" i="9" s="1"/>
  <c r="V169" i="9"/>
  <c r="BG169" i="9" s="1"/>
  <c r="U169" i="9"/>
  <c r="BF169" i="9" s="1"/>
  <c r="T169" i="9"/>
  <c r="BE169" i="9" s="1"/>
  <c r="S169" i="9"/>
  <c r="BD169" i="9" s="1"/>
  <c r="R169" i="9"/>
  <c r="BC169" i="9" s="1"/>
  <c r="Q169" i="9"/>
  <c r="BB169" i="9" s="1"/>
  <c r="P169" i="9"/>
  <c r="BA169" i="9" s="1"/>
  <c r="O169" i="9"/>
  <c r="AZ169" i="9" s="1"/>
  <c r="N169" i="9"/>
  <c r="AY169" i="9" s="1"/>
  <c r="M169" i="9"/>
  <c r="AX169" i="9" s="1"/>
  <c r="L169" i="9"/>
  <c r="AW169" i="9" s="1"/>
  <c r="K169" i="9"/>
  <c r="AV169" i="9" s="1"/>
  <c r="J169" i="9"/>
  <c r="AU169" i="9" s="1"/>
  <c r="I169" i="9"/>
  <c r="AT169" i="9" s="1"/>
  <c r="H169" i="9"/>
  <c r="AS169" i="9" s="1"/>
  <c r="G169" i="9"/>
  <c r="AR169" i="9" s="1"/>
  <c r="F169" i="9"/>
  <c r="AQ169" i="9" s="1"/>
  <c r="AJ168" i="9"/>
  <c r="BU168" i="9" s="1"/>
  <c r="AI168" i="9"/>
  <c r="BT168" i="9" s="1"/>
  <c r="AH168" i="9"/>
  <c r="BS168" i="9" s="1"/>
  <c r="AG168" i="9"/>
  <c r="BR168" i="9" s="1"/>
  <c r="AF168" i="9"/>
  <c r="BQ168" i="9" s="1"/>
  <c r="AE168" i="9"/>
  <c r="BP168" i="9" s="1"/>
  <c r="AD168" i="9"/>
  <c r="BO168" i="9" s="1"/>
  <c r="AC168" i="9"/>
  <c r="BN168" i="9" s="1"/>
  <c r="AB168" i="9"/>
  <c r="BM168" i="9" s="1"/>
  <c r="AA168" i="9"/>
  <c r="BL168" i="9" s="1"/>
  <c r="Z168" i="9"/>
  <c r="BK168" i="9" s="1"/>
  <c r="Y168" i="9"/>
  <c r="BJ168" i="9" s="1"/>
  <c r="X168" i="9"/>
  <c r="BI168" i="9" s="1"/>
  <c r="W168" i="9"/>
  <c r="BH168" i="9" s="1"/>
  <c r="V168" i="9"/>
  <c r="BG168" i="9" s="1"/>
  <c r="U168" i="9"/>
  <c r="BF168" i="9" s="1"/>
  <c r="T168" i="9"/>
  <c r="BE168" i="9" s="1"/>
  <c r="S168" i="9"/>
  <c r="BD168" i="9" s="1"/>
  <c r="R168" i="9"/>
  <c r="BC168" i="9" s="1"/>
  <c r="Q168" i="9"/>
  <c r="BB168" i="9" s="1"/>
  <c r="P168" i="9"/>
  <c r="BA168" i="9" s="1"/>
  <c r="O168" i="9"/>
  <c r="AZ168" i="9" s="1"/>
  <c r="N168" i="9"/>
  <c r="AY168" i="9" s="1"/>
  <c r="M168" i="9"/>
  <c r="AX168" i="9" s="1"/>
  <c r="L168" i="9"/>
  <c r="AW168" i="9" s="1"/>
  <c r="K168" i="9"/>
  <c r="AV168" i="9" s="1"/>
  <c r="J168" i="9"/>
  <c r="AU168" i="9" s="1"/>
  <c r="I168" i="9"/>
  <c r="AT168" i="9" s="1"/>
  <c r="H168" i="9"/>
  <c r="AS168" i="9" s="1"/>
  <c r="G168" i="9"/>
  <c r="AR168" i="9" s="1"/>
  <c r="F168" i="9"/>
  <c r="AQ168" i="9" s="1"/>
  <c r="AJ167" i="9"/>
  <c r="BU167" i="9" s="1"/>
  <c r="AI167" i="9"/>
  <c r="BT167" i="9" s="1"/>
  <c r="AH167" i="9"/>
  <c r="BS167" i="9" s="1"/>
  <c r="AG167" i="9"/>
  <c r="BR167" i="9" s="1"/>
  <c r="AF167" i="9"/>
  <c r="BQ167" i="9" s="1"/>
  <c r="AE167" i="9"/>
  <c r="BP167" i="9" s="1"/>
  <c r="AD167" i="9"/>
  <c r="BO167" i="9" s="1"/>
  <c r="AC167" i="9"/>
  <c r="BN167" i="9" s="1"/>
  <c r="AB167" i="9"/>
  <c r="BM167" i="9" s="1"/>
  <c r="AA167" i="9"/>
  <c r="BL167" i="9" s="1"/>
  <c r="Z167" i="9"/>
  <c r="BK167" i="9" s="1"/>
  <c r="Y167" i="9"/>
  <c r="BJ167" i="9" s="1"/>
  <c r="X167" i="9"/>
  <c r="BI167" i="9" s="1"/>
  <c r="W167" i="9"/>
  <c r="BH167" i="9" s="1"/>
  <c r="V167" i="9"/>
  <c r="BG167" i="9" s="1"/>
  <c r="U167" i="9"/>
  <c r="BF167" i="9" s="1"/>
  <c r="T167" i="9"/>
  <c r="BE167" i="9" s="1"/>
  <c r="S167" i="9"/>
  <c r="BD167" i="9" s="1"/>
  <c r="R167" i="9"/>
  <c r="BC167" i="9" s="1"/>
  <c r="Q167" i="9"/>
  <c r="BB167" i="9" s="1"/>
  <c r="P167" i="9"/>
  <c r="BA167" i="9" s="1"/>
  <c r="O167" i="9"/>
  <c r="AZ167" i="9" s="1"/>
  <c r="N167" i="9"/>
  <c r="AY167" i="9" s="1"/>
  <c r="M167" i="9"/>
  <c r="AX167" i="9" s="1"/>
  <c r="L167" i="9"/>
  <c r="AW167" i="9" s="1"/>
  <c r="K167" i="9"/>
  <c r="AV167" i="9" s="1"/>
  <c r="J167" i="9"/>
  <c r="AU167" i="9" s="1"/>
  <c r="I167" i="9"/>
  <c r="AT167" i="9" s="1"/>
  <c r="H167" i="9"/>
  <c r="AS167" i="9" s="1"/>
  <c r="G167" i="9"/>
  <c r="AR167" i="9" s="1"/>
  <c r="F167" i="9"/>
  <c r="AQ167" i="9" s="1"/>
  <c r="AJ166" i="9"/>
  <c r="BU166" i="9" s="1"/>
  <c r="AI166" i="9"/>
  <c r="BT166" i="9" s="1"/>
  <c r="AH166" i="9"/>
  <c r="BS166" i="9" s="1"/>
  <c r="AG166" i="9"/>
  <c r="BR166" i="9" s="1"/>
  <c r="AF166" i="9"/>
  <c r="BQ166" i="9" s="1"/>
  <c r="AE166" i="9"/>
  <c r="BP166" i="9" s="1"/>
  <c r="AD166" i="9"/>
  <c r="BO166" i="9" s="1"/>
  <c r="AC166" i="9"/>
  <c r="BN166" i="9" s="1"/>
  <c r="AB166" i="9"/>
  <c r="BM166" i="9" s="1"/>
  <c r="AA166" i="9"/>
  <c r="BL166" i="9" s="1"/>
  <c r="Z166" i="9"/>
  <c r="BK166" i="9" s="1"/>
  <c r="Y166" i="9"/>
  <c r="BJ166" i="9" s="1"/>
  <c r="X166" i="9"/>
  <c r="BI166" i="9" s="1"/>
  <c r="W166" i="9"/>
  <c r="BH166" i="9" s="1"/>
  <c r="V166" i="9"/>
  <c r="BG166" i="9" s="1"/>
  <c r="U166" i="9"/>
  <c r="BF166" i="9" s="1"/>
  <c r="T166" i="9"/>
  <c r="BE166" i="9" s="1"/>
  <c r="S166" i="9"/>
  <c r="BD166" i="9" s="1"/>
  <c r="R166" i="9"/>
  <c r="BC166" i="9" s="1"/>
  <c r="Q166" i="9"/>
  <c r="BB166" i="9" s="1"/>
  <c r="P166" i="9"/>
  <c r="BA166" i="9" s="1"/>
  <c r="O166" i="9"/>
  <c r="AZ166" i="9" s="1"/>
  <c r="N166" i="9"/>
  <c r="AY166" i="9" s="1"/>
  <c r="M166" i="9"/>
  <c r="AX166" i="9" s="1"/>
  <c r="L166" i="9"/>
  <c r="AW166" i="9" s="1"/>
  <c r="K166" i="9"/>
  <c r="AV166" i="9" s="1"/>
  <c r="J166" i="9"/>
  <c r="AU166" i="9" s="1"/>
  <c r="I166" i="9"/>
  <c r="AT166" i="9" s="1"/>
  <c r="H166" i="9"/>
  <c r="AS166" i="9" s="1"/>
  <c r="G166" i="9"/>
  <c r="AR166" i="9" s="1"/>
  <c r="F166" i="9"/>
  <c r="AQ166" i="9" s="1"/>
  <c r="AJ165" i="9"/>
  <c r="BU165" i="9" s="1"/>
  <c r="AI165" i="9"/>
  <c r="BT165" i="9" s="1"/>
  <c r="AH165" i="9"/>
  <c r="BS165" i="9" s="1"/>
  <c r="AG165" i="9"/>
  <c r="BR165" i="9" s="1"/>
  <c r="AF165" i="9"/>
  <c r="BQ165" i="9" s="1"/>
  <c r="AE165" i="9"/>
  <c r="BP165" i="9" s="1"/>
  <c r="AD165" i="9"/>
  <c r="BO165" i="9" s="1"/>
  <c r="AC165" i="9"/>
  <c r="BN165" i="9" s="1"/>
  <c r="AB165" i="9"/>
  <c r="BM165" i="9" s="1"/>
  <c r="AA165" i="9"/>
  <c r="BL165" i="9" s="1"/>
  <c r="Z165" i="9"/>
  <c r="BK165" i="9" s="1"/>
  <c r="Y165" i="9"/>
  <c r="BJ165" i="9" s="1"/>
  <c r="X165" i="9"/>
  <c r="BI165" i="9" s="1"/>
  <c r="W165" i="9"/>
  <c r="BH165" i="9" s="1"/>
  <c r="V165" i="9"/>
  <c r="BG165" i="9" s="1"/>
  <c r="U165" i="9"/>
  <c r="BF165" i="9" s="1"/>
  <c r="T165" i="9"/>
  <c r="BE165" i="9" s="1"/>
  <c r="S165" i="9"/>
  <c r="BD165" i="9" s="1"/>
  <c r="R165" i="9"/>
  <c r="BC165" i="9" s="1"/>
  <c r="Q165" i="9"/>
  <c r="BB165" i="9" s="1"/>
  <c r="P165" i="9"/>
  <c r="BA165" i="9" s="1"/>
  <c r="O165" i="9"/>
  <c r="AZ165" i="9" s="1"/>
  <c r="N165" i="9"/>
  <c r="AY165" i="9" s="1"/>
  <c r="M165" i="9"/>
  <c r="AX165" i="9" s="1"/>
  <c r="L165" i="9"/>
  <c r="AW165" i="9" s="1"/>
  <c r="K165" i="9"/>
  <c r="AV165" i="9" s="1"/>
  <c r="J165" i="9"/>
  <c r="AU165" i="9" s="1"/>
  <c r="I165" i="9"/>
  <c r="AT165" i="9" s="1"/>
  <c r="H165" i="9"/>
  <c r="AS165" i="9" s="1"/>
  <c r="G165" i="9"/>
  <c r="AR165" i="9" s="1"/>
  <c r="F165" i="9"/>
  <c r="AQ165" i="9" s="1"/>
  <c r="AJ164" i="9"/>
  <c r="BU164" i="9" s="1"/>
  <c r="AI164" i="9"/>
  <c r="BT164" i="9" s="1"/>
  <c r="AH164" i="9"/>
  <c r="BS164" i="9" s="1"/>
  <c r="AG164" i="9"/>
  <c r="BR164" i="9" s="1"/>
  <c r="AF164" i="9"/>
  <c r="BQ164" i="9" s="1"/>
  <c r="AE164" i="9"/>
  <c r="BP164" i="9" s="1"/>
  <c r="AD164" i="9"/>
  <c r="BO164" i="9" s="1"/>
  <c r="AC164" i="9"/>
  <c r="BN164" i="9" s="1"/>
  <c r="AB164" i="9"/>
  <c r="BM164" i="9" s="1"/>
  <c r="AA164" i="9"/>
  <c r="BL164" i="9" s="1"/>
  <c r="Z164" i="9"/>
  <c r="BK164" i="9" s="1"/>
  <c r="Y164" i="9"/>
  <c r="BJ164" i="9" s="1"/>
  <c r="X164" i="9"/>
  <c r="BI164" i="9" s="1"/>
  <c r="W164" i="9"/>
  <c r="BH164" i="9" s="1"/>
  <c r="V164" i="9"/>
  <c r="BG164" i="9" s="1"/>
  <c r="U164" i="9"/>
  <c r="BF164" i="9" s="1"/>
  <c r="T164" i="9"/>
  <c r="BE164" i="9" s="1"/>
  <c r="S164" i="9"/>
  <c r="BD164" i="9" s="1"/>
  <c r="R164" i="9"/>
  <c r="BC164" i="9" s="1"/>
  <c r="Q164" i="9"/>
  <c r="BB164" i="9" s="1"/>
  <c r="P164" i="9"/>
  <c r="BA164" i="9" s="1"/>
  <c r="O164" i="9"/>
  <c r="AZ164" i="9" s="1"/>
  <c r="N164" i="9"/>
  <c r="AY164" i="9" s="1"/>
  <c r="M164" i="9"/>
  <c r="AX164" i="9" s="1"/>
  <c r="L164" i="9"/>
  <c r="AW164" i="9" s="1"/>
  <c r="K164" i="9"/>
  <c r="AV164" i="9" s="1"/>
  <c r="J164" i="9"/>
  <c r="AU164" i="9" s="1"/>
  <c r="I164" i="9"/>
  <c r="AT164" i="9" s="1"/>
  <c r="H164" i="9"/>
  <c r="AS164" i="9" s="1"/>
  <c r="G164" i="9"/>
  <c r="AR164" i="9" s="1"/>
  <c r="F164" i="9"/>
  <c r="AQ164" i="9" s="1"/>
  <c r="AJ163" i="9"/>
  <c r="BU163" i="9" s="1"/>
  <c r="AI163" i="9"/>
  <c r="BT163" i="9" s="1"/>
  <c r="AH163" i="9"/>
  <c r="BS163" i="9" s="1"/>
  <c r="AG163" i="9"/>
  <c r="BR163" i="9" s="1"/>
  <c r="AF163" i="9"/>
  <c r="BQ163" i="9" s="1"/>
  <c r="AE163" i="9"/>
  <c r="BP163" i="9" s="1"/>
  <c r="AD163" i="9"/>
  <c r="BO163" i="9" s="1"/>
  <c r="AC163" i="9"/>
  <c r="BN163" i="9" s="1"/>
  <c r="AB163" i="9"/>
  <c r="BM163" i="9" s="1"/>
  <c r="AA163" i="9"/>
  <c r="BL163" i="9" s="1"/>
  <c r="Z163" i="9"/>
  <c r="BK163" i="9" s="1"/>
  <c r="Y163" i="9"/>
  <c r="BJ163" i="9" s="1"/>
  <c r="X163" i="9"/>
  <c r="BI163" i="9" s="1"/>
  <c r="W163" i="9"/>
  <c r="BH163" i="9" s="1"/>
  <c r="V163" i="9"/>
  <c r="BG163" i="9" s="1"/>
  <c r="U163" i="9"/>
  <c r="BF163" i="9" s="1"/>
  <c r="T163" i="9"/>
  <c r="BE163" i="9" s="1"/>
  <c r="S163" i="9"/>
  <c r="BD163" i="9" s="1"/>
  <c r="R163" i="9"/>
  <c r="BC163" i="9" s="1"/>
  <c r="Q163" i="9"/>
  <c r="BB163" i="9" s="1"/>
  <c r="P163" i="9"/>
  <c r="BA163" i="9" s="1"/>
  <c r="O163" i="9"/>
  <c r="AZ163" i="9" s="1"/>
  <c r="N163" i="9"/>
  <c r="AY163" i="9" s="1"/>
  <c r="M163" i="9"/>
  <c r="AX163" i="9" s="1"/>
  <c r="L163" i="9"/>
  <c r="AW163" i="9" s="1"/>
  <c r="K163" i="9"/>
  <c r="AV163" i="9" s="1"/>
  <c r="J163" i="9"/>
  <c r="AU163" i="9" s="1"/>
  <c r="I163" i="9"/>
  <c r="AT163" i="9" s="1"/>
  <c r="H163" i="9"/>
  <c r="AS163" i="9" s="1"/>
  <c r="G163" i="9"/>
  <c r="AR163" i="9" s="1"/>
  <c r="F163" i="9"/>
  <c r="AQ163" i="9" s="1"/>
  <c r="AJ162" i="9"/>
  <c r="BU162" i="9" s="1"/>
  <c r="AI162" i="9"/>
  <c r="BT162" i="9" s="1"/>
  <c r="AH162" i="9"/>
  <c r="BS162" i="9" s="1"/>
  <c r="AG162" i="9"/>
  <c r="BR162" i="9" s="1"/>
  <c r="AF162" i="9"/>
  <c r="BQ162" i="9" s="1"/>
  <c r="AE162" i="9"/>
  <c r="BP162" i="9" s="1"/>
  <c r="AD162" i="9"/>
  <c r="BO162" i="9" s="1"/>
  <c r="AC162" i="9"/>
  <c r="BN162" i="9" s="1"/>
  <c r="AB162" i="9"/>
  <c r="BM162" i="9" s="1"/>
  <c r="AA162" i="9"/>
  <c r="BL162" i="9" s="1"/>
  <c r="Z162" i="9"/>
  <c r="BK162" i="9" s="1"/>
  <c r="Y162" i="9"/>
  <c r="BJ162" i="9" s="1"/>
  <c r="X162" i="9"/>
  <c r="BI162" i="9" s="1"/>
  <c r="W162" i="9"/>
  <c r="BH162" i="9" s="1"/>
  <c r="V162" i="9"/>
  <c r="BG162" i="9" s="1"/>
  <c r="U162" i="9"/>
  <c r="BF162" i="9" s="1"/>
  <c r="T162" i="9"/>
  <c r="BE162" i="9" s="1"/>
  <c r="S162" i="9"/>
  <c r="BD162" i="9" s="1"/>
  <c r="R162" i="9"/>
  <c r="BC162" i="9" s="1"/>
  <c r="Q162" i="9"/>
  <c r="BB162" i="9" s="1"/>
  <c r="P162" i="9"/>
  <c r="BA162" i="9" s="1"/>
  <c r="O162" i="9"/>
  <c r="AZ162" i="9" s="1"/>
  <c r="N162" i="9"/>
  <c r="AY162" i="9" s="1"/>
  <c r="M162" i="9"/>
  <c r="AX162" i="9" s="1"/>
  <c r="L162" i="9"/>
  <c r="AW162" i="9" s="1"/>
  <c r="K162" i="9"/>
  <c r="AV162" i="9" s="1"/>
  <c r="J162" i="9"/>
  <c r="AU162" i="9" s="1"/>
  <c r="I162" i="9"/>
  <c r="AT162" i="9" s="1"/>
  <c r="H162" i="9"/>
  <c r="AS162" i="9" s="1"/>
  <c r="G162" i="9"/>
  <c r="AR162" i="9" s="1"/>
  <c r="F162" i="9"/>
  <c r="AQ162" i="9" s="1"/>
  <c r="AJ161" i="9"/>
  <c r="BU161" i="9" s="1"/>
  <c r="AI161" i="9"/>
  <c r="BT161" i="9" s="1"/>
  <c r="AH161" i="9"/>
  <c r="BS161" i="9" s="1"/>
  <c r="AG161" i="9"/>
  <c r="BR161" i="9" s="1"/>
  <c r="AF161" i="9"/>
  <c r="BQ161" i="9" s="1"/>
  <c r="AE161" i="9"/>
  <c r="BP161" i="9" s="1"/>
  <c r="AD161" i="9"/>
  <c r="BO161" i="9" s="1"/>
  <c r="AC161" i="9"/>
  <c r="BN161" i="9" s="1"/>
  <c r="AB161" i="9"/>
  <c r="BM161" i="9" s="1"/>
  <c r="AA161" i="9"/>
  <c r="BL161" i="9" s="1"/>
  <c r="Z161" i="9"/>
  <c r="BK161" i="9" s="1"/>
  <c r="Y161" i="9"/>
  <c r="BJ161" i="9" s="1"/>
  <c r="X161" i="9"/>
  <c r="BI161" i="9" s="1"/>
  <c r="W161" i="9"/>
  <c r="BH161" i="9" s="1"/>
  <c r="V161" i="9"/>
  <c r="BG161" i="9" s="1"/>
  <c r="U161" i="9"/>
  <c r="BF161" i="9" s="1"/>
  <c r="T161" i="9"/>
  <c r="BE161" i="9" s="1"/>
  <c r="S161" i="9"/>
  <c r="BD161" i="9" s="1"/>
  <c r="R161" i="9"/>
  <c r="BC161" i="9" s="1"/>
  <c r="Q161" i="9"/>
  <c r="BB161" i="9" s="1"/>
  <c r="P161" i="9"/>
  <c r="BA161" i="9" s="1"/>
  <c r="O161" i="9"/>
  <c r="AZ161" i="9" s="1"/>
  <c r="N161" i="9"/>
  <c r="AY161" i="9" s="1"/>
  <c r="M161" i="9"/>
  <c r="AX161" i="9" s="1"/>
  <c r="L161" i="9"/>
  <c r="AW161" i="9" s="1"/>
  <c r="K161" i="9"/>
  <c r="AV161" i="9" s="1"/>
  <c r="J161" i="9"/>
  <c r="AU161" i="9" s="1"/>
  <c r="I161" i="9"/>
  <c r="AT161" i="9" s="1"/>
  <c r="H161" i="9"/>
  <c r="AS161" i="9" s="1"/>
  <c r="G161" i="9"/>
  <c r="AR161" i="9" s="1"/>
  <c r="F161" i="9"/>
  <c r="AQ161" i="9" s="1"/>
  <c r="AJ160" i="9"/>
  <c r="BU160" i="9" s="1"/>
  <c r="AI160" i="9"/>
  <c r="BT160" i="9" s="1"/>
  <c r="AH160" i="9"/>
  <c r="BS160" i="9" s="1"/>
  <c r="AG160" i="9"/>
  <c r="BR160" i="9" s="1"/>
  <c r="AF160" i="9"/>
  <c r="BQ160" i="9" s="1"/>
  <c r="AE160" i="9"/>
  <c r="BP160" i="9" s="1"/>
  <c r="AD160" i="9"/>
  <c r="BO160" i="9" s="1"/>
  <c r="AC160" i="9"/>
  <c r="BN160" i="9" s="1"/>
  <c r="AB160" i="9"/>
  <c r="BM160" i="9" s="1"/>
  <c r="AA160" i="9"/>
  <c r="BL160" i="9" s="1"/>
  <c r="Z160" i="9"/>
  <c r="BK160" i="9" s="1"/>
  <c r="Y160" i="9"/>
  <c r="BJ160" i="9" s="1"/>
  <c r="X160" i="9"/>
  <c r="BI160" i="9" s="1"/>
  <c r="W160" i="9"/>
  <c r="BH160" i="9" s="1"/>
  <c r="V160" i="9"/>
  <c r="BG160" i="9" s="1"/>
  <c r="U160" i="9"/>
  <c r="BF160" i="9" s="1"/>
  <c r="T160" i="9"/>
  <c r="BE160" i="9" s="1"/>
  <c r="S160" i="9"/>
  <c r="BD160" i="9" s="1"/>
  <c r="R160" i="9"/>
  <c r="BC160" i="9" s="1"/>
  <c r="Q160" i="9"/>
  <c r="BB160" i="9" s="1"/>
  <c r="P160" i="9"/>
  <c r="BA160" i="9" s="1"/>
  <c r="O160" i="9"/>
  <c r="AZ160" i="9" s="1"/>
  <c r="N160" i="9"/>
  <c r="AY160" i="9" s="1"/>
  <c r="M160" i="9"/>
  <c r="AX160" i="9" s="1"/>
  <c r="L160" i="9"/>
  <c r="AW160" i="9" s="1"/>
  <c r="K160" i="9"/>
  <c r="AV160" i="9" s="1"/>
  <c r="J160" i="9"/>
  <c r="AU160" i="9" s="1"/>
  <c r="I160" i="9"/>
  <c r="AT160" i="9" s="1"/>
  <c r="H160" i="9"/>
  <c r="AS160" i="9" s="1"/>
  <c r="G160" i="9"/>
  <c r="AR160" i="9" s="1"/>
  <c r="F160" i="9"/>
  <c r="AQ160" i="9" s="1"/>
  <c r="AJ159" i="9"/>
  <c r="BU159" i="9" s="1"/>
  <c r="AI159" i="9"/>
  <c r="BT159" i="9" s="1"/>
  <c r="AH159" i="9"/>
  <c r="BS159" i="9" s="1"/>
  <c r="AG159" i="9"/>
  <c r="BR159" i="9" s="1"/>
  <c r="AF159" i="9"/>
  <c r="BQ159" i="9" s="1"/>
  <c r="AE159" i="9"/>
  <c r="BP159" i="9" s="1"/>
  <c r="AD159" i="9"/>
  <c r="BO159" i="9" s="1"/>
  <c r="AC159" i="9"/>
  <c r="BN159" i="9" s="1"/>
  <c r="AB159" i="9"/>
  <c r="BM159" i="9" s="1"/>
  <c r="AA159" i="9"/>
  <c r="BL159" i="9" s="1"/>
  <c r="Z159" i="9"/>
  <c r="BK159" i="9" s="1"/>
  <c r="Y159" i="9"/>
  <c r="BJ159" i="9" s="1"/>
  <c r="X159" i="9"/>
  <c r="BI159" i="9" s="1"/>
  <c r="W159" i="9"/>
  <c r="BH159" i="9" s="1"/>
  <c r="V159" i="9"/>
  <c r="BG159" i="9" s="1"/>
  <c r="U159" i="9"/>
  <c r="BF159" i="9" s="1"/>
  <c r="T159" i="9"/>
  <c r="BE159" i="9" s="1"/>
  <c r="S159" i="9"/>
  <c r="BD159" i="9" s="1"/>
  <c r="R159" i="9"/>
  <c r="BC159" i="9" s="1"/>
  <c r="Q159" i="9"/>
  <c r="BB159" i="9" s="1"/>
  <c r="P159" i="9"/>
  <c r="BA159" i="9" s="1"/>
  <c r="O159" i="9"/>
  <c r="AZ159" i="9" s="1"/>
  <c r="N159" i="9"/>
  <c r="AY159" i="9" s="1"/>
  <c r="M159" i="9"/>
  <c r="AX159" i="9" s="1"/>
  <c r="L159" i="9"/>
  <c r="AW159" i="9" s="1"/>
  <c r="K159" i="9"/>
  <c r="AV159" i="9" s="1"/>
  <c r="J159" i="9"/>
  <c r="AU159" i="9" s="1"/>
  <c r="I159" i="9"/>
  <c r="AT159" i="9" s="1"/>
  <c r="H159" i="9"/>
  <c r="AS159" i="9" s="1"/>
  <c r="G159" i="9"/>
  <c r="AR159" i="9" s="1"/>
  <c r="F159" i="9"/>
  <c r="AQ159" i="9" s="1"/>
  <c r="AJ158" i="9"/>
  <c r="BU158" i="9" s="1"/>
  <c r="AI158" i="9"/>
  <c r="BT158" i="9" s="1"/>
  <c r="AH158" i="9"/>
  <c r="BS158" i="9" s="1"/>
  <c r="AG158" i="9"/>
  <c r="BR158" i="9" s="1"/>
  <c r="AF158" i="9"/>
  <c r="BQ158" i="9" s="1"/>
  <c r="AE158" i="9"/>
  <c r="BP158" i="9" s="1"/>
  <c r="AD158" i="9"/>
  <c r="BO158" i="9" s="1"/>
  <c r="AC158" i="9"/>
  <c r="BN158" i="9" s="1"/>
  <c r="AB158" i="9"/>
  <c r="BM158" i="9" s="1"/>
  <c r="AA158" i="9"/>
  <c r="BL158" i="9" s="1"/>
  <c r="Z158" i="9"/>
  <c r="BK158" i="9" s="1"/>
  <c r="Y158" i="9"/>
  <c r="BJ158" i="9" s="1"/>
  <c r="X158" i="9"/>
  <c r="BI158" i="9" s="1"/>
  <c r="W158" i="9"/>
  <c r="BH158" i="9" s="1"/>
  <c r="V158" i="9"/>
  <c r="BG158" i="9" s="1"/>
  <c r="U158" i="9"/>
  <c r="BF158" i="9" s="1"/>
  <c r="T158" i="9"/>
  <c r="BE158" i="9" s="1"/>
  <c r="S158" i="9"/>
  <c r="BD158" i="9" s="1"/>
  <c r="R158" i="9"/>
  <c r="BC158" i="9" s="1"/>
  <c r="Q158" i="9"/>
  <c r="BB158" i="9" s="1"/>
  <c r="P158" i="9"/>
  <c r="BA158" i="9" s="1"/>
  <c r="O158" i="9"/>
  <c r="AZ158" i="9" s="1"/>
  <c r="N158" i="9"/>
  <c r="AY158" i="9" s="1"/>
  <c r="M158" i="9"/>
  <c r="AX158" i="9" s="1"/>
  <c r="L158" i="9"/>
  <c r="AW158" i="9" s="1"/>
  <c r="K158" i="9"/>
  <c r="AV158" i="9" s="1"/>
  <c r="J158" i="9"/>
  <c r="AU158" i="9" s="1"/>
  <c r="I158" i="9"/>
  <c r="AT158" i="9" s="1"/>
  <c r="H158" i="9"/>
  <c r="AS158" i="9" s="1"/>
  <c r="G158" i="9"/>
  <c r="AR158" i="9" s="1"/>
  <c r="F158" i="9"/>
  <c r="AQ158" i="9" s="1"/>
  <c r="AJ157" i="9"/>
  <c r="BU157" i="9" s="1"/>
  <c r="AI157" i="9"/>
  <c r="BT157" i="9" s="1"/>
  <c r="AH157" i="9"/>
  <c r="BS157" i="9" s="1"/>
  <c r="AG157" i="9"/>
  <c r="BR157" i="9" s="1"/>
  <c r="AF157" i="9"/>
  <c r="BQ157" i="9" s="1"/>
  <c r="AE157" i="9"/>
  <c r="BP157" i="9" s="1"/>
  <c r="AD157" i="9"/>
  <c r="BO157" i="9" s="1"/>
  <c r="AC157" i="9"/>
  <c r="BN157" i="9" s="1"/>
  <c r="AB157" i="9"/>
  <c r="BM157" i="9" s="1"/>
  <c r="AA157" i="9"/>
  <c r="BL157" i="9" s="1"/>
  <c r="Z157" i="9"/>
  <c r="BK157" i="9" s="1"/>
  <c r="Y157" i="9"/>
  <c r="BJ157" i="9" s="1"/>
  <c r="X157" i="9"/>
  <c r="BI157" i="9" s="1"/>
  <c r="W157" i="9"/>
  <c r="BH157" i="9" s="1"/>
  <c r="V157" i="9"/>
  <c r="BG157" i="9" s="1"/>
  <c r="U157" i="9"/>
  <c r="BF157" i="9" s="1"/>
  <c r="T157" i="9"/>
  <c r="BE157" i="9" s="1"/>
  <c r="S157" i="9"/>
  <c r="BD157" i="9" s="1"/>
  <c r="R157" i="9"/>
  <c r="BC157" i="9" s="1"/>
  <c r="Q157" i="9"/>
  <c r="BB157" i="9" s="1"/>
  <c r="P157" i="9"/>
  <c r="BA157" i="9" s="1"/>
  <c r="O157" i="9"/>
  <c r="AZ157" i="9" s="1"/>
  <c r="N157" i="9"/>
  <c r="AY157" i="9" s="1"/>
  <c r="M157" i="9"/>
  <c r="AX157" i="9" s="1"/>
  <c r="L157" i="9"/>
  <c r="AW157" i="9" s="1"/>
  <c r="K157" i="9"/>
  <c r="AV157" i="9" s="1"/>
  <c r="J157" i="9"/>
  <c r="AU157" i="9" s="1"/>
  <c r="I157" i="9"/>
  <c r="AT157" i="9" s="1"/>
  <c r="H157" i="9"/>
  <c r="AS157" i="9" s="1"/>
  <c r="G157" i="9"/>
  <c r="AR157" i="9" s="1"/>
  <c r="F157" i="9"/>
  <c r="AQ157" i="9" s="1"/>
  <c r="AJ156" i="9"/>
  <c r="BU156" i="9" s="1"/>
  <c r="AI156" i="9"/>
  <c r="BT156" i="9" s="1"/>
  <c r="AH156" i="9"/>
  <c r="BS156" i="9" s="1"/>
  <c r="AG156" i="9"/>
  <c r="BR156" i="9" s="1"/>
  <c r="AF156" i="9"/>
  <c r="BQ156" i="9" s="1"/>
  <c r="AE156" i="9"/>
  <c r="BP156" i="9" s="1"/>
  <c r="AD156" i="9"/>
  <c r="BO156" i="9" s="1"/>
  <c r="AC156" i="9"/>
  <c r="BN156" i="9" s="1"/>
  <c r="AB156" i="9"/>
  <c r="BM156" i="9" s="1"/>
  <c r="AA156" i="9"/>
  <c r="BL156" i="9" s="1"/>
  <c r="Z156" i="9"/>
  <c r="BK156" i="9" s="1"/>
  <c r="Y156" i="9"/>
  <c r="BJ156" i="9" s="1"/>
  <c r="X156" i="9"/>
  <c r="BI156" i="9" s="1"/>
  <c r="W156" i="9"/>
  <c r="BH156" i="9" s="1"/>
  <c r="V156" i="9"/>
  <c r="BG156" i="9" s="1"/>
  <c r="U156" i="9"/>
  <c r="BF156" i="9" s="1"/>
  <c r="T156" i="9"/>
  <c r="BE156" i="9" s="1"/>
  <c r="S156" i="9"/>
  <c r="BD156" i="9" s="1"/>
  <c r="R156" i="9"/>
  <c r="BC156" i="9" s="1"/>
  <c r="Q156" i="9"/>
  <c r="BB156" i="9" s="1"/>
  <c r="P156" i="9"/>
  <c r="BA156" i="9" s="1"/>
  <c r="O156" i="9"/>
  <c r="AZ156" i="9" s="1"/>
  <c r="N156" i="9"/>
  <c r="AY156" i="9" s="1"/>
  <c r="M156" i="9"/>
  <c r="AX156" i="9" s="1"/>
  <c r="L156" i="9"/>
  <c r="AW156" i="9" s="1"/>
  <c r="K156" i="9"/>
  <c r="AV156" i="9" s="1"/>
  <c r="J156" i="9"/>
  <c r="AU156" i="9" s="1"/>
  <c r="I156" i="9"/>
  <c r="AT156" i="9" s="1"/>
  <c r="H156" i="9"/>
  <c r="AS156" i="9" s="1"/>
  <c r="G156" i="9"/>
  <c r="AR156" i="9" s="1"/>
  <c r="F156" i="9"/>
  <c r="AQ156" i="9" s="1"/>
  <c r="AJ155" i="9"/>
  <c r="BU155" i="9" s="1"/>
  <c r="AI155" i="9"/>
  <c r="BT155" i="9" s="1"/>
  <c r="AH155" i="9"/>
  <c r="BS155" i="9" s="1"/>
  <c r="AG155" i="9"/>
  <c r="BR155" i="9" s="1"/>
  <c r="AF155" i="9"/>
  <c r="BQ155" i="9" s="1"/>
  <c r="AE155" i="9"/>
  <c r="BP155" i="9" s="1"/>
  <c r="AD155" i="9"/>
  <c r="BO155" i="9" s="1"/>
  <c r="AC155" i="9"/>
  <c r="BN155" i="9" s="1"/>
  <c r="AB155" i="9"/>
  <c r="BM155" i="9" s="1"/>
  <c r="AA155" i="9"/>
  <c r="BL155" i="9" s="1"/>
  <c r="Z155" i="9"/>
  <c r="BK155" i="9" s="1"/>
  <c r="Y155" i="9"/>
  <c r="BJ155" i="9" s="1"/>
  <c r="X155" i="9"/>
  <c r="BI155" i="9" s="1"/>
  <c r="W155" i="9"/>
  <c r="BH155" i="9" s="1"/>
  <c r="V155" i="9"/>
  <c r="BG155" i="9" s="1"/>
  <c r="U155" i="9"/>
  <c r="BF155" i="9" s="1"/>
  <c r="T155" i="9"/>
  <c r="BE155" i="9" s="1"/>
  <c r="S155" i="9"/>
  <c r="BD155" i="9" s="1"/>
  <c r="R155" i="9"/>
  <c r="BC155" i="9" s="1"/>
  <c r="Q155" i="9"/>
  <c r="BB155" i="9" s="1"/>
  <c r="P155" i="9"/>
  <c r="BA155" i="9" s="1"/>
  <c r="O155" i="9"/>
  <c r="AZ155" i="9" s="1"/>
  <c r="N155" i="9"/>
  <c r="AY155" i="9" s="1"/>
  <c r="M155" i="9"/>
  <c r="AX155" i="9" s="1"/>
  <c r="L155" i="9"/>
  <c r="AW155" i="9" s="1"/>
  <c r="K155" i="9"/>
  <c r="AV155" i="9" s="1"/>
  <c r="J155" i="9"/>
  <c r="AU155" i="9" s="1"/>
  <c r="I155" i="9"/>
  <c r="AT155" i="9" s="1"/>
  <c r="H155" i="9"/>
  <c r="AS155" i="9" s="1"/>
  <c r="G155" i="9"/>
  <c r="AR155" i="9" s="1"/>
  <c r="F155" i="9"/>
  <c r="AQ155" i="9" s="1"/>
  <c r="AJ154" i="9"/>
  <c r="BU154" i="9" s="1"/>
  <c r="AI154" i="9"/>
  <c r="BT154" i="9" s="1"/>
  <c r="AH154" i="9"/>
  <c r="BS154" i="9" s="1"/>
  <c r="AG154" i="9"/>
  <c r="BR154" i="9" s="1"/>
  <c r="AF154" i="9"/>
  <c r="BQ154" i="9" s="1"/>
  <c r="AE154" i="9"/>
  <c r="BP154" i="9" s="1"/>
  <c r="AD154" i="9"/>
  <c r="BO154" i="9" s="1"/>
  <c r="AC154" i="9"/>
  <c r="BN154" i="9" s="1"/>
  <c r="AB154" i="9"/>
  <c r="BM154" i="9" s="1"/>
  <c r="AA154" i="9"/>
  <c r="BL154" i="9" s="1"/>
  <c r="Z154" i="9"/>
  <c r="BK154" i="9" s="1"/>
  <c r="Y154" i="9"/>
  <c r="BJ154" i="9" s="1"/>
  <c r="X154" i="9"/>
  <c r="BI154" i="9" s="1"/>
  <c r="W154" i="9"/>
  <c r="BH154" i="9" s="1"/>
  <c r="V154" i="9"/>
  <c r="BG154" i="9" s="1"/>
  <c r="U154" i="9"/>
  <c r="BF154" i="9" s="1"/>
  <c r="T154" i="9"/>
  <c r="BE154" i="9" s="1"/>
  <c r="S154" i="9"/>
  <c r="BD154" i="9" s="1"/>
  <c r="R154" i="9"/>
  <c r="BC154" i="9" s="1"/>
  <c r="Q154" i="9"/>
  <c r="BB154" i="9" s="1"/>
  <c r="P154" i="9"/>
  <c r="BA154" i="9" s="1"/>
  <c r="O154" i="9"/>
  <c r="AZ154" i="9" s="1"/>
  <c r="N154" i="9"/>
  <c r="AY154" i="9" s="1"/>
  <c r="M154" i="9"/>
  <c r="AX154" i="9" s="1"/>
  <c r="L154" i="9"/>
  <c r="AW154" i="9" s="1"/>
  <c r="K154" i="9"/>
  <c r="AV154" i="9" s="1"/>
  <c r="J154" i="9"/>
  <c r="AU154" i="9" s="1"/>
  <c r="I154" i="9"/>
  <c r="AT154" i="9" s="1"/>
  <c r="H154" i="9"/>
  <c r="AS154" i="9" s="1"/>
  <c r="G154" i="9"/>
  <c r="AR154" i="9" s="1"/>
  <c r="F154" i="9"/>
  <c r="AQ154" i="9" s="1"/>
  <c r="AJ153" i="9"/>
  <c r="BU153" i="9" s="1"/>
  <c r="AI153" i="9"/>
  <c r="BT153" i="9" s="1"/>
  <c r="AH153" i="9"/>
  <c r="BS153" i="9" s="1"/>
  <c r="AG153" i="9"/>
  <c r="BR153" i="9" s="1"/>
  <c r="AF153" i="9"/>
  <c r="BQ153" i="9" s="1"/>
  <c r="AE153" i="9"/>
  <c r="BP153" i="9" s="1"/>
  <c r="AD153" i="9"/>
  <c r="BO153" i="9" s="1"/>
  <c r="AC153" i="9"/>
  <c r="BN153" i="9" s="1"/>
  <c r="AB153" i="9"/>
  <c r="BM153" i="9" s="1"/>
  <c r="AA153" i="9"/>
  <c r="BL153" i="9" s="1"/>
  <c r="Z153" i="9"/>
  <c r="BK153" i="9" s="1"/>
  <c r="Y153" i="9"/>
  <c r="BJ153" i="9" s="1"/>
  <c r="X153" i="9"/>
  <c r="BI153" i="9" s="1"/>
  <c r="W153" i="9"/>
  <c r="BH153" i="9" s="1"/>
  <c r="V153" i="9"/>
  <c r="BG153" i="9" s="1"/>
  <c r="U153" i="9"/>
  <c r="BF153" i="9" s="1"/>
  <c r="T153" i="9"/>
  <c r="BE153" i="9" s="1"/>
  <c r="S153" i="9"/>
  <c r="BD153" i="9" s="1"/>
  <c r="R153" i="9"/>
  <c r="BC153" i="9" s="1"/>
  <c r="Q153" i="9"/>
  <c r="BB153" i="9" s="1"/>
  <c r="P153" i="9"/>
  <c r="BA153" i="9" s="1"/>
  <c r="O153" i="9"/>
  <c r="AZ153" i="9" s="1"/>
  <c r="N153" i="9"/>
  <c r="AY153" i="9" s="1"/>
  <c r="M153" i="9"/>
  <c r="AX153" i="9" s="1"/>
  <c r="L153" i="9"/>
  <c r="AW153" i="9" s="1"/>
  <c r="K153" i="9"/>
  <c r="AV153" i="9" s="1"/>
  <c r="J153" i="9"/>
  <c r="AU153" i="9" s="1"/>
  <c r="I153" i="9"/>
  <c r="AT153" i="9" s="1"/>
  <c r="H153" i="9"/>
  <c r="AS153" i="9" s="1"/>
  <c r="G153" i="9"/>
  <c r="AR153" i="9" s="1"/>
  <c r="F153" i="9"/>
  <c r="AQ153" i="9" s="1"/>
  <c r="AJ152" i="9"/>
  <c r="BU152" i="9" s="1"/>
  <c r="AI152" i="9"/>
  <c r="BT152" i="9" s="1"/>
  <c r="AH152" i="9"/>
  <c r="BS152" i="9" s="1"/>
  <c r="AG152" i="9"/>
  <c r="BR152" i="9" s="1"/>
  <c r="AF152" i="9"/>
  <c r="BQ152" i="9" s="1"/>
  <c r="AE152" i="9"/>
  <c r="BP152" i="9" s="1"/>
  <c r="AD152" i="9"/>
  <c r="BO152" i="9" s="1"/>
  <c r="AC152" i="9"/>
  <c r="BN152" i="9" s="1"/>
  <c r="AB152" i="9"/>
  <c r="BM152" i="9" s="1"/>
  <c r="AA152" i="9"/>
  <c r="BL152" i="9" s="1"/>
  <c r="Z152" i="9"/>
  <c r="BK152" i="9" s="1"/>
  <c r="Y152" i="9"/>
  <c r="BJ152" i="9" s="1"/>
  <c r="X152" i="9"/>
  <c r="BI152" i="9" s="1"/>
  <c r="W152" i="9"/>
  <c r="BH152" i="9" s="1"/>
  <c r="V152" i="9"/>
  <c r="BG152" i="9" s="1"/>
  <c r="U152" i="9"/>
  <c r="BF152" i="9" s="1"/>
  <c r="T152" i="9"/>
  <c r="BE152" i="9" s="1"/>
  <c r="S152" i="9"/>
  <c r="BD152" i="9" s="1"/>
  <c r="R152" i="9"/>
  <c r="BC152" i="9" s="1"/>
  <c r="Q152" i="9"/>
  <c r="BB152" i="9" s="1"/>
  <c r="P152" i="9"/>
  <c r="BA152" i="9" s="1"/>
  <c r="O152" i="9"/>
  <c r="AZ152" i="9" s="1"/>
  <c r="N152" i="9"/>
  <c r="AY152" i="9" s="1"/>
  <c r="M152" i="9"/>
  <c r="AX152" i="9" s="1"/>
  <c r="L152" i="9"/>
  <c r="AW152" i="9" s="1"/>
  <c r="K152" i="9"/>
  <c r="AV152" i="9" s="1"/>
  <c r="J152" i="9"/>
  <c r="AU152" i="9" s="1"/>
  <c r="I152" i="9"/>
  <c r="AT152" i="9" s="1"/>
  <c r="H152" i="9"/>
  <c r="AS152" i="9" s="1"/>
  <c r="G152" i="9"/>
  <c r="AR152" i="9" s="1"/>
  <c r="F152" i="9"/>
  <c r="AQ152" i="9" s="1"/>
  <c r="AJ151" i="9"/>
  <c r="BU151" i="9" s="1"/>
  <c r="AI151" i="9"/>
  <c r="BT151" i="9" s="1"/>
  <c r="AH151" i="9"/>
  <c r="BS151" i="9" s="1"/>
  <c r="AG151" i="9"/>
  <c r="BR151" i="9" s="1"/>
  <c r="AF151" i="9"/>
  <c r="BQ151" i="9" s="1"/>
  <c r="AE151" i="9"/>
  <c r="BP151" i="9" s="1"/>
  <c r="AD151" i="9"/>
  <c r="BO151" i="9" s="1"/>
  <c r="AC151" i="9"/>
  <c r="BN151" i="9" s="1"/>
  <c r="AB151" i="9"/>
  <c r="BM151" i="9" s="1"/>
  <c r="AA151" i="9"/>
  <c r="BL151" i="9" s="1"/>
  <c r="Z151" i="9"/>
  <c r="BK151" i="9" s="1"/>
  <c r="Y151" i="9"/>
  <c r="BJ151" i="9" s="1"/>
  <c r="X151" i="9"/>
  <c r="BI151" i="9" s="1"/>
  <c r="W151" i="9"/>
  <c r="BH151" i="9" s="1"/>
  <c r="V151" i="9"/>
  <c r="BG151" i="9" s="1"/>
  <c r="U151" i="9"/>
  <c r="BF151" i="9" s="1"/>
  <c r="T151" i="9"/>
  <c r="BE151" i="9" s="1"/>
  <c r="S151" i="9"/>
  <c r="BD151" i="9" s="1"/>
  <c r="R151" i="9"/>
  <c r="BC151" i="9" s="1"/>
  <c r="Q151" i="9"/>
  <c r="BB151" i="9" s="1"/>
  <c r="P151" i="9"/>
  <c r="BA151" i="9" s="1"/>
  <c r="O151" i="9"/>
  <c r="AZ151" i="9" s="1"/>
  <c r="N151" i="9"/>
  <c r="AY151" i="9" s="1"/>
  <c r="M151" i="9"/>
  <c r="AX151" i="9" s="1"/>
  <c r="L151" i="9"/>
  <c r="AW151" i="9" s="1"/>
  <c r="K151" i="9"/>
  <c r="AV151" i="9" s="1"/>
  <c r="J151" i="9"/>
  <c r="AU151" i="9" s="1"/>
  <c r="I151" i="9"/>
  <c r="AT151" i="9" s="1"/>
  <c r="H151" i="9"/>
  <c r="AS151" i="9" s="1"/>
  <c r="G151" i="9"/>
  <c r="AR151" i="9" s="1"/>
  <c r="F151" i="9"/>
  <c r="AQ151" i="9" s="1"/>
  <c r="AJ150" i="9"/>
  <c r="BU150" i="9" s="1"/>
  <c r="AI150" i="9"/>
  <c r="BT150" i="9" s="1"/>
  <c r="AH150" i="9"/>
  <c r="BS150" i="9" s="1"/>
  <c r="AG150" i="9"/>
  <c r="BR150" i="9" s="1"/>
  <c r="AF150" i="9"/>
  <c r="BQ150" i="9" s="1"/>
  <c r="AE150" i="9"/>
  <c r="BP150" i="9" s="1"/>
  <c r="AD150" i="9"/>
  <c r="BO150" i="9" s="1"/>
  <c r="AC150" i="9"/>
  <c r="BN150" i="9" s="1"/>
  <c r="AB150" i="9"/>
  <c r="BM150" i="9" s="1"/>
  <c r="AA150" i="9"/>
  <c r="BL150" i="9" s="1"/>
  <c r="Z150" i="9"/>
  <c r="BK150" i="9" s="1"/>
  <c r="Y150" i="9"/>
  <c r="BJ150" i="9" s="1"/>
  <c r="X150" i="9"/>
  <c r="BI150" i="9" s="1"/>
  <c r="W150" i="9"/>
  <c r="BH150" i="9" s="1"/>
  <c r="V150" i="9"/>
  <c r="BG150" i="9" s="1"/>
  <c r="U150" i="9"/>
  <c r="BF150" i="9" s="1"/>
  <c r="T150" i="9"/>
  <c r="BE150" i="9" s="1"/>
  <c r="S150" i="9"/>
  <c r="BD150" i="9" s="1"/>
  <c r="R150" i="9"/>
  <c r="BC150" i="9" s="1"/>
  <c r="Q150" i="9"/>
  <c r="BB150" i="9" s="1"/>
  <c r="P150" i="9"/>
  <c r="BA150" i="9" s="1"/>
  <c r="O150" i="9"/>
  <c r="AZ150" i="9" s="1"/>
  <c r="N150" i="9"/>
  <c r="AY150" i="9" s="1"/>
  <c r="M150" i="9"/>
  <c r="AX150" i="9" s="1"/>
  <c r="L150" i="9"/>
  <c r="AW150" i="9" s="1"/>
  <c r="K150" i="9"/>
  <c r="AV150" i="9" s="1"/>
  <c r="J150" i="9"/>
  <c r="AU150" i="9" s="1"/>
  <c r="I150" i="9"/>
  <c r="AT150" i="9" s="1"/>
  <c r="H150" i="9"/>
  <c r="AS150" i="9" s="1"/>
  <c r="G150" i="9"/>
  <c r="AR150" i="9" s="1"/>
  <c r="F150" i="9"/>
  <c r="AQ150" i="9" s="1"/>
  <c r="AJ149" i="9"/>
  <c r="BU149" i="9" s="1"/>
  <c r="AI149" i="9"/>
  <c r="BT149" i="9" s="1"/>
  <c r="AH149" i="9"/>
  <c r="BS149" i="9" s="1"/>
  <c r="AG149" i="9"/>
  <c r="BR149" i="9" s="1"/>
  <c r="AF149" i="9"/>
  <c r="BQ149" i="9" s="1"/>
  <c r="AE149" i="9"/>
  <c r="BP149" i="9" s="1"/>
  <c r="AD149" i="9"/>
  <c r="BO149" i="9" s="1"/>
  <c r="AC149" i="9"/>
  <c r="BN149" i="9" s="1"/>
  <c r="AB149" i="9"/>
  <c r="BM149" i="9" s="1"/>
  <c r="AA149" i="9"/>
  <c r="BL149" i="9" s="1"/>
  <c r="Z149" i="9"/>
  <c r="BK149" i="9" s="1"/>
  <c r="Y149" i="9"/>
  <c r="BJ149" i="9" s="1"/>
  <c r="X149" i="9"/>
  <c r="BI149" i="9" s="1"/>
  <c r="W149" i="9"/>
  <c r="BH149" i="9" s="1"/>
  <c r="V149" i="9"/>
  <c r="BG149" i="9" s="1"/>
  <c r="U149" i="9"/>
  <c r="BF149" i="9" s="1"/>
  <c r="T149" i="9"/>
  <c r="BE149" i="9" s="1"/>
  <c r="S149" i="9"/>
  <c r="BD149" i="9" s="1"/>
  <c r="R149" i="9"/>
  <c r="BC149" i="9" s="1"/>
  <c r="Q149" i="9"/>
  <c r="BB149" i="9" s="1"/>
  <c r="P149" i="9"/>
  <c r="BA149" i="9" s="1"/>
  <c r="O149" i="9"/>
  <c r="AZ149" i="9" s="1"/>
  <c r="N149" i="9"/>
  <c r="AY149" i="9" s="1"/>
  <c r="M149" i="9"/>
  <c r="AX149" i="9" s="1"/>
  <c r="L149" i="9"/>
  <c r="AW149" i="9" s="1"/>
  <c r="K149" i="9"/>
  <c r="AV149" i="9" s="1"/>
  <c r="J149" i="9"/>
  <c r="AU149" i="9" s="1"/>
  <c r="I149" i="9"/>
  <c r="AT149" i="9" s="1"/>
  <c r="H149" i="9"/>
  <c r="AS149" i="9" s="1"/>
  <c r="G149" i="9"/>
  <c r="AR149" i="9" s="1"/>
  <c r="F149" i="9"/>
  <c r="AQ149" i="9" s="1"/>
  <c r="AJ148" i="9"/>
  <c r="BU148" i="9" s="1"/>
  <c r="AI148" i="9"/>
  <c r="BT148" i="9" s="1"/>
  <c r="AH148" i="9"/>
  <c r="BS148" i="9" s="1"/>
  <c r="AG148" i="9"/>
  <c r="BR148" i="9" s="1"/>
  <c r="AF148" i="9"/>
  <c r="BQ148" i="9" s="1"/>
  <c r="AE148" i="9"/>
  <c r="BP148" i="9" s="1"/>
  <c r="AD148" i="9"/>
  <c r="BO148" i="9" s="1"/>
  <c r="AC148" i="9"/>
  <c r="BN148" i="9" s="1"/>
  <c r="AB148" i="9"/>
  <c r="BM148" i="9" s="1"/>
  <c r="AA148" i="9"/>
  <c r="BL148" i="9" s="1"/>
  <c r="Z148" i="9"/>
  <c r="BK148" i="9" s="1"/>
  <c r="Y148" i="9"/>
  <c r="BJ148" i="9" s="1"/>
  <c r="X148" i="9"/>
  <c r="BI148" i="9" s="1"/>
  <c r="W148" i="9"/>
  <c r="BH148" i="9" s="1"/>
  <c r="V148" i="9"/>
  <c r="BG148" i="9" s="1"/>
  <c r="U148" i="9"/>
  <c r="BF148" i="9" s="1"/>
  <c r="T148" i="9"/>
  <c r="BE148" i="9" s="1"/>
  <c r="S148" i="9"/>
  <c r="BD148" i="9" s="1"/>
  <c r="R148" i="9"/>
  <c r="BC148" i="9" s="1"/>
  <c r="Q148" i="9"/>
  <c r="BB148" i="9" s="1"/>
  <c r="P148" i="9"/>
  <c r="BA148" i="9" s="1"/>
  <c r="O148" i="9"/>
  <c r="AZ148" i="9" s="1"/>
  <c r="N148" i="9"/>
  <c r="AY148" i="9" s="1"/>
  <c r="M148" i="9"/>
  <c r="AX148" i="9" s="1"/>
  <c r="L148" i="9"/>
  <c r="AW148" i="9" s="1"/>
  <c r="K148" i="9"/>
  <c r="AV148" i="9" s="1"/>
  <c r="J148" i="9"/>
  <c r="AU148" i="9" s="1"/>
  <c r="I148" i="9"/>
  <c r="AT148" i="9" s="1"/>
  <c r="H148" i="9"/>
  <c r="AS148" i="9" s="1"/>
  <c r="G148" i="9"/>
  <c r="AR148" i="9" s="1"/>
  <c r="F148" i="9"/>
  <c r="AQ148" i="9" s="1"/>
  <c r="AJ147" i="9"/>
  <c r="BU147" i="9" s="1"/>
  <c r="AI147" i="9"/>
  <c r="BT147" i="9" s="1"/>
  <c r="AH147" i="9"/>
  <c r="BS147" i="9" s="1"/>
  <c r="AG147" i="9"/>
  <c r="BR147" i="9" s="1"/>
  <c r="AF147" i="9"/>
  <c r="BQ147" i="9" s="1"/>
  <c r="AE147" i="9"/>
  <c r="BP147" i="9" s="1"/>
  <c r="AD147" i="9"/>
  <c r="BO147" i="9" s="1"/>
  <c r="AC147" i="9"/>
  <c r="BN147" i="9" s="1"/>
  <c r="AB147" i="9"/>
  <c r="BM147" i="9" s="1"/>
  <c r="AA147" i="9"/>
  <c r="BL147" i="9" s="1"/>
  <c r="Z147" i="9"/>
  <c r="BK147" i="9" s="1"/>
  <c r="Y147" i="9"/>
  <c r="BJ147" i="9" s="1"/>
  <c r="X147" i="9"/>
  <c r="BI147" i="9" s="1"/>
  <c r="W147" i="9"/>
  <c r="BH147" i="9" s="1"/>
  <c r="V147" i="9"/>
  <c r="BG147" i="9" s="1"/>
  <c r="U147" i="9"/>
  <c r="BF147" i="9" s="1"/>
  <c r="T147" i="9"/>
  <c r="BE147" i="9" s="1"/>
  <c r="S147" i="9"/>
  <c r="BD147" i="9" s="1"/>
  <c r="R147" i="9"/>
  <c r="BC147" i="9" s="1"/>
  <c r="Q147" i="9"/>
  <c r="BB147" i="9" s="1"/>
  <c r="P147" i="9"/>
  <c r="BA147" i="9" s="1"/>
  <c r="O147" i="9"/>
  <c r="AZ147" i="9" s="1"/>
  <c r="N147" i="9"/>
  <c r="AY147" i="9" s="1"/>
  <c r="M147" i="9"/>
  <c r="AX147" i="9" s="1"/>
  <c r="L147" i="9"/>
  <c r="AW147" i="9" s="1"/>
  <c r="K147" i="9"/>
  <c r="AV147" i="9" s="1"/>
  <c r="J147" i="9"/>
  <c r="AU147" i="9" s="1"/>
  <c r="I147" i="9"/>
  <c r="AT147" i="9" s="1"/>
  <c r="H147" i="9"/>
  <c r="AS147" i="9" s="1"/>
  <c r="G147" i="9"/>
  <c r="AR147" i="9" s="1"/>
  <c r="F147" i="9"/>
  <c r="AQ147" i="9" s="1"/>
  <c r="AJ146" i="9"/>
  <c r="BU146" i="9" s="1"/>
  <c r="AI146" i="9"/>
  <c r="BT146" i="9" s="1"/>
  <c r="AH146" i="9"/>
  <c r="BS146" i="9" s="1"/>
  <c r="AG146" i="9"/>
  <c r="BR146" i="9" s="1"/>
  <c r="AF146" i="9"/>
  <c r="BQ146" i="9" s="1"/>
  <c r="AE146" i="9"/>
  <c r="BP146" i="9" s="1"/>
  <c r="AD146" i="9"/>
  <c r="BO146" i="9" s="1"/>
  <c r="AC146" i="9"/>
  <c r="BN146" i="9" s="1"/>
  <c r="AB146" i="9"/>
  <c r="BM146" i="9" s="1"/>
  <c r="AA146" i="9"/>
  <c r="BL146" i="9" s="1"/>
  <c r="Z146" i="9"/>
  <c r="BK146" i="9" s="1"/>
  <c r="Y146" i="9"/>
  <c r="BJ146" i="9" s="1"/>
  <c r="X146" i="9"/>
  <c r="BI146" i="9" s="1"/>
  <c r="W146" i="9"/>
  <c r="BH146" i="9" s="1"/>
  <c r="V146" i="9"/>
  <c r="BG146" i="9" s="1"/>
  <c r="U146" i="9"/>
  <c r="BF146" i="9" s="1"/>
  <c r="T146" i="9"/>
  <c r="BE146" i="9" s="1"/>
  <c r="S146" i="9"/>
  <c r="BD146" i="9" s="1"/>
  <c r="R146" i="9"/>
  <c r="BC146" i="9" s="1"/>
  <c r="Q146" i="9"/>
  <c r="BB146" i="9" s="1"/>
  <c r="P146" i="9"/>
  <c r="BA146" i="9" s="1"/>
  <c r="O146" i="9"/>
  <c r="AZ146" i="9" s="1"/>
  <c r="N146" i="9"/>
  <c r="AY146" i="9" s="1"/>
  <c r="M146" i="9"/>
  <c r="AX146" i="9" s="1"/>
  <c r="L146" i="9"/>
  <c r="AW146" i="9" s="1"/>
  <c r="K146" i="9"/>
  <c r="AV146" i="9" s="1"/>
  <c r="J146" i="9"/>
  <c r="AU146" i="9" s="1"/>
  <c r="I146" i="9"/>
  <c r="AT146" i="9" s="1"/>
  <c r="H146" i="9"/>
  <c r="AS146" i="9" s="1"/>
  <c r="G146" i="9"/>
  <c r="AR146" i="9" s="1"/>
  <c r="F146" i="9"/>
  <c r="AQ146" i="9" s="1"/>
  <c r="AJ145" i="9"/>
  <c r="BU145" i="9" s="1"/>
  <c r="AI145" i="9"/>
  <c r="BT145" i="9" s="1"/>
  <c r="AH145" i="9"/>
  <c r="BS145" i="9" s="1"/>
  <c r="AG145" i="9"/>
  <c r="BR145" i="9" s="1"/>
  <c r="AF145" i="9"/>
  <c r="BQ145" i="9" s="1"/>
  <c r="AE145" i="9"/>
  <c r="BP145" i="9" s="1"/>
  <c r="AD145" i="9"/>
  <c r="BO145" i="9" s="1"/>
  <c r="AC145" i="9"/>
  <c r="BN145" i="9" s="1"/>
  <c r="AB145" i="9"/>
  <c r="BM145" i="9" s="1"/>
  <c r="AA145" i="9"/>
  <c r="BL145" i="9" s="1"/>
  <c r="Z145" i="9"/>
  <c r="BK145" i="9" s="1"/>
  <c r="Y145" i="9"/>
  <c r="BJ145" i="9" s="1"/>
  <c r="X145" i="9"/>
  <c r="BI145" i="9" s="1"/>
  <c r="W145" i="9"/>
  <c r="BH145" i="9" s="1"/>
  <c r="V145" i="9"/>
  <c r="BG145" i="9" s="1"/>
  <c r="U145" i="9"/>
  <c r="BF145" i="9" s="1"/>
  <c r="T145" i="9"/>
  <c r="BE145" i="9" s="1"/>
  <c r="S145" i="9"/>
  <c r="BD145" i="9" s="1"/>
  <c r="R145" i="9"/>
  <c r="BC145" i="9" s="1"/>
  <c r="Q145" i="9"/>
  <c r="BB145" i="9" s="1"/>
  <c r="P145" i="9"/>
  <c r="BA145" i="9" s="1"/>
  <c r="O145" i="9"/>
  <c r="AZ145" i="9" s="1"/>
  <c r="N145" i="9"/>
  <c r="AY145" i="9" s="1"/>
  <c r="M145" i="9"/>
  <c r="AX145" i="9" s="1"/>
  <c r="L145" i="9"/>
  <c r="AW145" i="9" s="1"/>
  <c r="K145" i="9"/>
  <c r="AV145" i="9" s="1"/>
  <c r="J145" i="9"/>
  <c r="AU145" i="9" s="1"/>
  <c r="I145" i="9"/>
  <c r="AT145" i="9" s="1"/>
  <c r="H145" i="9"/>
  <c r="AS145" i="9" s="1"/>
  <c r="G145" i="9"/>
  <c r="AR145" i="9" s="1"/>
  <c r="F145" i="9"/>
  <c r="AQ145" i="9" s="1"/>
  <c r="AJ144" i="9"/>
  <c r="BU144" i="9" s="1"/>
  <c r="AI144" i="9"/>
  <c r="BT144" i="9" s="1"/>
  <c r="AH144" i="9"/>
  <c r="BS144" i="9" s="1"/>
  <c r="AG144" i="9"/>
  <c r="BR144" i="9" s="1"/>
  <c r="AF144" i="9"/>
  <c r="BQ144" i="9" s="1"/>
  <c r="AE144" i="9"/>
  <c r="BP144" i="9" s="1"/>
  <c r="AD144" i="9"/>
  <c r="BO144" i="9" s="1"/>
  <c r="AC144" i="9"/>
  <c r="BN144" i="9" s="1"/>
  <c r="AB144" i="9"/>
  <c r="BM144" i="9" s="1"/>
  <c r="AA144" i="9"/>
  <c r="BL144" i="9" s="1"/>
  <c r="Z144" i="9"/>
  <c r="BK144" i="9" s="1"/>
  <c r="Y144" i="9"/>
  <c r="BJ144" i="9" s="1"/>
  <c r="X144" i="9"/>
  <c r="BI144" i="9" s="1"/>
  <c r="W144" i="9"/>
  <c r="BH144" i="9" s="1"/>
  <c r="V144" i="9"/>
  <c r="BG144" i="9" s="1"/>
  <c r="U144" i="9"/>
  <c r="BF144" i="9" s="1"/>
  <c r="T144" i="9"/>
  <c r="BE144" i="9" s="1"/>
  <c r="S144" i="9"/>
  <c r="BD144" i="9" s="1"/>
  <c r="R144" i="9"/>
  <c r="BC144" i="9" s="1"/>
  <c r="Q144" i="9"/>
  <c r="BB144" i="9" s="1"/>
  <c r="P144" i="9"/>
  <c r="BA144" i="9" s="1"/>
  <c r="O144" i="9"/>
  <c r="AZ144" i="9" s="1"/>
  <c r="N144" i="9"/>
  <c r="AY144" i="9" s="1"/>
  <c r="M144" i="9"/>
  <c r="AX144" i="9" s="1"/>
  <c r="L144" i="9"/>
  <c r="AW144" i="9" s="1"/>
  <c r="K144" i="9"/>
  <c r="AV144" i="9" s="1"/>
  <c r="J144" i="9"/>
  <c r="AU144" i="9" s="1"/>
  <c r="I144" i="9"/>
  <c r="AT144" i="9" s="1"/>
  <c r="H144" i="9"/>
  <c r="AS144" i="9" s="1"/>
  <c r="G144" i="9"/>
  <c r="AR144" i="9" s="1"/>
  <c r="F144" i="9"/>
  <c r="AQ144" i="9" s="1"/>
  <c r="AJ143" i="9"/>
  <c r="BU143" i="9" s="1"/>
  <c r="AI143" i="9"/>
  <c r="BT143" i="9" s="1"/>
  <c r="AH143" i="9"/>
  <c r="BS143" i="9" s="1"/>
  <c r="AG143" i="9"/>
  <c r="BR143" i="9" s="1"/>
  <c r="AF143" i="9"/>
  <c r="BQ143" i="9" s="1"/>
  <c r="AE143" i="9"/>
  <c r="BP143" i="9" s="1"/>
  <c r="AD143" i="9"/>
  <c r="BO143" i="9" s="1"/>
  <c r="AC143" i="9"/>
  <c r="BN143" i="9" s="1"/>
  <c r="AB143" i="9"/>
  <c r="BM143" i="9" s="1"/>
  <c r="AA143" i="9"/>
  <c r="BL143" i="9" s="1"/>
  <c r="Z143" i="9"/>
  <c r="BK143" i="9" s="1"/>
  <c r="Y143" i="9"/>
  <c r="BJ143" i="9" s="1"/>
  <c r="X143" i="9"/>
  <c r="BI143" i="9" s="1"/>
  <c r="W143" i="9"/>
  <c r="BH143" i="9" s="1"/>
  <c r="V143" i="9"/>
  <c r="BG143" i="9" s="1"/>
  <c r="U143" i="9"/>
  <c r="BF143" i="9" s="1"/>
  <c r="T143" i="9"/>
  <c r="BE143" i="9" s="1"/>
  <c r="S143" i="9"/>
  <c r="BD143" i="9" s="1"/>
  <c r="R143" i="9"/>
  <c r="BC143" i="9" s="1"/>
  <c r="Q143" i="9"/>
  <c r="BB143" i="9" s="1"/>
  <c r="P143" i="9"/>
  <c r="BA143" i="9" s="1"/>
  <c r="O143" i="9"/>
  <c r="AZ143" i="9" s="1"/>
  <c r="N143" i="9"/>
  <c r="AY143" i="9" s="1"/>
  <c r="M143" i="9"/>
  <c r="AX143" i="9" s="1"/>
  <c r="L143" i="9"/>
  <c r="AW143" i="9" s="1"/>
  <c r="K143" i="9"/>
  <c r="AV143" i="9" s="1"/>
  <c r="J143" i="9"/>
  <c r="AU143" i="9" s="1"/>
  <c r="I143" i="9"/>
  <c r="AT143" i="9" s="1"/>
  <c r="H143" i="9"/>
  <c r="AS143" i="9" s="1"/>
  <c r="G143" i="9"/>
  <c r="AR143" i="9" s="1"/>
  <c r="F143" i="9"/>
  <c r="AQ143" i="9" s="1"/>
  <c r="AJ142" i="9"/>
  <c r="BU142" i="9" s="1"/>
  <c r="AI142" i="9"/>
  <c r="BT142" i="9" s="1"/>
  <c r="AH142" i="9"/>
  <c r="BS142" i="9" s="1"/>
  <c r="AG142" i="9"/>
  <c r="BR142" i="9" s="1"/>
  <c r="AF142" i="9"/>
  <c r="BQ142" i="9" s="1"/>
  <c r="AE142" i="9"/>
  <c r="BP142" i="9" s="1"/>
  <c r="AD142" i="9"/>
  <c r="BO142" i="9" s="1"/>
  <c r="AC142" i="9"/>
  <c r="BN142" i="9" s="1"/>
  <c r="AB142" i="9"/>
  <c r="BM142" i="9" s="1"/>
  <c r="AA142" i="9"/>
  <c r="BL142" i="9" s="1"/>
  <c r="Z142" i="9"/>
  <c r="BK142" i="9" s="1"/>
  <c r="Y142" i="9"/>
  <c r="BJ142" i="9" s="1"/>
  <c r="X142" i="9"/>
  <c r="BI142" i="9" s="1"/>
  <c r="W142" i="9"/>
  <c r="BH142" i="9" s="1"/>
  <c r="V142" i="9"/>
  <c r="BG142" i="9" s="1"/>
  <c r="U142" i="9"/>
  <c r="BF142" i="9" s="1"/>
  <c r="T142" i="9"/>
  <c r="BE142" i="9" s="1"/>
  <c r="S142" i="9"/>
  <c r="BD142" i="9" s="1"/>
  <c r="R142" i="9"/>
  <c r="BC142" i="9" s="1"/>
  <c r="Q142" i="9"/>
  <c r="BB142" i="9" s="1"/>
  <c r="P142" i="9"/>
  <c r="BA142" i="9" s="1"/>
  <c r="O142" i="9"/>
  <c r="AZ142" i="9" s="1"/>
  <c r="N142" i="9"/>
  <c r="AY142" i="9" s="1"/>
  <c r="M142" i="9"/>
  <c r="AX142" i="9" s="1"/>
  <c r="L142" i="9"/>
  <c r="AW142" i="9" s="1"/>
  <c r="K142" i="9"/>
  <c r="AV142" i="9" s="1"/>
  <c r="J142" i="9"/>
  <c r="AU142" i="9" s="1"/>
  <c r="I142" i="9"/>
  <c r="AT142" i="9" s="1"/>
  <c r="H142" i="9"/>
  <c r="AS142" i="9" s="1"/>
  <c r="G142" i="9"/>
  <c r="AR142" i="9" s="1"/>
  <c r="F142" i="9"/>
  <c r="AQ142" i="9" s="1"/>
  <c r="AJ141" i="9"/>
  <c r="BU141" i="9" s="1"/>
  <c r="AI141" i="9"/>
  <c r="BT141" i="9" s="1"/>
  <c r="AH141" i="9"/>
  <c r="BS141" i="9" s="1"/>
  <c r="AG141" i="9"/>
  <c r="BR141" i="9" s="1"/>
  <c r="AF141" i="9"/>
  <c r="BQ141" i="9" s="1"/>
  <c r="AE141" i="9"/>
  <c r="BP141" i="9" s="1"/>
  <c r="AD141" i="9"/>
  <c r="BO141" i="9" s="1"/>
  <c r="AC141" i="9"/>
  <c r="BN141" i="9" s="1"/>
  <c r="AB141" i="9"/>
  <c r="BM141" i="9" s="1"/>
  <c r="AA141" i="9"/>
  <c r="BL141" i="9" s="1"/>
  <c r="Z141" i="9"/>
  <c r="BK141" i="9" s="1"/>
  <c r="Y141" i="9"/>
  <c r="BJ141" i="9" s="1"/>
  <c r="X141" i="9"/>
  <c r="BI141" i="9" s="1"/>
  <c r="W141" i="9"/>
  <c r="BH141" i="9" s="1"/>
  <c r="V141" i="9"/>
  <c r="BG141" i="9" s="1"/>
  <c r="U141" i="9"/>
  <c r="BF141" i="9" s="1"/>
  <c r="T141" i="9"/>
  <c r="BE141" i="9" s="1"/>
  <c r="S141" i="9"/>
  <c r="BD141" i="9" s="1"/>
  <c r="R141" i="9"/>
  <c r="BC141" i="9" s="1"/>
  <c r="Q141" i="9"/>
  <c r="BB141" i="9" s="1"/>
  <c r="P141" i="9"/>
  <c r="BA141" i="9" s="1"/>
  <c r="O141" i="9"/>
  <c r="AZ141" i="9" s="1"/>
  <c r="N141" i="9"/>
  <c r="AY141" i="9" s="1"/>
  <c r="M141" i="9"/>
  <c r="AX141" i="9" s="1"/>
  <c r="L141" i="9"/>
  <c r="AW141" i="9" s="1"/>
  <c r="K141" i="9"/>
  <c r="AV141" i="9" s="1"/>
  <c r="J141" i="9"/>
  <c r="AU141" i="9" s="1"/>
  <c r="I141" i="9"/>
  <c r="AT141" i="9" s="1"/>
  <c r="H141" i="9"/>
  <c r="AS141" i="9" s="1"/>
  <c r="G141" i="9"/>
  <c r="AR141" i="9" s="1"/>
  <c r="F141" i="9"/>
  <c r="AQ141" i="9" s="1"/>
  <c r="AJ140" i="9"/>
  <c r="BU140" i="9" s="1"/>
  <c r="AI140" i="9"/>
  <c r="BT140" i="9" s="1"/>
  <c r="AH140" i="9"/>
  <c r="BS140" i="9" s="1"/>
  <c r="AG140" i="9"/>
  <c r="BR140" i="9" s="1"/>
  <c r="AF140" i="9"/>
  <c r="BQ140" i="9" s="1"/>
  <c r="AE140" i="9"/>
  <c r="BP140" i="9" s="1"/>
  <c r="AD140" i="9"/>
  <c r="BO140" i="9" s="1"/>
  <c r="AC140" i="9"/>
  <c r="BN140" i="9" s="1"/>
  <c r="AB140" i="9"/>
  <c r="BM140" i="9" s="1"/>
  <c r="AA140" i="9"/>
  <c r="BL140" i="9" s="1"/>
  <c r="Z140" i="9"/>
  <c r="BK140" i="9" s="1"/>
  <c r="Y140" i="9"/>
  <c r="BJ140" i="9" s="1"/>
  <c r="X140" i="9"/>
  <c r="BI140" i="9" s="1"/>
  <c r="W140" i="9"/>
  <c r="BH140" i="9" s="1"/>
  <c r="V140" i="9"/>
  <c r="BG140" i="9" s="1"/>
  <c r="U140" i="9"/>
  <c r="BF140" i="9" s="1"/>
  <c r="T140" i="9"/>
  <c r="BE140" i="9" s="1"/>
  <c r="S140" i="9"/>
  <c r="BD140" i="9" s="1"/>
  <c r="R140" i="9"/>
  <c r="BC140" i="9" s="1"/>
  <c r="Q140" i="9"/>
  <c r="BB140" i="9" s="1"/>
  <c r="P140" i="9"/>
  <c r="BA140" i="9" s="1"/>
  <c r="O140" i="9"/>
  <c r="AZ140" i="9" s="1"/>
  <c r="N140" i="9"/>
  <c r="AY140" i="9" s="1"/>
  <c r="M140" i="9"/>
  <c r="AX140" i="9" s="1"/>
  <c r="L140" i="9"/>
  <c r="AW140" i="9" s="1"/>
  <c r="K140" i="9"/>
  <c r="AV140" i="9" s="1"/>
  <c r="J140" i="9"/>
  <c r="AU140" i="9" s="1"/>
  <c r="I140" i="9"/>
  <c r="AT140" i="9" s="1"/>
  <c r="H140" i="9"/>
  <c r="AS140" i="9" s="1"/>
  <c r="G140" i="9"/>
  <c r="AR140" i="9" s="1"/>
  <c r="F140" i="9"/>
  <c r="AQ140" i="9" s="1"/>
  <c r="AJ139" i="9"/>
  <c r="BU139" i="9" s="1"/>
  <c r="AI139" i="9"/>
  <c r="BT139" i="9" s="1"/>
  <c r="AH139" i="9"/>
  <c r="BS139" i="9" s="1"/>
  <c r="AG139" i="9"/>
  <c r="BR139" i="9" s="1"/>
  <c r="AF139" i="9"/>
  <c r="BQ139" i="9" s="1"/>
  <c r="AE139" i="9"/>
  <c r="BP139" i="9" s="1"/>
  <c r="AD139" i="9"/>
  <c r="BO139" i="9" s="1"/>
  <c r="AC139" i="9"/>
  <c r="BN139" i="9" s="1"/>
  <c r="AB139" i="9"/>
  <c r="BM139" i="9" s="1"/>
  <c r="AA139" i="9"/>
  <c r="BL139" i="9" s="1"/>
  <c r="Z139" i="9"/>
  <c r="BK139" i="9" s="1"/>
  <c r="Y139" i="9"/>
  <c r="BJ139" i="9" s="1"/>
  <c r="X139" i="9"/>
  <c r="BI139" i="9" s="1"/>
  <c r="W139" i="9"/>
  <c r="BH139" i="9" s="1"/>
  <c r="V139" i="9"/>
  <c r="BG139" i="9" s="1"/>
  <c r="U139" i="9"/>
  <c r="BF139" i="9" s="1"/>
  <c r="T139" i="9"/>
  <c r="BE139" i="9" s="1"/>
  <c r="S139" i="9"/>
  <c r="BD139" i="9" s="1"/>
  <c r="R139" i="9"/>
  <c r="BC139" i="9" s="1"/>
  <c r="Q139" i="9"/>
  <c r="BB139" i="9" s="1"/>
  <c r="P139" i="9"/>
  <c r="BA139" i="9" s="1"/>
  <c r="O139" i="9"/>
  <c r="AZ139" i="9" s="1"/>
  <c r="N139" i="9"/>
  <c r="AY139" i="9" s="1"/>
  <c r="M139" i="9"/>
  <c r="AX139" i="9" s="1"/>
  <c r="L139" i="9"/>
  <c r="AW139" i="9" s="1"/>
  <c r="K139" i="9"/>
  <c r="AV139" i="9" s="1"/>
  <c r="J139" i="9"/>
  <c r="AU139" i="9" s="1"/>
  <c r="I139" i="9"/>
  <c r="AT139" i="9" s="1"/>
  <c r="H139" i="9"/>
  <c r="AS139" i="9" s="1"/>
  <c r="G139" i="9"/>
  <c r="AR139" i="9" s="1"/>
  <c r="F139" i="9"/>
  <c r="AQ139" i="9" s="1"/>
  <c r="AJ138" i="9"/>
  <c r="BU138" i="9" s="1"/>
  <c r="AI138" i="9"/>
  <c r="BT138" i="9" s="1"/>
  <c r="AH138" i="9"/>
  <c r="BS138" i="9" s="1"/>
  <c r="AG138" i="9"/>
  <c r="BR138" i="9" s="1"/>
  <c r="AF138" i="9"/>
  <c r="BQ138" i="9" s="1"/>
  <c r="AE138" i="9"/>
  <c r="BP138" i="9" s="1"/>
  <c r="AD138" i="9"/>
  <c r="BO138" i="9" s="1"/>
  <c r="AC138" i="9"/>
  <c r="BN138" i="9" s="1"/>
  <c r="AB138" i="9"/>
  <c r="BM138" i="9" s="1"/>
  <c r="AA138" i="9"/>
  <c r="BL138" i="9" s="1"/>
  <c r="Z138" i="9"/>
  <c r="BK138" i="9" s="1"/>
  <c r="Y138" i="9"/>
  <c r="BJ138" i="9" s="1"/>
  <c r="X138" i="9"/>
  <c r="BI138" i="9" s="1"/>
  <c r="W138" i="9"/>
  <c r="BH138" i="9" s="1"/>
  <c r="V138" i="9"/>
  <c r="BG138" i="9" s="1"/>
  <c r="U138" i="9"/>
  <c r="BF138" i="9" s="1"/>
  <c r="T138" i="9"/>
  <c r="BE138" i="9" s="1"/>
  <c r="S138" i="9"/>
  <c r="BD138" i="9" s="1"/>
  <c r="R138" i="9"/>
  <c r="BC138" i="9" s="1"/>
  <c r="Q138" i="9"/>
  <c r="BB138" i="9" s="1"/>
  <c r="P138" i="9"/>
  <c r="BA138" i="9" s="1"/>
  <c r="O138" i="9"/>
  <c r="AZ138" i="9" s="1"/>
  <c r="N138" i="9"/>
  <c r="AY138" i="9" s="1"/>
  <c r="M138" i="9"/>
  <c r="AX138" i="9" s="1"/>
  <c r="L138" i="9"/>
  <c r="AW138" i="9" s="1"/>
  <c r="K138" i="9"/>
  <c r="AV138" i="9" s="1"/>
  <c r="J138" i="9"/>
  <c r="AU138" i="9" s="1"/>
  <c r="I138" i="9"/>
  <c r="AT138" i="9" s="1"/>
  <c r="H138" i="9"/>
  <c r="AS138" i="9" s="1"/>
  <c r="G138" i="9"/>
  <c r="AR138" i="9" s="1"/>
  <c r="F138" i="9"/>
  <c r="AQ138" i="9" s="1"/>
  <c r="AJ137" i="9"/>
  <c r="BU137" i="9" s="1"/>
  <c r="AI137" i="9"/>
  <c r="BT137" i="9" s="1"/>
  <c r="AH137" i="9"/>
  <c r="BS137" i="9" s="1"/>
  <c r="AG137" i="9"/>
  <c r="BR137" i="9" s="1"/>
  <c r="AF137" i="9"/>
  <c r="BQ137" i="9" s="1"/>
  <c r="AE137" i="9"/>
  <c r="BP137" i="9" s="1"/>
  <c r="AD137" i="9"/>
  <c r="BO137" i="9" s="1"/>
  <c r="AC137" i="9"/>
  <c r="BN137" i="9" s="1"/>
  <c r="AB137" i="9"/>
  <c r="BM137" i="9" s="1"/>
  <c r="AA137" i="9"/>
  <c r="BL137" i="9" s="1"/>
  <c r="Z137" i="9"/>
  <c r="BK137" i="9" s="1"/>
  <c r="Y137" i="9"/>
  <c r="BJ137" i="9" s="1"/>
  <c r="X137" i="9"/>
  <c r="BI137" i="9" s="1"/>
  <c r="W137" i="9"/>
  <c r="BH137" i="9" s="1"/>
  <c r="V137" i="9"/>
  <c r="BG137" i="9" s="1"/>
  <c r="U137" i="9"/>
  <c r="BF137" i="9" s="1"/>
  <c r="T137" i="9"/>
  <c r="BE137" i="9" s="1"/>
  <c r="S137" i="9"/>
  <c r="BD137" i="9" s="1"/>
  <c r="R137" i="9"/>
  <c r="BC137" i="9" s="1"/>
  <c r="Q137" i="9"/>
  <c r="BB137" i="9" s="1"/>
  <c r="P137" i="9"/>
  <c r="BA137" i="9" s="1"/>
  <c r="O137" i="9"/>
  <c r="AZ137" i="9" s="1"/>
  <c r="N137" i="9"/>
  <c r="AY137" i="9" s="1"/>
  <c r="M137" i="9"/>
  <c r="AX137" i="9" s="1"/>
  <c r="L137" i="9"/>
  <c r="AW137" i="9" s="1"/>
  <c r="K137" i="9"/>
  <c r="AV137" i="9" s="1"/>
  <c r="J137" i="9"/>
  <c r="AU137" i="9" s="1"/>
  <c r="I137" i="9"/>
  <c r="AT137" i="9" s="1"/>
  <c r="H137" i="9"/>
  <c r="AS137" i="9" s="1"/>
  <c r="G137" i="9"/>
  <c r="AR137" i="9" s="1"/>
  <c r="F137" i="9"/>
  <c r="AQ137" i="9" s="1"/>
  <c r="AJ136" i="9"/>
  <c r="BU136" i="9" s="1"/>
  <c r="AI136" i="9"/>
  <c r="BT136" i="9" s="1"/>
  <c r="AH136" i="9"/>
  <c r="BS136" i="9" s="1"/>
  <c r="AG136" i="9"/>
  <c r="BR136" i="9" s="1"/>
  <c r="AF136" i="9"/>
  <c r="BQ136" i="9" s="1"/>
  <c r="AE136" i="9"/>
  <c r="BP136" i="9" s="1"/>
  <c r="AD136" i="9"/>
  <c r="BO136" i="9" s="1"/>
  <c r="AC136" i="9"/>
  <c r="BN136" i="9" s="1"/>
  <c r="AB136" i="9"/>
  <c r="BM136" i="9" s="1"/>
  <c r="AA136" i="9"/>
  <c r="BL136" i="9" s="1"/>
  <c r="Z136" i="9"/>
  <c r="BK136" i="9" s="1"/>
  <c r="Y136" i="9"/>
  <c r="BJ136" i="9" s="1"/>
  <c r="X136" i="9"/>
  <c r="BI136" i="9" s="1"/>
  <c r="W136" i="9"/>
  <c r="BH136" i="9" s="1"/>
  <c r="V136" i="9"/>
  <c r="BG136" i="9" s="1"/>
  <c r="U136" i="9"/>
  <c r="BF136" i="9" s="1"/>
  <c r="T136" i="9"/>
  <c r="BE136" i="9" s="1"/>
  <c r="S136" i="9"/>
  <c r="BD136" i="9" s="1"/>
  <c r="R136" i="9"/>
  <c r="BC136" i="9" s="1"/>
  <c r="Q136" i="9"/>
  <c r="BB136" i="9" s="1"/>
  <c r="P136" i="9"/>
  <c r="BA136" i="9" s="1"/>
  <c r="O136" i="9"/>
  <c r="AZ136" i="9" s="1"/>
  <c r="N136" i="9"/>
  <c r="AY136" i="9" s="1"/>
  <c r="M136" i="9"/>
  <c r="AX136" i="9" s="1"/>
  <c r="L136" i="9"/>
  <c r="AW136" i="9" s="1"/>
  <c r="K136" i="9"/>
  <c r="AV136" i="9" s="1"/>
  <c r="J136" i="9"/>
  <c r="AU136" i="9" s="1"/>
  <c r="I136" i="9"/>
  <c r="AT136" i="9" s="1"/>
  <c r="H136" i="9"/>
  <c r="AS136" i="9" s="1"/>
  <c r="G136" i="9"/>
  <c r="AR136" i="9" s="1"/>
  <c r="F136" i="9"/>
  <c r="AQ136" i="9" s="1"/>
  <c r="AJ135" i="9"/>
  <c r="BU135" i="9" s="1"/>
  <c r="AI135" i="9"/>
  <c r="BT135" i="9" s="1"/>
  <c r="AH135" i="9"/>
  <c r="BS135" i="9" s="1"/>
  <c r="AG135" i="9"/>
  <c r="BR135" i="9" s="1"/>
  <c r="AF135" i="9"/>
  <c r="BQ135" i="9" s="1"/>
  <c r="AE135" i="9"/>
  <c r="BP135" i="9" s="1"/>
  <c r="AD135" i="9"/>
  <c r="BO135" i="9" s="1"/>
  <c r="AC135" i="9"/>
  <c r="BN135" i="9" s="1"/>
  <c r="AB135" i="9"/>
  <c r="BM135" i="9" s="1"/>
  <c r="AA135" i="9"/>
  <c r="BL135" i="9" s="1"/>
  <c r="Z135" i="9"/>
  <c r="BK135" i="9" s="1"/>
  <c r="Y135" i="9"/>
  <c r="BJ135" i="9" s="1"/>
  <c r="X135" i="9"/>
  <c r="BI135" i="9" s="1"/>
  <c r="W135" i="9"/>
  <c r="BH135" i="9" s="1"/>
  <c r="V135" i="9"/>
  <c r="BG135" i="9" s="1"/>
  <c r="U135" i="9"/>
  <c r="BF135" i="9" s="1"/>
  <c r="T135" i="9"/>
  <c r="BE135" i="9" s="1"/>
  <c r="S135" i="9"/>
  <c r="BD135" i="9" s="1"/>
  <c r="R135" i="9"/>
  <c r="BC135" i="9" s="1"/>
  <c r="Q135" i="9"/>
  <c r="BB135" i="9" s="1"/>
  <c r="P135" i="9"/>
  <c r="BA135" i="9" s="1"/>
  <c r="O135" i="9"/>
  <c r="AZ135" i="9" s="1"/>
  <c r="N135" i="9"/>
  <c r="AY135" i="9" s="1"/>
  <c r="M135" i="9"/>
  <c r="AX135" i="9" s="1"/>
  <c r="L135" i="9"/>
  <c r="AW135" i="9" s="1"/>
  <c r="K135" i="9"/>
  <c r="AV135" i="9" s="1"/>
  <c r="J135" i="9"/>
  <c r="AU135" i="9" s="1"/>
  <c r="I135" i="9"/>
  <c r="AT135" i="9" s="1"/>
  <c r="H135" i="9"/>
  <c r="AS135" i="9" s="1"/>
  <c r="G135" i="9"/>
  <c r="AR135" i="9" s="1"/>
  <c r="F135" i="9"/>
  <c r="AQ135" i="9" s="1"/>
  <c r="AJ134" i="9"/>
  <c r="BU134" i="9" s="1"/>
  <c r="AI134" i="9"/>
  <c r="BT134" i="9" s="1"/>
  <c r="AH134" i="9"/>
  <c r="BS134" i="9" s="1"/>
  <c r="AG134" i="9"/>
  <c r="BR134" i="9" s="1"/>
  <c r="AF134" i="9"/>
  <c r="BQ134" i="9" s="1"/>
  <c r="AE134" i="9"/>
  <c r="BP134" i="9" s="1"/>
  <c r="AD134" i="9"/>
  <c r="BO134" i="9" s="1"/>
  <c r="AC134" i="9"/>
  <c r="BN134" i="9" s="1"/>
  <c r="AB134" i="9"/>
  <c r="BM134" i="9" s="1"/>
  <c r="AA134" i="9"/>
  <c r="BL134" i="9" s="1"/>
  <c r="Z134" i="9"/>
  <c r="BK134" i="9" s="1"/>
  <c r="Y134" i="9"/>
  <c r="BJ134" i="9" s="1"/>
  <c r="X134" i="9"/>
  <c r="BI134" i="9" s="1"/>
  <c r="W134" i="9"/>
  <c r="BH134" i="9" s="1"/>
  <c r="V134" i="9"/>
  <c r="BG134" i="9" s="1"/>
  <c r="U134" i="9"/>
  <c r="BF134" i="9" s="1"/>
  <c r="T134" i="9"/>
  <c r="BE134" i="9" s="1"/>
  <c r="S134" i="9"/>
  <c r="BD134" i="9" s="1"/>
  <c r="R134" i="9"/>
  <c r="BC134" i="9" s="1"/>
  <c r="Q134" i="9"/>
  <c r="BB134" i="9" s="1"/>
  <c r="P134" i="9"/>
  <c r="BA134" i="9" s="1"/>
  <c r="O134" i="9"/>
  <c r="AZ134" i="9" s="1"/>
  <c r="N134" i="9"/>
  <c r="AY134" i="9" s="1"/>
  <c r="M134" i="9"/>
  <c r="AX134" i="9" s="1"/>
  <c r="L134" i="9"/>
  <c r="AW134" i="9" s="1"/>
  <c r="K134" i="9"/>
  <c r="AV134" i="9" s="1"/>
  <c r="J134" i="9"/>
  <c r="AU134" i="9" s="1"/>
  <c r="I134" i="9"/>
  <c r="AT134" i="9" s="1"/>
  <c r="H134" i="9"/>
  <c r="AS134" i="9" s="1"/>
  <c r="G134" i="9"/>
  <c r="AR134" i="9" s="1"/>
  <c r="F134" i="9"/>
  <c r="AQ134" i="9" s="1"/>
  <c r="AJ133" i="9"/>
  <c r="BU133" i="9" s="1"/>
  <c r="AI133" i="9"/>
  <c r="BT133" i="9" s="1"/>
  <c r="AH133" i="9"/>
  <c r="BS133" i="9" s="1"/>
  <c r="AG133" i="9"/>
  <c r="BR133" i="9" s="1"/>
  <c r="AF133" i="9"/>
  <c r="BQ133" i="9" s="1"/>
  <c r="AE133" i="9"/>
  <c r="BP133" i="9" s="1"/>
  <c r="AD133" i="9"/>
  <c r="BO133" i="9" s="1"/>
  <c r="AC133" i="9"/>
  <c r="BN133" i="9" s="1"/>
  <c r="AB133" i="9"/>
  <c r="BM133" i="9" s="1"/>
  <c r="AA133" i="9"/>
  <c r="BL133" i="9" s="1"/>
  <c r="Z133" i="9"/>
  <c r="BK133" i="9" s="1"/>
  <c r="Y133" i="9"/>
  <c r="BJ133" i="9" s="1"/>
  <c r="X133" i="9"/>
  <c r="BI133" i="9" s="1"/>
  <c r="W133" i="9"/>
  <c r="BH133" i="9" s="1"/>
  <c r="V133" i="9"/>
  <c r="BG133" i="9" s="1"/>
  <c r="U133" i="9"/>
  <c r="BF133" i="9" s="1"/>
  <c r="T133" i="9"/>
  <c r="BE133" i="9" s="1"/>
  <c r="S133" i="9"/>
  <c r="BD133" i="9" s="1"/>
  <c r="R133" i="9"/>
  <c r="BC133" i="9" s="1"/>
  <c r="Q133" i="9"/>
  <c r="BB133" i="9" s="1"/>
  <c r="P133" i="9"/>
  <c r="BA133" i="9" s="1"/>
  <c r="O133" i="9"/>
  <c r="AZ133" i="9" s="1"/>
  <c r="N133" i="9"/>
  <c r="AY133" i="9" s="1"/>
  <c r="M133" i="9"/>
  <c r="AX133" i="9" s="1"/>
  <c r="L133" i="9"/>
  <c r="AW133" i="9" s="1"/>
  <c r="K133" i="9"/>
  <c r="AV133" i="9" s="1"/>
  <c r="J133" i="9"/>
  <c r="AU133" i="9" s="1"/>
  <c r="I133" i="9"/>
  <c r="AT133" i="9" s="1"/>
  <c r="H133" i="9"/>
  <c r="AS133" i="9" s="1"/>
  <c r="G133" i="9"/>
  <c r="AR133" i="9" s="1"/>
  <c r="F133" i="9"/>
  <c r="AQ133" i="9" s="1"/>
  <c r="AJ132" i="9"/>
  <c r="BU132" i="9" s="1"/>
  <c r="AI132" i="9"/>
  <c r="BT132" i="9" s="1"/>
  <c r="AH132" i="9"/>
  <c r="BS132" i="9" s="1"/>
  <c r="AG132" i="9"/>
  <c r="BR132" i="9" s="1"/>
  <c r="AF132" i="9"/>
  <c r="BQ132" i="9" s="1"/>
  <c r="AE132" i="9"/>
  <c r="BP132" i="9" s="1"/>
  <c r="AD132" i="9"/>
  <c r="BO132" i="9" s="1"/>
  <c r="AC132" i="9"/>
  <c r="BN132" i="9" s="1"/>
  <c r="AB132" i="9"/>
  <c r="BM132" i="9" s="1"/>
  <c r="AA132" i="9"/>
  <c r="BL132" i="9" s="1"/>
  <c r="Z132" i="9"/>
  <c r="BK132" i="9" s="1"/>
  <c r="Y132" i="9"/>
  <c r="BJ132" i="9" s="1"/>
  <c r="X132" i="9"/>
  <c r="BI132" i="9" s="1"/>
  <c r="W132" i="9"/>
  <c r="BH132" i="9" s="1"/>
  <c r="V132" i="9"/>
  <c r="BG132" i="9" s="1"/>
  <c r="U132" i="9"/>
  <c r="BF132" i="9" s="1"/>
  <c r="T132" i="9"/>
  <c r="BE132" i="9" s="1"/>
  <c r="S132" i="9"/>
  <c r="BD132" i="9" s="1"/>
  <c r="R132" i="9"/>
  <c r="BC132" i="9" s="1"/>
  <c r="Q132" i="9"/>
  <c r="BB132" i="9" s="1"/>
  <c r="P132" i="9"/>
  <c r="BA132" i="9" s="1"/>
  <c r="O132" i="9"/>
  <c r="AZ132" i="9" s="1"/>
  <c r="N132" i="9"/>
  <c r="AY132" i="9" s="1"/>
  <c r="M132" i="9"/>
  <c r="AX132" i="9" s="1"/>
  <c r="L132" i="9"/>
  <c r="AW132" i="9" s="1"/>
  <c r="K132" i="9"/>
  <c r="AV132" i="9" s="1"/>
  <c r="J132" i="9"/>
  <c r="AU132" i="9" s="1"/>
  <c r="I132" i="9"/>
  <c r="AT132" i="9" s="1"/>
  <c r="H132" i="9"/>
  <c r="AS132" i="9" s="1"/>
  <c r="G132" i="9"/>
  <c r="AR132" i="9" s="1"/>
  <c r="F132" i="9"/>
  <c r="AQ132" i="9" s="1"/>
  <c r="AJ131" i="9"/>
  <c r="BU131" i="9" s="1"/>
  <c r="AI131" i="9"/>
  <c r="BT131" i="9" s="1"/>
  <c r="AH131" i="9"/>
  <c r="BS131" i="9" s="1"/>
  <c r="AG131" i="9"/>
  <c r="BR131" i="9" s="1"/>
  <c r="AF131" i="9"/>
  <c r="BQ131" i="9" s="1"/>
  <c r="AE131" i="9"/>
  <c r="BP131" i="9" s="1"/>
  <c r="AD131" i="9"/>
  <c r="BO131" i="9" s="1"/>
  <c r="AC131" i="9"/>
  <c r="BN131" i="9" s="1"/>
  <c r="AB131" i="9"/>
  <c r="BM131" i="9" s="1"/>
  <c r="AA131" i="9"/>
  <c r="BL131" i="9" s="1"/>
  <c r="Z131" i="9"/>
  <c r="BK131" i="9" s="1"/>
  <c r="Y131" i="9"/>
  <c r="BJ131" i="9" s="1"/>
  <c r="X131" i="9"/>
  <c r="BI131" i="9" s="1"/>
  <c r="W131" i="9"/>
  <c r="BH131" i="9" s="1"/>
  <c r="V131" i="9"/>
  <c r="BG131" i="9" s="1"/>
  <c r="U131" i="9"/>
  <c r="BF131" i="9" s="1"/>
  <c r="T131" i="9"/>
  <c r="BE131" i="9" s="1"/>
  <c r="S131" i="9"/>
  <c r="BD131" i="9" s="1"/>
  <c r="R131" i="9"/>
  <c r="BC131" i="9" s="1"/>
  <c r="Q131" i="9"/>
  <c r="BB131" i="9" s="1"/>
  <c r="P131" i="9"/>
  <c r="BA131" i="9" s="1"/>
  <c r="O131" i="9"/>
  <c r="AZ131" i="9" s="1"/>
  <c r="N131" i="9"/>
  <c r="AY131" i="9" s="1"/>
  <c r="M131" i="9"/>
  <c r="AX131" i="9" s="1"/>
  <c r="L131" i="9"/>
  <c r="AW131" i="9" s="1"/>
  <c r="K131" i="9"/>
  <c r="AV131" i="9" s="1"/>
  <c r="J131" i="9"/>
  <c r="AU131" i="9" s="1"/>
  <c r="I131" i="9"/>
  <c r="AT131" i="9" s="1"/>
  <c r="H131" i="9"/>
  <c r="AS131" i="9" s="1"/>
  <c r="G131" i="9"/>
  <c r="AR131" i="9" s="1"/>
  <c r="F131" i="9"/>
  <c r="AQ131" i="9" s="1"/>
  <c r="AJ130" i="9"/>
  <c r="BU130" i="9" s="1"/>
  <c r="AI130" i="9"/>
  <c r="BT130" i="9" s="1"/>
  <c r="AH130" i="9"/>
  <c r="BS130" i="9" s="1"/>
  <c r="AG130" i="9"/>
  <c r="BR130" i="9" s="1"/>
  <c r="AF130" i="9"/>
  <c r="BQ130" i="9" s="1"/>
  <c r="AE130" i="9"/>
  <c r="BP130" i="9" s="1"/>
  <c r="AD130" i="9"/>
  <c r="BO130" i="9" s="1"/>
  <c r="AC130" i="9"/>
  <c r="BN130" i="9" s="1"/>
  <c r="AB130" i="9"/>
  <c r="BM130" i="9" s="1"/>
  <c r="AA130" i="9"/>
  <c r="BL130" i="9" s="1"/>
  <c r="Z130" i="9"/>
  <c r="BK130" i="9" s="1"/>
  <c r="Y130" i="9"/>
  <c r="BJ130" i="9" s="1"/>
  <c r="X130" i="9"/>
  <c r="BI130" i="9" s="1"/>
  <c r="W130" i="9"/>
  <c r="BH130" i="9" s="1"/>
  <c r="V130" i="9"/>
  <c r="BG130" i="9" s="1"/>
  <c r="U130" i="9"/>
  <c r="BF130" i="9" s="1"/>
  <c r="T130" i="9"/>
  <c r="BE130" i="9" s="1"/>
  <c r="S130" i="9"/>
  <c r="BD130" i="9" s="1"/>
  <c r="R130" i="9"/>
  <c r="BC130" i="9" s="1"/>
  <c r="Q130" i="9"/>
  <c r="BB130" i="9" s="1"/>
  <c r="P130" i="9"/>
  <c r="BA130" i="9" s="1"/>
  <c r="O130" i="9"/>
  <c r="AZ130" i="9" s="1"/>
  <c r="N130" i="9"/>
  <c r="AY130" i="9" s="1"/>
  <c r="M130" i="9"/>
  <c r="AX130" i="9" s="1"/>
  <c r="L130" i="9"/>
  <c r="AW130" i="9" s="1"/>
  <c r="K130" i="9"/>
  <c r="AV130" i="9" s="1"/>
  <c r="J130" i="9"/>
  <c r="AU130" i="9" s="1"/>
  <c r="I130" i="9"/>
  <c r="AT130" i="9" s="1"/>
  <c r="H130" i="9"/>
  <c r="AS130" i="9" s="1"/>
  <c r="G130" i="9"/>
  <c r="AR130" i="9" s="1"/>
  <c r="F130" i="9"/>
  <c r="AQ130" i="9" s="1"/>
  <c r="AJ129" i="9"/>
  <c r="BU129" i="9" s="1"/>
  <c r="AI129" i="9"/>
  <c r="BT129" i="9" s="1"/>
  <c r="AH129" i="9"/>
  <c r="BS129" i="9" s="1"/>
  <c r="AG129" i="9"/>
  <c r="BR129" i="9" s="1"/>
  <c r="AF129" i="9"/>
  <c r="BQ129" i="9" s="1"/>
  <c r="AE129" i="9"/>
  <c r="BP129" i="9" s="1"/>
  <c r="AD129" i="9"/>
  <c r="BO129" i="9" s="1"/>
  <c r="AC129" i="9"/>
  <c r="BN129" i="9" s="1"/>
  <c r="AB129" i="9"/>
  <c r="BM129" i="9" s="1"/>
  <c r="AA129" i="9"/>
  <c r="BL129" i="9" s="1"/>
  <c r="Z129" i="9"/>
  <c r="BK129" i="9" s="1"/>
  <c r="Y129" i="9"/>
  <c r="BJ129" i="9" s="1"/>
  <c r="X129" i="9"/>
  <c r="BI129" i="9" s="1"/>
  <c r="W129" i="9"/>
  <c r="BH129" i="9" s="1"/>
  <c r="V129" i="9"/>
  <c r="BG129" i="9" s="1"/>
  <c r="U129" i="9"/>
  <c r="BF129" i="9" s="1"/>
  <c r="T129" i="9"/>
  <c r="BE129" i="9" s="1"/>
  <c r="S129" i="9"/>
  <c r="BD129" i="9" s="1"/>
  <c r="R129" i="9"/>
  <c r="BC129" i="9" s="1"/>
  <c r="Q129" i="9"/>
  <c r="BB129" i="9" s="1"/>
  <c r="P129" i="9"/>
  <c r="BA129" i="9" s="1"/>
  <c r="O129" i="9"/>
  <c r="AZ129" i="9" s="1"/>
  <c r="N129" i="9"/>
  <c r="AY129" i="9" s="1"/>
  <c r="M129" i="9"/>
  <c r="AX129" i="9" s="1"/>
  <c r="L129" i="9"/>
  <c r="AW129" i="9" s="1"/>
  <c r="K129" i="9"/>
  <c r="AV129" i="9" s="1"/>
  <c r="J129" i="9"/>
  <c r="AU129" i="9" s="1"/>
  <c r="I129" i="9"/>
  <c r="AT129" i="9" s="1"/>
  <c r="H129" i="9"/>
  <c r="AS129" i="9" s="1"/>
  <c r="G129" i="9"/>
  <c r="AR129" i="9" s="1"/>
  <c r="F129" i="9"/>
  <c r="AQ129" i="9" s="1"/>
  <c r="AJ128" i="9"/>
  <c r="BU128" i="9" s="1"/>
  <c r="AI128" i="9"/>
  <c r="BT128" i="9" s="1"/>
  <c r="AH128" i="9"/>
  <c r="BS128" i="9" s="1"/>
  <c r="AG128" i="9"/>
  <c r="BR128" i="9" s="1"/>
  <c r="AF128" i="9"/>
  <c r="BQ128" i="9" s="1"/>
  <c r="AE128" i="9"/>
  <c r="BP128" i="9" s="1"/>
  <c r="AD128" i="9"/>
  <c r="BO128" i="9" s="1"/>
  <c r="AC128" i="9"/>
  <c r="BN128" i="9" s="1"/>
  <c r="AB128" i="9"/>
  <c r="BM128" i="9" s="1"/>
  <c r="AA128" i="9"/>
  <c r="BL128" i="9" s="1"/>
  <c r="Z128" i="9"/>
  <c r="BK128" i="9" s="1"/>
  <c r="Y128" i="9"/>
  <c r="BJ128" i="9" s="1"/>
  <c r="X128" i="9"/>
  <c r="BI128" i="9" s="1"/>
  <c r="W128" i="9"/>
  <c r="BH128" i="9" s="1"/>
  <c r="V128" i="9"/>
  <c r="BG128" i="9" s="1"/>
  <c r="U128" i="9"/>
  <c r="BF128" i="9" s="1"/>
  <c r="T128" i="9"/>
  <c r="BE128" i="9" s="1"/>
  <c r="S128" i="9"/>
  <c r="BD128" i="9" s="1"/>
  <c r="R128" i="9"/>
  <c r="BC128" i="9" s="1"/>
  <c r="Q128" i="9"/>
  <c r="BB128" i="9" s="1"/>
  <c r="P128" i="9"/>
  <c r="BA128" i="9" s="1"/>
  <c r="O128" i="9"/>
  <c r="AZ128" i="9" s="1"/>
  <c r="N128" i="9"/>
  <c r="AY128" i="9" s="1"/>
  <c r="M128" i="9"/>
  <c r="AX128" i="9" s="1"/>
  <c r="L128" i="9"/>
  <c r="AW128" i="9" s="1"/>
  <c r="K128" i="9"/>
  <c r="AV128" i="9" s="1"/>
  <c r="J128" i="9"/>
  <c r="AU128" i="9" s="1"/>
  <c r="I128" i="9"/>
  <c r="AT128" i="9" s="1"/>
  <c r="H128" i="9"/>
  <c r="AS128" i="9" s="1"/>
  <c r="G128" i="9"/>
  <c r="AR128" i="9" s="1"/>
  <c r="F128" i="9"/>
  <c r="AQ128" i="9" s="1"/>
  <c r="AJ127" i="9"/>
  <c r="BU127" i="9" s="1"/>
  <c r="AI127" i="9"/>
  <c r="BT127" i="9" s="1"/>
  <c r="AH127" i="9"/>
  <c r="BS127" i="9" s="1"/>
  <c r="AG127" i="9"/>
  <c r="BR127" i="9" s="1"/>
  <c r="AF127" i="9"/>
  <c r="BQ127" i="9" s="1"/>
  <c r="AE127" i="9"/>
  <c r="BP127" i="9" s="1"/>
  <c r="AD127" i="9"/>
  <c r="BO127" i="9" s="1"/>
  <c r="AC127" i="9"/>
  <c r="BN127" i="9" s="1"/>
  <c r="AB127" i="9"/>
  <c r="BM127" i="9" s="1"/>
  <c r="AA127" i="9"/>
  <c r="BL127" i="9" s="1"/>
  <c r="Z127" i="9"/>
  <c r="BK127" i="9" s="1"/>
  <c r="Y127" i="9"/>
  <c r="BJ127" i="9" s="1"/>
  <c r="X127" i="9"/>
  <c r="BI127" i="9" s="1"/>
  <c r="W127" i="9"/>
  <c r="BH127" i="9" s="1"/>
  <c r="V127" i="9"/>
  <c r="BG127" i="9" s="1"/>
  <c r="U127" i="9"/>
  <c r="BF127" i="9" s="1"/>
  <c r="T127" i="9"/>
  <c r="BE127" i="9" s="1"/>
  <c r="S127" i="9"/>
  <c r="BD127" i="9" s="1"/>
  <c r="R127" i="9"/>
  <c r="BC127" i="9" s="1"/>
  <c r="Q127" i="9"/>
  <c r="BB127" i="9" s="1"/>
  <c r="P127" i="9"/>
  <c r="BA127" i="9" s="1"/>
  <c r="O127" i="9"/>
  <c r="AZ127" i="9" s="1"/>
  <c r="N127" i="9"/>
  <c r="AY127" i="9" s="1"/>
  <c r="M127" i="9"/>
  <c r="AX127" i="9" s="1"/>
  <c r="L127" i="9"/>
  <c r="AW127" i="9" s="1"/>
  <c r="K127" i="9"/>
  <c r="AV127" i="9" s="1"/>
  <c r="J127" i="9"/>
  <c r="AU127" i="9" s="1"/>
  <c r="I127" i="9"/>
  <c r="AT127" i="9" s="1"/>
  <c r="H127" i="9"/>
  <c r="AS127" i="9" s="1"/>
  <c r="G127" i="9"/>
  <c r="AR127" i="9" s="1"/>
  <c r="F127" i="9"/>
  <c r="AQ127" i="9" s="1"/>
  <c r="AJ126" i="9"/>
  <c r="BU126" i="9" s="1"/>
  <c r="AI126" i="9"/>
  <c r="BT126" i="9" s="1"/>
  <c r="AH126" i="9"/>
  <c r="BS126" i="9" s="1"/>
  <c r="AG126" i="9"/>
  <c r="BR126" i="9" s="1"/>
  <c r="AF126" i="9"/>
  <c r="BQ126" i="9" s="1"/>
  <c r="AE126" i="9"/>
  <c r="BP126" i="9" s="1"/>
  <c r="AD126" i="9"/>
  <c r="BO126" i="9" s="1"/>
  <c r="AC126" i="9"/>
  <c r="BN126" i="9" s="1"/>
  <c r="AB126" i="9"/>
  <c r="BM126" i="9" s="1"/>
  <c r="AA126" i="9"/>
  <c r="BL126" i="9" s="1"/>
  <c r="Z126" i="9"/>
  <c r="BK126" i="9" s="1"/>
  <c r="Y126" i="9"/>
  <c r="BJ126" i="9" s="1"/>
  <c r="X126" i="9"/>
  <c r="BI126" i="9" s="1"/>
  <c r="W126" i="9"/>
  <c r="BH126" i="9" s="1"/>
  <c r="V126" i="9"/>
  <c r="BG126" i="9" s="1"/>
  <c r="U126" i="9"/>
  <c r="BF126" i="9" s="1"/>
  <c r="T126" i="9"/>
  <c r="BE126" i="9" s="1"/>
  <c r="S126" i="9"/>
  <c r="BD126" i="9" s="1"/>
  <c r="R126" i="9"/>
  <c r="BC126" i="9" s="1"/>
  <c r="Q126" i="9"/>
  <c r="BB126" i="9" s="1"/>
  <c r="P126" i="9"/>
  <c r="BA126" i="9" s="1"/>
  <c r="O126" i="9"/>
  <c r="AZ126" i="9" s="1"/>
  <c r="N126" i="9"/>
  <c r="AY126" i="9" s="1"/>
  <c r="M126" i="9"/>
  <c r="AX126" i="9" s="1"/>
  <c r="L126" i="9"/>
  <c r="AW126" i="9" s="1"/>
  <c r="K126" i="9"/>
  <c r="AV126" i="9" s="1"/>
  <c r="J126" i="9"/>
  <c r="AU126" i="9" s="1"/>
  <c r="I126" i="9"/>
  <c r="AT126" i="9" s="1"/>
  <c r="H126" i="9"/>
  <c r="AS126" i="9" s="1"/>
  <c r="G126" i="9"/>
  <c r="AR126" i="9" s="1"/>
  <c r="F126" i="9"/>
  <c r="AQ126" i="9" s="1"/>
  <c r="AJ125" i="9"/>
  <c r="BU125" i="9" s="1"/>
  <c r="AI125" i="9"/>
  <c r="BT125" i="9" s="1"/>
  <c r="AH125" i="9"/>
  <c r="BS125" i="9" s="1"/>
  <c r="AG125" i="9"/>
  <c r="BR125" i="9" s="1"/>
  <c r="AF125" i="9"/>
  <c r="BQ125" i="9" s="1"/>
  <c r="AE125" i="9"/>
  <c r="BP125" i="9" s="1"/>
  <c r="AD125" i="9"/>
  <c r="BO125" i="9" s="1"/>
  <c r="AC125" i="9"/>
  <c r="BN125" i="9" s="1"/>
  <c r="AB125" i="9"/>
  <c r="BM125" i="9" s="1"/>
  <c r="AA125" i="9"/>
  <c r="BL125" i="9" s="1"/>
  <c r="Z125" i="9"/>
  <c r="BK125" i="9" s="1"/>
  <c r="Y125" i="9"/>
  <c r="BJ125" i="9" s="1"/>
  <c r="X125" i="9"/>
  <c r="BI125" i="9" s="1"/>
  <c r="W125" i="9"/>
  <c r="BH125" i="9" s="1"/>
  <c r="V125" i="9"/>
  <c r="BG125" i="9" s="1"/>
  <c r="U125" i="9"/>
  <c r="BF125" i="9" s="1"/>
  <c r="T125" i="9"/>
  <c r="BE125" i="9" s="1"/>
  <c r="S125" i="9"/>
  <c r="BD125" i="9" s="1"/>
  <c r="R125" i="9"/>
  <c r="BC125" i="9" s="1"/>
  <c r="Q125" i="9"/>
  <c r="BB125" i="9" s="1"/>
  <c r="P125" i="9"/>
  <c r="BA125" i="9" s="1"/>
  <c r="O125" i="9"/>
  <c r="AZ125" i="9" s="1"/>
  <c r="N125" i="9"/>
  <c r="AY125" i="9" s="1"/>
  <c r="M125" i="9"/>
  <c r="AX125" i="9" s="1"/>
  <c r="L125" i="9"/>
  <c r="AW125" i="9" s="1"/>
  <c r="K125" i="9"/>
  <c r="AV125" i="9" s="1"/>
  <c r="J125" i="9"/>
  <c r="AU125" i="9" s="1"/>
  <c r="I125" i="9"/>
  <c r="AT125" i="9" s="1"/>
  <c r="H125" i="9"/>
  <c r="AS125" i="9" s="1"/>
  <c r="G125" i="9"/>
  <c r="AR125" i="9" s="1"/>
  <c r="F125" i="9"/>
  <c r="AQ125" i="9" s="1"/>
  <c r="AJ124" i="9"/>
  <c r="BU124" i="9" s="1"/>
  <c r="AI124" i="9"/>
  <c r="BT124" i="9" s="1"/>
  <c r="AH124" i="9"/>
  <c r="BS124" i="9" s="1"/>
  <c r="AG124" i="9"/>
  <c r="BR124" i="9" s="1"/>
  <c r="AF124" i="9"/>
  <c r="BQ124" i="9" s="1"/>
  <c r="AE124" i="9"/>
  <c r="BP124" i="9" s="1"/>
  <c r="AD124" i="9"/>
  <c r="BO124" i="9" s="1"/>
  <c r="AC124" i="9"/>
  <c r="BN124" i="9" s="1"/>
  <c r="AB124" i="9"/>
  <c r="BM124" i="9" s="1"/>
  <c r="AA124" i="9"/>
  <c r="BL124" i="9" s="1"/>
  <c r="Z124" i="9"/>
  <c r="BK124" i="9" s="1"/>
  <c r="Y124" i="9"/>
  <c r="BJ124" i="9" s="1"/>
  <c r="X124" i="9"/>
  <c r="BI124" i="9" s="1"/>
  <c r="W124" i="9"/>
  <c r="BH124" i="9" s="1"/>
  <c r="V124" i="9"/>
  <c r="BG124" i="9" s="1"/>
  <c r="U124" i="9"/>
  <c r="BF124" i="9" s="1"/>
  <c r="T124" i="9"/>
  <c r="BE124" i="9" s="1"/>
  <c r="S124" i="9"/>
  <c r="BD124" i="9" s="1"/>
  <c r="R124" i="9"/>
  <c r="BC124" i="9" s="1"/>
  <c r="Q124" i="9"/>
  <c r="BB124" i="9" s="1"/>
  <c r="P124" i="9"/>
  <c r="BA124" i="9" s="1"/>
  <c r="O124" i="9"/>
  <c r="AZ124" i="9" s="1"/>
  <c r="N124" i="9"/>
  <c r="AY124" i="9" s="1"/>
  <c r="M124" i="9"/>
  <c r="AX124" i="9" s="1"/>
  <c r="L124" i="9"/>
  <c r="AW124" i="9" s="1"/>
  <c r="K124" i="9"/>
  <c r="AV124" i="9" s="1"/>
  <c r="J124" i="9"/>
  <c r="AU124" i="9" s="1"/>
  <c r="I124" i="9"/>
  <c r="AT124" i="9" s="1"/>
  <c r="H124" i="9"/>
  <c r="AS124" i="9" s="1"/>
  <c r="G124" i="9"/>
  <c r="AR124" i="9" s="1"/>
  <c r="F124" i="9"/>
  <c r="AQ124" i="9" s="1"/>
  <c r="AJ123" i="9"/>
  <c r="BU123" i="9" s="1"/>
  <c r="AI123" i="9"/>
  <c r="BT123" i="9" s="1"/>
  <c r="AH123" i="9"/>
  <c r="BS123" i="9" s="1"/>
  <c r="AG123" i="9"/>
  <c r="BR123" i="9" s="1"/>
  <c r="AF123" i="9"/>
  <c r="BQ123" i="9" s="1"/>
  <c r="AE123" i="9"/>
  <c r="BP123" i="9" s="1"/>
  <c r="AD123" i="9"/>
  <c r="BO123" i="9" s="1"/>
  <c r="AC123" i="9"/>
  <c r="BN123" i="9" s="1"/>
  <c r="AB123" i="9"/>
  <c r="BM123" i="9" s="1"/>
  <c r="AA123" i="9"/>
  <c r="BL123" i="9" s="1"/>
  <c r="Z123" i="9"/>
  <c r="BK123" i="9" s="1"/>
  <c r="Y123" i="9"/>
  <c r="BJ123" i="9" s="1"/>
  <c r="X123" i="9"/>
  <c r="BI123" i="9" s="1"/>
  <c r="W123" i="9"/>
  <c r="BH123" i="9" s="1"/>
  <c r="V123" i="9"/>
  <c r="BG123" i="9" s="1"/>
  <c r="U123" i="9"/>
  <c r="BF123" i="9" s="1"/>
  <c r="T123" i="9"/>
  <c r="BE123" i="9" s="1"/>
  <c r="S123" i="9"/>
  <c r="BD123" i="9" s="1"/>
  <c r="R123" i="9"/>
  <c r="BC123" i="9" s="1"/>
  <c r="Q123" i="9"/>
  <c r="BB123" i="9" s="1"/>
  <c r="P123" i="9"/>
  <c r="BA123" i="9" s="1"/>
  <c r="O123" i="9"/>
  <c r="AZ123" i="9" s="1"/>
  <c r="N123" i="9"/>
  <c r="AY123" i="9" s="1"/>
  <c r="M123" i="9"/>
  <c r="AX123" i="9" s="1"/>
  <c r="L123" i="9"/>
  <c r="AW123" i="9" s="1"/>
  <c r="K123" i="9"/>
  <c r="AV123" i="9" s="1"/>
  <c r="J123" i="9"/>
  <c r="AU123" i="9" s="1"/>
  <c r="I123" i="9"/>
  <c r="AT123" i="9" s="1"/>
  <c r="H123" i="9"/>
  <c r="AS123" i="9" s="1"/>
  <c r="G123" i="9"/>
  <c r="AR123" i="9" s="1"/>
  <c r="F123" i="9"/>
  <c r="AQ123" i="9" s="1"/>
  <c r="AJ122" i="9"/>
  <c r="BU122" i="9" s="1"/>
  <c r="AI122" i="9"/>
  <c r="BT122" i="9" s="1"/>
  <c r="AH122" i="9"/>
  <c r="BS122" i="9" s="1"/>
  <c r="AG122" i="9"/>
  <c r="BR122" i="9" s="1"/>
  <c r="AF122" i="9"/>
  <c r="BQ122" i="9" s="1"/>
  <c r="AE122" i="9"/>
  <c r="BP122" i="9" s="1"/>
  <c r="AD122" i="9"/>
  <c r="BO122" i="9" s="1"/>
  <c r="AC122" i="9"/>
  <c r="BN122" i="9" s="1"/>
  <c r="AB122" i="9"/>
  <c r="BM122" i="9" s="1"/>
  <c r="AA122" i="9"/>
  <c r="BL122" i="9" s="1"/>
  <c r="Z122" i="9"/>
  <c r="BK122" i="9" s="1"/>
  <c r="Y122" i="9"/>
  <c r="BJ122" i="9" s="1"/>
  <c r="X122" i="9"/>
  <c r="BI122" i="9" s="1"/>
  <c r="W122" i="9"/>
  <c r="BH122" i="9" s="1"/>
  <c r="V122" i="9"/>
  <c r="BG122" i="9" s="1"/>
  <c r="U122" i="9"/>
  <c r="BF122" i="9" s="1"/>
  <c r="T122" i="9"/>
  <c r="BE122" i="9" s="1"/>
  <c r="S122" i="9"/>
  <c r="BD122" i="9" s="1"/>
  <c r="R122" i="9"/>
  <c r="BC122" i="9" s="1"/>
  <c r="Q122" i="9"/>
  <c r="BB122" i="9" s="1"/>
  <c r="P122" i="9"/>
  <c r="BA122" i="9" s="1"/>
  <c r="O122" i="9"/>
  <c r="AZ122" i="9" s="1"/>
  <c r="N122" i="9"/>
  <c r="AY122" i="9" s="1"/>
  <c r="M122" i="9"/>
  <c r="AX122" i="9" s="1"/>
  <c r="L122" i="9"/>
  <c r="AW122" i="9" s="1"/>
  <c r="K122" i="9"/>
  <c r="AV122" i="9" s="1"/>
  <c r="J122" i="9"/>
  <c r="AU122" i="9" s="1"/>
  <c r="I122" i="9"/>
  <c r="AT122" i="9" s="1"/>
  <c r="H122" i="9"/>
  <c r="AS122" i="9" s="1"/>
  <c r="G122" i="9"/>
  <c r="AR122" i="9" s="1"/>
  <c r="F122" i="9"/>
  <c r="AQ122" i="9" s="1"/>
  <c r="AJ121" i="9"/>
  <c r="BU121" i="9" s="1"/>
  <c r="AI121" i="9"/>
  <c r="BT121" i="9" s="1"/>
  <c r="AH121" i="9"/>
  <c r="BS121" i="9" s="1"/>
  <c r="AG121" i="9"/>
  <c r="BR121" i="9" s="1"/>
  <c r="AF121" i="9"/>
  <c r="BQ121" i="9" s="1"/>
  <c r="AE121" i="9"/>
  <c r="BP121" i="9" s="1"/>
  <c r="AD121" i="9"/>
  <c r="BO121" i="9" s="1"/>
  <c r="AC121" i="9"/>
  <c r="BN121" i="9" s="1"/>
  <c r="AB121" i="9"/>
  <c r="BM121" i="9" s="1"/>
  <c r="AA121" i="9"/>
  <c r="BL121" i="9" s="1"/>
  <c r="Z121" i="9"/>
  <c r="BK121" i="9" s="1"/>
  <c r="Y121" i="9"/>
  <c r="BJ121" i="9" s="1"/>
  <c r="X121" i="9"/>
  <c r="BI121" i="9" s="1"/>
  <c r="W121" i="9"/>
  <c r="BH121" i="9" s="1"/>
  <c r="V121" i="9"/>
  <c r="BG121" i="9" s="1"/>
  <c r="U121" i="9"/>
  <c r="BF121" i="9" s="1"/>
  <c r="T121" i="9"/>
  <c r="BE121" i="9" s="1"/>
  <c r="S121" i="9"/>
  <c r="BD121" i="9" s="1"/>
  <c r="R121" i="9"/>
  <c r="BC121" i="9" s="1"/>
  <c r="Q121" i="9"/>
  <c r="BB121" i="9" s="1"/>
  <c r="P121" i="9"/>
  <c r="BA121" i="9" s="1"/>
  <c r="O121" i="9"/>
  <c r="AZ121" i="9" s="1"/>
  <c r="N121" i="9"/>
  <c r="AY121" i="9" s="1"/>
  <c r="M121" i="9"/>
  <c r="AX121" i="9" s="1"/>
  <c r="L121" i="9"/>
  <c r="AW121" i="9" s="1"/>
  <c r="K121" i="9"/>
  <c r="AV121" i="9" s="1"/>
  <c r="J121" i="9"/>
  <c r="AU121" i="9" s="1"/>
  <c r="I121" i="9"/>
  <c r="AT121" i="9" s="1"/>
  <c r="H121" i="9"/>
  <c r="AS121" i="9" s="1"/>
  <c r="G121" i="9"/>
  <c r="AR121" i="9" s="1"/>
  <c r="F121" i="9"/>
  <c r="AQ121" i="9" s="1"/>
  <c r="AJ120" i="9"/>
  <c r="BU120" i="9" s="1"/>
  <c r="AI120" i="9"/>
  <c r="BT120" i="9" s="1"/>
  <c r="AH120" i="9"/>
  <c r="BS120" i="9" s="1"/>
  <c r="AG120" i="9"/>
  <c r="BR120" i="9" s="1"/>
  <c r="AF120" i="9"/>
  <c r="BQ120" i="9" s="1"/>
  <c r="AE120" i="9"/>
  <c r="BP120" i="9" s="1"/>
  <c r="AD120" i="9"/>
  <c r="BO120" i="9" s="1"/>
  <c r="AC120" i="9"/>
  <c r="BN120" i="9" s="1"/>
  <c r="AB120" i="9"/>
  <c r="BM120" i="9" s="1"/>
  <c r="AA120" i="9"/>
  <c r="BL120" i="9" s="1"/>
  <c r="Z120" i="9"/>
  <c r="BK120" i="9" s="1"/>
  <c r="Y120" i="9"/>
  <c r="BJ120" i="9" s="1"/>
  <c r="X120" i="9"/>
  <c r="BI120" i="9" s="1"/>
  <c r="W120" i="9"/>
  <c r="BH120" i="9" s="1"/>
  <c r="V120" i="9"/>
  <c r="BG120" i="9" s="1"/>
  <c r="U120" i="9"/>
  <c r="BF120" i="9" s="1"/>
  <c r="T120" i="9"/>
  <c r="BE120" i="9" s="1"/>
  <c r="S120" i="9"/>
  <c r="BD120" i="9" s="1"/>
  <c r="R120" i="9"/>
  <c r="BC120" i="9" s="1"/>
  <c r="Q120" i="9"/>
  <c r="BB120" i="9" s="1"/>
  <c r="P120" i="9"/>
  <c r="BA120" i="9" s="1"/>
  <c r="O120" i="9"/>
  <c r="AZ120" i="9" s="1"/>
  <c r="N120" i="9"/>
  <c r="AY120" i="9" s="1"/>
  <c r="M120" i="9"/>
  <c r="AX120" i="9" s="1"/>
  <c r="L120" i="9"/>
  <c r="AW120" i="9" s="1"/>
  <c r="K120" i="9"/>
  <c r="AV120" i="9" s="1"/>
  <c r="J120" i="9"/>
  <c r="AU120" i="9" s="1"/>
  <c r="I120" i="9"/>
  <c r="AT120" i="9" s="1"/>
  <c r="H120" i="9"/>
  <c r="AS120" i="9" s="1"/>
  <c r="G120" i="9"/>
  <c r="AR120" i="9" s="1"/>
  <c r="F120" i="9"/>
  <c r="AQ120" i="9" s="1"/>
  <c r="AJ119" i="9"/>
  <c r="BU119" i="9" s="1"/>
  <c r="AI119" i="9"/>
  <c r="BT119" i="9" s="1"/>
  <c r="AH119" i="9"/>
  <c r="BS119" i="9" s="1"/>
  <c r="AG119" i="9"/>
  <c r="BR119" i="9" s="1"/>
  <c r="AF119" i="9"/>
  <c r="BQ119" i="9" s="1"/>
  <c r="AE119" i="9"/>
  <c r="BP119" i="9" s="1"/>
  <c r="AD119" i="9"/>
  <c r="BO119" i="9" s="1"/>
  <c r="AC119" i="9"/>
  <c r="BN119" i="9" s="1"/>
  <c r="AB119" i="9"/>
  <c r="BM119" i="9" s="1"/>
  <c r="AA119" i="9"/>
  <c r="BL119" i="9" s="1"/>
  <c r="Z119" i="9"/>
  <c r="BK119" i="9" s="1"/>
  <c r="Y119" i="9"/>
  <c r="BJ119" i="9" s="1"/>
  <c r="X119" i="9"/>
  <c r="BI119" i="9" s="1"/>
  <c r="W119" i="9"/>
  <c r="BH119" i="9" s="1"/>
  <c r="V119" i="9"/>
  <c r="BG119" i="9" s="1"/>
  <c r="U119" i="9"/>
  <c r="BF119" i="9" s="1"/>
  <c r="T119" i="9"/>
  <c r="BE119" i="9" s="1"/>
  <c r="S119" i="9"/>
  <c r="BD119" i="9" s="1"/>
  <c r="R119" i="9"/>
  <c r="BC119" i="9" s="1"/>
  <c r="Q119" i="9"/>
  <c r="BB119" i="9" s="1"/>
  <c r="P119" i="9"/>
  <c r="BA119" i="9" s="1"/>
  <c r="O119" i="9"/>
  <c r="AZ119" i="9" s="1"/>
  <c r="N119" i="9"/>
  <c r="AY119" i="9" s="1"/>
  <c r="M119" i="9"/>
  <c r="AX119" i="9" s="1"/>
  <c r="L119" i="9"/>
  <c r="AW119" i="9" s="1"/>
  <c r="K119" i="9"/>
  <c r="AV119" i="9" s="1"/>
  <c r="J119" i="9"/>
  <c r="AU119" i="9" s="1"/>
  <c r="I119" i="9"/>
  <c r="AT119" i="9" s="1"/>
  <c r="H119" i="9"/>
  <c r="AS119" i="9" s="1"/>
  <c r="G119" i="9"/>
  <c r="AR119" i="9" s="1"/>
  <c r="F119" i="9"/>
  <c r="AQ119" i="9" s="1"/>
  <c r="AJ118" i="9"/>
  <c r="BU118" i="9" s="1"/>
  <c r="AI118" i="9"/>
  <c r="BT118" i="9" s="1"/>
  <c r="AH118" i="9"/>
  <c r="BS118" i="9" s="1"/>
  <c r="AG118" i="9"/>
  <c r="BR118" i="9" s="1"/>
  <c r="AF118" i="9"/>
  <c r="BQ118" i="9" s="1"/>
  <c r="AE118" i="9"/>
  <c r="BP118" i="9" s="1"/>
  <c r="AD118" i="9"/>
  <c r="BO118" i="9" s="1"/>
  <c r="AC118" i="9"/>
  <c r="BN118" i="9" s="1"/>
  <c r="AB118" i="9"/>
  <c r="BM118" i="9" s="1"/>
  <c r="AA118" i="9"/>
  <c r="BL118" i="9" s="1"/>
  <c r="Z118" i="9"/>
  <c r="BK118" i="9" s="1"/>
  <c r="Y118" i="9"/>
  <c r="BJ118" i="9" s="1"/>
  <c r="X118" i="9"/>
  <c r="BI118" i="9" s="1"/>
  <c r="W118" i="9"/>
  <c r="BH118" i="9" s="1"/>
  <c r="V118" i="9"/>
  <c r="BG118" i="9" s="1"/>
  <c r="U118" i="9"/>
  <c r="BF118" i="9" s="1"/>
  <c r="T118" i="9"/>
  <c r="BE118" i="9" s="1"/>
  <c r="S118" i="9"/>
  <c r="BD118" i="9" s="1"/>
  <c r="R118" i="9"/>
  <c r="BC118" i="9" s="1"/>
  <c r="Q118" i="9"/>
  <c r="BB118" i="9" s="1"/>
  <c r="P118" i="9"/>
  <c r="BA118" i="9" s="1"/>
  <c r="O118" i="9"/>
  <c r="AZ118" i="9" s="1"/>
  <c r="N118" i="9"/>
  <c r="AY118" i="9" s="1"/>
  <c r="M118" i="9"/>
  <c r="AX118" i="9" s="1"/>
  <c r="L118" i="9"/>
  <c r="AW118" i="9" s="1"/>
  <c r="K118" i="9"/>
  <c r="AV118" i="9" s="1"/>
  <c r="J118" i="9"/>
  <c r="AU118" i="9" s="1"/>
  <c r="I118" i="9"/>
  <c r="AT118" i="9" s="1"/>
  <c r="H118" i="9"/>
  <c r="AS118" i="9" s="1"/>
  <c r="G118" i="9"/>
  <c r="AR118" i="9" s="1"/>
  <c r="F118" i="9"/>
  <c r="AQ118" i="9" s="1"/>
  <c r="AJ117" i="9"/>
  <c r="BU117" i="9" s="1"/>
  <c r="AI117" i="9"/>
  <c r="BT117" i="9" s="1"/>
  <c r="AH117" i="9"/>
  <c r="BS117" i="9" s="1"/>
  <c r="AG117" i="9"/>
  <c r="BR117" i="9" s="1"/>
  <c r="AF117" i="9"/>
  <c r="BQ117" i="9" s="1"/>
  <c r="AE117" i="9"/>
  <c r="BP117" i="9" s="1"/>
  <c r="AD117" i="9"/>
  <c r="BO117" i="9" s="1"/>
  <c r="AC117" i="9"/>
  <c r="BN117" i="9" s="1"/>
  <c r="AB117" i="9"/>
  <c r="BM117" i="9" s="1"/>
  <c r="AA117" i="9"/>
  <c r="BL117" i="9" s="1"/>
  <c r="Z117" i="9"/>
  <c r="BK117" i="9" s="1"/>
  <c r="Y117" i="9"/>
  <c r="BJ117" i="9" s="1"/>
  <c r="X117" i="9"/>
  <c r="BI117" i="9" s="1"/>
  <c r="W117" i="9"/>
  <c r="BH117" i="9" s="1"/>
  <c r="V117" i="9"/>
  <c r="BG117" i="9" s="1"/>
  <c r="U117" i="9"/>
  <c r="BF117" i="9" s="1"/>
  <c r="T117" i="9"/>
  <c r="BE117" i="9" s="1"/>
  <c r="S117" i="9"/>
  <c r="BD117" i="9" s="1"/>
  <c r="R117" i="9"/>
  <c r="BC117" i="9" s="1"/>
  <c r="Q117" i="9"/>
  <c r="BB117" i="9" s="1"/>
  <c r="P117" i="9"/>
  <c r="BA117" i="9" s="1"/>
  <c r="O117" i="9"/>
  <c r="AZ117" i="9" s="1"/>
  <c r="N117" i="9"/>
  <c r="AY117" i="9" s="1"/>
  <c r="M117" i="9"/>
  <c r="AX117" i="9" s="1"/>
  <c r="L117" i="9"/>
  <c r="AW117" i="9" s="1"/>
  <c r="K117" i="9"/>
  <c r="AV117" i="9" s="1"/>
  <c r="J117" i="9"/>
  <c r="AU117" i="9" s="1"/>
  <c r="I117" i="9"/>
  <c r="AT117" i="9" s="1"/>
  <c r="H117" i="9"/>
  <c r="AS117" i="9" s="1"/>
  <c r="G117" i="9"/>
  <c r="AR117" i="9" s="1"/>
  <c r="F117" i="9"/>
  <c r="AQ117" i="9" s="1"/>
  <c r="AJ116" i="9"/>
  <c r="BU116" i="9" s="1"/>
  <c r="AI116" i="9"/>
  <c r="BT116" i="9" s="1"/>
  <c r="AH116" i="9"/>
  <c r="BS116" i="9" s="1"/>
  <c r="AG116" i="9"/>
  <c r="BR116" i="9" s="1"/>
  <c r="AF116" i="9"/>
  <c r="BQ116" i="9" s="1"/>
  <c r="AE116" i="9"/>
  <c r="BP116" i="9" s="1"/>
  <c r="AD116" i="9"/>
  <c r="BO116" i="9" s="1"/>
  <c r="AC116" i="9"/>
  <c r="BN116" i="9" s="1"/>
  <c r="AB116" i="9"/>
  <c r="BM116" i="9" s="1"/>
  <c r="AA116" i="9"/>
  <c r="BL116" i="9" s="1"/>
  <c r="Z116" i="9"/>
  <c r="BK116" i="9" s="1"/>
  <c r="Y116" i="9"/>
  <c r="BJ116" i="9" s="1"/>
  <c r="X116" i="9"/>
  <c r="BI116" i="9" s="1"/>
  <c r="W116" i="9"/>
  <c r="BH116" i="9" s="1"/>
  <c r="V116" i="9"/>
  <c r="BG116" i="9" s="1"/>
  <c r="U116" i="9"/>
  <c r="BF116" i="9" s="1"/>
  <c r="T116" i="9"/>
  <c r="BE116" i="9" s="1"/>
  <c r="S116" i="9"/>
  <c r="BD116" i="9" s="1"/>
  <c r="R116" i="9"/>
  <c r="BC116" i="9" s="1"/>
  <c r="Q116" i="9"/>
  <c r="BB116" i="9" s="1"/>
  <c r="P116" i="9"/>
  <c r="BA116" i="9" s="1"/>
  <c r="O116" i="9"/>
  <c r="AZ116" i="9" s="1"/>
  <c r="N116" i="9"/>
  <c r="AY116" i="9" s="1"/>
  <c r="M116" i="9"/>
  <c r="AX116" i="9" s="1"/>
  <c r="L116" i="9"/>
  <c r="AW116" i="9" s="1"/>
  <c r="K116" i="9"/>
  <c r="AV116" i="9" s="1"/>
  <c r="J116" i="9"/>
  <c r="AU116" i="9" s="1"/>
  <c r="I116" i="9"/>
  <c r="AT116" i="9" s="1"/>
  <c r="H116" i="9"/>
  <c r="AS116" i="9" s="1"/>
  <c r="G116" i="9"/>
  <c r="AR116" i="9" s="1"/>
  <c r="F116" i="9"/>
  <c r="AQ116" i="9" s="1"/>
  <c r="AJ115" i="9"/>
  <c r="BU115" i="9" s="1"/>
  <c r="AI115" i="9"/>
  <c r="BT115" i="9" s="1"/>
  <c r="AH115" i="9"/>
  <c r="BS115" i="9" s="1"/>
  <c r="AG115" i="9"/>
  <c r="BR115" i="9" s="1"/>
  <c r="AF115" i="9"/>
  <c r="BQ115" i="9" s="1"/>
  <c r="AE115" i="9"/>
  <c r="BP115" i="9" s="1"/>
  <c r="AD115" i="9"/>
  <c r="BO115" i="9" s="1"/>
  <c r="AC115" i="9"/>
  <c r="BN115" i="9" s="1"/>
  <c r="AB115" i="9"/>
  <c r="BM115" i="9" s="1"/>
  <c r="AA115" i="9"/>
  <c r="BL115" i="9" s="1"/>
  <c r="Z115" i="9"/>
  <c r="BK115" i="9" s="1"/>
  <c r="Y115" i="9"/>
  <c r="BJ115" i="9" s="1"/>
  <c r="X115" i="9"/>
  <c r="BI115" i="9" s="1"/>
  <c r="W115" i="9"/>
  <c r="BH115" i="9" s="1"/>
  <c r="V115" i="9"/>
  <c r="BG115" i="9" s="1"/>
  <c r="U115" i="9"/>
  <c r="BF115" i="9" s="1"/>
  <c r="T115" i="9"/>
  <c r="BE115" i="9" s="1"/>
  <c r="S115" i="9"/>
  <c r="BD115" i="9" s="1"/>
  <c r="R115" i="9"/>
  <c r="BC115" i="9" s="1"/>
  <c r="Q115" i="9"/>
  <c r="BB115" i="9" s="1"/>
  <c r="P115" i="9"/>
  <c r="BA115" i="9" s="1"/>
  <c r="O115" i="9"/>
  <c r="AZ115" i="9" s="1"/>
  <c r="N115" i="9"/>
  <c r="AY115" i="9" s="1"/>
  <c r="M115" i="9"/>
  <c r="AX115" i="9" s="1"/>
  <c r="L115" i="9"/>
  <c r="AW115" i="9" s="1"/>
  <c r="K115" i="9"/>
  <c r="AV115" i="9" s="1"/>
  <c r="J115" i="9"/>
  <c r="AU115" i="9" s="1"/>
  <c r="I115" i="9"/>
  <c r="AT115" i="9" s="1"/>
  <c r="H115" i="9"/>
  <c r="AS115" i="9" s="1"/>
  <c r="G115" i="9"/>
  <c r="AR115" i="9" s="1"/>
  <c r="F115" i="9"/>
  <c r="AQ115" i="9" s="1"/>
  <c r="AJ114" i="9"/>
  <c r="BU114" i="9" s="1"/>
  <c r="AI114" i="9"/>
  <c r="BT114" i="9" s="1"/>
  <c r="AH114" i="9"/>
  <c r="BS114" i="9" s="1"/>
  <c r="AG114" i="9"/>
  <c r="BR114" i="9" s="1"/>
  <c r="AF114" i="9"/>
  <c r="BQ114" i="9" s="1"/>
  <c r="AE114" i="9"/>
  <c r="BP114" i="9" s="1"/>
  <c r="AD114" i="9"/>
  <c r="BO114" i="9" s="1"/>
  <c r="AC114" i="9"/>
  <c r="BN114" i="9" s="1"/>
  <c r="AB114" i="9"/>
  <c r="BM114" i="9" s="1"/>
  <c r="AA114" i="9"/>
  <c r="BL114" i="9" s="1"/>
  <c r="Z114" i="9"/>
  <c r="BK114" i="9" s="1"/>
  <c r="Y114" i="9"/>
  <c r="BJ114" i="9" s="1"/>
  <c r="X114" i="9"/>
  <c r="BI114" i="9" s="1"/>
  <c r="W114" i="9"/>
  <c r="BH114" i="9" s="1"/>
  <c r="V114" i="9"/>
  <c r="BG114" i="9" s="1"/>
  <c r="U114" i="9"/>
  <c r="BF114" i="9" s="1"/>
  <c r="T114" i="9"/>
  <c r="BE114" i="9" s="1"/>
  <c r="S114" i="9"/>
  <c r="BD114" i="9" s="1"/>
  <c r="R114" i="9"/>
  <c r="BC114" i="9" s="1"/>
  <c r="Q114" i="9"/>
  <c r="BB114" i="9" s="1"/>
  <c r="P114" i="9"/>
  <c r="BA114" i="9" s="1"/>
  <c r="O114" i="9"/>
  <c r="AZ114" i="9" s="1"/>
  <c r="N114" i="9"/>
  <c r="AY114" i="9" s="1"/>
  <c r="M114" i="9"/>
  <c r="AX114" i="9" s="1"/>
  <c r="L114" i="9"/>
  <c r="AW114" i="9" s="1"/>
  <c r="K114" i="9"/>
  <c r="AV114" i="9" s="1"/>
  <c r="J114" i="9"/>
  <c r="AU114" i="9" s="1"/>
  <c r="I114" i="9"/>
  <c r="AT114" i="9" s="1"/>
  <c r="H114" i="9"/>
  <c r="AS114" i="9" s="1"/>
  <c r="G114" i="9"/>
  <c r="AR114" i="9" s="1"/>
  <c r="F114" i="9"/>
  <c r="AQ114" i="9" s="1"/>
  <c r="AJ113" i="9"/>
  <c r="BU113" i="9" s="1"/>
  <c r="AI113" i="9"/>
  <c r="BT113" i="9" s="1"/>
  <c r="AH113" i="9"/>
  <c r="BS113" i="9" s="1"/>
  <c r="AG113" i="9"/>
  <c r="BR113" i="9" s="1"/>
  <c r="AF113" i="9"/>
  <c r="BQ113" i="9" s="1"/>
  <c r="AE113" i="9"/>
  <c r="BP113" i="9" s="1"/>
  <c r="AD113" i="9"/>
  <c r="BO113" i="9" s="1"/>
  <c r="AC113" i="9"/>
  <c r="BN113" i="9" s="1"/>
  <c r="AB113" i="9"/>
  <c r="BM113" i="9" s="1"/>
  <c r="AA113" i="9"/>
  <c r="BL113" i="9" s="1"/>
  <c r="Z113" i="9"/>
  <c r="BK113" i="9" s="1"/>
  <c r="Y113" i="9"/>
  <c r="BJ113" i="9" s="1"/>
  <c r="X113" i="9"/>
  <c r="BI113" i="9" s="1"/>
  <c r="W113" i="9"/>
  <c r="BH113" i="9" s="1"/>
  <c r="V113" i="9"/>
  <c r="BG113" i="9" s="1"/>
  <c r="U113" i="9"/>
  <c r="BF113" i="9" s="1"/>
  <c r="T113" i="9"/>
  <c r="BE113" i="9" s="1"/>
  <c r="S113" i="9"/>
  <c r="BD113" i="9" s="1"/>
  <c r="R113" i="9"/>
  <c r="BC113" i="9" s="1"/>
  <c r="Q113" i="9"/>
  <c r="BB113" i="9" s="1"/>
  <c r="P113" i="9"/>
  <c r="BA113" i="9" s="1"/>
  <c r="O113" i="9"/>
  <c r="AZ113" i="9" s="1"/>
  <c r="N113" i="9"/>
  <c r="AY113" i="9" s="1"/>
  <c r="M113" i="9"/>
  <c r="AX113" i="9" s="1"/>
  <c r="L113" i="9"/>
  <c r="AW113" i="9" s="1"/>
  <c r="K113" i="9"/>
  <c r="AV113" i="9" s="1"/>
  <c r="J113" i="9"/>
  <c r="AU113" i="9" s="1"/>
  <c r="I113" i="9"/>
  <c r="AT113" i="9" s="1"/>
  <c r="H113" i="9"/>
  <c r="AS113" i="9" s="1"/>
  <c r="G113" i="9"/>
  <c r="AR113" i="9" s="1"/>
  <c r="F113" i="9"/>
  <c r="AQ113" i="9" s="1"/>
  <c r="AJ112" i="9"/>
  <c r="BU112" i="9" s="1"/>
  <c r="AI112" i="9"/>
  <c r="BT112" i="9" s="1"/>
  <c r="AH112" i="9"/>
  <c r="BS112" i="9" s="1"/>
  <c r="AG112" i="9"/>
  <c r="BR112" i="9" s="1"/>
  <c r="AF112" i="9"/>
  <c r="BQ112" i="9" s="1"/>
  <c r="AE112" i="9"/>
  <c r="BP112" i="9" s="1"/>
  <c r="AD112" i="9"/>
  <c r="BO112" i="9" s="1"/>
  <c r="AC112" i="9"/>
  <c r="BN112" i="9" s="1"/>
  <c r="AB112" i="9"/>
  <c r="BM112" i="9" s="1"/>
  <c r="AA112" i="9"/>
  <c r="BL112" i="9" s="1"/>
  <c r="Z112" i="9"/>
  <c r="BK112" i="9" s="1"/>
  <c r="Y112" i="9"/>
  <c r="BJ112" i="9" s="1"/>
  <c r="X112" i="9"/>
  <c r="BI112" i="9" s="1"/>
  <c r="W112" i="9"/>
  <c r="BH112" i="9" s="1"/>
  <c r="V112" i="9"/>
  <c r="BG112" i="9" s="1"/>
  <c r="U112" i="9"/>
  <c r="BF112" i="9" s="1"/>
  <c r="T112" i="9"/>
  <c r="BE112" i="9" s="1"/>
  <c r="S112" i="9"/>
  <c r="BD112" i="9" s="1"/>
  <c r="R112" i="9"/>
  <c r="BC112" i="9" s="1"/>
  <c r="Q112" i="9"/>
  <c r="BB112" i="9" s="1"/>
  <c r="P112" i="9"/>
  <c r="BA112" i="9" s="1"/>
  <c r="O112" i="9"/>
  <c r="AZ112" i="9" s="1"/>
  <c r="N112" i="9"/>
  <c r="AY112" i="9" s="1"/>
  <c r="M112" i="9"/>
  <c r="AX112" i="9" s="1"/>
  <c r="L112" i="9"/>
  <c r="AW112" i="9" s="1"/>
  <c r="K112" i="9"/>
  <c r="AV112" i="9" s="1"/>
  <c r="J112" i="9"/>
  <c r="AU112" i="9" s="1"/>
  <c r="I112" i="9"/>
  <c r="AT112" i="9" s="1"/>
  <c r="H112" i="9"/>
  <c r="AS112" i="9" s="1"/>
  <c r="G112" i="9"/>
  <c r="AR112" i="9" s="1"/>
  <c r="F112" i="9"/>
  <c r="AQ112" i="9" s="1"/>
  <c r="AJ111" i="9"/>
  <c r="BU111" i="9" s="1"/>
  <c r="AI111" i="9"/>
  <c r="BT111" i="9" s="1"/>
  <c r="AH111" i="9"/>
  <c r="BS111" i="9" s="1"/>
  <c r="AG111" i="9"/>
  <c r="BR111" i="9" s="1"/>
  <c r="AF111" i="9"/>
  <c r="BQ111" i="9" s="1"/>
  <c r="AE111" i="9"/>
  <c r="BP111" i="9" s="1"/>
  <c r="AD111" i="9"/>
  <c r="BO111" i="9" s="1"/>
  <c r="AC111" i="9"/>
  <c r="BN111" i="9" s="1"/>
  <c r="AB111" i="9"/>
  <c r="BM111" i="9" s="1"/>
  <c r="AA111" i="9"/>
  <c r="BL111" i="9" s="1"/>
  <c r="Z111" i="9"/>
  <c r="BK111" i="9" s="1"/>
  <c r="Y111" i="9"/>
  <c r="BJ111" i="9" s="1"/>
  <c r="X111" i="9"/>
  <c r="BI111" i="9" s="1"/>
  <c r="W111" i="9"/>
  <c r="BH111" i="9" s="1"/>
  <c r="V111" i="9"/>
  <c r="BG111" i="9" s="1"/>
  <c r="U111" i="9"/>
  <c r="BF111" i="9" s="1"/>
  <c r="T111" i="9"/>
  <c r="BE111" i="9" s="1"/>
  <c r="S111" i="9"/>
  <c r="BD111" i="9" s="1"/>
  <c r="R111" i="9"/>
  <c r="BC111" i="9" s="1"/>
  <c r="Q111" i="9"/>
  <c r="BB111" i="9" s="1"/>
  <c r="P111" i="9"/>
  <c r="BA111" i="9" s="1"/>
  <c r="O111" i="9"/>
  <c r="AZ111" i="9" s="1"/>
  <c r="N111" i="9"/>
  <c r="AY111" i="9" s="1"/>
  <c r="M111" i="9"/>
  <c r="AX111" i="9" s="1"/>
  <c r="L111" i="9"/>
  <c r="AW111" i="9" s="1"/>
  <c r="K111" i="9"/>
  <c r="AV111" i="9" s="1"/>
  <c r="J111" i="9"/>
  <c r="AU111" i="9" s="1"/>
  <c r="I111" i="9"/>
  <c r="AT111" i="9" s="1"/>
  <c r="H111" i="9"/>
  <c r="AS111" i="9" s="1"/>
  <c r="G111" i="9"/>
  <c r="AR111" i="9" s="1"/>
  <c r="F111" i="9"/>
  <c r="AQ111" i="9" s="1"/>
  <c r="AJ110" i="9"/>
  <c r="BU110" i="9" s="1"/>
  <c r="AI110" i="9"/>
  <c r="BT110" i="9" s="1"/>
  <c r="AH110" i="9"/>
  <c r="BS110" i="9" s="1"/>
  <c r="AG110" i="9"/>
  <c r="BR110" i="9" s="1"/>
  <c r="AF110" i="9"/>
  <c r="BQ110" i="9" s="1"/>
  <c r="AE110" i="9"/>
  <c r="BP110" i="9" s="1"/>
  <c r="AD110" i="9"/>
  <c r="BO110" i="9" s="1"/>
  <c r="AC110" i="9"/>
  <c r="BN110" i="9" s="1"/>
  <c r="AB110" i="9"/>
  <c r="BM110" i="9" s="1"/>
  <c r="AA110" i="9"/>
  <c r="BL110" i="9" s="1"/>
  <c r="Z110" i="9"/>
  <c r="BK110" i="9" s="1"/>
  <c r="Y110" i="9"/>
  <c r="BJ110" i="9" s="1"/>
  <c r="X110" i="9"/>
  <c r="BI110" i="9" s="1"/>
  <c r="W110" i="9"/>
  <c r="BH110" i="9" s="1"/>
  <c r="V110" i="9"/>
  <c r="BG110" i="9" s="1"/>
  <c r="U110" i="9"/>
  <c r="BF110" i="9" s="1"/>
  <c r="T110" i="9"/>
  <c r="BE110" i="9" s="1"/>
  <c r="S110" i="9"/>
  <c r="BD110" i="9" s="1"/>
  <c r="R110" i="9"/>
  <c r="BC110" i="9" s="1"/>
  <c r="Q110" i="9"/>
  <c r="BB110" i="9" s="1"/>
  <c r="P110" i="9"/>
  <c r="BA110" i="9" s="1"/>
  <c r="O110" i="9"/>
  <c r="AZ110" i="9" s="1"/>
  <c r="N110" i="9"/>
  <c r="AY110" i="9" s="1"/>
  <c r="M110" i="9"/>
  <c r="AX110" i="9" s="1"/>
  <c r="L110" i="9"/>
  <c r="AW110" i="9" s="1"/>
  <c r="K110" i="9"/>
  <c r="AV110" i="9" s="1"/>
  <c r="J110" i="9"/>
  <c r="AU110" i="9" s="1"/>
  <c r="I110" i="9"/>
  <c r="AT110" i="9" s="1"/>
  <c r="H110" i="9"/>
  <c r="AS110" i="9" s="1"/>
  <c r="G110" i="9"/>
  <c r="AR110" i="9" s="1"/>
  <c r="F110" i="9"/>
  <c r="AQ110" i="9" s="1"/>
  <c r="AJ109" i="9"/>
  <c r="BU109" i="9" s="1"/>
  <c r="AI109" i="9"/>
  <c r="BT109" i="9" s="1"/>
  <c r="AH109" i="9"/>
  <c r="BS109" i="9" s="1"/>
  <c r="AG109" i="9"/>
  <c r="BR109" i="9" s="1"/>
  <c r="AF109" i="9"/>
  <c r="BQ109" i="9" s="1"/>
  <c r="AE109" i="9"/>
  <c r="BP109" i="9" s="1"/>
  <c r="AD109" i="9"/>
  <c r="BO109" i="9" s="1"/>
  <c r="AC109" i="9"/>
  <c r="BN109" i="9" s="1"/>
  <c r="AB109" i="9"/>
  <c r="BM109" i="9" s="1"/>
  <c r="AA109" i="9"/>
  <c r="BL109" i="9" s="1"/>
  <c r="Z109" i="9"/>
  <c r="BK109" i="9" s="1"/>
  <c r="Y109" i="9"/>
  <c r="BJ109" i="9" s="1"/>
  <c r="X109" i="9"/>
  <c r="BI109" i="9" s="1"/>
  <c r="W109" i="9"/>
  <c r="BH109" i="9" s="1"/>
  <c r="V109" i="9"/>
  <c r="BG109" i="9" s="1"/>
  <c r="U109" i="9"/>
  <c r="BF109" i="9" s="1"/>
  <c r="T109" i="9"/>
  <c r="BE109" i="9" s="1"/>
  <c r="S109" i="9"/>
  <c r="BD109" i="9" s="1"/>
  <c r="R109" i="9"/>
  <c r="BC109" i="9" s="1"/>
  <c r="Q109" i="9"/>
  <c r="BB109" i="9" s="1"/>
  <c r="P109" i="9"/>
  <c r="BA109" i="9" s="1"/>
  <c r="O109" i="9"/>
  <c r="AZ109" i="9" s="1"/>
  <c r="N109" i="9"/>
  <c r="AY109" i="9" s="1"/>
  <c r="M109" i="9"/>
  <c r="AX109" i="9" s="1"/>
  <c r="L109" i="9"/>
  <c r="AW109" i="9" s="1"/>
  <c r="K109" i="9"/>
  <c r="AV109" i="9" s="1"/>
  <c r="J109" i="9"/>
  <c r="AU109" i="9" s="1"/>
  <c r="I109" i="9"/>
  <c r="AT109" i="9" s="1"/>
  <c r="H109" i="9"/>
  <c r="AS109" i="9" s="1"/>
  <c r="G109" i="9"/>
  <c r="AR109" i="9" s="1"/>
  <c r="F109" i="9"/>
  <c r="AQ109" i="9" s="1"/>
  <c r="AJ108" i="9"/>
  <c r="BU108" i="9" s="1"/>
  <c r="AI108" i="9"/>
  <c r="BT108" i="9" s="1"/>
  <c r="AH108" i="9"/>
  <c r="BS108" i="9" s="1"/>
  <c r="AG108" i="9"/>
  <c r="BR108" i="9" s="1"/>
  <c r="AF108" i="9"/>
  <c r="BQ108" i="9" s="1"/>
  <c r="AE108" i="9"/>
  <c r="BP108" i="9" s="1"/>
  <c r="AD108" i="9"/>
  <c r="BO108" i="9" s="1"/>
  <c r="AC108" i="9"/>
  <c r="BN108" i="9" s="1"/>
  <c r="AB108" i="9"/>
  <c r="BM108" i="9" s="1"/>
  <c r="AA108" i="9"/>
  <c r="BL108" i="9" s="1"/>
  <c r="Z108" i="9"/>
  <c r="BK108" i="9" s="1"/>
  <c r="Y108" i="9"/>
  <c r="BJ108" i="9" s="1"/>
  <c r="X108" i="9"/>
  <c r="BI108" i="9" s="1"/>
  <c r="W108" i="9"/>
  <c r="BH108" i="9" s="1"/>
  <c r="V108" i="9"/>
  <c r="BG108" i="9" s="1"/>
  <c r="U108" i="9"/>
  <c r="BF108" i="9" s="1"/>
  <c r="T108" i="9"/>
  <c r="BE108" i="9" s="1"/>
  <c r="S108" i="9"/>
  <c r="BD108" i="9" s="1"/>
  <c r="R108" i="9"/>
  <c r="BC108" i="9" s="1"/>
  <c r="Q108" i="9"/>
  <c r="BB108" i="9" s="1"/>
  <c r="P108" i="9"/>
  <c r="BA108" i="9" s="1"/>
  <c r="O108" i="9"/>
  <c r="AZ108" i="9" s="1"/>
  <c r="N108" i="9"/>
  <c r="AY108" i="9" s="1"/>
  <c r="M108" i="9"/>
  <c r="AX108" i="9" s="1"/>
  <c r="L108" i="9"/>
  <c r="AW108" i="9" s="1"/>
  <c r="K108" i="9"/>
  <c r="AV108" i="9" s="1"/>
  <c r="J108" i="9"/>
  <c r="AU108" i="9" s="1"/>
  <c r="I108" i="9"/>
  <c r="AT108" i="9" s="1"/>
  <c r="H108" i="9"/>
  <c r="AS108" i="9" s="1"/>
  <c r="G108" i="9"/>
  <c r="AR108" i="9" s="1"/>
  <c r="F108" i="9"/>
  <c r="AQ108" i="9" s="1"/>
  <c r="AJ107" i="9"/>
  <c r="BU107" i="9" s="1"/>
  <c r="AI107" i="9"/>
  <c r="BT107" i="9" s="1"/>
  <c r="AH107" i="9"/>
  <c r="BS107" i="9" s="1"/>
  <c r="AG107" i="9"/>
  <c r="BR107" i="9" s="1"/>
  <c r="AF107" i="9"/>
  <c r="BQ107" i="9" s="1"/>
  <c r="AE107" i="9"/>
  <c r="BP107" i="9" s="1"/>
  <c r="AD107" i="9"/>
  <c r="BO107" i="9" s="1"/>
  <c r="AC107" i="9"/>
  <c r="BN107" i="9" s="1"/>
  <c r="AB107" i="9"/>
  <c r="BM107" i="9" s="1"/>
  <c r="AA107" i="9"/>
  <c r="BL107" i="9" s="1"/>
  <c r="Z107" i="9"/>
  <c r="BK107" i="9" s="1"/>
  <c r="Y107" i="9"/>
  <c r="BJ107" i="9" s="1"/>
  <c r="X107" i="9"/>
  <c r="BI107" i="9" s="1"/>
  <c r="W107" i="9"/>
  <c r="BH107" i="9" s="1"/>
  <c r="V107" i="9"/>
  <c r="BG107" i="9" s="1"/>
  <c r="U107" i="9"/>
  <c r="BF107" i="9" s="1"/>
  <c r="T107" i="9"/>
  <c r="BE107" i="9" s="1"/>
  <c r="S107" i="9"/>
  <c r="BD107" i="9" s="1"/>
  <c r="R107" i="9"/>
  <c r="BC107" i="9" s="1"/>
  <c r="Q107" i="9"/>
  <c r="BB107" i="9" s="1"/>
  <c r="P107" i="9"/>
  <c r="BA107" i="9" s="1"/>
  <c r="O107" i="9"/>
  <c r="AZ107" i="9" s="1"/>
  <c r="N107" i="9"/>
  <c r="AY107" i="9" s="1"/>
  <c r="M107" i="9"/>
  <c r="AX107" i="9" s="1"/>
  <c r="L107" i="9"/>
  <c r="AW107" i="9" s="1"/>
  <c r="K107" i="9"/>
  <c r="AV107" i="9" s="1"/>
  <c r="J107" i="9"/>
  <c r="AU107" i="9" s="1"/>
  <c r="I107" i="9"/>
  <c r="AT107" i="9" s="1"/>
  <c r="H107" i="9"/>
  <c r="AS107" i="9" s="1"/>
  <c r="G107" i="9"/>
  <c r="AR107" i="9" s="1"/>
  <c r="F107" i="9"/>
  <c r="AQ107" i="9" s="1"/>
  <c r="AJ106" i="9"/>
  <c r="BU106" i="9" s="1"/>
  <c r="AI106" i="9"/>
  <c r="BT106" i="9" s="1"/>
  <c r="AH106" i="9"/>
  <c r="BS106" i="9" s="1"/>
  <c r="AG106" i="9"/>
  <c r="BR106" i="9" s="1"/>
  <c r="AF106" i="9"/>
  <c r="BQ106" i="9" s="1"/>
  <c r="AE106" i="9"/>
  <c r="BP106" i="9" s="1"/>
  <c r="AD106" i="9"/>
  <c r="BO106" i="9" s="1"/>
  <c r="AC106" i="9"/>
  <c r="BN106" i="9" s="1"/>
  <c r="AB106" i="9"/>
  <c r="BM106" i="9" s="1"/>
  <c r="AA106" i="9"/>
  <c r="BL106" i="9" s="1"/>
  <c r="Z106" i="9"/>
  <c r="BK106" i="9" s="1"/>
  <c r="Y106" i="9"/>
  <c r="BJ106" i="9" s="1"/>
  <c r="X106" i="9"/>
  <c r="BI106" i="9" s="1"/>
  <c r="W106" i="9"/>
  <c r="BH106" i="9" s="1"/>
  <c r="V106" i="9"/>
  <c r="BG106" i="9" s="1"/>
  <c r="U106" i="9"/>
  <c r="BF106" i="9" s="1"/>
  <c r="T106" i="9"/>
  <c r="BE106" i="9" s="1"/>
  <c r="S106" i="9"/>
  <c r="BD106" i="9" s="1"/>
  <c r="R106" i="9"/>
  <c r="BC106" i="9" s="1"/>
  <c r="Q106" i="9"/>
  <c r="BB106" i="9" s="1"/>
  <c r="P106" i="9"/>
  <c r="BA106" i="9" s="1"/>
  <c r="O106" i="9"/>
  <c r="AZ106" i="9" s="1"/>
  <c r="N106" i="9"/>
  <c r="AY106" i="9" s="1"/>
  <c r="M106" i="9"/>
  <c r="AX106" i="9" s="1"/>
  <c r="L106" i="9"/>
  <c r="AW106" i="9" s="1"/>
  <c r="K106" i="9"/>
  <c r="AV106" i="9" s="1"/>
  <c r="J106" i="9"/>
  <c r="AU106" i="9" s="1"/>
  <c r="I106" i="9"/>
  <c r="AT106" i="9" s="1"/>
  <c r="H106" i="9"/>
  <c r="AS106" i="9" s="1"/>
  <c r="G106" i="9"/>
  <c r="AR106" i="9" s="1"/>
  <c r="F106" i="9"/>
  <c r="AQ106" i="9" s="1"/>
  <c r="AJ105" i="9"/>
  <c r="BU105" i="9" s="1"/>
  <c r="AI105" i="9"/>
  <c r="BT105" i="9" s="1"/>
  <c r="AH105" i="9"/>
  <c r="BS105" i="9" s="1"/>
  <c r="AG105" i="9"/>
  <c r="BR105" i="9" s="1"/>
  <c r="AF105" i="9"/>
  <c r="BQ105" i="9" s="1"/>
  <c r="AE105" i="9"/>
  <c r="BP105" i="9" s="1"/>
  <c r="AD105" i="9"/>
  <c r="BO105" i="9" s="1"/>
  <c r="AC105" i="9"/>
  <c r="BN105" i="9" s="1"/>
  <c r="AB105" i="9"/>
  <c r="BM105" i="9" s="1"/>
  <c r="AA105" i="9"/>
  <c r="BL105" i="9" s="1"/>
  <c r="Z105" i="9"/>
  <c r="BK105" i="9" s="1"/>
  <c r="Y105" i="9"/>
  <c r="BJ105" i="9" s="1"/>
  <c r="X105" i="9"/>
  <c r="BI105" i="9" s="1"/>
  <c r="W105" i="9"/>
  <c r="BH105" i="9" s="1"/>
  <c r="V105" i="9"/>
  <c r="BG105" i="9" s="1"/>
  <c r="U105" i="9"/>
  <c r="BF105" i="9" s="1"/>
  <c r="T105" i="9"/>
  <c r="BE105" i="9" s="1"/>
  <c r="S105" i="9"/>
  <c r="BD105" i="9" s="1"/>
  <c r="R105" i="9"/>
  <c r="BC105" i="9" s="1"/>
  <c r="Q105" i="9"/>
  <c r="BB105" i="9" s="1"/>
  <c r="P105" i="9"/>
  <c r="BA105" i="9" s="1"/>
  <c r="O105" i="9"/>
  <c r="AZ105" i="9" s="1"/>
  <c r="N105" i="9"/>
  <c r="AY105" i="9" s="1"/>
  <c r="M105" i="9"/>
  <c r="AX105" i="9" s="1"/>
  <c r="L105" i="9"/>
  <c r="AW105" i="9" s="1"/>
  <c r="K105" i="9"/>
  <c r="AV105" i="9" s="1"/>
  <c r="J105" i="9"/>
  <c r="AU105" i="9" s="1"/>
  <c r="I105" i="9"/>
  <c r="AT105" i="9" s="1"/>
  <c r="H105" i="9"/>
  <c r="AS105" i="9" s="1"/>
  <c r="G105" i="9"/>
  <c r="AR105" i="9" s="1"/>
  <c r="F105" i="9"/>
  <c r="AQ105" i="9" s="1"/>
  <c r="AJ104" i="9"/>
  <c r="BU104" i="9" s="1"/>
  <c r="AI104" i="9"/>
  <c r="BT104" i="9" s="1"/>
  <c r="AH104" i="9"/>
  <c r="BS104" i="9" s="1"/>
  <c r="AG104" i="9"/>
  <c r="BR104" i="9" s="1"/>
  <c r="AF104" i="9"/>
  <c r="BQ104" i="9" s="1"/>
  <c r="AE104" i="9"/>
  <c r="BP104" i="9" s="1"/>
  <c r="AD104" i="9"/>
  <c r="BO104" i="9" s="1"/>
  <c r="AC104" i="9"/>
  <c r="BN104" i="9" s="1"/>
  <c r="AB104" i="9"/>
  <c r="BM104" i="9" s="1"/>
  <c r="AA104" i="9"/>
  <c r="BL104" i="9" s="1"/>
  <c r="Z104" i="9"/>
  <c r="BK104" i="9" s="1"/>
  <c r="Y104" i="9"/>
  <c r="BJ104" i="9" s="1"/>
  <c r="X104" i="9"/>
  <c r="BI104" i="9" s="1"/>
  <c r="W104" i="9"/>
  <c r="BH104" i="9" s="1"/>
  <c r="V104" i="9"/>
  <c r="BG104" i="9" s="1"/>
  <c r="U104" i="9"/>
  <c r="BF104" i="9" s="1"/>
  <c r="T104" i="9"/>
  <c r="BE104" i="9" s="1"/>
  <c r="S104" i="9"/>
  <c r="BD104" i="9" s="1"/>
  <c r="R104" i="9"/>
  <c r="BC104" i="9" s="1"/>
  <c r="Q104" i="9"/>
  <c r="BB104" i="9" s="1"/>
  <c r="P104" i="9"/>
  <c r="BA104" i="9" s="1"/>
  <c r="O104" i="9"/>
  <c r="AZ104" i="9" s="1"/>
  <c r="N104" i="9"/>
  <c r="AY104" i="9" s="1"/>
  <c r="M104" i="9"/>
  <c r="AX104" i="9" s="1"/>
  <c r="L104" i="9"/>
  <c r="AW104" i="9" s="1"/>
  <c r="K104" i="9"/>
  <c r="AV104" i="9" s="1"/>
  <c r="J104" i="9"/>
  <c r="AU104" i="9" s="1"/>
  <c r="I104" i="9"/>
  <c r="AT104" i="9" s="1"/>
  <c r="H104" i="9"/>
  <c r="AS104" i="9" s="1"/>
  <c r="G104" i="9"/>
  <c r="AR104" i="9" s="1"/>
  <c r="F104" i="9"/>
  <c r="AQ104" i="9" s="1"/>
  <c r="AJ103" i="9"/>
  <c r="BU103" i="9" s="1"/>
  <c r="AI103" i="9"/>
  <c r="BT103" i="9" s="1"/>
  <c r="AH103" i="9"/>
  <c r="BS103" i="9" s="1"/>
  <c r="AG103" i="9"/>
  <c r="BR103" i="9" s="1"/>
  <c r="AF103" i="9"/>
  <c r="BQ103" i="9" s="1"/>
  <c r="AE103" i="9"/>
  <c r="BP103" i="9" s="1"/>
  <c r="AD103" i="9"/>
  <c r="BO103" i="9" s="1"/>
  <c r="AC103" i="9"/>
  <c r="BN103" i="9" s="1"/>
  <c r="AB103" i="9"/>
  <c r="BM103" i="9" s="1"/>
  <c r="AA103" i="9"/>
  <c r="BL103" i="9" s="1"/>
  <c r="Z103" i="9"/>
  <c r="BK103" i="9" s="1"/>
  <c r="Y103" i="9"/>
  <c r="BJ103" i="9" s="1"/>
  <c r="X103" i="9"/>
  <c r="BI103" i="9" s="1"/>
  <c r="W103" i="9"/>
  <c r="BH103" i="9" s="1"/>
  <c r="V103" i="9"/>
  <c r="BG103" i="9" s="1"/>
  <c r="U103" i="9"/>
  <c r="BF103" i="9" s="1"/>
  <c r="T103" i="9"/>
  <c r="BE103" i="9" s="1"/>
  <c r="S103" i="9"/>
  <c r="BD103" i="9" s="1"/>
  <c r="R103" i="9"/>
  <c r="BC103" i="9" s="1"/>
  <c r="Q103" i="9"/>
  <c r="BB103" i="9" s="1"/>
  <c r="P103" i="9"/>
  <c r="BA103" i="9" s="1"/>
  <c r="O103" i="9"/>
  <c r="AZ103" i="9" s="1"/>
  <c r="N103" i="9"/>
  <c r="AY103" i="9" s="1"/>
  <c r="M103" i="9"/>
  <c r="AX103" i="9" s="1"/>
  <c r="L103" i="9"/>
  <c r="AW103" i="9" s="1"/>
  <c r="K103" i="9"/>
  <c r="AV103" i="9" s="1"/>
  <c r="J103" i="9"/>
  <c r="AU103" i="9" s="1"/>
  <c r="I103" i="9"/>
  <c r="AT103" i="9" s="1"/>
  <c r="H103" i="9"/>
  <c r="AS103" i="9" s="1"/>
  <c r="G103" i="9"/>
  <c r="AR103" i="9" s="1"/>
  <c r="F103" i="9"/>
  <c r="AQ103" i="9" s="1"/>
  <c r="AJ102" i="9"/>
  <c r="BU102" i="9" s="1"/>
  <c r="AI102" i="9"/>
  <c r="BT102" i="9" s="1"/>
  <c r="AH102" i="9"/>
  <c r="BS102" i="9" s="1"/>
  <c r="AG102" i="9"/>
  <c r="BR102" i="9" s="1"/>
  <c r="AF102" i="9"/>
  <c r="BQ102" i="9" s="1"/>
  <c r="AE102" i="9"/>
  <c r="BP102" i="9" s="1"/>
  <c r="AD102" i="9"/>
  <c r="BO102" i="9" s="1"/>
  <c r="AC102" i="9"/>
  <c r="BN102" i="9" s="1"/>
  <c r="AB102" i="9"/>
  <c r="BM102" i="9" s="1"/>
  <c r="AA102" i="9"/>
  <c r="BL102" i="9" s="1"/>
  <c r="Z102" i="9"/>
  <c r="BK102" i="9" s="1"/>
  <c r="Y102" i="9"/>
  <c r="BJ102" i="9" s="1"/>
  <c r="X102" i="9"/>
  <c r="BI102" i="9" s="1"/>
  <c r="W102" i="9"/>
  <c r="BH102" i="9" s="1"/>
  <c r="V102" i="9"/>
  <c r="BG102" i="9" s="1"/>
  <c r="U102" i="9"/>
  <c r="BF102" i="9" s="1"/>
  <c r="T102" i="9"/>
  <c r="BE102" i="9" s="1"/>
  <c r="S102" i="9"/>
  <c r="BD102" i="9" s="1"/>
  <c r="R102" i="9"/>
  <c r="BC102" i="9" s="1"/>
  <c r="Q102" i="9"/>
  <c r="BB102" i="9" s="1"/>
  <c r="P102" i="9"/>
  <c r="BA102" i="9" s="1"/>
  <c r="O102" i="9"/>
  <c r="AZ102" i="9" s="1"/>
  <c r="N102" i="9"/>
  <c r="AY102" i="9" s="1"/>
  <c r="M102" i="9"/>
  <c r="AX102" i="9" s="1"/>
  <c r="L102" i="9"/>
  <c r="AW102" i="9" s="1"/>
  <c r="K102" i="9"/>
  <c r="AV102" i="9" s="1"/>
  <c r="J102" i="9"/>
  <c r="AU102" i="9" s="1"/>
  <c r="I102" i="9"/>
  <c r="AT102" i="9" s="1"/>
  <c r="H102" i="9"/>
  <c r="AS102" i="9" s="1"/>
  <c r="G102" i="9"/>
  <c r="AR102" i="9" s="1"/>
  <c r="F102" i="9"/>
  <c r="AQ102" i="9" s="1"/>
  <c r="AJ101" i="9"/>
  <c r="BU101" i="9" s="1"/>
  <c r="AI101" i="9"/>
  <c r="BT101" i="9" s="1"/>
  <c r="AH101" i="9"/>
  <c r="BS101" i="9" s="1"/>
  <c r="AG101" i="9"/>
  <c r="BR101" i="9" s="1"/>
  <c r="AF101" i="9"/>
  <c r="BQ101" i="9" s="1"/>
  <c r="AE101" i="9"/>
  <c r="BP101" i="9" s="1"/>
  <c r="AD101" i="9"/>
  <c r="BO101" i="9" s="1"/>
  <c r="AC101" i="9"/>
  <c r="BN101" i="9" s="1"/>
  <c r="AB101" i="9"/>
  <c r="BM101" i="9" s="1"/>
  <c r="AA101" i="9"/>
  <c r="BL101" i="9" s="1"/>
  <c r="Z101" i="9"/>
  <c r="BK101" i="9" s="1"/>
  <c r="Y101" i="9"/>
  <c r="BJ101" i="9" s="1"/>
  <c r="X101" i="9"/>
  <c r="BI101" i="9" s="1"/>
  <c r="W101" i="9"/>
  <c r="BH101" i="9" s="1"/>
  <c r="V101" i="9"/>
  <c r="BG101" i="9" s="1"/>
  <c r="U101" i="9"/>
  <c r="BF101" i="9" s="1"/>
  <c r="T101" i="9"/>
  <c r="BE101" i="9" s="1"/>
  <c r="S101" i="9"/>
  <c r="BD101" i="9" s="1"/>
  <c r="R101" i="9"/>
  <c r="BC101" i="9" s="1"/>
  <c r="Q101" i="9"/>
  <c r="BB101" i="9" s="1"/>
  <c r="P101" i="9"/>
  <c r="BA101" i="9" s="1"/>
  <c r="O101" i="9"/>
  <c r="AZ101" i="9" s="1"/>
  <c r="N101" i="9"/>
  <c r="AY101" i="9" s="1"/>
  <c r="M101" i="9"/>
  <c r="AX101" i="9" s="1"/>
  <c r="L101" i="9"/>
  <c r="AW101" i="9" s="1"/>
  <c r="K101" i="9"/>
  <c r="AV101" i="9" s="1"/>
  <c r="J101" i="9"/>
  <c r="AU101" i="9" s="1"/>
  <c r="I101" i="9"/>
  <c r="AT101" i="9" s="1"/>
  <c r="H101" i="9"/>
  <c r="AS101" i="9" s="1"/>
  <c r="G101" i="9"/>
  <c r="AR101" i="9" s="1"/>
  <c r="F101" i="9"/>
  <c r="AQ101" i="9" s="1"/>
  <c r="AJ100" i="9"/>
  <c r="BU100" i="9" s="1"/>
  <c r="AI100" i="9"/>
  <c r="BT100" i="9" s="1"/>
  <c r="AH100" i="9"/>
  <c r="BS100" i="9" s="1"/>
  <c r="AG100" i="9"/>
  <c r="BR100" i="9" s="1"/>
  <c r="AF100" i="9"/>
  <c r="BQ100" i="9" s="1"/>
  <c r="AE100" i="9"/>
  <c r="BP100" i="9" s="1"/>
  <c r="AD100" i="9"/>
  <c r="BO100" i="9" s="1"/>
  <c r="AC100" i="9"/>
  <c r="BN100" i="9" s="1"/>
  <c r="AB100" i="9"/>
  <c r="BM100" i="9" s="1"/>
  <c r="AA100" i="9"/>
  <c r="BL100" i="9" s="1"/>
  <c r="Z100" i="9"/>
  <c r="BK100" i="9" s="1"/>
  <c r="Y100" i="9"/>
  <c r="BJ100" i="9" s="1"/>
  <c r="X100" i="9"/>
  <c r="BI100" i="9" s="1"/>
  <c r="W100" i="9"/>
  <c r="BH100" i="9" s="1"/>
  <c r="V100" i="9"/>
  <c r="BG100" i="9" s="1"/>
  <c r="U100" i="9"/>
  <c r="BF100" i="9" s="1"/>
  <c r="T100" i="9"/>
  <c r="BE100" i="9" s="1"/>
  <c r="S100" i="9"/>
  <c r="BD100" i="9" s="1"/>
  <c r="R100" i="9"/>
  <c r="BC100" i="9" s="1"/>
  <c r="Q100" i="9"/>
  <c r="BB100" i="9" s="1"/>
  <c r="P100" i="9"/>
  <c r="BA100" i="9" s="1"/>
  <c r="O100" i="9"/>
  <c r="AZ100" i="9" s="1"/>
  <c r="N100" i="9"/>
  <c r="AY100" i="9" s="1"/>
  <c r="M100" i="9"/>
  <c r="AX100" i="9" s="1"/>
  <c r="L100" i="9"/>
  <c r="AW100" i="9" s="1"/>
  <c r="K100" i="9"/>
  <c r="AV100" i="9" s="1"/>
  <c r="J100" i="9"/>
  <c r="AU100" i="9" s="1"/>
  <c r="I100" i="9"/>
  <c r="AT100" i="9" s="1"/>
  <c r="H100" i="9"/>
  <c r="AS100" i="9" s="1"/>
  <c r="G100" i="9"/>
  <c r="AR100" i="9" s="1"/>
  <c r="F100" i="9"/>
  <c r="AQ100" i="9" s="1"/>
  <c r="AJ99" i="9"/>
  <c r="BU99" i="9" s="1"/>
  <c r="AI99" i="9"/>
  <c r="BT99" i="9" s="1"/>
  <c r="AH99" i="9"/>
  <c r="BS99" i="9" s="1"/>
  <c r="AG99" i="9"/>
  <c r="BR99" i="9" s="1"/>
  <c r="AF99" i="9"/>
  <c r="BQ99" i="9" s="1"/>
  <c r="AE99" i="9"/>
  <c r="BP99" i="9" s="1"/>
  <c r="AD99" i="9"/>
  <c r="BO99" i="9" s="1"/>
  <c r="AC99" i="9"/>
  <c r="BN99" i="9" s="1"/>
  <c r="AB99" i="9"/>
  <c r="BM99" i="9" s="1"/>
  <c r="AA99" i="9"/>
  <c r="BL99" i="9" s="1"/>
  <c r="Z99" i="9"/>
  <c r="BK99" i="9" s="1"/>
  <c r="Y99" i="9"/>
  <c r="BJ99" i="9" s="1"/>
  <c r="X99" i="9"/>
  <c r="BI99" i="9" s="1"/>
  <c r="W99" i="9"/>
  <c r="BH99" i="9" s="1"/>
  <c r="V99" i="9"/>
  <c r="BG99" i="9" s="1"/>
  <c r="U99" i="9"/>
  <c r="BF99" i="9" s="1"/>
  <c r="T99" i="9"/>
  <c r="BE99" i="9" s="1"/>
  <c r="S99" i="9"/>
  <c r="BD99" i="9" s="1"/>
  <c r="R99" i="9"/>
  <c r="BC99" i="9" s="1"/>
  <c r="Q99" i="9"/>
  <c r="BB99" i="9" s="1"/>
  <c r="P99" i="9"/>
  <c r="BA99" i="9" s="1"/>
  <c r="O99" i="9"/>
  <c r="AZ99" i="9" s="1"/>
  <c r="N99" i="9"/>
  <c r="AY99" i="9" s="1"/>
  <c r="M99" i="9"/>
  <c r="AX99" i="9" s="1"/>
  <c r="L99" i="9"/>
  <c r="AW99" i="9" s="1"/>
  <c r="K99" i="9"/>
  <c r="AV99" i="9" s="1"/>
  <c r="J99" i="9"/>
  <c r="AU99" i="9" s="1"/>
  <c r="I99" i="9"/>
  <c r="AT99" i="9" s="1"/>
  <c r="H99" i="9"/>
  <c r="AS99" i="9" s="1"/>
  <c r="G99" i="9"/>
  <c r="AR99" i="9" s="1"/>
  <c r="F99" i="9"/>
  <c r="AQ99" i="9" s="1"/>
  <c r="AJ98" i="9"/>
  <c r="BU98" i="9" s="1"/>
  <c r="AI98" i="9"/>
  <c r="BT98" i="9" s="1"/>
  <c r="AH98" i="9"/>
  <c r="BS98" i="9" s="1"/>
  <c r="AG98" i="9"/>
  <c r="BR98" i="9" s="1"/>
  <c r="AF98" i="9"/>
  <c r="BQ98" i="9" s="1"/>
  <c r="AE98" i="9"/>
  <c r="BP98" i="9" s="1"/>
  <c r="AD98" i="9"/>
  <c r="BO98" i="9" s="1"/>
  <c r="AC98" i="9"/>
  <c r="BN98" i="9" s="1"/>
  <c r="AB98" i="9"/>
  <c r="BM98" i="9" s="1"/>
  <c r="AA98" i="9"/>
  <c r="BL98" i="9" s="1"/>
  <c r="Z98" i="9"/>
  <c r="BK98" i="9" s="1"/>
  <c r="Y98" i="9"/>
  <c r="BJ98" i="9" s="1"/>
  <c r="X98" i="9"/>
  <c r="BI98" i="9" s="1"/>
  <c r="W98" i="9"/>
  <c r="BH98" i="9" s="1"/>
  <c r="V98" i="9"/>
  <c r="BG98" i="9" s="1"/>
  <c r="U98" i="9"/>
  <c r="BF98" i="9" s="1"/>
  <c r="T98" i="9"/>
  <c r="BE98" i="9" s="1"/>
  <c r="S98" i="9"/>
  <c r="BD98" i="9" s="1"/>
  <c r="R98" i="9"/>
  <c r="BC98" i="9" s="1"/>
  <c r="Q98" i="9"/>
  <c r="BB98" i="9" s="1"/>
  <c r="P98" i="9"/>
  <c r="BA98" i="9" s="1"/>
  <c r="O98" i="9"/>
  <c r="AZ98" i="9" s="1"/>
  <c r="N98" i="9"/>
  <c r="AY98" i="9" s="1"/>
  <c r="M98" i="9"/>
  <c r="AX98" i="9" s="1"/>
  <c r="L98" i="9"/>
  <c r="AW98" i="9" s="1"/>
  <c r="K98" i="9"/>
  <c r="AV98" i="9" s="1"/>
  <c r="J98" i="9"/>
  <c r="AU98" i="9" s="1"/>
  <c r="I98" i="9"/>
  <c r="AT98" i="9" s="1"/>
  <c r="H98" i="9"/>
  <c r="AS98" i="9" s="1"/>
  <c r="G98" i="9"/>
  <c r="AR98" i="9" s="1"/>
  <c r="F98" i="9"/>
  <c r="AQ98" i="9" s="1"/>
  <c r="AJ97" i="9"/>
  <c r="BU97" i="9" s="1"/>
  <c r="AI97" i="9"/>
  <c r="BT97" i="9" s="1"/>
  <c r="AH97" i="9"/>
  <c r="BS97" i="9" s="1"/>
  <c r="AG97" i="9"/>
  <c r="BR97" i="9" s="1"/>
  <c r="AF97" i="9"/>
  <c r="BQ97" i="9" s="1"/>
  <c r="AE97" i="9"/>
  <c r="BP97" i="9" s="1"/>
  <c r="AD97" i="9"/>
  <c r="BO97" i="9" s="1"/>
  <c r="AC97" i="9"/>
  <c r="BN97" i="9" s="1"/>
  <c r="AB97" i="9"/>
  <c r="BM97" i="9" s="1"/>
  <c r="AA97" i="9"/>
  <c r="BL97" i="9" s="1"/>
  <c r="Z97" i="9"/>
  <c r="BK97" i="9" s="1"/>
  <c r="Y97" i="9"/>
  <c r="BJ97" i="9" s="1"/>
  <c r="X97" i="9"/>
  <c r="BI97" i="9" s="1"/>
  <c r="W97" i="9"/>
  <c r="BH97" i="9" s="1"/>
  <c r="V97" i="9"/>
  <c r="BG97" i="9" s="1"/>
  <c r="U97" i="9"/>
  <c r="BF97" i="9" s="1"/>
  <c r="T97" i="9"/>
  <c r="BE97" i="9" s="1"/>
  <c r="S97" i="9"/>
  <c r="BD97" i="9" s="1"/>
  <c r="R97" i="9"/>
  <c r="BC97" i="9" s="1"/>
  <c r="Q97" i="9"/>
  <c r="BB97" i="9" s="1"/>
  <c r="P97" i="9"/>
  <c r="BA97" i="9" s="1"/>
  <c r="O97" i="9"/>
  <c r="AZ97" i="9" s="1"/>
  <c r="N97" i="9"/>
  <c r="AY97" i="9" s="1"/>
  <c r="M97" i="9"/>
  <c r="AX97" i="9" s="1"/>
  <c r="L97" i="9"/>
  <c r="AW97" i="9" s="1"/>
  <c r="K97" i="9"/>
  <c r="AV97" i="9" s="1"/>
  <c r="J97" i="9"/>
  <c r="AU97" i="9" s="1"/>
  <c r="I97" i="9"/>
  <c r="AT97" i="9" s="1"/>
  <c r="H97" i="9"/>
  <c r="AS97" i="9" s="1"/>
  <c r="G97" i="9"/>
  <c r="AR97" i="9" s="1"/>
  <c r="F97" i="9"/>
  <c r="AQ97" i="9" s="1"/>
  <c r="AJ96" i="9"/>
  <c r="BU96" i="9" s="1"/>
  <c r="AI96" i="9"/>
  <c r="BT96" i="9" s="1"/>
  <c r="AH96" i="9"/>
  <c r="BS96" i="9" s="1"/>
  <c r="AG96" i="9"/>
  <c r="BR96" i="9" s="1"/>
  <c r="AF96" i="9"/>
  <c r="BQ96" i="9" s="1"/>
  <c r="AE96" i="9"/>
  <c r="BP96" i="9" s="1"/>
  <c r="AD96" i="9"/>
  <c r="BO96" i="9" s="1"/>
  <c r="AC96" i="9"/>
  <c r="BN96" i="9" s="1"/>
  <c r="AB96" i="9"/>
  <c r="BM96" i="9" s="1"/>
  <c r="AA96" i="9"/>
  <c r="BL96" i="9" s="1"/>
  <c r="Z96" i="9"/>
  <c r="BK96" i="9" s="1"/>
  <c r="Y96" i="9"/>
  <c r="BJ96" i="9" s="1"/>
  <c r="X96" i="9"/>
  <c r="BI96" i="9" s="1"/>
  <c r="W96" i="9"/>
  <c r="BH96" i="9" s="1"/>
  <c r="V96" i="9"/>
  <c r="BG96" i="9" s="1"/>
  <c r="U96" i="9"/>
  <c r="BF96" i="9" s="1"/>
  <c r="T96" i="9"/>
  <c r="BE96" i="9" s="1"/>
  <c r="S96" i="9"/>
  <c r="BD96" i="9" s="1"/>
  <c r="R96" i="9"/>
  <c r="BC96" i="9" s="1"/>
  <c r="Q96" i="9"/>
  <c r="BB96" i="9" s="1"/>
  <c r="P96" i="9"/>
  <c r="BA96" i="9" s="1"/>
  <c r="O96" i="9"/>
  <c r="AZ96" i="9" s="1"/>
  <c r="N96" i="9"/>
  <c r="AY96" i="9" s="1"/>
  <c r="M96" i="9"/>
  <c r="AX96" i="9" s="1"/>
  <c r="L96" i="9"/>
  <c r="AW96" i="9" s="1"/>
  <c r="K96" i="9"/>
  <c r="AV96" i="9" s="1"/>
  <c r="J96" i="9"/>
  <c r="AU96" i="9" s="1"/>
  <c r="I96" i="9"/>
  <c r="AT96" i="9" s="1"/>
  <c r="H96" i="9"/>
  <c r="AS96" i="9" s="1"/>
  <c r="G96" i="9"/>
  <c r="AR96" i="9" s="1"/>
  <c r="F96" i="9"/>
  <c r="AQ96" i="9" s="1"/>
  <c r="AJ95" i="9"/>
  <c r="BU95" i="9" s="1"/>
  <c r="AI95" i="9"/>
  <c r="BT95" i="9" s="1"/>
  <c r="AH95" i="9"/>
  <c r="BS95" i="9" s="1"/>
  <c r="AG95" i="9"/>
  <c r="BR95" i="9" s="1"/>
  <c r="AF95" i="9"/>
  <c r="BQ95" i="9" s="1"/>
  <c r="AE95" i="9"/>
  <c r="BP95" i="9" s="1"/>
  <c r="AD95" i="9"/>
  <c r="BO95" i="9" s="1"/>
  <c r="AC95" i="9"/>
  <c r="BN95" i="9" s="1"/>
  <c r="AB95" i="9"/>
  <c r="BM95" i="9" s="1"/>
  <c r="AA95" i="9"/>
  <c r="BL95" i="9" s="1"/>
  <c r="Z95" i="9"/>
  <c r="BK95" i="9" s="1"/>
  <c r="Y95" i="9"/>
  <c r="BJ95" i="9" s="1"/>
  <c r="X95" i="9"/>
  <c r="BI95" i="9" s="1"/>
  <c r="W95" i="9"/>
  <c r="BH95" i="9" s="1"/>
  <c r="V95" i="9"/>
  <c r="BG95" i="9" s="1"/>
  <c r="U95" i="9"/>
  <c r="BF95" i="9" s="1"/>
  <c r="T95" i="9"/>
  <c r="BE95" i="9" s="1"/>
  <c r="S95" i="9"/>
  <c r="BD95" i="9" s="1"/>
  <c r="R95" i="9"/>
  <c r="BC95" i="9" s="1"/>
  <c r="Q95" i="9"/>
  <c r="BB95" i="9" s="1"/>
  <c r="P95" i="9"/>
  <c r="BA95" i="9" s="1"/>
  <c r="O95" i="9"/>
  <c r="AZ95" i="9" s="1"/>
  <c r="N95" i="9"/>
  <c r="AY95" i="9" s="1"/>
  <c r="M95" i="9"/>
  <c r="AX95" i="9" s="1"/>
  <c r="L95" i="9"/>
  <c r="AW95" i="9" s="1"/>
  <c r="K95" i="9"/>
  <c r="AV95" i="9" s="1"/>
  <c r="J95" i="9"/>
  <c r="AU95" i="9" s="1"/>
  <c r="I95" i="9"/>
  <c r="AT95" i="9" s="1"/>
  <c r="H95" i="9"/>
  <c r="AS95" i="9" s="1"/>
  <c r="G95" i="9"/>
  <c r="AR95" i="9" s="1"/>
  <c r="F95" i="9"/>
  <c r="AQ95" i="9" s="1"/>
  <c r="AJ94" i="9"/>
  <c r="BU94" i="9" s="1"/>
  <c r="AI94" i="9"/>
  <c r="BT94" i="9" s="1"/>
  <c r="AH94" i="9"/>
  <c r="BS94" i="9" s="1"/>
  <c r="AG94" i="9"/>
  <c r="BR94" i="9" s="1"/>
  <c r="AF94" i="9"/>
  <c r="BQ94" i="9" s="1"/>
  <c r="AE94" i="9"/>
  <c r="BP94" i="9" s="1"/>
  <c r="AD94" i="9"/>
  <c r="BO94" i="9" s="1"/>
  <c r="AC94" i="9"/>
  <c r="BN94" i="9" s="1"/>
  <c r="AB94" i="9"/>
  <c r="BM94" i="9" s="1"/>
  <c r="AA94" i="9"/>
  <c r="BL94" i="9" s="1"/>
  <c r="Z94" i="9"/>
  <c r="BK94" i="9" s="1"/>
  <c r="Y94" i="9"/>
  <c r="BJ94" i="9" s="1"/>
  <c r="X94" i="9"/>
  <c r="BI94" i="9" s="1"/>
  <c r="W94" i="9"/>
  <c r="BH94" i="9" s="1"/>
  <c r="V94" i="9"/>
  <c r="BG94" i="9" s="1"/>
  <c r="U94" i="9"/>
  <c r="BF94" i="9" s="1"/>
  <c r="T94" i="9"/>
  <c r="BE94" i="9" s="1"/>
  <c r="S94" i="9"/>
  <c r="BD94" i="9" s="1"/>
  <c r="R94" i="9"/>
  <c r="BC94" i="9" s="1"/>
  <c r="Q94" i="9"/>
  <c r="BB94" i="9" s="1"/>
  <c r="P94" i="9"/>
  <c r="BA94" i="9" s="1"/>
  <c r="O94" i="9"/>
  <c r="AZ94" i="9" s="1"/>
  <c r="N94" i="9"/>
  <c r="AY94" i="9" s="1"/>
  <c r="M94" i="9"/>
  <c r="AX94" i="9" s="1"/>
  <c r="L94" i="9"/>
  <c r="AW94" i="9" s="1"/>
  <c r="K94" i="9"/>
  <c r="AV94" i="9" s="1"/>
  <c r="J94" i="9"/>
  <c r="AU94" i="9" s="1"/>
  <c r="I94" i="9"/>
  <c r="AT94" i="9" s="1"/>
  <c r="H94" i="9"/>
  <c r="AS94" i="9" s="1"/>
  <c r="G94" i="9"/>
  <c r="AR94" i="9" s="1"/>
  <c r="F94" i="9"/>
  <c r="AQ94" i="9" s="1"/>
  <c r="AJ93" i="9"/>
  <c r="BU93" i="9" s="1"/>
  <c r="AI93" i="9"/>
  <c r="BT93" i="9" s="1"/>
  <c r="AH93" i="9"/>
  <c r="BS93" i="9" s="1"/>
  <c r="AG93" i="9"/>
  <c r="BR93" i="9" s="1"/>
  <c r="AF93" i="9"/>
  <c r="BQ93" i="9" s="1"/>
  <c r="AE93" i="9"/>
  <c r="BP93" i="9" s="1"/>
  <c r="AD93" i="9"/>
  <c r="BO93" i="9" s="1"/>
  <c r="AC93" i="9"/>
  <c r="BN93" i="9" s="1"/>
  <c r="AB93" i="9"/>
  <c r="BM93" i="9" s="1"/>
  <c r="AA93" i="9"/>
  <c r="BL93" i="9" s="1"/>
  <c r="Z93" i="9"/>
  <c r="BK93" i="9" s="1"/>
  <c r="Y93" i="9"/>
  <c r="BJ93" i="9" s="1"/>
  <c r="X93" i="9"/>
  <c r="BI93" i="9" s="1"/>
  <c r="W93" i="9"/>
  <c r="BH93" i="9" s="1"/>
  <c r="V93" i="9"/>
  <c r="BG93" i="9" s="1"/>
  <c r="U93" i="9"/>
  <c r="BF93" i="9" s="1"/>
  <c r="T93" i="9"/>
  <c r="BE93" i="9" s="1"/>
  <c r="S93" i="9"/>
  <c r="BD93" i="9" s="1"/>
  <c r="R93" i="9"/>
  <c r="BC93" i="9" s="1"/>
  <c r="Q93" i="9"/>
  <c r="BB93" i="9" s="1"/>
  <c r="P93" i="9"/>
  <c r="BA93" i="9" s="1"/>
  <c r="O93" i="9"/>
  <c r="AZ93" i="9" s="1"/>
  <c r="N93" i="9"/>
  <c r="AY93" i="9" s="1"/>
  <c r="M93" i="9"/>
  <c r="AX93" i="9" s="1"/>
  <c r="L93" i="9"/>
  <c r="AW93" i="9" s="1"/>
  <c r="K93" i="9"/>
  <c r="AV93" i="9" s="1"/>
  <c r="J93" i="9"/>
  <c r="AU93" i="9" s="1"/>
  <c r="I93" i="9"/>
  <c r="AT93" i="9" s="1"/>
  <c r="H93" i="9"/>
  <c r="AS93" i="9" s="1"/>
  <c r="G93" i="9"/>
  <c r="AR93" i="9" s="1"/>
  <c r="F93" i="9"/>
  <c r="AQ93" i="9" s="1"/>
  <c r="AJ92" i="9"/>
  <c r="BU92" i="9" s="1"/>
  <c r="AI92" i="9"/>
  <c r="BT92" i="9" s="1"/>
  <c r="AH92" i="9"/>
  <c r="BS92" i="9" s="1"/>
  <c r="AG92" i="9"/>
  <c r="BR92" i="9" s="1"/>
  <c r="AF92" i="9"/>
  <c r="BQ92" i="9" s="1"/>
  <c r="AE92" i="9"/>
  <c r="BP92" i="9" s="1"/>
  <c r="AD92" i="9"/>
  <c r="BO92" i="9" s="1"/>
  <c r="AC92" i="9"/>
  <c r="BN92" i="9" s="1"/>
  <c r="AB92" i="9"/>
  <c r="BM92" i="9" s="1"/>
  <c r="AA92" i="9"/>
  <c r="BL92" i="9" s="1"/>
  <c r="Z92" i="9"/>
  <c r="BK92" i="9" s="1"/>
  <c r="Y92" i="9"/>
  <c r="BJ92" i="9" s="1"/>
  <c r="X92" i="9"/>
  <c r="BI92" i="9" s="1"/>
  <c r="W92" i="9"/>
  <c r="BH92" i="9" s="1"/>
  <c r="V92" i="9"/>
  <c r="BG92" i="9" s="1"/>
  <c r="U92" i="9"/>
  <c r="BF92" i="9" s="1"/>
  <c r="T92" i="9"/>
  <c r="BE92" i="9" s="1"/>
  <c r="S92" i="9"/>
  <c r="BD92" i="9" s="1"/>
  <c r="R92" i="9"/>
  <c r="BC92" i="9" s="1"/>
  <c r="Q92" i="9"/>
  <c r="BB92" i="9" s="1"/>
  <c r="P92" i="9"/>
  <c r="BA92" i="9" s="1"/>
  <c r="O92" i="9"/>
  <c r="AZ92" i="9" s="1"/>
  <c r="N92" i="9"/>
  <c r="AY92" i="9" s="1"/>
  <c r="M92" i="9"/>
  <c r="AX92" i="9" s="1"/>
  <c r="L92" i="9"/>
  <c r="AW92" i="9" s="1"/>
  <c r="K92" i="9"/>
  <c r="AV92" i="9" s="1"/>
  <c r="J92" i="9"/>
  <c r="AU92" i="9" s="1"/>
  <c r="I92" i="9"/>
  <c r="AT92" i="9" s="1"/>
  <c r="H92" i="9"/>
  <c r="AS92" i="9" s="1"/>
  <c r="G92" i="9"/>
  <c r="AR92" i="9" s="1"/>
  <c r="F92" i="9"/>
  <c r="AQ92" i="9" s="1"/>
  <c r="AJ91" i="9"/>
  <c r="BU91" i="9" s="1"/>
  <c r="AI91" i="9"/>
  <c r="BT91" i="9" s="1"/>
  <c r="AH91" i="9"/>
  <c r="BS91" i="9" s="1"/>
  <c r="AG91" i="9"/>
  <c r="BR91" i="9" s="1"/>
  <c r="AF91" i="9"/>
  <c r="BQ91" i="9" s="1"/>
  <c r="AE91" i="9"/>
  <c r="BP91" i="9" s="1"/>
  <c r="AD91" i="9"/>
  <c r="BO91" i="9" s="1"/>
  <c r="AC91" i="9"/>
  <c r="BN91" i="9" s="1"/>
  <c r="AB91" i="9"/>
  <c r="BM91" i="9" s="1"/>
  <c r="AA91" i="9"/>
  <c r="BL91" i="9" s="1"/>
  <c r="Z91" i="9"/>
  <c r="BK91" i="9" s="1"/>
  <c r="Y91" i="9"/>
  <c r="BJ91" i="9" s="1"/>
  <c r="X91" i="9"/>
  <c r="BI91" i="9" s="1"/>
  <c r="W91" i="9"/>
  <c r="BH91" i="9" s="1"/>
  <c r="V91" i="9"/>
  <c r="BG91" i="9" s="1"/>
  <c r="U91" i="9"/>
  <c r="BF91" i="9" s="1"/>
  <c r="T91" i="9"/>
  <c r="BE91" i="9" s="1"/>
  <c r="S91" i="9"/>
  <c r="BD91" i="9" s="1"/>
  <c r="R91" i="9"/>
  <c r="BC91" i="9" s="1"/>
  <c r="Q91" i="9"/>
  <c r="BB91" i="9" s="1"/>
  <c r="P91" i="9"/>
  <c r="BA91" i="9" s="1"/>
  <c r="O91" i="9"/>
  <c r="AZ91" i="9" s="1"/>
  <c r="N91" i="9"/>
  <c r="AY91" i="9" s="1"/>
  <c r="M91" i="9"/>
  <c r="AX91" i="9" s="1"/>
  <c r="L91" i="9"/>
  <c r="AW91" i="9" s="1"/>
  <c r="K91" i="9"/>
  <c r="AV91" i="9" s="1"/>
  <c r="J91" i="9"/>
  <c r="AU91" i="9" s="1"/>
  <c r="I91" i="9"/>
  <c r="AT91" i="9" s="1"/>
  <c r="H91" i="9"/>
  <c r="AS91" i="9" s="1"/>
  <c r="G91" i="9"/>
  <c r="AR91" i="9" s="1"/>
  <c r="F91" i="9"/>
  <c r="AQ91" i="9" s="1"/>
  <c r="AJ90" i="9"/>
  <c r="BU90" i="9" s="1"/>
  <c r="AI90" i="9"/>
  <c r="BT90" i="9" s="1"/>
  <c r="AH90" i="9"/>
  <c r="BS90" i="9" s="1"/>
  <c r="AG90" i="9"/>
  <c r="BR90" i="9" s="1"/>
  <c r="AF90" i="9"/>
  <c r="BQ90" i="9" s="1"/>
  <c r="AE90" i="9"/>
  <c r="BP90" i="9" s="1"/>
  <c r="AD90" i="9"/>
  <c r="BO90" i="9" s="1"/>
  <c r="AC90" i="9"/>
  <c r="BN90" i="9" s="1"/>
  <c r="AB90" i="9"/>
  <c r="BM90" i="9" s="1"/>
  <c r="AA90" i="9"/>
  <c r="BL90" i="9" s="1"/>
  <c r="Z90" i="9"/>
  <c r="BK90" i="9" s="1"/>
  <c r="Y90" i="9"/>
  <c r="BJ90" i="9" s="1"/>
  <c r="X90" i="9"/>
  <c r="BI90" i="9" s="1"/>
  <c r="W90" i="9"/>
  <c r="BH90" i="9" s="1"/>
  <c r="V90" i="9"/>
  <c r="BG90" i="9" s="1"/>
  <c r="U90" i="9"/>
  <c r="BF90" i="9" s="1"/>
  <c r="T90" i="9"/>
  <c r="BE90" i="9" s="1"/>
  <c r="S90" i="9"/>
  <c r="BD90" i="9" s="1"/>
  <c r="R90" i="9"/>
  <c r="BC90" i="9" s="1"/>
  <c r="Q90" i="9"/>
  <c r="BB90" i="9" s="1"/>
  <c r="P90" i="9"/>
  <c r="BA90" i="9" s="1"/>
  <c r="O90" i="9"/>
  <c r="AZ90" i="9" s="1"/>
  <c r="N90" i="9"/>
  <c r="AY90" i="9" s="1"/>
  <c r="M90" i="9"/>
  <c r="AX90" i="9" s="1"/>
  <c r="L90" i="9"/>
  <c r="AW90" i="9" s="1"/>
  <c r="K90" i="9"/>
  <c r="AV90" i="9" s="1"/>
  <c r="J90" i="9"/>
  <c r="AU90" i="9" s="1"/>
  <c r="I90" i="9"/>
  <c r="AT90" i="9" s="1"/>
  <c r="H90" i="9"/>
  <c r="AS90" i="9" s="1"/>
  <c r="G90" i="9"/>
  <c r="AR90" i="9" s="1"/>
  <c r="F90" i="9"/>
  <c r="AQ90" i="9" s="1"/>
  <c r="AJ89" i="9"/>
  <c r="BU89" i="9" s="1"/>
  <c r="AI89" i="9"/>
  <c r="BT89" i="9" s="1"/>
  <c r="AH89" i="9"/>
  <c r="BS89" i="9" s="1"/>
  <c r="AG89" i="9"/>
  <c r="BR89" i="9" s="1"/>
  <c r="AF89" i="9"/>
  <c r="BQ89" i="9" s="1"/>
  <c r="AE89" i="9"/>
  <c r="BP89" i="9" s="1"/>
  <c r="AD89" i="9"/>
  <c r="BO89" i="9" s="1"/>
  <c r="AC89" i="9"/>
  <c r="BN89" i="9" s="1"/>
  <c r="AB89" i="9"/>
  <c r="BM89" i="9" s="1"/>
  <c r="AA89" i="9"/>
  <c r="BL89" i="9" s="1"/>
  <c r="Z89" i="9"/>
  <c r="BK89" i="9" s="1"/>
  <c r="Y89" i="9"/>
  <c r="BJ89" i="9" s="1"/>
  <c r="X89" i="9"/>
  <c r="BI89" i="9" s="1"/>
  <c r="W89" i="9"/>
  <c r="BH89" i="9" s="1"/>
  <c r="V89" i="9"/>
  <c r="BG89" i="9" s="1"/>
  <c r="U89" i="9"/>
  <c r="BF89" i="9" s="1"/>
  <c r="T89" i="9"/>
  <c r="BE89" i="9" s="1"/>
  <c r="S89" i="9"/>
  <c r="BD89" i="9" s="1"/>
  <c r="R89" i="9"/>
  <c r="BC89" i="9" s="1"/>
  <c r="Q89" i="9"/>
  <c r="BB89" i="9" s="1"/>
  <c r="P89" i="9"/>
  <c r="BA89" i="9" s="1"/>
  <c r="O89" i="9"/>
  <c r="AZ89" i="9" s="1"/>
  <c r="N89" i="9"/>
  <c r="AY89" i="9" s="1"/>
  <c r="M89" i="9"/>
  <c r="AX89" i="9" s="1"/>
  <c r="L89" i="9"/>
  <c r="AW89" i="9" s="1"/>
  <c r="K89" i="9"/>
  <c r="AV89" i="9" s="1"/>
  <c r="J89" i="9"/>
  <c r="AU89" i="9" s="1"/>
  <c r="I89" i="9"/>
  <c r="AT89" i="9" s="1"/>
  <c r="H89" i="9"/>
  <c r="AS89" i="9" s="1"/>
  <c r="G89" i="9"/>
  <c r="AR89" i="9" s="1"/>
  <c r="F89" i="9"/>
  <c r="AQ89" i="9" s="1"/>
  <c r="AJ88" i="9"/>
  <c r="BU88" i="9" s="1"/>
  <c r="AI88" i="9"/>
  <c r="BT88" i="9" s="1"/>
  <c r="AH88" i="9"/>
  <c r="BS88" i="9" s="1"/>
  <c r="AG88" i="9"/>
  <c r="BR88" i="9" s="1"/>
  <c r="AF88" i="9"/>
  <c r="BQ88" i="9" s="1"/>
  <c r="AE88" i="9"/>
  <c r="BP88" i="9" s="1"/>
  <c r="AD88" i="9"/>
  <c r="BO88" i="9" s="1"/>
  <c r="AC88" i="9"/>
  <c r="BN88" i="9" s="1"/>
  <c r="AB88" i="9"/>
  <c r="BM88" i="9" s="1"/>
  <c r="AA88" i="9"/>
  <c r="BL88" i="9" s="1"/>
  <c r="Z88" i="9"/>
  <c r="BK88" i="9" s="1"/>
  <c r="Y88" i="9"/>
  <c r="BJ88" i="9" s="1"/>
  <c r="X88" i="9"/>
  <c r="BI88" i="9" s="1"/>
  <c r="W88" i="9"/>
  <c r="BH88" i="9" s="1"/>
  <c r="V88" i="9"/>
  <c r="BG88" i="9" s="1"/>
  <c r="U88" i="9"/>
  <c r="BF88" i="9" s="1"/>
  <c r="T88" i="9"/>
  <c r="BE88" i="9" s="1"/>
  <c r="S88" i="9"/>
  <c r="BD88" i="9" s="1"/>
  <c r="R88" i="9"/>
  <c r="BC88" i="9" s="1"/>
  <c r="Q88" i="9"/>
  <c r="BB88" i="9" s="1"/>
  <c r="P88" i="9"/>
  <c r="BA88" i="9" s="1"/>
  <c r="O88" i="9"/>
  <c r="AZ88" i="9" s="1"/>
  <c r="N88" i="9"/>
  <c r="AY88" i="9" s="1"/>
  <c r="M88" i="9"/>
  <c r="AX88" i="9" s="1"/>
  <c r="L88" i="9"/>
  <c r="AW88" i="9" s="1"/>
  <c r="K88" i="9"/>
  <c r="AV88" i="9" s="1"/>
  <c r="J88" i="9"/>
  <c r="AU88" i="9" s="1"/>
  <c r="I88" i="9"/>
  <c r="AT88" i="9" s="1"/>
  <c r="H88" i="9"/>
  <c r="AS88" i="9" s="1"/>
  <c r="G88" i="9"/>
  <c r="AR88" i="9" s="1"/>
  <c r="F88" i="9"/>
  <c r="AQ88" i="9" s="1"/>
  <c r="AJ87" i="9"/>
  <c r="BU87" i="9" s="1"/>
  <c r="AI87" i="9"/>
  <c r="BT87" i="9" s="1"/>
  <c r="AH87" i="9"/>
  <c r="BS87" i="9" s="1"/>
  <c r="AG87" i="9"/>
  <c r="BR87" i="9" s="1"/>
  <c r="AF87" i="9"/>
  <c r="BQ87" i="9" s="1"/>
  <c r="AE87" i="9"/>
  <c r="BP87" i="9" s="1"/>
  <c r="AD87" i="9"/>
  <c r="BO87" i="9" s="1"/>
  <c r="AC87" i="9"/>
  <c r="BN87" i="9" s="1"/>
  <c r="AB87" i="9"/>
  <c r="BM87" i="9" s="1"/>
  <c r="AA87" i="9"/>
  <c r="BL87" i="9" s="1"/>
  <c r="Z87" i="9"/>
  <c r="BK87" i="9" s="1"/>
  <c r="Y87" i="9"/>
  <c r="BJ87" i="9" s="1"/>
  <c r="X87" i="9"/>
  <c r="BI87" i="9" s="1"/>
  <c r="W87" i="9"/>
  <c r="BH87" i="9" s="1"/>
  <c r="V87" i="9"/>
  <c r="BG87" i="9" s="1"/>
  <c r="U87" i="9"/>
  <c r="BF87" i="9" s="1"/>
  <c r="T87" i="9"/>
  <c r="BE87" i="9" s="1"/>
  <c r="S87" i="9"/>
  <c r="BD87" i="9" s="1"/>
  <c r="R87" i="9"/>
  <c r="BC87" i="9" s="1"/>
  <c r="Q87" i="9"/>
  <c r="BB87" i="9" s="1"/>
  <c r="P87" i="9"/>
  <c r="BA87" i="9" s="1"/>
  <c r="O87" i="9"/>
  <c r="AZ87" i="9" s="1"/>
  <c r="N87" i="9"/>
  <c r="AY87" i="9" s="1"/>
  <c r="M87" i="9"/>
  <c r="AX87" i="9" s="1"/>
  <c r="L87" i="9"/>
  <c r="AW87" i="9" s="1"/>
  <c r="K87" i="9"/>
  <c r="AV87" i="9" s="1"/>
  <c r="J87" i="9"/>
  <c r="AU87" i="9" s="1"/>
  <c r="I87" i="9"/>
  <c r="AT87" i="9" s="1"/>
  <c r="H87" i="9"/>
  <c r="AS87" i="9" s="1"/>
  <c r="G87" i="9"/>
  <c r="AR87" i="9" s="1"/>
  <c r="F87" i="9"/>
  <c r="AQ87" i="9" s="1"/>
  <c r="AJ86" i="9"/>
  <c r="BU86" i="9" s="1"/>
  <c r="AI86" i="9"/>
  <c r="BT86" i="9" s="1"/>
  <c r="AH86" i="9"/>
  <c r="BS86" i="9" s="1"/>
  <c r="AG86" i="9"/>
  <c r="BR86" i="9" s="1"/>
  <c r="AF86" i="9"/>
  <c r="BQ86" i="9" s="1"/>
  <c r="AE86" i="9"/>
  <c r="BP86" i="9" s="1"/>
  <c r="AD86" i="9"/>
  <c r="BO86" i="9" s="1"/>
  <c r="AC86" i="9"/>
  <c r="BN86" i="9" s="1"/>
  <c r="AB86" i="9"/>
  <c r="BM86" i="9" s="1"/>
  <c r="AA86" i="9"/>
  <c r="BL86" i="9" s="1"/>
  <c r="Z86" i="9"/>
  <c r="BK86" i="9" s="1"/>
  <c r="Y86" i="9"/>
  <c r="BJ86" i="9" s="1"/>
  <c r="X86" i="9"/>
  <c r="BI86" i="9" s="1"/>
  <c r="W86" i="9"/>
  <c r="BH86" i="9" s="1"/>
  <c r="V86" i="9"/>
  <c r="BG86" i="9" s="1"/>
  <c r="U86" i="9"/>
  <c r="BF86" i="9" s="1"/>
  <c r="T86" i="9"/>
  <c r="BE86" i="9" s="1"/>
  <c r="S86" i="9"/>
  <c r="BD86" i="9" s="1"/>
  <c r="R86" i="9"/>
  <c r="BC86" i="9" s="1"/>
  <c r="Q86" i="9"/>
  <c r="BB86" i="9" s="1"/>
  <c r="P86" i="9"/>
  <c r="BA86" i="9" s="1"/>
  <c r="O86" i="9"/>
  <c r="AZ86" i="9" s="1"/>
  <c r="N86" i="9"/>
  <c r="AY86" i="9" s="1"/>
  <c r="M86" i="9"/>
  <c r="AX86" i="9" s="1"/>
  <c r="L86" i="9"/>
  <c r="AW86" i="9" s="1"/>
  <c r="K86" i="9"/>
  <c r="AV86" i="9" s="1"/>
  <c r="J86" i="9"/>
  <c r="AU86" i="9" s="1"/>
  <c r="I86" i="9"/>
  <c r="AT86" i="9" s="1"/>
  <c r="H86" i="9"/>
  <c r="AS86" i="9" s="1"/>
  <c r="G86" i="9"/>
  <c r="AR86" i="9" s="1"/>
  <c r="F86" i="9"/>
  <c r="AQ86" i="9" s="1"/>
  <c r="AJ85" i="9"/>
  <c r="BU85" i="9" s="1"/>
  <c r="AI85" i="9"/>
  <c r="BT85" i="9" s="1"/>
  <c r="AH85" i="9"/>
  <c r="BS85" i="9" s="1"/>
  <c r="AG85" i="9"/>
  <c r="BR85" i="9" s="1"/>
  <c r="AF85" i="9"/>
  <c r="BQ85" i="9" s="1"/>
  <c r="AE85" i="9"/>
  <c r="BP85" i="9" s="1"/>
  <c r="AD85" i="9"/>
  <c r="BO85" i="9" s="1"/>
  <c r="AC85" i="9"/>
  <c r="BN85" i="9" s="1"/>
  <c r="AB85" i="9"/>
  <c r="BM85" i="9" s="1"/>
  <c r="AA85" i="9"/>
  <c r="BL85" i="9" s="1"/>
  <c r="Z85" i="9"/>
  <c r="BK85" i="9" s="1"/>
  <c r="Y85" i="9"/>
  <c r="BJ85" i="9" s="1"/>
  <c r="X85" i="9"/>
  <c r="BI85" i="9" s="1"/>
  <c r="W85" i="9"/>
  <c r="BH85" i="9" s="1"/>
  <c r="V85" i="9"/>
  <c r="BG85" i="9" s="1"/>
  <c r="U85" i="9"/>
  <c r="BF85" i="9" s="1"/>
  <c r="T85" i="9"/>
  <c r="BE85" i="9" s="1"/>
  <c r="S85" i="9"/>
  <c r="BD85" i="9" s="1"/>
  <c r="R85" i="9"/>
  <c r="BC85" i="9" s="1"/>
  <c r="Q85" i="9"/>
  <c r="BB85" i="9" s="1"/>
  <c r="P85" i="9"/>
  <c r="BA85" i="9" s="1"/>
  <c r="O85" i="9"/>
  <c r="AZ85" i="9" s="1"/>
  <c r="N85" i="9"/>
  <c r="AY85" i="9" s="1"/>
  <c r="M85" i="9"/>
  <c r="AX85" i="9" s="1"/>
  <c r="L85" i="9"/>
  <c r="AW85" i="9" s="1"/>
  <c r="K85" i="9"/>
  <c r="AV85" i="9" s="1"/>
  <c r="J85" i="9"/>
  <c r="AU85" i="9" s="1"/>
  <c r="I85" i="9"/>
  <c r="AT85" i="9" s="1"/>
  <c r="H85" i="9"/>
  <c r="AS85" i="9" s="1"/>
  <c r="G85" i="9"/>
  <c r="AR85" i="9" s="1"/>
  <c r="F85" i="9"/>
  <c r="AQ85" i="9" s="1"/>
  <c r="AJ84" i="9"/>
  <c r="BU84" i="9" s="1"/>
  <c r="AI84" i="9"/>
  <c r="BT84" i="9" s="1"/>
  <c r="AH84" i="9"/>
  <c r="BS84" i="9" s="1"/>
  <c r="AG84" i="9"/>
  <c r="BR84" i="9" s="1"/>
  <c r="AF84" i="9"/>
  <c r="BQ84" i="9" s="1"/>
  <c r="AE84" i="9"/>
  <c r="BP84" i="9" s="1"/>
  <c r="AD84" i="9"/>
  <c r="BO84" i="9" s="1"/>
  <c r="AC84" i="9"/>
  <c r="BN84" i="9" s="1"/>
  <c r="AB84" i="9"/>
  <c r="BM84" i="9" s="1"/>
  <c r="AA84" i="9"/>
  <c r="BL84" i="9" s="1"/>
  <c r="Z84" i="9"/>
  <c r="BK84" i="9" s="1"/>
  <c r="Y84" i="9"/>
  <c r="BJ84" i="9" s="1"/>
  <c r="X84" i="9"/>
  <c r="BI84" i="9" s="1"/>
  <c r="W84" i="9"/>
  <c r="BH84" i="9" s="1"/>
  <c r="V84" i="9"/>
  <c r="BG84" i="9" s="1"/>
  <c r="U84" i="9"/>
  <c r="BF84" i="9" s="1"/>
  <c r="T84" i="9"/>
  <c r="BE84" i="9" s="1"/>
  <c r="S84" i="9"/>
  <c r="BD84" i="9" s="1"/>
  <c r="R84" i="9"/>
  <c r="BC84" i="9" s="1"/>
  <c r="Q84" i="9"/>
  <c r="BB84" i="9" s="1"/>
  <c r="P84" i="9"/>
  <c r="BA84" i="9" s="1"/>
  <c r="O84" i="9"/>
  <c r="AZ84" i="9" s="1"/>
  <c r="N84" i="9"/>
  <c r="AY84" i="9" s="1"/>
  <c r="M84" i="9"/>
  <c r="AX84" i="9" s="1"/>
  <c r="L84" i="9"/>
  <c r="AW84" i="9" s="1"/>
  <c r="K84" i="9"/>
  <c r="AV84" i="9" s="1"/>
  <c r="J84" i="9"/>
  <c r="AU84" i="9" s="1"/>
  <c r="I84" i="9"/>
  <c r="AT84" i="9" s="1"/>
  <c r="H84" i="9"/>
  <c r="AS84" i="9" s="1"/>
  <c r="G84" i="9"/>
  <c r="AR84" i="9" s="1"/>
  <c r="F84" i="9"/>
  <c r="AQ84" i="9" s="1"/>
  <c r="AJ83" i="9"/>
  <c r="BU83" i="9" s="1"/>
  <c r="AI83" i="9"/>
  <c r="BT83" i="9" s="1"/>
  <c r="AH83" i="9"/>
  <c r="BS83" i="9" s="1"/>
  <c r="AG83" i="9"/>
  <c r="BR83" i="9" s="1"/>
  <c r="AF83" i="9"/>
  <c r="BQ83" i="9" s="1"/>
  <c r="AE83" i="9"/>
  <c r="BP83" i="9" s="1"/>
  <c r="AD83" i="9"/>
  <c r="BO83" i="9" s="1"/>
  <c r="AC83" i="9"/>
  <c r="BN83" i="9" s="1"/>
  <c r="AB83" i="9"/>
  <c r="BM83" i="9" s="1"/>
  <c r="AA83" i="9"/>
  <c r="BL83" i="9" s="1"/>
  <c r="Z83" i="9"/>
  <c r="BK83" i="9" s="1"/>
  <c r="Y83" i="9"/>
  <c r="BJ83" i="9" s="1"/>
  <c r="X83" i="9"/>
  <c r="BI83" i="9" s="1"/>
  <c r="W83" i="9"/>
  <c r="BH83" i="9" s="1"/>
  <c r="V83" i="9"/>
  <c r="BG83" i="9" s="1"/>
  <c r="U83" i="9"/>
  <c r="BF83" i="9" s="1"/>
  <c r="T83" i="9"/>
  <c r="BE83" i="9" s="1"/>
  <c r="S83" i="9"/>
  <c r="BD83" i="9" s="1"/>
  <c r="R83" i="9"/>
  <c r="BC83" i="9" s="1"/>
  <c r="Q83" i="9"/>
  <c r="BB83" i="9" s="1"/>
  <c r="P83" i="9"/>
  <c r="BA83" i="9" s="1"/>
  <c r="O83" i="9"/>
  <c r="AZ83" i="9" s="1"/>
  <c r="N83" i="9"/>
  <c r="AY83" i="9" s="1"/>
  <c r="M83" i="9"/>
  <c r="AX83" i="9" s="1"/>
  <c r="L83" i="9"/>
  <c r="AW83" i="9" s="1"/>
  <c r="K83" i="9"/>
  <c r="AV83" i="9" s="1"/>
  <c r="J83" i="9"/>
  <c r="AU83" i="9" s="1"/>
  <c r="I83" i="9"/>
  <c r="AT83" i="9" s="1"/>
  <c r="H83" i="9"/>
  <c r="AS83" i="9" s="1"/>
  <c r="G83" i="9"/>
  <c r="AR83" i="9" s="1"/>
  <c r="F83" i="9"/>
  <c r="AQ83" i="9" s="1"/>
  <c r="AJ82" i="9"/>
  <c r="BU82" i="9" s="1"/>
  <c r="AI82" i="9"/>
  <c r="BT82" i="9" s="1"/>
  <c r="AH82" i="9"/>
  <c r="BS82" i="9" s="1"/>
  <c r="AG82" i="9"/>
  <c r="BR82" i="9" s="1"/>
  <c r="AF82" i="9"/>
  <c r="BQ82" i="9" s="1"/>
  <c r="AE82" i="9"/>
  <c r="BP82" i="9" s="1"/>
  <c r="AD82" i="9"/>
  <c r="BO82" i="9" s="1"/>
  <c r="AC82" i="9"/>
  <c r="BN82" i="9" s="1"/>
  <c r="AB82" i="9"/>
  <c r="BM82" i="9" s="1"/>
  <c r="AA82" i="9"/>
  <c r="BL82" i="9" s="1"/>
  <c r="Z82" i="9"/>
  <c r="BK82" i="9" s="1"/>
  <c r="Y82" i="9"/>
  <c r="BJ82" i="9" s="1"/>
  <c r="X82" i="9"/>
  <c r="BI82" i="9" s="1"/>
  <c r="W82" i="9"/>
  <c r="BH82" i="9" s="1"/>
  <c r="V82" i="9"/>
  <c r="BG82" i="9" s="1"/>
  <c r="U82" i="9"/>
  <c r="BF82" i="9" s="1"/>
  <c r="T82" i="9"/>
  <c r="BE82" i="9" s="1"/>
  <c r="S82" i="9"/>
  <c r="BD82" i="9" s="1"/>
  <c r="R82" i="9"/>
  <c r="BC82" i="9" s="1"/>
  <c r="Q82" i="9"/>
  <c r="BB82" i="9" s="1"/>
  <c r="P82" i="9"/>
  <c r="BA82" i="9" s="1"/>
  <c r="O82" i="9"/>
  <c r="AZ82" i="9" s="1"/>
  <c r="N82" i="9"/>
  <c r="AY82" i="9" s="1"/>
  <c r="M82" i="9"/>
  <c r="AX82" i="9" s="1"/>
  <c r="L82" i="9"/>
  <c r="AW82" i="9" s="1"/>
  <c r="K82" i="9"/>
  <c r="AV82" i="9" s="1"/>
  <c r="J82" i="9"/>
  <c r="AU82" i="9" s="1"/>
  <c r="I82" i="9"/>
  <c r="AT82" i="9" s="1"/>
  <c r="H82" i="9"/>
  <c r="AS82" i="9" s="1"/>
  <c r="G82" i="9"/>
  <c r="AR82" i="9" s="1"/>
  <c r="F82" i="9"/>
  <c r="AQ82" i="9" s="1"/>
  <c r="AJ81" i="9"/>
  <c r="BU81" i="9" s="1"/>
  <c r="AI81" i="9"/>
  <c r="BT81" i="9" s="1"/>
  <c r="AH81" i="9"/>
  <c r="BS81" i="9" s="1"/>
  <c r="AG81" i="9"/>
  <c r="BR81" i="9" s="1"/>
  <c r="AF81" i="9"/>
  <c r="BQ81" i="9" s="1"/>
  <c r="AE81" i="9"/>
  <c r="BP81" i="9" s="1"/>
  <c r="AD81" i="9"/>
  <c r="BO81" i="9" s="1"/>
  <c r="AC81" i="9"/>
  <c r="BN81" i="9" s="1"/>
  <c r="AB81" i="9"/>
  <c r="BM81" i="9" s="1"/>
  <c r="AA81" i="9"/>
  <c r="BL81" i="9" s="1"/>
  <c r="Z81" i="9"/>
  <c r="BK81" i="9" s="1"/>
  <c r="Y81" i="9"/>
  <c r="BJ81" i="9" s="1"/>
  <c r="X81" i="9"/>
  <c r="BI81" i="9" s="1"/>
  <c r="W81" i="9"/>
  <c r="BH81" i="9" s="1"/>
  <c r="V81" i="9"/>
  <c r="BG81" i="9" s="1"/>
  <c r="U81" i="9"/>
  <c r="BF81" i="9" s="1"/>
  <c r="T81" i="9"/>
  <c r="BE81" i="9" s="1"/>
  <c r="S81" i="9"/>
  <c r="BD81" i="9" s="1"/>
  <c r="R81" i="9"/>
  <c r="BC81" i="9" s="1"/>
  <c r="Q81" i="9"/>
  <c r="BB81" i="9" s="1"/>
  <c r="P81" i="9"/>
  <c r="BA81" i="9" s="1"/>
  <c r="O81" i="9"/>
  <c r="AZ81" i="9" s="1"/>
  <c r="N81" i="9"/>
  <c r="AY81" i="9" s="1"/>
  <c r="M81" i="9"/>
  <c r="AX81" i="9" s="1"/>
  <c r="L81" i="9"/>
  <c r="AW81" i="9" s="1"/>
  <c r="K81" i="9"/>
  <c r="AV81" i="9" s="1"/>
  <c r="J81" i="9"/>
  <c r="AU81" i="9" s="1"/>
  <c r="I81" i="9"/>
  <c r="AT81" i="9" s="1"/>
  <c r="H81" i="9"/>
  <c r="AS81" i="9" s="1"/>
  <c r="G81" i="9"/>
  <c r="AR81" i="9" s="1"/>
  <c r="F81" i="9"/>
  <c r="AQ81" i="9" s="1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AJ79" i="9"/>
  <c r="AI79" i="9"/>
  <c r="AH79" i="9"/>
  <c r="AG79" i="9"/>
  <c r="AF79" i="9"/>
  <c r="AE79" i="9"/>
  <c r="AD79" i="9"/>
  <c r="AC79" i="9"/>
  <c r="AB79" i="9"/>
  <c r="AA79" i="9"/>
  <c r="Z79" i="9"/>
  <c r="Y79" i="9"/>
  <c r="X79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AJ78" i="9"/>
  <c r="AI78" i="9"/>
  <c r="AH78" i="9"/>
  <c r="AG78" i="9"/>
  <c r="AF78" i="9"/>
  <c r="AE78" i="9"/>
  <c r="AD78" i="9"/>
  <c r="AC78" i="9"/>
  <c r="AB78" i="9"/>
  <c r="AA78" i="9"/>
  <c r="Z78" i="9"/>
  <c r="Y78" i="9"/>
  <c r="X78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AJ69" i="9"/>
  <c r="AI69" i="9"/>
  <c r="AH69" i="9"/>
  <c r="AG69" i="9"/>
  <c r="AF69" i="9"/>
  <c r="AE69" i="9"/>
  <c r="AD69" i="9"/>
  <c r="AC69" i="9"/>
  <c r="AB69" i="9"/>
  <c r="AA69" i="9"/>
  <c r="Z69" i="9"/>
  <c r="Y69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AJ68" i="9"/>
  <c r="AI68" i="9"/>
  <c r="AH68" i="9"/>
  <c r="AG68" i="9"/>
  <c r="AF68" i="9"/>
  <c r="AE68" i="9"/>
  <c r="AD68" i="9"/>
  <c r="AC68" i="9"/>
  <c r="AB68" i="9"/>
  <c r="AA68" i="9"/>
  <c r="Z68" i="9"/>
  <c r="Y68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AJ67" i="9"/>
  <c r="AI67" i="9"/>
  <c r="AH67" i="9"/>
  <c r="AG67" i="9"/>
  <c r="AF67" i="9"/>
  <c r="AE67" i="9"/>
  <c r="AD67" i="9"/>
  <c r="AC67" i="9"/>
  <c r="AB67" i="9"/>
  <c r="AA67" i="9"/>
  <c r="Z67" i="9"/>
  <c r="Y67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AJ66" i="9"/>
  <c r="AI66" i="9"/>
  <c r="AH66" i="9"/>
  <c r="AG66" i="9"/>
  <c r="AF66" i="9"/>
  <c r="AE66" i="9"/>
  <c r="AD66" i="9"/>
  <c r="AC66" i="9"/>
  <c r="AB66" i="9"/>
  <c r="AA66" i="9"/>
  <c r="Z66" i="9"/>
  <c r="Y66" i="9"/>
  <c r="X66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H66" i="9"/>
  <c r="G66" i="9"/>
  <c r="F66" i="9"/>
  <c r="AJ65" i="9"/>
  <c r="AI65" i="9"/>
  <c r="AH65" i="9"/>
  <c r="AG65" i="9"/>
  <c r="AF65" i="9"/>
  <c r="AE65" i="9"/>
  <c r="AD65" i="9"/>
  <c r="AC65" i="9"/>
  <c r="AB65" i="9"/>
  <c r="AA65" i="9"/>
  <c r="Z65" i="9"/>
  <c r="Y65" i="9"/>
  <c r="X65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G65" i="9"/>
  <c r="F65" i="9"/>
  <c r="AJ64" i="9"/>
  <c r="AI64" i="9"/>
  <c r="AH64" i="9"/>
  <c r="AG64" i="9"/>
  <c r="AF64" i="9"/>
  <c r="AE64" i="9"/>
  <c r="AD64" i="9"/>
  <c r="AC64" i="9"/>
  <c r="AB64" i="9"/>
  <c r="AA64" i="9"/>
  <c r="Z64" i="9"/>
  <c r="Y64" i="9"/>
  <c r="X64" i="9"/>
  <c r="W64" i="9"/>
  <c r="V64" i="9"/>
  <c r="U64" i="9"/>
  <c r="T64" i="9"/>
  <c r="S64" i="9"/>
  <c r="R64" i="9"/>
  <c r="Q64" i="9"/>
  <c r="P64" i="9"/>
  <c r="O64" i="9"/>
  <c r="N64" i="9"/>
  <c r="M64" i="9"/>
  <c r="L64" i="9"/>
  <c r="K64" i="9"/>
  <c r="J64" i="9"/>
  <c r="I64" i="9"/>
  <c r="H64" i="9"/>
  <c r="G64" i="9"/>
  <c r="F64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G62" i="9"/>
  <c r="F62" i="9"/>
  <c r="AJ61" i="9"/>
  <c r="AI61" i="9"/>
  <c r="AH61" i="9"/>
  <c r="AG61" i="9"/>
  <c r="AF61" i="9"/>
  <c r="AE61" i="9"/>
  <c r="AD61" i="9"/>
  <c r="AC61" i="9"/>
  <c r="AB61" i="9"/>
  <c r="AA61" i="9"/>
  <c r="Z61" i="9"/>
  <c r="Y61" i="9"/>
  <c r="X61" i="9"/>
  <c r="W61" i="9"/>
  <c r="V61" i="9"/>
  <c r="U61" i="9"/>
  <c r="T61" i="9"/>
  <c r="S61" i="9"/>
  <c r="R61" i="9"/>
  <c r="Q61" i="9"/>
  <c r="P61" i="9"/>
  <c r="O61" i="9"/>
  <c r="N61" i="9"/>
  <c r="M61" i="9"/>
  <c r="L61" i="9"/>
  <c r="K61" i="9"/>
  <c r="J61" i="9"/>
  <c r="I61" i="9"/>
  <c r="H61" i="9"/>
  <c r="G61" i="9"/>
  <c r="F61" i="9"/>
  <c r="AJ60" i="9"/>
  <c r="AI60" i="9"/>
  <c r="AH60" i="9"/>
  <c r="AG60" i="9"/>
  <c r="AF60" i="9"/>
  <c r="AE60" i="9"/>
  <c r="AD60" i="9"/>
  <c r="AC60" i="9"/>
  <c r="AB60" i="9"/>
  <c r="AA60" i="9"/>
  <c r="Z60" i="9"/>
  <c r="Y60" i="9"/>
  <c r="X60" i="9"/>
  <c r="W60" i="9"/>
  <c r="V60" i="9"/>
  <c r="U60" i="9"/>
  <c r="T60" i="9"/>
  <c r="S60" i="9"/>
  <c r="R60" i="9"/>
  <c r="Q60" i="9"/>
  <c r="P60" i="9"/>
  <c r="O60" i="9"/>
  <c r="N60" i="9"/>
  <c r="M60" i="9"/>
  <c r="L60" i="9"/>
  <c r="K60" i="9"/>
  <c r="J60" i="9"/>
  <c r="I60" i="9"/>
  <c r="H60" i="9"/>
  <c r="G60" i="9"/>
  <c r="F60" i="9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AJ58" i="9"/>
  <c r="AI58" i="9"/>
  <c r="AH58" i="9"/>
  <c r="AG58" i="9"/>
  <c r="AF58" i="9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M58" i="9"/>
  <c r="L58" i="9"/>
  <c r="K58" i="9"/>
  <c r="J58" i="9"/>
  <c r="I58" i="9"/>
  <c r="H58" i="9"/>
  <c r="G58" i="9"/>
  <c r="F58" i="9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AK22" i="9" s="1"/>
  <c r="F22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C206" i="12"/>
  <c r="D206" i="12"/>
  <c r="E206" i="12"/>
  <c r="C207" i="12"/>
  <c r="D207" i="12"/>
  <c r="E207" i="12"/>
  <c r="C208" i="12"/>
  <c r="D208" i="12"/>
  <c r="E208" i="12"/>
  <c r="C209" i="12"/>
  <c r="D209" i="12"/>
  <c r="E209" i="12"/>
  <c r="C210" i="12"/>
  <c r="D210" i="12"/>
  <c r="E210" i="12"/>
  <c r="C211" i="12"/>
  <c r="D211" i="12"/>
  <c r="E211" i="12"/>
  <c r="C212" i="12"/>
  <c r="D212" i="12"/>
  <c r="E212" i="12"/>
  <c r="C213" i="12"/>
  <c r="D213" i="12"/>
  <c r="E213" i="12"/>
  <c r="C214" i="12"/>
  <c r="D214" i="12"/>
  <c r="E214" i="12"/>
  <c r="C215" i="12"/>
  <c r="D215" i="12"/>
  <c r="E215" i="12"/>
  <c r="C216" i="12"/>
  <c r="D216" i="12"/>
  <c r="E216" i="12"/>
  <c r="C217" i="12"/>
  <c r="D217" i="12"/>
  <c r="E217" i="12"/>
  <c r="C218" i="12"/>
  <c r="D218" i="12"/>
  <c r="E218" i="12"/>
  <c r="C219" i="12"/>
  <c r="D219" i="12"/>
  <c r="E219" i="12"/>
  <c r="C220" i="12"/>
  <c r="D220" i="12"/>
  <c r="E220" i="12"/>
  <c r="C221" i="12"/>
  <c r="D221" i="12"/>
  <c r="E221" i="12"/>
  <c r="C222" i="12"/>
  <c r="D222" i="12"/>
  <c r="E222" i="12"/>
  <c r="C223" i="12"/>
  <c r="D223" i="12"/>
  <c r="E223" i="12"/>
  <c r="C224" i="12"/>
  <c r="D224" i="12"/>
  <c r="E224" i="12"/>
  <c r="C225" i="12"/>
  <c r="D225" i="12"/>
  <c r="E225" i="12"/>
  <c r="C226" i="12"/>
  <c r="D226" i="12"/>
  <c r="E226" i="12"/>
  <c r="C227" i="12"/>
  <c r="D227" i="12"/>
  <c r="E227" i="12"/>
  <c r="C228" i="12"/>
  <c r="D228" i="12"/>
  <c r="E228" i="12"/>
  <c r="C229" i="12"/>
  <c r="D229" i="12"/>
  <c r="E229" i="12"/>
  <c r="C230" i="12"/>
  <c r="D230" i="12"/>
  <c r="E230" i="12"/>
  <c r="C231" i="12"/>
  <c r="D231" i="12"/>
  <c r="E231" i="12"/>
  <c r="C232" i="12"/>
  <c r="D232" i="12"/>
  <c r="E232" i="12"/>
  <c r="C233" i="12"/>
  <c r="D233" i="12"/>
  <c r="E233" i="12"/>
  <c r="C234" i="12"/>
  <c r="D234" i="12"/>
  <c r="E234" i="12"/>
  <c r="C235" i="12"/>
  <c r="D235" i="12"/>
  <c r="E235" i="12"/>
  <c r="C236" i="12"/>
  <c r="D236" i="12"/>
  <c r="E236" i="12"/>
  <c r="C237" i="12"/>
  <c r="D237" i="12"/>
  <c r="E237" i="12"/>
  <c r="C238" i="12"/>
  <c r="D238" i="12"/>
  <c r="E238" i="12"/>
  <c r="C239" i="12"/>
  <c r="D239" i="12"/>
  <c r="E239" i="12"/>
  <c r="C240" i="12"/>
  <c r="D240" i="12"/>
  <c r="E240" i="12"/>
  <c r="C241" i="12"/>
  <c r="D241" i="12"/>
  <c r="E241" i="12"/>
  <c r="C242" i="12"/>
  <c r="D242" i="12"/>
  <c r="E242" i="12"/>
  <c r="C243" i="12"/>
  <c r="D243" i="12"/>
  <c r="E243" i="12"/>
  <c r="C244" i="12"/>
  <c r="D244" i="12"/>
  <c r="E244" i="12"/>
  <c r="C245" i="12"/>
  <c r="D245" i="12"/>
  <c r="E245" i="12"/>
  <c r="C246" i="12"/>
  <c r="D246" i="12"/>
  <c r="E246" i="12"/>
  <c r="C247" i="12"/>
  <c r="D247" i="12"/>
  <c r="E247" i="12"/>
  <c r="C248" i="12"/>
  <c r="D248" i="12"/>
  <c r="E248" i="12"/>
  <c r="C249" i="12"/>
  <c r="D249" i="12"/>
  <c r="E249" i="12"/>
  <c r="C250" i="12"/>
  <c r="D250" i="12"/>
  <c r="E250" i="12"/>
  <c r="C251" i="12"/>
  <c r="D251" i="12"/>
  <c r="E251" i="12"/>
  <c r="C252" i="12"/>
  <c r="D252" i="12"/>
  <c r="E252" i="12"/>
  <c r="C253" i="12"/>
  <c r="D253" i="12"/>
  <c r="E253" i="12"/>
  <c r="C254" i="12"/>
  <c r="D254" i="12"/>
  <c r="E254" i="12"/>
  <c r="C255" i="12"/>
  <c r="D255" i="12"/>
  <c r="E255" i="12"/>
  <c r="C256" i="12"/>
  <c r="D256" i="12"/>
  <c r="E256" i="12"/>
  <c r="C257" i="12"/>
  <c r="D257" i="12"/>
  <c r="E257" i="12"/>
  <c r="C258" i="12"/>
  <c r="D258" i="12"/>
  <c r="E258" i="12"/>
  <c r="C259" i="12"/>
  <c r="D259" i="12"/>
  <c r="E259" i="12"/>
  <c r="C260" i="12"/>
  <c r="D260" i="12"/>
  <c r="E260" i="12"/>
  <c r="C261" i="12"/>
  <c r="D261" i="12"/>
  <c r="E261" i="12"/>
  <c r="C262" i="12"/>
  <c r="D262" i="12"/>
  <c r="E262" i="12"/>
  <c r="C263" i="12"/>
  <c r="D263" i="12"/>
  <c r="E263" i="12"/>
  <c r="C264" i="12"/>
  <c r="D264" i="12"/>
  <c r="E264" i="12"/>
  <c r="C265" i="12"/>
  <c r="D265" i="12"/>
  <c r="E265" i="12"/>
  <c r="C266" i="12"/>
  <c r="D266" i="12"/>
  <c r="E266" i="12"/>
  <c r="C267" i="12"/>
  <c r="D267" i="12"/>
  <c r="E267" i="12"/>
  <c r="C268" i="12"/>
  <c r="D268" i="12"/>
  <c r="E268" i="12"/>
  <c r="C269" i="12"/>
  <c r="D269" i="12"/>
  <c r="E269" i="12"/>
  <c r="C270" i="12"/>
  <c r="D270" i="12"/>
  <c r="E270" i="12"/>
  <c r="C271" i="12"/>
  <c r="D271" i="12"/>
  <c r="E271" i="12"/>
  <c r="C272" i="12"/>
  <c r="D272" i="12"/>
  <c r="E272" i="12"/>
  <c r="C273" i="12"/>
  <c r="D273" i="12"/>
  <c r="E273" i="12"/>
  <c r="C274" i="12"/>
  <c r="D274" i="12"/>
  <c r="E274" i="12"/>
  <c r="C275" i="12"/>
  <c r="D275" i="12"/>
  <c r="E275" i="12"/>
  <c r="C276" i="12"/>
  <c r="D276" i="12"/>
  <c r="E276" i="12"/>
  <c r="C277" i="12"/>
  <c r="D277" i="12"/>
  <c r="E277" i="12"/>
  <c r="C278" i="12"/>
  <c r="D278" i="12"/>
  <c r="E278" i="12"/>
  <c r="C279" i="12"/>
  <c r="D279" i="12"/>
  <c r="E279" i="12"/>
  <c r="C280" i="12"/>
  <c r="D280" i="12"/>
  <c r="E280" i="12"/>
  <c r="C281" i="12"/>
  <c r="D281" i="12"/>
  <c r="E281" i="12"/>
  <c r="C282" i="12"/>
  <c r="D282" i="12"/>
  <c r="E282" i="12"/>
  <c r="C283" i="12"/>
  <c r="D283" i="12"/>
  <c r="E283" i="12"/>
  <c r="C284" i="12"/>
  <c r="D284" i="12"/>
  <c r="E284" i="12"/>
  <c r="C285" i="12"/>
  <c r="D285" i="12"/>
  <c r="E285" i="12"/>
  <c r="C286" i="12"/>
  <c r="D286" i="12"/>
  <c r="E286" i="12"/>
  <c r="C287" i="12"/>
  <c r="D287" i="12"/>
  <c r="E287" i="12"/>
  <c r="C288" i="12"/>
  <c r="D288" i="12"/>
  <c r="E288" i="12"/>
  <c r="C289" i="12"/>
  <c r="D289" i="12"/>
  <c r="E289" i="12"/>
  <c r="C290" i="12"/>
  <c r="D290" i="12"/>
  <c r="E290" i="12"/>
  <c r="C291" i="12"/>
  <c r="D291" i="12"/>
  <c r="E291" i="12"/>
  <c r="C292" i="12"/>
  <c r="D292" i="12"/>
  <c r="E292" i="12"/>
  <c r="C293" i="12"/>
  <c r="D293" i="12"/>
  <c r="E293" i="12"/>
  <c r="C294" i="12"/>
  <c r="D294" i="12"/>
  <c r="E294" i="12"/>
  <c r="C295" i="12"/>
  <c r="D295" i="12"/>
  <c r="E295" i="12"/>
  <c r="C296" i="12"/>
  <c r="D296" i="12"/>
  <c r="E296" i="12"/>
  <c r="C297" i="12"/>
  <c r="D297" i="12"/>
  <c r="E297" i="12"/>
  <c r="C298" i="12"/>
  <c r="D298" i="12"/>
  <c r="E298" i="12"/>
  <c r="C299" i="12"/>
  <c r="D299" i="12"/>
  <c r="E299" i="12"/>
  <c r="C300" i="12"/>
  <c r="D300" i="12"/>
  <c r="E300" i="12"/>
  <c r="C301" i="12"/>
  <c r="D301" i="12"/>
  <c r="E301" i="12"/>
  <c r="C302" i="12"/>
  <c r="D302" i="12"/>
  <c r="E302" i="12"/>
  <c r="C303" i="12"/>
  <c r="D303" i="12"/>
  <c r="E303" i="12"/>
  <c r="C304" i="12"/>
  <c r="D304" i="12"/>
  <c r="E304" i="12"/>
  <c r="C305" i="12"/>
  <c r="D305" i="12"/>
  <c r="E305" i="12"/>
  <c r="C306" i="12"/>
  <c r="D306" i="12"/>
  <c r="E306" i="12"/>
  <c r="C307" i="12"/>
  <c r="D307" i="12"/>
  <c r="E307" i="12"/>
  <c r="C308" i="12"/>
  <c r="D308" i="12"/>
  <c r="E308" i="12"/>
  <c r="C309" i="12"/>
  <c r="D309" i="12"/>
  <c r="E309" i="12"/>
  <c r="C310" i="12"/>
  <c r="D310" i="12"/>
  <c r="E310" i="12"/>
  <c r="C311" i="12"/>
  <c r="D311" i="12"/>
  <c r="E311" i="12"/>
  <c r="C312" i="12"/>
  <c r="D312" i="12"/>
  <c r="E312" i="12"/>
  <c r="C313" i="12"/>
  <c r="D313" i="12"/>
  <c r="E313" i="12"/>
  <c r="C314" i="12"/>
  <c r="D314" i="12"/>
  <c r="E314" i="12"/>
  <c r="C315" i="12"/>
  <c r="D315" i="12"/>
  <c r="E315" i="12"/>
  <c r="C316" i="12"/>
  <c r="D316" i="12"/>
  <c r="E316" i="12"/>
  <c r="C317" i="12"/>
  <c r="D317" i="12"/>
  <c r="E317" i="12"/>
  <c r="C318" i="12"/>
  <c r="D318" i="12"/>
  <c r="E318" i="12"/>
  <c r="C319" i="12"/>
  <c r="D319" i="12"/>
  <c r="E319" i="12"/>
  <c r="C320" i="12"/>
  <c r="D320" i="12"/>
  <c r="E320" i="12"/>
  <c r="C321" i="12"/>
  <c r="D321" i="12"/>
  <c r="E321" i="12"/>
  <c r="C322" i="12"/>
  <c r="D322" i="12"/>
  <c r="E322" i="12"/>
  <c r="C323" i="12"/>
  <c r="D323" i="12"/>
  <c r="E323" i="12"/>
  <c r="C324" i="12"/>
  <c r="D324" i="12"/>
  <c r="E324" i="12"/>
  <c r="C325" i="12"/>
  <c r="D325" i="12"/>
  <c r="E325" i="12"/>
  <c r="C326" i="12"/>
  <c r="D326" i="12"/>
  <c r="E326" i="12"/>
  <c r="C327" i="12"/>
  <c r="D327" i="12"/>
  <c r="E327" i="12"/>
  <c r="C328" i="12"/>
  <c r="D328" i="12"/>
  <c r="E328" i="12"/>
  <c r="C329" i="12"/>
  <c r="D329" i="12"/>
  <c r="E329" i="12"/>
  <c r="C330" i="12"/>
  <c r="D330" i="12"/>
  <c r="E330" i="12"/>
  <c r="C331" i="12"/>
  <c r="D331" i="12"/>
  <c r="E331" i="12"/>
  <c r="C332" i="12"/>
  <c r="D332" i="12"/>
  <c r="E332" i="12"/>
  <c r="C333" i="12"/>
  <c r="D333" i="12"/>
  <c r="E333" i="12"/>
  <c r="C334" i="12"/>
  <c r="D334" i="12"/>
  <c r="E334" i="12"/>
  <c r="C335" i="12"/>
  <c r="D335" i="12"/>
  <c r="E335" i="12"/>
  <c r="C336" i="12"/>
  <c r="D336" i="12"/>
  <c r="E336" i="12"/>
  <c r="C337" i="12"/>
  <c r="D337" i="12"/>
  <c r="E337" i="12"/>
  <c r="C338" i="12"/>
  <c r="D338" i="12"/>
  <c r="E338" i="12"/>
  <c r="C339" i="12"/>
  <c r="D339" i="12"/>
  <c r="E339" i="12"/>
  <c r="C340" i="12"/>
  <c r="D340" i="12"/>
  <c r="E340" i="12"/>
  <c r="C341" i="12"/>
  <c r="D341" i="12"/>
  <c r="E341" i="12"/>
  <c r="C342" i="12"/>
  <c r="D342" i="12"/>
  <c r="E342" i="12"/>
  <c r="C343" i="12"/>
  <c r="D343" i="12"/>
  <c r="E343" i="12"/>
  <c r="C344" i="12"/>
  <c r="D344" i="12"/>
  <c r="E344" i="12"/>
  <c r="C345" i="12"/>
  <c r="D345" i="12"/>
  <c r="E345" i="12"/>
  <c r="C346" i="12"/>
  <c r="D346" i="12"/>
  <c r="E346" i="12"/>
  <c r="C347" i="12"/>
  <c r="D347" i="12"/>
  <c r="E347" i="12"/>
  <c r="C348" i="12"/>
  <c r="D348" i="12"/>
  <c r="E348" i="12"/>
  <c r="C349" i="12"/>
  <c r="D349" i="12"/>
  <c r="E349" i="12"/>
  <c r="C350" i="12"/>
  <c r="D350" i="12"/>
  <c r="E350" i="12"/>
  <c r="C351" i="12"/>
  <c r="D351" i="12"/>
  <c r="E351" i="12"/>
  <c r="C352" i="12"/>
  <c r="D352" i="12"/>
  <c r="E352" i="12"/>
  <c r="C353" i="12"/>
  <c r="D353" i="12"/>
  <c r="E353" i="12"/>
  <c r="C354" i="12"/>
  <c r="D354" i="12"/>
  <c r="E354" i="12"/>
  <c r="C355" i="12"/>
  <c r="D355" i="12"/>
  <c r="E355" i="12"/>
  <c r="C356" i="12"/>
  <c r="D356" i="12"/>
  <c r="E356" i="12"/>
  <c r="C357" i="12"/>
  <c r="D357" i="12"/>
  <c r="E357" i="12"/>
  <c r="C358" i="12"/>
  <c r="D358" i="12"/>
  <c r="E358" i="12"/>
  <c r="C359" i="12"/>
  <c r="D359" i="12"/>
  <c r="E359" i="12"/>
  <c r="C360" i="12"/>
  <c r="D360" i="12"/>
  <c r="E360" i="12"/>
  <c r="C361" i="12"/>
  <c r="D361" i="12"/>
  <c r="E361" i="12"/>
  <c r="C362" i="12"/>
  <c r="D362" i="12"/>
  <c r="E362" i="12"/>
  <c r="C363" i="12"/>
  <c r="D363" i="12"/>
  <c r="E363" i="12"/>
  <c r="C364" i="12"/>
  <c r="D364" i="12"/>
  <c r="E364" i="12"/>
  <c r="C365" i="12"/>
  <c r="D365" i="12"/>
  <c r="E365" i="12"/>
  <c r="C366" i="12"/>
  <c r="D366" i="12"/>
  <c r="E366" i="12"/>
  <c r="C367" i="12"/>
  <c r="D367" i="12"/>
  <c r="E367" i="12"/>
  <c r="C368" i="12"/>
  <c r="D368" i="12"/>
  <c r="E368" i="12"/>
  <c r="C369" i="12"/>
  <c r="D369" i="12"/>
  <c r="E369" i="12"/>
  <c r="C370" i="12"/>
  <c r="D370" i="12"/>
  <c r="E370" i="12"/>
  <c r="C371" i="12"/>
  <c r="D371" i="12"/>
  <c r="E371" i="12"/>
  <c r="C372" i="12"/>
  <c r="D372" i="12"/>
  <c r="E372" i="12"/>
  <c r="C373" i="12"/>
  <c r="D373" i="12"/>
  <c r="E373" i="12"/>
  <c r="C374" i="12"/>
  <c r="D374" i="12"/>
  <c r="E374" i="12"/>
  <c r="C375" i="12"/>
  <c r="D375" i="12"/>
  <c r="E375" i="12"/>
  <c r="C376" i="12"/>
  <c r="D376" i="12"/>
  <c r="E376" i="12"/>
  <c r="C377" i="12"/>
  <c r="D377" i="12"/>
  <c r="E377" i="12"/>
  <c r="C378" i="12"/>
  <c r="D378" i="12"/>
  <c r="E378" i="12"/>
  <c r="C379" i="12"/>
  <c r="D379" i="12"/>
  <c r="E379" i="12"/>
  <c r="C380" i="12"/>
  <c r="D380" i="12"/>
  <c r="E380" i="12"/>
  <c r="C381" i="12"/>
  <c r="D381" i="12"/>
  <c r="E381" i="12"/>
  <c r="C382" i="12"/>
  <c r="D382" i="12"/>
  <c r="E382" i="12"/>
  <c r="C383" i="12"/>
  <c r="D383" i="12"/>
  <c r="E383" i="12"/>
  <c r="C384" i="12"/>
  <c r="D384" i="12"/>
  <c r="E384" i="12"/>
  <c r="C385" i="12"/>
  <c r="D385" i="12"/>
  <c r="E385" i="12"/>
  <c r="C386" i="12"/>
  <c r="D386" i="12"/>
  <c r="E386" i="12"/>
  <c r="C387" i="12"/>
  <c r="D387" i="12"/>
  <c r="E387" i="12"/>
  <c r="C388" i="12"/>
  <c r="D388" i="12"/>
  <c r="E388" i="12"/>
  <c r="C389" i="12"/>
  <c r="D389" i="12"/>
  <c r="E389" i="12"/>
  <c r="C390" i="12"/>
  <c r="D390" i="12"/>
  <c r="E390" i="12"/>
  <c r="C391" i="12"/>
  <c r="D391" i="12"/>
  <c r="E391" i="12"/>
  <c r="C392" i="12"/>
  <c r="D392" i="12"/>
  <c r="E392" i="12"/>
  <c r="C393" i="12"/>
  <c r="D393" i="12"/>
  <c r="E393" i="12"/>
  <c r="C394" i="12"/>
  <c r="D394" i="12"/>
  <c r="E394" i="12"/>
  <c r="C395" i="12"/>
  <c r="D395" i="12"/>
  <c r="E395" i="12"/>
  <c r="C396" i="12"/>
  <c r="D396" i="12"/>
  <c r="E396" i="12"/>
  <c r="C397" i="12"/>
  <c r="D397" i="12"/>
  <c r="E397" i="12"/>
  <c r="C398" i="12"/>
  <c r="D398" i="12"/>
  <c r="E398" i="12"/>
  <c r="C399" i="12"/>
  <c r="D399" i="12"/>
  <c r="E399" i="12"/>
  <c r="C400" i="12"/>
  <c r="D400" i="12"/>
  <c r="E400" i="12"/>
  <c r="C401" i="12"/>
  <c r="D401" i="12"/>
  <c r="E401" i="12"/>
  <c r="C402" i="12"/>
  <c r="D402" i="12"/>
  <c r="E402" i="12"/>
  <c r="C403" i="12"/>
  <c r="D403" i="12"/>
  <c r="E403" i="12"/>
  <c r="C404" i="12"/>
  <c r="D404" i="12"/>
  <c r="E404" i="12"/>
  <c r="C405" i="12"/>
  <c r="D405" i="12"/>
  <c r="E405" i="12"/>
  <c r="C406" i="12"/>
  <c r="D406" i="12"/>
  <c r="E406" i="12"/>
  <c r="C407" i="12"/>
  <c r="D407" i="12"/>
  <c r="E407" i="12"/>
  <c r="C408" i="12"/>
  <c r="D408" i="12"/>
  <c r="E408" i="12"/>
  <c r="C409" i="12"/>
  <c r="D409" i="12"/>
  <c r="E409" i="12"/>
  <c r="C410" i="12"/>
  <c r="D410" i="12"/>
  <c r="E410" i="12"/>
  <c r="C411" i="12"/>
  <c r="D411" i="12"/>
  <c r="E411" i="12"/>
  <c r="C412" i="12"/>
  <c r="D412" i="12"/>
  <c r="E412" i="12"/>
  <c r="C413" i="12"/>
  <c r="D413" i="12"/>
  <c r="E413" i="12"/>
  <c r="C414" i="12"/>
  <c r="D414" i="12"/>
  <c r="E414" i="12"/>
  <c r="C415" i="12"/>
  <c r="D415" i="12"/>
  <c r="E415" i="12"/>
  <c r="C416" i="12"/>
  <c r="D416" i="12"/>
  <c r="E416" i="12"/>
  <c r="C417" i="12"/>
  <c r="D417" i="12"/>
  <c r="E417" i="12"/>
  <c r="C418" i="12"/>
  <c r="D418" i="12"/>
  <c r="E418" i="12"/>
  <c r="C419" i="12"/>
  <c r="D419" i="12"/>
  <c r="E419" i="12"/>
  <c r="C420" i="12"/>
  <c r="D420" i="12"/>
  <c r="E420" i="12"/>
  <c r="C421" i="12"/>
  <c r="D421" i="12"/>
  <c r="E421" i="12"/>
  <c r="C422" i="12"/>
  <c r="D422" i="12"/>
  <c r="E422" i="12"/>
  <c r="C423" i="12"/>
  <c r="D423" i="12"/>
  <c r="E423" i="12"/>
  <c r="C424" i="12"/>
  <c r="D424" i="12"/>
  <c r="E424" i="12"/>
  <c r="C425" i="12"/>
  <c r="D425" i="12"/>
  <c r="E425" i="12"/>
  <c r="C426" i="12"/>
  <c r="D426" i="12"/>
  <c r="E426" i="12"/>
  <c r="C427" i="12"/>
  <c r="D427" i="12"/>
  <c r="E427" i="12"/>
  <c r="C428" i="12"/>
  <c r="D428" i="12"/>
  <c r="E428" i="12"/>
  <c r="C429" i="12"/>
  <c r="D429" i="12"/>
  <c r="E429" i="12"/>
  <c r="C430" i="12"/>
  <c r="D430" i="12"/>
  <c r="E430" i="12"/>
  <c r="C431" i="12"/>
  <c r="D431" i="12"/>
  <c r="E431" i="12"/>
  <c r="C432" i="12"/>
  <c r="D432" i="12"/>
  <c r="E432" i="12"/>
  <c r="C433" i="12"/>
  <c r="D433" i="12"/>
  <c r="E433" i="12"/>
  <c r="C434" i="12"/>
  <c r="D434" i="12"/>
  <c r="E434" i="12"/>
  <c r="C435" i="12"/>
  <c r="D435" i="12"/>
  <c r="E435" i="12"/>
  <c r="C436" i="12"/>
  <c r="D436" i="12"/>
  <c r="E436" i="12"/>
  <c r="C437" i="12"/>
  <c r="D437" i="12"/>
  <c r="E437" i="12"/>
  <c r="C438" i="12"/>
  <c r="D438" i="12"/>
  <c r="E438" i="12"/>
  <c r="C439" i="12"/>
  <c r="D439" i="12"/>
  <c r="E439" i="12"/>
  <c r="C440" i="12"/>
  <c r="D440" i="12"/>
  <c r="E440" i="12"/>
  <c r="C441" i="12"/>
  <c r="D441" i="12"/>
  <c r="E441" i="12"/>
  <c r="C442" i="12"/>
  <c r="D442" i="12"/>
  <c r="E442" i="12"/>
  <c r="C443" i="12"/>
  <c r="D443" i="12"/>
  <c r="E443" i="12"/>
  <c r="C444" i="12"/>
  <c r="D444" i="12"/>
  <c r="E444" i="12"/>
  <c r="C445" i="12"/>
  <c r="D445" i="12"/>
  <c r="E445" i="12"/>
  <c r="C446" i="12"/>
  <c r="D446" i="12"/>
  <c r="E446" i="12"/>
  <c r="C447" i="12"/>
  <c r="D447" i="12"/>
  <c r="E447" i="12"/>
  <c r="C448" i="12"/>
  <c r="D448" i="12"/>
  <c r="E448" i="12"/>
  <c r="C449" i="12"/>
  <c r="D449" i="12"/>
  <c r="E449" i="12"/>
  <c r="C450" i="12"/>
  <c r="D450" i="12"/>
  <c r="E450" i="12"/>
  <c r="C451" i="12"/>
  <c r="D451" i="12"/>
  <c r="E451" i="12"/>
  <c r="C452" i="12"/>
  <c r="D452" i="12"/>
  <c r="E452" i="12"/>
  <c r="C453" i="12"/>
  <c r="D453" i="12"/>
  <c r="E453" i="12"/>
  <c r="C454" i="12"/>
  <c r="D454" i="12"/>
  <c r="E454" i="12"/>
  <c r="C455" i="12"/>
  <c r="D455" i="12"/>
  <c r="E455" i="12"/>
  <c r="C456" i="12"/>
  <c r="D456" i="12"/>
  <c r="E456" i="12"/>
  <c r="C457" i="12"/>
  <c r="D457" i="12"/>
  <c r="E457" i="12"/>
  <c r="C458" i="12"/>
  <c r="D458" i="12"/>
  <c r="E458" i="12"/>
  <c r="C459" i="12"/>
  <c r="D459" i="12"/>
  <c r="E459" i="12"/>
  <c r="C460" i="12"/>
  <c r="D460" i="12"/>
  <c r="E460" i="12"/>
  <c r="C461" i="12"/>
  <c r="D461" i="12"/>
  <c r="E461" i="12"/>
  <c r="C462" i="12"/>
  <c r="D462" i="12"/>
  <c r="E462" i="12"/>
  <c r="C463" i="12"/>
  <c r="D463" i="12"/>
  <c r="E463" i="12"/>
  <c r="C464" i="12"/>
  <c r="D464" i="12"/>
  <c r="E464" i="12"/>
  <c r="C465" i="12"/>
  <c r="D465" i="12"/>
  <c r="E465" i="12"/>
  <c r="C466" i="12"/>
  <c r="D466" i="12"/>
  <c r="E466" i="12"/>
  <c r="C467" i="12"/>
  <c r="D467" i="12"/>
  <c r="E467" i="12"/>
  <c r="C468" i="12"/>
  <c r="D468" i="12"/>
  <c r="E468" i="12"/>
  <c r="C469" i="12"/>
  <c r="D469" i="12"/>
  <c r="E469" i="12"/>
  <c r="C470" i="12"/>
  <c r="D470" i="12"/>
  <c r="E470" i="12"/>
  <c r="C471" i="12"/>
  <c r="D471" i="12"/>
  <c r="E471" i="12"/>
  <c r="C472" i="12"/>
  <c r="D472" i="12"/>
  <c r="E472" i="12"/>
  <c r="C473" i="12"/>
  <c r="D473" i="12"/>
  <c r="E473" i="12"/>
  <c r="C474" i="12"/>
  <c r="D474" i="12"/>
  <c r="E474" i="12"/>
  <c r="C475" i="12"/>
  <c r="D475" i="12"/>
  <c r="E475" i="12"/>
  <c r="C476" i="12"/>
  <c r="D476" i="12"/>
  <c r="E476" i="12"/>
  <c r="C477" i="12"/>
  <c r="D477" i="12"/>
  <c r="E477" i="12"/>
  <c r="C478" i="12"/>
  <c r="D478" i="12"/>
  <c r="E478" i="12"/>
  <c r="C479" i="12"/>
  <c r="D479" i="12"/>
  <c r="E479" i="12"/>
  <c r="C480" i="12"/>
  <c r="D480" i="12"/>
  <c r="E480" i="12"/>
  <c r="C481" i="12"/>
  <c r="D481" i="12"/>
  <c r="E481" i="12"/>
  <c r="C482" i="12"/>
  <c r="D482" i="12"/>
  <c r="E482" i="12"/>
  <c r="C483" i="12"/>
  <c r="D483" i="12"/>
  <c r="E483" i="12"/>
  <c r="C484" i="12"/>
  <c r="D484" i="12"/>
  <c r="E484" i="12"/>
  <c r="C485" i="12"/>
  <c r="D485" i="12"/>
  <c r="E485" i="12"/>
  <c r="C486" i="12"/>
  <c r="D486" i="12"/>
  <c r="E486" i="12"/>
  <c r="C487" i="12"/>
  <c r="D487" i="12"/>
  <c r="E487" i="12"/>
  <c r="C488" i="12"/>
  <c r="D488" i="12"/>
  <c r="E488" i="12"/>
  <c r="C489" i="12"/>
  <c r="D489" i="12"/>
  <c r="E489" i="12"/>
  <c r="C490" i="12"/>
  <c r="D490" i="12"/>
  <c r="E490" i="12"/>
  <c r="C491" i="12"/>
  <c r="D491" i="12"/>
  <c r="E491" i="12"/>
  <c r="C492" i="12"/>
  <c r="D492" i="12"/>
  <c r="E492" i="12"/>
  <c r="C493" i="12"/>
  <c r="D493" i="12"/>
  <c r="E493" i="12"/>
  <c r="C494" i="12"/>
  <c r="D494" i="12"/>
  <c r="E494" i="12"/>
  <c r="C495" i="12"/>
  <c r="D495" i="12"/>
  <c r="E495" i="12"/>
  <c r="C496" i="12"/>
  <c r="D496" i="12"/>
  <c r="E496" i="12"/>
  <c r="C497" i="12"/>
  <c r="D497" i="12"/>
  <c r="E497" i="12"/>
  <c r="C498" i="12"/>
  <c r="D498" i="12"/>
  <c r="E498" i="12"/>
  <c r="C499" i="12"/>
  <c r="D499" i="12"/>
  <c r="E499" i="12"/>
  <c r="C500" i="12"/>
  <c r="D500" i="12"/>
  <c r="E500" i="12"/>
  <c r="C501" i="12"/>
  <c r="D501" i="12"/>
  <c r="E501" i="12"/>
  <c r="C502" i="12"/>
  <c r="D502" i="12"/>
  <c r="E502" i="12"/>
  <c r="C503" i="12"/>
  <c r="D503" i="12"/>
  <c r="E503" i="12"/>
  <c r="C504" i="12"/>
  <c r="D504" i="12"/>
  <c r="E504" i="12"/>
  <c r="C505" i="12"/>
  <c r="D505" i="12"/>
  <c r="E505" i="12"/>
  <c r="C506" i="12"/>
  <c r="D506" i="12"/>
  <c r="E506" i="12"/>
  <c r="C507" i="12"/>
  <c r="D507" i="12"/>
  <c r="E507" i="12"/>
  <c r="C508" i="12"/>
  <c r="D508" i="12"/>
  <c r="E508" i="12"/>
  <c r="C509" i="12"/>
  <c r="D509" i="12"/>
  <c r="E509" i="12"/>
  <c r="C510" i="12"/>
  <c r="D510" i="12"/>
  <c r="E510" i="12"/>
  <c r="C511" i="12"/>
  <c r="D511" i="12"/>
  <c r="E511" i="12"/>
  <c r="C512" i="12"/>
  <c r="D512" i="12"/>
  <c r="E512" i="12"/>
  <c r="C513" i="12"/>
  <c r="D513" i="12"/>
  <c r="E513" i="12"/>
  <c r="C514" i="12"/>
  <c r="D514" i="12"/>
  <c r="E514" i="12"/>
  <c r="C515" i="12"/>
  <c r="D515" i="12"/>
  <c r="E515" i="12"/>
  <c r="C516" i="12"/>
  <c r="D516" i="12"/>
  <c r="E516" i="12"/>
  <c r="C517" i="12"/>
  <c r="D517" i="12"/>
  <c r="E517" i="12"/>
  <c r="C518" i="12"/>
  <c r="D518" i="12"/>
  <c r="E518" i="12"/>
  <c r="C519" i="12"/>
  <c r="D519" i="12"/>
  <c r="E519" i="12"/>
  <c r="C520" i="12"/>
  <c r="D520" i="12"/>
  <c r="E520" i="12"/>
  <c r="C521" i="12"/>
  <c r="D521" i="12"/>
  <c r="E521" i="12"/>
  <c r="C522" i="12"/>
  <c r="D522" i="12"/>
  <c r="E522" i="12"/>
  <c r="C523" i="12"/>
  <c r="D523" i="12"/>
  <c r="E523" i="12"/>
  <c r="C524" i="12"/>
  <c r="D524" i="12"/>
  <c r="E524" i="12"/>
  <c r="C525" i="12"/>
  <c r="D525" i="12"/>
  <c r="E525" i="12"/>
  <c r="C526" i="12"/>
  <c r="D526" i="12"/>
  <c r="E526" i="12"/>
  <c r="C527" i="12"/>
  <c r="D527" i="12"/>
  <c r="E527" i="12"/>
  <c r="C528" i="12"/>
  <c r="D528" i="12"/>
  <c r="E528" i="12"/>
  <c r="C529" i="12"/>
  <c r="D529" i="12"/>
  <c r="E529" i="12"/>
  <c r="C530" i="12"/>
  <c r="D530" i="12"/>
  <c r="E530" i="12"/>
  <c r="C531" i="12"/>
  <c r="D531" i="12"/>
  <c r="E531" i="12"/>
  <c r="C532" i="12"/>
  <c r="D532" i="12"/>
  <c r="E532" i="12"/>
  <c r="C533" i="12"/>
  <c r="D533" i="12"/>
  <c r="E533" i="12"/>
  <c r="C534" i="12"/>
  <c r="D534" i="12"/>
  <c r="E534" i="12"/>
  <c r="C535" i="12"/>
  <c r="D535" i="12"/>
  <c r="E535" i="12"/>
  <c r="C536" i="12"/>
  <c r="D536" i="12"/>
  <c r="E536" i="12"/>
  <c r="C537" i="12"/>
  <c r="D537" i="12"/>
  <c r="E537" i="12"/>
  <c r="C538" i="12"/>
  <c r="D538" i="12"/>
  <c r="E538" i="12"/>
  <c r="C539" i="12"/>
  <c r="D539" i="12"/>
  <c r="E539" i="12"/>
  <c r="C540" i="12"/>
  <c r="D540" i="12"/>
  <c r="E540" i="12"/>
  <c r="C541" i="12"/>
  <c r="D541" i="12"/>
  <c r="E541" i="12"/>
  <c r="C542" i="12"/>
  <c r="D542" i="12"/>
  <c r="E542" i="12"/>
  <c r="C543" i="12"/>
  <c r="D543" i="12"/>
  <c r="E543" i="12"/>
  <c r="C544" i="12"/>
  <c r="D544" i="12"/>
  <c r="E544" i="12"/>
  <c r="C545" i="12"/>
  <c r="D545" i="12"/>
  <c r="E545" i="12"/>
  <c r="C546" i="12"/>
  <c r="D546" i="12"/>
  <c r="E546" i="12"/>
  <c r="C547" i="12"/>
  <c r="D547" i="12"/>
  <c r="E547" i="12"/>
  <c r="C548" i="12"/>
  <c r="D548" i="12"/>
  <c r="E548" i="12"/>
  <c r="C549" i="12"/>
  <c r="D549" i="12"/>
  <c r="E549" i="12"/>
  <c r="C550" i="12"/>
  <c r="D550" i="12"/>
  <c r="E550" i="12"/>
  <c r="C551" i="12"/>
  <c r="D551" i="12"/>
  <c r="E551" i="12"/>
  <c r="C552" i="12"/>
  <c r="D552" i="12"/>
  <c r="E552" i="12"/>
  <c r="C553" i="12"/>
  <c r="D553" i="12"/>
  <c r="E553" i="12"/>
  <c r="C554" i="12"/>
  <c r="D554" i="12"/>
  <c r="E554" i="12"/>
  <c r="C555" i="12"/>
  <c r="D555" i="12"/>
  <c r="E555" i="12"/>
  <c r="C556" i="12"/>
  <c r="D556" i="12"/>
  <c r="E556" i="12"/>
  <c r="C557" i="12"/>
  <c r="D557" i="12"/>
  <c r="E557" i="12"/>
  <c r="C558" i="12"/>
  <c r="D558" i="12"/>
  <c r="E558" i="12"/>
  <c r="C559" i="12"/>
  <c r="D559" i="12"/>
  <c r="E559" i="12"/>
  <c r="C560" i="12"/>
  <c r="D560" i="12"/>
  <c r="E560" i="12"/>
  <c r="C561" i="12"/>
  <c r="D561" i="12"/>
  <c r="E561" i="12"/>
  <c r="C562" i="12"/>
  <c r="D562" i="12"/>
  <c r="E562" i="12"/>
  <c r="C563" i="12"/>
  <c r="D563" i="12"/>
  <c r="E563" i="12"/>
  <c r="C564" i="12"/>
  <c r="D564" i="12"/>
  <c r="E564" i="12"/>
  <c r="C565" i="12"/>
  <c r="D565" i="12"/>
  <c r="E565" i="12"/>
  <c r="C566" i="12"/>
  <c r="D566" i="12"/>
  <c r="E566" i="12"/>
  <c r="C567" i="12"/>
  <c r="D567" i="12"/>
  <c r="E567" i="12"/>
  <c r="C568" i="12"/>
  <c r="D568" i="12"/>
  <c r="E568" i="12"/>
  <c r="C569" i="12"/>
  <c r="D569" i="12"/>
  <c r="E569" i="12"/>
  <c r="C570" i="12"/>
  <c r="D570" i="12"/>
  <c r="E570" i="12"/>
  <c r="C571" i="12"/>
  <c r="D571" i="12"/>
  <c r="E571" i="12"/>
  <c r="C572" i="12"/>
  <c r="D572" i="12"/>
  <c r="E572" i="12"/>
  <c r="C573" i="12"/>
  <c r="D573" i="12"/>
  <c r="E573" i="12"/>
  <c r="C574" i="12"/>
  <c r="D574" i="12"/>
  <c r="E574" i="12"/>
  <c r="C575" i="12"/>
  <c r="D575" i="12"/>
  <c r="E575" i="12"/>
  <c r="C576" i="12"/>
  <c r="D576" i="12"/>
  <c r="E576" i="12"/>
  <c r="C577" i="12"/>
  <c r="D577" i="12"/>
  <c r="E577" i="12"/>
  <c r="C578" i="12"/>
  <c r="D578" i="12"/>
  <c r="E578" i="12"/>
  <c r="C579" i="12"/>
  <c r="D579" i="12"/>
  <c r="E579" i="12"/>
  <c r="C580" i="12"/>
  <c r="D580" i="12"/>
  <c r="E580" i="12"/>
  <c r="C581" i="12"/>
  <c r="D581" i="12"/>
  <c r="E581" i="12"/>
  <c r="C582" i="12"/>
  <c r="D582" i="12"/>
  <c r="E582" i="12"/>
  <c r="C583" i="12"/>
  <c r="D583" i="12"/>
  <c r="E583" i="12"/>
  <c r="C584" i="12"/>
  <c r="D584" i="12"/>
  <c r="E584" i="12"/>
  <c r="C585" i="12"/>
  <c r="D585" i="12"/>
  <c r="E585" i="12"/>
  <c r="C586" i="12"/>
  <c r="D586" i="12"/>
  <c r="E586" i="12"/>
  <c r="C587" i="12"/>
  <c r="D587" i="12"/>
  <c r="E587" i="12"/>
  <c r="C588" i="12"/>
  <c r="D588" i="12"/>
  <c r="E588" i="12"/>
  <c r="C589" i="12"/>
  <c r="D589" i="12"/>
  <c r="E589" i="12"/>
  <c r="C590" i="12"/>
  <c r="D590" i="12"/>
  <c r="E590" i="12"/>
  <c r="C591" i="12"/>
  <c r="D591" i="12"/>
  <c r="E591" i="12"/>
  <c r="C592" i="12"/>
  <c r="D592" i="12"/>
  <c r="E592" i="12"/>
  <c r="C593" i="12"/>
  <c r="D593" i="12"/>
  <c r="E593" i="12"/>
  <c r="C594" i="12"/>
  <c r="D594" i="12"/>
  <c r="E594" i="12"/>
  <c r="C595" i="12"/>
  <c r="D595" i="12"/>
  <c r="E595" i="12"/>
  <c r="C596" i="12"/>
  <c r="D596" i="12"/>
  <c r="E596" i="12"/>
  <c r="C597" i="12"/>
  <c r="D597" i="12"/>
  <c r="E597" i="12"/>
  <c r="C598" i="12"/>
  <c r="D598" i="12"/>
  <c r="E598" i="12"/>
  <c r="C599" i="12"/>
  <c r="D599" i="12"/>
  <c r="E599" i="12"/>
  <c r="C600" i="12"/>
  <c r="D600" i="12"/>
  <c r="E600" i="12"/>
  <c r="C601" i="12"/>
  <c r="D601" i="12"/>
  <c r="E601" i="12"/>
  <c r="C602" i="12"/>
  <c r="D602" i="12"/>
  <c r="E602" i="12"/>
  <c r="C603" i="12"/>
  <c r="D603" i="12"/>
  <c r="E603" i="12"/>
  <c r="C604" i="12"/>
  <c r="D604" i="12"/>
  <c r="E604" i="12"/>
  <c r="C605" i="12"/>
  <c r="D605" i="12"/>
  <c r="E605" i="12"/>
  <c r="C606" i="12"/>
  <c r="D606" i="12"/>
  <c r="E606" i="12"/>
  <c r="C607" i="12"/>
  <c r="D607" i="12"/>
  <c r="E607" i="12"/>
  <c r="C608" i="12"/>
  <c r="D608" i="12"/>
  <c r="E608" i="12"/>
  <c r="C609" i="12"/>
  <c r="D609" i="12"/>
  <c r="E609" i="12"/>
  <c r="C610" i="12"/>
  <c r="D610" i="12"/>
  <c r="E610" i="12"/>
  <c r="C611" i="12"/>
  <c r="D611" i="12"/>
  <c r="E611" i="12"/>
  <c r="C612" i="12"/>
  <c r="D612" i="12"/>
  <c r="E612" i="12"/>
  <c r="C613" i="12"/>
  <c r="D613" i="12"/>
  <c r="E613" i="12"/>
  <c r="C614" i="12"/>
  <c r="D614" i="12"/>
  <c r="E614" i="12"/>
  <c r="C615" i="12"/>
  <c r="D615" i="12"/>
  <c r="E615" i="12"/>
  <c r="C616" i="12"/>
  <c r="D616" i="12"/>
  <c r="E616" i="12"/>
  <c r="C617" i="12"/>
  <c r="D617" i="12"/>
  <c r="E617" i="12"/>
  <c r="C618" i="12"/>
  <c r="D618" i="12"/>
  <c r="E618" i="12"/>
  <c r="C619" i="12"/>
  <c r="D619" i="12"/>
  <c r="E619" i="12"/>
  <c r="C620" i="12"/>
  <c r="D620" i="12"/>
  <c r="E620" i="12"/>
  <c r="C621" i="12"/>
  <c r="D621" i="12"/>
  <c r="E621" i="12"/>
  <c r="C622" i="12"/>
  <c r="D622" i="12"/>
  <c r="E622" i="12"/>
  <c r="C623" i="12"/>
  <c r="D623" i="12"/>
  <c r="E623" i="12"/>
  <c r="C624" i="12"/>
  <c r="D624" i="12"/>
  <c r="E624" i="12"/>
  <c r="C625" i="12"/>
  <c r="D625" i="12"/>
  <c r="E625" i="12"/>
  <c r="C626" i="12"/>
  <c r="D626" i="12"/>
  <c r="E626" i="12"/>
  <c r="C627" i="12"/>
  <c r="D627" i="12"/>
  <c r="E627" i="12"/>
  <c r="C628" i="12"/>
  <c r="D628" i="12"/>
  <c r="E628" i="12"/>
  <c r="C629" i="12"/>
  <c r="D629" i="12"/>
  <c r="E629" i="12"/>
  <c r="C630" i="12"/>
  <c r="D630" i="12"/>
  <c r="E630" i="12"/>
  <c r="C631" i="12"/>
  <c r="D631" i="12"/>
  <c r="E631" i="12"/>
  <c r="C632" i="12"/>
  <c r="D632" i="12"/>
  <c r="E632" i="12"/>
  <c r="C633" i="12"/>
  <c r="D633" i="12"/>
  <c r="E633" i="12"/>
  <c r="C634" i="12"/>
  <c r="D634" i="12"/>
  <c r="E634" i="12"/>
  <c r="C635" i="12"/>
  <c r="D635" i="12"/>
  <c r="E635" i="12"/>
  <c r="C636" i="12"/>
  <c r="D636" i="12"/>
  <c r="E636" i="12"/>
  <c r="C637" i="12"/>
  <c r="D637" i="12"/>
  <c r="E637" i="12"/>
  <c r="C638" i="12"/>
  <c r="D638" i="12"/>
  <c r="E638" i="12"/>
  <c r="C639" i="12"/>
  <c r="D639" i="12"/>
  <c r="E639" i="12"/>
  <c r="C640" i="12"/>
  <c r="D640" i="12"/>
  <c r="E640" i="12"/>
  <c r="C641" i="12"/>
  <c r="D641" i="12"/>
  <c r="E641" i="12"/>
  <c r="C642" i="12"/>
  <c r="D642" i="12"/>
  <c r="E642" i="12"/>
  <c r="C643" i="12"/>
  <c r="D643" i="12"/>
  <c r="E643" i="12"/>
  <c r="C644" i="12"/>
  <c r="D644" i="12"/>
  <c r="E644" i="12"/>
  <c r="C645" i="12"/>
  <c r="D645" i="12"/>
  <c r="E645" i="12"/>
  <c r="C646" i="12"/>
  <c r="D646" i="12"/>
  <c r="E646" i="12"/>
  <c r="C647" i="12"/>
  <c r="D647" i="12"/>
  <c r="E647" i="12"/>
  <c r="C648" i="12"/>
  <c r="D648" i="12"/>
  <c r="E648" i="12"/>
  <c r="C649" i="12"/>
  <c r="D649" i="12"/>
  <c r="E649" i="12"/>
  <c r="C650" i="12"/>
  <c r="D650" i="12"/>
  <c r="E650" i="12"/>
  <c r="C651" i="12"/>
  <c r="D651" i="12"/>
  <c r="E651" i="12"/>
  <c r="C652" i="12"/>
  <c r="D652" i="12"/>
  <c r="E652" i="12"/>
  <c r="C653" i="12"/>
  <c r="D653" i="12"/>
  <c r="E653" i="12"/>
  <c r="C654" i="12"/>
  <c r="D654" i="12"/>
  <c r="E654" i="12"/>
  <c r="C655" i="12"/>
  <c r="D655" i="12"/>
  <c r="E655" i="12"/>
  <c r="C656" i="12"/>
  <c r="D656" i="12"/>
  <c r="E656" i="12"/>
  <c r="C657" i="12"/>
  <c r="D657" i="12"/>
  <c r="E657" i="12"/>
  <c r="C658" i="12"/>
  <c r="D658" i="12"/>
  <c r="E658" i="12"/>
  <c r="C659" i="12"/>
  <c r="D659" i="12"/>
  <c r="E659" i="12"/>
  <c r="C660" i="12"/>
  <c r="D660" i="12"/>
  <c r="E660" i="12"/>
  <c r="C661" i="12"/>
  <c r="D661" i="12"/>
  <c r="E661" i="12"/>
  <c r="C662" i="12"/>
  <c r="D662" i="12"/>
  <c r="E662" i="12"/>
  <c r="C663" i="12"/>
  <c r="D663" i="12"/>
  <c r="E663" i="12"/>
  <c r="C664" i="12"/>
  <c r="D664" i="12"/>
  <c r="E664" i="12"/>
  <c r="C665" i="12"/>
  <c r="D665" i="12"/>
  <c r="E665" i="12"/>
  <c r="C666" i="12"/>
  <c r="D666" i="12"/>
  <c r="E666" i="12"/>
  <c r="C667" i="12"/>
  <c r="D667" i="12"/>
  <c r="E667" i="12"/>
  <c r="C668" i="12"/>
  <c r="D668" i="12"/>
  <c r="E668" i="12"/>
  <c r="C669" i="12"/>
  <c r="D669" i="12"/>
  <c r="E669" i="12"/>
  <c r="C670" i="12"/>
  <c r="D670" i="12"/>
  <c r="E670" i="12"/>
  <c r="C671" i="12"/>
  <c r="D671" i="12"/>
  <c r="E671" i="12"/>
  <c r="C672" i="12"/>
  <c r="D672" i="12"/>
  <c r="E672" i="12"/>
  <c r="C673" i="12"/>
  <c r="D673" i="12"/>
  <c r="E673" i="12"/>
  <c r="C674" i="12"/>
  <c r="D674" i="12"/>
  <c r="E674" i="12"/>
  <c r="C675" i="12"/>
  <c r="D675" i="12"/>
  <c r="E675" i="12"/>
  <c r="C676" i="12"/>
  <c r="D676" i="12"/>
  <c r="E676" i="12"/>
  <c r="C677" i="12"/>
  <c r="D677" i="12"/>
  <c r="E677" i="12"/>
  <c r="C678" i="12"/>
  <c r="D678" i="12"/>
  <c r="E678" i="12"/>
  <c r="C679" i="12"/>
  <c r="D679" i="12"/>
  <c r="E679" i="12"/>
  <c r="C680" i="12"/>
  <c r="D680" i="12"/>
  <c r="E680" i="12"/>
  <c r="C681" i="12"/>
  <c r="D681" i="12"/>
  <c r="E681" i="12"/>
  <c r="C682" i="12"/>
  <c r="D682" i="12"/>
  <c r="E682" i="12"/>
  <c r="C683" i="12"/>
  <c r="D683" i="12"/>
  <c r="E683" i="12"/>
  <c r="C684" i="12"/>
  <c r="D684" i="12"/>
  <c r="E684" i="12"/>
  <c r="C685" i="12"/>
  <c r="D685" i="12"/>
  <c r="E685" i="12"/>
  <c r="C686" i="12"/>
  <c r="D686" i="12"/>
  <c r="E686" i="12"/>
  <c r="C687" i="12"/>
  <c r="D687" i="12"/>
  <c r="E687" i="12"/>
  <c r="C688" i="12"/>
  <c r="D688" i="12"/>
  <c r="E688" i="12"/>
  <c r="C689" i="12"/>
  <c r="D689" i="12"/>
  <c r="E689" i="12"/>
  <c r="C690" i="12"/>
  <c r="D690" i="12"/>
  <c r="E690" i="12"/>
  <c r="C691" i="12"/>
  <c r="D691" i="12"/>
  <c r="E691" i="12"/>
  <c r="C692" i="12"/>
  <c r="D692" i="12"/>
  <c r="E692" i="12"/>
  <c r="C693" i="12"/>
  <c r="D693" i="12"/>
  <c r="E693" i="12"/>
  <c r="C694" i="12"/>
  <c r="D694" i="12"/>
  <c r="E694" i="12"/>
  <c r="C695" i="12"/>
  <c r="D695" i="12"/>
  <c r="E695" i="12"/>
  <c r="C696" i="12"/>
  <c r="D696" i="12"/>
  <c r="E696" i="12"/>
  <c r="C697" i="12"/>
  <c r="D697" i="12"/>
  <c r="E697" i="12"/>
  <c r="C698" i="12"/>
  <c r="D698" i="12"/>
  <c r="E698" i="12"/>
  <c r="C699" i="12"/>
  <c r="D699" i="12"/>
  <c r="E699" i="12"/>
  <c r="C700" i="12"/>
  <c r="D700" i="12"/>
  <c r="E700" i="12"/>
  <c r="C701" i="12"/>
  <c r="D701" i="12"/>
  <c r="E701" i="12"/>
  <c r="C702" i="12"/>
  <c r="D702" i="12"/>
  <c r="E702" i="12"/>
  <c r="C703" i="12"/>
  <c r="D703" i="12"/>
  <c r="E703" i="12"/>
  <c r="C704" i="12"/>
  <c r="D704" i="12"/>
  <c r="E704" i="12"/>
  <c r="C705" i="12"/>
  <c r="D705" i="12"/>
  <c r="E705" i="12"/>
  <c r="C706" i="12"/>
  <c r="D706" i="12"/>
  <c r="E706" i="12"/>
  <c r="C707" i="12"/>
  <c r="D707" i="12"/>
  <c r="E707" i="12"/>
  <c r="C708" i="12"/>
  <c r="D708" i="12"/>
  <c r="E708" i="12"/>
  <c r="C709" i="12"/>
  <c r="D709" i="12"/>
  <c r="E709" i="12"/>
  <c r="C710" i="12"/>
  <c r="D710" i="12"/>
  <c r="E710" i="12"/>
  <c r="C711" i="12"/>
  <c r="D711" i="12"/>
  <c r="E711" i="12"/>
  <c r="C712" i="12"/>
  <c r="D712" i="12"/>
  <c r="E712" i="12"/>
  <c r="C713" i="12"/>
  <c r="D713" i="12"/>
  <c r="E713" i="12"/>
  <c r="C714" i="12"/>
  <c r="D714" i="12"/>
  <c r="E714" i="12"/>
  <c r="C715" i="12"/>
  <c r="D715" i="12"/>
  <c r="E715" i="12"/>
  <c r="C716" i="12"/>
  <c r="D716" i="12"/>
  <c r="E716" i="12"/>
  <c r="C717" i="12"/>
  <c r="D717" i="12"/>
  <c r="E717" i="12"/>
  <c r="C718" i="12"/>
  <c r="D718" i="12"/>
  <c r="E718" i="12"/>
  <c r="C719" i="12"/>
  <c r="D719" i="12"/>
  <c r="E719" i="12"/>
  <c r="C720" i="12"/>
  <c r="D720" i="12"/>
  <c r="E720" i="12"/>
  <c r="C721" i="12"/>
  <c r="D721" i="12"/>
  <c r="E721" i="12"/>
  <c r="C722" i="12"/>
  <c r="D722" i="12"/>
  <c r="E722" i="12"/>
  <c r="C723" i="12"/>
  <c r="D723" i="12"/>
  <c r="E723" i="12"/>
  <c r="C724" i="12"/>
  <c r="D724" i="12"/>
  <c r="E724" i="12"/>
  <c r="C725" i="12"/>
  <c r="D725" i="12"/>
  <c r="E725" i="12"/>
  <c r="C726" i="12"/>
  <c r="D726" i="12"/>
  <c r="E726" i="12"/>
  <c r="C727" i="12"/>
  <c r="D727" i="12"/>
  <c r="E727" i="12"/>
  <c r="C728" i="12"/>
  <c r="D728" i="12"/>
  <c r="E728" i="12"/>
  <c r="C729" i="12"/>
  <c r="D729" i="12"/>
  <c r="E729" i="12"/>
  <c r="C730" i="12"/>
  <c r="D730" i="12"/>
  <c r="E730" i="12"/>
  <c r="C731" i="12"/>
  <c r="D731" i="12"/>
  <c r="E731" i="12"/>
  <c r="C732" i="12"/>
  <c r="D732" i="12"/>
  <c r="E732" i="12"/>
  <c r="C733" i="12"/>
  <c r="D733" i="12"/>
  <c r="E733" i="12"/>
  <c r="C734" i="12"/>
  <c r="D734" i="12"/>
  <c r="E734" i="12"/>
  <c r="C735" i="12"/>
  <c r="D735" i="12"/>
  <c r="E735" i="12"/>
  <c r="C736" i="12"/>
  <c r="D736" i="12"/>
  <c r="E736" i="12"/>
  <c r="C737" i="12"/>
  <c r="D737" i="12"/>
  <c r="E737" i="12"/>
  <c r="C738" i="12"/>
  <c r="D738" i="12"/>
  <c r="E738" i="12"/>
  <c r="C739" i="12"/>
  <c r="D739" i="12"/>
  <c r="E739" i="12"/>
  <c r="C740" i="12"/>
  <c r="D740" i="12"/>
  <c r="E740" i="12"/>
  <c r="C741" i="12"/>
  <c r="D741" i="12"/>
  <c r="E741" i="12"/>
  <c r="C742" i="12"/>
  <c r="D742" i="12"/>
  <c r="E742" i="12"/>
  <c r="C743" i="12"/>
  <c r="D743" i="12"/>
  <c r="E743" i="12"/>
  <c r="C744" i="12"/>
  <c r="D744" i="12"/>
  <c r="E744" i="12"/>
  <c r="C745" i="12"/>
  <c r="D745" i="12"/>
  <c r="E745" i="12"/>
  <c r="C746" i="12"/>
  <c r="D746" i="12"/>
  <c r="E746" i="12"/>
  <c r="C747" i="12"/>
  <c r="D747" i="12"/>
  <c r="E747" i="12"/>
  <c r="C748" i="12"/>
  <c r="D748" i="12"/>
  <c r="E748" i="12"/>
  <c r="C749" i="12"/>
  <c r="D749" i="12"/>
  <c r="E749" i="12"/>
  <c r="C750" i="12"/>
  <c r="D750" i="12"/>
  <c r="E750" i="12"/>
  <c r="C751" i="12"/>
  <c r="D751" i="12"/>
  <c r="E751" i="12"/>
  <c r="C752" i="12"/>
  <c r="D752" i="12"/>
  <c r="E752" i="12"/>
  <c r="C753" i="12"/>
  <c r="D753" i="12"/>
  <c r="E753" i="12"/>
  <c r="C754" i="12"/>
  <c r="D754" i="12"/>
  <c r="E754" i="12"/>
  <c r="C755" i="12"/>
  <c r="D755" i="12"/>
  <c r="E755" i="12"/>
  <c r="C756" i="12"/>
  <c r="D756" i="12"/>
  <c r="E756" i="12"/>
  <c r="C757" i="12"/>
  <c r="D757" i="12"/>
  <c r="E757" i="12"/>
  <c r="C758" i="12"/>
  <c r="D758" i="12"/>
  <c r="E758" i="12"/>
  <c r="C759" i="12"/>
  <c r="D759" i="12"/>
  <c r="E759" i="12"/>
  <c r="C760" i="12"/>
  <c r="D760" i="12"/>
  <c r="E760" i="12"/>
  <c r="C761" i="12"/>
  <c r="D761" i="12"/>
  <c r="E761" i="12"/>
  <c r="C762" i="12"/>
  <c r="D762" i="12"/>
  <c r="E762" i="12"/>
  <c r="C763" i="12"/>
  <c r="D763" i="12"/>
  <c r="E763" i="12"/>
  <c r="C764" i="12"/>
  <c r="D764" i="12"/>
  <c r="E764" i="12"/>
  <c r="C765" i="12"/>
  <c r="D765" i="12"/>
  <c r="E765" i="12"/>
  <c r="C766" i="12"/>
  <c r="D766" i="12"/>
  <c r="E766" i="12"/>
  <c r="C767" i="12"/>
  <c r="D767" i="12"/>
  <c r="E767" i="12"/>
  <c r="C768" i="12"/>
  <c r="D768" i="12"/>
  <c r="E768" i="12"/>
  <c r="C769" i="12"/>
  <c r="D769" i="12"/>
  <c r="E769" i="12"/>
  <c r="C770" i="12"/>
  <c r="D770" i="12"/>
  <c r="E770" i="12"/>
  <c r="C771" i="12"/>
  <c r="D771" i="12"/>
  <c r="E771" i="12"/>
  <c r="C772" i="12"/>
  <c r="D772" i="12"/>
  <c r="E772" i="12"/>
  <c r="C773" i="12"/>
  <c r="D773" i="12"/>
  <c r="E773" i="12"/>
  <c r="C774" i="12"/>
  <c r="D774" i="12"/>
  <c r="E774" i="12"/>
  <c r="C775" i="12"/>
  <c r="D775" i="12"/>
  <c r="E775" i="12"/>
  <c r="C776" i="12"/>
  <c r="D776" i="12"/>
  <c r="E776" i="12"/>
  <c r="C777" i="12"/>
  <c r="D777" i="12"/>
  <c r="E777" i="12"/>
  <c r="C778" i="12"/>
  <c r="D778" i="12"/>
  <c r="E778" i="12"/>
  <c r="C779" i="12"/>
  <c r="D779" i="12"/>
  <c r="E779" i="12"/>
  <c r="C780" i="12"/>
  <c r="D780" i="12"/>
  <c r="E780" i="12"/>
  <c r="C781" i="12"/>
  <c r="D781" i="12"/>
  <c r="E781" i="12"/>
  <c r="C782" i="12"/>
  <c r="D782" i="12"/>
  <c r="E782" i="12"/>
  <c r="C783" i="12"/>
  <c r="D783" i="12"/>
  <c r="E783" i="12"/>
  <c r="C784" i="12"/>
  <c r="D784" i="12"/>
  <c r="E784" i="12"/>
  <c r="C785" i="12"/>
  <c r="D785" i="12"/>
  <c r="E785" i="12"/>
  <c r="C786" i="12"/>
  <c r="D786" i="12"/>
  <c r="E786" i="12"/>
  <c r="C787" i="12"/>
  <c r="D787" i="12"/>
  <c r="E787" i="12"/>
  <c r="C788" i="12"/>
  <c r="D788" i="12"/>
  <c r="E788" i="12"/>
  <c r="C789" i="12"/>
  <c r="D789" i="12"/>
  <c r="E789" i="12"/>
  <c r="C790" i="12"/>
  <c r="D790" i="12"/>
  <c r="E790" i="12"/>
  <c r="C791" i="12"/>
  <c r="D791" i="12"/>
  <c r="E791" i="12"/>
  <c r="C792" i="12"/>
  <c r="D792" i="12"/>
  <c r="E792" i="12"/>
  <c r="C793" i="12"/>
  <c r="D793" i="12"/>
  <c r="E793" i="12"/>
  <c r="C794" i="12"/>
  <c r="D794" i="12"/>
  <c r="E794" i="12"/>
  <c r="C795" i="12"/>
  <c r="D795" i="12"/>
  <c r="E795" i="12"/>
  <c r="C796" i="12"/>
  <c r="D796" i="12"/>
  <c r="E796" i="12"/>
  <c r="C797" i="12"/>
  <c r="D797" i="12"/>
  <c r="E797" i="12"/>
  <c r="C798" i="12"/>
  <c r="D798" i="12"/>
  <c r="E798" i="12"/>
  <c r="C799" i="12"/>
  <c r="D799" i="12"/>
  <c r="E799" i="12"/>
  <c r="C800" i="12"/>
  <c r="D800" i="12"/>
  <c r="E800" i="12"/>
  <c r="C801" i="12"/>
  <c r="D801" i="12"/>
  <c r="E801" i="12"/>
  <c r="C802" i="12"/>
  <c r="D802" i="12"/>
  <c r="E802" i="12"/>
  <c r="C803" i="12"/>
  <c r="D803" i="12"/>
  <c r="E803" i="12"/>
  <c r="C804" i="12"/>
  <c r="D804" i="12"/>
  <c r="E804" i="12"/>
  <c r="C805" i="12"/>
  <c r="D805" i="12"/>
  <c r="E805" i="12"/>
  <c r="C806" i="12"/>
  <c r="D806" i="12"/>
  <c r="E806" i="12"/>
  <c r="C807" i="12"/>
  <c r="D807" i="12"/>
  <c r="E807" i="12"/>
  <c r="C808" i="12"/>
  <c r="D808" i="12"/>
  <c r="E808" i="12"/>
  <c r="C809" i="12"/>
  <c r="D809" i="12"/>
  <c r="E809" i="12"/>
  <c r="C810" i="12"/>
  <c r="D810" i="12"/>
  <c r="E810" i="12"/>
  <c r="C811" i="12"/>
  <c r="D811" i="12"/>
  <c r="E811" i="12"/>
  <c r="C812" i="12"/>
  <c r="D812" i="12"/>
  <c r="E812" i="12"/>
  <c r="C813" i="12"/>
  <c r="D813" i="12"/>
  <c r="E813" i="12"/>
  <c r="C814" i="12"/>
  <c r="D814" i="12"/>
  <c r="E814" i="12"/>
  <c r="C815" i="12"/>
  <c r="D815" i="12"/>
  <c r="E815" i="12"/>
  <c r="C816" i="12"/>
  <c r="D816" i="12"/>
  <c r="E816" i="12"/>
  <c r="C817" i="12"/>
  <c r="D817" i="12"/>
  <c r="E817" i="12"/>
  <c r="C818" i="12"/>
  <c r="D818" i="12"/>
  <c r="E818" i="12"/>
  <c r="C819" i="12"/>
  <c r="D819" i="12"/>
  <c r="E819" i="12"/>
  <c r="C820" i="12"/>
  <c r="D820" i="12"/>
  <c r="E820" i="12"/>
  <c r="C821" i="12"/>
  <c r="D821" i="12"/>
  <c r="E821" i="12"/>
  <c r="C822" i="12"/>
  <c r="D822" i="12"/>
  <c r="E822" i="12"/>
  <c r="C823" i="12"/>
  <c r="D823" i="12"/>
  <c r="E823" i="12"/>
  <c r="C824" i="12"/>
  <c r="D824" i="12"/>
  <c r="E824" i="12"/>
  <c r="C825" i="12"/>
  <c r="D825" i="12"/>
  <c r="E825" i="12"/>
  <c r="C826" i="12"/>
  <c r="D826" i="12"/>
  <c r="E826" i="12"/>
  <c r="C827" i="12"/>
  <c r="D827" i="12"/>
  <c r="E827" i="12"/>
  <c r="C828" i="12"/>
  <c r="D828" i="12"/>
  <c r="E828" i="12"/>
  <c r="C829" i="12"/>
  <c r="D829" i="12"/>
  <c r="E829" i="12"/>
  <c r="C830" i="12"/>
  <c r="D830" i="12"/>
  <c r="E830" i="12"/>
  <c r="C831" i="12"/>
  <c r="D831" i="12"/>
  <c r="E831" i="12"/>
  <c r="C832" i="12"/>
  <c r="D832" i="12"/>
  <c r="E832" i="12"/>
  <c r="C833" i="12"/>
  <c r="D833" i="12"/>
  <c r="E833" i="12"/>
  <c r="C834" i="12"/>
  <c r="D834" i="12"/>
  <c r="E834" i="12"/>
  <c r="C835" i="12"/>
  <c r="D835" i="12"/>
  <c r="E835" i="12"/>
  <c r="C836" i="12"/>
  <c r="D836" i="12"/>
  <c r="E836" i="12"/>
  <c r="C837" i="12"/>
  <c r="D837" i="12"/>
  <c r="E837" i="12"/>
  <c r="C838" i="12"/>
  <c r="D838" i="12"/>
  <c r="E838" i="12"/>
  <c r="C839" i="12"/>
  <c r="D839" i="12"/>
  <c r="E839" i="12"/>
  <c r="C840" i="12"/>
  <c r="D840" i="12"/>
  <c r="E840" i="12"/>
  <c r="C841" i="12"/>
  <c r="D841" i="12"/>
  <c r="E841" i="12"/>
  <c r="C842" i="12"/>
  <c r="D842" i="12"/>
  <c r="E842" i="12"/>
  <c r="C843" i="12"/>
  <c r="D843" i="12"/>
  <c r="E843" i="12"/>
  <c r="C844" i="12"/>
  <c r="D844" i="12"/>
  <c r="E844" i="12"/>
  <c r="C845" i="12"/>
  <c r="D845" i="12"/>
  <c r="E845" i="12"/>
  <c r="C846" i="12"/>
  <c r="D846" i="12"/>
  <c r="E846" i="12"/>
  <c r="C847" i="12"/>
  <c r="D847" i="12"/>
  <c r="E847" i="12"/>
  <c r="C848" i="12"/>
  <c r="D848" i="12"/>
  <c r="E848" i="12"/>
  <c r="C849" i="12"/>
  <c r="D849" i="12"/>
  <c r="E849" i="12"/>
  <c r="C850" i="12"/>
  <c r="D850" i="12"/>
  <c r="E850" i="12"/>
  <c r="C851" i="12"/>
  <c r="D851" i="12"/>
  <c r="E851" i="12"/>
  <c r="C852" i="12"/>
  <c r="D852" i="12"/>
  <c r="E852" i="12"/>
  <c r="C853" i="12"/>
  <c r="D853" i="12"/>
  <c r="E853" i="12"/>
  <c r="C854" i="12"/>
  <c r="D854" i="12"/>
  <c r="E854" i="12"/>
  <c r="C855" i="12"/>
  <c r="D855" i="12"/>
  <c r="E855" i="12"/>
  <c r="C856" i="12"/>
  <c r="D856" i="12"/>
  <c r="E856" i="12"/>
  <c r="C857" i="12"/>
  <c r="D857" i="12"/>
  <c r="E857" i="12"/>
  <c r="C858" i="12"/>
  <c r="D858" i="12"/>
  <c r="E858" i="12"/>
  <c r="C859" i="12"/>
  <c r="D859" i="12"/>
  <c r="E859" i="12"/>
  <c r="C860" i="12"/>
  <c r="D860" i="12"/>
  <c r="E860" i="12"/>
  <c r="C861" i="12"/>
  <c r="D861" i="12"/>
  <c r="E861" i="12"/>
  <c r="C862" i="12"/>
  <c r="D862" i="12"/>
  <c r="E862" i="12"/>
  <c r="C863" i="12"/>
  <c r="D863" i="12"/>
  <c r="E863" i="12"/>
  <c r="C864" i="12"/>
  <c r="D864" i="12"/>
  <c r="E864" i="12"/>
  <c r="C865" i="12"/>
  <c r="D865" i="12"/>
  <c r="E865" i="12"/>
  <c r="C866" i="12"/>
  <c r="D866" i="12"/>
  <c r="E866" i="12"/>
  <c r="C867" i="12"/>
  <c r="D867" i="12"/>
  <c r="E867" i="12"/>
  <c r="C868" i="12"/>
  <c r="D868" i="12"/>
  <c r="E868" i="12"/>
  <c r="C869" i="12"/>
  <c r="D869" i="12"/>
  <c r="E869" i="12"/>
  <c r="C870" i="12"/>
  <c r="D870" i="12"/>
  <c r="E870" i="12"/>
  <c r="C871" i="12"/>
  <c r="D871" i="12"/>
  <c r="E871" i="12"/>
  <c r="C872" i="12"/>
  <c r="D872" i="12"/>
  <c r="E872" i="12"/>
  <c r="C873" i="12"/>
  <c r="D873" i="12"/>
  <c r="E873" i="12"/>
  <c r="C874" i="12"/>
  <c r="D874" i="12"/>
  <c r="E874" i="12"/>
  <c r="C875" i="12"/>
  <c r="D875" i="12"/>
  <c r="E875" i="12"/>
  <c r="C876" i="12"/>
  <c r="D876" i="12"/>
  <c r="E876" i="12"/>
  <c r="C877" i="12"/>
  <c r="D877" i="12"/>
  <c r="E877" i="12"/>
  <c r="C878" i="12"/>
  <c r="D878" i="12"/>
  <c r="E878" i="12"/>
  <c r="C879" i="12"/>
  <c r="D879" i="12"/>
  <c r="E879" i="12"/>
  <c r="C880" i="12"/>
  <c r="D880" i="12"/>
  <c r="E880" i="12"/>
  <c r="C881" i="12"/>
  <c r="D881" i="12"/>
  <c r="E881" i="12"/>
  <c r="C882" i="12"/>
  <c r="D882" i="12"/>
  <c r="E882" i="12"/>
  <c r="C883" i="12"/>
  <c r="D883" i="12"/>
  <c r="E883" i="12"/>
  <c r="C884" i="12"/>
  <c r="D884" i="12"/>
  <c r="E884" i="12"/>
  <c r="C885" i="12"/>
  <c r="D885" i="12"/>
  <c r="E885" i="12"/>
  <c r="C886" i="12"/>
  <c r="D886" i="12"/>
  <c r="E886" i="12"/>
  <c r="C887" i="12"/>
  <c r="D887" i="12"/>
  <c r="E887" i="12"/>
  <c r="C888" i="12"/>
  <c r="D888" i="12"/>
  <c r="E888" i="12"/>
  <c r="C889" i="12"/>
  <c r="D889" i="12"/>
  <c r="E889" i="12"/>
  <c r="C890" i="12"/>
  <c r="D890" i="12"/>
  <c r="E890" i="12"/>
  <c r="C891" i="12"/>
  <c r="D891" i="12"/>
  <c r="E891" i="12"/>
  <c r="C892" i="12"/>
  <c r="D892" i="12"/>
  <c r="E892" i="12"/>
  <c r="C893" i="12"/>
  <c r="D893" i="12"/>
  <c r="E893" i="12"/>
  <c r="C894" i="12"/>
  <c r="D894" i="12"/>
  <c r="E894" i="12"/>
  <c r="C895" i="12"/>
  <c r="D895" i="12"/>
  <c r="E895" i="12"/>
  <c r="C896" i="12"/>
  <c r="D896" i="12"/>
  <c r="E896" i="12"/>
  <c r="C897" i="12"/>
  <c r="D897" i="12"/>
  <c r="E897" i="12"/>
  <c r="C898" i="12"/>
  <c r="D898" i="12"/>
  <c r="E898" i="12"/>
  <c r="C899" i="12"/>
  <c r="D899" i="12"/>
  <c r="E899" i="12"/>
  <c r="C900" i="12"/>
  <c r="D900" i="12"/>
  <c r="E900" i="12"/>
  <c r="C901" i="12"/>
  <c r="D901" i="12"/>
  <c r="E901" i="12"/>
  <c r="C902" i="12"/>
  <c r="D902" i="12"/>
  <c r="E902" i="12"/>
  <c r="C903" i="12"/>
  <c r="D903" i="12"/>
  <c r="E903" i="12"/>
  <c r="C904" i="12"/>
  <c r="D904" i="12"/>
  <c r="E904" i="12"/>
  <c r="C905" i="12"/>
  <c r="D905" i="12"/>
  <c r="E905" i="12"/>
  <c r="C906" i="12"/>
  <c r="D906" i="12"/>
  <c r="E906" i="12"/>
  <c r="C907" i="12"/>
  <c r="D907" i="12"/>
  <c r="E907" i="12"/>
  <c r="C908" i="12"/>
  <c r="D908" i="12"/>
  <c r="E908" i="12"/>
  <c r="C909" i="12"/>
  <c r="D909" i="12"/>
  <c r="E909" i="12"/>
  <c r="C910" i="12"/>
  <c r="D910" i="12"/>
  <c r="E910" i="12"/>
  <c r="C911" i="12"/>
  <c r="D911" i="12"/>
  <c r="E911" i="12"/>
  <c r="C912" i="12"/>
  <c r="D912" i="12"/>
  <c r="E912" i="12"/>
  <c r="C913" i="12"/>
  <c r="D913" i="12"/>
  <c r="E913" i="12"/>
  <c r="C914" i="12"/>
  <c r="D914" i="12"/>
  <c r="E914" i="12"/>
  <c r="C915" i="12"/>
  <c r="D915" i="12"/>
  <c r="E915" i="12"/>
  <c r="C916" i="12"/>
  <c r="D916" i="12"/>
  <c r="E916" i="12"/>
  <c r="C917" i="12"/>
  <c r="D917" i="12"/>
  <c r="E917" i="12"/>
  <c r="C918" i="12"/>
  <c r="D918" i="12"/>
  <c r="E918" i="12"/>
  <c r="C919" i="12"/>
  <c r="D919" i="12"/>
  <c r="E919" i="12"/>
  <c r="C920" i="12"/>
  <c r="D920" i="12"/>
  <c r="E920" i="12"/>
  <c r="C921" i="12"/>
  <c r="D921" i="12"/>
  <c r="E921" i="12"/>
  <c r="C922" i="12"/>
  <c r="D922" i="12"/>
  <c r="E922" i="12"/>
  <c r="C923" i="12"/>
  <c r="D923" i="12"/>
  <c r="E923" i="12"/>
  <c r="C924" i="12"/>
  <c r="D924" i="12"/>
  <c r="E924" i="12"/>
  <c r="C925" i="12"/>
  <c r="D925" i="12"/>
  <c r="E925" i="12"/>
  <c r="C926" i="12"/>
  <c r="D926" i="12"/>
  <c r="E926" i="12"/>
  <c r="C927" i="12"/>
  <c r="D927" i="12"/>
  <c r="E927" i="12"/>
  <c r="C928" i="12"/>
  <c r="D928" i="12"/>
  <c r="E928" i="12"/>
  <c r="C929" i="12"/>
  <c r="D929" i="12"/>
  <c r="E929" i="12"/>
  <c r="C930" i="12"/>
  <c r="D930" i="12"/>
  <c r="E930" i="12"/>
  <c r="C931" i="12"/>
  <c r="D931" i="12"/>
  <c r="E931" i="12"/>
  <c r="C932" i="12"/>
  <c r="D932" i="12"/>
  <c r="E932" i="12"/>
  <c r="C933" i="12"/>
  <c r="D933" i="12"/>
  <c r="E933" i="12"/>
  <c r="C934" i="12"/>
  <c r="D934" i="12"/>
  <c r="E934" i="12"/>
  <c r="C935" i="12"/>
  <c r="D935" i="12"/>
  <c r="E935" i="12"/>
  <c r="C936" i="12"/>
  <c r="D936" i="12"/>
  <c r="E936" i="12"/>
  <c r="C937" i="12"/>
  <c r="D937" i="12"/>
  <c r="E937" i="12"/>
  <c r="C938" i="12"/>
  <c r="D938" i="12"/>
  <c r="E938" i="12"/>
  <c r="C939" i="12"/>
  <c r="D939" i="12"/>
  <c r="E939" i="12"/>
  <c r="C940" i="12"/>
  <c r="D940" i="12"/>
  <c r="E940" i="12"/>
  <c r="C941" i="12"/>
  <c r="D941" i="12"/>
  <c r="E941" i="12"/>
  <c r="C942" i="12"/>
  <c r="D942" i="12"/>
  <c r="E942" i="12"/>
  <c r="C943" i="12"/>
  <c r="D943" i="12"/>
  <c r="E943" i="12"/>
  <c r="C944" i="12"/>
  <c r="D944" i="12"/>
  <c r="E944" i="12"/>
  <c r="C945" i="12"/>
  <c r="D945" i="12"/>
  <c r="E945" i="12"/>
  <c r="C946" i="12"/>
  <c r="D946" i="12"/>
  <c r="E946" i="12"/>
  <c r="C947" i="12"/>
  <c r="D947" i="12"/>
  <c r="E947" i="12"/>
  <c r="C948" i="12"/>
  <c r="D948" i="12"/>
  <c r="E948" i="12"/>
  <c r="C949" i="12"/>
  <c r="D949" i="12"/>
  <c r="E949" i="12"/>
  <c r="C950" i="12"/>
  <c r="D950" i="12"/>
  <c r="E950" i="12"/>
  <c r="C951" i="12"/>
  <c r="D951" i="12"/>
  <c r="E951" i="12"/>
  <c r="C952" i="12"/>
  <c r="D952" i="12"/>
  <c r="E952" i="12"/>
  <c r="C953" i="12"/>
  <c r="D953" i="12"/>
  <c r="E953" i="12"/>
  <c r="C954" i="12"/>
  <c r="D954" i="12"/>
  <c r="E954" i="12"/>
  <c r="C955" i="12"/>
  <c r="D955" i="12"/>
  <c r="E955" i="12"/>
  <c r="C956" i="12"/>
  <c r="D956" i="12"/>
  <c r="E956" i="12"/>
  <c r="C957" i="12"/>
  <c r="D957" i="12"/>
  <c r="E957" i="12"/>
  <c r="C958" i="12"/>
  <c r="D958" i="12"/>
  <c r="E958" i="12"/>
  <c r="C959" i="12"/>
  <c r="D959" i="12"/>
  <c r="E959" i="12"/>
  <c r="C960" i="12"/>
  <c r="D960" i="12"/>
  <c r="E960" i="12"/>
  <c r="C961" i="12"/>
  <c r="D961" i="12"/>
  <c r="E961" i="12"/>
  <c r="C962" i="12"/>
  <c r="D962" i="12"/>
  <c r="E962" i="12"/>
  <c r="C963" i="12"/>
  <c r="D963" i="12"/>
  <c r="E963" i="12"/>
  <c r="C964" i="12"/>
  <c r="D964" i="12"/>
  <c r="E964" i="12"/>
  <c r="C965" i="12"/>
  <c r="D965" i="12"/>
  <c r="E965" i="12"/>
  <c r="C966" i="12"/>
  <c r="D966" i="12"/>
  <c r="E966" i="12"/>
  <c r="C967" i="12"/>
  <c r="D967" i="12"/>
  <c r="E967" i="12"/>
  <c r="C968" i="12"/>
  <c r="D968" i="12"/>
  <c r="E968" i="12"/>
  <c r="C969" i="12"/>
  <c r="D969" i="12"/>
  <c r="E969" i="12"/>
  <c r="C970" i="12"/>
  <c r="D970" i="12"/>
  <c r="E970" i="12"/>
  <c r="C971" i="12"/>
  <c r="D971" i="12"/>
  <c r="E971" i="12"/>
  <c r="C972" i="12"/>
  <c r="D972" i="12"/>
  <c r="E972" i="12"/>
  <c r="C973" i="12"/>
  <c r="D973" i="12"/>
  <c r="E973" i="12"/>
  <c r="C974" i="12"/>
  <c r="D974" i="12"/>
  <c r="E974" i="12"/>
  <c r="C975" i="12"/>
  <c r="D975" i="12"/>
  <c r="E975" i="12"/>
  <c r="C976" i="12"/>
  <c r="D976" i="12"/>
  <c r="E976" i="12"/>
  <c r="C977" i="12"/>
  <c r="D977" i="12"/>
  <c r="E977" i="12"/>
  <c r="C978" i="12"/>
  <c r="D978" i="12"/>
  <c r="E978" i="12"/>
  <c r="C979" i="12"/>
  <c r="D979" i="12"/>
  <c r="E979" i="12"/>
  <c r="C980" i="12"/>
  <c r="D980" i="12"/>
  <c r="E980" i="12"/>
  <c r="C981" i="12"/>
  <c r="D981" i="12"/>
  <c r="E981" i="12"/>
  <c r="C982" i="12"/>
  <c r="D982" i="12"/>
  <c r="E982" i="12"/>
  <c r="C983" i="12"/>
  <c r="D983" i="12"/>
  <c r="E983" i="12"/>
  <c r="C984" i="12"/>
  <c r="D984" i="12"/>
  <c r="E984" i="12"/>
  <c r="C985" i="12"/>
  <c r="D985" i="12"/>
  <c r="E985" i="12"/>
  <c r="C986" i="12"/>
  <c r="D986" i="12"/>
  <c r="E986" i="12"/>
  <c r="C987" i="12"/>
  <c r="D987" i="12"/>
  <c r="E987" i="12"/>
  <c r="C988" i="12"/>
  <c r="D988" i="12"/>
  <c r="E988" i="12"/>
  <c r="C989" i="12"/>
  <c r="D989" i="12"/>
  <c r="E989" i="12"/>
  <c r="C990" i="12"/>
  <c r="D990" i="12"/>
  <c r="E990" i="12"/>
  <c r="C991" i="12"/>
  <c r="D991" i="12"/>
  <c r="E991" i="12"/>
  <c r="C992" i="12"/>
  <c r="D992" i="12"/>
  <c r="E992" i="12"/>
  <c r="C993" i="12"/>
  <c r="D993" i="12"/>
  <c r="E993" i="12"/>
  <c r="C994" i="12"/>
  <c r="D994" i="12"/>
  <c r="E994" i="12"/>
  <c r="C995" i="12"/>
  <c r="D995" i="12"/>
  <c r="E995" i="12"/>
  <c r="C996" i="12"/>
  <c r="D996" i="12"/>
  <c r="E996" i="12"/>
  <c r="C997" i="12"/>
  <c r="D997" i="12"/>
  <c r="E997" i="12"/>
  <c r="C998" i="12"/>
  <c r="D998" i="12"/>
  <c r="E998" i="12"/>
  <c r="C999" i="12"/>
  <c r="D999" i="12"/>
  <c r="E999" i="12"/>
  <c r="C1000" i="12"/>
  <c r="D1000" i="12"/>
  <c r="E1000" i="12"/>
  <c r="C1001" i="12"/>
  <c r="D1001" i="12"/>
  <c r="E1001" i="12"/>
  <c r="C1002" i="12"/>
  <c r="D1002" i="12"/>
  <c r="E1002" i="12"/>
  <c r="C1003" i="12"/>
  <c r="D1003" i="12"/>
  <c r="E1003" i="12"/>
  <c r="C1004" i="12"/>
  <c r="D1004" i="12"/>
  <c r="E1004" i="12"/>
  <c r="C1005" i="12"/>
  <c r="D1005" i="12"/>
  <c r="E1005" i="12"/>
  <c r="C1006" i="12"/>
  <c r="D1006" i="12"/>
  <c r="E1006" i="12"/>
  <c r="C1007" i="12"/>
  <c r="D1007" i="12"/>
  <c r="E1007" i="12"/>
  <c r="C1008" i="12"/>
  <c r="D1008" i="12"/>
  <c r="E1008" i="12"/>
  <c r="C1009" i="12"/>
  <c r="D1009" i="12"/>
  <c r="E1009" i="12"/>
  <c r="C1010" i="12"/>
  <c r="D1010" i="12"/>
  <c r="E1010" i="12"/>
  <c r="C1011" i="12"/>
  <c r="D1011" i="12"/>
  <c r="E1011" i="12"/>
  <c r="C1012" i="12"/>
  <c r="D1012" i="12"/>
  <c r="E1012" i="12"/>
  <c r="C1013" i="12"/>
  <c r="D1013" i="12"/>
  <c r="E1013" i="12"/>
  <c r="C1014" i="12"/>
  <c r="D1014" i="12"/>
  <c r="E1014" i="12"/>
  <c r="C1015" i="12"/>
  <c r="D1015" i="12"/>
  <c r="E1015" i="12"/>
  <c r="C1016" i="12"/>
  <c r="D1016" i="12"/>
  <c r="E1016" i="12"/>
  <c r="C1017" i="12"/>
  <c r="D1017" i="12"/>
  <c r="E1017" i="12"/>
  <c r="C1018" i="12"/>
  <c r="D1018" i="12"/>
  <c r="E1018" i="12"/>
  <c r="C1019" i="12"/>
  <c r="D1019" i="12"/>
  <c r="E1019" i="12"/>
  <c r="C1020" i="12"/>
  <c r="D1020" i="12"/>
  <c r="E1020" i="12"/>
  <c r="C1021" i="12"/>
  <c r="D1021" i="12"/>
  <c r="E1021" i="12"/>
  <c r="C1022" i="12"/>
  <c r="D1022" i="12"/>
  <c r="E1022" i="12"/>
  <c r="C1023" i="12"/>
  <c r="D1023" i="12"/>
  <c r="E1023" i="12"/>
  <c r="C1024" i="12"/>
  <c r="D1024" i="12"/>
  <c r="E1024" i="12"/>
  <c r="C1025" i="12"/>
  <c r="D1025" i="12"/>
  <c r="E1025" i="12"/>
  <c r="C1026" i="12"/>
  <c r="D1026" i="12"/>
  <c r="E1026" i="12"/>
  <c r="C1027" i="12"/>
  <c r="D1027" i="12"/>
  <c r="E1027" i="12"/>
  <c r="C1028" i="12"/>
  <c r="D1028" i="12"/>
  <c r="E1028" i="12"/>
  <c r="C1029" i="12"/>
  <c r="D1029" i="12"/>
  <c r="E1029" i="12"/>
  <c r="C1030" i="12"/>
  <c r="D1030" i="12"/>
  <c r="E1030" i="12"/>
  <c r="C1031" i="12"/>
  <c r="D1031" i="12"/>
  <c r="E1031" i="12"/>
  <c r="C1032" i="12"/>
  <c r="D1032" i="12"/>
  <c r="E1032" i="12"/>
  <c r="C1033" i="12"/>
  <c r="D1033" i="12"/>
  <c r="E1033" i="12"/>
  <c r="C1034" i="12"/>
  <c r="D1034" i="12"/>
  <c r="E1034" i="12"/>
  <c r="C1035" i="12"/>
  <c r="D1035" i="12"/>
  <c r="E1035" i="12"/>
  <c r="C1036" i="12"/>
  <c r="D1036" i="12"/>
  <c r="E1036" i="12"/>
  <c r="C1037" i="12"/>
  <c r="D1037" i="12"/>
  <c r="E1037" i="12"/>
  <c r="C1038" i="12"/>
  <c r="D1038" i="12"/>
  <c r="E1038" i="12"/>
  <c r="C1039" i="12"/>
  <c r="D1039" i="12"/>
  <c r="E1039" i="12"/>
  <c r="C1040" i="12"/>
  <c r="D1040" i="12"/>
  <c r="E1040" i="12"/>
  <c r="C1041" i="12"/>
  <c r="D1041" i="12"/>
  <c r="E1041" i="12"/>
  <c r="C1042" i="12"/>
  <c r="D1042" i="12"/>
  <c r="E1042" i="12"/>
  <c r="C1043" i="12"/>
  <c r="D1043" i="12"/>
  <c r="E1043" i="12"/>
  <c r="C1044" i="12"/>
  <c r="D1044" i="12"/>
  <c r="E1044" i="12"/>
  <c r="C1045" i="12"/>
  <c r="D1045" i="12"/>
  <c r="E1045" i="12"/>
  <c r="C1046" i="12"/>
  <c r="D1046" i="12"/>
  <c r="E1046" i="12"/>
  <c r="C1047" i="12"/>
  <c r="D1047" i="12"/>
  <c r="E1047" i="12"/>
  <c r="C1048" i="12"/>
  <c r="D1048" i="12"/>
  <c r="E1048" i="12"/>
  <c r="C1049" i="12"/>
  <c r="D1049" i="12"/>
  <c r="E1049" i="12"/>
  <c r="C1050" i="12"/>
  <c r="D1050" i="12"/>
  <c r="E1050" i="12"/>
  <c r="C1051" i="12"/>
  <c r="D1051" i="12"/>
  <c r="E1051" i="12"/>
  <c r="C1052" i="12"/>
  <c r="D1052" i="12"/>
  <c r="E1052" i="12"/>
  <c r="C1053" i="12"/>
  <c r="D1053" i="12"/>
  <c r="E1053" i="12"/>
  <c r="C1054" i="12"/>
  <c r="D1054" i="12"/>
  <c r="E1054" i="12"/>
  <c r="C1055" i="12"/>
  <c r="D1055" i="12"/>
  <c r="E1055" i="12"/>
  <c r="C1056" i="12"/>
  <c r="D1056" i="12"/>
  <c r="E1056" i="12"/>
  <c r="C1057" i="12"/>
  <c r="D1057" i="12"/>
  <c r="E1057" i="12"/>
  <c r="C1058" i="12"/>
  <c r="D1058" i="12"/>
  <c r="E1058" i="12"/>
  <c r="C1059" i="12"/>
  <c r="D1059" i="12"/>
  <c r="E1059" i="12"/>
  <c r="C1060" i="12"/>
  <c r="D1060" i="12"/>
  <c r="E1060" i="12"/>
  <c r="C1061" i="12"/>
  <c r="D1061" i="12"/>
  <c r="E1061" i="12"/>
  <c r="C1062" i="12"/>
  <c r="D1062" i="12"/>
  <c r="E1062" i="12"/>
  <c r="C1063" i="12"/>
  <c r="D1063" i="12"/>
  <c r="E1063" i="12"/>
  <c r="C1064" i="12"/>
  <c r="D1064" i="12"/>
  <c r="E1064" i="12"/>
  <c r="C1065" i="12"/>
  <c r="D1065" i="12"/>
  <c r="E1065" i="12"/>
  <c r="C1066" i="12"/>
  <c r="D1066" i="12"/>
  <c r="E1066" i="12"/>
  <c r="C1067" i="12"/>
  <c r="D1067" i="12"/>
  <c r="E1067" i="12"/>
  <c r="C1068" i="12"/>
  <c r="D1068" i="12"/>
  <c r="E1068" i="12"/>
  <c r="C1069" i="12"/>
  <c r="D1069" i="12"/>
  <c r="E1069" i="12"/>
  <c r="C1070" i="12"/>
  <c r="D1070" i="12"/>
  <c r="E1070" i="12"/>
  <c r="C1071" i="12"/>
  <c r="D1071" i="12"/>
  <c r="E1071" i="12"/>
  <c r="C1072" i="12"/>
  <c r="D1072" i="12"/>
  <c r="E1072" i="12"/>
  <c r="C1073" i="12"/>
  <c r="D1073" i="12"/>
  <c r="E1073" i="12"/>
  <c r="C1074" i="12"/>
  <c r="D1074" i="12"/>
  <c r="E1074" i="12"/>
  <c r="C1075" i="12"/>
  <c r="D1075" i="12"/>
  <c r="E1075" i="12"/>
  <c r="C1076" i="12"/>
  <c r="D1076" i="12"/>
  <c r="E1076" i="12"/>
  <c r="C1077" i="12"/>
  <c r="D1077" i="12"/>
  <c r="E1077" i="12"/>
  <c r="C1078" i="12"/>
  <c r="D1078" i="12"/>
  <c r="E1078" i="12"/>
  <c r="C1079" i="12"/>
  <c r="D1079" i="12"/>
  <c r="E1079" i="12"/>
  <c r="C1080" i="12"/>
  <c r="D1080" i="12"/>
  <c r="E1080" i="12"/>
  <c r="C1081" i="12"/>
  <c r="D1081" i="12"/>
  <c r="E1081" i="12"/>
  <c r="C1082" i="12"/>
  <c r="D1082" i="12"/>
  <c r="E1082" i="12"/>
  <c r="C1083" i="12"/>
  <c r="D1083" i="12"/>
  <c r="E1083" i="12"/>
  <c r="C1084" i="12"/>
  <c r="D1084" i="12"/>
  <c r="E1084" i="12"/>
  <c r="C1085" i="12"/>
  <c r="D1085" i="12"/>
  <c r="E1085" i="12"/>
  <c r="C1086" i="12"/>
  <c r="D1086" i="12"/>
  <c r="E1086" i="12"/>
  <c r="C1087" i="12"/>
  <c r="D1087" i="12"/>
  <c r="E1087" i="12"/>
  <c r="C1088" i="12"/>
  <c r="D1088" i="12"/>
  <c r="E1088" i="12"/>
  <c r="C1089" i="12"/>
  <c r="D1089" i="12"/>
  <c r="E1089" i="12"/>
  <c r="C1090" i="12"/>
  <c r="D1090" i="12"/>
  <c r="E1090" i="12"/>
  <c r="C1091" i="12"/>
  <c r="D1091" i="12"/>
  <c r="E1091" i="12"/>
  <c r="C1092" i="12"/>
  <c r="D1092" i="12"/>
  <c r="E1092" i="12"/>
  <c r="C1093" i="12"/>
  <c r="D1093" i="12"/>
  <c r="E1093" i="12"/>
  <c r="C1094" i="12"/>
  <c r="D1094" i="12"/>
  <c r="E1094" i="12"/>
  <c r="C1095" i="12"/>
  <c r="D1095" i="12"/>
  <c r="E1095" i="12"/>
  <c r="C1096" i="12"/>
  <c r="D1096" i="12"/>
  <c r="E1096" i="12"/>
  <c r="C1097" i="12"/>
  <c r="D1097" i="12"/>
  <c r="E1097" i="12"/>
  <c r="C1098" i="12"/>
  <c r="D1098" i="12"/>
  <c r="E1098" i="12"/>
  <c r="C1099" i="12"/>
  <c r="D1099" i="12"/>
  <c r="E1099" i="12"/>
  <c r="C1100" i="12"/>
  <c r="D1100" i="12"/>
  <c r="E1100" i="12"/>
  <c r="C1101" i="12"/>
  <c r="D1101" i="12"/>
  <c r="E1101" i="12"/>
  <c r="C1102" i="12"/>
  <c r="D1102" i="12"/>
  <c r="E1102" i="12"/>
  <c r="C1103" i="12"/>
  <c r="D1103" i="12"/>
  <c r="E1103" i="12"/>
  <c r="E205" i="12"/>
  <c r="D205" i="12"/>
  <c r="C205" i="12"/>
  <c r="E204" i="12"/>
  <c r="D204" i="12"/>
  <c r="C204" i="12"/>
  <c r="E203" i="12"/>
  <c r="D203" i="12"/>
  <c r="C203" i="12"/>
  <c r="E202" i="12"/>
  <c r="D202" i="12"/>
  <c r="C202" i="12"/>
  <c r="E201" i="12"/>
  <c r="D201" i="12"/>
  <c r="C201" i="12"/>
  <c r="E200" i="12"/>
  <c r="D200" i="12"/>
  <c r="C200" i="12"/>
  <c r="E199" i="12"/>
  <c r="D199" i="12"/>
  <c r="C199" i="12"/>
  <c r="E198" i="12"/>
  <c r="D198" i="12"/>
  <c r="C198" i="12"/>
  <c r="E197" i="12"/>
  <c r="D197" i="12"/>
  <c r="C197" i="12"/>
  <c r="E196" i="12"/>
  <c r="D196" i="12"/>
  <c r="C196" i="12"/>
  <c r="E195" i="12"/>
  <c r="D195" i="12"/>
  <c r="C195" i="12"/>
  <c r="E194" i="12"/>
  <c r="D194" i="12"/>
  <c r="C194" i="12"/>
  <c r="E193" i="12"/>
  <c r="D193" i="12"/>
  <c r="C193" i="12"/>
  <c r="E192" i="12"/>
  <c r="D192" i="12"/>
  <c r="C192" i="12"/>
  <c r="E191" i="12"/>
  <c r="D191" i="12"/>
  <c r="C191" i="12"/>
  <c r="E190" i="12"/>
  <c r="D190" i="12"/>
  <c r="C190" i="12"/>
  <c r="E189" i="12"/>
  <c r="D189" i="12"/>
  <c r="C189" i="12"/>
  <c r="E188" i="12"/>
  <c r="D188" i="12"/>
  <c r="C188" i="12"/>
  <c r="E187" i="12"/>
  <c r="D187" i="12"/>
  <c r="C187" i="12"/>
  <c r="E186" i="12"/>
  <c r="D186" i="12"/>
  <c r="C186" i="12"/>
  <c r="E185" i="12"/>
  <c r="D185" i="12"/>
  <c r="C185" i="12"/>
  <c r="E184" i="12"/>
  <c r="D184" i="12"/>
  <c r="C184" i="12"/>
  <c r="E183" i="12"/>
  <c r="D183" i="12"/>
  <c r="C183" i="12"/>
  <c r="E182" i="12"/>
  <c r="D182" i="12"/>
  <c r="C182" i="12"/>
  <c r="E181" i="12"/>
  <c r="D181" i="12"/>
  <c r="C181" i="12"/>
  <c r="E180" i="12"/>
  <c r="D180" i="12"/>
  <c r="C180" i="12"/>
  <c r="E179" i="12"/>
  <c r="D179" i="12"/>
  <c r="C179" i="12"/>
  <c r="E178" i="12"/>
  <c r="D178" i="12"/>
  <c r="C178" i="12"/>
  <c r="E177" i="12"/>
  <c r="D177" i="12"/>
  <c r="C177" i="12"/>
  <c r="E176" i="12"/>
  <c r="D176" i="12"/>
  <c r="C176" i="12"/>
  <c r="E175" i="12"/>
  <c r="D175" i="12"/>
  <c r="C175" i="12"/>
  <c r="E174" i="12"/>
  <c r="D174" i="12"/>
  <c r="C174" i="12"/>
  <c r="E173" i="12"/>
  <c r="D173" i="12"/>
  <c r="C173" i="12"/>
  <c r="E172" i="12"/>
  <c r="D172" i="12"/>
  <c r="C172" i="12"/>
  <c r="E171" i="12"/>
  <c r="D171" i="12"/>
  <c r="C171" i="12"/>
  <c r="E170" i="12"/>
  <c r="D170" i="12"/>
  <c r="C170" i="12"/>
  <c r="E169" i="12"/>
  <c r="D169" i="12"/>
  <c r="C169" i="12"/>
  <c r="E168" i="12"/>
  <c r="D168" i="12"/>
  <c r="C168" i="12"/>
  <c r="E167" i="12"/>
  <c r="D167" i="12"/>
  <c r="C167" i="12"/>
  <c r="E166" i="12"/>
  <c r="D166" i="12"/>
  <c r="C166" i="12"/>
  <c r="E165" i="12"/>
  <c r="D165" i="12"/>
  <c r="C165" i="12"/>
  <c r="E164" i="12"/>
  <c r="D164" i="12"/>
  <c r="C164" i="12"/>
  <c r="E163" i="12"/>
  <c r="D163" i="12"/>
  <c r="C163" i="12"/>
  <c r="E162" i="12"/>
  <c r="D162" i="12"/>
  <c r="C162" i="12"/>
  <c r="E161" i="12"/>
  <c r="D161" i="12"/>
  <c r="C161" i="12"/>
  <c r="E160" i="12"/>
  <c r="D160" i="12"/>
  <c r="C160" i="12"/>
  <c r="E159" i="12"/>
  <c r="D159" i="12"/>
  <c r="C159" i="12"/>
  <c r="E158" i="12"/>
  <c r="D158" i="12"/>
  <c r="C158" i="12"/>
  <c r="E157" i="12"/>
  <c r="D157" i="12"/>
  <c r="C157" i="12"/>
  <c r="E156" i="12"/>
  <c r="D156" i="12"/>
  <c r="C156" i="12"/>
  <c r="E155" i="12"/>
  <c r="D155" i="12"/>
  <c r="C155" i="12"/>
  <c r="AX1108" i="8"/>
  <c r="AW1108" i="8"/>
  <c r="AV1108" i="8"/>
  <c r="AU1108" i="8"/>
  <c r="AT1108" i="8"/>
  <c r="AS1108" i="8"/>
  <c r="AR1108" i="8"/>
  <c r="AX1107" i="8"/>
  <c r="AW1107" i="8"/>
  <c r="AV1107" i="8"/>
  <c r="AU1107" i="8"/>
  <c r="AT1107" i="8"/>
  <c r="AS1107" i="8"/>
  <c r="AR1107" i="8"/>
  <c r="AX1106" i="8"/>
  <c r="AW1106" i="8"/>
  <c r="AV1106" i="8"/>
  <c r="AU1106" i="8"/>
  <c r="AT1106" i="8"/>
  <c r="AS1106" i="8"/>
  <c r="AR1106" i="8"/>
  <c r="AX1105" i="8"/>
  <c r="AW1105" i="8"/>
  <c r="AV1105" i="8"/>
  <c r="AU1105" i="8"/>
  <c r="AT1105" i="8"/>
  <c r="AS1105" i="8"/>
  <c r="AR1105" i="8"/>
  <c r="AX1104" i="8"/>
  <c r="AW1104" i="8"/>
  <c r="AV1104" i="8"/>
  <c r="AU1104" i="8"/>
  <c r="AT1104" i="8"/>
  <c r="AS1104" i="8"/>
  <c r="AR1104" i="8"/>
  <c r="AX1103" i="8"/>
  <c r="AW1103" i="8"/>
  <c r="AV1103" i="8"/>
  <c r="AU1103" i="8"/>
  <c r="AT1103" i="8"/>
  <c r="AS1103" i="8"/>
  <c r="AR1103" i="8"/>
  <c r="AX1102" i="8"/>
  <c r="AW1102" i="8"/>
  <c r="AV1102" i="8"/>
  <c r="AU1102" i="8"/>
  <c r="AT1102" i="8"/>
  <c r="AS1102" i="8"/>
  <c r="AR1102" i="8"/>
  <c r="AX1101" i="8"/>
  <c r="AW1101" i="8"/>
  <c r="AV1101" i="8"/>
  <c r="AU1101" i="8"/>
  <c r="AT1101" i="8"/>
  <c r="AS1101" i="8"/>
  <c r="AR1101" i="8"/>
  <c r="AX1100" i="8"/>
  <c r="AW1100" i="8"/>
  <c r="AV1100" i="8"/>
  <c r="AU1100" i="8"/>
  <c r="AT1100" i="8"/>
  <c r="AS1100" i="8"/>
  <c r="AR1100" i="8"/>
  <c r="AX1099" i="8"/>
  <c r="AW1099" i="8"/>
  <c r="AV1099" i="8"/>
  <c r="AU1099" i="8"/>
  <c r="AT1099" i="8"/>
  <c r="AS1099" i="8"/>
  <c r="AR1099" i="8"/>
  <c r="AX1098" i="8"/>
  <c r="AW1098" i="8"/>
  <c r="AV1098" i="8"/>
  <c r="AU1098" i="8"/>
  <c r="AT1098" i="8"/>
  <c r="AS1098" i="8"/>
  <c r="AR1098" i="8"/>
  <c r="AX1097" i="8"/>
  <c r="AW1097" i="8"/>
  <c r="AV1097" i="8"/>
  <c r="AU1097" i="8"/>
  <c r="AT1097" i="8"/>
  <c r="AS1097" i="8"/>
  <c r="AR1097" i="8"/>
  <c r="AX1096" i="8"/>
  <c r="AW1096" i="8"/>
  <c r="AV1096" i="8"/>
  <c r="AU1096" i="8"/>
  <c r="AT1096" i="8"/>
  <c r="AS1096" i="8"/>
  <c r="AR1096" i="8"/>
  <c r="AX1095" i="8"/>
  <c r="AW1095" i="8"/>
  <c r="AV1095" i="8"/>
  <c r="AU1095" i="8"/>
  <c r="AT1095" i="8"/>
  <c r="AS1095" i="8"/>
  <c r="AR1095" i="8"/>
  <c r="AX1094" i="8"/>
  <c r="AW1094" i="8"/>
  <c r="AV1094" i="8"/>
  <c r="AU1094" i="8"/>
  <c r="AT1094" i="8"/>
  <c r="AS1094" i="8"/>
  <c r="AR1094" i="8"/>
  <c r="AX1093" i="8"/>
  <c r="AW1093" i="8"/>
  <c r="AV1093" i="8"/>
  <c r="AU1093" i="8"/>
  <c r="AT1093" i="8"/>
  <c r="AS1093" i="8"/>
  <c r="AR1093" i="8"/>
  <c r="AX1092" i="8"/>
  <c r="AW1092" i="8"/>
  <c r="AV1092" i="8"/>
  <c r="AU1092" i="8"/>
  <c r="AT1092" i="8"/>
  <c r="AS1092" i="8"/>
  <c r="AR1092" i="8"/>
  <c r="AX1091" i="8"/>
  <c r="AW1091" i="8"/>
  <c r="AV1091" i="8"/>
  <c r="AU1091" i="8"/>
  <c r="AT1091" i="8"/>
  <c r="AS1091" i="8"/>
  <c r="AR1091" i="8"/>
  <c r="AX1090" i="8"/>
  <c r="AW1090" i="8"/>
  <c r="AV1090" i="8"/>
  <c r="AU1090" i="8"/>
  <c r="AT1090" i="8"/>
  <c r="AS1090" i="8"/>
  <c r="AR1090" i="8"/>
  <c r="AX1089" i="8"/>
  <c r="AW1089" i="8"/>
  <c r="AV1089" i="8"/>
  <c r="AU1089" i="8"/>
  <c r="AT1089" i="8"/>
  <c r="AS1089" i="8"/>
  <c r="AR1089" i="8"/>
  <c r="AX1088" i="8"/>
  <c r="AW1088" i="8"/>
  <c r="AV1088" i="8"/>
  <c r="AU1088" i="8"/>
  <c r="AT1088" i="8"/>
  <c r="AS1088" i="8"/>
  <c r="AR1088" i="8"/>
  <c r="AX1087" i="8"/>
  <c r="AW1087" i="8"/>
  <c r="AV1087" i="8"/>
  <c r="AU1087" i="8"/>
  <c r="AT1087" i="8"/>
  <c r="AS1087" i="8"/>
  <c r="AR1087" i="8"/>
  <c r="AX1086" i="8"/>
  <c r="AW1086" i="8"/>
  <c r="AV1086" i="8"/>
  <c r="AU1086" i="8"/>
  <c r="AT1086" i="8"/>
  <c r="AS1086" i="8"/>
  <c r="AR1086" i="8"/>
  <c r="AX1085" i="8"/>
  <c r="AW1085" i="8"/>
  <c r="AV1085" i="8"/>
  <c r="AU1085" i="8"/>
  <c r="AT1085" i="8"/>
  <c r="AS1085" i="8"/>
  <c r="AR1085" i="8"/>
  <c r="AX1084" i="8"/>
  <c r="AW1084" i="8"/>
  <c r="AV1084" i="8"/>
  <c r="AU1084" i="8"/>
  <c r="AT1084" i="8"/>
  <c r="AS1084" i="8"/>
  <c r="AR1084" i="8"/>
  <c r="AX1083" i="8"/>
  <c r="AW1083" i="8"/>
  <c r="AV1083" i="8"/>
  <c r="AU1083" i="8"/>
  <c r="AT1083" i="8"/>
  <c r="AS1083" i="8"/>
  <c r="AR1083" i="8"/>
  <c r="AX1082" i="8"/>
  <c r="AW1082" i="8"/>
  <c r="AV1082" i="8"/>
  <c r="AU1082" i="8"/>
  <c r="AT1082" i="8"/>
  <c r="AS1082" i="8"/>
  <c r="AR1082" i="8"/>
  <c r="AX1081" i="8"/>
  <c r="AW1081" i="8"/>
  <c r="AV1081" i="8"/>
  <c r="AU1081" i="8"/>
  <c r="AT1081" i="8"/>
  <c r="AS1081" i="8"/>
  <c r="AR1081" i="8"/>
  <c r="AX1080" i="8"/>
  <c r="AW1080" i="8"/>
  <c r="AV1080" i="8"/>
  <c r="AU1080" i="8"/>
  <c r="AT1080" i="8"/>
  <c r="AS1080" i="8"/>
  <c r="AR1080" i="8"/>
  <c r="AX1079" i="8"/>
  <c r="AW1079" i="8"/>
  <c r="AV1079" i="8"/>
  <c r="AU1079" i="8"/>
  <c r="AT1079" i="8"/>
  <c r="AS1079" i="8"/>
  <c r="AR1079" i="8"/>
  <c r="AX1078" i="8"/>
  <c r="AW1078" i="8"/>
  <c r="AV1078" i="8"/>
  <c r="AU1078" i="8"/>
  <c r="AT1078" i="8"/>
  <c r="AS1078" i="8"/>
  <c r="AR1078" i="8"/>
  <c r="AX1077" i="8"/>
  <c r="AW1077" i="8"/>
  <c r="AV1077" i="8"/>
  <c r="AU1077" i="8"/>
  <c r="AT1077" i="8"/>
  <c r="AS1077" i="8"/>
  <c r="AR1077" i="8"/>
  <c r="AX1076" i="8"/>
  <c r="AW1076" i="8"/>
  <c r="AV1076" i="8"/>
  <c r="AU1076" i="8"/>
  <c r="AT1076" i="8"/>
  <c r="AS1076" i="8"/>
  <c r="AR1076" i="8"/>
  <c r="AX1075" i="8"/>
  <c r="AW1075" i="8"/>
  <c r="AV1075" i="8"/>
  <c r="AU1075" i="8"/>
  <c r="AT1075" i="8"/>
  <c r="AS1075" i="8"/>
  <c r="AR1075" i="8"/>
  <c r="AX1074" i="8"/>
  <c r="AW1074" i="8"/>
  <c r="AV1074" i="8"/>
  <c r="AU1074" i="8"/>
  <c r="AT1074" i="8"/>
  <c r="AS1074" i="8"/>
  <c r="AR1074" i="8"/>
  <c r="AX1073" i="8"/>
  <c r="AW1073" i="8"/>
  <c r="AV1073" i="8"/>
  <c r="AU1073" i="8"/>
  <c r="AT1073" i="8"/>
  <c r="AS1073" i="8"/>
  <c r="AR1073" i="8"/>
  <c r="AX1072" i="8"/>
  <c r="AW1072" i="8"/>
  <c r="AV1072" i="8"/>
  <c r="AU1072" i="8"/>
  <c r="AT1072" i="8"/>
  <c r="AS1072" i="8"/>
  <c r="AR1072" i="8"/>
  <c r="AX1071" i="8"/>
  <c r="AW1071" i="8"/>
  <c r="AV1071" i="8"/>
  <c r="AU1071" i="8"/>
  <c r="AT1071" i="8"/>
  <c r="AS1071" i="8"/>
  <c r="AR1071" i="8"/>
  <c r="AX1070" i="8"/>
  <c r="AW1070" i="8"/>
  <c r="AV1070" i="8"/>
  <c r="AU1070" i="8"/>
  <c r="AT1070" i="8"/>
  <c r="AS1070" i="8"/>
  <c r="AR1070" i="8"/>
  <c r="AX1069" i="8"/>
  <c r="AW1069" i="8"/>
  <c r="AV1069" i="8"/>
  <c r="AU1069" i="8"/>
  <c r="AT1069" i="8"/>
  <c r="AS1069" i="8"/>
  <c r="AR1069" i="8"/>
  <c r="AX1068" i="8"/>
  <c r="AW1068" i="8"/>
  <c r="AV1068" i="8"/>
  <c r="AU1068" i="8"/>
  <c r="AT1068" i="8"/>
  <c r="AS1068" i="8"/>
  <c r="AR1068" i="8"/>
  <c r="AX1067" i="8"/>
  <c r="AW1067" i="8"/>
  <c r="AV1067" i="8"/>
  <c r="AU1067" i="8"/>
  <c r="AT1067" i="8"/>
  <c r="AS1067" i="8"/>
  <c r="AR1067" i="8"/>
  <c r="AX1066" i="8"/>
  <c r="AW1066" i="8"/>
  <c r="AV1066" i="8"/>
  <c r="AU1066" i="8"/>
  <c r="AT1066" i="8"/>
  <c r="AS1066" i="8"/>
  <c r="AR1066" i="8"/>
  <c r="AX1065" i="8"/>
  <c r="AW1065" i="8"/>
  <c r="AV1065" i="8"/>
  <c r="AU1065" i="8"/>
  <c r="AT1065" i="8"/>
  <c r="AS1065" i="8"/>
  <c r="AR1065" i="8"/>
  <c r="AX1064" i="8"/>
  <c r="AW1064" i="8"/>
  <c r="AV1064" i="8"/>
  <c r="AU1064" i="8"/>
  <c r="AT1064" i="8"/>
  <c r="AS1064" i="8"/>
  <c r="AR1064" i="8"/>
  <c r="AX1063" i="8"/>
  <c r="AW1063" i="8"/>
  <c r="AV1063" i="8"/>
  <c r="AU1063" i="8"/>
  <c r="AT1063" i="8"/>
  <c r="AS1063" i="8"/>
  <c r="AR1063" i="8"/>
  <c r="AX1062" i="8"/>
  <c r="AW1062" i="8"/>
  <c r="AV1062" i="8"/>
  <c r="AU1062" i="8"/>
  <c r="AT1062" i="8"/>
  <c r="AS1062" i="8"/>
  <c r="AR1062" i="8"/>
  <c r="AX1061" i="8"/>
  <c r="AW1061" i="8"/>
  <c r="AV1061" i="8"/>
  <c r="AU1061" i="8"/>
  <c r="AT1061" i="8"/>
  <c r="AS1061" i="8"/>
  <c r="AR1061" i="8"/>
  <c r="AX1060" i="8"/>
  <c r="AW1060" i="8"/>
  <c r="AV1060" i="8"/>
  <c r="AU1060" i="8"/>
  <c r="AT1060" i="8"/>
  <c r="AS1060" i="8"/>
  <c r="AR1060" i="8"/>
  <c r="AX1059" i="8"/>
  <c r="AW1059" i="8"/>
  <c r="AV1059" i="8"/>
  <c r="AU1059" i="8"/>
  <c r="AT1059" i="8"/>
  <c r="AS1059" i="8"/>
  <c r="AR1059" i="8"/>
  <c r="AX1058" i="8"/>
  <c r="AW1058" i="8"/>
  <c r="AV1058" i="8"/>
  <c r="AU1058" i="8"/>
  <c r="AT1058" i="8"/>
  <c r="AS1058" i="8"/>
  <c r="AR1058" i="8"/>
  <c r="AX1057" i="8"/>
  <c r="AW1057" i="8"/>
  <c r="AV1057" i="8"/>
  <c r="AU1057" i="8"/>
  <c r="AT1057" i="8"/>
  <c r="AS1057" i="8"/>
  <c r="AR1057" i="8"/>
  <c r="AX1056" i="8"/>
  <c r="AW1056" i="8"/>
  <c r="AV1056" i="8"/>
  <c r="AU1056" i="8"/>
  <c r="AT1056" i="8"/>
  <c r="AS1056" i="8"/>
  <c r="AR1056" i="8"/>
  <c r="AX1055" i="8"/>
  <c r="AW1055" i="8"/>
  <c r="AV1055" i="8"/>
  <c r="AU1055" i="8"/>
  <c r="AT1055" i="8"/>
  <c r="AS1055" i="8"/>
  <c r="AR1055" i="8"/>
  <c r="AX1054" i="8"/>
  <c r="AW1054" i="8"/>
  <c r="AV1054" i="8"/>
  <c r="AU1054" i="8"/>
  <c r="AT1054" i="8"/>
  <c r="AS1054" i="8"/>
  <c r="AR1054" i="8"/>
  <c r="AX1053" i="8"/>
  <c r="AW1053" i="8"/>
  <c r="AV1053" i="8"/>
  <c r="AU1053" i="8"/>
  <c r="AT1053" i="8"/>
  <c r="AS1053" i="8"/>
  <c r="AR1053" i="8"/>
  <c r="AX1052" i="8"/>
  <c r="AW1052" i="8"/>
  <c r="AV1052" i="8"/>
  <c r="AU1052" i="8"/>
  <c r="AT1052" i="8"/>
  <c r="AS1052" i="8"/>
  <c r="AR1052" i="8"/>
  <c r="AX1051" i="8"/>
  <c r="AW1051" i="8"/>
  <c r="AV1051" i="8"/>
  <c r="AU1051" i="8"/>
  <c r="AT1051" i="8"/>
  <c r="AS1051" i="8"/>
  <c r="AR1051" i="8"/>
  <c r="AX1050" i="8"/>
  <c r="AW1050" i="8"/>
  <c r="AV1050" i="8"/>
  <c r="AU1050" i="8"/>
  <c r="AT1050" i="8"/>
  <c r="AS1050" i="8"/>
  <c r="AR1050" i="8"/>
  <c r="AX1049" i="8"/>
  <c r="AW1049" i="8"/>
  <c r="AV1049" i="8"/>
  <c r="AU1049" i="8"/>
  <c r="AT1049" i="8"/>
  <c r="AS1049" i="8"/>
  <c r="AR1049" i="8"/>
  <c r="AX1048" i="8"/>
  <c r="AW1048" i="8"/>
  <c r="AV1048" i="8"/>
  <c r="AU1048" i="8"/>
  <c r="AT1048" i="8"/>
  <c r="AS1048" i="8"/>
  <c r="AR1048" i="8"/>
  <c r="AX1047" i="8"/>
  <c r="AW1047" i="8"/>
  <c r="AV1047" i="8"/>
  <c r="AU1047" i="8"/>
  <c r="AT1047" i="8"/>
  <c r="AS1047" i="8"/>
  <c r="AR1047" i="8"/>
  <c r="AX1046" i="8"/>
  <c r="AW1046" i="8"/>
  <c r="AV1046" i="8"/>
  <c r="AU1046" i="8"/>
  <c r="AT1046" i="8"/>
  <c r="AS1046" i="8"/>
  <c r="AR1046" i="8"/>
  <c r="AX1045" i="8"/>
  <c r="AW1045" i="8"/>
  <c r="AV1045" i="8"/>
  <c r="AU1045" i="8"/>
  <c r="AT1045" i="8"/>
  <c r="AS1045" i="8"/>
  <c r="AR1045" i="8"/>
  <c r="AX1044" i="8"/>
  <c r="AW1044" i="8"/>
  <c r="AV1044" i="8"/>
  <c r="AU1044" i="8"/>
  <c r="AT1044" i="8"/>
  <c r="AS1044" i="8"/>
  <c r="AR1044" i="8"/>
  <c r="AX1043" i="8"/>
  <c r="AW1043" i="8"/>
  <c r="AV1043" i="8"/>
  <c r="AU1043" i="8"/>
  <c r="AT1043" i="8"/>
  <c r="AS1043" i="8"/>
  <c r="AR1043" i="8"/>
  <c r="AX1042" i="8"/>
  <c r="AW1042" i="8"/>
  <c r="AV1042" i="8"/>
  <c r="AU1042" i="8"/>
  <c r="AT1042" i="8"/>
  <c r="AS1042" i="8"/>
  <c r="AR1042" i="8"/>
  <c r="AX1041" i="8"/>
  <c r="AW1041" i="8"/>
  <c r="AV1041" i="8"/>
  <c r="AU1041" i="8"/>
  <c r="AT1041" i="8"/>
  <c r="AS1041" i="8"/>
  <c r="AR1041" i="8"/>
  <c r="AX1040" i="8"/>
  <c r="AW1040" i="8"/>
  <c r="AV1040" i="8"/>
  <c r="AU1040" i="8"/>
  <c r="AT1040" i="8"/>
  <c r="AS1040" i="8"/>
  <c r="AR1040" i="8"/>
  <c r="AX1039" i="8"/>
  <c r="AW1039" i="8"/>
  <c r="AV1039" i="8"/>
  <c r="AU1039" i="8"/>
  <c r="AT1039" i="8"/>
  <c r="AS1039" i="8"/>
  <c r="AR1039" i="8"/>
  <c r="AX1038" i="8"/>
  <c r="AW1038" i="8"/>
  <c r="AV1038" i="8"/>
  <c r="AU1038" i="8"/>
  <c r="AT1038" i="8"/>
  <c r="AS1038" i="8"/>
  <c r="AR1038" i="8"/>
  <c r="AX1037" i="8"/>
  <c r="AW1037" i="8"/>
  <c r="AV1037" i="8"/>
  <c r="AU1037" i="8"/>
  <c r="AT1037" i="8"/>
  <c r="AS1037" i="8"/>
  <c r="AR1037" i="8"/>
  <c r="AX1036" i="8"/>
  <c r="AW1036" i="8"/>
  <c r="AV1036" i="8"/>
  <c r="AU1036" i="8"/>
  <c r="AT1036" i="8"/>
  <c r="AS1036" i="8"/>
  <c r="AR1036" i="8"/>
  <c r="AX1035" i="8"/>
  <c r="AW1035" i="8"/>
  <c r="AV1035" i="8"/>
  <c r="AU1035" i="8"/>
  <c r="AT1035" i="8"/>
  <c r="AS1035" i="8"/>
  <c r="AR1035" i="8"/>
  <c r="AX1034" i="8"/>
  <c r="AW1034" i="8"/>
  <c r="AV1034" i="8"/>
  <c r="AU1034" i="8"/>
  <c r="AT1034" i="8"/>
  <c r="AS1034" i="8"/>
  <c r="AR1034" i="8"/>
  <c r="AX1033" i="8"/>
  <c r="AW1033" i="8"/>
  <c r="AV1033" i="8"/>
  <c r="AU1033" i="8"/>
  <c r="AT1033" i="8"/>
  <c r="AS1033" i="8"/>
  <c r="AR1033" i="8"/>
  <c r="AX1032" i="8"/>
  <c r="AW1032" i="8"/>
  <c r="AV1032" i="8"/>
  <c r="AU1032" i="8"/>
  <c r="AT1032" i="8"/>
  <c r="AS1032" i="8"/>
  <c r="AR1032" i="8"/>
  <c r="AX1031" i="8"/>
  <c r="AW1031" i="8"/>
  <c r="AV1031" i="8"/>
  <c r="AU1031" i="8"/>
  <c r="AT1031" i="8"/>
  <c r="AS1031" i="8"/>
  <c r="AR1031" i="8"/>
  <c r="AX1030" i="8"/>
  <c r="AW1030" i="8"/>
  <c r="AV1030" i="8"/>
  <c r="AU1030" i="8"/>
  <c r="AT1030" i="8"/>
  <c r="AS1030" i="8"/>
  <c r="AR1030" i="8"/>
  <c r="AX1029" i="8"/>
  <c r="AW1029" i="8"/>
  <c r="AV1029" i="8"/>
  <c r="AU1029" i="8"/>
  <c r="AT1029" i="8"/>
  <c r="AS1029" i="8"/>
  <c r="AR1029" i="8"/>
  <c r="AX1028" i="8"/>
  <c r="AW1028" i="8"/>
  <c r="AV1028" i="8"/>
  <c r="AU1028" i="8"/>
  <c r="AT1028" i="8"/>
  <c r="AS1028" i="8"/>
  <c r="AR1028" i="8"/>
  <c r="AX1027" i="8"/>
  <c r="AW1027" i="8"/>
  <c r="AV1027" i="8"/>
  <c r="AU1027" i="8"/>
  <c r="AT1027" i="8"/>
  <c r="AS1027" i="8"/>
  <c r="AR1027" i="8"/>
  <c r="AX1026" i="8"/>
  <c r="AW1026" i="8"/>
  <c r="AV1026" i="8"/>
  <c r="AU1026" i="8"/>
  <c r="AT1026" i="8"/>
  <c r="AS1026" i="8"/>
  <c r="AR1026" i="8"/>
  <c r="AX1025" i="8"/>
  <c r="AW1025" i="8"/>
  <c r="AV1025" i="8"/>
  <c r="AU1025" i="8"/>
  <c r="AT1025" i="8"/>
  <c r="AS1025" i="8"/>
  <c r="AR1025" i="8"/>
  <c r="AX1024" i="8"/>
  <c r="AW1024" i="8"/>
  <c r="AV1024" i="8"/>
  <c r="AU1024" i="8"/>
  <c r="AT1024" i="8"/>
  <c r="AS1024" i="8"/>
  <c r="AR1024" i="8"/>
  <c r="AX1023" i="8"/>
  <c r="AW1023" i="8"/>
  <c r="AV1023" i="8"/>
  <c r="AU1023" i="8"/>
  <c r="AT1023" i="8"/>
  <c r="AS1023" i="8"/>
  <c r="AR1023" i="8"/>
  <c r="AX1022" i="8"/>
  <c r="AW1022" i="8"/>
  <c r="AV1022" i="8"/>
  <c r="AU1022" i="8"/>
  <c r="AT1022" i="8"/>
  <c r="AS1022" i="8"/>
  <c r="AR1022" i="8"/>
  <c r="AX1021" i="8"/>
  <c r="AW1021" i="8"/>
  <c r="AV1021" i="8"/>
  <c r="AU1021" i="8"/>
  <c r="AT1021" i="8"/>
  <c r="AS1021" i="8"/>
  <c r="AR1021" i="8"/>
  <c r="AX1020" i="8"/>
  <c r="AW1020" i="8"/>
  <c r="AV1020" i="8"/>
  <c r="AU1020" i="8"/>
  <c r="AT1020" i="8"/>
  <c r="AS1020" i="8"/>
  <c r="AR1020" i="8"/>
  <c r="AX1019" i="8"/>
  <c r="AW1019" i="8"/>
  <c r="AV1019" i="8"/>
  <c r="AU1019" i="8"/>
  <c r="AT1019" i="8"/>
  <c r="AS1019" i="8"/>
  <c r="AR1019" i="8"/>
  <c r="AX1018" i="8"/>
  <c r="AW1018" i="8"/>
  <c r="AV1018" i="8"/>
  <c r="AU1018" i="8"/>
  <c r="AT1018" i="8"/>
  <c r="AS1018" i="8"/>
  <c r="AR1018" i="8"/>
  <c r="AX1017" i="8"/>
  <c r="AW1017" i="8"/>
  <c r="AV1017" i="8"/>
  <c r="AU1017" i="8"/>
  <c r="AT1017" i="8"/>
  <c r="AS1017" i="8"/>
  <c r="AR1017" i="8"/>
  <c r="AX1016" i="8"/>
  <c r="AW1016" i="8"/>
  <c r="AV1016" i="8"/>
  <c r="AU1016" i="8"/>
  <c r="AT1016" i="8"/>
  <c r="AS1016" i="8"/>
  <c r="AR1016" i="8"/>
  <c r="AX1015" i="8"/>
  <c r="AW1015" i="8"/>
  <c r="AV1015" i="8"/>
  <c r="AU1015" i="8"/>
  <c r="AT1015" i="8"/>
  <c r="AS1015" i="8"/>
  <c r="AR1015" i="8"/>
  <c r="AX1014" i="8"/>
  <c r="AW1014" i="8"/>
  <c r="AV1014" i="8"/>
  <c r="AU1014" i="8"/>
  <c r="AT1014" i="8"/>
  <c r="AS1014" i="8"/>
  <c r="AR1014" i="8"/>
  <c r="AX1013" i="8"/>
  <c r="AW1013" i="8"/>
  <c r="AV1013" i="8"/>
  <c r="AU1013" i="8"/>
  <c r="AT1013" i="8"/>
  <c r="AS1013" i="8"/>
  <c r="AR1013" i="8"/>
  <c r="AX1012" i="8"/>
  <c r="AW1012" i="8"/>
  <c r="AV1012" i="8"/>
  <c r="AU1012" i="8"/>
  <c r="AT1012" i="8"/>
  <c r="AS1012" i="8"/>
  <c r="AR1012" i="8"/>
  <c r="AX1011" i="8"/>
  <c r="AW1011" i="8"/>
  <c r="AV1011" i="8"/>
  <c r="AU1011" i="8"/>
  <c r="AT1011" i="8"/>
  <c r="AS1011" i="8"/>
  <c r="AR1011" i="8"/>
  <c r="AX1010" i="8"/>
  <c r="AW1010" i="8"/>
  <c r="AV1010" i="8"/>
  <c r="AU1010" i="8"/>
  <c r="AT1010" i="8"/>
  <c r="AS1010" i="8"/>
  <c r="AR1010" i="8"/>
  <c r="AX1009" i="8"/>
  <c r="AW1009" i="8"/>
  <c r="AV1009" i="8"/>
  <c r="AU1009" i="8"/>
  <c r="AT1009" i="8"/>
  <c r="AS1009" i="8"/>
  <c r="AR1009" i="8"/>
  <c r="AX1008" i="8"/>
  <c r="AW1008" i="8"/>
  <c r="AV1008" i="8"/>
  <c r="AU1008" i="8"/>
  <c r="AT1008" i="8"/>
  <c r="AS1008" i="8"/>
  <c r="AR1008" i="8"/>
  <c r="AX1007" i="8"/>
  <c r="AW1007" i="8"/>
  <c r="AV1007" i="8"/>
  <c r="AU1007" i="8"/>
  <c r="AT1007" i="8"/>
  <c r="AS1007" i="8"/>
  <c r="AR1007" i="8"/>
  <c r="AX1006" i="8"/>
  <c r="AW1006" i="8"/>
  <c r="AV1006" i="8"/>
  <c r="AU1006" i="8"/>
  <c r="AT1006" i="8"/>
  <c r="AS1006" i="8"/>
  <c r="AR1006" i="8"/>
  <c r="AX1005" i="8"/>
  <c r="AW1005" i="8"/>
  <c r="AV1005" i="8"/>
  <c r="AU1005" i="8"/>
  <c r="AT1005" i="8"/>
  <c r="AS1005" i="8"/>
  <c r="AR1005" i="8"/>
  <c r="AX1004" i="8"/>
  <c r="AW1004" i="8"/>
  <c r="AV1004" i="8"/>
  <c r="AU1004" i="8"/>
  <c r="AT1004" i="8"/>
  <c r="AS1004" i="8"/>
  <c r="AR1004" i="8"/>
  <c r="AX1003" i="8"/>
  <c r="AW1003" i="8"/>
  <c r="AV1003" i="8"/>
  <c r="AU1003" i="8"/>
  <c r="AT1003" i="8"/>
  <c r="AS1003" i="8"/>
  <c r="AR1003" i="8"/>
  <c r="AX1002" i="8"/>
  <c r="AW1002" i="8"/>
  <c r="AV1002" i="8"/>
  <c r="AU1002" i="8"/>
  <c r="AT1002" i="8"/>
  <c r="AS1002" i="8"/>
  <c r="AR1002" i="8"/>
  <c r="AX1001" i="8"/>
  <c r="AW1001" i="8"/>
  <c r="AV1001" i="8"/>
  <c r="AU1001" i="8"/>
  <c r="AT1001" i="8"/>
  <c r="AS1001" i="8"/>
  <c r="AR1001" i="8"/>
  <c r="AX1000" i="8"/>
  <c r="AW1000" i="8"/>
  <c r="AV1000" i="8"/>
  <c r="AU1000" i="8"/>
  <c r="AT1000" i="8"/>
  <c r="AS1000" i="8"/>
  <c r="AR1000" i="8"/>
  <c r="AX999" i="8"/>
  <c r="AW999" i="8"/>
  <c r="AV999" i="8"/>
  <c r="AU999" i="8"/>
  <c r="AT999" i="8"/>
  <c r="AS999" i="8"/>
  <c r="AR999" i="8"/>
  <c r="AX998" i="8"/>
  <c r="AW998" i="8"/>
  <c r="AV998" i="8"/>
  <c r="AU998" i="8"/>
  <c r="AT998" i="8"/>
  <c r="AS998" i="8"/>
  <c r="AR998" i="8"/>
  <c r="AX997" i="8"/>
  <c r="AW997" i="8"/>
  <c r="AV997" i="8"/>
  <c r="AU997" i="8"/>
  <c r="AT997" i="8"/>
  <c r="AS997" i="8"/>
  <c r="AR997" i="8"/>
  <c r="AX996" i="8"/>
  <c r="AW996" i="8"/>
  <c r="AV996" i="8"/>
  <c r="AU996" i="8"/>
  <c r="AT996" i="8"/>
  <c r="AS996" i="8"/>
  <c r="AR996" i="8"/>
  <c r="AX995" i="8"/>
  <c r="AW995" i="8"/>
  <c r="AV995" i="8"/>
  <c r="AU995" i="8"/>
  <c r="AT995" i="8"/>
  <c r="AS995" i="8"/>
  <c r="AR995" i="8"/>
  <c r="AX994" i="8"/>
  <c r="AW994" i="8"/>
  <c r="AV994" i="8"/>
  <c r="AU994" i="8"/>
  <c r="AT994" i="8"/>
  <c r="AS994" i="8"/>
  <c r="AR994" i="8"/>
  <c r="AX993" i="8"/>
  <c r="AW993" i="8"/>
  <c r="AV993" i="8"/>
  <c r="AU993" i="8"/>
  <c r="AT993" i="8"/>
  <c r="AS993" i="8"/>
  <c r="AR993" i="8"/>
  <c r="AX992" i="8"/>
  <c r="AW992" i="8"/>
  <c r="AV992" i="8"/>
  <c r="AU992" i="8"/>
  <c r="AT992" i="8"/>
  <c r="AS992" i="8"/>
  <c r="AR992" i="8"/>
  <c r="AX991" i="8"/>
  <c r="AW991" i="8"/>
  <c r="AV991" i="8"/>
  <c r="AU991" i="8"/>
  <c r="AT991" i="8"/>
  <c r="AS991" i="8"/>
  <c r="AR991" i="8"/>
  <c r="AX990" i="8"/>
  <c r="AW990" i="8"/>
  <c r="AV990" i="8"/>
  <c r="AU990" i="8"/>
  <c r="AT990" i="8"/>
  <c r="AS990" i="8"/>
  <c r="AR990" i="8"/>
  <c r="AX989" i="8"/>
  <c r="AW989" i="8"/>
  <c r="AV989" i="8"/>
  <c r="AU989" i="8"/>
  <c r="AT989" i="8"/>
  <c r="AS989" i="8"/>
  <c r="AR989" i="8"/>
  <c r="AX988" i="8"/>
  <c r="AW988" i="8"/>
  <c r="AV988" i="8"/>
  <c r="AU988" i="8"/>
  <c r="AT988" i="8"/>
  <c r="AS988" i="8"/>
  <c r="AR988" i="8"/>
  <c r="AX987" i="8"/>
  <c r="AW987" i="8"/>
  <c r="AV987" i="8"/>
  <c r="AU987" i="8"/>
  <c r="AT987" i="8"/>
  <c r="AS987" i="8"/>
  <c r="AR987" i="8"/>
  <c r="AX986" i="8"/>
  <c r="AW986" i="8"/>
  <c r="AV986" i="8"/>
  <c r="AU986" i="8"/>
  <c r="AT986" i="8"/>
  <c r="AS986" i="8"/>
  <c r="AR986" i="8"/>
  <c r="AX985" i="8"/>
  <c r="AW985" i="8"/>
  <c r="AV985" i="8"/>
  <c r="AU985" i="8"/>
  <c r="AT985" i="8"/>
  <c r="AS985" i="8"/>
  <c r="AR985" i="8"/>
  <c r="AX984" i="8"/>
  <c r="AW984" i="8"/>
  <c r="AV984" i="8"/>
  <c r="AU984" i="8"/>
  <c r="AT984" i="8"/>
  <c r="AS984" i="8"/>
  <c r="AR984" i="8"/>
  <c r="AX983" i="8"/>
  <c r="AW983" i="8"/>
  <c r="AV983" i="8"/>
  <c r="AU983" i="8"/>
  <c r="AT983" i="8"/>
  <c r="AS983" i="8"/>
  <c r="AR983" i="8"/>
  <c r="AX982" i="8"/>
  <c r="AW982" i="8"/>
  <c r="AV982" i="8"/>
  <c r="AU982" i="8"/>
  <c r="AT982" i="8"/>
  <c r="AS982" i="8"/>
  <c r="AR982" i="8"/>
  <c r="AX981" i="8"/>
  <c r="AW981" i="8"/>
  <c r="AV981" i="8"/>
  <c r="AU981" i="8"/>
  <c r="AT981" i="8"/>
  <c r="AS981" i="8"/>
  <c r="AR981" i="8"/>
  <c r="AX980" i="8"/>
  <c r="AW980" i="8"/>
  <c r="AV980" i="8"/>
  <c r="AU980" i="8"/>
  <c r="AT980" i="8"/>
  <c r="AS980" i="8"/>
  <c r="AR980" i="8"/>
  <c r="AX979" i="8"/>
  <c r="AW979" i="8"/>
  <c r="AV979" i="8"/>
  <c r="AU979" i="8"/>
  <c r="AT979" i="8"/>
  <c r="AS979" i="8"/>
  <c r="AR979" i="8"/>
  <c r="AX978" i="8"/>
  <c r="AW978" i="8"/>
  <c r="AV978" i="8"/>
  <c r="AU978" i="8"/>
  <c r="AT978" i="8"/>
  <c r="AS978" i="8"/>
  <c r="AR978" i="8"/>
  <c r="AX977" i="8"/>
  <c r="AW977" i="8"/>
  <c r="AV977" i="8"/>
  <c r="AU977" i="8"/>
  <c r="AT977" i="8"/>
  <c r="AS977" i="8"/>
  <c r="AR977" i="8"/>
  <c r="AX976" i="8"/>
  <c r="AW976" i="8"/>
  <c r="AV976" i="8"/>
  <c r="AU976" i="8"/>
  <c r="AT976" i="8"/>
  <c r="AS976" i="8"/>
  <c r="AR976" i="8"/>
  <c r="AX975" i="8"/>
  <c r="AW975" i="8"/>
  <c r="AV975" i="8"/>
  <c r="AU975" i="8"/>
  <c r="AT975" i="8"/>
  <c r="AS975" i="8"/>
  <c r="AR975" i="8"/>
  <c r="AX974" i="8"/>
  <c r="AW974" i="8"/>
  <c r="AV974" i="8"/>
  <c r="AU974" i="8"/>
  <c r="AT974" i="8"/>
  <c r="AS974" i="8"/>
  <c r="AR974" i="8"/>
  <c r="AX973" i="8"/>
  <c r="AW973" i="8"/>
  <c r="AV973" i="8"/>
  <c r="AU973" i="8"/>
  <c r="AT973" i="8"/>
  <c r="AS973" i="8"/>
  <c r="AR973" i="8"/>
  <c r="AX972" i="8"/>
  <c r="AW972" i="8"/>
  <c r="AV972" i="8"/>
  <c r="AU972" i="8"/>
  <c r="AT972" i="8"/>
  <c r="AS972" i="8"/>
  <c r="AR972" i="8"/>
  <c r="AX971" i="8"/>
  <c r="AW971" i="8"/>
  <c r="AV971" i="8"/>
  <c r="AU971" i="8"/>
  <c r="AT971" i="8"/>
  <c r="AS971" i="8"/>
  <c r="AR971" i="8"/>
  <c r="AX970" i="8"/>
  <c r="AW970" i="8"/>
  <c r="AV970" i="8"/>
  <c r="AU970" i="8"/>
  <c r="AT970" i="8"/>
  <c r="AS970" i="8"/>
  <c r="AR970" i="8"/>
  <c r="AX969" i="8"/>
  <c r="AW969" i="8"/>
  <c r="AV969" i="8"/>
  <c r="AU969" i="8"/>
  <c r="AT969" i="8"/>
  <c r="AS969" i="8"/>
  <c r="AR969" i="8"/>
  <c r="AX968" i="8"/>
  <c r="AW968" i="8"/>
  <c r="AV968" i="8"/>
  <c r="AU968" i="8"/>
  <c r="AT968" i="8"/>
  <c r="AS968" i="8"/>
  <c r="AR968" i="8"/>
  <c r="AX967" i="8"/>
  <c r="AW967" i="8"/>
  <c r="AV967" i="8"/>
  <c r="AU967" i="8"/>
  <c r="AT967" i="8"/>
  <c r="AS967" i="8"/>
  <c r="AR967" i="8"/>
  <c r="AX966" i="8"/>
  <c r="AW966" i="8"/>
  <c r="AV966" i="8"/>
  <c r="AU966" i="8"/>
  <c r="AT966" i="8"/>
  <c r="AS966" i="8"/>
  <c r="AR966" i="8"/>
  <c r="AX965" i="8"/>
  <c r="AW965" i="8"/>
  <c r="AV965" i="8"/>
  <c r="AU965" i="8"/>
  <c r="AT965" i="8"/>
  <c r="AS965" i="8"/>
  <c r="AR965" i="8"/>
  <c r="AX964" i="8"/>
  <c r="AW964" i="8"/>
  <c r="AV964" i="8"/>
  <c r="AU964" i="8"/>
  <c r="AT964" i="8"/>
  <c r="AS964" i="8"/>
  <c r="AR964" i="8"/>
  <c r="AX963" i="8"/>
  <c r="AW963" i="8"/>
  <c r="AV963" i="8"/>
  <c r="AU963" i="8"/>
  <c r="AT963" i="8"/>
  <c r="AS963" i="8"/>
  <c r="AR963" i="8"/>
  <c r="AX962" i="8"/>
  <c r="AW962" i="8"/>
  <c r="AV962" i="8"/>
  <c r="AU962" i="8"/>
  <c r="AT962" i="8"/>
  <c r="AS962" i="8"/>
  <c r="AR962" i="8"/>
  <c r="AX961" i="8"/>
  <c r="AW961" i="8"/>
  <c r="AV961" i="8"/>
  <c r="AU961" i="8"/>
  <c r="AT961" i="8"/>
  <c r="AS961" i="8"/>
  <c r="AR961" i="8"/>
  <c r="AX960" i="8"/>
  <c r="AW960" i="8"/>
  <c r="AV960" i="8"/>
  <c r="AU960" i="8"/>
  <c r="AT960" i="8"/>
  <c r="AS960" i="8"/>
  <c r="AR960" i="8"/>
  <c r="AX959" i="8"/>
  <c r="AW959" i="8"/>
  <c r="AV959" i="8"/>
  <c r="AU959" i="8"/>
  <c r="AT959" i="8"/>
  <c r="AS959" i="8"/>
  <c r="AR959" i="8"/>
  <c r="AX958" i="8"/>
  <c r="AW958" i="8"/>
  <c r="AV958" i="8"/>
  <c r="AU958" i="8"/>
  <c r="AT958" i="8"/>
  <c r="AS958" i="8"/>
  <c r="AR958" i="8"/>
  <c r="AX957" i="8"/>
  <c r="AW957" i="8"/>
  <c r="AV957" i="8"/>
  <c r="AU957" i="8"/>
  <c r="AT957" i="8"/>
  <c r="AS957" i="8"/>
  <c r="AR957" i="8"/>
  <c r="AX956" i="8"/>
  <c r="AW956" i="8"/>
  <c r="AV956" i="8"/>
  <c r="AU956" i="8"/>
  <c r="AT956" i="8"/>
  <c r="AS956" i="8"/>
  <c r="AR956" i="8"/>
  <c r="AX955" i="8"/>
  <c r="AW955" i="8"/>
  <c r="AV955" i="8"/>
  <c r="AU955" i="8"/>
  <c r="AT955" i="8"/>
  <c r="AS955" i="8"/>
  <c r="AR955" i="8"/>
  <c r="AX954" i="8"/>
  <c r="AW954" i="8"/>
  <c r="AV954" i="8"/>
  <c r="AU954" i="8"/>
  <c r="AT954" i="8"/>
  <c r="AS954" i="8"/>
  <c r="AR954" i="8"/>
  <c r="AX953" i="8"/>
  <c r="AW953" i="8"/>
  <c r="AV953" i="8"/>
  <c r="AU953" i="8"/>
  <c r="AT953" i="8"/>
  <c r="AS953" i="8"/>
  <c r="AR953" i="8"/>
  <c r="AX952" i="8"/>
  <c r="AW952" i="8"/>
  <c r="AV952" i="8"/>
  <c r="AU952" i="8"/>
  <c r="AT952" i="8"/>
  <c r="AS952" i="8"/>
  <c r="AR952" i="8"/>
  <c r="AX951" i="8"/>
  <c r="AW951" i="8"/>
  <c r="AV951" i="8"/>
  <c r="AU951" i="8"/>
  <c r="AT951" i="8"/>
  <c r="AS951" i="8"/>
  <c r="AR951" i="8"/>
  <c r="AX950" i="8"/>
  <c r="AW950" i="8"/>
  <c r="AV950" i="8"/>
  <c r="AU950" i="8"/>
  <c r="AT950" i="8"/>
  <c r="AS950" i="8"/>
  <c r="AR950" i="8"/>
  <c r="AX949" i="8"/>
  <c r="AW949" i="8"/>
  <c r="AV949" i="8"/>
  <c r="AU949" i="8"/>
  <c r="AT949" i="8"/>
  <c r="AS949" i="8"/>
  <c r="AR949" i="8"/>
  <c r="AX948" i="8"/>
  <c r="AW948" i="8"/>
  <c r="AV948" i="8"/>
  <c r="AU948" i="8"/>
  <c r="AT948" i="8"/>
  <c r="AS948" i="8"/>
  <c r="AR948" i="8"/>
  <c r="AX947" i="8"/>
  <c r="AW947" i="8"/>
  <c r="AV947" i="8"/>
  <c r="AU947" i="8"/>
  <c r="AT947" i="8"/>
  <c r="AS947" i="8"/>
  <c r="AR947" i="8"/>
  <c r="AX946" i="8"/>
  <c r="AW946" i="8"/>
  <c r="AV946" i="8"/>
  <c r="AU946" i="8"/>
  <c r="AT946" i="8"/>
  <c r="AS946" i="8"/>
  <c r="AR946" i="8"/>
  <c r="AX945" i="8"/>
  <c r="AW945" i="8"/>
  <c r="AV945" i="8"/>
  <c r="AU945" i="8"/>
  <c r="AT945" i="8"/>
  <c r="AS945" i="8"/>
  <c r="AR945" i="8"/>
  <c r="AX944" i="8"/>
  <c r="AW944" i="8"/>
  <c r="AV944" i="8"/>
  <c r="AU944" i="8"/>
  <c r="AT944" i="8"/>
  <c r="AS944" i="8"/>
  <c r="AR944" i="8"/>
  <c r="AX943" i="8"/>
  <c r="AW943" i="8"/>
  <c r="AV943" i="8"/>
  <c r="AU943" i="8"/>
  <c r="AT943" i="8"/>
  <c r="AS943" i="8"/>
  <c r="AR943" i="8"/>
  <c r="AX942" i="8"/>
  <c r="AW942" i="8"/>
  <c r="AV942" i="8"/>
  <c r="AU942" i="8"/>
  <c r="AT942" i="8"/>
  <c r="AS942" i="8"/>
  <c r="AR942" i="8"/>
  <c r="AX941" i="8"/>
  <c r="AW941" i="8"/>
  <c r="AV941" i="8"/>
  <c r="AU941" i="8"/>
  <c r="AT941" i="8"/>
  <c r="AS941" i="8"/>
  <c r="AR941" i="8"/>
  <c r="AX940" i="8"/>
  <c r="AW940" i="8"/>
  <c r="AV940" i="8"/>
  <c r="AU940" i="8"/>
  <c r="AT940" i="8"/>
  <c r="AS940" i="8"/>
  <c r="AR940" i="8"/>
  <c r="AX939" i="8"/>
  <c r="AW939" i="8"/>
  <c r="AV939" i="8"/>
  <c r="AU939" i="8"/>
  <c r="AT939" i="8"/>
  <c r="AS939" i="8"/>
  <c r="AR939" i="8"/>
  <c r="AX938" i="8"/>
  <c r="AW938" i="8"/>
  <c r="AV938" i="8"/>
  <c r="AU938" i="8"/>
  <c r="AT938" i="8"/>
  <c r="AS938" i="8"/>
  <c r="AR938" i="8"/>
  <c r="AX937" i="8"/>
  <c r="AW937" i="8"/>
  <c r="AV937" i="8"/>
  <c r="AU937" i="8"/>
  <c r="AT937" i="8"/>
  <c r="AS937" i="8"/>
  <c r="AR937" i="8"/>
  <c r="AX936" i="8"/>
  <c r="AW936" i="8"/>
  <c r="AV936" i="8"/>
  <c r="AU936" i="8"/>
  <c r="AT936" i="8"/>
  <c r="AS936" i="8"/>
  <c r="AR936" i="8"/>
  <c r="AX935" i="8"/>
  <c r="AW935" i="8"/>
  <c r="AV935" i="8"/>
  <c r="AU935" i="8"/>
  <c r="AT935" i="8"/>
  <c r="AS935" i="8"/>
  <c r="AR935" i="8"/>
  <c r="AX934" i="8"/>
  <c r="AW934" i="8"/>
  <c r="AV934" i="8"/>
  <c r="AU934" i="8"/>
  <c r="AT934" i="8"/>
  <c r="AS934" i="8"/>
  <c r="AR934" i="8"/>
  <c r="AX933" i="8"/>
  <c r="AW933" i="8"/>
  <c r="AV933" i="8"/>
  <c r="AU933" i="8"/>
  <c r="AT933" i="8"/>
  <c r="AS933" i="8"/>
  <c r="AR933" i="8"/>
  <c r="AX932" i="8"/>
  <c r="AW932" i="8"/>
  <c r="AV932" i="8"/>
  <c r="AU932" i="8"/>
  <c r="AT932" i="8"/>
  <c r="AS932" i="8"/>
  <c r="AR932" i="8"/>
  <c r="AX931" i="8"/>
  <c r="AW931" i="8"/>
  <c r="AV931" i="8"/>
  <c r="AU931" i="8"/>
  <c r="AT931" i="8"/>
  <c r="AS931" i="8"/>
  <c r="AR931" i="8"/>
  <c r="AX930" i="8"/>
  <c r="AW930" i="8"/>
  <c r="AV930" i="8"/>
  <c r="AU930" i="8"/>
  <c r="AT930" i="8"/>
  <c r="AS930" i="8"/>
  <c r="AR930" i="8"/>
  <c r="AX929" i="8"/>
  <c r="AW929" i="8"/>
  <c r="AV929" i="8"/>
  <c r="AU929" i="8"/>
  <c r="AT929" i="8"/>
  <c r="AS929" i="8"/>
  <c r="AR929" i="8"/>
  <c r="AX928" i="8"/>
  <c r="AW928" i="8"/>
  <c r="AV928" i="8"/>
  <c r="AU928" i="8"/>
  <c r="AT928" i="8"/>
  <c r="AS928" i="8"/>
  <c r="AR928" i="8"/>
  <c r="AX927" i="8"/>
  <c r="AW927" i="8"/>
  <c r="AV927" i="8"/>
  <c r="AU927" i="8"/>
  <c r="AT927" i="8"/>
  <c r="AS927" i="8"/>
  <c r="AR927" i="8"/>
  <c r="AX926" i="8"/>
  <c r="AW926" i="8"/>
  <c r="AV926" i="8"/>
  <c r="AU926" i="8"/>
  <c r="AT926" i="8"/>
  <c r="AS926" i="8"/>
  <c r="AR926" i="8"/>
  <c r="AX925" i="8"/>
  <c r="AW925" i="8"/>
  <c r="AV925" i="8"/>
  <c r="AU925" i="8"/>
  <c r="AT925" i="8"/>
  <c r="AS925" i="8"/>
  <c r="AR925" i="8"/>
  <c r="AX924" i="8"/>
  <c r="AW924" i="8"/>
  <c r="AV924" i="8"/>
  <c r="AU924" i="8"/>
  <c r="AT924" i="8"/>
  <c r="AS924" i="8"/>
  <c r="AR924" i="8"/>
  <c r="AX923" i="8"/>
  <c r="AW923" i="8"/>
  <c r="AV923" i="8"/>
  <c r="AU923" i="8"/>
  <c r="AT923" i="8"/>
  <c r="AS923" i="8"/>
  <c r="AR923" i="8"/>
  <c r="AX922" i="8"/>
  <c r="AW922" i="8"/>
  <c r="AV922" i="8"/>
  <c r="AU922" i="8"/>
  <c r="AT922" i="8"/>
  <c r="AS922" i="8"/>
  <c r="AR922" i="8"/>
  <c r="AX921" i="8"/>
  <c r="AW921" i="8"/>
  <c r="AV921" i="8"/>
  <c r="AU921" i="8"/>
  <c r="AT921" i="8"/>
  <c r="AS921" i="8"/>
  <c r="AR921" i="8"/>
  <c r="AX920" i="8"/>
  <c r="AW920" i="8"/>
  <c r="AV920" i="8"/>
  <c r="AU920" i="8"/>
  <c r="AT920" i="8"/>
  <c r="AS920" i="8"/>
  <c r="AR920" i="8"/>
  <c r="AX919" i="8"/>
  <c r="AW919" i="8"/>
  <c r="AV919" i="8"/>
  <c r="AU919" i="8"/>
  <c r="AT919" i="8"/>
  <c r="AS919" i="8"/>
  <c r="AR919" i="8"/>
  <c r="AX918" i="8"/>
  <c r="AW918" i="8"/>
  <c r="AV918" i="8"/>
  <c r="AU918" i="8"/>
  <c r="AT918" i="8"/>
  <c r="AS918" i="8"/>
  <c r="AR918" i="8"/>
  <c r="AX917" i="8"/>
  <c r="AW917" i="8"/>
  <c r="AV917" i="8"/>
  <c r="AU917" i="8"/>
  <c r="AT917" i="8"/>
  <c r="AS917" i="8"/>
  <c r="AR917" i="8"/>
  <c r="AX916" i="8"/>
  <c r="AW916" i="8"/>
  <c r="AV916" i="8"/>
  <c r="AU916" i="8"/>
  <c r="AT916" i="8"/>
  <c r="AS916" i="8"/>
  <c r="AR916" i="8"/>
  <c r="AX915" i="8"/>
  <c r="AW915" i="8"/>
  <c r="AV915" i="8"/>
  <c r="AU915" i="8"/>
  <c r="AT915" i="8"/>
  <c r="AS915" i="8"/>
  <c r="AR915" i="8"/>
  <c r="AX914" i="8"/>
  <c r="AW914" i="8"/>
  <c r="AV914" i="8"/>
  <c r="AU914" i="8"/>
  <c r="AT914" i="8"/>
  <c r="AS914" i="8"/>
  <c r="AR914" i="8"/>
  <c r="AX913" i="8"/>
  <c r="AW913" i="8"/>
  <c r="AV913" i="8"/>
  <c r="AU913" i="8"/>
  <c r="AT913" i="8"/>
  <c r="AS913" i="8"/>
  <c r="AR913" i="8"/>
  <c r="AX912" i="8"/>
  <c r="AW912" i="8"/>
  <c r="AV912" i="8"/>
  <c r="AU912" i="8"/>
  <c r="AT912" i="8"/>
  <c r="AS912" i="8"/>
  <c r="AR912" i="8"/>
  <c r="AX911" i="8"/>
  <c r="AW911" i="8"/>
  <c r="AV911" i="8"/>
  <c r="AU911" i="8"/>
  <c r="AT911" i="8"/>
  <c r="AS911" i="8"/>
  <c r="AR911" i="8"/>
  <c r="AX910" i="8"/>
  <c r="AW910" i="8"/>
  <c r="AV910" i="8"/>
  <c r="AU910" i="8"/>
  <c r="AT910" i="8"/>
  <c r="AS910" i="8"/>
  <c r="AR910" i="8"/>
  <c r="AX909" i="8"/>
  <c r="AW909" i="8"/>
  <c r="AV909" i="8"/>
  <c r="AU909" i="8"/>
  <c r="AT909" i="8"/>
  <c r="AS909" i="8"/>
  <c r="AR909" i="8"/>
  <c r="AX908" i="8"/>
  <c r="AW908" i="8"/>
  <c r="AV908" i="8"/>
  <c r="AU908" i="8"/>
  <c r="AT908" i="8"/>
  <c r="AS908" i="8"/>
  <c r="AR908" i="8"/>
  <c r="AX907" i="8"/>
  <c r="AW907" i="8"/>
  <c r="AV907" i="8"/>
  <c r="AU907" i="8"/>
  <c r="AT907" i="8"/>
  <c r="AS907" i="8"/>
  <c r="AR907" i="8"/>
  <c r="AX906" i="8"/>
  <c r="AW906" i="8"/>
  <c r="AV906" i="8"/>
  <c r="AU906" i="8"/>
  <c r="AT906" i="8"/>
  <c r="AS906" i="8"/>
  <c r="AR906" i="8"/>
  <c r="AX905" i="8"/>
  <c r="AW905" i="8"/>
  <c r="AV905" i="8"/>
  <c r="AU905" i="8"/>
  <c r="AT905" i="8"/>
  <c r="AS905" i="8"/>
  <c r="AR905" i="8"/>
  <c r="AX904" i="8"/>
  <c r="AW904" i="8"/>
  <c r="AV904" i="8"/>
  <c r="AU904" i="8"/>
  <c r="AT904" i="8"/>
  <c r="AS904" i="8"/>
  <c r="AR904" i="8"/>
  <c r="AX903" i="8"/>
  <c r="AW903" i="8"/>
  <c r="AV903" i="8"/>
  <c r="AU903" i="8"/>
  <c r="AT903" i="8"/>
  <c r="AS903" i="8"/>
  <c r="AR903" i="8"/>
  <c r="AX902" i="8"/>
  <c r="AW902" i="8"/>
  <c r="AV902" i="8"/>
  <c r="AU902" i="8"/>
  <c r="AT902" i="8"/>
  <c r="AS902" i="8"/>
  <c r="AR902" i="8"/>
  <c r="AX901" i="8"/>
  <c r="AW901" i="8"/>
  <c r="AV901" i="8"/>
  <c r="AU901" i="8"/>
  <c r="AT901" i="8"/>
  <c r="AS901" i="8"/>
  <c r="AR901" i="8"/>
  <c r="AX900" i="8"/>
  <c r="AW900" i="8"/>
  <c r="AV900" i="8"/>
  <c r="AU900" i="8"/>
  <c r="AT900" i="8"/>
  <c r="AS900" i="8"/>
  <c r="AR900" i="8"/>
  <c r="AX899" i="8"/>
  <c r="AW899" i="8"/>
  <c r="AV899" i="8"/>
  <c r="AU899" i="8"/>
  <c r="AT899" i="8"/>
  <c r="AS899" i="8"/>
  <c r="AR899" i="8"/>
  <c r="AX898" i="8"/>
  <c r="AW898" i="8"/>
  <c r="AV898" i="8"/>
  <c r="AU898" i="8"/>
  <c r="AT898" i="8"/>
  <c r="AS898" i="8"/>
  <c r="AR898" i="8"/>
  <c r="AX897" i="8"/>
  <c r="AW897" i="8"/>
  <c r="AV897" i="8"/>
  <c r="AU897" i="8"/>
  <c r="AT897" i="8"/>
  <c r="AS897" i="8"/>
  <c r="AR897" i="8"/>
  <c r="AX896" i="8"/>
  <c r="AW896" i="8"/>
  <c r="AV896" i="8"/>
  <c r="AU896" i="8"/>
  <c r="AT896" i="8"/>
  <c r="AS896" i="8"/>
  <c r="AR896" i="8"/>
  <c r="AX895" i="8"/>
  <c r="AW895" i="8"/>
  <c r="AV895" i="8"/>
  <c r="AU895" i="8"/>
  <c r="AT895" i="8"/>
  <c r="AS895" i="8"/>
  <c r="AR895" i="8"/>
  <c r="AX894" i="8"/>
  <c r="AW894" i="8"/>
  <c r="AV894" i="8"/>
  <c r="AU894" i="8"/>
  <c r="AT894" i="8"/>
  <c r="AS894" i="8"/>
  <c r="AR894" i="8"/>
  <c r="AX893" i="8"/>
  <c r="AW893" i="8"/>
  <c r="AV893" i="8"/>
  <c r="AU893" i="8"/>
  <c r="AT893" i="8"/>
  <c r="AS893" i="8"/>
  <c r="AR893" i="8"/>
  <c r="AX892" i="8"/>
  <c r="AW892" i="8"/>
  <c r="AV892" i="8"/>
  <c r="AU892" i="8"/>
  <c r="AT892" i="8"/>
  <c r="AS892" i="8"/>
  <c r="AR892" i="8"/>
  <c r="AX891" i="8"/>
  <c r="AW891" i="8"/>
  <c r="AV891" i="8"/>
  <c r="AU891" i="8"/>
  <c r="AT891" i="8"/>
  <c r="AS891" i="8"/>
  <c r="AR891" i="8"/>
  <c r="AX890" i="8"/>
  <c r="AW890" i="8"/>
  <c r="AV890" i="8"/>
  <c r="AU890" i="8"/>
  <c r="AT890" i="8"/>
  <c r="AS890" i="8"/>
  <c r="AR890" i="8"/>
  <c r="AX889" i="8"/>
  <c r="AW889" i="8"/>
  <c r="AV889" i="8"/>
  <c r="AU889" i="8"/>
  <c r="AT889" i="8"/>
  <c r="AS889" i="8"/>
  <c r="AR889" i="8"/>
  <c r="AX888" i="8"/>
  <c r="AW888" i="8"/>
  <c r="AV888" i="8"/>
  <c r="AU888" i="8"/>
  <c r="AT888" i="8"/>
  <c r="AS888" i="8"/>
  <c r="AR888" i="8"/>
  <c r="AX887" i="8"/>
  <c r="AW887" i="8"/>
  <c r="AV887" i="8"/>
  <c r="AU887" i="8"/>
  <c r="AT887" i="8"/>
  <c r="AS887" i="8"/>
  <c r="AR887" i="8"/>
  <c r="AX886" i="8"/>
  <c r="AW886" i="8"/>
  <c r="AV886" i="8"/>
  <c r="AU886" i="8"/>
  <c r="AT886" i="8"/>
  <c r="AS886" i="8"/>
  <c r="AR886" i="8"/>
  <c r="AX885" i="8"/>
  <c r="AW885" i="8"/>
  <c r="AV885" i="8"/>
  <c r="AU885" i="8"/>
  <c r="AT885" i="8"/>
  <c r="AS885" i="8"/>
  <c r="AR885" i="8"/>
  <c r="AX884" i="8"/>
  <c r="AW884" i="8"/>
  <c r="AV884" i="8"/>
  <c r="AU884" i="8"/>
  <c r="AT884" i="8"/>
  <c r="AS884" i="8"/>
  <c r="AR884" i="8"/>
  <c r="AX883" i="8"/>
  <c r="AW883" i="8"/>
  <c r="AV883" i="8"/>
  <c r="AU883" i="8"/>
  <c r="AT883" i="8"/>
  <c r="AS883" i="8"/>
  <c r="AR883" i="8"/>
  <c r="AX882" i="8"/>
  <c r="AW882" i="8"/>
  <c r="AV882" i="8"/>
  <c r="AU882" i="8"/>
  <c r="AT882" i="8"/>
  <c r="AS882" i="8"/>
  <c r="AR882" i="8"/>
  <c r="AX881" i="8"/>
  <c r="AW881" i="8"/>
  <c r="AV881" i="8"/>
  <c r="AU881" i="8"/>
  <c r="AT881" i="8"/>
  <c r="AS881" i="8"/>
  <c r="AR881" i="8"/>
  <c r="AX880" i="8"/>
  <c r="AW880" i="8"/>
  <c r="AV880" i="8"/>
  <c r="AU880" i="8"/>
  <c r="AT880" i="8"/>
  <c r="AS880" i="8"/>
  <c r="AR880" i="8"/>
  <c r="AX879" i="8"/>
  <c r="AW879" i="8"/>
  <c r="AV879" i="8"/>
  <c r="AU879" i="8"/>
  <c r="AT879" i="8"/>
  <c r="AS879" i="8"/>
  <c r="AR879" i="8"/>
  <c r="AX878" i="8"/>
  <c r="AW878" i="8"/>
  <c r="AV878" i="8"/>
  <c r="AU878" i="8"/>
  <c r="AT878" i="8"/>
  <c r="AS878" i="8"/>
  <c r="AR878" i="8"/>
  <c r="AX877" i="8"/>
  <c r="AW877" i="8"/>
  <c r="AV877" i="8"/>
  <c r="AU877" i="8"/>
  <c r="AT877" i="8"/>
  <c r="AS877" i="8"/>
  <c r="AR877" i="8"/>
  <c r="AX876" i="8"/>
  <c r="AW876" i="8"/>
  <c r="AV876" i="8"/>
  <c r="AU876" i="8"/>
  <c r="AT876" i="8"/>
  <c r="AS876" i="8"/>
  <c r="AR876" i="8"/>
  <c r="AX875" i="8"/>
  <c r="AW875" i="8"/>
  <c r="AV875" i="8"/>
  <c r="AU875" i="8"/>
  <c r="AT875" i="8"/>
  <c r="AS875" i="8"/>
  <c r="AR875" i="8"/>
  <c r="AX874" i="8"/>
  <c r="AW874" i="8"/>
  <c r="AV874" i="8"/>
  <c r="AU874" i="8"/>
  <c r="AT874" i="8"/>
  <c r="AS874" i="8"/>
  <c r="AR874" i="8"/>
  <c r="AX873" i="8"/>
  <c r="AW873" i="8"/>
  <c r="AV873" i="8"/>
  <c r="AU873" i="8"/>
  <c r="AT873" i="8"/>
  <c r="AS873" i="8"/>
  <c r="AR873" i="8"/>
  <c r="AX872" i="8"/>
  <c r="AW872" i="8"/>
  <c r="AV872" i="8"/>
  <c r="AU872" i="8"/>
  <c r="AT872" i="8"/>
  <c r="AS872" i="8"/>
  <c r="AR872" i="8"/>
  <c r="AX871" i="8"/>
  <c r="AW871" i="8"/>
  <c r="AV871" i="8"/>
  <c r="AU871" i="8"/>
  <c r="AT871" i="8"/>
  <c r="AS871" i="8"/>
  <c r="AR871" i="8"/>
  <c r="AX870" i="8"/>
  <c r="AW870" i="8"/>
  <c r="AV870" i="8"/>
  <c r="AU870" i="8"/>
  <c r="AT870" i="8"/>
  <c r="AS870" i="8"/>
  <c r="AR870" i="8"/>
  <c r="AX869" i="8"/>
  <c r="AW869" i="8"/>
  <c r="AV869" i="8"/>
  <c r="AU869" i="8"/>
  <c r="AT869" i="8"/>
  <c r="AS869" i="8"/>
  <c r="AR869" i="8"/>
  <c r="AX868" i="8"/>
  <c r="AW868" i="8"/>
  <c r="AV868" i="8"/>
  <c r="AU868" i="8"/>
  <c r="AT868" i="8"/>
  <c r="AS868" i="8"/>
  <c r="AR868" i="8"/>
  <c r="AX867" i="8"/>
  <c r="AW867" i="8"/>
  <c r="AV867" i="8"/>
  <c r="AU867" i="8"/>
  <c r="AT867" i="8"/>
  <c r="AS867" i="8"/>
  <c r="AR867" i="8"/>
  <c r="AX866" i="8"/>
  <c r="AW866" i="8"/>
  <c r="AV866" i="8"/>
  <c r="AU866" i="8"/>
  <c r="AT866" i="8"/>
  <c r="AS866" i="8"/>
  <c r="AR866" i="8"/>
  <c r="AX865" i="8"/>
  <c r="AW865" i="8"/>
  <c r="AV865" i="8"/>
  <c r="AU865" i="8"/>
  <c r="AT865" i="8"/>
  <c r="AS865" i="8"/>
  <c r="AR865" i="8"/>
  <c r="AX864" i="8"/>
  <c r="AW864" i="8"/>
  <c r="AV864" i="8"/>
  <c r="AU864" i="8"/>
  <c r="AT864" i="8"/>
  <c r="AS864" i="8"/>
  <c r="AR864" i="8"/>
  <c r="AX863" i="8"/>
  <c r="AW863" i="8"/>
  <c r="AV863" i="8"/>
  <c r="AU863" i="8"/>
  <c r="AT863" i="8"/>
  <c r="AS863" i="8"/>
  <c r="AR863" i="8"/>
  <c r="AX862" i="8"/>
  <c r="AW862" i="8"/>
  <c r="AV862" i="8"/>
  <c r="AU862" i="8"/>
  <c r="AT862" i="8"/>
  <c r="AS862" i="8"/>
  <c r="AR862" i="8"/>
  <c r="AX861" i="8"/>
  <c r="AW861" i="8"/>
  <c r="AV861" i="8"/>
  <c r="AU861" i="8"/>
  <c r="AT861" i="8"/>
  <c r="AS861" i="8"/>
  <c r="AR861" i="8"/>
  <c r="AX860" i="8"/>
  <c r="AW860" i="8"/>
  <c r="AV860" i="8"/>
  <c r="AU860" i="8"/>
  <c r="AT860" i="8"/>
  <c r="AS860" i="8"/>
  <c r="AR860" i="8"/>
  <c r="AX859" i="8"/>
  <c r="AW859" i="8"/>
  <c r="AV859" i="8"/>
  <c r="AU859" i="8"/>
  <c r="AT859" i="8"/>
  <c r="AS859" i="8"/>
  <c r="AR859" i="8"/>
  <c r="AX858" i="8"/>
  <c r="AW858" i="8"/>
  <c r="AV858" i="8"/>
  <c r="AU858" i="8"/>
  <c r="AT858" i="8"/>
  <c r="AS858" i="8"/>
  <c r="AR858" i="8"/>
  <c r="AX857" i="8"/>
  <c r="AW857" i="8"/>
  <c r="AV857" i="8"/>
  <c r="AU857" i="8"/>
  <c r="AT857" i="8"/>
  <c r="AS857" i="8"/>
  <c r="AR857" i="8"/>
  <c r="AX856" i="8"/>
  <c r="AW856" i="8"/>
  <c r="AV856" i="8"/>
  <c r="AU856" i="8"/>
  <c r="AT856" i="8"/>
  <c r="AS856" i="8"/>
  <c r="AR856" i="8"/>
  <c r="AX855" i="8"/>
  <c r="AW855" i="8"/>
  <c r="AV855" i="8"/>
  <c r="AU855" i="8"/>
  <c r="AT855" i="8"/>
  <c r="AS855" i="8"/>
  <c r="AR855" i="8"/>
  <c r="AX854" i="8"/>
  <c r="AW854" i="8"/>
  <c r="AV854" i="8"/>
  <c r="AU854" i="8"/>
  <c r="AT854" i="8"/>
  <c r="AS854" i="8"/>
  <c r="AR854" i="8"/>
  <c r="AX853" i="8"/>
  <c r="AW853" i="8"/>
  <c r="AV853" i="8"/>
  <c r="AU853" i="8"/>
  <c r="AT853" i="8"/>
  <c r="AS853" i="8"/>
  <c r="AR853" i="8"/>
  <c r="AX852" i="8"/>
  <c r="AW852" i="8"/>
  <c r="AV852" i="8"/>
  <c r="AU852" i="8"/>
  <c r="AT852" i="8"/>
  <c r="AS852" i="8"/>
  <c r="AR852" i="8"/>
  <c r="AX851" i="8"/>
  <c r="AW851" i="8"/>
  <c r="AV851" i="8"/>
  <c r="AU851" i="8"/>
  <c r="AT851" i="8"/>
  <c r="AS851" i="8"/>
  <c r="AR851" i="8"/>
  <c r="AX850" i="8"/>
  <c r="AW850" i="8"/>
  <c r="AV850" i="8"/>
  <c r="AU850" i="8"/>
  <c r="AT850" i="8"/>
  <c r="AS850" i="8"/>
  <c r="AR850" i="8"/>
  <c r="AX849" i="8"/>
  <c r="AW849" i="8"/>
  <c r="AV849" i="8"/>
  <c r="AU849" i="8"/>
  <c r="AT849" i="8"/>
  <c r="AS849" i="8"/>
  <c r="AR849" i="8"/>
  <c r="AX848" i="8"/>
  <c r="AW848" i="8"/>
  <c r="AV848" i="8"/>
  <c r="AU848" i="8"/>
  <c r="AT848" i="8"/>
  <c r="AS848" i="8"/>
  <c r="AR848" i="8"/>
  <c r="AX847" i="8"/>
  <c r="AW847" i="8"/>
  <c r="AV847" i="8"/>
  <c r="AU847" i="8"/>
  <c r="AT847" i="8"/>
  <c r="AS847" i="8"/>
  <c r="AR847" i="8"/>
  <c r="AX846" i="8"/>
  <c r="AW846" i="8"/>
  <c r="AV846" i="8"/>
  <c r="AU846" i="8"/>
  <c r="AT846" i="8"/>
  <c r="AS846" i="8"/>
  <c r="AR846" i="8"/>
  <c r="AX845" i="8"/>
  <c r="AW845" i="8"/>
  <c r="AV845" i="8"/>
  <c r="AU845" i="8"/>
  <c r="AT845" i="8"/>
  <c r="AS845" i="8"/>
  <c r="AR845" i="8"/>
  <c r="AX844" i="8"/>
  <c r="AW844" i="8"/>
  <c r="AV844" i="8"/>
  <c r="AU844" i="8"/>
  <c r="AT844" i="8"/>
  <c r="AS844" i="8"/>
  <c r="AR844" i="8"/>
  <c r="AX843" i="8"/>
  <c r="AW843" i="8"/>
  <c r="AV843" i="8"/>
  <c r="AU843" i="8"/>
  <c r="AT843" i="8"/>
  <c r="AS843" i="8"/>
  <c r="AR843" i="8"/>
  <c r="AX842" i="8"/>
  <c r="AW842" i="8"/>
  <c r="AV842" i="8"/>
  <c r="AU842" i="8"/>
  <c r="AT842" i="8"/>
  <c r="AS842" i="8"/>
  <c r="AR842" i="8"/>
  <c r="AX841" i="8"/>
  <c r="AW841" i="8"/>
  <c r="AV841" i="8"/>
  <c r="AU841" i="8"/>
  <c r="AT841" i="8"/>
  <c r="AS841" i="8"/>
  <c r="AR841" i="8"/>
  <c r="AX840" i="8"/>
  <c r="AW840" i="8"/>
  <c r="AV840" i="8"/>
  <c r="AU840" i="8"/>
  <c r="AT840" i="8"/>
  <c r="AS840" i="8"/>
  <c r="AR840" i="8"/>
  <c r="AX839" i="8"/>
  <c r="AW839" i="8"/>
  <c r="AV839" i="8"/>
  <c r="AU839" i="8"/>
  <c r="AT839" i="8"/>
  <c r="AS839" i="8"/>
  <c r="AR839" i="8"/>
  <c r="AX838" i="8"/>
  <c r="AW838" i="8"/>
  <c r="AV838" i="8"/>
  <c r="AU838" i="8"/>
  <c r="AT838" i="8"/>
  <c r="AS838" i="8"/>
  <c r="AR838" i="8"/>
  <c r="AX837" i="8"/>
  <c r="AW837" i="8"/>
  <c r="AV837" i="8"/>
  <c r="AU837" i="8"/>
  <c r="AT837" i="8"/>
  <c r="AS837" i="8"/>
  <c r="AR837" i="8"/>
  <c r="AX836" i="8"/>
  <c r="AW836" i="8"/>
  <c r="AV836" i="8"/>
  <c r="AU836" i="8"/>
  <c r="AT836" i="8"/>
  <c r="AS836" i="8"/>
  <c r="AR836" i="8"/>
  <c r="AX835" i="8"/>
  <c r="AW835" i="8"/>
  <c r="AV835" i="8"/>
  <c r="AU835" i="8"/>
  <c r="AT835" i="8"/>
  <c r="AS835" i="8"/>
  <c r="AR835" i="8"/>
  <c r="AX834" i="8"/>
  <c r="AW834" i="8"/>
  <c r="AV834" i="8"/>
  <c r="AU834" i="8"/>
  <c r="AT834" i="8"/>
  <c r="AS834" i="8"/>
  <c r="AR834" i="8"/>
  <c r="AX833" i="8"/>
  <c r="AW833" i="8"/>
  <c r="AV833" i="8"/>
  <c r="AU833" i="8"/>
  <c r="AT833" i="8"/>
  <c r="AS833" i="8"/>
  <c r="AR833" i="8"/>
  <c r="AX832" i="8"/>
  <c r="AW832" i="8"/>
  <c r="AV832" i="8"/>
  <c r="AU832" i="8"/>
  <c r="AT832" i="8"/>
  <c r="AS832" i="8"/>
  <c r="AR832" i="8"/>
  <c r="AX831" i="8"/>
  <c r="AW831" i="8"/>
  <c r="AV831" i="8"/>
  <c r="AU831" i="8"/>
  <c r="AT831" i="8"/>
  <c r="AS831" i="8"/>
  <c r="AR831" i="8"/>
  <c r="AX830" i="8"/>
  <c r="AW830" i="8"/>
  <c r="AV830" i="8"/>
  <c r="AU830" i="8"/>
  <c r="AT830" i="8"/>
  <c r="AS830" i="8"/>
  <c r="AR830" i="8"/>
  <c r="AX829" i="8"/>
  <c r="AW829" i="8"/>
  <c r="AV829" i="8"/>
  <c r="AU829" i="8"/>
  <c r="AT829" i="8"/>
  <c r="AS829" i="8"/>
  <c r="AR829" i="8"/>
  <c r="AX828" i="8"/>
  <c r="AW828" i="8"/>
  <c r="AV828" i="8"/>
  <c r="AU828" i="8"/>
  <c r="AT828" i="8"/>
  <c r="AS828" i="8"/>
  <c r="AR828" i="8"/>
  <c r="AX827" i="8"/>
  <c r="AW827" i="8"/>
  <c r="AV827" i="8"/>
  <c r="AU827" i="8"/>
  <c r="AT827" i="8"/>
  <c r="AS827" i="8"/>
  <c r="AR827" i="8"/>
  <c r="AX826" i="8"/>
  <c r="AW826" i="8"/>
  <c r="AV826" i="8"/>
  <c r="AU826" i="8"/>
  <c r="AT826" i="8"/>
  <c r="AS826" i="8"/>
  <c r="AR826" i="8"/>
  <c r="AX825" i="8"/>
  <c r="AW825" i="8"/>
  <c r="AV825" i="8"/>
  <c r="AU825" i="8"/>
  <c r="AT825" i="8"/>
  <c r="AS825" i="8"/>
  <c r="AR825" i="8"/>
  <c r="AX824" i="8"/>
  <c r="AW824" i="8"/>
  <c r="AV824" i="8"/>
  <c r="AU824" i="8"/>
  <c r="AT824" i="8"/>
  <c r="AS824" i="8"/>
  <c r="AR824" i="8"/>
  <c r="AX823" i="8"/>
  <c r="AW823" i="8"/>
  <c r="AV823" i="8"/>
  <c r="AU823" i="8"/>
  <c r="AT823" i="8"/>
  <c r="AS823" i="8"/>
  <c r="AR823" i="8"/>
  <c r="AX822" i="8"/>
  <c r="AW822" i="8"/>
  <c r="AV822" i="8"/>
  <c r="AU822" i="8"/>
  <c r="AT822" i="8"/>
  <c r="AS822" i="8"/>
  <c r="AR822" i="8"/>
  <c r="AX821" i="8"/>
  <c r="AW821" i="8"/>
  <c r="AV821" i="8"/>
  <c r="AU821" i="8"/>
  <c r="AT821" i="8"/>
  <c r="AS821" i="8"/>
  <c r="AR821" i="8"/>
  <c r="AX820" i="8"/>
  <c r="AW820" i="8"/>
  <c r="AV820" i="8"/>
  <c r="AU820" i="8"/>
  <c r="AT820" i="8"/>
  <c r="AS820" i="8"/>
  <c r="AR820" i="8"/>
  <c r="AX819" i="8"/>
  <c r="AW819" i="8"/>
  <c r="AV819" i="8"/>
  <c r="AU819" i="8"/>
  <c r="AT819" i="8"/>
  <c r="AS819" i="8"/>
  <c r="AR819" i="8"/>
  <c r="AX818" i="8"/>
  <c r="AW818" i="8"/>
  <c r="AV818" i="8"/>
  <c r="AU818" i="8"/>
  <c r="AT818" i="8"/>
  <c r="AS818" i="8"/>
  <c r="AR818" i="8"/>
  <c r="AX817" i="8"/>
  <c r="AW817" i="8"/>
  <c r="AV817" i="8"/>
  <c r="AU817" i="8"/>
  <c r="AT817" i="8"/>
  <c r="AS817" i="8"/>
  <c r="AR817" i="8"/>
  <c r="AX816" i="8"/>
  <c r="AW816" i="8"/>
  <c r="AV816" i="8"/>
  <c r="AU816" i="8"/>
  <c r="AT816" i="8"/>
  <c r="AS816" i="8"/>
  <c r="AR816" i="8"/>
  <c r="AX815" i="8"/>
  <c r="AW815" i="8"/>
  <c r="AV815" i="8"/>
  <c r="AU815" i="8"/>
  <c r="AT815" i="8"/>
  <c r="AS815" i="8"/>
  <c r="AR815" i="8"/>
  <c r="AX814" i="8"/>
  <c r="AW814" i="8"/>
  <c r="AV814" i="8"/>
  <c r="AU814" i="8"/>
  <c r="AT814" i="8"/>
  <c r="AS814" i="8"/>
  <c r="AR814" i="8"/>
  <c r="AX813" i="8"/>
  <c r="AW813" i="8"/>
  <c r="AV813" i="8"/>
  <c r="AU813" i="8"/>
  <c r="AT813" i="8"/>
  <c r="AS813" i="8"/>
  <c r="AR813" i="8"/>
  <c r="AX812" i="8"/>
  <c r="AW812" i="8"/>
  <c r="AV812" i="8"/>
  <c r="AU812" i="8"/>
  <c r="AT812" i="8"/>
  <c r="AS812" i="8"/>
  <c r="AR812" i="8"/>
  <c r="AX811" i="8"/>
  <c r="AW811" i="8"/>
  <c r="AV811" i="8"/>
  <c r="AU811" i="8"/>
  <c r="AT811" i="8"/>
  <c r="AS811" i="8"/>
  <c r="AR811" i="8"/>
  <c r="AX810" i="8"/>
  <c r="AW810" i="8"/>
  <c r="AV810" i="8"/>
  <c r="AU810" i="8"/>
  <c r="AT810" i="8"/>
  <c r="AS810" i="8"/>
  <c r="AR810" i="8"/>
  <c r="AX809" i="8"/>
  <c r="AW809" i="8"/>
  <c r="AV809" i="8"/>
  <c r="AU809" i="8"/>
  <c r="AT809" i="8"/>
  <c r="AS809" i="8"/>
  <c r="AR809" i="8"/>
  <c r="AX808" i="8"/>
  <c r="AW808" i="8"/>
  <c r="AV808" i="8"/>
  <c r="AU808" i="8"/>
  <c r="AT808" i="8"/>
  <c r="AS808" i="8"/>
  <c r="AR808" i="8"/>
  <c r="AX807" i="8"/>
  <c r="AW807" i="8"/>
  <c r="AV807" i="8"/>
  <c r="AU807" i="8"/>
  <c r="AT807" i="8"/>
  <c r="AS807" i="8"/>
  <c r="AR807" i="8"/>
  <c r="AX806" i="8"/>
  <c r="AW806" i="8"/>
  <c r="AV806" i="8"/>
  <c r="AU806" i="8"/>
  <c r="AT806" i="8"/>
  <c r="AS806" i="8"/>
  <c r="AR806" i="8"/>
  <c r="AX805" i="8"/>
  <c r="AW805" i="8"/>
  <c r="AV805" i="8"/>
  <c r="AU805" i="8"/>
  <c r="AT805" i="8"/>
  <c r="AS805" i="8"/>
  <c r="AR805" i="8"/>
  <c r="AX804" i="8"/>
  <c r="AW804" i="8"/>
  <c r="AV804" i="8"/>
  <c r="AU804" i="8"/>
  <c r="AT804" i="8"/>
  <c r="AS804" i="8"/>
  <c r="AR804" i="8"/>
  <c r="AX803" i="8"/>
  <c r="AW803" i="8"/>
  <c r="AV803" i="8"/>
  <c r="AU803" i="8"/>
  <c r="AT803" i="8"/>
  <c r="AS803" i="8"/>
  <c r="AR803" i="8"/>
  <c r="AX802" i="8"/>
  <c r="AW802" i="8"/>
  <c r="AV802" i="8"/>
  <c r="AU802" i="8"/>
  <c r="AT802" i="8"/>
  <c r="AS802" i="8"/>
  <c r="AR802" i="8"/>
  <c r="AX801" i="8"/>
  <c r="AW801" i="8"/>
  <c r="AV801" i="8"/>
  <c r="AU801" i="8"/>
  <c r="AT801" i="8"/>
  <c r="AS801" i="8"/>
  <c r="AR801" i="8"/>
  <c r="AX800" i="8"/>
  <c r="AW800" i="8"/>
  <c r="AV800" i="8"/>
  <c r="AU800" i="8"/>
  <c r="AT800" i="8"/>
  <c r="AS800" i="8"/>
  <c r="AR800" i="8"/>
  <c r="AX799" i="8"/>
  <c r="AW799" i="8"/>
  <c r="AV799" i="8"/>
  <c r="AU799" i="8"/>
  <c r="AT799" i="8"/>
  <c r="AS799" i="8"/>
  <c r="AR799" i="8"/>
  <c r="AX798" i="8"/>
  <c r="AW798" i="8"/>
  <c r="AV798" i="8"/>
  <c r="AU798" i="8"/>
  <c r="AT798" i="8"/>
  <c r="AS798" i="8"/>
  <c r="AR798" i="8"/>
  <c r="AX797" i="8"/>
  <c r="AW797" i="8"/>
  <c r="AV797" i="8"/>
  <c r="AU797" i="8"/>
  <c r="AT797" i="8"/>
  <c r="AS797" i="8"/>
  <c r="AR797" i="8"/>
  <c r="AX796" i="8"/>
  <c r="AW796" i="8"/>
  <c r="AV796" i="8"/>
  <c r="AU796" i="8"/>
  <c r="AT796" i="8"/>
  <c r="AS796" i="8"/>
  <c r="AR796" i="8"/>
  <c r="AX795" i="8"/>
  <c r="AW795" i="8"/>
  <c r="AV795" i="8"/>
  <c r="AU795" i="8"/>
  <c r="AT795" i="8"/>
  <c r="AS795" i="8"/>
  <c r="AR795" i="8"/>
  <c r="AX794" i="8"/>
  <c r="AW794" i="8"/>
  <c r="AV794" i="8"/>
  <c r="AU794" i="8"/>
  <c r="AT794" i="8"/>
  <c r="AS794" i="8"/>
  <c r="AR794" i="8"/>
  <c r="AX793" i="8"/>
  <c r="AW793" i="8"/>
  <c r="AV793" i="8"/>
  <c r="AU793" i="8"/>
  <c r="AT793" i="8"/>
  <c r="AS793" i="8"/>
  <c r="AR793" i="8"/>
  <c r="AX792" i="8"/>
  <c r="AW792" i="8"/>
  <c r="AV792" i="8"/>
  <c r="AU792" i="8"/>
  <c r="AT792" i="8"/>
  <c r="AS792" i="8"/>
  <c r="AR792" i="8"/>
  <c r="AX791" i="8"/>
  <c r="AW791" i="8"/>
  <c r="AV791" i="8"/>
  <c r="AU791" i="8"/>
  <c r="AT791" i="8"/>
  <c r="AS791" i="8"/>
  <c r="AR791" i="8"/>
  <c r="AX790" i="8"/>
  <c r="AW790" i="8"/>
  <c r="AV790" i="8"/>
  <c r="AU790" i="8"/>
  <c r="AT790" i="8"/>
  <c r="AS790" i="8"/>
  <c r="AR790" i="8"/>
  <c r="AX789" i="8"/>
  <c r="AW789" i="8"/>
  <c r="AV789" i="8"/>
  <c r="AU789" i="8"/>
  <c r="AT789" i="8"/>
  <c r="AS789" i="8"/>
  <c r="AR789" i="8"/>
  <c r="AX788" i="8"/>
  <c r="AW788" i="8"/>
  <c r="AV788" i="8"/>
  <c r="AU788" i="8"/>
  <c r="AT788" i="8"/>
  <c r="AS788" i="8"/>
  <c r="AR788" i="8"/>
  <c r="AX787" i="8"/>
  <c r="AW787" i="8"/>
  <c r="AV787" i="8"/>
  <c r="AU787" i="8"/>
  <c r="AT787" i="8"/>
  <c r="AS787" i="8"/>
  <c r="AR787" i="8"/>
  <c r="AX786" i="8"/>
  <c r="AW786" i="8"/>
  <c r="AV786" i="8"/>
  <c r="AU786" i="8"/>
  <c r="AT786" i="8"/>
  <c r="AS786" i="8"/>
  <c r="AR786" i="8"/>
  <c r="AX785" i="8"/>
  <c r="AW785" i="8"/>
  <c r="AV785" i="8"/>
  <c r="AU785" i="8"/>
  <c r="AT785" i="8"/>
  <c r="AS785" i="8"/>
  <c r="AR785" i="8"/>
  <c r="AX784" i="8"/>
  <c r="AW784" i="8"/>
  <c r="AV784" i="8"/>
  <c r="AU784" i="8"/>
  <c r="AT784" i="8"/>
  <c r="AS784" i="8"/>
  <c r="AR784" i="8"/>
  <c r="AX783" i="8"/>
  <c r="AW783" i="8"/>
  <c r="AV783" i="8"/>
  <c r="AU783" i="8"/>
  <c r="AT783" i="8"/>
  <c r="AS783" i="8"/>
  <c r="AR783" i="8"/>
  <c r="AX782" i="8"/>
  <c r="AW782" i="8"/>
  <c r="AV782" i="8"/>
  <c r="AU782" i="8"/>
  <c r="AT782" i="8"/>
  <c r="AS782" i="8"/>
  <c r="AR782" i="8"/>
  <c r="AX781" i="8"/>
  <c r="AW781" i="8"/>
  <c r="AV781" i="8"/>
  <c r="AU781" i="8"/>
  <c r="AT781" i="8"/>
  <c r="AS781" i="8"/>
  <c r="AR781" i="8"/>
  <c r="AX780" i="8"/>
  <c r="AW780" i="8"/>
  <c r="AV780" i="8"/>
  <c r="AU780" i="8"/>
  <c r="AT780" i="8"/>
  <c r="AS780" i="8"/>
  <c r="AR780" i="8"/>
  <c r="AX779" i="8"/>
  <c r="AW779" i="8"/>
  <c r="AV779" i="8"/>
  <c r="AU779" i="8"/>
  <c r="AT779" i="8"/>
  <c r="AS779" i="8"/>
  <c r="AR779" i="8"/>
  <c r="AX778" i="8"/>
  <c r="AW778" i="8"/>
  <c r="AV778" i="8"/>
  <c r="AU778" i="8"/>
  <c r="AT778" i="8"/>
  <c r="AS778" i="8"/>
  <c r="AR778" i="8"/>
  <c r="AX777" i="8"/>
  <c r="AW777" i="8"/>
  <c r="AV777" i="8"/>
  <c r="AU777" i="8"/>
  <c r="AT777" i="8"/>
  <c r="AS777" i="8"/>
  <c r="AR777" i="8"/>
  <c r="AX776" i="8"/>
  <c r="AW776" i="8"/>
  <c r="AV776" i="8"/>
  <c r="AU776" i="8"/>
  <c r="AT776" i="8"/>
  <c r="AS776" i="8"/>
  <c r="AR776" i="8"/>
  <c r="AX775" i="8"/>
  <c r="AW775" i="8"/>
  <c r="AV775" i="8"/>
  <c r="AU775" i="8"/>
  <c r="AT775" i="8"/>
  <c r="AS775" i="8"/>
  <c r="AR775" i="8"/>
  <c r="AX774" i="8"/>
  <c r="AW774" i="8"/>
  <c r="AV774" i="8"/>
  <c r="AU774" i="8"/>
  <c r="AT774" i="8"/>
  <c r="AS774" i="8"/>
  <c r="AR774" i="8"/>
  <c r="AX773" i="8"/>
  <c r="AW773" i="8"/>
  <c r="AV773" i="8"/>
  <c r="AU773" i="8"/>
  <c r="AT773" i="8"/>
  <c r="AS773" i="8"/>
  <c r="AR773" i="8"/>
  <c r="AX772" i="8"/>
  <c r="AW772" i="8"/>
  <c r="AV772" i="8"/>
  <c r="AU772" i="8"/>
  <c r="AT772" i="8"/>
  <c r="AS772" i="8"/>
  <c r="AR772" i="8"/>
  <c r="AX771" i="8"/>
  <c r="AW771" i="8"/>
  <c r="AV771" i="8"/>
  <c r="AU771" i="8"/>
  <c r="AT771" i="8"/>
  <c r="AS771" i="8"/>
  <c r="AR771" i="8"/>
  <c r="AX770" i="8"/>
  <c r="AW770" i="8"/>
  <c r="AV770" i="8"/>
  <c r="AU770" i="8"/>
  <c r="AT770" i="8"/>
  <c r="AS770" i="8"/>
  <c r="AR770" i="8"/>
  <c r="AX769" i="8"/>
  <c r="AW769" i="8"/>
  <c r="AV769" i="8"/>
  <c r="AU769" i="8"/>
  <c r="AT769" i="8"/>
  <c r="AS769" i="8"/>
  <c r="AR769" i="8"/>
  <c r="AX768" i="8"/>
  <c r="AW768" i="8"/>
  <c r="AV768" i="8"/>
  <c r="AU768" i="8"/>
  <c r="AT768" i="8"/>
  <c r="AS768" i="8"/>
  <c r="AR768" i="8"/>
  <c r="AX767" i="8"/>
  <c r="AW767" i="8"/>
  <c r="AV767" i="8"/>
  <c r="AU767" i="8"/>
  <c r="AT767" i="8"/>
  <c r="AS767" i="8"/>
  <c r="AR767" i="8"/>
  <c r="AX766" i="8"/>
  <c r="AW766" i="8"/>
  <c r="AV766" i="8"/>
  <c r="AU766" i="8"/>
  <c r="AT766" i="8"/>
  <c r="AS766" i="8"/>
  <c r="AR766" i="8"/>
  <c r="AX765" i="8"/>
  <c r="AW765" i="8"/>
  <c r="AV765" i="8"/>
  <c r="AU765" i="8"/>
  <c r="AT765" i="8"/>
  <c r="AS765" i="8"/>
  <c r="AR765" i="8"/>
  <c r="AX764" i="8"/>
  <c r="AW764" i="8"/>
  <c r="AV764" i="8"/>
  <c r="AU764" i="8"/>
  <c r="AT764" i="8"/>
  <c r="AS764" i="8"/>
  <c r="AR764" i="8"/>
  <c r="AX763" i="8"/>
  <c r="AW763" i="8"/>
  <c r="AV763" i="8"/>
  <c r="AU763" i="8"/>
  <c r="AT763" i="8"/>
  <c r="AS763" i="8"/>
  <c r="AR763" i="8"/>
  <c r="AX762" i="8"/>
  <c r="AW762" i="8"/>
  <c r="AV762" i="8"/>
  <c r="AU762" i="8"/>
  <c r="AT762" i="8"/>
  <c r="AS762" i="8"/>
  <c r="AR762" i="8"/>
  <c r="AX761" i="8"/>
  <c r="AW761" i="8"/>
  <c r="AV761" i="8"/>
  <c r="AU761" i="8"/>
  <c r="AT761" i="8"/>
  <c r="AS761" i="8"/>
  <c r="AR761" i="8"/>
  <c r="AX760" i="8"/>
  <c r="AW760" i="8"/>
  <c r="AV760" i="8"/>
  <c r="AU760" i="8"/>
  <c r="AT760" i="8"/>
  <c r="AS760" i="8"/>
  <c r="AR760" i="8"/>
  <c r="AX759" i="8"/>
  <c r="AW759" i="8"/>
  <c r="AV759" i="8"/>
  <c r="AU759" i="8"/>
  <c r="AT759" i="8"/>
  <c r="AS759" i="8"/>
  <c r="AR759" i="8"/>
  <c r="AX758" i="8"/>
  <c r="AW758" i="8"/>
  <c r="AV758" i="8"/>
  <c r="AU758" i="8"/>
  <c r="AT758" i="8"/>
  <c r="AS758" i="8"/>
  <c r="AR758" i="8"/>
  <c r="AX757" i="8"/>
  <c r="AW757" i="8"/>
  <c r="AV757" i="8"/>
  <c r="AU757" i="8"/>
  <c r="AT757" i="8"/>
  <c r="AS757" i="8"/>
  <c r="AR757" i="8"/>
  <c r="AX756" i="8"/>
  <c r="AW756" i="8"/>
  <c r="AV756" i="8"/>
  <c r="AU756" i="8"/>
  <c r="AT756" i="8"/>
  <c r="AS756" i="8"/>
  <c r="AR756" i="8"/>
  <c r="AX755" i="8"/>
  <c r="AW755" i="8"/>
  <c r="AV755" i="8"/>
  <c r="AU755" i="8"/>
  <c r="AT755" i="8"/>
  <c r="AS755" i="8"/>
  <c r="AR755" i="8"/>
  <c r="AX754" i="8"/>
  <c r="AW754" i="8"/>
  <c r="AV754" i="8"/>
  <c r="AU754" i="8"/>
  <c r="AT754" i="8"/>
  <c r="AS754" i="8"/>
  <c r="AR754" i="8"/>
  <c r="AX753" i="8"/>
  <c r="AW753" i="8"/>
  <c r="AV753" i="8"/>
  <c r="AU753" i="8"/>
  <c r="AT753" i="8"/>
  <c r="AS753" i="8"/>
  <c r="AR753" i="8"/>
  <c r="AX752" i="8"/>
  <c r="AW752" i="8"/>
  <c r="AV752" i="8"/>
  <c r="AU752" i="8"/>
  <c r="AT752" i="8"/>
  <c r="AS752" i="8"/>
  <c r="AR752" i="8"/>
  <c r="AX751" i="8"/>
  <c r="AW751" i="8"/>
  <c r="AV751" i="8"/>
  <c r="AU751" i="8"/>
  <c r="AT751" i="8"/>
  <c r="AS751" i="8"/>
  <c r="AR751" i="8"/>
  <c r="AX750" i="8"/>
  <c r="AW750" i="8"/>
  <c r="AV750" i="8"/>
  <c r="AU750" i="8"/>
  <c r="AT750" i="8"/>
  <c r="AS750" i="8"/>
  <c r="AR750" i="8"/>
  <c r="AX749" i="8"/>
  <c r="AW749" i="8"/>
  <c r="AV749" i="8"/>
  <c r="AU749" i="8"/>
  <c r="AT749" i="8"/>
  <c r="AS749" i="8"/>
  <c r="AR749" i="8"/>
  <c r="AX748" i="8"/>
  <c r="AW748" i="8"/>
  <c r="AV748" i="8"/>
  <c r="AU748" i="8"/>
  <c r="AT748" i="8"/>
  <c r="AS748" i="8"/>
  <c r="AR748" i="8"/>
  <c r="AX747" i="8"/>
  <c r="AW747" i="8"/>
  <c r="AV747" i="8"/>
  <c r="AU747" i="8"/>
  <c r="AT747" i="8"/>
  <c r="AS747" i="8"/>
  <c r="AR747" i="8"/>
  <c r="AX746" i="8"/>
  <c r="AW746" i="8"/>
  <c r="AV746" i="8"/>
  <c r="AU746" i="8"/>
  <c r="AT746" i="8"/>
  <c r="AS746" i="8"/>
  <c r="AR746" i="8"/>
  <c r="AX745" i="8"/>
  <c r="AW745" i="8"/>
  <c r="AV745" i="8"/>
  <c r="AU745" i="8"/>
  <c r="AT745" i="8"/>
  <c r="AS745" i="8"/>
  <c r="AR745" i="8"/>
  <c r="AX744" i="8"/>
  <c r="AW744" i="8"/>
  <c r="AV744" i="8"/>
  <c r="AU744" i="8"/>
  <c r="AT744" i="8"/>
  <c r="AS744" i="8"/>
  <c r="AR744" i="8"/>
  <c r="AX743" i="8"/>
  <c r="AW743" i="8"/>
  <c r="AV743" i="8"/>
  <c r="AU743" i="8"/>
  <c r="AT743" i="8"/>
  <c r="AS743" i="8"/>
  <c r="AR743" i="8"/>
  <c r="AX742" i="8"/>
  <c r="AW742" i="8"/>
  <c r="AV742" i="8"/>
  <c r="AU742" i="8"/>
  <c r="AT742" i="8"/>
  <c r="AS742" i="8"/>
  <c r="AR742" i="8"/>
  <c r="AX741" i="8"/>
  <c r="AW741" i="8"/>
  <c r="AV741" i="8"/>
  <c r="AU741" i="8"/>
  <c r="AT741" i="8"/>
  <c r="AS741" i="8"/>
  <c r="AR741" i="8"/>
  <c r="AX740" i="8"/>
  <c r="AW740" i="8"/>
  <c r="AV740" i="8"/>
  <c r="AU740" i="8"/>
  <c r="AT740" i="8"/>
  <c r="AS740" i="8"/>
  <c r="AR740" i="8"/>
  <c r="AX739" i="8"/>
  <c r="AW739" i="8"/>
  <c r="AV739" i="8"/>
  <c r="AU739" i="8"/>
  <c r="AT739" i="8"/>
  <c r="AS739" i="8"/>
  <c r="AR739" i="8"/>
  <c r="AX738" i="8"/>
  <c r="AW738" i="8"/>
  <c r="AV738" i="8"/>
  <c r="AU738" i="8"/>
  <c r="AT738" i="8"/>
  <c r="AS738" i="8"/>
  <c r="AR738" i="8"/>
  <c r="AX737" i="8"/>
  <c r="AW737" i="8"/>
  <c r="AV737" i="8"/>
  <c r="AU737" i="8"/>
  <c r="AT737" i="8"/>
  <c r="AS737" i="8"/>
  <c r="AR737" i="8"/>
  <c r="AX736" i="8"/>
  <c r="AW736" i="8"/>
  <c r="AV736" i="8"/>
  <c r="AU736" i="8"/>
  <c r="AT736" i="8"/>
  <c r="AS736" i="8"/>
  <c r="AR736" i="8"/>
  <c r="AX735" i="8"/>
  <c r="AW735" i="8"/>
  <c r="AV735" i="8"/>
  <c r="AU735" i="8"/>
  <c r="AT735" i="8"/>
  <c r="AS735" i="8"/>
  <c r="AR735" i="8"/>
  <c r="AX734" i="8"/>
  <c r="AW734" i="8"/>
  <c r="AV734" i="8"/>
  <c r="AU734" i="8"/>
  <c r="AT734" i="8"/>
  <c r="AS734" i="8"/>
  <c r="AR734" i="8"/>
  <c r="AX733" i="8"/>
  <c r="AW733" i="8"/>
  <c r="AV733" i="8"/>
  <c r="AU733" i="8"/>
  <c r="AT733" i="8"/>
  <c r="AS733" i="8"/>
  <c r="AR733" i="8"/>
  <c r="AX732" i="8"/>
  <c r="AW732" i="8"/>
  <c r="AV732" i="8"/>
  <c r="AU732" i="8"/>
  <c r="AT732" i="8"/>
  <c r="AS732" i="8"/>
  <c r="AR732" i="8"/>
  <c r="AX731" i="8"/>
  <c r="AW731" i="8"/>
  <c r="AV731" i="8"/>
  <c r="AU731" i="8"/>
  <c r="AT731" i="8"/>
  <c r="AS731" i="8"/>
  <c r="AR731" i="8"/>
  <c r="AX730" i="8"/>
  <c r="AW730" i="8"/>
  <c r="AV730" i="8"/>
  <c r="AU730" i="8"/>
  <c r="AT730" i="8"/>
  <c r="AS730" i="8"/>
  <c r="AR730" i="8"/>
  <c r="AX729" i="8"/>
  <c r="AW729" i="8"/>
  <c r="AV729" i="8"/>
  <c r="AU729" i="8"/>
  <c r="AT729" i="8"/>
  <c r="AS729" i="8"/>
  <c r="AR729" i="8"/>
  <c r="AX728" i="8"/>
  <c r="AW728" i="8"/>
  <c r="AV728" i="8"/>
  <c r="AU728" i="8"/>
  <c r="AT728" i="8"/>
  <c r="AS728" i="8"/>
  <c r="AR728" i="8"/>
  <c r="AX727" i="8"/>
  <c r="AW727" i="8"/>
  <c r="AV727" i="8"/>
  <c r="AU727" i="8"/>
  <c r="AT727" i="8"/>
  <c r="AS727" i="8"/>
  <c r="AR727" i="8"/>
  <c r="AX726" i="8"/>
  <c r="AW726" i="8"/>
  <c r="AV726" i="8"/>
  <c r="AU726" i="8"/>
  <c r="AT726" i="8"/>
  <c r="AS726" i="8"/>
  <c r="AR726" i="8"/>
  <c r="AX725" i="8"/>
  <c r="AW725" i="8"/>
  <c r="AV725" i="8"/>
  <c r="AU725" i="8"/>
  <c r="AT725" i="8"/>
  <c r="AS725" i="8"/>
  <c r="AR725" i="8"/>
  <c r="AX724" i="8"/>
  <c r="AW724" i="8"/>
  <c r="AV724" i="8"/>
  <c r="AU724" i="8"/>
  <c r="AT724" i="8"/>
  <c r="AS724" i="8"/>
  <c r="AR724" i="8"/>
  <c r="AX723" i="8"/>
  <c r="AW723" i="8"/>
  <c r="AV723" i="8"/>
  <c r="AU723" i="8"/>
  <c r="AT723" i="8"/>
  <c r="AS723" i="8"/>
  <c r="AR723" i="8"/>
  <c r="AX722" i="8"/>
  <c r="AW722" i="8"/>
  <c r="AV722" i="8"/>
  <c r="AU722" i="8"/>
  <c r="AT722" i="8"/>
  <c r="AS722" i="8"/>
  <c r="AR722" i="8"/>
  <c r="AX721" i="8"/>
  <c r="AW721" i="8"/>
  <c r="AV721" i="8"/>
  <c r="AU721" i="8"/>
  <c r="AT721" i="8"/>
  <c r="AS721" i="8"/>
  <c r="AR721" i="8"/>
  <c r="AX720" i="8"/>
  <c r="AW720" i="8"/>
  <c r="AV720" i="8"/>
  <c r="AU720" i="8"/>
  <c r="AT720" i="8"/>
  <c r="AS720" i="8"/>
  <c r="AR720" i="8"/>
  <c r="AX719" i="8"/>
  <c r="AW719" i="8"/>
  <c r="AV719" i="8"/>
  <c r="AU719" i="8"/>
  <c r="AT719" i="8"/>
  <c r="AS719" i="8"/>
  <c r="AR719" i="8"/>
  <c r="AX718" i="8"/>
  <c r="AW718" i="8"/>
  <c r="AV718" i="8"/>
  <c r="AU718" i="8"/>
  <c r="AT718" i="8"/>
  <c r="AS718" i="8"/>
  <c r="AR718" i="8"/>
  <c r="AX717" i="8"/>
  <c r="AW717" i="8"/>
  <c r="AV717" i="8"/>
  <c r="AU717" i="8"/>
  <c r="AT717" i="8"/>
  <c r="AS717" i="8"/>
  <c r="AR717" i="8"/>
  <c r="AX716" i="8"/>
  <c r="AW716" i="8"/>
  <c r="AV716" i="8"/>
  <c r="AU716" i="8"/>
  <c r="AT716" i="8"/>
  <c r="AS716" i="8"/>
  <c r="AR716" i="8"/>
  <c r="AX715" i="8"/>
  <c r="AW715" i="8"/>
  <c r="AV715" i="8"/>
  <c r="AU715" i="8"/>
  <c r="AT715" i="8"/>
  <c r="AS715" i="8"/>
  <c r="AR715" i="8"/>
  <c r="AX714" i="8"/>
  <c r="AW714" i="8"/>
  <c r="AV714" i="8"/>
  <c r="AU714" i="8"/>
  <c r="AT714" i="8"/>
  <c r="AS714" i="8"/>
  <c r="AR714" i="8"/>
  <c r="AX713" i="8"/>
  <c r="AW713" i="8"/>
  <c r="AV713" i="8"/>
  <c r="AU713" i="8"/>
  <c r="AT713" i="8"/>
  <c r="AS713" i="8"/>
  <c r="AR713" i="8"/>
  <c r="AX712" i="8"/>
  <c r="AW712" i="8"/>
  <c r="AV712" i="8"/>
  <c r="AU712" i="8"/>
  <c r="AT712" i="8"/>
  <c r="AS712" i="8"/>
  <c r="AR712" i="8"/>
  <c r="AX711" i="8"/>
  <c r="AW711" i="8"/>
  <c r="AV711" i="8"/>
  <c r="AU711" i="8"/>
  <c r="AT711" i="8"/>
  <c r="AS711" i="8"/>
  <c r="AR711" i="8"/>
  <c r="AX710" i="8"/>
  <c r="AW710" i="8"/>
  <c r="AV710" i="8"/>
  <c r="AU710" i="8"/>
  <c r="AT710" i="8"/>
  <c r="AS710" i="8"/>
  <c r="AR710" i="8"/>
  <c r="AX709" i="8"/>
  <c r="AW709" i="8"/>
  <c r="AV709" i="8"/>
  <c r="AU709" i="8"/>
  <c r="AT709" i="8"/>
  <c r="AS709" i="8"/>
  <c r="AR709" i="8"/>
  <c r="AX708" i="8"/>
  <c r="AW708" i="8"/>
  <c r="AV708" i="8"/>
  <c r="AU708" i="8"/>
  <c r="AT708" i="8"/>
  <c r="AS708" i="8"/>
  <c r="AR708" i="8"/>
  <c r="AX707" i="8"/>
  <c r="AW707" i="8"/>
  <c r="AV707" i="8"/>
  <c r="AU707" i="8"/>
  <c r="AT707" i="8"/>
  <c r="AS707" i="8"/>
  <c r="AR707" i="8"/>
  <c r="AX706" i="8"/>
  <c r="AW706" i="8"/>
  <c r="AV706" i="8"/>
  <c r="AU706" i="8"/>
  <c r="AT706" i="8"/>
  <c r="AS706" i="8"/>
  <c r="AR706" i="8"/>
  <c r="AX705" i="8"/>
  <c r="AW705" i="8"/>
  <c r="AV705" i="8"/>
  <c r="AU705" i="8"/>
  <c r="AT705" i="8"/>
  <c r="AS705" i="8"/>
  <c r="AR705" i="8"/>
  <c r="AX704" i="8"/>
  <c r="AW704" i="8"/>
  <c r="AV704" i="8"/>
  <c r="AU704" i="8"/>
  <c r="AT704" i="8"/>
  <c r="AS704" i="8"/>
  <c r="AR704" i="8"/>
  <c r="AX703" i="8"/>
  <c r="AW703" i="8"/>
  <c r="AV703" i="8"/>
  <c r="AU703" i="8"/>
  <c r="AT703" i="8"/>
  <c r="AS703" i="8"/>
  <c r="AR703" i="8"/>
  <c r="AX702" i="8"/>
  <c r="AW702" i="8"/>
  <c r="AV702" i="8"/>
  <c r="AU702" i="8"/>
  <c r="AT702" i="8"/>
  <c r="AS702" i="8"/>
  <c r="AR702" i="8"/>
  <c r="AX701" i="8"/>
  <c r="AW701" i="8"/>
  <c r="AV701" i="8"/>
  <c r="AU701" i="8"/>
  <c r="AT701" i="8"/>
  <c r="AS701" i="8"/>
  <c r="AR701" i="8"/>
  <c r="AX700" i="8"/>
  <c r="AW700" i="8"/>
  <c r="AV700" i="8"/>
  <c r="AU700" i="8"/>
  <c r="AT700" i="8"/>
  <c r="AS700" i="8"/>
  <c r="AR700" i="8"/>
  <c r="AX699" i="8"/>
  <c r="AW699" i="8"/>
  <c r="AV699" i="8"/>
  <c r="AU699" i="8"/>
  <c r="AT699" i="8"/>
  <c r="AS699" i="8"/>
  <c r="AR699" i="8"/>
  <c r="AX698" i="8"/>
  <c r="AW698" i="8"/>
  <c r="AV698" i="8"/>
  <c r="AU698" i="8"/>
  <c r="AT698" i="8"/>
  <c r="AS698" i="8"/>
  <c r="AR698" i="8"/>
  <c r="AX697" i="8"/>
  <c r="AW697" i="8"/>
  <c r="AV697" i="8"/>
  <c r="AU697" i="8"/>
  <c r="AT697" i="8"/>
  <c r="AS697" i="8"/>
  <c r="AR697" i="8"/>
  <c r="AX696" i="8"/>
  <c r="AW696" i="8"/>
  <c r="AV696" i="8"/>
  <c r="AU696" i="8"/>
  <c r="AT696" i="8"/>
  <c r="AS696" i="8"/>
  <c r="AR696" i="8"/>
  <c r="AX695" i="8"/>
  <c r="AW695" i="8"/>
  <c r="AV695" i="8"/>
  <c r="AU695" i="8"/>
  <c r="AT695" i="8"/>
  <c r="AS695" i="8"/>
  <c r="AR695" i="8"/>
  <c r="AX694" i="8"/>
  <c r="AW694" i="8"/>
  <c r="AV694" i="8"/>
  <c r="AU694" i="8"/>
  <c r="AT694" i="8"/>
  <c r="AS694" i="8"/>
  <c r="AR694" i="8"/>
  <c r="AX693" i="8"/>
  <c r="AW693" i="8"/>
  <c r="AV693" i="8"/>
  <c r="AU693" i="8"/>
  <c r="AT693" i="8"/>
  <c r="AS693" i="8"/>
  <c r="AR693" i="8"/>
  <c r="AX692" i="8"/>
  <c r="AW692" i="8"/>
  <c r="AV692" i="8"/>
  <c r="AU692" i="8"/>
  <c r="AT692" i="8"/>
  <c r="AS692" i="8"/>
  <c r="AR692" i="8"/>
  <c r="AX691" i="8"/>
  <c r="AW691" i="8"/>
  <c r="AV691" i="8"/>
  <c r="AU691" i="8"/>
  <c r="AT691" i="8"/>
  <c r="AS691" i="8"/>
  <c r="AR691" i="8"/>
  <c r="AX690" i="8"/>
  <c r="AW690" i="8"/>
  <c r="AV690" i="8"/>
  <c r="AU690" i="8"/>
  <c r="AT690" i="8"/>
  <c r="AS690" i="8"/>
  <c r="AR690" i="8"/>
  <c r="AX689" i="8"/>
  <c r="AW689" i="8"/>
  <c r="AV689" i="8"/>
  <c r="AU689" i="8"/>
  <c r="AT689" i="8"/>
  <c r="AS689" i="8"/>
  <c r="AR689" i="8"/>
  <c r="AX688" i="8"/>
  <c r="AW688" i="8"/>
  <c r="AV688" i="8"/>
  <c r="AU688" i="8"/>
  <c r="AT688" i="8"/>
  <c r="AS688" i="8"/>
  <c r="AR688" i="8"/>
  <c r="AX687" i="8"/>
  <c r="AW687" i="8"/>
  <c r="AV687" i="8"/>
  <c r="AU687" i="8"/>
  <c r="AT687" i="8"/>
  <c r="AS687" i="8"/>
  <c r="AR687" i="8"/>
  <c r="AX686" i="8"/>
  <c r="AW686" i="8"/>
  <c r="AV686" i="8"/>
  <c r="AU686" i="8"/>
  <c r="AT686" i="8"/>
  <c r="AS686" i="8"/>
  <c r="AR686" i="8"/>
  <c r="AX685" i="8"/>
  <c r="AW685" i="8"/>
  <c r="AV685" i="8"/>
  <c r="AU685" i="8"/>
  <c r="AT685" i="8"/>
  <c r="AS685" i="8"/>
  <c r="AR685" i="8"/>
  <c r="AX684" i="8"/>
  <c r="AW684" i="8"/>
  <c r="AV684" i="8"/>
  <c r="AU684" i="8"/>
  <c r="AT684" i="8"/>
  <c r="AS684" i="8"/>
  <c r="AR684" i="8"/>
  <c r="AX683" i="8"/>
  <c r="AW683" i="8"/>
  <c r="AV683" i="8"/>
  <c r="AU683" i="8"/>
  <c r="AT683" i="8"/>
  <c r="AS683" i="8"/>
  <c r="AR683" i="8"/>
  <c r="AX682" i="8"/>
  <c r="AW682" i="8"/>
  <c r="AV682" i="8"/>
  <c r="AU682" i="8"/>
  <c r="AT682" i="8"/>
  <c r="AS682" i="8"/>
  <c r="AR682" i="8"/>
  <c r="AX681" i="8"/>
  <c r="AW681" i="8"/>
  <c r="AV681" i="8"/>
  <c r="AU681" i="8"/>
  <c r="AT681" i="8"/>
  <c r="AS681" i="8"/>
  <c r="AR681" i="8"/>
  <c r="AX680" i="8"/>
  <c r="AW680" i="8"/>
  <c r="AV680" i="8"/>
  <c r="AU680" i="8"/>
  <c r="AT680" i="8"/>
  <c r="AS680" i="8"/>
  <c r="AR680" i="8"/>
  <c r="AX679" i="8"/>
  <c r="AW679" i="8"/>
  <c r="AV679" i="8"/>
  <c r="AU679" i="8"/>
  <c r="AT679" i="8"/>
  <c r="AS679" i="8"/>
  <c r="AR679" i="8"/>
  <c r="AX678" i="8"/>
  <c r="AW678" i="8"/>
  <c r="AV678" i="8"/>
  <c r="AU678" i="8"/>
  <c r="AT678" i="8"/>
  <c r="AS678" i="8"/>
  <c r="AR678" i="8"/>
  <c r="AX677" i="8"/>
  <c r="AW677" i="8"/>
  <c r="AV677" i="8"/>
  <c r="AU677" i="8"/>
  <c r="AT677" i="8"/>
  <c r="AS677" i="8"/>
  <c r="AR677" i="8"/>
  <c r="AX676" i="8"/>
  <c r="AW676" i="8"/>
  <c r="AV676" i="8"/>
  <c r="AU676" i="8"/>
  <c r="AT676" i="8"/>
  <c r="AS676" i="8"/>
  <c r="AR676" i="8"/>
  <c r="AX675" i="8"/>
  <c r="AW675" i="8"/>
  <c r="AV675" i="8"/>
  <c r="AU675" i="8"/>
  <c r="AT675" i="8"/>
  <c r="AS675" i="8"/>
  <c r="AR675" i="8"/>
  <c r="AX674" i="8"/>
  <c r="AW674" i="8"/>
  <c r="AV674" i="8"/>
  <c r="AU674" i="8"/>
  <c r="AT674" i="8"/>
  <c r="AS674" i="8"/>
  <c r="AR674" i="8"/>
  <c r="AX673" i="8"/>
  <c r="AW673" i="8"/>
  <c r="AV673" i="8"/>
  <c r="AU673" i="8"/>
  <c r="AT673" i="8"/>
  <c r="AS673" i="8"/>
  <c r="AR673" i="8"/>
  <c r="AX672" i="8"/>
  <c r="AW672" i="8"/>
  <c r="AV672" i="8"/>
  <c r="AU672" i="8"/>
  <c r="AT672" i="8"/>
  <c r="AS672" i="8"/>
  <c r="AR672" i="8"/>
  <c r="AX671" i="8"/>
  <c r="AW671" i="8"/>
  <c r="AV671" i="8"/>
  <c r="AU671" i="8"/>
  <c r="AT671" i="8"/>
  <c r="AS671" i="8"/>
  <c r="AR671" i="8"/>
  <c r="AX670" i="8"/>
  <c r="AW670" i="8"/>
  <c r="AV670" i="8"/>
  <c r="AU670" i="8"/>
  <c r="AT670" i="8"/>
  <c r="AS670" i="8"/>
  <c r="AR670" i="8"/>
  <c r="AX669" i="8"/>
  <c r="AW669" i="8"/>
  <c r="AV669" i="8"/>
  <c r="AU669" i="8"/>
  <c r="AT669" i="8"/>
  <c r="AS669" i="8"/>
  <c r="AR669" i="8"/>
  <c r="AX668" i="8"/>
  <c r="AW668" i="8"/>
  <c r="AV668" i="8"/>
  <c r="AU668" i="8"/>
  <c r="AT668" i="8"/>
  <c r="AS668" i="8"/>
  <c r="AR668" i="8"/>
  <c r="AX667" i="8"/>
  <c r="AW667" i="8"/>
  <c r="AV667" i="8"/>
  <c r="AU667" i="8"/>
  <c r="AT667" i="8"/>
  <c r="AS667" i="8"/>
  <c r="AR667" i="8"/>
  <c r="AX666" i="8"/>
  <c r="AW666" i="8"/>
  <c r="AV666" i="8"/>
  <c r="AU666" i="8"/>
  <c r="AT666" i="8"/>
  <c r="AS666" i="8"/>
  <c r="AR666" i="8"/>
  <c r="AX665" i="8"/>
  <c r="AW665" i="8"/>
  <c r="AV665" i="8"/>
  <c r="AU665" i="8"/>
  <c r="AT665" i="8"/>
  <c r="AS665" i="8"/>
  <c r="AR665" i="8"/>
  <c r="AX664" i="8"/>
  <c r="AW664" i="8"/>
  <c r="AV664" i="8"/>
  <c r="AU664" i="8"/>
  <c r="AT664" i="8"/>
  <c r="AS664" i="8"/>
  <c r="AR664" i="8"/>
  <c r="AX663" i="8"/>
  <c r="AW663" i="8"/>
  <c r="AV663" i="8"/>
  <c r="AU663" i="8"/>
  <c r="AT663" i="8"/>
  <c r="AS663" i="8"/>
  <c r="AR663" i="8"/>
  <c r="AX662" i="8"/>
  <c r="AW662" i="8"/>
  <c r="AV662" i="8"/>
  <c r="AU662" i="8"/>
  <c r="AT662" i="8"/>
  <c r="AS662" i="8"/>
  <c r="AR662" i="8"/>
  <c r="AX661" i="8"/>
  <c r="AW661" i="8"/>
  <c r="AV661" i="8"/>
  <c r="AU661" i="8"/>
  <c r="AT661" i="8"/>
  <c r="AS661" i="8"/>
  <c r="AR661" i="8"/>
  <c r="AX660" i="8"/>
  <c r="AW660" i="8"/>
  <c r="AV660" i="8"/>
  <c r="AU660" i="8"/>
  <c r="AT660" i="8"/>
  <c r="AS660" i="8"/>
  <c r="AR660" i="8"/>
  <c r="AX659" i="8"/>
  <c r="AW659" i="8"/>
  <c r="AV659" i="8"/>
  <c r="AU659" i="8"/>
  <c r="AT659" i="8"/>
  <c r="AS659" i="8"/>
  <c r="AR659" i="8"/>
  <c r="AX658" i="8"/>
  <c r="AW658" i="8"/>
  <c r="AV658" i="8"/>
  <c r="AU658" i="8"/>
  <c r="AT658" i="8"/>
  <c r="AS658" i="8"/>
  <c r="AR658" i="8"/>
  <c r="AX657" i="8"/>
  <c r="AW657" i="8"/>
  <c r="AV657" i="8"/>
  <c r="AU657" i="8"/>
  <c r="AT657" i="8"/>
  <c r="AS657" i="8"/>
  <c r="AR657" i="8"/>
  <c r="AX656" i="8"/>
  <c r="AW656" i="8"/>
  <c r="AV656" i="8"/>
  <c r="AU656" i="8"/>
  <c r="AT656" i="8"/>
  <c r="AS656" i="8"/>
  <c r="AR656" i="8"/>
  <c r="AX655" i="8"/>
  <c r="AW655" i="8"/>
  <c r="AV655" i="8"/>
  <c r="AU655" i="8"/>
  <c r="AT655" i="8"/>
  <c r="AS655" i="8"/>
  <c r="AR655" i="8"/>
  <c r="AX654" i="8"/>
  <c r="AW654" i="8"/>
  <c r="AV654" i="8"/>
  <c r="AU654" i="8"/>
  <c r="AT654" i="8"/>
  <c r="AS654" i="8"/>
  <c r="AR654" i="8"/>
  <c r="AX653" i="8"/>
  <c r="AW653" i="8"/>
  <c r="AV653" i="8"/>
  <c r="AU653" i="8"/>
  <c r="AT653" i="8"/>
  <c r="AS653" i="8"/>
  <c r="AR653" i="8"/>
  <c r="AX652" i="8"/>
  <c r="AW652" i="8"/>
  <c r="AV652" i="8"/>
  <c r="AU652" i="8"/>
  <c r="AT652" i="8"/>
  <c r="AS652" i="8"/>
  <c r="AR652" i="8"/>
  <c r="AX651" i="8"/>
  <c r="AW651" i="8"/>
  <c r="AV651" i="8"/>
  <c r="AU651" i="8"/>
  <c r="AT651" i="8"/>
  <c r="AS651" i="8"/>
  <c r="AR651" i="8"/>
  <c r="AX650" i="8"/>
  <c r="AW650" i="8"/>
  <c r="AV650" i="8"/>
  <c r="AU650" i="8"/>
  <c r="AT650" i="8"/>
  <c r="AS650" i="8"/>
  <c r="AR650" i="8"/>
  <c r="AX649" i="8"/>
  <c r="AW649" i="8"/>
  <c r="AV649" i="8"/>
  <c r="AU649" i="8"/>
  <c r="AT649" i="8"/>
  <c r="AS649" i="8"/>
  <c r="AR649" i="8"/>
  <c r="AX648" i="8"/>
  <c r="AW648" i="8"/>
  <c r="AV648" i="8"/>
  <c r="AU648" i="8"/>
  <c r="AT648" i="8"/>
  <c r="AS648" i="8"/>
  <c r="AR648" i="8"/>
  <c r="AX647" i="8"/>
  <c r="AW647" i="8"/>
  <c r="AV647" i="8"/>
  <c r="AU647" i="8"/>
  <c r="AT647" i="8"/>
  <c r="AS647" i="8"/>
  <c r="AR647" i="8"/>
  <c r="AX646" i="8"/>
  <c r="AW646" i="8"/>
  <c r="AV646" i="8"/>
  <c r="AU646" i="8"/>
  <c r="AT646" i="8"/>
  <c r="AS646" i="8"/>
  <c r="AR646" i="8"/>
  <c r="AX645" i="8"/>
  <c r="AW645" i="8"/>
  <c r="AV645" i="8"/>
  <c r="AU645" i="8"/>
  <c r="AT645" i="8"/>
  <c r="AS645" i="8"/>
  <c r="AR645" i="8"/>
  <c r="AX644" i="8"/>
  <c r="AW644" i="8"/>
  <c r="AV644" i="8"/>
  <c r="AU644" i="8"/>
  <c r="AT644" i="8"/>
  <c r="AS644" i="8"/>
  <c r="AR644" i="8"/>
  <c r="AX643" i="8"/>
  <c r="AW643" i="8"/>
  <c r="AV643" i="8"/>
  <c r="AU643" i="8"/>
  <c r="AT643" i="8"/>
  <c r="AS643" i="8"/>
  <c r="AR643" i="8"/>
  <c r="AX642" i="8"/>
  <c r="AW642" i="8"/>
  <c r="AV642" i="8"/>
  <c r="AU642" i="8"/>
  <c r="AT642" i="8"/>
  <c r="AS642" i="8"/>
  <c r="AR642" i="8"/>
  <c r="AX641" i="8"/>
  <c r="AW641" i="8"/>
  <c r="AV641" i="8"/>
  <c r="AU641" i="8"/>
  <c r="AT641" i="8"/>
  <c r="AS641" i="8"/>
  <c r="AR641" i="8"/>
  <c r="AX640" i="8"/>
  <c r="AW640" i="8"/>
  <c r="AV640" i="8"/>
  <c r="AU640" i="8"/>
  <c r="AT640" i="8"/>
  <c r="AS640" i="8"/>
  <c r="AR640" i="8"/>
  <c r="AX639" i="8"/>
  <c r="AW639" i="8"/>
  <c r="AV639" i="8"/>
  <c r="AU639" i="8"/>
  <c r="AT639" i="8"/>
  <c r="AS639" i="8"/>
  <c r="AR639" i="8"/>
  <c r="AX638" i="8"/>
  <c r="AW638" i="8"/>
  <c r="AV638" i="8"/>
  <c r="AU638" i="8"/>
  <c r="AT638" i="8"/>
  <c r="AS638" i="8"/>
  <c r="AR638" i="8"/>
  <c r="AX637" i="8"/>
  <c r="AW637" i="8"/>
  <c r="AV637" i="8"/>
  <c r="AU637" i="8"/>
  <c r="AT637" i="8"/>
  <c r="AS637" i="8"/>
  <c r="AR637" i="8"/>
  <c r="AX636" i="8"/>
  <c r="AW636" i="8"/>
  <c r="AV636" i="8"/>
  <c r="AU636" i="8"/>
  <c r="AT636" i="8"/>
  <c r="AS636" i="8"/>
  <c r="AR636" i="8"/>
  <c r="AX635" i="8"/>
  <c r="AW635" i="8"/>
  <c r="AV635" i="8"/>
  <c r="AU635" i="8"/>
  <c r="AT635" i="8"/>
  <c r="AS635" i="8"/>
  <c r="AR635" i="8"/>
  <c r="AX634" i="8"/>
  <c r="AW634" i="8"/>
  <c r="AV634" i="8"/>
  <c r="AU634" i="8"/>
  <c r="AT634" i="8"/>
  <c r="AS634" i="8"/>
  <c r="AR634" i="8"/>
  <c r="AX633" i="8"/>
  <c r="AW633" i="8"/>
  <c r="AV633" i="8"/>
  <c r="AU633" i="8"/>
  <c r="AT633" i="8"/>
  <c r="AS633" i="8"/>
  <c r="AR633" i="8"/>
  <c r="AX632" i="8"/>
  <c r="AW632" i="8"/>
  <c r="AV632" i="8"/>
  <c r="AU632" i="8"/>
  <c r="AT632" i="8"/>
  <c r="AS632" i="8"/>
  <c r="AR632" i="8"/>
  <c r="AX631" i="8"/>
  <c r="AW631" i="8"/>
  <c r="AV631" i="8"/>
  <c r="AU631" i="8"/>
  <c r="AT631" i="8"/>
  <c r="AS631" i="8"/>
  <c r="AR631" i="8"/>
  <c r="AX630" i="8"/>
  <c r="AW630" i="8"/>
  <c r="AV630" i="8"/>
  <c r="AU630" i="8"/>
  <c r="AT630" i="8"/>
  <c r="AS630" i="8"/>
  <c r="AR630" i="8"/>
  <c r="AX629" i="8"/>
  <c r="AW629" i="8"/>
  <c r="AV629" i="8"/>
  <c r="AU629" i="8"/>
  <c r="AT629" i="8"/>
  <c r="AS629" i="8"/>
  <c r="AR629" i="8"/>
  <c r="AX628" i="8"/>
  <c r="AW628" i="8"/>
  <c r="AV628" i="8"/>
  <c r="AU628" i="8"/>
  <c r="AT628" i="8"/>
  <c r="AS628" i="8"/>
  <c r="AR628" i="8"/>
  <c r="AX627" i="8"/>
  <c r="AW627" i="8"/>
  <c r="AV627" i="8"/>
  <c r="AU627" i="8"/>
  <c r="AT627" i="8"/>
  <c r="AS627" i="8"/>
  <c r="AR627" i="8"/>
  <c r="AX626" i="8"/>
  <c r="AW626" i="8"/>
  <c r="AV626" i="8"/>
  <c r="AU626" i="8"/>
  <c r="AT626" i="8"/>
  <c r="AS626" i="8"/>
  <c r="AR626" i="8"/>
  <c r="AX625" i="8"/>
  <c r="AW625" i="8"/>
  <c r="AV625" i="8"/>
  <c r="AU625" i="8"/>
  <c r="AT625" i="8"/>
  <c r="AS625" i="8"/>
  <c r="AR625" i="8"/>
  <c r="AX624" i="8"/>
  <c r="AW624" i="8"/>
  <c r="AV624" i="8"/>
  <c r="AU624" i="8"/>
  <c r="AT624" i="8"/>
  <c r="AS624" i="8"/>
  <c r="AR624" i="8"/>
  <c r="AX623" i="8"/>
  <c r="AW623" i="8"/>
  <c r="AV623" i="8"/>
  <c r="AU623" i="8"/>
  <c r="AT623" i="8"/>
  <c r="AS623" i="8"/>
  <c r="AR623" i="8"/>
  <c r="AX622" i="8"/>
  <c r="AW622" i="8"/>
  <c r="AV622" i="8"/>
  <c r="AU622" i="8"/>
  <c r="AT622" i="8"/>
  <c r="AS622" i="8"/>
  <c r="AR622" i="8"/>
  <c r="AX621" i="8"/>
  <c r="AW621" i="8"/>
  <c r="AV621" i="8"/>
  <c r="AU621" i="8"/>
  <c r="AT621" i="8"/>
  <c r="AS621" i="8"/>
  <c r="AR621" i="8"/>
  <c r="AX620" i="8"/>
  <c r="AW620" i="8"/>
  <c r="AV620" i="8"/>
  <c r="AU620" i="8"/>
  <c r="AT620" i="8"/>
  <c r="AS620" i="8"/>
  <c r="AR620" i="8"/>
  <c r="AX619" i="8"/>
  <c r="AW619" i="8"/>
  <c r="AV619" i="8"/>
  <c r="AU619" i="8"/>
  <c r="AT619" i="8"/>
  <c r="AS619" i="8"/>
  <c r="AR619" i="8"/>
  <c r="AX618" i="8"/>
  <c r="AW618" i="8"/>
  <c r="AV618" i="8"/>
  <c r="AU618" i="8"/>
  <c r="AT618" i="8"/>
  <c r="AS618" i="8"/>
  <c r="AR618" i="8"/>
  <c r="AX617" i="8"/>
  <c r="AW617" i="8"/>
  <c r="AV617" i="8"/>
  <c r="AU617" i="8"/>
  <c r="AT617" i="8"/>
  <c r="AS617" i="8"/>
  <c r="AR617" i="8"/>
  <c r="AX616" i="8"/>
  <c r="AW616" i="8"/>
  <c r="AV616" i="8"/>
  <c r="AU616" i="8"/>
  <c r="AT616" i="8"/>
  <c r="AS616" i="8"/>
  <c r="AR616" i="8"/>
  <c r="AX615" i="8"/>
  <c r="AW615" i="8"/>
  <c r="AV615" i="8"/>
  <c r="AU615" i="8"/>
  <c r="AT615" i="8"/>
  <c r="AS615" i="8"/>
  <c r="AR615" i="8"/>
  <c r="AX614" i="8"/>
  <c r="AW614" i="8"/>
  <c r="AV614" i="8"/>
  <c r="AU614" i="8"/>
  <c r="AT614" i="8"/>
  <c r="AS614" i="8"/>
  <c r="AR614" i="8"/>
  <c r="AX613" i="8"/>
  <c r="AW613" i="8"/>
  <c r="AV613" i="8"/>
  <c r="AU613" i="8"/>
  <c r="AT613" i="8"/>
  <c r="AS613" i="8"/>
  <c r="AR613" i="8"/>
  <c r="AX612" i="8"/>
  <c r="AW612" i="8"/>
  <c r="AV612" i="8"/>
  <c r="AU612" i="8"/>
  <c r="AT612" i="8"/>
  <c r="AS612" i="8"/>
  <c r="AR612" i="8"/>
  <c r="AX611" i="8"/>
  <c r="AW611" i="8"/>
  <c r="AV611" i="8"/>
  <c r="AU611" i="8"/>
  <c r="AT611" i="8"/>
  <c r="AS611" i="8"/>
  <c r="AR611" i="8"/>
  <c r="AX610" i="8"/>
  <c r="AW610" i="8"/>
  <c r="AV610" i="8"/>
  <c r="AU610" i="8"/>
  <c r="AT610" i="8"/>
  <c r="AS610" i="8"/>
  <c r="AR610" i="8"/>
  <c r="AX609" i="8"/>
  <c r="AW609" i="8"/>
  <c r="AV609" i="8"/>
  <c r="AU609" i="8"/>
  <c r="AT609" i="8"/>
  <c r="AS609" i="8"/>
  <c r="AR609" i="8"/>
  <c r="AX608" i="8"/>
  <c r="AW608" i="8"/>
  <c r="AV608" i="8"/>
  <c r="AU608" i="8"/>
  <c r="AT608" i="8"/>
  <c r="AS608" i="8"/>
  <c r="AR608" i="8"/>
  <c r="AX607" i="8"/>
  <c r="AW607" i="8"/>
  <c r="AV607" i="8"/>
  <c r="AU607" i="8"/>
  <c r="AT607" i="8"/>
  <c r="AS607" i="8"/>
  <c r="AR607" i="8"/>
  <c r="AX606" i="8"/>
  <c r="AW606" i="8"/>
  <c r="AV606" i="8"/>
  <c r="AU606" i="8"/>
  <c r="AT606" i="8"/>
  <c r="AS606" i="8"/>
  <c r="AR606" i="8"/>
  <c r="AX605" i="8"/>
  <c r="AW605" i="8"/>
  <c r="AV605" i="8"/>
  <c r="AU605" i="8"/>
  <c r="AT605" i="8"/>
  <c r="AS605" i="8"/>
  <c r="AR605" i="8"/>
  <c r="AX604" i="8"/>
  <c r="AW604" i="8"/>
  <c r="AV604" i="8"/>
  <c r="AU604" i="8"/>
  <c r="AT604" i="8"/>
  <c r="AS604" i="8"/>
  <c r="AR604" i="8"/>
  <c r="AX603" i="8"/>
  <c r="AW603" i="8"/>
  <c r="AV603" i="8"/>
  <c r="AU603" i="8"/>
  <c r="AT603" i="8"/>
  <c r="AS603" i="8"/>
  <c r="AR603" i="8"/>
  <c r="AX602" i="8"/>
  <c r="AW602" i="8"/>
  <c r="AV602" i="8"/>
  <c r="AU602" i="8"/>
  <c r="AT602" i="8"/>
  <c r="AS602" i="8"/>
  <c r="AR602" i="8"/>
  <c r="AX601" i="8"/>
  <c r="AW601" i="8"/>
  <c r="AV601" i="8"/>
  <c r="AU601" i="8"/>
  <c r="AT601" i="8"/>
  <c r="AS601" i="8"/>
  <c r="AR601" i="8"/>
  <c r="AX600" i="8"/>
  <c r="AW600" i="8"/>
  <c r="AV600" i="8"/>
  <c r="AU600" i="8"/>
  <c r="AT600" i="8"/>
  <c r="AS600" i="8"/>
  <c r="AR600" i="8"/>
  <c r="AX599" i="8"/>
  <c r="AW599" i="8"/>
  <c r="AV599" i="8"/>
  <c r="AU599" i="8"/>
  <c r="AT599" i="8"/>
  <c r="AS599" i="8"/>
  <c r="AR599" i="8"/>
  <c r="AX598" i="8"/>
  <c r="AW598" i="8"/>
  <c r="AV598" i="8"/>
  <c r="AU598" i="8"/>
  <c r="AT598" i="8"/>
  <c r="AS598" i="8"/>
  <c r="AR598" i="8"/>
  <c r="AX597" i="8"/>
  <c r="AW597" i="8"/>
  <c r="AV597" i="8"/>
  <c r="AU597" i="8"/>
  <c r="AT597" i="8"/>
  <c r="AS597" i="8"/>
  <c r="AR597" i="8"/>
  <c r="AX596" i="8"/>
  <c r="AW596" i="8"/>
  <c r="AV596" i="8"/>
  <c r="AU596" i="8"/>
  <c r="AT596" i="8"/>
  <c r="AS596" i="8"/>
  <c r="AR596" i="8"/>
  <c r="AX595" i="8"/>
  <c r="AW595" i="8"/>
  <c r="AV595" i="8"/>
  <c r="AU595" i="8"/>
  <c r="AT595" i="8"/>
  <c r="AS595" i="8"/>
  <c r="AR595" i="8"/>
  <c r="AX594" i="8"/>
  <c r="AW594" i="8"/>
  <c r="AV594" i="8"/>
  <c r="AU594" i="8"/>
  <c r="AT594" i="8"/>
  <c r="AS594" i="8"/>
  <c r="AR594" i="8"/>
  <c r="AX593" i="8"/>
  <c r="AW593" i="8"/>
  <c r="AV593" i="8"/>
  <c r="AU593" i="8"/>
  <c r="AT593" i="8"/>
  <c r="AS593" i="8"/>
  <c r="AR593" i="8"/>
  <c r="AX592" i="8"/>
  <c r="AW592" i="8"/>
  <c r="AV592" i="8"/>
  <c r="AU592" i="8"/>
  <c r="AT592" i="8"/>
  <c r="AS592" i="8"/>
  <c r="AR592" i="8"/>
  <c r="AX591" i="8"/>
  <c r="AW591" i="8"/>
  <c r="AV591" i="8"/>
  <c r="AU591" i="8"/>
  <c r="AT591" i="8"/>
  <c r="AS591" i="8"/>
  <c r="AR591" i="8"/>
  <c r="AX590" i="8"/>
  <c r="AW590" i="8"/>
  <c r="AV590" i="8"/>
  <c r="AU590" i="8"/>
  <c r="AT590" i="8"/>
  <c r="AS590" i="8"/>
  <c r="AR590" i="8"/>
  <c r="AX589" i="8"/>
  <c r="AW589" i="8"/>
  <c r="AV589" i="8"/>
  <c r="AU589" i="8"/>
  <c r="AT589" i="8"/>
  <c r="AS589" i="8"/>
  <c r="AR589" i="8"/>
  <c r="AX588" i="8"/>
  <c r="AW588" i="8"/>
  <c r="AV588" i="8"/>
  <c r="AU588" i="8"/>
  <c r="AT588" i="8"/>
  <c r="AS588" i="8"/>
  <c r="AR588" i="8"/>
  <c r="AX587" i="8"/>
  <c r="AW587" i="8"/>
  <c r="AV587" i="8"/>
  <c r="AU587" i="8"/>
  <c r="AT587" i="8"/>
  <c r="AS587" i="8"/>
  <c r="AR587" i="8"/>
  <c r="AX586" i="8"/>
  <c r="AW586" i="8"/>
  <c r="AV586" i="8"/>
  <c r="AU586" i="8"/>
  <c r="AT586" i="8"/>
  <c r="AS586" i="8"/>
  <c r="AR586" i="8"/>
  <c r="AX585" i="8"/>
  <c r="AW585" i="8"/>
  <c r="AV585" i="8"/>
  <c r="AU585" i="8"/>
  <c r="AT585" i="8"/>
  <c r="AS585" i="8"/>
  <c r="AR585" i="8"/>
  <c r="AX584" i="8"/>
  <c r="AW584" i="8"/>
  <c r="AV584" i="8"/>
  <c r="AU584" i="8"/>
  <c r="AT584" i="8"/>
  <c r="AS584" i="8"/>
  <c r="AR584" i="8"/>
  <c r="AX583" i="8"/>
  <c r="AW583" i="8"/>
  <c r="AV583" i="8"/>
  <c r="AU583" i="8"/>
  <c r="AT583" i="8"/>
  <c r="AS583" i="8"/>
  <c r="AR583" i="8"/>
  <c r="AX582" i="8"/>
  <c r="AW582" i="8"/>
  <c r="AV582" i="8"/>
  <c r="AU582" i="8"/>
  <c r="AT582" i="8"/>
  <c r="AS582" i="8"/>
  <c r="AR582" i="8"/>
  <c r="AX581" i="8"/>
  <c r="AW581" i="8"/>
  <c r="AV581" i="8"/>
  <c r="AU581" i="8"/>
  <c r="AT581" i="8"/>
  <c r="AS581" i="8"/>
  <c r="AR581" i="8"/>
  <c r="AX580" i="8"/>
  <c r="AW580" i="8"/>
  <c r="AV580" i="8"/>
  <c r="AU580" i="8"/>
  <c r="AT580" i="8"/>
  <c r="AS580" i="8"/>
  <c r="AR580" i="8"/>
  <c r="AX579" i="8"/>
  <c r="AW579" i="8"/>
  <c r="AV579" i="8"/>
  <c r="AU579" i="8"/>
  <c r="AT579" i="8"/>
  <c r="AS579" i="8"/>
  <c r="AR579" i="8"/>
  <c r="AX578" i="8"/>
  <c r="AW578" i="8"/>
  <c r="AV578" i="8"/>
  <c r="AU578" i="8"/>
  <c r="AT578" i="8"/>
  <c r="AS578" i="8"/>
  <c r="AR578" i="8"/>
  <c r="AX577" i="8"/>
  <c r="AW577" i="8"/>
  <c r="AV577" i="8"/>
  <c r="AU577" i="8"/>
  <c r="AT577" i="8"/>
  <c r="AS577" i="8"/>
  <c r="AR577" i="8"/>
  <c r="AX576" i="8"/>
  <c r="AW576" i="8"/>
  <c r="AV576" i="8"/>
  <c r="AU576" i="8"/>
  <c r="AT576" i="8"/>
  <c r="AS576" i="8"/>
  <c r="AR576" i="8"/>
  <c r="AX575" i="8"/>
  <c r="AW575" i="8"/>
  <c r="AV575" i="8"/>
  <c r="AU575" i="8"/>
  <c r="AT575" i="8"/>
  <c r="AS575" i="8"/>
  <c r="AR575" i="8"/>
  <c r="AX574" i="8"/>
  <c r="AW574" i="8"/>
  <c r="AV574" i="8"/>
  <c r="AU574" i="8"/>
  <c r="AT574" i="8"/>
  <c r="AS574" i="8"/>
  <c r="AR574" i="8"/>
  <c r="AX573" i="8"/>
  <c r="AW573" i="8"/>
  <c r="AV573" i="8"/>
  <c r="AU573" i="8"/>
  <c r="AT573" i="8"/>
  <c r="AS573" i="8"/>
  <c r="AR573" i="8"/>
  <c r="AX572" i="8"/>
  <c r="AW572" i="8"/>
  <c r="AV572" i="8"/>
  <c r="AU572" i="8"/>
  <c r="AT572" i="8"/>
  <c r="AS572" i="8"/>
  <c r="AR572" i="8"/>
  <c r="AX571" i="8"/>
  <c r="AW571" i="8"/>
  <c r="AV571" i="8"/>
  <c r="AU571" i="8"/>
  <c r="AT571" i="8"/>
  <c r="AS571" i="8"/>
  <c r="AR571" i="8"/>
  <c r="AX570" i="8"/>
  <c r="AW570" i="8"/>
  <c r="AV570" i="8"/>
  <c r="AU570" i="8"/>
  <c r="AT570" i="8"/>
  <c r="AS570" i="8"/>
  <c r="AR570" i="8"/>
  <c r="AX569" i="8"/>
  <c r="AW569" i="8"/>
  <c r="AV569" i="8"/>
  <c r="AU569" i="8"/>
  <c r="AT569" i="8"/>
  <c r="AS569" i="8"/>
  <c r="AR569" i="8"/>
  <c r="AX568" i="8"/>
  <c r="AW568" i="8"/>
  <c r="AV568" i="8"/>
  <c r="AU568" i="8"/>
  <c r="AT568" i="8"/>
  <c r="AS568" i="8"/>
  <c r="AR568" i="8"/>
  <c r="AX567" i="8"/>
  <c r="AW567" i="8"/>
  <c r="AV567" i="8"/>
  <c r="AU567" i="8"/>
  <c r="AT567" i="8"/>
  <c r="AS567" i="8"/>
  <c r="AR567" i="8"/>
  <c r="AX566" i="8"/>
  <c r="AW566" i="8"/>
  <c r="AV566" i="8"/>
  <c r="AU566" i="8"/>
  <c r="AT566" i="8"/>
  <c r="AS566" i="8"/>
  <c r="AR566" i="8"/>
  <c r="AX565" i="8"/>
  <c r="AW565" i="8"/>
  <c r="AV565" i="8"/>
  <c r="AU565" i="8"/>
  <c r="AT565" i="8"/>
  <c r="AS565" i="8"/>
  <c r="AR565" i="8"/>
  <c r="AX564" i="8"/>
  <c r="AW564" i="8"/>
  <c r="AV564" i="8"/>
  <c r="AU564" i="8"/>
  <c r="AT564" i="8"/>
  <c r="AS564" i="8"/>
  <c r="AR564" i="8"/>
  <c r="AX563" i="8"/>
  <c r="AW563" i="8"/>
  <c r="AV563" i="8"/>
  <c r="AU563" i="8"/>
  <c r="AT563" i="8"/>
  <c r="AS563" i="8"/>
  <c r="AR563" i="8"/>
  <c r="AX562" i="8"/>
  <c r="AW562" i="8"/>
  <c r="AV562" i="8"/>
  <c r="AU562" i="8"/>
  <c r="AT562" i="8"/>
  <c r="AS562" i="8"/>
  <c r="AR562" i="8"/>
  <c r="AX561" i="8"/>
  <c r="AW561" i="8"/>
  <c r="AV561" i="8"/>
  <c r="AU561" i="8"/>
  <c r="AT561" i="8"/>
  <c r="AS561" i="8"/>
  <c r="AR561" i="8"/>
  <c r="AX560" i="8"/>
  <c r="AW560" i="8"/>
  <c r="AV560" i="8"/>
  <c r="AU560" i="8"/>
  <c r="AT560" i="8"/>
  <c r="AS560" i="8"/>
  <c r="AR560" i="8"/>
  <c r="AX559" i="8"/>
  <c r="AW559" i="8"/>
  <c r="AV559" i="8"/>
  <c r="AU559" i="8"/>
  <c r="AT559" i="8"/>
  <c r="AS559" i="8"/>
  <c r="AR559" i="8"/>
  <c r="AX558" i="8"/>
  <c r="AW558" i="8"/>
  <c r="AV558" i="8"/>
  <c r="AU558" i="8"/>
  <c r="AT558" i="8"/>
  <c r="AS558" i="8"/>
  <c r="AR558" i="8"/>
  <c r="AX557" i="8"/>
  <c r="AW557" i="8"/>
  <c r="AV557" i="8"/>
  <c r="AU557" i="8"/>
  <c r="AT557" i="8"/>
  <c r="AS557" i="8"/>
  <c r="AR557" i="8"/>
  <c r="AX556" i="8"/>
  <c r="AW556" i="8"/>
  <c r="AV556" i="8"/>
  <c r="AU556" i="8"/>
  <c r="AT556" i="8"/>
  <c r="AS556" i="8"/>
  <c r="AR556" i="8"/>
  <c r="AX555" i="8"/>
  <c r="AW555" i="8"/>
  <c r="AV555" i="8"/>
  <c r="AU555" i="8"/>
  <c r="AT555" i="8"/>
  <c r="AS555" i="8"/>
  <c r="AR555" i="8"/>
  <c r="AX554" i="8"/>
  <c r="AW554" i="8"/>
  <c r="AV554" i="8"/>
  <c r="AU554" i="8"/>
  <c r="AT554" i="8"/>
  <c r="AS554" i="8"/>
  <c r="AR554" i="8"/>
  <c r="AX553" i="8"/>
  <c r="AW553" i="8"/>
  <c r="AV553" i="8"/>
  <c r="AU553" i="8"/>
  <c r="AT553" i="8"/>
  <c r="AS553" i="8"/>
  <c r="AR553" i="8"/>
  <c r="AX552" i="8"/>
  <c r="AW552" i="8"/>
  <c r="AV552" i="8"/>
  <c r="AU552" i="8"/>
  <c r="AT552" i="8"/>
  <c r="AS552" i="8"/>
  <c r="AR552" i="8"/>
  <c r="AX551" i="8"/>
  <c r="AW551" i="8"/>
  <c r="AV551" i="8"/>
  <c r="AU551" i="8"/>
  <c r="AT551" i="8"/>
  <c r="AS551" i="8"/>
  <c r="AR551" i="8"/>
  <c r="AX550" i="8"/>
  <c r="AW550" i="8"/>
  <c r="AV550" i="8"/>
  <c r="AU550" i="8"/>
  <c r="AT550" i="8"/>
  <c r="AS550" i="8"/>
  <c r="AR550" i="8"/>
  <c r="AX549" i="8"/>
  <c r="AW549" i="8"/>
  <c r="AV549" i="8"/>
  <c r="AU549" i="8"/>
  <c r="AT549" i="8"/>
  <c r="AS549" i="8"/>
  <c r="AR549" i="8"/>
  <c r="AX548" i="8"/>
  <c r="AW548" i="8"/>
  <c r="AV548" i="8"/>
  <c r="AU548" i="8"/>
  <c r="AT548" i="8"/>
  <c r="AS548" i="8"/>
  <c r="AR548" i="8"/>
  <c r="AX547" i="8"/>
  <c r="AW547" i="8"/>
  <c r="AV547" i="8"/>
  <c r="AU547" i="8"/>
  <c r="AT547" i="8"/>
  <c r="AS547" i="8"/>
  <c r="AR547" i="8"/>
  <c r="AX546" i="8"/>
  <c r="AW546" i="8"/>
  <c r="AV546" i="8"/>
  <c r="AU546" i="8"/>
  <c r="AT546" i="8"/>
  <c r="AS546" i="8"/>
  <c r="AR546" i="8"/>
  <c r="AX545" i="8"/>
  <c r="AW545" i="8"/>
  <c r="AV545" i="8"/>
  <c r="AU545" i="8"/>
  <c r="AT545" i="8"/>
  <c r="AS545" i="8"/>
  <c r="AR545" i="8"/>
  <c r="AX544" i="8"/>
  <c r="AW544" i="8"/>
  <c r="AV544" i="8"/>
  <c r="AU544" i="8"/>
  <c r="AT544" i="8"/>
  <c r="AS544" i="8"/>
  <c r="AR544" i="8"/>
  <c r="AX543" i="8"/>
  <c r="AW543" i="8"/>
  <c r="AV543" i="8"/>
  <c r="AU543" i="8"/>
  <c r="AT543" i="8"/>
  <c r="AS543" i="8"/>
  <c r="AR543" i="8"/>
  <c r="AX542" i="8"/>
  <c r="AW542" i="8"/>
  <c r="AV542" i="8"/>
  <c r="AU542" i="8"/>
  <c r="AT542" i="8"/>
  <c r="AS542" i="8"/>
  <c r="AR542" i="8"/>
  <c r="AX541" i="8"/>
  <c r="AW541" i="8"/>
  <c r="AV541" i="8"/>
  <c r="AU541" i="8"/>
  <c r="AT541" i="8"/>
  <c r="AS541" i="8"/>
  <c r="AR541" i="8"/>
  <c r="AX540" i="8"/>
  <c r="AW540" i="8"/>
  <c r="AV540" i="8"/>
  <c r="AU540" i="8"/>
  <c r="AT540" i="8"/>
  <c r="AS540" i="8"/>
  <c r="AR540" i="8"/>
  <c r="AX539" i="8"/>
  <c r="AW539" i="8"/>
  <c r="AV539" i="8"/>
  <c r="AU539" i="8"/>
  <c r="AT539" i="8"/>
  <c r="AS539" i="8"/>
  <c r="AR539" i="8"/>
  <c r="AX538" i="8"/>
  <c r="AW538" i="8"/>
  <c r="AV538" i="8"/>
  <c r="AU538" i="8"/>
  <c r="AT538" i="8"/>
  <c r="AS538" i="8"/>
  <c r="AR538" i="8"/>
  <c r="AX537" i="8"/>
  <c r="AW537" i="8"/>
  <c r="AV537" i="8"/>
  <c r="AU537" i="8"/>
  <c r="AT537" i="8"/>
  <c r="AS537" i="8"/>
  <c r="AR537" i="8"/>
  <c r="AX536" i="8"/>
  <c r="AW536" i="8"/>
  <c r="AV536" i="8"/>
  <c r="AU536" i="8"/>
  <c r="AT536" i="8"/>
  <c r="AS536" i="8"/>
  <c r="AR536" i="8"/>
  <c r="AX535" i="8"/>
  <c r="AW535" i="8"/>
  <c r="AV535" i="8"/>
  <c r="AU535" i="8"/>
  <c r="AT535" i="8"/>
  <c r="AS535" i="8"/>
  <c r="AR535" i="8"/>
  <c r="AX534" i="8"/>
  <c r="AW534" i="8"/>
  <c r="AV534" i="8"/>
  <c r="AU534" i="8"/>
  <c r="AT534" i="8"/>
  <c r="AS534" i="8"/>
  <c r="AR534" i="8"/>
  <c r="AX533" i="8"/>
  <c r="AW533" i="8"/>
  <c r="AV533" i="8"/>
  <c r="AU533" i="8"/>
  <c r="AT533" i="8"/>
  <c r="AS533" i="8"/>
  <c r="AR533" i="8"/>
  <c r="AX532" i="8"/>
  <c r="AW532" i="8"/>
  <c r="AV532" i="8"/>
  <c r="AU532" i="8"/>
  <c r="AT532" i="8"/>
  <c r="AS532" i="8"/>
  <c r="AR532" i="8"/>
  <c r="AX531" i="8"/>
  <c r="AW531" i="8"/>
  <c r="AV531" i="8"/>
  <c r="AU531" i="8"/>
  <c r="AT531" i="8"/>
  <c r="AS531" i="8"/>
  <c r="AR531" i="8"/>
  <c r="AX530" i="8"/>
  <c r="AW530" i="8"/>
  <c r="AV530" i="8"/>
  <c r="AU530" i="8"/>
  <c r="AT530" i="8"/>
  <c r="AS530" i="8"/>
  <c r="AR530" i="8"/>
  <c r="AX529" i="8"/>
  <c r="AW529" i="8"/>
  <c r="AV529" i="8"/>
  <c r="AU529" i="8"/>
  <c r="AT529" i="8"/>
  <c r="AS529" i="8"/>
  <c r="AR529" i="8"/>
  <c r="AX528" i="8"/>
  <c r="AW528" i="8"/>
  <c r="AV528" i="8"/>
  <c r="AU528" i="8"/>
  <c r="AT528" i="8"/>
  <c r="AS528" i="8"/>
  <c r="AR528" i="8"/>
  <c r="AX527" i="8"/>
  <c r="AW527" i="8"/>
  <c r="AV527" i="8"/>
  <c r="AU527" i="8"/>
  <c r="AT527" i="8"/>
  <c r="AS527" i="8"/>
  <c r="AR527" i="8"/>
  <c r="AX526" i="8"/>
  <c r="AW526" i="8"/>
  <c r="AV526" i="8"/>
  <c r="AU526" i="8"/>
  <c r="AT526" i="8"/>
  <c r="AS526" i="8"/>
  <c r="AR526" i="8"/>
  <c r="AX525" i="8"/>
  <c r="AW525" i="8"/>
  <c r="AV525" i="8"/>
  <c r="AU525" i="8"/>
  <c r="AT525" i="8"/>
  <c r="AS525" i="8"/>
  <c r="AR525" i="8"/>
  <c r="AX524" i="8"/>
  <c r="AW524" i="8"/>
  <c r="AV524" i="8"/>
  <c r="AU524" i="8"/>
  <c r="AT524" i="8"/>
  <c r="AS524" i="8"/>
  <c r="AR524" i="8"/>
  <c r="AX523" i="8"/>
  <c r="AW523" i="8"/>
  <c r="AV523" i="8"/>
  <c r="AU523" i="8"/>
  <c r="AT523" i="8"/>
  <c r="AS523" i="8"/>
  <c r="AR523" i="8"/>
  <c r="AX522" i="8"/>
  <c r="AW522" i="8"/>
  <c r="AV522" i="8"/>
  <c r="AU522" i="8"/>
  <c r="AT522" i="8"/>
  <c r="AS522" i="8"/>
  <c r="AR522" i="8"/>
  <c r="AX521" i="8"/>
  <c r="AW521" i="8"/>
  <c r="AV521" i="8"/>
  <c r="AU521" i="8"/>
  <c r="AT521" i="8"/>
  <c r="AS521" i="8"/>
  <c r="AR521" i="8"/>
  <c r="AX520" i="8"/>
  <c r="AW520" i="8"/>
  <c r="AV520" i="8"/>
  <c r="AU520" i="8"/>
  <c r="AT520" i="8"/>
  <c r="AS520" i="8"/>
  <c r="AR520" i="8"/>
  <c r="AX519" i="8"/>
  <c r="AW519" i="8"/>
  <c r="AV519" i="8"/>
  <c r="AU519" i="8"/>
  <c r="AT519" i="8"/>
  <c r="AS519" i="8"/>
  <c r="AR519" i="8"/>
  <c r="AX518" i="8"/>
  <c r="AW518" i="8"/>
  <c r="AV518" i="8"/>
  <c r="AU518" i="8"/>
  <c r="AT518" i="8"/>
  <c r="AS518" i="8"/>
  <c r="AR518" i="8"/>
  <c r="AX517" i="8"/>
  <c r="AW517" i="8"/>
  <c r="AV517" i="8"/>
  <c r="AU517" i="8"/>
  <c r="AT517" i="8"/>
  <c r="AS517" i="8"/>
  <c r="AR517" i="8"/>
  <c r="AX516" i="8"/>
  <c r="AW516" i="8"/>
  <c r="AV516" i="8"/>
  <c r="AU516" i="8"/>
  <c r="AT516" i="8"/>
  <c r="AS516" i="8"/>
  <c r="AR516" i="8"/>
  <c r="AX515" i="8"/>
  <c r="AW515" i="8"/>
  <c r="AV515" i="8"/>
  <c r="AU515" i="8"/>
  <c r="AT515" i="8"/>
  <c r="AS515" i="8"/>
  <c r="AR515" i="8"/>
  <c r="AX514" i="8"/>
  <c r="AW514" i="8"/>
  <c r="AV514" i="8"/>
  <c r="AU514" i="8"/>
  <c r="AT514" i="8"/>
  <c r="AS514" i="8"/>
  <c r="AR514" i="8"/>
  <c r="AX513" i="8"/>
  <c r="AW513" i="8"/>
  <c r="AV513" i="8"/>
  <c r="AU513" i="8"/>
  <c r="AT513" i="8"/>
  <c r="AS513" i="8"/>
  <c r="AR513" i="8"/>
  <c r="AX512" i="8"/>
  <c r="AW512" i="8"/>
  <c r="AV512" i="8"/>
  <c r="AU512" i="8"/>
  <c r="AT512" i="8"/>
  <c r="AS512" i="8"/>
  <c r="AR512" i="8"/>
  <c r="AX511" i="8"/>
  <c r="AW511" i="8"/>
  <c r="AV511" i="8"/>
  <c r="AU511" i="8"/>
  <c r="AT511" i="8"/>
  <c r="AS511" i="8"/>
  <c r="AR511" i="8"/>
  <c r="AX510" i="8"/>
  <c r="AW510" i="8"/>
  <c r="AV510" i="8"/>
  <c r="AU510" i="8"/>
  <c r="AT510" i="8"/>
  <c r="AS510" i="8"/>
  <c r="AR510" i="8"/>
  <c r="AX509" i="8"/>
  <c r="AW509" i="8"/>
  <c r="AV509" i="8"/>
  <c r="AU509" i="8"/>
  <c r="AT509" i="8"/>
  <c r="AS509" i="8"/>
  <c r="AR509" i="8"/>
  <c r="AX508" i="8"/>
  <c r="AW508" i="8"/>
  <c r="AV508" i="8"/>
  <c r="AU508" i="8"/>
  <c r="AT508" i="8"/>
  <c r="AS508" i="8"/>
  <c r="AR508" i="8"/>
  <c r="AX507" i="8"/>
  <c r="AW507" i="8"/>
  <c r="AV507" i="8"/>
  <c r="AU507" i="8"/>
  <c r="AT507" i="8"/>
  <c r="AS507" i="8"/>
  <c r="AR507" i="8"/>
  <c r="AX506" i="8"/>
  <c r="AW506" i="8"/>
  <c r="AV506" i="8"/>
  <c r="AU506" i="8"/>
  <c r="AT506" i="8"/>
  <c r="AS506" i="8"/>
  <c r="AR506" i="8"/>
  <c r="AX505" i="8"/>
  <c r="AW505" i="8"/>
  <c r="AV505" i="8"/>
  <c r="AU505" i="8"/>
  <c r="AT505" i="8"/>
  <c r="AS505" i="8"/>
  <c r="AR505" i="8"/>
  <c r="AX504" i="8"/>
  <c r="AW504" i="8"/>
  <c r="AV504" i="8"/>
  <c r="AU504" i="8"/>
  <c r="AT504" i="8"/>
  <c r="AS504" i="8"/>
  <c r="AR504" i="8"/>
  <c r="AX503" i="8"/>
  <c r="AW503" i="8"/>
  <c r="AV503" i="8"/>
  <c r="AU503" i="8"/>
  <c r="AT503" i="8"/>
  <c r="AS503" i="8"/>
  <c r="AR503" i="8"/>
  <c r="AX502" i="8"/>
  <c r="AW502" i="8"/>
  <c r="AV502" i="8"/>
  <c r="AU502" i="8"/>
  <c r="AT502" i="8"/>
  <c r="AS502" i="8"/>
  <c r="AR502" i="8"/>
  <c r="AX501" i="8"/>
  <c r="AW501" i="8"/>
  <c r="AV501" i="8"/>
  <c r="AU501" i="8"/>
  <c r="AT501" i="8"/>
  <c r="AS501" i="8"/>
  <c r="AR501" i="8"/>
  <c r="AX500" i="8"/>
  <c r="AW500" i="8"/>
  <c r="AV500" i="8"/>
  <c r="AU500" i="8"/>
  <c r="AT500" i="8"/>
  <c r="AS500" i="8"/>
  <c r="AR500" i="8"/>
  <c r="AX499" i="8"/>
  <c r="AW499" i="8"/>
  <c r="AV499" i="8"/>
  <c r="AU499" i="8"/>
  <c r="AT499" i="8"/>
  <c r="AS499" i="8"/>
  <c r="AR499" i="8"/>
  <c r="AX498" i="8"/>
  <c r="AW498" i="8"/>
  <c r="AV498" i="8"/>
  <c r="AU498" i="8"/>
  <c r="AT498" i="8"/>
  <c r="AS498" i="8"/>
  <c r="AR498" i="8"/>
  <c r="AX497" i="8"/>
  <c r="AW497" i="8"/>
  <c r="AV497" i="8"/>
  <c r="AU497" i="8"/>
  <c r="AT497" i="8"/>
  <c r="AS497" i="8"/>
  <c r="AR497" i="8"/>
  <c r="AX496" i="8"/>
  <c r="AW496" i="8"/>
  <c r="AV496" i="8"/>
  <c r="AU496" i="8"/>
  <c r="AT496" i="8"/>
  <c r="AS496" i="8"/>
  <c r="AR496" i="8"/>
  <c r="AX495" i="8"/>
  <c r="AW495" i="8"/>
  <c r="AV495" i="8"/>
  <c r="AU495" i="8"/>
  <c r="AT495" i="8"/>
  <c r="AS495" i="8"/>
  <c r="AR495" i="8"/>
  <c r="AX494" i="8"/>
  <c r="AW494" i="8"/>
  <c r="AV494" i="8"/>
  <c r="AU494" i="8"/>
  <c r="AT494" i="8"/>
  <c r="AS494" i="8"/>
  <c r="AR494" i="8"/>
  <c r="AX493" i="8"/>
  <c r="AW493" i="8"/>
  <c r="AV493" i="8"/>
  <c r="AU493" i="8"/>
  <c r="AT493" i="8"/>
  <c r="AS493" i="8"/>
  <c r="AR493" i="8"/>
  <c r="AX492" i="8"/>
  <c r="AW492" i="8"/>
  <c r="AV492" i="8"/>
  <c r="AU492" i="8"/>
  <c r="AT492" i="8"/>
  <c r="AS492" i="8"/>
  <c r="AR492" i="8"/>
  <c r="AX491" i="8"/>
  <c r="AW491" i="8"/>
  <c r="AV491" i="8"/>
  <c r="AU491" i="8"/>
  <c r="AT491" i="8"/>
  <c r="AS491" i="8"/>
  <c r="AR491" i="8"/>
  <c r="AX490" i="8"/>
  <c r="AW490" i="8"/>
  <c r="AV490" i="8"/>
  <c r="AU490" i="8"/>
  <c r="AT490" i="8"/>
  <c r="AS490" i="8"/>
  <c r="AR490" i="8"/>
  <c r="AX489" i="8"/>
  <c r="AW489" i="8"/>
  <c r="AV489" i="8"/>
  <c r="AU489" i="8"/>
  <c r="AT489" i="8"/>
  <c r="AS489" i="8"/>
  <c r="AR489" i="8"/>
  <c r="AX488" i="8"/>
  <c r="AW488" i="8"/>
  <c r="AV488" i="8"/>
  <c r="AU488" i="8"/>
  <c r="AT488" i="8"/>
  <c r="AS488" i="8"/>
  <c r="AR488" i="8"/>
  <c r="AX487" i="8"/>
  <c r="AW487" i="8"/>
  <c r="AV487" i="8"/>
  <c r="AU487" i="8"/>
  <c r="AT487" i="8"/>
  <c r="AS487" i="8"/>
  <c r="AR487" i="8"/>
  <c r="AX486" i="8"/>
  <c r="AW486" i="8"/>
  <c r="AV486" i="8"/>
  <c r="AU486" i="8"/>
  <c r="AT486" i="8"/>
  <c r="AS486" i="8"/>
  <c r="AR486" i="8"/>
  <c r="AX485" i="8"/>
  <c r="AW485" i="8"/>
  <c r="AV485" i="8"/>
  <c r="AU485" i="8"/>
  <c r="AT485" i="8"/>
  <c r="AS485" i="8"/>
  <c r="AR485" i="8"/>
  <c r="AX484" i="8"/>
  <c r="AW484" i="8"/>
  <c r="AV484" i="8"/>
  <c r="AU484" i="8"/>
  <c r="AT484" i="8"/>
  <c r="AS484" i="8"/>
  <c r="AR484" i="8"/>
  <c r="AX483" i="8"/>
  <c r="AW483" i="8"/>
  <c r="AV483" i="8"/>
  <c r="AU483" i="8"/>
  <c r="AT483" i="8"/>
  <c r="AS483" i="8"/>
  <c r="AR483" i="8"/>
  <c r="AX482" i="8"/>
  <c r="AW482" i="8"/>
  <c r="AV482" i="8"/>
  <c r="AU482" i="8"/>
  <c r="AT482" i="8"/>
  <c r="AS482" i="8"/>
  <c r="AR482" i="8"/>
  <c r="AX481" i="8"/>
  <c r="AW481" i="8"/>
  <c r="AV481" i="8"/>
  <c r="AU481" i="8"/>
  <c r="AT481" i="8"/>
  <c r="AS481" i="8"/>
  <c r="AR481" i="8"/>
  <c r="AX480" i="8"/>
  <c r="AW480" i="8"/>
  <c r="AV480" i="8"/>
  <c r="AU480" i="8"/>
  <c r="AT480" i="8"/>
  <c r="AS480" i="8"/>
  <c r="AR480" i="8"/>
  <c r="AX479" i="8"/>
  <c r="AW479" i="8"/>
  <c r="AV479" i="8"/>
  <c r="AU479" i="8"/>
  <c r="AT479" i="8"/>
  <c r="AS479" i="8"/>
  <c r="AR479" i="8"/>
  <c r="AX478" i="8"/>
  <c r="AW478" i="8"/>
  <c r="AV478" i="8"/>
  <c r="AU478" i="8"/>
  <c r="AT478" i="8"/>
  <c r="AS478" i="8"/>
  <c r="AR478" i="8"/>
  <c r="AX477" i="8"/>
  <c r="AW477" i="8"/>
  <c r="AV477" i="8"/>
  <c r="AU477" i="8"/>
  <c r="AT477" i="8"/>
  <c r="AS477" i="8"/>
  <c r="AR477" i="8"/>
  <c r="AX476" i="8"/>
  <c r="AW476" i="8"/>
  <c r="AV476" i="8"/>
  <c r="AU476" i="8"/>
  <c r="AT476" i="8"/>
  <c r="AS476" i="8"/>
  <c r="AR476" i="8"/>
  <c r="AX475" i="8"/>
  <c r="AW475" i="8"/>
  <c r="AV475" i="8"/>
  <c r="AU475" i="8"/>
  <c r="AT475" i="8"/>
  <c r="AS475" i="8"/>
  <c r="AR475" i="8"/>
  <c r="AX474" i="8"/>
  <c r="AW474" i="8"/>
  <c r="AV474" i="8"/>
  <c r="AU474" i="8"/>
  <c r="AT474" i="8"/>
  <c r="AS474" i="8"/>
  <c r="AR474" i="8"/>
  <c r="AX473" i="8"/>
  <c r="AW473" i="8"/>
  <c r="AV473" i="8"/>
  <c r="AU473" i="8"/>
  <c r="AT473" i="8"/>
  <c r="AS473" i="8"/>
  <c r="AR473" i="8"/>
  <c r="AX472" i="8"/>
  <c r="AW472" i="8"/>
  <c r="AV472" i="8"/>
  <c r="AU472" i="8"/>
  <c r="AT472" i="8"/>
  <c r="AS472" i="8"/>
  <c r="AR472" i="8"/>
  <c r="AX471" i="8"/>
  <c r="AW471" i="8"/>
  <c r="AV471" i="8"/>
  <c r="AU471" i="8"/>
  <c r="AT471" i="8"/>
  <c r="AS471" i="8"/>
  <c r="AR471" i="8"/>
  <c r="AX470" i="8"/>
  <c r="AW470" i="8"/>
  <c r="AV470" i="8"/>
  <c r="AU470" i="8"/>
  <c r="AT470" i="8"/>
  <c r="AS470" i="8"/>
  <c r="AR470" i="8"/>
  <c r="AX469" i="8"/>
  <c r="AW469" i="8"/>
  <c r="AV469" i="8"/>
  <c r="AU469" i="8"/>
  <c r="AT469" i="8"/>
  <c r="AS469" i="8"/>
  <c r="AR469" i="8"/>
  <c r="AX468" i="8"/>
  <c r="AW468" i="8"/>
  <c r="AV468" i="8"/>
  <c r="AU468" i="8"/>
  <c r="AT468" i="8"/>
  <c r="AS468" i="8"/>
  <c r="AR468" i="8"/>
  <c r="AX467" i="8"/>
  <c r="AW467" i="8"/>
  <c r="AV467" i="8"/>
  <c r="E461" i="10" s="1"/>
  <c r="AU467" i="8"/>
  <c r="D461" i="10" s="1"/>
  <c r="AT467" i="8"/>
  <c r="AS467" i="8"/>
  <c r="AR467" i="8"/>
  <c r="C461" i="10" s="1"/>
  <c r="K461" i="10" s="1"/>
  <c r="AX466" i="8"/>
  <c r="AW466" i="8"/>
  <c r="AV466" i="8"/>
  <c r="E460" i="10" s="1"/>
  <c r="AU466" i="8"/>
  <c r="D460" i="10" s="1"/>
  <c r="AT466" i="8"/>
  <c r="AS466" i="8"/>
  <c r="AR466" i="8"/>
  <c r="C460" i="10" s="1"/>
  <c r="K460" i="10" s="1"/>
  <c r="AX465" i="8"/>
  <c r="AW465" i="8"/>
  <c r="AV465" i="8"/>
  <c r="E459" i="10" s="1"/>
  <c r="AU465" i="8"/>
  <c r="D459" i="10" s="1"/>
  <c r="AT465" i="8"/>
  <c r="AS465" i="8"/>
  <c r="AR465" i="8"/>
  <c r="C459" i="10" s="1"/>
  <c r="K459" i="10" s="1"/>
  <c r="AX464" i="8"/>
  <c r="AW464" i="8"/>
  <c r="AV464" i="8"/>
  <c r="E458" i="10" s="1"/>
  <c r="AU464" i="8"/>
  <c r="D458" i="10" s="1"/>
  <c r="AT464" i="8"/>
  <c r="AS464" i="8"/>
  <c r="AR464" i="8"/>
  <c r="C458" i="10" s="1"/>
  <c r="K458" i="10" s="1"/>
  <c r="AX463" i="8"/>
  <c r="AW463" i="8"/>
  <c r="AV463" i="8"/>
  <c r="E457" i="10" s="1"/>
  <c r="AU463" i="8"/>
  <c r="D457" i="10" s="1"/>
  <c r="AT463" i="8"/>
  <c r="AS463" i="8"/>
  <c r="AR463" i="8"/>
  <c r="C457" i="10" s="1"/>
  <c r="K457" i="10" s="1"/>
  <c r="AX462" i="8"/>
  <c r="AW462" i="8"/>
  <c r="AV462" i="8"/>
  <c r="E456" i="10" s="1"/>
  <c r="AU462" i="8"/>
  <c r="D456" i="10" s="1"/>
  <c r="AT462" i="8"/>
  <c r="AS462" i="8"/>
  <c r="AR462" i="8"/>
  <c r="C456" i="10" s="1"/>
  <c r="K456" i="10" s="1"/>
  <c r="AX461" i="8"/>
  <c r="AW461" i="8"/>
  <c r="AV461" i="8"/>
  <c r="E455" i="10" s="1"/>
  <c r="AU461" i="8"/>
  <c r="D455" i="10" s="1"/>
  <c r="AT461" i="8"/>
  <c r="AS461" i="8"/>
  <c r="AR461" i="8"/>
  <c r="C455" i="10" s="1"/>
  <c r="K455" i="10" s="1"/>
  <c r="AX460" i="8"/>
  <c r="AW460" i="8"/>
  <c r="AV460" i="8"/>
  <c r="E454" i="10" s="1"/>
  <c r="AU460" i="8"/>
  <c r="D454" i="10" s="1"/>
  <c r="AT460" i="8"/>
  <c r="AS460" i="8"/>
  <c r="AR460" i="8"/>
  <c r="C454" i="10" s="1"/>
  <c r="K454" i="10" s="1"/>
  <c r="AX459" i="8"/>
  <c r="AW459" i="8"/>
  <c r="AV459" i="8"/>
  <c r="E453" i="10" s="1"/>
  <c r="AU459" i="8"/>
  <c r="D453" i="10" s="1"/>
  <c r="AT459" i="8"/>
  <c r="AS459" i="8"/>
  <c r="AR459" i="8"/>
  <c r="C453" i="10" s="1"/>
  <c r="K453" i="10" s="1"/>
  <c r="AX458" i="8"/>
  <c r="AW458" i="8"/>
  <c r="AV458" i="8"/>
  <c r="E452" i="10" s="1"/>
  <c r="AU458" i="8"/>
  <c r="D452" i="10" s="1"/>
  <c r="AT458" i="8"/>
  <c r="AS458" i="8"/>
  <c r="AR458" i="8"/>
  <c r="C452" i="10" s="1"/>
  <c r="K452" i="10" s="1"/>
  <c r="AX457" i="8"/>
  <c r="AW457" i="8"/>
  <c r="AV457" i="8"/>
  <c r="E451" i="10" s="1"/>
  <c r="AU457" i="8"/>
  <c r="D451" i="10" s="1"/>
  <c r="AT457" i="8"/>
  <c r="AS457" i="8"/>
  <c r="AR457" i="8"/>
  <c r="C451" i="10" s="1"/>
  <c r="K451" i="10" s="1"/>
  <c r="AX456" i="8"/>
  <c r="AW456" i="8"/>
  <c r="AV456" i="8"/>
  <c r="E450" i="10" s="1"/>
  <c r="AU456" i="8"/>
  <c r="D450" i="10" s="1"/>
  <c r="AT456" i="8"/>
  <c r="AS456" i="8"/>
  <c r="AR456" i="8"/>
  <c r="C450" i="10" s="1"/>
  <c r="K450" i="10" s="1"/>
  <c r="AX455" i="8"/>
  <c r="AW455" i="8"/>
  <c r="AV455" i="8"/>
  <c r="E449" i="10" s="1"/>
  <c r="AU455" i="8"/>
  <c r="D449" i="10" s="1"/>
  <c r="AT455" i="8"/>
  <c r="AS455" i="8"/>
  <c r="AR455" i="8"/>
  <c r="C449" i="10" s="1"/>
  <c r="K449" i="10" s="1"/>
  <c r="AX454" i="8"/>
  <c r="AW454" i="8"/>
  <c r="AV454" i="8"/>
  <c r="E448" i="10" s="1"/>
  <c r="AU454" i="8"/>
  <c r="D448" i="10" s="1"/>
  <c r="AT454" i="8"/>
  <c r="AS454" i="8"/>
  <c r="AR454" i="8"/>
  <c r="C448" i="10" s="1"/>
  <c r="K448" i="10" s="1"/>
  <c r="AX453" i="8"/>
  <c r="AW453" i="8"/>
  <c r="AV453" i="8"/>
  <c r="E447" i="10" s="1"/>
  <c r="AU453" i="8"/>
  <c r="D447" i="10" s="1"/>
  <c r="AT453" i="8"/>
  <c r="AS453" i="8"/>
  <c r="AR453" i="8"/>
  <c r="C447" i="10" s="1"/>
  <c r="K447" i="10" s="1"/>
  <c r="AX452" i="8"/>
  <c r="AW452" i="8"/>
  <c r="AV452" i="8"/>
  <c r="E446" i="10" s="1"/>
  <c r="AU452" i="8"/>
  <c r="D446" i="10" s="1"/>
  <c r="AT452" i="8"/>
  <c r="AS452" i="8"/>
  <c r="AR452" i="8"/>
  <c r="C446" i="10" s="1"/>
  <c r="K446" i="10" s="1"/>
  <c r="AX451" i="8"/>
  <c r="AW451" i="8"/>
  <c r="AV451" i="8"/>
  <c r="E445" i="10" s="1"/>
  <c r="AU451" i="8"/>
  <c r="D445" i="10" s="1"/>
  <c r="AT451" i="8"/>
  <c r="AS451" i="8"/>
  <c r="AR451" i="8"/>
  <c r="C445" i="10" s="1"/>
  <c r="K445" i="10" s="1"/>
  <c r="AX450" i="8"/>
  <c r="AW450" i="8"/>
  <c r="AV450" i="8"/>
  <c r="E444" i="10" s="1"/>
  <c r="AU450" i="8"/>
  <c r="D444" i="10" s="1"/>
  <c r="AT450" i="8"/>
  <c r="AS450" i="8"/>
  <c r="AR450" i="8"/>
  <c r="C444" i="10" s="1"/>
  <c r="K444" i="10" s="1"/>
  <c r="AX449" i="8"/>
  <c r="AW449" i="8"/>
  <c r="AV449" i="8"/>
  <c r="E443" i="10" s="1"/>
  <c r="AU449" i="8"/>
  <c r="D443" i="10" s="1"/>
  <c r="AT449" i="8"/>
  <c r="AS449" i="8"/>
  <c r="AR449" i="8"/>
  <c r="C443" i="10" s="1"/>
  <c r="K443" i="10" s="1"/>
  <c r="AX448" i="8"/>
  <c r="AW448" i="8"/>
  <c r="AV448" i="8"/>
  <c r="E442" i="10" s="1"/>
  <c r="AU448" i="8"/>
  <c r="D442" i="10" s="1"/>
  <c r="AT448" i="8"/>
  <c r="AS448" i="8"/>
  <c r="AR448" i="8"/>
  <c r="C442" i="10" s="1"/>
  <c r="K442" i="10" s="1"/>
  <c r="AX447" i="8"/>
  <c r="AW447" i="8"/>
  <c r="AV447" i="8"/>
  <c r="E441" i="10" s="1"/>
  <c r="AU447" i="8"/>
  <c r="D441" i="10" s="1"/>
  <c r="AT447" i="8"/>
  <c r="AS447" i="8"/>
  <c r="AR447" i="8"/>
  <c r="C441" i="10" s="1"/>
  <c r="K441" i="10" s="1"/>
  <c r="AX446" i="8"/>
  <c r="AW446" i="8"/>
  <c r="AV446" i="8"/>
  <c r="E440" i="10" s="1"/>
  <c r="AU446" i="8"/>
  <c r="D440" i="10" s="1"/>
  <c r="AT446" i="8"/>
  <c r="AS446" i="8"/>
  <c r="AR446" i="8"/>
  <c r="C440" i="10" s="1"/>
  <c r="K440" i="10" s="1"/>
  <c r="AX445" i="8"/>
  <c r="AW445" i="8"/>
  <c r="AV445" i="8"/>
  <c r="E439" i="10" s="1"/>
  <c r="AU445" i="8"/>
  <c r="D439" i="10" s="1"/>
  <c r="AT445" i="8"/>
  <c r="AS445" i="8"/>
  <c r="AR445" i="8"/>
  <c r="C439" i="10" s="1"/>
  <c r="K439" i="10" s="1"/>
  <c r="AX444" i="8"/>
  <c r="AW444" i="8"/>
  <c r="AV444" i="8"/>
  <c r="E438" i="10" s="1"/>
  <c r="AU444" i="8"/>
  <c r="D438" i="10" s="1"/>
  <c r="AT444" i="8"/>
  <c r="AS444" i="8"/>
  <c r="AR444" i="8"/>
  <c r="C438" i="10" s="1"/>
  <c r="K438" i="10" s="1"/>
  <c r="AX443" i="8"/>
  <c r="AW443" i="8"/>
  <c r="AV443" i="8"/>
  <c r="E437" i="10" s="1"/>
  <c r="AU443" i="8"/>
  <c r="D437" i="10" s="1"/>
  <c r="AT443" i="8"/>
  <c r="AS443" i="8"/>
  <c r="AR443" i="8"/>
  <c r="C437" i="10" s="1"/>
  <c r="K437" i="10" s="1"/>
  <c r="AX442" i="8"/>
  <c r="AW442" i="8"/>
  <c r="AV442" i="8"/>
  <c r="E436" i="10" s="1"/>
  <c r="AU442" i="8"/>
  <c r="D436" i="10" s="1"/>
  <c r="AT442" i="8"/>
  <c r="AS442" i="8"/>
  <c r="AR442" i="8"/>
  <c r="C436" i="10" s="1"/>
  <c r="K436" i="10" s="1"/>
  <c r="AX441" i="8"/>
  <c r="AW441" i="8"/>
  <c r="AV441" i="8"/>
  <c r="E435" i="10" s="1"/>
  <c r="AU441" i="8"/>
  <c r="D435" i="10" s="1"/>
  <c r="AT441" i="8"/>
  <c r="AS441" i="8"/>
  <c r="AR441" i="8"/>
  <c r="C435" i="10" s="1"/>
  <c r="K435" i="10" s="1"/>
  <c r="AX440" i="8"/>
  <c r="AW440" i="8"/>
  <c r="AV440" i="8"/>
  <c r="E434" i="10" s="1"/>
  <c r="AU440" i="8"/>
  <c r="D434" i="10" s="1"/>
  <c r="AT440" i="8"/>
  <c r="AS440" i="8"/>
  <c r="AR440" i="8"/>
  <c r="C434" i="10" s="1"/>
  <c r="K434" i="10" s="1"/>
  <c r="AX439" i="8"/>
  <c r="AW439" i="8"/>
  <c r="AV439" i="8"/>
  <c r="E433" i="10" s="1"/>
  <c r="AU439" i="8"/>
  <c r="D433" i="10" s="1"/>
  <c r="AT439" i="8"/>
  <c r="AS439" i="8"/>
  <c r="AR439" i="8"/>
  <c r="C433" i="10" s="1"/>
  <c r="K433" i="10" s="1"/>
  <c r="AX438" i="8"/>
  <c r="AW438" i="8"/>
  <c r="AV438" i="8"/>
  <c r="E432" i="10" s="1"/>
  <c r="AU438" i="8"/>
  <c r="D432" i="10" s="1"/>
  <c r="AT438" i="8"/>
  <c r="AS438" i="8"/>
  <c r="AR438" i="8"/>
  <c r="C432" i="10" s="1"/>
  <c r="K432" i="10" s="1"/>
  <c r="AX437" i="8"/>
  <c r="AW437" i="8"/>
  <c r="AV437" i="8"/>
  <c r="E431" i="10" s="1"/>
  <c r="AU437" i="8"/>
  <c r="D431" i="10" s="1"/>
  <c r="AT437" i="8"/>
  <c r="AS437" i="8"/>
  <c r="AR437" i="8"/>
  <c r="C431" i="10" s="1"/>
  <c r="K431" i="10" s="1"/>
  <c r="AX436" i="8"/>
  <c r="AW436" i="8"/>
  <c r="AV436" i="8"/>
  <c r="E430" i="10" s="1"/>
  <c r="AU436" i="8"/>
  <c r="D430" i="10" s="1"/>
  <c r="AT436" i="8"/>
  <c r="AS436" i="8"/>
  <c r="AR436" i="8"/>
  <c r="C430" i="10" s="1"/>
  <c r="K430" i="10" s="1"/>
  <c r="AX435" i="8"/>
  <c r="AW435" i="8"/>
  <c r="AV435" i="8"/>
  <c r="E429" i="10" s="1"/>
  <c r="AU435" i="8"/>
  <c r="D429" i="10" s="1"/>
  <c r="AT435" i="8"/>
  <c r="AS435" i="8"/>
  <c r="AR435" i="8"/>
  <c r="C429" i="10" s="1"/>
  <c r="K429" i="10" s="1"/>
  <c r="AX434" i="8"/>
  <c r="AW434" i="8"/>
  <c r="AV434" i="8"/>
  <c r="E428" i="10" s="1"/>
  <c r="AU434" i="8"/>
  <c r="D428" i="10" s="1"/>
  <c r="AT434" i="8"/>
  <c r="AS434" i="8"/>
  <c r="AR434" i="8"/>
  <c r="C428" i="10" s="1"/>
  <c r="K428" i="10" s="1"/>
  <c r="AX433" i="8"/>
  <c r="AW433" i="8"/>
  <c r="AV433" i="8"/>
  <c r="E427" i="10" s="1"/>
  <c r="AU433" i="8"/>
  <c r="D427" i="10" s="1"/>
  <c r="AT433" i="8"/>
  <c r="AS433" i="8"/>
  <c r="AR433" i="8"/>
  <c r="C427" i="10" s="1"/>
  <c r="K427" i="10" s="1"/>
  <c r="AX432" i="8"/>
  <c r="AW432" i="8"/>
  <c r="AV432" i="8"/>
  <c r="E426" i="10" s="1"/>
  <c r="AU432" i="8"/>
  <c r="D426" i="10" s="1"/>
  <c r="AT432" i="8"/>
  <c r="AS432" i="8"/>
  <c r="AR432" i="8"/>
  <c r="C426" i="10" s="1"/>
  <c r="K426" i="10" s="1"/>
  <c r="AX431" i="8"/>
  <c r="AW431" i="8"/>
  <c r="AV431" i="8"/>
  <c r="E425" i="10" s="1"/>
  <c r="AU431" i="8"/>
  <c r="D425" i="10" s="1"/>
  <c r="AT431" i="8"/>
  <c r="AS431" i="8"/>
  <c r="AR431" i="8"/>
  <c r="C425" i="10" s="1"/>
  <c r="K425" i="10" s="1"/>
  <c r="AX430" i="8"/>
  <c r="AW430" i="8"/>
  <c r="AV430" i="8"/>
  <c r="E424" i="10" s="1"/>
  <c r="AU430" i="8"/>
  <c r="D424" i="10" s="1"/>
  <c r="AT430" i="8"/>
  <c r="AS430" i="8"/>
  <c r="AR430" i="8"/>
  <c r="C424" i="10" s="1"/>
  <c r="K424" i="10" s="1"/>
  <c r="AX429" i="8"/>
  <c r="AW429" i="8"/>
  <c r="AV429" i="8"/>
  <c r="E423" i="10" s="1"/>
  <c r="AU429" i="8"/>
  <c r="D423" i="10" s="1"/>
  <c r="AT429" i="8"/>
  <c r="AS429" i="8"/>
  <c r="AR429" i="8"/>
  <c r="C423" i="10" s="1"/>
  <c r="K423" i="10" s="1"/>
  <c r="AX428" i="8"/>
  <c r="AW428" i="8"/>
  <c r="AV428" i="8"/>
  <c r="E422" i="10" s="1"/>
  <c r="AU428" i="8"/>
  <c r="D422" i="10" s="1"/>
  <c r="AT428" i="8"/>
  <c r="AS428" i="8"/>
  <c r="AR428" i="8"/>
  <c r="C422" i="10" s="1"/>
  <c r="K422" i="10" s="1"/>
  <c r="AX427" i="8"/>
  <c r="AW427" i="8"/>
  <c r="AV427" i="8"/>
  <c r="E421" i="10" s="1"/>
  <c r="AU427" i="8"/>
  <c r="D421" i="10" s="1"/>
  <c r="AT427" i="8"/>
  <c r="AS427" i="8"/>
  <c r="AR427" i="8"/>
  <c r="C421" i="10" s="1"/>
  <c r="K421" i="10" s="1"/>
  <c r="AX426" i="8"/>
  <c r="AW426" i="8"/>
  <c r="AV426" i="8"/>
  <c r="E420" i="10" s="1"/>
  <c r="AU426" i="8"/>
  <c r="D420" i="10" s="1"/>
  <c r="AT426" i="8"/>
  <c r="AS426" i="8"/>
  <c r="AR426" i="8"/>
  <c r="C420" i="10" s="1"/>
  <c r="K420" i="10" s="1"/>
  <c r="AX425" i="8"/>
  <c r="AW425" i="8"/>
  <c r="AV425" i="8"/>
  <c r="E419" i="10" s="1"/>
  <c r="AU425" i="8"/>
  <c r="D419" i="10" s="1"/>
  <c r="AT425" i="8"/>
  <c r="AS425" i="8"/>
  <c r="AR425" i="8"/>
  <c r="C419" i="10" s="1"/>
  <c r="K419" i="10" s="1"/>
  <c r="AX424" i="8"/>
  <c r="AW424" i="8"/>
  <c r="AV424" i="8"/>
  <c r="E418" i="10" s="1"/>
  <c r="AU424" i="8"/>
  <c r="D418" i="10" s="1"/>
  <c r="AT424" i="8"/>
  <c r="AS424" i="8"/>
  <c r="AR424" i="8"/>
  <c r="C418" i="10" s="1"/>
  <c r="K418" i="10" s="1"/>
  <c r="AX423" i="8"/>
  <c r="AW423" i="8"/>
  <c r="AV423" i="8"/>
  <c r="E417" i="10" s="1"/>
  <c r="AU423" i="8"/>
  <c r="D417" i="10" s="1"/>
  <c r="AT423" i="8"/>
  <c r="AS423" i="8"/>
  <c r="AR423" i="8"/>
  <c r="C417" i="10" s="1"/>
  <c r="K417" i="10" s="1"/>
  <c r="AX422" i="8"/>
  <c r="AW422" i="8"/>
  <c r="AV422" i="8"/>
  <c r="E416" i="10" s="1"/>
  <c r="AU422" i="8"/>
  <c r="D416" i="10" s="1"/>
  <c r="AT422" i="8"/>
  <c r="AS422" i="8"/>
  <c r="AR422" i="8"/>
  <c r="C416" i="10" s="1"/>
  <c r="K416" i="10" s="1"/>
  <c r="AX421" i="8"/>
  <c r="AW421" i="8"/>
  <c r="AV421" i="8"/>
  <c r="E415" i="10" s="1"/>
  <c r="AU421" i="8"/>
  <c r="D415" i="10" s="1"/>
  <c r="AT421" i="8"/>
  <c r="AS421" i="8"/>
  <c r="AR421" i="8"/>
  <c r="C415" i="10" s="1"/>
  <c r="K415" i="10" s="1"/>
  <c r="AX420" i="8"/>
  <c r="AW420" i="8"/>
  <c r="AV420" i="8"/>
  <c r="E414" i="10" s="1"/>
  <c r="AU420" i="8"/>
  <c r="D414" i="10" s="1"/>
  <c r="AT420" i="8"/>
  <c r="AS420" i="8"/>
  <c r="AR420" i="8"/>
  <c r="C414" i="10" s="1"/>
  <c r="K414" i="10" s="1"/>
  <c r="AX419" i="8"/>
  <c r="AW419" i="8"/>
  <c r="AV419" i="8"/>
  <c r="E413" i="10" s="1"/>
  <c r="AU419" i="8"/>
  <c r="D413" i="10" s="1"/>
  <c r="AT419" i="8"/>
  <c r="AS419" i="8"/>
  <c r="AR419" i="8"/>
  <c r="C413" i="10" s="1"/>
  <c r="K413" i="10" s="1"/>
  <c r="AX418" i="8"/>
  <c r="AW418" i="8"/>
  <c r="AV418" i="8"/>
  <c r="E412" i="10" s="1"/>
  <c r="AU418" i="8"/>
  <c r="D412" i="10" s="1"/>
  <c r="AT418" i="8"/>
  <c r="AS418" i="8"/>
  <c r="AR418" i="8"/>
  <c r="C412" i="10" s="1"/>
  <c r="K412" i="10" s="1"/>
  <c r="AX417" i="8"/>
  <c r="AW417" i="8"/>
  <c r="AV417" i="8"/>
  <c r="E411" i="10" s="1"/>
  <c r="AU417" i="8"/>
  <c r="D411" i="10" s="1"/>
  <c r="AT417" i="8"/>
  <c r="AS417" i="8"/>
  <c r="AR417" i="8"/>
  <c r="C411" i="10" s="1"/>
  <c r="K411" i="10" s="1"/>
  <c r="AX416" i="8"/>
  <c r="AW416" i="8"/>
  <c r="AV416" i="8"/>
  <c r="E410" i="10" s="1"/>
  <c r="AU416" i="8"/>
  <c r="D410" i="10" s="1"/>
  <c r="AT416" i="8"/>
  <c r="AS416" i="8"/>
  <c r="AR416" i="8"/>
  <c r="C410" i="10" s="1"/>
  <c r="K410" i="10" s="1"/>
  <c r="AX415" i="8"/>
  <c r="AW415" i="8"/>
  <c r="AV415" i="8"/>
  <c r="E409" i="10" s="1"/>
  <c r="AU415" i="8"/>
  <c r="D409" i="10" s="1"/>
  <c r="AT415" i="8"/>
  <c r="AS415" i="8"/>
  <c r="AR415" i="8"/>
  <c r="C409" i="10" s="1"/>
  <c r="K409" i="10" s="1"/>
  <c r="AX414" i="8"/>
  <c r="AW414" i="8"/>
  <c r="AV414" i="8"/>
  <c r="E408" i="10" s="1"/>
  <c r="AU414" i="8"/>
  <c r="D408" i="10" s="1"/>
  <c r="AT414" i="8"/>
  <c r="AS414" i="8"/>
  <c r="AR414" i="8"/>
  <c r="C408" i="10" s="1"/>
  <c r="K408" i="10" s="1"/>
  <c r="AX413" i="8"/>
  <c r="AW413" i="8"/>
  <c r="AV413" i="8"/>
  <c r="E407" i="10" s="1"/>
  <c r="AU413" i="8"/>
  <c r="D407" i="10" s="1"/>
  <c r="AT413" i="8"/>
  <c r="AS413" i="8"/>
  <c r="AR413" i="8"/>
  <c r="C407" i="10" s="1"/>
  <c r="K407" i="10" s="1"/>
  <c r="AX412" i="8"/>
  <c r="AW412" i="8"/>
  <c r="AV412" i="8"/>
  <c r="E406" i="10" s="1"/>
  <c r="AU412" i="8"/>
  <c r="D406" i="10" s="1"/>
  <c r="AT412" i="8"/>
  <c r="AS412" i="8"/>
  <c r="AR412" i="8"/>
  <c r="C406" i="10" s="1"/>
  <c r="K406" i="10" s="1"/>
  <c r="AX411" i="8"/>
  <c r="AW411" i="8"/>
  <c r="AV411" i="8"/>
  <c r="E405" i="10" s="1"/>
  <c r="AU411" i="8"/>
  <c r="D405" i="10" s="1"/>
  <c r="AT411" i="8"/>
  <c r="AS411" i="8"/>
  <c r="AR411" i="8"/>
  <c r="C405" i="10" s="1"/>
  <c r="K405" i="10" s="1"/>
  <c r="AX410" i="8"/>
  <c r="AW410" i="8"/>
  <c r="AV410" i="8"/>
  <c r="E404" i="10" s="1"/>
  <c r="AU410" i="8"/>
  <c r="D404" i="10" s="1"/>
  <c r="AT410" i="8"/>
  <c r="AS410" i="8"/>
  <c r="AR410" i="8"/>
  <c r="C404" i="10" s="1"/>
  <c r="K404" i="10" s="1"/>
  <c r="AX409" i="8"/>
  <c r="AW409" i="8"/>
  <c r="AV409" i="8"/>
  <c r="E403" i="10" s="1"/>
  <c r="AU409" i="8"/>
  <c r="D403" i="10" s="1"/>
  <c r="AT409" i="8"/>
  <c r="AS409" i="8"/>
  <c r="AR409" i="8"/>
  <c r="C403" i="10" s="1"/>
  <c r="K403" i="10" s="1"/>
  <c r="AX408" i="8"/>
  <c r="AW408" i="8"/>
  <c r="AV408" i="8"/>
  <c r="E402" i="10" s="1"/>
  <c r="AU408" i="8"/>
  <c r="D402" i="10" s="1"/>
  <c r="AT408" i="8"/>
  <c r="AS408" i="8"/>
  <c r="AR408" i="8"/>
  <c r="C402" i="10" s="1"/>
  <c r="K402" i="10" s="1"/>
  <c r="AX407" i="8"/>
  <c r="AW407" i="8"/>
  <c r="AV407" i="8"/>
  <c r="E401" i="10" s="1"/>
  <c r="AU407" i="8"/>
  <c r="D401" i="10" s="1"/>
  <c r="AT407" i="8"/>
  <c r="AS407" i="8"/>
  <c r="AR407" i="8"/>
  <c r="C401" i="10" s="1"/>
  <c r="K401" i="10" s="1"/>
  <c r="AX406" i="8"/>
  <c r="AW406" i="8"/>
  <c r="AV406" i="8"/>
  <c r="E400" i="10" s="1"/>
  <c r="AU406" i="8"/>
  <c r="D400" i="10" s="1"/>
  <c r="AT406" i="8"/>
  <c r="AS406" i="8"/>
  <c r="AR406" i="8"/>
  <c r="C400" i="10" s="1"/>
  <c r="K400" i="10" s="1"/>
  <c r="AX405" i="8"/>
  <c r="AW405" i="8"/>
  <c r="AV405" i="8"/>
  <c r="E399" i="10" s="1"/>
  <c r="AU405" i="8"/>
  <c r="D399" i="10" s="1"/>
  <c r="AT405" i="8"/>
  <c r="AS405" i="8"/>
  <c r="AR405" i="8"/>
  <c r="C399" i="10" s="1"/>
  <c r="K399" i="10" s="1"/>
  <c r="AX404" i="8"/>
  <c r="AW404" i="8"/>
  <c r="AV404" i="8"/>
  <c r="E398" i="10" s="1"/>
  <c r="AU404" i="8"/>
  <c r="D398" i="10" s="1"/>
  <c r="AT404" i="8"/>
  <c r="AS404" i="8"/>
  <c r="AR404" i="8"/>
  <c r="C398" i="10" s="1"/>
  <c r="K398" i="10" s="1"/>
  <c r="AX403" i="8"/>
  <c r="AW403" i="8"/>
  <c r="AV403" i="8"/>
  <c r="E397" i="10" s="1"/>
  <c r="AU403" i="8"/>
  <c r="D397" i="10" s="1"/>
  <c r="AT403" i="8"/>
  <c r="AS403" i="8"/>
  <c r="AR403" i="8"/>
  <c r="C397" i="10" s="1"/>
  <c r="K397" i="10" s="1"/>
  <c r="AX402" i="8"/>
  <c r="AW402" i="8"/>
  <c r="AV402" i="8"/>
  <c r="E396" i="10" s="1"/>
  <c r="AU402" i="8"/>
  <c r="D396" i="10" s="1"/>
  <c r="AT402" i="8"/>
  <c r="AS402" i="8"/>
  <c r="AR402" i="8"/>
  <c r="C396" i="10" s="1"/>
  <c r="K396" i="10" s="1"/>
  <c r="AX401" i="8"/>
  <c r="AW401" i="8"/>
  <c r="AV401" i="8"/>
  <c r="E395" i="10" s="1"/>
  <c r="AU401" i="8"/>
  <c r="D395" i="10" s="1"/>
  <c r="AT401" i="8"/>
  <c r="AS401" i="8"/>
  <c r="AR401" i="8"/>
  <c r="C395" i="10" s="1"/>
  <c r="K395" i="10" s="1"/>
  <c r="AX400" i="8"/>
  <c r="AW400" i="8"/>
  <c r="AV400" i="8"/>
  <c r="E394" i="10" s="1"/>
  <c r="AU400" i="8"/>
  <c r="D394" i="10" s="1"/>
  <c r="AT400" i="8"/>
  <c r="AS400" i="8"/>
  <c r="AR400" i="8"/>
  <c r="C394" i="10" s="1"/>
  <c r="K394" i="10" s="1"/>
  <c r="AX399" i="8"/>
  <c r="AW399" i="8"/>
  <c r="AV399" i="8"/>
  <c r="E393" i="10" s="1"/>
  <c r="AU399" i="8"/>
  <c r="D393" i="10" s="1"/>
  <c r="AT399" i="8"/>
  <c r="AS399" i="8"/>
  <c r="AR399" i="8"/>
  <c r="C393" i="10" s="1"/>
  <c r="K393" i="10" s="1"/>
  <c r="AX398" i="8"/>
  <c r="AW398" i="8"/>
  <c r="AV398" i="8"/>
  <c r="E392" i="10" s="1"/>
  <c r="AU398" i="8"/>
  <c r="D392" i="10" s="1"/>
  <c r="AT398" i="8"/>
  <c r="AS398" i="8"/>
  <c r="AR398" i="8"/>
  <c r="C392" i="10" s="1"/>
  <c r="K392" i="10" s="1"/>
  <c r="AX397" i="8"/>
  <c r="AW397" i="8"/>
  <c r="AV397" i="8"/>
  <c r="E391" i="10" s="1"/>
  <c r="AU397" i="8"/>
  <c r="D391" i="10" s="1"/>
  <c r="AT397" i="8"/>
  <c r="AS397" i="8"/>
  <c r="AR397" i="8"/>
  <c r="C391" i="10" s="1"/>
  <c r="K391" i="10" s="1"/>
  <c r="AX396" i="8"/>
  <c r="AW396" i="8"/>
  <c r="AV396" i="8"/>
  <c r="E390" i="10" s="1"/>
  <c r="AU396" i="8"/>
  <c r="D390" i="10" s="1"/>
  <c r="AT396" i="8"/>
  <c r="AS396" i="8"/>
  <c r="AR396" i="8"/>
  <c r="C390" i="10" s="1"/>
  <c r="K390" i="10" s="1"/>
  <c r="AX395" i="8"/>
  <c r="AW395" i="8"/>
  <c r="AV395" i="8"/>
  <c r="E389" i="10" s="1"/>
  <c r="AU395" i="8"/>
  <c r="D389" i="10" s="1"/>
  <c r="AT395" i="8"/>
  <c r="AS395" i="8"/>
  <c r="AR395" i="8"/>
  <c r="C389" i="10" s="1"/>
  <c r="K389" i="10" s="1"/>
  <c r="AX394" i="8"/>
  <c r="AW394" i="8"/>
  <c r="AV394" i="8"/>
  <c r="E388" i="10" s="1"/>
  <c r="AU394" i="8"/>
  <c r="D388" i="10" s="1"/>
  <c r="AT394" i="8"/>
  <c r="AS394" i="8"/>
  <c r="AR394" i="8"/>
  <c r="C388" i="10" s="1"/>
  <c r="K388" i="10" s="1"/>
  <c r="AX393" i="8"/>
  <c r="AW393" i="8"/>
  <c r="AV393" i="8"/>
  <c r="E387" i="10" s="1"/>
  <c r="AU393" i="8"/>
  <c r="D387" i="10" s="1"/>
  <c r="AT393" i="8"/>
  <c r="AS393" i="8"/>
  <c r="AR393" i="8"/>
  <c r="C387" i="10" s="1"/>
  <c r="K387" i="10" s="1"/>
  <c r="AX392" i="8"/>
  <c r="AW392" i="8"/>
  <c r="AV392" i="8"/>
  <c r="E386" i="10" s="1"/>
  <c r="AU392" i="8"/>
  <c r="D386" i="10" s="1"/>
  <c r="AT392" i="8"/>
  <c r="AS392" i="8"/>
  <c r="AR392" i="8"/>
  <c r="C386" i="10" s="1"/>
  <c r="K386" i="10" s="1"/>
  <c r="AX391" i="8"/>
  <c r="AW391" i="8"/>
  <c r="AV391" i="8"/>
  <c r="E385" i="10" s="1"/>
  <c r="AU391" i="8"/>
  <c r="D385" i="10" s="1"/>
  <c r="AT391" i="8"/>
  <c r="AS391" i="8"/>
  <c r="AR391" i="8"/>
  <c r="C385" i="10" s="1"/>
  <c r="K385" i="10" s="1"/>
  <c r="AX390" i="8"/>
  <c r="AW390" i="8"/>
  <c r="AV390" i="8"/>
  <c r="E384" i="10" s="1"/>
  <c r="AU390" i="8"/>
  <c r="D384" i="10" s="1"/>
  <c r="AT390" i="8"/>
  <c r="AS390" i="8"/>
  <c r="AR390" i="8"/>
  <c r="C384" i="10" s="1"/>
  <c r="K384" i="10" s="1"/>
  <c r="AX389" i="8"/>
  <c r="AW389" i="8"/>
  <c r="AV389" i="8"/>
  <c r="E383" i="10" s="1"/>
  <c r="AU389" i="8"/>
  <c r="D383" i="10" s="1"/>
  <c r="AT389" i="8"/>
  <c r="AS389" i="8"/>
  <c r="AR389" i="8"/>
  <c r="C383" i="10" s="1"/>
  <c r="K383" i="10" s="1"/>
  <c r="AX388" i="8"/>
  <c r="AW388" i="8"/>
  <c r="AV388" i="8"/>
  <c r="E382" i="10" s="1"/>
  <c r="AU388" i="8"/>
  <c r="D382" i="10" s="1"/>
  <c r="AT388" i="8"/>
  <c r="AS388" i="8"/>
  <c r="AR388" i="8"/>
  <c r="C382" i="10" s="1"/>
  <c r="K382" i="10" s="1"/>
  <c r="AX387" i="8"/>
  <c r="AW387" i="8"/>
  <c r="AV387" i="8"/>
  <c r="E381" i="10" s="1"/>
  <c r="AU387" i="8"/>
  <c r="D381" i="10" s="1"/>
  <c r="AT387" i="8"/>
  <c r="AS387" i="8"/>
  <c r="AR387" i="8"/>
  <c r="C381" i="10" s="1"/>
  <c r="K381" i="10" s="1"/>
  <c r="AX386" i="8"/>
  <c r="AW386" i="8"/>
  <c r="AV386" i="8"/>
  <c r="E380" i="10" s="1"/>
  <c r="AU386" i="8"/>
  <c r="D380" i="10" s="1"/>
  <c r="AT386" i="8"/>
  <c r="AS386" i="8"/>
  <c r="AR386" i="8"/>
  <c r="C380" i="10" s="1"/>
  <c r="K380" i="10" s="1"/>
  <c r="AX385" i="8"/>
  <c r="AW385" i="8"/>
  <c r="AV385" i="8"/>
  <c r="E379" i="10" s="1"/>
  <c r="AU385" i="8"/>
  <c r="D379" i="10" s="1"/>
  <c r="AT385" i="8"/>
  <c r="AS385" i="8"/>
  <c r="AR385" i="8"/>
  <c r="C379" i="10" s="1"/>
  <c r="K379" i="10" s="1"/>
  <c r="AX384" i="8"/>
  <c r="AW384" i="8"/>
  <c r="AV384" i="8"/>
  <c r="E378" i="10" s="1"/>
  <c r="AU384" i="8"/>
  <c r="D378" i="10" s="1"/>
  <c r="AT384" i="8"/>
  <c r="AS384" i="8"/>
  <c r="AR384" i="8"/>
  <c r="C378" i="10" s="1"/>
  <c r="K378" i="10" s="1"/>
  <c r="AX383" i="8"/>
  <c r="AW383" i="8"/>
  <c r="AV383" i="8"/>
  <c r="E377" i="10" s="1"/>
  <c r="AU383" i="8"/>
  <c r="D377" i="10" s="1"/>
  <c r="AT383" i="8"/>
  <c r="AS383" i="8"/>
  <c r="AR383" i="8"/>
  <c r="C377" i="10" s="1"/>
  <c r="K377" i="10" s="1"/>
  <c r="AX382" i="8"/>
  <c r="AW382" i="8"/>
  <c r="AV382" i="8"/>
  <c r="E376" i="10" s="1"/>
  <c r="AU382" i="8"/>
  <c r="D376" i="10" s="1"/>
  <c r="AT382" i="8"/>
  <c r="AS382" i="8"/>
  <c r="AR382" i="8"/>
  <c r="C376" i="10" s="1"/>
  <c r="K376" i="10" s="1"/>
  <c r="AX381" i="8"/>
  <c r="AW381" i="8"/>
  <c r="AV381" i="8"/>
  <c r="E375" i="10" s="1"/>
  <c r="AU381" i="8"/>
  <c r="D375" i="10" s="1"/>
  <c r="AT381" i="8"/>
  <c r="AS381" i="8"/>
  <c r="AR381" i="8"/>
  <c r="C375" i="10" s="1"/>
  <c r="K375" i="10" s="1"/>
  <c r="AX380" i="8"/>
  <c r="AW380" i="8"/>
  <c r="AV380" i="8"/>
  <c r="E374" i="10" s="1"/>
  <c r="AU380" i="8"/>
  <c r="D374" i="10" s="1"/>
  <c r="AT380" i="8"/>
  <c r="AS380" i="8"/>
  <c r="AR380" i="8"/>
  <c r="C374" i="10" s="1"/>
  <c r="K374" i="10" s="1"/>
  <c r="AX379" i="8"/>
  <c r="AW379" i="8"/>
  <c r="AV379" i="8"/>
  <c r="E373" i="10" s="1"/>
  <c r="AU379" i="8"/>
  <c r="D373" i="10" s="1"/>
  <c r="AT379" i="8"/>
  <c r="AS379" i="8"/>
  <c r="AR379" i="8"/>
  <c r="C373" i="10" s="1"/>
  <c r="K373" i="10" s="1"/>
  <c r="AX378" i="8"/>
  <c r="AW378" i="8"/>
  <c r="AV378" i="8"/>
  <c r="E372" i="10" s="1"/>
  <c r="AU378" i="8"/>
  <c r="D372" i="10" s="1"/>
  <c r="AT378" i="8"/>
  <c r="AS378" i="8"/>
  <c r="AR378" i="8"/>
  <c r="C372" i="10" s="1"/>
  <c r="K372" i="10" s="1"/>
  <c r="AX377" i="8"/>
  <c r="AW377" i="8"/>
  <c r="AV377" i="8"/>
  <c r="E371" i="10" s="1"/>
  <c r="AU377" i="8"/>
  <c r="D371" i="10" s="1"/>
  <c r="AT377" i="8"/>
  <c r="AS377" i="8"/>
  <c r="AR377" i="8"/>
  <c r="C371" i="10" s="1"/>
  <c r="K371" i="10" s="1"/>
  <c r="AX376" i="8"/>
  <c r="AW376" i="8"/>
  <c r="AV376" i="8"/>
  <c r="E370" i="10" s="1"/>
  <c r="AU376" i="8"/>
  <c r="D370" i="10" s="1"/>
  <c r="AT376" i="8"/>
  <c r="AS376" i="8"/>
  <c r="AR376" i="8"/>
  <c r="C370" i="10" s="1"/>
  <c r="K370" i="10" s="1"/>
  <c r="AX375" i="8"/>
  <c r="AW375" i="8"/>
  <c r="AV375" i="8"/>
  <c r="E369" i="10" s="1"/>
  <c r="AU375" i="8"/>
  <c r="D369" i="10" s="1"/>
  <c r="AT375" i="8"/>
  <c r="AS375" i="8"/>
  <c r="AR375" i="8"/>
  <c r="C369" i="10" s="1"/>
  <c r="K369" i="10" s="1"/>
  <c r="AX374" i="8"/>
  <c r="AW374" i="8"/>
  <c r="AV374" i="8"/>
  <c r="E368" i="10" s="1"/>
  <c r="AU374" i="8"/>
  <c r="D368" i="10" s="1"/>
  <c r="AT374" i="8"/>
  <c r="AS374" i="8"/>
  <c r="AR374" i="8"/>
  <c r="C368" i="10" s="1"/>
  <c r="K368" i="10" s="1"/>
  <c r="AX373" i="8"/>
  <c r="AW373" i="8"/>
  <c r="AV373" i="8"/>
  <c r="E367" i="10" s="1"/>
  <c r="AU373" i="8"/>
  <c r="D367" i="10" s="1"/>
  <c r="AT373" i="8"/>
  <c r="AS373" i="8"/>
  <c r="AR373" i="8"/>
  <c r="C367" i="10" s="1"/>
  <c r="K367" i="10" s="1"/>
  <c r="AX372" i="8"/>
  <c r="AW372" i="8"/>
  <c r="AV372" i="8"/>
  <c r="E366" i="10" s="1"/>
  <c r="AU372" i="8"/>
  <c r="D366" i="10" s="1"/>
  <c r="AT372" i="8"/>
  <c r="AS372" i="8"/>
  <c r="AR372" i="8"/>
  <c r="C366" i="10" s="1"/>
  <c r="K366" i="10" s="1"/>
  <c r="AX371" i="8"/>
  <c r="AW371" i="8"/>
  <c r="AV371" i="8"/>
  <c r="E365" i="10" s="1"/>
  <c r="AU371" i="8"/>
  <c r="D365" i="10" s="1"/>
  <c r="AT371" i="8"/>
  <c r="AS371" i="8"/>
  <c r="AR371" i="8"/>
  <c r="C365" i="10" s="1"/>
  <c r="K365" i="10" s="1"/>
  <c r="AX370" i="8"/>
  <c r="AW370" i="8"/>
  <c r="AV370" i="8"/>
  <c r="E364" i="10" s="1"/>
  <c r="AU370" i="8"/>
  <c r="D364" i="10" s="1"/>
  <c r="AT370" i="8"/>
  <c r="AS370" i="8"/>
  <c r="AR370" i="8"/>
  <c r="C364" i="10" s="1"/>
  <c r="K364" i="10" s="1"/>
  <c r="AX369" i="8"/>
  <c r="AW369" i="8"/>
  <c r="AV369" i="8"/>
  <c r="E363" i="10" s="1"/>
  <c r="AU369" i="8"/>
  <c r="D363" i="10" s="1"/>
  <c r="AT369" i="8"/>
  <c r="AS369" i="8"/>
  <c r="AR369" i="8"/>
  <c r="C363" i="10" s="1"/>
  <c r="K363" i="10" s="1"/>
  <c r="AX368" i="8"/>
  <c r="AW368" i="8"/>
  <c r="AV368" i="8"/>
  <c r="E362" i="10" s="1"/>
  <c r="AU368" i="8"/>
  <c r="D362" i="10" s="1"/>
  <c r="AT368" i="8"/>
  <c r="AS368" i="8"/>
  <c r="AR368" i="8"/>
  <c r="C362" i="10" s="1"/>
  <c r="K362" i="10" s="1"/>
  <c r="AX367" i="8"/>
  <c r="AW367" i="8"/>
  <c r="AV367" i="8"/>
  <c r="E361" i="10" s="1"/>
  <c r="AU367" i="8"/>
  <c r="D361" i="10" s="1"/>
  <c r="AT367" i="8"/>
  <c r="AS367" i="8"/>
  <c r="AR367" i="8"/>
  <c r="C361" i="10" s="1"/>
  <c r="K361" i="10" s="1"/>
  <c r="AX366" i="8"/>
  <c r="AW366" i="8"/>
  <c r="AV366" i="8"/>
  <c r="E360" i="10" s="1"/>
  <c r="AU366" i="8"/>
  <c r="D360" i="10" s="1"/>
  <c r="AT366" i="8"/>
  <c r="AS366" i="8"/>
  <c r="AR366" i="8"/>
  <c r="C360" i="10" s="1"/>
  <c r="K360" i="10" s="1"/>
  <c r="AX365" i="8"/>
  <c r="AW365" i="8"/>
  <c r="AV365" i="8"/>
  <c r="E359" i="10" s="1"/>
  <c r="AU365" i="8"/>
  <c r="D359" i="10" s="1"/>
  <c r="AT365" i="8"/>
  <c r="AS365" i="8"/>
  <c r="AR365" i="8"/>
  <c r="C359" i="10" s="1"/>
  <c r="K359" i="10" s="1"/>
  <c r="AX364" i="8"/>
  <c r="AW364" i="8"/>
  <c r="AV364" i="8"/>
  <c r="E358" i="10" s="1"/>
  <c r="AU364" i="8"/>
  <c r="D358" i="10" s="1"/>
  <c r="AT364" i="8"/>
  <c r="AS364" i="8"/>
  <c r="AR364" i="8"/>
  <c r="C358" i="10" s="1"/>
  <c r="K358" i="10" s="1"/>
  <c r="AX363" i="8"/>
  <c r="AW363" i="8"/>
  <c r="AV363" i="8"/>
  <c r="E357" i="10" s="1"/>
  <c r="AU363" i="8"/>
  <c r="D357" i="10" s="1"/>
  <c r="AT363" i="8"/>
  <c r="AS363" i="8"/>
  <c r="AR363" i="8"/>
  <c r="C357" i="10" s="1"/>
  <c r="K357" i="10" s="1"/>
  <c r="AX362" i="8"/>
  <c r="AW362" i="8"/>
  <c r="AV362" i="8"/>
  <c r="E356" i="10" s="1"/>
  <c r="AU362" i="8"/>
  <c r="D356" i="10" s="1"/>
  <c r="AT362" i="8"/>
  <c r="AS362" i="8"/>
  <c r="AR362" i="8"/>
  <c r="C356" i="10" s="1"/>
  <c r="K356" i="10" s="1"/>
  <c r="AX361" i="8"/>
  <c r="AW361" i="8"/>
  <c r="AV361" i="8"/>
  <c r="E355" i="10" s="1"/>
  <c r="AU361" i="8"/>
  <c r="D355" i="10" s="1"/>
  <c r="AT361" i="8"/>
  <c r="AS361" i="8"/>
  <c r="AR361" i="8"/>
  <c r="C355" i="10" s="1"/>
  <c r="K355" i="10" s="1"/>
  <c r="AX360" i="8"/>
  <c r="AW360" i="8"/>
  <c r="AV360" i="8"/>
  <c r="E354" i="10" s="1"/>
  <c r="AU360" i="8"/>
  <c r="D354" i="10" s="1"/>
  <c r="AT360" i="8"/>
  <c r="AS360" i="8"/>
  <c r="AR360" i="8"/>
  <c r="C354" i="10" s="1"/>
  <c r="K354" i="10" s="1"/>
  <c r="AX359" i="8"/>
  <c r="AW359" i="8"/>
  <c r="AV359" i="8"/>
  <c r="E353" i="10" s="1"/>
  <c r="AU359" i="8"/>
  <c r="D353" i="10" s="1"/>
  <c r="AT359" i="8"/>
  <c r="AS359" i="8"/>
  <c r="AR359" i="8"/>
  <c r="C353" i="10" s="1"/>
  <c r="K353" i="10" s="1"/>
  <c r="AX358" i="8"/>
  <c r="AW358" i="8"/>
  <c r="AV358" i="8"/>
  <c r="E352" i="10" s="1"/>
  <c r="AU358" i="8"/>
  <c r="D352" i="10" s="1"/>
  <c r="AT358" i="8"/>
  <c r="AS358" i="8"/>
  <c r="AR358" i="8"/>
  <c r="C352" i="10" s="1"/>
  <c r="K352" i="10" s="1"/>
  <c r="AX357" i="8"/>
  <c r="AW357" i="8"/>
  <c r="AV357" i="8"/>
  <c r="E351" i="10" s="1"/>
  <c r="AU357" i="8"/>
  <c r="D351" i="10" s="1"/>
  <c r="AT357" i="8"/>
  <c r="AS357" i="8"/>
  <c r="AR357" i="8"/>
  <c r="C351" i="10" s="1"/>
  <c r="K351" i="10" s="1"/>
  <c r="AX356" i="8"/>
  <c r="AW356" i="8"/>
  <c r="AV356" i="8"/>
  <c r="E350" i="10" s="1"/>
  <c r="AU356" i="8"/>
  <c r="D350" i="10" s="1"/>
  <c r="AT356" i="8"/>
  <c r="AS356" i="8"/>
  <c r="AR356" i="8"/>
  <c r="C350" i="10" s="1"/>
  <c r="K350" i="10" s="1"/>
  <c r="AX355" i="8"/>
  <c r="AW355" i="8"/>
  <c r="AV355" i="8"/>
  <c r="E349" i="10" s="1"/>
  <c r="AU355" i="8"/>
  <c r="D349" i="10" s="1"/>
  <c r="AT355" i="8"/>
  <c r="AS355" i="8"/>
  <c r="AR355" i="8"/>
  <c r="C349" i="10" s="1"/>
  <c r="K349" i="10" s="1"/>
  <c r="AX354" i="8"/>
  <c r="AW354" i="8"/>
  <c r="AV354" i="8"/>
  <c r="E348" i="10" s="1"/>
  <c r="AU354" i="8"/>
  <c r="D348" i="10" s="1"/>
  <c r="AT354" i="8"/>
  <c r="AS354" i="8"/>
  <c r="AR354" i="8"/>
  <c r="C348" i="10" s="1"/>
  <c r="K348" i="10" s="1"/>
  <c r="AX353" i="8"/>
  <c r="AW353" i="8"/>
  <c r="AV353" i="8"/>
  <c r="E347" i="10" s="1"/>
  <c r="AU353" i="8"/>
  <c r="D347" i="10" s="1"/>
  <c r="AT353" i="8"/>
  <c r="AS353" i="8"/>
  <c r="AR353" i="8"/>
  <c r="C347" i="10" s="1"/>
  <c r="K347" i="10" s="1"/>
  <c r="AX352" i="8"/>
  <c r="AW352" i="8"/>
  <c r="AV352" i="8"/>
  <c r="E346" i="10" s="1"/>
  <c r="AU352" i="8"/>
  <c r="D346" i="10" s="1"/>
  <c r="AT352" i="8"/>
  <c r="AS352" i="8"/>
  <c r="AR352" i="8"/>
  <c r="C346" i="10" s="1"/>
  <c r="K346" i="10" s="1"/>
  <c r="AX351" i="8"/>
  <c r="AW351" i="8"/>
  <c r="AV351" i="8"/>
  <c r="E345" i="10" s="1"/>
  <c r="AU351" i="8"/>
  <c r="D345" i="10" s="1"/>
  <c r="AT351" i="8"/>
  <c r="AS351" i="8"/>
  <c r="AR351" i="8"/>
  <c r="C345" i="10" s="1"/>
  <c r="K345" i="10" s="1"/>
  <c r="AX350" i="8"/>
  <c r="AW350" i="8"/>
  <c r="AV350" i="8"/>
  <c r="E344" i="10" s="1"/>
  <c r="AU350" i="8"/>
  <c r="D344" i="10" s="1"/>
  <c r="AT350" i="8"/>
  <c r="AS350" i="8"/>
  <c r="AR350" i="8"/>
  <c r="C344" i="10" s="1"/>
  <c r="K344" i="10" s="1"/>
  <c r="AX349" i="8"/>
  <c r="AW349" i="8"/>
  <c r="AV349" i="8"/>
  <c r="E343" i="10" s="1"/>
  <c r="AU349" i="8"/>
  <c r="D343" i="10" s="1"/>
  <c r="AT349" i="8"/>
  <c r="AS349" i="8"/>
  <c r="AR349" i="8"/>
  <c r="C343" i="10" s="1"/>
  <c r="K343" i="10" s="1"/>
  <c r="AX348" i="8"/>
  <c r="AW348" i="8"/>
  <c r="AV348" i="8"/>
  <c r="E342" i="10" s="1"/>
  <c r="AU348" i="8"/>
  <c r="D342" i="10" s="1"/>
  <c r="AT348" i="8"/>
  <c r="AS348" i="8"/>
  <c r="AR348" i="8"/>
  <c r="C342" i="10" s="1"/>
  <c r="K342" i="10" s="1"/>
  <c r="AX347" i="8"/>
  <c r="AW347" i="8"/>
  <c r="AV347" i="8"/>
  <c r="E341" i="10" s="1"/>
  <c r="AU347" i="8"/>
  <c r="D341" i="10" s="1"/>
  <c r="AT347" i="8"/>
  <c r="AS347" i="8"/>
  <c r="AR347" i="8"/>
  <c r="C341" i="10" s="1"/>
  <c r="K341" i="10" s="1"/>
  <c r="AX346" i="8"/>
  <c r="AW346" i="8"/>
  <c r="AV346" i="8"/>
  <c r="E340" i="10" s="1"/>
  <c r="AU346" i="8"/>
  <c r="D340" i="10" s="1"/>
  <c r="AT346" i="8"/>
  <c r="AS346" i="8"/>
  <c r="AR346" i="8"/>
  <c r="C340" i="10" s="1"/>
  <c r="K340" i="10" s="1"/>
  <c r="AX345" i="8"/>
  <c r="AW345" i="8"/>
  <c r="AV345" i="8"/>
  <c r="E339" i="10" s="1"/>
  <c r="AU345" i="8"/>
  <c r="D339" i="10" s="1"/>
  <c r="AT345" i="8"/>
  <c r="AS345" i="8"/>
  <c r="AR345" i="8"/>
  <c r="C339" i="10" s="1"/>
  <c r="K339" i="10" s="1"/>
  <c r="AX344" i="8"/>
  <c r="AW344" i="8"/>
  <c r="AV344" i="8"/>
  <c r="E338" i="10" s="1"/>
  <c r="AU344" i="8"/>
  <c r="D338" i="10" s="1"/>
  <c r="AT344" i="8"/>
  <c r="AS344" i="8"/>
  <c r="AR344" i="8"/>
  <c r="C338" i="10" s="1"/>
  <c r="K338" i="10" s="1"/>
  <c r="AX343" i="8"/>
  <c r="AW343" i="8"/>
  <c r="AV343" i="8"/>
  <c r="E337" i="10" s="1"/>
  <c r="AU343" i="8"/>
  <c r="D337" i="10" s="1"/>
  <c r="AT343" i="8"/>
  <c r="AS343" i="8"/>
  <c r="AR343" i="8"/>
  <c r="C337" i="10" s="1"/>
  <c r="K337" i="10" s="1"/>
  <c r="AX342" i="8"/>
  <c r="AW342" i="8"/>
  <c r="AV342" i="8"/>
  <c r="E336" i="10" s="1"/>
  <c r="AU342" i="8"/>
  <c r="D336" i="10" s="1"/>
  <c r="AT342" i="8"/>
  <c r="AS342" i="8"/>
  <c r="AR342" i="8"/>
  <c r="C336" i="10" s="1"/>
  <c r="K336" i="10" s="1"/>
  <c r="AX341" i="8"/>
  <c r="AW341" i="8"/>
  <c r="AV341" i="8"/>
  <c r="E335" i="10" s="1"/>
  <c r="AU341" i="8"/>
  <c r="D335" i="10" s="1"/>
  <c r="AT341" i="8"/>
  <c r="AS341" i="8"/>
  <c r="AR341" i="8"/>
  <c r="C335" i="10" s="1"/>
  <c r="K335" i="10" s="1"/>
  <c r="AX340" i="8"/>
  <c r="AW340" i="8"/>
  <c r="AV340" i="8"/>
  <c r="E334" i="10" s="1"/>
  <c r="AU340" i="8"/>
  <c r="D334" i="10" s="1"/>
  <c r="AT340" i="8"/>
  <c r="AS340" i="8"/>
  <c r="AR340" i="8"/>
  <c r="C334" i="10" s="1"/>
  <c r="K334" i="10" s="1"/>
  <c r="AX339" i="8"/>
  <c r="AW339" i="8"/>
  <c r="AV339" i="8"/>
  <c r="E333" i="10" s="1"/>
  <c r="AU339" i="8"/>
  <c r="D333" i="10" s="1"/>
  <c r="AT339" i="8"/>
  <c r="AS339" i="8"/>
  <c r="AR339" i="8"/>
  <c r="C333" i="10" s="1"/>
  <c r="K333" i="10" s="1"/>
  <c r="AX338" i="8"/>
  <c r="AW338" i="8"/>
  <c r="AV338" i="8"/>
  <c r="E332" i="10" s="1"/>
  <c r="AU338" i="8"/>
  <c r="D332" i="10" s="1"/>
  <c r="AT338" i="8"/>
  <c r="AS338" i="8"/>
  <c r="AR338" i="8"/>
  <c r="C332" i="10" s="1"/>
  <c r="K332" i="10" s="1"/>
  <c r="AX337" i="8"/>
  <c r="AW337" i="8"/>
  <c r="AV337" i="8"/>
  <c r="E331" i="10" s="1"/>
  <c r="AU337" i="8"/>
  <c r="D331" i="10" s="1"/>
  <c r="AT337" i="8"/>
  <c r="AS337" i="8"/>
  <c r="AR337" i="8"/>
  <c r="C331" i="10" s="1"/>
  <c r="K331" i="10" s="1"/>
  <c r="AX336" i="8"/>
  <c r="AW336" i="8"/>
  <c r="AV336" i="8"/>
  <c r="E330" i="10" s="1"/>
  <c r="AU336" i="8"/>
  <c r="D330" i="10" s="1"/>
  <c r="AT336" i="8"/>
  <c r="AS336" i="8"/>
  <c r="AR336" i="8"/>
  <c r="C330" i="10" s="1"/>
  <c r="K330" i="10" s="1"/>
  <c r="AX335" i="8"/>
  <c r="AW335" i="8"/>
  <c r="AV335" i="8"/>
  <c r="E329" i="10" s="1"/>
  <c r="AU335" i="8"/>
  <c r="D329" i="10" s="1"/>
  <c r="AT335" i="8"/>
  <c r="AS335" i="8"/>
  <c r="AR335" i="8"/>
  <c r="C329" i="10" s="1"/>
  <c r="K329" i="10" s="1"/>
  <c r="AX334" i="8"/>
  <c r="AW334" i="8"/>
  <c r="AV334" i="8"/>
  <c r="E328" i="10" s="1"/>
  <c r="AU334" i="8"/>
  <c r="D328" i="10" s="1"/>
  <c r="AT334" i="8"/>
  <c r="AS334" i="8"/>
  <c r="AR334" i="8"/>
  <c r="C328" i="10" s="1"/>
  <c r="K328" i="10" s="1"/>
  <c r="AX333" i="8"/>
  <c r="AW333" i="8"/>
  <c r="AV333" i="8"/>
  <c r="E327" i="10" s="1"/>
  <c r="AU333" i="8"/>
  <c r="D327" i="10" s="1"/>
  <c r="AT333" i="8"/>
  <c r="AS333" i="8"/>
  <c r="AR333" i="8"/>
  <c r="C327" i="10" s="1"/>
  <c r="K327" i="10" s="1"/>
  <c r="AX332" i="8"/>
  <c r="AW332" i="8"/>
  <c r="AV332" i="8"/>
  <c r="E326" i="10" s="1"/>
  <c r="AU332" i="8"/>
  <c r="D326" i="10" s="1"/>
  <c r="AT332" i="8"/>
  <c r="AS332" i="8"/>
  <c r="AR332" i="8"/>
  <c r="C326" i="10" s="1"/>
  <c r="K326" i="10" s="1"/>
  <c r="AX331" i="8"/>
  <c r="AW331" i="8"/>
  <c r="AV331" i="8"/>
  <c r="E325" i="10" s="1"/>
  <c r="AU331" i="8"/>
  <c r="D325" i="10" s="1"/>
  <c r="AT331" i="8"/>
  <c r="AS331" i="8"/>
  <c r="AR331" i="8"/>
  <c r="C325" i="10" s="1"/>
  <c r="K325" i="10" s="1"/>
  <c r="AX330" i="8"/>
  <c r="AW330" i="8"/>
  <c r="AV330" i="8"/>
  <c r="E324" i="10" s="1"/>
  <c r="AU330" i="8"/>
  <c r="D324" i="10" s="1"/>
  <c r="AT330" i="8"/>
  <c r="AS330" i="8"/>
  <c r="AR330" i="8"/>
  <c r="C324" i="10" s="1"/>
  <c r="K324" i="10" s="1"/>
  <c r="AX329" i="8"/>
  <c r="AW329" i="8"/>
  <c r="AV329" i="8"/>
  <c r="E323" i="10" s="1"/>
  <c r="AU329" i="8"/>
  <c r="D323" i="10" s="1"/>
  <c r="AT329" i="8"/>
  <c r="AS329" i="8"/>
  <c r="AR329" i="8"/>
  <c r="C323" i="10" s="1"/>
  <c r="K323" i="10" s="1"/>
  <c r="AX328" i="8"/>
  <c r="AW328" i="8"/>
  <c r="AV328" i="8"/>
  <c r="E322" i="10" s="1"/>
  <c r="AU328" i="8"/>
  <c r="D322" i="10" s="1"/>
  <c r="AT328" i="8"/>
  <c r="AS328" i="8"/>
  <c r="AR328" i="8"/>
  <c r="C322" i="10" s="1"/>
  <c r="K322" i="10" s="1"/>
  <c r="AX327" i="8"/>
  <c r="AW327" i="8"/>
  <c r="AV327" i="8"/>
  <c r="E321" i="10" s="1"/>
  <c r="AU327" i="8"/>
  <c r="D321" i="10" s="1"/>
  <c r="AT327" i="8"/>
  <c r="AS327" i="8"/>
  <c r="AR327" i="8"/>
  <c r="C321" i="10" s="1"/>
  <c r="K321" i="10" s="1"/>
  <c r="AX326" i="8"/>
  <c r="AW326" i="8"/>
  <c r="AV326" i="8"/>
  <c r="E320" i="10" s="1"/>
  <c r="AU326" i="8"/>
  <c r="D320" i="10" s="1"/>
  <c r="AT326" i="8"/>
  <c r="AS326" i="8"/>
  <c r="AR326" i="8"/>
  <c r="C320" i="10" s="1"/>
  <c r="K320" i="10" s="1"/>
  <c r="AX325" i="8"/>
  <c r="AW325" i="8"/>
  <c r="AV325" i="8"/>
  <c r="E319" i="10" s="1"/>
  <c r="AU325" i="8"/>
  <c r="D319" i="10" s="1"/>
  <c r="AT325" i="8"/>
  <c r="AS325" i="8"/>
  <c r="AR325" i="8"/>
  <c r="C319" i="10" s="1"/>
  <c r="K319" i="10" s="1"/>
  <c r="AX324" i="8"/>
  <c r="AW324" i="8"/>
  <c r="AV324" i="8"/>
  <c r="E318" i="10" s="1"/>
  <c r="AU324" i="8"/>
  <c r="D318" i="10" s="1"/>
  <c r="AT324" i="8"/>
  <c r="AS324" i="8"/>
  <c r="AR324" i="8"/>
  <c r="C318" i="10" s="1"/>
  <c r="K318" i="10" s="1"/>
  <c r="AX323" i="8"/>
  <c r="AW323" i="8"/>
  <c r="AV323" i="8"/>
  <c r="E317" i="10" s="1"/>
  <c r="AU323" i="8"/>
  <c r="D317" i="10" s="1"/>
  <c r="AT323" i="8"/>
  <c r="AS323" i="8"/>
  <c r="AR323" i="8"/>
  <c r="C317" i="10" s="1"/>
  <c r="K317" i="10" s="1"/>
  <c r="AX322" i="8"/>
  <c r="AW322" i="8"/>
  <c r="AV322" i="8"/>
  <c r="E316" i="10" s="1"/>
  <c r="AU322" i="8"/>
  <c r="D316" i="10" s="1"/>
  <c r="AT322" i="8"/>
  <c r="AS322" i="8"/>
  <c r="AR322" i="8"/>
  <c r="C316" i="10" s="1"/>
  <c r="K316" i="10" s="1"/>
  <c r="AX321" i="8"/>
  <c r="AW321" i="8"/>
  <c r="AV321" i="8"/>
  <c r="E315" i="10" s="1"/>
  <c r="AU321" i="8"/>
  <c r="D315" i="10" s="1"/>
  <c r="AT321" i="8"/>
  <c r="AS321" i="8"/>
  <c r="AR321" i="8"/>
  <c r="C315" i="10" s="1"/>
  <c r="K315" i="10" s="1"/>
  <c r="AX320" i="8"/>
  <c r="AW320" i="8"/>
  <c r="AV320" i="8"/>
  <c r="E314" i="10" s="1"/>
  <c r="AU320" i="8"/>
  <c r="D314" i="10" s="1"/>
  <c r="AT320" i="8"/>
  <c r="AS320" i="8"/>
  <c r="AR320" i="8"/>
  <c r="C314" i="10" s="1"/>
  <c r="K314" i="10" s="1"/>
  <c r="AX319" i="8"/>
  <c r="AW319" i="8"/>
  <c r="AV319" i="8"/>
  <c r="E313" i="10" s="1"/>
  <c r="AU319" i="8"/>
  <c r="D313" i="10" s="1"/>
  <c r="AT319" i="8"/>
  <c r="AS319" i="8"/>
  <c r="AR319" i="8"/>
  <c r="C313" i="10" s="1"/>
  <c r="K313" i="10" s="1"/>
  <c r="AX318" i="8"/>
  <c r="AW318" i="8"/>
  <c r="AV318" i="8"/>
  <c r="E312" i="10" s="1"/>
  <c r="AU318" i="8"/>
  <c r="D312" i="10" s="1"/>
  <c r="AT318" i="8"/>
  <c r="AS318" i="8"/>
  <c r="AR318" i="8"/>
  <c r="C312" i="10" s="1"/>
  <c r="K312" i="10" s="1"/>
  <c r="AX317" i="8"/>
  <c r="AW317" i="8"/>
  <c r="AV317" i="8"/>
  <c r="E311" i="10" s="1"/>
  <c r="AU317" i="8"/>
  <c r="D311" i="10" s="1"/>
  <c r="AT317" i="8"/>
  <c r="AS317" i="8"/>
  <c r="AR317" i="8"/>
  <c r="C311" i="10" s="1"/>
  <c r="K311" i="10" s="1"/>
  <c r="AX316" i="8"/>
  <c r="AW316" i="8"/>
  <c r="AV316" i="8"/>
  <c r="E310" i="10" s="1"/>
  <c r="AU316" i="8"/>
  <c r="D310" i="10" s="1"/>
  <c r="AT316" i="8"/>
  <c r="AS316" i="8"/>
  <c r="AR316" i="8"/>
  <c r="C310" i="10" s="1"/>
  <c r="K310" i="10" s="1"/>
  <c r="AX315" i="8"/>
  <c r="AW315" i="8"/>
  <c r="AV315" i="8"/>
  <c r="E309" i="10" s="1"/>
  <c r="AU315" i="8"/>
  <c r="D309" i="10" s="1"/>
  <c r="AT315" i="8"/>
  <c r="AS315" i="8"/>
  <c r="AR315" i="8"/>
  <c r="C309" i="10" s="1"/>
  <c r="K309" i="10" s="1"/>
  <c r="AX314" i="8"/>
  <c r="AW314" i="8"/>
  <c r="AV314" i="8"/>
  <c r="E308" i="10" s="1"/>
  <c r="AU314" i="8"/>
  <c r="D308" i="10" s="1"/>
  <c r="AT314" i="8"/>
  <c r="AS314" i="8"/>
  <c r="AR314" i="8"/>
  <c r="C308" i="10" s="1"/>
  <c r="K308" i="10" s="1"/>
  <c r="AX313" i="8"/>
  <c r="AW313" i="8"/>
  <c r="AV313" i="8"/>
  <c r="E307" i="10" s="1"/>
  <c r="AU313" i="8"/>
  <c r="D307" i="10" s="1"/>
  <c r="AT313" i="8"/>
  <c r="AS313" i="8"/>
  <c r="AR313" i="8"/>
  <c r="C307" i="10" s="1"/>
  <c r="K307" i="10" s="1"/>
  <c r="AX312" i="8"/>
  <c r="AW312" i="8"/>
  <c r="AV312" i="8"/>
  <c r="E306" i="10" s="1"/>
  <c r="AU312" i="8"/>
  <c r="D306" i="10" s="1"/>
  <c r="AT312" i="8"/>
  <c r="AS312" i="8"/>
  <c r="AR312" i="8"/>
  <c r="C306" i="10" s="1"/>
  <c r="K306" i="10" s="1"/>
  <c r="AX311" i="8"/>
  <c r="AW311" i="8"/>
  <c r="AV311" i="8"/>
  <c r="E305" i="10" s="1"/>
  <c r="AU311" i="8"/>
  <c r="D305" i="10" s="1"/>
  <c r="AT311" i="8"/>
  <c r="AS311" i="8"/>
  <c r="AR311" i="8"/>
  <c r="C305" i="10" s="1"/>
  <c r="AX310" i="8"/>
  <c r="AW310" i="8"/>
  <c r="AV310" i="8"/>
  <c r="E304" i="10" s="1"/>
  <c r="AU310" i="8"/>
  <c r="D304" i="10" s="1"/>
  <c r="AT310" i="8"/>
  <c r="AS310" i="8"/>
  <c r="AR310" i="8"/>
  <c r="C304" i="10" s="1"/>
  <c r="AX309" i="8"/>
  <c r="AW309" i="8"/>
  <c r="AV309" i="8"/>
  <c r="E303" i="10" s="1"/>
  <c r="AU309" i="8"/>
  <c r="D303" i="10" s="1"/>
  <c r="AT309" i="8"/>
  <c r="AS309" i="8"/>
  <c r="AR309" i="8"/>
  <c r="C303" i="10" s="1"/>
  <c r="AX308" i="8"/>
  <c r="AW308" i="8"/>
  <c r="AV308" i="8"/>
  <c r="E302" i="10" s="1"/>
  <c r="AU308" i="8"/>
  <c r="D302" i="10" s="1"/>
  <c r="AT308" i="8"/>
  <c r="AS308" i="8"/>
  <c r="AR308" i="8"/>
  <c r="C302" i="10" s="1"/>
  <c r="AX307" i="8"/>
  <c r="AW307" i="8"/>
  <c r="AV307" i="8"/>
  <c r="E301" i="10" s="1"/>
  <c r="AU307" i="8"/>
  <c r="D301" i="10" s="1"/>
  <c r="AT307" i="8"/>
  <c r="AS307" i="8"/>
  <c r="AR307" i="8"/>
  <c r="C301" i="10" s="1"/>
  <c r="AX306" i="8"/>
  <c r="AW306" i="8"/>
  <c r="AV306" i="8"/>
  <c r="E300" i="10" s="1"/>
  <c r="AU306" i="8"/>
  <c r="D300" i="10" s="1"/>
  <c r="AT306" i="8"/>
  <c r="AS306" i="8"/>
  <c r="AR306" i="8"/>
  <c r="C300" i="10" s="1"/>
  <c r="AX305" i="8"/>
  <c r="AW305" i="8"/>
  <c r="AV305" i="8"/>
  <c r="E299" i="10" s="1"/>
  <c r="AU305" i="8"/>
  <c r="D299" i="10" s="1"/>
  <c r="AT305" i="8"/>
  <c r="AS305" i="8"/>
  <c r="AR305" i="8"/>
  <c r="C299" i="10" s="1"/>
  <c r="AX304" i="8"/>
  <c r="AW304" i="8"/>
  <c r="AV304" i="8"/>
  <c r="E298" i="10" s="1"/>
  <c r="AU304" i="8"/>
  <c r="D298" i="10" s="1"/>
  <c r="AT304" i="8"/>
  <c r="AS304" i="8"/>
  <c r="AR304" i="8"/>
  <c r="C298" i="10" s="1"/>
  <c r="AX303" i="8"/>
  <c r="AW303" i="8"/>
  <c r="AV303" i="8"/>
  <c r="E297" i="10" s="1"/>
  <c r="AU303" i="8"/>
  <c r="D297" i="10" s="1"/>
  <c r="AT303" i="8"/>
  <c r="AS303" i="8"/>
  <c r="AR303" i="8"/>
  <c r="C297" i="10" s="1"/>
  <c r="AX302" i="8"/>
  <c r="AW302" i="8"/>
  <c r="AV302" i="8"/>
  <c r="E296" i="10" s="1"/>
  <c r="AU302" i="8"/>
  <c r="D296" i="10" s="1"/>
  <c r="AT302" i="8"/>
  <c r="AS302" i="8"/>
  <c r="AR302" i="8"/>
  <c r="C296" i="10" s="1"/>
  <c r="AX301" i="8"/>
  <c r="AW301" i="8"/>
  <c r="AV301" i="8"/>
  <c r="E295" i="10" s="1"/>
  <c r="AU301" i="8"/>
  <c r="D295" i="10" s="1"/>
  <c r="AT301" i="8"/>
  <c r="AS301" i="8"/>
  <c r="AR301" i="8"/>
  <c r="C295" i="10" s="1"/>
  <c r="AX300" i="8"/>
  <c r="AW300" i="8"/>
  <c r="AV300" i="8"/>
  <c r="E294" i="10" s="1"/>
  <c r="AU300" i="8"/>
  <c r="D294" i="10" s="1"/>
  <c r="AT300" i="8"/>
  <c r="AS300" i="8"/>
  <c r="AR300" i="8"/>
  <c r="C294" i="10" s="1"/>
  <c r="AX299" i="8"/>
  <c r="AW299" i="8"/>
  <c r="AV299" i="8"/>
  <c r="E293" i="10" s="1"/>
  <c r="AU299" i="8"/>
  <c r="D293" i="10" s="1"/>
  <c r="AT299" i="8"/>
  <c r="AS299" i="8"/>
  <c r="AR299" i="8"/>
  <c r="C293" i="10" s="1"/>
  <c r="AX298" i="8"/>
  <c r="AW298" i="8"/>
  <c r="AV298" i="8"/>
  <c r="E292" i="10" s="1"/>
  <c r="AU298" i="8"/>
  <c r="D292" i="10" s="1"/>
  <c r="AT298" i="8"/>
  <c r="AS298" i="8"/>
  <c r="AR298" i="8"/>
  <c r="C292" i="10" s="1"/>
  <c r="AX297" i="8"/>
  <c r="AW297" i="8"/>
  <c r="AV297" i="8"/>
  <c r="E291" i="10" s="1"/>
  <c r="AU297" i="8"/>
  <c r="D291" i="10" s="1"/>
  <c r="AT297" i="8"/>
  <c r="AS297" i="8"/>
  <c r="AR297" i="8"/>
  <c r="C291" i="10" s="1"/>
  <c r="AX296" i="8"/>
  <c r="AW296" i="8"/>
  <c r="AV296" i="8"/>
  <c r="E290" i="10" s="1"/>
  <c r="AU296" i="8"/>
  <c r="D290" i="10" s="1"/>
  <c r="AT296" i="8"/>
  <c r="AS296" i="8"/>
  <c r="AR296" i="8"/>
  <c r="C290" i="10" s="1"/>
  <c r="AX295" i="8"/>
  <c r="AW295" i="8"/>
  <c r="AV295" i="8"/>
  <c r="E289" i="10" s="1"/>
  <c r="AU295" i="8"/>
  <c r="D289" i="10" s="1"/>
  <c r="AT295" i="8"/>
  <c r="AS295" i="8"/>
  <c r="AR295" i="8"/>
  <c r="C289" i="10" s="1"/>
  <c r="AX294" i="8"/>
  <c r="AW294" i="8"/>
  <c r="AV294" i="8"/>
  <c r="E288" i="10" s="1"/>
  <c r="AU294" i="8"/>
  <c r="D288" i="10" s="1"/>
  <c r="AT294" i="8"/>
  <c r="AS294" i="8"/>
  <c r="AR294" i="8"/>
  <c r="C288" i="10" s="1"/>
  <c r="AX293" i="8"/>
  <c r="AW293" i="8"/>
  <c r="AV293" i="8"/>
  <c r="E287" i="10" s="1"/>
  <c r="AU293" i="8"/>
  <c r="D287" i="10" s="1"/>
  <c r="AT293" i="8"/>
  <c r="AS293" i="8"/>
  <c r="AR293" i="8"/>
  <c r="C287" i="10" s="1"/>
  <c r="AX292" i="8"/>
  <c r="AW292" i="8"/>
  <c r="AV292" i="8"/>
  <c r="E286" i="10" s="1"/>
  <c r="AU292" i="8"/>
  <c r="D286" i="10" s="1"/>
  <c r="AT292" i="8"/>
  <c r="AS292" i="8"/>
  <c r="AR292" i="8"/>
  <c r="C286" i="10" s="1"/>
  <c r="AX291" i="8"/>
  <c r="AW291" i="8"/>
  <c r="AV291" i="8"/>
  <c r="E285" i="10" s="1"/>
  <c r="AU291" i="8"/>
  <c r="D285" i="10" s="1"/>
  <c r="AT291" i="8"/>
  <c r="AS291" i="8"/>
  <c r="AR291" i="8"/>
  <c r="C285" i="10" s="1"/>
  <c r="AX290" i="8"/>
  <c r="AW290" i="8"/>
  <c r="AV290" i="8"/>
  <c r="E284" i="10" s="1"/>
  <c r="AU290" i="8"/>
  <c r="D284" i="10" s="1"/>
  <c r="AT290" i="8"/>
  <c r="AS290" i="8"/>
  <c r="AR290" i="8"/>
  <c r="C284" i="10" s="1"/>
  <c r="AX289" i="8"/>
  <c r="AW289" i="8"/>
  <c r="AV289" i="8"/>
  <c r="E283" i="10" s="1"/>
  <c r="AU289" i="8"/>
  <c r="D283" i="10" s="1"/>
  <c r="AT289" i="8"/>
  <c r="AS289" i="8"/>
  <c r="AR289" i="8"/>
  <c r="C283" i="10" s="1"/>
  <c r="AX288" i="8"/>
  <c r="AW288" i="8"/>
  <c r="AV288" i="8"/>
  <c r="E282" i="10" s="1"/>
  <c r="AU288" i="8"/>
  <c r="D282" i="10" s="1"/>
  <c r="AT288" i="8"/>
  <c r="AS288" i="8"/>
  <c r="AR288" i="8"/>
  <c r="C282" i="10" s="1"/>
  <c r="AX287" i="8"/>
  <c r="AW287" i="8"/>
  <c r="AV287" i="8"/>
  <c r="E281" i="10" s="1"/>
  <c r="AU287" i="8"/>
  <c r="D281" i="10" s="1"/>
  <c r="AT287" i="8"/>
  <c r="AS287" i="8"/>
  <c r="AR287" i="8"/>
  <c r="C281" i="10" s="1"/>
  <c r="AX286" i="8"/>
  <c r="AW286" i="8"/>
  <c r="AV286" i="8"/>
  <c r="E280" i="10" s="1"/>
  <c r="AU286" i="8"/>
  <c r="D280" i="10" s="1"/>
  <c r="AT286" i="8"/>
  <c r="AS286" i="8"/>
  <c r="AR286" i="8"/>
  <c r="C280" i="10" s="1"/>
  <c r="AX285" i="8"/>
  <c r="AW285" i="8"/>
  <c r="AV285" i="8"/>
  <c r="E279" i="10" s="1"/>
  <c r="AU285" i="8"/>
  <c r="D279" i="10" s="1"/>
  <c r="AT285" i="8"/>
  <c r="AS285" i="8"/>
  <c r="AR285" i="8"/>
  <c r="C279" i="10" s="1"/>
  <c r="AX284" i="8"/>
  <c r="AW284" i="8"/>
  <c r="AV284" i="8"/>
  <c r="E278" i="10" s="1"/>
  <c r="AU284" i="8"/>
  <c r="D278" i="10" s="1"/>
  <c r="AT284" i="8"/>
  <c r="AS284" i="8"/>
  <c r="AR284" i="8"/>
  <c r="C278" i="10" s="1"/>
  <c r="AX283" i="8"/>
  <c r="AW283" i="8"/>
  <c r="AV283" i="8"/>
  <c r="E277" i="10" s="1"/>
  <c r="AU283" i="8"/>
  <c r="D277" i="10" s="1"/>
  <c r="AT283" i="8"/>
  <c r="AS283" i="8"/>
  <c r="AR283" i="8"/>
  <c r="C277" i="10" s="1"/>
  <c r="AX282" i="8"/>
  <c r="AW282" i="8"/>
  <c r="AV282" i="8"/>
  <c r="E276" i="10" s="1"/>
  <c r="AU282" i="8"/>
  <c r="D276" i="10" s="1"/>
  <c r="AT282" i="8"/>
  <c r="AS282" i="8"/>
  <c r="AR282" i="8"/>
  <c r="C276" i="10" s="1"/>
  <c r="AX281" i="8"/>
  <c r="AW281" i="8"/>
  <c r="AV281" i="8"/>
  <c r="E275" i="10" s="1"/>
  <c r="AU281" i="8"/>
  <c r="D275" i="10" s="1"/>
  <c r="AT281" i="8"/>
  <c r="AS281" i="8"/>
  <c r="AR281" i="8"/>
  <c r="C275" i="10" s="1"/>
  <c r="AX280" i="8"/>
  <c r="AW280" i="8"/>
  <c r="AV280" i="8"/>
  <c r="E274" i="10" s="1"/>
  <c r="AU280" i="8"/>
  <c r="D274" i="10" s="1"/>
  <c r="AT280" i="8"/>
  <c r="AS280" i="8"/>
  <c r="AR280" i="8"/>
  <c r="C274" i="10" s="1"/>
  <c r="AX279" i="8"/>
  <c r="AW279" i="8"/>
  <c r="AV279" i="8"/>
  <c r="E273" i="10" s="1"/>
  <c r="AU279" i="8"/>
  <c r="D273" i="10" s="1"/>
  <c r="AT279" i="8"/>
  <c r="AS279" i="8"/>
  <c r="AR279" i="8"/>
  <c r="C273" i="10" s="1"/>
  <c r="AX278" i="8"/>
  <c r="AW278" i="8"/>
  <c r="AV278" i="8"/>
  <c r="E272" i="10" s="1"/>
  <c r="AU278" i="8"/>
  <c r="D272" i="10" s="1"/>
  <c r="AT278" i="8"/>
  <c r="AS278" i="8"/>
  <c r="AR278" i="8"/>
  <c r="C272" i="10" s="1"/>
  <c r="AX277" i="8"/>
  <c r="AW277" i="8"/>
  <c r="AV277" i="8"/>
  <c r="E271" i="10" s="1"/>
  <c r="AU277" i="8"/>
  <c r="D271" i="10" s="1"/>
  <c r="AT277" i="8"/>
  <c r="AS277" i="8"/>
  <c r="AR277" i="8"/>
  <c r="C271" i="10" s="1"/>
  <c r="AX276" i="8"/>
  <c r="AW276" i="8"/>
  <c r="AV276" i="8"/>
  <c r="E270" i="10" s="1"/>
  <c r="AU276" i="8"/>
  <c r="D270" i="10" s="1"/>
  <c r="AT276" i="8"/>
  <c r="AS276" i="8"/>
  <c r="AR276" i="8"/>
  <c r="C270" i="10" s="1"/>
  <c r="AX275" i="8"/>
  <c r="AW275" i="8"/>
  <c r="AV275" i="8"/>
  <c r="E269" i="10" s="1"/>
  <c r="AU275" i="8"/>
  <c r="D269" i="10" s="1"/>
  <c r="AT275" i="8"/>
  <c r="AS275" i="8"/>
  <c r="AR275" i="8"/>
  <c r="C269" i="10" s="1"/>
  <c r="AX274" i="8"/>
  <c r="AW274" i="8"/>
  <c r="AV274" i="8"/>
  <c r="E268" i="10" s="1"/>
  <c r="AU274" i="8"/>
  <c r="D268" i="10" s="1"/>
  <c r="AT274" i="8"/>
  <c r="AS274" i="8"/>
  <c r="AR274" i="8"/>
  <c r="C268" i="10" s="1"/>
  <c r="AX273" i="8"/>
  <c r="AW273" i="8"/>
  <c r="AV273" i="8"/>
  <c r="E267" i="10" s="1"/>
  <c r="AU273" i="8"/>
  <c r="D267" i="10" s="1"/>
  <c r="AT273" i="8"/>
  <c r="AS273" i="8"/>
  <c r="AR273" i="8"/>
  <c r="C267" i="10" s="1"/>
  <c r="AX272" i="8"/>
  <c r="AW272" i="8"/>
  <c r="AV272" i="8"/>
  <c r="E266" i="10" s="1"/>
  <c r="AU272" i="8"/>
  <c r="D266" i="10" s="1"/>
  <c r="AT272" i="8"/>
  <c r="AS272" i="8"/>
  <c r="AR272" i="8"/>
  <c r="C266" i="10" s="1"/>
  <c r="AX271" i="8"/>
  <c r="AW271" i="8"/>
  <c r="AV271" i="8"/>
  <c r="E265" i="10" s="1"/>
  <c r="AU271" i="8"/>
  <c r="D265" i="10" s="1"/>
  <c r="AT271" i="8"/>
  <c r="AS271" i="8"/>
  <c r="AR271" i="8"/>
  <c r="C265" i="10" s="1"/>
  <c r="AX270" i="8"/>
  <c r="AW270" i="8"/>
  <c r="AV270" i="8"/>
  <c r="E264" i="10" s="1"/>
  <c r="AU270" i="8"/>
  <c r="D264" i="10" s="1"/>
  <c r="AT270" i="8"/>
  <c r="AS270" i="8"/>
  <c r="AR270" i="8"/>
  <c r="C264" i="10" s="1"/>
  <c r="AX269" i="8"/>
  <c r="AW269" i="8"/>
  <c r="AV269" i="8"/>
  <c r="E263" i="10" s="1"/>
  <c r="AU269" i="8"/>
  <c r="D263" i="10" s="1"/>
  <c r="AT269" i="8"/>
  <c r="AS269" i="8"/>
  <c r="AR269" i="8"/>
  <c r="C263" i="10" s="1"/>
  <c r="AX268" i="8"/>
  <c r="AW268" i="8"/>
  <c r="AV268" i="8"/>
  <c r="E262" i="10" s="1"/>
  <c r="AU268" i="8"/>
  <c r="D262" i="10" s="1"/>
  <c r="AT268" i="8"/>
  <c r="AS268" i="8"/>
  <c r="AR268" i="8"/>
  <c r="C262" i="10" s="1"/>
  <c r="AX267" i="8"/>
  <c r="AW267" i="8"/>
  <c r="AV267" i="8"/>
  <c r="E261" i="10" s="1"/>
  <c r="AU267" i="8"/>
  <c r="D261" i="10" s="1"/>
  <c r="AT267" i="8"/>
  <c r="AS267" i="8"/>
  <c r="AR267" i="8"/>
  <c r="C261" i="10" s="1"/>
  <c r="AX266" i="8"/>
  <c r="AW266" i="8"/>
  <c r="AV266" i="8"/>
  <c r="E260" i="10" s="1"/>
  <c r="AU266" i="8"/>
  <c r="D260" i="10" s="1"/>
  <c r="AT266" i="8"/>
  <c r="AS266" i="8"/>
  <c r="AR266" i="8"/>
  <c r="C260" i="10" s="1"/>
  <c r="AX265" i="8"/>
  <c r="AW265" i="8"/>
  <c r="AV265" i="8"/>
  <c r="E259" i="10" s="1"/>
  <c r="AU265" i="8"/>
  <c r="D259" i="10" s="1"/>
  <c r="AT265" i="8"/>
  <c r="AS265" i="8"/>
  <c r="AR265" i="8"/>
  <c r="C259" i="10" s="1"/>
  <c r="AX264" i="8"/>
  <c r="AW264" i="8"/>
  <c r="AV264" i="8"/>
  <c r="E258" i="10" s="1"/>
  <c r="AU264" i="8"/>
  <c r="D258" i="10" s="1"/>
  <c r="AT264" i="8"/>
  <c r="AS264" i="8"/>
  <c r="AR264" i="8"/>
  <c r="C258" i="10" s="1"/>
  <c r="AX263" i="8"/>
  <c r="AW263" i="8"/>
  <c r="AV263" i="8"/>
  <c r="E257" i="10" s="1"/>
  <c r="AU263" i="8"/>
  <c r="D257" i="10" s="1"/>
  <c r="AT263" i="8"/>
  <c r="AS263" i="8"/>
  <c r="AR263" i="8"/>
  <c r="C257" i="10" s="1"/>
  <c r="AX262" i="8"/>
  <c r="AW262" i="8"/>
  <c r="AV262" i="8"/>
  <c r="E256" i="10" s="1"/>
  <c r="AU262" i="8"/>
  <c r="D256" i="10" s="1"/>
  <c r="AT262" i="8"/>
  <c r="AS262" i="8"/>
  <c r="AR262" i="8"/>
  <c r="C256" i="10" s="1"/>
  <c r="AX261" i="8"/>
  <c r="AW261" i="8"/>
  <c r="AV261" i="8"/>
  <c r="E255" i="10" s="1"/>
  <c r="AU261" i="8"/>
  <c r="D255" i="10" s="1"/>
  <c r="AT261" i="8"/>
  <c r="AS261" i="8"/>
  <c r="AR261" i="8"/>
  <c r="C255" i="10" s="1"/>
  <c r="AX260" i="8"/>
  <c r="AW260" i="8"/>
  <c r="AV260" i="8"/>
  <c r="E254" i="10" s="1"/>
  <c r="AU260" i="8"/>
  <c r="D254" i="10" s="1"/>
  <c r="AT260" i="8"/>
  <c r="AS260" i="8"/>
  <c r="AR260" i="8"/>
  <c r="C254" i="10" s="1"/>
  <c r="AX259" i="8"/>
  <c r="AW259" i="8"/>
  <c r="AV259" i="8"/>
  <c r="E253" i="10" s="1"/>
  <c r="AU259" i="8"/>
  <c r="D253" i="10" s="1"/>
  <c r="AT259" i="8"/>
  <c r="AS259" i="8"/>
  <c r="AR259" i="8"/>
  <c r="C253" i="10" s="1"/>
  <c r="AX258" i="8"/>
  <c r="AW258" i="8"/>
  <c r="AV258" i="8"/>
  <c r="E252" i="10" s="1"/>
  <c r="AU258" i="8"/>
  <c r="D252" i="10" s="1"/>
  <c r="AT258" i="8"/>
  <c r="AS258" i="8"/>
  <c r="AR258" i="8"/>
  <c r="C252" i="10" s="1"/>
  <c r="AX257" i="8"/>
  <c r="AW257" i="8"/>
  <c r="AV257" i="8"/>
  <c r="E251" i="10" s="1"/>
  <c r="AU257" i="8"/>
  <c r="D251" i="10" s="1"/>
  <c r="AT257" i="8"/>
  <c r="AS257" i="8"/>
  <c r="AR257" i="8"/>
  <c r="C251" i="10" s="1"/>
  <c r="AX256" i="8"/>
  <c r="AW256" i="8"/>
  <c r="AV256" i="8"/>
  <c r="E250" i="10" s="1"/>
  <c r="AU256" i="8"/>
  <c r="D250" i="10" s="1"/>
  <c r="AT256" i="8"/>
  <c r="AS256" i="8"/>
  <c r="AR256" i="8"/>
  <c r="C250" i="10" s="1"/>
  <c r="AX255" i="8"/>
  <c r="AW255" i="8"/>
  <c r="AV255" i="8"/>
  <c r="E249" i="10" s="1"/>
  <c r="AU255" i="8"/>
  <c r="D249" i="10" s="1"/>
  <c r="AT255" i="8"/>
  <c r="AS255" i="8"/>
  <c r="AR255" i="8"/>
  <c r="C249" i="10" s="1"/>
  <c r="AX254" i="8"/>
  <c r="AW254" i="8"/>
  <c r="AV254" i="8"/>
  <c r="E248" i="10" s="1"/>
  <c r="AU254" i="8"/>
  <c r="D248" i="10" s="1"/>
  <c r="AT254" i="8"/>
  <c r="AS254" i="8"/>
  <c r="AR254" i="8"/>
  <c r="C248" i="10" s="1"/>
  <c r="AX253" i="8"/>
  <c r="AW253" i="8"/>
  <c r="AV253" i="8"/>
  <c r="E247" i="10" s="1"/>
  <c r="AU253" i="8"/>
  <c r="D247" i="10" s="1"/>
  <c r="AT253" i="8"/>
  <c r="AS253" i="8"/>
  <c r="AR253" i="8"/>
  <c r="C247" i="10" s="1"/>
  <c r="AX252" i="8"/>
  <c r="AW252" i="8"/>
  <c r="AV252" i="8"/>
  <c r="E246" i="10" s="1"/>
  <c r="AU252" i="8"/>
  <c r="D246" i="10" s="1"/>
  <c r="AT252" i="8"/>
  <c r="AS252" i="8"/>
  <c r="AR252" i="8"/>
  <c r="C246" i="10" s="1"/>
  <c r="AX251" i="8"/>
  <c r="AW251" i="8"/>
  <c r="AV251" i="8"/>
  <c r="E245" i="10" s="1"/>
  <c r="AU251" i="8"/>
  <c r="D245" i="10" s="1"/>
  <c r="AT251" i="8"/>
  <c r="AS251" i="8"/>
  <c r="AR251" i="8"/>
  <c r="C245" i="10" s="1"/>
  <c r="AX250" i="8"/>
  <c r="AW250" i="8"/>
  <c r="AV250" i="8"/>
  <c r="E244" i="10" s="1"/>
  <c r="AU250" i="8"/>
  <c r="D244" i="10" s="1"/>
  <c r="AT250" i="8"/>
  <c r="AS250" i="8"/>
  <c r="AR250" i="8"/>
  <c r="C244" i="10" s="1"/>
  <c r="AX249" i="8"/>
  <c r="AW249" i="8"/>
  <c r="AV249" i="8"/>
  <c r="E243" i="10" s="1"/>
  <c r="AU249" i="8"/>
  <c r="D243" i="10" s="1"/>
  <c r="AT249" i="8"/>
  <c r="AS249" i="8"/>
  <c r="AR249" i="8"/>
  <c r="C243" i="10" s="1"/>
  <c r="AX248" i="8"/>
  <c r="AW248" i="8"/>
  <c r="AV248" i="8"/>
  <c r="E242" i="10" s="1"/>
  <c r="AU248" i="8"/>
  <c r="D242" i="10" s="1"/>
  <c r="AT248" i="8"/>
  <c r="AS248" i="8"/>
  <c r="AR248" i="8"/>
  <c r="C242" i="10" s="1"/>
  <c r="AX247" i="8"/>
  <c r="AW247" i="8"/>
  <c r="AV247" i="8"/>
  <c r="E241" i="10" s="1"/>
  <c r="AU247" i="8"/>
  <c r="D241" i="10" s="1"/>
  <c r="AT247" i="8"/>
  <c r="AS247" i="8"/>
  <c r="AR247" i="8"/>
  <c r="C241" i="10" s="1"/>
  <c r="AX246" i="8"/>
  <c r="AW246" i="8"/>
  <c r="AV246" i="8"/>
  <c r="E240" i="10" s="1"/>
  <c r="AU246" i="8"/>
  <c r="D240" i="10" s="1"/>
  <c r="AT246" i="8"/>
  <c r="AS246" i="8"/>
  <c r="AR246" i="8"/>
  <c r="C240" i="10" s="1"/>
  <c r="AX245" i="8"/>
  <c r="AW245" i="8"/>
  <c r="AV245" i="8"/>
  <c r="E239" i="10" s="1"/>
  <c r="AU245" i="8"/>
  <c r="D239" i="10" s="1"/>
  <c r="AT245" i="8"/>
  <c r="AS245" i="8"/>
  <c r="AR245" i="8"/>
  <c r="C239" i="10" s="1"/>
  <c r="AX244" i="8"/>
  <c r="AW244" i="8"/>
  <c r="AV244" i="8"/>
  <c r="E238" i="10" s="1"/>
  <c r="AU244" i="8"/>
  <c r="D238" i="10" s="1"/>
  <c r="AT244" i="8"/>
  <c r="AS244" i="8"/>
  <c r="AR244" i="8"/>
  <c r="C238" i="10" s="1"/>
  <c r="AX243" i="8"/>
  <c r="AW243" i="8"/>
  <c r="AV243" i="8"/>
  <c r="E237" i="10" s="1"/>
  <c r="AU243" i="8"/>
  <c r="D237" i="10" s="1"/>
  <c r="AT243" i="8"/>
  <c r="AS243" i="8"/>
  <c r="AR243" i="8"/>
  <c r="C237" i="10" s="1"/>
  <c r="AX242" i="8"/>
  <c r="AW242" i="8"/>
  <c r="AV242" i="8"/>
  <c r="E236" i="10" s="1"/>
  <c r="AU242" i="8"/>
  <c r="D236" i="10" s="1"/>
  <c r="AT242" i="8"/>
  <c r="AS242" i="8"/>
  <c r="AR242" i="8"/>
  <c r="C236" i="10" s="1"/>
  <c r="AX241" i="8"/>
  <c r="AW241" i="8"/>
  <c r="AV241" i="8"/>
  <c r="E235" i="10" s="1"/>
  <c r="AU241" i="8"/>
  <c r="D235" i="10" s="1"/>
  <c r="AT241" i="8"/>
  <c r="AS241" i="8"/>
  <c r="AR241" i="8"/>
  <c r="C235" i="10" s="1"/>
  <c r="AX240" i="8"/>
  <c r="AW240" i="8"/>
  <c r="AV240" i="8"/>
  <c r="E234" i="10" s="1"/>
  <c r="AU240" i="8"/>
  <c r="D234" i="10" s="1"/>
  <c r="AT240" i="8"/>
  <c r="AS240" i="8"/>
  <c r="AR240" i="8"/>
  <c r="C234" i="10" s="1"/>
  <c r="AX239" i="8"/>
  <c r="AW239" i="8"/>
  <c r="AV239" i="8"/>
  <c r="E233" i="10" s="1"/>
  <c r="AU239" i="8"/>
  <c r="D233" i="10" s="1"/>
  <c r="AT239" i="8"/>
  <c r="AS239" i="8"/>
  <c r="AR239" i="8"/>
  <c r="C233" i="10" s="1"/>
  <c r="AX238" i="8"/>
  <c r="AW238" i="8"/>
  <c r="AV238" i="8"/>
  <c r="E232" i="10" s="1"/>
  <c r="AU238" i="8"/>
  <c r="D232" i="10" s="1"/>
  <c r="AT238" i="8"/>
  <c r="AS238" i="8"/>
  <c r="AR238" i="8"/>
  <c r="C232" i="10" s="1"/>
  <c r="AX237" i="8"/>
  <c r="AW237" i="8"/>
  <c r="AV237" i="8"/>
  <c r="E231" i="10" s="1"/>
  <c r="AU237" i="8"/>
  <c r="D231" i="10" s="1"/>
  <c r="AT237" i="8"/>
  <c r="AS237" i="8"/>
  <c r="AR237" i="8"/>
  <c r="C231" i="10" s="1"/>
  <c r="AX236" i="8"/>
  <c r="AW236" i="8"/>
  <c r="AV236" i="8"/>
  <c r="E230" i="10" s="1"/>
  <c r="AU236" i="8"/>
  <c r="D230" i="10" s="1"/>
  <c r="AT236" i="8"/>
  <c r="AS236" i="8"/>
  <c r="AR236" i="8"/>
  <c r="C230" i="10" s="1"/>
  <c r="AX235" i="8"/>
  <c r="AW235" i="8"/>
  <c r="AV235" i="8"/>
  <c r="E229" i="10" s="1"/>
  <c r="AU235" i="8"/>
  <c r="D229" i="10" s="1"/>
  <c r="AT235" i="8"/>
  <c r="AS235" i="8"/>
  <c r="AR235" i="8"/>
  <c r="C229" i="10" s="1"/>
  <c r="AX234" i="8"/>
  <c r="AW234" i="8"/>
  <c r="AV234" i="8"/>
  <c r="E228" i="10" s="1"/>
  <c r="AU234" i="8"/>
  <c r="D228" i="10" s="1"/>
  <c r="AT234" i="8"/>
  <c r="AS234" i="8"/>
  <c r="AR234" i="8"/>
  <c r="C228" i="10" s="1"/>
  <c r="AX233" i="8"/>
  <c r="AW233" i="8"/>
  <c r="AV233" i="8"/>
  <c r="E227" i="10" s="1"/>
  <c r="AU233" i="8"/>
  <c r="D227" i="10" s="1"/>
  <c r="AT233" i="8"/>
  <c r="AS233" i="8"/>
  <c r="AR233" i="8"/>
  <c r="C227" i="10" s="1"/>
  <c r="AX232" i="8"/>
  <c r="AW232" i="8"/>
  <c r="AV232" i="8"/>
  <c r="E226" i="10" s="1"/>
  <c r="AU232" i="8"/>
  <c r="D226" i="10" s="1"/>
  <c r="AT232" i="8"/>
  <c r="AS232" i="8"/>
  <c r="AR232" i="8"/>
  <c r="C226" i="10" s="1"/>
  <c r="AX231" i="8"/>
  <c r="AW231" i="8"/>
  <c r="AV231" i="8"/>
  <c r="E225" i="10" s="1"/>
  <c r="AU231" i="8"/>
  <c r="D225" i="10" s="1"/>
  <c r="AT231" i="8"/>
  <c r="AS231" i="8"/>
  <c r="AR231" i="8"/>
  <c r="C225" i="10" s="1"/>
  <c r="AX230" i="8"/>
  <c r="AW230" i="8"/>
  <c r="AV230" i="8"/>
  <c r="E224" i="10" s="1"/>
  <c r="AU230" i="8"/>
  <c r="D224" i="10" s="1"/>
  <c r="AT230" i="8"/>
  <c r="AS230" i="8"/>
  <c r="AR230" i="8"/>
  <c r="C224" i="10" s="1"/>
  <c r="AX229" i="8"/>
  <c r="AW229" i="8"/>
  <c r="AV229" i="8"/>
  <c r="E223" i="10" s="1"/>
  <c r="AU229" i="8"/>
  <c r="D223" i="10" s="1"/>
  <c r="AT229" i="8"/>
  <c r="AS229" i="8"/>
  <c r="AR229" i="8"/>
  <c r="C223" i="10" s="1"/>
  <c r="AX228" i="8"/>
  <c r="AW228" i="8"/>
  <c r="AV228" i="8"/>
  <c r="E222" i="10" s="1"/>
  <c r="AU228" i="8"/>
  <c r="D222" i="10" s="1"/>
  <c r="AT228" i="8"/>
  <c r="AS228" i="8"/>
  <c r="AR228" i="8"/>
  <c r="C222" i="10" s="1"/>
  <c r="AX227" i="8"/>
  <c r="AW227" i="8"/>
  <c r="AV227" i="8"/>
  <c r="E221" i="10" s="1"/>
  <c r="AU227" i="8"/>
  <c r="D221" i="10" s="1"/>
  <c r="AT227" i="8"/>
  <c r="AS227" i="8"/>
  <c r="AR227" i="8"/>
  <c r="C221" i="10" s="1"/>
  <c r="AX226" i="8"/>
  <c r="AW226" i="8"/>
  <c r="AV226" i="8"/>
  <c r="E220" i="10" s="1"/>
  <c r="AU226" i="8"/>
  <c r="D220" i="10" s="1"/>
  <c r="AT226" i="8"/>
  <c r="AS226" i="8"/>
  <c r="AR226" i="8"/>
  <c r="C220" i="10" s="1"/>
  <c r="AX225" i="8"/>
  <c r="AW225" i="8"/>
  <c r="AV225" i="8"/>
  <c r="E219" i="10" s="1"/>
  <c r="AU225" i="8"/>
  <c r="D219" i="10" s="1"/>
  <c r="AT225" i="8"/>
  <c r="AS225" i="8"/>
  <c r="AR225" i="8"/>
  <c r="C219" i="10" s="1"/>
  <c r="AX224" i="8"/>
  <c r="AW224" i="8"/>
  <c r="AV224" i="8"/>
  <c r="E218" i="10" s="1"/>
  <c r="AU224" i="8"/>
  <c r="D218" i="10" s="1"/>
  <c r="AT224" i="8"/>
  <c r="AS224" i="8"/>
  <c r="AR224" i="8"/>
  <c r="C218" i="10" s="1"/>
  <c r="AX223" i="8"/>
  <c r="AW223" i="8"/>
  <c r="AV223" i="8"/>
  <c r="E217" i="10" s="1"/>
  <c r="AU223" i="8"/>
  <c r="D217" i="10" s="1"/>
  <c r="AT223" i="8"/>
  <c r="AS223" i="8"/>
  <c r="AR223" i="8"/>
  <c r="C217" i="10" s="1"/>
  <c r="AX222" i="8"/>
  <c r="AW222" i="8"/>
  <c r="AV222" i="8"/>
  <c r="E216" i="10" s="1"/>
  <c r="AU222" i="8"/>
  <c r="D216" i="10" s="1"/>
  <c r="AT222" i="8"/>
  <c r="AS222" i="8"/>
  <c r="AR222" i="8"/>
  <c r="C216" i="10" s="1"/>
  <c r="AX221" i="8"/>
  <c r="AW221" i="8"/>
  <c r="AV221" i="8"/>
  <c r="E215" i="10" s="1"/>
  <c r="AU221" i="8"/>
  <c r="D215" i="10" s="1"/>
  <c r="AT221" i="8"/>
  <c r="AS221" i="8"/>
  <c r="AR221" i="8"/>
  <c r="C215" i="10" s="1"/>
  <c r="AX220" i="8"/>
  <c r="AW220" i="8"/>
  <c r="AV220" i="8"/>
  <c r="E214" i="10" s="1"/>
  <c r="AU220" i="8"/>
  <c r="D214" i="10" s="1"/>
  <c r="AT220" i="8"/>
  <c r="AS220" i="8"/>
  <c r="AR220" i="8"/>
  <c r="C214" i="10" s="1"/>
  <c r="AX219" i="8"/>
  <c r="AW219" i="8"/>
  <c r="AV219" i="8"/>
  <c r="E213" i="10" s="1"/>
  <c r="AU219" i="8"/>
  <c r="D213" i="10" s="1"/>
  <c r="AT219" i="8"/>
  <c r="AS219" i="8"/>
  <c r="AR219" i="8"/>
  <c r="C213" i="10" s="1"/>
  <c r="AX218" i="8"/>
  <c r="AW218" i="8"/>
  <c r="AV218" i="8"/>
  <c r="E212" i="10" s="1"/>
  <c r="AU218" i="8"/>
  <c r="D212" i="10" s="1"/>
  <c r="AT218" i="8"/>
  <c r="AS218" i="8"/>
  <c r="AR218" i="8"/>
  <c r="C212" i="10" s="1"/>
  <c r="AX217" i="8"/>
  <c r="AW217" i="8"/>
  <c r="AV217" i="8"/>
  <c r="E211" i="10" s="1"/>
  <c r="AU217" i="8"/>
  <c r="D211" i="10" s="1"/>
  <c r="AT217" i="8"/>
  <c r="AS217" i="8"/>
  <c r="AR217" i="8"/>
  <c r="C211" i="10" s="1"/>
  <c r="AX216" i="8"/>
  <c r="AW216" i="8"/>
  <c r="AV216" i="8"/>
  <c r="E210" i="10" s="1"/>
  <c r="AU216" i="8"/>
  <c r="D210" i="10" s="1"/>
  <c r="AT216" i="8"/>
  <c r="AS216" i="8"/>
  <c r="AR216" i="8"/>
  <c r="C210" i="10" s="1"/>
  <c r="AX215" i="8"/>
  <c r="AW215" i="8"/>
  <c r="AV215" i="8"/>
  <c r="E209" i="10" s="1"/>
  <c r="AU215" i="8"/>
  <c r="D209" i="10" s="1"/>
  <c r="AT215" i="8"/>
  <c r="AS215" i="8"/>
  <c r="AR215" i="8"/>
  <c r="C209" i="10" s="1"/>
  <c r="AX214" i="8"/>
  <c r="AW214" i="8"/>
  <c r="AV214" i="8"/>
  <c r="E208" i="10" s="1"/>
  <c r="AU214" i="8"/>
  <c r="D208" i="10" s="1"/>
  <c r="AT214" i="8"/>
  <c r="AS214" i="8"/>
  <c r="AR214" i="8"/>
  <c r="C208" i="10" s="1"/>
  <c r="AX213" i="8"/>
  <c r="AW213" i="8"/>
  <c r="AV213" i="8"/>
  <c r="E207" i="10" s="1"/>
  <c r="AU213" i="8"/>
  <c r="D207" i="10" s="1"/>
  <c r="AT213" i="8"/>
  <c r="AS213" i="8"/>
  <c r="AR213" i="8"/>
  <c r="C207" i="10" s="1"/>
  <c r="AX212" i="8"/>
  <c r="AW212" i="8"/>
  <c r="AV212" i="8"/>
  <c r="E206" i="10" s="1"/>
  <c r="AU212" i="8"/>
  <c r="D206" i="10" s="1"/>
  <c r="AT212" i="8"/>
  <c r="AS212" i="8"/>
  <c r="AR212" i="8"/>
  <c r="C206" i="10" s="1"/>
  <c r="AX211" i="8"/>
  <c r="AW211" i="8"/>
  <c r="AV211" i="8"/>
  <c r="E205" i="10" s="1"/>
  <c r="AU211" i="8"/>
  <c r="D205" i="10" s="1"/>
  <c r="AT211" i="8"/>
  <c r="AS211" i="8"/>
  <c r="AR211" i="8"/>
  <c r="C205" i="10" s="1"/>
  <c r="AX210" i="8"/>
  <c r="AW210" i="8"/>
  <c r="AV210" i="8"/>
  <c r="E204" i="10" s="1"/>
  <c r="AU210" i="8"/>
  <c r="D204" i="10" s="1"/>
  <c r="AT210" i="8"/>
  <c r="AS210" i="8"/>
  <c r="AR210" i="8"/>
  <c r="C204" i="10" s="1"/>
  <c r="AX209" i="8"/>
  <c r="AW209" i="8"/>
  <c r="AV209" i="8"/>
  <c r="E203" i="10" s="1"/>
  <c r="AU209" i="8"/>
  <c r="D203" i="10" s="1"/>
  <c r="AT209" i="8"/>
  <c r="AS209" i="8"/>
  <c r="AR209" i="8"/>
  <c r="C203" i="10" s="1"/>
  <c r="AX208" i="8"/>
  <c r="AW208" i="8"/>
  <c r="AV208" i="8"/>
  <c r="E202" i="10" s="1"/>
  <c r="AU208" i="8"/>
  <c r="D202" i="10" s="1"/>
  <c r="AT208" i="8"/>
  <c r="AS208" i="8"/>
  <c r="AR208" i="8"/>
  <c r="C202" i="10" s="1"/>
  <c r="AX207" i="8"/>
  <c r="AW207" i="8"/>
  <c r="AV207" i="8"/>
  <c r="E201" i="10" s="1"/>
  <c r="AU207" i="8"/>
  <c r="D201" i="10" s="1"/>
  <c r="AT207" i="8"/>
  <c r="AS207" i="8"/>
  <c r="AR207" i="8"/>
  <c r="C201" i="10" s="1"/>
  <c r="AX206" i="8"/>
  <c r="AW206" i="8"/>
  <c r="AV206" i="8"/>
  <c r="E200" i="10" s="1"/>
  <c r="AU206" i="8"/>
  <c r="D200" i="10" s="1"/>
  <c r="AT206" i="8"/>
  <c r="AS206" i="8"/>
  <c r="AR206" i="8"/>
  <c r="C200" i="10" s="1"/>
  <c r="AX205" i="8"/>
  <c r="AW205" i="8"/>
  <c r="AV205" i="8"/>
  <c r="E199" i="10" s="1"/>
  <c r="AU205" i="8"/>
  <c r="D199" i="10" s="1"/>
  <c r="AT205" i="8"/>
  <c r="AS205" i="8"/>
  <c r="AR205" i="8"/>
  <c r="C199" i="10" s="1"/>
  <c r="AX204" i="8"/>
  <c r="AW204" i="8"/>
  <c r="AV204" i="8"/>
  <c r="E198" i="10" s="1"/>
  <c r="AU204" i="8"/>
  <c r="D198" i="10" s="1"/>
  <c r="AT204" i="8"/>
  <c r="AS204" i="8"/>
  <c r="AR204" i="8"/>
  <c r="C198" i="10" s="1"/>
  <c r="AX203" i="8"/>
  <c r="AW203" i="8"/>
  <c r="AV203" i="8"/>
  <c r="E197" i="10" s="1"/>
  <c r="AU203" i="8"/>
  <c r="D197" i="10" s="1"/>
  <c r="AT203" i="8"/>
  <c r="AS203" i="8"/>
  <c r="AR203" i="8"/>
  <c r="C197" i="10" s="1"/>
  <c r="AX202" i="8"/>
  <c r="AW202" i="8"/>
  <c r="AV202" i="8"/>
  <c r="E196" i="10" s="1"/>
  <c r="AU202" i="8"/>
  <c r="D196" i="10" s="1"/>
  <c r="AT202" i="8"/>
  <c r="AS202" i="8"/>
  <c r="AR202" i="8"/>
  <c r="C196" i="10" s="1"/>
  <c r="AX201" i="8"/>
  <c r="AW201" i="8"/>
  <c r="AV201" i="8"/>
  <c r="E195" i="10" s="1"/>
  <c r="AU201" i="8"/>
  <c r="D195" i="10" s="1"/>
  <c r="AT201" i="8"/>
  <c r="AS201" i="8"/>
  <c r="AR201" i="8"/>
  <c r="C195" i="10" s="1"/>
  <c r="AX200" i="8"/>
  <c r="AW200" i="8"/>
  <c r="AV200" i="8"/>
  <c r="E194" i="10" s="1"/>
  <c r="AU200" i="8"/>
  <c r="D194" i="10" s="1"/>
  <c r="AT200" i="8"/>
  <c r="AS200" i="8"/>
  <c r="AR200" i="8"/>
  <c r="C194" i="10" s="1"/>
  <c r="AX199" i="8"/>
  <c r="AW199" i="8"/>
  <c r="AV199" i="8"/>
  <c r="E193" i="10" s="1"/>
  <c r="AU199" i="8"/>
  <c r="D193" i="10" s="1"/>
  <c r="AT199" i="8"/>
  <c r="AS199" i="8"/>
  <c r="AR199" i="8"/>
  <c r="C193" i="10" s="1"/>
  <c r="AX198" i="8"/>
  <c r="AW198" i="8"/>
  <c r="AV198" i="8"/>
  <c r="E192" i="10" s="1"/>
  <c r="AU198" i="8"/>
  <c r="D192" i="10" s="1"/>
  <c r="AT198" i="8"/>
  <c r="AS198" i="8"/>
  <c r="AR198" i="8"/>
  <c r="C192" i="10" s="1"/>
  <c r="AX197" i="8"/>
  <c r="AW197" i="8"/>
  <c r="AV197" i="8"/>
  <c r="E191" i="10" s="1"/>
  <c r="AU197" i="8"/>
  <c r="D191" i="10" s="1"/>
  <c r="AT197" i="8"/>
  <c r="AS197" i="8"/>
  <c r="AR197" i="8"/>
  <c r="C191" i="10" s="1"/>
  <c r="AX196" i="8"/>
  <c r="AW196" i="8"/>
  <c r="AV196" i="8"/>
  <c r="E190" i="10" s="1"/>
  <c r="AU196" i="8"/>
  <c r="D190" i="10" s="1"/>
  <c r="AT196" i="8"/>
  <c r="AS196" i="8"/>
  <c r="AR196" i="8"/>
  <c r="C190" i="10" s="1"/>
  <c r="AX195" i="8"/>
  <c r="AW195" i="8"/>
  <c r="AV195" i="8"/>
  <c r="E189" i="10" s="1"/>
  <c r="AU195" i="8"/>
  <c r="D189" i="10" s="1"/>
  <c r="AT195" i="8"/>
  <c r="AS195" i="8"/>
  <c r="AR195" i="8"/>
  <c r="C189" i="10" s="1"/>
  <c r="AX194" i="8"/>
  <c r="AW194" i="8"/>
  <c r="AV194" i="8"/>
  <c r="E188" i="10" s="1"/>
  <c r="AU194" i="8"/>
  <c r="D188" i="10" s="1"/>
  <c r="AT194" i="8"/>
  <c r="AS194" i="8"/>
  <c r="AR194" i="8"/>
  <c r="C188" i="10" s="1"/>
  <c r="AX193" i="8"/>
  <c r="AW193" i="8"/>
  <c r="AV193" i="8"/>
  <c r="E187" i="10" s="1"/>
  <c r="AU193" i="8"/>
  <c r="D187" i="10" s="1"/>
  <c r="AT193" i="8"/>
  <c r="AS193" i="8"/>
  <c r="AR193" i="8"/>
  <c r="C187" i="10" s="1"/>
  <c r="AX192" i="8"/>
  <c r="AW192" i="8"/>
  <c r="AV192" i="8"/>
  <c r="E186" i="10" s="1"/>
  <c r="AU192" i="8"/>
  <c r="D186" i="10" s="1"/>
  <c r="AT192" i="8"/>
  <c r="AS192" i="8"/>
  <c r="AR192" i="8"/>
  <c r="C186" i="10" s="1"/>
  <c r="AX191" i="8"/>
  <c r="AW191" i="8"/>
  <c r="AV191" i="8"/>
  <c r="E185" i="10" s="1"/>
  <c r="AU191" i="8"/>
  <c r="D185" i="10" s="1"/>
  <c r="AT191" i="8"/>
  <c r="AS191" i="8"/>
  <c r="AR191" i="8"/>
  <c r="C185" i="10" s="1"/>
  <c r="AX190" i="8"/>
  <c r="AW190" i="8"/>
  <c r="AV190" i="8"/>
  <c r="E184" i="10" s="1"/>
  <c r="AU190" i="8"/>
  <c r="D184" i="10" s="1"/>
  <c r="AT190" i="8"/>
  <c r="AS190" i="8"/>
  <c r="AR190" i="8"/>
  <c r="C184" i="10" s="1"/>
  <c r="AX189" i="8"/>
  <c r="AW189" i="8"/>
  <c r="AV189" i="8"/>
  <c r="E183" i="10" s="1"/>
  <c r="AU189" i="8"/>
  <c r="D183" i="10" s="1"/>
  <c r="AT189" i="8"/>
  <c r="AS189" i="8"/>
  <c r="AR189" i="8"/>
  <c r="C183" i="10" s="1"/>
  <c r="AX188" i="8"/>
  <c r="AW188" i="8"/>
  <c r="AV188" i="8"/>
  <c r="E182" i="10" s="1"/>
  <c r="AU188" i="8"/>
  <c r="D182" i="10" s="1"/>
  <c r="AT188" i="8"/>
  <c r="AS188" i="8"/>
  <c r="AR188" i="8"/>
  <c r="C182" i="10" s="1"/>
  <c r="AX187" i="8"/>
  <c r="AW187" i="8"/>
  <c r="AV187" i="8"/>
  <c r="E181" i="10" s="1"/>
  <c r="AU187" i="8"/>
  <c r="D181" i="10" s="1"/>
  <c r="AT187" i="8"/>
  <c r="AS187" i="8"/>
  <c r="AR187" i="8"/>
  <c r="C181" i="10" s="1"/>
  <c r="AX186" i="8"/>
  <c r="AW186" i="8"/>
  <c r="AV186" i="8"/>
  <c r="E180" i="10" s="1"/>
  <c r="AU186" i="8"/>
  <c r="D180" i="10" s="1"/>
  <c r="AT186" i="8"/>
  <c r="AS186" i="8"/>
  <c r="AR186" i="8"/>
  <c r="C180" i="10" s="1"/>
  <c r="AX185" i="8"/>
  <c r="AW185" i="8"/>
  <c r="AV185" i="8"/>
  <c r="E179" i="10" s="1"/>
  <c r="AU185" i="8"/>
  <c r="D179" i="10" s="1"/>
  <c r="AT185" i="8"/>
  <c r="AS185" i="8"/>
  <c r="AR185" i="8"/>
  <c r="C179" i="10" s="1"/>
  <c r="AX184" i="8"/>
  <c r="AW184" i="8"/>
  <c r="AV184" i="8"/>
  <c r="E178" i="10" s="1"/>
  <c r="AU184" i="8"/>
  <c r="D178" i="10" s="1"/>
  <c r="AT184" i="8"/>
  <c r="AS184" i="8"/>
  <c r="AR184" i="8"/>
  <c r="C178" i="10" s="1"/>
  <c r="AX183" i="8"/>
  <c r="AW183" i="8"/>
  <c r="AV183" i="8"/>
  <c r="E177" i="10" s="1"/>
  <c r="AU183" i="8"/>
  <c r="D177" i="10" s="1"/>
  <c r="AT183" i="8"/>
  <c r="AS183" i="8"/>
  <c r="AR183" i="8"/>
  <c r="C177" i="10" s="1"/>
  <c r="AX182" i="8"/>
  <c r="AW182" i="8"/>
  <c r="AV182" i="8"/>
  <c r="E176" i="10" s="1"/>
  <c r="AU182" i="8"/>
  <c r="D176" i="10" s="1"/>
  <c r="AT182" i="8"/>
  <c r="AS182" i="8"/>
  <c r="AR182" i="8"/>
  <c r="C176" i="10" s="1"/>
  <c r="AX181" i="8"/>
  <c r="AW181" i="8"/>
  <c r="AV181" i="8"/>
  <c r="E175" i="10" s="1"/>
  <c r="AU181" i="8"/>
  <c r="D175" i="10" s="1"/>
  <c r="AT181" i="8"/>
  <c r="AS181" i="8"/>
  <c r="AR181" i="8"/>
  <c r="C175" i="10" s="1"/>
  <c r="AX180" i="8"/>
  <c r="AW180" i="8"/>
  <c r="AV180" i="8"/>
  <c r="E174" i="10" s="1"/>
  <c r="AU180" i="8"/>
  <c r="D174" i="10" s="1"/>
  <c r="AT180" i="8"/>
  <c r="AS180" i="8"/>
  <c r="AR180" i="8"/>
  <c r="C174" i="10" s="1"/>
  <c r="AX179" i="8"/>
  <c r="AW179" i="8"/>
  <c r="AV179" i="8"/>
  <c r="E173" i="10" s="1"/>
  <c r="AU179" i="8"/>
  <c r="D173" i="10" s="1"/>
  <c r="AT179" i="8"/>
  <c r="AS179" i="8"/>
  <c r="AR179" i="8"/>
  <c r="C173" i="10" s="1"/>
  <c r="AX178" i="8"/>
  <c r="AW178" i="8"/>
  <c r="AV178" i="8"/>
  <c r="E172" i="10" s="1"/>
  <c r="AU178" i="8"/>
  <c r="D172" i="10" s="1"/>
  <c r="AT178" i="8"/>
  <c r="AS178" i="8"/>
  <c r="AR178" i="8"/>
  <c r="C172" i="10" s="1"/>
  <c r="AX177" i="8"/>
  <c r="AW177" i="8"/>
  <c r="AV177" i="8"/>
  <c r="E171" i="10" s="1"/>
  <c r="AU177" i="8"/>
  <c r="D171" i="10" s="1"/>
  <c r="AT177" i="8"/>
  <c r="AS177" i="8"/>
  <c r="AR177" i="8"/>
  <c r="C171" i="10" s="1"/>
  <c r="AX176" i="8"/>
  <c r="AW176" i="8"/>
  <c r="AV176" i="8"/>
  <c r="E170" i="10" s="1"/>
  <c r="AU176" i="8"/>
  <c r="D170" i="10" s="1"/>
  <c r="AT176" i="8"/>
  <c r="AS176" i="8"/>
  <c r="AR176" i="8"/>
  <c r="C170" i="10" s="1"/>
  <c r="AX175" i="8"/>
  <c r="AW175" i="8"/>
  <c r="AV175" i="8"/>
  <c r="E169" i="10" s="1"/>
  <c r="AU175" i="8"/>
  <c r="D169" i="10" s="1"/>
  <c r="AT175" i="8"/>
  <c r="AS175" i="8"/>
  <c r="AR175" i="8"/>
  <c r="C169" i="10" s="1"/>
  <c r="AX174" i="8"/>
  <c r="AW174" i="8"/>
  <c r="AV174" i="8"/>
  <c r="E168" i="10" s="1"/>
  <c r="AU174" i="8"/>
  <c r="D168" i="10" s="1"/>
  <c r="AT174" i="8"/>
  <c r="AS174" i="8"/>
  <c r="AR174" i="8"/>
  <c r="C168" i="10" s="1"/>
  <c r="AX173" i="8"/>
  <c r="AW173" i="8"/>
  <c r="AV173" i="8"/>
  <c r="E167" i="10" s="1"/>
  <c r="AU173" i="8"/>
  <c r="D167" i="10" s="1"/>
  <c r="AT173" i="8"/>
  <c r="AS173" i="8"/>
  <c r="AR173" i="8"/>
  <c r="C167" i="10" s="1"/>
  <c r="AX172" i="8"/>
  <c r="AW172" i="8"/>
  <c r="AV172" i="8"/>
  <c r="E166" i="10" s="1"/>
  <c r="AU172" i="8"/>
  <c r="D166" i="10" s="1"/>
  <c r="AT172" i="8"/>
  <c r="AS172" i="8"/>
  <c r="AR172" i="8"/>
  <c r="C166" i="10" s="1"/>
  <c r="AX171" i="8"/>
  <c r="AW171" i="8"/>
  <c r="AV171" i="8"/>
  <c r="E165" i="10" s="1"/>
  <c r="AU171" i="8"/>
  <c r="D165" i="10" s="1"/>
  <c r="AT171" i="8"/>
  <c r="AS171" i="8"/>
  <c r="AR171" i="8"/>
  <c r="C165" i="10" s="1"/>
  <c r="AX170" i="8"/>
  <c r="AW170" i="8"/>
  <c r="AV170" i="8"/>
  <c r="E164" i="10" s="1"/>
  <c r="AU170" i="8"/>
  <c r="D164" i="10" s="1"/>
  <c r="AT170" i="8"/>
  <c r="AS170" i="8"/>
  <c r="AR170" i="8"/>
  <c r="C164" i="10" s="1"/>
  <c r="AX169" i="8"/>
  <c r="AW169" i="8"/>
  <c r="AV169" i="8"/>
  <c r="E163" i="10" s="1"/>
  <c r="AU169" i="8"/>
  <c r="D163" i="10" s="1"/>
  <c r="AT169" i="8"/>
  <c r="AS169" i="8"/>
  <c r="AR169" i="8"/>
  <c r="C163" i="10" s="1"/>
  <c r="AX168" i="8"/>
  <c r="AW168" i="8"/>
  <c r="AV168" i="8"/>
  <c r="E162" i="10" s="1"/>
  <c r="AU168" i="8"/>
  <c r="D162" i="10" s="1"/>
  <c r="AT168" i="8"/>
  <c r="AS168" i="8"/>
  <c r="AR168" i="8"/>
  <c r="C162" i="10" s="1"/>
  <c r="AX167" i="8"/>
  <c r="AW167" i="8"/>
  <c r="AV167" i="8"/>
  <c r="E161" i="10" s="1"/>
  <c r="AU167" i="8"/>
  <c r="D161" i="10" s="1"/>
  <c r="AT167" i="8"/>
  <c r="AS167" i="8"/>
  <c r="AR167" i="8"/>
  <c r="C161" i="10" s="1"/>
  <c r="AX166" i="8"/>
  <c r="AW166" i="8"/>
  <c r="AV166" i="8"/>
  <c r="E160" i="10" s="1"/>
  <c r="AU166" i="8"/>
  <c r="D160" i="10" s="1"/>
  <c r="AT166" i="8"/>
  <c r="AS166" i="8"/>
  <c r="AR166" i="8"/>
  <c r="C160" i="10" s="1"/>
  <c r="AX165" i="8"/>
  <c r="AW165" i="8"/>
  <c r="AV165" i="8"/>
  <c r="E159" i="10" s="1"/>
  <c r="AU165" i="8"/>
  <c r="D159" i="10" s="1"/>
  <c r="AT165" i="8"/>
  <c r="AS165" i="8"/>
  <c r="AR165" i="8"/>
  <c r="C159" i="10" s="1"/>
  <c r="AX164" i="8"/>
  <c r="AW164" i="8"/>
  <c r="AV164" i="8"/>
  <c r="E158" i="10" s="1"/>
  <c r="AU164" i="8"/>
  <c r="D158" i="10" s="1"/>
  <c r="AT164" i="8"/>
  <c r="AS164" i="8"/>
  <c r="AR164" i="8"/>
  <c r="C158" i="10" s="1"/>
  <c r="AX163" i="8"/>
  <c r="AW163" i="8"/>
  <c r="AV163" i="8"/>
  <c r="E157" i="10" s="1"/>
  <c r="AU163" i="8"/>
  <c r="D157" i="10" s="1"/>
  <c r="AT163" i="8"/>
  <c r="AS163" i="8"/>
  <c r="AR163" i="8"/>
  <c r="C157" i="10" s="1"/>
  <c r="AX162" i="8"/>
  <c r="AW162" i="8"/>
  <c r="AV162" i="8"/>
  <c r="E156" i="10" s="1"/>
  <c r="AU162" i="8"/>
  <c r="D156" i="10" s="1"/>
  <c r="AT162" i="8"/>
  <c r="AS162" i="8"/>
  <c r="AR162" i="8"/>
  <c r="C156" i="10" s="1"/>
  <c r="AX161" i="8"/>
  <c r="AW161" i="8"/>
  <c r="AV161" i="8"/>
  <c r="E155" i="10" s="1"/>
  <c r="AU161" i="8"/>
  <c r="D155" i="10" s="1"/>
  <c r="AT161" i="8"/>
  <c r="AS161" i="8"/>
  <c r="AR161" i="8"/>
  <c r="C155" i="10" s="1"/>
  <c r="AX160" i="8"/>
  <c r="AW160" i="8"/>
  <c r="AV160" i="8"/>
  <c r="E154" i="10" s="1"/>
  <c r="AU160" i="8"/>
  <c r="D154" i="10" s="1"/>
  <c r="AT160" i="8"/>
  <c r="AS160" i="8"/>
  <c r="AR160" i="8"/>
  <c r="C154" i="10" s="1"/>
  <c r="AX159" i="8"/>
  <c r="AW159" i="8"/>
  <c r="AV159" i="8"/>
  <c r="E153" i="10" s="1"/>
  <c r="AU159" i="8"/>
  <c r="D153" i="10" s="1"/>
  <c r="AT159" i="8"/>
  <c r="AS159" i="8"/>
  <c r="AR159" i="8"/>
  <c r="C153" i="10" s="1"/>
  <c r="AX158" i="8"/>
  <c r="AW158" i="8"/>
  <c r="AV158" i="8"/>
  <c r="E152" i="10" s="1"/>
  <c r="AU158" i="8"/>
  <c r="D152" i="10" s="1"/>
  <c r="AT158" i="8"/>
  <c r="AS158" i="8"/>
  <c r="AR158" i="8"/>
  <c r="C152" i="10" s="1"/>
  <c r="AX157" i="8"/>
  <c r="AW157" i="8"/>
  <c r="AV157" i="8"/>
  <c r="E151" i="10" s="1"/>
  <c r="AU157" i="8"/>
  <c r="D151" i="10" s="1"/>
  <c r="AT157" i="8"/>
  <c r="AS157" i="8"/>
  <c r="AR157" i="8"/>
  <c r="C151" i="10" s="1"/>
  <c r="AX156" i="8"/>
  <c r="AW156" i="8"/>
  <c r="AV156" i="8"/>
  <c r="E150" i="10" s="1"/>
  <c r="AU156" i="8"/>
  <c r="D150" i="10" s="1"/>
  <c r="AT156" i="8"/>
  <c r="AS156" i="8"/>
  <c r="AR156" i="8"/>
  <c r="C150" i="10" s="1"/>
  <c r="AX155" i="8"/>
  <c r="AW155" i="8"/>
  <c r="AV155" i="8"/>
  <c r="E149" i="10" s="1"/>
  <c r="AU155" i="8"/>
  <c r="D149" i="10" s="1"/>
  <c r="AT155" i="8"/>
  <c r="AS155" i="8"/>
  <c r="AR155" i="8"/>
  <c r="C149" i="10" s="1"/>
  <c r="AX154" i="8"/>
  <c r="AW154" i="8"/>
  <c r="AV154" i="8"/>
  <c r="E148" i="10" s="1"/>
  <c r="AU154" i="8"/>
  <c r="D148" i="10" s="1"/>
  <c r="AT154" i="8"/>
  <c r="AS154" i="8"/>
  <c r="AR154" i="8"/>
  <c r="C148" i="10" s="1"/>
  <c r="AX153" i="8"/>
  <c r="AW153" i="8"/>
  <c r="AV153" i="8"/>
  <c r="E147" i="10" s="1"/>
  <c r="AU153" i="8"/>
  <c r="D147" i="10" s="1"/>
  <c r="AT153" i="8"/>
  <c r="AS153" i="8"/>
  <c r="AR153" i="8"/>
  <c r="C147" i="10" s="1"/>
  <c r="AX152" i="8"/>
  <c r="AW152" i="8"/>
  <c r="AV152" i="8"/>
  <c r="E146" i="10" s="1"/>
  <c r="AU152" i="8"/>
  <c r="D146" i="10" s="1"/>
  <c r="AT152" i="8"/>
  <c r="AS152" i="8"/>
  <c r="AR152" i="8"/>
  <c r="C146" i="10" s="1"/>
  <c r="AX151" i="8"/>
  <c r="AW151" i="8"/>
  <c r="AV151" i="8"/>
  <c r="E145" i="10" s="1"/>
  <c r="AU151" i="8"/>
  <c r="D145" i="10" s="1"/>
  <c r="AT151" i="8"/>
  <c r="AS151" i="8"/>
  <c r="AR151" i="8"/>
  <c r="C145" i="10" s="1"/>
  <c r="AX150" i="8"/>
  <c r="AW150" i="8"/>
  <c r="AV150" i="8"/>
  <c r="E144" i="10" s="1"/>
  <c r="AU150" i="8"/>
  <c r="D144" i="10" s="1"/>
  <c r="AT150" i="8"/>
  <c r="AS150" i="8"/>
  <c r="AR150" i="8"/>
  <c r="C144" i="10" s="1"/>
  <c r="AX149" i="8"/>
  <c r="AW149" i="8"/>
  <c r="AV149" i="8"/>
  <c r="E143" i="10" s="1"/>
  <c r="AU149" i="8"/>
  <c r="D143" i="10" s="1"/>
  <c r="AT149" i="8"/>
  <c r="AS149" i="8"/>
  <c r="AR149" i="8"/>
  <c r="C143" i="10" s="1"/>
  <c r="AX148" i="8"/>
  <c r="AW148" i="8"/>
  <c r="AV148" i="8"/>
  <c r="E142" i="10" s="1"/>
  <c r="AU148" i="8"/>
  <c r="D142" i="10" s="1"/>
  <c r="AT148" i="8"/>
  <c r="AS148" i="8"/>
  <c r="AR148" i="8"/>
  <c r="C142" i="10" s="1"/>
  <c r="AX147" i="8"/>
  <c r="AW147" i="8"/>
  <c r="AV147" i="8"/>
  <c r="E141" i="10" s="1"/>
  <c r="AU147" i="8"/>
  <c r="D141" i="10" s="1"/>
  <c r="AT147" i="8"/>
  <c r="AS147" i="8"/>
  <c r="AR147" i="8"/>
  <c r="C141" i="10" s="1"/>
  <c r="AX146" i="8"/>
  <c r="AW146" i="8"/>
  <c r="AV146" i="8"/>
  <c r="E140" i="10" s="1"/>
  <c r="AU146" i="8"/>
  <c r="D140" i="10" s="1"/>
  <c r="AT146" i="8"/>
  <c r="AS146" i="8"/>
  <c r="AR146" i="8"/>
  <c r="C140" i="10" s="1"/>
  <c r="AX145" i="8"/>
  <c r="AW145" i="8"/>
  <c r="AV145" i="8"/>
  <c r="E139" i="10" s="1"/>
  <c r="AU145" i="8"/>
  <c r="D139" i="10" s="1"/>
  <c r="AT145" i="8"/>
  <c r="AS145" i="8"/>
  <c r="AR145" i="8"/>
  <c r="C139" i="10" s="1"/>
  <c r="AX144" i="8"/>
  <c r="AW144" i="8"/>
  <c r="AV144" i="8"/>
  <c r="E138" i="10" s="1"/>
  <c r="AU144" i="8"/>
  <c r="D138" i="10" s="1"/>
  <c r="AT144" i="8"/>
  <c r="AS144" i="8"/>
  <c r="AR144" i="8"/>
  <c r="C138" i="10" s="1"/>
  <c r="AX143" i="8"/>
  <c r="AW143" i="8"/>
  <c r="AV143" i="8"/>
  <c r="E137" i="10" s="1"/>
  <c r="AU143" i="8"/>
  <c r="D137" i="10" s="1"/>
  <c r="AT143" i="8"/>
  <c r="AS143" i="8"/>
  <c r="AR143" i="8"/>
  <c r="C137" i="10" s="1"/>
  <c r="AX142" i="8"/>
  <c r="AW142" i="8"/>
  <c r="AV142" i="8"/>
  <c r="E136" i="10" s="1"/>
  <c r="AU142" i="8"/>
  <c r="D136" i="10" s="1"/>
  <c r="AT142" i="8"/>
  <c r="AS142" i="8"/>
  <c r="AR142" i="8"/>
  <c r="C136" i="10" s="1"/>
  <c r="AX141" i="8"/>
  <c r="AW141" i="8"/>
  <c r="AV141" i="8"/>
  <c r="E135" i="10" s="1"/>
  <c r="AU141" i="8"/>
  <c r="D135" i="10" s="1"/>
  <c r="AT141" i="8"/>
  <c r="AS141" i="8"/>
  <c r="AR141" i="8"/>
  <c r="C135" i="10" s="1"/>
  <c r="AX140" i="8"/>
  <c r="AW140" i="8"/>
  <c r="AV140" i="8"/>
  <c r="E134" i="10" s="1"/>
  <c r="AU140" i="8"/>
  <c r="D134" i="10" s="1"/>
  <c r="AT140" i="8"/>
  <c r="AS140" i="8"/>
  <c r="AR140" i="8"/>
  <c r="C134" i="10" s="1"/>
  <c r="AX139" i="8"/>
  <c r="AW139" i="8"/>
  <c r="AV139" i="8"/>
  <c r="E133" i="10" s="1"/>
  <c r="AU139" i="8"/>
  <c r="D133" i="10" s="1"/>
  <c r="AT139" i="8"/>
  <c r="AS139" i="8"/>
  <c r="AR139" i="8"/>
  <c r="C133" i="10" s="1"/>
  <c r="AX138" i="8"/>
  <c r="AW138" i="8"/>
  <c r="AV138" i="8"/>
  <c r="E132" i="10" s="1"/>
  <c r="AU138" i="8"/>
  <c r="D132" i="10" s="1"/>
  <c r="AT138" i="8"/>
  <c r="AS138" i="8"/>
  <c r="AR138" i="8"/>
  <c r="C132" i="10" s="1"/>
  <c r="AX137" i="8"/>
  <c r="AW137" i="8"/>
  <c r="AV137" i="8"/>
  <c r="E131" i="10" s="1"/>
  <c r="AU137" i="8"/>
  <c r="D131" i="10" s="1"/>
  <c r="AT137" i="8"/>
  <c r="AS137" i="8"/>
  <c r="AR137" i="8"/>
  <c r="C131" i="10" s="1"/>
  <c r="AX136" i="8"/>
  <c r="AW136" i="8"/>
  <c r="AV136" i="8"/>
  <c r="E130" i="10" s="1"/>
  <c r="AU136" i="8"/>
  <c r="D130" i="10" s="1"/>
  <c r="AT136" i="8"/>
  <c r="AS136" i="8"/>
  <c r="AR136" i="8"/>
  <c r="C130" i="10" s="1"/>
  <c r="AX135" i="8"/>
  <c r="AW135" i="8"/>
  <c r="AV135" i="8"/>
  <c r="E129" i="10" s="1"/>
  <c r="AU135" i="8"/>
  <c r="D129" i="10" s="1"/>
  <c r="AT135" i="8"/>
  <c r="AS135" i="8"/>
  <c r="AR135" i="8"/>
  <c r="C129" i="10" s="1"/>
  <c r="AX134" i="8"/>
  <c r="AW134" i="8"/>
  <c r="AV134" i="8"/>
  <c r="E128" i="10" s="1"/>
  <c r="AU134" i="8"/>
  <c r="D128" i="10" s="1"/>
  <c r="AT134" i="8"/>
  <c r="AS134" i="8"/>
  <c r="AR134" i="8"/>
  <c r="C128" i="10" s="1"/>
  <c r="AX133" i="8"/>
  <c r="AW133" i="8"/>
  <c r="AV133" i="8"/>
  <c r="E127" i="10" s="1"/>
  <c r="AU133" i="8"/>
  <c r="D127" i="10" s="1"/>
  <c r="AT133" i="8"/>
  <c r="AS133" i="8"/>
  <c r="AR133" i="8"/>
  <c r="C127" i="10" s="1"/>
  <c r="AX132" i="8"/>
  <c r="AW132" i="8"/>
  <c r="AV132" i="8"/>
  <c r="E126" i="10" s="1"/>
  <c r="AU132" i="8"/>
  <c r="D126" i="10" s="1"/>
  <c r="AT132" i="8"/>
  <c r="AS132" i="8"/>
  <c r="AR132" i="8"/>
  <c r="C126" i="10" s="1"/>
  <c r="AX131" i="8"/>
  <c r="AW131" i="8"/>
  <c r="AV131" i="8"/>
  <c r="E125" i="10" s="1"/>
  <c r="AU131" i="8"/>
  <c r="D125" i="10" s="1"/>
  <c r="AT131" i="8"/>
  <c r="AS131" i="8"/>
  <c r="AR131" i="8"/>
  <c r="C125" i="10" s="1"/>
  <c r="AX130" i="8"/>
  <c r="AW130" i="8"/>
  <c r="AV130" i="8"/>
  <c r="E124" i="10" s="1"/>
  <c r="AU130" i="8"/>
  <c r="D124" i="10" s="1"/>
  <c r="AT130" i="8"/>
  <c r="AS130" i="8"/>
  <c r="AR130" i="8"/>
  <c r="C124" i="10" s="1"/>
  <c r="AX129" i="8"/>
  <c r="AW129" i="8"/>
  <c r="AV129" i="8"/>
  <c r="E123" i="10" s="1"/>
  <c r="AU129" i="8"/>
  <c r="D123" i="10" s="1"/>
  <c r="AT129" i="8"/>
  <c r="AS129" i="8"/>
  <c r="AR129" i="8"/>
  <c r="C123" i="10" s="1"/>
  <c r="AX128" i="8"/>
  <c r="AW128" i="8"/>
  <c r="AV128" i="8"/>
  <c r="E122" i="10" s="1"/>
  <c r="AU128" i="8"/>
  <c r="D122" i="10" s="1"/>
  <c r="AT128" i="8"/>
  <c r="AS128" i="8"/>
  <c r="AR128" i="8"/>
  <c r="C122" i="10" s="1"/>
  <c r="AX127" i="8"/>
  <c r="AW127" i="8"/>
  <c r="AV127" i="8"/>
  <c r="E121" i="10" s="1"/>
  <c r="AU127" i="8"/>
  <c r="D121" i="10" s="1"/>
  <c r="AT127" i="8"/>
  <c r="AS127" i="8"/>
  <c r="AR127" i="8"/>
  <c r="C121" i="10" s="1"/>
  <c r="AX126" i="8"/>
  <c r="AW126" i="8"/>
  <c r="AV126" i="8"/>
  <c r="E120" i="10" s="1"/>
  <c r="AU126" i="8"/>
  <c r="D120" i="10" s="1"/>
  <c r="AT126" i="8"/>
  <c r="AS126" i="8"/>
  <c r="AR126" i="8"/>
  <c r="C120" i="10" s="1"/>
  <c r="AX125" i="8"/>
  <c r="AW125" i="8"/>
  <c r="AV125" i="8"/>
  <c r="E119" i="10" s="1"/>
  <c r="AU125" i="8"/>
  <c r="D119" i="10" s="1"/>
  <c r="AT125" i="8"/>
  <c r="AS125" i="8"/>
  <c r="AR125" i="8"/>
  <c r="C119" i="10" s="1"/>
  <c r="AX124" i="8"/>
  <c r="AW124" i="8"/>
  <c r="AV124" i="8"/>
  <c r="E118" i="10" s="1"/>
  <c r="AU124" i="8"/>
  <c r="D118" i="10" s="1"/>
  <c r="AT124" i="8"/>
  <c r="AS124" i="8"/>
  <c r="AR124" i="8"/>
  <c r="C118" i="10" s="1"/>
  <c r="AX123" i="8"/>
  <c r="AW123" i="8"/>
  <c r="AV123" i="8"/>
  <c r="E117" i="10" s="1"/>
  <c r="AU123" i="8"/>
  <c r="D117" i="10" s="1"/>
  <c r="AT123" i="8"/>
  <c r="AS123" i="8"/>
  <c r="AR123" i="8"/>
  <c r="C117" i="10" s="1"/>
  <c r="AX122" i="8"/>
  <c r="AW122" i="8"/>
  <c r="AV122" i="8"/>
  <c r="E116" i="10" s="1"/>
  <c r="AU122" i="8"/>
  <c r="D116" i="10" s="1"/>
  <c r="AT122" i="8"/>
  <c r="AS122" i="8"/>
  <c r="AR122" i="8"/>
  <c r="C116" i="10" s="1"/>
  <c r="AX121" i="8"/>
  <c r="AW121" i="8"/>
  <c r="AV121" i="8"/>
  <c r="E115" i="10" s="1"/>
  <c r="AU121" i="8"/>
  <c r="D115" i="10" s="1"/>
  <c r="AT121" i="8"/>
  <c r="AS121" i="8"/>
  <c r="AR121" i="8"/>
  <c r="C115" i="10" s="1"/>
  <c r="AX120" i="8"/>
  <c r="AW120" i="8"/>
  <c r="AV120" i="8"/>
  <c r="E114" i="10" s="1"/>
  <c r="AU120" i="8"/>
  <c r="D114" i="10" s="1"/>
  <c r="AT120" i="8"/>
  <c r="AS120" i="8"/>
  <c r="AR120" i="8"/>
  <c r="C114" i="10" s="1"/>
  <c r="AX119" i="8"/>
  <c r="AW119" i="8"/>
  <c r="AV119" i="8"/>
  <c r="E113" i="10" s="1"/>
  <c r="AU119" i="8"/>
  <c r="D113" i="10" s="1"/>
  <c r="AT119" i="8"/>
  <c r="AS119" i="8"/>
  <c r="AR119" i="8"/>
  <c r="C113" i="10" s="1"/>
  <c r="AX118" i="8"/>
  <c r="AW118" i="8"/>
  <c r="AV118" i="8"/>
  <c r="E112" i="10" s="1"/>
  <c r="AU118" i="8"/>
  <c r="D112" i="10" s="1"/>
  <c r="AT118" i="8"/>
  <c r="AS118" i="8"/>
  <c r="AR118" i="8"/>
  <c r="C112" i="10" s="1"/>
  <c r="AX117" i="8"/>
  <c r="AW117" i="8"/>
  <c r="AV117" i="8"/>
  <c r="E111" i="10" s="1"/>
  <c r="AU117" i="8"/>
  <c r="D111" i="10" s="1"/>
  <c r="AT117" i="8"/>
  <c r="AS117" i="8"/>
  <c r="AR117" i="8"/>
  <c r="C111" i="10" s="1"/>
  <c r="AX116" i="8"/>
  <c r="AW116" i="8"/>
  <c r="AV116" i="8"/>
  <c r="E110" i="10" s="1"/>
  <c r="AU116" i="8"/>
  <c r="D110" i="10" s="1"/>
  <c r="AT116" i="8"/>
  <c r="AS116" i="8"/>
  <c r="AR116" i="8"/>
  <c r="C110" i="10" s="1"/>
  <c r="AX115" i="8"/>
  <c r="AW115" i="8"/>
  <c r="AV115" i="8"/>
  <c r="E109" i="10" s="1"/>
  <c r="AU115" i="8"/>
  <c r="D109" i="10" s="1"/>
  <c r="AT115" i="8"/>
  <c r="AS115" i="8"/>
  <c r="AR115" i="8"/>
  <c r="C109" i="10" s="1"/>
  <c r="AX114" i="8"/>
  <c r="AW114" i="8"/>
  <c r="AV114" i="8"/>
  <c r="E108" i="10" s="1"/>
  <c r="AU114" i="8"/>
  <c r="D108" i="10" s="1"/>
  <c r="AT114" i="8"/>
  <c r="AS114" i="8"/>
  <c r="AR114" i="8"/>
  <c r="C108" i="10" s="1"/>
  <c r="AX113" i="8"/>
  <c r="AW113" i="8"/>
  <c r="AV113" i="8"/>
  <c r="E107" i="10" s="1"/>
  <c r="AU113" i="8"/>
  <c r="D107" i="10" s="1"/>
  <c r="AT113" i="8"/>
  <c r="AS113" i="8"/>
  <c r="AR113" i="8"/>
  <c r="C107" i="10" s="1"/>
  <c r="AX112" i="8"/>
  <c r="AW112" i="8"/>
  <c r="AV112" i="8"/>
  <c r="E106" i="10" s="1"/>
  <c r="AU112" i="8"/>
  <c r="D106" i="10" s="1"/>
  <c r="AT112" i="8"/>
  <c r="AS112" i="8"/>
  <c r="AR112" i="8"/>
  <c r="C106" i="10" s="1"/>
  <c r="AX111" i="8"/>
  <c r="AW111" i="8"/>
  <c r="AV111" i="8"/>
  <c r="E105" i="10" s="1"/>
  <c r="AU111" i="8"/>
  <c r="D105" i="10" s="1"/>
  <c r="AT111" i="8"/>
  <c r="AS111" i="8"/>
  <c r="AR111" i="8"/>
  <c r="C105" i="10" s="1"/>
  <c r="AX110" i="8"/>
  <c r="AW110" i="8"/>
  <c r="AV110" i="8"/>
  <c r="E104" i="10" s="1"/>
  <c r="AU110" i="8"/>
  <c r="D104" i="10" s="1"/>
  <c r="AT110" i="8"/>
  <c r="AS110" i="8"/>
  <c r="AR110" i="8"/>
  <c r="C104" i="10" s="1"/>
  <c r="AX109" i="8"/>
  <c r="AW109" i="8"/>
  <c r="AV109" i="8"/>
  <c r="E103" i="10" s="1"/>
  <c r="AU109" i="8"/>
  <c r="D103" i="10" s="1"/>
  <c r="AT109" i="8"/>
  <c r="AS109" i="8"/>
  <c r="AR109" i="8"/>
  <c r="C103" i="10" s="1"/>
  <c r="AX108" i="8"/>
  <c r="AW108" i="8"/>
  <c r="AV108" i="8"/>
  <c r="E102" i="10" s="1"/>
  <c r="AU108" i="8"/>
  <c r="D102" i="10" s="1"/>
  <c r="AT108" i="8"/>
  <c r="AS108" i="8"/>
  <c r="AR108" i="8"/>
  <c r="C102" i="10" s="1"/>
  <c r="AX107" i="8"/>
  <c r="AW107" i="8"/>
  <c r="AV107" i="8"/>
  <c r="E101" i="10" s="1"/>
  <c r="AU107" i="8"/>
  <c r="D101" i="10" s="1"/>
  <c r="AT107" i="8"/>
  <c r="AS107" i="8"/>
  <c r="AR107" i="8"/>
  <c r="C101" i="10" s="1"/>
  <c r="AX106" i="8"/>
  <c r="AW106" i="8"/>
  <c r="AV106" i="8"/>
  <c r="E100" i="10" s="1"/>
  <c r="AU106" i="8"/>
  <c r="D100" i="10" s="1"/>
  <c r="AT106" i="8"/>
  <c r="AS106" i="8"/>
  <c r="AR106" i="8"/>
  <c r="C100" i="10" s="1"/>
  <c r="AX105" i="8"/>
  <c r="AW105" i="8"/>
  <c r="AV105" i="8"/>
  <c r="E99" i="10" s="1"/>
  <c r="AU105" i="8"/>
  <c r="D99" i="10" s="1"/>
  <c r="AT105" i="8"/>
  <c r="AS105" i="8"/>
  <c r="AR105" i="8"/>
  <c r="C99" i="10" s="1"/>
  <c r="AX104" i="8"/>
  <c r="AW104" i="8"/>
  <c r="AV104" i="8"/>
  <c r="E98" i="10" s="1"/>
  <c r="AU104" i="8"/>
  <c r="D98" i="10" s="1"/>
  <c r="AT104" i="8"/>
  <c r="AS104" i="8"/>
  <c r="AR104" i="8"/>
  <c r="C98" i="10" s="1"/>
  <c r="AX103" i="8"/>
  <c r="AW103" i="8"/>
  <c r="AV103" i="8"/>
  <c r="E97" i="10" s="1"/>
  <c r="AU103" i="8"/>
  <c r="D97" i="10" s="1"/>
  <c r="AT103" i="8"/>
  <c r="AS103" i="8"/>
  <c r="AR103" i="8"/>
  <c r="C97" i="10" s="1"/>
  <c r="AX102" i="8"/>
  <c r="AW102" i="8"/>
  <c r="AV102" i="8"/>
  <c r="E96" i="10" s="1"/>
  <c r="AU102" i="8"/>
  <c r="D96" i="10" s="1"/>
  <c r="AT102" i="8"/>
  <c r="AS102" i="8"/>
  <c r="AR102" i="8"/>
  <c r="C96" i="10" s="1"/>
  <c r="AX101" i="8"/>
  <c r="AW101" i="8"/>
  <c r="AV101" i="8"/>
  <c r="E95" i="10" s="1"/>
  <c r="AU101" i="8"/>
  <c r="D95" i="10" s="1"/>
  <c r="AT101" i="8"/>
  <c r="AS101" i="8"/>
  <c r="AR101" i="8"/>
  <c r="C95" i="10" s="1"/>
  <c r="AX100" i="8"/>
  <c r="AW100" i="8"/>
  <c r="AV100" i="8"/>
  <c r="E94" i="10" s="1"/>
  <c r="AU100" i="8"/>
  <c r="D94" i="10" s="1"/>
  <c r="AT100" i="8"/>
  <c r="AS100" i="8"/>
  <c r="AR100" i="8"/>
  <c r="C94" i="10" s="1"/>
  <c r="AX99" i="8"/>
  <c r="AW99" i="8"/>
  <c r="AV99" i="8"/>
  <c r="E93" i="10" s="1"/>
  <c r="AU99" i="8"/>
  <c r="D93" i="10" s="1"/>
  <c r="AT99" i="8"/>
  <c r="AS99" i="8"/>
  <c r="AR99" i="8"/>
  <c r="C93" i="10" s="1"/>
  <c r="AX98" i="8"/>
  <c r="AW98" i="8"/>
  <c r="AV98" i="8"/>
  <c r="E92" i="10" s="1"/>
  <c r="AU98" i="8"/>
  <c r="D92" i="10" s="1"/>
  <c r="AT98" i="8"/>
  <c r="AS98" i="8"/>
  <c r="AR98" i="8"/>
  <c r="C92" i="10" s="1"/>
  <c r="AX97" i="8"/>
  <c r="AW97" i="8"/>
  <c r="AV97" i="8"/>
  <c r="E91" i="10" s="1"/>
  <c r="AU97" i="8"/>
  <c r="D91" i="10" s="1"/>
  <c r="AT97" i="8"/>
  <c r="AS97" i="8"/>
  <c r="AR97" i="8"/>
  <c r="C91" i="10" s="1"/>
  <c r="AX96" i="8"/>
  <c r="AW96" i="8"/>
  <c r="AV96" i="8"/>
  <c r="E90" i="10" s="1"/>
  <c r="AU96" i="8"/>
  <c r="D90" i="10" s="1"/>
  <c r="AT96" i="8"/>
  <c r="AS96" i="8"/>
  <c r="AR96" i="8"/>
  <c r="C90" i="10" s="1"/>
  <c r="AX95" i="8"/>
  <c r="AW95" i="8"/>
  <c r="AV95" i="8"/>
  <c r="E89" i="10" s="1"/>
  <c r="AU95" i="8"/>
  <c r="D89" i="10" s="1"/>
  <c r="AT95" i="8"/>
  <c r="AS95" i="8"/>
  <c r="AR95" i="8"/>
  <c r="C89" i="10" s="1"/>
  <c r="AX94" i="8"/>
  <c r="AW94" i="8"/>
  <c r="AV94" i="8"/>
  <c r="E88" i="10" s="1"/>
  <c r="AU94" i="8"/>
  <c r="D88" i="10" s="1"/>
  <c r="AT94" i="8"/>
  <c r="AS94" i="8"/>
  <c r="AR94" i="8"/>
  <c r="C88" i="10" s="1"/>
  <c r="AX93" i="8"/>
  <c r="AW93" i="8"/>
  <c r="AV93" i="8"/>
  <c r="E87" i="10" s="1"/>
  <c r="AU93" i="8"/>
  <c r="D87" i="10" s="1"/>
  <c r="AT93" i="8"/>
  <c r="AS93" i="8"/>
  <c r="AR93" i="8"/>
  <c r="C87" i="10" s="1"/>
  <c r="AX92" i="8"/>
  <c r="AW92" i="8"/>
  <c r="AV92" i="8"/>
  <c r="E86" i="10" s="1"/>
  <c r="AU92" i="8"/>
  <c r="D86" i="10" s="1"/>
  <c r="AT92" i="8"/>
  <c r="AS92" i="8"/>
  <c r="AR92" i="8"/>
  <c r="C86" i="10" s="1"/>
  <c r="AX91" i="8"/>
  <c r="AW91" i="8"/>
  <c r="AV91" i="8"/>
  <c r="E85" i="10" s="1"/>
  <c r="AU91" i="8"/>
  <c r="D85" i="10" s="1"/>
  <c r="AT91" i="8"/>
  <c r="AS91" i="8"/>
  <c r="AR91" i="8"/>
  <c r="C85" i="10" s="1"/>
  <c r="AX90" i="8"/>
  <c r="AW90" i="8"/>
  <c r="AV90" i="8"/>
  <c r="E84" i="10" s="1"/>
  <c r="AU90" i="8"/>
  <c r="D84" i="10" s="1"/>
  <c r="AT90" i="8"/>
  <c r="AS90" i="8"/>
  <c r="AR90" i="8"/>
  <c r="C84" i="10" s="1"/>
  <c r="AX89" i="8"/>
  <c r="AW89" i="8"/>
  <c r="AV89" i="8"/>
  <c r="E83" i="10" s="1"/>
  <c r="AU89" i="8"/>
  <c r="D83" i="10" s="1"/>
  <c r="AT89" i="8"/>
  <c r="AS89" i="8"/>
  <c r="AR89" i="8"/>
  <c r="C83" i="10" s="1"/>
  <c r="AX88" i="8"/>
  <c r="AW88" i="8"/>
  <c r="AV88" i="8"/>
  <c r="E82" i="10" s="1"/>
  <c r="AU88" i="8"/>
  <c r="D82" i="10" s="1"/>
  <c r="AT88" i="8"/>
  <c r="AS88" i="8"/>
  <c r="AR88" i="8"/>
  <c r="C82" i="10" s="1"/>
  <c r="AX87" i="8"/>
  <c r="AW87" i="8"/>
  <c r="AV87" i="8"/>
  <c r="E81" i="10" s="1"/>
  <c r="AU87" i="8"/>
  <c r="D81" i="10" s="1"/>
  <c r="AT87" i="8"/>
  <c r="AS87" i="8"/>
  <c r="AR87" i="8"/>
  <c r="C81" i="10" s="1"/>
  <c r="AX86" i="8"/>
  <c r="AW86" i="8"/>
  <c r="AV86" i="8"/>
  <c r="E80" i="10" s="1"/>
  <c r="AU86" i="8"/>
  <c r="D80" i="10" s="1"/>
  <c r="AT86" i="8"/>
  <c r="AS86" i="8"/>
  <c r="AR86" i="8"/>
  <c r="C80" i="10" s="1"/>
  <c r="AX85" i="8"/>
  <c r="AW85" i="8"/>
  <c r="AV85" i="8"/>
  <c r="E79" i="10" s="1"/>
  <c r="AU85" i="8"/>
  <c r="D79" i="10" s="1"/>
  <c r="AT85" i="8"/>
  <c r="AS85" i="8"/>
  <c r="AR85" i="8"/>
  <c r="C79" i="10" s="1"/>
  <c r="AX84" i="8"/>
  <c r="AW84" i="8"/>
  <c r="AV84" i="8"/>
  <c r="E78" i="10" s="1"/>
  <c r="AU84" i="8"/>
  <c r="D78" i="10" s="1"/>
  <c r="AT84" i="8"/>
  <c r="AS84" i="8"/>
  <c r="AR84" i="8"/>
  <c r="C78" i="10" s="1"/>
  <c r="AX83" i="8"/>
  <c r="AW83" i="8"/>
  <c r="AV83" i="8"/>
  <c r="E77" i="10" s="1"/>
  <c r="AU83" i="8"/>
  <c r="D77" i="10" s="1"/>
  <c r="AT83" i="8"/>
  <c r="AS83" i="8"/>
  <c r="AR83" i="8"/>
  <c r="C77" i="10" s="1"/>
  <c r="AX82" i="8"/>
  <c r="AW82" i="8"/>
  <c r="AV82" i="8"/>
  <c r="E76" i="10" s="1"/>
  <c r="AU82" i="8"/>
  <c r="D76" i="10" s="1"/>
  <c r="AT82" i="8"/>
  <c r="AS82" i="8"/>
  <c r="AR82" i="8"/>
  <c r="C76" i="10" s="1"/>
  <c r="AX81" i="8"/>
  <c r="AW81" i="8"/>
  <c r="AV81" i="8"/>
  <c r="E75" i="10" s="1"/>
  <c r="AU81" i="8"/>
  <c r="D75" i="10" s="1"/>
  <c r="AT81" i="8"/>
  <c r="AS81" i="8"/>
  <c r="AR81" i="8"/>
  <c r="C75" i="10" s="1"/>
  <c r="AX80" i="8"/>
  <c r="AW80" i="8"/>
  <c r="AV80" i="8"/>
  <c r="E74" i="10" s="1"/>
  <c r="AU80" i="8"/>
  <c r="D74" i="10" s="1"/>
  <c r="AT80" i="8"/>
  <c r="AS80" i="8"/>
  <c r="AR80" i="8"/>
  <c r="C74" i="10" s="1"/>
  <c r="AX79" i="8"/>
  <c r="AW79" i="8"/>
  <c r="AV79" i="8"/>
  <c r="E73" i="10" s="1"/>
  <c r="AU79" i="8"/>
  <c r="D73" i="10" s="1"/>
  <c r="AT79" i="8"/>
  <c r="AS79" i="8"/>
  <c r="AR79" i="8"/>
  <c r="C73" i="10" s="1"/>
  <c r="AX78" i="8"/>
  <c r="AW78" i="8"/>
  <c r="AV78" i="8"/>
  <c r="E72" i="10" s="1"/>
  <c r="AU78" i="8"/>
  <c r="D72" i="10" s="1"/>
  <c r="AT78" i="8"/>
  <c r="AS78" i="8"/>
  <c r="AR78" i="8"/>
  <c r="C72" i="10" s="1"/>
  <c r="AX77" i="8"/>
  <c r="AW77" i="8"/>
  <c r="AV77" i="8"/>
  <c r="E71" i="10" s="1"/>
  <c r="AU77" i="8"/>
  <c r="D71" i="10" s="1"/>
  <c r="AT77" i="8"/>
  <c r="AS77" i="8"/>
  <c r="AR77" i="8"/>
  <c r="C71" i="10" s="1"/>
  <c r="AX76" i="8"/>
  <c r="AW76" i="8"/>
  <c r="AV76" i="8"/>
  <c r="E70" i="10" s="1"/>
  <c r="AU76" i="8"/>
  <c r="D70" i="10" s="1"/>
  <c r="AT76" i="8"/>
  <c r="AS76" i="8"/>
  <c r="AR76" i="8"/>
  <c r="C70" i="10" s="1"/>
  <c r="AX75" i="8"/>
  <c r="AW75" i="8"/>
  <c r="AV75" i="8"/>
  <c r="E69" i="10" s="1"/>
  <c r="AU75" i="8"/>
  <c r="D69" i="10" s="1"/>
  <c r="AT75" i="8"/>
  <c r="AS75" i="8"/>
  <c r="AR75" i="8"/>
  <c r="C69" i="10" s="1"/>
  <c r="AX74" i="8"/>
  <c r="AW74" i="8"/>
  <c r="AV74" i="8"/>
  <c r="E68" i="10" s="1"/>
  <c r="AU74" i="8"/>
  <c r="D68" i="10" s="1"/>
  <c r="AT74" i="8"/>
  <c r="AS74" i="8"/>
  <c r="AR74" i="8"/>
  <c r="C68" i="10" s="1"/>
  <c r="AX73" i="8"/>
  <c r="AW73" i="8"/>
  <c r="AV73" i="8"/>
  <c r="E67" i="10" s="1"/>
  <c r="AU73" i="8"/>
  <c r="D67" i="10" s="1"/>
  <c r="AT73" i="8"/>
  <c r="AS73" i="8"/>
  <c r="AR73" i="8"/>
  <c r="C67" i="10" s="1"/>
  <c r="AX72" i="8"/>
  <c r="AW72" i="8"/>
  <c r="AV72" i="8"/>
  <c r="E66" i="10" s="1"/>
  <c r="AU72" i="8"/>
  <c r="D66" i="10" s="1"/>
  <c r="AT72" i="8"/>
  <c r="AS72" i="8"/>
  <c r="AR72" i="8"/>
  <c r="C66" i="10" s="1"/>
  <c r="AX71" i="8"/>
  <c r="AW71" i="8"/>
  <c r="AV71" i="8"/>
  <c r="E65" i="10" s="1"/>
  <c r="AU71" i="8"/>
  <c r="D65" i="10" s="1"/>
  <c r="AT71" i="8"/>
  <c r="AS71" i="8"/>
  <c r="AR71" i="8"/>
  <c r="C65" i="10" s="1"/>
  <c r="AX70" i="8"/>
  <c r="AW70" i="8"/>
  <c r="AV70" i="8"/>
  <c r="E64" i="10" s="1"/>
  <c r="AU70" i="8"/>
  <c r="D64" i="10" s="1"/>
  <c r="AT70" i="8"/>
  <c r="AS70" i="8"/>
  <c r="AR70" i="8"/>
  <c r="C64" i="10" s="1"/>
  <c r="AX69" i="8"/>
  <c r="AW69" i="8"/>
  <c r="AV69" i="8"/>
  <c r="E63" i="10" s="1"/>
  <c r="AU69" i="8"/>
  <c r="D63" i="10" s="1"/>
  <c r="AT69" i="8"/>
  <c r="AS69" i="8"/>
  <c r="AR69" i="8"/>
  <c r="C63" i="10" s="1"/>
  <c r="AX68" i="8"/>
  <c r="AW68" i="8"/>
  <c r="AV68" i="8"/>
  <c r="E62" i="10" s="1"/>
  <c r="AU68" i="8"/>
  <c r="D62" i="10" s="1"/>
  <c r="AT68" i="8"/>
  <c r="AS68" i="8"/>
  <c r="AR68" i="8"/>
  <c r="C62" i="10" s="1"/>
  <c r="AX67" i="8"/>
  <c r="AW67" i="8"/>
  <c r="AV67" i="8"/>
  <c r="E61" i="10" s="1"/>
  <c r="AU67" i="8"/>
  <c r="D61" i="10" s="1"/>
  <c r="AT67" i="8"/>
  <c r="AS67" i="8"/>
  <c r="AR67" i="8"/>
  <c r="C61" i="10" s="1"/>
  <c r="AX66" i="8"/>
  <c r="AW66" i="8"/>
  <c r="AV66" i="8"/>
  <c r="E60" i="10" s="1"/>
  <c r="AU66" i="8"/>
  <c r="D60" i="10" s="1"/>
  <c r="AT66" i="8"/>
  <c r="AS66" i="8"/>
  <c r="AR66" i="8"/>
  <c r="C60" i="10" s="1"/>
  <c r="AX65" i="8"/>
  <c r="AW65" i="8"/>
  <c r="AV65" i="8"/>
  <c r="E59" i="10" s="1"/>
  <c r="AU65" i="8"/>
  <c r="D59" i="10" s="1"/>
  <c r="AT65" i="8"/>
  <c r="AS65" i="8"/>
  <c r="AR65" i="8"/>
  <c r="C59" i="10" s="1"/>
  <c r="AX64" i="8"/>
  <c r="AW64" i="8"/>
  <c r="AV64" i="8"/>
  <c r="E58" i="10" s="1"/>
  <c r="AU64" i="8"/>
  <c r="D58" i="10" s="1"/>
  <c r="AT64" i="8"/>
  <c r="AS64" i="8"/>
  <c r="AR64" i="8"/>
  <c r="C58" i="10" s="1"/>
  <c r="AX63" i="8"/>
  <c r="AW63" i="8"/>
  <c r="AV63" i="8"/>
  <c r="E57" i="10" s="1"/>
  <c r="AU63" i="8"/>
  <c r="D57" i="10" s="1"/>
  <c r="AT63" i="8"/>
  <c r="AS63" i="8"/>
  <c r="AR63" i="8"/>
  <c r="C57" i="10" s="1"/>
  <c r="AX62" i="8"/>
  <c r="AW62" i="8"/>
  <c r="AV62" i="8"/>
  <c r="E56" i="10" s="1"/>
  <c r="AU62" i="8"/>
  <c r="D56" i="10" s="1"/>
  <c r="AT62" i="8"/>
  <c r="AS62" i="8"/>
  <c r="AR62" i="8"/>
  <c r="C56" i="10" s="1"/>
  <c r="AX61" i="8"/>
  <c r="AW61" i="8"/>
  <c r="AV61" i="8"/>
  <c r="E55" i="10" s="1"/>
  <c r="AU61" i="8"/>
  <c r="D55" i="10" s="1"/>
  <c r="AT61" i="8"/>
  <c r="AS61" i="8"/>
  <c r="AR61" i="8"/>
  <c r="C55" i="10" s="1"/>
  <c r="AX60" i="8"/>
  <c r="AW60" i="8"/>
  <c r="AV60" i="8"/>
  <c r="E54" i="10" s="1"/>
  <c r="AU60" i="8"/>
  <c r="D54" i="10" s="1"/>
  <c r="AT60" i="8"/>
  <c r="AS60" i="8"/>
  <c r="AR60" i="8"/>
  <c r="C54" i="10" s="1"/>
  <c r="AX59" i="8"/>
  <c r="AW59" i="8"/>
  <c r="AV59" i="8"/>
  <c r="E53" i="10" s="1"/>
  <c r="AU59" i="8"/>
  <c r="D53" i="10" s="1"/>
  <c r="AT59" i="8"/>
  <c r="AS59" i="8"/>
  <c r="AR59" i="8"/>
  <c r="C53" i="10" s="1"/>
  <c r="AX58" i="8"/>
  <c r="AW58" i="8"/>
  <c r="AV58" i="8"/>
  <c r="E52" i="10" s="1"/>
  <c r="AU58" i="8"/>
  <c r="D52" i="10" s="1"/>
  <c r="AT58" i="8"/>
  <c r="AS58" i="8"/>
  <c r="AR58" i="8"/>
  <c r="C52" i="10" s="1"/>
  <c r="AX57" i="8"/>
  <c r="AW57" i="8"/>
  <c r="AV57" i="8"/>
  <c r="E51" i="10" s="1"/>
  <c r="AU57" i="8"/>
  <c r="D51" i="10" s="1"/>
  <c r="AT57" i="8"/>
  <c r="AS57" i="8"/>
  <c r="AR57" i="8"/>
  <c r="C51" i="10" s="1"/>
  <c r="AX56" i="8"/>
  <c r="AW56" i="8"/>
  <c r="AV56" i="8"/>
  <c r="E50" i="10" s="1"/>
  <c r="AU56" i="8"/>
  <c r="D50" i="10" s="1"/>
  <c r="AT56" i="8"/>
  <c r="AS56" i="8"/>
  <c r="AR56" i="8"/>
  <c r="C50" i="10" s="1"/>
  <c r="AX55" i="8"/>
  <c r="AW55" i="8"/>
  <c r="AV55" i="8"/>
  <c r="E49" i="10" s="1"/>
  <c r="AU55" i="8"/>
  <c r="D49" i="10" s="1"/>
  <c r="AT55" i="8"/>
  <c r="AS55" i="8"/>
  <c r="AR55" i="8"/>
  <c r="C49" i="10" s="1"/>
  <c r="AX54" i="8"/>
  <c r="AW54" i="8"/>
  <c r="AV54" i="8"/>
  <c r="E48" i="10" s="1"/>
  <c r="AU54" i="8"/>
  <c r="D48" i="10" s="1"/>
  <c r="AT54" i="8"/>
  <c r="AS54" i="8"/>
  <c r="AR54" i="8"/>
  <c r="C48" i="10" s="1"/>
  <c r="AX53" i="8"/>
  <c r="AW53" i="8"/>
  <c r="AV53" i="8"/>
  <c r="E47" i="10" s="1"/>
  <c r="AU53" i="8"/>
  <c r="D47" i="10" s="1"/>
  <c r="AT53" i="8"/>
  <c r="AS53" i="8"/>
  <c r="AR53" i="8"/>
  <c r="C47" i="10" s="1"/>
  <c r="AX52" i="8"/>
  <c r="AW52" i="8"/>
  <c r="AV52" i="8"/>
  <c r="E46" i="10" s="1"/>
  <c r="AU52" i="8"/>
  <c r="D46" i="10" s="1"/>
  <c r="AT52" i="8"/>
  <c r="AS52" i="8"/>
  <c r="AR52" i="8"/>
  <c r="C46" i="10" s="1"/>
  <c r="AX51" i="8"/>
  <c r="AW51" i="8"/>
  <c r="AV51" i="8"/>
  <c r="E45" i="10" s="1"/>
  <c r="AU51" i="8"/>
  <c r="D45" i="10" s="1"/>
  <c r="AT51" i="8"/>
  <c r="AS51" i="8"/>
  <c r="AR51" i="8"/>
  <c r="C45" i="10" s="1"/>
  <c r="AX50" i="8"/>
  <c r="AW50" i="8"/>
  <c r="AV50" i="8"/>
  <c r="E44" i="10" s="1"/>
  <c r="AU50" i="8"/>
  <c r="D44" i="10" s="1"/>
  <c r="AT50" i="8"/>
  <c r="AS50" i="8"/>
  <c r="AR50" i="8"/>
  <c r="C44" i="10" s="1"/>
  <c r="AX49" i="8"/>
  <c r="AW49" i="8"/>
  <c r="AV49" i="8"/>
  <c r="E43" i="10" s="1"/>
  <c r="AU49" i="8"/>
  <c r="D43" i="10" s="1"/>
  <c r="AT49" i="8"/>
  <c r="AS49" i="8"/>
  <c r="AR49" i="8"/>
  <c r="C43" i="10" s="1"/>
  <c r="AX48" i="8"/>
  <c r="AW48" i="8"/>
  <c r="AV48" i="8"/>
  <c r="E42" i="10" s="1"/>
  <c r="AU48" i="8"/>
  <c r="D42" i="10" s="1"/>
  <c r="AT48" i="8"/>
  <c r="AS48" i="8"/>
  <c r="AR48" i="8"/>
  <c r="C42" i="10" s="1"/>
  <c r="AX47" i="8"/>
  <c r="AW47" i="8"/>
  <c r="AV47" i="8"/>
  <c r="E41" i="10" s="1"/>
  <c r="AU47" i="8"/>
  <c r="D41" i="10" s="1"/>
  <c r="AT47" i="8"/>
  <c r="AS47" i="8"/>
  <c r="AR47" i="8"/>
  <c r="C41" i="10" s="1"/>
  <c r="AX46" i="8"/>
  <c r="AW46" i="8"/>
  <c r="AV46" i="8"/>
  <c r="E40" i="10" s="1"/>
  <c r="AU46" i="8"/>
  <c r="D40" i="10" s="1"/>
  <c r="AT46" i="8"/>
  <c r="AS46" i="8"/>
  <c r="AR46" i="8"/>
  <c r="C40" i="10" s="1"/>
  <c r="AX45" i="8"/>
  <c r="AW45" i="8"/>
  <c r="AV45" i="8"/>
  <c r="E39" i="10" s="1"/>
  <c r="AU45" i="8"/>
  <c r="D39" i="10" s="1"/>
  <c r="AT45" i="8"/>
  <c r="AS45" i="8"/>
  <c r="AR45" i="8"/>
  <c r="C39" i="10" s="1"/>
  <c r="AX44" i="8"/>
  <c r="AW44" i="8"/>
  <c r="AV44" i="8"/>
  <c r="E38" i="10" s="1"/>
  <c r="AU44" i="8"/>
  <c r="D38" i="10" s="1"/>
  <c r="AT44" i="8"/>
  <c r="AS44" i="8"/>
  <c r="AR44" i="8"/>
  <c r="C38" i="10" s="1"/>
  <c r="AX43" i="8"/>
  <c r="AW43" i="8"/>
  <c r="AV43" i="8"/>
  <c r="E37" i="10" s="1"/>
  <c r="AU43" i="8"/>
  <c r="D37" i="10" s="1"/>
  <c r="AT43" i="8"/>
  <c r="AS43" i="8"/>
  <c r="AR43" i="8"/>
  <c r="C37" i="10" s="1"/>
  <c r="AX42" i="8"/>
  <c r="AW42" i="8"/>
  <c r="AV42" i="8"/>
  <c r="E36" i="10" s="1"/>
  <c r="AU42" i="8"/>
  <c r="D36" i="10" s="1"/>
  <c r="AT42" i="8"/>
  <c r="AS42" i="8"/>
  <c r="AR42" i="8"/>
  <c r="C36" i="10" s="1"/>
  <c r="AX41" i="8"/>
  <c r="AW41" i="8"/>
  <c r="AV41" i="8"/>
  <c r="E35" i="10" s="1"/>
  <c r="AU41" i="8"/>
  <c r="D35" i="10" s="1"/>
  <c r="AT41" i="8"/>
  <c r="AS41" i="8"/>
  <c r="AR41" i="8"/>
  <c r="C35" i="10" s="1"/>
  <c r="AX40" i="8"/>
  <c r="AW40" i="8"/>
  <c r="AV40" i="8"/>
  <c r="E34" i="10" s="1"/>
  <c r="AU40" i="8"/>
  <c r="D34" i="10" s="1"/>
  <c r="AT40" i="8"/>
  <c r="AS40" i="8"/>
  <c r="AR40" i="8"/>
  <c r="C34" i="10" s="1"/>
  <c r="AX39" i="8"/>
  <c r="AW39" i="8"/>
  <c r="AV39" i="8"/>
  <c r="E33" i="10" s="1"/>
  <c r="AU39" i="8"/>
  <c r="D33" i="10" s="1"/>
  <c r="AT39" i="8"/>
  <c r="AS39" i="8"/>
  <c r="AR39" i="8"/>
  <c r="C33" i="10" s="1"/>
  <c r="AX38" i="8"/>
  <c r="AW38" i="8"/>
  <c r="AV38" i="8"/>
  <c r="E32" i="10" s="1"/>
  <c r="AU38" i="8"/>
  <c r="D32" i="10" s="1"/>
  <c r="AT38" i="8"/>
  <c r="AS38" i="8"/>
  <c r="AR38" i="8"/>
  <c r="C32" i="10" s="1"/>
  <c r="AX37" i="8"/>
  <c r="AW37" i="8"/>
  <c r="AV37" i="8"/>
  <c r="E31" i="10" s="1"/>
  <c r="AU37" i="8"/>
  <c r="D31" i="10" s="1"/>
  <c r="AT37" i="8"/>
  <c r="AS37" i="8"/>
  <c r="AR37" i="8"/>
  <c r="C31" i="10" s="1"/>
  <c r="AX36" i="8"/>
  <c r="AW36" i="8"/>
  <c r="AV36" i="8"/>
  <c r="E30" i="10" s="1"/>
  <c r="AU36" i="8"/>
  <c r="D30" i="10" s="1"/>
  <c r="AT36" i="8"/>
  <c r="AS36" i="8"/>
  <c r="AR36" i="8"/>
  <c r="C30" i="10" s="1"/>
  <c r="AX35" i="8"/>
  <c r="AW35" i="8"/>
  <c r="AV35" i="8"/>
  <c r="E29" i="10" s="1"/>
  <c r="AU35" i="8"/>
  <c r="D29" i="10" s="1"/>
  <c r="AT35" i="8"/>
  <c r="AS35" i="8"/>
  <c r="AR35" i="8"/>
  <c r="C29" i="10" s="1"/>
  <c r="AX34" i="8"/>
  <c r="AW34" i="8"/>
  <c r="AV34" i="8"/>
  <c r="E28" i="10" s="1"/>
  <c r="AU34" i="8"/>
  <c r="D28" i="10" s="1"/>
  <c r="AT34" i="8"/>
  <c r="AS34" i="8"/>
  <c r="AR34" i="8"/>
  <c r="C28" i="10" s="1"/>
  <c r="AX33" i="8"/>
  <c r="AW33" i="8"/>
  <c r="AV33" i="8"/>
  <c r="E27" i="10" s="1"/>
  <c r="AU33" i="8"/>
  <c r="D27" i="10" s="1"/>
  <c r="AT33" i="8"/>
  <c r="AS33" i="8"/>
  <c r="AR33" i="8"/>
  <c r="C27" i="10" s="1"/>
  <c r="AX32" i="8"/>
  <c r="AW32" i="8"/>
  <c r="AV32" i="8"/>
  <c r="E26" i="10" s="1"/>
  <c r="AU32" i="8"/>
  <c r="D26" i="10" s="1"/>
  <c r="AT32" i="8"/>
  <c r="AS32" i="8"/>
  <c r="AR32" i="8"/>
  <c r="C26" i="10" s="1"/>
  <c r="AX31" i="8"/>
  <c r="AW31" i="8"/>
  <c r="AV31" i="8"/>
  <c r="E25" i="10" s="1"/>
  <c r="AU31" i="8"/>
  <c r="D25" i="10" s="1"/>
  <c r="AT31" i="8"/>
  <c r="AS31" i="8"/>
  <c r="AR31" i="8"/>
  <c r="C25" i="10" s="1"/>
  <c r="AX30" i="8"/>
  <c r="AW30" i="8"/>
  <c r="AV30" i="8"/>
  <c r="E24" i="10" s="1"/>
  <c r="AU30" i="8"/>
  <c r="D24" i="10" s="1"/>
  <c r="AT30" i="8"/>
  <c r="AS30" i="8"/>
  <c r="AR30" i="8"/>
  <c r="C24" i="10" s="1"/>
  <c r="AX29" i="8"/>
  <c r="AW29" i="8"/>
  <c r="AV29" i="8"/>
  <c r="E23" i="10" s="1"/>
  <c r="AU29" i="8"/>
  <c r="D23" i="10" s="1"/>
  <c r="AT29" i="8"/>
  <c r="AS29" i="8"/>
  <c r="AR29" i="8"/>
  <c r="C23" i="10" s="1"/>
  <c r="E21" i="10"/>
  <c r="D21" i="10"/>
  <c r="C21" i="10"/>
  <c r="E20" i="10"/>
  <c r="D20" i="10"/>
  <c r="C20" i="10"/>
  <c r="E19" i="10"/>
  <c r="D19" i="10"/>
  <c r="C19" i="10"/>
  <c r="E18" i="10"/>
  <c r="D18" i="10"/>
  <c r="C18" i="10"/>
  <c r="E17" i="10"/>
  <c r="D17" i="10"/>
  <c r="C17" i="10"/>
  <c r="E16" i="10"/>
  <c r="D16" i="10"/>
  <c r="C16" i="10"/>
  <c r="E15" i="10"/>
  <c r="D15" i="10"/>
  <c r="C15" i="10"/>
  <c r="E14" i="10"/>
  <c r="D14" i="10"/>
  <c r="C14" i="10"/>
  <c r="E13" i="10"/>
  <c r="D13" i="10"/>
  <c r="C13" i="10"/>
  <c r="E12" i="10"/>
  <c r="D12" i="10"/>
  <c r="C12" i="10"/>
  <c r="E11" i="10"/>
  <c r="D11" i="10"/>
  <c r="C11" i="10"/>
  <c r="E10" i="10"/>
  <c r="D10" i="10"/>
  <c r="C10" i="10"/>
  <c r="E9" i="10"/>
  <c r="D9" i="10"/>
  <c r="C9" i="10"/>
  <c r="E8" i="10"/>
  <c r="D8" i="10"/>
  <c r="C8" i="10"/>
  <c r="E7" i="10"/>
  <c r="D7" i="10"/>
  <c r="C7" i="10"/>
  <c r="E6" i="10"/>
  <c r="D6" i="10"/>
  <c r="C6" i="10"/>
  <c r="E5" i="10"/>
  <c r="D5" i="10"/>
  <c r="C5" i="10"/>
  <c r="E4" i="10"/>
  <c r="D4" i="10"/>
  <c r="C4" i="10"/>
  <c r="C3" i="9"/>
  <c r="D3" i="9"/>
  <c r="G1416" i="11"/>
  <c r="G1415" i="11"/>
  <c r="G1414" i="11"/>
  <c r="G1413" i="11"/>
  <c r="G1412" i="11"/>
  <c r="G1411" i="11"/>
  <c r="G1410" i="11"/>
  <c r="G1409" i="11"/>
  <c r="G1408" i="11"/>
  <c r="G1407" i="11"/>
  <c r="G1406" i="11"/>
  <c r="G1405" i="11"/>
  <c r="G1404" i="11"/>
  <c r="G1403" i="11"/>
  <c r="G1402" i="11"/>
  <c r="G1401" i="11"/>
  <c r="G1400" i="11"/>
  <c r="G1399" i="11"/>
  <c r="G1398" i="11"/>
  <c r="G1397" i="11"/>
  <c r="G1396" i="11"/>
  <c r="G1395" i="11"/>
  <c r="G1394" i="11"/>
  <c r="G1393" i="11"/>
  <c r="G1392" i="11"/>
  <c r="G1391" i="11"/>
  <c r="G1390" i="11"/>
  <c r="G1389" i="11"/>
  <c r="G1388" i="11"/>
  <c r="G1387" i="11"/>
  <c r="G1386" i="11"/>
  <c r="G1385" i="11"/>
  <c r="G1384" i="11"/>
  <c r="G1383" i="11"/>
  <c r="G1382" i="11"/>
  <c r="G1381" i="11"/>
  <c r="G1380" i="11"/>
  <c r="G1379" i="11"/>
  <c r="G1378" i="11"/>
  <c r="G1377" i="11"/>
  <c r="G1376" i="11"/>
  <c r="G1375" i="11"/>
  <c r="G1374" i="11"/>
  <c r="G1373" i="11"/>
  <c r="G1372" i="11"/>
  <c r="G1371" i="11"/>
  <c r="G1370" i="11"/>
  <c r="G1369" i="11"/>
  <c r="G1368" i="11"/>
  <c r="G1367" i="11"/>
  <c r="G1366" i="11"/>
  <c r="G1365" i="11"/>
  <c r="G1364" i="11"/>
  <c r="G1363" i="11"/>
  <c r="G1362" i="11"/>
  <c r="G1361" i="11"/>
  <c r="G1360" i="11"/>
  <c r="G1359" i="11"/>
  <c r="G1358" i="11"/>
  <c r="G1357" i="11"/>
  <c r="G1356" i="11"/>
  <c r="G1355" i="11"/>
  <c r="G1354" i="11"/>
  <c r="G1353" i="11"/>
  <c r="G1352" i="11"/>
  <c r="G1351" i="11"/>
  <c r="G1350" i="11"/>
  <c r="G1349" i="11"/>
  <c r="G1348" i="11"/>
  <c r="G1347" i="11"/>
  <c r="G1346" i="11"/>
  <c r="G1345" i="11"/>
  <c r="G1344" i="11"/>
  <c r="G1343" i="11"/>
  <c r="G1342" i="11"/>
  <c r="G1341" i="11"/>
  <c r="G1340" i="11"/>
  <c r="G1339" i="11"/>
  <c r="G1338" i="11"/>
  <c r="G1337" i="11"/>
  <c r="G1336" i="11"/>
  <c r="G1335" i="11"/>
  <c r="G1334" i="11"/>
  <c r="G1333" i="11"/>
  <c r="G1332" i="11"/>
  <c r="G1331" i="11"/>
  <c r="G1330" i="11"/>
  <c r="G1329" i="11"/>
  <c r="G1328" i="11"/>
  <c r="G1327" i="11"/>
  <c r="G1326" i="11"/>
  <c r="G1325" i="11"/>
  <c r="G1324" i="11"/>
  <c r="G1323" i="11"/>
  <c r="G1322" i="11"/>
  <c r="G1321" i="11"/>
  <c r="G1320" i="11"/>
  <c r="G1319" i="11"/>
  <c r="G1318" i="11"/>
  <c r="G1317" i="11"/>
  <c r="G1316" i="11"/>
  <c r="G1315" i="11"/>
  <c r="G1314" i="11"/>
  <c r="G1313" i="11"/>
  <c r="G1312" i="11"/>
  <c r="G1311" i="11"/>
  <c r="G1310" i="11"/>
  <c r="G1309" i="11"/>
  <c r="G1308" i="11"/>
  <c r="G1307" i="11"/>
  <c r="G1306" i="11"/>
  <c r="G1305" i="11"/>
  <c r="G1304" i="11"/>
  <c r="G1303" i="11"/>
  <c r="G1302" i="11"/>
  <c r="G1301" i="11"/>
  <c r="G1300" i="11"/>
  <c r="G1299" i="11"/>
  <c r="G1298" i="11"/>
  <c r="G1297" i="11"/>
  <c r="G1296" i="11"/>
  <c r="G1295" i="11"/>
  <c r="G1294" i="11"/>
  <c r="G1293" i="11"/>
  <c r="G1292" i="11"/>
  <c r="G1291" i="11"/>
  <c r="G1290" i="11"/>
  <c r="G1289" i="11"/>
  <c r="G1288" i="11"/>
  <c r="G1287" i="11"/>
  <c r="G1286" i="11"/>
  <c r="G1285" i="11"/>
  <c r="G1284" i="11"/>
  <c r="G1283" i="11"/>
  <c r="G1282" i="11"/>
  <c r="G1281" i="11"/>
  <c r="G1280" i="11"/>
  <c r="G1279" i="11"/>
  <c r="G1278" i="11"/>
  <c r="G1277" i="11"/>
  <c r="G1276" i="11"/>
  <c r="G1275" i="11"/>
  <c r="G1274" i="11"/>
  <c r="G1273" i="11"/>
  <c r="G1272" i="11"/>
  <c r="G1271" i="11"/>
  <c r="G1270" i="11"/>
  <c r="G1269" i="11"/>
  <c r="G1268" i="11"/>
  <c r="G1267" i="11"/>
  <c r="G1266" i="11"/>
  <c r="G1265" i="11"/>
  <c r="L1115" i="11"/>
  <c r="M1115" i="11"/>
  <c r="L1116" i="11"/>
  <c r="M1116" i="11"/>
  <c r="L1117" i="11"/>
  <c r="M1117" i="11"/>
  <c r="L1118" i="11"/>
  <c r="M1118" i="11"/>
  <c r="L1119" i="11"/>
  <c r="M1119" i="11"/>
  <c r="L1120" i="11"/>
  <c r="M1120" i="11"/>
  <c r="L1121" i="11"/>
  <c r="M1121" i="11"/>
  <c r="L1122" i="11"/>
  <c r="M1122" i="11"/>
  <c r="L1123" i="11"/>
  <c r="M1123" i="11"/>
  <c r="L1124" i="11"/>
  <c r="M1124" i="11"/>
  <c r="L1125" i="11"/>
  <c r="M1125" i="11"/>
  <c r="L1126" i="11"/>
  <c r="M1126" i="11"/>
  <c r="L1127" i="11"/>
  <c r="M1127" i="11"/>
  <c r="L1128" i="11"/>
  <c r="M1128" i="11"/>
  <c r="L1129" i="11"/>
  <c r="M1129" i="11"/>
  <c r="L1130" i="11"/>
  <c r="M1130" i="11"/>
  <c r="L1131" i="11"/>
  <c r="M1131" i="11"/>
  <c r="L1132" i="11"/>
  <c r="M1132" i="11"/>
  <c r="L1133" i="11"/>
  <c r="M1133" i="11"/>
  <c r="L1134" i="11"/>
  <c r="M1134" i="11"/>
  <c r="L1135" i="11"/>
  <c r="M1135" i="11"/>
  <c r="L1136" i="11"/>
  <c r="M1136" i="11"/>
  <c r="L1137" i="11"/>
  <c r="M1137" i="11"/>
  <c r="L1138" i="11"/>
  <c r="M1138" i="11"/>
  <c r="L1139" i="11"/>
  <c r="M1139" i="11"/>
  <c r="L1140" i="11"/>
  <c r="M1140" i="11"/>
  <c r="L1141" i="11"/>
  <c r="M1141" i="11"/>
  <c r="L1142" i="11"/>
  <c r="M1142" i="11"/>
  <c r="L1143" i="11"/>
  <c r="M1143" i="11"/>
  <c r="L1144" i="11"/>
  <c r="M1144" i="11"/>
  <c r="L1145" i="11"/>
  <c r="M1145" i="11"/>
  <c r="L1146" i="11"/>
  <c r="M1146" i="11"/>
  <c r="L1147" i="11"/>
  <c r="M1147" i="11"/>
  <c r="L1148" i="11"/>
  <c r="M1148" i="11"/>
  <c r="L1149" i="11"/>
  <c r="M1149" i="11"/>
  <c r="L1150" i="11"/>
  <c r="M1150" i="11"/>
  <c r="L1151" i="11"/>
  <c r="M1151" i="11"/>
  <c r="L1152" i="11"/>
  <c r="M1152" i="11"/>
  <c r="L1153" i="11"/>
  <c r="M1153" i="11"/>
  <c r="L1154" i="11"/>
  <c r="M1154" i="11"/>
  <c r="L1155" i="11"/>
  <c r="M1155" i="11"/>
  <c r="L1156" i="11"/>
  <c r="M1156" i="11"/>
  <c r="L1157" i="11"/>
  <c r="M1157" i="11"/>
  <c r="L1158" i="11"/>
  <c r="M1158" i="11"/>
  <c r="L1159" i="11"/>
  <c r="M1159" i="11"/>
  <c r="L1160" i="11"/>
  <c r="M1160" i="11"/>
  <c r="L1161" i="11"/>
  <c r="M1161" i="11"/>
  <c r="L1162" i="11"/>
  <c r="M1162" i="11"/>
  <c r="L1163" i="11"/>
  <c r="M1163" i="11"/>
  <c r="L1164" i="11"/>
  <c r="M1164" i="11"/>
  <c r="L1165" i="11"/>
  <c r="M1165" i="11"/>
  <c r="L1166" i="11"/>
  <c r="M1166" i="11"/>
  <c r="L1167" i="11"/>
  <c r="M1167" i="11"/>
  <c r="L1168" i="11"/>
  <c r="M1168" i="11"/>
  <c r="L1169" i="11"/>
  <c r="M1169" i="11"/>
  <c r="L1170" i="11"/>
  <c r="M1170" i="11"/>
  <c r="L1171" i="11"/>
  <c r="M1171" i="11"/>
  <c r="L1172" i="11"/>
  <c r="M1172" i="11"/>
  <c r="L1173" i="11"/>
  <c r="M1173" i="11"/>
  <c r="L1174" i="11"/>
  <c r="M1174" i="11"/>
  <c r="L1175" i="11"/>
  <c r="M1175" i="11"/>
  <c r="L1176" i="11"/>
  <c r="M1176" i="11"/>
  <c r="L1177" i="11"/>
  <c r="M1177" i="11"/>
  <c r="L1178" i="11"/>
  <c r="M1178" i="11"/>
  <c r="L1179" i="11"/>
  <c r="M1179" i="11"/>
  <c r="L1180" i="11"/>
  <c r="M1180" i="11"/>
  <c r="L1181" i="11"/>
  <c r="M1181" i="11"/>
  <c r="L1182" i="11"/>
  <c r="M1182" i="11"/>
  <c r="L1183" i="11"/>
  <c r="M1183" i="11"/>
  <c r="L1184" i="11"/>
  <c r="M1184" i="11"/>
  <c r="L1185" i="11"/>
  <c r="M1185" i="11"/>
  <c r="L1186" i="11"/>
  <c r="M1186" i="11"/>
  <c r="L1187" i="11"/>
  <c r="M1187" i="11"/>
  <c r="L1188" i="11"/>
  <c r="M1188" i="11"/>
  <c r="L1189" i="11"/>
  <c r="M1189" i="11"/>
  <c r="L1190" i="11"/>
  <c r="M1190" i="11"/>
  <c r="L1191" i="11"/>
  <c r="M1191" i="11"/>
  <c r="L1192" i="11"/>
  <c r="M1192" i="11"/>
  <c r="L1193" i="11"/>
  <c r="M1193" i="11"/>
  <c r="L1194" i="11"/>
  <c r="M1194" i="11"/>
  <c r="L1195" i="11"/>
  <c r="M1195" i="11"/>
  <c r="L1196" i="11"/>
  <c r="M1196" i="11"/>
  <c r="L1197" i="11"/>
  <c r="M1197" i="11"/>
  <c r="L1198" i="11"/>
  <c r="M1198" i="11"/>
  <c r="L1199" i="11"/>
  <c r="M1199" i="11"/>
  <c r="L1200" i="11"/>
  <c r="M1200" i="11"/>
  <c r="L1201" i="11"/>
  <c r="M1201" i="11"/>
  <c r="L1202" i="11"/>
  <c r="M1202" i="11"/>
  <c r="L1203" i="11"/>
  <c r="M1203" i="11"/>
  <c r="L1204" i="11"/>
  <c r="M1204" i="11"/>
  <c r="L1205" i="11"/>
  <c r="M1205" i="11"/>
  <c r="L1206" i="11"/>
  <c r="M1206" i="11"/>
  <c r="L1207" i="11"/>
  <c r="M1207" i="11"/>
  <c r="L1208" i="11"/>
  <c r="M1208" i="11"/>
  <c r="L1209" i="11"/>
  <c r="M1209" i="11"/>
  <c r="L1210" i="11"/>
  <c r="M1210" i="11"/>
  <c r="L1211" i="11"/>
  <c r="M1211" i="11"/>
  <c r="L1212" i="11"/>
  <c r="M1212" i="11"/>
  <c r="L1213" i="11"/>
  <c r="M1213" i="11"/>
  <c r="L1214" i="11"/>
  <c r="M1214" i="11"/>
  <c r="L1215" i="11"/>
  <c r="M1215" i="11"/>
  <c r="L1216" i="11"/>
  <c r="M1216" i="11"/>
  <c r="L1217" i="11"/>
  <c r="M1217" i="11"/>
  <c r="L1218" i="11"/>
  <c r="M1218" i="11"/>
  <c r="L1219" i="11"/>
  <c r="M1219" i="11"/>
  <c r="L1220" i="11"/>
  <c r="M1220" i="11"/>
  <c r="L1221" i="11"/>
  <c r="M1221" i="11"/>
  <c r="L1222" i="11"/>
  <c r="M1222" i="11"/>
  <c r="L1223" i="11"/>
  <c r="M1223" i="11"/>
  <c r="L1224" i="11"/>
  <c r="M1224" i="11"/>
  <c r="L1225" i="11"/>
  <c r="M1225" i="11"/>
  <c r="L1226" i="11"/>
  <c r="M1226" i="11"/>
  <c r="L1227" i="11"/>
  <c r="M1227" i="11"/>
  <c r="L1228" i="11"/>
  <c r="M1228" i="11"/>
  <c r="L1229" i="11"/>
  <c r="M1229" i="11"/>
  <c r="L1230" i="11"/>
  <c r="M1230" i="11"/>
  <c r="L1231" i="11"/>
  <c r="M1231" i="11"/>
  <c r="L1232" i="11"/>
  <c r="M1232" i="11"/>
  <c r="L1233" i="11"/>
  <c r="M1233" i="11"/>
  <c r="L1234" i="11"/>
  <c r="M1234" i="11"/>
  <c r="L1235" i="11"/>
  <c r="M1235" i="11"/>
  <c r="L1236" i="11"/>
  <c r="M1236" i="11"/>
  <c r="L1237" i="11"/>
  <c r="M1237" i="11"/>
  <c r="L1238" i="11"/>
  <c r="M1238" i="11"/>
  <c r="L1239" i="11"/>
  <c r="M1239" i="11"/>
  <c r="L1240" i="11"/>
  <c r="M1240" i="11"/>
  <c r="L1241" i="11"/>
  <c r="M1241" i="11"/>
  <c r="L1242" i="11"/>
  <c r="M1242" i="11"/>
  <c r="L1243" i="11"/>
  <c r="M1243" i="11"/>
  <c r="L1244" i="11"/>
  <c r="M1244" i="11"/>
  <c r="L1245" i="11"/>
  <c r="M1245" i="11"/>
  <c r="L1246" i="11"/>
  <c r="M1246" i="11"/>
  <c r="L1247" i="11"/>
  <c r="M1247" i="11"/>
  <c r="L1248" i="11"/>
  <c r="M1248" i="11"/>
  <c r="L1249" i="11"/>
  <c r="M1249" i="11"/>
  <c r="L1250" i="11"/>
  <c r="M1250" i="11"/>
  <c r="L1251" i="11"/>
  <c r="M1251" i="11"/>
  <c r="L1252" i="11"/>
  <c r="M1252" i="11"/>
  <c r="L1253" i="11"/>
  <c r="M1253" i="11"/>
  <c r="L1254" i="11"/>
  <c r="M1254" i="11"/>
  <c r="L1255" i="11"/>
  <c r="M1255" i="11"/>
  <c r="L1256" i="11"/>
  <c r="M1256" i="11"/>
  <c r="L1257" i="11"/>
  <c r="M1257" i="11"/>
  <c r="L1258" i="11"/>
  <c r="M1258" i="11"/>
  <c r="L1259" i="11"/>
  <c r="M1259" i="11"/>
  <c r="L1260" i="11"/>
  <c r="M1260" i="11"/>
  <c r="L1261" i="11"/>
  <c r="M1261" i="11"/>
  <c r="L1262" i="11"/>
  <c r="M1262" i="11"/>
  <c r="L1263" i="11"/>
  <c r="M1263" i="11"/>
  <c r="L1264" i="11"/>
  <c r="M1264" i="11"/>
  <c r="L1265" i="11"/>
  <c r="M1265" i="11"/>
  <c r="L1266" i="11"/>
  <c r="M1266" i="11"/>
  <c r="L1267" i="11"/>
  <c r="M1267" i="11"/>
  <c r="L1268" i="11"/>
  <c r="M1268" i="11"/>
  <c r="L1269" i="11"/>
  <c r="M1269" i="11"/>
  <c r="L1270" i="11"/>
  <c r="M1270" i="11"/>
  <c r="L1271" i="11"/>
  <c r="M1271" i="11"/>
  <c r="L1272" i="11"/>
  <c r="M1272" i="11"/>
  <c r="L1273" i="11"/>
  <c r="M1273" i="11"/>
  <c r="L1274" i="11"/>
  <c r="M1274" i="11"/>
  <c r="L1275" i="11"/>
  <c r="M1275" i="11"/>
  <c r="L1276" i="11"/>
  <c r="M1276" i="11"/>
  <c r="L1277" i="11"/>
  <c r="M1277" i="11"/>
  <c r="L1278" i="11"/>
  <c r="M1278" i="11"/>
  <c r="L1279" i="11"/>
  <c r="M1279" i="11"/>
  <c r="L1280" i="11"/>
  <c r="M1280" i="11"/>
  <c r="L1281" i="11"/>
  <c r="M1281" i="11"/>
  <c r="L1282" i="11"/>
  <c r="M1282" i="11"/>
  <c r="L1283" i="11"/>
  <c r="M1283" i="11"/>
  <c r="L1284" i="11"/>
  <c r="M1284" i="11"/>
  <c r="L1285" i="11"/>
  <c r="M1285" i="11"/>
  <c r="L1286" i="11"/>
  <c r="M1286" i="11"/>
  <c r="L1287" i="11"/>
  <c r="M1287" i="11"/>
  <c r="L1288" i="11"/>
  <c r="M1288" i="11"/>
  <c r="L1289" i="11"/>
  <c r="M1289" i="11"/>
  <c r="L1290" i="11"/>
  <c r="M1290" i="11"/>
  <c r="L1291" i="11"/>
  <c r="M1291" i="11"/>
  <c r="L1292" i="11"/>
  <c r="M1292" i="11"/>
  <c r="L1293" i="11"/>
  <c r="M1293" i="11"/>
  <c r="L1294" i="11"/>
  <c r="M1294" i="11"/>
  <c r="L1295" i="11"/>
  <c r="M1295" i="11"/>
  <c r="L1296" i="11"/>
  <c r="M1296" i="11"/>
  <c r="L1297" i="11"/>
  <c r="M1297" i="11"/>
  <c r="L1298" i="11"/>
  <c r="M1298" i="11"/>
  <c r="L1299" i="11"/>
  <c r="M1299" i="11"/>
  <c r="L1300" i="11"/>
  <c r="M1300" i="11"/>
  <c r="L1301" i="11"/>
  <c r="M1301" i="11"/>
  <c r="L1302" i="11"/>
  <c r="M1302" i="11"/>
  <c r="L1303" i="11"/>
  <c r="M1303" i="11"/>
  <c r="L1304" i="11"/>
  <c r="M1304" i="11"/>
  <c r="L1305" i="11"/>
  <c r="M1305" i="11"/>
  <c r="L1306" i="11"/>
  <c r="M1306" i="11"/>
  <c r="L1307" i="11"/>
  <c r="M1307" i="11"/>
  <c r="L1308" i="11"/>
  <c r="M1308" i="11"/>
  <c r="L1309" i="11"/>
  <c r="M1309" i="11"/>
  <c r="L1310" i="11"/>
  <c r="M1310" i="11"/>
  <c r="L1311" i="11"/>
  <c r="M1311" i="11"/>
  <c r="L1312" i="11"/>
  <c r="M1312" i="11"/>
  <c r="L1313" i="11"/>
  <c r="M1313" i="11"/>
  <c r="L1314" i="11"/>
  <c r="M1314" i="11"/>
  <c r="L1315" i="11"/>
  <c r="M1315" i="11"/>
  <c r="L1316" i="11"/>
  <c r="M1316" i="11"/>
  <c r="L1317" i="11"/>
  <c r="M1317" i="11"/>
  <c r="L1318" i="11"/>
  <c r="M1318" i="11"/>
  <c r="L1319" i="11"/>
  <c r="M1319" i="11"/>
  <c r="L1320" i="11"/>
  <c r="M1320" i="11"/>
  <c r="L1321" i="11"/>
  <c r="M1321" i="11"/>
  <c r="L1322" i="11"/>
  <c r="M1322" i="11"/>
  <c r="L1323" i="11"/>
  <c r="M1323" i="11"/>
  <c r="L1324" i="11"/>
  <c r="M1324" i="11"/>
  <c r="L1325" i="11"/>
  <c r="M1325" i="11"/>
  <c r="L1326" i="11"/>
  <c r="M1326" i="11"/>
  <c r="L1327" i="11"/>
  <c r="M1327" i="11"/>
  <c r="L1328" i="11"/>
  <c r="M1328" i="11"/>
  <c r="L1329" i="11"/>
  <c r="M1329" i="11"/>
  <c r="L1330" i="11"/>
  <c r="M1330" i="11"/>
  <c r="L1331" i="11"/>
  <c r="M1331" i="11"/>
  <c r="L1332" i="11"/>
  <c r="M1332" i="11"/>
  <c r="L1333" i="11"/>
  <c r="M1333" i="11"/>
  <c r="L1334" i="11"/>
  <c r="M1334" i="11"/>
  <c r="L1335" i="11"/>
  <c r="M1335" i="11"/>
  <c r="L1336" i="11"/>
  <c r="M1336" i="11"/>
  <c r="L1337" i="11"/>
  <c r="M1337" i="11"/>
  <c r="L1338" i="11"/>
  <c r="M1338" i="11"/>
  <c r="L1339" i="11"/>
  <c r="M1339" i="11"/>
  <c r="L1340" i="11"/>
  <c r="M1340" i="11"/>
  <c r="L1341" i="11"/>
  <c r="M1341" i="11"/>
  <c r="L1342" i="11"/>
  <c r="M1342" i="11"/>
  <c r="L1343" i="11"/>
  <c r="M1343" i="11"/>
  <c r="L1344" i="11"/>
  <c r="M1344" i="11"/>
  <c r="L1345" i="11"/>
  <c r="M1345" i="11"/>
  <c r="L1346" i="11"/>
  <c r="M1346" i="11"/>
  <c r="L1347" i="11"/>
  <c r="M1347" i="11"/>
  <c r="L1348" i="11"/>
  <c r="M1348" i="11"/>
  <c r="L1349" i="11"/>
  <c r="M1349" i="11"/>
  <c r="L1350" i="11"/>
  <c r="M1350" i="11"/>
  <c r="L1351" i="11"/>
  <c r="M1351" i="11"/>
  <c r="L1352" i="11"/>
  <c r="M1352" i="11"/>
  <c r="L1353" i="11"/>
  <c r="M1353" i="11"/>
  <c r="L1354" i="11"/>
  <c r="M1354" i="11"/>
  <c r="L1355" i="11"/>
  <c r="M1355" i="11"/>
  <c r="L1356" i="11"/>
  <c r="M1356" i="11"/>
  <c r="L1357" i="11"/>
  <c r="M1357" i="11"/>
  <c r="L1358" i="11"/>
  <c r="M1358" i="11"/>
  <c r="L1359" i="11"/>
  <c r="M1359" i="11"/>
  <c r="L1360" i="11"/>
  <c r="M1360" i="11"/>
  <c r="L1361" i="11"/>
  <c r="M1361" i="11"/>
  <c r="L1362" i="11"/>
  <c r="M1362" i="11"/>
  <c r="L1363" i="11"/>
  <c r="M1363" i="11"/>
  <c r="L1364" i="11"/>
  <c r="M1364" i="11"/>
  <c r="L1365" i="11"/>
  <c r="M1365" i="11"/>
  <c r="L1366" i="11"/>
  <c r="M1366" i="11"/>
  <c r="L1367" i="11"/>
  <c r="M1367" i="11"/>
  <c r="L1368" i="11"/>
  <c r="M1368" i="11"/>
  <c r="L1369" i="11"/>
  <c r="M1369" i="11"/>
  <c r="L1370" i="11"/>
  <c r="M1370" i="11"/>
  <c r="L1371" i="11"/>
  <c r="M1371" i="11"/>
  <c r="L1372" i="11"/>
  <c r="M1372" i="11"/>
  <c r="L1373" i="11"/>
  <c r="M1373" i="11"/>
  <c r="L1374" i="11"/>
  <c r="M1374" i="11"/>
  <c r="L1375" i="11"/>
  <c r="M1375" i="11"/>
  <c r="L1376" i="11"/>
  <c r="M1376" i="11"/>
  <c r="L1377" i="11"/>
  <c r="M1377" i="11"/>
  <c r="L1378" i="11"/>
  <c r="M1378" i="11"/>
  <c r="L1379" i="11"/>
  <c r="M1379" i="11"/>
  <c r="L1380" i="11"/>
  <c r="M1380" i="11"/>
  <c r="L1381" i="11"/>
  <c r="M1381" i="11"/>
  <c r="L1382" i="11"/>
  <c r="M1382" i="11"/>
  <c r="L1383" i="11"/>
  <c r="M1383" i="11"/>
  <c r="L1384" i="11"/>
  <c r="M1384" i="11"/>
  <c r="L1385" i="11"/>
  <c r="M1385" i="11"/>
  <c r="L1386" i="11"/>
  <c r="M1386" i="11"/>
  <c r="L1387" i="11"/>
  <c r="M1387" i="11"/>
  <c r="L1388" i="11"/>
  <c r="M1388" i="11"/>
  <c r="L1389" i="11"/>
  <c r="M1389" i="11"/>
  <c r="L1390" i="11"/>
  <c r="M1390" i="11"/>
  <c r="L1391" i="11"/>
  <c r="M1391" i="11"/>
  <c r="L1392" i="11"/>
  <c r="M1392" i="11"/>
  <c r="L1393" i="11"/>
  <c r="M1393" i="11"/>
  <c r="L1394" i="11"/>
  <c r="M1394" i="11"/>
  <c r="L1395" i="11"/>
  <c r="M1395" i="11"/>
  <c r="L1396" i="11"/>
  <c r="M1396" i="11"/>
  <c r="L1397" i="11"/>
  <c r="M1397" i="11"/>
  <c r="L1398" i="11"/>
  <c r="M1398" i="11"/>
  <c r="L1399" i="11"/>
  <c r="M1399" i="11"/>
  <c r="L1400" i="11"/>
  <c r="M1400" i="11"/>
  <c r="L1401" i="11"/>
  <c r="M1401" i="11"/>
  <c r="L1402" i="11"/>
  <c r="M1402" i="11"/>
  <c r="L1403" i="11"/>
  <c r="M1403" i="11"/>
  <c r="L1404" i="11"/>
  <c r="M1404" i="11"/>
  <c r="L1405" i="11"/>
  <c r="M1405" i="11"/>
  <c r="L1406" i="11"/>
  <c r="M1406" i="11"/>
  <c r="L1407" i="11"/>
  <c r="M1407" i="11"/>
  <c r="L1408" i="11"/>
  <c r="M1408" i="11"/>
  <c r="L1409" i="11"/>
  <c r="M1409" i="11"/>
  <c r="L1410" i="11"/>
  <c r="M1410" i="11"/>
  <c r="L1411" i="11"/>
  <c r="M1411" i="11"/>
  <c r="L1412" i="11"/>
  <c r="M1412" i="11"/>
  <c r="L1413" i="11"/>
  <c r="M1413" i="11"/>
  <c r="L1414" i="11"/>
  <c r="M1414" i="11"/>
  <c r="L1415" i="11"/>
  <c r="M1415" i="11"/>
  <c r="L1416" i="11"/>
  <c r="M1416" i="11"/>
  <c r="L1417" i="11"/>
  <c r="M1417" i="11"/>
  <c r="L1418" i="11"/>
  <c r="M1418" i="11"/>
  <c r="L1419" i="11"/>
  <c r="M1419" i="11"/>
  <c r="L1420" i="11"/>
  <c r="M1420" i="11"/>
  <c r="L1421" i="11"/>
  <c r="M1421" i="11"/>
  <c r="L1422" i="11"/>
  <c r="M1422" i="11"/>
  <c r="L1423" i="11"/>
  <c r="M1423" i="11"/>
  <c r="L1424" i="11"/>
  <c r="M1424" i="11"/>
  <c r="L1425" i="11"/>
  <c r="M1425" i="11"/>
  <c r="L1426" i="11"/>
  <c r="M1426" i="11"/>
  <c r="L1427" i="11"/>
  <c r="M1427" i="11"/>
  <c r="L1428" i="11"/>
  <c r="M1428" i="11"/>
  <c r="L1429" i="11"/>
  <c r="M1429" i="11"/>
  <c r="L1430" i="11"/>
  <c r="M1430" i="11"/>
  <c r="L1431" i="11"/>
  <c r="M1431" i="11"/>
  <c r="L1432" i="11"/>
  <c r="M1432" i="11"/>
  <c r="L1433" i="11"/>
  <c r="M1433" i="11"/>
  <c r="L1434" i="11"/>
  <c r="M1434" i="11"/>
  <c r="L1435" i="11"/>
  <c r="M1435" i="11"/>
  <c r="L1436" i="11"/>
  <c r="M1436" i="11"/>
  <c r="L1437" i="11"/>
  <c r="M1437" i="11"/>
  <c r="L1438" i="11"/>
  <c r="M1438" i="11"/>
  <c r="L1439" i="11"/>
  <c r="M1439" i="11"/>
  <c r="L1440" i="11"/>
  <c r="M1440" i="11"/>
  <c r="L1441" i="11"/>
  <c r="M1441" i="11"/>
  <c r="L1442" i="11"/>
  <c r="M1442" i="11"/>
  <c r="L1443" i="11"/>
  <c r="M1443" i="11"/>
  <c r="L1444" i="11"/>
  <c r="M1444" i="11"/>
  <c r="L1445" i="11"/>
  <c r="M1445" i="11"/>
  <c r="L1446" i="11"/>
  <c r="M1446" i="11"/>
  <c r="L1447" i="11"/>
  <c r="M1447" i="11"/>
  <c r="L1448" i="11"/>
  <c r="M1448" i="11"/>
  <c r="L1449" i="11"/>
  <c r="M1449" i="11"/>
  <c r="L1450" i="11"/>
  <c r="M1450" i="11"/>
  <c r="L1451" i="11"/>
  <c r="M1451" i="11"/>
  <c r="L1452" i="11"/>
  <c r="M1452" i="11"/>
  <c r="L1453" i="11"/>
  <c r="M1453" i="11"/>
  <c r="L1454" i="11"/>
  <c r="M1454" i="11"/>
  <c r="L1455" i="11"/>
  <c r="M1455" i="11"/>
  <c r="L1456" i="11"/>
  <c r="M1456" i="11"/>
  <c r="L1457" i="11"/>
  <c r="M1457" i="11"/>
  <c r="L1458" i="11"/>
  <c r="M1458" i="11"/>
  <c r="L1459" i="11"/>
  <c r="M1459" i="11"/>
  <c r="L1460" i="11"/>
  <c r="M1460" i="11"/>
  <c r="L1461" i="11"/>
  <c r="M1461" i="11"/>
  <c r="L1462" i="11"/>
  <c r="M1462" i="11"/>
  <c r="L1463" i="11"/>
  <c r="M1463" i="11"/>
  <c r="L1464" i="11"/>
  <c r="M1464" i="11"/>
  <c r="L1465" i="11"/>
  <c r="M1465" i="11"/>
  <c r="L1466" i="11"/>
  <c r="M1466" i="11"/>
  <c r="L1467" i="11"/>
  <c r="M1467" i="11"/>
  <c r="L1468" i="11"/>
  <c r="M1468" i="11"/>
  <c r="L1469" i="11"/>
  <c r="M1469" i="11"/>
  <c r="L1470" i="11"/>
  <c r="M1470" i="11"/>
  <c r="L1471" i="11"/>
  <c r="M1471" i="11"/>
  <c r="L1472" i="11"/>
  <c r="M1472" i="11"/>
  <c r="L1473" i="11"/>
  <c r="M1473" i="11"/>
  <c r="L1474" i="11"/>
  <c r="M1474" i="11"/>
  <c r="L1475" i="11"/>
  <c r="M1475" i="11"/>
  <c r="L1476" i="11"/>
  <c r="M1476" i="11"/>
  <c r="L1477" i="11"/>
  <c r="M1477" i="11"/>
  <c r="L1478" i="11"/>
  <c r="M1478" i="11"/>
  <c r="L1479" i="11"/>
  <c r="M1479" i="11"/>
  <c r="L1480" i="11"/>
  <c r="M1480" i="11"/>
  <c r="L1481" i="11"/>
  <c r="M1481" i="11"/>
  <c r="L1482" i="11"/>
  <c r="M1482" i="11"/>
  <c r="L1483" i="11"/>
  <c r="M1483" i="11"/>
  <c r="L1484" i="11"/>
  <c r="M1484" i="11"/>
  <c r="L1485" i="11"/>
  <c r="M1485" i="11"/>
  <c r="L1486" i="11"/>
  <c r="M1486" i="11"/>
  <c r="L1487" i="11"/>
  <c r="M1487" i="11"/>
  <c r="L1488" i="11"/>
  <c r="M1488" i="11"/>
  <c r="L1489" i="11"/>
  <c r="M1489" i="11"/>
  <c r="L1490" i="11"/>
  <c r="M1490" i="11"/>
  <c r="L1491" i="11"/>
  <c r="M1491" i="11"/>
  <c r="L1492" i="11"/>
  <c r="M1492" i="11"/>
  <c r="L1493" i="11"/>
  <c r="M1493" i="11"/>
  <c r="L1494" i="11"/>
  <c r="M1494" i="11"/>
  <c r="L1495" i="11"/>
  <c r="M1495" i="11"/>
  <c r="L1496" i="11"/>
  <c r="M1496" i="11"/>
  <c r="L1497" i="11"/>
  <c r="M1497" i="11"/>
  <c r="L1498" i="11"/>
  <c r="M1498" i="11"/>
  <c r="L1499" i="11"/>
  <c r="M1499" i="11"/>
  <c r="L1500" i="11"/>
  <c r="M1500" i="11"/>
  <c r="L1501" i="11"/>
  <c r="M1501" i="11"/>
  <c r="L1502" i="11"/>
  <c r="M1502" i="11"/>
  <c r="L1503" i="11"/>
  <c r="M1503" i="11"/>
  <c r="L1504" i="11"/>
  <c r="M1504" i="11"/>
  <c r="L1505" i="11"/>
  <c r="M1505" i="11"/>
  <c r="L1506" i="11"/>
  <c r="M1506" i="11"/>
  <c r="L1507" i="11"/>
  <c r="M1507" i="11"/>
  <c r="L1508" i="11"/>
  <c r="M1508" i="11"/>
  <c r="L1509" i="11"/>
  <c r="M1509" i="11"/>
  <c r="L1510" i="11"/>
  <c r="M1510" i="11"/>
  <c r="L1511" i="11"/>
  <c r="M1511" i="11"/>
  <c r="L1512" i="11"/>
  <c r="M1512" i="11"/>
  <c r="L1513" i="11"/>
  <c r="M1513" i="11"/>
  <c r="L1514" i="11"/>
  <c r="M1514" i="11"/>
  <c r="L1515" i="11"/>
  <c r="M1515" i="11"/>
  <c r="L1516" i="11"/>
  <c r="M1516" i="11"/>
  <c r="L1517" i="11"/>
  <c r="M1517" i="11"/>
  <c r="L1518" i="11"/>
  <c r="M1518" i="11"/>
  <c r="L1519" i="11"/>
  <c r="M1519" i="11"/>
  <c r="L1520" i="11"/>
  <c r="M1520" i="11"/>
  <c r="L1521" i="11"/>
  <c r="M1521" i="11"/>
  <c r="L1522" i="11"/>
  <c r="M1522" i="11"/>
  <c r="L1523" i="11"/>
  <c r="M1523" i="11"/>
  <c r="L1524" i="11"/>
  <c r="M1524" i="11"/>
  <c r="L1525" i="11"/>
  <c r="M1525" i="11"/>
  <c r="L1526" i="11"/>
  <c r="M1526" i="11"/>
  <c r="L1527" i="11"/>
  <c r="M1527" i="11"/>
  <c r="L1528" i="11"/>
  <c r="M1528" i="11"/>
  <c r="L1529" i="11"/>
  <c r="M1529" i="11"/>
  <c r="L1530" i="11"/>
  <c r="M1530" i="11"/>
  <c r="L1531" i="11"/>
  <c r="M1531" i="11"/>
  <c r="L1532" i="11"/>
  <c r="M1532" i="11"/>
  <c r="L1533" i="11"/>
  <c r="M1533" i="11"/>
  <c r="L1534" i="11"/>
  <c r="M1534" i="11"/>
  <c r="L1535" i="11"/>
  <c r="M1535" i="11"/>
  <c r="L1536" i="11"/>
  <c r="M1536" i="11"/>
  <c r="L1537" i="11"/>
  <c r="M1537" i="11"/>
  <c r="L1538" i="11"/>
  <c r="M1538" i="11"/>
  <c r="L1539" i="11"/>
  <c r="M1539" i="11"/>
  <c r="L1540" i="11"/>
  <c r="M1540" i="11"/>
  <c r="L1541" i="11"/>
  <c r="M1541" i="11"/>
  <c r="L1542" i="11"/>
  <c r="M1542" i="11"/>
  <c r="L1543" i="11"/>
  <c r="M1543" i="11"/>
  <c r="L1544" i="11"/>
  <c r="M1544" i="11"/>
  <c r="L1545" i="11"/>
  <c r="M1545" i="11"/>
  <c r="L1546" i="11"/>
  <c r="M1546" i="11"/>
  <c r="L1547" i="11"/>
  <c r="M1547" i="11"/>
  <c r="L1548" i="11"/>
  <c r="M1548" i="11"/>
  <c r="L1549" i="11"/>
  <c r="M1549" i="11"/>
  <c r="L1550" i="11"/>
  <c r="M1550" i="11"/>
  <c r="L1551" i="11"/>
  <c r="M1551" i="11"/>
  <c r="L1552" i="11"/>
  <c r="M1552" i="11"/>
  <c r="L1553" i="11"/>
  <c r="M1553" i="11"/>
  <c r="L1554" i="11"/>
  <c r="M1554" i="11"/>
  <c r="L1555" i="11"/>
  <c r="M1555" i="11"/>
  <c r="L1556" i="11"/>
  <c r="M1556" i="11"/>
  <c r="L1557" i="11"/>
  <c r="M1557" i="11"/>
  <c r="L1558" i="11"/>
  <c r="M1558" i="11"/>
  <c r="L1559" i="11"/>
  <c r="M1559" i="11"/>
  <c r="L1560" i="11"/>
  <c r="M1560" i="11"/>
  <c r="L1561" i="11"/>
  <c r="M1561" i="11"/>
  <c r="L1562" i="11"/>
  <c r="M1562" i="11"/>
  <c r="L1563" i="11"/>
  <c r="M1563" i="11"/>
  <c r="L1564" i="11"/>
  <c r="M1564" i="11"/>
  <c r="L1565" i="11"/>
  <c r="M1565" i="11"/>
  <c r="L1566" i="11"/>
  <c r="M1566" i="11"/>
  <c r="L1567" i="11"/>
  <c r="M1567" i="11"/>
  <c r="L1568" i="11"/>
  <c r="M1568" i="11"/>
  <c r="L1569" i="11"/>
  <c r="M1569" i="11"/>
  <c r="L1570" i="11"/>
  <c r="M1570" i="11"/>
  <c r="L1571" i="11"/>
  <c r="M1571" i="11"/>
  <c r="L1572" i="11"/>
  <c r="M1572" i="11"/>
  <c r="L1573" i="11"/>
  <c r="M1573" i="11"/>
  <c r="L1574" i="11"/>
  <c r="M1574" i="11"/>
  <c r="L1575" i="11"/>
  <c r="M1575" i="11"/>
  <c r="L1576" i="11"/>
  <c r="M1576" i="11"/>
  <c r="L1577" i="11"/>
  <c r="M1577" i="11"/>
  <c r="L1578" i="11"/>
  <c r="M1578" i="11"/>
  <c r="L1579" i="11"/>
  <c r="M1579" i="11"/>
  <c r="L1580" i="11"/>
  <c r="M1580" i="11"/>
  <c r="L1581" i="11"/>
  <c r="M1581" i="11"/>
  <c r="L1582" i="11"/>
  <c r="M1582" i="11"/>
  <c r="L1583" i="11"/>
  <c r="M1583" i="11"/>
  <c r="L1584" i="11"/>
  <c r="M1584" i="11"/>
  <c r="L1585" i="11"/>
  <c r="M1585" i="11"/>
  <c r="L1586" i="11"/>
  <c r="M1586" i="11"/>
  <c r="L1587" i="11"/>
  <c r="M1587" i="11"/>
  <c r="L1588" i="11"/>
  <c r="M1588" i="11"/>
  <c r="L1589" i="11"/>
  <c r="M1589" i="11"/>
  <c r="L1590" i="11"/>
  <c r="M1590" i="11"/>
  <c r="L1591" i="11"/>
  <c r="M1591" i="11"/>
  <c r="L1592" i="11"/>
  <c r="M1592" i="11"/>
  <c r="L1593" i="11"/>
  <c r="M1593" i="11"/>
  <c r="L1594" i="11"/>
  <c r="M1594" i="11"/>
  <c r="L1595" i="11"/>
  <c r="M1595" i="11"/>
  <c r="L1596" i="11"/>
  <c r="M1596" i="11"/>
  <c r="L1597" i="11"/>
  <c r="M1597" i="11"/>
  <c r="L1598" i="11"/>
  <c r="M1598" i="11"/>
  <c r="L1599" i="11"/>
  <c r="M1599" i="11"/>
  <c r="L1600" i="11"/>
  <c r="M1600" i="11"/>
  <c r="L1601" i="11"/>
  <c r="M1601" i="11"/>
  <c r="L1602" i="11"/>
  <c r="M1602" i="11"/>
  <c r="L1603" i="11"/>
  <c r="M1603" i="11"/>
  <c r="L1604" i="11"/>
  <c r="M1604" i="11"/>
  <c r="L1605" i="11"/>
  <c r="M1605" i="11"/>
  <c r="L1606" i="11"/>
  <c r="M1606" i="11"/>
  <c r="L1607" i="11"/>
  <c r="M1607" i="11"/>
  <c r="L1608" i="11"/>
  <c r="M1608" i="11"/>
  <c r="L1609" i="11"/>
  <c r="M1609" i="11"/>
  <c r="L1610" i="11"/>
  <c r="M1610" i="11"/>
  <c r="L1611" i="11"/>
  <c r="M1611" i="11"/>
  <c r="L1612" i="11"/>
  <c r="M1612" i="11"/>
  <c r="L1613" i="11"/>
  <c r="M1613" i="11"/>
  <c r="L1614" i="11"/>
  <c r="M1614" i="11"/>
  <c r="L1615" i="11"/>
  <c r="M1615" i="11"/>
  <c r="L1616" i="11"/>
  <c r="M1616" i="11"/>
  <c r="L1617" i="11"/>
  <c r="M1617" i="11"/>
  <c r="L1618" i="11"/>
  <c r="M1618" i="11"/>
  <c r="L1619" i="11"/>
  <c r="M1619" i="11"/>
  <c r="L1620" i="11"/>
  <c r="M1620" i="11"/>
  <c r="L1621" i="11"/>
  <c r="M1621" i="11"/>
  <c r="L1622" i="11"/>
  <c r="M1622" i="11"/>
  <c r="L1623" i="11"/>
  <c r="M1623" i="11"/>
  <c r="L1624" i="11"/>
  <c r="M1624" i="11"/>
  <c r="L1625" i="11"/>
  <c r="M1625" i="11"/>
  <c r="L1626" i="11"/>
  <c r="M1626" i="11"/>
  <c r="L1627" i="11"/>
  <c r="M1627" i="11"/>
  <c r="L1628" i="11"/>
  <c r="M1628" i="11"/>
  <c r="L1629" i="11"/>
  <c r="M1629" i="11"/>
  <c r="L1630" i="11"/>
  <c r="M1630" i="11"/>
  <c r="L1631" i="11"/>
  <c r="M1631" i="11"/>
  <c r="L1632" i="11"/>
  <c r="M1632" i="11"/>
  <c r="L1633" i="11"/>
  <c r="M1633" i="11"/>
  <c r="L1634" i="11"/>
  <c r="M1634" i="11"/>
  <c r="L1635" i="11"/>
  <c r="M1635" i="11"/>
  <c r="L1636" i="11"/>
  <c r="M1636" i="11"/>
  <c r="L1637" i="11"/>
  <c r="M1637" i="11"/>
  <c r="L1638" i="11"/>
  <c r="M1638" i="11"/>
  <c r="L1639" i="11"/>
  <c r="M1639" i="11"/>
  <c r="L1640" i="11"/>
  <c r="M1640" i="11"/>
  <c r="L1641" i="11"/>
  <c r="M1641" i="11"/>
  <c r="L1642" i="11"/>
  <c r="M1642" i="11"/>
  <c r="L1643" i="11"/>
  <c r="M1643" i="11"/>
  <c r="L1644" i="11"/>
  <c r="M1644" i="11"/>
  <c r="L1645" i="11"/>
  <c r="M1645" i="11"/>
  <c r="L1646" i="11"/>
  <c r="M1646" i="11"/>
  <c r="L1647" i="11"/>
  <c r="M1647" i="11"/>
  <c r="L1648" i="11"/>
  <c r="M1648" i="11"/>
  <c r="L1649" i="11"/>
  <c r="M1649" i="11"/>
  <c r="L1650" i="11"/>
  <c r="M1650" i="11"/>
  <c r="L1651" i="11"/>
  <c r="M1651" i="11"/>
  <c r="L1652" i="11"/>
  <c r="M1652" i="11"/>
  <c r="L1653" i="11"/>
  <c r="M1653" i="11"/>
  <c r="L1654" i="11"/>
  <c r="M1654" i="11"/>
  <c r="L1655" i="11"/>
  <c r="M1655" i="11"/>
  <c r="L1656" i="11"/>
  <c r="M1656" i="11"/>
  <c r="L1657" i="11"/>
  <c r="M1657" i="11"/>
  <c r="L1658" i="11"/>
  <c r="M1658" i="11"/>
  <c r="L1659" i="11"/>
  <c r="M1659" i="11"/>
  <c r="L1660" i="11"/>
  <c r="M1660" i="11"/>
  <c r="L1661" i="11"/>
  <c r="M1661" i="11"/>
  <c r="L1662" i="11"/>
  <c r="M1662" i="11"/>
  <c r="L1663" i="11"/>
  <c r="M1663" i="11"/>
  <c r="L1664" i="11"/>
  <c r="M1664" i="11"/>
  <c r="L1665" i="11"/>
  <c r="M1665" i="11"/>
  <c r="L1666" i="11"/>
  <c r="M1666" i="11"/>
  <c r="L1667" i="11"/>
  <c r="M1667" i="11"/>
  <c r="L1668" i="11"/>
  <c r="M1668" i="11"/>
  <c r="L1669" i="11"/>
  <c r="M1669" i="11"/>
  <c r="L1670" i="11"/>
  <c r="M1670" i="11"/>
  <c r="L1671" i="11"/>
  <c r="M1671" i="11"/>
  <c r="L1672" i="11"/>
  <c r="M1672" i="11"/>
  <c r="L1673" i="11"/>
  <c r="M1673" i="11"/>
  <c r="L1674" i="11"/>
  <c r="M1674" i="11"/>
  <c r="L1675" i="11"/>
  <c r="M1675" i="11"/>
  <c r="L1676" i="11"/>
  <c r="M1676" i="11"/>
  <c r="L1677" i="11"/>
  <c r="M1677" i="11"/>
  <c r="L1678" i="11"/>
  <c r="M1678" i="11"/>
  <c r="L1679" i="11"/>
  <c r="M1679" i="11"/>
  <c r="L1680" i="11"/>
  <c r="M1680" i="11"/>
  <c r="L1681" i="11"/>
  <c r="M1681" i="11"/>
  <c r="L1682" i="11"/>
  <c r="M1682" i="11"/>
  <c r="L1683" i="11"/>
  <c r="M1683" i="11"/>
  <c r="L1684" i="11"/>
  <c r="M1684" i="11"/>
  <c r="L1685" i="11"/>
  <c r="M1685" i="11"/>
  <c r="L1686" i="11"/>
  <c r="M1686" i="11"/>
  <c r="L1687" i="11"/>
  <c r="M1687" i="11"/>
  <c r="L1688" i="11"/>
  <c r="M1688" i="11"/>
  <c r="L1689" i="11"/>
  <c r="M1689" i="11"/>
  <c r="L1690" i="11"/>
  <c r="M1690" i="11"/>
  <c r="L1691" i="11"/>
  <c r="M1691" i="11"/>
  <c r="L1692" i="11"/>
  <c r="M1692" i="11"/>
  <c r="L1693" i="11"/>
  <c r="M1693" i="11"/>
  <c r="L1694" i="11"/>
  <c r="M1694" i="11"/>
  <c r="L1695" i="11"/>
  <c r="M1695" i="11"/>
  <c r="L1696" i="11"/>
  <c r="M1696" i="11"/>
  <c r="L1697" i="11"/>
  <c r="M1697" i="11"/>
  <c r="L1698" i="11"/>
  <c r="M1698" i="11"/>
  <c r="L1699" i="11"/>
  <c r="M1699" i="11"/>
  <c r="L1700" i="11"/>
  <c r="M1700" i="11"/>
  <c r="L1701" i="11"/>
  <c r="M1701" i="11"/>
  <c r="L1702" i="11"/>
  <c r="M1702" i="11"/>
  <c r="L1703" i="11"/>
  <c r="M1703" i="11"/>
  <c r="L1704" i="11"/>
  <c r="M1704" i="11"/>
  <c r="L1705" i="11"/>
  <c r="M1705" i="11"/>
  <c r="L1706" i="11"/>
  <c r="M1706" i="11"/>
  <c r="L1707" i="11"/>
  <c r="M1707" i="11"/>
  <c r="L1708" i="11"/>
  <c r="M1708" i="11"/>
  <c r="L1709" i="11"/>
  <c r="M1709" i="11"/>
  <c r="L1710" i="11"/>
  <c r="M1710" i="11"/>
  <c r="L1711" i="11"/>
  <c r="M1711" i="11"/>
  <c r="L1712" i="11"/>
  <c r="M1712" i="11"/>
  <c r="L1713" i="11"/>
  <c r="M1713" i="11"/>
  <c r="L1714" i="11"/>
  <c r="M1714" i="11"/>
  <c r="L1715" i="11"/>
  <c r="M1715" i="11"/>
  <c r="L1716" i="11"/>
  <c r="M1716" i="11"/>
  <c r="L1717" i="11"/>
  <c r="M1717" i="11"/>
  <c r="L1718" i="11"/>
  <c r="M1718" i="11"/>
  <c r="L1719" i="11"/>
  <c r="M1719" i="11"/>
  <c r="L1720" i="11"/>
  <c r="M1720" i="11"/>
  <c r="L1721" i="11"/>
  <c r="M1721" i="11"/>
  <c r="L1722" i="11"/>
  <c r="M1722" i="11"/>
  <c r="L1723" i="11"/>
  <c r="M1723" i="11"/>
  <c r="L1724" i="11"/>
  <c r="M1724" i="11"/>
  <c r="L1725" i="11"/>
  <c r="M1725" i="11"/>
  <c r="L1726" i="11"/>
  <c r="M1726" i="11"/>
  <c r="L1727" i="11"/>
  <c r="M1727" i="11"/>
  <c r="L1728" i="11"/>
  <c r="M1728" i="11"/>
  <c r="L1729" i="11"/>
  <c r="M1729" i="11"/>
  <c r="L1730" i="11"/>
  <c r="M1730" i="11"/>
  <c r="L1731" i="11"/>
  <c r="M1731" i="11"/>
  <c r="L1732" i="11"/>
  <c r="M1732" i="11"/>
  <c r="L1733" i="11"/>
  <c r="M1733" i="11"/>
  <c r="L1734" i="11"/>
  <c r="M1734" i="11"/>
  <c r="L1735" i="11"/>
  <c r="M1735" i="11"/>
  <c r="L1736" i="11"/>
  <c r="M1736" i="11"/>
  <c r="L1737" i="11"/>
  <c r="M1737" i="11"/>
  <c r="L1738" i="11"/>
  <c r="M1738" i="11"/>
  <c r="L1739" i="11"/>
  <c r="M1739" i="11"/>
  <c r="L1740" i="11"/>
  <c r="M1740" i="11"/>
  <c r="L1741" i="11"/>
  <c r="M1741" i="11"/>
  <c r="L1742" i="11"/>
  <c r="M1742" i="11"/>
  <c r="L1743" i="11"/>
  <c r="M1743" i="11"/>
  <c r="L1744" i="11"/>
  <c r="M1744" i="11"/>
  <c r="L1745" i="11"/>
  <c r="M1745" i="11"/>
  <c r="L1746" i="11"/>
  <c r="M1746" i="11"/>
  <c r="L1747" i="11"/>
  <c r="M1747" i="11"/>
  <c r="L1748" i="11"/>
  <c r="M1748" i="11"/>
  <c r="L1749" i="11"/>
  <c r="M1749" i="11"/>
  <c r="L1750" i="11"/>
  <c r="M1750" i="11"/>
  <c r="L1751" i="11"/>
  <c r="M1751" i="11"/>
  <c r="L1752" i="11"/>
  <c r="M1752" i="11"/>
  <c r="L1753" i="11"/>
  <c r="M1753" i="11"/>
  <c r="L1754" i="11"/>
  <c r="M1754" i="11"/>
  <c r="L1755" i="11"/>
  <c r="M1755" i="11"/>
  <c r="L1756" i="11"/>
  <c r="M1756" i="11"/>
  <c r="L1757" i="11"/>
  <c r="M1757" i="11"/>
  <c r="L1758" i="11"/>
  <c r="M1758" i="11"/>
  <c r="L1759" i="11"/>
  <c r="M1759" i="11"/>
  <c r="L1760" i="11"/>
  <c r="M1760" i="11"/>
  <c r="L1761" i="11"/>
  <c r="M1761" i="11"/>
  <c r="L1762" i="11"/>
  <c r="M1762" i="11"/>
  <c r="L1763" i="11"/>
  <c r="M1763" i="11"/>
  <c r="L1764" i="11"/>
  <c r="M1764" i="11"/>
  <c r="L1765" i="11"/>
  <c r="M1765" i="11"/>
  <c r="L1766" i="11"/>
  <c r="M1766" i="11"/>
  <c r="L1767" i="11"/>
  <c r="M1767" i="11"/>
  <c r="L1768" i="11"/>
  <c r="M1768" i="11"/>
  <c r="L1769" i="11"/>
  <c r="M1769" i="11"/>
  <c r="L1770" i="11"/>
  <c r="M1770" i="11"/>
  <c r="L1771" i="11"/>
  <c r="M1771" i="11"/>
  <c r="L1772" i="11"/>
  <c r="M1772" i="11"/>
  <c r="L1773" i="11"/>
  <c r="M1773" i="11"/>
  <c r="L1774" i="11"/>
  <c r="M1774" i="11"/>
  <c r="L1775" i="11"/>
  <c r="M1775" i="11"/>
  <c r="L1776" i="11"/>
  <c r="M1776" i="11"/>
  <c r="L1777" i="11"/>
  <c r="M1777" i="11"/>
  <c r="L1778" i="11"/>
  <c r="M1778" i="11"/>
  <c r="L1779" i="11"/>
  <c r="M1779" i="11"/>
  <c r="L1780" i="11"/>
  <c r="M1780" i="11"/>
  <c r="L1781" i="11"/>
  <c r="M1781" i="11"/>
  <c r="L1782" i="11"/>
  <c r="M1782" i="11"/>
  <c r="L1783" i="11"/>
  <c r="M1783" i="11"/>
  <c r="L1784" i="11"/>
  <c r="M1784" i="11"/>
  <c r="L1785" i="11"/>
  <c r="M1785" i="11"/>
  <c r="L1786" i="11"/>
  <c r="M1786" i="11"/>
  <c r="L1787" i="11"/>
  <c r="M1787" i="11"/>
  <c r="L1788" i="11"/>
  <c r="M1788" i="11"/>
  <c r="L1789" i="11"/>
  <c r="M1789" i="11"/>
  <c r="L1790" i="11"/>
  <c r="M1790" i="11"/>
  <c r="L1791" i="11"/>
  <c r="M1791" i="11"/>
  <c r="L1792" i="11"/>
  <c r="M1792" i="11"/>
  <c r="L1793" i="11"/>
  <c r="M1793" i="11"/>
  <c r="L1794" i="11"/>
  <c r="M1794" i="11"/>
  <c r="L1795" i="11"/>
  <c r="M1795" i="11"/>
  <c r="L1796" i="11"/>
  <c r="M1796" i="11"/>
  <c r="L1797" i="11"/>
  <c r="M1797" i="11"/>
  <c r="L1798" i="11"/>
  <c r="M1798" i="11"/>
  <c r="L1799" i="11"/>
  <c r="M1799" i="11"/>
  <c r="L1800" i="11"/>
  <c r="M1800" i="11"/>
  <c r="L1801" i="11"/>
  <c r="M1801" i="11"/>
  <c r="L1802" i="11"/>
  <c r="M1802" i="11"/>
  <c r="L1803" i="11"/>
  <c r="M1803" i="11"/>
  <c r="L1804" i="11"/>
  <c r="M1804" i="11"/>
  <c r="L1805" i="11"/>
  <c r="M1805" i="11"/>
  <c r="L1806" i="11"/>
  <c r="M1806" i="11"/>
  <c r="L1807" i="11"/>
  <c r="M1807" i="11"/>
  <c r="L1808" i="11"/>
  <c r="M1808" i="11"/>
  <c r="L1809" i="11"/>
  <c r="M1809" i="11"/>
  <c r="L1810" i="11"/>
  <c r="M1810" i="11"/>
  <c r="L1811" i="11"/>
  <c r="M1811" i="11"/>
  <c r="L1812" i="11"/>
  <c r="M1812" i="11"/>
  <c r="L1813" i="11"/>
  <c r="M1813" i="11"/>
  <c r="L1814" i="11"/>
  <c r="M1814" i="11"/>
  <c r="L1815" i="11"/>
  <c r="M1815" i="11"/>
  <c r="L1816" i="11"/>
  <c r="M1816" i="11"/>
  <c r="L1817" i="11"/>
  <c r="M1817" i="11"/>
  <c r="L1818" i="11"/>
  <c r="M1818" i="11"/>
  <c r="L1819" i="11"/>
  <c r="M1819" i="11"/>
  <c r="L1820" i="11"/>
  <c r="M1820" i="11"/>
  <c r="L1821" i="11"/>
  <c r="M1821" i="11"/>
  <c r="L1822" i="11"/>
  <c r="M1822" i="11"/>
  <c r="L1823" i="11"/>
  <c r="M1823" i="11"/>
  <c r="L1824" i="11"/>
  <c r="M1824" i="11"/>
  <c r="L1825" i="11"/>
  <c r="M1825" i="11"/>
  <c r="L1826" i="11"/>
  <c r="M1826" i="11"/>
  <c r="L1827" i="11"/>
  <c r="M1827" i="11"/>
  <c r="L1828" i="11"/>
  <c r="M1828" i="11"/>
  <c r="L1829" i="11"/>
  <c r="M1829" i="11"/>
  <c r="L1830" i="11"/>
  <c r="M1830" i="11"/>
  <c r="L1831" i="11"/>
  <c r="M1831" i="11"/>
  <c r="L1832" i="11"/>
  <c r="M1832" i="11"/>
  <c r="L1833" i="11"/>
  <c r="M1833" i="11"/>
  <c r="L1834" i="11"/>
  <c r="M1834" i="11"/>
  <c r="L1835" i="11"/>
  <c r="M1835" i="11"/>
  <c r="L1836" i="11"/>
  <c r="M1836" i="11"/>
  <c r="L1837" i="11"/>
  <c r="M1837" i="11"/>
  <c r="L1838" i="11"/>
  <c r="M1838" i="11"/>
  <c r="L1839" i="11"/>
  <c r="M1839" i="11"/>
  <c r="L1840" i="11"/>
  <c r="M1840" i="11"/>
  <c r="L1841" i="11"/>
  <c r="M1841" i="11"/>
  <c r="L1842" i="11"/>
  <c r="M1842" i="11"/>
  <c r="L1843" i="11"/>
  <c r="M1843" i="11"/>
  <c r="L1844" i="11"/>
  <c r="M1844" i="11"/>
  <c r="L1845" i="11"/>
  <c r="M1845" i="11"/>
  <c r="L1846" i="11"/>
  <c r="M1846" i="11"/>
  <c r="L1847" i="11"/>
  <c r="M1847" i="11"/>
  <c r="L1848" i="11"/>
  <c r="M1848" i="11"/>
  <c r="L1849" i="11"/>
  <c r="M1849" i="11"/>
  <c r="L1850" i="11"/>
  <c r="M1850" i="11"/>
  <c r="L1851" i="11"/>
  <c r="M1851" i="11"/>
  <c r="L1852" i="11"/>
  <c r="M1852" i="11"/>
  <c r="L1853" i="11"/>
  <c r="M1853" i="11"/>
  <c r="L1854" i="11"/>
  <c r="M1854" i="11"/>
  <c r="L1855" i="11"/>
  <c r="M1855" i="11"/>
  <c r="L1856" i="11"/>
  <c r="M1856" i="11"/>
  <c r="L1857" i="11"/>
  <c r="M1857" i="11"/>
  <c r="L1858" i="11"/>
  <c r="M1858" i="11"/>
  <c r="L1859" i="11"/>
  <c r="M1859" i="11"/>
  <c r="L1860" i="11"/>
  <c r="M1860" i="11"/>
  <c r="L1861" i="11"/>
  <c r="M1861" i="11"/>
  <c r="L1862" i="11"/>
  <c r="M1862" i="11"/>
  <c r="L1863" i="11"/>
  <c r="M1863" i="11"/>
  <c r="L1864" i="11"/>
  <c r="M1864" i="11"/>
  <c r="L1865" i="11"/>
  <c r="M1865" i="11"/>
  <c r="L1866" i="11"/>
  <c r="M1866" i="11"/>
  <c r="L1867" i="11"/>
  <c r="M1867" i="11"/>
  <c r="L1868" i="11"/>
  <c r="M1868" i="11"/>
  <c r="L1869" i="11"/>
  <c r="M1869" i="11"/>
  <c r="L1870" i="11"/>
  <c r="M1870" i="11"/>
  <c r="L1871" i="11"/>
  <c r="M1871" i="11"/>
  <c r="L1872" i="11"/>
  <c r="M1872" i="11"/>
  <c r="L1873" i="11"/>
  <c r="M1873" i="11"/>
  <c r="L1874" i="11"/>
  <c r="M1874" i="11"/>
  <c r="L1875" i="11"/>
  <c r="M1875" i="11"/>
  <c r="L1876" i="11"/>
  <c r="M1876" i="11"/>
  <c r="L1877" i="11"/>
  <c r="M1877" i="11"/>
  <c r="L1878" i="11"/>
  <c r="M1878" i="11"/>
  <c r="L1879" i="11"/>
  <c r="M1879" i="11"/>
  <c r="L1880" i="11"/>
  <c r="M1880" i="11"/>
  <c r="L1881" i="11"/>
  <c r="M1881" i="11"/>
  <c r="L1882" i="11"/>
  <c r="M1882" i="11"/>
  <c r="L1883" i="11"/>
  <c r="M1883" i="11"/>
  <c r="L1884" i="11"/>
  <c r="M1884" i="11"/>
  <c r="L1885" i="11"/>
  <c r="M1885" i="11"/>
  <c r="L1886" i="11"/>
  <c r="M1886" i="11"/>
  <c r="L1887" i="11"/>
  <c r="M1887" i="11"/>
  <c r="L1888" i="11"/>
  <c r="M1888" i="11"/>
  <c r="L1889" i="11"/>
  <c r="M1889" i="11"/>
  <c r="L1890" i="11"/>
  <c r="M1890" i="11"/>
  <c r="L1891" i="11"/>
  <c r="M1891" i="11"/>
  <c r="L1892" i="11"/>
  <c r="M1892" i="11"/>
  <c r="L1893" i="11"/>
  <c r="M1893" i="11"/>
  <c r="L1894" i="11"/>
  <c r="M1894" i="11"/>
  <c r="L1895" i="11"/>
  <c r="M1895" i="11"/>
  <c r="L1896" i="11"/>
  <c r="M1896" i="11"/>
  <c r="L1897" i="11"/>
  <c r="M1897" i="11"/>
  <c r="L1898" i="11"/>
  <c r="M1898" i="11"/>
  <c r="L1899" i="11"/>
  <c r="M1899" i="11"/>
  <c r="L1900" i="11"/>
  <c r="M1900" i="11"/>
  <c r="L1901" i="11"/>
  <c r="M1901" i="11"/>
  <c r="L1902" i="11"/>
  <c r="M1902" i="11"/>
  <c r="L1903" i="11"/>
  <c r="M1903" i="11"/>
  <c r="L1904" i="11"/>
  <c r="M1904" i="11"/>
  <c r="L1905" i="11"/>
  <c r="M1905" i="11"/>
  <c r="L1906" i="11"/>
  <c r="M1906" i="11"/>
  <c r="L1907" i="11"/>
  <c r="M1907" i="11"/>
  <c r="L1908" i="11"/>
  <c r="M1908" i="11"/>
  <c r="L1909" i="11"/>
  <c r="M1909" i="11"/>
  <c r="L1910" i="11"/>
  <c r="M1910" i="11"/>
  <c r="L1911" i="11"/>
  <c r="M1911" i="11"/>
  <c r="L1912" i="11"/>
  <c r="M1912" i="11"/>
  <c r="L1913" i="11"/>
  <c r="M1913" i="11"/>
  <c r="L1914" i="11"/>
  <c r="M1914" i="11"/>
  <c r="L1915" i="11"/>
  <c r="M1915" i="11"/>
  <c r="L1916" i="11"/>
  <c r="M1916" i="11"/>
  <c r="L1917" i="11"/>
  <c r="M1917" i="11"/>
  <c r="L1918" i="11"/>
  <c r="M1918" i="11"/>
  <c r="L1919" i="11"/>
  <c r="M1919" i="11"/>
  <c r="L1920" i="11"/>
  <c r="M1920" i="11"/>
  <c r="L1921" i="11"/>
  <c r="M1921" i="11"/>
  <c r="L1922" i="11"/>
  <c r="M1922" i="11"/>
  <c r="L1923" i="11"/>
  <c r="M1923" i="11"/>
  <c r="L1924" i="11"/>
  <c r="M1924" i="11"/>
  <c r="L1925" i="11"/>
  <c r="M1925" i="11"/>
  <c r="L1926" i="11"/>
  <c r="M1926" i="11"/>
  <c r="L1927" i="11"/>
  <c r="M1927" i="11"/>
  <c r="L1928" i="11"/>
  <c r="M1928" i="11"/>
  <c r="L1929" i="11"/>
  <c r="M1929" i="11"/>
  <c r="L1930" i="11"/>
  <c r="M1930" i="11"/>
  <c r="L1931" i="11"/>
  <c r="M1931" i="11"/>
  <c r="L1932" i="11"/>
  <c r="M1932" i="11"/>
  <c r="L1933" i="11"/>
  <c r="M1933" i="11"/>
  <c r="L1934" i="11"/>
  <c r="M1934" i="11"/>
  <c r="L1935" i="11"/>
  <c r="M1935" i="11"/>
  <c r="L1936" i="11"/>
  <c r="M1936" i="11"/>
  <c r="L1937" i="11"/>
  <c r="M1937" i="11"/>
  <c r="L1938" i="11"/>
  <c r="M1938" i="11"/>
  <c r="L1939" i="11"/>
  <c r="M1939" i="11"/>
  <c r="L1940" i="11"/>
  <c r="M1940" i="11"/>
  <c r="L1941" i="11"/>
  <c r="M1941" i="11"/>
  <c r="L1942" i="11"/>
  <c r="M1942" i="11"/>
  <c r="L1943" i="11"/>
  <c r="M1943" i="11"/>
  <c r="L1944" i="11"/>
  <c r="M1944" i="11"/>
  <c r="L1945" i="11"/>
  <c r="M1945" i="11"/>
  <c r="L1946" i="11"/>
  <c r="M1946" i="11"/>
  <c r="L1947" i="11"/>
  <c r="M1947" i="11"/>
  <c r="L1948" i="11"/>
  <c r="M1948" i="11"/>
  <c r="L1949" i="11"/>
  <c r="M1949" i="11"/>
  <c r="L1950" i="11"/>
  <c r="M1950" i="11"/>
  <c r="L1951" i="11"/>
  <c r="M1951" i="11"/>
  <c r="L1952" i="11"/>
  <c r="M1952" i="11"/>
  <c r="L1953" i="11"/>
  <c r="M1953" i="11"/>
  <c r="L1954" i="11"/>
  <c r="M1954" i="11"/>
  <c r="L1955" i="11"/>
  <c r="M1955" i="11"/>
  <c r="L1956" i="11"/>
  <c r="M1956" i="11"/>
  <c r="L1957" i="11"/>
  <c r="M1957" i="11"/>
  <c r="L1958" i="11"/>
  <c r="M1958" i="11"/>
  <c r="L1959" i="11"/>
  <c r="M1959" i="11"/>
  <c r="L1960" i="11"/>
  <c r="M1960" i="11"/>
  <c r="L1961" i="11"/>
  <c r="M1961" i="11"/>
  <c r="L1962" i="11"/>
  <c r="M1962" i="11"/>
  <c r="L1963" i="11"/>
  <c r="M1963" i="11"/>
  <c r="L1964" i="11"/>
  <c r="M1964" i="11"/>
  <c r="L1965" i="11"/>
  <c r="M1965" i="11"/>
  <c r="L1966" i="11"/>
  <c r="M1966" i="11"/>
  <c r="L1967" i="11"/>
  <c r="M1967" i="11"/>
  <c r="L1968" i="11"/>
  <c r="M1968" i="11"/>
  <c r="L1969" i="11"/>
  <c r="M1969" i="11"/>
  <c r="L1970" i="11"/>
  <c r="M1970" i="11"/>
  <c r="L1971" i="11"/>
  <c r="M1971" i="11"/>
  <c r="L1972" i="11"/>
  <c r="M1972" i="11"/>
  <c r="L1973" i="11"/>
  <c r="M1973" i="11"/>
  <c r="L1974" i="11"/>
  <c r="M1974" i="11"/>
  <c r="L1975" i="11"/>
  <c r="M1975" i="11"/>
  <c r="L1976" i="11"/>
  <c r="M1976" i="11"/>
  <c r="L1977" i="11"/>
  <c r="M1977" i="11"/>
  <c r="L1978" i="11"/>
  <c r="M1978" i="11"/>
  <c r="L1979" i="11"/>
  <c r="M1979" i="11"/>
  <c r="L1980" i="11"/>
  <c r="M1980" i="11"/>
  <c r="L1981" i="11"/>
  <c r="M1981" i="11"/>
  <c r="L1982" i="11"/>
  <c r="M1982" i="11"/>
  <c r="L1983" i="11"/>
  <c r="M1983" i="11"/>
  <c r="L1984" i="11"/>
  <c r="M1984" i="11"/>
  <c r="L1985" i="11"/>
  <c r="M1985" i="11"/>
  <c r="L1986" i="11"/>
  <c r="M1986" i="11"/>
  <c r="L1987" i="11"/>
  <c r="M1987" i="11"/>
  <c r="L1988" i="11"/>
  <c r="M1988" i="11"/>
  <c r="L1989" i="11"/>
  <c r="M1989" i="11"/>
  <c r="L1990" i="11"/>
  <c r="M1990" i="11"/>
  <c r="L1991" i="11"/>
  <c r="M1991" i="11"/>
  <c r="L1992" i="11"/>
  <c r="M1992" i="11"/>
  <c r="L1993" i="11"/>
  <c r="M1993" i="11"/>
  <c r="L1994" i="11"/>
  <c r="M1994" i="11"/>
  <c r="L1995" i="11"/>
  <c r="M1995" i="11"/>
  <c r="L1996" i="11"/>
  <c r="M1996" i="11"/>
  <c r="L1997" i="11"/>
  <c r="M1997" i="11"/>
  <c r="L1998" i="11"/>
  <c r="M1998" i="11"/>
  <c r="L1999" i="11"/>
  <c r="M1999" i="11"/>
  <c r="L2000" i="11"/>
  <c r="M2000" i="11"/>
  <c r="L2001" i="11"/>
  <c r="M2001" i="11"/>
  <c r="L2002" i="11"/>
  <c r="M2002" i="11"/>
  <c r="L2003" i="11"/>
  <c r="M2003" i="11"/>
  <c r="L2004" i="11"/>
  <c r="M2004" i="11"/>
  <c r="L2005" i="11"/>
  <c r="M2005" i="11"/>
  <c r="L2006" i="11"/>
  <c r="M2006" i="11"/>
  <c r="L2007" i="11"/>
  <c r="M2007" i="11"/>
  <c r="L2008" i="11"/>
  <c r="M2008" i="11"/>
  <c r="L2009" i="11"/>
  <c r="M2009" i="11"/>
  <c r="L2010" i="11"/>
  <c r="M2010" i="11"/>
  <c r="L2011" i="11"/>
  <c r="M2011" i="11"/>
  <c r="L2012" i="11"/>
  <c r="M2012" i="11"/>
  <c r="L2013" i="11"/>
  <c r="M2013" i="11"/>
  <c r="L2014" i="11"/>
  <c r="M2014" i="11"/>
  <c r="L2015" i="11"/>
  <c r="M2015" i="11"/>
  <c r="L2016" i="11"/>
  <c r="M2016" i="11"/>
  <c r="L2017" i="11"/>
  <c r="M2017" i="11"/>
  <c r="L2018" i="11"/>
  <c r="M2018" i="11"/>
  <c r="L2019" i="11"/>
  <c r="M2019" i="11"/>
  <c r="L2020" i="11"/>
  <c r="M2020" i="11"/>
  <c r="L2021" i="11"/>
  <c r="M2021" i="11"/>
  <c r="L2022" i="11"/>
  <c r="M2022" i="11"/>
  <c r="L2023" i="11"/>
  <c r="M2023" i="11"/>
  <c r="L2024" i="11"/>
  <c r="M2024" i="11"/>
  <c r="L2025" i="11"/>
  <c r="M2025" i="11"/>
  <c r="L2026" i="11"/>
  <c r="M2026" i="11"/>
  <c r="L2027" i="11"/>
  <c r="M2027" i="11"/>
  <c r="L2028" i="11"/>
  <c r="M2028" i="11"/>
  <c r="L2029" i="11"/>
  <c r="M2029" i="11"/>
  <c r="L2030" i="11"/>
  <c r="M2030" i="11"/>
  <c r="L2031" i="11"/>
  <c r="M2031" i="11"/>
  <c r="L2032" i="11"/>
  <c r="M2032" i="11"/>
  <c r="L2033" i="11"/>
  <c r="M2033" i="11"/>
  <c r="L2034" i="11"/>
  <c r="M2034" i="11"/>
  <c r="L2035" i="11"/>
  <c r="M2035" i="11"/>
  <c r="L2036" i="11"/>
  <c r="M2036" i="11"/>
  <c r="L2037" i="11"/>
  <c r="M2037" i="11"/>
  <c r="L2038" i="11"/>
  <c r="M2038" i="11"/>
  <c r="L2039" i="11"/>
  <c r="M2039" i="11"/>
  <c r="L2040" i="11"/>
  <c r="M2040" i="11"/>
  <c r="L2041" i="11"/>
  <c r="M2041" i="11"/>
  <c r="L2042" i="11"/>
  <c r="M2042" i="11"/>
  <c r="L2043" i="11"/>
  <c r="M2043" i="11"/>
  <c r="L2044" i="11"/>
  <c r="M2044" i="11"/>
  <c r="L2045" i="11"/>
  <c r="M2045" i="11"/>
  <c r="L2046" i="11"/>
  <c r="M2046" i="11"/>
  <c r="L2047" i="11"/>
  <c r="M2047" i="11"/>
  <c r="L2048" i="11"/>
  <c r="M2048" i="11"/>
  <c r="L2049" i="11"/>
  <c r="M2049" i="11"/>
  <c r="L2050" i="11"/>
  <c r="M2050" i="11"/>
  <c r="L2051" i="11"/>
  <c r="M2051" i="11"/>
  <c r="L2052" i="11"/>
  <c r="M2052" i="11"/>
  <c r="L2053" i="11"/>
  <c r="M2053" i="11"/>
  <c r="L2054" i="11"/>
  <c r="M2054" i="11"/>
  <c r="L2055" i="11"/>
  <c r="M2055" i="11"/>
  <c r="L2056" i="11"/>
  <c r="M2056" i="11"/>
  <c r="L2057" i="11"/>
  <c r="M2057" i="11"/>
  <c r="L2058" i="11"/>
  <c r="M2058" i="11"/>
  <c r="L2059" i="11"/>
  <c r="M2059" i="11"/>
  <c r="L2060" i="11"/>
  <c r="M2060" i="11"/>
  <c r="L2061" i="11"/>
  <c r="M2061" i="11"/>
  <c r="L2062" i="11"/>
  <c r="M2062" i="11"/>
  <c r="L2063" i="11"/>
  <c r="M2063" i="11"/>
  <c r="L2064" i="11"/>
  <c r="M2064" i="11"/>
  <c r="L2065" i="11"/>
  <c r="M2065" i="11"/>
  <c r="L2066" i="11"/>
  <c r="M2066" i="11"/>
  <c r="L2067" i="11"/>
  <c r="M2067" i="11"/>
  <c r="L2068" i="11"/>
  <c r="M2068" i="11"/>
  <c r="L2069" i="11"/>
  <c r="M2069" i="11"/>
  <c r="L2070" i="11"/>
  <c r="M2070" i="11"/>
  <c r="L2071" i="11"/>
  <c r="M2071" i="11"/>
  <c r="L2072" i="11"/>
  <c r="M2072" i="11"/>
  <c r="L2073" i="11"/>
  <c r="M2073" i="11"/>
  <c r="L2074" i="11"/>
  <c r="M2074" i="11"/>
  <c r="L2075" i="11"/>
  <c r="M2075" i="11"/>
  <c r="L2076" i="11"/>
  <c r="M2076" i="11"/>
  <c r="L2077" i="11"/>
  <c r="M2077" i="11"/>
  <c r="L2078" i="11"/>
  <c r="M2078" i="11"/>
  <c r="L2079" i="11"/>
  <c r="M2079" i="11"/>
  <c r="L2080" i="11"/>
  <c r="M2080" i="11"/>
  <c r="L2081" i="11"/>
  <c r="M2081" i="11"/>
  <c r="L2082" i="11"/>
  <c r="M2082" i="11"/>
  <c r="L2083" i="11"/>
  <c r="M2083" i="11"/>
  <c r="L2084" i="11"/>
  <c r="M2084" i="11"/>
  <c r="L2085" i="11"/>
  <c r="M2085" i="11"/>
  <c r="L2086" i="11"/>
  <c r="M2086" i="11"/>
  <c r="L2087" i="11"/>
  <c r="M2087" i="11"/>
  <c r="L2088" i="11"/>
  <c r="M2088" i="11"/>
  <c r="L2089" i="11"/>
  <c r="M2089" i="11"/>
  <c r="L2090" i="11"/>
  <c r="M2090" i="11"/>
  <c r="L2091" i="11"/>
  <c r="M2091" i="11"/>
  <c r="L2092" i="11"/>
  <c r="M2092" i="11"/>
  <c r="L2093" i="11"/>
  <c r="M2093" i="11"/>
  <c r="L2094" i="11"/>
  <c r="M2094" i="11"/>
  <c r="L2095" i="11"/>
  <c r="M2095" i="11"/>
  <c r="L2096" i="11"/>
  <c r="M2096" i="11"/>
  <c r="L2097" i="11"/>
  <c r="M2097" i="11"/>
  <c r="L2098" i="11"/>
  <c r="M2098" i="11"/>
  <c r="L2099" i="11"/>
  <c r="M2099" i="11"/>
  <c r="L2100" i="11"/>
  <c r="M2100" i="11"/>
  <c r="L2101" i="11"/>
  <c r="M2101" i="11"/>
  <c r="L2102" i="11"/>
  <c r="M2102" i="11"/>
  <c r="L2103" i="11"/>
  <c r="M2103" i="11"/>
  <c r="L2104" i="11"/>
  <c r="M2104" i="11"/>
  <c r="L2105" i="11"/>
  <c r="M2105" i="11"/>
  <c r="L2106" i="11"/>
  <c r="M2106" i="11"/>
  <c r="L2107" i="11"/>
  <c r="M2107" i="11"/>
  <c r="L2108" i="11"/>
  <c r="M2108" i="11"/>
  <c r="L2109" i="11"/>
  <c r="M2109" i="11"/>
  <c r="L2110" i="11"/>
  <c r="M2110" i="11"/>
  <c r="L2111" i="11"/>
  <c r="M2111" i="11"/>
  <c r="L2112" i="11"/>
  <c r="M2112" i="11"/>
  <c r="L2113" i="11"/>
  <c r="M2113" i="11"/>
  <c r="L2114" i="11"/>
  <c r="M2114" i="11"/>
  <c r="L2115" i="11"/>
  <c r="M2115" i="11"/>
  <c r="L2116" i="11"/>
  <c r="M2116" i="11"/>
  <c r="L2117" i="11"/>
  <c r="M2117" i="11"/>
  <c r="L2118" i="11"/>
  <c r="M2118" i="11"/>
  <c r="L2119" i="11"/>
  <c r="M2119" i="11"/>
  <c r="L2120" i="11"/>
  <c r="M2120" i="11"/>
  <c r="L2121" i="11"/>
  <c r="M2121" i="11"/>
  <c r="L2122" i="11"/>
  <c r="M2122" i="11"/>
  <c r="L2123" i="11"/>
  <c r="M2123" i="11"/>
  <c r="L2124" i="11"/>
  <c r="M2124" i="11"/>
  <c r="L2125" i="11"/>
  <c r="M2125" i="11"/>
  <c r="L2126" i="11"/>
  <c r="M2126" i="11"/>
  <c r="L2127" i="11"/>
  <c r="M2127" i="11"/>
  <c r="L2128" i="11"/>
  <c r="M2128" i="11"/>
  <c r="L2129" i="11"/>
  <c r="M2129" i="11"/>
  <c r="L2130" i="11"/>
  <c r="M2130" i="11"/>
  <c r="L2131" i="11"/>
  <c r="M2131" i="11"/>
  <c r="L2132" i="11"/>
  <c r="M2132" i="11"/>
  <c r="L2133" i="11"/>
  <c r="M2133" i="11"/>
  <c r="L2134" i="11"/>
  <c r="M2134" i="11"/>
  <c r="L2135" i="11"/>
  <c r="M2135" i="11"/>
  <c r="L2136" i="11"/>
  <c r="M2136" i="11"/>
  <c r="L2137" i="11"/>
  <c r="M2137" i="11"/>
  <c r="L2138" i="11"/>
  <c r="M2138" i="11"/>
  <c r="L2139" i="11"/>
  <c r="M2139" i="11"/>
  <c r="L2140" i="11"/>
  <c r="M2140" i="11"/>
  <c r="L2141" i="11"/>
  <c r="M2141" i="11"/>
  <c r="L2142" i="11"/>
  <c r="M2142" i="11"/>
  <c r="L2143" i="11"/>
  <c r="M2143" i="11"/>
  <c r="L2144" i="11"/>
  <c r="M2144" i="11"/>
  <c r="L2145" i="11"/>
  <c r="M2145" i="11"/>
  <c r="L2146" i="11"/>
  <c r="M2146" i="11"/>
  <c r="L2147" i="11"/>
  <c r="M2147" i="11"/>
  <c r="L2148" i="11"/>
  <c r="M2148" i="11"/>
  <c r="L2149" i="11"/>
  <c r="M2149" i="11"/>
  <c r="L2150" i="11"/>
  <c r="M2150" i="11"/>
  <c r="L2151" i="11"/>
  <c r="M2151" i="11"/>
  <c r="L2152" i="11"/>
  <c r="M2152" i="11"/>
  <c r="L2153" i="11"/>
  <c r="M2153" i="11"/>
  <c r="L2154" i="11"/>
  <c r="M2154" i="11"/>
  <c r="L2155" i="11"/>
  <c r="M2155" i="11"/>
  <c r="L2156" i="11"/>
  <c r="M2156" i="11"/>
  <c r="L2157" i="11"/>
  <c r="M2157" i="11"/>
  <c r="L2158" i="11"/>
  <c r="M2158" i="11"/>
  <c r="L2159" i="11"/>
  <c r="M2159" i="11"/>
  <c r="L2160" i="11"/>
  <c r="M2160" i="11"/>
  <c r="L2161" i="11"/>
  <c r="M2161" i="11"/>
  <c r="L2162" i="11"/>
  <c r="M2162" i="11"/>
  <c r="L2163" i="11"/>
  <c r="M2163" i="11"/>
  <c r="L2164" i="11"/>
  <c r="M2164" i="11"/>
  <c r="L2165" i="11"/>
  <c r="M2165" i="11"/>
  <c r="L2166" i="11"/>
  <c r="M2166" i="11"/>
  <c r="L2167" i="11"/>
  <c r="M2167" i="11"/>
  <c r="L2168" i="11"/>
  <c r="M2168" i="11"/>
  <c r="L2169" i="11"/>
  <c r="M2169" i="11"/>
  <c r="L2170" i="11"/>
  <c r="M2170" i="11"/>
  <c r="L2171" i="11"/>
  <c r="M2171" i="11"/>
  <c r="L2172" i="11"/>
  <c r="M2172" i="11"/>
  <c r="L2173" i="11"/>
  <c r="M2173" i="11"/>
  <c r="L2174" i="11"/>
  <c r="M2174" i="11"/>
  <c r="L2175" i="11"/>
  <c r="M2175" i="11"/>
  <c r="L2176" i="11"/>
  <c r="M2176" i="11"/>
  <c r="L2177" i="11"/>
  <c r="M2177" i="11"/>
  <c r="L2178" i="11"/>
  <c r="M2178" i="11"/>
  <c r="L2179" i="11"/>
  <c r="M2179" i="11"/>
  <c r="L2180" i="11"/>
  <c r="M2180" i="11"/>
  <c r="L2181" i="11"/>
  <c r="M2181" i="11"/>
  <c r="L2182" i="11"/>
  <c r="M2182" i="11"/>
  <c r="L2183" i="11"/>
  <c r="M2183" i="11"/>
  <c r="L2184" i="11"/>
  <c r="M2184" i="11"/>
  <c r="L2185" i="11"/>
  <c r="M2185" i="11"/>
  <c r="L2186" i="11"/>
  <c r="M2186" i="11"/>
  <c r="L2187" i="11"/>
  <c r="M2187" i="11"/>
  <c r="L2188" i="11"/>
  <c r="M2188" i="11"/>
  <c r="L2189" i="11"/>
  <c r="M2189" i="11"/>
  <c r="L2190" i="11"/>
  <c r="M2190" i="11"/>
  <c r="L2191" i="11"/>
  <c r="M2191" i="11"/>
  <c r="L2192" i="11"/>
  <c r="M2192" i="11"/>
  <c r="L2193" i="11"/>
  <c r="M2193" i="11"/>
  <c r="L2194" i="11"/>
  <c r="M2194" i="11"/>
  <c r="L2195" i="11"/>
  <c r="M2195" i="11"/>
  <c r="L2196" i="11"/>
  <c r="M2196" i="11"/>
  <c r="L2197" i="11"/>
  <c r="M2197" i="11"/>
  <c r="L2198" i="11"/>
  <c r="M2198" i="11"/>
  <c r="L2199" i="11"/>
  <c r="M2199" i="11"/>
  <c r="L2200" i="11"/>
  <c r="M2200" i="11"/>
  <c r="L2201" i="11"/>
  <c r="M2201" i="11"/>
  <c r="L2202" i="11"/>
  <c r="M2202" i="11"/>
  <c r="L2203" i="11"/>
  <c r="M2203" i="11"/>
  <c r="L2204" i="11"/>
  <c r="M2204" i="11"/>
  <c r="L2205" i="11"/>
  <c r="M2205" i="11"/>
  <c r="L2206" i="11"/>
  <c r="M2206" i="11"/>
  <c r="L2207" i="11"/>
  <c r="M2207" i="11"/>
  <c r="L2208" i="11"/>
  <c r="M2208" i="11"/>
  <c r="L2209" i="11"/>
  <c r="M2209" i="11"/>
  <c r="L2210" i="11"/>
  <c r="M2210" i="11"/>
  <c r="L2211" i="11"/>
  <c r="M2211" i="11"/>
  <c r="L2212" i="11"/>
  <c r="M2212" i="11"/>
  <c r="L2213" i="11"/>
  <c r="M2213" i="11"/>
  <c r="M1114" i="11"/>
  <c r="L1114" i="11"/>
  <c r="G1109" i="8"/>
  <c r="M1113" i="11"/>
  <c r="L1113" i="11"/>
  <c r="K1113" i="11"/>
  <c r="J1113" i="11"/>
  <c r="I1113" i="11"/>
  <c r="H1113" i="11"/>
  <c r="G1113" i="11"/>
  <c r="F1113" i="11"/>
  <c r="B1113" i="11"/>
  <c r="F10" i="11"/>
  <c r="F1115" i="11" s="1"/>
  <c r="F11" i="11"/>
  <c r="F1116" i="11" s="1"/>
  <c r="F12" i="11"/>
  <c r="F1117" i="11" s="1"/>
  <c r="F13" i="11"/>
  <c r="F1118" i="11" s="1"/>
  <c r="F14" i="11"/>
  <c r="F1119" i="11" s="1"/>
  <c r="F15" i="11"/>
  <c r="F1120" i="11" s="1"/>
  <c r="F16" i="11"/>
  <c r="F1121" i="11" s="1"/>
  <c r="F17" i="11"/>
  <c r="F1122" i="11" s="1"/>
  <c r="F18" i="11"/>
  <c r="F1123" i="11" s="1"/>
  <c r="F19" i="11"/>
  <c r="F1124" i="11" s="1"/>
  <c r="F20" i="11"/>
  <c r="F1125" i="11" s="1"/>
  <c r="F21" i="11"/>
  <c r="F1126" i="11" s="1"/>
  <c r="F22" i="11"/>
  <c r="F1127" i="11" s="1"/>
  <c r="F23" i="11"/>
  <c r="F1128" i="11" s="1"/>
  <c r="F24" i="11"/>
  <c r="F1129" i="11" s="1"/>
  <c r="F25" i="11"/>
  <c r="F1130" i="11" s="1"/>
  <c r="F26" i="11"/>
  <c r="F1131" i="11" s="1"/>
  <c r="F27" i="11"/>
  <c r="F1132" i="11" s="1"/>
  <c r="F28" i="11"/>
  <c r="F1133" i="11" s="1"/>
  <c r="F29" i="11"/>
  <c r="F1134" i="11" s="1"/>
  <c r="F30" i="11"/>
  <c r="F1135" i="11" s="1"/>
  <c r="F31" i="11"/>
  <c r="F1136" i="11" s="1"/>
  <c r="F32" i="11"/>
  <c r="F1137" i="11" s="1"/>
  <c r="F33" i="11"/>
  <c r="F1138" i="11" s="1"/>
  <c r="F34" i="11"/>
  <c r="F1139" i="11" s="1"/>
  <c r="F35" i="11"/>
  <c r="F1140" i="11" s="1"/>
  <c r="F36" i="11"/>
  <c r="F1141" i="11" s="1"/>
  <c r="F37" i="11"/>
  <c r="F1142" i="11" s="1"/>
  <c r="F38" i="11"/>
  <c r="F1143" i="11" s="1"/>
  <c r="F39" i="11"/>
  <c r="F1144" i="11" s="1"/>
  <c r="F40" i="11"/>
  <c r="F1145" i="11" s="1"/>
  <c r="F41" i="11"/>
  <c r="F1146" i="11" s="1"/>
  <c r="F42" i="11"/>
  <c r="F1147" i="11" s="1"/>
  <c r="F43" i="11"/>
  <c r="F1148" i="11" s="1"/>
  <c r="F44" i="11"/>
  <c r="F1149" i="11" s="1"/>
  <c r="F45" i="11"/>
  <c r="F1150" i="11" s="1"/>
  <c r="F46" i="11"/>
  <c r="F1151" i="11" s="1"/>
  <c r="F47" i="11"/>
  <c r="F1152" i="11" s="1"/>
  <c r="F48" i="11"/>
  <c r="F1153" i="11" s="1"/>
  <c r="F49" i="11"/>
  <c r="F1154" i="11" s="1"/>
  <c r="F50" i="11"/>
  <c r="F1155" i="11" s="1"/>
  <c r="F51" i="11"/>
  <c r="F1156" i="11" s="1"/>
  <c r="F52" i="11"/>
  <c r="F1157" i="11" s="1"/>
  <c r="F53" i="11"/>
  <c r="F1158" i="11" s="1"/>
  <c r="F54" i="11"/>
  <c r="F1159" i="11" s="1"/>
  <c r="F55" i="11"/>
  <c r="F1160" i="11" s="1"/>
  <c r="F56" i="11"/>
  <c r="F1161" i="11" s="1"/>
  <c r="F57" i="11"/>
  <c r="F1162" i="11" s="1"/>
  <c r="F58" i="11"/>
  <c r="F1163" i="11" s="1"/>
  <c r="F59" i="11"/>
  <c r="F1164" i="11" s="1"/>
  <c r="F60" i="11"/>
  <c r="F1165" i="11" s="1"/>
  <c r="F61" i="11"/>
  <c r="F1166" i="11" s="1"/>
  <c r="F62" i="11"/>
  <c r="F1167" i="11" s="1"/>
  <c r="F63" i="11"/>
  <c r="F1168" i="11" s="1"/>
  <c r="F64" i="11"/>
  <c r="F1169" i="11" s="1"/>
  <c r="F65" i="11"/>
  <c r="F1170" i="11" s="1"/>
  <c r="F66" i="11"/>
  <c r="F1171" i="11" s="1"/>
  <c r="F67" i="11"/>
  <c r="F1172" i="11" s="1"/>
  <c r="F68" i="11"/>
  <c r="F1173" i="11" s="1"/>
  <c r="F69" i="11"/>
  <c r="F1174" i="11" s="1"/>
  <c r="F70" i="11"/>
  <c r="F1175" i="11" s="1"/>
  <c r="F71" i="11"/>
  <c r="F1176" i="11" s="1"/>
  <c r="F72" i="11"/>
  <c r="F1177" i="11" s="1"/>
  <c r="F73" i="11"/>
  <c r="F1178" i="11" s="1"/>
  <c r="F74" i="11"/>
  <c r="F1179" i="11" s="1"/>
  <c r="F75" i="11"/>
  <c r="F1180" i="11" s="1"/>
  <c r="F76" i="11"/>
  <c r="F1181" i="11" s="1"/>
  <c r="F77" i="11"/>
  <c r="F1182" i="11" s="1"/>
  <c r="F78" i="11"/>
  <c r="F1183" i="11" s="1"/>
  <c r="F79" i="11"/>
  <c r="F1184" i="11" s="1"/>
  <c r="F80" i="11"/>
  <c r="F1185" i="11" s="1"/>
  <c r="F81" i="11"/>
  <c r="F1186" i="11" s="1"/>
  <c r="F82" i="11"/>
  <c r="F1187" i="11" s="1"/>
  <c r="F83" i="11"/>
  <c r="F1188" i="11" s="1"/>
  <c r="F84" i="11"/>
  <c r="F1189" i="11" s="1"/>
  <c r="F85" i="11"/>
  <c r="F1190" i="11" s="1"/>
  <c r="F86" i="11"/>
  <c r="F1191" i="11" s="1"/>
  <c r="F87" i="11"/>
  <c r="F1192" i="11" s="1"/>
  <c r="F88" i="11"/>
  <c r="F1193" i="11" s="1"/>
  <c r="F89" i="11"/>
  <c r="F1194" i="11" s="1"/>
  <c r="F90" i="11"/>
  <c r="F1195" i="11" s="1"/>
  <c r="F91" i="11"/>
  <c r="F1196" i="11" s="1"/>
  <c r="F92" i="11"/>
  <c r="F1197" i="11" s="1"/>
  <c r="F93" i="11"/>
  <c r="F1198" i="11" s="1"/>
  <c r="F94" i="11"/>
  <c r="F1199" i="11" s="1"/>
  <c r="F95" i="11"/>
  <c r="F1200" i="11" s="1"/>
  <c r="F96" i="11"/>
  <c r="F1201" i="11" s="1"/>
  <c r="F97" i="11"/>
  <c r="F1202" i="11" s="1"/>
  <c r="F98" i="11"/>
  <c r="F1203" i="11" s="1"/>
  <c r="F99" i="11"/>
  <c r="F1204" i="11" s="1"/>
  <c r="F100" i="11"/>
  <c r="F1205" i="11" s="1"/>
  <c r="F101" i="11"/>
  <c r="F1206" i="11" s="1"/>
  <c r="F102" i="11"/>
  <c r="F1207" i="11" s="1"/>
  <c r="F103" i="11"/>
  <c r="F1208" i="11" s="1"/>
  <c r="F104" i="11"/>
  <c r="F1209" i="11" s="1"/>
  <c r="F105" i="11"/>
  <c r="F1210" i="11" s="1"/>
  <c r="F106" i="11"/>
  <c r="F1211" i="11" s="1"/>
  <c r="F107" i="11"/>
  <c r="F1212" i="11" s="1"/>
  <c r="F108" i="11"/>
  <c r="F1213" i="11" s="1"/>
  <c r="F109" i="11"/>
  <c r="F1214" i="11" s="1"/>
  <c r="F110" i="11"/>
  <c r="F1215" i="11" s="1"/>
  <c r="F111" i="11"/>
  <c r="F1216" i="11" s="1"/>
  <c r="F112" i="11"/>
  <c r="F1217" i="11" s="1"/>
  <c r="F113" i="11"/>
  <c r="F1218" i="11" s="1"/>
  <c r="F114" i="11"/>
  <c r="F1219" i="11" s="1"/>
  <c r="F115" i="11"/>
  <c r="F1220" i="11" s="1"/>
  <c r="F116" i="11"/>
  <c r="F1221" i="11" s="1"/>
  <c r="F117" i="11"/>
  <c r="F1222" i="11" s="1"/>
  <c r="F118" i="11"/>
  <c r="F1223" i="11" s="1"/>
  <c r="F119" i="11"/>
  <c r="F1224" i="11" s="1"/>
  <c r="F120" i="11"/>
  <c r="F1225" i="11" s="1"/>
  <c r="F121" i="11"/>
  <c r="F1226" i="11" s="1"/>
  <c r="F122" i="11"/>
  <c r="F1227" i="11" s="1"/>
  <c r="F123" i="11"/>
  <c r="F1228" i="11" s="1"/>
  <c r="F124" i="11"/>
  <c r="F1229" i="11" s="1"/>
  <c r="F125" i="11"/>
  <c r="F1230" i="11" s="1"/>
  <c r="F126" i="11"/>
  <c r="F1231" i="11" s="1"/>
  <c r="F127" i="11"/>
  <c r="F1232" i="11" s="1"/>
  <c r="F128" i="11"/>
  <c r="F1233" i="11" s="1"/>
  <c r="F129" i="11"/>
  <c r="F1234" i="11" s="1"/>
  <c r="F130" i="11"/>
  <c r="F1235" i="11" s="1"/>
  <c r="F131" i="11"/>
  <c r="F1236" i="11" s="1"/>
  <c r="F132" i="11"/>
  <c r="F1237" i="11" s="1"/>
  <c r="F133" i="11"/>
  <c r="F1238" i="11" s="1"/>
  <c r="F134" i="11"/>
  <c r="F1239" i="11" s="1"/>
  <c r="F135" i="11"/>
  <c r="F1240" i="11" s="1"/>
  <c r="F136" i="11"/>
  <c r="F1241" i="11" s="1"/>
  <c r="F137" i="11"/>
  <c r="F1242" i="11" s="1"/>
  <c r="F138" i="11"/>
  <c r="F1243" i="11" s="1"/>
  <c r="F139" i="11"/>
  <c r="F1244" i="11" s="1"/>
  <c r="F140" i="11"/>
  <c r="F1245" i="11" s="1"/>
  <c r="F141" i="11"/>
  <c r="F1246" i="11" s="1"/>
  <c r="F142" i="11"/>
  <c r="F1247" i="11" s="1"/>
  <c r="F143" i="11"/>
  <c r="F1248" i="11" s="1"/>
  <c r="F144" i="11"/>
  <c r="F1249" i="11" s="1"/>
  <c r="F145" i="11"/>
  <c r="F1250" i="11" s="1"/>
  <c r="F146" i="11"/>
  <c r="F1251" i="11" s="1"/>
  <c r="F147" i="11"/>
  <c r="F1252" i="11" s="1"/>
  <c r="F148" i="11"/>
  <c r="F1253" i="11" s="1"/>
  <c r="F149" i="11"/>
  <c r="F1254" i="11" s="1"/>
  <c r="F150" i="11"/>
  <c r="F1255" i="11" s="1"/>
  <c r="F151" i="11"/>
  <c r="F1256" i="11" s="1"/>
  <c r="F152" i="11"/>
  <c r="F1257" i="11" s="1"/>
  <c r="F153" i="11"/>
  <c r="F1258" i="11" s="1"/>
  <c r="F154" i="11"/>
  <c r="F1259" i="11" s="1"/>
  <c r="F155" i="11"/>
  <c r="F1260" i="11" s="1"/>
  <c r="F156" i="11"/>
  <c r="F1261" i="11" s="1"/>
  <c r="F157" i="11"/>
  <c r="F1262" i="11" s="1"/>
  <c r="F158" i="11"/>
  <c r="F1263" i="11" s="1"/>
  <c r="F159" i="11"/>
  <c r="F1264" i="11" s="1"/>
  <c r="F160" i="11"/>
  <c r="F1265" i="11" s="1"/>
  <c r="G160" i="11"/>
  <c r="F161" i="11"/>
  <c r="F1266" i="11" s="1"/>
  <c r="G161" i="11"/>
  <c r="F162" i="11"/>
  <c r="F1267" i="11" s="1"/>
  <c r="G162" i="11"/>
  <c r="F163" i="11"/>
  <c r="F1268" i="11" s="1"/>
  <c r="G163" i="11"/>
  <c r="F164" i="11"/>
  <c r="F1269" i="11" s="1"/>
  <c r="G164" i="11"/>
  <c r="F165" i="11"/>
  <c r="F1270" i="11" s="1"/>
  <c r="G165" i="11"/>
  <c r="F166" i="11"/>
  <c r="F1271" i="11" s="1"/>
  <c r="G166" i="11"/>
  <c r="F167" i="11"/>
  <c r="F1272" i="11" s="1"/>
  <c r="G167" i="11"/>
  <c r="F168" i="11"/>
  <c r="F1273" i="11" s="1"/>
  <c r="G168" i="11"/>
  <c r="F169" i="11"/>
  <c r="F1274" i="11" s="1"/>
  <c r="G169" i="11"/>
  <c r="F170" i="11"/>
  <c r="F1275" i="11" s="1"/>
  <c r="G170" i="11"/>
  <c r="F171" i="11"/>
  <c r="F1276" i="11" s="1"/>
  <c r="G171" i="11"/>
  <c r="F172" i="11"/>
  <c r="F1277" i="11" s="1"/>
  <c r="G172" i="11"/>
  <c r="F173" i="11"/>
  <c r="F1278" i="11" s="1"/>
  <c r="G173" i="11"/>
  <c r="F174" i="11"/>
  <c r="F1279" i="11" s="1"/>
  <c r="G174" i="11"/>
  <c r="F175" i="11"/>
  <c r="F1280" i="11" s="1"/>
  <c r="G175" i="11"/>
  <c r="F176" i="11"/>
  <c r="F1281" i="11" s="1"/>
  <c r="G176" i="11"/>
  <c r="F177" i="11"/>
  <c r="F1282" i="11" s="1"/>
  <c r="G177" i="11"/>
  <c r="F178" i="11"/>
  <c r="F1283" i="11" s="1"/>
  <c r="G178" i="11"/>
  <c r="F179" i="11"/>
  <c r="F1284" i="11" s="1"/>
  <c r="G179" i="11"/>
  <c r="F180" i="11"/>
  <c r="F1285" i="11" s="1"/>
  <c r="G180" i="11"/>
  <c r="F181" i="11"/>
  <c r="F1286" i="11" s="1"/>
  <c r="G181" i="11"/>
  <c r="F182" i="11"/>
  <c r="F1287" i="11" s="1"/>
  <c r="G182" i="11"/>
  <c r="F183" i="11"/>
  <c r="F1288" i="11" s="1"/>
  <c r="G183" i="11"/>
  <c r="F184" i="11"/>
  <c r="F1289" i="11" s="1"/>
  <c r="G184" i="11"/>
  <c r="F185" i="11"/>
  <c r="F1290" i="11" s="1"/>
  <c r="G185" i="11"/>
  <c r="F186" i="11"/>
  <c r="F1291" i="11" s="1"/>
  <c r="G186" i="11"/>
  <c r="F187" i="11"/>
  <c r="F1292" i="11" s="1"/>
  <c r="G187" i="11"/>
  <c r="F188" i="11"/>
  <c r="F1293" i="11" s="1"/>
  <c r="G188" i="11"/>
  <c r="F189" i="11"/>
  <c r="F1294" i="11" s="1"/>
  <c r="G189" i="11"/>
  <c r="F190" i="11"/>
  <c r="F1295" i="11" s="1"/>
  <c r="G190" i="11"/>
  <c r="F191" i="11"/>
  <c r="F1296" i="11" s="1"/>
  <c r="G191" i="11"/>
  <c r="F192" i="11"/>
  <c r="F1297" i="11" s="1"/>
  <c r="G192" i="11"/>
  <c r="F193" i="11"/>
  <c r="F1298" i="11" s="1"/>
  <c r="G193" i="11"/>
  <c r="F194" i="11"/>
  <c r="F1299" i="11" s="1"/>
  <c r="G194" i="11"/>
  <c r="F195" i="11"/>
  <c r="F1300" i="11" s="1"/>
  <c r="G195" i="11"/>
  <c r="F196" i="11"/>
  <c r="F1301" i="11" s="1"/>
  <c r="G196" i="11"/>
  <c r="F197" i="11"/>
  <c r="F1302" i="11" s="1"/>
  <c r="G197" i="11"/>
  <c r="F198" i="11"/>
  <c r="F1303" i="11" s="1"/>
  <c r="G198" i="11"/>
  <c r="F199" i="11"/>
  <c r="F1304" i="11" s="1"/>
  <c r="G199" i="11"/>
  <c r="F200" i="11"/>
  <c r="F1305" i="11" s="1"/>
  <c r="G200" i="11"/>
  <c r="F201" i="11"/>
  <c r="F1306" i="11" s="1"/>
  <c r="G201" i="11"/>
  <c r="F202" i="11"/>
  <c r="F1307" i="11" s="1"/>
  <c r="G202" i="11"/>
  <c r="F203" i="11"/>
  <c r="F1308" i="11" s="1"/>
  <c r="G203" i="11"/>
  <c r="F204" i="11"/>
  <c r="F1309" i="11" s="1"/>
  <c r="G204" i="11"/>
  <c r="F205" i="11"/>
  <c r="F1310" i="11" s="1"/>
  <c r="G205" i="11"/>
  <c r="F206" i="11"/>
  <c r="F1311" i="11" s="1"/>
  <c r="G206" i="11"/>
  <c r="F207" i="11"/>
  <c r="F1312" i="11" s="1"/>
  <c r="G207" i="11"/>
  <c r="F208" i="11"/>
  <c r="F1313" i="11" s="1"/>
  <c r="G208" i="11"/>
  <c r="F209" i="11"/>
  <c r="F1314" i="11" s="1"/>
  <c r="G209" i="11"/>
  <c r="F210" i="11"/>
  <c r="F1315" i="11" s="1"/>
  <c r="G210" i="11"/>
  <c r="F211" i="11"/>
  <c r="F1316" i="11" s="1"/>
  <c r="G211" i="11"/>
  <c r="F212" i="11"/>
  <c r="F1317" i="11" s="1"/>
  <c r="G212" i="11"/>
  <c r="F213" i="11"/>
  <c r="F1318" i="11" s="1"/>
  <c r="G213" i="11"/>
  <c r="F214" i="11"/>
  <c r="F1319" i="11" s="1"/>
  <c r="G214" i="11"/>
  <c r="F215" i="11"/>
  <c r="F1320" i="11" s="1"/>
  <c r="G215" i="11"/>
  <c r="F216" i="11"/>
  <c r="F1321" i="11" s="1"/>
  <c r="G216" i="11"/>
  <c r="F217" i="11"/>
  <c r="F1322" i="11" s="1"/>
  <c r="G217" i="11"/>
  <c r="F218" i="11"/>
  <c r="F1323" i="11" s="1"/>
  <c r="G218" i="11"/>
  <c r="F219" i="11"/>
  <c r="F1324" i="11" s="1"/>
  <c r="G219" i="11"/>
  <c r="F220" i="11"/>
  <c r="F1325" i="11" s="1"/>
  <c r="G220" i="11"/>
  <c r="F221" i="11"/>
  <c r="F1326" i="11" s="1"/>
  <c r="G221" i="11"/>
  <c r="F222" i="11"/>
  <c r="F1327" i="11" s="1"/>
  <c r="G222" i="11"/>
  <c r="F223" i="11"/>
  <c r="F1328" i="11" s="1"/>
  <c r="G223" i="11"/>
  <c r="F224" i="11"/>
  <c r="F1329" i="11" s="1"/>
  <c r="G224" i="11"/>
  <c r="F225" i="11"/>
  <c r="F1330" i="11" s="1"/>
  <c r="G225" i="11"/>
  <c r="F226" i="11"/>
  <c r="F1331" i="11" s="1"/>
  <c r="G226" i="11"/>
  <c r="F227" i="11"/>
  <c r="F1332" i="11" s="1"/>
  <c r="G227" i="11"/>
  <c r="F228" i="11"/>
  <c r="F1333" i="11" s="1"/>
  <c r="G228" i="11"/>
  <c r="F229" i="11"/>
  <c r="F1334" i="11" s="1"/>
  <c r="G229" i="11"/>
  <c r="F230" i="11"/>
  <c r="F1335" i="11" s="1"/>
  <c r="G230" i="11"/>
  <c r="F231" i="11"/>
  <c r="F1336" i="11" s="1"/>
  <c r="G231" i="11"/>
  <c r="F232" i="11"/>
  <c r="F1337" i="11" s="1"/>
  <c r="G232" i="11"/>
  <c r="F233" i="11"/>
  <c r="F1338" i="11" s="1"/>
  <c r="G233" i="11"/>
  <c r="F234" i="11"/>
  <c r="F1339" i="11" s="1"/>
  <c r="G234" i="11"/>
  <c r="F235" i="11"/>
  <c r="F1340" i="11" s="1"/>
  <c r="G235" i="11"/>
  <c r="F236" i="11"/>
  <c r="F1341" i="11" s="1"/>
  <c r="G236" i="11"/>
  <c r="F237" i="11"/>
  <c r="F1342" i="11" s="1"/>
  <c r="G237" i="11"/>
  <c r="F238" i="11"/>
  <c r="F1343" i="11" s="1"/>
  <c r="G238" i="11"/>
  <c r="F239" i="11"/>
  <c r="F1344" i="11" s="1"/>
  <c r="G239" i="11"/>
  <c r="F240" i="11"/>
  <c r="F1345" i="11" s="1"/>
  <c r="G240" i="11"/>
  <c r="F241" i="11"/>
  <c r="F1346" i="11" s="1"/>
  <c r="G241" i="11"/>
  <c r="F242" i="11"/>
  <c r="F1347" i="11" s="1"/>
  <c r="G242" i="11"/>
  <c r="F243" i="11"/>
  <c r="F1348" i="11" s="1"/>
  <c r="G243" i="11"/>
  <c r="F244" i="11"/>
  <c r="F1349" i="11" s="1"/>
  <c r="G244" i="11"/>
  <c r="F245" i="11"/>
  <c r="F1350" i="11" s="1"/>
  <c r="G245" i="11"/>
  <c r="F246" i="11"/>
  <c r="F1351" i="11" s="1"/>
  <c r="G246" i="11"/>
  <c r="F247" i="11"/>
  <c r="F1352" i="11" s="1"/>
  <c r="G247" i="11"/>
  <c r="F248" i="11"/>
  <c r="F1353" i="11" s="1"/>
  <c r="G248" i="11"/>
  <c r="F249" i="11"/>
  <c r="F1354" i="11" s="1"/>
  <c r="G249" i="11"/>
  <c r="F250" i="11"/>
  <c r="F1355" i="11" s="1"/>
  <c r="G250" i="11"/>
  <c r="F251" i="11"/>
  <c r="F1356" i="11" s="1"/>
  <c r="G251" i="11"/>
  <c r="F252" i="11"/>
  <c r="F1357" i="11" s="1"/>
  <c r="G252" i="11"/>
  <c r="F253" i="11"/>
  <c r="F1358" i="11" s="1"/>
  <c r="G253" i="11"/>
  <c r="F254" i="11"/>
  <c r="F1359" i="11" s="1"/>
  <c r="G254" i="11"/>
  <c r="F255" i="11"/>
  <c r="F1360" i="11" s="1"/>
  <c r="G255" i="11"/>
  <c r="F256" i="11"/>
  <c r="F1361" i="11" s="1"/>
  <c r="G256" i="11"/>
  <c r="F257" i="11"/>
  <c r="F1362" i="11" s="1"/>
  <c r="G257" i="11"/>
  <c r="F258" i="11"/>
  <c r="F1363" i="11" s="1"/>
  <c r="G258" i="11"/>
  <c r="F259" i="11"/>
  <c r="F1364" i="11" s="1"/>
  <c r="G259" i="11"/>
  <c r="F260" i="11"/>
  <c r="F1365" i="11" s="1"/>
  <c r="G260" i="11"/>
  <c r="F261" i="11"/>
  <c r="F1366" i="11" s="1"/>
  <c r="G261" i="11"/>
  <c r="F262" i="11"/>
  <c r="F1367" i="11" s="1"/>
  <c r="G262" i="11"/>
  <c r="F263" i="11"/>
  <c r="F1368" i="11" s="1"/>
  <c r="G263" i="11"/>
  <c r="F264" i="11"/>
  <c r="F1369" i="11" s="1"/>
  <c r="G264" i="11"/>
  <c r="F265" i="11"/>
  <c r="F1370" i="11" s="1"/>
  <c r="G265" i="11"/>
  <c r="F266" i="11"/>
  <c r="F1371" i="11" s="1"/>
  <c r="G266" i="11"/>
  <c r="F267" i="11"/>
  <c r="F1372" i="11" s="1"/>
  <c r="G267" i="11"/>
  <c r="F268" i="11"/>
  <c r="F1373" i="11" s="1"/>
  <c r="G268" i="11"/>
  <c r="F269" i="11"/>
  <c r="F1374" i="11" s="1"/>
  <c r="G269" i="11"/>
  <c r="F270" i="11"/>
  <c r="F1375" i="11" s="1"/>
  <c r="G270" i="11"/>
  <c r="F271" i="11"/>
  <c r="F1376" i="11" s="1"/>
  <c r="G271" i="11"/>
  <c r="F272" i="11"/>
  <c r="F1377" i="11" s="1"/>
  <c r="G272" i="11"/>
  <c r="F273" i="11"/>
  <c r="F1378" i="11" s="1"/>
  <c r="G273" i="11"/>
  <c r="F274" i="11"/>
  <c r="F1379" i="11" s="1"/>
  <c r="G274" i="11"/>
  <c r="F275" i="11"/>
  <c r="F1380" i="11" s="1"/>
  <c r="G275" i="11"/>
  <c r="F276" i="11"/>
  <c r="F1381" i="11" s="1"/>
  <c r="G276" i="11"/>
  <c r="F277" i="11"/>
  <c r="F1382" i="11" s="1"/>
  <c r="G277" i="11"/>
  <c r="F278" i="11"/>
  <c r="F1383" i="11" s="1"/>
  <c r="G278" i="11"/>
  <c r="F279" i="11"/>
  <c r="F1384" i="11" s="1"/>
  <c r="G279" i="11"/>
  <c r="F280" i="11"/>
  <c r="F1385" i="11" s="1"/>
  <c r="G280" i="11"/>
  <c r="F281" i="11"/>
  <c r="F1386" i="11" s="1"/>
  <c r="G281" i="11"/>
  <c r="F282" i="11"/>
  <c r="F1387" i="11" s="1"/>
  <c r="G282" i="11"/>
  <c r="F283" i="11"/>
  <c r="F1388" i="11" s="1"/>
  <c r="G283" i="11"/>
  <c r="F284" i="11"/>
  <c r="F1389" i="11" s="1"/>
  <c r="G284" i="11"/>
  <c r="F285" i="11"/>
  <c r="F1390" i="11" s="1"/>
  <c r="G285" i="11"/>
  <c r="F286" i="11"/>
  <c r="F1391" i="11" s="1"/>
  <c r="G286" i="11"/>
  <c r="F287" i="11"/>
  <c r="F1392" i="11" s="1"/>
  <c r="G287" i="11"/>
  <c r="F288" i="11"/>
  <c r="F1393" i="11" s="1"/>
  <c r="G288" i="11"/>
  <c r="F289" i="11"/>
  <c r="F1394" i="11" s="1"/>
  <c r="G289" i="11"/>
  <c r="F290" i="11"/>
  <c r="F1395" i="11" s="1"/>
  <c r="G290" i="11"/>
  <c r="F291" i="11"/>
  <c r="F1396" i="11" s="1"/>
  <c r="G291" i="11"/>
  <c r="F292" i="11"/>
  <c r="F1397" i="11" s="1"/>
  <c r="G292" i="11"/>
  <c r="F293" i="11"/>
  <c r="F1398" i="11" s="1"/>
  <c r="G293" i="11"/>
  <c r="F294" i="11"/>
  <c r="F1399" i="11" s="1"/>
  <c r="G294" i="11"/>
  <c r="F295" i="11"/>
  <c r="F1400" i="11" s="1"/>
  <c r="G295" i="11"/>
  <c r="F296" i="11"/>
  <c r="F1401" i="11" s="1"/>
  <c r="G296" i="11"/>
  <c r="F297" i="11"/>
  <c r="F1402" i="11" s="1"/>
  <c r="G297" i="11"/>
  <c r="F298" i="11"/>
  <c r="F1403" i="11" s="1"/>
  <c r="G298" i="11"/>
  <c r="F299" i="11"/>
  <c r="F1404" i="11" s="1"/>
  <c r="G299" i="11"/>
  <c r="F300" i="11"/>
  <c r="F1405" i="11" s="1"/>
  <c r="G300" i="11"/>
  <c r="F301" i="11"/>
  <c r="F1406" i="11" s="1"/>
  <c r="G301" i="11"/>
  <c r="F302" i="11"/>
  <c r="F1407" i="11" s="1"/>
  <c r="G302" i="11"/>
  <c r="F303" i="11"/>
  <c r="F1408" i="11" s="1"/>
  <c r="G303" i="11"/>
  <c r="F304" i="11"/>
  <c r="F1409" i="11" s="1"/>
  <c r="G304" i="11"/>
  <c r="F305" i="11"/>
  <c r="F1410" i="11" s="1"/>
  <c r="G305" i="11"/>
  <c r="F306" i="11"/>
  <c r="F1411" i="11" s="1"/>
  <c r="G306" i="11"/>
  <c r="F307" i="11"/>
  <c r="F1412" i="11" s="1"/>
  <c r="G307" i="11"/>
  <c r="F308" i="11"/>
  <c r="F1413" i="11" s="1"/>
  <c r="G308" i="11"/>
  <c r="F309" i="11"/>
  <c r="F1414" i="11" s="1"/>
  <c r="G309" i="11"/>
  <c r="F310" i="11"/>
  <c r="F1415" i="11" s="1"/>
  <c r="G310" i="11"/>
  <c r="F311" i="11"/>
  <c r="F1416" i="11" s="1"/>
  <c r="G311" i="11"/>
  <c r="F312" i="11"/>
  <c r="F1417" i="11" s="1"/>
  <c r="G312" i="11"/>
  <c r="F313" i="11"/>
  <c r="F1418" i="11" s="1"/>
  <c r="G313" i="11"/>
  <c r="F314" i="11"/>
  <c r="F1419" i="11" s="1"/>
  <c r="G314" i="11"/>
  <c r="F315" i="11"/>
  <c r="F1420" i="11" s="1"/>
  <c r="G315" i="11"/>
  <c r="F316" i="11"/>
  <c r="F1421" i="11" s="1"/>
  <c r="G316" i="11"/>
  <c r="F317" i="11"/>
  <c r="F1422" i="11" s="1"/>
  <c r="G317" i="11"/>
  <c r="F318" i="11"/>
  <c r="F1423" i="11" s="1"/>
  <c r="G318" i="11"/>
  <c r="F319" i="11"/>
  <c r="F1424" i="11" s="1"/>
  <c r="G319" i="11"/>
  <c r="F320" i="11"/>
  <c r="F1425" i="11" s="1"/>
  <c r="G320" i="11"/>
  <c r="F321" i="11"/>
  <c r="F1426" i="11" s="1"/>
  <c r="G321" i="11"/>
  <c r="F322" i="11"/>
  <c r="F1427" i="11" s="1"/>
  <c r="G322" i="11"/>
  <c r="F323" i="11"/>
  <c r="F1428" i="11" s="1"/>
  <c r="G323" i="11"/>
  <c r="F324" i="11"/>
  <c r="F1429" i="11" s="1"/>
  <c r="G324" i="11"/>
  <c r="F325" i="11"/>
  <c r="F1430" i="11" s="1"/>
  <c r="G325" i="11"/>
  <c r="F326" i="11"/>
  <c r="F1431" i="11" s="1"/>
  <c r="G326" i="11"/>
  <c r="F327" i="11"/>
  <c r="F1432" i="11" s="1"/>
  <c r="G327" i="11"/>
  <c r="F328" i="11"/>
  <c r="F1433" i="11" s="1"/>
  <c r="G328" i="11"/>
  <c r="F329" i="11"/>
  <c r="F1434" i="11" s="1"/>
  <c r="G329" i="11"/>
  <c r="F330" i="11"/>
  <c r="F1435" i="11" s="1"/>
  <c r="G330" i="11"/>
  <c r="F331" i="11"/>
  <c r="F1436" i="11" s="1"/>
  <c r="G331" i="11"/>
  <c r="F332" i="11"/>
  <c r="F1437" i="11" s="1"/>
  <c r="G332" i="11"/>
  <c r="F333" i="11"/>
  <c r="F1438" i="11" s="1"/>
  <c r="G333" i="11"/>
  <c r="F334" i="11"/>
  <c r="F1439" i="11" s="1"/>
  <c r="G334" i="11"/>
  <c r="F335" i="11"/>
  <c r="F1440" i="11" s="1"/>
  <c r="G335" i="11"/>
  <c r="F336" i="11"/>
  <c r="F1441" i="11" s="1"/>
  <c r="G336" i="11"/>
  <c r="F337" i="11"/>
  <c r="F1442" i="11" s="1"/>
  <c r="G337" i="11"/>
  <c r="F338" i="11"/>
  <c r="F1443" i="11" s="1"/>
  <c r="G338" i="11"/>
  <c r="F339" i="11"/>
  <c r="F1444" i="11" s="1"/>
  <c r="G339" i="11"/>
  <c r="F340" i="11"/>
  <c r="F1445" i="11" s="1"/>
  <c r="G340" i="11"/>
  <c r="F341" i="11"/>
  <c r="F1446" i="11" s="1"/>
  <c r="G341" i="11"/>
  <c r="F342" i="11"/>
  <c r="F1447" i="11" s="1"/>
  <c r="G342" i="11"/>
  <c r="F343" i="11"/>
  <c r="F1448" i="11" s="1"/>
  <c r="G343" i="11"/>
  <c r="F344" i="11"/>
  <c r="F1449" i="11" s="1"/>
  <c r="G344" i="11"/>
  <c r="F345" i="11"/>
  <c r="F1450" i="11" s="1"/>
  <c r="G345" i="11"/>
  <c r="F346" i="11"/>
  <c r="F1451" i="11" s="1"/>
  <c r="G346" i="11"/>
  <c r="F347" i="11"/>
  <c r="F1452" i="11" s="1"/>
  <c r="G347" i="11"/>
  <c r="F348" i="11"/>
  <c r="F1453" i="11" s="1"/>
  <c r="G348" i="11"/>
  <c r="F349" i="11"/>
  <c r="F1454" i="11" s="1"/>
  <c r="G349" i="11"/>
  <c r="F350" i="11"/>
  <c r="F1455" i="11" s="1"/>
  <c r="G350" i="11"/>
  <c r="F351" i="11"/>
  <c r="F1456" i="11" s="1"/>
  <c r="G351" i="11"/>
  <c r="F352" i="11"/>
  <c r="F1457" i="11" s="1"/>
  <c r="G352" i="11"/>
  <c r="F353" i="11"/>
  <c r="F1458" i="11" s="1"/>
  <c r="G353" i="11"/>
  <c r="F354" i="11"/>
  <c r="F1459" i="11" s="1"/>
  <c r="G354" i="11"/>
  <c r="F355" i="11"/>
  <c r="F1460" i="11" s="1"/>
  <c r="G355" i="11"/>
  <c r="F356" i="11"/>
  <c r="F1461" i="11" s="1"/>
  <c r="G356" i="11"/>
  <c r="F357" i="11"/>
  <c r="F1462" i="11" s="1"/>
  <c r="G357" i="11"/>
  <c r="F358" i="11"/>
  <c r="F1463" i="11" s="1"/>
  <c r="G358" i="11"/>
  <c r="F359" i="11"/>
  <c r="F1464" i="11" s="1"/>
  <c r="G359" i="11"/>
  <c r="F360" i="11"/>
  <c r="F1465" i="11" s="1"/>
  <c r="G360" i="11"/>
  <c r="F361" i="11"/>
  <c r="F1466" i="11" s="1"/>
  <c r="G361" i="11"/>
  <c r="F362" i="11"/>
  <c r="F1467" i="11" s="1"/>
  <c r="G362" i="11"/>
  <c r="F363" i="11"/>
  <c r="F1468" i="11" s="1"/>
  <c r="G363" i="11"/>
  <c r="F364" i="11"/>
  <c r="F1469" i="11" s="1"/>
  <c r="G364" i="11"/>
  <c r="F365" i="11"/>
  <c r="F1470" i="11" s="1"/>
  <c r="G365" i="11"/>
  <c r="F366" i="11"/>
  <c r="F1471" i="11" s="1"/>
  <c r="G366" i="11"/>
  <c r="F367" i="11"/>
  <c r="F1472" i="11" s="1"/>
  <c r="G367" i="11"/>
  <c r="F368" i="11"/>
  <c r="F1473" i="11" s="1"/>
  <c r="G368" i="11"/>
  <c r="F369" i="11"/>
  <c r="F1474" i="11" s="1"/>
  <c r="G369" i="11"/>
  <c r="F370" i="11"/>
  <c r="F1475" i="11" s="1"/>
  <c r="G370" i="11"/>
  <c r="F371" i="11"/>
  <c r="F1476" i="11" s="1"/>
  <c r="G371" i="11"/>
  <c r="F372" i="11"/>
  <c r="F1477" i="11" s="1"/>
  <c r="G372" i="11"/>
  <c r="F373" i="11"/>
  <c r="F1478" i="11" s="1"/>
  <c r="G373" i="11"/>
  <c r="F374" i="11"/>
  <c r="F1479" i="11" s="1"/>
  <c r="G374" i="11"/>
  <c r="F375" i="11"/>
  <c r="F1480" i="11" s="1"/>
  <c r="G375" i="11"/>
  <c r="F376" i="11"/>
  <c r="F1481" i="11" s="1"/>
  <c r="G376" i="11"/>
  <c r="F377" i="11"/>
  <c r="F1482" i="11" s="1"/>
  <c r="G377" i="11"/>
  <c r="F378" i="11"/>
  <c r="F1483" i="11" s="1"/>
  <c r="G378" i="11"/>
  <c r="F379" i="11"/>
  <c r="F1484" i="11" s="1"/>
  <c r="G379" i="11"/>
  <c r="F380" i="11"/>
  <c r="F1485" i="11" s="1"/>
  <c r="G380" i="11"/>
  <c r="F381" i="11"/>
  <c r="F1486" i="11" s="1"/>
  <c r="G381" i="11"/>
  <c r="F382" i="11"/>
  <c r="F1487" i="11" s="1"/>
  <c r="G382" i="11"/>
  <c r="F383" i="11"/>
  <c r="F1488" i="11" s="1"/>
  <c r="G383" i="11"/>
  <c r="F384" i="11"/>
  <c r="F1489" i="11" s="1"/>
  <c r="G384" i="11"/>
  <c r="F385" i="11"/>
  <c r="F1490" i="11" s="1"/>
  <c r="G385" i="11"/>
  <c r="F386" i="11"/>
  <c r="F1491" i="11" s="1"/>
  <c r="G386" i="11"/>
  <c r="F387" i="11"/>
  <c r="F1492" i="11" s="1"/>
  <c r="G387" i="11"/>
  <c r="F388" i="11"/>
  <c r="F1493" i="11" s="1"/>
  <c r="G388" i="11"/>
  <c r="F389" i="11"/>
  <c r="F1494" i="11" s="1"/>
  <c r="G389" i="11"/>
  <c r="F390" i="11"/>
  <c r="F1495" i="11" s="1"/>
  <c r="G390" i="11"/>
  <c r="F391" i="11"/>
  <c r="F1496" i="11" s="1"/>
  <c r="G391" i="11"/>
  <c r="F392" i="11"/>
  <c r="F1497" i="11" s="1"/>
  <c r="G392" i="11"/>
  <c r="F393" i="11"/>
  <c r="F1498" i="11" s="1"/>
  <c r="G393" i="11"/>
  <c r="F394" i="11"/>
  <c r="F1499" i="11" s="1"/>
  <c r="G394" i="11"/>
  <c r="F395" i="11"/>
  <c r="F1500" i="11" s="1"/>
  <c r="G395" i="11"/>
  <c r="F396" i="11"/>
  <c r="F1501" i="11" s="1"/>
  <c r="G396" i="11"/>
  <c r="F397" i="11"/>
  <c r="F1502" i="11" s="1"/>
  <c r="G397" i="11"/>
  <c r="F398" i="11"/>
  <c r="F1503" i="11" s="1"/>
  <c r="G398" i="11"/>
  <c r="F399" i="11"/>
  <c r="F1504" i="11" s="1"/>
  <c r="G399" i="11"/>
  <c r="F400" i="11"/>
  <c r="F1505" i="11" s="1"/>
  <c r="G400" i="11"/>
  <c r="F401" i="11"/>
  <c r="F1506" i="11" s="1"/>
  <c r="G401" i="11"/>
  <c r="F402" i="11"/>
  <c r="F1507" i="11" s="1"/>
  <c r="G402" i="11"/>
  <c r="F403" i="11"/>
  <c r="F1508" i="11" s="1"/>
  <c r="G403" i="11"/>
  <c r="F404" i="11"/>
  <c r="F1509" i="11" s="1"/>
  <c r="G404" i="11"/>
  <c r="F405" i="11"/>
  <c r="F1510" i="11" s="1"/>
  <c r="G405" i="11"/>
  <c r="F406" i="11"/>
  <c r="F1511" i="11" s="1"/>
  <c r="G406" i="11"/>
  <c r="F407" i="11"/>
  <c r="F1512" i="11" s="1"/>
  <c r="G407" i="11"/>
  <c r="F408" i="11"/>
  <c r="F1513" i="11" s="1"/>
  <c r="G408" i="11"/>
  <c r="F409" i="11"/>
  <c r="F1514" i="11" s="1"/>
  <c r="G409" i="11"/>
  <c r="F410" i="11"/>
  <c r="F1515" i="11" s="1"/>
  <c r="G410" i="11"/>
  <c r="F411" i="11"/>
  <c r="F1516" i="11" s="1"/>
  <c r="G411" i="11"/>
  <c r="F412" i="11"/>
  <c r="F1517" i="11" s="1"/>
  <c r="G412" i="11"/>
  <c r="F413" i="11"/>
  <c r="F1518" i="11" s="1"/>
  <c r="G413" i="11"/>
  <c r="F414" i="11"/>
  <c r="F1519" i="11" s="1"/>
  <c r="G414" i="11"/>
  <c r="F415" i="11"/>
  <c r="F1520" i="11" s="1"/>
  <c r="G415" i="11"/>
  <c r="F416" i="11"/>
  <c r="F1521" i="11" s="1"/>
  <c r="G416" i="11"/>
  <c r="F417" i="11"/>
  <c r="F1522" i="11" s="1"/>
  <c r="G417" i="11"/>
  <c r="F418" i="11"/>
  <c r="F1523" i="11" s="1"/>
  <c r="G418" i="11"/>
  <c r="F419" i="11"/>
  <c r="F1524" i="11" s="1"/>
  <c r="G419" i="11"/>
  <c r="F420" i="11"/>
  <c r="F1525" i="11" s="1"/>
  <c r="G420" i="11"/>
  <c r="F421" i="11"/>
  <c r="F1526" i="11" s="1"/>
  <c r="G421" i="11"/>
  <c r="F422" i="11"/>
  <c r="F1527" i="11" s="1"/>
  <c r="G422" i="11"/>
  <c r="F423" i="11"/>
  <c r="F1528" i="11" s="1"/>
  <c r="G423" i="11"/>
  <c r="F424" i="11"/>
  <c r="F1529" i="11" s="1"/>
  <c r="G424" i="11"/>
  <c r="F425" i="11"/>
  <c r="F1530" i="11" s="1"/>
  <c r="G425" i="11"/>
  <c r="F426" i="11"/>
  <c r="F1531" i="11" s="1"/>
  <c r="G426" i="11"/>
  <c r="F427" i="11"/>
  <c r="F1532" i="11" s="1"/>
  <c r="G427" i="11"/>
  <c r="F428" i="11"/>
  <c r="F1533" i="11" s="1"/>
  <c r="G428" i="11"/>
  <c r="F429" i="11"/>
  <c r="F1534" i="11" s="1"/>
  <c r="G429" i="11"/>
  <c r="F430" i="11"/>
  <c r="F1535" i="11" s="1"/>
  <c r="G430" i="11"/>
  <c r="F431" i="11"/>
  <c r="F1536" i="11" s="1"/>
  <c r="G431" i="11"/>
  <c r="F432" i="11"/>
  <c r="F1537" i="11" s="1"/>
  <c r="G432" i="11"/>
  <c r="F433" i="11"/>
  <c r="F1538" i="11" s="1"/>
  <c r="G433" i="11"/>
  <c r="F434" i="11"/>
  <c r="F1539" i="11" s="1"/>
  <c r="G434" i="11"/>
  <c r="F435" i="11"/>
  <c r="F1540" i="11" s="1"/>
  <c r="G435" i="11"/>
  <c r="F436" i="11"/>
  <c r="F1541" i="11" s="1"/>
  <c r="G436" i="11"/>
  <c r="F437" i="11"/>
  <c r="F1542" i="11" s="1"/>
  <c r="G437" i="11"/>
  <c r="F438" i="11"/>
  <c r="F1543" i="11" s="1"/>
  <c r="G438" i="11"/>
  <c r="F439" i="11"/>
  <c r="F1544" i="11" s="1"/>
  <c r="G439" i="11"/>
  <c r="F440" i="11"/>
  <c r="F1545" i="11" s="1"/>
  <c r="G440" i="11"/>
  <c r="F441" i="11"/>
  <c r="F1546" i="11" s="1"/>
  <c r="G441" i="11"/>
  <c r="F442" i="11"/>
  <c r="F1547" i="11" s="1"/>
  <c r="G442" i="11"/>
  <c r="F443" i="11"/>
  <c r="F1548" i="11" s="1"/>
  <c r="G443" i="11"/>
  <c r="F444" i="11"/>
  <c r="F1549" i="11" s="1"/>
  <c r="G444" i="11"/>
  <c r="F445" i="11"/>
  <c r="F1550" i="11" s="1"/>
  <c r="G445" i="11"/>
  <c r="F446" i="11"/>
  <c r="F1551" i="11" s="1"/>
  <c r="G446" i="11"/>
  <c r="F447" i="11"/>
  <c r="F1552" i="11" s="1"/>
  <c r="G447" i="11"/>
  <c r="F448" i="11"/>
  <c r="F1553" i="11" s="1"/>
  <c r="G448" i="11"/>
  <c r="F449" i="11"/>
  <c r="F1554" i="11" s="1"/>
  <c r="G449" i="11"/>
  <c r="F450" i="11"/>
  <c r="F1555" i="11" s="1"/>
  <c r="G450" i="11"/>
  <c r="F451" i="11"/>
  <c r="F1556" i="11" s="1"/>
  <c r="G451" i="11"/>
  <c r="F452" i="11"/>
  <c r="F1557" i="11" s="1"/>
  <c r="G452" i="11"/>
  <c r="F453" i="11"/>
  <c r="F1558" i="11" s="1"/>
  <c r="G453" i="11"/>
  <c r="F454" i="11"/>
  <c r="F1559" i="11" s="1"/>
  <c r="G454" i="11"/>
  <c r="F455" i="11"/>
  <c r="F1560" i="11" s="1"/>
  <c r="G455" i="11"/>
  <c r="F456" i="11"/>
  <c r="F1561" i="11" s="1"/>
  <c r="G456" i="11"/>
  <c r="F457" i="11"/>
  <c r="F1562" i="11" s="1"/>
  <c r="G457" i="11"/>
  <c r="F458" i="11"/>
  <c r="F1563" i="11" s="1"/>
  <c r="G458" i="11"/>
  <c r="F459" i="11"/>
  <c r="F1564" i="11" s="1"/>
  <c r="G459" i="11"/>
  <c r="F460" i="11"/>
  <c r="F1565" i="11" s="1"/>
  <c r="G460" i="11"/>
  <c r="F461" i="11"/>
  <c r="F1566" i="11" s="1"/>
  <c r="G461" i="11"/>
  <c r="F462" i="11"/>
  <c r="F1567" i="11" s="1"/>
  <c r="G462" i="11"/>
  <c r="F463" i="11"/>
  <c r="F1568" i="11" s="1"/>
  <c r="G463" i="11"/>
  <c r="F464" i="11"/>
  <c r="F1569" i="11" s="1"/>
  <c r="G464" i="11"/>
  <c r="F465" i="11"/>
  <c r="F1570" i="11" s="1"/>
  <c r="G465" i="11"/>
  <c r="F466" i="11"/>
  <c r="F1571" i="11" s="1"/>
  <c r="G466" i="11"/>
  <c r="F467" i="11"/>
  <c r="F1572" i="11" s="1"/>
  <c r="G467" i="11"/>
  <c r="F468" i="11"/>
  <c r="F1573" i="11" s="1"/>
  <c r="G468" i="11"/>
  <c r="F469" i="11"/>
  <c r="F1574" i="11" s="1"/>
  <c r="G469" i="11"/>
  <c r="F470" i="11"/>
  <c r="F1575" i="11" s="1"/>
  <c r="G470" i="11"/>
  <c r="F471" i="11"/>
  <c r="F1576" i="11" s="1"/>
  <c r="G471" i="11"/>
  <c r="F472" i="11"/>
  <c r="F1577" i="11" s="1"/>
  <c r="G472" i="11"/>
  <c r="F473" i="11"/>
  <c r="F1578" i="11" s="1"/>
  <c r="G473" i="11"/>
  <c r="F474" i="11"/>
  <c r="F1579" i="11" s="1"/>
  <c r="G474" i="11"/>
  <c r="F475" i="11"/>
  <c r="F1580" i="11" s="1"/>
  <c r="G475" i="11"/>
  <c r="F476" i="11"/>
  <c r="F1581" i="11" s="1"/>
  <c r="G476" i="11"/>
  <c r="F477" i="11"/>
  <c r="F1582" i="11" s="1"/>
  <c r="G477" i="11"/>
  <c r="F478" i="11"/>
  <c r="F1583" i="11" s="1"/>
  <c r="G478" i="11"/>
  <c r="F479" i="11"/>
  <c r="F1584" i="11" s="1"/>
  <c r="G479" i="11"/>
  <c r="F480" i="11"/>
  <c r="F1585" i="11" s="1"/>
  <c r="G480" i="11"/>
  <c r="F481" i="11"/>
  <c r="F1586" i="11" s="1"/>
  <c r="G481" i="11"/>
  <c r="F482" i="11"/>
  <c r="F1587" i="11" s="1"/>
  <c r="G482" i="11"/>
  <c r="F483" i="11"/>
  <c r="F1588" i="11" s="1"/>
  <c r="G483" i="11"/>
  <c r="F484" i="11"/>
  <c r="F1589" i="11" s="1"/>
  <c r="G484" i="11"/>
  <c r="F485" i="11"/>
  <c r="F1590" i="11" s="1"/>
  <c r="G485" i="11"/>
  <c r="F486" i="11"/>
  <c r="F1591" i="11" s="1"/>
  <c r="G486" i="11"/>
  <c r="F487" i="11"/>
  <c r="F1592" i="11" s="1"/>
  <c r="G487" i="11"/>
  <c r="F488" i="11"/>
  <c r="F1593" i="11" s="1"/>
  <c r="G488" i="11"/>
  <c r="F489" i="11"/>
  <c r="F1594" i="11" s="1"/>
  <c r="G489" i="11"/>
  <c r="F490" i="11"/>
  <c r="F1595" i="11" s="1"/>
  <c r="G490" i="11"/>
  <c r="F491" i="11"/>
  <c r="F1596" i="11" s="1"/>
  <c r="G491" i="11"/>
  <c r="F492" i="11"/>
  <c r="F1597" i="11" s="1"/>
  <c r="G492" i="11"/>
  <c r="F493" i="11"/>
  <c r="F1598" i="11" s="1"/>
  <c r="G493" i="11"/>
  <c r="F494" i="11"/>
  <c r="F1599" i="11" s="1"/>
  <c r="G494" i="11"/>
  <c r="F495" i="11"/>
  <c r="F1600" i="11" s="1"/>
  <c r="G495" i="11"/>
  <c r="F496" i="11"/>
  <c r="F1601" i="11" s="1"/>
  <c r="G496" i="11"/>
  <c r="F497" i="11"/>
  <c r="F1602" i="11" s="1"/>
  <c r="G497" i="11"/>
  <c r="F498" i="11"/>
  <c r="F1603" i="11" s="1"/>
  <c r="G498" i="11"/>
  <c r="F499" i="11"/>
  <c r="F1604" i="11" s="1"/>
  <c r="G499" i="11"/>
  <c r="F500" i="11"/>
  <c r="F1605" i="11" s="1"/>
  <c r="G500" i="11"/>
  <c r="F501" i="11"/>
  <c r="F1606" i="11" s="1"/>
  <c r="G501" i="11"/>
  <c r="F502" i="11"/>
  <c r="F1607" i="11" s="1"/>
  <c r="G502" i="11"/>
  <c r="F503" i="11"/>
  <c r="F1608" i="11" s="1"/>
  <c r="G503" i="11"/>
  <c r="F504" i="11"/>
  <c r="F1609" i="11" s="1"/>
  <c r="G504" i="11"/>
  <c r="F505" i="11"/>
  <c r="F1610" i="11" s="1"/>
  <c r="G505" i="11"/>
  <c r="F506" i="11"/>
  <c r="F1611" i="11" s="1"/>
  <c r="G506" i="11"/>
  <c r="F507" i="11"/>
  <c r="F1612" i="11" s="1"/>
  <c r="G507" i="11"/>
  <c r="F508" i="11"/>
  <c r="F1613" i="11" s="1"/>
  <c r="G508" i="11"/>
  <c r="F509" i="11"/>
  <c r="F1614" i="11" s="1"/>
  <c r="G509" i="11"/>
  <c r="F510" i="11"/>
  <c r="F1615" i="11" s="1"/>
  <c r="G510" i="11"/>
  <c r="F511" i="11"/>
  <c r="F1616" i="11" s="1"/>
  <c r="G511" i="11"/>
  <c r="F512" i="11"/>
  <c r="F1617" i="11" s="1"/>
  <c r="G512" i="11"/>
  <c r="F513" i="11"/>
  <c r="F1618" i="11" s="1"/>
  <c r="G513" i="11"/>
  <c r="F514" i="11"/>
  <c r="F1619" i="11" s="1"/>
  <c r="G514" i="11"/>
  <c r="F515" i="11"/>
  <c r="F1620" i="11" s="1"/>
  <c r="G515" i="11"/>
  <c r="F516" i="11"/>
  <c r="F1621" i="11" s="1"/>
  <c r="G516" i="11"/>
  <c r="F517" i="11"/>
  <c r="F1622" i="11" s="1"/>
  <c r="G517" i="11"/>
  <c r="F518" i="11"/>
  <c r="F1623" i="11" s="1"/>
  <c r="G518" i="11"/>
  <c r="F519" i="11"/>
  <c r="F1624" i="11" s="1"/>
  <c r="G519" i="11"/>
  <c r="F520" i="11"/>
  <c r="F1625" i="11" s="1"/>
  <c r="G520" i="11"/>
  <c r="F521" i="11"/>
  <c r="F1626" i="11" s="1"/>
  <c r="G521" i="11"/>
  <c r="F522" i="11"/>
  <c r="F1627" i="11" s="1"/>
  <c r="G522" i="11"/>
  <c r="F523" i="11"/>
  <c r="F1628" i="11" s="1"/>
  <c r="G523" i="11"/>
  <c r="F524" i="11"/>
  <c r="F1629" i="11" s="1"/>
  <c r="G524" i="11"/>
  <c r="F525" i="11"/>
  <c r="F1630" i="11" s="1"/>
  <c r="G525" i="11"/>
  <c r="F526" i="11"/>
  <c r="F1631" i="11" s="1"/>
  <c r="G526" i="11"/>
  <c r="F527" i="11"/>
  <c r="F1632" i="11" s="1"/>
  <c r="G527" i="11"/>
  <c r="F528" i="11"/>
  <c r="F1633" i="11" s="1"/>
  <c r="G528" i="11"/>
  <c r="F529" i="11"/>
  <c r="F1634" i="11" s="1"/>
  <c r="G529" i="11"/>
  <c r="F530" i="11"/>
  <c r="F1635" i="11" s="1"/>
  <c r="G530" i="11"/>
  <c r="F531" i="11"/>
  <c r="F1636" i="11" s="1"/>
  <c r="G531" i="11"/>
  <c r="F532" i="11"/>
  <c r="F1637" i="11" s="1"/>
  <c r="G532" i="11"/>
  <c r="F533" i="11"/>
  <c r="F1638" i="11" s="1"/>
  <c r="G533" i="11"/>
  <c r="F534" i="11"/>
  <c r="F1639" i="11" s="1"/>
  <c r="G534" i="11"/>
  <c r="F535" i="11"/>
  <c r="F1640" i="11" s="1"/>
  <c r="G535" i="11"/>
  <c r="F536" i="11"/>
  <c r="F1641" i="11" s="1"/>
  <c r="G536" i="11"/>
  <c r="F537" i="11"/>
  <c r="F1642" i="11" s="1"/>
  <c r="G537" i="11"/>
  <c r="F538" i="11"/>
  <c r="F1643" i="11" s="1"/>
  <c r="G538" i="11"/>
  <c r="F539" i="11"/>
  <c r="F1644" i="11" s="1"/>
  <c r="G539" i="11"/>
  <c r="F540" i="11"/>
  <c r="F1645" i="11" s="1"/>
  <c r="G540" i="11"/>
  <c r="F541" i="11"/>
  <c r="F1646" i="11" s="1"/>
  <c r="G541" i="11"/>
  <c r="F542" i="11"/>
  <c r="F1647" i="11" s="1"/>
  <c r="G542" i="11"/>
  <c r="F543" i="11"/>
  <c r="F1648" i="11" s="1"/>
  <c r="G543" i="11"/>
  <c r="F544" i="11"/>
  <c r="F1649" i="11" s="1"/>
  <c r="G544" i="11"/>
  <c r="F545" i="11"/>
  <c r="F1650" i="11" s="1"/>
  <c r="G545" i="11"/>
  <c r="F546" i="11"/>
  <c r="F1651" i="11" s="1"/>
  <c r="G546" i="11"/>
  <c r="F547" i="11"/>
  <c r="F1652" i="11" s="1"/>
  <c r="G547" i="11"/>
  <c r="F548" i="11"/>
  <c r="F1653" i="11" s="1"/>
  <c r="G548" i="11"/>
  <c r="F549" i="11"/>
  <c r="F1654" i="11" s="1"/>
  <c r="G549" i="11"/>
  <c r="F550" i="11"/>
  <c r="F1655" i="11" s="1"/>
  <c r="G550" i="11"/>
  <c r="F551" i="11"/>
  <c r="F1656" i="11" s="1"/>
  <c r="G551" i="11"/>
  <c r="F552" i="11"/>
  <c r="F1657" i="11" s="1"/>
  <c r="G552" i="11"/>
  <c r="F553" i="11"/>
  <c r="F1658" i="11" s="1"/>
  <c r="G553" i="11"/>
  <c r="F554" i="11"/>
  <c r="F1659" i="11" s="1"/>
  <c r="G554" i="11"/>
  <c r="F555" i="11"/>
  <c r="F1660" i="11" s="1"/>
  <c r="G555" i="11"/>
  <c r="F556" i="11"/>
  <c r="F1661" i="11" s="1"/>
  <c r="G556" i="11"/>
  <c r="F557" i="11"/>
  <c r="F1662" i="11" s="1"/>
  <c r="G557" i="11"/>
  <c r="F558" i="11"/>
  <c r="F1663" i="11" s="1"/>
  <c r="G558" i="11"/>
  <c r="F559" i="11"/>
  <c r="F1664" i="11" s="1"/>
  <c r="G559" i="11"/>
  <c r="F560" i="11"/>
  <c r="F1665" i="11" s="1"/>
  <c r="G560" i="11"/>
  <c r="F561" i="11"/>
  <c r="F1666" i="11" s="1"/>
  <c r="G561" i="11"/>
  <c r="F562" i="11"/>
  <c r="F1667" i="11" s="1"/>
  <c r="G562" i="11"/>
  <c r="F563" i="11"/>
  <c r="F1668" i="11" s="1"/>
  <c r="G563" i="11"/>
  <c r="F564" i="11"/>
  <c r="F1669" i="11" s="1"/>
  <c r="G564" i="11"/>
  <c r="F565" i="11"/>
  <c r="F1670" i="11" s="1"/>
  <c r="G565" i="11"/>
  <c r="F566" i="11"/>
  <c r="F1671" i="11" s="1"/>
  <c r="G566" i="11"/>
  <c r="F567" i="11"/>
  <c r="F1672" i="11" s="1"/>
  <c r="G567" i="11"/>
  <c r="F568" i="11"/>
  <c r="F1673" i="11" s="1"/>
  <c r="G568" i="11"/>
  <c r="F569" i="11"/>
  <c r="F1674" i="11" s="1"/>
  <c r="G569" i="11"/>
  <c r="F570" i="11"/>
  <c r="F1675" i="11" s="1"/>
  <c r="G570" i="11"/>
  <c r="F571" i="11"/>
  <c r="F1676" i="11" s="1"/>
  <c r="G571" i="11"/>
  <c r="F572" i="11"/>
  <c r="F1677" i="11" s="1"/>
  <c r="G572" i="11"/>
  <c r="F573" i="11"/>
  <c r="F1678" i="11" s="1"/>
  <c r="G573" i="11"/>
  <c r="F574" i="11"/>
  <c r="F1679" i="11" s="1"/>
  <c r="G574" i="11"/>
  <c r="F575" i="11"/>
  <c r="F1680" i="11" s="1"/>
  <c r="G575" i="11"/>
  <c r="F576" i="11"/>
  <c r="F1681" i="11" s="1"/>
  <c r="G576" i="11"/>
  <c r="F577" i="11"/>
  <c r="F1682" i="11" s="1"/>
  <c r="G577" i="11"/>
  <c r="F578" i="11"/>
  <c r="F1683" i="11" s="1"/>
  <c r="G578" i="11"/>
  <c r="F579" i="11"/>
  <c r="F1684" i="11" s="1"/>
  <c r="G579" i="11"/>
  <c r="F580" i="11"/>
  <c r="F1685" i="11" s="1"/>
  <c r="G580" i="11"/>
  <c r="F581" i="11"/>
  <c r="F1686" i="11" s="1"/>
  <c r="G581" i="11"/>
  <c r="F582" i="11"/>
  <c r="F1687" i="11" s="1"/>
  <c r="G582" i="11"/>
  <c r="F583" i="11"/>
  <c r="F1688" i="11" s="1"/>
  <c r="G583" i="11"/>
  <c r="F584" i="11"/>
  <c r="F1689" i="11" s="1"/>
  <c r="G584" i="11"/>
  <c r="F585" i="11"/>
  <c r="F1690" i="11" s="1"/>
  <c r="G585" i="11"/>
  <c r="F586" i="11"/>
  <c r="F1691" i="11" s="1"/>
  <c r="G586" i="11"/>
  <c r="F587" i="11"/>
  <c r="F1692" i="11" s="1"/>
  <c r="G587" i="11"/>
  <c r="F588" i="11"/>
  <c r="F1693" i="11" s="1"/>
  <c r="G588" i="11"/>
  <c r="F589" i="11"/>
  <c r="F1694" i="11" s="1"/>
  <c r="G589" i="11"/>
  <c r="F590" i="11"/>
  <c r="F1695" i="11" s="1"/>
  <c r="G590" i="11"/>
  <c r="F591" i="11"/>
  <c r="F1696" i="11" s="1"/>
  <c r="G591" i="11"/>
  <c r="F592" i="11"/>
  <c r="F1697" i="11" s="1"/>
  <c r="G592" i="11"/>
  <c r="F593" i="11"/>
  <c r="F1698" i="11" s="1"/>
  <c r="G593" i="11"/>
  <c r="F594" i="11"/>
  <c r="F1699" i="11" s="1"/>
  <c r="G594" i="11"/>
  <c r="F595" i="11"/>
  <c r="F1700" i="11" s="1"/>
  <c r="G595" i="11"/>
  <c r="F596" i="11"/>
  <c r="F1701" i="11" s="1"/>
  <c r="G596" i="11"/>
  <c r="F597" i="11"/>
  <c r="F1702" i="11" s="1"/>
  <c r="G597" i="11"/>
  <c r="F598" i="11"/>
  <c r="F1703" i="11" s="1"/>
  <c r="G598" i="11"/>
  <c r="F599" i="11"/>
  <c r="F1704" i="11" s="1"/>
  <c r="G599" i="11"/>
  <c r="F600" i="11"/>
  <c r="F1705" i="11" s="1"/>
  <c r="G600" i="11"/>
  <c r="F601" i="11"/>
  <c r="F1706" i="11" s="1"/>
  <c r="G601" i="11"/>
  <c r="F602" i="11"/>
  <c r="F1707" i="11" s="1"/>
  <c r="G602" i="11"/>
  <c r="F603" i="11"/>
  <c r="F1708" i="11" s="1"/>
  <c r="G603" i="11"/>
  <c r="F604" i="11"/>
  <c r="F1709" i="11" s="1"/>
  <c r="G604" i="11"/>
  <c r="F605" i="11"/>
  <c r="F1710" i="11" s="1"/>
  <c r="G605" i="11"/>
  <c r="F606" i="11"/>
  <c r="F1711" i="11" s="1"/>
  <c r="G606" i="11"/>
  <c r="F607" i="11"/>
  <c r="F1712" i="11" s="1"/>
  <c r="G607" i="11"/>
  <c r="F608" i="11"/>
  <c r="F1713" i="11" s="1"/>
  <c r="G608" i="11"/>
  <c r="F609" i="11"/>
  <c r="F1714" i="11" s="1"/>
  <c r="G609" i="11"/>
  <c r="F610" i="11"/>
  <c r="F1715" i="11" s="1"/>
  <c r="G610" i="11"/>
  <c r="F611" i="11"/>
  <c r="F1716" i="11" s="1"/>
  <c r="G611" i="11"/>
  <c r="F612" i="11"/>
  <c r="F1717" i="11" s="1"/>
  <c r="G612" i="11"/>
  <c r="F613" i="11"/>
  <c r="F1718" i="11" s="1"/>
  <c r="G613" i="11"/>
  <c r="F614" i="11"/>
  <c r="F1719" i="11" s="1"/>
  <c r="G614" i="11"/>
  <c r="F615" i="11"/>
  <c r="F1720" i="11" s="1"/>
  <c r="G615" i="11"/>
  <c r="F616" i="11"/>
  <c r="F1721" i="11" s="1"/>
  <c r="G616" i="11"/>
  <c r="F617" i="11"/>
  <c r="F1722" i="11" s="1"/>
  <c r="G617" i="11"/>
  <c r="F618" i="11"/>
  <c r="F1723" i="11" s="1"/>
  <c r="G618" i="11"/>
  <c r="F619" i="11"/>
  <c r="F1724" i="11" s="1"/>
  <c r="G619" i="11"/>
  <c r="F620" i="11"/>
  <c r="F1725" i="11" s="1"/>
  <c r="G620" i="11"/>
  <c r="F621" i="11"/>
  <c r="F1726" i="11" s="1"/>
  <c r="G621" i="11"/>
  <c r="F622" i="11"/>
  <c r="F1727" i="11" s="1"/>
  <c r="G622" i="11"/>
  <c r="F623" i="11"/>
  <c r="F1728" i="11" s="1"/>
  <c r="G623" i="11"/>
  <c r="F624" i="11"/>
  <c r="F1729" i="11" s="1"/>
  <c r="G624" i="11"/>
  <c r="F625" i="11"/>
  <c r="F1730" i="11" s="1"/>
  <c r="G625" i="11"/>
  <c r="F626" i="11"/>
  <c r="F1731" i="11" s="1"/>
  <c r="G626" i="11"/>
  <c r="F627" i="11"/>
  <c r="F1732" i="11" s="1"/>
  <c r="G627" i="11"/>
  <c r="F628" i="11"/>
  <c r="F1733" i="11" s="1"/>
  <c r="G628" i="11"/>
  <c r="F629" i="11"/>
  <c r="F1734" i="11" s="1"/>
  <c r="G629" i="11"/>
  <c r="F630" i="11"/>
  <c r="F1735" i="11" s="1"/>
  <c r="G630" i="11"/>
  <c r="F631" i="11"/>
  <c r="F1736" i="11" s="1"/>
  <c r="G631" i="11"/>
  <c r="F632" i="11"/>
  <c r="F1737" i="11" s="1"/>
  <c r="G632" i="11"/>
  <c r="F633" i="11"/>
  <c r="F1738" i="11" s="1"/>
  <c r="G633" i="11"/>
  <c r="F634" i="11"/>
  <c r="F1739" i="11" s="1"/>
  <c r="G634" i="11"/>
  <c r="F635" i="11"/>
  <c r="F1740" i="11" s="1"/>
  <c r="G635" i="11"/>
  <c r="F636" i="11"/>
  <c r="F1741" i="11" s="1"/>
  <c r="G636" i="11"/>
  <c r="F637" i="11"/>
  <c r="F1742" i="11" s="1"/>
  <c r="G637" i="11"/>
  <c r="F638" i="11"/>
  <c r="F1743" i="11" s="1"/>
  <c r="G638" i="11"/>
  <c r="F639" i="11"/>
  <c r="F1744" i="11" s="1"/>
  <c r="G639" i="11"/>
  <c r="F640" i="11"/>
  <c r="F1745" i="11" s="1"/>
  <c r="G640" i="11"/>
  <c r="F641" i="11"/>
  <c r="F1746" i="11" s="1"/>
  <c r="G641" i="11"/>
  <c r="F642" i="11"/>
  <c r="F1747" i="11" s="1"/>
  <c r="G642" i="11"/>
  <c r="F643" i="11"/>
  <c r="F1748" i="11" s="1"/>
  <c r="G643" i="11"/>
  <c r="F644" i="11"/>
  <c r="F1749" i="11" s="1"/>
  <c r="G644" i="11"/>
  <c r="F645" i="11"/>
  <c r="F1750" i="11" s="1"/>
  <c r="G645" i="11"/>
  <c r="F646" i="11"/>
  <c r="F1751" i="11" s="1"/>
  <c r="G646" i="11"/>
  <c r="F647" i="11"/>
  <c r="F1752" i="11" s="1"/>
  <c r="G647" i="11"/>
  <c r="F648" i="11"/>
  <c r="F1753" i="11" s="1"/>
  <c r="G648" i="11"/>
  <c r="F649" i="11"/>
  <c r="F1754" i="11" s="1"/>
  <c r="G649" i="11"/>
  <c r="F650" i="11"/>
  <c r="F1755" i="11" s="1"/>
  <c r="G650" i="11"/>
  <c r="F651" i="11"/>
  <c r="F1756" i="11" s="1"/>
  <c r="G651" i="11"/>
  <c r="F652" i="11"/>
  <c r="F1757" i="11" s="1"/>
  <c r="G652" i="11"/>
  <c r="F653" i="11"/>
  <c r="F1758" i="11" s="1"/>
  <c r="G653" i="11"/>
  <c r="F654" i="11"/>
  <c r="F1759" i="11" s="1"/>
  <c r="G654" i="11"/>
  <c r="F655" i="11"/>
  <c r="F1760" i="11" s="1"/>
  <c r="G655" i="11"/>
  <c r="F656" i="11"/>
  <c r="F1761" i="11" s="1"/>
  <c r="G656" i="11"/>
  <c r="F657" i="11"/>
  <c r="F1762" i="11" s="1"/>
  <c r="G657" i="11"/>
  <c r="F658" i="11"/>
  <c r="F1763" i="11" s="1"/>
  <c r="G658" i="11"/>
  <c r="F659" i="11"/>
  <c r="F1764" i="11" s="1"/>
  <c r="G659" i="11"/>
  <c r="F660" i="11"/>
  <c r="F1765" i="11" s="1"/>
  <c r="G660" i="11"/>
  <c r="F661" i="11"/>
  <c r="F1766" i="11" s="1"/>
  <c r="G661" i="11"/>
  <c r="F662" i="11"/>
  <c r="F1767" i="11" s="1"/>
  <c r="G662" i="11"/>
  <c r="F663" i="11"/>
  <c r="F1768" i="11" s="1"/>
  <c r="G663" i="11"/>
  <c r="F664" i="11"/>
  <c r="F1769" i="11" s="1"/>
  <c r="G664" i="11"/>
  <c r="F665" i="11"/>
  <c r="F1770" i="11" s="1"/>
  <c r="G665" i="11"/>
  <c r="F666" i="11"/>
  <c r="F1771" i="11" s="1"/>
  <c r="G666" i="11"/>
  <c r="F667" i="11"/>
  <c r="F1772" i="11" s="1"/>
  <c r="G667" i="11"/>
  <c r="F668" i="11"/>
  <c r="F1773" i="11" s="1"/>
  <c r="G668" i="11"/>
  <c r="F669" i="11"/>
  <c r="F1774" i="11" s="1"/>
  <c r="G669" i="11"/>
  <c r="F670" i="11"/>
  <c r="F1775" i="11" s="1"/>
  <c r="G670" i="11"/>
  <c r="F671" i="11"/>
  <c r="F1776" i="11" s="1"/>
  <c r="G671" i="11"/>
  <c r="F672" i="11"/>
  <c r="F1777" i="11" s="1"/>
  <c r="G672" i="11"/>
  <c r="F673" i="11"/>
  <c r="F1778" i="11" s="1"/>
  <c r="G673" i="11"/>
  <c r="F674" i="11"/>
  <c r="F1779" i="11" s="1"/>
  <c r="G674" i="11"/>
  <c r="F675" i="11"/>
  <c r="F1780" i="11" s="1"/>
  <c r="G675" i="11"/>
  <c r="F676" i="11"/>
  <c r="F1781" i="11" s="1"/>
  <c r="G676" i="11"/>
  <c r="F677" i="11"/>
  <c r="F1782" i="11" s="1"/>
  <c r="G677" i="11"/>
  <c r="F678" i="11"/>
  <c r="F1783" i="11" s="1"/>
  <c r="G678" i="11"/>
  <c r="F679" i="11"/>
  <c r="F1784" i="11" s="1"/>
  <c r="G679" i="11"/>
  <c r="F680" i="11"/>
  <c r="F1785" i="11" s="1"/>
  <c r="G680" i="11"/>
  <c r="F681" i="11"/>
  <c r="F1786" i="11" s="1"/>
  <c r="G681" i="11"/>
  <c r="F682" i="11"/>
  <c r="F1787" i="11" s="1"/>
  <c r="G682" i="11"/>
  <c r="F683" i="11"/>
  <c r="F1788" i="11" s="1"/>
  <c r="G683" i="11"/>
  <c r="F684" i="11"/>
  <c r="F1789" i="11" s="1"/>
  <c r="G684" i="11"/>
  <c r="F685" i="11"/>
  <c r="F1790" i="11" s="1"/>
  <c r="G685" i="11"/>
  <c r="F686" i="11"/>
  <c r="F1791" i="11" s="1"/>
  <c r="G686" i="11"/>
  <c r="F687" i="11"/>
  <c r="F1792" i="11" s="1"/>
  <c r="G687" i="11"/>
  <c r="F688" i="11"/>
  <c r="F1793" i="11" s="1"/>
  <c r="G688" i="11"/>
  <c r="F689" i="11"/>
  <c r="F1794" i="11" s="1"/>
  <c r="G689" i="11"/>
  <c r="F690" i="11"/>
  <c r="F1795" i="11" s="1"/>
  <c r="G690" i="11"/>
  <c r="F691" i="11"/>
  <c r="F1796" i="11" s="1"/>
  <c r="G691" i="11"/>
  <c r="F692" i="11"/>
  <c r="F1797" i="11" s="1"/>
  <c r="G692" i="11"/>
  <c r="F693" i="11"/>
  <c r="F1798" i="11" s="1"/>
  <c r="G693" i="11"/>
  <c r="F694" i="11"/>
  <c r="F1799" i="11" s="1"/>
  <c r="G694" i="11"/>
  <c r="F695" i="11"/>
  <c r="F1800" i="11" s="1"/>
  <c r="G695" i="11"/>
  <c r="F696" i="11"/>
  <c r="F1801" i="11" s="1"/>
  <c r="G696" i="11"/>
  <c r="F697" i="11"/>
  <c r="F1802" i="11" s="1"/>
  <c r="G697" i="11"/>
  <c r="F698" i="11"/>
  <c r="F1803" i="11" s="1"/>
  <c r="G698" i="11"/>
  <c r="F699" i="11"/>
  <c r="F1804" i="11" s="1"/>
  <c r="G699" i="11"/>
  <c r="F700" i="11"/>
  <c r="F1805" i="11" s="1"/>
  <c r="G700" i="11"/>
  <c r="F701" i="11"/>
  <c r="F1806" i="11" s="1"/>
  <c r="G701" i="11"/>
  <c r="F702" i="11"/>
  <c r="F1807" i="11" s="1"/>
  <c r="G702" i="11"/>
  <c r="F703" i="11"/>
  <c r="F1808" i="11" s="1"/>
  <c r="G703" i="11"/>
  <c r="F704" i="11"/>
  <c r="F1809" i="11" s="1"/>
  <c r="G704" i="11"/>
  <c r="F705" i="11"/>
  <c r="F1810" i="11" s="1"/>
  <c r="G705" i="11"/>
  <c r="F706" i="11"/>
  <c r="F1811" i="11" s="1"/>
  <c r="G706" i="11"/>
  <c r="F707" i="11"/>
  <c r="F1812" i="11" s="1"/>
  <c r="G707" i="11"/>
  <c r="F708" i="11"/>
  <c r="F1813" i="11" s="1"/>
  <c r="G708" i="11"/>
  <c r="F709" i="11"/>
  <c r="F1814" i="11" s="1"/>
  <c r="G709" i="11"/>
  <c r="F710" i="11"/>
  <c r="F1815" i="11" s="1"/>
  <c r="G710" i="11"/>
  <c r="F711" i="11"/>
  <c r="F1816" i="11" s="1"/>
  <c r="G711" i="11"/>
  <c r="F712" i="11"/>
  <c r="F1817" i="11" s="1"/>
  <c r="G712" i="11"/>
  <c r="F713" i="11"/>
  <c r="F1818" i="11" s="1"/>
  <c r="G713" i="11"/>
  <c r="F714" i="11"/>
  <c r="F1819" i="11" s="1"/>
  <c r="G714" i="11"/>
  <c r="F715" i="11"/>
  <c r="F1820" i="11" s="1"/>
  <c r="G715" i="11"/>
  <c r="F716" i="11"/>
  <c r="F1821" i="11" s="1"/>
  <c r="G716" i="11"/>
  <c r="F717" i="11"/>
  <c r="F1822" i="11" s="1"/>
  <c r="G717" i="11"/>
  <c r="F718" i="11"/>
  <c r="F1823" i="11" s="1"/>
  <c r="G718" i="11"/>
  <c r="F719" i="11"/>
  <c r="F1824" i="11" s="1"/>
  <c r="G719" i="11"/>
  <c r="F720" i="11"/>
  <c r="F1825" i="11" s="1"/>
  <c r="G720" i="11"/>
  <c r="F721" i="11"/>
  <c r="F1826" i="11" s="1"/>
  <c r="G721" i="11"/>
  <c r="F722" i="11"/>
  <c r="F1827" i="11" s="1"/>
  <c r="G722" i="11"/>
  <c r="F723" i="11"/>
  <c r="F1828" i="11" s="1"/>
  <c r="G723" i="11"/>
  <c r="F724" i="11"/>
  <c r="F1829" i="11" s="1"/>
  <c r="G724" i="11"/>
  <c r="F725" i="11"/>
  <c r="F1830" i="11" s="1"/>
  <c r="G725" i="11"/>
  <c r="F726" i="11"/>
  <c r="F1831" i="11" s="1"/>
  <c r="G726" i="11"/>
  <c r="F727" i="11"/>
  <c r="F1832" i="11" s="1"/>
  <c r="G727" i="11"/>
  <c r="F728" i="11"/>
  <c r="F1833" i="11" s="1"/>
  <c r="G728" i="11"/>
  <c r="F729" i="11"/>
  <c r="F1834" i="11" s="1"/>
  <c r="G729" i="11"/>
  <c r="F730" i="11"/>
  <c r="F1835" i="11" s="1"/>
  <c r="G730" i="11"/>
  <c r="F731" i="11"/>
  <c r="F1836" i="11" s="1"/>
  <c r="G731" i="11"/>
  <c r="F732" i="11"/>
  <c r="F1837" i="11" s="1"/>
  <c r="G732" i="11"/>
  <c r="F733" i="11"/>
  <c r="F1838" i="11" s="1"/>
  <c r="G733" i="11"/>
  <c r="F734" i="11"/>
  <c r="F1839" i="11" s="1"/>
  <c r="G734" i="11"/>
  <c r="F735" i="11"/>
  <c r="F1840" i="11" s="1"/>
  <c r="G735" i="11"/>
  <c r="F736" i="11"/>
  <c r="F1841" i="11" s="1"/>
  <c r="G736" i="11"/>
  <c r="F737" i="11"/>
  <c r="F1842" i="11" s="1"/>
  <c r="G737" i="11"/>
  <c r="F738" i="11"/>
  <c r="F1843" i="11" s="1"/>
  <c r="G738" i="11"/>
  <c r="F739" i="11"/>
  <c r="F1844" i="11" s="1"/>
  <c r="G739" i="11"/>
  <c r="F740" i="11"/>
  <c r="F1845" i="11" s="1"/>
  <c r="G740" i="11"/>
  <c r="F741" i="11"/>
  <c r="F1846" i="11" s="1"/>
  <c r="G741" i="11"/>
  <c r="F742" i="11"/>
  <c r="F1847" i="11" s="1"/>
  <c r="G742" i="11"/>
  <c r="F743" i="11"/>
  <c r="F1848" i="11" s="1"/>
  <c r="G743" i="11"/>
  <c r="F744" i="11"/>
  <c r="F1849" i="11" s="1"/>
  <c r="G744" i="11"/>
  <c r="F745" i="11"/>
  <c r="F1850" i="11" s="1"/>
  <c r="G745" i="11"/>
  <c r="F746" i="11"/>
  <c r="F1851" i="11" s="1"/>
  <c r="G746" i="11"/>
  <c r="F747" i="11"/>
  <c r="F1852" i="11" s="1"/>
  <c r="G747" i="11"/>
  <c r="F748" i="11"/>
  <c r="F1853" i="11" s="1"/>
  <c r="G748" i="11"/>
  <c r="F749" i="11"/>
  <c r="F1854" i="11" s="1"/>
  <c r="G749" i="11"/>
  <c r="F750" i="11"/>
  <c r="F1855" i="11" s="1"/>
  <c r="G750" i="11"/>
  <c r="F751" i="11"/>
  <c r="F1856" i="11" s="1"/>
  <c r="G751" i="11"/>
  <c r="F752" i="11"/>
  <c r="F1857" i="11" s="1"/>
  <c r="G752" i="11"/>
  <c r="F753" i="11"/>
  <c r="F1858" i="11" s="1"/>
  <c r="G753" i="11"/>
  <c r="F754" i="11"/>
  <c r="F1859" i="11" s="1"/>
  <c r="G754" i="11"/>
  <c r="F755" i="11"/>
  <c r="F1860" i="11" s="1"/>
  <c r="G755" i="11"/>
  <c r="F756" i="11"/>
  <c r="F1861" i="11" s="1"/>
  <c r="G756" i="11"/>
  <c r="F757" i="11"/>
  <c r="F1862" i="11" s="1"/>
  <c r="G757" i="11"/>
  <c r="F758" i="11"/>
  <c r="F1863" i="11" s="1"/>
  <c r="G758" i="11"/>
  <c r="F759" i="11"/>
  <c r="F1864" i="11" s="1"/>
  <c r="G759" i="11"/>
  <c r="F760" i="11"/>
  <c r="F1865" i="11" s="1"/>
  <c r="G760" i="11"/>
  <c r="F761" i="11"/>
  <c r="F1866" i="11" s="1"/>
  <c r="G761" i="11"/>
  <c r="F762" i="11"/>
  <c r="F1867" i="11" s="1"/>
  <c r="G762" i="11"/>
  <c r="F763" i="11"/>
  <c r="F1868" i="11" s="1"/>
  <c r="G763" i="11"/>
  <c r="F764" i="11"/>
  <c r="F1869" i="11" s="1"/>
  <c r="G764" i="11"/>
  <c r="F765" i="11"/>
  <c r="F1870" i="11" s="1"/>
  <c r="G765" i="11"/>
  <c r="F766" i="11"/>
  <c r="F1871" i="11" s="1"/>
  <c r="G766" i="11"/>
  <c r="F767" i="11"/>
  <c r="F1872" i="11" s="1"/>
  <c r="G767" i="11"/>
  <c r="F768" i="11"/>
  <c r="F1873" i="11" s="1"/>
  <c r="G768" i="11"/>
  <c r="F769" i="11"/>
  <c r="F1874" i="11" s="1"/>
  <c r="G769" i="11"/>
  <c r="F770" i="11"/>
  <c r="F1875" i="11" s="1"/>
  <c r="G770" i="11"/>
  <c r="F771" i="11"/>
  <c r="F1876" i="11" s="1"/>
  <c r="G771" i="11"/>
  <c r="F772" i="11"/>
  <c r="F1877" i="11" s="1"/>
  <c r="G772" i="11"/>
  <c r="F773" i="11"/>
  <c r="F1878" i="11" s="1"/>
  <c r="G773" i="11"/>
  <c r="F774" i="11"/>
  <c r="F1879" i="11" s="1"/>
  <c r="G774" i="11"/>
  <c r="F775" i="11"/>
  <c r="F1880" i="11" s="1"/>
  <c r="G775" i="11"/>
  <c r="F776" i="11"/>
  <c r="F1881" i="11" s="1"/>
  <c r="G776" i="11"/>
  <c r="F777" i="11"/>
  <c r="F1882" i="11" s="1"/>
  <c r="G777" i="11"/>
  <c r="F778" i="11"/>
  <c r="F1883" i="11" s="1"/>
  <c r="G778" i="11"/>
  <c r="F779" i="11"/>
  <c r="F1884" i="11" s="1"/>
  <c r="G779" i="11"/>
  <c r="F780" i="11"/>
  <c r="F1885" i="11" s="1"/>
  <c r="G780" i="11"/>
  <c r="F781" i="11"/>
  <c r="F1886" i="11" s="1"/>
  <c r="G781" i="11"/>
  <c r="F782" i="11"/>
  <c r="F1887" i="11" s="1"/>
  <c r="G782" i="11"/>
  <c r="F783" i="11"/>
  <c r="F1888" i="11" s="1"/>
  <c r="G783" i="11"/>
  <c r="F784" i="11"/>
  <c r="F1889" i="11" s="1"/>
  <c r="G784" i="11"/>
  <c r="F785" i="11"/>
  <c r="F1890" i="11" s="1"/>
  <c r="G785" i="11"/>
  <c r="F786" i="11"/>
  <c r="F1891" i="11" s="1"/>
  <c r="G786" i="11"/>
  <c r="F787" i="11"/>
  <c r="F1892" i="11" s="1"/>
  <c r="G787" i="11"/>
  <c r="F788" i="11"/>
  <c r="F1893" i="11" s="1"/>
  <c r="G788" i="11"/>
  <c r="F789" i="11"/>
  <c r="F1894" i="11" s="1"/>
  <c r="G789" i="11"/>
  <c r="F790" i="11"/>
  <c r="F1895" i="11" s="1"/>
  <c r="G790" i="11"/>
  <c r="F791" i="11"/>
  <c r="F1896" i="11" s="1"/>
  <c r="G791" i="11"/>
  <c r="F792" i="11"/>
  <c r="F1897" i="11" s="1"/>
  <c r="G792" i="11"/>
  <c r="F793" i="11"/>
  <c r="F1898" i="11" s="1"/>
  <c r="G793" i="11"/>
  <c r="F794" i="11"/>
  <c r="F1899" i="11" s="1"/>
  <c r="G794" i="11"/>
  <c r="F795" i="11"/>
  <c r="F1900" i="11" s="1"/>
  <c r="G795" i="11"/>
  <c r="F796" i="11"/>
  <c r="F1901" i="11" s="1"/>
  <c r="G796" i="11"/>
  <c r="F797" i="11"/>
  <c r="F1902" i="11" s="1"/>
  <c r="G797" i="11"/>
  <c r="F798" i="11"/>
  <c r="F1903" i="11" s="1"/>
  <c r="G798" i="11"/>
  <c r="F799" i="11"/>
  <c r="F1904" i="11" s="1"/>
  <c r="G799" i="11"/>
  <c r="F800" i="11"/>
  <c r="F1905" i="11" s="1"/>
  <c r="G800" i="11"/>
  <c r="F801" i="11"/>
  <c r="F1906" i="11" s="1"/>
  <c r="G801" i="11"/>
  <c r="F802" i="11"/>
  <c r="F1907" i="11" s="1"/>
  <c r="G802" i="11"/>
  <c r="F803" i="11"/>
  <c r="F1908" i="11" s="1"/>
  <c r="G803" i="11"/>
  <c r="F804" i="11"/>
  <c r="F1909" i="11" s="1"/>
  <c r="G804" i="11"/>
  <c r="F805" i="11"/>
  <c r="F1910" i="11" s="1"/>
  <c r="G805" i="11"/>
  <c r="F806" i="11"/>
  <c r="F1911" i="11" s="1"/>
  <c r="G806" i="11"/>
  <c r="F807" i="11"/>
  <c r="F1912" i="11" s="1"/>
  <c r="G807" i="11"/>
  <c r="F808" i="11"/>
  <c r="F1913" i="11" s="1"/>
  <c r="G808" i="11"/>
  <c r="F809" i="11"/>
  <c r="F1914" i="11" s="1"/>
  <c r="G809" i="11"/>
  <c r="F810" i="11"/>
  <c r="F1915" i="11" s="1"/>
  <c r="G810" i="11"/>
  <c r="F811" i="11"/>
  <c r="F1916" i="11" s="1"/>
  <c r="G811" i="11"/>
  <c r="F812" i="11"/>
  <c r="F1917" i="11" s="1"/>
  <c r="G812" i="11"/>
  <c r="F813" i="11"/>
  <c r="F1918" i="11" s="1"/>
  <c r="G813" i="11"/>
  <c r="F814" i="11"/>
  <c r="F1919" i="11" s="1"/>
  <c r="G814" i="11"/>
  <c r="F815" i="11"/>
  <c r="F1920" i="11" s="1"/>
  <c r="G815" i="11"/>
  <c r="F816" i="11"/>
  <c r="F1921" i="11" s="1"/>
  <c r="G816" i="11"/>
  <c r="F817" i="11"/>
  <c r="F1922" i="11" s="1"/>
  <c r="G817" i="11"/>
  <c r="F818" i="11"/>
  <c r="F1923" i="11" s="1"/>
  <c r="G818" i="11"/>
  <c r="F819" i="11"/>
  <c r="F1924" i="11" s="1"/>
  <c r="G819" i="11"/>
  <c r="F820" i="11"/>
  <c r="F1925" i="11" s="1"/>
  <c r="G820" i="11"/>
  <c r="F821" i="11"/>
  <c r="F1926" i="11" s="1"/>
  <c r="G821" i="11"/>
  <c r="F822" i="11"/>
  <c r="F1927" i="11" s="1"/>
  <c r="G822" i="11"/>
  <c r="F823" i="11"/>
  <c r="F1928" i="11" s="1"/>
  <c r="G823" i="11"/>
  <c r="F824" i="11"/>
  <c r="F1929" i="11" s="1"/>
  <c r="G824" i="11"/>
  <c r="F825" i="11"/>
  <c r="F1930" i="11" s="1"/>
  <c r="G825" i="11"/>
  <c r="F826" i="11"/>
  <c r="F1931" i="11" s="1"/>
  <c r="G826" i="11"/>
  <c r="F827" i="11"/>
  <c r="F1932" i="11" s="1"/>
  <c r="G827" i="11"/>
  <c r="F828" i="11"/>
  <c r="F1933" i="11" s="1"/>
  <c r="G828" i="11"/>
  <c r="F829" i="11"/>
  <c r="F1934" i="11" s="1"/>
  <c r="G829" i="11"/>
  <c r="F830" i="11"/>
  <c r="F1935" i="11" s="1"/>
  <c r="G830" i="11"/>
  <c r="F831" i="11"/>
  <c r="F1936" i="11" s="1"/>
  <c r="G831" i="11"/>
  <c r="F832" i="11"/>
  <c r="F1937" i="11" s="1"/>
  <c r="G832" i="11"/>
  <c r="F833" i="11"/>
  <c r="F1938" i="11" s="1"/>
  <c r="G833" i="11"/>
  <c r="F834" i="11"/>
  <c r="F1939" i="11" s="1"/>
  <c r="G834" i="11"/>
  <c r="F835" i="11"/>
  <c r="F1940" i="11" s="1"/>
  <c r="G835" i="11"/>
  <c r="F836" i="11"/>
  <c r="F1941" i="11" s="1"/>
  <c r="G836" i="11"/>
  <c r="F837" i="11"/>
  <c r="F1942" i="11" s="1"/>
  <c r="G837" i="11"/>
  <c r="F838" i="11"/>
  <c r="F1943" i="11" s="1"/>
  <c r="G838" i="11"/>
  <c r="F839" i="11"/>
  <c r="F1944" i="11" s="1"/>
  <c r="G839" i="11"/>
  <c r="F840" i="11"/>
  <c r="F1945" i="11" s="1"/>
  <c r="G840" i="11"/>
  <c r="F841" i="11"/>
  <c r="F1946" i="11" s="1"/>
  <c r="G841" i="11"/>
  <c r="F842" i="11"/>
  <c r="F1947" i="11" s="1"/>
  <c r="G842" i="11"/>
  <c r="F843" i="11"/>
  <c r="F1948" i="11" s="1"/>
  <c r="G843" i="11"/>
  <c r="F844" i="11"/>
  <c r="F1949" i="11" s="1"/>
  <c r="G844" i="11"/>
  <c r="F845" i="11"/>
  <c r="F1950" i="11" s="1"/>
  <c r="G845" i="11"/>
  <c r="F846" i="11"/>
  <c r="F1951" i="11" s="1"/>
  <c r="G846" i="11"/>
  <c r="F847" i="11"/>
  <c r="F1952" i="11" s="1"/>
  <c r="G847" i="11"/>
  <c r="F848" i="11"/>
  <c r="F1953" i="11" s="1"/>
  <c r="G848" i="11"/>
  <c r="F849" i="11"/>
  <c r="F1954" i="11" s="1"/>
  <c r="G849" i="11"/>
  <c r="F850" i="11"/>
  <c r="F1955" i="11" s="1"/>
  <c r="G850" i="11"/>
  <c r="F851" i="11"/>
  <c r="F1956" i="11" s="1"/>
  <c r="G851" i="11"/>
  <c r="F852" i="11"/>
  <c r="F1957" i="11" s="1"/>
  <c r="G852" i="11"/>
  <c r="F853" i="11"/>
  <c r="F1958" i="11" s="1"/>
  <c r="G853" i="11"/>
  <c r="F854" i="11"/>
  <c r="F1959" i="11" s="1"/>
  <c r="G854" i="11"/>
  <c r="F855" i="11"/>
  <c r="F1960" i="11" s="1"/>
  <c r="G855" i="11"/>
  <c r="F856" i="11"/>
  <c r="F1961" i="11" s="1"/>
  <c r="G856" i="11"/>
  <c r="F857" i="11"/>
  <c r="F1962" i="11" s="1"/>
  <c r="G857" i="11"/>
  <c r="F858" i="11"/>
  <c r="F1963" i="11" s="1"/>
  <c r="G858" i="11"/>
  <c r="F859" i="11"/>
  <c r="F1964" i="11" s="1"/>
  <c r="G859" i="11"/>
  <c r="F860" i="11"/>
  <c r="F1965" i="11" s="1"/>
  <c r="G860" i="11"/>
  <c r="F861" i="11"/>
  <c r="F1966" i="11" s="1"/>
  <c r="G861" i="11"/>
  <c r="F862" i="11"/>
  <c r="F1967" i="11" s="1"/>
  <c r="G862" i="11"/>
  <c r="F863" i="11"/>
  <c r="F1968" i="11" s="1"/>
  <c r="G863" i="11"/>
  <c r="F864" i="11"/>
  <c r="F1969" i="11" s="1"/>
  <c r="G864" i="11"/>
  <c r="F865" i="11"/>
  <c r="F1970" i="11" s="1"/>
  <c r="G865" i="11"/>
  <c r="F866" i="11"/>
  <c r="F1971" i="11" s="1"/>
  <c r="G866" i="11"/>
  <c r="F867" i="11"/>
  <c r="F1972" i="11" s="1"/>
  <c r="G867" i="11"/>
  <c r="F868" i="11"/>
  <c r="F1973" i="11" s="1"/>
  <c r="G868" i="11"/>
  <c r="F869" i="11"/>
  <c r="F1974" i="11" s="1"/>
  <c r="G869" i="11"/>
  <c r="F870" i="11"/>
  <c r="F1975" i="11" s="1"/>
  <c r="G870" i="11"/>
  <c r="F871" i="11"/>
  <c r="F1976" i="11" s="1"/>
  <c r="G871" i="11"/>
  <c r="F872" i="11"/>
  <c r="F1977" i="11" s="1"/>
  <c r="G872" i="11"/>
  <c r="F873" i="11"/>
  <c r="F1978" i="11" s="1"/>
  <c r="G873" i="11"/>
  <c r="F874" i="11"/>
  <c r="F1979" i="11" s="1"/>
  <c r="G874" i="11"/>
  <c r="F875" i="11"/>
  <c r="F1980" i="11" s="1"/>
  <c r="G875" i="11"/>
  <c r="F876" i="11"/>
  <c r="F1981" i="11" s="1"/>
  <c r="G876" i="11"/>
  <c r="F877" i="11"/>
  <c r="F1982" i="11" s="1"/>
  <c r="G877" i="11"/>
  <c r="F878" i="11"/>
  <c r="F1983" i="11" s="1"/>
  <c r="G878" i="11"/>
  <c r="F879" i="11"/>
  <c r="F1984" i="11" s="1"/>
  <c r="G879" i="11"/>
  <c r="F880" i="11"/>
  <c r="F1985" i="11" s="1"/>
  <c r="G880" i="11"/>
  <c r="F881" i="11"/>
  <c r="F1986" i="11" s="1"/>
  <c r="G881" i="11"/>
  <c r="F882" i="11"/>
  <c r="F1987" i="11" s="1"/>
  <c r="G882" i="11"/>
  <c r="F883" i="11"/>
  <c r="F1988" i="11" s="1"/>
  <c r="G883" i="11"/>
  <c r="F884" i="11"/>
  <c r="F1989" i="11" s="1"/>
  <c r="G884" i="11"/>
  <c r="F885" i="11"/>
  <c r="F1990" i="11" s="1"/>
  <c r="G885" i="11"/>
  <c r="F886" i="11"/>
  <c r="F1991" i="11" s="1"/>
  <c r="G886" i="11"/>
  <c r="F887" i="11"/>
  <c r="F1992" i="11" s="1"/>
  <c r="G887" i="11"/>
  <c r="F888" i="11"/>
  <c r="F1993" i="11" s="1"/>
  <c r="G888" i="11"/>
  <c r="F889" i="11"/>
  <c r="F1994" i="11" s="1"/>
  <c r="G889" i="11"/>
  <c r="F890" i="11"/>
  <c r="F1995" i="11" s="1"/>
  <c r="G890" i="11"/>
  <c r="F891" i="11"/>
  <c r="F1996" i="11" s="1"/>
  <c r="G891" i="11"/>
  <c r="F892" i="11"/>
  <c r="F1997" i="11" s="1"/>
  <c r="G892" i="11"/>
  <c r="F893" i="11"/>
  <c r="F1998" i="11" s="1"/>
  <c r="G893" i="11"/>
  <c r="F894" i="11"/>
  <c r="F1999" i="11" s="1"/>
  <c r="G894" i="11"/>
  <c r="F895" i="11"/>
  <c r="F2000" i="11" s="1"/>
  <c r="G895" i="11"/>
  <c r="F896" i="11"/>
  <c r="F2001" i="11" s="1"/>
  <c r="G896" i="11"/>
  <c r="F897" i="11"/>
  <c r="F2002" i="11" s="1"/>
  <c r="G897" i="11"/>
  <c r="F898" i="11"/>
  <c r="F2003" i="11" s="1"/>
  <c r="G898" i="11"/>
  <c r="F899" i="11"/>
  <c r="F2004" i="11" s="1"/>
  <c r="G899" i="11"/>
  <c r="F900" i="11"/>
  <c r="F2005" i="11" s="1"/>
  <c r="G900" i="11"/>
  <c r="F901" i="11"/>
  <c r="F2006" i="11" s="1"/>
  <c r="G901" i="11"/>
  <c r="F902" i="11"/>
  <c r="F2007" i="11" s="1"/>
  <c r="G902" i="11"/>
  <c r="F903" i="11"/>
  <c r="F2008" i="11" s="1"/>
  <c r="G903" i="11"/>
  <c r="F904" i="11"/>
  <c r="F2009" i="11" s="1"/>
  <c r="G904" i="11"/>
  <c r="F905" i="11"/>
  <c r="F2010" i="11" s="1"/>
  <c r="G905" i="11"/>
  <c r="F906" i="11"/>
  <c r="F2011" i="11" s="1"/>
  <c r="G906" i="11"/>
  <c r="F907" i="11"/>
  <c r="F2012" i="11" s="1"/>
  <c r="G907" i="11"/>
  <c r="F908" i="11"/>
  <c r="F2013" i="11" s="1"/>
  <c r="G908" i="11"/>
  <c r="F909" i="11"/>
  <c r="F2014" i="11" s="1"/>
  <c r="G909" i="11"/>
  <c r="F910" i="11"/>
  <c r="F2015" i="11" s="1"/>
  <c r="G910" i="11"/>
  <c r="F911" i="11"/>
  <c r="F2016" i="11" s="1"/>
  <c r="G911" i="11"/>
  <c r="F912" i="11"/>
  <c r="F2017" i="11" s="1"/>
  <c r="G912" i="11"/>
  <c r="F913" i="11"/>
  <c r="F2018" i="11" s="1"/>
  <c r="G913" i="11"/>
  <c r="F914" i="11"/>
  <c r="F2019" i="11" s="1"/>
  <c r="G914" i="11"/>
  <c r="F915" i="11"/>
  <c r="F2020" i="11" s="1"/>
  <c r="G915" i="11"/>
  <c r="F916" i="11"/>
  <c r="F2021" i="11" s="1"/>
  <c r="G916" i="11"/>
  <c r="F917" i="11"/>
  <c r="F2022" i="11" s="1"/>
  <c r="G917" i="11"/>
  <c r="F918" i="11"/>
  <c r="F2023" i="11" s="1"/>
  <c r="G918" i="11"/>
  <c r="F919" i="11"/>
  <c r="F2024" i="11" s="1"/>
  <c r="G919" i="11"/>
  <c r="F920" i="11"/>
  <c r="F2025" i="11" s="1"/>
  <c r="G920" i="11"/>
  <c r="F921" i="11"/>
  <c r="F2026" i="11" s="1"/>
  <c r="G921" i="11"/>
  <c r="F922" i="11"/>
  <c r="F2027" i="11" s="1"/>
  <c r="G922" i="11"/>
  <c r="F923" i="11"/>
  <c r="F2028" i="11" s="1"/>
  <c r="G923" i="11"/>
  <c r="F924" i="11"/>
  <c r="F2029" i="11" s="1"/>
  <c r="G924" i="11"/>
  <c r="F925" i="11"/>
  <c r="F2030" i="11" s="1"/>
  <c r="G925" i="11"/>
  <c r="F926" i="11"/>
  <c r="F2031" i="11" s="1"/>
  <c r="G926" i="11"/>
  <c r="F927" i="11"/>
  <c r="F2032" i="11" s="1"/>
  <c r="G927" i="11"/>
  <c r="F928" i="11"/>
  <c r="F2033" i="11" s="1"/>
  <c r="G928" i="11"/>
  <c r="F929" i="11"/>
  <c r="F2034" i="11" s="1"/>
  <c r="G929" i="11"/>
  <c r="F930" i="11"/>
  <c r="F2035" i="11" s="1"/>
  <c r="G930" i="11"/>
  <c r="F931" i="11"/>
  <c r="F2036" i="11" s="1"/>
  <c r="G931" i="11"/>
  <c r="F932" i="11"/>
  <c r="F2037" i="11" s="1"/>
  <c r="G932" i="11"/>
  <c r="F933" i="11"/>
  <c r="F2038" i="11" s="1"/>
  <c r="G933" i="11"/>
  <c r="F934" i="11"/>
  <c r="F2039" i="11" s="1"/>
  <c r="G934" i="11"/>
  <c r="F935" i="11"/>
  <c r="F2040" i="11" s="1"/>
  <c r="G935" i="11"/>
  <c r="F936" i="11"/>
  <c r="F2041" i="11" s="1"/>
  <c r="G936" i="11"/>
  <c r="F937" i="11"/>
  <c r="F2042" i="11" s="1"/>
  <c r="G937" i="11"/>
  <c r="F938" i="11"/>
  <c r="F2043" i="11" s="1"/>
  <c r="G938" i="11"/>
  <c r="F939" i="11"/>
  <c r="F2044" i="11" s="1"/>
  <c r="G939" i="11"/>
  <c r="F940" i="11"/>
  <c r="F2045" i="11" s="1"/>
  <c r="G940" i="11"/>
  <c r="F941" i="11"/>
  <c r="F2046" i="11" s="1"/>
  <c r="G941" i="11"/>
  <c r="F942" i="11"/>
  <c r="F2047" i="11" s="1"/>
  <c r="G942" i="11"/>
  <c r="F943" i="11"/>
  <c r="F2048" i="11" s="1"/>
  <c r="G943" i="11"/>
  <c r="F944" i="11"/>
  <c r="F2049" i="11" s="1"/>
  <c r="G944" i="11"/>
  <c r="F945" i="11"/>
  <c r="F2050" i="11" s="1"/>
  <c r="G945" i="11"/>
  <c r="F946" i="11"/>
  <c r="F2051" i="11" s="1"/>
  <c r="G946" i="11"/>
  <c r="F947" i="11"/>
  <c r="F2052" i="11" s="1"/>
  <c r="G947" i="11"/>
  <c r="F948" i="11"/>
  <c r="F2053" i="11" s="1"/>
  <c r="G948" i="11"/>
  <c r="F949" i="11"/>
  <c r="F2054" i="11" s="1"/>
  <c r="G949" i="11"/>
  <c r="F950" i="11"/>
  <c r="F2055" i="11" s="1"/>
  <c r="G950" i="11"/>
  <c r="F951" i="11"/>
  <c r="F2056" i="11" s="1"/>
  <c r="G951" i="11"/>
  <c r="F952" i="11"/>
  <c r="F2057" i="11" s="1"/>
  <c r="G952" i="11"/>
  <c r="F953" i="11"/>
  <c r="F2058" i="11" s="1"/>
  <c r="G953" i="11"/>
  <c r="F954" i="11"/>
  <c r="F2059" i="11" s="1"/>
  <c r="G954" i="11"/>
  <c r="F955" i="11"/>
  <c r="F2060" i="11" s="1"/>
  <c r="G955" i="11"/>
  <c r="F956" i="11"/>
  <c r="F2061" i="11" s="1"/>
  <c r="G956" i="11"/>
  <c r="F957" i="11"/>
  <c r="F2062" i="11" s="1"/>
  <c r="G957" i="11"/>
  <c r="F958" i="11"/>
  <c r="F2063" i="11" s="1"/>
  <c r="G958" i="11"/>
  <c r="F959" i="11"/>
  <c r="F2064" i="11" s="1"/>
  <c r="G959" i="11"/>
  <c r="F960" i="11"/>
  <c r="F2065" i="11" s="1"/>
  <c r="G960" i="11"/>
  <c r="F961" i="11"/>
  <c r="F2066" i="11" s="1"/>
  <c r="G961" i="11"/>
  <c r="F962" i="11"/>
  <c r="F2067" i="11" s="1"/>
  <c r="G962" i="11"/>
  <c r="F963" i="11"/>
  <c r="F2068" i="11" s="1"/>
  <c r="G963" i="11"/>
  <c r="F964" i="11"/>
  <c r="F2069" i="11" s="1"/>
  <c r="G964" i="11"/>
  <c r="F965" i="11"/>
  <c r="F2070" i="11" s="1"/>
  <c r="G965" i="11"/>
  <c r="F966" i="11"/>
  <c r="F2071" i="11" s="1"/>
  <c r="G966" i="11"/>
  <c r="F967" i="11"/>
  <c r="F2072" i="11" s="1"/>
  <c r="G967" i="11"/>
  <c r="F968" i="11"/>
  <c r="F2073" i="11" s="1"/>
  <c r="G968" i="11"/>
  <c r="F969" i="11"/>
  <c r="F2074" i="11" s="1"/>
  <c r="G969" i="11"/>
  <c r="F970" i="11"/>
  <c r="F2075" i="11" s="1"/>
  <c r="G970" i="11"/>
  <c r="F971" i="11"/>
  <c r="F2076" i="11" s="1"/>
  <c r="G971" i="11"/>
  <c r="F972" i="11"/>
  <c r="F2077" i="11" s="1"/>
  <c r="G972" i="11"/>
  <c r="F973" i="11"/>
  <c r="F2078" i="11" s="1"/>
  <c r="G973" i="11"/>
  <c r="F974" i="11"/>
  <c r="F2079" i="11" s="1"/>
  <c r="G974" i="11"/>
  <c r="F975" i="11"/>
  <c r="F2080" i="11" s="1"/>
  <c r="G975" i="11"/>
  <c r="F976" i="11"/>
  <c r="F2081" i="11" s="1"/>
  <c r="G976" i="11"/>
  <c r="F977" i="11"/>
  <c r="F2082" i="11" s="1"/>
  <c r="G977" i="11"/>
  <c r="F978" i="11"/>
  <c r="F2083" i="11" s="1"/>
  <c r="G978" i="11"/>
  <c r="F979" i="11"/>
  <c r="F2084" i="11" s="1"/>
  <c r="G979" i="11"/>
  <c r="F980" i="11"/>
  <c r="F2085" i="11" s="1"/>
  <c r="G980" i="11"/>
  <c r="F981" i="11"/>
  <c r="F2086" i="11" s="1"/>
  <c r="G981" i="11"/>
  <c r="F982" i="11"/>
  <c r="F2087" i="11" s="1"/>
  <c r="G982" i="11"/>
  <c r="F983" i="11"/>
  <c r="F2088" i="11" s="1"/>
  <c r="G983" i="11"/>
  <c r="F984" i="11"/>
  <c r="F2089" i="11" s="1"/>
  <c r="G984" i="11"/>
  <c r="F985" i="11"/>
  <c r="F2090" i="11" s="1"/>
  <c r="G985" i="11"/>
  <c r="F986" i="11"/>
  <c r="F2091" i="11" s="1"/>
  <c r="G986" i="11"/>
  <c r="F987" i="11"/>
  <c r="F2092" i="11" s="1"/>
  <c r="G987" i="11"/>
  <c r="F988" i="11"/>
  <c r="F2093" i="11" s="1"/>
  <c r="G988" i="11"/>
  <c r="F989" i="11"/>
  <c r="F2094" i="11" s="1"/>
  <c r="G989" i="11"/>
  <c r="F990" i="11"/>
  <c r="F2095" i="11" s="1"/>
  <c r="G990" i="11"/>
  <c r="F991" i="11"/>
  <c r="F2096" i="11" s="1"/>
  <c r="G991" i="11"/>
  <c r="F992" i="11"/>
  <c r="F2097" i="11" s="1"/>
  <c r="G992" i="11"/>
  <c r="F993" i="11"/>
  <c r="F2098" i="11" s="1"/>
  <c r="G993" i="11"/>
  <c r="F994" i="11"/>
  <c r="F2099" i="11" s="1"/>
  <c r="G994" i="11"/>
  <c r="F995" i="11"/>
  <c r="F2100" i="11" s="1"/>
  <c r="G995" i="11"/>
  <c r="F996" i="11"/>
  <c r="F2101" i="11" s="1"/>
  <c r="G996" i="11"/>
  <c r="F997" i="11"/>
  <c r="F2102" i="11" s="1"/>
  <c r="G997" i="11"/>
  <c r="F998" i="11"/>
  <c r="F2103" i="11" s="1"/>
  <c r="G998" i="11"/>
  <c r="F999" i="11"/>
  <c r="F2104" i="11" s="1"/>
  <c r="G999" i="11"/>
  <c r="F1000" i="11"/>
  <c r="F2105" i="11" s="1"/>
  <c r="G1000" i="11"/>
  <c r="F1001" i="11"/>
  <c r="F2106" i="11" s="1"/>
  <c r="G1001" i="11"/>
  <c r="F1002" i="11"/>
  <c r="F2107" i="11" s="1"/>
  <c r="G1002" i="11"/>
  <c r="F1003" i="11"/>
  <c r="F2108" i="11" s="1"/>
  <c r="G1003" i="11"/>
  <c r="F1004" i="11"/>
  <c r="F2109" i="11" s="1"/>
  <c r="G1004" i="11"/>
  <c r="F1005" i="11"/>
  <c r="F2110" i="11" s="1"/>
  <c r="G1005" i="11"/>
  <c r="F1006" i="11"/>
  <c r="F2111" i="11" s="1"/>
  <c r="G1006" i="11"/>
  <c r="F1007" i="11"/>
  <c r="F2112" i="11" s="1"/>
  <c r="G1007" i="11"/>
  <c r="F1008" i="11"/>
  <c r="F2113" i="11" s="1"/>
  <c r="G1008" i="11"/>
  <c r="F1009" i="11"/>
  <c r="F2114" i="11" s="1"/>
  <c r="G1009" i="11"/>
  <c r="F1010" i="11"/>
  <c r="F2115" i="11" s="1"/>
  <c r="G1010" i="11"/>
  <c r="F1011" i="11"/>
  <c r="F2116" i="11" s="1"/>
  <c r="G1011" i="11"/>
  <c r="F1012" i="11"/>
  <c r="F2117" i="11" s="1"/>
  <c r="G1012" i="11"/>
  <c r="F1013" i="11"/>
  <c r="F2118" i="11" s="1"/>
  <c r="G1013" i="11"/>
  <c r="F1014" i="11"/>
  <c r="F2119" i="11" s="1"/>
  <c r="G1014" i="11"/>
  <c r="F1015" i="11"/>
  <c r="F2120" i="11" s="1"/>
  <c r="G1015" i="11"/>
  <c r="F1016" i="11"/>
  <c r="F2121" i="11" s="1"/>
  <c r="G1016" i="11"/>
  <c r="F1017" i="11"/>
  <c r="F2122" i="11" s="1"/>
  <c r="G1017" i="11"/>
  <c r="F1018" i="11"/>
  <c r="F2123" i="11" s="1"/>
  <c r="G1018" i="11"/>
  <c r="F1019" i="11"/>
  <c r="F2124" i="11" s="1"/>
  <c r="G1019" i="11"/>
  <c r="F1020" i="11"/>
  <c r="F2125" i="11" s="1"/>
  <c r="G1020" i="11"/>
  <c r="F1021" i="11"/>
  <c r="F2126" i="11" s="1"/>
  <c r="G1021" i="11"/>
  <c r="F1022" i="11"/>
  <c r="F2127" i="11" s="1"/>
  <c r="G1022" i="11"/>
  <c r="F1023" i="11"/>
  <c r="F2128" i="11" s="1"/>
  <c r="G1023" i="11"/>
  <c r="F1024" i="11"/>
  <c r="F2129" i="11" s="1"/>
  <c r="G1024" i="11"/>
  <c r="F1025" i="11"/>
  <c r="F2130" i="11" s="1"/>
  <c r="G1025" i="11"/>
  <c r="F1026" i="11"/>
  <c r="F2131" i="11" s="1"/>
  <c r="G1026" i="11"/>
  <c r="F1027" i="11"/>
  <c r="F2132" i="11" s="1"/>
  <c r="G1027" i="11"/>
  <c r="F1028" i="11"/>
  <c r="F2133" i="11" s="1"/>
  <c r="G1028" i="11"/>
  <c r="F1029" i="11"/>
  <c r="F2134" i="11" s="1"/>
  <c r="G1029" i="11"/>
  <c r="F1030" i="11"/>
  <c r="F2135" i="11" s="1"/>
  <c r="G1030" i="11"/>
  <c r="F1031" i="11"/>
  <c r="F2136" i="11" s="1"/>
  <c r="G1031" i="11"/>
  <c r="F1032" i="11"/>
  <c r="F2137" i="11" s="1"/>
  <c r="G1032" i="11"/>
  <c r="F1033" i="11"/>
  <c r="F2138" i="11" s="1"/>
  <c r="G1033" i="11"/>
  <c r="F1034" i="11"/>
  <c r="F2139" i="11" s="1"/>
  <c r="G1034" i="11"/>
  <c r="F1035" i="11"/>
  <c r="F2140" i="11" s="1"/>
  <c r="G1035" i="11"/>
  <c r="F1036" i="11"/>
  <c r="F2141" i="11" s="1"/>
  <c r="G1036" i="11"/>
  <c r="F1037" i="11"/>
  <c r="F2142" i="11" s="1"/>
  <c r="G1037" i="11"/>
  <c r="F1038" i="11"/>
  <c r="F2143" i="11" s="1"/>
  <c r="G1038" i="11"/>
  <c r="F1039" i="11"/>
  <c r="F2144" i="11" s="1"/>
  <c r="G1039" i="11"/>
  <c r="F1040" i="11"/>
  <c r="F2145" i="11" s="1"/>
  <c r="G1040" i="11"/>
  <c r="F1041" i="11"/>
  <c r="F2146" i="11" s="1"/>
  <c r="G1041" i="11"/>
  <c r="F1042" i="11"/>
  <c r="F2147" i="11" s="1"/>
  <c r="G1042" i="11"/>
  <c r="F1043" i="11"/>
  <c r="F2148" i="11" s="1"/>
  <c r="G1043" i="11"/>
  <c r="F1044" i="11"/>
  <c r="F2149" i="11" s="1"/>
  <c r="G1044" i="11"/>
  <c r="F1045" i="11"/>
  <c r="F2150" i="11" s="1"/>
  <c r="G1045" i="11"/>
  <c r="F1046" i="11"/>
  <c r="F2151" i="11" s="1"/>
  <c r="G1046" i="11"/>
  <c r="F1047" i="11"/>
  <c r="F2152" i="11" s="1"/>
  <c r="G1047" i="11"/>
  <c r="F1048" i="11"/>
  <c r="F2153" i="11" s="1"/>
  <c r="G1048" i="11"/>
  <c r="F1049" i="11"/>
  <c r="F2154" i="11" s="1"/>
  <c r="G1049" i="11"/>
  <c r="F1050" i="11"/>
  <c r="F2155" i="11" s="1"/>
  <c r="G1050" i="11"/>
  <c r="F1051" i="11"/>
  <c r="F2156" i="11" s="1"/>
  <c r="G1051" i="11"/>
  <c r="F1052" i="11"/>
  <c r="F2157" i="11" s="1"/>
  <c r="G1052" i="11"/>
  <c r="F1053" i="11"/>
  <c r="F2158" i="11" s="1"/>
  <c r="G1053" i="11"/>
  <c r="F1054" i="11"/>
  <c r="F2159" i="11" s="1"/>
  <c r="G1054" i="11"/>
  <c r="F1055" i="11"/>
  <c r="F2160" i="11" s="1"/>
  <c r="G1055" i="11"/>
  <c r="F1056" i="11"/>
  <c r="F2161" i="11" s="1"/>
  <c r="G1056" i="11"/>
  <c r="F1057" i="11"/>
  <c r="F2162" i="11" s="1"/>
  <c r="G1057" i="11"/>
  <c r="F1058" i="11"/>
  <c r="F2163" i="11" s="1"/>
  <c r="G1058" i="11"/>
  <c r="F1059" i="11"/>
  <c r="F2164" i="11" s="1"/>
  <c r="G1059" i="11"/>
  <c r="F1060" i="11"/>
  <c r="F2165" i="11" s="1"/>
  <c r="G1060" i="11"/>
  <c r="F1061" i="11"/>
  <c r="F2166" i="11" s="1"/>
  <c r="G1061" i="11"/>
  <c r="F1062" i="11"/>
  <c r="F2167" i="11" s="1"/>
  <c r="G1062" i="11"/>
  <c r="F1063" i="11"/>
  <c r="F2168" i="11" s="1"/>
  <c r="G1063" i="11"/>
  <c r="F1064" i="11"/>
  <c r="F2169" i="11" s="1"/>
  <c r="G1064" i="11"/>
  <c r="F1065" i="11"/>
  <c r="F2170" i="11" s="1"/>
  <c r="G1065" i="11"/>
  <c r="F1066" i="11"/>
  <c r="F2171" i="11" s="1"/>
  <c r="G1066" i="11"/>
  <c r="F1067" i="11"/>
  <c r="F2172" i="11" s="1"/>
  <c r="G1067" i="11"/>
  <c r="F1068" i="11"/>
  <c r="F2173" i="11" s="1"/>
  <c r="G1068" i="11"/>
  <c r="F1069" i="11"/>
  <c r="F2174" i="11" s="1"/>
  <c r="G1069" i="11"/>
  <c r="F1070" i="11"/>
  <c r="F2175" i="11" s="1"/>
  <c r="G1070" i="11"/>
  <c r="F1071" i="11"/>
  <c r="F2176" i="11" s="1"/>
  <c r="G1071" i="11"/>
  <c r="F1072" i="11"/>
  <c r="F2177" i="11" s="1"/>
  <c r="G1072" i="11"/>
  <c r="F1073" i="11"/>
  <c r="F2178" i="11" s="1"/>
  <c r="G1073" i="11"/>
  <c r="F1074" i="11"/>
  <c r="F2179" i="11" s="1"/>
  <c r="G1074" i="11"/>
  <c r="F1075" i="11"/>
  <c r="F2180" i="11" s="1"/>
  <c r="G1075" i="11"/>
  <c r="F1076" i="11"/>
  <c r="F2181" i="11" s="1"/>
  <c r="G1076" i="11"/>
  <c r="F1077" i="11"/>
  <c r="F2182" i="11" s="1"/>
  <c r="G1077" i="11"/>
  <c r="F1078" i="11"/>
  <c r="F2183" i="11" s="1"/>
  <c r="G1078" i="11"/>
  <c r="F1079" i="11"/>
  <c r="F2184" i="11" s="1"/>
  <c r="G1079" i="11"/>
  <c r="F1080" i="11"/>
  <c r="F2185" i="11" s="1"/>
  <c r="G1080" i="11"/>
  <c r="F1081" i="11"/>
  <c r="F2186" i="11" s="1"/>
  <c r="G1081" i="11"/>
  <c r="F1082" i="11"/>
  <c r="F2187" i="11" s="1"/>
  <c r="G1082" i="11"/>
  <c r="F1083" i="11"/>
  <c r="F2188" i="11" s="1"/>
  <c r="G1083" i="11"/>
  <c r="F1084" i="11"/>
  <c r="F2189" i="11" s="1"/>
  <c r="G1084" i="11"/>
  <c r="F1085" i="11"/>
  <c r="F2190" i="11" s="1"/>
  <c r="G1085" i="11"/>
  <c r="F1086" i="11"/>
  <c r="F2191" i="11" s="1"/>
  <c r="G1086" i="11"/>
  <c r="F1087" i="11"/>
  <c r="F2192" i="11" s="1"/>
  <c r="G1087" i="11"/>
  <c r="F1088" i="11"/>
  <c r="F2193" i="11" s="1"/>
  <c r="G1088" i="11"/>
  <c r="F1089" i="11"/>
  <c r="F2194" i="11" s="1"/>
  <c r="G1089" i="11"/>
  <c r="F1090" i="11"/>
  <c r="F2195" i="11" s="1"/>
  <c r="G1090" i="11"/>
  <c r="F1091" i="11"/>
  <c r="F2196" i="11" s="1"/>
  <c r="G1091" i="11"/>
  <c r="F1092" i="11"/>
  <c r="F2197" i="11" s="1"/>
  <c r="G1092" i="11"/>
  <c r="F1093" i="11"/>
  <c r="F2198" i="11" s="1"/>
  <c r="G1093" i="11"/>
  <c r="F1094" i="11"/>
  <c r="F2199" i="11" s="1"/>
  <c r="G1094" i="11"/>
  <c r="F1095" i="11"/>
  <c r="F2200" i="11" s="1"/>
  <c r="G1095" i="11"/>
  <c r="F1096" i="11"/>
  <c r="F2201" i="11" s="1"/>
  <c r="G1096" i="11"/>
  <c r="F1097" i="11"/>
  <c r="F2202" i="11" s="1"/>
  <c r="G1097" i="11"/>
  <c r="F1098" i="11"/>
  <c r="F2203" i="11" s="1"/>
  <c r="G1098" i="11"/>
  <c r="F1099" i="11"/>
  <c r="F2204" i="11" s="1"/>
  <c r="G1099" i="11"/>
  <c r="F1100" i="11"/>
  <c r="F2205" i="11" s="1"/>
  <c r="G1100" i="11"/>
  <c r="F1101" i="11"/>
  <c r="F2206" i="11" s="1"/>
  <c r="G1101" i="11"/>
  <c r="F1102" i="11"/>
  <c r="F2207" i="11" s="1"/>
  <c r="G1102" i="11"/>
  <c r="F1103" i="11"/>
  <c r="F2208" i="11" s="1"/>
  <c r="G1103" i="11"/>
  <c r="F1104" i="11"/>
  <c r="F2209" i="11" s="1"/>
  <c r="G1104" i="11"/>
  <c r="F1105" i="11"/>
  <c r="F2210" i="11" s="1"/>
  <c r="G1105" i="11"/>
  <c r="F1106" i="11"/>
  <c r="F2211" i="11" s="1"/>
  <c r="G1106" i="11"/>
  <c r="F1107" i="11"/>
  <c r="F2212" i="11" s="1"/>
  <c r="G1107" i="11"/>
  <c r="F1108" i="11"/>
  <c r="F2213" i="11" s="1"/>
  <c r="G1108" i="11"/>
  <c r="D10" i="11"/>
  <c r="D1115" i="11" s="1"/>
  <c r="E10" i="11"/>
  <c r="E1115" i="11" s="1"/>
  <c r="D11" i="11"/>
  <c r="D1116" i="11" s="1"/>
  <c r="E11" i="11"/>
  <c r="E1116" i="11" s="1"/>
  <c r="D12" i="11"/>
  <c r="D1117" i="11" s="1"/>
  <c r="E12" i="11"/>
  <c r="E1117" i="11" s="1"/>
  <c r="D13" i="11"/>
  <c r="D1118" i="11" s="1"/>
  <c r="E13" i="11"/>
  <c r="E1118" i="11" s="1"/>
  <c r="D14" i="11"/>
  <c r="D1119" i="11" s="1"/>
  <c r="E14" i="11"/>
  <c r="E1119" i="11" s="1"/>
  <c r="D15" i="11"/>
  <c r="D1120" i="11" s="1"/>
  <c r="E15" i="11"/>
  <c r="E1120" i="11" s="1"/>
  <c r="D16" i="11"/>
  <c r="D1121" i="11" s="1"/>
  <c r="E16" i="11"/>
  <c r="E1121" i="11" s="1"/>
  <c r="D17" i="11"/>
  <c r="D1122" i="11" s="1"/>
  <c r="E17" i="11"/>
  <c r="E1122" i="11" s="1"/>
  <c r="D18" i="11"/>
  <c r="D1123" i="11" s="1"/>
  <c r="E18" i="11"/>
  <c r="E1123" i="11" s="1"/>
  <c r="D19" i="11"/>
  <c r="D1124" i="11" s="1"/>
  <c r="E19" i="11"/>
  <c r="E1124" i="11" s="1"/>
  <c r="D20" i="11"/>
  <c r="D1125" i="11" s="1"/>
  <c r="E20" i="11"/>
  <c r="E1125" i="11" s="1"/>
  <c r="D21" i="11"/>
  <c r="D1126" i="11" s="1"/>
  <c r="E21" i="11"/>
  <c r="E1126" i="11" s="1"/>
  <c r="D22" i="11"/>
  <c r="D1127" i="11" s="1"/>
  <c r="E22" i="11"/>
  <c r="E1127" i="11" s="1"/>
  <c r="D23" i="11"/>
  <c r="D1128" i="11" s="1"/>
  <c r="E23" i="11"/>
  <c r="E1128" i="11" s="1"/>
  <c r="D24" i="11"/>
  <c r="D1129" i="11" s="1"/>
  <c r="E24" i="11"/>
  <c r="E1129" i="11" s="1"/>
  <c r="D25" i="11"/>
  <c r="D1130" i="11" s="1"/>
  <c r="E25" i="11"/>
  <c r="E1130" i="11" s="1"/>
  <c r="D26" i="11"/>
  <c r="D1131" i="11" s="1"/>
  <c r="E26" i="11"/>
  <c r="E1131" i="11" s="1"/>
  <c r="D27" i="11"/>
  <c r="D1132" i="11" s="1"/>
  <c r="E27" i="11"/>
  <c r="E1132" i="11" s="1"/>
  <c r="D28" i="11"/>
  <c r="D1133" i="11" s="1"/>
  <c r="E28" i="11"/>
  <c r="E1133" i="11" s="1"/>
  <c r="C29" i="11"/>
  <c r="D29" i="11"/>
  <c r="D1134" i="11" s="1"/>
  <c r="E29" i="11"/>
  <c r="E1134" i="11" s="1"/>
  <c r="C30" i="11"/>
  <c r="D30" i="11"/>
  <c r="D1135" i="11" s="1"/>
  <c r="E30" i="11"/>
  <c r="E1135" i="11" s="1"/>
  <c r="C31" i="11"/>
  <c r="D31" i="11"/>
  <c r="D1136" i="11" s="1"/>
  <c r="E31" i="11"/>
  <c r="E1136" i="11" s="1"/>
  <c r="C32" i="11"/>
  <c r="D32" i="11"/>
  <c r="D1137" i="11" s="1"/>
  <c r="E32" i="11"/>
  <c r="E1137" i="11" s="1"/>
  <c r="C33" i="11"/>
  <c r="D33" i="11"/>
  <c r="D1138" i="11" s="1"/>
  <c r="E33" i="11"/>
  <c r="E1138" i="11" s="1"/>
  <c r="C34" i="11"/>
  <c r="D34" i="11"/>
  <c r="D1139" i="11" s="1"/>
  <c r="E34" i="11"/>
  <c r="E1139" i="11" s="1"/>
  <c r="C35" i="11"/>
  <c r="D35" i="11"/>
  <c r="D1140" i="11" s="1"/>
  <c r="E35" i="11"/>
  <c r="E1140" i="11" s="1"/>
  <c r="C36" i="11"/>
  <c r="D36" i="11"/>
  <c r="D1141" i="11" s="1"/>
  <c r="E36" i="11"/>
  <c r="E1141" i="11" s="1"/>
  <c r="C37" i="11"/>
  <c r="D37" i="11"/>
  <c r="D1142" i="11" s="1"/>
  <c r="E37" i="11"/>
  <c r="E1142" i="11" s="1"/>
  <c r="C38" i="11"/>
  <c r="D38" i="11"/>
  <c r="D1143" i="11" s="1"/>
  <c r="E38" i="11"/>
  <c r="E1143" i="11" s="1"/>
  <c r="C39" i="11"/>
  <c r="D39" i="11"/>
  <c r="D1144" i="11" s="1"/>
  <c r="E39" i="11"/>
  <c r="E1144" i="11" s="1"/>
  <c r="C40" i="11"/>
  <c r="D40" i="11"/>
  <c r="D1145" i="11" s="1"/>
  <c r="E40" i="11"/>
  <c r="E1145" i="11" s="1"/>
  <c r="C41" i="11"/>
  <c r="D41" i="11"/>
  <c r="D1146" i="11" s="1"/>
  <c r="E41" i="11"/>
  <c r="E1146" i="11" s="1"/>
  <c r="C42" i="11"/>
  <c r="D42" i="11"/>
  <c r="D1147" i="11" s="1"/>
  <c r="E42" i="11"/>
  <c r="E1147" i="11" s="1"/>
  <c r="C43" i="11"/>
  <c r="D43" i="11"/>
  <c r="D1148" i="11" s="1"/>
  <c r="E43" i="11"/>
  <c r="E1148" i="11" s="1"/>
  <c r="C44" i="11"/>
  <c r="D44" i="11"/>
  <c r="D1149" i="11" s="1"/>
  <c r="E44" i="11"/>
  <c r="E1149" i="11" s="1"/>
  <c r="C45" i="11"/>
  <c r="D45" i="11"/>
  <c r="D1150" i="11" s="1"/>
  <c r="E45" i="11"/>
  <c r="E1150" i="11" s="1"/>
  <c r="C46" i="11"/>
  <c r="D46" i="11"/>
  <c r="D1151" i="11" s="1"/>
  <c r="E46" i="11"/>
  <c r="E1151" i="11" s="1"/>
  <c r="C47" i="11"/>
  <c r="D47" i="11"/>
  <c r="D1152" i="11" s="1"/>
  <c r="E47" i="11"/>
  <c r="E1152" i="11" s="1"/>
  <c r="C48" i="11"/>
  <c r="D48" i="11"/>
  <c r="D1153" i="11" s="1"/>
  <c r="E48" i="11"/>
  <c r="E1153" i="11" s="1"/>
  <c r="C49" i="11"/>
  <c r="D49" i="11"/>
  <c r="D1154" i="11" s="1"/>
  <c r="E49" i="11"/>
  <c r="E1154" i="11" s="1"/>
  <c r="C50" i="11"/>
  <c r="D50" i="11"/>
  <c r="D1155" i="11" s="1"/>
  <c r="E50" i="11"/>
  <c r="E1155" i="11" s="1"/>
  <c r="C51" i="11"/>
  <c r="D51" i="11"/>
  <c r="D1156" i="11" s="1"/>
  <c r="E51" i="11"/>
  <c r="E1156" i="11" s="1"/>
  <c r="C52" i="11"/>
  <c r="D52" i="11"/>
  <c r="D1157" i="11" s="1"/>
  <c r="E52" i="11"/>
  <c r="E1157" i="11" s="1"/>
  <c r="C53" i="11"/>
  <c r="D53" i="11"/>
  <c r="D1158" i="11" s="1"/>
  <c r="E53" i="11"/>
  <c r="E1158" i="11" s="1"/>
  <c r="C54" i="11"/>
  <c r="D54" i="11"/>
  <c r="D1159" i="11" s="1"/>
  <c r="E54" i="11"/>
  <c r="E1159" i="11" s="1"/>
  <c r="C55" i="11"/>
  <c r="D55" i="11"/>
  <c r="D1160" i="11" s="1"/>
  <c r="E55" i="11"/>
  <c r="E1160" i="11" s="1"/>
  <c r="C56" i="11"/>
  <c r="D56" i="11"/>
  <c r="D1161" i="11" s="1"/>
  <c r="E56" i="11"/>
  <c r="E1161" i="11" s="1"/>
  <c r="C57" i="11"/>
  <c r="D57" i="11"/>
  <c r="D1162" i="11" s="1"/>
  <c r="E57" i="11"/>
  <c r="E1162" i="11" s="1"/>
  <c r="C58" i="11"/>
  <c r="D58" i="11"/>
  <c r="D1163" i="11" s="1"/>
  <c r="E58" i="11"/>
  <c r="E1163" i="11" s="1"/>
  <c r="C59" i="11"/>
  <c r="D59" i="11"/>
  <c r="D1164" i="11" s="1"/>
  <c r="E59" i="11"/>
  <c r="E1164" i="11" s="1"/>
  <c r="C60" i="11"/>
  <c r="D60" i="11"/>
  <c r="D1165" i="11" s="1"/>
  <c r="E60" i="11"/>
  <c r="E1165" i="11" s="1"/>
  <c r="C61" i="11"/>
  <c r="D61" i="11"/>
  <c r="D1166" i="11" s="1"/>
  <c r="E61" i="11"/>
  <c r="E1166" i="11" s="1"/>
  <c r="C62" i="11"/>
  <c r="D62" i="11"/>
  <c r="D1167" i="11" s="1"/>
  <c r="E62" i="11"/>
  <c r="E1167" i="11" s="1"/>
  <c r="C63" i="11"/>
  <c r="D63" i="11"/>
  <c r="D1168" i="11" s="1"/>
  <c r="E63" i="11"/>
  <c r="E1168" i="11" s="1"/>
  <c r="C64" i="11"/>
  <c r="D64" i="11"/>
  <c r="D1169" i="11" s="1"/>
  <c r="E64" i="11"/>
  <c r="E1169" i="11" s="1"/>
  <c r="C65" i="11"/>
  <c r="D65" i="11"/>
  <c r="D1170" i="11" s="1"/>
  <c r="E65" i="11"/>
  <c r="E1170" i="11" s="1"/>
  <c r="C66" i="11"/>
  <c r="D66" i="11"/>
  <c r="D1171" i="11" s="1"/>
  <c r="E66" i="11"/>
  <c r="E1171" i="11" s="1"/>
  <c r="C67" i="11"/>
  <c r="D67" i="11"/>
  <c r="D1172" i="11" s="1"/>
  <c r="E67" i="11"/>
  <c r="E1172" i="11" s="1"/>
  <c r="C68" i="11"/>
  <c r="D68" i="11"/>
  <c r="D1173" i="11" s="1"/>
  <c r="E68" i="11"/>
  <c r="E1173" i="11" s="1"/>
  <c r="C69" i="11"/>
  <c r="D69" i="11"/>
  <c r="D1174" i="11" s="1"/>
  <c r="E69" i="11"/>
  <c r="E1174" i="11" s="1"/>
  <c r="C70" i="11"/>
  <c r="D70" i="11"/>
  <c r="D1175" i="11" s="1"/>
  <c r="E70" i="11"/>
  <c r="E1175" i="11" s="1"/>
  <c r="C71" i="11"/>
  <c r="D71" i="11"/>
  <c r="D1176" i="11" s="1"/>
  <c r="E71" i="11"/>
  <c r="E1176" i="11" s="1"/>
  <c r="C72" i="11"/>
  <c r="D72" i="11"/>
  <c r="D1177" i="11" s="1"/>
  <c r="E72" i="11"/>
  <c r="E1177" i="11" s="1"/>
  <c r="C73" i="11"/>
  <c r="D73" i="11"/>
  <c r="D1178" i="11" s="1"/>
  <c r="E73" i="11"/>
  <c r="E1178" i="11" s="1"/>
  <c r="C74" i="11"/>
  <c r="D74" i="11"/>
  <c r="D1179" i="11" s="1"/>
  <c r="E74" i="11"/>
  <c r="E1179" i="11" s="1"/>
  <c r="C75" i="11"/>
  <c r="D75" i="11"/>
  <c r="D1180" i="11" s="1"/>
  <c r="E75" i="11"/>
  <c r="E1180" i="11" s="1"/>
  <c r="C76" i="11"/>
  <c r="D76" i="11"/>
  <c r="D1181" i="11" s="1"/>
  <c r="E76" i="11"/>
  <c r="E1181" i="11" s="1"/>
  <c r="C77" i="11"/>
  <c r="D77" i="11"/>
  <c r="D1182" i="11" s="1"/>
  <c r="E77" i="11"/>
  <c r="E1182" i="11" s="1"/>
  <c r="C78" i="11"/>
  <c r="D78" i="11"/>
  <c r="D1183" i="11" s="1"/>
  <c r="E78" i="11"/>
  <c r="E1183" i="11" s="1"/>
  <c r="C79" i="11"/>
  <c r="D79" i="11"/>
  <c r="D1184" i="11" s="1"/>
  <c r="E79" i="11"/>
  <c r="E1184" i="11" s="1"/>
  <c r="C80" i="11"/>
  <c r="D80" i="11"/>
  <c r="D1185" i="11" s="1"/>
  <c r="E80" i="11"/>
  <c r="E1185" i="11" s="1"/>
  <c r="C81" i="11"/>
  <c r="D81" i="11"/>
  <c r="D1186" i="11" s="1"/>
  <c r="E81" i="11"/>
  <c r="E1186" i="11" s="1"/>
  <c r="C82" i="11"/>
  <c r="D82" i="11"/>
  <c r="D1187" i="11" s="1"/>
  <c r="E82" i="11"/>
  <c r="E1187" i="11" s="1"/>
  <c r="C83" i="11"/>
  <c r="D83" i="11"/>
  <c r="D1188" i="11" s="1"/>
  <c r="E83" i="11"/>
  <c r="E1188" i="11" s="1"/>
  <c r="C84" i="11"/>
  <c r="D84" i="11"/>
  <c r="D1189" i="11" s="1"/>
  <c r="E84" i="11"/>
  <c r="E1189" i="11" s="1"/>
  <c r="C85" i="11"/>
  <c r="D85" i="11"/>
  <c r="D1190" i="11" s="1"/>
  <c r="E85" i="11"/>
  <c r="E1190" i="11" s="1"/>
  <c r="C86" i="11"/>
  <c r="D86" i="11"/>
  <c r="D1191" i="11" s="1"/>
  <c r="E86" i="11"/>
  <c r="E1191" i="11" s="1"/>
  <c r="C87" i="11"/>
  <c r="D87" i="11"/>
  <c r="D1192" i="11" s="1"/>
  <c r="E87" i="11"/>
  <c r="E1192" i="11" s="1"/>
  <c r="C88" i="11"/>
  <c r="D88" i="11"/>
  <c r="D1193" i="11" s="1"/>
  <c r="E88" i="11"/>
  <c r="E1193" i="11" s="1"/>
  <c r="C89" i="11"/>
  <c r="D89" i="11"/>
  <c r="D1194" i="11" s="1"/>
  <c r="E89" i="11"/>
  <c r="E1194" i="11" s="1"/>
  <c r="C90" i="11"/>
  <c r="D90" i="11"/>
  <c r="D1195" i="11" s="1"/>
  <c r="E90" i="11"/>
  <c r="E1195" i="11" s="1"/>
  <c r="C91" i="11"/>
  <c r="D91" i="11"/>
  <c r="D1196" i="11" s="1"/>
  <c r="E91" i="11"/>
  <c r="E1196" i="11" s="1"/>
  <c r="C92" i="11"/>
  <c r="D92" i="11"/>
  <c r="D1197" i="11" s="1"/>
  <c r="E92" i="11"/>
  <c r="E1197" i="11" s="1"/>
  <c r="C93" i="11"/>
  <c r="D93" i="11"/>
  <c r="D1198" i="11" s="1"/>
  <c r="E93" i="11"/>
  <c r="E1198" i="11" s="1"/>
  <c r="C94" i="11"/>
  <c r="D94" i="11"/>
  <c r="D1199" i="11" s="1"/>
  <c r="E94" i="11"/>
  <c r="E1199" i="11" s="1"/>
  <c r="C95" i="11"/>
  <c r="D95" i="11"/>
  <c r="D1200" i="11" s="1"/>
  <c r="E95" i="11"/>
  <c r="E1200" i="11" s="1"/>
  <c r="C96" i="11"/>
  <c r="D96" i="11"/>
  <c r="D1201" i="11" s="1"/>
  <c r="E96" i="11"/>
  <c r="E1201" i="11" s="1"/>
  <c r="C97" i="11"/>
  <c r="D97" i="11"/>
  <c r="D1202" i="11" s="1"/>
  <c r="E97" i="11"/>
  <c r="E1202" i="11" s="1"/>
  <c r="C98" i="11"/>
  <c r="D98" i="11"/>
  <c r="D1203" i="11" s="1"/>
  <c r="E98" i="11"/>
  <c r="E1203" i="11" s="1"/>
  <c r="C99" i="11"/>
  <c r="D99" i="11"/>
  <c r="D1204" i="11" s="1"/>
  <c r="E99" i="11"/>
  <c r="E1204" i="11" s="1"/>
  <c r="C100" i="11"/>
  <c r="D100" i="11"/>
  <c r="D1205" i="11" s="1"/>
  <c r="E100" i="11"/>
  <c r="E1205" i="11" s="1"/>
  <c r="C101" i="11"/>
  <c r="D101" i="11"/>
  <c r="D1206" i="11" s="1"/>
  <c r="E101" i="11"/>
  <c r="E1206" i="11" s="1"/>
  <c r="C102" i="11"/>
  <c r="D102" i="11"/>
  <c r="D1207" i="11" s="1"/>
  <c r="E102" i="11"/>
  <c r="E1207" i="11" s="1"/>
  <c r="C103" i="11"/>
  <c r="D103" i="11"/>
  <c r="D1208" i="11" s="1"/>
  <c r="E103" i="11"/>
  <c r="E1208" i="11" s="1"/>
  <c r="C104" i="11"/>
  <c r="D104" i="11"/>
  <c r="D1209" i="11" s="1"/>
  <c r="E104" i="11"/>
  <c r="E1209" i="11" s="1"/>
  <c r="C105" i="11"/>
  <c r="D105" i="11"/>
  <c r="D1210" i="11" s="1"/>
  <c r="E105" i="11"/>
  <c r="E1210" i="11" s="1"/>
  <c r="C106" i="11"/>
  <c r="D106" i="11"/>
  <c r="D1211" i="11" s="1"/>
  <c r="E106" i="11"/>
  <c r="E1211" i="11" s="1"/>
  <c r="C107" i="11"/>
  <c r="D107" i="11"/>
  <c r="D1212" i="11" s="1"/>
  <c r="E107" i="11"/>
  <c r="E1212" i="11" s="1"/>
  <c r="C108" i="11"/>
  <c r="D108" i="11"/>
  <c r="D1213" i="11" s="1"/>
  <c r="E108" i="11"/>
  <c r="E1213" i="11" s="1"/>
  <c r="C109" i="11"/>
  <c r="D109" i="11"/>
  <c r="D1214" i="11" s="1"/>
  <c r="E109" i="11"/>
  <c r="E1214" i="11" s="1"/>
  <c r="C110" i="11"/>
  <c r="D110" i="11"/>
  <c r="D1215" i="11" s="1"/>
  <c r="E110" i="11"/>
  <c r="E1215" i="11" s="1"/>
  <c r="C111" i="11"/>
  <c r="D111" i="11"/>
  <c r="D1216" i="11" s="1"/>
  <c r="E111" i="11"/>
  <c r="E1216" i="11" s="1"/>
  <c r="C112" i="11"/>
  <c r="D112" i="11"/>
  <c r="D1217" i="11" s="1"/>
  <c r="E112" i="11"/>
  <c r="E1217" i="11" s="1"/>
  <c r="C113" i="11"/>
  <c r="D113" i="11"/>
  <c r="D1218" i="11" s="1"/>
  <c r="E113" i="11"/>
  <c r="E1218" i="11" s="1"/>
  <c r="C114" i="11"/>
  <c r="D114" i="11"/>
  <c r="D1219" i="11" s="1"/>
  <c r="E114" i="11"/>
  <c r="E1219" i="11" s="1"/>
  <c r="C115" i="11"/>
  <c r="D115" i="11"/>
  <c r="D1220" i="11" s="1"/>
  <c r="E115" i="11"/>
  <c r="E1220" i="11" s="1"/>
  <c r="C116" i="11"/>
  <c r="D116" i="11"/>
  <c r="D1221" i="11" s="1"/>
  <c r="E116" i="11"/>
  <c r="E1221" i="11" s="1"/>
  <c r="C117" i="11"/>
  <c r="D117" i="11"/>
  <c r="D1222" i="11" s="1"/>
  <c r="E117" i="11"/>
  <c r="E1222" i="11" s="1"/>
  <c r="C118" i="11"/>
  <c r="D118" i="11"/>
  <c r="D1223" i="11" s="1"/>
  <c r="E118" i="11"/>
  <c r="E1223" i="11" s="1"/>
  <c r="C119" i="11"/>
  <c r="D119" i="11"/>
  <c r="D1224" i="11" s="1"/>
  <c r="E119" i="11"/>
  <c r="E1224" i="11" s="1"/>
  <c r="C120" i="11"/>
  <c r="D120" i="11"/>
  <c r="D1225" i="11" s="1"/>
  <c r="E120" i="11"/>
  <c r="E1225" i="11" s="1"/>
  <c r="C121" i="11"/>
  <c r="D121" i="11"/>
  <c r="D1226" i="11" s="1"/>
  <c r="E121" i="11"/>
  <c r="E1226" i="11" s="1"/>
  <c r="C122" i="11"/>
  <c r="D122" i="11"/>
  <c r="D1227" i="11" s="1"/>
  <c r="E122" i="11"/>
  <c r="E1227" i="11" s="1"/>
  <c r="C123" i="11"/>
  <c r="D123" i="11"/>
  <c r="D1228" i="11" s="1"/>
  <c r="E123" i="11"/>
  <c r="E1228" i="11" s="1"/>
  <c r="C124" i="11"/>
  <c r="D124" i="11"/>
  <c r="D1229" i="11" s="1"/>
  <c r="E124" i="11"/>
  <c r="E1229" i="11" s="1"/>
  <c r="C125" i="11"/>
  <c r="D125" i="11"/>
  <c r="D1230" i="11" s="1"/>
  <c r="E125" i="11"/>
  <c r="E1230" i="11" s="1"/>
  <c r="C126" i="11"/>
  <c r="D126" i="11"/>
  <c r="D1231" i="11" s="1"/>
  <c r="E126" i="11"/>
  <c r="E1231" i="11" s="1"/>
  <c r="C127" i="11"/>
  <c r="D127" i="11"/>
  <c r="D1232" i="11" s="1"/>
  <c r="E127" i="11"/>
  <c r="E1232" i="11" s="1"/>
  <c r="C128" i="11"/>
  <c r="D128" i="11"/>
  <c r="D1233" i="11" s="1"/>
  <c r="E128" i="11"/>
  <c r="E1233" i="11" s="1"/>
  <c r="C129" i="11"/>
  <c r="D129" i="11"/>
  <c r="D1234" i="11" s="1"/>
  <c r="E129" i="11"/>
  <c r="E1234" i="11" s="1"/>
  <c r="C130" i="11"/>
  <c r="D130" i="11"/>
  <c r="D1235" i="11" s="1"/>
  <c r="E130" i="11"/>
  <c r="E1235" i="11" s="1"/>
  <c r="C131" i="11"/>
  <c r="D131" i="11"/>
  <c r="D1236" i="11" s="1"/>
  <c r="E131" i="11"/>
  <c r="E1236" i="11" s="1"/>
  <c r="C132" i="11"/>
  <c r="D132" i="11"/>
  <c r="D1237" i="11" s="1"/>
  <c r="E132" i="11"/>
  <c r="E1237" i="11" s="1"/>
  <c r="C133" i="11"/>
  <c r="D133" i="11"/>
  <c r="D1238" i="11" s="1"/>
  <c r="E133" i="11"/>
  <c r="E1238" i="11" s="1"/>
  <c r="C134" i="11"/>
  <c r="D134" i="11"/>
  <c r="D1239" i="11" s="1"/>
  <c r="E134" i="11"/>
  <c r="E1239" i="11" s="1"/>
  <c r="C135" i="11"/>
  <c r="D135" i="11"/>
  <c r="D1240" i="11" s="1"/>
  <c r="E135" i="11"/>
  <c r="E1240" i="11" s="1"/>
  <c r="C136" i="11"/>
  <c r="D136" i="11"/>
  <c r="D1241" i="11" s="1"/>
  <c r="E136" i="11"/>
  <c r="E1241" i="11" s="1"/>
  <c r="C137" i="11"/>
  <c r="D137" i="11"/>
  <c r="D1242" i="11" s="1"/>
  <c r="E137" i="11"/>
  <c r="E1242" i="11" s="1"/>
  <c r="C138" i="11"/>
  <c r="D138" i="11"/>
  <c r="D1243" i="11" s="1"/>
  <c r="E138" i="11"/>
  <c r="E1243" i="11" s="1"/>
  <c r="C139" i="11"/>
  <c r="D139" i="11"/>
  <c r="D1244" i="11" s="1"/>
  <c r="E139" i="11"/>
  <c r="E1244" i="11" s="1"/>
  <c r="C140" i="11"/>
  <c r="D140" i="11"/>
  <c r="D1245" i="11" s="1"/>
  <c r="E140" i="11"/>
  <c r="E1245" i="11" s="1"/>
  <c r="C141" i="11"/>
  <c r="D141" i="11"/>
  <c r="D1246" i="11" s="1"/>
  <c r="E141" i="11"/>
  <c r="E1246" i="11" s="1"/>
  <c r="C142" i="11"/>
  <c r="D142" i="11"/>
  <c r="D1247" i="11" s="1"/>
  <c r="E142" i="11"/>
  <c r="E1247" i="11" s="1"/>
  <c r="C143" i="11"/>
  <c r="D143" i="11"/>
  <c r="D1248" i="11" s="1"/>
  <c r="E143" i="11"/>
  <c r="E1248" i="11" s="1"/>
  <c r="C144" i="11"/>
  <c r="D144" i="11"/>
  <c r="D1249" i="11" s="1"/>
  <c r="E144" i="11"/>
  <c r="E1249" i="11" s="1"/>
  <c r="C145" i="11"/>
  <c r="D145" i="11"/>
  <c r="D1250" i="11" s="1"/>
  <c r="E145" i="11"/>
  <c r="E1250" i="11" s="1"/>
  <c r="C146" i="11"/>
  <c r="D146" i="11"/>
  <c r="D1251" i="11" s="1"/>
  <c r="E146" i="11"/>
  <c r="E1251" i="11" s="1"/>
  <c r="C147" i="11"/>
  <c r="D147" i="11"/>
  <c r="D1252" i="11" s="1"/>
  <c r="E147" i="11"/>
  <c r="E1252" i="11" s="1"/>
  <c r="C148" i="11"/>
  <c r="D148" i="11"/>
  <c r="D1253" i="11" s="1"/>
  <c r="E148" i="11"/>
  <c r="E1253" i="11" s="1"/>
  <c r="C149" i="11"/>
  <c r="D149" i="11"/>
  <c r="D1254" i="11" s="1"/>
  <c r="E149" i="11"/>
  <c r="E1254" i="11" s="1"/>
  <c r="C150" i="11"/>
  <c r="D150" i="11"/>
  <c r="D1255" i="11" s="1"/>
  <c r="E150" i="11"/>
  <c r="E1255" i="11" s="1"/>
  <c r="C151" i="11"/>
  <c r="D151" i="11"/>
  <c r="D1256" i="11" s="1"/>
  <c r="E151" i="11"/>
  <c r="E1256" i="11" s="1"/>
  <c r="C152" i="11"/>
  <c r="D152" i="11"/>
  <c r="D1257" i="11" s="1"/>
  <c r="E152" i="11"/>
  <c r="E1257" i="11" s="1"/>
  <c r="C153" i="11"/>
  <c r="D153" i="11"/>
  <c r="D1258" i="11" s="1"/>
  <c r="E153" i="11"/>
  <c r="E1258" i="11" s="1"/>
  <c r="C154" i="11"/>
  <c r="D154" i="11"/>
  <c r="D1259" i="11" s="1"/>
  <c r="E154" i="11"/>
  <c r="E1259" i="11" s="1"/>
  <c r="C155" i="11"/>
  <c r="D155" i="11"/>
  <c r="D1260" i="11" s="1"/>
  <c r="E155" i="11"/>
  <c r="E1260" i="11" s="1"/>
  <c r="C156" i="11"/>
  <c r="D156" i="11"/>
  <c r="D1261" i="11" s="1"/>
  <c r="E156" i="11"/>
  <c r="E1261" i="11" s="1"/>
  <c r="C157" i="11"/>
  <c r="D157" i="11"/>
  <c r="D1262" i="11" s="1"/>
  <c r="E157" i="11"/>
  <c r="E1262" i="11" s="1"/>
  <c r="C158" i="11"/>
  <c r="D158" i="11"/>
  <c r="D1263" i="11" s="1"/>
  <c r="E158" i="11"/>
  <c r="E1263" i="11" s="1"/>
  <c r="C159" i="11"/>
  <c r="D159" i="11"/>
  <c r="D1264" i="11" s="1"/>
  <c r="E159" i="11"/>
  <c r="E1264" i="11" s="1"/>
  <c r="C160" i="11"/>
  <c r="D160" i="11"/>
  <c r="D1265" i="11" s="1"/>
  <c r="E160" i="11"/>
  <c r="E1265" i="11" s="1"/>
  <c r="C161" i="11"/>
  <c r="D161" i="11"/>
  <c r="D1266" i="11" s="1"/>
  <c r="E161" i="11"/>
  <c r="E1266" i="11" s="1"/>
  <c r="C162" i="11"/>
  <c r="D162" i="11"/>
  <c r="D1267" i="11" s="1"/>
  <c r="E162" i="11"/>
  <c r="E1267" i="11" s="1"/>
  <c r="C163" i="11"/>
  <c r="D163" i="11"/>
  <c r="D1268" i="11" s="1"/>
  <c r="E163" i="11"/>
  <c r="E1268" i="11" s="1"/>
  <c r="C164" i="11"/>
  <c r="D164" i="11"/>
  <c r="D1269" i="11" s="1"/>
  <c r="E164" i="11"/>
  <c r="E1269" i="11" s="1"/>
  <c r="C165" i="11"/>
  <c r="D165" i="11"/>
  <c r="D1270" i="11" s="1"/>
  <c r="E165" i="11"/>
  <c r="E1270" i="11" s="1"/>
  <c r="C166" i="11"/>
  <c r="D166" i="11"/>
  <c r="D1271" i="11" s="1"/>
  <c r="E166" i="11"/>
  <c r="E1271" i="11" s="1"/>
  <c r="C167" i="11"/>
  <c r="D167" i="11"/>
  <c r="D1272" i="11" s="1"/>
  <c r="E167" i="11"/>
  <c r="E1272" i="11" s="1"/>
  <c r="C168" i="11"/>
  <c r="D168" i="11"/>
  <c r="D1273" i="11" s="1"/>
  <c r="E168" i="11"/>
  <c r="E1273" i="11" s="1"/>
  <c r="C169" i="11"/>
  <c r="D169" i="11"/>
  <c r="D1274" i="11" s="1"/>
  <c r="E169" i="11"/>
  <c r="E1274" i="11" s="1"/>
  <c r="C170" i="11"/>
  <c r="D170" i="11"/>
  <c r="D1275" i="11" s="1"/>
  <c r="E170" i="11"/>
  <c r="E1275" i="11" s="1"/>
  <c r="C171" i="11"/>
  <c r="D171" i="11"/>
  <c r="D1276" i="11" s="1"/>
  <c r="E171" i="11"/>
  <c r="E1276" i="11" s="1"/>
  <c r="C172" i="11"/>
  <c r="D172" i="11"/>
  <c r="D1277" i="11" s="1"/>
  <c r="E172" i="11"/>
  <c r="E1277" i="11" s="1"/>
  <c r="C173" i="11"/>
  <c r="D173" i="11"/>
  <c r="D1278" i="11" s="1"/>
  <c r="E173" i="11"/>
  <c r="E1278" i="11" s="1"/>
  <c r="C174" i="11"/>
  <c r="D174" i="11"/>
  <c r="D1279" i="11" s="1"/>
  <c r="E174" i="11"/>
  <c r="E1279" i="11" s="1"/>
  <c r="C175" i="11"/>
  <c r="D175" i="11"/>
  <c r="D1280" i="11" s="1"/>
  <c r="E175" i="11"/>
  <c r="E1280" i="11" s="1"/>
  <c r="C176" i="11"/>
  <c r="D176" i="11"/>
  <c r="D1281" i="11" s="1"/>
  <c r="E176" i="11"/>
  <c r="E1281" i="11" s="1"/>
  <c r="C177" i="11"/>
  <c r="D177" i="11"/>
  <c r="D1282" i="11" s="1"/>
  <c r="E177" i="11"/>
  <c r="E1282" i="11" s="1"/>
  <c r="C178" i="11"/>
  <c r="D178" i="11"/>
  <c r="D1283" i="11" s="1"/>
  <c r="E178" i="11"/>
  <c r="E1283" i="11" s="1"/>
  <c r="C179" i="11"/>
  <c r="D179" i="11"/>
  <c r="D1284" i="11" s="1"/>
  <c r="E179" i="11"/>
  <c r="E1284" i="11" s="1"/>
  <c r="C180" i="11"/>
  <c r="D180" i="11"/>
  <c r="D1285" i="11" s="1"/>
  <c r="E180" i="11"/>
  <c r="E1285" i="11" s="1"/>
  <c r="C181" i="11"/>
  <c r="D181" i="11"/>
  <c r="D1286" i="11" s="1"/>
  <c r="E181" i="11"/>
  <c r="E1286" i="11" s="1"/>
  <c r="C182" i="11"/>
  <c r="D182" i="11"/>
  <c r="D1287" i="11" s="1"/>
  <c r="E182" i="11"/>
  <c r="E1287" i="11" s="1"/>
  <c r="C183" i="11"/>
  <c r="D183" i="11"/>
  <c r="D1288" i="11" s="1"/>
  <c r="E183" i="11"/>
  <c r="E1288" i="11" s="1"/>
  <c r="C184" i="11"/>
  <c r="D184" i="11"/>
  <c r="D1289" i="11" s="1"/>
  <c r="E184" i="11"/>
  <c r="E1289" i="11" s="1"/>
  <c r="C185" i="11"/>
  <c r="D185" i="11"/>
  <c r="D1290" i="11" s="1"/>
  <c r="E185" i="11"/>
  <c r="E1290" i="11" s="1"/>
  <c r="C186" i="11"/>
  <c r="D186" i="11"/>
  <c r="D1291" i="11" s="1"/>
  <c r="E186" i="11"/>
  <c r="E1291" i="11" s="1"/>
  <c r="C187" i="11"/>
  <c r="D187" i="11"/>
  <c r="D1292" i="11" s="1"/>
  <c r="E187" i="11"/>
  <c r="E1292" i="11" s="1"/>
  <c r="C188" i="11"/>
  <c r="D188" i="11"/>
  <c r="D1293" i="11" s="1"/>
  <c r="E188" i="11"/>
  <c r="E1293" i="11" s="1"/>
  <c r="C189" i="11"/>
  <c r="D189" i="11"/>
  <c r="D1294" i="11" s="1"/>
  <c r="E189" i="11"/>
  <c r="E1294" i="11" s="1"/>
  <c r="C190" i="11"/>
  <c r="D190" i="11"/>
  <c r="D1295" i="11" s="1"/>
  <c r="E190" i="11"/>
  <c r="E1295" i="11" s="1"/>
  <c r="C191" i="11"/>
  <c r="D191" i="11"/>
  <c r="D1296" i="11" s="1"/>
  <c r="E191" i="11"/>
  <c r="E1296" i="11" s="1"/>
  <c r="C192" i="11"/>
  <c r="D192" i="11"/>
  <c r="D1297" i="11" s="1"/>
  <c r="E192" i="11"/>
  <c r="E1297" i="11" s="1"/>
  <c r="C193" i="11"/>
  <c r="D193" i="11"/>
  <c r="D1298" i="11" s="1"/>
  <c r="E193" i="11"/>
  <c r="E1298" i="11" s="1"/>
  <c r="C194" i="11"/>
  <c r="D194" i="11"/>
  <c r="D1299" i="11" s="1"/>
  <c r="E194" i="11"/>
  <c r="E1299" i="11" s="1"/>
  <c r="C195" i="11"/>
  <c r="D195" i="11"/>
  <c r="D1300" i="11" s="1"/>
  <c r="E195" i="11"/>
  <c r="E1300" i="11" s="1"/>
  <c r="C196" i="11"/>
  <c r="D196" i="11"/>
  <c r="D1301" i="11" s="1"/>
  <c r="E196" i="11"/>
  <c r="E1301" i="11" s="1"/>
  <c r="C197" i="11"/>
  <c r="D197" i="11"/>
  <c r="D1302" i="11" s="1"/>
  <c r="E197" i="11"/>
  <c r="E1302" i="11" s="1"/>
  <c r="C198" i="11"/>
  <c r="D198" i="11"/>
  <c r="D1303" i="11" s="1"/>
  <c r="E198" i="11"/>
  <c r="E1303" i="11" s="1"/>
  <c r="C199" i="11"/>
  <c r="D199" i="11"/>
  <c r="D1304" i="11" s="1"/>
  <c r="E199" i="11"/>
  <c r="E1304" i="11" s="1"/>
  <c r="C200" i="11"/>
  <c r="D200" i="11"/>
  <c r="D1305" i="11" s="1"/>
  <c r="E200" i="11"/>
  <c r="E1305" i="11" s="1"/>
  <c r="C201" i="11"/>
  <c r="D201" i="11"/>
  <c r="D1306" i="11" s="1"/>
  <c r="E201" i="11"/>
  <c r="E1306" i="11" s="1"/>
  <c r="C202" i="11"/>
  <c r="D202" i="11"/>
  <c r="D1307" i="11" s="1"/>
  <c r="E202" i="11"/>
  <c r="E1307" i="11" s="1"/>
  <c r="C203" i="11"/>
  <c r="D203" i="11"/>
  <c r="D1308" i="11" s="1"/>
  <c r="E203" i="11"/>
  <c r="E1308" i="11" s="1"/>
  <c r="C204" i="11"/>
  <c r="D204" i="11"/>
  <c r="D1309" i="11" s="1"/>
  <c r="E204" i="11"/>
  <c r="E1309" i="11" s="1"/>
  <c r="C205" i="11"/>
  <c r="D205" i="11"/>
  <c r="D1310" i="11" s="1"/>
  <c r="E205" i="11"/>
  <c r="E1310" i="11" s="1"/>
  <c r="C206" i="11"/>
  <c r="D206" i="11"/>
  <c r="D1311" i="11" s="1"/>
  <c r="E206" i="11"/>
  <c r="E1311" i="11" s="1"/>
  <c r="C207" i="11"/>
  <c r="D207" i="11"/>
  <c r="D1312" i="11" s="1"/>
  <c r="E207" i="11"/>
  <c r="E1312" i="11" s="1"/>
  <c r="C208" i="11"/>
  <c r="D208" i="11"/>
  <c r="D1313" i="11" s="1"/>
  <c r="E208" i="11"/>
  <c r="E1313" i="11" s="1"/>
  <c r="C209" i="11"/>
  <c r="D209" i="11"/>
  <c r="D1314" i="11" s="1"/>
  <c r="E209" i="11"/>
  <c r="E1314" i="11" s="1"/>
  <c r="C210" i="11"/>
  <c r="D210" i="11"/>
  <c r="D1315" i="11" s="1"/>
  <c r="E210" i="11"/>
  <c r="E1315" i="11" s="1"/>
  <c r="C211" i="11"/>
  <c r="D211" i="11"/>
  <c r="D1316" i="11" s="1"/>
  <c r="E211" i="11"/>
  <c r="E1316" i="11" s="1"/>
  <c r="C212" i="11"/>
  <c r="D212" i="11"/>
  <c r="D1317" i="11" s="1"/>
  <c r="E212" i="11"/>
  <c r="E1317" i="11" s="1"/>
  <c r="C213" i="11"/>
  <c r="D213" i="11"/>
  <c r="D1318" i="11" s="1"/>
  <c r="E213" i="11"/>
  <c r="E1318" i="11" s="1"/>
  <c r="C214" i="11"/>
  <c r="D214" i="11"/>
  <c r="D1319" i="11" s="1"/>
  <c r="E214" i="11"/>
  <c r="E1319" i="11" s="1"/>
  <c r="C215" i="11"/>
  <c r="D215" i="11"/>
  <c r="D1320" i="11" s="1"/>
  <c r="E215" i="11"/>
  <c r="E1320" i="11" s="1"/>
  <c r="C216" i="11"/>
  <c r="D216" i="11"/>
  <c r="D1321" i="11" s="1"/>
  <c r="E216" i="11"/>
  <c r="E1321" i="11" s="1"/>
  <c r="C217" i="11"/>
  <c r="D217" i="11"/>
  <c r="D1322" i="11" s="1"/>
  <c r="E217" i="11"/>
  <c r="E1322" i="11" s="1"/>
  <c r="C218" i="11"/>
  <c r="D218" i="11"/>
  <c r="D1323" i="11" s="1"/>
  <c r="E218" i="11"/>
  <c r="E1323" i="11" s="1"/>
  <c r="C219" i="11"/>
  <c r="D219" i="11"/>
  <c r="D1324" i="11" s="1"/>
  <c r="E219" i="11"/>
  <c r="E1324" i="11" s="1"/>
  <c r="C220" i="11"/>
  <c r="D220" i="11"/>
  <c r="D1325" i="11" s="1"/>
  <c r="E220" i="11"/>
  <c r="E1325" i="11" s="1"/>
  <c r="C221" i="11"/>
  <c r="D221" i="11"/>
  <c r="D1326" i="11" s="1"/>
  <c r="E221" i="11"/>
  <c r="E1326" i="11" s="1"/>
  <c r="C222" i="11"/>
  <c r="D222" i="11"/>
  <c r="D1327" i="11" s="1"/>
  <c r="E222" i="11"/>
  <c r="E1327" i="11" s="1"/>
  <c r="C223" i="11"/>
  <c r="D223" i="11"/>
  <c r="D1328" i="11" s="1"/>
  <c r="E223" i="11"/>
  <c r="E1328" i="11" s="1"/>
  <c r="C224" i="11"/>
  <c r="D224" i="11"/>
  <c r="D1329" i="11" s="1"/>
  <c r="E224" i="11"/>
  <c r="E1329" i="11" s="1"/>
  <c r="C225" i="11"/>
  <c r="D225" i="11"/>
  <c r="D1330" i="11" s="1"/>
  <c r="E225" i="11"/>
  <c r="E1330" i="11" s="1"/>
  <c r="C226" i="11"/>
  <c r="D226" i="11"/>
  <c r="D1331" i="11" s="1"/>
  <c r="E226" i="11"/>
  <c r="E1331" i="11" s="1"/>
  <c r="C227" i="11"/>
  <c r="D227" i="11"/>
  <c r="D1332" i="11" s="1"/>
  <c r="E227" i="11"/>
  <c r="E1332" i="11" s="1"/>
  <c r="C228" i="11"/>
  <c r="D228" i="11"/>
  <c r="D1333" i="11" s="1"/>
  <c r="E228" i="11"/>
  <c r="E1333" i="11" s="1"/>
  <c r="C229" i="11"/>
  <c r="D229" i="11"/>
  <c r="D1334" i="11" s="1"/>
  <c r="E229" i="11"/>
  <c r="E1334" i="11" s="1"/>
  <c r="C230" i="11"/>
  <c r="D230" i="11"/>
  <c r="D1335" i="11" s="1"/>
  <c r="E230" i="11"/>
  <c r="E1335" i="11" s="1"/>
  <c r="C231" i="11"/>
  <c r="D231" i="11"/>
  <c r="D1336" i="11" s="1"/>
  <c r="E231" i="11"/>
  <c r="E1336" i="11" s="1"/>
  <c r="C232" i="11"/>
  <c r="D232" i="11"/>
  <c r="D1337" i="11" s="1"/>
  <c r="E232" i="11"/>
  <c r="E1337" i="11" s="1"/>
  <c r="C233" i="11"/>
  <c r="D233" i="11"/>
  <c r="D1338" i="11" s="1"/>
  <c r="E233" i="11"/>
  <c r="E1338" i="11" s="1"/>
  <c r="C234" i="11"/>
  <c r="D234" i="11"/>
  <c r="D1339" i="11" s="1"/>
  <c r="E234" i="11"/>
  <c r="E1339" i="11" s="1"/>
  <c r="C235" i="11"/>
  <c r="D235" i="11"/>
  <c r="D1340" i="11" s="1"/>
  <c r="E235" i="11"/>
  <c r="E1340" i="11" s="1"/>
  <c r="C236" i="11"/>
  <c r="D236" i="11"/>
  <c r="D1341" i="11" s="1"/>
  <c r="E236" i="11"/>
  <c r="E1341" i="11" s="1"/>
  <c r="C237" i="11"/>
  <c r="D237" i="11"/>
  <c r="D1342" i="11" s="1"/>
  <c r="E237" i="11"/>
  <c r="E1342" i="11" s="1"/>
  <c r="C238" i="11"/>
  <c r="D238" i="11"/>
  <c r="D1343" i="11" s="1"/>
  <c r="E238" i="11"/>
  <c r="E1343" i="11" s="1"/>
  <c r="C239" i="11"/>
  <c r="D239" i="11"/>
  <c r="D1344" i="11" s="1"/>
  <c r="E239" i="11"/>
  <c r="E1344" i="11" s="1"/>
  <c r="C240" i="11"/>
  <c r="D240" i="11"/>
  <c r="D1345" i="11" s="1"/>
  <c r="E240" i="11"/>
  <c r="E1345" i="11" s="1"/>
  <c r="C241" i="11"/>
  <c r="D241" i="11"/>
  <c r="D1346" i="11" s="1"/>
  <c r="E241" i="11"/>
  <c r="E1346" i="11" s="1"/>
  <c r="C242" i="11"/>
  <c r="D242" i="11"/>
  <c r="D1347" i="11" s="1"/>
  <c r="E242" i="11"/>
  <c r="E1347" i="11" s="1"/>
  <c r="C243" i="11"/>
  <c r="D243" i="11"/>
  <c r="D1348" i="11" s="1"/>
  <c r="E243" i="11"/>
  <c r="E1348" i="11" s="1"/>
  <c r="C244" i="11"/>
  <c r="D244" i="11"/>
  <c r="D1349" i="11" s="1"/>
  <c r="E244" i="11"/>
  <c r="E1349" i="11" s="1"/>
  <c r="C245" i="11"/>
  <c r="D245" i="11"/>
  <c r="D1350" i="11" s="1"/>
  <c r="E245" i="11"/>
  <c r="E1350" i="11" s="1"/>
  <c r="C246" i="11"/>
  <c r="D246" i="11"/>
  <c r="D1351" i="11" s="1"/>
  <c r="E246" i="11"/>
  <c r="E1351" i="11" s="1"/>
  <c r="C247" i="11"/>
  <c r="D247" i="11"/>
  <c r="D1352" i="11" s="1"/>
  <c r="E247" i="11"/>
  <c r="E1352" i="11" s="1"/>
  <c r="C248" i="11"/>
  <c r="D248" i="11"/>
  <c r="D1353" i="11" s="1"/>
  <c r="E248" i="11"/>
  <c r="E1353" i="11" s="1"/>
  <c r="C249" i="11"/>
  <c r="D249" i="11"/>
  <c r="D1354" i="11" s="1"/>
  <c r="E249" i="11"/>
  <c r="E1354" i="11" s="1"/>
  <c r="C250" i="11"/>
  <c r="D250" i="11"/>
  <c r="D1355" i="11" s="1"/>
  <c r="E250" i="11"/>
  <c r="E1355" i="11" s="1"/>
  <c r="C251" i="11"/>
  <c r="D251" i="11"/>
  <c r="D1356" i="11" s="1"/>
  <c r="E251" i="11"/>
  <c r="E1356" i="11" s="1"/>
  <c r="C252" i="11"/>
  <c r="D252" i="11"/>
  <c r="D1357" i="11" s="1"/>
  <c r="E252" i="11"/>
  <c r="E1357" i="11" s="1"/>
  <c r="C253" i="11"/>
  <c r="D253" i="11"/>
  <c r="D1358" i="11" s="1"/>
  <c r="E253" i="11"/>
  <c r="E1358" i="11" s="1"/>
  <c r="C254" i="11"/>
  <c r="D254" i="11"/>
  <c r="D1359" i="11" s="1"/>
  <c r="E254" i="11"/>
  <c r="E1359" i="11" s="1"/>
  <c r="C255" i="11"/>
  <c r="D255" i="11"/>
  <c r="D1360" i="11" s="1"/>
  <c r="E255" i="11"/>
  <c r="E1360" i="11" s="1"/>
  <c r="C256" i="11"/>
  <c r="D256" i="11"/>
  <c r="D1361" i="11" s="1"/>
  <c r="E256" i="11"/>
  <c r="E1361" i="11" s="1"/>
  <c r="C257" i="11"/>
  <c r="D257" i="11"/>
  <c r="D1362" i="11" s="1"/>
  <c r="E257" i="11"/>
  <c r="E1362" i="11" s="1"/>
  <c r="C258" i="11"/>
  <c r="D258" i="11"/>
  <c r="D1363" i="11" s="1"/>
  <c r="E258" i="11"/>
  <c r="E1363" i="11" s="1"/>
  <c r="C259" i="11"/>
  <c r="D259" i="11"/>
  <c r="D1364" i="11" s="1"/>
  <c r="E259" i="11"/>
  <c r="E1364" i="11" s="1"/>
  <c r="C260" i="11"/>
  <c r="D260" i="11"/>
  <c r="D1365" i="11" s="1"/>
  <c r="E260" i="11"/>
  <c r="E1365" i="11" s="1"/>
  <c r="C261" i="11"/>
  <c r="D261" i="11"/>
  <c r="D1366" i="11" s="1"/>
  <c r="E261" i="11"/>
  <c r="E1366" i="11" s="1"/>
  <c r="C262" i="11"/>
  <c r="D262" i="11"/>
  <c r="D1367" i="11" s="1"/>
  <c r="E262" i="11"/>
  <c r="E1367" i="11" s="1"/>
  <c r="C263" i="11"/>
  <c r="D263" i="11"/>
  <c r="D1368" i="11" s="1"/>
  <c r="E263" i="11"/>
  <c r="E1368" i="11" s="1"/>
  <c r="C264" i="11"/>
  <c r="D264" i="11"/>
  <c r="D1369" i="11" s="1"/>
  <c r="E264" i="11"/>
  <c r="E1369" i="11" s="1"/>
  <c r="C265" i="11"/>
  <c r="D265" i="11"/>
  <c r="D1370" i="11" s="1"/>
  <c r="E265" i="11"/>
  <c r="E1370" i="11" s="1"/>
  <c r="C266" i="11"/>
  <c r="D266" i="11"/>
  <c r="D1371" i="11" s="1"/>
  <c r="E266" i="11"/>
  <c r="E1371" i="11" s="1"/>
  <c r="C267" i="11"/>
  <c r="D267" i="11"/>
  <c r="D1372" i="11" s="1"/>
  <c r="E267" i="11"/>
  <c r="E1372" i="11" s="1"/>
  <c r="C268" i="11"/>
  <c r="D268" i="11"/>
  <c r="D1373" i="11" s="1"/>
  <c r="E268" i="11"/>
  <c r="E1373" i="11" s="1"/>
  <c r="C269" i="11"/>
  <c r="D269" i="11"/>
  <c r="D1374" i="11" s="1"/>
  <c r="E269" i="11"/>
  <c r="E1374" i="11" s="1"/>
  <c r="C270" i="11"/>
  <c r="D270" i="11"/>
  <c r="D1375" i="11" s="1"/>
  <c r="E270" i="11"/>
  <c r="E1375" i="11" s="1"/>
  <c r="C271" i="11"/>
  <c r="D271" i="11"/>
  <c r="D1376" i="11" s="1"/>
  <c r="E271" i="11"/>
  <c r="E1376" i="11" s="1"/>
  <c r="C272" i="11"/>
  <c r="D272" i="11"/>
  <c r="D1377" i="11" s="1"/>
  <c r="E272" i="11"/>
  <c r="E1377" i="11" s="1"/>
  <c r="C273" i="11"/>
  <c r="D273" i="11"/>
  <c r="D1378" i="11" s="1"/>
  <c r="E273" i="11"/>
  <c r="E1378" i="11" s="1"/>
  <c r="C274" i="11"/>
  <c r="D274" i="11"/>
  <c r="D1379" i="11" s="1"/>
  <c r="E274" i="11"/>
  <c r="E1379" i="11" s="1"/>
  <c r="C275" i="11"/>
  <c r="D275" i="11"/>
  <c r="D1380" i="11" s="1"/>
  <c r="E275" i="11"/>
  <c r="E1380" i="11" s="1"/>
  <c r="C276" i="11"/>
  <c r="D276" i="11"/>
  <c r="D1381" i="11" s="1"/>
  <c r="E276" i="11"/>
  <c r="E1381" i="11" s="1"/>
  <c r="C277" i="11"/>
  <c r="D277" i="11"/>
  <c r="D1382" i="11" s="1"/>
  <c r="E277" i="11"/>
  <c r="E1382" i="11" s="1"/>
  <c r="C278" i="11"/>
  <c r="D278" i="11"/>
  <c r="D1383" i="11" s="1"/>
  <c r="E278" i="11"/>
  <c r="E1383" i="11" s="1"/>
  <c r="C279" i="11"/>
  <c r="D279" i="11"/>
  <c r="D1384" i="11" s="1"/>
  <c r="E279" i="11"/>
  <c r="E1384" i="11" s="1"/>
  <c r="C280" i="11"/>
  <c r="D280" i="11"/>
  <c r="D1385" i="11" s="1"/>
  <c r="E280" i="11"/>
  <c r="E1385" i="11" s="1"/>
  <c r="C281" i="11"/>
  <c r="D281" i="11"/>
  <c r="D1386" i="11" s="1"/>
  <c r="E281" i="11"/>
  <c r="E1386" i="11" s="1"/>
  <c r="C282" i="11"/>
  <c r="D282" i="11"/>
  <c r="D1387" i="11" s="1"/>
  <c r="E282" i="11"/>
  <c r="E1387" i="11" s="1"/>
  <c r="C283" i="11"/>
  <c r="D283" i="11"/>
  <c r="D1388" i="11" s="1"/>
  <c r="E283" i="11"/>
  <c r="E1388" i="11" s="1"/>
  <c r="C284" i="11"/>
  <c r="D284" i="11"/>
  <c r="D1389" i="11" s="1"/>
  <c r="E284" i="11"/>
  <c r="E1389" i="11" s="1"/>
  <c r="C285" i="11"/>
  <c r="D285" i="11"/>
  <c r="D1390" i="11" s="1"/>
  <c r="E285" i="11"/>
  <c r="E1390" i="11" s="1"/>
  <c r="C286" i="11"/>
  <c r="D286" i="11"/>
  <c r="D1391" i="11" s="1"/>
  <c r="E286" i="11"/>
  <c r="E1391" i="11" s="1"/>
  <c r="C287" i="11"/>
  <c r="D287" i="11"/>
  <c r="D1392" i="11" s="1"/>
  <c r="E287" i="11"/>
  <c r="E1392" i="11" s="1"/>
  <c r="C288" i="11"/>
  <c r="D288" i="11"/>
  <c r="D1393" i="11" s="1"/>
  <c r="E288" i="11"/>
  <c r="E1393" i="11" s="1"/>
  <c r="C289" i="11"/>
  <c r="D289" i="11"/>
  <c r="D1394" i="11" s="1"/>
  <c r="E289" i="11"/>
  <c r="E1394" i="11" s="1"/>
  <c r="C290" i="11"/>
  <c r="D290" i="11"/>
  <c r="D1395" i="11" s="1"/>
  <c r="E290" i="11"/>
  <c r="E1395" i="11" s="1"/>
  <c r="C291" i="11"/>
  <c r="D291" i="11"/>
  <c r="D1396" i="11" s="1"/>
  <c r="E291" i="11"/>
  <c r="E1396" i="11" s="1"/>
  <c r="C292" i="11"/>
  <c r="D292" i="11"/>
  <c r="D1397" i="11" s="1"/>
  <c r="E292" i="11"/>
  <c r="E1397" i="11" s="1"/>
  <c r="C293" i="11"/>
  <c r="D293" i="11"/>
  <c r="D1398" i="11" s="1"/>
  <c r="E293" i="11"/>
  <c r="E1398" i="11" s="1"/>
  <c r="C294" i="11"/>
  <c r="D294" i="11"/>
  <c r="D1399" i="11" s="1"/>
  <c r="E294" i="11"/>
  <c r="E1399" i="11" s="1"/>
  <c r="C295" i="11"/>
  <c r="D295" i="11"/>
  <c r="D1400" i="11" s="1"/>
  <c r="E295" i="11"/>
  <c r="E1400" i="11" s="1"/>
  <c r="C296" i="11"/>
  <c r="D296" i="11"/>
  <c r="D1401" i="11" s="1"/>
  <c r="E296" i="11"/>
  <c r="E1401" i="11" s="1"/>
  <c r="C297" i="11"/>
  <c r="D297" i="11"/>
  <c r="D1402" i="11" s="1"/>
  <c r="E297" i="11"/>
  <c r="E1402" i="11" s="1"/>
  <c r="C298" i="11"/>
  <c r="D298" i="11"/>
  <c r="D1403" i="11" s="1"/>
  <c r="E298" i="11"/>
  <c r="E1403" i="11" s="1"/>
  <c r="C299" i="11"/>
  <c r="D299" i="11"/>
  <c r="D1404" i="11" s="1"/>
  <c r="E299" i="11"/>
  <c r="E1404" i="11" s="1"/>
  <c r="C300" i="11"/>
  <c r="D300" i="11"/>
  <c r="D1405" i="11" s="1"/>
  <c r="E300" i="11"/>
  <c r="E1405" i="11" s="1"/>
  <c r="C301" i="11"/>
  <c r="D301" i="11"/>
  <c r="D1406" i="11" s="1"/>
  <c r="E301" i="11"/>
  <c r="E1406" i="11" s="1"/>
  <c r="C302" i="11"/>
  <c r="D302" i="11"/>
  <c r="D1407" i="11" s="1"/>
  <c r="E302" i="11"/>
  <c r="E1407" i="11" s="1"/>
  <c r="C303" i="11"/>
  <c r="D303" i="11"/>
  <c r="D1408" i="11" s="1"/>
  <c r="E303" i="11"/>
  <c r="E1408" i="11" s="1"/>
  <c r="C304" i="11"/>
  <c r="D304" i="11"/>
  <c r="D1409" i="11" s="1"/>
  <c r="E304" i="11"/>
  <c r="E1409" i="11" s="1"/>
  <c r="C305" i="11"/>
  <c r="D305" i="11"/>
  <c r="D1410" i="11" s="1"/>
  <c r="E305" i="11"/>
  <c r="E1410" i="11" s="1"/>
  <c r="C306" i="11"/>
  <c r="D306" i="11"/>
  <c r="D1411" i="11" s="1"/>
  <c r="E306" i="11"/>
  <c r="E1411" i="11" s="1"/>
  <c r="C307" i="11"/>
  <c r="D307" i="11"/>
  <c r="D1412" i="11" s="1"/>
  <c r="E307" i="11"/>
  <c r="E1412" i="11" s="1"/>
  <c r="C308" i="11"/>
  <c r="D308" i="11"/>
  <c r="D1413" i="11" s="1"/>
  <c r="E308" i="11"/>
  <c r="E1413" i="11" s="1"/>
  <c r="C309" i="11"/>
  <c r="D309" i="11"/>
  <c r="D1414" i="11" s="1"/>
  <c r="E309" i="11"/>
  <c r="E1414" i="11" s="1"/>
  <c r="C310" i="11"/>
  <c r="D310" i="11"/>
  <c r="D1415" i="11" s="1"/>
  <c r="E310" i="11"/>
  <c r="E1415" i="11" s="1"/>
  <c r="C311" i="11"/>
  <c r="D311" i="11"/>
  <c r="D1416" i="11" s="1"/>
  <c r="E311" i="11"/>
  <c r="E1416" i="11" s="1"/>
  <c r="C312" i="11"/>
  <c r="D312" i="11"/>
  <c r="D1417" i="11" s="1"/>
  <c r="E312" i="11"/>
  <c r="E1417" i="11" s="1"/>
  <c r="C313" i="11"/>
  <c r="D313" i="11"/>
  <c r="D1418" i="11" s="1"/>
  <c r="E313" i="11"/>
  <c r="E1418" i="11" s="1"/>
  <c r="C314" i="11"/>
  <c r="D314" i="11"/>
  <c r="D1419" i="11" s="1"/>
  <c r="E314" i="11"/>
  <c r="E1419" i="11" s="1"/>
  <c r="C315" i="11"/>
  <c r="D315" i="11"/>
  <c r="D1420" i="11" s="1"/>
  <c r="E315" i="11"/>
  <c r="E1420" i="11" s="1"/>
  <c r="C316" i="11"/>
  <c r="D316" i="11"/>
  <c r="D1421" i="11" s="1"/>
  <c r="E316" i="11"/>
  <c r="E1421" i="11" s="1"/>
  <c r="C317" i="11"/>
  <c r="D317" i="11"/>
  <c r="D1422" i="11" s="1"/>
  <c r="E317" i="11"/>
  <c r="E1422" i="11" s="1"/>
  <c r="C318" i="11"/>
  <c r="D318" i="11"/>
  <c r="D1423" i="11" s="1"/>
  <c r="E318" i="11"/>
  <c r="E1423" i="11" s="1"/>
  <c r="C319" i="11"/>
  <c r="D319" i="11"/>
  <c r="D1424" i="11" s="1"/>
  <c r="E319" i="11"/>
  <c r="E1424" i="11" s="1"/>
  <c r="C320" i="11"/>
  <c r="D320" i="11"/>
  <c r="D1425" i="11" s="1"/>
  <c r="E320" i="11"/>
  <c r="E1425" i="11" s="1"/>
  <c r="C321" i="11"/>
  <c r="D321" i="11"/>
  <c r="D1426" i="11" s="1"/>
  <c r="E321" i="11"/>
  <c r="E1426" i="11" s="1"/>
  <c r="C322" i="11"/>
  <c r="D322" i="11"/>
  <c r="D1427" i="11" s="1"/>
  <c r="E322" i="11"/>
  <c r="E1427" i="11" s="1"/>
  <c r="C323" i="11"/>
  <c r="D323" i="11"/>
  <c r="D1428" i="11" s="1"/>
  <c r="E323" i="11"/>
  <c r="E1428" i="11" s="1"/>
  <c r="C324" i="11"/>
  <c r="D324" i="11"/>
  <c r="D1429" i="11" s="1"/>
  <c r="E324" i="11"/>
  <c r="E1429" i="11" s="1"/>
  <c r="C325" i="11"/>
  <c r="D325" i="11"/>
  <c r="D1430" i="11" s="1"/>
  <c r="E325" i="11"/>
  <c r="E1430" i="11" s="1"/>
  <c r="C326" i="11"/>
  <c r="D326" i="11"/>
  <c r="D1431" i="11" s="1"/>
  <c r="E326" i="11"/>
  <c r="E1431" i="11" s="1"/>
  <c r="C327" i="11"/>
  <c r="D327" i="11"/>
  <c r="D1432" i="11" s="1"/>
  <c r="E327" i="11"/>
  <c r="E1432" i="11" s="1"/>
  <c r="C328" i="11"/>
  <c r="D328" i="11"/>
  <c r="D1433" i="11" s="1"/>
  <c r="E328" i="11"/>
  <c r="E1433" i="11" s="1"/>
  <c r="C329" i="11"/>
  <c r="D329" i="11"/>
  <c r="D1434" i="11" s="1"/>
  <c r="E329" i="11"/>
  <c r="E1434" i="11" s="1"/>
  <c r="C330" i="11"/>
  <c r="D330" i="11"/>
  <c r="D1435" i="11" s="1"/>
  <c r="E330" i="11"/>
  <c r="E1435" i="11" s="1"/>
  <c r="C331" i="11"/>
  <c r="D331" i="11"/>
  <c r="D1436" i="11" s="1"/>
  <c r="E331" i="11"/>
  <c r="E1436" i="11" s="1"/>
  <c r="C332" i="11"/>
  <c r="D332" i="11"/>
  <c r="D1437" i="11" s="1"/>
  <c r="E332" i="11"/>
  <c r="E1437" i="11" s="1"/>
  <c r="C333" i="11"/>
  <c r="D333" i="11"/>
  <c r="D1438" i="11" s="1"/>
  <c r="E333" i="11"/>
  <c r="E1438" i="11" s="1"/>
  <c r="C334" i="11"/>
  <c r="D334" i="11"/>
  <c r="D1439" i="11" s="1"/>
  <c r="E334" i="11"/>
  <c r="E1439" i="11" s="1"/>
  <c r="C335" i="11"/>
  <c r="D335" i="11"/>
  <c r="D1440" i="11" s="1"/>
  <c r="E335" i="11"/>
  <c r="E1440" i="11" s="1"/>
  <c r="C336" i="11"/>
  <c r="D336" i="11"/>
  <c r="D1441" i="11" s="1"/>
  <c r="E336" i="11"/>
  <c r="E1441" i="11" s="1"/>
  <c r="C337" i="11"/>
  <c r="D337" i="11"/>
  <c r="D1442" i="11" s="1"/>
  <c r="E337" i="11"/>
  <c r="E1442" i="11" s="1"/>
  <c r="C338" i="11"/>
  <c r="D338" i="11"/>
  <c r="D1443" i="11" s="1"/>
  <c r="E338" i="11"/>
  <c r="E1443" i="11" s="1"/>
  <c r="C339" i="11"/>
  <c r="D339" i="11"/>
  <c r="D1444" i="11" s="1"/>
  <c r="E339" i="11"/>
  <c r="E1444" i="11" s="1"/>
  <c r="C340" i="11"/>
  <c r="D340" i="11"/>
  <c r="D1445" i="11" s="1"/>
  <c r="E340" i="11"/>
  <c r="E1445" i="11" s="1"/>
  <c r="C341" i="11"/>
  <c r="D341" i="11"/>
  <c r="D1446" i="11" s="1"/>
  <c r="E341" i="11"/>
  <c r="E1446" i="11" s="1"/>
  <c r="C342" i="11"/>
  <c r="D342" i="11"/>
  <c r="D1447" i="11" s="1"/>
  <c r="E342" i="11"/>
  <c r="E1447" i="11" s="1"/>
  <c r="C343" i="11"/>
  <c r="D343" i="11"/>
  <c r="D1448" i="11" s="1"/>
  <c r="E343" i="11"/>
  <c r="E1448" i="11" s="1"/>
  <c r="C344" i="11"/>
  <c r="D344" i="11"/>
  <c r="D1449" i="11" s="1"/>
  <c r="E344" i="11"/>
  <c r="E1449" i="11" s="1"/>
  <c r="C345" i="11"/>
  <c r="D345" i="11"/>
  <c r="D1450" i="11" s="1"/>
  <c r="E345" i="11"/>
  <c r="E1450" i="11" s="1"/>
  <c r="C346" i="11"/>
  <c r="D346" i="11"/>
  <c r="D1451" i="11" s="1"/>
  <c r="E346" i="11"/>
  <c r="E1451" i="11" s="1"/>
  <c r="C347" i="11"/>
  <c r="D347" i="11"/>
  <c r="D1452" i="11" s="1"/>
  <c r="E347" i="11"/>
  <c r="E1452" i="11" s="1"/>
  <c r="C348" i="11"/>
  <c r="D348" i="11"/>
  <c r="D1453" i="11" s="1"/>
  <c r="E348" i="11"/>
  <c r="E1453" i="11" s="1"/>
  <c r="C349" i="11"/>
  <c r="D349" i="11"/>
  <c r="D1454" i="11" s="1"/>
  <c r="E349" i="11"/>
  <c r="E1454" i="11" s="1"/>
  <c r="C350" i="11"/>
  <c r="D350" i="11"/>
  <c r="D1455" i="11" s="1"/>
  <c r="E350" i="11"/>
  <c r="E1455" i="11" s="1"/>
  <c r="C351" i="11"/>
  <c r="D351" i="11"/>
  <c r="D1456" i="11" s="1"/>
  <c r="E351" i="11"/>
  <c r="E1456" i="11" s="1"/>
  <c r="C352" i="11"/>
  <c r="D352" i="11"/>
  <c r="D1457" i="11" s="1"/>
  <c r="E352" i="11"/>
  <c r="E1457" i="11" s="1"/>
  <c r="C353" i="11"/>
  <c r="D353" i="11"/>
  <c r="D1458" i="11" s="1"/>
  <c r="E353" i="11"/>
  <c r="E1458" i="11" s="1"/>
  <c r="C354" i="11"/>
  <c r="D354" i="11"/>
  <c r="D1459" i="11" s="1"/>
  <c r="E354" i="11"/>
  <c r="E1459" i="11" s="1"/>
  <c r="C355" i="11"/>
  <c r="D355" i="11"/>
  <c r="D1460" i="11" s="1"/>
  <c r="E355" i="11"/>
  <c r="E1460" i="11" s="1"/>
  <c r="C356" i="11"/>
  <c r="D356" i="11"/>
  <c r="D1461" i="11" s="1"/>
  <c r="E356" i="11"/>
  <c r="E1461" i="11" s="1"/>
  <c r="C357" i="11"/>
  <c r="D357" i="11"/>
  <c r="D1462" i="11" s="1"/>
  <c r="E357" i="11"/>
  <c r="E1462" i="11" s="1"/>
  <c r="C358" i="11"/>
  <c r="D358" i="11"/>
  <c r="D1463" i="11" s="1"/>
  <c r="E358" i="11"/>
  <c r="E1463" i="11" s="1"/>
  <c r="C359" i="11"/>
  <c r="D359" i="11"/>
  <c r="D1464" i="11" s="1"/>
  <c r="E359" i="11"/>
  <c r="E1464" i="11" s="1"/>
  <c r="C360" i="11"/>
  <c r="D360" i="11"/>
  <c r="D1465" i="11" s="1"/>
  <c r="E360" i="11"/>
  <c r="E1465" i="11" s="1"/>
  <c r="C361" i="11"/>
  <c r="D361" i="11"/>
  <c r="D1466" i="11" s="1"/>
  <c r="E361" i="11"/>
  <c r="E1466" i="11" s="1"/>
  <c r="C362" i="11"/>
  <c r="D362" i="11"/>
  <c r="D1467" i="11" s="1"/>
  <c r="E362" i="11"/>
  <c r="E1467" i="11" s="1"/>
  <c r="C363" i="11"/>
  <c r="D363" i="11"/>
  <c r="D1468" i="11" s="1"/>
  <c r="E363" i="11"/>
  <c r="E1468" i="11" s="1"/>
  <c r="C364" i="11"/>
  <c r="D364" i="11"/>
  <c r="D1469" i="11" s="1"/>
  <c r="E364" i="11"/>
  <c r="E1469" i="11" s="1"/>
  <c r="C365" i="11"/>
  <c r="D365" i="11"/>
  <c r="D1470" i="11" s="1"/>
  <c r="E365" i="11"/>
  <c r="E1470" i="11" s="1"/>
  <c r="C366" i="11"/>
  <c r="D366" i="11"/>
  <c r="D1471" i="11" s="1"/>
  <c r="E366" i="11"/>
  <c r="E1471" i="11" s="1"/>
  <c r="C367" i="11"/>
  <c r="D367" i="11"/>
  <c r="D1472" i="11" s="1"/>
  <c r="E367" i="11"/>
  <c r="E1472" i="11" s="1"/>
  <c r="C368" i="11"/>
  <c r="D368" i="11"/>
  <c r="D1473" i="11" s="1"/>
  <c r="E368" i="11"/>
  <c r="E1473" i="11" s="1"/>
  <c r="C369" i="11"/>
  <c r="D369" i="11"/>
  <c r="D1474" i="11" s="1"/>
  <c r="E369" i="11"/>
  <c r="E1474" i="11" s="1"/>
  <c r="C370" i="11"/>
  <c r="D370" i="11"/>
  <c r="D1475" i="11" s="1"/>
  <c r="E370" i="11"/>
  <c r="E1475" i="11" s="1"/>
  <c r="C371" i="11"/>
  <c r="D371" i="11"/>
  <c r="D1476" i="11" s="1"/>
  <c r="E371" i="11"/>
  <c r="E1476" i="11" s="1"/>
  <c r="C372" i="11"/>
  <c r="D372" i="11"/>
  <c r="D1477" i="11" s="1"/>
  <c r="E372" i="11"/>
  <c r="E1477" i="11" s="1"/>
  <c r="C373" i="11"/>
  <c r="D373" i="11"/>
  <c r="D1478" i="11" s="1"/>
  <c r="E373" i="11"/>
  <c r="E1478" i="11" s="1"/>
  <c r="C374" i="11"/>
  <c r="D374" i="11"/>
  <c r="D1479" i="11" s="1"/>
  <c r="E374" i="11"/>
  <c r="E1479" i="11" s="1"/>
  <c r="C375" i="11"/>
  <c r="D375" i="11"/>
  <c r="D1480" i="11" s="1"/>
  <c r="E375" i="11"/>
  <c r="E1480" i="11" s="1"/>
  <c r="C376" i="11"/>
  <c r="D376" i="11"/>
  <c r="D1481" i="11" s="1"/>
  <c r="E376" i="11"/>
  <c r="E1481" i="11" s="1"/>
  <c r="C377" i="11"/>
  <c r="D377" i="11"/>
  <c r="D1482" i="11" s="1"/>
  <c r="E377" i="11"/>
  <c r="E1482" i="11" s="1"/>
  <c r="C378" i="11"/>
  <c r="D378" i="11"/>
  <c r="D1483" i="11" s="1"/>
  <c r="E378" i="11"/>
  <c r="E1483" i="11" s="1"/>
  <c r="C379" i="11"/>
  <c r="D379" i="11"/>
  <c r="D1484" i="11" s="1"/>
  <c r="E379" i="11"/>
  <c r="E1484" i="11" s="1"/>
  <c r="C380" i="11"/>
  <c r="D380" i="11"/>
  <c r="D1485" i="11" s="1"/>
  <c r="E380" i="11"/>
  <c r="E1485" i="11" s="1"/>
  <c r="C381" i="11"/>
  <c r="D381" i="11"/>
  <c r="D1486" i="11" s="1"/>
  <c r="E381" i="11"/>
  <c r="E1486" i="11" s="1"/>
  <c r="C382" i="11"/>
  <c r="D382" i="11"/>
  <c r="D1487" i="11" s="1"/>
  <c r="E382" i="11"/>
  <c r="E1487" i="11" s="1"/>
  <c r="C383" i="11"/>
  <c r="D383" i="11"/>
  <c r="D1488" i="11" s="1"/>
  <c r="E383" i="11"/>
  <c r="E1488" i="11" s="1"/>
  <c r="C384" i="11"/>
  <c r="D384" i="11"/>
  <c r="D1489" i="11" s="1"/>
  <c r="E384" i="11"/>
  <c r="E1489" i="11" s="1"/>
  <c r="C385" i="11"/>
  <c r="D385" i="11"/>
  <c r="D1490" i="11" s="1"/>
  <c r="E385" i="11"/>
  <c r="E1490" i="11" s="1"/>
  <c r="C386" i="11"/>
  <c r="D386" i="11"/>
  <c r="D1491" i="11" s="1"/>
  <c r="E386" i="11"/>
  <c r="E1491" i="11" s="1"/>
  <c r="C387" i="11"/>
  <c r="D387" i="11"/>
  <c r="D1492" i="11" s="1"/>
  <c r="E387" i="11"/>
  <c r="E1492" i="11" s="1"/>
  <c r="C388" i="11"/>
  <c r="D388" i="11"/>
  <c r="D1493" i="11" s="1"/>
  <c r="E388" i="11"/>
  <c r="E1493" i="11" s="1"/>
  <c r="C389" i="11"/>
  <c r="D389" i="11"/>
  <c r="D1494" i="11" s="1"/>
  <c r="E389" i="11"/>
  <c r="E1494" i="11" s="1"/>
  <c r="C390" i="11"/>
  <c r="D390" i="11"/>
  <c r="D1495" i="11" s="1"/>
  <c r="E390" i="11"/>
  <c r="E1495" i="11" s="1"/>
  <c r="C391" i="11"/>
  <c r="D391" i="11"/>
  <c r="D1496" i="11" s="1"/>
  <c r="E391" i="11"/>
  <c r="E1496" i="11" s="1"/>
  <c r="C392" i="11"/>
  <c r="D392" i="11"/>
  <c r="D1497" i="11" s="1"/>
  <c r="E392" i="11"/>
  <c r="E1497" i="11" s="1"/>
  <c r="C393" i="11"/>
  <c r="D393" i="11"/>
  <c r="D1498" i="11" s="1"/>
  <c r="E393" i="11"/>
  <c r="E1498" i="11" s="1"/>
  <c r="C394" i="11"/>
  <c r="D394" i="11"/>
  <c r="D1499" i="11" s="1"/>
  <c r="E394" i="11"/>
  <c r="E1499" i="11" s="1"/>
  <c r="C395" i="11"/>
  <c r="D395" i="11"/>
  <c r="D1500" i="11" s="1"/>
  <c r="E395" i="11"/>
  <c r="E1500" i="11" s="1"/>
  <c r="C396" i="11"/>
  <c r="D396" i="11"/>
  <c r="D1501" i="11" s="1"/>
  <c r="E396" i="11"/>
  <c r="E1501" i="11" s="1"/>
  <c r="C397" i="11"/>
  <c r="D397" i="11"/>
  <c r="D1502" i="11" s="1"/>
  <c r="E397" i="11"/>
  <c r="E1502" i="11" s="1"/>
  <c r="C398" i="11"/>
  <c r="D398" i="11"/>
  <c r="D1503" i="11" s="1"/>
  <c r="E398" i="11"/>
  <c r="E1503" i="11" s="1"/>
  <c r="C399" i="11"/>
  <c r="D399" i="11"/>
  <c r="D1504" i="11" s="1"/>
  <c r="E399" i="11"/>
  <c r="E1504" i="11" s="1"/>
  <c r="C400" i="11"/>
  <c r="D400" i="11"/>
  <c r="D1505" i="11" s="1"/>
  <c r="E400" i="11"/>
  <c r="E1505" i="11" s="1"/>
  <c r="C401" i="11"/>
  <c r="D401" i="11"/>
  <c r="D1506" i="11" s="1"/>
  <c r="E401" i="11"/>
  <c r="E1506" i="11" s="1"/>
  <c r="C402" i="11"/>
  <c r="D402" i="11"/>
  <c r="D1507" i="11" s="1"/>
  <c r="E402" i="11"/>
  <c r="E1507" i="11" s="1"/>
  <c r="C403" i="11"/>
  <c r="D403" i="11"/>
  <c r="D1508" i="11" s="1"/>
  <c r="E403" i="11"/>
  <c r="E1508" i="11" s="1"/>
  <c r="C404" i="11"/>
  <c r="D404" i="11"/>
  <c r="D1509" i="11" s="1"/>
  <c r="E404" i="11"/>
  <c r="E1509" i="11" s="1"/>
  <c r="C405" i="11"/>
  <c r="D405" i="11"/>
  <c r="D1510" i="11" s="1"/>
  <c r="E405" i="11"/>
  <c r="E1510" i="11" s="1"/>
  <c r="C406" i="11"/>
  <c r="D406" i="11"/>
  <c r="D1511" i="11" s="1"/>
  <c r="E406" i="11"/>
  <c r="E1511" i="11" s="1"/>
  <c r="C407" i="11"/>
  <c r="D407" i="11"/>
  <c r="D1512" i="11" s="1"/>
  <c r="E407" i="11"/>
  <c r="E1512" i="11" s="1"/>
  <c r="C408" i="11"/>
  <c r="D408" i="11"/>
  <c r="D1513" i="11" s="1"/>
  <c r="E408" i="11"/>
  <c r="E1513" i="11" s="1"/>
  <c r="C409" i="11"/>
  <c r="D409" i="11"/>
  <c r="D1514" i="11" s="1"/>
  <c r="E409" i="11"/>
  <c r="E1514" i="11" s="1"/>
  <c r="C410" i="11"/>
  <c r="D410" i="11"/>
  <c r="D1515" i="11" s="1"/>
  <c r="E410" i="11"/>
  <c r="E1515" i="11" s="1"/>
  <c r="C411" i="11"/>
  <c r="D411" i="11"/>
  <c r="D1516" i="11" s="1"/>
  <c r="E411" i="11"/>
  <c r="E1516" i="11" s="1"/>
  <c r="C412" i="11"/>
  <c r="D412" i="11"/>
  <c r="D1517" i="11" s="1"/>
  <c r="E412" i="11"/>
  <c r="E1517" i="11" s="1"/>
  <c r="C413" i="11"/>
  <c r="D413" i="11"/>
  <c r="D1518" i="11" s="1"/>
  <c r="E413" i="11"/>
  <c r="E1518" i="11" s="1"/>
  <c r="C414" i="11"/>
  <c r="D414" i="11"/>
  <c r="D1519" i="11" s="1"/>
  <c r="E414" i="11"/>
  <c r="E1519" i="11" s="1"/>
  <c r="C415" i="11"/>
  <c r="D415" i="11"/>
  <c r="D1520" i="11" s="1"/>
  <c r="E415" i="11"/>
  <c r="E1520" i="11" s="1"/>
  <c r="C416" i="11"/>
  <c r="D416" i="11"/>
  <c r="D1521" i="11" s="1"/>
  <c r="E416" i="11"/>
  <c r="E1521" i="11" s="1"/>
  <c r="C417" i="11"/>
  <c r="D417" i="11"/>
  <c r="D1522" i="11" s="1"/>
  <c r="E417" i="11"/>
  <c r="E1522" i="11" s="1"/>
  <c r="C418" i="11"/>
  <c r="D418" i="11"/>
  <c r="D1523" i="11" s="1"/>
  <c r="E418" i="11"/>
  <c r="E1523" i="11" s="1"/>
  <c r="C419" i="11"/>
  <c r="D419" i="11"/>
  <c r="D1524" i="11" s="1"/>
  <c r="E419" i="11"/>
  <c r="E1524" i="11" s="1"/>
  <c r="C420" i="11"/>
  <c r="D420" i="11"/>
  <c r="D1525" i="11" s="1"/>
  <c r="E420" i="11"/>
  <c r="E1525" i="11" s="1"/>
  <c r="C421" i="11"/>
  <c r="D421" i="11"/>
  <c r="D1526" i="11" s="1"/>
  <c r="E421" i="11"/>
  <c r="E1526" i="11" s="1"/>
  <c r="C422" i="11"/>
  <c r="D422" i="11"/>
  <c r="D1527" i="11" s="1"/>
  <c r="E422" i="11"/>
  <c r="E1527" i="11" s="1"/>
  <c r="C423" i="11"/>
  <c r="D423" i="11"/>
  <c r="D1528" i="11" s="1"/>
  <c r="E423" i="11"/>
  <c r="E1528" i="11" s="1"/>
  <c r="C424" i="11"/>
  <c r="D424" i="11"/>
  <c r="D1529" i="11" s="1"/>
  <c r="E424" i="11"/>
  <c r="E1529" i="11" s="1"/>
  <c r="C425" i="11"/>
  <c r="D425" i="11"/>
  <c r="D1530" i="11" s="1"/>
  <c r="E425" i="11"/>
  <c r="E1530" i="11" s="1"/>
  <c r="C426" i="11"/>
  <c r="D426" i="11"/>
  <c r="D1531" i="11" s="1"/>
  <c r="E426" i="11"/>
  <c r="E1531" i="11" s="1"/>
  <c r="C427" i="11"/>
  <c r="D427" i="11"/>
  <c r="D1532" i="11" s="1"/>
  <c r="E427" i="11"/>
  <c r="E1532" i="11" s="1"/>
  <c r="C428" i="11"/>
  <c r="D428" i="11"/>
  <c r="D1533" i="11" s="1"/>
  <c r="E428" i="11"/>
  <c r="E1533" i="11" s="1"/>
  <c r="C429" i="11"/>
  <c r="D429" i="11"/>
  <c r="D1534" i="11" s="1"/>
  <c r="E429" i="11"/>
  <c r="E1534" i="11" s="1"/>
  <c r="C430" i="11"/>
  <c r="D430" i="11"/>
  <c r="D1535" i="11" s="1"/>
  <c r="E430" i="11"/>
  <c r="E1535" i="11" s="1"/>
  <c r="C431" i="11"/>
  <c r="D431" i="11"/>
  <c r="D1536" i="11" s="1"/>
  <c r="E431" i="11"/>
  <c r="E1536" i="11" s="1"/>
  <c r="C432" i="11"/>
  <c r="D432" i="11"/>
  <c r="D1537" i="11" s="1"/>
  <c r="E432" i="11"/>
  <c r="E1537" i="11" s="1"/>
  <c r="C433" i="11"/>
  <c r="D433" i="11"/>
  <c r="D1538" i="11" s="1"/>
  <c r="E433" i="11"/>
  <c r="E1538" i="11" s="1"/>
  <c r="C434" i="11"/>
  <c r="D434" i="11"/>
  <c r="D1539" i="11" s="1"/>
  <c r="E434" i="11"/>
  <c r="E1539" i="11" s="1"/>
  <c r="C435" i="11"/>
  <c r="D435" i="11"/>
  <c r="D1540" i="11" s="1"/>
  <c r="E435" i="11"/>
  <c r="E1540" i="11" s="1"/>
  <c r="C436" i="11"/>
  <c r="D436" i="11"/>
  <c r="D1541" i="11" s="1"/>
  <c r="E436" i="11"/>
  <c r="E1541" i="11" s="1"/>
  <c r="C437" i="11"/>
  <c r="D437" i="11"/>
  <c r="D1542" i="11" s="1"/>
  <c r="E437" i="11"/>
  <c r="E1542" i="11" s="1"/>
  <c r="C438" i="11"/>
  <c r="D438" i="11"/>
  <c r="D1543" i="11" s="1"/>
  <c r="E438" i="11"/>
  <c r="E1543" i="11" s="1"/>
  <c r="C439" i="11"/>
  <c r="D439" i="11"/>
  <c r="D1544" i="11" s="1"/>
  <c r="E439" i="11"/>
  <c r="E1544" i="11" s="1"/>
  <c r="C440" i="11"/>
  <c r="D440" i="11"/>
  <c r="D1545" i="11" s="1"/>
  <c r="E440" i="11"/>
  <c r="E1545" i="11" s="1"/>
  <c r="C441" i="11"/>
  <c r="D441" i="11"/>
  <c r="D1546" i="11" s="1"/>
  <c r="E441" i="11"/>
  <c r="E1546" i="11" s="1"/>
  <c r="C442" i="11"/>
  <c r="D442" i="11"/>
  <c r="D1547" i="11" s="1"/>
  <c r="E442" i="11"/>
  <c r="E1547" i="11" s="1"/>
  <c r="C443" i="11"/>
  <c r="D443" i="11"/>
  <c r="D1548" i="11" s="1"/>
  <c r="E443" i="11"/>
  <c r="E1548" i="11" s="1"/>
  <c r="C444" i="11"/>
  <c r="D444" i="11"/>
  <c r="D1549" i="11" s="1"/>
  <c r="E444" i="11"/>
  <c r="E1549" i="11" s="1"/>
  <c r="C445" i="11"/>
  <c r="D445" i="11"/>
  <c r="D1550" i="11" s="1"/>
  <c r="E445" i="11"/>
  <c r="E1550" i="11" s="1"/>
  <c r="C446" i="11"/>
  <c r="D446" i="11"/>
  <c r="D1551" i="11" s="1"/>
  <c r="E446" i="11"/>
  <c r="E1551" i="11" s="1"/>
  <c r="C447" i="11"/>
  <c r="D447" i="11"/>
  <c r="D1552" i="11" s="1"/>
  <c r="E447" i="11"/>
  <c r="E1552" i="11" s="1"/>
  <c r="C448" i="11"/>
  <c r="D448" i="11"/>
  <c r="D1553" i="11" s="1"/>
  <c r="E448" i="11"/>
  <c r="E1553" i="11" s="1"/>
  <c r="C449" i="11"/>
  <c r="D449" i="11"/>
  <c r="D1554" i="11" s="1"/>
  <c r="E449" i="11"/>
  <c r="E1554" i="11" s="1"/>
  <c r="C450" i="11"/>
  <c r="D450" i="11"/>
  <c r="D1555" i="11" s="1"/>
  <c r="E450" i="11"/>
  <c r="E1555" i="11" s="1"/>
  <c r="C451" i="11"/>
  <c r="D451" i="11"/>
  <c r="D1556" i="11" s="1"/>
  <c r="E451" i="11"/>
  <c r="E1556" i="11" s="1"/>
  <c r="C452" i="11"/>
  <c r="D452" i="11"/>
  <c r="D1557" i="11" s="1"/>
  <c r="E452" i="11"/>
  <c r="E1557" i="11" s="1"/>
  <c r="C453" i="11"/>
  <c r="D453" i="11"/>
  <c r="D1558" i="11" s="1"/>
  <c r="E453" i="11"/>
  <c r="E1558" i="11" s="1"/>
  <c r="C454" i="11"/>
  <c r="D454" i="11"/>
  <c r="D1559" i="11" s="1"/>
  <c r="E454" i="11"/>
  <c r="E1559" i="11" s="1"/>
  <c r="C455" i="11"/>
  <c r="D455" i="11"/>
  <c r="D1560" i="11" s="1"/>
  <c r="E455" i="11"/>
  <c r="E1560" i="11" s="1"/>
  <c r="C456" i="11"/>
  <c r="D456" i="11"/>
  <c r="D1561" i="11" s="1"/>
  <c r="E456" i="11"/>
  <c r="E1561" i="11" s="1"/>
  <c r="C457" i="11"/>
  <c r="D457" i="11"/>
  <c r="D1562" i="11" s="1"/>
  <c r="E457" i="11"/>
  <c r="E1562" i="11" s="1"/>
  <c r="C458" i="11"/>
  <c r="D458" i="11"/>
  <c r="D1563" i="11" s="1"/>
  <c r="E458" i="11"/>
  <c r="E1563" i="11" s="1"/>
  <c r="C459" i="11"/>
  <c r="D459" i="11"/>
  <c r="D1564" i="11" s="1"/>
  <c r="E459" i="11"/>
  <c r="E1564" i="11" s="1"/>
  <c r="C460" i="11"/>
  <c r="D460" i="11"/>
  <c r="D1565" i="11" s="1"/>
  <c r="E460" i="11"/>
  <c r="E1565" i="11" s="1"/>
  <c r="C461" i="11"/>
  <c r="D461" i="11"/>
  <c r="D1566" i="11" s="1"/>
  <c r="E461" i="11"/>
  <c r="E1566" i="11" s="1"/>
  <c r="C462" i="11"/>
  <c r="D462" i="11"/>
  <c r="D1567" i="11" s="1"/>
  <c r="E462" i="11"/>
  <c r="E1567" i="11" s="1"/>
  <c r="C463" i="11"/>
  <c r="D463" i="11"/>
  <c r="D1568" i="11" s="1"/>
  <c r="E463" i="11"/>
  <c r="E1568" i="11" s="1"/>
  <c r="C464" i="11"/>
  <c r="D464" i="11"/>
  <c r="D1569" i="11" s="1"/>
  <c r="E464" i="11"/>
  <c r="E1569" i="11" s="1"/>
  <c r="C465" i="11"/>
  <c r="D465" i="11"/>
  <c r="D1570" i="11" s="1"/>
  <c r="E465" i="11"/>
  <c r="E1570" i="11" s="1"/>
  <c r="C466" i="11"/>
  <c r="D466" i="11"/>
  <c r="D1571" i="11" s="1"/>
  <c r="E466" i="11"/>
  <c r="E1571" i="11" s="1"/>
  <c r="C467" i="11"/>
  <c r="D467" i="11"/>
  <c r="D1572" i="11" s="1"/>
  <c r="E467" i="11"/>
  <c r="E1572" i="11" s="1"/>
  <c r="C468" i="11"/>
  <c r="D468" i="11"/>
  <c r="D1573" i="11" s="1"/>
  <c r="E468" i="11"/>
  <c r="E1573" i="11" s="1"/>
  <c r="C469" i="11"/>
  <c r="D469" i="11"/>
  <c r="D1574" i="11" s="1"/>
  <c r="E469" i="11"/>
  <c r="E1574" i="11" s="1"/>
  <c r="C470" i="11"/>
  <c r="D470" i="11"/>
  <c r="D1575" i="11" s="1"/>
  <c r="E470" i="11"/>
  <c r="E1575" i="11" s="1"/>
  <c r="C471" i="11"/>
  <c r="D471" i="11"/>
  <c r="D1576" i="11" s="1"/>
  <c r="E471" i="11"/>
  <c r="E1576" i="11" s="1"/>
  <c r="C472" i="11"/>
  <c r="D472" i="11"/>
  <c r="D1577" i="11" s="1"/>
  <c r="E472" i="11"/>
  <c r="E1577" i="11" s="1"/>
  <c r="C473" i="11"/>
  <c r="D473" i="11"/>
  <c r="D1578" i="11" s="1"/>
  <c r="E473" i="11"/>
  <c r="E1578" i="11" s="1"/>
  <c r="C474" i="11"/>
  <c r="D474" i="11"/>
  <c r="D1579" i="11" s="1"/>
  <c r="E474" i="11"/>
  <c r="E1579" i="11" s="1"/>
  <c r="C475" i="11"/>
  <c r="D475" i="11"/>
  <c r="D1580" i="11" s="1"/>
  <c r="E475" i="11"/>
  <c r="E1580" i="11" s="1"/>
  <c r="C476" i="11"/>
  <c r="D476" i="11"/>
  <c r="D1581" i="11" s="1"/>
  <c r="E476" i="11"/>
  <c r="E1581" i="11" s="1"/>
  <c r="C477" i="11"/>
  <c r="D477" i="11"/>
  <c r="D1582" i="11" s="1"/>
  <c r="E477" i="11"/>
  <c r="E1582" i="11" s="1"/>
  <c r="C478" i="11"/>
  <c r="D478" i="11"/>
  <c r="D1583" i="11" s="1"/>
  <c r="E478" i="11"/>
  <c r="E1583" i="11" s="1"/>
  <c r="C479" i="11"/>
  <c r="D479" i="11"/>
  <c r="D1584" i="11" s="1"/>
  <c r="E479" i="11"/>
  <c r="E1584" i="11" s="1"/>
  <c r="C480" i="11"/>
  <c r="D480" i="11"/>
  <c r="D1585" i="11" s="1"/>
  <c r="E480" i="11"/>
  <c r="E1585" i="11" s="1"/>
  <c r="C481" i="11"/>
  <c r="D481" i="11"/>
  <c r="D1586" i="11" s="1"/>
  <c r="E481" i="11"/>
  <c r="E1586" i="11" s="1"/>
  <c r="C482" i="11"/>
  <c r="D482" i="11"/>
  <c r="D1587" i="11" s="1"/>
  <c r="E482" i="11"/>
  <c r="E1587" i="11" s="1"/>
  <c r="C483" i="11"/>
  <c r="D483" i="11"/>
  <c r="D1588" i="11" s="1"/>
  <c r="E483" i="11"/>
  <c r="E1588" i="11" s="1"/>
  <c r="C484" i="11"/>
  <c r="D484" i="11"/>
  <c r="D1589" i="11" s="1"/>
  <c r="E484" i="11"/>
  <c r="E1589" i="11" s="1"/>
  <c r="C485" i="11"/>
  <c r="D485" i="11"/>
  <c r="D1590" i="11" s="1"/>
  <c r="E485" i="11"/>
  <c r="E1590" i="11" s="1"/>
  <c r="C486" i="11"/>
  <c r="D486" i="11"/>
  <c r="D1591" i="11" s="1"/>
  <c r="E486" i="11"/>
  <c r="E1591" i="11" s="1"/>
  <c r="C487" i="11"/>
  <c r="D487" i="11"/>
  <c r="D1592" i="11" s="1"/>
  <c r="E487" i="11"/>
  <c r="E1592" i="11" s="1"/>
  <c r="C488" i="11"/>
  <c r="D488" i="11"/>
  <c r="D1593" i="11" s="1"/>
  <c r="E488" i="11"/>
  <c r="E1593" i="11" s="1"/>
  <c r="C489" i="11"/>
  <c r="D489" i="11"/>
  <c r="D1594" i="11" s="1"/>
  <c r="E489" i="11"/>
  <c r="E1594" i="11" s="1"/>
  <c r="C490" i="11"/>
  <c r="D490" i="11"/>
  <c r="D1595" i="11" s="1"/>
  <c r="E490" i="11"/>
  <c r="E1595" i="11" s="1"/>
  <c r="C491" i="11"/>
  <c r="D491" i="11"/>
  <c r="D1596" i="11" s="1"/>
  <c r="E491" i="11"/>
  <c r="E1596" i="11" s="1"/>
  <c r="C492" i="11"/>
  <c r="D492" i="11"/>
  <c r="D1597" i="11" s="1"/>
  <c r="E492" i="11"/>
  <c r="E1597" i="11" s="1"/>
  <c r="C493" i="11"/>
  <c r="D493" i="11"/>
  <c r="D1598" i="11" s="1"/>
  <c r="E493" i="11"/>
  <c r="E1598" i="11" s="1"/>
  <c r="C494" i="11"/>
  <c r="D494" i="11"/>
  <c r="D1599" i="11" s="1"/>
  <c r="E494" i="11"/>
  <c r="E1599" i="11" s="1"/>
  <c r="C495" i="11"/>
  <c r="D495" i="11"/>
  <c r="D1600" i="11" s="1"/>
  <c r="E495" i="11"/>
  <c r="E1600" i="11" s="1"/>
  <c r="C496" i="11"/>
  <c r="D496" i="11"/>
  <c r="D1601" i="11" s="1"/>
  <c r="E496" i="11"/>
  <c r="E1601" i="11" s="1"/>
  <c r="C497" i="11"/>
  <c r="D497" i="11"/>
  <c r="D1602" i="11" s="1"/>
  <c r="E497" i="11"/>
  <c r="E1602" i="11" s="1"/>
  <c r="C498" i="11"/>
  <c r="D498" i="11"/>
  <c r="D1603" i="11" s="1"/>
  <c r="E498" i="11"/>
  <c r="E1603" i="11" s="1"/>
  <c r="C499" i="11"/>
  <c r="D499" i="11"/>
  <c r="D1604" i="11" s="1"/>
  <c r="E499" i="11"/>
  <c r="E1604" i="11" s="1"/>
  <c r="C500" i="11"/>
  <c r="D500" i="11"/>
  <c r="D1605" i="11" s="1"/>
  <c r="E500" i="11"/>
  <c r="E1605" i="11" s="1"/>
  <c r="C501" i="11"/>
  <c r="D501" i="11"/>
  <c r="D1606" i="11" s="1"/>
  <c r="E501" i="11"/>
  <c r="E1606" i="11" s="1"/>
  <c r="C502" i="11"/>
  <c r="D502" i="11"/>
  <c r="D1607" i="11" s="1"/>
  <c r="E502" i="11"/>
  <c r="E1607" i="11" s="1"/>
  <c r="C503" i="11"/>
  <c r="D503" i="11"/>
  <c r="D1608" i="11" s="1"/>
  <c r="E503" i="11"/>
  <c r="E1608" i="11" s="1"/>
  <c r="C504" i="11"/>
  <c r="D504" i="11"/>
  <c r="D1609" i="11" s="1"/>
  <c r="E504" i="11"/>
  <c r="E1609" i="11" s="1"/>
  <c r="C505" i="11"/>
  <c r="D505" i="11"/>
  <c r="D1610" i="11" s="1"/>
  <c r="E505" i="11"/>
  <c r="E1610" i="11" s="1"/>
  <c r="C506" i="11"/>
  <c r="D506" i="11"/>
  <c r="D1611" i="11" s="1"/>
  <c r="E506" i="11"/>
  <c r="E1611" i="11" s="1"/>
  <c r="C507" i="11"/>
  <c r="D507" i="11"/>
  <c r="D1612" i="11" s="1"/>
  <c r="E507" i="11"/>
  <c r="E1612" i="11" s="1"/>
  <c r="C508" i="11"/>
  <c r="D508" i="11"/>
  <c r="D1613" i="11" s="1"/>
  <c r="E508" i="11"/>
  <c r="E1613" i="11" s="1"/>
  <c r="C509" i="11"/>
  <c r="D509" i="11"/>
  <c r="D1614" i="11" s="1"/>
  <c r="E509" i="11"/>
  <c r="E1614" i="11" s="1"/>
  <c r="C510" i="11"/>
  <c r="D510" i="11"/>
  <c r="D1615" i="11" s="1"/>
  <c r="E510" i="11"/>
  <c r="E1615" i="11" s="1"/>
  <c r="C511" i="11"/>
  <c r="D511" i="11"/>
  <c r="D1616" i="11" s="1"/>
  <c r="E511" i="11"/>
  <c r="E1616" i="11" s="1"/>
  <c r="C512" i="11"/>
  <c r="D512" i="11"/>
  <c r="D1617" i="11" s="1"/>
  <c r="E512" i="11"/>
  <c r="E1617" i="11" s="1"/>
  <c r="C513" i="11"/>
  <c r="D513" i="11"/>
  <c r="D1618" i="11" s="1"/>
  <c r="E513" i="11"/>
  <c r="E1618" i="11" s="1"/>
  <c r="C514" i="11"/>
  <c r="D514" i="11"/>
  <c r="D1619" i="11" s="1"/>
  <c r="E514" i="11"/>
  <c r="E1619" i="11" s="1"/>
  <c r="C515" i="11"/>
  <c r="D515" i="11"/>
  <c r="D1620" i="11" s="1"/>
  <c r="E515" i="11"/>
  <c r="E1620" i="11" s="1"/>
  <c r="C516" i="11"/>
  <c r="D516" i="11"/>
  <c r="D1621" i="11" s="1"/>
  <c r="E516" i="11"/>
  <c r="E1621" i="11" s="1"/>
  <c r="C517" i="11"/>
  <c r="D517" i="11"/>
  <c r="D1622" i="11" s="1"/>
  <c r="E517" i="11"/>
  <c r="E1622" i="11" s="1"/>
  <c r="C518" i="11"/>
  <c r="D518" i="11"/>
  <c r="D1623" i="11" s="1"/>
  <c r="E518" i="11"/>
  <c r="E1623" i="11" s="1"/>
  <c r="C519" i="11"/>
  <c r="D519" i="11"/>
  <c r="D1624" i="11" s="1"/>
  <c r="E519" i="11"/>
  <c r="E1624" i="11" s="1"/>
  <c r="C520" i="11"/>
  <c r="D520" i="11"/>
  <c r="D1625" i="11" s="1"/>
  <c r="E520" i="11"/>
  <c r="E1625" i="11" s="1"/>
  <c r="C521" i="11"/>
  <c r="D521" i="11"/>
  <c r="D1626" i="11" s="1"/>
  <c r="E521" i="11"/>
  <c r="E1626" i="11" s="1"/>
  <c r="C522" i="11"/>
  <c r="D522" i="11"/>
  <c r="D1627" i="11" s="1"/>
  <c r="E522" i="11"/>
  <c r="E1627" i="11" s="1"/>
  <c r="C523" i="11"/>
  <c r="D523" i="11"/>
  <c r="D1628" i="11" s="1"/>
  <c r="E523" i="11"/>
  <c r="E1628" i="11" s="1"/>
  <c r="C524" i="11"/>
  <c r="D524" i="11"/>
  <c r="D1629" i="11" s="1"/>
  <c r="E524" i="11"/>
  <c r="E1629" i="11" s="1"/>
  <c r="C525" i="11"/>
  <c r="D525" i="11"/>
  <c r="D1630" i="11" s="1"/>
  <c r="E525" i="11"/>
  <c r="E1630" i="11" s="1"/>
  <c r="C526" i="11"/>
  <c r="D526" i="11"/>
  <c r="D1631" i="11" s="1"/>
  <c r="E526" i="11"/>
  <c r="E1631" i="11" s="1"/>
  <c r="C527" i="11"/>
  <c r="D527" i="11"/>
  <c r="D1632" i="11" s="1"/>
  <c r="E527" i="11"/>
  <c r="E1632" i="11" s="1"/>
  <c r="C528" i="11"/>
  <c r="D528" i="11"/>
  <c r="D1633" i="11" s="1"/>
  <c r="E528" i="11"/>
  <c r="E1633" i="11" s="1"/>
  <c r="C529" i="11"/>
  <c r="D529" i="11"/>
  <c r="D1634" i="11" s="1"/>
  <c r="E529" i="11"/>
  <c r="E1634" i="11" s="1"/>
  <c r="C530" i="11"/>
  <c r="D530" i="11"/>
  <c r="D1635" i="11" s="1"/>
  <c r="E530" i="11"/>
  <c r="E1635" i="11" s="1"/>
  <c r="C531" i="11"/>
  <c r="D531" i="11"/>
  <c r="D1636" i="11" s="1"/>
  <c r="E531" i="11"/>
  <c r="E1636" i="11" s="1"/>
  <c r="C532" i="11"/>
  <c r="D532" i="11"/>
  <c r="D1637" i="11" s="1"/>
  <c r="E532" i="11"/>
  <c r="E1637" i="11" s="1"/>
  <c r="C533" i="11"/>
  <c r="D533" i="11"/>
  <c r="D1638" i="11" s="1"/>
  <c r="E533" i="11"/>
  <c r="E1638" i="11" s="1"/>
  <c r="C534" i="11"/>
  <c r="D534" i="11"/>
  <c r="D1639" i="11" s="1"/>
  <c r="E534" i="11"/>
  <c r="E1639" i="11" s="1"/>
  <c r="C535" i="11"/>
  <c r="D535" i="11"/>
  <c r="D1640" i="11" s="1"/>
  <c r="E535" i="11"/>
  <c r="E1640" i="11" s="1"/>
  <c r="C536" i="11"/>
  <c r="D536" i="11"/>
  <c r="D1641" i="11" s="1"/>
  <c r="E536" i="11"/>
  <c r="E1641" i="11" s="1"/>
  <c r="C537" i="11"/>
  <c r="D537" i="11"/>
  <c r="D1642" i="11" s="1"/>
  <c r="E537" i="11"/>
  <c r="E1642" i="11" s="1"/>
  <c r="C538" i="11"/>
  <c r="D538" i="11"/>
  <c r="D1643" i="11" s="1"/>
  <c r="E538" i="11"/>
  <c r="E1643" i="11" s="1"/>
  <c r="C539" i="11"/>
  <c r="D539" i="11"/>
  <c r="D1644" i="11" s="1"/>
  <c r="E539" i="11"/>
  <c r="E1644" i="11" s="1"/>
  <c r="C540" i="11"/>
  <c r="D540" i="11"/>
  <c r="D1645" i="11" s="1"/>
  <c r="E540" i="11"/>
  <c r="E1645" i="11" s="1"/>
  <c r="C541" i="11"/>
  <c r="D541" i="11"/>
  <c r="D1646" i="11" s="1"/>
  <c r="E541" i="11"/>
  <c r="E1646" i="11" s="1"/>
  <c r="C542" i="11"/>
  <c r="D542" i="11"/>
  <c r="D1647" i="11" s="1"/>
  <c r="E542" i="11"/>
  <c r="E1647" i="11" s="1"/>
  <c r="C543" i="11"/>
  <c r="D543" i="11"/>
  <c r="D1648" i="11" s="1"/>
  <c r="E543" i="11"/>
  <c r="E1648" i="11" s="1"/>
  <c r="C544" i="11"/>
  <c r="D544" i="11"/>
  <c r="D1649" i="11" s="1"/>
  <c r="E544" i="11"/>
  <c r="E1649" i="11" s="1"/>
  <c r="C545" i="11"/>
  <c r="D545" i="11"/>
  <c r="D1650" i="11" s="1"/>
  <c r="E545" i="11"/>
  <c r="E1650" i="11" s="1"/>
  <c r="C546" i="11"/>
  <c r="D546" i="11"/>
  <c r="D1651" i="11" s="1"/>
  <c r="E546" i="11"/>
  <c r="E1651" i="11" s="1"/>
  <c r="C547" i="11"/>
  <c r="D547" i="11"/>
  <c r="D1652" i="11" s="1"/>
  <c r="E547" i="11"/>
  <c r="E1652" i="11" s="1"/>
  <c r="C548" i="11"/>
  <c r="D548" i="11"/>
  <c r="D1653" i="11" s="1"/>
  <c r="E548" i="11"/>
  <c r="E1653" i="11" s="1"/>
  <c r="C549" i="11"/>
  <c r="D549" i="11"/>
  <c r="D1654" i="11" s="1"/>
  <c r="E549" i="11"/>
  <c r="E1654" i="11" s="1"/>
  <c r="C550" i="11"/>
  <c r="D550" i="11"/>
  <c r="D1655" i="11" s="1"/>
  <c r="E550" i="11"/>
  <c r="E1655" i="11" s="1"/>
  <c r="C551" i="11"/>
  <c r="D551" i="11"/>
  <c r="D1656" i="11" s="1"/>
  <c r="E551" i="11"/>
  <c r="E1656" i="11" s="1"/>
  <c r="C552" i="11"/>
  <c r="D552" i="11"/>
  <c r="D1657" i="11" s="1"/>
  <c r="E552" i="11"/>
  <c r="E1657" i="11" s="1"/>
  <c r="C553" i="11"/>
  <c r="D553" i="11"/>
  <c r="D1658" i="11" s="1"/>
  <c r="E553" i="11"/>
  <c r="E1658" i="11" s="1"/>
  <c r="C554" i="11"/>
  <c r="D554" i="11"/>
  <c r="D1659" i="11" s="1"/>
  <c r="E554" i="11"/>
  <c r="E1659" i="11" s="1"/>
  <c r="C555" i="11"/>
  <c r="D555" i="11"/>
  <c r="D1660" i="11" s="1"/>
  <c r="E555" i="11"/>
  <c r="E1660" i="11" s="1"/>
  <c r="C556" i="11"/>
  <c r="D556" i="11"/>
  <c r="D1661" i="11" s="1"/>
  <c r="E556" i="11"/>
  <c r="E1661" i="11" s="1"/>
  <c r="C557" i="11"/>
  <c r="D557" i="11"/>
  <c r="D1662" i="11" s="1"/>
  <c r="E557" i="11"/>
  <c r="E1662" i="11" s="1"/>
  <c r="C558" i="11"/>
  <c r="D558" i="11"/>
  <c r="D1663" i="11" s="1"/>
  <c r="E558" i="11"/>
  <c r="E1663" i="11" s="1"/>
  <c r="C559" i="11"/>
  <c r="D559" i="11"/>
  <c r="D1664" i="11" s="1"/>
  <c r="E559" i="11"/>
  <c r="E1664" i="11" s="1"/>
  <c r="C560" i="11"/>
  <c r="D560" i="11"/>
  <c r="D1665" i="11" s="1"/>
  <c r="E560" i="11"/>
  <c r="E1665" i="11" s="1"/>
  <c r="C561" i="11"/>
  <c r="D561" i="11"/>
  <c r="D1666" i="11" s="1"/>
  <c r="E561" i="11"/>
  <c r="E1666" i="11" s="1"/>
  <c r="C562" i="11"/>
  <c r="D562" i="11"/>
  <c r="D1667" i="11" s="1"/>
  <c r="E562" i="11"/>
  <c r="E1667" i="11" s="1"/>
  <c r="C563" i="11"/>
  <c r="D563" i="11"/>
  <c r="D1668" i="11" s="1"/>
  <c r="E563" i="11"/>
  <c r="E1668" i="11" s="1"/>
  <c r="C564" i="11"/>
  <c r="D564" i="11"/>
  <c r="D1669" i="11" s="1"/>
  <c r="E564" i="11"/>
  <c r="E1669" i="11" s="1"/>
  <c r="C565" i="11"/>
  <c r="D565" i="11"/>
  <c r="D1670" i="11" s="1"/>
  <c r="E565" i="11"/>
  <c r="E1670" i="11" s="1"/>
  <c r="C566" i="11"/>
  <c r="D566" i="11"/>
  <c r="D1671" i="11" s="1"/>
  <c r="E566" i="11"/>
  <c r="E1671" i="11" s="1"/>
  <c r="C567" i="11"/>
  <c r="D567" i="11"/>
  <c r="D1672" i="11" s="1"/>
  <c r="E567" i="11"/>
  <c r="E1672" i="11" s="1"/>
  <c r="C568" i="11"/>
  <c r="D568" i="11"/>
  <c r="D1673" i="11" s="1"/>
  <c r="E568" i="11"/>
  <c r="E1673" i="11" s="1"/>
  <c r="C569" i="11"/>
  <c r="D569" i="11"/>
  <c r="D1674" i="11" s="1"/>
  <c r="E569" i="11"/>
  <c r="E1674" i="11" s="1"/>
  <c r="C570" i="11"/>
  <c r="D570" i="11"/>
  <c r="D1675" i="11" s="1"/>
  <c r="E570" i="11"/>
  <c r="E1675" i="11" s="1"/>
  <c r="C571" i="11"/>
  <c r="D571" i="11"/>
  <c r="D1676" i="11" s="1"/>
  <c r="E571" i="11"/>
  <c r="E1676" i="11" s="1"/>
  <c r="C572" i="11"/>
  <c r="D572" i="11"/>
  <c r="D1677" i="11" s="1"/>
  <c r="E572" i="11"/>
  <c r="E1677" i="11" s="1"/>
  <c r="C573" i="11"/>
  <c r="D573" i="11"/>
  <c r="D1678" i="11" s="1"/>
  <c r="E573" i="11"/>
  <c r="E1678" i="11" s="1"/>
  <c r="C574" i="11"/>
  <c r="D574" i="11"/>
  <c r="D1679" i="11" s="1"/>
  <c r="E574" i="11"/>
  <c r="E1679" i="11" s="1"/>
  <c r="C575" i="11"/>
  <c r="D575" i="11"/>
  <c r="D1680" i="11" s="1"/>
  <c r="E575" i="11"/>
  <c r="E1680" i="11" s="1"/>
  <c r="C576" i="11"/>
  <c r="D576" i="11"/>
  <c r="D1681" i="11" s="1"/>
  <c r="E576" i="11"/>
  <c r="E1681" i="11" s="1"/>
  <c r="C577" i="11"/>
  <c r="D577" i="11"/>
  <c r="D1682" i="11" s="1"/>
  <c r="E577" i="11"/>
  <c r="E1682" i="11" s="1"/>
  <c r="C578" i="11"/>
  <c r="D578" i="11"/>
  <c r="D1683" i="11" s="1"/>
  <c r="E578" i="11"/>
  <c r="E1683" i="11" s="1"/>
  <c r="C579" i="11"/>
  <c r="D579" i="11"/>
  <c r="D1684" i="11" s="1"/>
  <c r="E579" i="11"/>
  <c r="E1684" i="11" s="1"/>
  <c r="C580" i="11"/>
  <c r="D580" i="11"/>
  <c r="D1685" i="11" s="1"/>
  <c r="E580" i="11"/>
  <c r="E1685" i="11" s="1"/>
  <c r="C581" i="11"/>
  <c r="D581" i="11"/>
  <c r="D1686" i="11" s="1"/>
  <c r="E581" i="11"/>
  <c r="E1686" i="11" s="1"/>
  <c r="C582" i="11"/>
  <c r="D582" i="11"/>
  <c r="D1687" i="11" s="1"/>
  <c r="E582" i="11"/>
  <c r="E1687" i="11" s="1"/>
  <c r="C583" i="11"/>
  <c r="D583" i="11"/>
  <c r="D1688" i="11" s="1"/>
  <c r="E583" i="11"/>
  <c r="E1688" i="11" s="1"/>
  <c r="C584" i="11"/>
  <c r="D584" i="11"/>
  <c r="D1689" i="11" s="1"/>
  <c r="E584" i="11"/>
  <c r="E1689" i="11" s="1"/>
  <c r="C585" i="11"/>
  <c r="D585" i="11"/>
  <c r="D1690" i="11" s="1"/>
  <c r="E585" i="11"/>
  <c r="E1690" i="11" s="1"/>
  <c r="C586" i="11"/>
  <c r="D586" i="11"/>
  <c r="D1691" i="11" s="1"/>
  <c r="E586" i="11"/>
  <c r="E1691" i="11" s="1"/>
  <c r="C587" i="11"/>
  <c r="D587" i="11"/>
  <c r="D1692" i="11" s="1"/>
  <c r="E587" i="11"/>
  <c r="E1692" i="11" s="1"/>
  <c r="C588" i="11"/>
  <c r="D588" i="11"/>
  <c r="D1693" i="11" s="1"/>
  <c r="E588" i="11"/>
  <c r="E1693" i="11" s="1"/>
  <c r="C589" i="11"/>
  <c r="D589" i="11"/>
  <c r="D1694" i="11" s="1"/>
  <c r="E589" i="11"/>
  <c r="E1694" i="11" s="1"/>
  <c r="C590" i="11"/>
  <c r="D590" i="11"/>
  <c r="D1695" i="11" s="1"/>
  <c r="E590" i="11"/>
  <c r="E1695" i="11" s="1"/>
  <c r="C591" i="11"/>
  <c r="D591" i="11"/>
  <c r="D1696" i="11" s="1"/>
  <c r="E591" i="11"/>
  <c r="E1696" i="11" s="1"/>
  <c r="C592" i="11"/>
  <c r="D592" i="11"/>
  <c r="D1697" i="11" s="1"/>
  <c r="E592" i="11"/>
  <c r="E1697" i="11" s="1"/>
  <c r="C593" i="11"/>
  <c r="D593" i="11"/>
  <c r="D1698" i="11" s="1"/>
  <c r="E593" i="11"/>
  <c r="E1698" i="11" s="1"/>
  <c r="C594" i="11"/>
  <c r="D594" i="11"/>
  <c r="D1699" i="11" s="1"/>
  <c r="E594" i="11"/>
  <c r="E1699" i="11" s="1"/>
  <c r="C595" i="11"/>
  <c r="D595" i="11"/>
  <c r="D1700" i="11" s="1"/>
  <c r="E595" i="11"/>
  <c r="E1700" i="11" s="1"/>
  <c r="C596" i="11"/>
  <c r="D596" i="11"/>
  <c r="D1701" i="11" s="1"/>
  <c r="E596" i="11"/>
  <c r="E1701" i="11" s="1"/>
  <c r="C597" i="11"/>
  <c r="D597" i="11"/>
  <c r="D1702" i="11" s="1"/>
  <c r="E597" i="11"/>
  <c r="E1702" i="11" s="1"/>
  <c r="C598" i="11"/>
  <c r="D598" i="11"/>
  <c r="D1703" i="11" s="1"/>
  <c r="E598" i="11"/>
  <c r="E1703" i="11" s="1"/>
  <c r="C599" i="11"/>
  <c r="D599" i="11"/>
  <c r="D1704" i="11" s="1"/>
  <c r="E599" i="11"/>
  <c r="E1704" i="11" s="1"/>
  <c r="C600" i="11"/>
  <c r="D600" i="11"/>
  <c r="D1705" i="11" s="1"/>
  <c r="E600" i="11"/>
  <c r="E1705" i="11" s="1"/>
  <c r="C601" i="11"/>
  <c r="D601" i="11"/>
  <c r="D1706" i="11" s="1"/>
  <c r="E601" i="11"/>
  <c r="E1706" i="11" s="1"/>
  <c r="C602" i="11"/>
  <c r="D602" i="11"/>
  <c r="D1707" i="11" s="1"/>
  <c r="E602" i="11"/>
  <c r="E1707" i="11" s="1"/>
  <c r="C603" i="11"/>
  <c r="D603" i="11"/>
  <c r="D1708" i="11" s="1"/>
  <c r="E603" i="11"/>
  <c r="E1708" i="11" s="1"/>
  <c r="C604" i="11"/>
  <c r="D604" i="11"/>
  <c r="D1709" i="11" s="1"/>
  <c r="E604" i="11"/>
  <c r="E1709" i="11" s="1"/>
  <c r="C605" i="11"/>
  <c r="D605" i="11"/>
  <c r="D1710" i="11" s="1"/>
  <c r="E605" i="11"/>
  <c r="E1710" i="11" s="1"/>
  <c r="C606" i="11"/>
  <c r="D606" i="11"/>
  <c r="D1711" i="11" s="1"/>
  <c r="E606" i="11"/>
  <c r="E1711" i="11" s="1"/>
  <c r="C607" i="11"/>
  <c r="D607" i="11"/>
  <c r="D1712" i="11" s="1"/>
  <c r="E607" i="11"/>
  <c r="E1712" i="11" s="1"/>
  <c r="C608" i="11"/>
  <c r="D608" i="11"/>
  <c r="D1713" i="11" s="1"/>
  <c r="E608" i="11"/>
  <c r="E1713" i="11" s="1"/>
  <c r="C609" i="11"/>
  <c r="D609" i="11"/>
  <c r="D1714" i="11" s="1"/>
  <c r="E609" i="11"/>
  <c r="E1714" i="11" s="1"/>
  <c r="C610" i="11"/>
  <c r="D610" i="11"/>
  <c r="D1715" i="11" s="1"/>
  <c r="E610" i="11"/>
  <c r="E1715" i="11" s="1"/>
  <c r="C611" i="11"/>
  <c r="D611" i="11"/>
  <c r="D1716" i="11" s="1"/>
  <c r="E611" i="11"/>
  <c r="E1716" i="11" s="1"/>
  <c r="C612" i="11"/>
  <c r="D612" i="11"/>
  <c r="D1717" i="11" s="1"/>
  <c r="E612" i="11"/>
  <c r="E1717" i="11" s="1"/>
  <c r="C613" i="11"/>
  <c r="D613" i="11"/>
  <c r="D1718" i="11" s="1"/>
  <c r="E613" i="11"/>
  <c r="E1718" i="11" s="1"/>
  <c r="C614" i="11"/>
  <c r="D614" i="11"/>
  <c r="D1719" i="11" s="1"/>
  <c r="E614" i="11"/>
  <c r="E1719" i="11" s="1"/>
  <c r="C615" i="11"/>
  <c r="D615" i="11"/>
  <c r="D1720" i="11" s="1"/>
  <c r="E615" i="11"/>
  <c r="E1720" i="11" s="1"/>
  <c r="C616" i="11"/>
  <c r="D616" i="11"/>
  <c r="D1721" i="11" s="1"/>
  <c r="E616" i="11"/>
  <c r="E1721" i="11" s="1"/>
  <c r="C617" i="11"/>
  <c r="D617" i="11"/>
  <c r="D1722" i="11" s="1"/>
  <c r="E617" i="11"/>
  <c r="E1722" i="11" s="1"/>
  <c r="C618" i="11"/>
  <c r="D618" i="11"/>
  <c r="D1723" i="11" s="1"/>
  <c r="E618" i="11"/>
  <c r="E1723" i="11" s="1"/>
  <c r="C619" i="11"/>
  <c r="D619" i="11"/>
  <c r="D1724" i="11" s="1"/>
  <c r="E619" i="11"/>
  <c r="E1724" i="11" s="1"/>
  <c r="C620" i="11"/>
  <c r="D620" i="11"/>
  <c r="D1725" i="11" s="1"/>
  <c r="E620" i="11"/>
  <c r="E1725" i="11" s="1"/>
  <c r="C621" i="11"/>
  <c r="D621" i="11"/>
  <c r="D1726" i="11" s="1"/>
  <c r="E621" i="11"/>
  <c r="E1726" i="11" s="1"/>
  <c r="C622" i="11"/>
  <c r="D622" i="11"/>
  <c r="D1727" i="11" s="1"/>
  <c r="E622" i="11"/>
  <c r="E1727" i="11" s="1"/>
  <c r="C623" i="11"/>
  <c r="D623" i="11"/>
  <c r="D1728" i="11" s="1"/>
  <c r="E623" i="11"/>
  <c r="E1728" i="11" s="1"/>
  <c r="C624" i="11"/>
  <c r="D624" i="11"/>
  <c r="D1729" i="11" s="1"/>
  <c r="E624" i="11"/>
  <c r="E1729" i="11" s="1"/>
  <c r="C625" i="11"/>
  <c r="D625" i="11"/>
  <c r="D1730" i="11" s="1"/>
  <c r="E625" i="11"/>
  <c r="E1730" i="11" s="1"/>
  <c r="C626" i="11"/>
  <c r="D626" i="11"/>
  <c r="D1731" i="11" s="1"/>
  <c r="E626" i="11"/>
  <c r="E1731" i="11" s="1"/>
  <c r="C627" i="11"/>
  <c r="D627" i="11"/>
  <c r="D1732" i="11" s="1"/>
  <c r="E627" i="11"/>
  <c r="E1732" i="11" s="1"/>
  <c r="C628" i="11"/>
  <c r="D628" i="11"/>
  <c r="D1733" i="11" s="1"/>
  <c r="E628" i="11"/>
  <c r="E1733" i="11" s="1"/>
  <c r="C629" i="11"/>
  <c r="D629" i="11"/>
  <c r="D1734" i="11" s="1"/>
  <c r="E629" i="11"/>
  <c r="E1734" i="11" s="1"/>
  <c r="C630" i="11"/>
  <c r="D630" i="11"/>
  <c r="D1735" i="11" s="1"/>
  <c r="E630" i="11"/>
  <c r="E1735" i="11" s="1"/>
  <c r="C631" i="11"/>
  <c r="D631" i="11"/>
  <c r="D1736" i="11" s="1"/>
  <c r="E631" i="11"/>
  <c r="E1736" i="11" s="1"/>
  <c r="C632" i="11"/>
  <c r="D632" i="11"/>
  <c r="D1737" i="11" s="1"/>
  <c r="E632" i="11"/>
  <c r="E1737" i="11" s="1"/>
  <c r="C633" i="11"/>
  <c r="D633" i="11"/>
  <c r="D1738" i="11" s="1"/>
  <c r="E633" i="11"/>
  <c r="E1738" i="11" s="1"/>
  <c r="C634" i="11"/>
  <c r="D634" i="11"/>
  <c r="D1739" i="11" s="1"/>
  <c r="E634" i="11"/>
  <c r="E1739" i="11" s="1"/>
  <c r="C635" i="11"/>
  <c r="D635" i="11"/>
  <c r="D1740" i="11" s="1"/>
  <c r="E635" i="11"/>
  <c r="E1740" i="11" s="1"/>
  <c r="C636" i="11"/>
  <c r="D636" i="11"/>
  <c r="D1741" i="11" s="1"/>
  <c r="E636" i="11"/>
  <c r="E1741" i="11" s="1"/>
  <c r="C637" i="11"/>
  <c r="D637" i="11"/>
  <c r="D1742" i="11" s="1"/>
  <c r="E637" i="11"/>
  <c r="E1742" i="11" s="1"/>
  <c r="C638" i="11"/>
  <c r="D638" i="11"/>
  <c r="D1743" i="11" s="1"/>
  <c r="E638" i="11"/>
  <c r="E1743" i="11" s="1"/>
  <c r="C639" i="11"/>
  <c r="D639" i="11"/>
  <c r="D1744" i="11" s="1"/>
  <c r="E639" i="11"/>
  <c r="E1744" i="11" s="1"/>
  <c r="C640" i="11"/>
  <c r="D640" i="11"/>
  <c r="D1745" i="11" s="1"/>
  <c r="E640" i="11"/>
  <c r="E1745" i="11" s="1"/>
  <c r="C641" i="11"/>
  <c r="D641" i="11"/>
  <c r="D1746" i="11" s="1"/>
  <c r="E641" i="11"/>
  <c r="E1746" i="11" s="1"/>
  <c r="C642" i="11"/>
  <c r="D642" i="11"/>
  <c r="D1747" i="11" s="1"/>
  <c r="E642" i="11"/>
  <c r="E1747" i="11" s="1"/>
  <c r="C643" i="11"/>
  <c r="D643" i="11"/>
  <c r="D1748" i="11" s="1"/>
  <c r="E643" i="11"/>
  <c r="E1748" i="11" s="1"/>
  <c r="C644" i="11"/>
  <c r="D644" i="11"/>
  <c r="D1749" i="11" s="1"/>
  <c r="E644" i="11"/>
  <c r="E1749" i="11" s="1"/>
  <c r="C645" i="11"/>
  <c r="D645" i="11"/>
  <c r="D1750" i="11" s="1"/>
  <c r="E645" i="11"/>
  <c r="E1750" i="11" s="1"/>
  <c r="C646" i="11"/>
  <c r="D646" i="11"/>
  <c r="D1751" i="11" s="1"/>
  <c r="E646" i="11"/>
  <c r="E1751" i="11" s="1"/>
  <c r="C647" i="11"/>
  <c r="D647" i="11"/>
  <c r="D1752" i="11" s="1"/>
  <c r="E647" i="11"/>
  <c r="E1752" i="11" s="1"/>
  <c r="C648" i="11"/>
  <c r="D648" i="11"/>
  <c r="D1753" i="11" s="1"/>
  <c r="E648" i="11"/>
  <c r="E1753" i="11" s="1"/>
  <c r="C649" i="11"/>
  <c r="D649" i="11"/>
  <c r="D1754" i="11" s="1"/>
  <c r="E649" i="11"/>
  <c r="E1754" i="11" s="1"/>
  <c r="C650" i="11"/>
  <c r="D650" i="11"/>
  <c r="D1755" i="11" s="1"/>
  <c r="E650" i="11"/>
  <c r="E1755" i="11" s="1"/>
  <c r="C651" i="11"/>
  <c r="D651" i="11"/>
  <c r="D1756" i="11" s="1"/>
  <c r="E651" i="11"/>
  <c r="E1756" i="11" s="1"/>
  <c r="C652" i="11"/>
  <c r="D652" i="11"/>
  <c r="D1757" i="11" s="1"/>
  <c r="E652" i="11"/>
  <c r="E1757" i="11" s="1"/>
  <c r="C653" i="11"/>
  <c r="D653" i="11"/>
  <c r="D1758" i="11" s="1"/>
  <c r="E653" i="11"/>
  <c r="E1758" i="11" s="1"/>
  <c r="C654" i="11"/>
  <c r="D654" i="11"/>
  <c r="D1759" i="11" s="1"/>
  <c r="E654" i="11"/>
  <c r="E1759" i="11" s="1"/>
  <c r="C655" i="11"/>
  <c r="D655" i="11"/>
  <c r="D1760" i="11" s="1"/>
  <c r="E655" i="11"/>
  <c r="E1760" i="11" s="1"/>
  <c r="C656" i="11"/>
  <c r="D656" i="11"/>
  <c r="D1761" i="11" s="1"/>
  <c r="E656" i="11"/>
  <c r="E1761" i="11" s="1"/>
  <c r="C657" i="11"/>
  <c r="D657" i="11"/>
  <c r="D1762" i="11" s="1"/>
  <c r="E657" i="11"/>
  <c r="E1762" i="11" s="1"/>
  <c r="C658" i="11"/>
  <c r="D658" i="11"/>
  <c r="D1763" i="11" s="1"/>
  <c r="E658" i="11"/>
  <c r="E1763" i="11" s="1"/>
  <c r="C659" i="11"/>
  <c r="D659" i="11"/>
  <c r="D1764" i="11" s="1"/>
  <c r="E659" i="11"/>
  <c r="E1764" i="11" s="1"/>
  <c r="C660" i="11"/>
  <c r="D660" i="11"/>
  <c r="D1765" i="11" s="1"/>
  <c r="E660" i="11"/>
  <c r="E1765" i="11" s="1"/>
  <c r="C661" i="11"/>
  <c r="D661" i="11"/>
  <c r="D1766" i="11" s="1"/>
  <c r="E661" i="11"/>
  <c r="E1766" i="11" s="1"/>
  <c r="C662" i="11"/>
  <c r="D662" i="11"/>
  <c r="D1767" i="11" s="1"/>
  <c r="E662" i="11"/>
  <c r="E1767" i="11" s="1"/>
  <c r="C663" i="11"/>
  <c r="D663" i="11"/>
  <c r="D1768" i="11" s="1"/>
  <c r="E663" i="11"/>
  <c r="E1768" i="11" s="1"/>
  <c r="C664" i="11"/>
  <c r="D664" i="11"/>
  <c r="D1769" i="11" s="1"/>
  <c r="E664" i="11"/>
  <c r="E1769" i="11" s="1"/>
  <c r="C665" i="11"/>
  <c r="D665" i="11"/>
  <c r="D1770" i="11" s="1"/>
  <c r="E665" i="11"/>
  <c r="E1770" i="11" s="1"/>
  <c r="C666" i="11"/>
  <c r="D666" i="11"/>
  <c r="D1771" i="11" s="1"/>
  <c r="E666" i="11"/>
  <c r="E1771" i="11" s="1"/>
  <c r="C667" i="11"/>
  <c r="D667" i="11"/>
  <c r="D1772" i="11" s="1"/>
  <c r="E667" i="11"/>
  <c r="E1772" i="11" s="1"/>
  <c r="C668" i="11"/>
  <c r="D668" i="11"/>
  <c r="D1773" i="11" s="1"/>
  <c r="E668" i="11"/>
  <c r="E1773" i="11" s="1"/>
  <c r="C669" i="11"/>
  <c r="D669" i="11"/>
  <c r="D1774" i="11" s="1"/>
  <c r="E669" i="11"/>
  <c r="E1774" i="11" s="1"/>
  <c r="C670" i="11"/>
  <c r="D670" i="11"/>
  <c r="D1775" i="11" s="1"/>
  <c r="E670" i="11"/>
  <c r="E1775" i="11" s="1"/>
  <c r="C671" i="11"/>
  <c r="D671" i="11"/>
  <c r="D1776" i="11" s="1"/>
  <c r="E671" i="11"/>
  <c r="E1776" i="11" s="1"/>
  <c r="C672" i="11"/>
  <c r="D672" i="11"/>
  <c r="D1777" i="11" s="1"/>
  <c r="E672" i="11"/>
  <c r="E1777" i="11" s="1"/>
  <c r="C673" i="11"/>
  <c r="D673" i="11"/>
  <c r="D1778" i="11" s="1"/>
  <c r="E673" i="11"/>
  <c r="E1778" i="11" s="1"/>
  <c r="C674" i="11"/>
  <c r="D674" i="11"/>
  <c r="D1779" i="11" s="1"/>
  <c r="E674" i="11"/>
  <c r="E1779" i="11" s="1"/>
  <c r="C675" i="11"/>
  <c r="D675" i="11"/>
  <c r="D1780" i="11" s="1"/>
  <c r="E675" i="11"/>
  <c r="E1780" i="11" s="1"/>
  <c r="C676" i="11"/>
  <c r="D676" i="11"/>
  <c r="D1781" i="11" s="1"/>
  <c r="E676" i="11"/>
  <c r="E1781" i="11" s="1"/>
  <c r="C677" i="11"/>
  <c r="D677" i="11"/>
  <c r="D1782" i="11" s="1"/>
  <c r="E677" i="11"/>
  <c r="E1782" i="11" s="1"/>
  <c r="C678" i="11"/>
  <c r="D678" i="11"/>
  <c r="D1783" i="11" s="1"/>
  <c r="E678" i="11"/>
  <c r="E1783" i="11" s="1"/>
  <c r="C679" i="11"/>
  <c r="D679" i="11"/>
  <c r="D1784" i="11" s="1"/>
  <c r="E679" i="11"/>
  <c r="E1784" i="11" s="1"/>
  <c r="C680" i="11"/>
  <c r="D680" i="11"/>
  <c r="D1785" i="11" s="1"/>
  <c r="E680" i="11"/>
  <c r="E1785" i="11" s="1"/>
  <c r="C681" i="11"/>
  <c r="D681" i="11"/>
  <c r="D1786" i="11" s="1"/>
  <c r="E681" i="11"/>
  <c r="E1786" i="11" s="1"/>
  <c r="C682" i="11"/>
  <c r="D682" i="11"/>
  <c r="D1787" i="11" s="1"/>
  <c r="E682" i="11"/>
  <c r="E1787" i="11" s="1"/>
  <c r="C683" i="11"/>
  <c r="D683" i="11"/>
  <c r="D1788" i="11" s="1"/>
  <c r="E683" i="11"/>
  <c r="E1788" i="11" s="1"/>
  <c r="C684" i="11"/>
  <c r="D684" i="11"/>
  <c r="D1789" i="11" s="1"/>
  <c r="E684" i="11"/>
  <c r="E1789" i="11" s="1"/>
  <c r="C685" i="11"/>
  <c r="D685" i="11"/>
  <c r="D1790" i="11" s="1"/>
  <c r="E685" i="11"/>
  <c r="E1790" i="11" s="1"/>
  <c r="C686" i="11"/>
  <c r="D686" i="11"/>
  <c r="D1791" i="11" s="1"/>
  <c r="E686" i="11"/>
  <c r="E1791" i="11" s="1"/>
  <c r="C687" i="11"/>
  <c r="D687" i="11"/>
  <c r="D1792" i="11" s="1"/>
  <c r="E687" i="11"/>
  <c r="E1792" i="11" s="1"/>
  <c r="C688" i="11"/>
  <c r="D688" i="11"/>
  <c r="D1793" i="11" s="1"/>
  <c r="E688" i="11"/>
  <c r="E1793" i="11" s="1"/>
  <c r="C689" i="11"/>
  <c r="D689" i="11"/>
  <c r="D1794" i="11" s="1"/>
  <c r="E689" i="11"/>
  <c r="E1794" i="11" s="1"/>
  <c r="C690" i="11"/>
  <c r="D690" i="11"/>
  <c r="D1795" i="11" s="1"/>
  <c r="E690" i="11"/>
  <c r="E1795" i="11" s="1"/>
  <c r="C691" i="11"/>
  <c r="D691" i="11"/>
  <c r="D1796" i="11" s="1"/>
  <c r="E691" i="11"/>
  <c r="E1796" i="11" s="1"/>
  <c r="C692" i="11"/>
  <c r="D692" i="11"/>
  <c r="D1797" i="11" s="1"/>
  <c r="E692" i="11"/>
  <c r="E1797" i="11" s="1"/>
  <c r="C693" i="11"/>
  <c r="D693" i="11"/>
  <c r="D1798" i="11" s="1"/>
  <c r="E693" i="11"/>
  <c r="E1798" i="11" s="1"/>
  <c r="C694" i="11"/>
  <c r="D694" i="11"/>
  <c r="D1799" i="11" s="1"/>
  <c r="E694" i="11"/>
  <c r="E1799" i="11" s="1"/>
  <c r="C695" i="11"/>
  <c r="D695" i="11"/>
  <c r="D1800" i="11" s="1"/>
  <c r="E695" i="11"/>
  <c r="E1800" i="11" s="1"/>
  <c r="C696" i="11"/>
  <c r="D696" i="11"/>
  <c r="D1801" i="11" s="1"/>
  <c r="E696" i="11"/>
  <c r="E1801" i="11" s="1"/>
  <c r="C697" i="11"/>
  <c r="D697" i="11"/>
  <c r="D1802" i="11" s="1"/>
  <c r="E697" i="11"/>
  <c r="E1802" i="11" s="1"/>
  <c r="C698" i="11"/>
  <c r="D698" i="11"/>
  <c r="D1803" i="11" s="1"/>
  <c r="E698" i="11"/>
  <c r="E1803" i="11" s="1"/>
  <c r="C699" i="11"/>
  <c r="D699" i="11"/>
  <c r="D1804" i="11" s="1"/>
  <c r="E699" i="11"/>
  <c r="E1804" i="11" s="1"/>
  <c r="C700" i="11"/>
  <c r="D700" i="11"/>
  <c r="D1805" i="11" s="1"/>
  <c r="E700" i="11"/>
  <c r="E1805" i="11" s="1"/>
  <c r="C701" i="11"/>
  <c r="D701" i="11"/>
  <c r="D1806" i="11" s="1"/>
  <c r="E701" i="11"/>
  <c r="E1806" i="11" s="1"/>
  <c r="C702" i="11"/>
  <c r="D702" i="11"/>
  <c r="D1807" i="11" s="1"/>
  <c r="E702" i="11"/>
  <c r="E1807" i="11" s="1"/>
  <c r="C703" i="11"/>
  <c r="D703" i="11"/>
  <c r="D1808" i="11" s="1"/>
  <c r="E703" i="11"/>
  <c r="E1808" i="11" s="1"/>
  <c r="C704" i="11"/>
  <c r="D704" i="11"/>
  <c r="D1809" i="11" s="1"/>
  <c r="E704" i="11"/>
  <c r="E1809" i="11" s="1"/>
  <c r="C705" i="11"/>
  <c r="D705" i="11"/>
  <c r="D1810" i="11" s="1"/>
  <c r="E705" i="11"/>
  <c r="E1810" i="11" s="1"/>
  <c r="C706" i="11"/>
  <c r="D706" i="11"/>
  <c r="D1811" i="11" s="1"/>
  <c r="E706" i="11"/>
  <c r="E1811" i="11" s="1"/>
  <c r="C707" i="11"/>
  <c r="D707" i="11"/>
  <c r="D1812" i="11" s="1"/>
  <c r="E707" i="11"/>
  <c r="E1812" i="11" s="1"/>
  <c r="C708" i="11"/>
  <c r="D708" i="11"/>
  <c r="D1813" i="11" s="1"/>
  <c r="E708" i="11"/>
  <c r="E1813" i="11" s="1"/>
  <c r="C709" i="11"/>
  <c r="D709" i="11"/>
  <c r="D1814" i="11" s="1"/>
  <c r="E709" i="11"/>
  <c r="E1814" i="11" s="1"/>
  <c r="C710" i="11"/>
  <c r="D710" i="11"/>
  <c r="D1815" i="11" s="1"/>
  <c r="E710" i="11"/>
  <c r="E1815" i="11" s="1"/>
  <c r="C711" i="11"/>
  <c r="D711" i="11"/>
  <c r="D1816" i="11" s="1"/>
  <c r="E711" i="11"/>
  <c r="E1816" i="11" s="1"/>
  <c r="C712" i="11"/>
  <c r="D712" i="11"/>
  <c r="D1817" i="11" s="1"/>
  <c r="E712" i="11"/>
  <c r="E1817" i="11" s="1"/>
  <c r="C713" i="11"/>
  <c r="D713" i="11"/>
  <c r="D1818" i="11" s="1"/>
  <c r="E713" i="11"/>
  <c r="E1818" i="11" s="1"/>
  <c r="C714" i="11"/>
  <c r="D714" i="11"/>
  <c r="D1819" i="11" s="1"/>
  <c r="E714" i="11"/>
  <c r="E1819" i="11" s="1"/>
  <c r="C715" i="11"/>
  <c r="D715" i="11"/>
  <c r="D1820" i="11" s="1"/>
  <c r="E715" i="11"/>
  <c r="E1820" i="11" s="1"/>
  <c r="C716" i="11"/>
  <c r="D716" i="11"/>
  <c r="D1821" i="11" s="1"/>
  <c r="E716" i="11"/>
  <c r="E1821" i="11" s="1"/>
  <c r="C717" i="11"/>
  <c r="D717" i="11"/>
  <c r="D1822" i="11" s="1"/>
  <c r="E717" i="11"/>
  <c r="E1822" i="11" s="1"/>
  <c r="C718" i="11"/>
  <c r="D718" i="11"/>
  <c r="D1823" i="11" s="1"/>
  <c r="E718" i="11"/>
  <c r="E1823" i="11" s="1"/>
  <c r="C719" i="11"/>
  <c r="D719" i="11"/>
  <c r="D1824" i="11" s="1"/>
  <c r="E719" i="11"/>
  <c r="E1824" i="11" s="1"/>
  <c r="C720" i="11"/>
  <c r="D720" i="11"/>
  <c r="D1825" i="11" s="1"/>
  <c r="E720" i="11"/>
  <c r="E1825" i="11" s="1"/>
  <c r="C721" i="11"/>
  <c r="D721" i="11"/>
  <c r="D1826" i="11" s="1"/>
  <c r="E721" i="11"/>
  <c r="E1826" i="11" s="1"/>
  <c r="C722" i="11"/>
  <c r="D722" i="11"/>
  <c r="D1827" i="11" s="1"/>
  <c r="E722" i="11"/>
  <c r="E1827" i="11" s="1"/>
  <c r="C723" i="11"/>
  <c r="D723" i="11"/>
  <c r="D1828" i="11" s="1"/>
  <c r="E723" i="11"/>
  <c r="E1828" i="11" s="1"/>
  <c r="C724" i="11"/>
  <c r="D724" i="11"/>
  <c r="D1829" i="11" s="1"/>
  <c r="E724" i="11"/>
  <c r="E1829" i="11" s="1"/>
  <c r="C725" i="11"/>
  <c r="D725" i="11"/>
  <c r="D1830" i="11" s="1"/>
  <c r="E725" i="11"/>
  <c r="E1830" i="11" s="1"/>
  <c r="C726" i="11"/>
  <c r="D726" i="11"/>
  <c r="D1831" i="11" s="1"/>
  <c r="E726" i="11"/>
  <c r="E1831" i="11" s="1"/>
  <c r="C727" i="11"/>
  <c r="D727" i="11"/>
  <c r="D1832" i="11" s="1"/>
  <c r="E727" i="11"/>
  <c r="E1832" i="11" s="1"/>
  <c r="C728" i="11"/>
  <c r="D728" i="11"/>
  <c r="D1833" i="11" s="1"/>
  <c r="E728" i="11"/>
  <c r="E1833" i="11" s="1"/>
  <c r="C729" i="11"/>
  <c r="D729" i="11"/>
  <c r="D1834" i="11" s="1"/>
  <c r="E729" i="11"/>
  <c r="E1834" i="11" s="1"/>
  <c r="C730" i="11"/>
  <c r="D730" i="11"/>
  <c r="D1835" i="11" s="1"/>
  <c r="E730" i="11"/>
  <c r="E1835" i="11" s="1"/>
  <c r="C731" i="11"/>
  <c r="D731" i="11"/>
  <c r="D1836" i="11" s="1"/>
  <c r="E731" i="11"/>
  <c r="E1836" i="11" s="1"/>
  <c r="C732" i="11"/>
  <c r="D732" i="11"/>
  <c r="D1837" i="11" s="1"/>
  <c r="E732" i="11"/>
  <c r="E1837" i="11" s="1"/>
  <c r="C733" i="11"/>
  <c r="D733" i="11"/>
  <c r="D1838" i="11" s="1"/>
  <c r="E733" i="11"/>
  <c r="E1838" i="11" s="1"/>
  <c r="C734" i="11"/>
  <c r="D734" i="11"/>
  <c r="D1839" i="11" s="1"/>
  <c r="E734" i="11"/>
  <c r="E1839" i="11" s="1"/>
  <c r="C735" i="11"/>
  <c r="D735" i="11"/>
  <c r="D1840" i="11" s="1"/>
  <c r="E735" i="11"/>
  <c r="E1840" i="11" s="1"/>
  <c r="C736" i="11"/>
  <c r="D736" i="11"/>
  <c r="D1841" i="11" s="1"/>
  <c r="E736" i="11"/>
  <c r="E1841" i="11" s="1"/>
  <c r="C737" i="11"/>
  <c r="D737" i="11"/>
  <c r="D1842" i="11" s="1"/>
  <c r="E737" i="11"/>
  <c r="E1842" i="11" s="1"/>
  <c r="C738" i="11"/>
  <c r="D738" i="11"/>
  <c r="D1843" i="11" s="1"/>
  <c r="E738" i="11"/>
  <c r="E1843" i="11" s="1"/>
  <c r="C739" i="11"/>
  <c r="D739" i="11"/>
  <c r="D1844" i="11" s="1"/>
  <c r="E739" i="11"/>
  <c r="E1844" i="11" s="1"/>
  <c r="C740" i="11"/>
  <c r="D740" i="11"/>
  <c r="D1845" i="11" s="1"/>
  <c r="E740" i="11"/>
  <c r="E1845" i="11" s="1"/>
  <c r="C741" i="11"/>
  <c r="D741" i="11"/>
  <c r="D1846" i="11" s="1"/>
  <c r="E741" i="11"/>
  <c r="E1846" i="11" s="1"/>
  <c r="C742" i="11"/>
  <c r="D742" i="11"/>
  <c r="D1847" i="11" s="1"/>
  <c r="E742" i="11"/>
  <c r="E1847" i="11" s="1"/>
  <c r="C743" i="11"/>
  <c r="D743" i="11"/>
  <c r="D1848" i="11" s="1"/>
  <c r="E743" i="11"/>
  <c r="E1848" i="11" s="1"/>
  <c r="C744" i="11"/>
  <c r="D744" i="11"/>
  <c r="D1849" i="11" s="1"/>
  <c r="E744" i="11"/>
  <c r="E1849" i="11" s="1"/>
  <c r="C745" i="11"/>
  <c r="D745" i="11"/>
  <c r="D1850" i="11" s="1"/>
  <c r="E745" i="11"/>
  <c r="E1850" i="11" s="1"/>
  <c r="C746" i="11"/>
  <c r="D746" i="11"/>
  <c r="D1851" i="11" s="1"/>
  <c r="E746" i="11"/>
  <c r="E1851" i="11" s="1"/>
  <c r="C747" i="11"/>
  <c r="D747" i="11"/>
  <c r="D1852" i="11" s="1"/>
  <c r="E747" i="11"/>
  <c r="E1852" i="11" s="1"/>
  <c r="C748" i="11"/>
  <c r="D748" i="11"/>
  <c r="D1853" i="11" s="1"/>
  <c r="E748" i="11"/>
  <c r="E1853" i="11" s="1"/>
  <c r="C749" i="11"/>
  <c r="D749" i="11"/>
  <c r="D1854" i="11" s="1"/>
  <c r="E749" i="11"/>
  <c r="E1854" i="11" s="1"/>
  <c r="C750" i="11"/>
  <c r="D750" i="11"/>
  <c r="D1855" i="11" s="1"/>
  <c r="E750" i="11"/>
  <c r="E1855" i="11" s="1"/>
  <c r="C751" i="11"/>
  <c r="D751" i="11"/>
  <c r="D1856" i="11" s="1"/>
  <c r="E751" i="11"/>
  <c r="E1856" i="11" s="1"/>
  <c r="C752" i="11"/>
  <c r="D752" i="11"/>
  <c r="D1857" i="11" s="1"/>
  <c r="E752" i="11"/>
  <c r="E1857" i="11" s="1"/>
  <c r="C753" i="11"/>
  <c r="D753" i="11"/>
  <c r="D1858" i="11" s="1"/>
  <c r="E753" i="11"/>
  <c r="E1858" i="11" s="1"/>
  <c r="C754" i="11"/>
  <c r="D754" i="11"/>
  <c r="D1859" i="11" s="1"/>
  <c r="E754" i="11"/>
  <c r="E1859" i="11" s="1"/>
  <c r="C755" i="11"/>
  <c r="D755" i="11"/>
  <c r="D1860" i="11" s="1"/>
  <c r="E755" i="11"/>
  <c r="E1860" i="11" s="1"/>
  <c r="C756" i="11"/>
  <c r="D756" i="11"/>
  <c r="D1861" i="11" s="1"/>
  <c r="E756" i="11"/>
  <c r="E1861" i="11" s="1"/>
  <c r="C757" i="11"/>
  <c r="D757" i="11"/>
  <c r="D1862" i="11" s="1"/>
  <c r="E757" i="11"/>
  <c r="E1862" i="11" s="1"/>
  <c r="C758" i="11"/>
  <c r="D758" i="11"/>
  <c r="D1863" i="11" s="1"/>
  <c r="E758" i="11"/>
  <c r="E1863" i="11" s="1"/>
  <c r="C759" i="11"/>
  <c r="D759" i="11"/>
  <c r="D1864" i="11" s="1"/>
  <c r="E759" i="11"/>
  <c r="E1864" i="11" s="1"/>
  <c r="C760" i="11"/>
  <c r="D760" i="11"/>
  <c r="D1865" i="11" s="1"/>
  <c r="E760" i="11"/>
  <c r="E1865" i="11" s="1"/>
  <c r="C761" i="11"/>
  <c r="D761" i="11"/>
  <c r="D1866" i="11" s="1"/>
  <c r="E761" i="11"/>
  <c r="E1866" i="11" s="1"/>
  <c r="C762" i="11"/>
  <c r="D762" i="11"/>
  <c r="D1867" i="11" s="1"/>
  <c r="E762" i="11"/>
  <c r="E1867" i="11" s="1"/>
  <c r="C763" i="11"/>
  <c r="D763" i="11"/>
  <c r="D1868" i="11" s="1"/>
  <c r="E763" i="11"/>
  <c r="E1868" i="11" s="1"/>
  <c r="C764" i="11"/>
  <c r="D764" i="11"/>
  <c r="D1869" i="11" s="1"/>
  <c r="E764" i="11"/>
  <c r="E1869" i="11" s="1"/>
  <c r="C765" i="11"/>
  <c r="D765" i="11"/>
  <c r="D1870" i="11" s="1"/>
  <c r="E765" i="11"/>
  <c r="E1870" i="11" s="1"/>
  <c r="C766" i="11"/>
  <c r="D766" i="11"/>
  <c r="D1871" i="11" s="1"/>
  <c r="E766" i="11"/>
  <c r="E1871" i="11" s="1"/>
  <c r="C767" i="11"/>
  <c r="D767" i="11"/>
  <c r="D1872" i="11" s="1"/>
  <c r="E767" i="11"/>
  <c r="E1872" i="11" s="1"/>
  <c r="C768" i="11"/>
  <c r="D768" i="11"/>
  <c r="D1873" i="11" s="1"/>
  <c r="E768" i="11"/>
  <c r="E1873" i="11" s="1"/>
  <c r="C769" i="11"/>
  <c r="D769" i="11"/>
  <c r="D1874" i="11" s="1"/>
  <c r="E769" i="11"/>
  <c r="E1874" i="11" s="1"/>
  <c r="C770" i="11"/>
  <c r="D770" i="11"/>
  <c r="D1875" i="11" s="1"/>
  <c r="E770" i="11"/>
  <c r="E1875" i="11" s="1"/>
  <c r="C771" i="11"/>
  <c r="D771" i="11"/>
  <c r="D1876" i="11" s="1"/>
  <c r="E771" i="11"/>
  <c r="E1876" i="11" s="1"/>
  <c r="C772" i="11"/>
  <c r="D772" i="11"/>
  <c r="D1877" i="11" s="1"/>
  <c r="E772" i="11"/>
  <c r="E1877" i="11" s="1"/>
  <c r="C773" i="11"/>
  <c r="D773" i="11"/>
  <c r="D1878" i="11" s="1"/>
  <c r="E773" i="11"/>
  <c r="E1878" i="11" s="1"/>
  <c r="C774" i="11"/>
  <c r="D774" i="11"/>
  <c r="D1879" i="11" s="1"/>
  <c r="E774" i="11"/>
  <c r="E1879" i="11" s="1"/>
  <c r="C775" i="11"/>
  <c r="D775" i="11"/>
  <c r="D1880" i="11" s="1"/>
  <c r="E775" i="11"/>
  <c r="E1880" i="11" s="1"/>
  <c r="C776" i="11"/>
  <c r="D776" i="11"/>
  <c r="D1881" i="11" s="1"/>
  <c r="E776" i="11"/>
  <c r="E1881" i="11" s="1"/>
  <c r="C777" i="11"/>
  <c r="D777" i="11"/>
  <c r="D1882" i="11" s="1"/>
  <c r="E777" i="11"/>
  <c r="E1882" i="11" s="1"/>
  <c r="C778" i="11"/>
  <c r="D778" i="11"/>
  <c r="D1883" i="11" s="1"/>
  <c r="E778" i="11"/>
  <c r="E1883" i="11" s="1"/>
  <c r="C779" i="11"/>
  <c r="D779" i="11"/>
  <c r="D1884" i="11" s="1"/>
  <c r="E779" i="11"/>
  <c r="E1884" i="11" s="1"/>
  <c r="C780" i="11"/>
  <c r="D780" i="11"/>
  <c r="D1885" i="11" s="1"/>
  <c r="E780" i="11"/>
  <c r="E1885" i="11" s="1"/>
  <c r="C781" i="11"/>
  <c r="D781" i="11"/>
  <c r="D1886" i="11" s="1"/>
  <c r="E781" i="11"/>
  <c r="E1886" i="11" s="1"/>
  <c r="C782" i="11"/>
  <c r="D782" i="11"/>
  <c r="D1887" i="11" s="1"/>
  <c r="E782" i="11"/>
  <c r="E1887" i="11" s="1"/>
  <c r="C783" i="11"/>
  <c r="D783" i="11"/>
  <c r="D1888" i="11" s="1"/>
  <c r="E783" i="11"/>
  <c r="E1888" i="11" s="1"/>
  <c r="C784" i="11"/>
  <c r="D784" i="11"/>
  <c r="D1889" i="11" s="1"/>
  <c r="E784" i="11"/>
  <c r="E1889" i="11" s="1"/>
  <c r="C785" i="11"/>
  <c r="D785" i="11"/>
  <c r="D1890" i="11" s="1"/>
  <c r="E785" i="11"/>
  <c r="E1890" i="11" s="1"/>
  <c r="C786" i="11"/>
  <c r="D786" i="11"/>
  <c r="D1891" i="11" s="1"/>
  <c r="E786" i="11"/>
  <c r="E1891" i="11" s="1"/>
  <c r="C787" i="11"/>
  <c r="D787" i="11"/>
  <c r="D1892" i="11" s="1"/>
  <c r="E787" i="11"/>
  <c r="E1892" i="11" s="1"/>
  <c r="C788" i="11"/>
  <c r="D788" i="11"/>
  <c r="D1893" i="11" s="1"/>
  <c r="E788" i="11"/>
  <c r="E1893" i="11" s="1"/>
  <c r="C789" i="11"/>
  <c r="D789" i="11"/>
  <c r="D1894" i="11" s="1"/>
  <c r="E789" i="11"/>
  <c r="E1894" i="11" s="1"/>
  <c r="C790" i="11"/>
  <c r="D790" i="11"/>
  <c r="D1895" i="11" s="1"/>
  <c r="E790" i="11"/>
  <c r="E1895" i="11" s="1"/>
  <c r="C791" i="11"/>
  <c r="D791" i="11"/>
  <c r="D1896" i="11" s="1"/>
  <c r="E791" i="11"/>
  <c r="E1896" i="11" s="1"/>
  <c r="C792" i="11"/>
  <c r="D792" i="11"/>
  <c r="D1897" i="11" s="1"/>
  <c r="E792" i="11"/>
  <c r="E1897" i="11" s="1"/>
  <c r="C793" i="11"/>
  <c r="D793" i="11"/>
  <c r="D1898" i="11" s="1"/>
  <c r="E793" i="11"/>
  <c r="E1898" i="11" s="1"/>
  <c r="C794" i="11"/>
  <c r="D794" i="11"/>
  <c r="D1899" i="11" s="1"/>
  <c r="E794" i="11"/>
  <c r="E1899" i="11" s="1"/>
  <c r="C795" i="11"/>
  <c r="D795" i="11"/>
  <c r="D1900" i="11" s="1"/>
  <c r="E795" i="11"/>
  <c r="E1900" i="11" s="1"/>
  <c r="C796" i="11"/>
  <c r="D796" i="11"/>
  <c r="D1901" i="11" s="1"/>
  <c r="E796" i="11"/>
  <c r="E1901" i="11" s="1"/>
  <c r="C797" i="11"/>
  <c r="D797" i="11"/>
  <c r="D1902" i="11" s="1"/>
  <c r="E797" i="11"/>
  <c r="E1902" i="11" s="1"/>
  <c r="C798" i="11"/>
  <c r="D798" i="11"/>
  <c r="D1903" i="11" s="1"/>
  <c r="E798" i="11"/>
  <c r="E1903" i="11" s="1"/>
  <c r="C799" i="11"/>
  <c r="D799" i="11"/>
  <c r="D1904" i="11" s="1"/>
  <c r="E799" i="11"/>
  <c r="E1904" i="11" s="1"/>
  <c r="C800" i="11"/>
  <c r="D800" i="11"/>
  <c r="D1905" i="11" s="1"/>
  <c r="E800" i="11"/>
  <c r="E1905" i="11" s="1"/>
  <c r="C801" i="11"/>
  <c r="D801" i="11"/>
  <c r="D1906" i="11" s="1"/>
  <c r="E801" i="11"/>
  <c r="E1906" i="11" s="1"/>
  <c r="C802" i="11"/>
  <c r="D802" i="11"/>
  <c r="D1907" i="11" s="1"/>
  <c r="E802" i="11"/>
  <c r="E1907" i="11" s="1"/>
  <c r="C803" i="11"/>
  <c r="D803" i="11"/>
  <c r="D1908" i="11" s="1"/>
  <c r="E803" i="11"/>
  <c r="E1908" i="11" s="1"/>
  <c r="C804" i="11"/>
  <c r="D804" i="11"/>
  <c r="D1909" i="11" s="1"/>
  <c r="E804" i="11"/>
  <c r="E1909" i="11" s="1"/>
  <c r="C805" i="11"/>
  <c r="D805" i="11"/>
  <c r="D1910" i="11" s="1"/>
  <c r="E805" i="11"/>
  <c r="E1910" i="11" s="1"/>
  <c r="C806" i="11"/>
  <c r="D806" i="11"/>
  <c r="D1911" i="11" s="1"/>
  <c r="E806" i="11"/>
  <c r="E1911" i="11" s="1"/>
  <c r="C807" i="11"/>
  <c r="D807" i="11"/>
  <c r="D1912" i="11" s="1"/>
  <c r="E807" i="11"/>
  <c r="E1912" i="11" s="1"/>
  <c r="C808" i="11"/>
  <c r="D808" i="11"/>
  <c r="D1913" i="11" s="1"/>
  <c r="E808" i="11"/>
  <c r="E1913" i="11" s="1"/>
  <c r="C809" i="11"/>
  <c r="D809" i="11"/>
  <c r="D1914" i="11" s="1"/>
  <c r="E809" i="11"/>
  <c r="E1914" i="11" s="1"/>
  <c r="C810" i="11"/>
  <c r="D810" i="11"/>
  <c r="D1915" i="11" s="1"/>
  <c r="E810" i="11"/>
  <c r="E1915" i="11" s="1"/>
  <c r="C811" i="11"/>
  <c r="D811" i="11"/>
  <c r="D1916" i="11" s="1"/>
  <c r="E811" i="11"/>
  <c r="E1916" i="11" s="1"/>
  <c r="C812" i="11"/>
  <c r="D812" i="11"/>
  <c r="D1917" i="11" s="1"/>
  <c r="E812" i="11"/>
  <c r="E1917" i="11" s="1"/>
  <c r="C813" i="11"/>
  <c r="D813" i="11"/>
  <c r="D1918" i="11" s="1"/>
  <c r="E813" i="11"/>
  <c r="E1918" i="11" s="1"/>
  <c r="C814" i="11"/>
  <c r="D814" i="11"/>
  <c r="D1919" i="11" s="1"/>
  <c r="E814" i="11"/>
  <c r="E1919" i="11" s="1"/>
  <c r="C815" i="11"/>
  <c r="D815" i="11"/>
  <c r="D1920" i="11" s="1"/>
  <c r="E815" i="11"/>
  <c r="E1920" i="11" s="1"/>
  <c r="C816" i="11"/>
  <c r="D816" i="11"/>
  <c r="D1921" i="11" s="1"/>
  <c r="E816" i="11"/>
  <c r="E1921" i="11" s="1"/>
  <c r="C817" i="11"/>
  <c r="D817" i="11"/>
  <c r="D1922" i="11" s="1"/>
  <c r="E817" i="11"/>
  <c r="E1922" i="11" s="1"/>
  <c r="C818" i="11"/>
  <c r="D818" i="11"/>
  <c r="D1923" i="11" s="1"/>
  <c r="E818" i="11"/>
  <c r="E1923" i="11" s="1"/>
  <c r="C819" i="11"/>
  <c r="D819" i="11"/>
  <c r="D1924" i="11" s="1"/>
  <c r="E819" i="11"/>
  <c r="E1924" i="11" s="1"/>
  <c r="C820" i="11"/>
  <c r="D820" i="11"/>
  <c r="D1925" i="11" s="1"/>
  <c r="E820" i="11"/>
  <c r="E1925" i="11" s="1"/>
  <c r="C821" i="11"/>
  <c r="D821" i="11"/>
  <c r="D1926" i="11" s="1"/>
  <c r="E821" i="11"/>
  <c r="E1926" i="11" s="1"/>
  <c r="C822" i="11"/>
  <c r="D822" i="11"/>
  <c r="D1927" i="11" s="1"/>
  <c r="E822" i="11"/>
  <c r="E1927" i="11" s="1"/>
  <c r="C823" i="11"/>
  <c r="D823" i="11"/>
  <c r="D1928" i="11" s="1"/>
  <c r="E823" i="11"/>
  <c r="E1928" i="11" s="1"/>
  <c r="C824" i="11"/>
  <c r="D824" i="11"/>
  <c r="D1929" i="11" s="1"/>
  <c r="E824" i="11"/>
  <c r="E1929" i="11" s="1"/>
  <c r="C825" i="11"/>
  <c r="D825" i="11"/>
  <c r="D1930" i="11" s="1"/>
  <c r="E825" i="11"/>
  <c r="E1930" i="11" s="1"/>
  <c r="C826" i="11"/>
  <c r="D826" i="11"/>
  <c r="D1931" i="11" s="1"/>
  <c r="E826" i="11"/>
  <c r="E1931" i="11" s="1"/>
  <c r="C827" i="11"/>
  <c r="D827" i="11"/>
  <c r="D1932" i="11" s="1"/>
  <c r="E827" i="11"/>
  <c r="E1932" i="11" s="1"/>
  <c r="C828" i="11"/>
  <c r="D828" i="11"/>
  <c r="D1933" i="11" s="1"/>
  <c r="E828" i="11"/>
  <c r="E1933" i="11" s="1"/>
  <c r="C829" i="11"/>
  <c r="D829" i="11"/>
  <c r="D1934" i="11" s="1"/>
  <c r="E829" i="11"/>
  <c r="E1934" i="11" s="1"/>
  <c r="C830" i="11"/>
  <c r="D830" i="11"/>
  <c r="D1935" i="11" s="1"/>
  <c r="E830" i="11"/>
  <c r="E1935" i="11" s="1"/>
  <c r="C831" i="11"/>
  <c r="D831" i="11"/>
  <c r="D1936" i="11" s="1"/>
  <c r="E831" i="11"/>
  <c r="E1936" i="11" s="1"/>
  <c r="C832" i="11"/>
  <c r="D832" i="11"/>
  <c r="D1937" i="11" s="1"/>
  <c r="E832" i="11"/>
  <c r="E1937" i="11" s="1"/>
  <c r="C833" i="11"/>
  <c r="D833" i="11"/>
  <c r="D1938" i="11" s="1"/>
  <c r="E833" i="11"/>
  <c r="E1938" i="11" s="1"/>
  <c r="C834" i="11"/>
  <c r="D834" i="11"/>
  <c r="D1939" i="11" s="1"/>
  <c r="E834" i="11"/>
  <c r="E1939" i="11" s="1"/>
  <c r="C835" i="11"/>
  <c r="D835" i="11"/>
  <c r="D1940" i="11" s="1"/>
  <c r="E835" i="11"/>
  <c r="E1940" i="11" s="1"/>
  <c r="C836" i="11"/>
  <c r="D836" i="11"/>
  <c r="D1941" i="11" s="1"/>
  <c r="E836" i="11"/>
  <c r="E1941" i="11" s="1"/>
  <c r="C837" i="11"/>
  <c r="D837" i="11"/>
  <c r="D1942" i="11" s="1"/>
  <c r="E837" i="11"/>
  <c r="E1942" i="11" s="1"/>
  <c r="C838" i="11"/>
  <c r="D838" i="11"/>
  <c r="D1943" i="11" s="1"/>
  <c r="E838" i="11"/>
  <c r="E1943" i="11" s="1"/>
  <c r="C839" i="11"/>
  <c r="D839" i="11"/>
  <c r="D1944" i="11" s="1"/>
  <c r="E839" i="11"/>
  <c r="E1944" i="11" s="1"/>
  <c r="C840" i="11"/>
  <c r="D840" i="11"/>
  <c r="D1945" i="11" s="1"/>
  <c r="E840" i="11"/>
  <c r="E1945" i="11" s="1"/>
  <c r="C841" i="11"/>
  <c r="D841" i="11"/>
  <c r="D1946" i="11" s="1"/>
  <c r="E841" i="11"/>
  <c r="E1946" i="11" s="1"/>
  <c r="C842" i="11"/>
  <c r="D842" i="11"/>
  <c r="D1947" i="11" s="1"/>
  <c r="E842" i="11"/>
  <c r="E1947" i="11" s="1"/>
  <c r="C843" i="11"/>
  <c r="D843" i="11"/>
  <c r="D1948" i="11" s="1"/>
  <c r="E843" i="11"/>
  <c r="E1948" i="11" s="1"/>
  <c r="C844" i="11"/>
  <c r="D844" i="11"/>
  <c r="D1949" i="11" s="1"/>
  <c r="E844" i="11"/>
  <c r="E1949" i="11" s="1"/>
  <c r="C845" i="11"/>
  <c r="D845" i="11"/>
  <c r="D1950" i="11" s="1"/>
  <c r="E845" i="11"/>
  <c r="E1950" i="11" s="1"/>
  <c r="C846" i="11"/>
  <c r="D846" i="11"/>
  <c r="D1951" i="11" s="1"/>
  <c r="E846" i="11"/>
  <c r="E1951" i="11" s="1"/>
  <c r="C847" i="11"/>
  <c r="D847" i="11"/>
  <c r="D1952" i="11" s="1"/>
  <c r="E847" i="11"/>
  <c r="E1952" i="11" s="1"/>
  <c r="C848" i="11"/>
  <c r="D848" i="11"/>
  <c r="D1953" i="11" s="1"/>
  <c r="E848" i="11"/>
  <c r="E1953" i="11" s="1"/>
  <c r="C849" i="11"/>
  <c r="D849" i="11"/>
  <c r="D1954" i="11" s="1"/>
  <c r="E849" i="11"/>
  <c r="E1954" i="11" s="1"/>
  <c r="C850" i="11"/>
  <c r="D850" i="11"/>
  <c r="D1955" i="11" s="1"/>
  <c r="E850" i="11"/>
  <c r="E1955" i="11" s="1"/>
  <c r="C851" i="11"/>
  <c r="D851" i="11"/>
  <c r="D1956" i="11" s="1"/>
  <c r="E851" i="11"/>
  <c r="E1956" i="11" s="1"/>
  <c r="C852" i="11"/>
  <c r="D852" i="11"/>
  <c r="D1957" i="11" s="1"/>
  <c r="E852" i="11"/>
  <c r="E1957" i="11" s="1"/>
  <c r="C853" i="11"/>
  <c r="D853" i="11"/>
  <c r="D1958" i="11" s="1"/>
  <c r="E853" i="11"/>
  <c r="E1958" i="11" s="1"/>
  <c r="C854" i="11"/>
  <c r="D854" i="11"/>
  <c r="D1959" i="11" s="1"/>
  <c r="E854" i="11"/>
  <c r="E1959" i="11" s="1"/>
  <c r="C855" i="11"/>
  <c r="D855" i="11"/>
  <c r="D1960" i="11" s="1"/>
  <c r="E855" i="11"/>
  <c r="E1960" i="11" s="1"/>
  <c r="C856" i="11"/>
  <c r="D856" i="11"/>
  <c r="D1961" i="11" s="1"/>
  <c r="E856" i="11"/>
  <c r="E1961" i="11" s="1"/>
  <c r="C857" i="11"/>
  <c r="D857" i="11"/>
  <c r="D1962" i="11" s="1"/>
  <c r="E857" i="11"/>
  <c r="E1962" i="11" s="1"/>
  <c r="C858" i="11"/>
  <c r="D858" i="11"/>
  <c r="D1963" i="11" s="1"/>
  <c r="E858" i="11"/>
  <c r="E1963" i="11" s="1"/>
  <c r="C859" i="11"/>
  <c r="D859" i="11"/>
  <c r="D1964" i="11" s="1"/>
  <c r="E859" i="11"/>
  <c r="E1964" i="11" s="1"/>
  <c r="C860" i="11"/>
  <c r="D860" i="11"/>
  <c r="D1965" i="11" s="1"/>
  <c r="E860" i="11"/>
  <c r="E1965" i="11" s="1"/>
  <c r="C861" i="11"/>
  <c r="D861" i="11"/>
  <c r="D1966" i="11" s="1"/>
  <c r="E861" i="11"/>
  <c r="E1966" i="11" s="1"/>
  <c r="C862" i="11"/>
  <c r="D862" i="11"/>
  <c r="D1967" i="11" s="1"/>
  <c r="E862" i="11"/>
  <c r="E1967" i="11" s="1"/>
  <c r="C863" i="11"/>
  <c r="D863" i="11"/>
  <c r="D1968" i="11" s="1"/>
  <c r="E863" i="11"/>
  <c r="E1968" i="11" s="1"/>
  <c r="C864" i="11"/>
  <c r="D864" i="11"/>
  <c r="D1969" i="11" s="1"/>
  <c r="E864" i="11"/>
  <c r="E1969" i="11" s="1"/>
  <c r="C865" i="11"/>
  <c r="D865" i="11"/>
  <c r="D1970" i="11" s="1"/>
  <c r="E865" i="11"/>
  <c r="E1970" i="11" s="1"/>
  <c r="C866" i="11"/>
  <c r="D866" i="11"/>
  <c r="D1971" i="11" s="1"/>
  <c r="E866" i="11"/>
  <c r="E1971" i="11" s="1"/>
  <c r="C867" i="11"/>
  <c r="D867" i="11"/>
  <c r="D1972" i="11" s="1"/>
  <c r="E867" i="11"/>
  <c r="E1972" i="11" s="1"/>
  <c r="C868" i="11"/>
  <c r="D868" i="11"/>
  <c r="D1973" i="11" s="1"/>
  <c r="E868" i="11"/>
  <c r="E1973" i="11" s="1"/>
  <c r="C869" i="11"/>
  <c r="D869" i="11"/>
  <c r="D1974" i="11" s="1"/>
  <c r="E869" i="11"/>
  <c r="E1974" i="11" s="1"/>
  <c r="C870" i="11"/>
  <c r="D870" i="11"/>
  <c r="D1975" i="11" s="1"/>
  <c r="E870" i="11"/>
  <c r="E1975" i="11" s="1"/>
  <c r="C871" i="11"/>
  <c r="D871" i="11"/>
  <c r="D1976" i="11" s="1"/>
  <c r="E871" i="11"/>
  <c r="E1976" i="11" s="1"/>
  <c r="C872" i="11"/>
  <c r="D872" i="11"/>
  <c r="D1977" i="11" s="1"/>
  <c r="E872" i="11"/>
  <c r="E1977" i="11" s="1"/>
  <c r="C873" i="11"/>
  <c r="D873" i="11"/>
  <c r="D1978" i="11" s="1"/>
  <c r="E873" i="11"/>
  <c r="E1978" i="11" s="1"/>
  <c r="C874" i="11"/>
  <c r="D874" i="11"/>
  <c r="D1979" i="11" s="1"/>
  <c r="E874" i="11"/>
  <c r="E1979" i="11" s="1"/>
  <c r="C875" i="11"/>
  <c r="D875" i="11"/>
  <c r="D1980" i="11" s="1"/>
  <c r="E875" i="11"/>
  <c r="E1980" i="11" s="1"/>
  <c r="C876" i="11"/>
  <c r="D876" i="11"/>
  <c r="D1981" i="11" s="1"/>
  <c r="E876" i="11"/>
  <c r="E1981" i="11" s="1"/>
  <c r="C877" i="11"/>
  <c r="D877" i="11"/>
  <c r="D1982" i="11" s="1"/>
  <c r="E877" i="11"/>
  <c r="E1982" i="11" s="1"/>
  <c r="C878" i="11"/>
  <c r="D878" i="11"/>
  <c r="D1983" i="11" s="1"/>
  <c r="E878" i="11"/>
  <c r="E1983" i="11" s="1"/>
  <c r="C879" i="11"/>
  <c r="D879" i="11"/>
  <c r="D1984" i="11" s="1"/>
  <c r="E879" i="11"/>
  <c r="E1984" i="11" s="1"/>
  <c r="C880" i="11"/>
  <c r="D880" i="11"/>
  <c r="D1985" i="11" s="1"/>
  <c r="E880" i="11"/>
  <c r="E1985" i="11" s="1"/>
  <c r="C881" i="11"/>
  <c r="D881" i="11"/>
  <c r="D1986" i="11" s="1"/>
  <c r="E881" i="11"/>
  <c r="E1986" i="11" s="1"/>
  <c r="C882" i="11"/>
  <c r="D882" i="11"/>
  <c r="D1987" i="11" s="1"/>
  <c r="E882" i="11"/>
  <c r="E1987" i="11" s="1"/>
  <c r="C883" i="11"/>
  <c r="D883" i="11"/>
  <c r="D1988" i="11" s="1"/>
  <c r="E883" i="11"/>
  <c r="E1988" i="11" s="1"/>
  <c r="C884" i="11"/>
  <c r="D884" i="11"/>
  <c r="D1989" i="11" s="1"/>
  <c r="E884" i="11"/>
  <c r="E1989" i="11" s="1"/>
  <c r="C885" i="11"/>
  <c r="D885" i="11"/>
  <c r="D1990" i="11" s="1"/>
  <c r="E885" i="11"/>
  <c r="E1990" i="11" s="1"/>
  <c r="C886" i="11"/>
  <c r="D886" i="11"/>
  <c r="D1991" i="11" s="1"/>
  <c r="E886" i="11"/>
  <c r="E1991" i="11" s="1"/>
  <c r="C887" i="11"/>
  <c r="D887" i="11"/>
  <c r="D1992" i="11" s="1"/>
  <c r="E887" i="11"/>
  <c r="E1992" i="11" s="1"/>
  <c r="C888" i="11"/>
  <c r="D888" i="11"/>
  <c r="D1993" i="11" s="1"/>
  <c r="E888" i="11"/>
  <c r="E1993" i="11" s="1"/>
  <c r="C889" i="11"/>
  <c r="D889" i="11"/>
  <c r="D1994" i="11" s="1"/>
  <c r="E889" i="11"/>
  <c r="E1994" i="11" s="1"/>
  <c r="C890" i="11"/>
  <c r="D890" i="11"/>
  <c r="D1995" i="11" s="1"/>
  <c r="E890" i="11"/>
  <c r="E1995" i="11" s="1"/>
  <c r="C891" i="11"/>
  <c r="D891" i="11"/>
  <c r="D1996" i="11" s="1"/>
  <c r="E891" i="11"/>
  <c r="E1996" i="11" s="1"/>
  <c r="C892" i="11"/>
  <c r="D892" i="11"/>
  <c r="D1997" i="11" s="1"/>
  <c r="E892" i="11"/>
  <c r="E1997" i="11" s="1"/>
  <c r="C893" i="11"/>
  <c r="D893" i="11"/>
  <c r="D1998" i="11" s="1"/>
  <c r="E893" i="11"/>
  <c r="E1998" i="11" s="1"/>
  <c r="C894" i="11"/>
  <c r="D894" i="11"/>
  <c r="D1999" i="11" s="1"/>
  <c r="E894" i="11"/>
  <c r="E1999" i="11" s="1"/>
  <c r="C895" i="11"/>
  <c r="D895" i="11"/>
  <c r="D2000" i="11" s="1"/>
  <c r="E895" i="11"/>
  <c r="E2000" i="11" s="1"/>
  <c r="C896" i="11"/>
  <c r="D896" i="11"/>
  <c r="D2001" i="11" s="1"/>
  <c r="E896" i="11"/>
  <c r="E2001" i="11" s="1"/>
  <c r="C897" i="11"/>
  <c r="D897" i="11"/>
  <c r="D2002" i="11" s="1"/>
  <c r="E897" i="11"/>
  <c r="E2002" i="11" s="1"/>
  <c r="C898" i="11"/>
  <c r="D898" i="11"/>
  <c r="D2003" i="11" s="1"/>
  <c r="E898" i="11"/>
  <c r="E2003" i="11" s="1"/>
  <c r="C899" i="11"/>
  <c r="D899" i="11"/>
  <c r="D2004" i="11" s="1"/>
  <c r="E899" i="11"/>
  <c r="E2004" i="11" s="1"/>
  <c r="C900" i="11"/>
  <c r="D900" i="11"/>
  <c r="D2005" i="11" s="1"/>
  <c r="E900" i="11"/>
  <c r="E2005" i="11" s="1"/>
  <c r="C901" i="11"/>
  <c r="D901" i="11"/>
  <c r="D2006" i="11" s="1"/>
  <c r="E901" i="11"/>
  <c r="E2006" i="11" s="1"/>
  <c r="C902" i="11"/>
  <c r="D902" i="11"/>
  <c r="D2007" i="11" s="1"/>
  <c r="E902" i="11"/>
  <c r="E2007" i="11" s="1"/>
  <c r="C903" i="11"/>
  <c r="D903" i="11"/>
  <c r="D2008" i="11" s="1"/>
  <c r="E903" i="11"/>
  <c r="E2008" i="11" s="1"/>
  <c r="C904" i="11"/>
  <c r="D904" i="11"/>
  <c r="D2009" i="11" s="1"/>
  <c r="E904" i="11"/>
  <c r="E2009" i="11" s="1"/>
  <c r="C905" i="11"/>
  <c r="D905" i="11"/>
  <c r="D2010" i="11" s="1"/>
  <c r="E905" i="11"/>
  <c r="E2010" i="11" s="1"/>
  <c r="C906" i="11"/>
  <c r="D906" i="11"/>
  <c r="D2011" i="11" s="1"/>
  <c r="E906" i="11"/>
  <c r="E2011" i="11" s="1"/>
  <c r="C907" i="11"/>
  <c r="D907" i="11"/>
  <c r="D2012" i="11" s="1"/>
  <c r="E907" i="11"/>
  <c r="E2012" i="11" s="1"/>
  <c r="C908" i="11"/>
  <c r="D908" i="11"/>
  <c r="D2013" i="11" s="1"/>
  <c r="E908" i="11"/>
  <c r="E2013" i="11" s="1"/>
  <c r="C909" i="11"/>
  <c r="D909" i="11"/>
  <c r="D2014" i="11" s="1"/>
  <c r="E909" i="11"/>
  <c r="E2014" i="11" s="1"/>
  <c r="C910" i="11"/>
  <c r="D910" i="11"/>
  <c r="D2015" i="11" s="1"/>
  <c r="E910" i="11"/>
  <c r="E2015" i="11" s="1"/>
  <c r="C911" i="11"/>
  <c r="D911" i="11"/>
  <c r="D2016" i="11" s="1"/>
  <c r="E911" i="11"/>
  <c r="E2016" i="11" s="1"/>
  <c r="C912" i="11"/>
  <c r="D912" i="11"/>
  <c r="D2017" i="11" s="1"/>
  <c r="E912" i="11"/>
  <c r="E2017" i="11" s="1"/>
  <c r="C913" i="11"/>
  <c r="D913" i="11"/>
  <c r="D2018" i="11" s="1"/>
  <c r="E913" i="11"/>
  <c r="E2018" i="11" s="1"/>
  <c r="C914" i="11"/>
  <c r="D914" i="11"/>
  <c r="D2019" i="11" s="1"/>
  <c r="E914" i="11"/>
  <c r="E2019" i="11" s="1"/>
  <c r="C915" i="11"/>
  <c r="D915" i="11"/>
  <c r="D2020" i="11" s="1"/>
  <c r="E915" i="11"/>
  <c r="E2020" i="11" s="1"/>
  <c r="C916" i="11"/>
  <c r="D916" i="11"/>
  <c r="D2021" i="11" s="1"/>
  <c r="E916" i="11"/>
  <c r="E2021" i="11" s="1"/>
  <c r="C917" i="11"/>
  <c r="D917" i="11"/>
  <c r="D2022" i="11" s="1"/>
  <c r="E917" i="11"/>
  <c r="E2022" i="11" s="1"/>
  <c r="C918" i="11"/>
  <c r="D918" i="11"/>
  <c r="D2023" i="11" s="1"/>
  <c r="E918" i="11"/>
  <c r="E2023" i="11" s="1"/>
  <c r="C919" i="11"/>
  <c r="D919" i="11"/>
  <c r="D2024" i="11" s="1"/>
  <c r="E919" i="11"/>
  <c r="E2024" i="11" s="1"/>
  <c r="C920" i="11"/>
  <c r="D920" i="11"/>
  <c r="D2025" i="11" s="1"/>
  <c r="E920" i="11"/>
  <c r="E2025" i="11" s="1"/>
  <c r="C921" i="11"/>
  <c r="D921" i="11"/>
  <c r="D2026" i="11" s="1"/>
  <c r="E921" i="11"/>
  <c r="E2026" i="11" s="1"/>
  <c r="C922" i="11"/>
  <c r="D922" i="11"/>
  <c r="D2027" i="11" s="1"/>
  <c r="E922" i="11"/>
  <c r="E2027" i="11" s="1"/>
  <c r="C923" i="11"/>
  <c r="D923" i="11"/>
  <c r="D2028" i="11" s="1"/>
  <c r="E923" i="11"/>
  <c r="E2028" i="11" s="1"/>
  <c r="C924" i="11"/>
  <c r="D924" i="11"/>
  <c r="D2029" i="11" s="1"/>
  <c r="E924" i="11"/>
  <c r="E2029" i="11" s="1"/>
  <c r="C925" i="11"/>
  <c r="D925" i="11"/>
  <c r="D2030" i="11" s="1"/>
  <c r="E925" i="11"/>
  <c r="E2030" i="11" s="1"/>
  <c r="C926" i="11"/>
  <c r="D926" i="11"/>
  <c r="D2031" i="11" s="1"/>
  <c r="E926" i="11"/>
  <c r="E2031" i="11" s="1"/>
  <c r="C927" i="11"/>
  <c r="D927" i="11"/>
  <c r="D2032" i="11" s="1"/>
  <c r="E927" i="11"/>
  <c r="E2032" i="11" s="1"/>
  <c r="C928" i="11"/>
  <c r="D928" i="11"/>
  <c r="D2033" i="11" s="1"/>
  <c r="E928" i="11"/>
  <c r="E2033" i="11" s="1"/>
  <c r="C929" i="11"/>
  <c r="D929" i="11"/>
  <c r="D2034" i="11" s="1"/>
  <c r="E929" i="11"/>
  <c r="E2034" i="11" s="1"/>
  <c r="C930" i="11"/>
  <c r="D930" i="11"/>
  <c r="D2035" i="11" s="1"/>
  <c r="E930" i="11"/>
  <c r="E2035" i="11" s="1"/>
  <c r="C931" i="11"/>
  <c r="D931" i="11"/>
  <c r="D2036" i="11" s="1"/>
  <c r="E931" i="11"/>
  <c r="E2036" i="11" s="1"/>
  <c r="C932" i="11"/>
  <c r="D932" i="11"/>
  <c r="D2037" i="11" s="1"/>
  <c r="E932" i="11"/>
  <c r="E2037" i="11" s="1"/>
  <c r="C933" i="11"/>
  <c r="D933" i="11"/>
  <c r="D2038" i="11" s="1"/>
  <c r="E933" i="11"/>
  <c r="E2038" i="11" s="1"/>
  <c r="C934" i="11"/>
  <c r="D934" i="11"/>
  <c r="D2039" i="11" s="1"/>
  <c r="E934" i="11"/>
  <c r="E2039" i="11" s="1"/>
  <c r="C935" i="11"/>
  <c r="D935" i="11"/>
  <c r="D2040" i="11" s="1"/>
  <c r="E935" i="11"/>
  <c r="E2040" i="11" s="1"/>
  <c r="C936" i="11"/>
  <c r="D936" i="11"/>
  <c r="D2041" i="11" s="1"/>
  <c r="E936" i="11"/>
  <c r="E2041" i="11" s="1"/>
  <c r="C937" i="11"/>
  <c r="D937" i="11"/>
  <c r="D2042" i="11" s="1"/>
  <c r="E937" i="11"/>
  <c r="E2042" i="11" s="1"/>
  <c r="C938" i="11"/>
  <c r="D938" i="11"/>
  <c r="D2043" i="11" s="1"/>
  <c r="E938" i="11"/>
  <c r="E2043" i="11" s="1"/>
  <c r="C939" i="11"/>
  <c r="D939" i="11"/>
  <c r="D2044" i="11" s="1"/>
  <c r="E939" i="11"/>
  <c r="E2044" i="11" s="1"/>
  <c r="C940" i="11"/>
  <c r="D940" i="11"/>
  <c r="D2045" i="11" s="1"/>
  <c r="E940" i="11"/>
  <c r="E2045" i="11" s="1"/>
  <c r="C941" i="11"/>
  <c r="D941" i="11"/>
  <c r="D2046" i="11" s="1"/>
  <c r="E941" i="11"/>
  <c r="E2046" i="11" s="1"/>
  <c r="C942" i="11"/>
  <c r="D942" i="11"/>
  <c r="D2047" i="11" s="1"/>
  <c r="E942" i="11"/>
  <c r="E2047" i="11" s="1"/>
  <c r="C943" i="11"/>
  <c r="D943" i="11"/>
  <c r="D2048" i="11" s="1"/>
  <c r="E943" i="11"/>
  <c r="E2048" i="11" s="1"/>
  <c r="C944" i="11"/>
  <c r="D944" i="11"/>
  <c r="D2049" i="11" s="1"/>
  <c r="E944" i="11"/>
  <c r="E2049" i="11" s="1"/>
  <c r="C945" i="11"/>
  <c r="D945" i="11"/>
  <c r="D2050" i="11" s="1"/>
  <c r="E945" i="11"/>
  <c r="E2050" i="11" s="1"/>
  <c r="C946" i="11"/>
  <c r="D946" i="11"/>
  <c r="D2051" i="11" s="1"/>
  <c r="E946" i="11"/>
  <c r="E2051" i="11" s="1"/>
  <c r="C947" i="11"/>
  <c r="D947" i="11"/>
  <c r="D2052" i="11" s="1"/>
  <c r="E947" i="11"/>
  <c r="E2052" i="11" s="1"/>
  <c r="C948" i="11"/>
  <c r="D948" i="11"/>
  <c r="D2053" i="11" s="1"/>
  <c r="E948" i="11"/>
  <c r="E2053" i="11" s="1"/>
  <c r="C949" i="11"/>
  <c r="D949" i="11"/>
  <c r="D2054" i="11" s="1"/>
  <c r="E949" i="11"/>
  <c r="E2054" i="11" s="1"/>
  <c r="C950" i="11"/>
  <c r="D950" i="11"/>
  <c r="D2055" i="11" s="1"/>
  <c r="E950" i="11"/>
  <c r="E2055" i="11" s="1"/>
  <c r="C951" i="11"/>
  <c r="D951" i="11"/>
  <c r="D2056" i="11" s="1"/>
  <c r="E951" i="11"/>
  <c r="E2056" i="11" s="1"/>
  <c r="C952" i="11"/>
  <c r="D952" i="11"/>
  <c r="D2057" i="11" s="1"/>
  <c r="E952" i="11"/>
  <c r="E2057" i="11" s="1"/>
  <c r="C953" i="11"/>
  <c r="D953" i="11"/>
  <c r="D2058" i="11" s="1"/>
  <c r="E953" i="11"/>
  <c r="E2058" i="11" s="1"/>
  <c r="C954" i="11"/>
  <c r="D954" i="11"/>
  <c r="D2059" i="11" s="1"/>
  <c r="E954" i="11"/>
  <c r="E2059" i="11" s="1"/>
  <c r="C955" i="11"/>
  <c r="D955" i="11"/>
  <c r="D2060" i="11" s="1"/>
  <c r="E955" i="11"/>
  <c r="E2060" i="11" s="1"/>
  <c r="C956" i="11"/>
  <c r="D956" i="11"/>
  <c r="D2061" i="11" s="1"/>
  <c r="E956" i="11"/>
  <c r="E2061" i="11" s="1"/>
  <c r="C957" i="11"/>
  <c r="D957" i="11"/>
  <c r="D2062" i="11" s="1"/>
  <c r="E957" i="11"/>
  <c r="E2062" i="11" s="1"/>
  <c r="C958" i="11"/>
  <c r="D958" i="11"/>
  <c r="D2063" i="11" s="1"/>
  <c r="E958" i="11"/>
  <c r="E2063" i="11" s="1"/>
  <c r="C959" i="11"/>
  <c r="D959" i="11"/>
  <c r="D2064" i="11" s="1"/>
  <c r="E959" i="11"/>
  <c r="E2064" i="11" s="1"/>
  <c r="C960" i="11"/>
  <c r="D960" i="11"/>
  <c r="D2065" i="11" s="1"/>
  <c r="E960" i="11"/>
  <c r="E2065" i="11" s="1"/>
  <c r="C961" i="11"/>
  <c r="D961" i="11"/>
  <c r="D2066" i="11" s="1"/>
  <c r="E961" i="11"/>
  <c r="E2066" i="11" s="1"/>
  <c r="C962" i="11"/>
  <c r="D962" i="11"/>
  <c r="D2067" i="11" s="1"/>
  <c r="E962" i="11"/>
  <c r="E2067" i="11" s="1"/>
  <c r="C963" i="11"/>
  <c r="D963" i="11"/>
  <c r="D2068" i="11" s="1"/>
  <c r="E963" i="11"/>
  <c r="E2068" i="11" s="1"/>
  <c r="C964" i="11"/>
  <c r="D964" i="11"/>
  <c r="D2069" i="11" s="1"/>
  <c r="E964" i="11"/>
  <c r="E2069" i="11" s="1"/>
  <c r="C965" i="11"/>
  <c r="D965" i="11"/>
  <c r="D2070" i="11" s="1"/>
  <c r="E965" i="11"/>
  <c r="E2070" i="11" s="1"/>
  <c r="C966" i="11"/>
  <c r="D966" i="11"/>
  <c r="D2071" i="11" s="1"/>
  <c r="E966" i="11"/>
  <c r="E2071" i="11" s="1"/>
  <c r="C967" i="11"/>
  <c r="D967" i="11"/>
  <c r="D2072" i="11" s="1"/>
  <c r="E967" i="11"/>
  <c r="E2072" i="11" s="1"/>
  <c r="C968" i="11"/>
  <c r="D968" i="11"/>
  <c r="D2073" i="11" s="1"/>
  <c r="E968" i="11"/>
  <c r="E2073" i="11" s="1"/>
  <c r="C969" i="11"/>
  <c r="D969" i="11"/>
  <c r="D2074" i="11" s="1"/>
  <c r="E969" i="11"/>
  <c r="E2074" i="11" s="1"/>
  <c r="C970" i="11"/>
  <c r="D970" i="11"/>
  <c r="D2075" i="11" s="1"/>
  <c r="E970" i="11"/>
  <c r="E2075" i="11" s="1"/>
  <c r="C971" i="11"/>
  <c r="D971" i="11"/>
  <c r="D2076" i="11" s="1"/>
  <c r="E971" i="11"/>
  <c r="E2076" i="11" s="1"/>
  <c r="C972" i="11"/>
  <c r="D972" i="11"/>
  <c r="D2077" i="11" s="1"/>
  <c r="E972" i="11"/>
  <c r="E2077" i="11" s="1"/>
  <c r="C973" i="11"/>
  <c r="D973" i="11"/>
  <c r="D2078" i="11" s="1"/>
  <c r="E973" i="11"/>
  <c r="E2078" i="11" s="1"/>
  <c r="C974" i="11"/>
  <c r="D974" i="11"/>
  <c r="D2079" i="11" s="1"/>
  <c r="E974" i="11"/>
  <c r="E2079" i="11" s="1"/>
  <c r="C975" i="11"/>
  <c r="D975" i="11"/>
  <c r="D2080" i="11" s="1"/>
  <c r="E975" i="11"/>
  <c r="E2080" i="11" s="1"/>
  <c r="C976" i="11"/>
  <c r="D976" i="11"/>
  <c r="D2081" i="11" s="1"/>
  <c r="E976" i="11"/>
  <c r="E2081" i="11" s="1"/>
  <c r="C977" i="11"/>
  <c r="D977" i="11"/>
  <c r="D2082" i="11" s="1"/>
  <c r="E977" i="11"/>
  <c r="E2082" i="11" s="1"/>
  <c r="C978" i="11"/>
  <c r="D978" i="11"/>
  <c r="D2083" i="11" s="1"/>
  <c r="E978" i="11"/>
  <c r="E2083" i="11" s="1"/>
  <c r="C979" i="11"/>
  <c r="D979" i="11"/>
  <c r="D2084" i="11" s="1"/>
  <c r="E979" i="11"/>
  <c r="E2084" i="11" s="1"/>
  <c r="C980" i="11"/>
  <c r="D980" i="11"/>
  <c r="D2085" i="11" s="1"/>
  <c r="E980" i="11"/>
  <c r="E2085" i="11" s="1"/>
  <c r="C981" i="11"/>
  <c r="D981" i="11"/>
  <c r="D2086" i="11" s="1"/>
  <c r="E981" i="11"/>
  <c r="E2086" i="11" s="1"/>
  <c r="C982" i="11"/>
  <c r="D982" i="11"/>
  <c r="D2087" i="11" s="1"/>
  <c r="E982" i="11"/>
  <c r="E2087" i="11" s="1"/>
  <c r="C983" i="11"/>
  <c r="D983" i="11"/>
  <c r="D2088" i="11" s="1"/>
  <c r="E983" i="11"/>
  <c r="E2088" i="11" s="1"/>
  <c r="C984" i="11"/>
  <c r="D984" i="11"/>
  <c r="D2089" i="11" s="1"/>
  <c r="E984" i="11"/>
  <c r="E2089" i="11" s="1"/>
  <c r="C985" i="11"/>
  <c r="D985" i="11"/>
  <c r="D2090" i="11" s="1"/>
  <c r="E985" i="11"/>
  <c r="E2090" i="11" s="1"/>
  <c r="C986" i="11"/>
  <c r="D986" i="11"/>
  <c r="D2091" i="11" s="1"/>
  <c r="E986" i="11"/>
  <c r="E2091" i="11" s="1"/>
  <c r="C987" i="11"/>
  <c r="D987" i="11"/>
  <c r="D2092" i="11" s="1"/>
  <c r="E987" i="11"/>
  <c r="E2092" i="11" s="1"/>
  <c r="C988" i="11"/>
  <c r="D988" i="11"/>
  <c r="D2093" i="11" s="1"/>
  <c r="E988" i="11"/>
  <c r="E2093" i="11" s="1"/>
  <c r="C989" i="11"/>
  <c r="D989" i="11"/>
  <c r="D2094" i="11" s="1"/>
  <c r="E989" i="11"/>
  <c r="E2094" i="11" s="1"/>
  <c r="C990" i="11"/>
  <c r="D990" i="11"/>
  <c r="D2095" i="11" s="1"/>
  <c r="E990" i="11"/>
  <c r="E2095" i="11" s="1"/>
  <c r="C991" i="11"/>
  <c r="D991" i="11"/>
  <c r="D2096" i="11" s="1"/>
  <c r="E991" i="11"/>
  <c r="E2096" i="11" s="1"/>
  <c r="C992" i="11"/>
  <c r="D992" i="11"/>
  <c r="D2097" i="11" s="1"/>
  <c r="E992" i="11"/>
  <c r="E2097" i="11" s="1"/>
  <c r="C993" i="11"/>
  <c r="D993" i="11"/>
  <c r="D2098" i="11" s="1"/>
  <c r="E993" i="11"/>
  <c r="E2098" i="11" s="1"/>
  <c r="C994" i="11"/>
  <c r="D994" i="11"/>
  <c r="D2099" i="11" s="1"/>
  <c r="E994" i="11"/>
  <c r="E2099" i="11" s="1"/>
  <c r="C995" i="11"/>
  <c r="D995" i="11"/>
  <c r="D2100" i="11" s="1"/>
  <c r="E995" i="11"/>
  <c r="E2100" i="11" s="1"/>
  <c r="C996" i="11"/>
  <c r="D996" i="11"/>
  <c r="D2101" i="11" s="1"/>
  <c r="E996" i="11"/>
  <c r="E2101" i="11" s="1"/>
  <c r="C997" i="11"/>
  <c r="D997" i="11"/>
  <c r="D2102" i="11" s="1"/>
  <c r="E997" i="11"/>
  <c r="E2102" i="11" s="1"/>
  <c r="C998" i="11"/>
  <c r="D998" i="11"/>
  <c r="D2103" i="11" s="1"/>
  <c r="E998" i="11"/>
  <c r="E2103" i="11" s="1"/>
  <c r="C999" i="11"/>
  <c r="D999" i="11"/>
  <c r="D2104" i="11" s="1"/>
  <c r="E999" i="11"/>
  <c r="E2104" i="11" s="1"/>
  <c r="C1000" i="11"/>
  <c r="D1000" i="11"/>
  <c r="D2105" i="11" s="1"/>
  <c r="E1000" i="11"/>
  <c r="E2105" i="11" s="1"/>
  <c r="C1001" i="11"/>
  <c r="D1001" i="11"/>
  <c r="D2106" i="11" s="1"/>
  <c r="E1001" i="11"/>
  <c r="E2106" i="11" s="1"/>
  <c r="C1002" i="11"/>
  <c r="D1002" i="11"/>
  <c r="D2107" i="11" s="1"/>
  <c r="E1002" i="11"/>
  <c r="E2107" i="11" s="1"/>
  <c r="C1003" i="11"/>
  <c r="D1003" i="11"/>
  <c r="D2108" i="11" s="1"/>
  <c r="E1003" i="11"/>
  <c r="E2108" i="11" s="1"/>
  <c r="C1004" i="11"/>
  <c r="D1004" i="11"/>
  <c r="D2109" i="11" s="1"/>
  <c r="E1004" i="11"/>
  <c r="E2109" i="11" s="1"/>
  <c r="C1005" i="11"/>
  <c r="D1005" i="11"/>
  <c r="D2110" i="11" s="1"/>
  <c r="E1005" i="11"/>
  <c r="E2110" i="11" s="1"/>
  <c r="C1006" i="11"/>
  <c r="D1006" i="11"/>
  <c r="D2111" i="11" s="1"/>
  <c r="E1006" i="11"/>
  <c r="E2111" i="11" s="1"/>
  <c r="C1007" i="11"/>
  <c r="D1007" i="11"/>
  <c r="D2112" i="11" s="1"/>
  <c r="E1007" i="11"/>
  <c r="E2112" i="11" s="1"/>
  <c r="C1008" i="11"/>
  <c r="D1008" i="11"/>
  <c r="D2113" i="11" s="1"/>
  <c r="E1008" i="11"/>
  <c r="E2113" i="11" s="1"/>
  <c r="C1009" i="11"/>
  <c r="D1009" i="11"/>
  <c r="D2114" i="11" s="1"/>
  <c r="E1009" i="11"/>
  <c r="E2114" i="11" s="1"/>
  <c r="C1010" i="11"/>
  <c r="D1010" i="11"/>
  <c r="D2115" i="11" s="1"/>
  <c r="E1010" i="11"/>
  <c r="E2115" i="11" s="1"/>
  <c r="C1011" i="11"/>
  <c r="D1011" i="11"/>
  <c r="D2116" i="11" s="1"/>
  <c r="E1011" i="11"/>
  <c r="E2116" i="11" s="1"/>
  <c r="C1012" i="11"/>
  <c r="D1012" i="11"/>
  <c r="D2117" i="11" s="1"/>
  <c r="E1012" i="11"/>
  <c r="E2117" i="11" s="1"/>
  <c r="C1013" i="11"/>
  <c r="D1013" i="11"/>
  <c r="D2118" i="11" s="1"/>
  <c r="E1013" i="11"/>
  <c r="E2118" i="11" s="1"/>
  <c r="C1014" i="11"/>
  <c r="D1014" i="11"/>
  <c r="D2119" i="11" s="1"/>
  <c r="E1014" i="11"/>
  <c r="E2119" i="11" s="1"/>
  <c r="C1015" i="11"/>
  <c r="D1015" i="11"/>
  <c r="D2120" i="11" s="1"/>
  <c r="E1015" i="11"/>
  <c r="E2120" i="11" s="1"/>
  <c r="C1016" i="11"/>
  <c r="D1016" i="11"/>
  <c r="D2121" i="11" s="1"/>
  <c r="E1016" i="11"/>
  <c r="E2121" i="11" s="1"/>
  <c r="C1017" i="11"/>
  <c r="D1017" i="11"/>
  <c r="D2122" i="11" s="1"/>
  <c r="E1017" i="11"/>
  <c r="E2122" i="11" s="1"/>
  <c r="C1018" i="11"/>
  <c r="D1018" i="11"/>
  <c r="D2123" i="11" s="1"/>
  <c r="E1018" i="11"/>
  <c r="E2123" i="11" s="1"/>
  <c r="C1019" i="11"/>
  <c r="D1019" i="11"/>
  <c r="D2124" i="11" s="1"/>
  <c r="E1019" i="11"/>
  <c r="E2124" i="11" s="1"/>
  <c r="C1020" i="11"/>
  <c r="D1020" i="11"/>
  <c r="D2125" i="11" s="1"/>
  <c r="E1020" i="11"/>
  <c r="E2125" i="11" s="1"/>
  <c r="C1021" i="11"/>
  <c r="D1021" i="11"/>
  <c r="D2126" i="11" s="1"/>
  <c r="E1021" i="11"/>
  <c r="E2126" i="11" s="1"/>
  <c r="C1022" i="11"/>
  <c r="D1022" i="11"/>
  <c r="D2127" i="11" s="1"/>
  <c r="E1022" i="11"/>
  <c r="E2127" i="11" s="1"/>
  <c r="C1023" i="11"/>
  <c r="D1023" i="11"/>
  <c r="D2128" i="11" s="1"/>
  <c r="E1023" i="11"/>
  <c r="E2128" i="11" s="1"/>
  <c r="C1024" i="11"/>
  <c r="D1024" i="11"/>
  <c r="D2129" i="11" s="1"/>
  <c r="E1024" i="11"/>
  <c r="E2129" i="11" s="1"/>
  <c r="C1025" i="11"/>
  <c r="D1025" i="11"/>
  <c r="D2130" i="11" s="1"/>
  <c r="E1025" i="11"/>
  <c r="E2130" i="11" s="1"/>
  <c r="C1026" i="11"/>
  <c r="D1026" i="11"/>
  <c r="D2131" i="11" s="1"/>
  <c r="E1026" i="11"/>
  <c r="E2131" i="11" s="1"/>
  <c r="C1027" i="11"/>
  <c r="D1027" i="11"/>
  <c r="D2132" i="11" s="1"/>
  <c r="E1027" i="11"/>
  <c r="E2132" i="11" s="1"/>
  <c r="C1028" i="11"/>
  <c r="D1028" i="11"/>
  <c r="D2133" i="11" s="1"/>
  <c r="E1028" i="11"/>
  <c r="E2133" i="11" s="1"/>
  <c r="C1029" i="11"/>
  <c r="D1029" i="11"/>
  <c r="D2134" i="11" s="1"/>
  <c r="E1029" i="11"/>
  <c r="E2134" i="11" s="1"/>
  <c r="C1030" i="11"/>
  <c r="D1030" i="11"/>
  <c r="D2135" i="11" s="1"/>
  <c r="E1030" i="11"/>
  <c r="E2135" i="11" s="1"/>
  <c r="C1031" i="11"/>
  <c r="D1031" i="11"/>
  <c r="D2136" i="11" s="1"/>
  <c r="E1031" i="11"/>
  <c r="E2136" i="11" s="1"/>
  <c r="C1032" i="11"/>
  <c r="D1032" i="11"/>
  <c r="D2137" i="11" s="1"/>
  <c r="E1032" i="11"/>
  <c r="E2137" i="11" s="1"/>
  <c r="C1033" i="11"/>
  <c r="D1033" i="11"/>
  <c r="D2138" i="11" s="1"/>
  <c r="E1033" i="11"/>
  <c r="E2138" i="11" s="1"/>
  <c r="C1034" i="11"/>
  <c r="D1034" i="11"/>
  <c r="D2139" i="11" s="1"/>
  <c r="E1034" i="11"/>
  <c r="E2139" i="11" s="1"/>
  <c r="C1035" i="11"/>
  <c r="D1035" i="11"/>
  <c r="D2140" i="11" s="1"/>
  <c r="E1035" i="11"/>
  <c r="E2140" i="11" s="1"/>
  <c r="C1036" i="11"/>
  <c r="D1036" i="11"/>
  <c r="D2141" i="11" s="1"/>
  <c r="E1036" i="11"/>
  <c r="E2141" i="11" s="1"/>
  <c r="C1037" i="11"/>
  <c r="D1037" i="11"/>
  <c r="D2142" i="11" s="1"/>
  <c r="E1037" i="11"/>
  <c r="E2142" i="11" s="1"/>
  <c r="C1038" i="11"/>
  <c r="D1038" i="11"/>
  <c r="D2143" i="11" s="1"/>
  <c r="E1038" i="11"/>
  <c r="E2143" i="11" s="1"/>
  <c r="C1039" i="11"/>
  <c r="D1039" i="11"/>
  <c r="D2144" i="11" s="1"/>
  <c r="E1039" i="11"/>
  <c r="E2144" i="11" s="1"/>
  <c r="C1040" i="11"/>
  <c r="D1040" i="11"/>
  <c r="D2145" i="11" s="1"/>
  <c r="E1040" i="11"/>
  <c r="E2145" i="11" s="1"/>
  <c r="C1041" i="11"/>
  <c r="D1041" i="11"/>
  <c r="D2146" i="11" s="1"/>
  <c r="E1041" i="11"/>
  <c r="E2146" i="11" s="1"/>
  <c r="C1042" i="11"/>
  <c r="D1042" i="11"/>
  <c r="D2147" i="11" s="1"/>
  <c r="E1042" i="11"/>
  <c r="E2147" i="11" s="1"/>
  <c r="C1043" i="11"/>
  <c r="D1043" i="11"/>
  <c r="D2148" i="11" s="1"/>
  <c r="E1043" i="11"/>
  <c r="E2148" i="11" s="1"/>
  <c r="C1044" i="11"/>
  <c r="D1044" i="11"/>
  <c r="D2149" i="11" s="1"/>
  <c r="E1044" i="11"/>
  <c r="E2149" i="11" s="1"/>
  <c r="C1045" i="11"/>
  <c r="D1045" i="11"/>
  <c r="D2150" i="11" s="1"/>
  <c r="E1045" i="11"/>
  <c r="E2150" i="11" s="1"/>
  <c r="C1046" i="11"/>
  <c r="D1046" i="11"/>
  <c r="D2151" i="11" s="1"/>
  <c r="E1046" i="11"/>
  <c r="E2151" i="11" s="1"/>
  <c r="C1047" i="11"/>
  <c r="D1047" i="11"/>
  <c r="D2152" i="11" s="1"/>
  <c r="E1047" i="11"/>
  <c r="E2152" i="11" s="1"/>
  <c r="C1048" i="11"/>
  <c r="D1048" i="11"/>
  <c r="D2153" i="11" s="1"/>
  <c r="E1048" i="11"/>
  <c r="E2153" i="11" s="1"/>
  <c r="C1049" i="11"/>
  <c r="D1049" i="11"/>
  <c r="D2154" i="11" s="1"/>
  <c r="E1049" i="11"/>
  <c r="E2154" i="11" s="1"/>
  <c r="C1050" i="11"/>
  <c r="D1050" i="11"/>
  <c r="D2155" i="11" s="1"/>
  <c r="E1050" i="11"/>
  <c r="E2155" i="11" s="1"/>
  <c r="C1051" i="11"/>
  <c r="D1051" i="11"/>
  <c r="D2156" i="11" s="1"/>
  <c r="E1051" i="11"/>
  <c r="E2156" i="11" s="1"/>
  <c r="C1052" i="11"/>
  <c r="D1052" i="11"/>
  <c r="D2157" i="11" s="1"/>
  <c r="E1052" i="11"/>
  <c r="E2157" i="11" s="1"/>
  <c r="C1053" i="11"/>
  <c r="D1053" i="11"/>
  <c r="D2158" i="11" s="1"/>
  <c r="E1053" i="11"/>
  <c r="E2158" i="11" s="1"/>
  <c r="C1054" i="11"/>
  <c r="D1054" i="11"/>
  <c r="D2159" i="11" s="1"/>
  <c r="E1054" i="11"/>
  <c r="E2159" i="11" s="1"/>
  <c r="C1055" i="11"/>
  <c r="D1055" i="11"/>
  <c r="D2160" i="11" s="1"/>
  <c r="E1055" i="11"/>
  <c r="E2160" i="11" s="1"/>
  <c r="C1056" i="11"/>
  <c r="D1056" i="11"/>
  <c r="D2161" i="11" s="1"/>
  <c r="E1056" i="11"/>
  <c r="E2161" i="11" s="1"/>
  <c r="C1057" i="11"/>
  <c r="D1057" i="11"/>
  <c r="D2162" i="11" s="1"/>
  <c r="E1057" i="11"/>
  <c r="E2162" i="11" s="1"/>
  <c r="C1058" i="11"/>
  <c r="D1058" i="11"/>
  <c r="D2163" i="11" s="1"/>
  <c r="E1058" i="11"/>
  <c r="E2163" i="11" s="1"/>
  <c r="C1059" i="11"/>
  <c r="D1059" i="11"/>
  <c r="D2164" i="11" s="1"/>
  <c r="E1059" i="11"/>
  <c r="E2164" i="11" s="1"/>
  <c r="C1060" i="11"/>
  <c r="D1060" i="11"/>
  <c r="D2165" i="11" s="1"/>
  <c r="E1060" i="11"/>
  <c r="E2165" i="11" s="1"/>
  <c r="C1061" i="11"/>
  <c r="D1061" i="11"/>
  <c r="D2166" i="11" s="1"/>
  <c r="E1061" i="11"/>
  <c r="E2166" i="11" s="1"/>
  <c r="C1062" i="11"/>
  <c r="D1062" i="11"/>
  <c r="D2167" i="11" s="1"/>
  <c r="E1062" i="11"/>
  <c r="E2167" i="11" s="1"/>
  <c r="C1063" i="11"/>
  <c r="D1063" i="11"/>
  <c r="D2168" i="11" s="1"/>
  <c r="E1063" i="11"/>
  <c r="E2168" i="11" s="1"/>
  <c r="C1064" i="11"/>
  <c r="D1064" i="11"/>
  <c r="D2169" i="11" s="1"/>
  <c r="E1064" i="11"/>
  <c r="E2169" i="11" s="1"/>
  <c r="C1065" i="11"/>
  <c r="D1065" i="11"/>
  <c r="D2170" i="11" s="1"/>
  <c r="E1065" i="11"/>
  <c r="E2170" i="11" s="1"/>
  <c r="C1066" i="11"/>
  <c r="D1066" i="11"/>
  <c r="D2171" i="11" s="1"/>
  <c r="E1066" i="11"/>
  <c r="E2171" i="11" s="1"/>
  <c r="C1067" i="11"/>
  <c r="D1067" i="11"/>
  <c r="D2172" i="11" s="1"/>
  <c r="E1067" i="11"/>
  <c r="E2172" i="11" s="1"/>
  <c r="C1068" i="11"/>
  <c r="D1068" i="11"/>
  <c r="D2173" i="11" s="1"/>
  <c r="E1068" i="11"/>
  <c r="E2173" i="11" s="1"/>
  <c r="C1069" i="11"/>
  <c r="D1069" i="11"/>
  <c r="D2174" i="11" s="1"/>
  <c r="E1069" i="11"/>
  <c r="E2174" i="11" s="1"/>
  <c r="C1070" i="11"/>
  <c r="D1070" i="11"/>
  <c r="D2175" i="11" s="1"/>
  <c r="E1070" i="11"/>
  <c r="E2175" i="11" s="1"/>
  <c r="C1071" i="11"/>
  <c r="D1071" i="11"/>
  <c r="D2176" i="11" s="1"/>
  <c r="E1071" i="11"/>
  <c r="E2176" i="11" s="1"/>
  <c r="C1072" i="11"/>
  <c r="D1072" i="11"/>
  <c r="D2177" i="11" s="1"/>
  <c r="E1072" i="11"/>
  <c r="E2177" i="11" s="1"/>
  <c r="C1073" i="11"/>
  <c r="D1073" i="11"/>
  <c r="D2178" i="11" s="1"/>
  <c r="E1073" i="11"/>
  <c r="E2178" i="11" s="1"/>
  <c r="C1074" i="11"/>
  <c r="D1074" i="11"/>
  <c r="D2179" i="11" s="1"/>
  <c r="E1074" i="11"/>
  <c r="E2179" i="11" s="1"/>
  <c r="C1075" i="11"/>
  <c r="D1075" i="11"/>
  <c r="D2180" i="11" s="1"/>
  <c r="E1075" i="11"/>
  <c r="E2180" i="11" s="1"/>
  <c r="C1076" i="11"/>
  <c r="D1076" i="11"/>
  <c r="D2181" i="11" s="1"/>
  <c r="E1076" i="11"/>
  <c r="E2181" i="11" s="1"/>
  <c r="C1077" i="11"/>
  <c r="D1077" i="11"/>
  <c r="D2182" i="11" s="1"/>
  <c r="E1077" i="11"/>
  <c r="E2182" i="11" s="1"/>
  <c r="C1078" i="11"/>
  <c r="D1078" i="11"/>
  <c r="D2183" i="11" s="1"/>
  <c r="E1078" i="11"/>
  <c r="E2183" i="11" s="1"/>
  <c r="C1079" i="11"/>
  <c r="D1079" i="11"/>
  <c r="D2184" i="11" s="1"/>
  <c r="E1079" i="11"/>
  <c r="E2184" i="11" s="1"/>
  <c r="C1080" i="11"/>
  <c r="D1080" i="11"/>
  <c r="D2185" i="11" s="1"/>
  <c r="E1080" i="11"/>
  <c r="E2185" i="11" s="1"/>
  <c r="C1081" i="11"/>
  <c r="D1081" i="11"/>
  <c r="D2186" i="11" s="1"/>
  <c r="E1081" i="11"/>
  <c r="E2186" i="11" s="1"/>
  <c r="C1082" i="11"/>
  <c r="D1082" i="11"/>
  <c r="D2187" i="11" s="1"/>
  <c r="E1082" i="11"/>
  <c r="E2187" i="11" s="1"/>
  <c r="C1083" i="11"/>
  <c r="D1083" i="11"/>
  <c r="D2188" i="11" s="1"/>
  <c r="E1083" i="11"/>
  <c r="E2188" i="11" s="1"/>
  <c r="C1084" i="11"/>
  <c r="D1084" i="11"/>
  <c r="D2189" i="11" s="1"/>
  <c r="E1084" i="11"/>
  <c r="E2189" i="11" s="1"/>
  <c r="C1085" i="11"/>
  <c r="D1085" i="11"/>
  <c r="D2190" i="11" s="1"/>
  <c r="E1085" i="11"/>
  <c r="E2190" i="11" s="1"/>
  <c r="C1086" i="11"/>
  <c r="D1086" i="11"/>
  <c r="D2191" i="11" s="1"/>
  <c r="E1086" i="11"/>
  <c r="E2191" i="11" s="1"/>
  <c r="C1087" i="11"/>
  <c r="D1087" i="11"/>
  <c r="D2192" i="11" s="1"/>
  <c r="E1087" i="11"/>
  <c r="E2192" i="11" s="1"/>
  <c r="C1088" i="11"/>
  <c r="D1088" i="11"/>
  <c r="D2193" i="11" s="1"/>
  <c r="E1088" i="11"/>
  <c r="E2193" i="11" s="1"/>
  <c r="C1089" i="11"/>
  <c r="D1089" i="11"/>
  <c r="D2194" i="11" s="1"/>
  <c r="E1089" i="11"/>
  <c r="E2194" i="11" s="1"/>
  <c r="C1090" i="11"/>
  <c r="D1090" i="11"/>
  <c r="D2195" i="11" s="1"/>
  <c r="E1090" i="11"/>
  <c r="E2195" i="11" s="1"/>
  <c r="C1091" i="11"/>
  <c r="D1091" i="11"/>
  <c r="D2196" i="11" s="1"/>
  <c r="E1091" i="11"/>
  <c r="E2196" i="11" s="1"/>
  <c r="C1092" i="11"/>
  <c r="D1092" i="11"/>
  <c r="D2197" i="11" s="1"/>
  <c r="E1092" i="11"/>
  <c r="E2197" i="11" s="1"/>
  <c r="C1093" i="11"/>
  <c r="D1093" i="11"/>
  <c r="D2198" i="11" s="1"/>
  <c r="E1093" i="11"/>
  <c r="E2198" i="11" s="1"/>
  <c r="C1094" i="11"/>
  <c r="D1094" i="11"/>
  <c r="D2199" i="11" s="1"/>
  <c r="E1094" i="11"/>
  <c r="E2199" i="11" s="1"/>
  <c r="C1095" i="11"/>
  <c r="D1095" i="11"/>
  <c r="D2200" i="11" s="1"/>
  <c r="E1095" i="11"/>
  <c r="E2200" i="11" s="1"/>
  <c r="C1096" i="11"/>
  <c r="D1096" i="11"/>
  <c r="D2201" i="11" s="1"/>
  <c r="E1096" i="11"/>
  <c r="E2201" i="11" s="1"/>
  <c r="C1097" i="11"/>
  <c r="D1097" i="11"/>
  <c r="D2202" i="11" s="1"/>
  <c r="E1097" i="11"/>
  <c r="E2202" i="11" s="1"/>
  <c r="C1098" i="11"/>
  <c r="D1098" i="11"/>
  <c r="D2203" i="11" s="1"/>
  <c r="E1098" i="11"/>
  <c r="E2203" i="11" s="1"/>
  <c r="C1099" i="11"/>
  <c r="D1099" i="11"/>
  <c r="D2204" i="11" s="1"/>
  <c r="E1099" i="11"/>
  <c r="E2204" i="11" s="1"/>
  <c r="C1100" i="11"/>
  <c r="D1100" i="11"/>
  <c r="D2205" i="11" s="1"/>
  <c r="E1100" i="11"/>
  <c r="E2205" i="11" s="1"/>
  <c r="C1101" i="11"/>
  <c r="D1101" i="11"/>
  <c r="D2206" i="11" s="1"/>
  <c r="E1101" i="11"/>
  <c r="E2206" i="11" s="1"/>
  <c r="C1102" i="11"/>
  <c r="D1102" i="11"/>
  <c r="D2207" i="11" s="1"/>
  <c r="E1102" i="11"/>
  <c r="E2207" i="11" s="1"/>
  <c r="C1103" i="11"/>
  <c r="D1103" i="11"/>
  <c r="D2208" i="11" s="1"/>
  <c r="E1103" i="11"/>
  <c r="E2208" i="11" s="1"/>
  <c r="C1104" i="11"/>
  <c r="D1104" i="11"/>
  <c r="D2209" i="11" s="1"/>
  <c r="E1104" i="11"/>
  <c r="E2209" i="11" s="1"/>
  <c r="C1105" i="11"/>
  <c r="D1105" i="11"/>
  <c r="D2210" i="11" s="1"/>
  <c r="E1105" i="11"/>
  <c r="E2210" i="11" s="1"/>
  <c r="C1106" i="11"/>
  <c r="D1106" i="11"/>
  <c r="D2211" i="11" s="1"/>
  <c r="E1106" i="11"/>
  <c r="E2211" i="11" s="1"/>
  <c r="C1107" i="11"/>
  <c r="D1107" i="11"/>
  <c r="D2212" i="11" s="1"/>
  <c r="E1107" i="11"/>
  <c r="E2212" i="11" s="1"/>
  <c r="C1108" i="11"/>
  <c r="D1108" i="11"/>
  <c r="D2213" i="11" s="1"/>
  <c r="E1108" i="11"/>
  <c r="E2213" i="11" s="1"/>
  <c r="B9" i="11"/>
  <c r="C9" i="11"/>
  <c r="D9" i="11"/>
  <c r="D1114" i="11" s="1"/>
  <c r="E9" i="11"/>
  <c r="E1114" i="11" s="1"/>
  <c r="F9" i="11"/>
  <c r="F1114" i="11" s="1"/>
  <c r="C1" i="9"/>
  <c r="D1" i="9"/>
  <c r="E1" i="9"/>
  <c r="F1" i="9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BR1" i="9"/>
  <c r="BS1" i="9"/>
  <c r="BT1" i="9"/>
  <c r="BU1" i="9"/>
  <c r="C2" i="9"/>
  <c r="AN2" i="9" s="1"/>
  <c r="D2" i="9"/>
  <c r="AO2" i="9" s="1"/>
  <c r="E2" i="9"/>
  <c r="AP2" i="9" s="1"/>
  <c r="F2" i="9"/>
  <c r="G2" i="9"/>
  <c r="H2" i="9"/>
  <c r="I2" i="9"/>
  <c r="J2" i="9"/>
  <c r="K2" i="9"/>
  <c r="L2" i="9"/>
  <c r="M2" i="9"/>
  <c r="N2" i="9"/>
  <c r="O2" i="9"/>
  <c r="P2" i="9"/>
  <c r="Q2" i="9"/>
  <c r="R2" i="9"/>
  <c r="S2" i="9"/>
  <c r="T2" i="9"/>
  <c r="U2" i="9"/>
  <c r="V2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AQ2" i="9"/>
  <c r="AR2" i="9"/>
  <c r="AS2" i="9"/>
  <c r="AT2" i="9"/>
  <c r="AU2" i="9"/>
  <c r="AV2" i="9"/>
  <c r="AW2" i="9"/>
  <c r="AX2" i="9"/>
  <c r="AY2" i="9"/>
  <c r="AZ2" i="9"/>
  <c r="BA2" i="9"/>
  <c r="BB2" i="9"/>
  <c r="BC2" i="9"/>
  <c r="BD2" i="9"/>
  <c r="BE2" i="9"/>
  <c r="BF2" i="9"/>
  <c r="BG2" i="9"/>
  <c r="BH2" i="9"/>
  <c r="BI2" i="9"/>
  <c r="BJ2" i="9"/>
  <c r="BK2" i="9"/>
  <c r="BL2" i="9"/>
  <c r="BM2" i="9"/>
  <c r="BN2" i="9"/>
  <c r="BO2" i="9"/>
  <c r="BP2" i="9"/>
  <c r="BQ2" i="9"/>
  <c r="BR2" i="9"/>
  <c r="BS2" i="9"/>
  <c r="BT2" i="9"/>
  <c r="BU2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AC3" i="9"/>
  <c r="AD3" i="9"/>
  <c r="AE3" i="9"/>
  <c r="AF3" i="9"/>
  <c r="AG3" i="9"/>
  <c r="AH3" i="9"/>
  <c r="AI3" i="9"/>
  <c r="AJ3" i="9"/>
  <c r="AS3" i="9"/>
  <c r="AT3" i="9"/>
  <c r="AU3" i="9"/>
  <c r="AV3" i="9"/>
  <c r="AW3" i="9"/>
  <c r="AX3" i="9"/>
  <c r="AY3" i="9"/>
  <c r="AZ3" i="9"/>
  <c r="BA3" i="9"/>
  <c r="BB3" i="9"/>
  <c r="BC3" i="9"/>
  <c r="BD3" i="9"/>
  <c r="BE3" i="9"/>
  <c r="BF3" i="9"/>
  <c r="BG3" i="9"/>
  <c r="BH3" i="9"/>
  <c r="BI3" i="9"/>
  <c r="BJ3" i="9"/>
  <c r="BK3" i="9"/>
  <c r="BL3" i="9"/>
  <c r="BM3" i="9"/>
  <c r="BN3" i="9"/>
  <c r="BO3" i="9"/>
  <c r="BP3" i="9"/>
  <c r="BQ3" i="9"/>
  <c r="BR3" i="9"/>
  <c r="BS3" i="9"/>
  <c r="BT3" i="9"/>
  <c r="BU3" i="9"/>
  <c r="B4" i="9"/>
  <c r="C4" i="9"/>
  <c r="D4" i="9"/>
  <c r="E4" i="9"/>
  <c r="AM4" i="9"/>
  <c r="AS4" i="9"/>
  <c r="AT4" i="9"/>
  <c r="AU4" i="9"/>
  <c r="AV4" i="9"/>
  <c r="AW4" i="9"/>
  <c r="AX4" i="9"/>
  <c r="AY4" i="9"/>
  <c r="AZ4" i="9"/>
  <c r="BA4" i="9"/>
  <c r="BB4" i="9"/>
  <c r="BC4" i="9"/>
  <c r="BD4" i="9"/>
  <c r="BE4" i="9"/>
  <c r="BF4" i="9"/>
  <c r="BG4" i="9"/>
  <c r="BH4" i="9"/>
  <c r="BI4" i="9"/>
  <c r="BJ4" i="9"/>
  <c r="BK4" i="9"/>
  <c r="BL4" i="9"/>
  <c r="BM4" i="9"/>
  <c r="BN4" i="9"/>
  <c r="BO4" i="9"/>
  <c r="BP4" i="9"/>
  <c r="BQ4" i="9"/>
  <c r="BR4" i="9"/>
  <c r="BS4" i="9"/>
  <c r="BT4" i="9"/>
  <c r="BU4" i="9"/>
  <c r="B5" i="9"/>
  <c r="C5" i="9"/>
  <c r="D5" i="9"/>
  <c r="E5" i="9"/>
  <c r="AM5" i="9"/>
  <c r="AS5" i="9"/>
  <c r="AT5" i="9"/>
  <c r="AU5" i="9"/>
  <c r="AV5" i="9"/>
  <c r="AW5" i="9"/>
  <c r="AX5" i="9"/>
  <c r="AY5" i="9"/>
  <c r="AZ5" i="9"/>
  <c r="BA5" i="9"/>
  <c r="BB5" i="9"/>
  <c r="BC5" i="9"/>
  <c r="BD5" i="9"/>
  <c r="BE5" i="9"/>
  <c r="BF5" i="9"/>
  <c r="BG5" i="9"/>
  <c r="BH5" i="9"/>
  <c r="BI5" i="9"/>
  <c r="BJ5" i="9"/>
  <c r="BK5" i="9"/>
  <c r="BL5" i="9"/>
  <c r="BM5" i="9"/>
  <c r="BN5" i="9"/>
  <c r="BO5" i="9"/>
  <c r="BP5" i="9"/>
  <c r="BQ5" i="9"/>
  <c r="BR5" i="9"/>
  <c r="BS5" i="9"/>
  <c r="BT5" i="9"/>
  <c r="BU5" i="9"/>
  <c r="B6" i="9"/>
  <c r="C6" i="9"/>
  <c r="D6" i="9"/>
  <c r="E6" i="9"/>
  <c r="AM6" i="9"/>
  <c r="AS6" i="9"/>
  <c r="AT6" i="9"/>
  <c r="AU6" i="9"/>
  <c r="AV6" i="9"/>
  <c r="AW6" i="9"/>
  <c r="AX6" i="9"/>
  <c r="AY6" i="9"/>
  <c r="AZ6" i="9"/>
  <c r="BA6" i="9"/>
  <c r="BB6" i="9"/>
  <c r="BC6" i="9"/>
  <c r="BD6" i="9"/>
  <c r="BE6" i="9"/>
  <c r="BF6" i="9"/>
  <c r="BG6" i="9"/>
  <c r="BH6" i="9"/>
  <c r="BI6" i="9"/>
  <c r="BJ6" i="9"/>
  <c r="BK6" i="9"/>
  <c r="BL6" i="9"/>
  <c r="BM6" i="9"/>
  <c r="BN6" i="9"/>
  <c r="BO6" i="9"/>
  <c r="BP6" i="9"/>
  <c r="BQ6" i="9"/>
  <c r="BR6" i="9"/>
  <c r="BS6" i="9"/>
  <c r="BT6" i="9"/>
  <c r="BU6" i="9"/>
  <c r="B7" i="9"/>
  <c r="C7" i="9"/>
  <c r="D7" i="9"/>
  <c r="E7" i="9"/>
  <c r="AM7" i="9"/>
  <c r="AS7" i="9"/>
  <c r="AT7" i="9"/>
  <c r="AU7" i="9"/>
  <c r="AV7" i="9"/>
  <c r="AW7" i="9"/>
  <c r="AX7" i="9"/>
  <c r="AY7" i="9"/>
  <c r="AZ7" i="9"/>
  <c r="BA7" i="9"/>
  <c r="BB7" i="9"/>
  <c r="BC7" i="9"/>
  <c r="BD7" i="9"/>
  <c r="BE7" i="9"/>
  <c r="BF7" i="9"/>
  <c r="BG7" i="9"/>
  <c r="BH7" i="9"/>
  <c r="BI7" i="9"/>
  <c r="BJ7" i="9"/>
  <c r="BK7" i="9"/>
  <c r="BL7" i="9"/>
  <c r="BM7" i="9"/>
  <c r="BN7" i="9"/>
  <c r="BO7" i="9"/>
  <c r="BP7" i="9"/>
  <c r="BQ7" i="9"/>
  <c r="BR7" i="9"/>
  <c r="BS7" i="9"/>
  <c r="BT7" i="9"/>
  <c r="BU7" i="9"/>
  <c r="B8" i="9"/>
  <c r="C8" i="9"/>
  <c r="D8" i="9"/>
  <c r="E8" i="9"/>
  <c r="AM8" i="9"/>
  <c r="AS8" i="9"/>
  <c r="AT8" i="9"/>
  <c r="AU8" i="9"/>
  <c r="AV8" i="9"/>
  <c r="AW8" i="9"/>
  <c r="AX8" i="9"/>
  <c r="AY8" i="9"/>
  <c r="AZ8" i="9"/>
  <c r="BA8" i="9"/>
  <c r="BB8" i="9"/>
  <c r="BC8" i="9"/>
  <c r="BD8" i="9"/>
  <c r="BE8" i="9"/>
  <c r="BF8" i="9"/>
  <c r="BG8" i="9"/>
  <c r="BH8" i="9"/>
  <c r="BI8" i="9"/>
  <c r="BJ8" i="9"/>
  <c r="BK8" i="9"/>
  <c r="BL8" i="9"/>
  <c r="BM8" i="9"/>
  <c r="BN8" i="9"/>
  <c r="BO8" i="9"/>
  <c r="BP8" i="9"/>
  <c r="BQ8" i="9"/>
  <c r="BR8" i="9"/>
  <c r="BS8" i="9"/>
  <c r="BT8" i="9"/>
  <c r="BU8" i="9"/>
  <c r="B9" i="9"/>
  <c r="C9" i="9"/>
  <c r="D9" i="9"/>
  <c r="E9" i="9"/>
  <c r="AM9" i="9"/>
  <c r="AS9" i="9"/>
  <c r="AT9" i="9"/>
  <c r="AU9" i="9"/>
  <c r="AV9" i="9"/>
  <c r="AW9" i="9"/>
  <c r="AX9" i="9"/>
  <c r="AY9" i="9"/>
  <c r="AZ9" i="9"/>
  <c r="BA9" i="9"/>
  <c r="BB9" i="9"/>
  <c r="BC9" i="9"/>
  <c r="BD9" i="9"/>
  <c r="BE9" i="9"/>
  <c r="BF9" i="9"/>
  <c r="BG9" i="9"/>
  <c r="BH9" i="9"/>
  <c r="BI9" i="9"/>
  <c r="BJ9" i="9"/>
  <c r="BK9" i="9"/>
  <c r="BL9" i="9"/>
  <c r="BM9" i="9"/>
  <c r="BN9" i="9"/>
  <c r="BO9" i="9"/>
  <c r="BP9" i="9"/>
  <c r="BQ9" i="9"/>
  <c r="BR9" i="9"/>
  <c r="BS9" i="9"/>
  <c r="BT9" i="9"/>
  <c r="BU9" i="9"/>
  <c r="B10" i="9"/>
  <c r="C10" i="9"/>
  <c r="D10" i="9"/>
  <c r="E10" i="9"/>
  <c r="AM10" i="9"/>
  <c r="AS10" i="9"/>
  <c r="AT10" i="9"/>
  <c r="AU10" i="9"/>
  <c r="AV10" i="9"/>
  <c r="AW10" i="9"/>
  <c r="AX10" i="9"/>
  <c r="AY10" i="9"/>
  <c r="AZ10" i="9"/>
  <c r="BA10" i="9"/>
  <c r="BB10" i="9"/>
  <c r="BC10" i="9"/>
  <c r="BD10" i="9"/>
  <c r="BE10" i="9"/>
  <c r="BF10" i="9"/>
  <c r="BG10" i="9"/>
  <c r="BH10" i="9"/>
  <c r="BI10" i="9"/>
  <c r="BJ10" i="9"/>
  <c r="BK10" i="9"/>
  <c r="BL10" i="9"/>
  <c r="BM10" i="9"/>
  <c r="BN10" i="9"/>
  <c r="BO10" i="9"/>
  <c r="BP10" i="9"/>
  <c r="BQ10" i="9"/>
  <c r="BR10" i="9"/>
  <c r="BS10" i="9"/>
  <c r="BT10" i="9"/>
  <c r="BU10" i="9"/>
  <c r="B11" i="9"/>
  <c r="C11" i="9"/>
  <c r="D11" i="9"/>
  <c r="E11" i="9"/>
  <c r="AM11" i="9"/>
  <c r="AS11" i="9"/>
  <c r="AT11" i="9"/>
  <c r="AU11" i="9"/>
  <c r="AV11" i="9"/>
  <c r="AW11" i="9"/>
  <c r="AX11" i="9"/>
  <c r="AY11" i="9"/>
  <c r="AZ11" i="9"/>
  <c r="BA11" i="9"/>
  <c r="BB11" i="9"/>
  <c r="BC11" i="9"/>
  <c r="BD11" i="9"/>
  <c r="BE11" i="9"/>
  <c r="BF11" i="9"/>
  <c r="BG11" i="9"/>
  <c r="BH11" i="9"/>
  <c r="BI11" i="9"/>
  <c r="BJ11" i="9"/>
  <c r="BK11" i="9"/>
  <c r="BL11" i="9"/>
  <c r="BM11" i="9"/>
  <c r="BN11" i="9"/>
  <c r="BO11" i="9"/>
  <c r="BP11" i="9"/>
  <c r="BQ11" i="9"/>
  <c r="BR11" i="9"/>
  <c r="BS11" i="9"/>
  <c r="BT11" i="9"/>
  <c r="BU11" i="9"/>
  <c r="B12" i="9"/>
  <c r="C12" i="9"/>
  <c r="D12" i="9"/>
  <c r="E12" i="9"/>
  <c r="AM12" i="9"/>
  <c r="AS12" i="9"/>
  <c r="AT12" i="9"/>
  <c r="AU12" i="9"/>
  <c r="AV12" i="9"/>
  <c r="AW12" i="9"/>
  <c r="AX12" i="9"/>
  <c r="AY12" i="9"/>
  <c r="AZ12" i="9"/>
  <c r="BA12" i="9"/>
  <c r="BB12" i="9"/>
  <c r="BC12" i="9"/>
  <c r="BD12" i="9"/>
  <c r="BE12" i="9"/>
  <c r="BF12" i="9"/>
  <c r="BG12" i="9"/>
  <c r="BH12" i="9"/>
  <c r="BI12" i="9"/>
  <c r="BJ12" i="9"/>
  <c r="BK12" i="9"/>
  <c r="BL12" i="9"/>
  <c r="BM12" i="9"/>
  <c r="BN12" i="9"/>
  <c r="BO12" i="9"/>
  <c r="BP12" i="9"/>
  <c r="BQ12" i="9"/>
  <c r="BR12" i="9"/>
  <c r="BS12" i="9"/>
  <c r="BT12" i="9"/>
  <c r="BU12" i="9"/>
  <c r="B13" i="9"/>
  <c r="C13" i="9"/>
  <c r="D13" i="9"/>
  <c r="E13" i="9"/>
  <c r="AM13" i="9"/>
  <c r="AS13" i="9"/>
  <c r="AT13" i="9"/>
  <c r="AU13" i="9"/>
  <c r="AV13" i="9"/>
  <c r="AW13" i="9"/>
  <c r="AX13" i="9"/>
  <c r="AY13" i="9"/>
  <c r="AZ13" i="9"/>
  <c r="BA13" i="9"/>
  <c r="BB13" i="9"/>
  <c r="BC13" i="9"/>
  <c r="BD13" i="9"/>
  <c r="BE13" i="9"/>
  <c r="BF13" i="9"/>
  <c r="BG13" i="9"/>
  <c r="BH13" i="9"/>
  <c r="BI13" i="9"/>
  <c r="BJ13" i="9"/>
  <c r="BK13" i="9"/>
  <c r="BL13" i="9"/>
  <c r="BM13" i="9"/>
  <c r="BN13" i="9"/>
  <c r="BO13" i="9"/>
  <c r="BP13" i="9"/>
  <c r="BQ13" i="9"/>
  <c r="BR13" i="9"/>
  <c r="BS13" i="9"/>
  <c r="BT13" i="9"/>
  <c r="BU13" i="9"/>
  <c r="B14" i="9"/>
  <c r="C14" i="9"/>
  <c r="D14" i="9"/>
  <c r="E14" i="9"/>
  <c r="AM14" i="9"/>
  <c r="AS14" i="9"/>
  <c r="AT14" i="9"/>
  <c r="AU14" i="9"/>
  <c r="AV14" i="9"/>
  <c r="AW14" i="9"/>
  <c r="AX14" i="9"/>
  <c r="AY14" i="9"/>
  <c r="AZ14" i="9"/>
  <c r="BA14" i="9"/>
  <c r="BB14" i="9"/>
  <c r="BC14" i="9"/>
  <c r="BD14" i="9"/>
  <c r="BE14" i="9"/>
  <c r="BF14" i="9"/>
  <c r="BG14" i="9"/>
  <c r="BH14" i="9"/>
  <c r="BI14" i="9"/>
  <c r="BJ14" i="9"/>
  <c r="BK14" i="9"/>
  <c r="BL14" i="9"/>
  <c r="BM14" i="9"/>
  <c r="BN14" i="9"/>
  <c r="BO14" i="9"/>
  <c r="BP14" i="9"/>
  <c r="BQ14" i="9"/>
  <c r="BR14" i="9"/>
  <c r="BS14" i="9"/>
  <c r="BT14" i="9"/>
  <c r="BU14" i="9"/>
  <c r="B15" i="9"/>
  <c r="C15" i="9"/>
  <c r="D15" i="9"/>
  <c r="E15" i="9"/>
  <c r="AM15" i="9"/>
  <c r="AS15" i="9"/>
  <c r="AT15" i="9"/>
  <c r="AU15" i="9"/>
  <c r="AV15" i="9"/>
  <c r="AW15" i="9"/>
  <c r="AX15" i="9"/>
  <c r="AY15" i="9"/>
  <c r="AZ15" i="9"/>
  <c r="BA15" i="9"/>
  <c r="BB15" i="9"/>
  <c r="BC15" i="9"/>
  <c r="BD15" i="9"/>
  <c r="BE15" i="9"/>
  <c r="BF15" i="9"/>
  <c r="BG15" i="9"/>
  <c r="BH15" i="9"/>
  <c r="BI15" i="9"/>
  <c r="BJ15" i="9"/>
  <c r="BK15" i="9"/>
  <c r="BL15" i="9"/>
  <c r="BM15" i="9"/>
  <c r="BN15" i="9"/>
  <c r="BO15" i="9"/>
  <c r="BP15" i="9"/>
  <c r="BQ15" i="9"/>
  <c r="BR15" i="9"/>
  <c r="BS15" i="9"/>
  <c r="BT15" i="9"/>
  <c r="BU15" i="9"/>
  <c r="B16" i="9"/>
  <c r="C16" i="9"/>
  <c r="D16" i="9"/>
  <c r="E16" i="9"/>
  <c r="AM16" i="9"/>
  <c r="AS16" i="9"/>
  <c r="AT16" i="9"/>
  <c r="AU16" i="9"/>
  <c r="AV16" i="9"/>
  <c r="AW16" i="9"/>
  <c r="AX16" i="9"/>
  <c r="AY16" i="9"/>
  <c r="AZ16" i="9"/>
  <c r="BA16" i="9"/>
  <c r="BB16" i="9"/>
  <c r="BC16" i="9"/>
  <c r="BD16" i="9"/>
  <c r="BE16" i="9"/>
  <c r="BF16" i="9"/>
  <c r="BG16" i="9"/>
  <c r="BH16" i="9"/>
  <c r="BI16" i="9"/>
  <c r="BJ16" i="9"/>
  <c r="BK16" i="9"/>
  <c r="BL16" i="9"/>
  <c r="BM16" i="9"/>
  <c r="BN16" i="9"/>
  <c r="BO16" i="9"/>
  <c r="BP16" i="9"/>
  <c r="BQ16" i="9"/>
  <c r="BR16" i="9"/>
  <c r="BS16" i="9"/>
  <c r="BT16" i="9"/>
  <c r="BU16" i="9"/>
  <c r="B17" i="9"/>
  <c r="C17" i="9"/>
  <c r="D17" i="9"/>
  <c r="E17" i="9"/>
  <c r="AM17" i="9"/>
  <c r="AS17" i="9"/>
  <c r="AT17" i="9"/>
  <c r="AU17" i="9"/>
  <c r="AV17" i="9"/>
  <c r="AW17" i="9"/>
  <c r="AX17" i="9"/>
  <c r="AY17" i="9"/>
  <c r="AZ17" i="9"/>
  <c r="BA17" i="9"/>
  <c r="BB17" i="9"/>
  <c r="BC17" i="9"/>
  <c r="BD17" i="9"/>
  <c r="BE17" i="9"/>
  <c r="BF17" i="9"/>
  <c r="BG17" i="9"/>
  <c r="BH17" i="9"/>
  <c r="BI17" i="9"/>
  <c r="BJ17" i="9"/>
  <c r="BK17" i="9"/>
  <c r="BL17" i="9"/>
  <c r="BM17" i="9"/>
  <c r="BN17" i="9"/>
  <c r="BO17" i="9"/>
  <c r="BP17" i="9"/>
  <c r="BQ17" i="9"/>
  <c r="BR17" i="9"/>
  <c r="BS17" i="9"/>
  <c r="BT17" i="9"/>
  <c r="BU17" i="9"/>
  <c r="B18" i="9"/>
  <c r="C18" i="9"/>
  <c r="D18" i="9"/>
  <c r="E18" i="9"/>
  <c r="AM18" i="9"/>
  <c r="AS18" i="9"/>
  <c r="AT18" i="9"/>
  <c r="AU18" i="9"/>
  <c r="AV18" i="9"/>
  <c r="AW18" i="9"/>
  <c r="AX18" i="9"/>
  <c r="AY18" i="9"/>
  <c r="AZ18" i="9"/>
  <c r="BA18" i="9"/>
  <c r="BB18" i="9"/>
  <c r="BC18" i="9"/>
  <c r="BD18" i="9"/>
  <c r="BE18" i="9"/>
  <c r="BF18" i="9"/>
  <c r="BG18" i="9"/>
  <c r="BH18" i="9"/>
  <c r="BI18" i="9"/>
  <c r="BJ18" i="9"/>
  <c r="BK18" i="9"/>
  <c r="BL18" i="9"/>
  <c r="BM18" i="9"/>
  <c r="BN18" i="9"/>
  <c r="BO18" i="9"/>
  <c r="BP18" i="9"/>
  <c r="BQ18" i="9"/>
  <c r="BR18" i="9"/>
  <c r="BS18" i="9"/>
  <c r="BT18" i="9"/>
  <c r="BU18" i="9"/>
  <c r="B19" i="9"/>
  <c r="C19" i="9"/>
  <c r="D19" i="9"/>
  <c r="E19" i="9"/>
  <c r="AM19" i="9"/>
  <c r="AS19" i="9"/>
  <c r="AT19" i="9"/>
  <c r="AU19" i="9"/>
  <c r="AV19" i="9"/>
  <c r="AW19" i="9"/>
  <c r="AX19" i="9"/>
  <c r="AY19" i="9"/>
  <c r="AZ19" i="9"/>
  <c r="BA19" i="9"/>
  <c r="BB19" i="9"/>
  <c r="BC19" i="9"/>
  <c r="BD19" i="9"/>
  <c r="BE19" i="9"/>
  <c r="BF19" i="9"/>
  <c r="BG19" i="9"/>
  <c r="BH19" i="9"/>
  <c r="BI19" i="9"/>
  <c r="BJ19" i="9"/>
  <c r="BK19" i="9"/>
  <c r="BL19" i="9"/>
  <c r="BM19" i="9"/>
  <c r="BN19" i="9"/>
  <c r="BO19" i="9"/>
  <c r="BP19" i="9"/>
  <c r="BQ19" i="9"/>
  <c r="BR19" i="9"/>
  <c r="BS19" i="9"/>
  <c r="BT19" i="9"/>
  <c r="BU19" i="9"/>
  <c r="B20" i="9"/>
  <c r="C20" i="9"/>
  <c r="D20" i="9"/>
  <c r="E20" i="9"/>
  <c r="AM20" i="9"/>
  <c r="AS20" i="9"/>
  <c r="AT20" i="9"/>
  <c r="AU20" i="9"/>
  <c r="AV20" i="9"/>
  <c r="AW20" i="9"/>
  <c r="AX20" i="9"/>
  <c r="AY20" i="9"/>
  <c r="AZ20" i="9"/>
  <c r="BA20" i="9"/>
  <c r="BB20" i="9"/>
  <c r="BC20" i="9"/>
  <c r="BD20" i="9"/>
  <c r="BE20" i="9"/>
  <c r="BF20" i="9"/>
  <c r="BG20" i="9"/>
  <c r="BH20" i="9"/>
  <c r="BI20" i="9"/>
  <c r="BJ20" i="9"/>
  <c r="BK20" i="9"/>
  <c r="BL20" i="9"/>
  <c r="BM20" i="9"/>
  <c r="BN20" i="9"/>
  <c r="BO20" i="9"/>
  <c r="BP20" i="9"/>
  <c r="BQ20" i="9"/>
  <c r="BR20" i="9"/>
  <c r="BS20" i="9"/>
  <c r="BT20" i="9"/>
  <c r="BU20" i="9"/>
  <c r="B21" i="9"/>
  <c r="C21" i="9"/>
  <c r="D21" i="9"/>
  <c r="E21" i="9"/>
  <c r="AS21" i="9"/>
  <c r="AT21" i="9"/>
  <c r="AU21" i="9"/>
  <c r="AV21" i="9"/>
  <c r="AW21" i="9"/>
  <c r="AX21" i="9"/>
  <c r="AY21" i="9"/>
  <c r="AZ21" i="9"/>
  <c r="BA21" i="9"/>
  <c r="BB21" i="9"/>
  <c r="BC21" i="9"/>
  <c r="BD21" i="9"/>
  <c r="BE21" i="9"/>
  <c r="BF21" i="9"/>
  <c r="BG21" i="9"/>
  <c r="AM21" i="9"/>
  <c r="BH21" i="9"/>
  <c r="BI21" i="9"/>
  <c r="BJ21" i="9"/>
  <c r="BK21" i="9"/>
  <c r="BL21" i="9"/>
  <c r="BM21" i="9"/>
  <c r="BN21" i="9"/>
  <c r="BO21" i="9"/>
  <c r="BP21" i="9"/>
  <c r="BQ21" i="9"/>
  <c r="BR21" i="9"/>
  <c r="BS21" i="9"/>
  <c r="BT21" i="9"/>
  <c r="BU21" i="9"/>
  <c r="B22" i="9"/>
  <c r="C22" i="9"/>
  <c r="D22" i="9"/>
  <c r="E22" i="9"/>
  <c r="AM22" i="9"/>
  <c r="AS22" i="9"/>
  <c r="AT22" i="9"/>
  <c r="AU22" i="9"/>
  <c r="AV22" i="9"/>
  <c r="AW22" i="9"/>
  <c r="AX22" i="9"/>
  <c r="AY22" i="9"/>
  <c r="AZ22" i="9"/>
  <c r="BA22" i="9"/>
  <c r="BB22" i="9"/>
  <c r="BC22" i="9"/>
  <c r="BD22" i="9"/>
  <c r="BE22" i="9"/>
  <c r="BF22" i="9"/>
  <c r="BG22" i="9"/>
  <c r="BH22" i="9"/>
  <c r="BI22" i="9"/>
  <c r="BJ22" i="9"/>
  <c r="BK22" i="9"/>
  <c r="BL22" i="9"/>
  <c r="BM22" i="9"/>
  <c r="BN22" i="9"/>
  <c r="BO22" i="9"/>
  <c r="BP22" i="9"/>
  <c r="BQ22" i="9"/>
  <c r="BR22" i="9"/>
  <c r="BS22" i="9"/>
  <c r="BT22" i="9"/>
  <c r="BU22" i="9"/>
  <c r="B23" i="9"/>
  <c r="C23" i="9"/>
  <c r="D23" i="9"/>
  <c r="E23" i="9"/>
  <c r="AM23" i="9"/>
  <c r="AS23" i="9"/>
  <c r="AT23" i="9"/>
  <c r="AU23" i="9"/>
  <c r="AV23" i="9"/>
  <c r="AW23" i="9"/>
  <c r="AX23" i="9"/>
  <c r="AY23" i="9"/>
  <c r="AZ23" i="9"/>
  <c r="BA23" i="9"/>
  <c r="BB23" i="9"/>
  <c r="BC23" i="9"/>
  <c r="BD23" i="9"/>
  <c r="BE23" i="9"/>
  <c r="BF23" i="9"/>
  <c r="BG23" i="9"/>
  <c r="BH23" i="9"/>
  <c r="BI23" i="9"/>
  <c r="BJ23" i="9"/>
  <c r="BK23" i="9"/>
  <c r="BL23" i="9"/>
  <c r="BM23" i="9"/>
  <c r="BN23" i="9"/>
  <c r="BO23" i="9"/>
  <c r="BP23" i="9"/>
  <c r="BQ23" i="9"/>
  <c r="BR23" i="9"/>
  <c r="BS23" i="9"/>
  <c r="BT23" i="9"/>
  <c r="BU23" i="9"/>
  <c r="B24" i="9"/>
  <c r="C24" i="9"/>
  <c r="D24" i="9"/>
  <c r="E24" i="9"/>
  <c r="AM24" i="9"/>
  <c r="AS24" i="9"/>
  <c r="AT24" i="9"/>
  <c r="AU24" i="9"/>
  <c r="AV24" i="9"/>
  <c r="AW24" i="9"/>
  <c r="AX24" i="9"/>
  <c r="AY24" i="9"/>
  <c r="AZ24" i="9"/>
  <c r="BA24" i="9"/>
  <c r="BB24" i="9"/>
  <c r="BC24" i="9"/>
  <c r="BD24" i="9"/>
  <c r="BE24" i="9"/>
  <c r="BF24" i="9"/>
  <c r="BG24" i="9"/>
  <c r="BH24" i="9"/>
  <c r="BI24" i="9"/>
  <c r="BJ24" i="9"/>
  <c r="BK24" i="9"/>
  <c r="BL24" i="9"/>
  <c r="BM24" i="9"/>
  <c r="BN24" i="9"/>
  <c r="BO24" i="9"/>
  <c r="BP24" i="9"/>
  <c r="BQ24" i="9"/>
  <c r="BR24" i="9"/>
  <c r="BS24" i="9"/>
  <c r="BT24" i="9"/>
  <c r="BU24" i="9"/>
  <c r="B25" i="9"/>
  <c r="C25" i="9"/>
  <c r="D25" i="9"/>
  <c r="E25" i="9"/>
  <c r="AM25" i="9"/>
  <c r="AS25" i="9"/>
  <c r="AT25" i="9"/>
  <c r="AU25" i="9"/>
  <c r="AV25" i="9"/>
  <c r="AW25" i="9"/>
  <c r="AX25" i="9"/>
  <c r="AY25" i="9"/>
  <c r="AZ25" i="9"/>
  <c r="BA25" i="9"/>
  <c r="BB25" i="9"/>
  <c r="BC25" i="9"/>
  <c r="BD25" i="9"/>
  <c r="BE25" i="9"/>
  <c r="BF25" i="9"/>
  <c r="BG25" i="9"/>
  <c r="BH25" i="9"/>
  <c r="BI25" i="9"/>
  <c r="BJ25" i="9"/>
  <c r="BK25" i="9"/>
  <c r="BL25" i="9"/>
  <c r="BM25" i="9"/>
  <c r="BN25" i="9"/>
  <c r="BO25" i="9"/>
  <c r="BP25" i="9"/>
  <c r="BQ25" i="9"/>
  <c r="BR25" i="9"/>
  <c r="BS25" i="9"/>
  <c r="BT25" i="9"/>
  <c r="BU25" i="9"/>
  <c r="B26" i="9"/>
  <c r="C26" i="9"/>
  <c r="D26" i="9"/>
  <c r="E26" i="9"/>
  <c r="AM26" i="9"/>
  <c r="AS26" i="9"/>
  <c r="AT26" i="9"/>
  <c r="AU26" i="9"/>
  <c r="AV26" i="9"/>
  <c r="AW26" i="9"/>
  <c r="AX26" i="9"/>
  <c r="AY26" i="9"/>
  <c r="AZ26" i="9"/>
  <c r="BA26" i="9"/>
  <c r="BB26" i="9"/>
  <c r="BC26" i="9"/>
  <c r="BD26" i="9"/>
  <c r="BE26" i="9"/>
  <c r="BF26" i="9"/>
  <c r="BG26" i="9"/>
  <c r="BH26" i="9"/>
  <c r="BI26" i="9"/>
  <c r="BJ26" i="9"/>
  <c r="BK26" i="9"/>
  <c r="BL26" i="9"/>
  <c r="BM26" i="9"/>
  <c r="BN26" i="9"/>
  <c r="BO26" i="9"/>
  <c r="BP26" i="9"/>
  <c r="BQ26" i="9"/>
  <c r="BR26" i="9"/>
  <c r="BS26" i="9"/>
  <c r="BT26" i="9"/>
  <c r="BU26" i="9"/>
  <c r="B27" i="9"/>
  <c r="C27" i="9"/>
  <c r="D27" i="9"/>
  <c r="E27" i="9"/>
  <c r="AM27" i="9"/>
  <c r="AS27" i="9"/>
  <c r="AT27" i="9"/>
  <c r="AU27" i="9"/>
  <c r="AV27" i="9"/>
  <c r="AW27" i="9"/>
  <c r="AX27" i="9"/>
  <c r="AY27" i="9"/>
  <c r="AZ27" i="9"/>
  <c r="BA27" i="9"/>
  <c r="BB27" i="9"/>
  <c r="BC27" i="9"/>
  <c r="BD27" i="9"/>
  <c r="BE27" i="9"/>
  <c r="BF27" i="9"/>
  <c r="BG27" i="9"/>
  <c r="BH27" i="9"/>
  <c r="BI27" i="9"/>
  <c r="BJ27" i="9"/>
  <c r="BK27" i="9"/>
  <c r="BL27" i="9"/>
  <c r="BM27" i="9"/>
  <c r="BN27" i="9"/>
  <c r="BO27" i="9"/>
  <c r="BP27" i="9"/>
  <c r="BQ27" i="9"/>
  <c r="BR27" i="9"/>
  <c r="BS27" i="9"/>
  <c r="BT27" i="9"/>
  <c r="BU27" i="9"/>
  <c r="B28" i="9"/>
  <c r="C28" i="9"/>
  <c r="D28" i="9"/>
  <c r="E28" i="9"/>
  <c r="AM28" i="9"/>
  <c r="AS28" i="9"/>
  <c r="AT28" i="9"/>
  <c r="AU28" i="9"/>
  <c r="AV28" i="9"/>
  <c r="AW28" i="9"/>
  <c r="AX28" i="9"/>
  <c r="AY28" i="9"/>
  <c r="AZ28" i="9"/>
  <c r="BA28" i="9"/>
  <c r="BB28" i="9"/>
  <c r="BC28" i="9"/>
  <c r="BD28" i="9"/>
  <c r="BE28" i="9"/>
  <c r="BF28" i="9"/>
  <c r="BG28" i="9"/>
  <c r="BH28" i="9"/>
  <c r="BI28" i="9"/>
  <c r="BJ28" i="9"/>
  <c r="BK28" i="9"/>
  <c r="BL28" i="9"/>
  <c r="BM28" i="9"/>
  <c r="BN28" i="9"/>
  <c r="BO28" i="9"/>
  <c r="BP28" i="9"/>
  <c r="BQ28" i="9"/>
  <c r="BR28" i="9"/>
  <c r="BS28" i="9"/>
  <c r="BT28" i="9"/>
  <c r="BU28" i="9"/>
  <c r="B29" i="9"/>
  <c r="C29" i="9"/>
  <c r="D29" i="9"/>
  <c r="E29" i="9"/>
  <c r="AM29" i="9"/>
  <c r="AS29" i="9"/>
  <c r="AT29" i="9"/>
  <c r="AU29" i="9"/>
  <c r="AV29" i="9"/>
  <c r="AW29" i="9"/>
  <c r="AX29" i="9"/>
  <c r="AY29" i="9"/>
  <c r="AZ29" i="9"/>
  <c r="BA29" i="9"/>
  <c r="BB29" i="9"/>
  <c r="BC29" i="9"/>
  <c r="BD29" i="9"/>
  <c r="BE29" i="9"/>
  <c r="BF29" i="9"/>
  <c r="BG29" i="9"/>
  <c r="BH29" i="9"/>
  <c r="BI29" i="9"/>
  <c r="BJ29" i="9"/>
  <c r="BK29" i="9"/>
  <c r="BL29" i="9"/>
  <c r="BM29" i="9"/>
  <c r="BN29" i="9"/>
  <c r="BO29" i="9"/>
  <c r="BP29" i="9"/>
  <c r="BQ29" i="9"/>
  <c r="BR29" i="9"/>
  <c r="BS29" i="9"/>
  <c r="BT29" i="9"/>
  <c r="BU29" i="9"/>
  <c r="B30" i="9"/>
  <c r="C30" i="9"/>
  <c r="D30" i="9"/>
  <c r="E30" i="9"/>
  <c r="AM30" i="9"/>
  <c r="AS30" i="9"/>
  <c r="AT30" i="9"/>
  <c r="AU30" i="9"/>
  <c r="AV30" i="9"/>
  <c r="AW30" i="9"/>
  <c r="AX30" i="9"/>
  <c r="AY30" i="9"/>
  <c r="AZ30" i="9"/>
  <c r="BA30" i="9"/>
  <c r="BB30" i="9"/>
  <c r="BC30" i="9"/>
  <c r="BD30" i="9"/>
  <c r="BE30" i="9"/>
  <c r="BF30" i="9"/>
  <c r="BG30" i="9"/>
  <c r="BH30" i="9"/>
  <c r="BI30" i="9"/>
  <c r="BJ30" i="9"/>
  <c r="BK30" i="9"/>
  <c r="BL30" i="9"/>
  <c r="BM30" i="9"/>
  <c r="BN30" i="9"/>
  <c r="BO30" i="9"/>
  <c r="BP30" i="9"/>
  <c r="BQ30" i="9"/>
  <c r="BR30" i="9"/>
  <c r="BS30" i="9"/>
  <c r="BT30" i="9"/>
  <c r="BU30" i="9"/>
  <c r="B31" i="9"/>
  <c r="C31" i="9"/>
  <c r="D31" i="9"/>
  <c r="E31" i="9"/>
  <c r="AM31" i="9"/>
  <c r="AS31" i="9"/>
  <c r="AT31" i="9"/>
  <c r="AU31" i="9"/>
  <c r="AV31" i="9"/>
  <c r="AW31" i="9"/>
  <c r="AX31" i="9"/>
  <c r="AY31" i="9"/>
  <c r="AZ31" i="9"/>
  <c r="BA31" i="9"/>
  <c r="BB31" i="9"/>
  <c r="BC31" i="9"/>
  <c r="BD31" i="9"/>
  <c r="BE31" i="9"/>
  <c r="BF31" i="9"/>
  <c r="BG31" i="9"/>
  <c r="BH31" i="9"/>
  <c r="BI31" i="9"/>
  <c r="BJ31" i="9"/>
  <c r="BK31" i="9"/>
  <c r="BL31" i="9"/>
  <c r="BM31" i="9"/>
  <c r="BN31" i="9"/>
  <c r="BO31" i="9"/>
  <c r="BP31" i="9"/>
  <c r="BQ31" i="9"/>
  <c r="BR31" i="9"/>
  <c r="BS31" i="9"/>
  <c r="BT31" i="9"/>
  <c r="BU31" i="9"/>
  <c r="B32" i="9"/>
  <c r="C32" i="9"/>
  <c r="D32" i="9"/>
  <c r="E32" i="9"/>
  <c r="AM32" i="9"/>
  <c r="AS32" i="9"/>
  <c r="AT32" i="9"/>
  <c r="AU32" i="9"/>
  <c r="AV32" i="9"/>
  <c r="AW32" i="9"/>
  <c r="AX32" i="9"/>
  <c r="AY32" i="9"/>
  <c r="AZ32" i="9"/>
  <c r="BA32" i="9"/>
  <c r="BB32" i="9"/>
  <c r="BC32" i="9"/>
  <c r="BD32" i="9"/>
  <c r="BE32" i="9"/>
  <c r="BF32" i="9"/>
  <c r="BG32" i="9"/>
  <c r="BH32" i="9"/>
  <c r="BI32" i="9"/>
  <c r="BJ32" i="9"/>
  <c r="BK32" i="9"/>
  <c r="BL32" i="9"/>
  <c r="BM32" i="9"/>
  <c r="BN32" i="9"/>
  <c r="BO32" i="9"/>
  <c r="BP32" i="9"/>
  <c r="BQ32" i="9"/>
  <c r="BR32" i="9"/>
  <c r="BS32" i="9"/>
  <c r="BT32" i="9"/>
  <c r="BU32" i="9"/>
  <c r="B33" i="9"/>
  <c r="C33" i="9"/>
  <c r="D33" i="9"/>
  <c r="E33" i="9"/>
  <c r="AM33" i="9"/>
  <c r="AS33" i="9"/>
  <c r="AT33" i="9"/>
  <c r="AU33" i="9"/>
  <c r="AV33" i="9"/>
  <c r="AW33" i="9"/>
  <c r="AX33" i="9"/>
  <c r="AY33" i="9"/>
  <c r="AZ33" i="9"/>
  <c r="BA33" i="9"/>
  <c r="BB33" i="9"/>
  <c r="BC33" i="9"/>
  <c r="BD33" i="9"/>
  <c r="BE33" i="9"/>
  <c r="BF33" i="9"/>
  <c r="BG33" i="9"/>
  <c r="BH33" i="9"/>
  <c r="BI33" i="9"/>
  <c r="BJ33" i="9"/>
  <c r="BK33" i="9"/>
  <c r="BL33" i="9"/>
  <c r="BM33" i="9"/>
  <c r="BN33" i="9"/>
  <c r="BO33" i="9"/>
  <c r="BP33" i="9"/>
  <c r="BQ33" i="9"/>
  <c r="BR33" i="9"/>
  <c r="BS33" i="9"/>
  <c r="BT33" i="9"/>
  <c r="BU33" i="9"/>
  <c r="B34" i="9"/>
  <c r="C34" i="9"/>
  <c r="D34" i="9"/>
  <c r="E34" i="9"/>
  <c r="AM34" i="9"/>
  <c r="AS34" i="9"/>
  <c r="AT34" i="9"/>
  <c r="AU34" i="9"/>
  <c r="AV34" i="9"/>
  <c r="AW34" i="9"/>
  <c r="AX34" i="9"/>
  <c r="AY34" i="9"/>
  <c r="AZ34" i="9"/>
  <c r="BA34" i="9"/>
  <c r="BB34" i="9"/>
  <c r="BC34" i="9"/>
  <c r="BD34" i="9"/>
  <c r="BE34" i="9"/>
  <c r="BF34" i="9"/>
  <c r="BG34" i="9"/>
  <c r="BH34" i="9"/>
  <c r="BI34" i="9"/>
  <c r="BJ34" i="9"/>
  <c r="BK34" i="9"/>
  <c r="BL34" i="9"/>
  <c r="BM34" i="9"/>
  <c r="BN34" i="9"/>
  <c r="BO34" i="9"/>
  <c r="BP34" i="9"/>
  <c r="BQ34" i="9"/>
  <c r="BR34" i="9"/>
  <c r="BS34" i="9"/>
  <c r="BT34" i="9"/>
  <c r="BU34" i="9"/>
  <c r="B35" i="9"/>
  <c r="C35" i="9"/>
  <c r="D35" i="9"/>
  <c r="E35" i="9"/>
  <c r="AM35" i="9"/>
  <c r="AR35" i="9"/>
  <c r="AS35" i="9"/>
  <c r="AT35" i="9"/>
  <c r="AU35" i="9"/>
  <c r="AV35" i="9"/>
  <c r="AW35" i="9"/>
  <c r="AX35" i="9"/>
  <c r="AY35" i="9"/>
  <c r="AZ35" i="9"/>
  <c r="BA35" i="9"/>
  <c r="BB35" i="9"/>
  <c r="BC35" i="9"/>
  <c r="BD35" i="9"/>
  <c r="BE35" i="9"/>
  <c r="BF35" i="9"/>
  <c r="BG35" i="9"/>
  <c r="BH35" i="9"/>
  <c r="BI35" i="9"/>
  <c r="BJ35" i="9"/>
  <c r="BK35" i="9"/>
  <c r="BL35" i="9"/>
  <c r="BM35" i="9"/>
  <c r="BN35" i="9"/>
  <c r="BO35" i="9"/>
  <c r="BP35" i="9"/>
  <c r="BQ35" i="9"/>
  <c r="BR35" i="9"/>
  <c r="BS35" i="9"/>
  <c r="BT35" i="9"/>
  <c r="BU35" i="9"/>
  <c r="B36" i="9"/>
  <c r="C36" i="9"/>
  <c r="D36" i="9"/>
  <c r="E36" i="9"/>
  <c r="AR36" i="9"/>
  <c r="AM36" i="9"/>
  <c r="AS36" i="9"/>
  <c r="AT36" i="9"/>
  <c r="AU36" i="9"/>
  <c r="AV36" i="9"/>
  <c r="AW36" i="9"/>
  <c r="AX36" i="9"/>
  <c r="AY36" i="9"/>
  <c r="AZ36" i="9"/>
  <c r="BA36" i="9"/>
  <c r="BB36" i="9"/>
  <c r="BC36" i="9"/>
  <c r="BD36" i="9"/>
  <c r="BE36" i="9"/>
  <c r="BF36" i="9"/>
  <c r="BG36" i="9"/>
  <c r="BH36" i="9"/>
  <c r="BI36" i="9"/>
  <c r="BJ36" i="9"/>
  <c r="BK36" i="9"/>
  <c r="BL36" i="9"/>
  <c r="BM36" i="9"/>
  <c r="BN36" i="9"/>
  <c r="BO36" i="9"/>
  <c r="BP36" i="9"/>
  <c r="BQ36" i="9"/>
  <c r="BR36" i="9"/>
  <c r="BS36" i="9"/>
  <c r="BT36" i="9"/>
  <c r="BU36" i="9"/>
  <c r="B37" i="9"/>
  <c r="C37" i="9"/>
  <c r="D37" i="9"/>
  <c r="E37" i="9"/>
  <c r="AM37" i="9"/>
  <c r="AR37" i="9"/>
  <c r="AS37" i="9"/>
  <c r="AT37" i="9"/>
  <c r="AU37" i="9"/>
  <c r="AV37" i="9"/>
  <c r="AW37" i="9"/>
  <c r="AX37" i="9"/>
  <c r="AY37" i="9"/>
  <c r="AZ37" i="9"/>
  <c r="BA37" i="9"/>
  <c r="BB37" i="9"/>
  <c r="BC37" i="9"/>
  <c r="BD37" i="9"/>
  <c r="BE37" i="9"/>
  <c r="BF37" i="9"/>
  <c r="BG37" i="9"/>
  <c r="BH37" i="9"/>
  <c r="BI37" i="9"/>
  <c r="BJ37" i="9"/>
  <c r="BK37" i="9"/>
  <c r="BL37" i="9"/>
  <c r="BM37" i="9"/>
  <c r="BN37" i="9"/>
  <c r="BO37" i="9"/>
  <c r="BP37" i="9"/>
  <c r="BQ37" i="9"/>
  <c r="BR37" i="9"/>
  <c r="BS37" i="9"/>
  <c r="BT37" i="9"/>
  <c r="BU37" i="9"/>
  <c r="B38" i="9"/>
  <c r="C38" i="9"/>
  <c r="D38" i="9"/>
  <c r="E38" i="9"/>
  <c r="AM38" i="9"/>
  <c r="AR38" i="9"/>
  <c r="AS38" i="9"/>
  <c r="AT38" i="9"/>
  <c r="AU38" i="9"/>
  <c r="AV38" i="9"/>
  <c r="AW38" i="9"/>
  <c r="AX38" i="9"/>
  <c r="AY38" i="9"/>
  <c r="AZ38" i="9"/>
  <c r="BA38" i="9"/>
  <c r="BB38" i="9"/>
  <c r="BC38" i="9"/>
  <c r="BD38" i="9"/>
  <c r="BE38" i="9"/>
  <c r="BF38" i="9"/>
  <c r="BG38" i="9"/>
  <c r="BH38" i="9"/>
  <c r="BI38" i="9"/>
  <c r="BJ38" i="9"/>
  <c r="BK38" i="9"/>
  <c r="BL38" i="9"/>
  <c r="BM38" i="9"/>
  <c r="BN38" i="9"/>
  <c r="BO38" i="9"/>
  <c r="BP38" i="9"/>
  <c r="BQ38" i="9"/>
  <c r="BR38" i="9"/>
  <c r="BS38" i="9"/>
  <c r="BT38" i="9"/>
  <c r="BU38" i="9"/>
  <c r="B39" i="9"/>
  <c r="C39" i="9"/>
  <c r="D39" i="9"/>
  <c r="E39" i="9"/>
  <c r="AM39" i="9"/>
  <c r="AR39" i="9"/>
  <c r="AS39" i="9"/>
  <c r="AT39" i="9"/>
  <c r="AU39" i="9"/>
  <c r="AV39" i="9"/>
  <c r="AW39" i="9"/>
  <c r="AX39" i="9"/>
  <c r="AY39" i="9"/>
  <c r="AZ39" i="9"/>
  <c r="BA39" i="9"/>
  <c r="BB39" i="9"/>
  <c r="BC39" i="9"/>
  <c r="BD39" i="9"/>
  <c r="BE39" i="9"/>
  <c r="BF39" i="9"/>
  <c r="BG39" i="9"/>
  <c r="BH39" i="9"/>
  <c r="BI39" i="9"/>
  <c r="BJ39" i="9"/>
  <c r="BK39" i="9"/>
  <c r="BL39" i="9"/>
  <c r="BM39" i="9"/>
  <c r="BN39" i="9"/>
  <c r="BO39" i="9"/>
  <c r="BP39" i="9"/>
  <c r="BQ39" i="9"/>
  <c r="BR39" i="9"/>
  <c r="BS39" i="9"/>
  <c r="BT39" i="9"/>
  <c r="BU39" i="9"/>
  <c r="B40" i="9"/>
  <c r="C40" i="9"/>
  <c r="D40" i="9"/>
  <c r="E40" i="9"/>
  <c r="AR40" i="9"/>
  <c r="AM40" i="9"/>
  <c r="AS40" i="9"/>
  <c r="AT40" i="9"/>
  <c r="AU40" i="9"/>
  <c r="AV40" i="9"/>
  <c r="AW40" i="9"/>
  <c r="AX40" i="9"/>
  <c r="AY40" i="9"/>
  <c r="AZ40" i="9"/>
  <c r="BA40" i="9"/>
  <c r="BB40" i="9"/>
  <c r="BC40" i="9"/>
  <c r="BD40" i="9"/>
  <c r="BE40" i="9"/>
  <c r="BF40" i="9"/>
  <c r="BG40" i="9"/>
  <c r="BH40" i="9"/>
  <c r="BI40" i="9"/>
  <c r="BJ40" i="9"/>
  <c r="BK40" i="9"/>
  <c r="BL40" i="9"/>
  <c r="BM40" i="9"/>
  <c r="BN40" i="9"/>
  <c r="BO40" i="9"/>
  <c r="BP40" i="9"/>
  <c r="BQ40" i="9"/>
  <c r="BR40" i="9"/>
  <c r="BS40" i="9"/>
  <c r="BT40" i="9"/>
  <c r="BU40" i="9"/>
  <c r="B41" i="9"/>
  <c r="C41" i="9"/>
  <c r="D41" i="9"/>
  <c r="E41" i="9"/>
  <c r="AM41" i="9"/>
  <c r="AR41" i="9"/>
  <c r="AS41" i="9"/>
  <c r="AT41" i="9"/>
  <c r="AU41" i="9"/>
  <c r="AV41" i="9"/>
  <c r="AW41" i="9"/>
  <c r="AX41" i="9"/>
  <c r="AY41" i="9"/>
  <c r="AZ41" i="9"/>
  <c r="BA41" i="9"/>
  <c r="BB41" i="9"/>
  <c r="BC41" i="9"/>
  <c r="BD41" i="9"/>
  <c r="BE41" i="9"/>
  <c r="BF41" i="9"/>
  <c r="BG41" i="9"/>
  <c r="BH41" i="9"/>
  <c r="BI41" i="9"/>
  <c r="BJ41" i="9"/>
  <c r="BK41" i="9"/>
  <c r="BL41" i="9"/>
  <c r="BM41" i="9"/>
  <c r="BN41" i="9"/>
  <c r="BO41" i="9"/>
  <c r="BP41" i="9"/>
  <c r="BQ41" i="9"/>
  <c r="BR41" i="9"/>
  <c r="BS41" i="9"/>
  <c r="BT41" i="9"/>
  <c r="BU41" i="9"/>
  <c r="B42" i="9"/>
  <c r="C42" i="9"/>
  <c r="D42" i="9"/>
  <c r="E42" i="9"/>
  <c r="AR42" i="9"/>
  <c r="AM42" i="9"/>
  <c r="AS42" i="9"/>
  <c r="AT42" i="9"/>
  <c r="AU42" i="9"/>
  <c r="AV42" i="9"/>
  <c r="AW42" i="9"/>
  <c r="AX42" i="9"/>
  <c r="AY42" i="9"/>
  <c r="AZ42" i="9"/>
  <c r="BA42" i="9"/>
  <c r="BB42" i="9"/>
  <c r="BC42" i="9"/>
  <c r="BD42" i="9"/>
  <c r="BE42" i="9"/>
  <c r="BF42" i="9"/>
  <c r="BG42" i="9"/>
  <c r="BH42" i="9"/>
  <c r="BI42" i="9"/>
  <c r="BJ42" i="9"/>
  <c r="BK42" i="9"/>
  <c r="BL42" i="9"/>
  <c r="BM42" i="9"/>
  <c r="BN42" i="9"/>
  <c r="BO42" i="9"/>
  <c r="BP42" i="9"/>
  <c r="BQ42" i="9"/>
  <c r="BR42" i="9"/>
  <c r="BS42" i="9"/>
  <c r="BT42" i="9"/>
  <c r="BU42" i="9"/>
  <c r="B43" i="9"/>
  <c r="C43" i="9"/>
  <c r="D43" i="9"/>
  <c r="E43" i="9"/>
  <c r="AX43" i="9"/>
  <c r="AM43" i="9"/>
  <c r="AR43" i="9"/>
  <c r="AS43" i="9"/>
  <c r="AT43" i="9"/>
  <c r="AU43" i="9"/>
  <c r="AV43" i="9"/>
  <c r="AW43" i="9"/>
  <c r="AY43" i="9"/>
  <c r="AZ43" i="9"/>
  <c r="BA43" i="9"/>
  <c r="BB43" i="9"/>
  <c r="BC43" i="9"/>
  <c r="BD43" i="9"/>
  <c r="BE43" i="9"/>
  <c r="BF43" i="9"/>
  <c r="BG43" i="9"/>
  <c r="BH43" i="9"/>
  <c r="BI43" i="9"/>
  <c r="BJ43" i="9"/>
  <c r="BK43" i="9"/>
  <c r="BL43" i="9"/>
  <c r="BM43" i="9"/>
  <c r="BN43" i="9"/>
  <c r="BO43" i="9"/>
  <c r="BP43" i="9"/>
  <c r="BQ43" i="9"/>
  <c r="BR43" i="9"/>
  <c r="BS43" i="9"/>
  <c r="BT43" i="9"/>
  <c r="BU43" i="9"/>
  <c r="B44" i="9"/>
  <c r="C44" i="9"/>
  <c r="D44" i="9"/>
  <c r="E44" i="9"/>
  <c r="AM44" i="9"/>
  <c r="AR44" i="9"/>
  <c r="AS44" i="9"/>
  <c r="AT44" i="9"/>
  <c r="AU44" i="9"/>
  <c r="AV44" i="9"/>
  <c r="AW44" i="9"/>
  <c r="AX44" i="9"/>
  <c r="AY44" i="9"/>
  <c r="AZ44" i="9"/>
  <c r="BA44" i="9"/>
  <c r="BB44" i="9"/>
  <c r="BC44" i="9"/>
  <c r="BD44" i="9"/>
  <c r="BE44" i="9"/>
  <c r="BF44" i="9"/>
  <c r="BG44" i="9"/>
  <c r="BH44" i="9"/>
  <c r="BI44" i="9"/>
  <c r="BJ44" i="9"/>
  <c r="BK44" i="9"/>
  <c r="BL44" i="9"/>
  <c r="BM44" i="9"/>
  <c r="BN44" i="9"/>
  <c r="BO44" i="9"/>
  <c r="BP44" i="9"/>
  <c r="BQ44" i="9"/>
  <c r="BR44" i="9"/>
  <c r="BS44" i="9"/>
  <c r="BT44" i="9"/>
  <c r="BU44" i="9"/>
  <c r="B45" i="9"/>
  <c r="C45" i="9"/>
  <c r="D45" i="9"/>
  <c r="E45" i="9"/>
  <c r="AR45" i="9"/>
  <c r="AM45" i="9"/>
  <c r="AS45" i="9"/>
  <c r="AT45" i="9"/>
  <c r="AU45" i="9"/>
  <c r="AV45" i="9"/>
  <c r="AW45" i="9"/>
  <c r="AX45" i="9"/>
  <c r="AY45" i="9"/>
  <c r="AZ45" i="9"/>
  <c r="BA45" i="9"/>
  <c r="BB45" i="9"/>
  <c r="BC45" i="9"/>
  <c r="BD45" i="9"/>
  <c r="BE45" i="9"/>
  <c r="BF45" i="9"/>
  <c r="BG45" i="9"/>
  <c r="BH45" i="9"/>
  <c r="BI45" i="9"/>
  <c r="BJ45" i="9"/>
  <c r="BK45" i="9"/>
  <c r="BL45" i="9"/>
  <c r="BM45" i="9"/>
  <c r="BN45" i="9"/>
  <c r="BO45" i="9"/>
  <c r="BP45" i="9"/>
  <c r="BQ45" i="9"/>
  <c r="BR45" i="9"/>
  <c r="BS45" i="9"/>
  <c r="BT45" i="9"/>
  <c r="BU45" i="9"/>
  <c r="B46" i="9"/>
  <c r="C46" i="9"/>
  <c r="D46" i="9"/>
  <c r="E46" i="9"/>
  <c r="AM46" i="9"/>
  <c r="AR46" i="9"/>
  <c r="AS46" i="9"/>
  <c r="AT46" i="9"/>
  <c r="AU46" i="9"/>
  <c r="AV46" i="9"/>
  <c r="AW46" i="9"/>
  <c r="AX46" i="9"/>
  <c r="AY46" i="9"/>
  <c r="AZ46" i="9"/>
  <c r="BA46" i="9"/>
  <c r="BB46" i="9"/>
  <c r="BC46" i="9"/>
  <c r="BD46" i="9"/>
  <c r="BE46" i="9"/>
  <c r="BF46" i="9"/>
  <c r="BG46" i="9"/>
  <c r="BH46" i="9"/>
  <c r="BI46" i="9"/>
  <c r="BJ46" i="9"/>
  <c r="BK46" i="9"/>
  <c r="BL46" i="9"/>
  <c r="BM46" i="9"/>
  <c r="BN46" i="9"/>
  <c r="BO46" i="9"/>
  <c r="BP46" i="9"/>
  <c r="BQ46" i="9"/>
  <c r="BR46" i="9"/>
  <c r="BS46" i="9"/>
  <c r="BT46" i="9"/>
  <c r="BU46" i="9"/>
  <c r="B47" i="9"/>
  <c r="C47" i="9"/>
  <c r="D47" i="9"/>
  <c r="E47" i="9"/>
  <c r="AM47" i="9"/>
  <c r="AR47" i="9"/>
  <c r="AS47" i="9"/>
  <c r="AT47" i="9"/>
  <c r="AU47" i="9"/>
  <c r="AV47" i="9"/>
  <c r="AW47" i="9"/>
  <c r="AX47" i="9"/>
  <c r="AY47" i="9"/>
  <c r="AZ47" i="9"/>
  <c r="BA47" i="9"/>
  <c r="BB47" i="9"/>
  <c r="BC47" i="9"/>
  <c r="BD47" i="9"/>
  <c r="BE47" i="9"/>
  <c r="BF47" i="9"/>
  <c r="BG47" i="9"/>
  <c r="BH47" i="9"/>
  <c r="BI47" i="9"/>
  <c r="BJ47" i="9"/>
  <c r="BK47" i="9"/>
  <c r="BL47" i="9"/>
  <c r="BM47" i="9"/>
  <c r="BN47" i="9"/>
  <c r="BO47" i="9"/>
  <c r="BP47" i="9"/>
  <c r="BQ47" i="9"/>
  <c r="BR47" i="9"/>
  <c r="BS47" i="9"/>
  <c r="BT47" i="9"/>
  <c r="BU47" i="9"/>
  <c r="B48" i="9"/>
  <c r="C48" i="9"/>
  <c r="D48" i="9"/>
  <c r="E48" i="9"/>
  <c r="AM48" i="9"/>
  <c r="AR48" i="9"/>
  <c r="AS48" i="9"/>
  <c r="AT48" i="9"/>
  <c r="AU48" i="9"/>
  <c r="AV48" i="9"/>
  <c r="AW48" i="9"/>
  <c r="AX48" i="9"/>
  <c r="AY48" i="9"/>
  <c r="AZ48" i="9"/>
  <c r="BA48" i="9"/>
  <c r="BB48" i="9"/>
  <c r="BC48" i="9"/>
  <c r="BD48" i="9"/>
  <c r="BE48" i="9"/>
  <c r="BF48" i="9"/>
  <c r="BG48" i="9"/>
  <c r="BH48" i="9"/>
  <c r="BI48" i="9"/>
  <c r="BJ48" i="9"/>
  <c r="BK48" i="9"/>
  <c r="BL48" i="9"/>
  <c r="BM48" i="9"/>
  <c r="BN48" i="9"/>
  <c r="BO48" i="9"/>
  <c r="BP48" i="9"/>
  <c r="BQ48" i="9"/>
  <c r="BR48" i="9"/>
  <c r="BS48" i="9"/>
  <c r="BT48" i="9"/>
  <c r="BU48" i="9"/>
  <c r="B49" i="9"/>
  <c r="C49" i="9"/>
  <c r="D49" i="9"/>
  <c r="E49" i="9"/>
  <c r="AM49" i="9"/>
  <c r="AR49" i="9"/>
  <c r="AS49" i="9"/>
  <c r="AT49" i="9"/>
  <c r="AU49" i="9"/>
  <c r="AV49" i="9"/>
  <c r="AW49" i="9"/>
  <c r="AX49" i="9"/>
  <c r="AY49" i="9"/>
  <c r="AZ49" i="9"/>
  <c r="BA49" i="9"/>
  <c r="BB49" i="9"/>
  <c r="BC49" i="9"/>
  <c r="BD49" i="9"/>
  <c r="BE49" i="9"/>
  <c r="BF49" i="9"/>
  <c r="BG49" i="9"/>
  <c r="BH49" i="9"/>
  <c r="BI49" i="9"/>
  <c r="BJ49" i="9"/>
  <c r="BK49" i="9"/>
  <c r="BL49" i="9"/>
  <c r="BM49" i="9"/>
  <c r="BN49" i="9"/>
  <c r="BO49" i="9"/>
  <c r="BP49" i="9"/>
  <c r="BQ49" i="9"/>
  <c r="BR49" i="9"/>
  <c r="BS49" i="9"/>
  <c r="BT49" i="9"/>
  <c r="BU49" i="9"/>
  <c r="B50" i="9"/>
  <c r="C50" i="9"/>
  <c r="D50" i="9"/>
  <c r="E50" i="9"/>
  <c r="AM50" i="9"/>
  <c r="AR50" i="9"/>
  <c r="AS50" i="9"/>
  <c r="AT50" i="9"/>
  <c r="AU50" i="9"/>
  <c r="AV50" i="9"/>
  <c r="AW50" i="9"/>
  <c r="AX50" i="9"/>
  <c r="AY50" i="9"/>
  <c r="AZ50" i="9"/>
  <c r="BA50" i="9"/>
  <c r="BB50" i="9"/>
  <c r="BC50" i="9"/>
  <c r="BD50" i="9"/>
  <c r="BE50" i="9"/>
  <c r="BF50" i="9"/>
  <c r="BG50" i="9"/>
  <c r="BH50" i="9"/>
  <c r="BI50" i="9"/>
  <c r="BJ50" i="9"/>
  <c r="BK50" i="9"/>
  <c r="BL50" i="9"/>
  <c r="BM50" i="9"/>
  <c r="BN50" i="9"/>
  <c r="BO50" i="9"/>
  <c r="BP50" i="9"/>
  <c r="BQ50" i="9"/>
  <c r="BR50" i="9"/>
  <c r="BS50" i="9"/>
  <c r="BT50" i="9"/>
  <c r="BU50" i="9"/>
  <c r="B51" i="9"/>
  <c r="C51" i="9"/>
  <c r="D51" i="9"/>
  <c r="E51" i="9"/>
  <c r="AQ51" i="9"/>
  <c r="AM51" i="9"/>
  <c r="AR51" i="9"/>
  <c r="AS51" i="9"/>
  <c r="AT51" i="9"/>
  <c r="AU51" i="9"/>
  <c r="AV51" i="9"/>
  <c r="AW51" i="9"/>
  <c r="AX51" i="9"/>
  <c r="AY51" i="9"/>
  <c r="AZ51" i="9"/>
  <c r="BA51" i="9"/>
  <c r="BB51" i="9"/>
  <c r="BC51" i="9"/>
  <c r="BD51" i="9"/>
  <c r="BE51" i="9"/>
  <c r="BF51" i="9"/>
  <c r="BG51" i="9"/>
  <c r="BH51" i="9"/>
  <c r="BI51" i="9"/>
  <c r="BJ51" i="9"/>
  <c r="BK51" i="9"/>
  <c r="BL51" i="9"/>
  <c r="BM51" i="9"/>
  <c r="BN51" i="9"/>
  <c r="BO51" i="9"/>
  <c r="BP51" i="9"/>
  <c r="BQ51" i="9"/>
  <c r="BR51" i="9"/>
  <c r="BS51" i="9"/>
  <c r="BT51" i="9"/>
  <c r="BU51" i="9"/>
  <c r="B52" i="9"/>
  <c r="C52" i="9"/>
  <c r="D52" i="9"/>
  <c r="E52" i="9"/>
  <c r="AM52" i="9"/>
  <c r="AR52" i="9"/>
  <c r="AS52" i="9"/>
  <c r="AT52" i="9"/>
  <c r="AU52" i="9"/>
  <c r="AV52" i="9"/>
  <c r="AW52" i="9"/>
  <c r="AX52" i="9"/>
  <c r="AY52" i="9"/>
  <c r="AZ52" i="9"/>
  <c r="BA52" i="9"/>
  <c r="BB52" i="9"/>
  <c r="BC52" i="9"/>
  <c r="BD52" i="9"/>
  <c r="BE52" i="9"/>
  <c r="BF52" i="9"/>
  <c r="BG52" i="9"/>
  <c r="BH52" i="9"/>
  <c r="BI52" i="9"/>
  <c r="BJ52" i="9"/>
  <c r="BK52" i="9"/>
  <c r="BL52" i="9"/>
  <c r="BM52" i="9"/>
  <c r="BN52" i="9"/>
  <c r="BO52" i="9"/>
  <c r="BP52" i="9"/>
  <c r="BQ52" i="9"/>
  <c r="BR52" i="9"/>
  <c r="BS52" i="9"/>
  <c r="BT52" i="9"/>
  <c r="BU52" i="9"/>
  <c r="B53" i="9"/>
  <c r="C53" i="9"/>
  <c r="D53" i="9"/>
  <c r="E53" i="9"/>
  <c r="AR53" i="9"/>
  <c r="AM53" i="9"/>
  <c r="AS53" i="9"/>
  <c r="AT53" i="9"/>
  <c r="AU53" i="9"/>
  <c r="AV53" i="9"/>
  <c r="AW53" i="9"/>
  <c r="AX53" i="9"/>
  <c r="AY53" i="9"/>
  <c r="AZ53" i="9"/>
  <c r="BA53" i="9"/>
  <c r="BB53" i="9"/>
  <c r="BC53" i="9"/>
  <c r="BD53" i="9"/>
  <c r="BE53" i="9"/>
  <c r="BF53" i="9"/>
  <c r="BG53" i="9"/>
  <c r="BH53" i="9"/>
  <c r="BI53" i="9"/>
  <c r="BJ53" i="9"/>
  <c r="BK53" i="9"/>
  <c r="BL53" i="9"/>
  <c r="BM53" i="9"/>
  <c r="BN53" i="9"/>
  <c r="BO53" i="9"/>
  <c r="BP53" i="9"/>
  <c r="BQ53" i="9"/>
  <c r="BR53" i="9"/>
  <c r="BS53" i="9"/>
  <c r="BT53" i="9"/>
  <c r="BU53" i="9"/>
  <c r="B54" i="9"/>
  <c r="C54" i="9"/>
  <c r="D54" i="9"/>
  <c r="E54" i="9"/>
  <c r="AR54" i="9"/>
  <c r="AM54" i="9"/>
  <c r="AS54" i="9"/>
  <c r="AT54" i="9"/>
  <c r="AU54" i="9"/>
  <c r="AV54" i="9"/>
  <c r="AW54" i="9"/>
  <c r="AX54" i="9"/>
  <c r="AY54" i="9"/>
  <c r="AZ54" i="9"/>
  <c r="BA54" i="9"/>
  <c r="BB54" i="9"/>
  <c r="BC54" i="9"/>
  <c r="BD54" i="9"/>
  <c r="BE54" i="9"/>
  <c r="BF54" i="9"/>
  <c r="BG54" i="9"/>
  <c r="BH54" i="9"/>
  <c r="BI54" i="9"/>
  <c r="BJ54" i="9"/>
  <c r="BK54" i="9"/>
  <c r="BL54" i="9"/>
  <c r="BM54" i="9"/>
  <c r="BN54" i="9"/>
  <c r="BO54" i="9"/>
  <c r="BP54" i="9"/>
  <c r="BQ54" i="9"/>
  <c r="BR54" i="9"/>
  <c r="BS54" i="9"/>
  <c r="BT54" i="9"/>
  <c r="BU54" i="9"/>
  <c r="B55" i="9"/>
  <c r="C55" i="9"/>
  <c r="D55" i="9"/>
  <c r="E55" i="9"/>
  <c r="AM55" i="9"/>
  <c r="AR55" i="9"/>
  <c r="AS55" i="9"/>
  <c r="AT55" i="9"/>
  <c r="AU55" i="9"/>
  <c r="AV55" i="9"/>
  <c r="AW55" i="9"/>
  <c r="AX55" i="9"/>
  <c r="AY55" i="9"/>
  <c r="AZ55" i="9"/>
  <c r="BA55" i="9"/>
  <c r="BB55" i="9"/>
  <c r="BC55" i="9"/>
  <c r="BD55" i="9"/>
  <c r="BE55" i="9"/>
  <c r="BF55" i="9"/>
  <c r="BG55" i="9"/>
  <c r="BH55" i="9"/>
  <c r="BI55" i="9"/>
  <c r="BJ55" i="9"/>
  <c r="BK55" i="9"/>
  <c r="BL55" i="9"/>
  <c r="BM55" i="9"/>
  <c r="BN55" i="9"/>
  <c r="BO55" i="9"/>
  <c r="BP55" i="9"/>
  <c r="BQ55" i="9"/>
  <c r="BR55" i="9"/>
  <c r="BS55" i="9"/>
  <c r="BT55" i="9"/>
  <c r="BU55" i="9"/>
  <c r="B56" i="9"/>
  <c r="C56" i="9"/>
  <c r="D56" i="9"/>
  <c r="E56" i="9"/>
  <c r="AM56" i="9"/>
  <c r="AR56" i="9"/>
  <c r="AS56" i="9"/>
  <c r="AT56" i="9"/>
  <c r="AU56" i="9"/>
  <c r="AV56" i="9"/>
  <c r="AW56" i="9"/>
  <c r="AX56" i="9"/>
  <c r="AY56" i="9"/>
  <c r="AZ56" i="9"/>
  <c r="BA56" i="9"/>
  <c r="BB56" i="9"/>
  <c r="BC56" i="9"/>
  <c r="BD56" i="9"/>
  <c r="BE56" i="9"/>
  <c r="BF56" i="9"/>
  <c r="BG56" i="9"/>
  <c r="BH56" i="9"/>
  <c r="BI56" i="9"/>
  <c r="BJ56" i="9"/>
  <c r="BK56" i="9"/>
  <c r="BL56" i="9"/>
  <c r="BM56" i="9"/>
  <c r="BN56" i="9"/>
  <c r="BO56" i="9"/>
  <c r="BP56" i="9"/>
  <c r="BQ56" i="9"/>
  <c r="BR56" i="9"/>
  <c r="BS56" i="9"/>
  <c r="BT56" i="9"/>
  <c r="BU56" i="9"/>
  <c r="B57" i="9"/>
  <c r="C57" i="9"/>
  <c r="D57" i="9"/>
  <c r="E57" i="9"/>
  <c r="AQ57" i="9"/>
  <c r="AR57" i="9"/>
  <c r="AM57" i="9"/>
  <c r="AS57" i="9"/>
  <c r="AT57" i="9"/>
  <c r="AU57" i="9"/>
  <c r="AV57" i="9"/>
  <c r="AW57" i="9"/>
  <c r="AX57" i="9"/>
  <c r="AY57" i="9"/>
  <c r="AZ57" i="9"/>
  <c r="BA57" i="9"/>
  <c r="BB57" i="9"/>
  <c r="BC57" i="9"/>
  <c r="BD57" i="9"/>
  <c r="BE57" i="9"/>
  <c r="BF57" i="9"/>
  <c r="BG57" i="9"/>
  <c r="BH57" i="9"/>
  <c r="BI57" i="9"/>
  <c r="BJ57" i="9"/>
  <c r="BK57" i="9"/>
  <c r="BL57" i="9"/>
  <c r="BM57" i="9"/>
  <c r="BN57" i="9"/>
  <c r="BO57" i="9"/>
  <c r="BP57" i="9"/>
  <c r="BQ57" i="9"/>
  <c r="BR57" i="9"/>
  <c r="BS57" i="9"/>
  <c r="BT57" i="9"/>
  <c r="BU57" i="9"/>
  <c r="B58" i="9"/>
  <c r="C58" i="9"/>
  <c r="D58" i="9"/>
  <c r="E58" i="9"/>
  <c r="AM58" i="9"/>
  <c r="AR58" i="9"/>
  <c r="AS58" i="9"/>
  <c r="AT58" i="9"/>
  <c r="AU58" i="9"/>
  <c r="AV58" i="9"/>
  <c r="AW58" i="9"/>
  <c r="AX58" i="9"/>
  <c r="AY58" i="9"/>
  <c r="AZ58" i="9"/>
  <c r="BA58" i="9"/>
  <c r="BB58" i="9"/>
  <c r="BC58" i="9"/>
  <c r="BD58" i="9"/>
  <c r="BE58" i="9"/>
  <c r="BF58" i="9"/>
  <c r="BG58" i="9"/>
  <c r="BH58" i="9"/>
  <c r="BI58" i="9"/>
  <c r="BJ58" i="9"/>
  <c r="BK58" i="9"/>
  <c r="BL58" i="9"/>
  <c r="BM58" i="9"/>
  <c r="BN58" i="9"/>
  <c r="BO58" i="9"/>
  <c r="BP58" i="9"/>
  <c r="BQ58" i="9"/>
  <c r="BR58" i="9"/>
  <c r="BS58" i="9"/>
  <c r="BT58" i="9"/>
  <c r="BU58" i="9"/>
  <c r="B59" i="9"/>
  <c r="C59" i="9"/>
  <c r="D59" i="9"/>
  <c r="E59" i="9"/>
  <c r="AR59" i="9"/>
  <c r="AM59" i="9"/>
  <c r="AQ59" i="9"/>
  <c r="AS59" i="9"/>
  <c r="AT59" i="9"/>
  <c r="AU59" i="9"/>
  <c r="AV59" i="9"/>
  <c r="AW59" i="9"/>
  <c r="AX59" i="9"/>
  <c r="AY59" i="9"/>
  <c r="AZ59" i="9"/>
  <c r="BA59" i="9"/>
  <c r="BB59" i="9"/>
  <c r="BC59" i="9"/>
  <c r="BD59" i="9"/>
  <c r="BE59" i="9"/>
  <c r="BF59" i="9"/>
  <c r="BG59" i="9"/>
  <c r="BH59" i="9"/>
  <c r="BI59" i="9"/>
  <c r="BJ59" i="9"/>
  <c r="BK59" i="9"/>
  <c r="BL59" i="9"/>
  <c r="BM59" i="9"/>
  <c r="BN59" i="9"/>
  <c r="BO59" i="9"/>
  <c r="BP59" i="9"/>
  <c r="BQ59" i="9"/>
  <c r="BR59" i="9"/>
  <c r="BS59" i="9"/>
  <c r="BT59" i="9"/>
  <c r="BU59" i="9"/>
  <c r="B60" i="9"/>
  <c r="C60" i="9"/>
  <c r="D60" i="9"/>
  <c r="E60" i="9"/>
  <c r="AQ60" i="9"/>
  <c r="AR60" i="9"/>
  <c r="AM60" i="9"/>
  <c r="AS60" i="9"/>
  <c r="AT60" i="9"/>
  <c r="AU60" i="9"/>
  <c r="AV60" i="9"/>
  <c r="AW60" i="9"/>
  <c r="AX60" i="9"/>
  <c r="AY60" i="9"/>
  <c r="AZ60" i="9"/>
  <c r="BA60" i="9"/>
  <c r="BB60" i="9"/>
  <c r="BC60" i="9"/>
  <c r="BD60" i="9"/>
  <c r="BE60" i="9"/>
  <c r="BF60" i="9"/>
  <c r="BG60" i="9"/>
  <c r="BH60" i="9"/>
  <c r="BI60" i="9"/>
  <c r="BJ60" i="9"/>
  <c r="BK60" i="9"/>
  <c r="BL60" i="9"/>
  <c r="BM60" i="9"/>
  <c r="BN60" i="9"/>
  <c r="BO60" i="9"/>
  <c r="BP60" i="9"/>
  <c r="BQ60" i="9"/>
  <c r="BR60" i="9"/>
  <c r="BS60" i="9"/>
  <c r="BT60" i="9"/>
  <c r="BU60" i="9"/>
  <c r="B61" i="9"/>
  <c r="C61" i="9"/>
  <c r="D61" i="9"/>
  <c r="E61" i="9"/>
  <c r="AR61" i="9"/>
  <c r="AM61" i="9"/>
  <c r="AQ61" i="9"/>
  <c r="AS61" i="9"/>
  <c r="AT61" i="9"/>
  <c r="AU61" i="9"/>
  <c r="AV61" i="9"/>
  <c r="AW61" i="9"/>
  <c r="AX61" i="9"/>
  <c r="AY61" i="9"/>
  <c r="AZ61" i="9"/>
  <c r="BA61" i="9"/>
  <c r="BB61" i="9"/>
  <c r="BC61" i="9"/>
  <c r="BD61" i="9"/>
  <c r="BE61" i="9"/>
  <c r="BF61" i="9"/>
  <c r="BG61" i="9"/>
  <c r="BH61" i="9"/>
  <c r="BI61" i="9"/>
  <c r="BJ61" i="9"/>
  <c r="BK61" i="9"/>
  <c r="BL61" i="9"/>
  <c r="BM61" i="9"/>
  <c r="BN61" i="9"/>
  <c r="BO61" i="9"/>
  <c r="BP61" i="9"/>
  <c r="BQ61" i="9"/>
  <c r="BR61" i="9"/>
  <c r="BS61" i="9"/>
  <c r="BT61" i="9"/>
  <c r="BU61" i="9"/>
  <c r="B62" i="9"/>
  <c r="C62" i="9"/>
  <c r="D62" i="9"/>
  <c r="E62" i="9"/>
  <c r="AM62" i="9"/>
  <c r="AQ62" i="9"/>
  <c r="AR62" i="9"/>
  <c r="AS62" i="9"/>
  <c r="AT62" i="9"/>
  <c r="AU62" i="9"/>
  <c r="AV62" i="9"/>
  <c r="AW62" i="9"/>
  <c r="AX62" i="9"/>
  <c r="AY62" i="9"/>
  <c r="AZ62" i="9"/>
  <c r="BA62" i="9"/>
  <c r="BB62" i="9"/>
  <c r="BC62" i="9"/>
  <c r="BD62" i="9"/>
  <c r="BE62" i="9"/>
  <c r="BF62" i="9"/>
  <c r="BG62" i="9"/>
  <c r="BH62" i="9"/>
  <c r="BI62" i="9"/>
  <c r="BJ62" i="9"/>
  <c r="BK62" i="9"/>
  <c r="BL62" i="9"/>
  <c r="BM62" i="9"/>
  <c r="BN62" i="9"/>
  <c r="BO62" i="9"/>
  <c r="BP62" i="9"/>
  <c r="BQ62" i="9"/>
  <c r="BR62" i="9"/>
  <c r="BS62" i="9"/>
  <c r="BT62" i="9"/>
  <c r="BU62" i="9"/>
  <c r="B63" i="9"/>
  <c r="C63" i="9"/>
  <c r="D63" i="9"/>
  <c r="E63" i="9"/>
  <c r="AM63" i="9"/>
  <c r="AQ63" i="9"/>
  <c r="AR63" i="9"/>
  <c r="AS63" i="9"/>
  <c r="AT63" i="9"/>
  <c r="AU63" i="9"/>
  <c r="AV63" i="9"/>
  <c r="AW63" i="9"/>
  <c r="AX63" i="9"/>
  <c r="AY63" i="9"/>
  <c r="AZ63" i="9"/>
  <c r="BA63" i="9"/>
  <c r="BB63" i="9"/>
  <c r="BC63" i="9"/>
  <c r="BD63" i="9"/>
  <c r="BE63" i="9"/>
  <c r="BF63" i="9"/>
  <c r="BG63" i="9"/>
  <c r="BH63" i="9"/>
  <c r="BI63" i="9"/>
  <c r="BJ63" i="9"/>
  <c r="BK63" i="9"/>
  <c r="BL63" i="9"/>
  <c r="BM63" i="9"/>
  <c r="BN63" i="9"/>
  <c r="BO63" i="9"/>
  <c r="BP63" i="9"/>
  <c r="BQ63" i="9"/>
  <c r="BR63" i="9"/>
  <c r="BS63" i="9"/>
  <c r="BT63" i="9"/>
  <c r="BU63" i="9"/>
  <c r="B64" i="9"/>
  <c r="C64" i="9"/>
  <c r="D64" i="9"/>
  <c r="E64" i="9"/>
  <c r="AM64" i="9"/>
  <c r="AQ64" i="9"/>
  <c r="AR64" i="9"/>
  <c r="AS64" i="9"/>
  <c r="AT64" i="9"/>
  <c r="AU64" i="9"/>
  <c r="AV64" i="9"/>
  <c r="AW64" i="9"/>
  <c r="AX64" i="9"/>
  <c r="AY64" i="9"/>
  <c r="AZ64" i="9"/>
  <c r="BA64" i="9"/>
  <c r="BB64" i="9"/>
  <c r="BC64" i="9"/>
  <c r="BD64" i="9"/>
  <c r="BE64" i="9"/>
  <c r="BF64" i="9"/>
  <c r="BG64" i="9"/>
  <c r="BH64" i="9"/>
  <c r="BI64" i="9"/>
  <c r="BJ64" i="9"/>
  <c r="BK64" i="9"/>
  <c r="BL64" i="9"/>
  <c r="BM64" i="9"/>
  <c r="BN64" i="9"/>
  <c r="BO64" i="9"/>
  <c r="BP64" i="9"/>
  <c r="BQ64" i="9"/>
  <c r="BR64" i="9"/>
  <c r="BS64" i="9"/>
  <c r="BT64" i="9"/>
  <c r="BU64" i="9"/>
  <c r="B65" i="9"/>
  <c r="C65" i="9"/>
  <c r="D65" i="9"/>
  <c r="E65" i="9"/>
  <c r="AM65" i="9"/>
  <c r="AQ65" i="9"/>
  <c r="AR65" i="9"/>
  <c r="AS65" i="9"/>
  <c r="AT65" i="9"/>
  <c r="AU65" i="9"/>
  <c r="AV65" i="9"/>
  <c r="AW65" i="9"/>
  <c r="AX65" i="9"/>
  <c r="AY65" i="9"/>
  <c r="AZ65" i="9"/>
  <c r="BA65" i="9"/>
  <c r="BB65" i="9"/>
  <c r="BC65" i="9"/>
  <c r="BD65" i="9"/>
  <c r="BE65" i="9"/>
  <c r="BF65" i="9"/>
  <c r="BG65" i="9"/>
  <c r="BH65" i="9"/>
  <c r="BI65" i="9"/>
  <c r="BJ65" i="9"/>
  <c r="BK65" i="9"/>
  <c r="BL65" i="9"/>
  <c r="BM65" i="9"/>
  <c r="BN65" i="9"/>
  <c r="BO65" i="9"/>
  <c r="BP65" i="9"/>
  <c r="BQ65" i="9"/>
  <c r="BR65" i="9"/>
  <c r="BS65" i="9"/>
  <c r="BT65" i="9"/>
  <c r="BU65" i="9"/>
  <c r="B66" i="9"/>
  <c r="C66" i="9"/>
  <c r="D66" i="9"/>
  <c r="E66" i="9"/>
  <c r="AR66" i="9"/>
  <c r="BL66" i="9"/>
  <c r="AM66" i="9"/>
  <c r="AQ66" i="9"/>
  <c r="AS66" i="9"/>
  <c r="AT66" i="9"/>
  <c r="AU66" i="9"/>
  <c r="AV66" i="9"/>
  <c r="AW66" i="9"/>
  <c r="AX66" i="9"/>
  <c r="AY66" i="9"/>
  <c r="AZ66" i="9"/>
  <c r="BA66" i="9"/>
  <c r="BB66" i="9"/>
  <c r="BC66" i="9"/>
  <c r="BD66" i="9"/>
  <c r="BE66" i="9"/>
  <c r="BF66" i="9"/>
  <c r="BG66" i="9"/>
  <c r="BH66" i="9"/>
  <c r="BI66" i="9"/>
  <c r="BJ66" i="9"/>
  <c r="BK66" i="9"/>
  <c r="BM66" i="9"/>
  <c r="BN66" i="9"/>
  <c r="BO66" i="9"/>
  <c r="BP66" i="9"/>
  <c r="BQ66" i="9"/>
  <c r="BR66" i="9"/>
  <c r="BS66" i="9"/>
  <c r="BT66" i="9"/>
  <c r="BU66" i="9"/>
  <c r="B67" i="9"/>
  <c r="C67" i="9"/>
  <c r="D67" i="9"/>
  <c r="E67" i="9"/>
  <c r="AQ67" i="9"/>
  <c r="AR67" i="9"/>
  <c r="AS67" i="9"/>
  <c r="AT67" i="9"/>
  <c r="AU67" i="9"/>
  <c r="AV67" i="9"/>
  <c r="AW67" i="9"/>
  <c r="AX67" i="9"/>
  <c r="AY67" i="9"/>
  <c r="AZ67" i="9"/>
  <c r="BA67" i="9"/>
  <c r="AM67" i="9"/>
  <c r="BB67" i="9"/>
  <c r="BC67" i="9"/>
  <c r="BD67" i="9"/>
  <c r="BE67" i="9"/>
  <c r="BF67" i="9"/>
  <c r="BG67" i="9"/>
  <c r="BH67" i="9"/>
  <c r="BI67" i="9"/>
  <c r="BJ67" i="9"/>
  <c r="BK67" i="9"/>
  <c r="BL67" i="9"/>
  <c r="BM67" i="9"/>
  <c r="BN67" i="9"/>
  <c r="BO67" i="9"/>
  <c r="BP67" i="9"/>
  <c r="BQ67" i="9"/>
  <c r="BR67" i="9"/>
  <c r="BS67" i="9"/>
  <c r="BT67" i="9"/>
  <c r="BU67" i="9"/>
  <c r="B68" i="9"/>
  <c r="C68" i="9"/>
  <c r="D68" i="9"/>
  <c r="E68" i="9"/>
  <c r="AM68" i="9"/>
  <c r="AQ68" i="9"/>
  <c r="AR68" i="9"/>
  <c r="AS68" i="9"/>
  <c r="AT68" i="9"/>
  <c r="AU68" i="9"/>
  <c r="AV68" i="9"/>
  <c r="AW68" i="9"/>
  <c r="AX68" i="9"/>
  <c r="AY68" i="9"/>
  <c r="AZ68" i="9"/>
  <c r="BA68" i="9"/>
  <c r="BB68" i="9"/>
  <c r="BC68" i="9"/>
  <c r="BD68" i="9"/>
  <c r="BE68" i="9"/>
  <c r="BF68" i="9"/>
  <c r="BG68" i="9"/>
  <c r="BH68" i="9"/>
  <c r="BI68" i="9"/>
  <c r="BJ68" i="9"/>
  <c r="BK68" i="9"/>
  <c r="BL68" i="9"/>
  <c r="BM68" i="9"/>
  <c r="BN68" i="9"/>
  <c r="BO68" i="9"/>
  <c r="BP68" i="9"/>
  <c r="BQ68" i="9"/>
  <c r="BR68" i="9"/>
  <c r="BS68" i="9"/>
  <c r="BT68" i="9"/>
  <c r="BU68" i="9"/>
  <c r="B69" i="9"/>
  <c r="C69" i="9"/>
  <c r="D69" i="9"/>
  <c r="E69" i="9"/>
  <c r="AM69" i="9"/>
  <c r="AQ69" i="9"/>
  <c r="AR69" i="9"/>
  <c r="AS69" i="9"/>
  <c r="AT69" i="9"/>
  <c r="AU69" i="9"/>
  <c r="AV69" i="9"/>
  <c r="AW69" i="9"/>
  <c r="AX69" i="9"/>
  <c r="AY69" i="9"/>
  <c r="AZ69" i="9"/>
  <c r="BA69" i="9"/>
  <c r="BB69" i="9"/>
  <c r="BC69" i="9"/>
  <c r="BD69" i="9"/>
  <c r="BE69" i="9"/>
  <c r="BF69" i="9"/>
  <c r="BG69" i="9"/>
  <c r="BH69" i="9"/>
  <c r="BI69" i="9"/>
  <c r="BJ69" i="9"/>
  <c r="BK69" i="9"/>
  <c r="BL69" i="9"/>
  <c r="BM69" i="9"/>
  <c r="BN69" i="9"/>
  <c r="BO69" i="9"/>
  <c r="BP69" i="9"/>
  <c r="BQ69" i="9"/>
  <c r="BR69" i="9"/>
  <c r="BS69" i="9"/>
  <c r="BT69" i="9"/>
  <c r="BU69" i="9"/>
  <c r="B70" i="9"/>
  <c r="C70" i="9"/>
  <c r="D70" i="9"/>
  <c r="E70" i="9"/>
  <c r="AM70" i="9"/>
  <c r="AQ70" i="9"/>
  <c r="AR70" i="9"/>
  <c r="AS70" i="9"/>
  <c r="AT70" i="9"/>
  <c r="AU70" i="9"/>
  <c r="AV70" i="9"/>
  <c r="AW70" i="9"/>
  <c r="AX70" i="9"/>
  <c r="AY70" i="9"/>
  <c r="AZ70" i="9"/>
  <c r="BA70" i="9"/>
  <c r="BB70" i="9"/>
  <c r="BC70" i="9"/>
  <c r="BD70" i="9"/>
  <c r="BE70" i="9"/>
  <c r="BF70" i="9"/>
  <c r="BG70" i="9"/>
  <c r="BH70" i="9"/>
  <c r="BI70" i="9"/>
  <c r="BJ70" i="9"/>
  <c r="BK70" i="9"/>
  <c r="BL70" i="9"/>
  <c r="BM70" i="9"/>
  <c r="BN70" i="9"/>
  <c r="BO70" i="9"/>
  <c r="BP70" i="9"/>
  <c r="BQ70" i="9"/>
  <c r="BR70" i="9"/>
  <c r="BS70" i="9"/>
  <c r="BT70" i="9"/>
  <c r="BU70" i="9"/>
  <c r="B71" i="9"/>
  <c r="C71" i="9"/>
  <c r="D71" i="9"/>
  <c r="E71" i="9"/>
  <c r="AM71" i="9"/>
  <c r="AQ71" i="9"/>
  <c r="AR71" i="9"/>
  <c r="AS71" i="9"/>
  <c r="AT71" i="9"/>
  <c r="AU71" i="9"/>
  <c r="AV71" i="9"/>
  <c r="AW71" i="9"/>
  <c r="AX71" i="9"/>
  <c r="AY71" i="9"/>
  <c r="AZ71" i="9"/>
  <c r="BA71" i="9"/>
  <c r="BB71" i="9"/>
  <c r="BC71" i="9"/>
  <c r="BD71" i="9"/>
  <c r="BE71" i="9"/>
  <c r="BF71" i="9"/>
  <c r="BG71" i="9"/>
  <c r="BH71" i="9"/>
  <c r="BI71" i="9"/>
  <c r="BJ71" i="9"/>
  <c r="BK71" i="9"/>
  <c r="BL71" i="9"/>
  <c r="BM71" i="9"/>
  <c r="BN71" i="9"/>
  <c r="BO71" i="9"/>
  <c r="BP71" i="9"/>
  <c r="BQ71" i="9"/>
  <c r="BR71" i="9"/>
  <c r="BS71" i="9"/>
  <c r="BT71" i="9"/>
  <c r="BU71" i="9"/>
  <c r="B72" i="9"/>
  <c r="C72" i="9"/>
  <c r="D72" i="9"/>
  <c r="E72" i="9"/>
  <c r="AQ72" i="9"/>
  <c r="AR72" i="9"/>
  <c r="AM72" i="9"/>
  <c r="AS72" i="9"/>
  <c r="AT72" i="9"/>
  <c r="AU72" i="9"/>
  <c r="AV72" i="9"/>
  <c r="AW72" i="9"/>
  <c r="AX72" i="9"/>
  <c r="AY72" i="9"/>
  <c r="AZ72" i="9"/>
  <c r="BA72" i="9"/>
  <c r="BB72" i="9"/>
  <c r="BC72" i="9"/>
  <c r="BD72" i="9"/>
  <c r="BE72" i="9"/>
  <c r="BF72" i="9"/>
  <c r="BG72" i="9"/>
  <c r="BH72" i="9"/>
  <c r="BI72" i="9"/>
  <c r="BJ72" i="9"/>
  <c r="BK72" i="9"/>
  <c r="BL72" i="9"/>
  <c r="BM72" i="9"/>
  <c r="BN72" i="9"/>
  <c r="BO72" i="9"/>
  <c r="BP72" i="9"/>
  <c r="BQ72" i="9"/>
  <c r="BR72" i="9"/>
  <c r="BS72" i="9"/>
  <c r="BT72" i="9"/>
  <c r="BU72" i="9"/>
  <c r="B73" i="9"/>
  <c r="C73" i="9"/>
  <c r="D73" i="9"/>
  <c r="E73" i="9"/>
  <c r="AM73" i="9"/>
  <c r="AQ73" i="9"/>
  <c r="AR73" i="9"/>
  <c r="AS73" i="9"/>
  <c r="AT73" i="9"/>
  <c r="AU73" i="9"/>
  <c r="AV73" i="9"/>
  <c r="AW73" i="9"/>
  <c r="AX73" i="9"/>
  <c r="AY73" i="9"/>
  <c r="AZ73" i="9"/>
  <c r="BA73" i="9"/>
  <c r="BB73" i="9"/>
  <c r="BC73" i="9"/>
  <c r="BD73" i="9"/>
  <c r="BE73" i="9"/>
  <c r="BF73" i="9"/>
  <c r="BG73" i="9"/>
  <c r="BH73" i="9"/>
  <c r="BI73" i="9"/>
  <c r="BJ73" i="9"/>
  <c r="BK73" i="9"/>
  <c r="BL73" i="9"/>
  <c r="BM73" i="9"/>
  <c r="BN73" i="9"/>
  <c r="BO73" i="9"/>
  <c r="BP73" i="9"/>
  <c r="BQ73" i="9"/>
  <c r="BR73" i="9"/>
  <c r="BS73" i="9"/>
  <c r="BT73" i="9"/>
  <c r="BU73" i="9"/>
  <c r="B74" i="9"/>
  <c r="C74" i="9"/>
  <c r="D74" i="9"/>
  <c r="E74" i="9"/>
  <c r="AM74" i="9"/>
  <c r="AQ74" i="9"/>
  <c r="AR74" i="9"/>
  <c r="AS74" i="9"/>
  <c r="AT74" i="9"/>
  <c r="AU74" i="9"/>
  <c r="AV74" i="9"/>
  <c r="AW74" i="9"/>
  <c r="AX74" i="9"/>
  <c r="AY74" i="9"/>
  <c r="AZ74" i="9"/>
  <c r="BA74" i="9"/>
  <c r="BB74" i="9"/>
  <c r="BC74" i="9"/>
  <c r="BD74" i="9"/>
  <c r="BE74" i="9"/>
  <c r="BF74" i="9"/>
  <c r="BG74" i="9"/>
  <c r="BH74" i="9"/>
  <c r="BI74" i="9"/>
  <c r="BJ74" i="9"/>
  <c r="BK74" i="9"/>
  <c r="BL74" i="9"/>
  <c r="BM74" i="9"/>
  <c r="BN74" i="9"/>
  <c r="BO74" i="9"/>
  <c r="BP74" i="9"/>
  <c r="BQ74" i="9"/>
  <c r="BR74" i="9"/>
  <c r="BS74" i="9"/>
  <c r="BT74" i="9"/>
  <c r="BU74" i="9"/>
  <c r="B75" i="9"/>
  <c r="C75" i="9"/>
  <c r="D75" i="9"/>
  <c r="E75" i="9"/>
  <c r="AM75" i="9"/>
  <c r="AQ75" i="9"/>
  <c r="AR75" i="9"/>
  <c r="AS75" i="9"/>
  <c r="AT75" i="9"/>
  <c r="AU75" i="9"/>
  <c r="AV75" i="9"/>
  <c r="AW75" i="9"/>
  <c r="AX75" i="9"/>
  <c r="AY75" i="9"/>
  <c r="AZ75" i="9"/>
  <c r="BA75" i="9"/>
  <c r="BB75" i="9"/>
  <c r="BC75" i="9"/>
  <c r="BD75" i="9"/>
  <c r="BE75" i="9"/>
  <c r="BF75" i="9"/>
  <c r="BG75" i="9"/>
  <c r="BH75" i="9"/>
  <c r="BI75" i="9"/>
  <c r="BJ75" i="9"/>
  <c r="BK75" i="9"/>
  <c r="BL75" i="9"/>
  <c r="BM75" i="9"/>
  <c r="BN75" i="9"/>
  <c r="BO75" i="9"/>
  <c r="BP75" i="9"/>
  <c r="BQ75" i="9"/>
  <c r="BR75" i="9"/>
  <c r="BS75" i="9"/>
  <c r="BT75" i="9"/>
  <c r="BU75" i="9"/>
  <c r="B76" i="9"/>
  <c r="C76" i="9"/>
  <c r="D76" i="9"/>
  <c r="E76" i="9"/>
  <c r="AM76" i="9"/>
  <c r="AQ76" i="9"/>
  <c r="AR76" i="9"/>
  <c r="AS76" i="9"/>
  <c r="AT76" i="9"/>
  <c r="AU76" i="9"/>
  <c r="AV76" i="9"/>
  <c r="AW76" i="9"/>
  <c r="AX76" i="9"/>
  <c r="AY76" i="9"/>
  <c r="AZ76" i="9"/>
  <c r="BA76" i="9"/>
  <c r="BB76" i="9"/>
  <c r="BC76" i="9"/>
  <c r="BD76" i="9"/>
  <c r="BE76" i="9"/>
  <c r="BF76" i="9"/>
  <c r="BG76" i="9"/>
  <c r="BH76" i="9"/>
  <c r="BI76" i="9"/>
  <c r="BJ76" i="9"/>
  <c r="BK76" i="9"/>
  <c r="BL76" i="9"/>
  <c r="BM76" i="9"/>
  <c r="BN76" i="9"/>
  <c r="BO76" i="9"/>
  <c r="BP76" i="9"/>
  <c r="BQ76" i="9"/>
  <c r="BR76" i="9"/>
  <c r="BS76" i="9"/>
  <c r="BT76" i="9"/>
  <c r="BU76" i="9"/>
  <c r="B77" i="9"/>
  <c r="C77" i="9"/>
  <c r="D77" i="9"/>
  <c r="E77" i="9"/>
  <c r="AM77" i="9"/>
  <c r="AQ77" i="9"/>
  <c r="AR77" i="9"/>
  <c r="AS77" i="9"/>
  <c r="AT77" i="9"/>
  <c r="AU77" i="9"/>
  <c r="AV77" i="9"/>
  <c r="AW77" i="9"/>
  <c r="AX77" i="9"/>
  <c r="AY77" i="9"/>
  <c r="AZ77" i="9"/>
  <c r="BA77" i="9"/>
  <c r="BB77" i="9"/>
  <c r="BC77" i="9"/>
  <c r="BD77" i="9"/>
  <c r="BE77" i="9"/>
  <c r="BF77" i="9"/>
  <c r="BG77" i="9"/>
  <c r="BH77" i="9"/>
  <c r="BI77" i="9"/>
  <c r="BJ77" i="9"/>
  <c r="BK77" i="9"/>
  <c r="BL77" i="9"/>
  <c r="BM77" i="9"/>
  <c r="BN77" i="9"/>
  <c r="BO77" i="9"/>
  <c r="BP77" i="9"/>
  <c r="BQ77" i="9"/>
  <c r="BR77" i="9"/>
  <c r="BS77" i="9"/>
  <c r="BT77" i="9"/>
  <c r="BU77" i="9"/>
  <c r="B78" i="9"/>
  <c r="C78" i="9"/>
  <c r="D78" i="9"/>
  <c r="E78" i="9"/>
  <c r="AT78" i="9"/>
  <c r="AM78" i="9"/>
  <c r="AQ78" i="9"/>
  <c r="AR78" i="9"/>
  <c r="AS78" i="9"/>
  <c r="AU78" i="9"/>
  <c r="AV78" i="9"/>
  <c r="AW78" i="9"/>
  <c r="AX78" i="9"/>
  <c r="AY78" i="9"/>
  <c r="AZ78" i="9"/>
  <c r="BA78" i="9"/>
  <c r="BB78" i="9"/>
  <c r="BC78" i="9"/>
  <c r="BD78" i="9"/>
  <c r="BE78" i="9"/>
  <c r="BF78" i="9"/>
  <c r="BG78" i="9"/>
  <c r="BH78" i="9"/>
  <c r="BI78" i="9"/>
  <c r="BJ78" i="9"/>
  <c r="BK78" i="9"/>
  <c r="BL78" i="9"/>
  <c r="BM78" i="9"/>
  <c r="BN78" i="9"/>
  <c r="BO78" i="9"/>
  <c r="BP78" i="9"/>
  <c r="BQ78" i="9"/>
  <c r="BR78" i="9"/>
  <c r="BS78" i="9"/>
  <c r="BT78" i="9"/>
  <c r="BU78" i="9"/>
  <c r="B79" i="9"/>
  <c r="C79" i="9"/>
  <c r="D79" i="9"/>
  <c r="E79" i="9"/>
  <c r="AM79" i="9"/>
  <c r="AQ79" i="9"/>
  <c r="AR79" i="9"/>
  <c r="AS79" i="9"/>
  <c r="AT79" i="9"/>
  <c r="AU79" i="9"/>
  <c r="AV79" i="9"/>
  <c r="AW79" i="9"/>
  <c r="AX79" i="9"/>
  <c r="AY79" i="9"/>
  <c r="AZ79" i="9"/>
  <c r="BA79" i="9"/>
  <c r="BB79" i="9"/>
  <c r="BC79" i="9"/>
  <c r="BD79" i="9"/>
  <c r="BE79" i="9"/>
  <c r="BF79" i="9"/>
  <c r="BG79" i="9"/>
  <c r="BH79" i="9"/>
  <c r="BI79" i="9"/>
  <c r="BJ79" i="9"/>
  <c r="BK79" i="9"/>
  <c r="BL79" i="9"/>
  <c r="BM79" i="9"/>
  <c r="BN79" i="9"/>
  <c r="BO79" i="9"/>
  <c r="BP79" i="9"/>
  <c r="BQ79" i="9"/>
  <c r="BR79" i="9"/>
  <c r="BS79" i="9"/>
  <c r="BT79" i="9"/>
  <c r="BU79" i="9"/>
  <c r="B80" i="9"/>
  <c r="C80" i="9"/>
  <c r="D80" i="9"/>
  <c r="E80" i="9"/>
  <c r="AQ80" i="9"/>
  <c r="AR80" i="9"/>
  <c r="AS80" i="9"/>
  <c r="AT80" i="9"/>
  <c r="AU80" i="9"/>
  <c r="AV80" i="9"/>
  <c r="AW80" i="9"/>
  <c r="AX80" i="9"/>
  <c r="AY80" i="9"/>
  <c r="AZ80" i="9"/>
  <c r="BA80" i="9"/>
  <c r="BB80" i="9"/>
  <c r="BC80" i="9"/>
  <c r="BD80" i="9"/>
  <c r="BE80" i="9"/>
  <c r="BF80" i="9"/>
  <c r="BG80" i="9"/>
  <c r="BH80" i="9"/>
  <c r="BI80" i="9"/>
  <c r="BJ80" i="9"/>
  <c r="BK80" i="9"/>
  <c r="BL80" i="9"/>
  <c r="BM80" i="9"/>
  <c r="BN80" i="9"/>
  <c r="BO80" i="9"/>
  <c r="BP80" i="9"/>
  <c r="BQ80" i="9"/>
  <c r="BR80" i="9"/>
  <c r="BS80" i="9"/>
  <c r="BT80" i="9"/>
  <c r="BU80" i="9"/>
  <c r="AM80" i="9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AM205" i="9" s="1"/>
  <c r="AM206" i="9" s="1"/>
  <c r="AM207" i="9" s="1"/>
  <c r="AM208" i="9" s="1"/>
  <c r="AM209" i="9" s="1"/>
  <c r="AM210" i="9" s="1"/>
  <c r="AM211" i="9" s="1"/>
  <c r="AM212" i="9" s="1"/>
  <c r="AM213" i="9" s="1"/>
  <c r="AM214" i="9" s="1"/>
  <c r="AM215" i="9" s="1"/>
  <c r="AM216" i="9" s="1"/>
  <c r="AM217" i="9" s="1"/>
  <c r="AM218" i="9" s="1"/>
  <c r="AM219" i="9" s="1"/>
  <c r="AM220" i="9" s="1"/>
  <c r="AM221" i="9" s="1"/>
  <c r="AM222" i="9" s="1"/>
  <c r="AM223" i="9" s="1"/>
  <c r="AM224" i="9" s="1"/>
  <c r="AM225" i="9" s="1"/>
  <c r="AM226" i="9" s="1"/>
  <c r="AM227" i="9" s="1"/>
  <c r="AM228" i="9" s="1"/>
  <c r="AM229" i="9" s="1"/>
  <c r="AM230" i="9" s="1"/>
  <c r="AM231" i="9" s="1"/>
  <c r="AM232" i="9" s="1"/>
  <c r="AM233" i="9" s="1"/>
  <c r="AM234" i="9" s="1"/>
  <c r="AM235" i="9" s="1"/>
  <c r="AM236" i="9" s="1"/>
  <c r="AM237" i="9" s="1"/>
  <c r="AM238" i="9" s="1"/>
  <c r="AM239" i="9" s="1"/>
  <c r="AM240" i="9" s="1"/>
  <c r="AM241" i="9" s="1"/>
  <c r="AM242" i="9" s="1"/>
  <c r="AM243" i="9" s="1"/>
  <c r="AM244" i="9" s="1"/>
  <c r="AM245" i="9" s="1"/>
  <c r="AM246" i="9" s="1"/>
  <c r="AM247" i="9" s="1"/>
  <c r="AM248" i="9" s="1"/>
  <c r="AM249" i="9" s="1"/>
  <c r="AM250" i="9" s="1"/>
  <c r="AM251" i="9" s="1"/>
  <c r="AM252" i="9" s="1"/>
  <c r="AM253" i="9" s="1"/>
  <c r="AM254" i="9" s="1"/>
  <c r="AM255" i="9" s="1"/>
  <c r="AM256" i="9" s="1"/>
  <c r="AM257" i="9" s="1"/>
  <c r="AM258" i="9" s="1"/>
  <c r="AM259" i="9" s="1"/>
  <c r="AM260" i="9" s="1"/>
  <c r="AM261" i="9" s="1"/>
  <c r="AM262" i="9" s="1"/>
  <c r="AM263" i="9" s="1"/>
  <c r="AM264" i="9" s="1"/>
  <c r="AM265" i="9" s="1"/>
  <c r="AM266" i="9" s="1"/>
  <c r="AM267" i="9" s="1"/>
  <c r="AM268" i="9" s="1"/>
  <c r="AM269" i="9" s="1"/>
  <c r="AM270" i="9" s="1"/>
  <c r="AM271" i="9" s="1"/>
  <c r="AM272" i="9" s="1"/>
  <c r="AM273" i="9" s="1"/>
  <c r="AM274" i="9" s="1"/>
  <c r="AM275" i="9" s="1"/>
  <c r="AM276" i="9" s="1"/>
  <c r="AM277" i="9" s="1"/>
  <c r="AM278" i="9" s="1"/>
  <c r="AM279" i="9" s="1"/>
  <c r="AM280" i="9" s="1"/>
  <c r="AM281" i="9" s="1"/>
  <c r="AM282" i="9" s="1"/>
  <c r="AM283" i="9" s="1"/>
  <c r="AM284" i="9" s="1"/>
  <c r="AM285" i="9" s="1"/>
  <c r="AM286" i="9" s="1"/>
  <c r="AM287" i="9" s="1"/>
  <c r="AM288" i="9" s="1"/>
  <c r="AM289" i="9" s="1"/>
  <c r="AM290" i="9" s="1"/>
  <c r="AM291" i="9" s="1"/>
  <c r="AM292" i="9" s="1"/>
  <c r="AM293" i="9" s="1"/>
  <c r="AM294" i="9" s="1"/>
  <c r="AM295" i="9" s="1"/>
  <c r="AM296" i="9" s="1"/>
  <c r="AM297" i="9" s="1"/>
  <c r="AM298" i="9" s="1"/>
  <c r="AM299" i="9" s="1"/>
  <c r="AM300" i="9" s="1"/>
  <c r="AM301" i="9" s="1"/>
  <c r="AM302" i="9" s="1"/>
  <c r="AM303" i="9" s="1"/>
  <c r="AM304" i="9" s="1"/>
  <c r="AM305" i="9" s="1"/>
  <c r="AM306" i="9" s="1"/>
  <c r="AM307" i="9" s="1"/>
  <c r="AM308" i="9" s="1"/>
  <c r="AM309" i="9" s="1"/>
  <c r="AM310" i="9" s="1"/>
  <c r="AM311" i="9" s="1"/>
  <c r="AM312" i="9" s="1"/>
  <c r="AM313" i="9" s="1"/>
  <c r="AM314" i="9" s="1"/>
  <c r="AM315" i="9" s="1"/>
  <c r="AM316" i="9" s="1"/>
  <c r="AM317" i="9" s="1"/>
  <c r="AM318" i="9" s="1"/>
  <c r="AM319" i="9" s="1"/>
  <c r="AM320" i="9" s="1"/>
  <c r="AM321" i="9" s="1"/>
  <c r="AM322" i="9" s="1"/>
  <c r="AM323" i="9" s="1"/>
  <c r="AM324" i="9" s="1"/>
  <c r="AM325" i="9" s="1"/>
  <c r="AM326" i="9" s="1"/>
  <c r="AM327" i="9" s="1"/>
  <c r="AM328" i="9" s="1"/>
  <c r="AM329" i="9" s="1"/>
  <c r="AM330" i="9" s="1"/>
  <c r="AM331" i="9" s="1"/>
  <c r="AM332" i="9" s="1"/>
  <c r="AM333" i="9" s="1"/>
  <c r="AM334" i="9" s="1"/>
  <c r="AM335" i="9" s="1"/>
  <c r="AM336" i="9" s="1"/>
  <c r="AM337" i="9" s="1"/>
  <c r="AM338" i="9" s="1"/>
  <c r="AM339" i="9" s="1"/>
  <c r="AM340" i="9" s="1"/>
  <c r="AM341" i="9" s="1"/>
  <c r="AM342" i="9" s="1"/>
  <c r="AM343" i="9" s="1"/>
  <c r="AM344" i="9" s="1"/>
  <c r="AM345" i="9" s="1"/>
  <c r="AM346" i="9" s="1"/>
  <c r="AM347" i="9" s="1"/>
  <c r="AM348" i="9" s="1"/>
  <c r="AM349" i="9" s="1"/>
  <c r="AM350" i="9" s="1"/>
  <c r="AM351" i="9" s="1"/>
  <c r="AM352" i="9" s="1"/>
  <c r="AM353" i="9" s="1"/>
  <c r="AM354" i="9" s="1"/>
  <c r="AM355" i="9" s="1"/>
  <c r="AM356" i="9" s="1"/>
  <c r="AM357" i="9" s="1"/>
  <c r="AM358" i="9" s="1"/>
  <c r="AM359" i="9" s="1"/>
  <c r="AM360" i="9" s="1"/>
  <c r="AM361" i="9" s="1"/>
  <c r="AM362" i="9" s="1"/>
  <c r="AM363" i="9" s="1"/>
  <c r="AM364" i="9" s="1"/>
  <c r="AM365" i="9" s="1"/>
  <c r="AM366" i="9" s="1"/>
  <c r="AM367" i="9" s="1"/>
  <c r="AM368" i="9" s="1"/>
  <c r="AM369" i="9" s="1"/>
  <c r="AM370" i="9" s="1"/>
  <c r="AM371" i="9" s="1"/>
  <c r="AM372" i="9" s="1"/>
  <c r="AM373" i="9" s="1"/>
  <c r="AM374" i="9" s="1"/>
  <c r="AM375" i="9" s="1"/>
  <c r="AM376" i="9" s="1"/>
  <c r="AM377" i="9" s="1"/>
  <c r="AM378" i="9" s="1"/>
  <c r="AM379" i="9" s="1"/>
  <c r="AM380" i="9" s="1"/>
  <c r="AM381" i="9" s="1"/>
  <c r="AM382" i="9" s="1"/>
  <c r="AM383" i="9" s="1"/>
  <c r="AM384" i="9" s="1"/>
  <c r="AM385" i="9" s="1"/>
  <c r="AM386" i="9" s="1"/>
  <c r="AM387" i="9" s="1"/>
  <c r="AM388" i="9" s="1"/>
  <c r="AM389" i="9" s="1"/>
  <c r="AM390" i="9" s="1"/>
  <c r="AM391" i="9" s="1"/>
  <c r="AM392" i="9" s="1"/>
  <c r="AM393" i="9" s="1"/>
  <c r="AM394" i="9" s="1"/>
  <c r="AM395" i="9" s="1"/>
  <c r="AM396" i="9" s="1"/>
  <c r="AM397" i="9" s="1"/>
  <c r="AM398" i="9" s="1"/>
  <c r="AM399" i="9" s="1"/>
  <c r="AM400" i="9" s="1"/>
  <c r="AM401" i="9" s="1"/>
  <c r="AM402" i="9" s="1"/>
  <c r="AM403" i="9" s="1"/>
  <c r="AM404" i="9" s="1"/>
  <c r="AM405" i="9" s="1"/>
  <c r="AM406" i="9" s="1"/>
  <c r="AM407" i="9" s="1"/>
  <c r="AM408" i="9" s="1"/>
  <c r="AM409" i="9" s="1"/>
  <c r="AM410" i="9" s="1"/>
  <c r="AM411" i="9" s="1"/>
  <c r="AM412" i="9" s="1"/>
  <c r="AM413" i="9" s="1"/>
  <c r="AM414" i="9" s="1"/>
  <c r="AM415" i="9" s="1"/>
  <c r="AM416" i="9" s="1"/>
  <c r="AM417" i="9" s="1"/>
  <c r="AM418" i="9" s="1"/>
  <c r="AM419" i="9" s="1"/>
  <c r="AM420" i="9" s="1"/>
  <c r="AM421" i="9" s="1"/>
  <c r="AM422" i="9" s="1"/>
  <c r="AM423" i="9" s="1"/>
  <c r="AM424" i="9" s="1"/>
  <c r="AM425" i="9" s="1"/>
  <c r="AM426" i="9" s="1"/>
  <c r="AM427" i="9" s="1"/>
  <c r="AM428" i="9" s="1"/>
  <c r="AM429" i="9" s="1"/>
  <c r="AM430" i="9" s="1"/>
  <c r="AM431" i="9" s="1"/>
  <c r="AM432" i="9" s="1"/>
  <c r="AM433" i="9" s="1"/>
  <c r="AM434" i="9" s="1"/>
  <c r="AM435" i="9" s="1"/>
  <c r="AM436" i="9" s="1"/>
  <c r="AM437" i="9" s="1"/>
  <c r="AM438" i="9" s="1"/>
  <c r="AM439" i="9" s="1"/>
  <c r="AM440" i="9" s="1"/>
  <c r="AM441" i="9" s="1"/>
  <c r="AM442" i="9" s="1"/>
  <c r="AM443" i="9" s="1"/>
  <c r="AM444" i="9" s="1"/>
  <c r="AM445" i="9" s="1"/>
  <c r="AM446" i="9" s="1"/>
  <c r="AM447" i="9" s="1"/>
  <c r="AM448" i="9" s="1"/>
  <c r="AM449" i="9" s="1"/>
  <c r="AM450" i="9" s="1"/>
  <c r="AM451" i="9" s="1"/>
  <c r="AM452" i="9" s="1"/>
  <c r="AM453" i="9" s="1"/>
  <c r="AM454" i="9" s="1"/>
  <c r="AM455" i="9" s="1"/>
  <c r="AM456" i="9" s="1"/>
  <c r="AM457" i="9" s="1"/>
  <c r="AM458" i="9" s="1"/>
  <c r="AM459" i="9" s="1"/>
  <c r="AM460" i="9" s="1"/>
  <c r="AM461" i="9" s="1"/>
  <c r="AM462" i="9" s="1"/>
  <c r="AM463" i="9" s="1"/>
  <c r="AM464" i="9" s="1"/>
  <c r="AM465" i="9" s="1"/>
  <c r="AM466" i="9" s="1"/>
  <c r="AM467" i="9" s="1"/>
  <c r="AM468" i="9" s="1"/>
  <c r="AM469" i="9" s="1"/>
  <c r="AM470" i="9" s="1"/>
  <c r="AM471" i="9" s="1"/>
  <c r="AM472" i="9" s="1"/>
  <c r="AM473" i="9" s="1"/>
  <c r="AM474" i="9" s="1"/>
  <c r="AM475" i="9" s="1"/>
  <c r="AM476" i="9" s="1"/>
  <c r="AM477" i="9" s="1"/>
  <c r="AM478" i="9" s="1"/>
  <c r="AM479" i="9" s="1"/>
  <c r="AM480" i="9" s="1"/>
  <c r="AM481" i="9" s="1"/>
  <c r="AM482" i="9" s="1"/>
  <c r="AM483" i="9" s="1"/>
  <c r="AM484" i="9" s="1"/>
  <c r="AM485" i="9" s="1"/>
  <c r="AM486" i="9" s="1"/>
  <c r="AM487" i="9" s="1"/>
  <c r="AM488" i="9" s="1"/>
  <c r="AM489" i="9" s="1"/>
  <c r="AM490" i="9" s="1"/>
  <c r="AM491" i="9" s="1"/>
  <c r="AM492" i="9" s="1"/>
  <c r="AM493" i="9" s="1"/>
  <c r="AM494" i="9" s="1"/>
  <c r="AM495" i="9" s="1"/>
  <c r="AM496" i="9" s="1"/>
  <c r="AM497" i="9" s="1"/>
  <c r="AM498" i="9" s="1"/>
  <c r="AM499" i="9" s="1"/>
  <c r="AM500" i="9" s="1"/>
  <c r="AM501" i="9" s="1"/>
  <c r="AM502" i="9" s="1"/>
  <c r="AM503" i="9" s="1"/>
  <c r="AM504" i="9" s="1"/>
  <c r="AM505" i="9" s="1"/>
  <c r="AM506" i="9" s="1"/>
  <c r="AM507" i="9" s="1"/>
  <c r="AM508" i="9" s="1"/>
  <c r="AM509" i="9" s="1"/>
  <c r="AM510" i="9" s="1"/>
  <c r="AM511" i="9" s="1"/>
  <c r="AM512" i="9" s="1"/>
  <c r="AM513" i="9" s="1"/>
  <c r="AM514" i="9" s="1"/>
  <c r="AM515" i="9" s="1"/>
  <c r="AM516" i="9" s="1"/>
  <c r="AM517" i="9" s="1"/>
  <c r="AM518" i="9" s="1"/>
  <c r="AM519" i="9" s="1"/>
  <c r="AM520" i="9" s="1"/>
  <c r="AM521" i="9" s="1"/>
  <c r="AM522" i="9" s="1"/>
  <c r="AM523" i="9" s="1"/>
  <c r="AM524" i="9" s="1"/>
  <c r="AM525" i="9" s="1"/>
  <c r="AM526" i="9" s="1"/>
  <c r="AM527" i="9" s="1"/>
  <c r="AM528" i="9" s="1"/>
  <c r="AM529" i="9" s="1"/>
  <c r="AM530" i="9" s="1"/>
  <c r="AM531" i="9" s="1"/>
  <c r="AM532" i="9" s="1"/>
  <c r="AM533" i="9" s="1"/>
  <c r="AM534" i="9" s="1"/>
  <c r="AM535" i="9" s="1"/>
  <c r="AM536" i="9" s="1"/>
  <c r="AM537" i="9" s="1"/>
  <c r="AM538" i="9" s="1"/>
  <c r="AM539" i="9" s="1"/>
  <c r="AM540" i="9" s="1"/>
  <c r="AM541" i="9" s="1"/>
  <c r="AM542" i="9" s="1"/>
  <c r="AM543" i="9" s="1"/>
  <c r="AM544" i="9" s="1"/>
  <c r="AM545" i="9" s="1"/>
  <c r="AM546" i="9" s="1"/>
  <c r="AM547" i="9" s="1"/>
  <c r="AM548" i="9" s="1"/>
  <c r="AM549" i="9" s="1"/>
  <c r="AM550" i="9" s="1"/>
  <c r="AM551" i="9" s="1"/>
  <c r="AM552" i="9" s="1"/>
  <c r="AM553" i="9" s="1"/>
  <c r="AM554" i="9" s="1"/>
  <c r="AM555" i="9" s="1"/>
  <c r="AM556" i="9" s="1"/>
  <c r="AM557" i="9" s="1"/>
  <c r="AM558" i="9" s="1"/>
  <c r="AM559" i="9" s="1"/>
  <c r="AM560" i="9" s="1"/>
  <c r="AM561" i="9" s="1"/>
  <c r="AM562" i="9" s="1"/>
  <c r="AM563" i="9" s="1"/>
  <c r="AM564" i="9" s="1"/>
  <c r="AM565" i="9" s="1"/>
  <c r="AM566" i="9" s="1"/>
  <c r="AM567" i="9" s="1"/>
  <c r="AM568" i="9" s="1"/>
  <c r="AM569" i="9" s="1"/>
  <c r="AM570" i="9" s="1"/>
  <c r="AM571" i="9" s="1"/>
  <c r="AM572" i="9" s="1"/>
  <c r="AM573" i="9" s="1"/>
  <c r="AM574" i="9" s="1"/>
  <c r="AM575" i="9" s="1"/>
  <c r="AM576" i="9" s="1"/>
  <c r="AM577" i="9" s="1"/>
  <c r="AM578" i="9" s="1"/>
  <c r="AM579" i="9" s="1"/>
  <c r="AM580" i="9" s="1"/>
  <c r="AM581" i="9" s="1"/>
  <c r="AM582" i="9" s="1"/>
  <c r="AM583" i="9" s="1"/>
  <c r="AM584" i="9" s="1"/>
  <c r="AM585" i="9" s="1"/>
  <c r="AM586" i="9" s="1"/>
  <c r="AM587" i="9" s="1"/>
  <c r="AM588" i="9" s="1"/>
  <c r="AM589" i="9" s="1"/>
  <c r="AM590" i="9" s="1"/>
  <c r="AM591" i="9" s="1"/>
  <c r="AM592" i="9" s="1"/>
  <c r="AM593" i="9" s="1"/>
  <c r="AM594" i="9" s="1"/>
  <c r="AM595" i="9" s="1"/>
  <c r="AM596" i="9" s="1"/>
  <c r="AM597" i="9" s="1"/>
  <c r="AM598" i="9" s="1"/>
  <c r="AM599" i="9" s="1"/>
  <c r="AM600" i="9" s="1"/>
  <c r="AM601" i="9" s="1"/>
  <c r="AM602" i="9" s="1"/>
  <c r="AM603" i="9" s="1"/>
  <c r="AM604" i="9" s="1"/>
  <c r="AM605" i="9" s="1"/>
  <c r="AM606" i="9" s="1"/>
  <c r="AM607" i="9" s="1"/>
  <c r="AM608" i="9" s="1"/>
  <c r="AM609" i="9" s="1"/>
  <c r="AM610" i="9" s="1"/>
  <c r="AM611" i="9" s="1"/>
  <c r="AM612" i="9" s="1"/>
  <c r="AM613" i="9" s="1"/>
  <c r="AM614" i="9" s="1"/>
  <c r="AM615" i="9" s="1"/>
  <c r="AM616" i="9" s="1"/>
  <c r="AM617" i="9" s="1"/>
  <c r="AM618" i="9" s="1"/>
  <c r="AM619" i="9" s="1"/>
  <c r="AM620" i="9" s="1"/>
  <c r="AM621" i="9" s="1"/>
  <c r="AM622" i="9" s="1"/>
  <c r="AM623" i="9" s="1"/>
  <c r="AM624" i="9" s="1"/>
  <c r="AM625" i="9" s="1"/>
  <c r="AM626" i="9" s="1"/>
  <c r="AM627" i="9" s="1"/>
  <c r="AM628" i="9" s="1"/>
  <c r="AM629" i="9" s="1"/>
  <c r="AM630" i="9" s="1"/>
  <c r="AM631" i="9" s="1"/>
  <c r="AM632" i="9" s="1"/>
  <c r="AM633" i="9" s="1"/>
  <c r="AM634" i="9" s="1"/>
  <c r="AM635" i="9" s="1"/>
  <c r="AM636" i="9" s="1"/>
  <c r="AM637" i="9" s="1"/>
  <c r="AM638" i="9" s="1"/>
  <c r="AM639" i="9" s="1"/>
  <c r="AM640" i="9" s="1"/>
  <c r="AM641" i="9" s="1"/>
  <c r="AM642" i="9" s="1"/>
  <c r="AM643" i="9" s="1"/>
  <c r="AM644" i="9" s="1"/>
  <c r="AM645" i="9" s="1"/>
  <c r="AM646" i="9" s="1"/>
  <c r="AM647" i="9" s="1"/>
  <c r="AM648" i="9" s="1"/>
  <c r="AM649" i="9" s="1"/>
  <c r="AM650" i="9" s="1"/>
  <c r="AM651" i="9" s="1"/>
  <c r="AM652" i="9" s="1"/>
  <c r="AM653" i="9" s="1"/>
  <c r="AM654" i="9" s="1"/>
  <c r="AM655" i="9" s="1"/>
  <c r="AM656" i="9" s="1"/>
  <c r="AM657" i="9" s="1"/>
  <c r="AM658" i="9" s="1"/>
  <c r="AM659" i="9" s="1"/>
  <c r="AM660" i="9" s="1"/>
  <c r="AM661" i="9" s="1"/>
  <c r="AM662" i="9" s="1"/>
  <c r="AM663" i="9" s="1"/>
  <c r="AM664" i="9" s="1"/>
  <c r="AM665" i="9" s="1"/>
  <c r="AM666" i="9" s="1"/>
  <c r="AM667" i="9" s="1"/>
  <c r="AM668" i="9" s="1"/>
  <c r="AM669" i="9" s="1"/>
  <c r="AM670" i="9" s="1"/>
  <c r="AM671" i="9" s="1"/>
  <c r="AM672" i="9" s="1"/>
  <c r="AM673" i="9" s="1"/>
  <c r="AM674" i="9" s="1"/>
  <c r="AM675" i="9" s="1"/>
  <c r="AM676" i="9" s="1"/>
  <c r="AM677" i="9" s="1"/>
  <c r="AM678" i="9" s="1"/>
  <c r="AM679" i="9" s="1"/>
  <c r="AM680" i="9" s="1"/>
  <c r="AM681" i="9" s="1"/>
  <c r="AM682" i="9" s="1"/>
  <c r="AM683" i="9" s="1"/>
  <c r="AM684" i="9" s="1"/>
  <c r="AM685" i="9" s="1"/>
  <c r="AM686" i="9" s="1"/>
  <c r="AM687" i="9" s="1"/>
  <c r="AM688" i="9" s="1"/>
  <c r="AM689" i="9" s="1"/>
  <c r="AM690" i="9" s="1"/>
  <c r="AM691" i="9" s="1"/>
  <c r="AM692" i="9" s="1"/>
  <c r="AM693" i="9" s="1"/>
  <c r="AM694" i="9" s="1"/>
  <c r="AM695" i="9" s="1"/>
  <c r="AM696" i="9" s="1"/>
  <c r="AM697" i="9" s="1"/>
  <c r="AM698" i="9" s="1"/>
  <c r="AM699" i="9" s="1"/>
  <c r="AM700" i="9" s="1"/>
  <c r="AM701" i="9" s="1"/>
  <c r="AM702" i="9" s="1"/>
  <c r="AM703" i="9" s="1"/>
  <c r="AM704" i="9" s="1"/>
  <c r="AM705" i="9" s="1"/>
  <c r="AM706" i="9" s="1"/>
  <c r="AM707" i="9" s="1"/>
  <c r="AM708" i="9" s="1"/>
  <c r="AM709" i="9" s="1"/>
  <c r="AM710" i="9" s="1"/>
  <c r="AM711" i="9" s="1"/>
  <c r="AM712" i="9" s="1"/>
  <c r="AM713" i="9" s="1"/>
  <c r="AM714" i="9" s="1"/>
  <c r="AM715" i="9" s="1"/>
  <c r="AM716" i="9" s="1"/>
  <c r="AM717" i="9" s="1"/>
  <c r="AM718" i="9" s="1"/>
  <c r="AM719" i="9" s="1"/>
  <c r="AM720" i="9" s="1"/>
  <c r="AM721" i="9" s="1"/>
  <c r="AM722" i="9" s="1"/>
  <c r="AM723" i="9" s="1"/>
  <c r="AM724" i="9" s="1"/>
  <c r="AM725" i="9" s="1"/>
  <c r="AM726" i="9" s="1"/>
  <c r="AM727" i="9" s="1"/>
  <c r="AM728" i="9" s="1"/>
  <c r="AM729" i="9" s="1"/>
  <c r="AM730" i="9" s="1"/>
  <c r="AM731" i="9" s="1"/>
  <c r="AM732" i="9" s="1"/>
  <c r="AM733" i="9" s="1"/>
  <c r="AM734" i="9" s="1"/>
  <c r="AM735" i="9" s="1"/>
  <c r="AM736" i="9" s="1"/>
  <c r="AM737" i="9" s="1"/>
  <c r="AM738" i="9" s="1"/>
  <c r="AM739" i="9" s="1"/>
  <c r="AM740" i="9" s="1"/>
  <c r="AM741" i="9" s="1"/>
  <c r="AM742" i="9" s="1"/>
  <c r="AM743" i="9" s="1"/>
  <c r="AM744" i="9" s="1"/>
  <c r="AM745" i="9" s="1"/>
  <c r="AM746" i="9" s="1"/>
  <c r="AM747" i="9" s="1"/>
  <c r="AM748" i="9" s="1"/>
  <c r="AM749" i="9" s="1"/>
  <c r="AM750" i="9" s="1"/>
  <c r="AM751" i="9" s="1"/>
  <c r="AM752" i="9" s="1"/>
  <c r="AM753" i="9" s="1"/>
  <c r="AM754" i="9" s="1"/>
  <c r="AM755" i="9" s="1"/>
  <c r="AM756" i="9" s="1"/>
  <c r="AM757" i="9" s="1"/>
  <c r="AM758" i="9" s="1"/>
  <c r="AM759" i="9" s="1"/>
  <c r="AM760" i="9" s="1"/>
  <c r="AM761" i="9" s="1"/>
  <c r="AM762" i="9" s="1"/>
  <c r="AM763" i="9" s="1"/>
  <c r="AM764" i="9" s="1"/>
  <c r="AM765" i="9" s="1"/>
  <c r="AM766" i="9" s="1"/>
  <c r="AM767" i="9" s="1"/>
  <c r="AM768" i="9" s="1"/>
  <c r="AM769" i="9" s="1"/>
  <c r="AM770" i="9" s="1"/>
  <c r="AM771" i="9" s="1"/>
  <c r="AM772" i="9" s="1"/>
  <c r="AM773" i="9" s="1"/>
  <c r="AM774" i="9" s="1"/>
  <c r="AM775" i="9" s="1"/>
  <c r="AM776" i="9" s="1"/>
  <c r="AM777" i="9" s="1"/>
  <c r="AM778" i="9" s="1"/>
  <c r="AM779" i="9" s="1"/>
  <c r="AM780" i="9" s="1"/>
  <c r="AM781" i="9" s="1"/>
  <c r="AM782" i="9" s="1"/>
  <c r="AM783" i="9" s="1"/>
  <c r="AM784" i="9" s="1"/>
  <c r="AM785" i="9" s="1"/>
  <c r="AM786" i="9" s="1"/>
  <c r="AM787" i="9" s="1"/>
  <c r="AM788" i="9" s="1"/>
  <c r="AM789" i="9" s="1"/>
  <c r="AM790" i="9" s="1"/>
  <c r="AM791" i="9" s="1"/>
  <c r="AM792" i="9" s="1"/>
  <c r="AM793" i="9" s="1"/>
  <c r="AM794" i="9" s="1"/>
  <c r="AM795" i="9" s="1"/>
  <c r="AM796" i="9" s="1"/>
  <c r="AM797" i="9" s="1"/>
  <c r="AM798" i="9" s="1"/>
  <c r="AM799" i="9" s="1"/>
  <c r="AM800" i="9" s="1"/>
  <c r="AM801" i="9" s="1"/>
  <c r="AM802" i="9" s="1"/>
  <c r="AM803" i="9" s="1"/>
  <c r="AM804" i="9" s="1"/>
  <c r="AM805" i="9" s="1"/>
  <c r="AM806" i="9" s="1"/>
  <c r="AM807" i="9" s="1"/>
  <c r="AM808" i="9" s="1"/>
  <c r="AM809" i="9" s="1"/>
  <c r="AM810" i="9" s="1"/>
  <c r="AM811" i="9" s="1"/>
  <c r="AM812" i="9" s="1"/>
  <c r="AM813" i="9" s="1"/>
  <c r="AM814" i="9" s="1"/>
  <c r="AM815" i="9" s="1"/>
  <c r="AM816" i="9" s="1"/>
  <c r="AM817" i="9" s="1"/>
  <c r="AM818" i="9" s="1"/>
  <c r="AM819" i="9" s="1"/>
  <c r="AM820" i="9" s="1"/>
  <c r="AM821" i="9" s="1"/>
  <c r="AM822" i="9" s="1"/>
  <c r="AM823" i="9" s="1"/>
  <c r="AM824" i="9" s="1"/>
  <c r="AM825" i="9" s="1"/>
  <c r="AM826" i="9" s="1"/>
  <c r="AM827" i="9" s="1"/>
  <c r="AM828" i="9" s="1"/>
  <c r="AM829" i="9" s="1"/>
  <c r="AM830" i="9" s="1"/>
  <c r="AM831" i="9" s="1"/>
  <c r="AM832" i="9" s="1"/>
  <c r="AM833" i="9" s="1"/>
  <c r="AM834" i="9" s="1"/>
  <c r="AM835" i="9" s="1"/>
  <c r="AM836" i="9" s="1"/>
  <c r="AM837" i="9" s="1"/>
  <c r="AM838" i="9" s="1"/>
  <c r="AM839" i="9" s="1"/>
  <c r="AM840" i="9" s="1"/>
  <c r="AM841" i="9" s="1"/>
  <c r="AM842" i="9" s="1"/>
  <c r="AM843" i="9" s="1"/>
  <c r="AM844" i="9" s="1"/>
  <c r="AM845" i="9" s="1"/>
  <c r="AM846" i="9" s="1"/>
  <c r="AM847" i="9" s="1"/>
  <c r="AM848" i="9" s="1"/>
  <c r="AM849" i="9" s="1"/>
  <c r="AM850" i="9" s="1"/>
  <c r="AM851" i="9" s="1"/>
  <c r="AM852" i="9" s="1"/>
  <c r="AM853" i="9" s="1"/>
  <c r="AM854" i="9" s="1"/>
  <c r="AM855" i="9" s="1"/>
  <c r="AM856" i="9" s="1"/>
  <c r="AM857" i="9" s="1"/>
  <c r="AM858" i="9" s="1"/>
  <c r="AM859" i="9" s="1"/>
  <c r="AM860" i="9" s="1"/>
  <c r="AM861" i="9" s="1"/>
  <c r="AM862" i="9" s="1"/>
  <c r="AM863" i="9" s="1"/>
  <c r="AM864" i="9" s="1"/>
  <c r="AM865" i="9" s="1"/>
  <c r="AM866" i="9" s="1"/>
  <c r="AM867" i="9" s="1"/>
  <c r="AM868" i="9" s="1"/>
  <c r="AM869" i="9" s="1"/>
  <c r="AM870" i="9" s="1"/>
  <c r="AM871" i="9" s="1"/>
  <c r="AM872" i="9" s="1"/>
  <c r="AM873" i="9" s="1"/>
  <c r="AM874" i="9" s="1"/>
  <c r="AM875" i="9" s="1"/>
  <c r="AM876" i="9" s="1"/>
  <c r="AM877" i="9" s="1"/>
  <c r="AM878" i="9" s="1"/>
  <c r="AM879" i="9" s="1"/>
  <c r="AM880" i="9" s="1"/>
  <c r="AM881" i="9" s="1"/>
  <c r="AM882" i="9" s="1"/>
  <c r="AM883" i="9" s="1"/>
  <c r="AM884" i="9" s="1"/>
  <c r="AM885" i="9" s="1"/>
  <c r="AM886" i="9" s="1"/>
  <c r="AM887" i="9" s="1"/>
  <c r="AM888" i="9" s="1"/>
  <c r="AM889" i="9" s="1"/>
  <c r="AM890" i="9" s="1"/>
  <c r="AM891" i="9" s="1"/>
  <c r="AM892" i="9" s="1"/>
  <c r="AM893" i="9" s="1"/>
  <c r="AM894" i="9" s="1"/>
  <c r="AM895" i="9" s="1"/>
  <c r="AM896" i="9" s="1"/>
  <c r="AM897" i="9" s="1"/>
  <c r="AM898" i="9" s="1"/>
  <c r="AM899" i="9" s="1"/>
  <c r="AM900" i="9" s="1"/>
  <c r="AM901" i="9" s="1"/>
  <c r="AM902" i="9" s="1"/>
  <c r="AM903" i="9" s="1"/>
  <c r="AM904" i="9" s="1"/>
  <c r="AM905" i="9" s="1"/>
  <c r="AM906" i="9" s="1"/>
  <c r="AM907" i="9" s="1"/>
  <c r="AM908" i="9" s="1"/>
  <c r="AM909" i="9" s="1"/>
  <c r="AM910" i="9" s="1"/>
  <c r="AM911" i="9" s="1"/>
  <c r="AM912" i="9" s="1"/>
  <c r="AM913" i="9" s="1"/>
  <c r="AM914" i="9" s="1"/>
  <c r="AM915" i="9" s="1"/>
  <c r="AM916" i="9" s="1"/>
  <c r="AM917" i="9" s="1"/>
  <c r="AM918" i="9" s="1"/>
  <c r="AM919" i="9" s="1"/>
  <c r="AM920" i="9" s="1"/>
  <c r="AM921" i="9" s="1"/>
  <c r="AM922" i="9" s="1"/>
  <c r="AM923" i="9" s="1"/>
  <c r="AM924" i="9" s="1"/>
  <c r="AM925" i="9" s="1"/>
  <c r="AM926" i="9" s="1"/>
  <c r="AM927" i="9" s="1"/>
  <c r="AM928" i="9" s="1"/>
  <c r="AM929" i="9" s="1"/>
  <c r="AM930" i="9" s="1"/>
  <c r="AM931" i="9" s="1"/>
  <c r="AM932" i="9" s="1"/>
  <c r="AM933" i="9" s="1"/>
  <c r="AM934" i="9" s="1"/>
  <c r="AM935" i="9" s="1"/>
  <c r="AM936" i="9" s="1"/>
  <c r="AM937" i="9" s="1"/>
  <c r="AM938" i="9" s="1"/>
  <c r="AM939" i="9" s="1"/>
  <c r="AM940" i="9" s="1"/>
  <c r="AM941" i="9" s="1"/>
  <c r="AM942" i="9" s="1"/>
  <c r="AM943" i="9" s="1"/>
  <c r="AM944" i="9" s="1"/>
  <c r="AM945" i="9" s="1"/>
  <c r="AM946" i="9" s="1"/>
  <c r="AM947" i="9" s="1"/>
  <c r="AM948" i="9" s="1"/>
  <c r="AM949" i="9" s="1"/>
  <c r="AM950" i="9" s="1"/>
  <c r="AM951" i="9" s="1"/>
  <c r="AM952" i="9" s="1"/>
  <c r="AM953" i="9" s="1"/>
  <c r="AM954" i="9" s="1"/>
  <c r="AM955" i="9" s="1"/>
  <c r="AM956" i="9" s="1"/>
  <c r="AM957" i="9" s="1"/>
  <c r="AM958" i="9" s="1"/>
  <c r="AM959" i="9" s="1"/>
  <c r="AM960" i="9" s="1"/>
  <c r="AM961" i="9" s="1"/>
  <c r="AM962" i="9" s="1"/>
  <c r="AM963" i="9" s="1"/>
  <c r="AM964" i="9" s="1"/>
  <c r="AM965" i="9" s="1"/>
  <c r="AM966" i="9" s="1"/>
  <c r="AM967" i="9" s="1"/>
  <c r="AM968" i="9" s="1"/>
  <c r="AM969" i="9" s="1"/>
  <c r="AM970" i="9" s="1"/>
  <c r="AM971" i="9" s="1"/>
  <c r="AM972" i="9" s="1"/>
  <c r="AM973" i="9" s="1"/>
  <c r="AM974" i="9" s="1"/>
  <c r="AM975" i="9" s="1"/>
  <c r="AM976" i="9" s="1"/>
  <c r="AM977" i="9" s="1"/>
  <c r="AM978" i="9" s="1"/>
  <c r="AM979" i="9" s="1"/>
  <c r="AM980" i="9" s="1"/>
  <c r="AM981" i="9" s="1"/>
  <c r="AM982" i="9" s="1"/>
  <c r="AM983" i="9" s="1"/>
  <c r="AM984" i="9" s="1"/>
  <c r="AM985" i="9" s="1"/>
  <c r="AM986" i="9" s="1"/>
  <c r="AM987" i="9" s="1"/>
  <c r="AM988" i="9" s="1"/>
  <c r="AM989" i="9" s="1"/>
  <c r="AM990" i="9" s="1"/>
  <c r="AM991" i="9" s="1"/>
  <c r="AM992" i="9" s="1"/>
  <c r="AM993" i="9" s="1"/>
  <c r="AM994" i="9" s="1"/>
  <c r="AM995" i="9" s="1"/>
  <c r="AM996" i="9" s="1"/>
  <c r="AM997" i="9" s="1"/>
  <c r="AM998" i="9" s="1"/>
  <c r="AM999" i="9" s="1"/>
  <c r="AM1000" i="9" s="1"/>
  <c r="AM1001" i="9" s="1"/>
  <c r="AM1002" i="9" s="1"/>
  <c r="AM1003" i="9" s="1"/>
  <c r="AM1004" i="9" s="1"/>
  <c r="AM1005" i="9" s="1"/>
  <c r="AM1006" i="9" s="1"/>
  <c r="AM1007" i="9" s="1"/>
  <c r="AM1008" i="9" s="1"/>
  <c r="AM1009" i="9" s="1"/>
  <c r="AM1010" i="9" s="1"/>
  <c r="AM1011" i="9" s="1"/>
  <c r="AM1012" i="9" s="1"/>
  <c r="AM1013" i="9" s="1"/>
  <c r="AM1014" i="9" s="1"/>
  <c r="AM1015" i="9" s="1"/>
  <c r="AM1016" i="9" s="1"/>
  <c r="AM1017" i="9" s="1"/>
  <c r="AM1018" i="9" s="1"/>
  <c r="AM1019" i="9" s="1"/>
  <c r="AM1020" i="9" s="1"/>
  <c r="AM1021" i="9" s="1"/>
  <c r="AM1022" i="9" s="1"/>
  <c r="AM1023" i="9" s="1"/>
  <c r="AM1024" i="9" s="1"/>
  <c r="AM1025" i="9" s="1"/>
  <c r="AM1026" i="9" s="1"/>
  <c r="AM1027" i="9" s="1"/>
  <c r="AM1028" i="9" s="1"/>
  <c r="AM1029" i="9" s="1"/>
  <c r="AM1030" i="9" s="1"/>
  <c r="AM1031" i="9" s="1"/>
  <c r="AM1032" i="9" s="1"/>
  <c r="AM1033" i="9" s="1"/>
  <c r="AM1034" i="9" s="1"/>
  <c r="AM1035" i="9" s="1"/>
  <c r="AM1036" i="9" s="1"/>
  <c r="AM1037" i="9" s="1"/>
  <c r="AM1038" i="9" s="1"/>
  <c r="AM1039" i="9" s="1"/>
  <c r="AM1040" i="9" s="1"/>
  <c r="AM1041" i="9" s="1"/>
  <c r="AM1042" i="9" s="1"/>
  <c r="AM1043" i="9" s="1"/>
  <c r="AM1044" i="9" s="1"/>
  <c r="AM1045" i="9" s="1"/>
  <c r="AM1046" i="9" s="1"/>
  <c r="AM1047" i="9" s="1"/>
  <c r="AM1048" i="9" s="1"/>
  <c r="AM1049" i="9" s="1"/>
  <c r="AM1050" i="9" s="1"/>
  <c r="AM1051" i="9" s="1"/>
  <c r="AM1052" i="9" s="1"/>
  <c r="AM1053" i="9" s="1"/>
  <c r="AM1054" i="9" s="1"/>
  <c r="AM1055" i="9" s="1"/>
  <c r="AM1056" i="9" s="1"/>
  <c r="AM1057" i="9" s="1"/>
  <c r="AM1058" i="9" s="1"/>
  <c r="AM1059" i="9" s="1"/>
  <c r="AM1060" i="9" s="1"/>
  <c r="AM1061" i="9" s="1"/>
  <c r="AM1062" i="9" s="1"/>
  <c r="AM1063" i="9" s="1"/>
  <c r="AM1064" i="9" s="1"/>
  <c r="AM1065" i="9" s="1"/>
  <c r="AM1066" i="9" s="1"/>
  <c r="AM1067" i="9" s="1"/>
  <c r="AM1068" i="9" s="1"/>
  <c r="AM1069" i="9" s="1"/>
  <c r="AM1070" i="9" s="1"/>
  <c r="AM1071" i="9" s="1"/>
  <c r="AM1072" i="9" s="1"/>
  <c r="AM1073" i="9" s="1"/>
  <c r="AM1074" i="9" s="1"/>
  <c r="AM1075" i="9" s="1"/>
  <c r="AM1076" i="9" s="1"/>
  <c r="AM1077" i="9" s="1"/>
  <c r="AM1078" i="9" s="1"/>
  <c r="AM1079" i="9" s="1"/>
  <c r="AM1080" i="9" s="1"/>
  <c r="AM1081" i="9" s="1"/>
  <c r="AM1082" i="9" s="1"/>
  <c r="AM1083" i="9" s="1"/>
  <c r="AM1084" i="9" s="1"/>
  <c r="AM1085" i="9" s="1"/>
  <c r="AM1086" i="9" s="1"/>
  <c r="AM1087" i="9" s="1"/>
  <c r="AM1088" i="9" s="1"/>
  <c r="AM1089" i="9" s="1"/>
  <c r="AM1090" i="9" s="1"/>
  <c r="AM1091" i="9" s="1"/>
  <c r="AM1092" i="9" s="1"/>
  <c r="AM1093" i="9" s="1"/>
  <c r="AM1094" i="9" s="1"/>
  <c r="AM1095" i="9" s="1"/>
  <c r="AM1096" i="9" s="1"/>
  <c r="AM1097" i="9" s="1"/>
  <c r="AM1098" i="9" s="1"/>
  <c r="AM1099" i="9" s="1"/>
  <c r="AM1100" i="9" s="1"/>
  <c r="AM1101" i="9" s="1"/>
  <c r="AM1102" i="9" s="1"/>
  <c r="B81" i="9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B205" i="9" s="1"/>
  <c r="B206" i="9" s="1"/>
  <c r="B207" i="9" s="1"/>
  <c r="B208" i="9" s="1"/>
  <c r="B209" i="9" s="1"/>
  <c r="B210" i="9" s="1"/>
  <c r="B211" i="9" s="1"/>
  <c r="B212" i="9" s="1"/>
  <c r="B213" i="9" s="1"/>
  <c r="B214" i="9" s="1"/>
  <c r="B215" i="9" s="1"/>
  <c r="B216" i="9" s="1"/>
  <c r="B217" i="9" s="1"/>
  <c r="B218" i="9" s="1"/>
  <c r="B219" i="9" s="1"/>
  <c r="B220" i="9" s="1"/>
  <c r="B221" i="9" s="1"/>
  <c r="B222" i="9" s="1"/>
  <c r="B223" i="9" s="1"/>
  <c r="B224" i="9" s="1"/>
  <c r="B225" i="9" s="1"/>
  <c r="B226" i="9" s="1"/>
  <c r="B227" i="9" s="1"/>
  <c r="B228" i="9" s="1"/>
  <c r="B229" i="9" s="1"/>
  <c r="B230" i="9" s="1"/>
  <c r="B231" i="9" s="1"/>
  <c r="B232" i="9" s="1"/>
  <c r="B233" i="9" s="1"/>
  <c r="B234" i="9" s="1"/>
  <c r="B235" i="9" s="1"/>
  <c r="B236" i="9" s="1"/>
  <c r="B237" i="9" s="1"/>
  <c r="B238" i="9" s="1"/>
  <c r="B239" i="9" s="1"/>
  <c r="B240" i="9" s="1"/>
  <c r="B241" i="9" s="1"/>
  <c r="B242" i="9" s="1"/>
  <c r="B243" i="9" s="1"/>
  <c r="B244" i="9" s="1"/>
  <c r="B245" i="9" s="1"/>
  <c r="B246" i="9" s="1"/>
  <c r="B247" i="9" s="1"/>
  <c r="B248" i="9" s="1"/>
  <c r="B249" i="9" s="1"/>
  <c r="B250" i="9" s="1"/>
  <c r="B251" i="9" s="1"/>
  <c r="B252" i="9" s="1"/>
  <c r="B253" i="9" s="1"/>
  <c r="B254" i="9" s="1"/>
  <c r="B255" i="9" s="1"/>
  <c r="B256" i="9" s="1"/>
  <c r="B257" i="9" s="1"/>
  <c r="B258" i="9" s="1"/>
  <c r="B259" i="9" s="1"/>
  <c r="B260" i="9" s="1"/>
  <c r="B261" i="9" s="1"/>
  <c r="B262" i="9" s="1"/>
  <c r="B263" i="9" s="1"/>
  <c r="B264" i="9" s="1"/>
  <c r="B265" i="9" s="1"/>
  <c r="B266" i="9" s="1"/>
  <c r="B267" i="9" s="1"/>
  <c r="B268" i="9" s="1"/>
  <c r="B269" i="9" s="1"/>
  <c r="B270" i="9" s="1"/>
  <c r="B271" i="9" s="1"/>
  <c r="B272" i="9" s="1"/>
  <c r="B273" i="9" s="1"/>
  <c r="B274" i="9" s="1"/>
  <c r="B275" i="9" s="1"/>
  <c r="B276" i="9" s="1"/>
  <c r="B277" i="9" s="1"/>
  <c r="B278" i="9" s="1"/>
  <c r="B279" i="9" s="1"/>
  <c r="B280" i="9" s="1"/>
  <c r="B281" i="9" s="1"/>
  <c r="B282" i="9" s="1"/>
  <c r="B283" i="9" s="1"/>
  <c r="B284" i="9" s="1"/>
  <c r="B285" i="9" s="1"/>
  <c r="B286" i="9" s="1"/>
  <c r="B287" i="9" s="1"/>
  <c r="B288" i="9" s="1"/>
  <c r="B289" i="9" s="1"/>
  <c r="B290" i="9" s="1"/>
  <c r="B291" i="9" s="1"/>
  <c r="B292" i="9" s="1"/>
  <c r="B293" i="9" s="1"/>
  <c r="B294" i="9" s="1"/>
  <c r="B295" i="9" s="1"/>
  <c r="B296" i="9" s="1"/>
  <c r="B297" i="9" s="1"/>
  <c r="B298" i="9" s="1"/>
  <c r="B299" i="9" s="1"/>
  <c r="B300" i="9" s="1"/>
  <c r="B301" i="9" s="1"/>
  <c r="B302" i="9" s="1"/>
  <c r="B303" i="9" s="1"/>
  <c r="B304" i="9" s="1"/>
  <c r="B305" i="9" s="1"/>
  <c r="B306" i="9" s="1"/>
  <c r="B307" i="9" s="1"/>
  <c r="B308" i="9" s="1"/>
  <c r="B309" i="9" s="1"/>
  <c r="B310" i="9" s="1"/>
  <c r="B311" i="9" s="1"/>
  <c r="B312" i="9" s="1"/>
  <c r="B313" i="9" s="1"/>
  <c r="B314" i="9" s="1"/>
  <c r="B315" i="9" s="1"/>
  <c r="B316" i="9" s="1"/>
  <c r="B317" i="9" s="1"/>
  <c r="B318" i="9" s="1"/>
  <c r="B319" i="9" s="1"/>
  <c r="B320" i="9" s="1"/>
  <c r="B321" i="9" s="1"/>
  <c r="B322" i="9" s="1"/>
  <c r="B323" i="9" s="1"/>
  <c r="B324" i="9" s="1"/>
  <c r="B325" i="9" s="1"/>
  <c r="B326" i="9" s="1"/>
  <c r="B327" i="9" s="1"/>
  <c r="B328" i="9" s="1"/>
  <c r="B329" i="9" s="1"/>
  <c r="B330" i="9" s="1"/>
  <c r="B331" i="9" s="1"/>
  <c r="B332" i="9" s="1"/>
  <c r="B333" i="9" s="1"/>
  <c r="B334" i="9" s="1"/>
  <c r="B335" i="9" s="1"/>
  <c r="B336" i="9" s="1"/>
  <c r="B337" i="9" s="1"/>
  <c r="B338" i="9" s="1"/>
  <c r="B339" i="9" s="1"/>
  <c r="B340" i="9" s="1"/>
  <c r="B341" i="9" s="1"/>
  <c r="B342" i="9" s="1"/>
  <c r="B343" i="9" s="1"/>
  <c r="B344" i="9" s="1"/>
  <c r="B345" i="9" s="1"/>
  <c r="B346" i="9" s="1"/>
  <c r="B347" i="9" s="1"/>
  <c r="B348" i="9" s="1"/>
  <c r="B349" i="9" s="1"/>
  <c r="B350" i="9" s="1"/>
  <c r="B351" i="9" s="1"/>
  <c r="B352" i="9" s="1"/>
  <c r="B353" i="9" s="1"/>
  <c r="B354" i="9" s="1"/>
  <c r="B355" i="9" s="1"/>
  <c r="B356" i="9" s="1"/>
  <c r="B357" i="9" s="1"/>
  <c r="B358" i="9" s="1"/>
  <c r="B359" i="9" s="1"/>
  <c r="B360" i="9" s="1"/>
  <c r="B361" i="9" s="1"/>
  <c r="B362" i="9" s="1"/>
  <c r="B363" i="9" s="1"/>
  <c r="B364" i="9" s="1"/>
  <c r="B365" i="9" s="1"/>
  <c r="B366" i="9" s="1"/>
  <c r="B367" i="9" s="1"/>
  <c r="B368" i="9" s="1"/>
  <c r="B369" i="9" s="1"/>
  <c r="B370" i="9" s="1"/>
  <c r="B371" i="9" s="1"/>
  <c r="B372" i="9" s="1"/>
  <c r="B373" i="9" s="1"/>
  <c r="B374" i="9" s="1"/>
  <c r="B375" i="9" s="1"/>
  <c r="B376" i="9" s="1"/>
  <c r="B377" i="9" s="1"/>
  <c r="B378" i="9" s="1"/>
  <c r="B379" i="9" s="1"/>
  <c r="B380" i="9" s="1"/>
  <c r="B381" i="9" s="1"/>
  <c r="B382" i="9" s="1"/>
  <c r="B383" i="9" s="1"/>
  <c r="B384" i="9" s="1"/>
  <c r="B385" i="9" s="1"/>
  <c r="B386" i="9" s="1"/>
  <c r="B387" i="9" s="1"/>
  <c r="B388" i="9" s="1"/>
  <c r="B389" i="9" s="1"/>
  <c r="B390" i="9" s="1"/>
  <c r="B391" i="9" s="1"/>
  <c r="B392" i="9" s="1"/>
  <c r="B393" i="9" s="1"/>
  <c r="B394" i="9" s="1"/>
  <c r="B395" i="9" s="1"/>
  <c r="B396" i="9" s="1"/>
  <c r="B397" i="9" s="1"/>
  <c r="B398" i="9" s="1"/>
  <c r="B399" i="9" s="1"/>
  <c r="B400" i="9" s="1"/>
  <c r="B401" i="9" s="1"/>
  <c r="B402" i="9" s="1"/>
  <c r="B403" i="9" s="1"/>
  <c r="B404" i="9" s="1"/>
  <c r="B405" i="9" s="1"/>
  <c r="B406" i="9" s="1"/>
  <c r="B407" i="9" s="1"/>
  <c r="B408" i="9" s="1"/>
  <c r="B409" i="9" s="1"/>
  <c r="B410" i="9" s="1"/>
  <c r="B411" i="9" s="1"/>
  <c r="B412" i="9" s="1"/>
  <c r="B413" i="9" s="1"/>
  <c r="B414" i="9" s="1"/>
  <c r="B415" i="9" s="1"/>
  <c r="B416" i="9" s="1"/>
  <c r="B417" i="9" s="1"/>
  <c r="B418" i="9" s="1"/>
  <c r="B419" i="9" s="1"/>
  <c r="B420" i="9" s="1"/>
  <c r="B421" i="9" s="1"/>
  <c r="B422" i="9" s="1"/>
  <c r="B423" i="9" s="1"/>
  <c r="B424" i="9" s="1"/>
  <c r="B425" i="9" s="1"/>
  <c r="B426" i="9" s="1"/>
  <c r="B427" i="9" s="1"/>
  <c r="B428" i="9" s="1"/>
  <c r="B429" i="9" s="1"/>
  <c r="B430" i="9" s="1"/>
  <c r="B431" i="9" s="1"/>
  <c r="B432" i="9" s="1"/>
  <c r="B433" i="9" s="1"/>
  <c r="B434" i="9" s="1"/>
  <c r="B435" i="9" s="1"/>
  <c r="B436" i="9" s="1"/>
  <c r="B437" i="9" s="1"/>
  <c r="B438" i="9" s="1"/>
  <c r="B439" i="9" s="1"/>
  <c r="B440" i="9" s="1"/>
  <c r="B441" i="9" s="1"/>
  <c r="B442" i="9" s="1"/>
  <c r="B443" i="9" s="1"/>
  <c r="B444" i="9" s="1"/>
  <c r="B445" i="9" s="1"/>
  <c r="B446" i="9" s="1"/>
  <c r="B447" i="9" s="1"/>
  <c r="B448" i="9" s="1"/>
  <c r="B449" i="9" s="1"/>
  <c r="B450" i="9" s="1"/>
  <c r="B451" i="9" s="1"/>
  <c r="B452" i="9" s="1"/>
  <c r="B453" i="9" s="1"/>
  <c r="B454" i="9" s="1"/>
  <c r="B455" i="9" s="1"/>
  <c r="B456" i="9" s="1"/>
  <c r="B457" i="9" s="1"/>
  <c r="B458" i="9" s="1"/>
  <c r="B459" i="9" s="1"/>
  <c r="B460" i="9" s="1"/>
  <c r="B461" i="9" s="1"/>
  <c r="B462" i="9" s="1"/>
  <c r="B463" i="9" s="1"/>
  <c r="B464" i="9" s="1"/>
  <c r="B465" i="9" s="1"/>
  <c r="B466" i="9" s="1"/>
  <c r="B467" i="9" s="1"/>
  <c r="B468" i="9" s="1"/>
  <c r="B469" i="9" s="1"/>
  <c r="B470" i="9" s="1"/>
  <c r="B471" i="9" s="1"/>
  <c r="B472" i="9" s="1"/>
  <c r="B473" i="9" s="1"/>
  <c r="B474" i="9" s="1"/>
  <c r="B475" i="9" s="1"/>
  <c r="B476" i="9" s="1"/>
  <c r="B477" i="9" s="1"/>
  <c r="B478" i="9" s="1"/>
  <c r="B479" i="9" s="1"/>
  <c r="B480" i="9" s="1"/>
  <c r="B481" i="9" s="1"/>
  <c r="B482" i="9" s="1"/>
  <c r="B483" i="9" s="1"/>
  <c r="B484" i="9" s="1"/>
  <c r="B485" i="9" s="1"/>
  <c r="B486" i="9" s="1"/>
  <c r="B487" i="9" s="1"/>
  <c r="B488" i="9" s="1"/>
  <c r="B489" i="9" s="1"/>
  <c r="B490" i="9" s="1"/>
  <c r="B491" i="9" s="1"/>
  <c r="B492" i="9" s="1"/>
  <c r="B493" i="9" s="1"/>
  <c r="B494" i="9" s="1"/>
  <c r="B495" i="9" s="1"/>
  <c r="B496" i="9" s="1"/>
  <c r="B497" i="9" s="1"/>
  <c r="B498" i="9" s="1"/>
  <c r="B499" i="9" s="1"/>
  <c r="B500" i="9" s="1"/>
  <c r="B501" i="9" s="1"/>
  <c r="B502" i="9" s="1"/>
  <c r="B503" i="9" s="1"/>
  <c r="B504" i="9" s="1"/>
  <c r="B505" i="9" s="1"/>
  <c r="B506" i="9" s="1"/>
  <c r="B507" i="9" s="1"/>
  <c r="B508" i="9" s="1"/>
  <c r="B509" i="9" s="1"/>
  <c r="B510" i="9" s="1"/>
  <c r="B511" i="9" s="1"/>
  <c r="B512" i="9" s="1"/>
  <c r="B513" i="9" s="1"/>
  <c r="B514" i="9" s="1"/>
  <c r="B515" i="9" s="1"/>
  <c r="B516" i="9" s="1"/>
  <c r="B517" i="9" s="1"/>
  <c r="B518" i="9" s="1"/>
  <c r="B519" i="9" s="1"/>
  <c r="B520" i="9" s="1"/>
  <c r="B521" i="9" s="1"/>
  <c r="B522" i="9" s="1"/>
  <c r="B523" i="9" s="1"/>
  <c r="B524" i="9" s="1"/>
  <c r="B525" i="9" s="1"/>
  <c r="B526" i="9" s="1"/>
  <c r="B527" i="9" s="1"/>
  <c r="B528" i="9" s="1"/>
  <c r="B529" i="9" s="1"/>
  <c r="B530" i="9" s="1"/>
  <c r="B531" i="9" s="1"/>
  <c r="B532" i="9" s="1"/>
  <c r="B533" i="9" s="1"/>
  <c r="B534" i="9" s="1"/>
  <c r="B535" i="9" s="1"/>
  <c r="B536" i="9" s="1"/>
  <c r="B537" i="9" s="1"/>
  <c r="B538" i="9" s="1"/>
  <c r="B539" i="9" s="1"/>
  <c r="B540" i="9" s="1"/>
  <c r="B541" i="9" s="1"/>
  <c r="B542" i="9" s="1"/>
  <c r="B543" i="9" s="1"/>
  <c r="B544" i="9" s="1"/>
  <c r="B545" i="9" s="1"/>
  <c r="B546" i="9" s="1"/>
  <c r="B547" i="9" s="1"/>
  <c r="B548" i="9" s="1"/>
  <c r="B549" i="9" s="1"/>
  <c r="B550" i="9" s="1"/>
  <c r="B551" i="9" s="1"/>
  <c r="B552" i="9" s="1"/>
  <c r="B553" i="9" s="1"/>
  <c r="B554" i="9" s="1"/>
  <c r="B555" i="9" s="1"/>
  <c r="B556" i="9" s="1"/>
  <c r="B557" i="9" s="1"/>
  <c r="B558" i="9" s="1"/>
  <c r="B559" i="9" s="1"/>
  <c r="B560" i="9" s="1"/>
  <c r="B561" i="9" s="1"/>
  <c r="B562" i="9" s="1"/>
  <c r="B563" i="9" s="1"/>
  <c r="B564" i="9" s="1"/>
  <c r="B565" i="9" s="1"/>
  <c r="B566" i="9" s="1"/>
  <c r="B567" i="9" s="1"/>
  <c r="B568" i="9" s="1"/>
  <c r="B569" i="9" s="1"/>
  <c r="B570" i="9" s="1"/>
  <c r="B571" i="9" s="1"/>
  <c r="B572" i="9" s="1"/>
  <c r="B573" i="9" s="1"/>
  <c r="B574" i="9" s="1"/>
  <c r="B575" i="9" s="1"/>
  <c r="B576" i="9" s="1"/>
  <c r="B577" i="9" s="1"/>
  <c r="B578" i="9" s="1"/>
  <c r="B579" i="9" s="1"/>
  <c r="B580" i="9" s="1"/>
  <c r="B581" i="9" s="1"/>
  <c r="B582" i="9" s="1"/>
  <c r="B583" i="9" s="1"/>
  <c r="B584" i="9" s="1"/>
  <c r="B585" i="9" s="1"/>
  <c r="B586" i="9" s="1"/>
  <c r="B587" i="9" s="1"/>
  <c r="B588" i="9" s="1"/>
  <c r="B589" i="9" s="1"/>
  <c r="B590" i="9" s="1"/>
  <c r="B591" i="9" s="1"/>
  <c r="B592" i="9" s="1"/>
  <c r="B593" i="9" s="1"/>
  <c r="B594" i="9" s="1"/>
  <c r="B595" i="9" s="1"/>
  <c r="B596" i="9" s="1"/>
  <c r="B597" i="9" s="1"/>
  <c r="B598" i="9" s="1"/>
  <c r="B599" i="9" s="1"/>
  <c r="B600" i="9" s="1"/>
  <c r="B601" i="9" s="1"/>
  <c r="B602" i="9" s="1"/>
  <c r="B603" i="9" s="1"/>
  <c r="B604" i="9" s="1"/>
  <c r="B605" i="9" s="1"/>
  <c r="B606" i="9" s="1"/>
  <c r="B607" i="9" s="1"/>
  <c r="B608" i="9" s="1"/>
  <c r="B609" i="9" s="1"/>
  <c r="B610" i="9" s="1"/>
  <c r="B611" i="9" s="1"/>
  <c r="B612" i="9" s="1"/>
  <c r="B613" i="9" s="1"/>
  <c r="B614" i="9" s="1"/>
  <c r="B615" i="9" s="1"/>
  <c r="B616" i="9" s="1"/>
  <c r="B617" i="9" s="1"/>
  <c r="B618" i="9" s="1"/>
  <c r="B619" i="9" s="1"/>
  <c r="B620" i="9" s="1"/>
  <c r="B621" i="9" s="1"/>
  <c r="B622" i="9" s="1"/>
  <c r="B623" i="9" s="1"/>
  <c r="B624" i="9" s="1"/>
  <c r="B625" i="9" s="1"/>
  <c r="B626" i="9" s="1"/>
  <c r="B627" i="9" s="1"/>
  <c r="B628" i="9" s="1"/>
  <c r="B629" i="9" s="1"/>
  <c r="B630" i="9" s="1"/>
  <c r="B631" i="9" s="1"/>
  <c r="B632" i="9" s="1"/>
  <c r="B633" i="9" s="1"/>
  <c r="B634" i="9" s="1"/>
  <c r="B635" i="9" s="1"/>
  <c r="B636" i="9" s="1"/>
  <c r="B637" i="9" s="1"/>
  <c r="B638" i="9" s="1"/>
  <c r="B639" i="9" s="1"/>
  <c r="B640" i="9" s="1"/>
  <c r="B641" i="9" s="1"/>
  <c r="B642" i="9" s="1"/>
  <c r="B643" i="9" s="1"/>
  <c r="B644" i="9" s="1"/>
  <c r="B645" i="9" s="1"/>
  <c r="B646" i="9" s="1"/>
  <c r="B647" i="9" s="1"/>
  <c r="B648" i="9" s="1"/>
  <c r="B649" i="9" s="1"/>
  <c r="B650" i="9" s="1"/>
  <c r="B651" i="9" s="1"/>
  <c r="B652" i="9" s="1"/>
  <c r="B653" i="9" s="1"/>
  <c r="B654" i="9" s="1"/>
  <c r="B655" i="9" s="1"/>
  <c r="B656" i="9" s="1"/>
  <c r="B657" i="9" s="1"/>
  <c r="B658" i="9" s="1"/>
  <c r="B659" i="9" s="1"/>
  <c r="B660" i="9" s="1"/>
  <c r="B661" i="9" s="1"/>
  <c r="B662" i="9" s="1"/>
  <c r="B663" i="9" s="1"/>
  <c r="B664" i="9" s="1"/>
  <c r="B665" i="9" s="1"/>
  <c r="B666" i="9" s="1"/>
  <c r="B667" i="9" s="1"/>
  <c r="B668" i="9" s="1"/>
  <c r="B669" i="9" s="1"/>
  <c r="B670" i="9" s="1"/>
  <c r="B671" i="9" s="1"/>
  <c r="B672" i="9" s="1"/>
  <c r="B673" i="9" s="1"/>
  <c r="B674" i="9" s="1"/>
  <c r="B675" i="9" s="1"/>
  <c r="B676" i="9" s="1"/>
  <c r="B677" i="9" s="1"/>
  <c r="B678" i="9" s="1"/>
  <c r="B679" i="9" s="1"/>
  <c r="B680" i="9" s="1"/>
  <c r="B681" i="9" s="1"/>
  <c r="B682" i="9" s="1"/>
  <c r="B683" i="9" s="1"/>
  <c r="B684" i="9" s="1"/>
  <c r="B685" i="9" s="1"/>
  <c r="B686" i="9" s="1"/>
  <c r="B687" i="9" s="1"/>
  <c r="B688" i="9" s="1"/>
  <c r="B689" i="9" s="1"/>
  <c r="B690" i="9" s="1"/>
  <c r="B691" i="9" s="1"/>
  <c r="B692" i="9" s="1"/>
  <c r="B693" i="9" s="1"/>
  <c r="B694" i="9" s="1"/>
  <c r="B695" i="9" s="1"/>
  <c r="B696" i="9" s="1"/>
  <c r="B697" i="9" s="1"/>
  <c r="B698" i="9" s="1"/>
  <c r="B699" i="9" s="1"/>
  <c r="B700" i="9" s="1"/>
  <c r="B701" i="9" s="1"/>
  <c r="B702" i="9" s="1"/>
  <c r="B703" i="9" s="1"/>
  <c r="B704" i="9" s="1"/>
  <c r="B705" i="9" s="1"/>
  <c r="B706" i="9" s="1"/>
  <c r="B707" i="9" s="1"/>
  <c r="B708" i="9" s="1"/>
  <c r="B709" i="9" s="1"/>
  <c r="B710" i="9" s="1"/>
  <c r="B711" i="9" s="1"/>
  <c r="B712" i="9" s="1"/>
  <c r="B713" i="9" s="1"/>
  <c r="B714" i="9" s="1"/>
  <c r="B715" i="9" s="1"/>
  <c r="B716" i="9" s="1"/>
  <c r="B717" i="9" s="1"/>
  <c r="B718" i="9" s="1"/>
  <c r="B719" i="9" s="1"/>
  <c r="B720" i="9" s="1"/>
  <c r="B721" i="9" s="1"/>
  <c r="B722" i="9" s="1"/>
  <c r="B723" i="9" s="1"/>
  <c r="B724" i="9" s="1"/>
  <c r="B725" i="9" s="1"/>
  <c r="B726" i="9" s="1"/>
  <c r="B727" i="9" s="1"/>
  <c r="B728" i="9" s="1"/>
  <c r="B729" i="9" s="1"/>
  <c r="B730" i="9" s="1"/>
  <c r="B731" i="9" s="1"/>
  <c r="B732" i="9" s="1"/>
  <c r="B733" i="9" s="1"/>
  <c r="B734" i="9" s="1"/>
  <c r="B735" i="9" s="1"/>
  <c r="B736" i="9" s="1"/>
  <c r="B737" i="9" s="1"/>
  <c r="B738" i="9" s="1"/>
  <c r="B739" i="9" s="1"/>
  <c r="B740" i="9" s="1"/>
  <c r="B741" i="9" s="1"/>
  <c r="B742" i="9" s="1"/>
  <c r="B743" i="9" s="1"/>
  <c r="B744" i="9" s="1"/>
  <c r="B745" i="9" s="1"/>
  <c r="B746" i="9" s="1"/>
  <c r="B747" i="9" s="1"/>
  <c r="B748" i="9" s="1"/>
  <c r="B749" i="9" s="1"/>
  <c r="B750" i="9" s="1"/>
  <c r="B751" i="9" s="1"/>
  <c r="B752" i="9" s="1"/>
  <c r="B753" i="9" s="1"/>
  <c r="B754" i="9" s="1"/>
  <c r="B755" i="9" s="1"/>
  <c r="B756" i="9" s="1"/>
  <c r="B757" i="9" s="1"/>
  <c r="B758" i="9" s="1"/>
  <c r="B759" i="9" s="1"/>
  <c r="B760" i="9" s="1"/>
  <c r="B761" i="9" s="1"/>
  <c r="B762" i="9" s="1"/>
  <c r="B763" i="9" s="1"/>
  <c r="B764" i="9" s="1"/>
  <c r="B765" i="9" s="1"/>
  <c r="B766" i="9" s="1"/>
  <c r="B767" i="9" s="1"/>
  <c r="B768" i="9" s="1"/>
  <c r="B769" i="9" s="1"/>
  <c r="B770" i="9" s="1"/>
  <c r="B771" i="9" s="1"/>
  <c r="B772" i="9" s="1"/>
  <c r="B773" i="9" s="1"/>
  <c r="B774" i="9" s="1"/>
  <c r="B775" i="9" s="1"/>
  <c r="B776" i="9" s="1"/>
  <c r="B777" i="9" s="1"/>
  <c r="B778" i="9" s="1"/>
  <c r="B779" i="9" s="1"/>
  <c r="B780" i="9" s="1"/>
  <c r="B781" i="9" s="1"/>
  <c r="B782" i="9" s="1"/>
  <c r="B783" i="9" s="1"/>
  <c r="B784" i="9" s="1"/>
  <c r="B785" i="9" s="1"/>
  <c r="B786" i="9" s="1"/>
  <c r="B787" i="9" s="1"/>
  <c r="B788" i="9" s="1"/>
  <c r="B789" i="9" s="1"/>
  <c r="B790" i="9" s="1"/>
  <c r="B791" i="9" s="1"/>
  <c r="B792" i="9" s="1"/>
  <c r="B793" i="9" s="1"/>
  <c r="B794" i="9" s="1"/>
  <c r="B795" i="9" s="1"/>
  <c r="B796" i="9" s="1"/>
  <c r="B797" i="9" s="1"/>
  <c r="B798" i="9" s="1"/>
  <c r="B799" i="9" s="1"/>
  <c r="B800" i="9" s="1"/>
  <c r="B801" i="9" s="1"/>
  <c r="B802" i="9" s="1"/>
  <c r="B803" i="9" s="1"/>
  <c r="B804" i="9" s="1"/>
  <c r="B805" i="9" s="1"/>
  <c r="B806" i="9" s="1"/>
  <c r="B807" i="9" s="1"/>
  <c r="B808" i="9" s="1"/>
  <c r="B809" i="9" s="1"/>
  <c r="B810" i="9" s="1"/>
  <c r="B811" i="9" s="1"/>
  <c r="B812" i="9" s="1"/>
  <c r="B813" i="9" s="1"/>
  <c r="B814" i="9" s="1"/>
  <c r="B815" i="9" s="1"/>
  <c r="B816" i="9" s="1"/>
  <c r="B817" i="9" s="1"/>
  <c r="B818" i="9" s="1"/>
  <c r="B819" i="9" s="1"/>
  <c r="B820" i="9" s="1"/>
  <c r="B821" i="9" s="1"/>
  <c r="B822" i="9" s="1"/>
  <c r="B823" i="9" s="1"/>
  <c r="B824" i="9" s="1"/>
  <c r="B825" i="9" s="1"/>
  <c r="B826" i="9" s="1"/>
  <c r="B827" i="9" s="1"/>
  <c r="B828" i="9" s="1"/>
  <c r="B829" i="9" s="1"/>
  <c r="B830" i="9" s="1"/>
  <c r="B831" i="9" s="1"/>
  <c r="B832" i="9" s="1"/>
  <c r="B833" i="9" s="1"/>
  <c r="B834" i="9" s="1"/>
  <c r="B835" i="9" s="1"/>
  <c r="B836" i="9" s="1"/>
  <c r="B837" i="9" s="1"/>
  <c r="B838" i="9" s="1"/>
  <c r="B839" i="9" s="1"/>
  <c r="B840" i="9" s="1"/>
  <c r="B841" i="9" s="1"/>
  <c r="B842" i="9" s="1"/>
  <c r="B843" i="9" s="1"/>
  <c r="B844" i="9" s="1"/>
  <c r="B845" i="9" s="1"/>
  <c r="B846" i="9" s="1"/>
  <c r="B847" i="9" s="1"/>
  <c r="B848" i="9" s="1"/>
  <c r="B849" i="9" s="1"/>
  <c r="B850" i="9" s="1"/>
  <c r="B851" i="9" s="1"/>
  <c r="B852" i="9" s="1"/>
  <c r="B853" i="9" s="1"/>
  <c r="B854" i="9" s="1"/>
  <c r="B855" i="9" s="1"/>
  <c r="B856" i="9" s="1"/>
  <c r="B857" i="9" s="1"/>
  <c r="B858" i="9" s="1"/>
  <c r="B859" i="9" s="1"/>
  <c r="B860" i="9" s="1"/>
  <c r="B861" i="9" s="1"/>
  <c r="B862" i="9" s="1"/>
  <c r="B863" i="9" s="1"/>
  <c r="B864" i="9" s="1"/>
  <c r="B865" i="9" s="1"/>
  <c r="B866" i="9" s="1"/>
  <c r="B867" i="9" s="1"/>
  <c r="B868" i="9" s="1"/>
  <c r="B869" i="9" s="1"/>
  <c r="B870" i="9" s="1"/>
  <c r="B871" i="9" s="1"/>
  <c r="B872" i="9" s="1"/>
  <c r="B873" i="9" s="1"/>
  <c r="B874" i="9" s="1"/>
  <c r="B875" i="9" s="1"/>
  <c r="B876" i="9" s="1"/>
  <c r="B877" i="9" s="1"/>
  <c r="B878" i="9" s="1"/>
  <c r="B879" i="9" s="1"/>
  <c r="B880" i="9" s="1"/>
  <c r="B881" i="9" s="1"/>
  <c r="B882" i="9" s="1"/>
  <c r="B883" i="9" s="1"/>
  <c r="B884" i="9" s="1"/>
  <c r="B885" i="9" s="1"/>
  <c r="B886" i="9" s="1"/>
  <c r="B887" i="9" s="1"/>
  <c r="B888" i="9" s="1"/>
  <c r="B889" i="9" s="1"/>
  <c r="B890" i="9" s="1"/>
  <c r="B891" i="9" s="1"/>
  <c r="B892" i="9" s="1"/>
  <c r="B893" i="9" s="1"/>
  <c r="B894" i="9" s="1"/>
  <c r="B895" i="9" s="1"/>
  <c r="B896" i="9" s="1"/>
  <c r="B897" i="9" s="1"/>
  <c r="B898" i="9" s="1"/>
  <c r="B899" i="9" s="1"/>
  <c r="B900" i="9" s="1"/>
  <c r="B901" i="9" s="1"/>
  <c r="B902" i="9" s="1"/>
  <c r="B903" i="9" s="1"/>
  <c r="B904" i="9" s="1"/>
  <c r="B905" i="9" s="1"/>
  <c r="B906" i="9" s="1"/>
  <c r="B907" i="9" s="1"/>
  <c r="B908" i="9" s="1"/>
  <c r="B909" i="9" s="1"/>
  <c r="B910" i="9" s="1"/>
  <c r="B911" i="9" s="1"/>
  <c r="B912" i="9" s="1"/>
  <c r="B913" i="9" s="1"/>
  <c r="B914" i="9" s="1"/>
  <c r="B915" i="9" s="1"/>
  <c r="B916" i="9" s="1"/>
  <c r="B917" i="9" s="1"/>
  <c r="B918" i="9" s="1"/>
  <c r="B919" i="9" s="1"/>
  <c r="B920" i="9" s="1"/>
  <c r="B921" i="9" s="1"/>
  <c r="B922" i="9" s="1"/>
  <c r="B923" i="9" s="1"/>
  <c r="B924" i="9" s="1"/>
  <c r="B925" i="9" s="1"/>
  <c r="B926" i="9" s="1"/>
  <c r="B927" i="9" s="1"/>
  <c r="B928" i="9" s="1"/>
  <c r="B929" i="9" s="1"/>
  <c r="B930" i="9" s="1"/>
  <c r="B931" i="9" s="1"/>
  <c r="B932" i="9" s="1"/>
  <c r="B933" i="9" s="1"/>
  <c r="B934" i="9" s="1"/>
  <c r="B935" i="9" s="1"/>
  <c r="B936" i="9" s="1"/>
  <c r="B937" i="9" s="1"/>
  <c r="B938" i="9" s="1"/>
  <c r="B939" i="9" s="1"/>
  <c r="B940" i="9" s="1"/>
  <c r="B941" i="9" s="1"/>
  <c r="B942" i="9" s="1"/>
  <c r="B943" i="9" s="1"/>
  <c r="B944" i="9" s="1"/>
  <c r="B945" i="9" s="1"/>
  <c r="B946" i="9" s="1"/>
  <c r="B947" i="9" s="1"/>
  <c r="B948" i="9" s="1"/>
  <c r="B949" i="9" s="1"/>
  <c r="B950" i="9" s="1"/>
  <c r="B951" i="9" s="1"/>
  <c r="B952" i="9" s="1"/>
  <c r="B953" i="9" s="1"/>
  <c r="B954" i="9" s="1"/>
  <c r="B955" i="9" s="1"/>
  <c r="B956" i="9" s="1"/>
  <c r="B957" i="9" s="1"/>
  <c r="B958" i="9" s="1"/>
  <c r="B959" i="9" s="1"/>
  <c r="B960" i="9" s="1"/>
  <c r="B961" i="9" s="1"/>
  <c r="B962" i="9" s="1"/>
  <c r="B963" i="9" s="1"/>
  <c r="B964" i="9" s="1"/>
  <c r="B965" i="9" s="1"/>
  <c r="B966" i="9" s="1"/>
  <c r="B967" i="9" s="1"/>
  <c r="B968" i="9" s="1"/>
  <c r="B969" i="9" s="1"/>
  <c r="B970" i="9" s="1"/>
  <c r="B971" i="9" s="1"/>
  <c r="B972" i="9" s="1"/>
  <c r="B973" i="9" s="1"/>
  <c r="B974" i="9" s="1"/>
  <c r="B975" i="9" s="1"/>
  <c r="B976" i="9" s="1"/>
  <c r="B977" i="9" s="1"/>
  <c r="B978" i="9" s="1"/>
  <c r="B979" i="9" s="1"/>
  <c r="B980" i="9" s="1"/>
  <c r="B981" i="9" s="1"/>
  <c r="B982" i="9" s="1"/>
  <c r="B983" i="9" s="1"/>
  <c r="B984" i="9" s="1"/>
  <c r="B985" i="9" s="1"/>
  <c r="B986" i="9" s="1"/>
  <c r="B987" i="9" s="1"/>
  <c r="B988" i="9" s="1"/>
  <c r="B989" i="9" s="1"/>
  <c r="B990" i="9" s="1"/>
  <c r="B991" i="9" s="1"/>
  <c r="B992" i="9" s="1"/>
  <c r="B993" i="9" s="1"/>
  <c r="B994" i="9" s="1"/>
  <c r="B995" i="9" s="1"/>
  <c r="B996" i="9" s="1"/>
  <c r="B997" i="9" s="1"/>
  <c r="B998" i="9" s="1"/>
  <c r="B999" i="9" s="1"/>
  <c r="B1000" i="9" s="1"/>
  <c r="B1001" i="9" s="1"/>
  <c r="B1002" i="9" s="1"/>
  <c r="B1003" i="9" s="1"/>
  <c r="B1004" i="9" s="1"/>
  <c r="B1005" i="9" s="1"/>
  <c r="B1006" i="9" s="1"/>
  <c r="B1007" i="9" s="1"/>
  <c r="B1008" i="9" s="1"/>
  <c r="B1009" i="9" s="1"/>
  <c r="B1010" i="9" s="1"/>
  <c r="B1011" i="9" s="1"/>
  <c r="B1012" i="9" s="1"/>
  <c r="B1013" i="9" s="1"/>
  <c r="B1014" i="9" s="1"/>
  <c r="B1015" i="9" s="1"/>
  <c r="B1016" i="9" s="1"/>
  <c r="B1017" i="9" s="1"/>
  <c r="B1018" i="9" s="1"/>
  <c r="B1019" i="9" s="1"/>
  <c r="B1020" i="9" s="1"/>
  <c r="B1021" i="9" s="1"/>
  <c r="B1022" i="9" s="1"/>
  <c r="B1023" i="9" s="1"/>
  <c r="B1024" i="9" s="1"/>
  <c r="B1025" i="9" s="1"/>
  <c r="B1026" i="9" s="1"/>
  <c r="B1027" i="9" s="1"/>
  <c r="B1028" i="9" s="1"/>
  <c r="B1029" i="9" s="1"/>
  <c r="B1030" i="9" s="1"/>
  <c r="B1031" i="9" s="1"/>
  <c r="B1032" i="9" s="1"/>
  <c r="B1033" i="9" s="1"/>
  <c r="B1034" i="9" s="1"/>
  <c r="B1035" i="9" s="1"/>
  <c r="B1036" i="9" s="1"/>
  <c r="B1037" i="9" s="1"/>
  <c r="B1038" i="9" s="1"/>
  <c r="B1039" i="9" s="1"/>
  <c r="B1040" i="9" s="1"/>
  <c r="B1041" i="9" s="1"/>
  <c r="B1042" i="9" s="1"/>
  <c r="B1043" i="9" s="1"/>
  <c r="B1044" i="9" s="1"/>
  <c r="B1045" i="9" s="1"/>
  <c r="B1046" i="9" s="1"/>
  <c r="B1047" i="9" s="1"/>
  <c r="B1048" i="9" s="1"/>
  <c r="B1049" i="9" s="1"/>
  <c r="B1050" i="9" s="1"/>
  <c r="B1051" i="9" s="1"/>
  <c r="B1052" i="9" s="1"/>
  <c r="B1053" i="9" s="1"/>
  <c r="B1054" i="9" s="1"/>
  <c r="B1055" i="9" s="1"/>
  <c r="B1056" i="9" s="1"/>
  <c r="B1057" i="9" s="1"/>
  <c r="B1058" i="9" s="1"/>
  <c r="B1059" i="9" s="1"/>
  <c r="B1060" i="9" s="1"/>
  <c r="B1061" i="9" s="1"/>
  <c r="B1062" i="9" s="1"/>
  <c r="B1063" i="9" s="1"/>
  <c r="B1064" i="9" s="1"/>
  <c r="B1065" i="9" s="1"/>
  <c r="B1066" i="9" s="1"/>
  <c r="B1067" i="9" s="1"/>
  <c r="B1068" i="9" s="1"/>
  <c r="B1069" i="9" s="1"/>
  <c r="B1070" i="9" s="1"/>
  <c r="B1071" i="9" s="1"/>
  <c r="B1072" i="9" s="1"/>
  <c r="B1073" i="9" s="1"/>
  <c r="B1074" i="9" s="1"/>
  <c r="B1075" i="9" s="1"/>
  <c r="B1076" i="9" s="1"/>
  <c r="B1077" i="9" s="1"/>
  <c r="B1078" i="9" s="1"/>
  <c r="B1079" i="9" s="1"/>
  <c r="B1080" i="9" s="1"/>
  <c r="B1081" i="9" s="1"/>
  <c r="B1082" i="9" s="1"/>
  <c r="B1083" i="9" s="1"/>
  <c r="B1084" i="9" s="1"/>
  <c r="B1085" i="9" s="1"/>
  <c r="B1086" i="9" s="1"/>
  <c r="B1087" i="9" s="1"/>
  <c r="B1088" i="9" s="1"/>
  <c r="B1089" i="9" s="1"/>
  <c r="B1090" i="9" s="1"/>
  <c r="B1091" i="9" s="1"/>
  <c r="B1092" i="9" s="1"/>
  <c r="B1093" i="9" s="1"/>
  <c r="B1094" i="9" s="1"/>
  <c r="B1095" i="9" s="1"/>
  <c r="B1096" i="9" s="1"/>
  <c r="B1097" i="9" s="1"/>
  <c r="B1098" i="9" s="1"/>
  <c r="B1099" i="9" s="1"/>
  <c r="B1100" i="9" s="1"/>
  <c r="B1101" i="9" s="1"/>
  <c r="B1102" i="9" s="1"/>
  <c r="C81" i="9"/>
  <c r="D81" i="9"/>
  <c r="E81" i="9"/>
  <c r="C82" i="9"/>
  <c r="D82" i="9"/>
  <c r="E82" i="9"/>
  <c r="C83" i="9"/>
  <c r="D83" i="9"/>
  <c r="E83" i="9"/>
  <c r="C84" i="9"/>
  <c r="D84" i="9"/>
  <c r="E84" i="9"/>
  <c r="C85" i="9"/>
  <c r="D85" i="9"/>
  <c r="E85" i="9"/>
  <c r="C86" i="9"/>
  <c r="D86" i="9"/>
  <c r="E86" i="9"/>
  <c r="C87" i="9"/>
  <c r="D87" i="9"/>
  <c r="E87" i="9"/>
  <c r="C88" i="9"/>
  <c r="D88" i="9"/>
  <c r="E88" i="9"/>
  <c r="C89" i="9"/>
  <c r="D89" i="9"/>
  <c r="E89" i="9"/>
  <c r="C90" i="9"/>
  <c r="D90" i="9"/>
  <c r="E90" i="9"/>
  <c r="C91" i="9"/>
  <c r="D91" i="9"/>
  <c r="E91" i="9"/>
  <c r="C92" i="9"/>
  <c r="D92" i="9"/>
  <c r="E92" i="9"/>
  <c r="C93" i="9"/>
  <c r="D93" i="9"/>
  <c r="E93" i="9"/>
  <c r="C94" i="9"/>
  <c r="D94" i="9"/>
  <c r="E94" i="9"/>
  <c r="C95" i="9"/>
  <c r="D95" i="9"/>
  <c r="E95" i="9"/>
  <c r="C96" i="9"/>
  <c r="D96" i="9"/>
  <c r="E96" i="9"/>
  <c r="C97" i="9"/>
  <c r="D97" i="9"/>
  <c r="E97" i="9"/>
  <c r="C98" i="9"/>
  <c r="D98" i="9"/>
  <c r="E98" i="9"/>
  <c r="C99" i="9"/>
  <c r="D99" i="9"/>
  <c r="E99" i="9"/>
  <c r="C100" i="9"/>
  <c r="D100" i="9"/>
  <c r="E100" i="9"/>
  <c r="C101" i="9"/>
  <c r="D101" i="9"/>
  <c r="E101" i="9"/>
  <c r="C102" i="9"/>
  <c r="D102" i="9"/>
  <c r="E102" i="9"/>
  <c r="C103" i="9"/>
  <c r="D103" i="9"/>
  <c r="E103" i="9"/>
  <c r="C104" i="9"/>
  <c r="D104" i="9"/>
  <c r="E104" i="9"/>
  <c r="C105" i="9"/>
  <c r="D105" i="9"/>
  <c r="E105" i="9"/>
  <c r="C106" i="9"/>
  <c r="D106" i="9"/>
  <c r="E106" i="9"/>
  <c r="C107" i="9"/>
  <c r="D107" i="9"/>
  <c r="E107" i="9"/>
  <c r="C108" i="9"/>
  <c r="D108" i="9"/>
  <c r="E108" i="9"/>
  <c r="C109" i="9"/>
  <c r="D109" i="9"/>
  <c r="E109" i="9"/>
  <c r="C110" i="9"/>
  <c r="D110" i="9"/>
  <c r="E110" i="9"/>
  <c r="C111" i="9"/>
  <c r="D111" i="9"/>
  <c r="E111" i="9"/>
  <c r="C112" i="9"/>
  <c r="D112" i="9"/>
  <c r="E112" i="9"/>
  <c r="C113" i="9"/>
  <c r="D113" i="9"/>
  <c r="E113" i="9"/>
  <c r="C114" i="9"/>
  <c r="D114" i="9"/>
  <c r="E114" i="9"/>
  <c r="C115" i="9"/>
  <c r="D115" i="9"/>
  <c r="E115" i="9"/>
  <c r="C116" i="9"/>
  <c r="D116" i="9"/>
  <c r="E116" i="9"/>
  <c r="C117" i="9"/>
  <c r="D117" i="9"/>
  <c r="E117" i="9"/>
  <c r="C118" i="9"/>
  <c r="D118" i="9"/>
  <c r="E118" i="9"/>
  <c r="C119" i="9"/>
  <c r="D119" i="9"/>
  <c r="E119" i="9"/>
  <c r="C120" i="9"/>
  <c r="D120" i="9"/>
  <c r="E120" i="9"/>
  <c r="C121" i="9"/>
  <c r="D121" i="9"/>
  <c r="E121" i="9"/>
  <c r="C122" i="9"/>
  <c r="D122" i="9"/>
  <c r="E122" i="9"/>
  <c r="C123" i="9"/>
  <c r="D123" i="9"/>
  <c r="E123" i="9"/>
  <c r="C124" i="9"/>
  <c r="D124" i="9"/>
  <c r="E124" i="9"/>
  <c r="C125" i="9"/>
  <c r="D125" i="9"/>
  <c r="E125" i="9"/>
  <c r="C126" i="9"/>
  <c r="D126" i="9"/>
  <c r="E126" i="9"/>
  <c r="C127" i="9"/>
  <c r="D127" i="9"/>
  <c r="E127" i="9"/>
  <c r="C128" i="9"/>
  <c r="D128" i="9"/>
  <c r="E128" i="9"/>
  <c r="C129" i="9"/>
  <c r="D129" i="9"/>
  <c r="E129" i="9"/>
  <c r="C130" i="9"/>
  <c r="D130" i="9"/>
  <c r="E130" i="9"/>
  <c r="C131" i="9"/>
  <c r="D131" i="9"/>
  <c r="E131" i="9"/>
  <c r="C132" i="9"/>
  <c r="D132" i="9"/>
  <c r="E132" i="9"/>
  <c r="C133" i="9"/>
  <c r="D133" i="9"/>
  <c r="E133" i="9"/>
  <c r="C134" i="9"/>
  <c r="D134" i="9"/>
  <c r="E134" i="9"/>
  <c r="C135" i="9"/>
  <c r="D135" i="9"/>
  <c r="E135" i="9"/>
  <c r="C136" i="9"/>
  <c r="D136" i="9"/>
  <c r="E136" i="9"/>
  <c r="C137" i="9"/>
  <c r="D137" i="9"/>
  <c r="E137" i="9"/>
  <c r="C138" i="9"/>
  <c r="D138" i="9"/>
  <c r="E138" i="9"/>
  <c r="C139" i="9"/>
  <c r="D139" i="9"/>
  <c r="E139" i="9"/>
  <c r="C140" i="9"/>
  <c r="D140" i="9"/>
  <c r="E140" i="9"/>
  <c r="C141" i="9"/>
  <c r="D141" i="9"/>
  <c r="E141" i="9"/>
  <c r="C142" i="9"/>
  <c r="D142" i="9"/>
  <c r="E142" i="9"/>
  <c r="C143" i="9"/>
  <c r="D143" i="9"/>
  <c r="E143" i="9"/>
  <c r="C144" i="9"/>
  <c r="D144" i="9"/>
  <c r="E144" i="9"/>
  <c r="C145" i="9"/>
  <c r="D145" i="9"/>
  <c r="E145" i="9"/>
  <c r="C146" i="9"/>
  <c r="D146" i="9"/>
  <c r="E146" i="9"/>
  <c r="C147" i="9"/>
  <c r="D147" i="9"/>
  <c r="E147" i="9"/>
  <c r="C148" i="9"/>
  <c r="D148" i="9"/>
  <c r="E148" i="9"/>
  <c r="C149" i="9"/>
  <c r="D149" i="9"/>
  <c r="E149" i="9"/>
  <c r="C150" i="9"/>
  <c r="D150" i="9"/>
  <c r="E150" i="9"/>
  <c r="C151" i="9"/>
  <c r="D151" i="9"/>
  <c r="E151" i="9"/>
  <c r="C152" i="9"/>
  <c r="D152" i="9"/>
  <c r="E152" i="9"/>
  <c r="C153" i="9"/>
  <c r="D153" i="9"/>
  <c r="E153" i="9"/>
  <c r="C154" i="9"/>
  <c r="D154" i="9"/>
  <c r="E154" i="9"/>
  <c r="C155" i="9"/>
  <c r="D155" i="9"/>
  <c r="E155" i="9"/>
  <c r="C156" i="9"/>
  <c r="D156" i="9"/>
  <c r="E156" i="9"/>
  <c r="C157" i="9"/>
  <c r="D157" i="9"/>
  <c r="E157" i="9"/>
  <c r="C158" i="9"/>
  <c r="D158" i="9"/>
  <c r="E158" i="9"/>
  <c r="C159" i="9"/>
  <c r="D159" i="9"/>
  <c r="E159" i="9"/>
  <c r="C160" i="9"/>
  <c r="D160" i="9"/>
  <c r="E160" i="9"/>
  <c r="C161" i="9"/>
  <c r="D161" i="9"/>
  <c r="E161" i="9"/>
  <c r="C162" i="9"/>
  <c r="D162" i="9"/>
  <c r="E162" i="9"/>
  <c r="C163" i="9"/>
  <c r="D163" i="9"/>
  <c r="E163" i="9"/>
  <c r="C164" i="9"/>
  <c r="D164" i="9"/>
  <c r="E164" i="9"/>
  <c r="C165" i="9"/>
  <c r="D165" i="9"/>
  <c r="E165" i="9"/>
  <c r="C166" i="9"/>
  <c r="D166" i="9"/>
  <c r="E166" i="9"/>
  <c r="C167" i="9"/>
  <c r="D167" i="9"/>
  <c r="E167" i="9"/>
  <c r="C168" i="9"/>
  <c r="D168" i="9"/>
  <c r="E168" i="9"/>
  <c r="C169" i="9"/>
  <c r="D169" i="9"/>
  <c r="E169" i="9"/>
  <c r="C170" i="9"/>
  <c r="D170" i="9"/>
  <c r="E170" i="9"/>
  <c r="C171" i="9"/>
  <c r="D171" i="9"/>
  <c r="E171" i="9"/>
  <c r="C172" i="9"/>
  <c r="D172" i="9"/>
  <c r="E172" i="9"/>
  <c r="C173" i="9"/>
  <c r="D173" i="9"/>
  <c r="E173" i="9"/>
  <c r="C174" i="9"/>
  <c r="D174" i="9"/>
  <c r="E174" i="9"/>
  <c r="C175" i="9"/>
  <c r="D175" i="9"/>
  <c r="E175" i="9"/>
  <c r="C176" i="9"/>
  <c r="D176" i="9"/>
  <c r="E176" i="9"/>
  <c r="C177" i="9"/>
  <c r="D177" i="9"/>
  <c r="E177" i="9"/>
  <c r="C178" i="9"/>
  <c r="D178" i="9"/>
  <c r="E178" i="9"/>
  <c r="C179" i="9"/>
  <c r="D179" i="9"/>
  <c r="E179" i="9"/>
  <c r="C180" i="9"/>
  <c r="D180" i="9"/>
  <c r="E180" i="9"/>
  <c r="C181" i="9"/>
  <c r="D181" i="9"/>
  <c r="E181" i="9"/>
  <c r="C182" i="9"/>
  <c r="D182" i="9"/>
  <c r="E182" i="9"/>
  <c r="C183" i="9"/>
  <c r="D183" i="9"/>
  <c r="E183" i="9"/>
  <c r="C184" i="9"/>
  <c r="D184" i="9"/>
  <c r="E184" i="9"/>
  <c r="C185" i="9"/>
  <c r="D185" i="9"/>
  <c r="E185" i="9"/>
  <c r="C186" i="9"/>
  <c r="D186" i="9"/>
  <c r="E186" i="9"/>
  <c r="C187" i="9"/>
  <c r="D187" i="9"/>
  <c r="E187" i="9"/>
  <c r="C188" i="9"/>
  <c r="D188" i="9"/>
  <c r="E188" i="9"/>
  <c r="C189" i="9"/>
  <c r="D189" i="9"/>
  <c r="E189" i="9"/>
  <c r="C190" i="9"/>
  <c r="D190" i="9"/>
  <c r="E190" i="9"/>
  <c r="C191" i="9"/>
  <c r="D191" i="9"/>
  <c r="E191" i="9"/>
  <c r="C192" i="9"/>
  <c r="D192" i="9"/>
  <c r="E192" i="9"/>
  <c r="C193" i="9"/>
  <c r="D193" i="9"/>
  <c r="E193" i="9"/>
  <c r="C194" i="9"/>
  <c r="D194" i="9"/>
  <c r="E194" i="9"/>
  <c r="C195" i="9"/>
  <c r="D195" i="9"/>
  <c r="E195" i="9"/>
  <c r="C196" i="9"/>
  <c r="D196" i="9"/>
  <c r="E196" i="9"/>
  <c r="C197" i="9"/>
  <c r="D197" i="9"/>
  <c r="E197" i="9"/>
  <c r="C198" i="9"/>
  <c r="D198" i="9"/>
  <c r="E198" i="9"/>
  <c r="C199" i="9"/>
  <c r="D199" i="9"/>
  <c r="E199" i="9"/>
  <c r="C200" i="9"/>
  <c r="D200" i="9"/>
  <c r="E200" i="9"/>
  <c r="C201" i="9"/>
  <c r="D201" i="9"/>
  <c r="E201" i="9"/>
  <c r="C202" i="9"/>
  <c r="D202" i="9"/>
  <c r="E202" i="9"/>
  <c r="C203" i="9"/>
  <c r="D203" i="9"/>
  <c r="E203" i="9"/>
  <c r="C204" i="9"/>
  <c r="D204" i="9"/>
  <c r="E204" i="9"/>
  <c r="C205" i="9"/>
  <c r="D205" i="9"/>
  <c r="E205" i="9"/>
  <c r="C206" i="9"/>
  <c r="D206" i="9"/>
  <c r="E206" i="9"/>
  <c r="C207" i="9"/>
  <c r="D207" i="9"/>
  <c r="E207" i="9"/>
  <c r="C208" i="9"/>
  <c r="D208" i="9"/>
  <c r="E208" i="9"/>
  <c r="C209" i="9"/>
  <c r="D209" i="9"/>
  <c r="E209" i="9"/>
  <c r="C210" i="9"/>
  <c r="D210" i="9"/>
  <c r="E210" i="9"/>
  <c r="C211" i="9"/>
  <c r="D211" i="9"/>
  <c r="E211" i="9"/>
  <c r="C212" i="9"/>
  <c r="D212" i="9"/>
  <c r="E212" i="9"/>
  <c r="C213" i="9"/>
  <c r="D213" i="9"/>
  <c r="E213" i="9"/>
  <c r="C214" i="9"/>
  <c r="D214" i="9"/>
  <c r="E214" i="9"/>
  <c r="C215" i="9"/>
  <c r="D215" i="9"/>
  <c r="E215" i="9"/>
  <c r="C216" i="9"/>
  <c r="D216" i="9"/>
  <c r="E216" i="9"/>
  <c r="C217" i="9"/>
  <c r="D217" i="9"/>
  <c r="E217" i="9"/>
  <c r="C218" i="9"/>
  <c r="D218" i="9"/>
  <c r="E218" i="9"/>
  <c r="C219" i="9"/>
  <c r="D219" i="9"/>
  <c r="E219" i="9"/>
  <c r="C220" i="9"/>
  <c r="D220" i="9"/>
  <c r="E220" i="9"/>
  <c r="C221" i="9"/>
  <c r="D221" i="9"/>
  <c r="E221" i="9"/>
  <c r="C222" i="9"/>
  <c r="D222" i="9"/>
  <c r="E222" i="9"/>
  <c r="C223" i="9"/>
  <c r="D223" i="9"/>
  <c r="E223" i="9"/>
  <c r="C224" i="9"/>
  <c r="D224" i="9"/>
  <c r="E224" i="9"/>
  <c r="C225" i="9"/>
  <c r="D225" i="9"/>
  <c r="E225" i="9"/>
  <c r="C226" i="9"/>
  <c r="D226" i="9"/>
  <c r="E226" i="9"/>
  <c r="C227" i="9"/>
  <c r="D227" i="9"/>
  <c r="E227" i="9"/>
  <c r="C228" i="9"/>
  <c r="D228" i="9"/>
  <c r="E228" i="9"/>
  <c r="C229" i="9"/>
  <c r="D229" i="9"/>
  <c r="E229" i="9"/>
  <c r="C230" i="9"/>
  <c r="D230" i="9"/>
  <c r="E230" i="9"/>
  <c r="C231" i="9"/>
  <c r="D231" i="9"/>
  <c r="E231" i="9"/>
  <c r="C232" i="9"/>
  <c r="D232" i="9"/>
  <c r="E232" i="9"/>
  <c r="C233" i="9"/>
  <c r="D233" i="9"/>
  <c r="E233" i="9"/>
  <c r="C234" i="9"/>
  <c r="D234" i="9"/>
  <c r="E234" i="9"/>
  <c r="C235" i="9"/>
  <c r="D235" i="9"/>
  <c r="E235" i="9"/>
  <c r="C236" i="9"/>
  <c r="D236" i="9"/>
  <c r="E236" i="9"/>
  <c r="C237" i="9"/>
  <c r="D237" i="9"/>
  <c r="E237" i="9"/>
  <c r="C238" i="9"/>
  <c r="D238" i="9"/>
  <c r="E238" i="9"/>
  <c r="C239" i="9"/>
  <c r="D239" i="9"/>
  <c r="E239" i="9"/>
  <c r="C240" i="9"/>
  <c r="D240" i="9"/>
  <c r="E240" i="9"/>
  <c r="C241" i="9"/>
  <c r="D241" i="9"/>
  <c r="E241" i="9"/>
  <c r="C242" i="9"/>
  <c r="D242" i="9"/>
  <c r="E242" i="9"/>
  <c r="C243" i="9"/>
  <c r="D243" i="9"/>
  <c r="E243" i="9"/>
  <c r="C244" i="9"/>
  <c r="D244" i="9"/>
  <c r="E244" i="9"/>
  <c r="C245" i="9"/>
  <c r="D245" i="9"/>
  <c r="E245" i="9"/>
  <c r="C246" i="9"/>
  <c r="D246" i="9"/>
  <c r="E246" i="9"/>
  <c r="C247" i="9"/>
  <c r="D247" i="9"/>
  <c r="E247" i="9"/>
  <c r="C248" i="9"/>
  <c r="D248" i="9"/>
  <c r="E248" i="9"/>
  <c r="C249" i="9"/>
  <c r="D249" i="9"/>
  <c r="E249" i="9"/>
  <c r="C250" i="9"/>
  <c r="D250" i="9"/>
  <c r="E250" i="9"/>
  <c r="C251" i="9"/>
  <c r="D251" i="9"/>
  <c r="E251" i="9"/>
  <c r="C252" i="9"/>
  <c r="D252" i="9"/>
  <c r="E252" i="9"/>
  <c r="C253" i="9"/>
  <c r="D253" i="9"/>
  <c r="E253" i="9"/>
  <c r="C254" i="9"/>
  <c r="D254" i="9"/>
  <c r="E254" i="9"/>
  <c r="C255" i="9"/>
  <c r="D255" i="9"/>
  <c r="E255" i="9"/>
  <c r="C256" i="9"/>
  <c r="D256" i="9"/>
  <c r="E256" i="9"/>
  <c r="C257" i="9"/>
  <c r="D257" i="9"/>
  <c r="E257" i="9"/>
  <c r="C258" i="9"/>
  <c r="D258" i="9"/>
  <c r="E258" i="9"/>
  <c r="C259" i="9"/>
  <c r="D259" i="9"/>
  <c r="E259" i="9"/>
  <c r="C260" i="9"/>
  <c r="D260" i="9"/>
  <c r="E260" i="9"/>
  <c r="C261" i="9"/>
  <c r="D261" i="9"/>
  <c r="E261" i="9"/>
  <c r="C262" i="9"/>
  <c r="D262" i="9"/>
  <c r="E262" i="9"/>
  <c r="C263" i="9"/>
  <c r="D263" i="9"/>
  <c r="E263" i="9"/>
  <c r="C264" i="9"/>
  <c r="D264" i="9"/>
  <c r="E264" i="9"/>
  <c r="C265" i="9"/>
  <c r="D265" i="9"/>
  <c r="E265" i="9"/>
  <c r="C266" i="9"/>
  <c r="D266" i="9"/>
  <c r="E266" i="9"/>
  <c r="C267" i="9"/>
  <c r="D267" i="9"/>
  <c r="E267" i="9"/>
  <c r="C268" i="9"/>
  <c r="D268" i="9"/>
  <c r="E268" i="9"/>
  <c r="C269" i="9"/>
  <c r="D269" i="9"/>
  <c r="E269" i="9"/>
  <c r="C270" i="9"/>
  <c r="D270" i="9"/>
  <c r="E270" i="9"/>
  <c r="C271" i="9"/>
  <c r="D271" i="9"/>
  <c r="E271" i="9"/>
  <c r="C272" i="9"/>
  <c r="D272" i="9"/>
  <c r="E272" i="9"/>
  <c r="C273" i="9"/>
  <c r="D273" i="9"/>
  <c r="E273" i="9"/>
  <c r="C274" i="9"/>
  <c r="D274" i="9"/>
  <c r="E274" i="9"/>
  <c r="C275" i="9"/>
  <c r="D275" i="9"/>
  <c r="E275" i="9"/>
  <c r="C276" i="9"/>
  <c r="D276" i="9"/>
  <c r="E276" i="9"/>
  <c r="C277" i="9"/>
  <c r="D277" i="9"/>
  <c r="E277" i="9"/>
  <c r="C278" i="9"/>
  <c r="D278" i="9"/>
  <c r="E278" i="9"/>
  <c r="C279" i="9"/>
  <c r="D279" i="9"/>
  <c r="E279" i="9"/>
  <c r="C280" i="9"/>
  <c r="D280" i="9"/>
  <c r="E280" i="9"/>
  <c r="C281" i="9"/>
  <c r="D281" i="9"/>
  <c r="E281" i="9"/>
  <c r="C282" i="9"/>
  <c r="D282" i="9"/>
  <c r="E282" i="9"/>
  <c r="C283" i="9"/>
  <c r="D283" i="9"/>
  <c r="E283" i="9"/>
  <c r="C284" i="9"/>
  <c r="D284" i="9"/>
  <c r="E284" i="9"/>
  <c r="C285" i="9"/>
  <c r="D285" i="9"/>
  <c r="E285" i="9"/>
  <c r="C286" i="9"/>
  <c r="D286" i="9"/>
  <c r="E286" i="9"/>
  <c r="C287" i="9"/>
  <c r="D287" i="9"/>
  <c r="E287" i="9"/>
  <c r="C288" i="9"/>
  <c r="D288" i="9"/>
  <c r="E288" i="9"/>
  <c r="C289" i="9"/>
  <c r="D289" i="9"/>
  <c r="E289" i="9"/>
  <c r="C290" i="9"/>
  <c r="D290" i="9"/>
  <c r="E290" i="9"/>
  <c r="C291" i="9"/>
  <c r="D291" i="9"/>
  <c r="E291" i="9"/>
  <c r="C292" i="9"/>
  <c r="D292" i="9"/>
  <c r="E292" i="9"/>
  <c r="C293" i="9"/>
  <c r="D293" i="9"/>
  <c r="E293" i="9"/>
  <c r="C294" i="9"/>
  <c r="D294" i="9"/>
  <c r="E294" i="9"/>
  <c r="C295" i="9"/>
  <c r="D295" i="9"/>
  <c r="E295" i="9"/>
  <c r="C296" i="9"/>
  <c r="D296" i="9"/>
  <c r="E296" i="9"/>
  <c r="C297" i="9"/>
  <c r="D297" i="9"/>
  <c r="E297" i="9"/>
  <c r="BR297" i="9"/>
  <c r="C298" i="9"/>
  <c r="D298" i="9"/>
  <c r="E298" i="9"/>
  <c r="C299" i="9"/>
  <c r="D299" i="9"/>
  <c r="E299" i="9"/>
  <c r="C300" i="9"/>
  <c r="D300" i="9"/>
  <c r="E300" i="9"/>
  <c r="C301" i="9"/>
  <c r="D301" i="9"/>
  <c r="E301" i="9"/>
  <c r="C302" i="9"/>
  <c r="D302" i="9"/>
  <c r="E302" i="9"/>
  <c r="C303" i="9"/>
  <c r="D303" i="9"/>
  <c r="E303" i="9"/>
  <c r="C304" i="9"/>
  <c r="D304" i="9"/>
  <c r="E304" i="9"/>
  <c r="C305" i="9"/>
  <c r="D305" i="9"/>
  <c r="E305" i="9"/>
  <c r="C306" i="9"/>
  <c r="AN306" i="9" s="1"/>
  <c r="D306" i="9"/>
  <c r="AO306" i="9" s="1"/>
  <c r="E306" i="9"/>
  <c r="AP306" i="9" s="1"/>
  <c r="C307" i="9"/>
  <c r="D307" i="9"/>
  <c r="AO307" i="9" s="1"/>
  <c r="E307" i="9"/>
  <c r="AP307" i="9" s="1"/>
  <c r="AN307" i="9"/>
  <c r="C308" i="9"/>
  <c r="AN308" i="9" s="1"/>
  <c r="D308" i="9"/>
  <c r="AO308" i="9" s="1"/>
  <c r="E308" i="9"/>
  <c r="AP308" i="9" s="1"/>
  <c r="C309" i="9"/>
  <c r="AN309" i="9" s="1"/>
  <c r="D309" i="9"/>
  <c r="AO309" i="9" s="1"/>
  <c r="E309" i="9"/>
  <c r="AP309" i="9" s="1"/>
  <c r="C310" i="9"/>
  <c r="AN310" i="9" s="1"/>
  <c r="D310" i="9"/>
  <c r="AO310" i="9" s="1"/>
  <c r="E310" i="9"/>
  <c r="AP310" i="9" s="1"/>
  <c r="C311" i="9"/>
  <c r="AN311" i="9" s="1"/>
  <c r="D311" i="9"/>
  <c r="AO311" i="9" s="1"/>
  <c r="E311" i="9"/>
  <c r="AP311" i="9" s="1"/>
  <c r="C312" i="9"/>
  <c r="AN312" i="9" s="1"/>
  <c r="D312" i="9"/>
  <c r="AO312" i="9" s="1"/>
  <c r="E312" i="9"/>
  <c r="AP312" i="9" s="1"/>
  <c r="C313" i="9"/>
  <c r="D313" i="9"/>
  <c r="E313" i="9"/>
  <c r="AP313" i="9" s="1"/>
  <c r="AN313" i="9"/>
  <c r="AO313" i="9"/>
  <c r="C314" i="9"/>
  <c r="AN314" i="9" s="1"/>
  <c r="D314" i="9"/>
  <c r="AO314" i="9" s="1"/>
  <c r="E314" i="9"/>
  <c r="AP314" i="9" s="1"/>
  <c r="C315" i="9"/>
  <c r="AN315" i="9" s="1"/>
  <c r="D315" i="9"/>
  <c r="AO315" i="9" s="1"/>
  <c r="E315" i="9"/>
  <c r="AP315" i="9" s="1"/>
  <c r="C316" i="9"/>
  <c r="AN316" i="9" s="1"/>
  <c r="D316" i="9"/>
  <c r="AO316" i="9" s="1"/>
  <c r="E316" i="9"/>
  <c r="AP316" i="9" s="1"/>
  <c r="C317" i="9"/>
  <c r="AN317" i="9" s="1"/>
  <c r="D317" i="9"/>
  <c r="AO317" i="9" s="1"/>
  <c r="E317" i="9"/>
  <c r="AP317" i="9" s="1"/>
  <c r="BS317" i="9"/>
  <c r="BT317" i="9"/>
  <c r="BU317" i="9"/>
  <c r="C318" i="9"/>
  <c r="AN318" i="9" s="1"/>
  <c r="D318" i="9"/>
  <c r="AO318" i="9" s="1"/>
  <c r="E318" i="9"/>
  <c r="AP318" i="9" s="1"/>
  <c r="AQ318" i="9"/>
  <c r="AR318" i="9"/>
  <c r="AS318" i="9"/>
  <c r="AT318" i="9"/>
  <c r="AU318" i="9"/>
  <c r="AV318" i="9"/>
  <c r="AW318" i="9"/>
  <c r="AX318" i="9"/>
  <c r="AY318" i="9"/>
  <c r="AZ318" i="9"/>
  <c r="BA318" i="9"/>
  <c r="BB318" i="9"/>
  <c r="BC318" i="9"/>
  <c r="BD318" i="9"/>
  <c r="BE318" i="9"/>
  <c r="BF318" i="9"/>
  <c r="BG318" i="9"/>
  <c r="BH318" i="9"/>
  <c r="BI318" i="9"/>
  <c r="BJ318" i="9"/>
  <c r="BK318" i="9"/>
  <c r="BL318" i="9"/>
  <c r="BM318" i="9"/>
  <c r="BN318" i="9"/>
  <c r="BO318" i="9"/>
  <c r="BP318" i="9"/>
  <c r="BQ318" i="9"/>
  <c r="BR318" i="9"/>
  <c r="BS318" i="9"/>
  <c r="BT318" i="9"/>
  <c r="BU318" i="9"/>
  <c r="C319" i="9"/>
  <c r="AN319" i="9" s="1"/>
  <c r="D319" i="9"/>
  <c r="AO319" i="9" s="1"/>
  <c r="E319" i="9"/>
  <c r="AP319" i="9" s="1"/>
  <c r="AQ319" i="9"/>
  <c r="AR319" i="9"/>
  <c r="AS319" i="9"/>
  <c r="AT319" i="9"/>
  <c r="AU319" i="9"/>
  <c r="AV319" i="9"/>
  <c r="AW319" i="9"/>
  <c r="AX319" i="9"/>
  <c r="AY319" i="9"/>
  <c r="AZ319" i="9"/>
  <c r="BA319" i="9"/>
  <c r="BB319" i="9"/>
  <c r="BC319" i="9"/>
  <c r="BD319" i="9"/>
  <c r="BE319" i="9"/>
  <c r="BF319" i="9"/>
  <c r="BG319" i="9"/>
  <c r="BH319" i="9"/>
  <c r="BI319" i="9"/>
  <c r="BJ319" i="9"/>
  <c r="BK319" i="9"/>
  <c r="BL319" i="9"/>
  <c r="BM319" i="9"/>
  <c r="BN319" i="9"/>
  <c r="BO319" i="9"/>
  <c r="BP319" i="9"/>
  <c r="BQ319" i="9"/>
  <c r="BR319" i="9"/>
  <c r="BS319" i="9"/>
  <c r="BT319" i="9"/>
  <c r="BU319" i="9"/>
  <c r="C320" i="9"/>
  <c r="AN320" i="9" s="1"/>
  <c r="D320" i="9"/>
  <c r="AO320" i="9" s="1"/>
  <c r="E320" i="9"/>
  <c r="AP320" i="9" s="1"/>
  <c r="BU320" i="9"/>
  <c r="AQ320" i="9"/>
  <c r="AR320" i="9"/>
  <c r="AS320" i="9"/>
  <c r="AT320" i="9"/>
  <c r="AU320" i="9"/>
  <c r="AV320" i="9"/>
  <c r="AW320" i="9"/>
  <c r="AX320" i="9"/>
  <c r="AY320" i="9"/>
  <c r="AZ320" i="9"/>
  <c r="BA320" i="9"/>
  <c r="BB320" i="9"/>
  <c r="BC320" i="9"/>
  <c r="BD320" i="9"/>
  <c r="BE320" i="9"/>
  <c r="BF320" i="9"/>
  <c r="BG320" i="9"/>
  <c r="BH320" i="9"/>
  <c r="BI320" i="9"/>
  <c r="BJ320" i="9"/>
  <c r="BK320" i="9"/>
  <c r="BL320" i="9"/>
  <c r="BM320" i="9"/>
  <c r="BN320" i="9"/>
  <c r="BO320" i="9"/>
  <c r="BP320" i="9"/>
  <c r="BQ320" i="9"/>
  <c r="BR320" i="9"/>
  <c r="BS320" i="9"/>
  <c r="BT320" i="9"/>
  <c r="C321" i="9"/>
  <c r="AN321" i="9" s="1"/>
  <c r="D321" i="9"/>
  <c r="AO321" i="9" s="1"/>
  <c r="E321" i="9"/>
  <c r="AP321" i="9" s="1"/>
  <c r="AQ321" i="9"/>
  <c r="AR321" i="9"/>
  <c r="AS321" i="9"/>
  <c r="AT321" i="9"/>
  <c r="AU321" i="9"/>
  <c r="AV321" i="9"/>
  <c r="AW321" i="9"/>
  <c r="AX321" i="9"/>
  <c r="AY321" i="9"/>
  <c r="AZ321" i="9"/>
  <c r="BA321" i="9"/>
  <c r="BB321" i="9"/>
  <c r="BC321" i="9"/>
  <c r="BD321" i="9"/>
  <c r="BE321" i="9"/>
  <c r="BF321" i="9"/>
  <c r="BG321" i="9"/>
  <c r="BH321" i="9"/>
  <c r="BI321" i="9"/>
  <c r="BJ321" i="9"/>
  <c r="BK321" i="9"/>
  <c r="BL321" i="9"/>
  <c r="BM321" i="9"/>
  <c r="BN321" i="9"/>
  <c r="BO321" i="9"/>
  <c r="BP321" i="9"/>
  <c r="BQ321" i="9"/>
  <c r="BR321" i="9"/>
  <c r="BS321" i="9"/>
  <c r="BT321" i="9"/>
  <c r="BU321" i="9"/>
  <c r="C322" i="9"/>
  <c r="AN322" i="9" s="1"/>
  <c r="D322" i="9"/>
  <c r="AO322" i="9" s="1"/>
  <c r="E322" i="9"/>
  <c r="AP322" i="9" s="1"/>
  <c r="AQ322" i="9"/>
  <c r="AR322" i="9"/>
  <c r="AS322" i="9"/>
  <c r="AT322" i="9"/>
  <c r="AU322" i="9"/>
  <c r="AV322" i="9"/>
  <c r="AW322" i="9"/>
  <c r="AX322" i="9"/>
  <c r="AY322" i="9"/>
  <c r="AZ322" i="9"/>
  <c r="BA322" i="9"/>
  <c r="BB322" i="9"/>
  <c r="BC322" i="9"/>
  <c r="BD322" i="9"/>
  <c r="BE322" i="9"/>
  <c r="BF322" i="9"/>
  <c r="BG322" i="9"/>
  <c r="BH322" i="9"/>
  <c r="BI322" i="9"/>
  <c r="BJ322" i="9"/>
  <c r="BK322" i="9"/>
  <c r="BL322" i="9"/>
  <c r="BM322" i="9"/>
  <c r="BN322" i="9"/>
  <c r="BO322" i="9"/>
  <c r="BP322" i="9"/>
  <c r="BQ322" i="9"/>
  <c r="BR322" i="9"/>
  <c r="BS322" i="9"/>
  <c r="BT322" i="9"/>
  <c r="BU322" i="9"/>
  <c r="C323" i="9"/>
  <c r="AN323" i="9" s="1"/>
  <c r="D323" i="9"/>
  <c r="AO323" i="9" s="1"/>
  <c r="E323" i="9"/>
  <c r="AP323" i="9" s="1"/>
  <c r="AQ323" i="9"/>
  <c r="AR323" i="9"/>
  <c r="AS323" i="9"/>
  <c r="AT323" i="9"/>
  <c r="AU323" i="9"/>
  <c r="AV323" i="9"/>
  <c r="AW323" i="9"/>
  <c r="AX323" i="9"/>
  <c r="AY323" i="9"/>
  <c r="AZ323" i="9"/>
  <c r="BA323" i="9"/>
  <c r="BB323" i="9"/>
  <c r="BC323" i="9"/>
  <c r="BD323" i="9"/>
  <c r="BE323" i="9"/>
  <c r="BF323" i="9"/>
  <c r="BG323" i="9"/>
  <c r="BH323" i="9"/>
  <c r="BI323" i="9"/>
  <c r="BJ323" i="9"/>
  <c r="BK323" i="9"/>
  <c r="BL323" i="9"/>
  <c r="BM323" i="9"/>
  <c r="BN323" i="9"/>
  <c r="BO323" i="9"/>
  <c r="BP323" i="9"/>
  <c r="BQ323" i="9"/>
  <c r="BR323" i="9"/>
  <c r="BS323" i="9"/>
  <c r="BT323" i="9"/>
  <c r="BU323" i="9"/>
  <c r="C324" i="9"/>
  <c r="AN324" i="9" s="1"/>
  <c r="D324" i="9"/>
  <c r="AO324" i="9" s="1"/>
  <c r="E324" i="9"/>
  <c r="AP324" i="9" s="1"/>
  <c r="AQ324" i="9"/>
  <c r="AR324" i="9"/>
  <c r="AS324" i="9"/>
  <c r="AT324" i="9"/>
  <c r="AU324" i="9"/>
  <c r="AV324" i="9"/>
  <c r="AW324" i="9"/>
  <c r="AX324" i="9"/>
  <c r="AY324" i="9"/>
  <c r="AZ324" i="9"/>
  <c r="BA324" i="9"/>
  <c r="BB324" i="9"/>
  <c r="BC324" i="9"/>
  <c r="BD324" i="9"/>
  <c r="BE324" i="9"/>
  <c r="BF324" i="9"/>
  <c r="BG324" i="9"/>
  <c r="BH324" i="9"/>
  <c r="BI324" i="9"/>
  <c r="BJ324" i="9"/>
  <c r="BK324" i="9"/>
  <c r="BL324" i="9"/>
  <c r="BM324" i="9"/>
  <c r="BN324" i="9"/>
  <c r="BO324" i="9"/>
  <c r="BP324" i="9"/>
  <c r="BQ324" i="9"/>
  <c r="BR324" i="9"/>
  <c r="BS324" i="9"/>
  <c r="BT324" i="9"/>
  <c r="BU324" i="9"/>
  <c r="C325" i="9"/>
  <c r="AN325" i="9" s="1"/>
  <c r="D325" i="9"/>
  <c r="AO325" i="9" s="1"/>
  <c r="E325" i="9"/>
  <c r="AP325" i="9" s="1"/>
  <c r="AQ325" i="9"/>
  <c r="AR325" i="9"/>
  <c r="AS325" i="9"/>
  <c r="AT325" i="9"/>
  <c r="AU325" i="9"/>
  <c r="AV325" i="9"/>
  <c r="AW325" i="9"/>
  <c r="AX325" i="9"/>
  <c r="AY325" i="9"/>
  <c r="AZ325" i="9"/>
  <c r="BA325" i="9"/>
  <c r="BB325" i="9"/>
  <c r="BC325" i="9"/>
  <c r="BD325" i="9"/>
  <c r="BE325" i="9"/>
  <c r="BF325" i="9"/>
  <c r="BG325" i="9"/>
  <c r="BH325" i="9"/>
  <c r="BI325" i="9"/>
  <c r="BJ325" i="9"/>
  <c r="BK325" i="9"/>
  <c r="BL325" i="9"/>
  <c r="BM325" i="9"/>
  <c r="BN325" i="9"/>
  <c r="BO325" i="9"/>
  <c r="BP325" i="9"/>
  <c r="BQ325" i="9"/>
  <c r="BR325" i="9"/>
  <c r="BS325" i="9"/>
  <c r="BT325" i="9"/>
  <c r="BU325" i="9"/>
  <c r="C326" i="9"/>
  <c r="AN326" i="9" s="1"/>
  <c r="D326" i="9"/>
  <c r="AO326" i="9" s="1"/>
  <c r="E326" i="9"/>
  <c r="AP326" i="9" s="1"/>
  <c r="AQ326" i="9"/>
  <c r="AR326" i="9"/>
  <c r="AS326" i="9"/>
  <c r="AT326" i="9"/>
  <c r="AU326" i="9"/>
  <c r="AV326" i="9"/>
  <c r="AW326" i="9"/>
  <c r="AX326" i="9"/>
  <c r="AY326" i="9"/>
  <c r="AZ326" i="9"/>
  <c r="BA326" i="9"/>
  <c r="BB326" i="9"/>
  <c r="BC326" i="9"/>
  <c r="BD326" i="9"/>
  <c r="BE326" i="9"/>
  <c r="BF326" i="9"/>
  <c r="BG326" i="9"/>
  <c r="BH326" i="9"/>
  <c r="BI326" i="9"/>
  <c r="BJ326" i="9"/>
  <c r="BK326" i="9"/>
  <c r="BL326" i="9"/>
  <c r="BM326" i="9"/>
  <c r="BN326" i="9"/>
  <c r="BO326" i="9"/>
  <c r="BP326" i="9"/>
  <c r="BQ326" i="9"/>
  <c r="BR326" i="9"/>
  <c r="BS326" i="9"/>
  <c r="BT326" i="9"/>
  <c r="BU326" i="9"/>
  <c r="C327" i="9"/>
  <c r="AN327" i="9" s="1"/>
  <c r="D327" i="9"/>
  <c r="AO327" i="9" s="1"/>
  <c r="E327" i="9"/>
  <c r="AP327" i="9" s="1"/>
  <c r="AQ327" i="9"/>
  <c r="AR327" i="9"/>
  <c r="AS327" i="9"/>
  <c r="AT327" i="9"/>
  <c r="AU327" i="9"/>
  <c r="AV327" i="9"/>
  <c r="AW327" i="9"/>
  <c r="AX327" i="9"/>
  <c r="AY327" i="9"/>
  <c r="AZ327" i="9"/>
  <c r="BA327" i="9"/>
  <c r="BB327" i="9"/>
  <c r="BC327" i="9"/>
  <c r="BD327" i="9"/>
  <c r="BE327" i="9"/>
  <c r="BF327" i="9"/>
  <c r="BG327" i="9"/>
  <c r="BH327" i="9"/>
  <c r="BI327" i="9"/>
  <c r="BJ327" i="9"/>
  <c r="BK327" i="9"/>
  <c r="BL327" i="9"/>
  <c r="BM327" i="9"/>
  <c r="BN327" i="9"/>
  <c r="BO327" i="9"/>
  <c r="BP327" i="9"/>
  <c r="BQ327" i="9"/>
  <c r="BR327" i="9"/>
  <c r="BS327" i="9"/>
  <c r="BT327" i="9"/>
  <c r="BU327" i="9"/>
  <c r="C328" i="9"/>
  <c r="AN328" i="9" s="1"/>
  <c r="D328" i="9"/>
  <c r="AO328" i="9" s="1"/>
  <c r="E328" i="9"/>
  <c r="AP328" i="9" s="1"/>
  <c r="AQ328" i="9"/>
  <c r="AR328" i="9"/>
  <c r="AS328" i="9"/>
  <c r="AT328" i="9"/>
  <c r="AU328" i="9"/>
  <c r="AV328" i="9"/>
  <c r="AW328" i="9"/>
  <c r="AX328" i="9"/>
  <c r="AY328" i="9"/>
  <c r="AZ328" i="9"/>
  <c r="BA328" i="9"/>
  <c r="BB328" i="9"/>
  <c r="BC328" i="9"/>
  <c r="BD328" i="9"/>
  <c r="BE328" i="9"/>
  <c r="BF328" i="9"/>
  <c r="BG328" i="9"/>
  <c r="BH328" i="9"/>
  <c r="BI328" i="9"/>
  <c r="BJ328" i="9"/>
  <c r="BK328" i="9"/>
  <c r="BL328" i="9"/>
  <c r="BM328" i="9"/>
  <c r="BN328" i="9"/>
  <c r="BO328" i="9"/>
  <c r="BP328" i="9"/>
  <c r="BQ328" i="9"/>
  <c r="BR328" i="9"/>
  <c r="BS328" i="9"/>
  <c r="BT328" i="9"/>
  <c r="BU328" i="9"/>
  <c r="C329" i="9"/>
  <c r="AN329" i="9" s="1"/>
  <c r="D329" i="9"/>
  <c r="E329" i="9"/>
  <c r="AP329" i="9" s="1"/>
  <c r="AO329" i="9"/>
  <c r="AQ329" i="9"/>
  <c r="AR329" i="9"/>
  <c r="AS329" i="9"/>
  <c r="AT329" i="9"/>
  <c r="AU329" i="9"/>
  <c r="AV329" i="9"/>
  <c r="AW329" i="9"/>
  <c r="AX329" i="9"/>
  <c r="AY329" i="9"/>
  <c r="AZ329" i="9"/>
  <c r="BA329" i="9"/>
  <c r="BB329" i="9"/>
  <c r="BC329" i="9"/>
  <c r="BD329" i="9"/>
  <c r="BE329" i="9"/>
  <c r="BF329" i="9"/>
  <c r="BG329" i="9"/>
  <c r="BH329" i="9"/>
  <c r="BI329" i="9"/>
  <c r="BJ329" i="9"/>
  <c r="BK329" i="9"/>
  <c r="BL329" i="9"/>
  <c r="BM329" i="9"/>
  <c r="BN329" i="9"/>
  <c r="BO329" i="9"/>
  <c r="BP329" i="9"/>
  <c r="BQ329" i="9"/>
  <c r="BR329" i="9"/>
  <c r="BS329" i="9"/>
  <c r="BT329" i="9"/>
  <c r="BU329" i="9"/>
  <c r="C330" i="9"/>
  <c r="AN330" i="9" s="1"/>
  <c r="D330" i="9"/>
  <c r="AO330" i="9" s="1"/>
  <c r="E330" i="9"/>
  <c r="AP330" i="9" s="1"/>
  <c r="AQ330" i="9"/>
  <c r="AR330" i="9"/>
  <c r="AS330" i="9"/>
  <c r="AT330" i="9"/>
  <c r="AU330" i="9"/>
  <c r="AV330" i="9"/>
  <c r="AW330" i="9"/>
  <c r="AX330" i="9"/>
  <c r="AY330" i="9"/>
  <c r="AZ330" i="9"/>
  <c r="BA330" i="9"/>
  <c r="BB330" i="9"/>
  <c r="BC330" i="9"/>
  <c r="BD330" i="9"/>
  <c r="BE330" i="9"/>
  <c r="BF330" i="9"/>
  <c r="BG330" i="9"/>
  <c r="BH330" i="9"/>
  <c r="BI330" i="9"/>
  <c r="BJ330" i="9"/>
  <c r="BK330" i="9"/>
  <c r="BL330" i="9"/>
  <c r="BM330" i="9"/>
  <c r="BN330" i="9"/>
  <c r="BO330" i="9"/>
  <c r="BP330" i="9"/>
  <c r="BQ330" i="9"/>
  <c r="BR330" i="9"/>
  <c r="BS330" i="9"/>
  <c r="BT330" i="9"/>
  <c r="BU330" i="9"/>
  <c r="C331" i="9"/>
  <c r="AN331" i="9" s="1"/>
  <c r="D331" i="9"/>
  <c r="AO331" i="9" s="1"/>
  <c r="E331" i="9"/>
  <c r="AP331" i="9" s="1"/>
  <c r="AQ331" i="9"/>
  <c r="AR331" i="9"/>
  <c r="AS331" i="9"/>
  <c r="AT331" i="9"/>
  <c r="AU331" i="9"/>
  <c r="AV331" i="9"/>
  <c r="AW331" i="9"/>
  <c r="AX331" i="9"/>
  <c r="AY331" i="9"/>
  <c r="AZ331" i="9"/>
  <c r="BA331" i="9"/>
  <c r="BB331" i="9"/>
  <c r="BC331" i="9"/>
  <c r="BD331" i="9"/>
  <c r="BE331" i="9"/>
  <c r="BF331" i="9"/>
  <c r="BG331" i="9"/>
  <c r="BH331" i="9"/>
  <c r="BI331" i="9"/>
  <c r="BJ331" i="9"/>
  <c r="BK331" i="9"/>
  <c r="BL331" i="9"/>
  <c r="BM331" i="9"/>
  <c r="BN331" i="9"/>
  <c r="BO331" i="9"/>
  <c r="BP331" i="9"/>
  <c r="BQ331" i="9"/>
  <c r="BR331" i="9"/>
  <c r="BS331" i="9"/>
  <c r="BT331" i="9"/>
  <c r="BU331" i="9"/>
  <c r="C332" i="9"/>
  <c r="AN332" i="9" s="1"/>
  <c r="D332" i="9"/>
  <c r="AO332" i="9" s="1"/>
  <c r="E332" i="9"/>
  <c r="AP332" i="9" s="1"/>
  <c r="AQ332" i="9"/>
  <c r="AR332" i="9"/>
  <c r="AS332" i="9"/>
  <c r="AT332" i="9"/>
  <c r="AU332" i="9"/>
  <c r="AV332" i="9"/>
  <c r="AW332" i="9"/>
  <c r="AX332" i="9"/>
  <c r="AY332" i="9"/>
  <c r="AZ332" i="9"/>
  <c r="BA332" i="9"/>
  <c r="BB332" i="9"/>
  <c r="BC332" i="9"/>
  <c r="BD332" i="9"/>
  <c r="BE332" i="9"/>
  <c r="BF332" i="9"/>
  <c r="BG332" i="9"/>
  <c r="BH332" i="9"/>
  <c r="BI332" i="9"/>
  <c r="BJ332" i="9"/>
  <c r="BK332" i="9"/>
  <c r="BL332" i="9"/>
  <c r="BM332" i="9"/>
  <c r="BN332" i="9"/>
  <c r="BO332" i="9"/>
  <c r="BP332" i="9"/>
  <c r="BQ332" i="9"/>
  <c r="BR332" i="9"/>
  <c r="BS332" i="9"/>
  <c r="BT332" i="9"/>
  <c r="BU332" i="9"/>
  <c r="C333" i="9"/>
  <c r="D333" i="9"/>
  <c r="AO333" i="9" s="1"/>
  <c r="E333" i="9"/>
  <c r="AP333" i="9" s="1"/>
  <c r="AQ333" i="9"/>
  <c r="AR333" i="9"/>
  <c r="AS333" i="9"/>
  <c r="AT333" i="9"/>
  <c r="AU333" i="9"/>
  <c r="AV333" i="9"/>
  <c r="AW333" i="9"/>
  <c r="AX333" i="9"/>
  <c r="AY333" i="9"/>
  <c r="AZ333" i="9"/>
  <c r="BA333" i="9"/>
  <c r="BB333" i="9"/>
  <c r="BC333" i="9"/>
  <c r="BD333" i="9"/>
  <c r="BE333" i="9"/>
  <c r="BF333" i="9"/>
  <c r="BG333" i="9"/>
  <c r="BH333" i="9"/>
  <c r="BI333" i="9"/>
  <c r="BJ333" i="9"/>
  <c r="BK333" i="9"/>
  <c r="BL333" i="9"/>
  <c r="BM333" i="9"/>
  <c r="BN333" i="9"/>
  <c r="BO333" i="9"/>
  <c r="BP333" i="9"/>
  <c r="BQ333" i="9"/>
  <c r="BR333" i="9"/>
  <c r="BS333" i="9"/>
  <c r="BT333" i="9"/>
  <c r="BU333" i="9"/>
  <c r="C334" i="9"/>
  <c r="AN334" i="9" s="1"/>
  <c r="D334" i="9"/>
  <c r="AO334" i="9" s="1"/>
  <c r="E334" i="9"/>
  <c r="AP334" i="9" s="1"/>
  <c r="BG334" i="9"/>
  <c r="AQ334" i="9"/>
  <c r="AR334" i="9"/>
  <c r="AS334" i="9"/>
  <c r="AT334" i="9"/>
  <c r="AU334" i="9"/>
  <c r="AV334" i="9"/>
  <c r="AW334" i="9"/>
  <c r="AX334" i="9"/>
  <c r="AY334" i="9"/>
  <c r="AZ334" i="9"/>
  <c r="BA334" i="9"/>
  <c r="BB334" i="9"/>
  <c r="BC334" i="9"/>
  <c r="BD334" i="9"/>
  <c r="BE334" i="9"/>
  <c r="BF334" i="9"/>
  <c r="BH334" i="9"/>
  <c r="BI334" i="9"/>
  <c r="BJ334" i="9"/>
  <c r="BK334" i="9"/>
  <c r="BL334" i="9"/>
  <c r="BM334" i="9"/>
  <c r="BN334" i="9"/>
  <c r="BO334" i="9"/>
  <c r="BP334" i="9"/>
  <c r="BQ334" i="9"/>
  <c r="BR334" i="9"/>
  <c r="BS334" i="9"/>
  <c r="BT334" i="9"/>
  <c r="BU334" i="9"/>
  <c r="C335" i="9"/>
  <c r="AN335" i="9" s="1"/>
  <c r="D335" i="9"/>
  <c r="AO335" i="9" s="1"/>
  <c r="E335" i="9"/>
  <c r="AP335" i="9" s="1"/>
  <c r="AQ335" i="9"/>
  <c r="AR335" i="9"/>
  <c r="AS335" i="9"/>
  <c r="AT335" i="9"/>
  <c r="AU335" i="9"/>
  <c r="AV335" i="9"/>
  <c r="AW335" i="9"/>
  <c r="AX335" i="9"/>
  <c r="AY335" i="9"/>
  <c r="AZ335" i="9"/>
  <c r="BA335" i="9"/>
  <c r="BB335" i="9"/>
  <c r="BC335" i="9"/>
  <c r="BD335" i="9"/>
  <c r="BE335" i="9"/>
  <c r="BF335" i="9"/>
  <c r="BG335" i="9"/>
  <c r="BH335" i="9"/>
  <c r="BI335" i="9"/>
  <c r="BJ335" i="9"/>
  <c r="BK335" i="9"/>
  <c r="BL335" i="9"/>
  <c r="BM335" i="9"/>
  <c r="BN335" i="9"/>
  <c r="BO335" i="9"/>
  <c r="BP335" i="9"/>
  <c r="BQ335" i="9"/>
  <c r="BR335" i="9"/>
  <c r="BS335" i="9"/>
  <c r="BT335" i="9"/>
  <c r="BU335" i="9"/>
  <c r="C336" i="9"/>
  <c r="AN336" i="9" s="1"/>
  <c r="D336" i="9"/>
  <c r="AO336" i="9" s="1"/>
  <c r="E336" i="9"/>
  <c r="AP336" i="9" s="1"/>
  <c r="AQ336" i="9"/>
  <c r="AR336" i="9"/>
  <c r="AS336" i="9"/>
  <c r="AT336" i="9"/>
  <c r="AU336" i="9"/>
  <c r="AV336" i="9"/>
  <c r="AW336" i="9"/>
  <c r="AX336" i="9"/>
  <c r="AY336" i="9"/>
  <c r="AZ336" i="9"/>
  <c r="BA336" i="9"/>
  <c r="BB336" i="9"/>
  <c r="BC336" i="9"/>
  <c r="BD336" i="9"/>
  <c r="BE336" i="9"/>
  <c r="BF336" i="9"/>
  <c r="BG336" i="9"/>
  <c r="BH336" i="9"/>
  <c r="BI336" i="9"/>
  <c r="BJ336" i="9"/>
  <c r="BK336" i="9"/>
  <c r="BL336" i="9"/>
  <c r="BM336" i="9"/>
  <c r="BN336" i="9"/>
  <c r="BO336" i="9"/>
  <c r="BP336" i="9"/>
  <c r="BQ336" i="9"/>
  <c r="BR336" i="9"/>
  <c r="BS336" i="9"/>
  <c r="BT336" i="9"/>
  <c r="BU336" i="9"/>
  <c r="C337" i="9"/>
  <c r="AN337" i="9" s="1"/>
  <c r="D337" i="9"/>
  <c r="AO337" i="9" s="1"/>
  <c r="E337" i="9"/>
  <c r="AP337" i="9" s="1"/>
  <c r="AQ337" i="9"/>
  <c r="AR337" i="9"/>
  <c r="AS337" i="9"/>
  <c r="AT337" i="9"/>
  <c r="AU337" i="9"/>
  <c r="AV337" i="9"/>
  <c r="AW337" i="9"/>
  <c r="AX337" i="9"/>
  <c r="AY337" i="9"/>
  <c r="AZ337" i="9"/>
  <c r="BA337" i="9"/>
  <c r="BB337" i="9"/>
  <c r="BC337" i="9"/>
  <c r="BD337" i="9"/>
  <c r="BE337" i="9"/>
  <c r="BF337" i="9"/>
  <c r="BG337" i="9"/>
  <c r="BH337" i="9"/>
  <c r="BI337" i="9"/>
  <c r="BJ337" i="9"/>
  <c r="BK337" i="9"/>
  <c r="BL337" i="9"/>
  <c r="BM337" i="9"/>
  <c r="BN337" i="9"/>
  <c r="BO337" i="9"/>
  <c r="BP337" i="9"/>
  <c r="BQ337" i="9"/>
  <c r="BR337" i="9"/>
  <c r="BS337" i="9"/>
  <c r="BT337" i="9"/>
  <c r="BU337" i="9"/>
  <c r="C338" i="9"/>
  <c r="AN338" i="9" s="1"/>
  <c r="D338" i="9"/>
  <c r="AO338" i="9" s="1"/>
  <c r="E338" i="9"/>
  <c r="AP338" i="9" s="1"/>
  <c r="AQ338" i="9"/>
  <c r="AR338" i="9"/>
  <c r="AS338" i="9"/>
  <c r="AT338" i="9"/>
  <c r="AU338" i="9"/>
  <c r="AV338" i="9"/>
  <c r="AW338" i="9"/>
  <c r="AX338" i="9"/>
  <c r="AY338" i="9"/>
  <c r="AZ338" i="9"/>
  <c r="BA338" i="9"/>
  <c r="BB338" i="9"/>
  <c r="BC338" i="9"/>
  <c r="BD338" i="9"/>
  <c r="BE338" i="9"/>
  <c r="BF338" i="9"/>
  <c r="BG338" i="9"/>
  <c r="BH338" i="9"/>
  <c r="BI338" i="9"/>
  <c r="BJ338" i="9"/>
  <c r="BK338" i="9"/>
  <c r="BL338" i="9"/>
  <c r="BM338" i="9"/>
  <c r="BN338" i="9"/>
  <c r="BO338" i="9"/>
  <c r="BP338" i="9"/>
  <c r="BQ338" i="9"/>
  <c r="BR338" i="9"/>
  <c r="BS338" i="9"/>
  <c r="BT338" i="9"/>
  <c r="BU338" i="9"/>
  <c r="C339" i="9"/>
  <c r="AN339" i="9" s="1"/>
  <c r="D339" i="9"/>
  <c r="AO339" i="9" s="1"/>
  <c r="E339" i="9"/>
  <c r="AP339" i="9" s="1"/>
  <c r="AQ339" i="9"/>
  <c r="AR339" i="9"/>
  <c r="AS339" i="9"/>
  <c r="AT339" i="9"/>
  <c r="AU339" i="9"/>
  <c r="AV339" i="9"/>
  <c r="AW339" i="9"/>
  <c r="AX339" i="9"/>
  <c r="AY339" i="9"/>
  <c r="AZ339" i="9"/>
  <c r="BA339" i="9"/>
  <c r="BB339" i="9"/>
  <c r="BC339" i="9"/>
  <c r="BD339" i="9"/>
  <c r="BE339" i="9"/>
  <c r="BF339" i="9"/>
  <c r="BG339" i="9"/>
  <c r="BH339" i="9"/>
  <c r="BI339" i="9"/>
  <c r="BJ339" i="9"/>
  <c r="BK339" i="9"/>
  <c r="BL339" i="9"/>
  <c r="BM339" i="9"/>
  <c r="BN339" i="9"/>
  <c r="BO339" i="9"/>
  <c r="BP339" i="9"/>
  <c r="BQ339" i="9"/>
  <c r="BR339" i="9"/>
  <c r="BS339" i="9"/>
  <c r="BT339" i="9"/>
  <c r="BU339" i="9"/>
  <c r="C340" i="9"/>
  <c r="AN340" i="9" s="1"/>
  <c r="D340" i="9"/>
  <c r="AO340" i="9" s="1"/>
  <c r="E340" i="9"/>
  <c r="AP340" i="9" s="1"/>
  <c r="AR340" i="9"/>
  <c r="AQ340" i="9"/>
  <c r="AS340" i="9"/>
  <c r="AT340" i="9"/>
  <c r="AU340" i="9"/>
  <c r="AV340" i="9"/>
  <c r="AW340" i="9"/>
  <c r="AX340" i="9"/>
  <c r="AY340" i="9"/>
  <c r="AZ340" i="9"/>
  <c r="BA340" i="9"/>
  <c r="BB340" i="9"/>
  <c r="BC340" i="9"/>
  <c r="BD340" i="9"/>
  <c r="BE340" i="9"/>
  <c r="BF340" i="9"/>
  <c r="BG340" i="9"/>
  <c r="BH340" i="9"/>
  <c r="BI340" i="9"/>
  <c r="BJ340" i="9"/>
  <c r="BK340" i="9"/>
  <c r="BL340" i="9"/>
  <c r="BM340" i="9"/>
  <c r="BN340" i="9"/>
  <c r="BO340" i="9"/>
  <c r="BP340" i="9"/>
  <c r="BQ340" i="9"/>
  <c r="BR340" i="9"/>
  <c r="BS340" i="9"/>
  <c r="BT340" i="9"/>
  <c r="BU340" i="9"/>
  <c r="C341" i="9"/>
  <c r="AN341" i="9" s="1"/>
  <c r="D341" i="9"/>
  <c r="AO341" i="9" s="1"/>
  <c r="E341" i="9"/>
  <c r="AP341" i="9" s="1"/>
  <c r="BB341" i="9"/>
  <c r="AQ341" i="9"/>
  <c r="AR341" i="9"/>
  <c r="AS341" i="9"/>
  <c r="AT341" i="9"/>
  <c r="AU341" i="9"/>
  <c r="AV341" i="9"/>
  <c r="AW341" i="9"/>
  <c r="AX341" i="9"/>
  <c r="AY341" i="9"/>
  <c r="AZ341" i="9"/>
  <c r="BA341" i="9"/>
  <c r="BC341" i="9"/>
  <c r="BD341" i="9"/>
  <c r="BE341" i="9"/>
  <c r="BF341" i="9"/>
  <c r="BG341" i="9"/>
  <c r="BH341" i="9"/>
  <c r="BI341" i="9"/>
  <c r="BJ341" i="9"/>
  <c r="BK341" i="9"/>
  <c r="BL341" i="9"/>
  <c r="BM341" i="9"/>
  <c r="BN341" i="9"/>
  <c r="BO341" i="9"/>
  <c r="BP341" i="9"/>
  <c r="BQ341" i="9"/>
  <c r="BR341" i="9"/>
  <c r="BS341" i="9"/>
  <c r="BT341" i="9"/>
  <c r="BU341" i="9"/>
  <c r="C342" i="9"/>
  <c r="AN342" i="9" s="1"/>
  <c r="D342" i="9"/>
  <c r="AO342" i="9" s="1"/>
  <c r="E342" i="9"/>
  <c r="AP342" i="9" s="1"/>
  <c r="AQ342" i="9"/>
  <c r="AR342" i="9"/>
  <c r="AS342" i="9"/>
  <c r="AT342" i="9"/>
  <c r="AU342" i="9"/>
  <c r="AV342" i="9"/>
  <c r="AW342" i="9"/>
  <c r="AX342" i="9"/>
  <c r="AY342" i="9"/>
  <c r="AZ342" i="9"/>
  <c r="BA342" i="9"/>
  <c r="BB342" i="9"/>
  <c r="BC342" i="9"/>
  <c r="BD342" i="9"/>
  <c r="BE342" i="9"/>
  <c r="BF342" i="9"/>
  <c r="BG342" i="9"/>
  <c r="BH342" i="9"/>
  <c r="BI342" i="9"/>
  <c r="BJ342" i="9"/>
  <c r="BK342" i="9"/>
  <c r="BL342" i="9"/>
  <c r="BM342" i="9"/>
  <c r="BN342" i="9"/>
  <c r="BO342" i="9"/>
  <c r="BP342" i="9"/>
  <c r="BQ342" i="9"/>
  <c r="BR342" i="9"/>
  <c r="BS342" i="9"/>
  <c r="BT342" i="9"/>
  <c r="BU342" i="9"/>
  <c r="C343" i="9"/>
  <c r="AN343" i="9" s="1"/>
  <c r="D343" i="9"/>
  <c r="E343" i="9"/>
  <c r="AP343" i="9" s="1"/>
  <c r="BP343" i="9"/>
  <c r="AO343" i="9"/>
  <c r="AQ343" i="9"/>
  <c r="AR343" i="9"/>
  <c r="AS343" i="9"/>
  <c r="AT343" i="9"/>
  <c r="AU343" i="9"/>
  <c r="AV343" i="9"/>
  <c r="AW343" i="9"/>
  <c r="AX343" i="9"/>
  <c r="AY343" i="9"/>
  <c r="AZ343" i="9"/>
  <c r="BA343" i="9"/>
  <c r="BB343" i="9"/>
  <c r="BC343" i="9"/>
  <c r="BD343" i="9"/>
  <c r="BE343" i="9"/>
  <c r="BF343" i="9"/>
  <c r="BG343" i="9"/>
  <c r="BH343" i="9"/>
  <c r="BI343" i="9"/>
  <c r="BJ343" i="9"/>
  <c r="BK343" i="9"/>
  <c r="BL343" i="9"/>
  <c r="BM343" i="9"/>
  <c r="BN343" i="9"/>
  <c r="BO343" i="9"/>
  <c r="BQ343" i="9"/>
  <c r="BR343" i="9"/>
  <c r="BS343" i="9"/>
  <c r="BT343" i="9"/>
  <c r="BU343" i="9"/>
  <c r="C344" i="9"/>
  <c r="AN344" i="9" s="1"/>
  <c r="D344" i="9"/>
  <c r="AO344" i="9" s="1"/>
  <c r="E344" i="9"/>
  <c r="AP344" i="9" s="1"/>
  <c r="BL344" i="9"/>
  <c r="AQ344" i="9"/>
  <c r="AR344" i="9"/>
  <c r="AS344" i="9"/>
  <c r="AT344" i="9"/>
  <c r="AU344" i="9"/>
  <c r="AV344" i="9"/>
  <c r="AW344" i="9"/>
  <c r="AX344" i="9"/>
  <c r="AY344" i="9"/>
  <c r="AZ344" i="9"/>
  <c r="BA344" i="9"/>
  <c r="BB344" i="9"/>
  <c r="BC344" i="9"/>
  <c r="BD344" i="9"/>
  <c r="BE344" i="9"/>
  <c r="BF344" i="9"/>
  <c r="BG344" i="9"/>
  <c r="BH344" i="9"/>
  <c r="BI344" i="9"/>
  <c r="BJ344" i="9"/>
  <c r="BK344" i="9"/>
  <c r="BM344" i="9"/>
  <c r="BN344" i="9"/>
  <c r="BO344" i="9"/>
  <c r="BP344" i="9"/>
  <c r="BQ344" i="9"/>
  <c r="BR344" i="9"/>
  <c r="BS344" i="9"/>
  <c r="BT344" i="9"/>
  <c r="BU344" i="9"/>
  <c r="C345" i="9"/>
  <c r="D345" i="9"/>
  <c r="E345" i="9"/>
  <c r="AQ345" i="9"/>
  <c r="AR345" i="9"/>
  <c r="AS345" i="9"/>
  <c r="AT345" i="9"/>
  <c r="AU345" i="9"/>
  <c r="AV345" i="9"/>
  <c r="AW345" i="9"/>
  <c r="AX345" i="9"/>
  <c r="AY345" i="9"/>
  <c r="AZ345" i="9"/>
  <c r="BA345" i="9"/>
  <c r="BB345" i="9"/>
  <c r="BC345" i="9"/>
  <c r="BD345" i="9"/>
  <c r="BE345" i="9"/>
  <c r="BF345" i="9"/>
  <c r="BG345" i="9"/>
  <c r="BH345" i="9"/>
  <c r="BI345" i="9"/>
  <c r="BJ345" i="9"/>
  <c r="BK345" i="9"/>
  <c r="BL345" i="9"/>
  <c r="BM345" i="9"/>
  <c r="BN345" i="9"/>
  <c r="BO345" i="9"/>
  <c r="BP345" i="9"/>
  <c r="BQ345" i="9"/>
  <c r="BR345" i="9"/>
  <c r="BS345" i="9"/>
  <c r="BT345" i="9"/>
  <c r="BU345" i="9"/>
  <c r="AN345" i="9"/>
  <c r="AO345" i="9"/>
  <c r="AP345" i="9"/>
  <c r="C346" i="9"/>
  <c r="D346" i="9"/>
  <c r="E346" i="9"/>
  <c r="AP346" i="9" s="1"/>
  <c r="AR346" i="9"/>
  <c r="BE346" i="9"/>
  <c r="AN346" i="9"/>
  <c r="AO346" i="9"/>
  <c r="AQ346" i="9"/>
  <c r="AS346" i="9"/>
  <c r="AT346" i="9"/>
  <c r="AU346" i="9"/>
  <c r="AV346" i="9"/>
  <c r="AW346" i="9"/>
  <c r="AX346" i="9"/>
  <c r="AY346" i="9"/>
  <c r="AZ346" i="9"/>
  <c r="BA346" i="9"/>
  <c r="BB346" i="9"/>
  <c r="BC346" i="9"/>
  <c r="BD346" i="9"/>
  <c r="BF346" i="9"/>
  <c r="BG346" i="9"/>
  <c r="BH346" i="9"/>
  <c r="BI346" i="9"/>
  <c r="BJ346" i="9"/>
  <c r="BK346" i="9"/>
  <c r="BL346" i="9"/>
  <c r="BM346" i="9"/>
  <c r="BN346" i="9"/>
  <c r="BO346" i="9"/>
  <c r="BP346" i="9"/>
  <c r="BQ346" i="9"/>
  <c r="BR346" i="9"/>
  <c r="BS346" i="9"/>
  <c r="BT346" i="9"/>
  <c r="BU346" i="9"/>
  <c r="C347" i="9"/>
  <c r="AN347" i="9" s="1"/>
  <c r="D347" i="9"/>
  <c r="AO347" i="9" s="1"/>
  <c r="E347" i="9"/>
  <c r="AP347" i="9" s="1"/>
  <c r="AT347" i="9"/>
  <c r="BG347" i="9"/>
  <c r="BL347" i="9"/>
  <c r="AQ347" i="9"/>
  <c r="AR347" i="9"/>
  <c r="AS347" i="9"/>
  <c r="AU347" i="9"/>
  <c r="AV347" i="9"/>
  <c r="AW347" i="9"/>
  <c r="AX347" i="9"/>
  <c r="AY347" i="9"/>
  <c r="AZ347" i="9"/>
  <c r="BA347" i="9"/>
  <c r="BB347" i="9"/>
  <c r="BC347" i="9"/>
  <c r="BD347" i="9"/>
  <c r="BE347" i="9"/>
  <c r="BF347" i="9"/>
  <c r="BH347" i="9"/>
  <c r="BI347" i="9"/>
  <c r="BJ347" i="9"/>
  <c r="BK347" i="9"/>
  <c r="BM347" i="9"/>
  <c r="BN347" i="9"/>
  <c r="BO347" i="9"/>
  <c r="BP347" i="9"/>
  <c r="BQ347" i="9"/>
  <c r="BR347" i="9"/>
  <c r="BS347" i="9"/>
  <c r="BT347" i="9"/>
  <c r="BU347" i="9"/>
  <c r="C348" i="9"/>
  <c r="D348" i="9"/>
  <c r="AO348" i="9" s="1"/>
  <c r="E348" i="9"/>
  <c r="AP348" i="9" s="1"/>
  <c r="AT348" i="9"/>
  <c r="AY348" i="9"/>
  <c r="BE348" i="9"/>
  <c r="AN348" i="9"/>
  <c r="AQ348" i="9"/>
  <c r="AR348" i="9"/>
  <c r="AS348" i="9"/>
  <c r="AU348" i="9"/>
  <c r="AV348" i="9"/>
  <c r="AW348" i="9"/>
  <c r="AX348" i="9"/>
  <c r="AZ348" i="9"/>
  <c r="BA348" i="9"/>
  <c r="BB348" i="9"/>
  <c r="BC348" i="9"/>
  <c r="BD348" i="9"/>
  <c r="BF348" i="9"/>
  <c r="BG348" i="9"/>
  <c r="BH348" i="9"/>
  <c r="BI348" i="9"/>
  <c r="BJ348" i="9"/>
  <c r="BK348" i="9"/>
  <c r="BL348" i="9"/>
  <c r="BM348" i="9"/>
  <c r="BN348" i="9"/>
  <c r="BO348" i="9"/>
  <c r="BP348" i="9"/>
  <c r="BQ348" i="9"/>
  <c r="BR348" i="9"/>
  <c r="BS348" i="9"/>
  <c r="BT348" i="9"/>
  <c r="BU348" i="9"/>
  <c r="C349" i="9"/>
  <c r="AN349" i="9" s="1"/>
  <c r="D349" i="9"/>
  <c r="AO349" i="9" s="1"/>
  <c r="E349" i="9"/>
  <c r="AP349" i="9" s="1"/>
  <c r="AR349" i="9"/>
  <c r="AY349" i="9"/>
  <c r="AQ349" i="9"/>
  <c r="AS349" i="9"/>
  <c r="AT349" i="9"/>
  <c r="AU349" i="9"/>
  <c r="AV349" i="9"/>
  <c r="AW349" i="9"/>
  <c r="AX349" i="9"/>
  <c r="AZ349" i="9"/>
  <c r="BA349" i="9"/>
  <c r="BB349" i="9"/>
  <c r="BC349" i="9"/>
  <c r="BD349" i="9"/>
  <c r="BE349" i="9"/>
  <c r="BF349" i="9"/>
  <c r="BG349" i="9"/>
  <c r="BH349" i="9"/>
  <c r="BI349" i="9"/>
  <c r="BJ349" i="9"/>
  <c r="BK349" i="9"/>
  <c r="BL349" i="9"/>
  <c r="BM349" i="9"/>
  <c r="BN349" i="9"/>
  <c r="BO349" i="9"/>
  <c r="BP349" i="9"/>
  <c r="BQ349" i="9"/>
  <c r="BR349" i="9"/>
  <c r="BS349" i="9"/>
  <c r="BT349" i="9"/>
  <c r="BU349" i="9"/>
  <c r="C350" i="9"/>
  <c r="D350" i="9"/>
  <c r="E350" i="9"/>
  <c r="AP350" i="9" s="1"/>
  <c r="BI350" i="9"/>
  <c r="BN350" i="9"/>
  <c r="BP350" i="9"/>
  <c r="AN350" i="9"/>
  <c r="AO350" i="9"/>
  <c r="AQ350" i="9"/>
  <c r="AR350" i="9"/>
  <c r="AS350" i="9"/>
  <c r="AT350" i="9"/>
  <c r="AU350" i="9"/>
  <c r="AV350" i="9"/>
  <c r="AW350" i="9"/>
  <c r="AX350" i="9"/>
  <c r="AY350" i="9"/>
  <c r="AZ350" i="9"/>
  <c r="BA350" i="9"/>
  <c r="BB350" i="9"/>
  <c r="BC350" i="9"/>
  <c r="BD350" i="9"/>
  <c r="BE350" i="9"/>
  <c r="BF350" i="9"/>
  <c r="BG350" i="9"/>
  <c r="BH350" i="9"/>
  <c r="BJ350" i="9"/>
  <c r="BK350" i="9"/>
  <c r="BL350" i="9"/>
  <c r="BM350" i="9"/>
  <c r="BO350" i="9"/>
  <c r="BQ350" i="9"/>
  <c r="BR350" i="9"/>
  <c r="BS350" i="9"/>
  <c r="BT350" i="9"/>
  <c r="BU350" i="9"/>
  <c r="C351" i="9"/>
  <c r="AN351" i="9" s="1"/>
  <c r="D351" i="9"/>
  <c r="AO351" i="9" s="1"/>
  <c r="E351" i="9"/>
  <c r="AP351" i="9" s="1"/>
  <c r="AQ351" i="9"/>
  <c r="AR351" i="9"/>
  <c r="AS351" i="9"/>
  <c r="AT351" i="9"/>
  <c r="AU351" i="9"/>
  <c r="AV351" i="9"/>
  <c r="AW351" i="9"/>
  <c r="AX351" i="9"/>
  <c r="AY351" i="9"/>
  <c r="AZ351" i="9"/>
  <c r="BA351" i="9"/>
  <c r="BB351" i="9"/>
  <c r="BC351" i="9"/>
  <c r="BD351" i="9"/>
  <c r="BE351" i="9"/>
  <c r="BF351" i="9"/>
  <c r="BG351" i="9"/>
  <c r="BH351" i="9"/>
  <c r="BI351" i="9"/>
  <c r="BJ351" i="9"/>
  <c r="BK351" i="9"/>
  <c r="BL351" i="9"/>
  <c r="BM351" i="9"/>
  <c r="BN351" i="9"/>
  <c r="BO351" i="9"/>
  <c r="BP351" i="9"/>
  <c r="BQ351" i="9"/>
  <c r="BR351" i="9"/>
  <c r="BS351" i="9"/>
  <c r="BT351" i="9"/>
  <c r="BU351" i="9"/>
  <c r="C352" i="9"/>
  <c r="AN352" i="9" s="1"/>
  <c r="D352" i="9"/>
  <c r="AO352" i="9" s="1"/>
  <c r="E352" i="9"/>
  <c r="AP352" i="9" s="1"/>
  <c r="AQ352" i="9"/>
  <c r="AR352" i="9"/>
  <c r="AS352" i="9"/>
  <c r="AT352" i="9"/>
  <c r="AU352" i="9"/>
  <c r="AV352" i="9"/>
  <c r="AW352" i="9"/>
  <c r="AX352" i="9"/>
  <c r="AY352" i="9"/>
  <c r="AZ352" i="9"/>
  <c r="BA352" i="9"/>
  <c r="BB352" i="9"/>
  <c r="BC352" i="9"/>
  <c r="BD352" i="9"/>
  <c r="BE352" i="9"/>
  <c r="BF352" i="9"/>
  <c r="BG352" i="9"/>
  <c r="BH352" i="9"/>
  <c r="BI352" i="9"/>
  <c r="BJ352" i="9"/>
  <c r="BK352" i="9"/>
  <c r="BL352" i="9"/>
  <c r="BM352" i="9"/>
  <c r="BN352" i="9"/>
  <c r="BO352" i="9"/>
  <c r="BP352" i="9"/>
  <c r="BQ352" i="9"/>
  <c r="BR352" i="9"/>
  <c r="BS352" i="9"/>
  <c r="BT352" i="9"/>
  <c r="BU352" i="9"/>
  <c r="C353" i="9"/>
  <c r="D353" i="9"/>
  <c r="E353" i="9"/>
  <c r="AP353" i="9" s="1"/>
  <c r="BC353" i="9"/>
  <c r="BD353" i="9"/>
  <c r="BR353" i="9"/>
  <c r="AN353" i="9"/>
  <c r="AO353" i="9"/>
  <c r="AQ353" i="9"/>
  <c r="AR353" i="9"/>
  <c r="AS353" i="9"/>
  <c r="AT353" i="9"/>
  <c r="AU353" i="9"/>
  <c r="AV353" i="9"/>
  <c r="AW353" i="9"/>
  <c r="AX353" i="9"/>
  <c r="AY353" i="9"/>
  <c r="AZ353" i="9"/>
  <c r="BA353" i="9"/>
  <c r="BB353" i="9"/>
  <c r="BE353" i="9"/>
  <c r="BF353" i="9"/>
  <c r="BG353" i="9"/>
  <c r="BH353" i="9"/>
  <c r="BI353" i="9"/>
  <c r="BJ353" i="9"/>
  <c r="BK353" i="9"/>
  <c r="BL353" i="9"/>
  <c r="BM353" i="9"/>
  <c r="BN353" i="9"/>
  <c r="BO353" i="9"/>
  <c r="BP353" i="9"/>
  <c r="BQ353" i="9"/>
  <c r="BS353" i="9"/>
  <c r="BT353" i="9"/>
  <c r="BU353" i="9"/>
  <c r="C354" i="9"/>
  <c r="AN354" i="9" s="1"/>
  <c r="D354" i="9"/>
  <c r="AO354" i="9" s="1"/>
  <c r="E354" i="9"/>
  <c r="AP354" i="9" s="1"/>
  <c r="AQ354" i="9"/>
  <c r="AR354" i="9"/>
  <c r="AS354" i="9"/>
  <c r="AT354" i="9"/>
  <c r="AU354" i="9"/>
  <c r="AV354" i="9"/>
  <c r="AW354" i="9"/>
  <c r="AX354" i="9"/>
  <c r="AY354" i="9"/>
  <c r="AZ354" i="9"/>
  <c r="BA354" i="9"/>
  <c r="BB354" i="9"/>
  <c r="BC354" i="9"/>
  <c r="BD354" i="9"/>
  <c r="BE354" i="9"/>
  <c r="BF354" i="9"/>
  <c r="BG354" i="9"/>
  <c r="BH354" i="9"/>
  <c r="BI354" i="9"/>
  <c r="BJ354" i="9"/>
  <c r="BK354" i="9"/>
  <c r="BL354" i="9"/>
  <c r="BM354" i="9"/>
  <c r="BN354" i="9"/>
  <c r="BO354" i="9"/>
  <c r="BP354" i="9"/>
  <c r="BQ354" i="9"/>
  <c r="BR354" i="9"/>
  <c r="BS354" i="9"/>
  <c r="BT354" i="9"/>
  <c r="BU354" i="9"/>
  <c r="C355" i="9"/>
  <c r="D355" i="9"/>
  <c r="AO355" i="9" s="1"/>
  <c r="E355" i="9"/>
  <c r="AP355" i="9" s="1"/>
  <c r="AS355" i="9"/>
  <c r="AV355" i="9"/>
  <c r="BC355" i="9"/>
  <c r="AN355" i="9"/>
  <c r="AQ355" i="9"/>
  <c r="AR355" i="9"/>
  <c r="AT355" i="9"/>
  <c r="AU355" i="9"/>
  <c r="AW355" i="9"/>
  <c r="AX355" i="9"/>
  <c r="AY355" i="9"/>
  <c r="AZ355" i="9"/>
  <c r="BA355" i="9"/>
  <c r="BB355" i="9"/>
  <c r="BD355" i="9"/>
  <c r="BE355" i="9"/>
  <c r="BF355" i="9"/>
  <c r="BG355" i="9"/>
  <c r="BH355" i="9"/>
  <c r="BI355" i="9"/>
  <c r="BJ355" i="9"/>
  <c r="BK355" i="9"/>
  <c r="BL355" i="9"/>
  <c r="BM355" i="9"/>
  <c r="BN355" i="9"/>
  <c r="BO355" i="9"/>
  <c r="BP355" i="9"/>
  <c r="BQ355" i="9"/>
  <c r="BR355" i="9"/>
  <c r="BS355" i="9"/>
  <c r="BT355" i="9"/>
  <c r="BU355" i="9"/>
  <c r="C356" i="9"/>
  <c r="AN356" i="9" s="1"/>
  <c r="D356" i="9"/>
  <c r="AO356" i="9" s="1"/>
  <c r="E356" i="9"/>
  <c r="AP356" i="9" s="1"/>
  <c r="AQ356" i="9"/>
  <c r="AR356" i="9"/>
  <c r="AS356" i="9"/>
  <c r="AT356" i="9"/>
  <c r="AU356" i="9"/>
  <c r="AV356" i="9"/>
  <c r="AW356" i="9"/>
  <c r="AX356" i="9"/>
  <c r="AY356" i="9"/>
  <c r="AZ356" i="9"/>
  <c r="BA356" i="9"/>
  <c r="BB356" i="9"/>
  <c r="BC356" i="9"/>
  <c r="BD356" i="9"/>
  <c r="BE356" i="9"/>
  <c r="BF356" i="9"/>
  <c r="BG356" i="9"/>
  <c r="BH356" i="9"/>
  <c r="BI356" i="9"/>
  <c r="BJ356" i="9"/>
  <c r="BK356" i="9"/>
  <c r="BL356" i="9"/>
  <c r="BM356" i="9"/>
  <c r="BN356" i="9"/>
  <c r="BO356" i="9"/>
  <c r="BP356" i="9"/>
  <c r="BQ356" i="9"/>
  <c r="BR356" i="9"/>
  <c r="BS356" i="9"/>
  <c r="BT356" i="9"/>
  <c r="BU356" i="9"/>
  <c r="C357" i="9"/>
  <c r="AN357" i="9" s="1"/>
  <c r="D357" i="9"/>
  <c r="AO357" i="9" s="1"/>
  <c r="E357" i="9"/>
  <c r="AP357" i="9" s="1"/>
  <c r="BD357" i="9"/>
  <c r="AQ357" i="9"/>
  <c r="AR357" i="9"/>
  <c r="AS357" i="9"/>
  <c r="AT357" i="9"/>
  <c r="AU357" i="9"/>
  <c r="AV357" i="9"/>
  <c r="AW357" i="9"/>
  <c r="AX357" i="9"/>
  <c r="AY357" i="9"/>
  <c r="AZ357" i="9"/>
  <c r="BA357" i="9"/>
  <c r="BB357" i="9"/>
  <c r="BC357" i="9"/>
  <c r="BE357" i="9"/>
  <c r="BF357" i="9"/>
  <c r="BG357" i="9"/>
  <c r="BH357" i="9"/>
  <c r="BI357" i="9"/>
  <c r="BJ357" i="9"/>
  <c r="BK357" i="9"/>
  <c r="BL357" i="9"/>
  <c r="BM357" i="9"/>
  <c r="BN357" i="9"/>
  <c r="BO357" i="9"/>
  <c r="BP357" i="9"/>
  <c r="BQ357" i="9"/>
  <c r="BR357" i="9"/>
  <c r="BS357" i="9"/>
  <c r="BT357" i="9"/>
  <c r="BU357" i="9"/>
  <c r="C358" i="9"/>
  <c r="AN358" i="9" s="1"/>
  <c r="D358" i="9"/>
  <c r="AO358" i="9" s="1"/>
  <c r="E358" i="9"/>
  <c r="AP358" i="9" s="1"/>
  <c r="AQ358" i="9"/>
  <c r="AR358" i="9"/>
  <c r="AS358" i="9"/>
  <c r="AT358" i="9"/>
  <c r="AU358" i="9"/>
  <c r="AV358" i="9"/>
  <c r="AW358" i="9"/>
  <c r="AX358" i="9"/>
  <c r="AY358" i="9"/>
  <c r="AZ358" i="9"/>
  <c r="BA358" i="9"/>
  <c r="BB358" i="9"/>
  <c r="BC358" i="9"/>
  <c r="BD358" i="9"/>
  <c r="BE358" i="9"/>
  <c r="BF358" i="9"/>
  <c r="BG358" i="9"/>
  <c r="BH358" i="9"/>
  <c r="BI358" i="9"/>
  <c r="BJ358" i="9"/>
  <c r="BK358" i="9"/>
  <c r="BL358" i="9"/>
  <c r="BM358" i="9"/>
  <c r="BN358" i="9"/>
  <c r="BO358" i="9"/>
  <c r="BP358" i="9"/>
  <c r="BQ358" i="9"/>
  <c r="BR358" i="9"/>
  <c r="BS358" i="9"/>
  <c r="BT358" i="9"/>
  <c r="BU358" i="9"/>
  <c r="C359" i="9"/>
  <c r="AN359" i="9" s="1"/>
  <c r="D359" i="9"/>
  <c r="AO359" i="9" s="1"/>
  <c r="E359" i="9"/>
  <c r="AP359" i="9" s="1"/>
  <c r="AR359" i="9"/>
  <c r="AS359" i="9"/>
  <c r="BS359" i="9"/>
  <c r="AQ359" i="9"/>
  <c r="AT359" i="9"/>
  <c r="AU359" i="9"/>
  <c r="AV359" i="9"/>
  <c r="AW359" i="9"/>
  <c r="AX359" i="9"/>
  <c r="AY359" i="9"/>
  <c r="AZ359" i="9"/>
  <c r="BA359" i="9"/>
  <c r="BB359" i="9"/>
  <c r="BC359" i="9"/>
  <c r="BD359" i="9"/>
  <c r="BE359" i="9"/>
  <c r="BF359" i="9"/>
  <c r="BG359" i="9"/>
  <c r="BH359" i="9"/>
  <c r="BI359" i="9"/>
  <c r="BJ359" i="9"/>
  <c r="BK359" i="9"/>
  <c r="BL359" i="9"/>
  <c r="BM359" i="9"/>
  <c r="BN359" i="9"/>
  <c r="BO359" i="9"/>
  <c r="BP359" i="9"/>
  <c r="BQ359" i="9"/>
  <c r="BR359" i="9"/>
  <c r="BT359" i="9"/>
  <c r="BU359" i="9"/>
  <c r="C360" i="9"/>
  <c r="AN360" i="9" s="1"/>
  <c r="D360" i="9"/>
  <c r="AO360" i="9" s="1"/>
  <c r="E360" i="9"/>
  <c r="AP360" i="9" s="1"/>
  <c r="AQ360" i="9"/>
  <c r="AR360" i="9"/>
  <c r="AS360" i="9"/>
  <c r="AT360" i="9"/>
  <c r="AU360" i="9"/>
  <c r="AV360" i="9"/>
  <c r="AW360" i="9"/>
  <c r="AX360" i="9"/>
  <c r="AY360" i="9"/>
  <c r="AZ360" i="9"/>
  <c r="BA360" i="9"/>
  <c r="BB360" i="9"/>
  <c r="BC360" i="9"/>
  <c r="BD360" i="9"/>
  <c r="BE360" i="9"/>
  <c r="BF360" i="9"/>
  <c r="BG360" i="9"/>
  <c r="BH360" i="9"/>
  <c r="BI360" i="9"/>
  <c r="BJ360" i="9"/>
  <c r="BK360" i="9"/>
  <c r="BL360" i="9"/>
  <c r="BM360" i="9"/>
  <c r="BN360" i="9"/>
  <c r="BO360" i="9"/>
  <c r="BP360" i="9"/>
  <c r="BQ360" i="9"/>
  <c r="BR360" i="9"/>
  <c r="BS360" i="9"/>
  <c r="BT360" i="9"/>
  <c r="BU360" i="9"/>
  <c r="C361" i="9"/>
  <c r="AN361" i="9" s="1"/>
  <c r="D361" i="9"/>
  <c r="E361" i="9"/>
  <c r="AP361" i="9" s="1"/>
  <c r="AR361" i="9"/>
  <c r="AS361" i="9"/>
  <c r="AU361" i="9"/>
  <c r="AO361" i="9"/>
  <c r="AQ361" i="9"/>
  <c r="AT361" i="9"/>
  <c r="AV361" i="9"/>
  <c r="AW361" i="9"/>
  <c r="AX361" i="9"/>
  <c r="AY361" i="9"/>
  <c r="AZ361" i="9"/>
  <c r="BA361" i="9"/>
  <c r="BB361" i="9"/>
  <c r="BC361" i="9"/>
  <c r="BD361" i="9"/>
  <c r="BE361" i="9"/>
  <c r="BF361" i="9"/>
  <c r="BG361" i="9"/>
  <c r="BH361" i="9"/>
  <c r="BI361" i="9"/>
  <c r="BJ361" i="9"/>
  <c r="BK361" i="9"/>
  <c r="BL361" i="9"/>
  <c r="BM361" i="9"/>
  <c r="BN361" i="9"/>
  <c r="BO361" i="9"/>
  <c r="BP361" i="9"/>
  <c r="BQ361" i="9"/>
  <c r="BR361" i="9"/>
  <c r="BS361" i="9"/>
  <c r="BT361" i="9"/>
  <c r="BU361" i="9"/>
  <c r="C362" i="9"/>
  <c r="AN362" i="9" s="1"/>
  <c r="D362" i="9"/>
  <c r="AO362" i="9" s="1"/>
  <c r="E362" i="9"/>
  <c r="AP362" i="9" s="1"/>
  <c r="AR362" i="9"/>
  <c r="AQ362" i="9"/>
  <c r="AS362" i="9"/>
  <c r="AT362" i="9"/>
  <c r="AU362" i="9"/>
  <c r="AV362" i="9"/>
  <c r="AW362" i="9"/>
  <c r="AX362" i="9"/>
  <c r="AY362" i="9"/>
  <c r="AZ362" i="9"/>
  <c r="BA362" i="9"/>
  <c r="BB362" i="9"/>
  <c r="BC362" i="9"/>
  <c r="BD362" i="9"/>
  <c r="BE362" i="9"/>
  <c r="BF362" i="9"/>
  <c r="BG362" i="9"/>
  <c r="BH362" i="9"/>
  <c r="BI362" i="9"/>
  <c r="BJ362" i="9"/>
  <c r="BK362" i="9"/>
  <c r="BL362" i="9"/>
  <c r="BM362" i="9"/>
  <c r="BN362" i="9"/>
  <c r="BO362" i="9"/>
  <c r="BP362" i="9"/>
  <c r="BQ362" i="9"/>
  <c r="BR362" i="9"/>
  <c r="BS362" i="9"/>
  <c r="BT362" i="9"/>
  <c r="BU362" i="9"/>
  <c r="C363" i="9"/>
  <c r="AN363" i="9" s="1"/>
  <c r="D363" i="9"/>
  <c r="AO363" i="9" s="1"/>
  <c r="E363" i="9"/>
  <c r="AP363" i="9" s="1"/>
  <c r="AQ363" i="9"/>
  <c r="AR363" i="9"/>
  <c r="AS363" i="9"/>
  <c r="AT363" i="9"/>
  <c r="AU363" i="9"/>
  <c r="AV363" i="9"/>
  <c r="AW363" i="9"/>
  <c r="AX363" i="9"/>
  <c r="AY363" i="9"/>
  <c r="AZ363" i="9"/>
  <c r="BA363" i="9"/>
  <c r="BB363" i="9"/>
  <c r="BC363" i="9"/>
  <c r="BD363" i="9"/>
  <c r="BE363" i="9"/>
  <c r="BF363" i="9"/>
  <c r="BG363" i="9"/>
  <c r="BH363" i="9"/>
  <c r="BI363" i="9"/>
  <c r="BJ363" i="9"/>
  <c r="BK363" i="9"/>
  <c r="BL363" i="9"/>
  <c r="BM363" i="9"/>
  <c r="BN363" i="9"/>
  <c r="BO363" i="9"/>
  <c r="BP363" i="9"/>
  <c r="BQ363" i="9"/>
  <c r="BR363" i="9"/>
  <c r="BS363" i="9"/>
  <c r="BT363" i="9"/>
  <c r="BU363" i="9"/>
  <c r="C364" i="9"/>
  <c r="D364" i="9"/>
  <c r="AO364" i="9" s="1"/>
  <c r="E364" i="9"/>
  <c r="AP364" i="9" s="1"/>
  <c r="AN364" i="9"/>
  <c r="AQ364" i="9"/>
  <c r="AR364" i="9"/>
  <c r="AS364" i="9"/>
  <c r="AT364" i="9"/>
  <c r="AU364" i="9"/>
  <c r="AV364" i="9"/>
  <c r="AW364" i="9"/>
  <c r="AX364" i="9"/>
  <c r="AY364" i="9"/>
  <c r="AZ364" i="9"/>
  <c r="BA364" i="9"/>
  <c r="BB364" i="9"/>
  <c r="BC364" i="9"/>
  <c r="BD364" i="9"/>
  <c r="BE364" i="9"/>
  <c r="BF364" i="9"/>
  <c r="BG364" i="9"/>
  <c r="BH364" i="9"/>
  <c r="BI364" i="9"/>
  <c r="BJ364" i="9"/>
  <c r="BK364" i="9"/>
  <c r="BL364" i="9"/>
  <c r="BM364" i="9"/>
  <c r="BN364" i="9"/>
  <c r="BO364" i="9"/>
  <c r="BP364" i="9"/>
  <c r="BQ364" i="9"/>
  <c r="BR364" i="9"/>
  <c r="BS364" i="9"/>
  <c r="BT364" i="9"/>
  <c r="BU364" i="9"/>
  <c r="C365" i="9"/>
  <c r="AN365" i="9" s="1"/>
  <c r="D365" i="9"/>
  <c r="AO365" i="9" s="1"/>
  <c r="E365" i="9"/>
  <c r="AP365" i="9" s="1"/>
  <c r="AQ365" i="9"/>
  <c r="AR365" i="9"/>
  <c r="AS365" i="9"/>
  <c r="AT365" i="9"/>
  <c r="AU365" i="9"/>
  <c r="AV365" i="9"/>
  <c r="AW365" i="9"/>
  <c r="AX365" i="9"/>
  <c r="AY365" i="9"/>
  <c r="AZ365" i="9"/>
  <c r="BA365" i="9"/>
  <c r="BB365" i="9"/>
  <c r="BC365" i="9"/>
  <c r="BD365" i="9"/>
  <c r="BE365" i="9"/>
  <c r="BF365" i="9"/>
  <c r="BG365" i="9"/>
  <c r="BH365" i="9"/>
  <c r="BI365" i="9"/>
  <c r="BJ365" i="9"/>
  <c r="BK365" i="9"/>
  <c r="BL365" i="9"/>
  <c r="BM365" i="9"/>
  <c r="BN365" i="9"/>
  <c r="BO365" i="9"/>
  <c r="BP365" i="9"/>
  <c r="BQ365" i="9"/>
  <c r="BR365" i="9"/>
  <c r="BS365" i="9"/>
  <c r="BT365" i="9"/>
  <c r="BU365" i="9"/>
  <c r="C366" i="9"/>
  <c r="D366" i="9"/>
  <c r="E366" i="9"/>
  <c r="AP366" i="9" s="1"/>
  <c r="AQ366" i="9"/>
  <c r="AN366" i="9"/>
  <c r="AO366" i="9"/>
  <c r="AR366" i="9"/>
  <c r="AS366" i="9"/>
  <c r="AT366" i="9"/>
  <c r="AU366" i="9"/>
  <c r="AV366" i="9"/>
  <c r="AW366" i="9"/>
  <c r="AX366" i="9"/>
  <c r="AY366" i="9"/>
  <c r="AZ366" i="9"/>
  <c r="BA366" i="9"/>
  <c r="BB366" i="9"/>
  <c r="BC366" i="9"/>
  <c r="BD366" i="9"/>
  <c r="BE366" i="9"/>
  <c r="BF366" i="9"/>
  <c r="BG366" i="9"/>
  <c r="BH366" i="9"/>
  <c r="BI366" i="9"/>
  <c r="BJ366" i="9"/>
  <c r="BK366" i="9"/>
  <c r="BL366" i="9"/>
  <c r="BM366" i="9"/>
  <c r="BN366" i="9"/>
  <c r="BO366" i="9"/>
  <c r="BP366" i="9"/>
  <c r="BQ366" i="9"/>
  <c r="BR366" i="9"/>
  <c r="BS366" i="9"/>
  <c r="BT366" i="9"/>
  <c r="BU366" i="9"/>
  <c r="C367" i="9"/>
  <c r="AN367" i="9" s="1"/>
  <c r="D367" i="9"/>
  <c r="AO367" i="9" s="1"/>
  <c r="E367" i="9"/>
  <c r="AP367" i="9" s="1"/>
  <c r="AQ367" i="9"/>
  <c r="AR367" i="9"/>
  <c r="AS367" i="9"/>
  <c r="AT367" i="9"/>
  <c r="AU367" i="9"/>
  <c r="AV367" i="9"/>
  <c r="AW367" i="9"/>
  <c r="AX367" i="9"/>
  <c r="AY367" i="9"/>
  <c r="AZ367" i="9"/>
  <c r="BA367" i="9"/>
  <c r="BB367" i="9"/>
  <c r="BC367" i="9"/>
  <c r="BD367" i="9"/>
  <c r="BE367" i="9"/>
  <c r="BF367" i="9"/>
  <c r="BG367" i="9"/>
  <c r="BH367" i="9"/>
  <c r="BI367" i="9"/>
  <c r="BJ367" i="9"/>
  <c r="BK367" i="9"/>
  <c r="BL367" i="9"/>
  <c r="BM367" i="9"/>
  <c r="BN367" i="9"/>
  <c r="BO367" i="9"/>
  <c r="BP367" i="9"/>
  <c r="BQ367" i="9"/>
  <c r="BR367" i="9"/>
  <c r="BS367" i="9"/>
  <c r="BT367" i="9"/>
  <c r="BU367" i="9"/>
  <c r="C368" i="9"/>
  <c r="AN368" i="9" s="1"/>
  <c r="D368" i="9"/>
  <c r="AO368" i="9" s="1"/>
  <c r="E368" i="9"/>
  <c r="AP368" i="9" s="1"/>
  <c r="AQ368" i="9"/>
  <c r="AR368" i="9"/>
  <c r="AS368" i="9"/>
  <c r="AT368" i="9"/>
  <c r="AU368" i="9"/>
  <c r="AV368" i="9"/>
  <c r="AW368" i="9"/>
  <c r="AX368" i="9"/>
  <c r="AY368" i="9"/>
  <c r="AZ368" i="9"/>
  <c r="BA368" i="9"/>
  <c r="BB368" i="9"/>
  <c r="BC368" i="9"/>
  <c r="BD368" i="9"/>
  <c r="BE368" i="9"/>
  <c r="BF368" i="9"/>
  <c r="BG368" i="9"/>
  <c r="BH368" i="9"/>
  <c r="BI368" i="9"/>
  <c r="BJ368" i="9"/>
  <c r="BK368" i="9"/>
  <c r="BL368" i="9"/>
  <c r="BM368" i="9"/>
  <c r="BN368" i="9"/>
  <c r="BO368" i="9"/>
  <c r="BP368" i="9"/>
  <c r="BQ368" i="9"/>
  <c r="BR368" i="9"/>
  <c r="BS368" i="9"/>
  <c r="BT368" i="9"/>
  <c r="BU368" i="9"/>
  <c r="C369" i="9"/>
  <c r="AN369" i="9" s="1"/>
  <c r="D369" i="9"/>
  <c r="AO369" i="9" s="1"/>
  <c r="E369" i="9"/>
  <c r="AP369" i="9" s="1"/>
  <c r="AQ369" i="9"/>
  <c r="AR369" i="9"/>
  <c r="AS369" i="9"/>
  <c r="AT369" i="9"/>
  <c r="AU369" i="9"/>
  <c r="AV369" i="9"/>
  <c r="AW369" i="9"/>
  <c r="AX369" i="9"/>
  <c r="AY369" i="9"/>
  <c r="AZ369" i="9"/>
  <c r="BA369" i="9"/>
  <c r="BB369" i="9"/>
  <c r="BC369" i="9"/>
  <c r="BD369" i="9"/>
  <c r="BE369" i="9"/>
  <c r="BF369" i="9"/>
  <c r="BG369" i="9"/>
  <c r="BH369" i="9"/>
  <c r="BI369" i="9"/>
  <c r="BJ369" i="9"/>
  <c r="BK369" i="9"/>
  <c r="BL369" i="9"/>
  <c r="BM369" i="9"/>
  <c r="BN369" i="9"/>
  <c r="BO369" i="9"/>
  <c r="BP369" i="9"/>
  <c r="BQ369" i="9"/>
  <c r="BR369" i="9"/>
  <c r="BS369" i="9"/>
  <c r="BT369" i="9"/>
  <c r="BU369" i="9"/>
  <c r="C370" i="9"/>
  <c r="AN370" i="9" s="1"/>
  <c r="D370" i="9"/>
  <c r="AO370" i="9" s="1"/>
  <c r="E370" i="9"/>
  <c r="AP370" i="9" s="1"/>
  <c r="AQ370" i="9"/>
  <c r="AR370" i="9"/>
  <c r="AS370" i="9"/>
  <c r="AT370" i="9"/>
  <c r="AU370" i="9"/>
  <c r="AV370" i="9"/>
  <c r="AW370" i="9"/>
  <c r="AX370" i="9"/>
  <c r="AY370" i="9"/>
  <c r="AZ370" i="9"/>
  <c r="BA370" i="9"/>
  <c r="BB370" i="9"/>
  <c r="BC370" i="9"/>
  <c r="BD370" i="9"/>
  <c r="BE370" i="9"/>
  <c r="BF370" i="9"/>
  <c r="BG370" i="9"/>
  <c r="BH370" i="9"/>
  <c r="BI370" i="9"/>
  <c r="BJ370" i="9"/>
  <c r="BK370" i="9"/>
  <c r="BL370" i="9"/>
  <c r="BM370" i="9"/>
  <c r="BN370" i="9"/>
  <c r="BO370" i="9"/>
  <c r="BP370" i="9"/>
  <c r="BQ370" i="9"/>
  <c r="BR370" i="9"/>
  <c r="BS370" i="9"/>
  <c r="BT370" i="9"/>
  <c r="BU370" i="9"/>
  <c r="C371" i="9"/>
  <c r="AN371" i="9" s="1"/>
  <c r="D371" i="9"/>
  <c r="AO371" i="9" s="1"/>
  <c r="E371" i="9"/>
  <c r="AP371" i="9" s="1"/>
  <c r="AQ371" i="9"/>
  <c r="AR371" i="9"/>
  <c r="AS371" i="9"/>
  <c r="AT371" i="9"/>
  <c r="AU371" i="9"/>
  <c r="AV371" i="9"/>
  <c r="AW371" i="9"/>
  <c r="AX371" i="9"/>
  <c r="AY371" i="9"/>
  <c r="AZ371" i="9"/>
  <c r="BA371" i="9"/>
  <c r="BB371" i="9"/>
  <c r="BC371" i="9"/>
  <c r="BD371" i="9"/>
  <c r="BE371" i="9"/>
  <c r="BF371" i="9"/>
  <c r="BG371" i="9"/>
  <c r="BH371" i="9"/>
  <c r="BI371" i="9"/>
  <c r="BJ371" i="9"/>
  <c r="BK371" i="9"/>
  <c r="BL371" i="9"/>
  <c r="BM371" i="9"/>
  <c r="BN371" i="9"/>
  <c r="BO371" i="9"/>
  <c r="BP371" i="9"/>
  <c r="BQ371" i="9"/>
  <c r="BR371" i="9"/>
  <c r="BS371" i="9"/>
  <c r="BT371" i="9"/>
  <c r="BU371" i="9"/>
  <c r="C372" i="9"/>
  <c r="AN372" i="9" s="1"/>
  <c r="D372" i="9"/>
  <c r="AO372" i="9" s="1"/>
  <c r="E372" i="9"/>
  <c r="AP372" i="9" s="1"/>
  <c r="AQ372" i="9"/>
  <c r="AR372" i="9"/>
  <c r="AS372" i="9"/>
  <c r="AT372" i="9"/>
  <c r="AU372" i="9"/>
  <c r="AV372" i="9"/>
  <c r="AW372" i="9"/>
  <c r="AX372" i="9"/>
  <c r="AY372" i="9"/>
  <c r="AZ372" i="9"/>
  <c r="BA372" i="9"/>
  <c r="BB372" i="9"/>
  <c r="BC372" i="9"/>
  <c r="BD372" i="9"/>
  <c r="BE372" i="9"/>
  <c r="BF372" i="9"/>
  <c r="BG372" i="9"/>
  <c r="BH372" i="9"/>
  <c r="BI372" i="9"/>
  <c r="BJ372" i="9"/>
  <c r="BK372" i="9"/>
  <c r="BL372" i="9"/>
  <c r="BM372" i="9"/>
  <c r="BN372" i="9"/>
  <c r="BO372" i="9"/>
  <c r="BP372" i="9"/>
  <c r="BQ372" i="9"/>
  <c r="BR372" i="9"/>
  <c r="BS372" i="9"/>
  <c r="BT372" i="9"/>
  <c r="BU372" i="9"/>
  <c r="C373" i="9"/>
  <c r="AN373" i="9" s="1"/>
  <c r="D373" i="9"/>
  <c r="AO373" i="9" s="1"/>
  <c r="E373" i="9"/>
  <c r="AT373" i="9"/>
  <c r="AU373" i="9"/>
  <c r="BC373" i="9"/>
  <c r="BU373" i="9"/>
  <c r="AP373" i="9"/>
  <c r="AQ373" i="9"/>
  <c r="AR373" i="9"/>
  <c r="AS373" i="9"/>
  <c r="AV373" i="9"/>
  <c r="AW373" i="9"/>
  <c r="AX373" i="9"/>
  <c r="AY373" i="9"/>
  <c r="AZ373" i="9"/>
  <c r="BA373" i="9"/>
  <c r="BB373" i="9"/>
  <c r="BD373" i="9"/>
  <c r="BE373" i="9"/>
  <c r="BF373" i="9"/>
  <c r="BG373" i="9"/>
  <c r="BH373" i="9"/>
  <c r="BI373" i="9"/>
  <c r="BJ373" i="9"/>
  <c r="BK373" i="9"/>
  <c r="BL373" i="9"/>
  <c r="BM373" i="9"/>
  <c r="BN373" i="9"/>
  <c r="BO373" i="9"/>
  <c r="BP373" i="9"/>
  <c r="BQ373" i="9"/>
  <c r="BR373" i="9"/>
  <c r="BS373" i="9"/>
  <c r="BT373" i="9"/>
  <c r="C374" i="9"/>
  <c r="AN374" i="9" s="1"/>
  <c r="D374" i="9"/>
  <c r="AO374" i="9" s="1"/>
  <c r="E374" i="9"/>
  <c r="AP374" i="9" s="1"/>
  <c r="AY374" i="9"/>
  <c r="BJ374" i="9"/>
  <c r="AQ374" i="9"/>
  <c r="AR374" i="9"/>
  <c r="AS374" i="9"/>
  <c r="AT374" i="9"/>
  <c r="AU374" i="9"/>
  <c r="AV374" i="9"/>
  <c r="AW374" i="9"/>
  <c r="AX374" i="9"/>
  <c r="AZ374" i="9"/>
  <c r="BA374" i="9"/>
  <c r="BB374" i="9"/>
  <c r="BC374" i="9"/>
  <c r="BD374" i="9"/>
  <c r="BE374" i="9"/>
  <c r="BF374" i="9"/>
  <c r="BG374" i="9"/>
  <c r="BH374" i="9"/>
  <c r="BI374" i="9"/>
  <c r="BK374" i="9"/>
  <c r="BL374" i="9"/>
  <c r="BM374" i="9"/>
  <c r="BN374" i="9"/>
  <c r="BO374" i="9"/>
  <c r="BP374" i="9"/>
  <c r="BQ374" i="9"/>
  <c r="BR374" i="9"/>
  <c r="BS374" i="9"/>
  <c r="BT374" i="9"/>
  <c r="BU374" i="9"/>
  <c r="C375" i="9"/>
  <c r="AN375" i="9" s="1"/>
  <c r="D375" i="9"/>
  <c r="AO375" i="9" s="1"/>
  <c r="E375" i="9"/>
  <c r="AP375" i="9" s="1"/>
  <c r="AQ375" i="9"/>
  <c r="AR375" i="9"/>
  <c r="AS375" i="9"/>
  <c r="AT375" i="9"/>
  <c r="AU375" i="9"/>
  <c r="AV375" i="9"/>
  <c r="AW375" i="9"/>
  <c r="AX375" i="9"/>
  <c r="AY375" i="9"/>
  <c r="AZ375" i="9"/>
  <c r="BA375" i="9"/>
  <c r="BB375" i="9"/>
  <c r="BC375" i="9"/>
  <c r="BD375" i="9"/>
  <c r="BE375" i="9"/>
  <c r="BF375" i="9"/>
  <c r="BG375" i="9"/>
  <c r="BH375" i="9"/>
  <c r="BI375" i="9"/>
  <c r="BJ375" i="9"/>
  <c r="BK375" i="9"/>
  <c r="BL375" i="9"/>
  <c r="BM375" i="9"/>
  <c r="BN375" i="9"/>
  <c r="BO375" i="9"/>
  <c r="BP375" i="9"/>
  <c r="BQ375" i="9"/>
  <c r="BR375" i="9"/>
  <c r="BS375" i="9"/>
  <c r="BT375" i="9"/>
  <c r="BU375" i="9"/>
  <c r="C376" i="9"/>
  <c r="AN376" i="9" s="1"/>
  <c r="D376" i="9"/>
  <c r="AO376" i="9" s="1"/>
  <c r="E376" i="9"/>
  <c r="AP376" i="9" s="1"/>
  <c r="AQ376" i="9"/>
  <c r="AR376" i="9"/>
  <c r="AS376" i="9"/>
  <c r="AT376" i="9"/>
  <c r="AU376" i="9"/>
  <c r="AV376" i="9"/>
  <c r="AW376" i="9"/>
  <c r="AX376" i="9"/>
  <c r="AY376" i="9"/>
  <c r="AZ376" i="9"/>
  <c r="BA376" i="9"/>
  <c r="BB376" i="9"/>
  <c r="BC376" i="9"/>
  <c r="BD376" i="9"/>
  <c r="BE376" i="9"/>
  <c r="BF376" i="9"/>
  <c r="BG376" i="9"/>
  <c r="BH376" i="9"/>
  <c r="BI376" i="9"/>
  <c r="BJ376" i="9"/>
  <c r="BK376" i="9"/>
  <c r="BL376" i="9"/>
  <c r="BM376" i="9"/>
  <c r="BN376" i="9"/>
  <c r="BO376" i="9"/>
  <c r="BP376" i="9"/>
  <c r="BQ376" i="9"/>
  <c r="BR376" i="9"/>
  <c r="BS376" i="9"/>
  <c r="BT376" i="9"/>
  <c r="BU376" i="9"/>
  <c r="C377" i="9"/>
  <c r="AN377" i="9" s="1"/>
  <c r="D377" i="9"/>
  <c r="AO377" i="9" s="1"/>
  <c r="E377" i="9"/>
  <c r="AP377" i="9" s="1"/>
  <c r="AQ377" i="9"/>
  <c r="AR377" i="9"/>
  <c r="AS377" i="9"/>
  <c r="AT377" i="9"/>
  <c r="AU377" i="9"/>
  <c r="AV377" i="9"/>
  <c r="AW377" i="9"/>
  <c r="AX377" i="9"/>
  <c r="AY377" i="9"/>
  <c r="AZ377" i="9"/>
  <c r="BA377" i="9"/>
  <c r="BB377" i="9"/>
  <c r="BC377" i="9"/>
  <c r="BD377" i="9"/>
  <c r="BE377" i="9"/>
  <c r="BF377" i="9"/>
  <c r="BG377" i="9"/>
  <c r="BH377" i="9"/>
  <c r="BI377" i="9"/>
  <c r="BJ377" i="9"/>
  <c r="BK377" i="9"/>
  <c r="BL377" i="9"/>
  <c r="BM377" i="9"/>
  <c r="BN377" i="9"/>
  <c r="BO377" i="9"/>
  <c r="BP377" i="9"/>
  <c r="BQ377" i="9"/>
  <c r="BR377" i="9"/>
  <c r="BS377" i="9"/>
  <c r="BT377" i="9"/>
  <c r="BU377" i="9"/>
  <c r="C378" i="9"/>
  <c r="AN378" i="9" s="1"/>
  <c r="D378" i="9"/>
  <c r="AO378" i="9" s="1"/>
  <c r="E378" i="9"/>
  <c r="AP378" i="9" s="1"/>
  <c r="AT378" i="9"/>
  <c r="BJ378" i="9"/>
  <c r="AQ378" i="9"/>
  <c r="AR378" i="9"/>
  <c r="AS378" i="9"/>
  <c r="AU378" i="9"/>
  <c r="AV378" i="9"/>
  <c r="AW378" i="9"/>
  <c r="AX378" i="9"/>
  <c r="AY378" i="9"/>
  <c r="AZ378" i="9"/>
  <c r="BA378" i="9"/>
  <c r="BB378" i="9"/>
  <c r="BC378" i="9"/>
  <c r="BD378" i="9"/>
  <c r="BE378" i="9"/>
  <c r="BF378" i="9"/>
  <c r="BG378" i="9"/>
  <c r="BH378" i="9"/>
  <c r="BI378" i="9"/>
  <c r="BK378" i="9"/>
  <c r="BL378" i="9"/>
  <c r="BM378" i="9"/>
  <c r="BN378" i="9"/>
  <c r="BO378" i="9"/>
  <c r="BP378" i="9"/>
  <c r="BQ378" i="9"/>
  <c r="BR378" i="9"/>
  <c r="BS378" i="9"/>
  <c r="BT378" i="9"/>
  <c r="BU378" i="9"/>
  <c r="C379" i="9"/>
  <c r="AN379" i="9" s="1"/>
  <c r="D379" i="9"/>
  <c r="E379" i="9"/>
  <c r="AU379" i="9"/>
  <c r="BB379" i="9"/>
  <c r="BF379" i="9"/>
  <c r="AO379" i="9"/>
  <c r="AP379" i="9"/>
  <c r="AQ379" i="9"/>
  <c r="AR379" i="9"/>
  <c r="AS379" i="9"/>
  <c r="AT379" i="9"/>
  <c r="AV379" i="9"/>
  <c r="AW379" i="9"/>
  <c r="AX379" i="9"/>
  <c r="AY379" i="9"/>
  <c r="AZ379" i="9"/>
  <c r="BA379" i="9"/>
  <c r="BC379" i="9"/>
  <c r="BD379" i="9"/>
  <c r="BE379" i="9"/>
  <c r="BG379" i="9"/>
  <c r="BH379" i="9"/>
  <c r="BI379" i="9"/>
  <c r="BJ379" i="9"/>
  <c r="BK379" i="9"/>
  <c r="BL379" i="9"/>
  <c r="BM379" i="9"/>
  <c r="BN379" i="9"/>
  <c r="BO379" i="9"/>
  <c r="BP379" i="9"/>
  <c r="BQ379" i="9"/>
  <c r="BR379" i="9"/>
  <c r="BS379" i="9"/>
  <c r="BT379" i="9"/>
  <c r="BU379" i="9"/>
  <c r="C380" i="9"/>
  <c r="AN380" i="9" s="1"/>
  <c r="D380" i="9"/>
  <c r="E380" i="9"/>
  <c r="AP380" i="9" s="1"/>
  <c r="AX380" i="9"/>
  <c r="AO380" i="9"/>
  <c r="AQ380" i="9"/>
  <c r="AR380" i="9"/>
  <c r="AS380" i="9"/>
  <c r="AT380" i="9"/>
  <c r="AU380" i="9"/>
  <c r="AV380" i="9"/>
  <c r="AW380" i="9"/>
  <c r="AY380" i="9"/>
  <c r="AZ380" i="9"/>
  <c r="BA380" i="9"/>
  <c r="BB380" i="9"/>
  <c r="BC380" i="9"/>
  <c r="BD380" i="9"/>
  <c r="BE380" i="9"/>
  <c r="BF380" i="9"/>
  <c r="BG380" i="9"/>
  <c r="BH380" i="9"/>
  <c r="BI380" i="9"/>
  <c r="BJ380" i="9"/>
  <c r="BK380" i="9"/>
  <c r="BL380" i="9"/>
  <c r="BM380" i="9"/>
  <c r="BN380" i="9"/>
  <c r="BO380" i="9"/>
  <c r="BP380" i="9"/>
  <c r="BQ380" i="9"/>
  <c r="BR380" i="9"/>
  <c r="BS380" i="9"/>
  <c r="BT380" i="9"/>
  <c r="BU380" i="9"/>
  <c r="C381" i="9"/>
  <c r="AN381" i="9" s="1"/>
  <c r="D381" i="9"/>
  <c r="AO381" i="9" s="1"/>
  <c r="E381" i="9"/>
  <c r="AP381" i="9" s="1"/>
  <c r="AQ381" i="9"/>
  <c r="AR381" i="9"/>
  <c r="AS381" i="9"/>
  <c r="AT381" i="9"/>
  <c r="AU381" i="9"/>
  <c r="AV381" i="9"/>
  <c r="AW381" i="9"/>
  <c r="AX381" i="9"/>
  <c r="AY381" i="9"/>
  <c r="AZ381" i="9"/>
  <c r="BA381" i="9"/>
  <c r="BB381" i="9"/>
  <c r="BC381" i="9"/>
  <c r="BD381" i="9"/>
  <c r="BE381" i="9"/>
  <c r="BF381" i="9"/>
  <c r="BG381" i="9"/>
  <c r="BH381" i="9"/>
  <c r="BI381" i="9"/>
  <c r="BJ381" i="9"/>
  <c r="BK381" i="9"/>
  <c r="BL381" i="9"/>
  <c r="BM381" i="9"/>
  <c r="BN381" i="9"/>
  <c r="BO381" i="9"/>
  <c r="BP381" i="9"/>
  <c r="BQ381" i="9"/>
  <c r="BR381" i="9"/>
  <c r="BS381" i="9"/>
  <c r="BT381" i="9"/>
  <c r="BU381" i="9"/>
  <c r="C382" i="9"/>
  <c r="AN382" i="9" s="1"/>
  <c r="D382" i="9"/>
  <c r="AO382" i="9" s="1"/>
  <c r="E382" i="9"/>
  <c r="AP382" i="9" s="1"/>
  <c r="AQ382" i="9"/>
  <c r="AR382" i="9"/>
  <c r="AS382" i="9"/>
  <c r="AT382" i="9"/>
  <c r="AU382" i="9"/>
  <c r="AV382" i="9"/>
  <c r="AW382" i="9"/>
  <c r="AX382" i="9"/>
  <c r="AY382" i="9"/>
  <c r="AZ382" i="9"/>
  <c r="BA382" i="9"/>
  <c r="BB382" i="9"/>
  <c r="BC382" i="9"/>
  <c r="BD382" i="9"/>
  <c r="BE382" i="9"/>
  <c r="BF382" i="9"/>
  <c r="BG382" i="9"/>
  <c r="BH382" i="9"/>
  <c r="BI382" i="9"/>
  <c r="BJ382" i="9"/>
  <c r="BK382" i="9"/>
  <c r="BL382" i="9"/>
  <c r="BM382" i="9"/>
  <c r="BN382" i="9"/>
  <c r="BO382" i="9"/>
  <c r="BP382" i="9"/>
  <c r="BQ382" i="9"/>
  <c r="BR382" i="9"/>
  <c r="BS382" i="9"/>
  <c r="BT382" i="9"/>
  <c r="BU382" i="9"/>
  <c r="C383" i="9"/>
  <c r="AN383" i="9" s="1"/>
  <c r="D383" i="9"/>
  <c r="AO383" i="9" s="1"/>
  <c r="E383" i="9"/>
  <c r="AP383" i="9" s="1"/>
  <c r="AQ383" i="9"/>
  <c r="AR383" i="9"/>
  <c r="AS383" i="9"/>
  <c r="AT383" i="9"/>
  <c r="AU383" i="9"/>
  <c r="AV383" i="9"/>
  <c r="AW383" i="9"/>
  <c r="AX383" i="9"/>
  <c r="AY383" i="9"/>
  <c r="AZ383" i="9"/>
  <c r="BA383" i="9"/>
  <c r="BB383" i="9"/>
  <c r="BC383" i="9"/>
  <c r="BD383" i="9"/>
  <c r="BE383" i="9"/>
  <c r="BF383" i="9"/>
  <c r="BG383" i="9"/>
  <c r="BH383" i="9"/>
  <c r="BI383" i="9"/>
  <c r="BJ383" i="9"/>
  <c r="BK383" i="9"/>
  <c r="BL383" i="9"/>
  <c r="BM383" i="9"/>
  <c r="BN383" i="9"/>
  <c r="BO383" i="9"/>
  <c r="BP383" i="9"/>
  <c r="BQ383" i="9"/>
  <c r="BR383" i="9"/>
  <c r="BS383" i="9"/>
  <c r="BT383" i="9"/>
  <c r="BU383" i="9"/>
  <c r="C384" i="9"/>
  <c r="AN384" i="9" s="1"/>
  <c r="D384" i="9"/>
  <c r="AO384" i="9" s="1"/>
  <c r="E384" i="9"/>
  <c r="AP384" i="9" s="1"/>
  <c r="AQ384" i="9"/>
  <c r="AR384" i="9"/>
  <c r="AS384" i="9"/>
  <c r="AT384" i="9"/>
  <c r="AU384" i="9"/>
  <c r="AV384" i="9"/>
  <c r="AW384" i="9"/>
  <c r="AX384" i="9"/>
  <c r="AY384" i="9"/>
  <c r="AZ384" i="9"/>
  <c r="BA384" i="9"/>
  <c r="BB384" i="9"/>
  <c r="BC384" i="9"/>
  <c r="BD384" i="9"/>
  <c r="BE384" i="9"/>
  <c r="BF384" i="9"/>
  <c r="BG384" i="9"/>
  <c r="BH384" i="9"/>
  <c r="BI384" i="9"/>
  <c r="BJ384" i="9"/>
  <c r="BK384" i="9"/>
  <c r="BL384" i="9"/>
  <c r="BM384" i="9"/>
  <c r="BN384" i="9"/>
  <c r="BO384" i="9"/>
  <c r="BP384" i="9"/>
  <c r="BQ384" i="9"/>
  <c r="BR384" i="9"/>
  <c r="BS384" i="9"/>
  <c r="BT384" i="9"/>
  <c r="BU384" i="9"/>
  <c r="C385" i="9"/>
  <c r="AN385" i="9" s="1"/>
  <c r="D385" i="9"/>
  <c r="AO385" i="9" s="1"/>
  <c r="E385" i="9"/>
  <c r="AP385" i="9" s="1"/>
  <c r="AQ385" i="9"/>
  <c r="AR385" i="9"/>
  <c r="AS385" i="9"/>
  <c r="AT385" i="9"/>
  <c r="AU385" i="9"/>
  <c r="AV385" i="9"/>
  <c r="AW385" i="9"/>
  <c r="AX385" i="9"/>
  <c r="AY385" i="9"/>
  <c r="AZ385" i="9"/>
  <c r="BA385" i="9"/>
  <c r="BB385" i="9"/>
  <c r="BC385" i="9"/>
  <c r="BD385" i="9"/>
  <c r="BE385" i="9"/>
  <c r="BF385" i="9"/>
  <c r="BG385" i="9"/>
  <c r="BH385" i="9"/>
  <c r="BI385" i="9"/>
  <c r="BJ385" i="9"/>
  <c r="BK385" i="9"/>
  <c r="BL385" i="9"/>
  <c r="BM385" i="9"/>
  <c r="BN385" i="9"/>
  <c r="BO385" i="9"/>
  <c r="BP385" i="9"/>
  <c r="BQ385" i="9"/>
  <c r="BR385" i="9"/>
  <c r="BS385" i="9"/>
  <c r="BT385" i="9"/>
  <c r="BU385" i="9"/>
  <c r="C386" i="9"/>
  <c r="AN386" i="9" s="1"/>
  <c r="D386" i="9"/>
  <c r="AO386" i="9" s="1"/>
  <c r="E386" i="9"/>
  <c r="AP386" i="9" s="1"/>
  <c r="AY386" i="9"/>
  <c r="AQ386" i="9"/>
  <c r="AR386" i="9"/>
  <c r="AS386" i="9"/>
  <c r="AT386" i="9"/>
  <c r="AU386" i="9"/>
  <c r="AV386" i="9"/>
  <c r="AW386" i="9"/>
  <c r="AX386" i="9"/>
  <c r="AZ386" i="9"/>
  <c r="BA386" i="9"/>
  <c r="BB386" i="9"/>
  <c r="BC386" i="9"/>
  <c r="BD386" i="9"/>
  <c r="BE386" i="9"/>
  <c r="BF386" i="9"/>
  <c r="BG386" i="9"/>
  <c r="BH386" i="9"/>
  <c r="BI386" i="9"/>
  <c r="BJ386" i="9"/>
  <c r="BK386" i="9"/>
  <c r="BL386" i="9"/>
  <c r="BM386" i="9"/>
  <c r="BN386" i="9"/>
  <c r="BO386" i="9"/>
  <c r="BP386" i="9"/>
  <c r="BQ386" i="9"/>
  <c r="BR386" i="9"/>
  <c r="BS386" i="9"/>
  <c r="BT386" i="9"/>
  <c r="BU386" i="9"/>
  <c r="C387" i="9"/>
  <c r="D387" i="9"/>
  <c r="AO387" i="9" s="1"/>
  <c r="E387" i="9"/>
  <c r="AP387" i="9" s="1"/>
  <c r="AN387" i="9"/>
  <c r="AQ387" i="9"/>
  <c r="AR387" i="9"/>
  <c r="AS387" i="9"/>
  <c r="AT387" i="9"/>
  <c r="AU387" i="9"/>
  <c r="AV387" i="9"/>
  <c r="AW387" i="9"/>
  <c r="AX387" i="9"/>
  <c r="AY387" i="9"/>
  <c r="AZ387" i="9"/>
  <c r="BA387" i="9"/>
  <c r="BB387" i="9"/>
  <c r="BC387" i="9"/>
  <c r="BD387" i="9"/>
  <c r="BE387" i="9"/>
  <c r="BF387" i="9"/>
  <c r="BG387" i="9"/>
  <c r="BH387" i="9"/>
  <c r="BI387" i="9"/>
  <c r="BJ387" i="9"/>
  <c r="BK387" i="9"/>
  <c r="BL387" i="9"/>
  <c r="BM387" i="9"/>
  <c r="BN387" i="9"/>
  <c r="BO387" i="9"/>
  <c r="BP387" i="9"/>
  <c r="BQ387" i="9"/>
  <c r="BR387" i="9"/>
  <c r="BS387" i="9"/>
  <c r="BT387" i="9"/>
  <c r="BU387" i="9"/>
  <c r="C388" i="9"/>
  <c r="AN388" i="9" s="1"/>
  <c r="D388" i="9"/>
  <c r="AO388" i="9" s="1"/>
  <c r="E388" i="9"/>
  <c r="AP388" i="9" s="1"/>
  <c r="AQ388" i="9"/>
  <c r="AR388" i="9"/>
  <c r="AS388" i="9"/>
  <c r="AT388" i="9"/>
  <c r="AU388" i="9"/>
  <c r="AV388" i="9"/>
  <c r="AW388" i="9"/>
  <c r="AX388" i="9"/>
  <c r="AY388" i="9"/>
  <c r="AZ388" i="9"/>
  <c r="BA388" i="9"/>
  <c r="BB388" i="9"/>
  <c r="BC388" i="9"/>
  <c r="BD388" i="9"/>
  <c r="BE388" i="9"/>
  <c r="BF388" i="9"/>
  <c r="BG388" i="9"/>
  <c r="BH388" i="9"/>
  <c r="BI388" i="9"/>
  <c r="BJ388" i="9"/>
  <c r="BK388" i="9"/>
  <c r="BL388" i="9"/>
  <c r="BM388" i="9"/>
  <c r="BN388" i="9"/>
  <c r="BO388" i="9"/>
  <c r="BP388" i="9"/>
  <c r="BQ388" i="9"/>
  <c r="BR388" i="9"/>
  <c r="BS388" i="9"/>
  <c r="BT388" i="9"/>
  <c r="BU388" i="9"/>
  <c r="C389" i="9"/>
  <c r="AN389" i="9" s="1"/>
  <c r="D389" i="9"/>
  <c r="AO389" i="9" s="1"/>
  <c r="E389" i="9"/>
  <c r="AP389" i="9" s="1"/>
  <c r="AQ389" i="9"/>
  <c r="AR389" i="9"/>
  <c r="AS389" i="9"/>
  <c r="AT389" i="9"/>
  <c r="AU389" i="9"/>
  <c r="AV389" i="9"/>
  <c r="AW389" i="9"/>
  <c r="AX389" i="9"/>
  <c r="AY389" i="9"/>
  <c r="AZ389" i="9"/>
  <c r="BA389" i="9"/>
  <c r="BB389" i="9"/>
  <c r="BC389" i="9"/>
  <c r="BD389" i="9"/>
  <c r="BE389" i="9"/>
  <c r="BF389" i="9"/>
  <c r="BG389" i="9"/>
  <c r="BH389" i="9"/>
  <c r="BI389" i="9"/>
  <c r="BJ389" i="9"/>
  <c r="BK389" i="9"/>
  <c r="BL389" i="9"/>
  <c r="BM389" i="9"/>
  <c r="BN389" i="9"/>
  <c r="BO389" i="9"/>
  <c r="BP389" i="9"/>
  <c r="BQ389" i="9"/>
  <c r="BR389" i="9"/>
  <c r="BS389" i="9"/>
  <c r="BT389" i="9"/>
  <c r="BU389" i="9"/>
  <c r="C390" i="9"/>
  <c r="AN390" i="9" s="1"/>
  <c r="D390" i="9"/>
  <c r="E390" i="9"/>
  <c r="AP390" i="9" s="1"/>
  <c r="AT390" i="9"/>
  <c r="AO390" i="9"/>
  <c r="AQ390" i="9"/>
  <c r="AR390" i="9"/>
  <c r="AS390" i="9"/>
  <c r="AU390" i="9"/>
  <c r="AV390" i="9"/>
  <c r="AW390" i="9"/>
  <c r="AX390" i="9"/>
  <c r="AY390" i="9"/>
  <c r="AZ390" i="9"/>
  <c r="BA390" i="9"/>
  <c r="BB390" i="9"/>
  <c r="BC390" i="9"/>
  <c r="BD390" i="9"/>
  <c r="BE390" i="9"/>
  <c r="BF390" i="9"/>
  <c r="BG390" i="9"/>
  <c r="BH390" i="9"/>
  <c r="BI390" i="9"/>
  <c r="BJ390" i="9"/>
  <c r="BK390" i="9"/>
  <c r="BL390" i="9"/>
  <c r="BM390" i="9"/>
  <c r="BN390" i="9"/>
  <c r="BO390" i="9"/>
  <c r="BP390" i="9"/>
  <c r="BQ390" i="9"/>
  <c r="BR390" i="9"/>
  <c r="BS390" i="9"/>
  <c r="BT390" i="9"/>
  <c r="BU390" i="9"/>
  <c r="C391" i="9"/>
  <c r="AN391" i="9" s="1"/>
  <c r="D391" i="9"/>
  <c r="AO391" i="9" s="1"/>
  <c r="E391" i="9"/>
  <c r="AP391" i="9" s="1"/>
  <c r="AR391" i="9"/>
  <c r="AQ391" i="9"/>
  <c r="AS391" i="9"/>
  <c r="AT391" i="9"/>
  <c r="AU391" i="9"/>
  <c r="AV391" i="9"/>
  <c r="AW391" i="9"/>
  <c r="AX391" i="9"/>
  <c r="AY391" i="9"/>
  <c r="AZ391" i="9"/>
  <c r="BA391" i="9"/>
  <c r="BB391" i="9"/>
  <c r="BC391" i="9"/>
  <c r="BD391" i="9"/>
  <c r="BE391" i="9"/>
  <c r="BF391" i="9"/>
  <c r="BG391" i="9"/>
  <c r="BH391" i="9"/>
  <c r="BI391" i="9"/>
  <c r="BJ391" i="9"/>
  <c r="BK391" i="9"/>
  <c r="BL391" i="9"/>
  <c r="BM391" i="9"/>
  <c r="BN391" i="9"/>
  <c r="BO391" i="9"/>
  <c r="BP391" i="9"/>
  <c r="BQ391" i="9"/>
  <c r="BR391" i="9"/>
  <c r="BS391" i="9"/>
  <c r="BT391" i="9"/>
  <c r="BU391" i="9"/>
  <c r="C392" i="9"/>
  <c r="AN392" i="9" s="1"/>
  <c r="D392" i="9"/>
  <c r="AO392" i="9" s="1"/>
  <c r="E392" i="9"/>
  <c r="AP392" i="9" s="1"/>
  <c r="AQ392" i="9"/>
  <c r="AR392" i="9"/>
  <c r="AS392" i="9"/>
  <c r="AT392" i="9"/>
  <c r="AU392" i="9"/>
  <c r="AV392" i="9"/>
  <c r="AW392" i="9"/>
  <c r="AX392" i="9"/>
  <c r="AY392" i="9"/>
  <c r="AZ392" i="9"/>
  <c r="BA392" i="9"/>
  <c r="BB392" i="9"/>
  <c r="BC392" i="9"/>
  <c r="BD392" i="9"/>
  <c r="BE392" i="9"/>
  <c r="BF392" i="9"/>
  <c r="BG392" i="9"/>
  <c r="BH392" i="9"/>
  <c r="BI392" i="9"/>
  <c r="BJ392" i="9"/>
  <c r="BK392" i="9"/>
  <c r="BL392" i="9"/>
  <c r="BM392" i="9"/>
  <c r="BN392" i="9"/>
  <c r="BO392" i="9"/>
  <c r="BP392" i="9"/>
  <c r="BQ392" i="9"/>
  <c r="BR392" i="9"/>
  <c r="BS392" i="9"/>
  <c r="BT392" i="9"/>
  <c r="BU392" i="9"/>
  <c r="C393" i="9"/>
  <c r="AN393" i="9" s="1"/>
  <c r="D393" i="9"/>
  <c r="AO393" i="9" s="1"/>
  <c r="E393" i="9"/>
  <c r="AP393" i="9" s="1"/>
  <c r="AQ393" i="9"/>
  <c r="AR393" i="9"/>
  <c r="AS393" i="9"/>
  <c r="AT393" i="9"/>
  <c r="AU393" i="9"/>
  <c r="AV393" i="9"/>
  <c r="AW393" i="9"/>
  <c r="AX393" i="9"/>
  <c r="AY393" i="9"/>
  <c r="AZ393" i="9"/>
  <c r="BA393" i="9"/>
  <c r="BB393" i="9"/>
  <c r="BC393" i="9"/>
  <c r="BD393" i="9"/>
  <c r="BE393" i="9"/>
  <c r="BF393" i="9"/>
  <c r="BG393" i="9"/>
  <c r="BH393" i="9"/>
  <c r="BI393" i="9"/>
  <c r="BJ393" i="9"/>
  <c r="BK393" i="9"/>
  <c r="BL393" i="9"/>
  <c r="BM393" i="9"/>
  <c r="BN393" i="9"/>
  <c r="BO393" i="9"/>
  <c r="BP393" i="9"/>
  <c r="BQ393" i="9"/>
  <c r="BR393" i="9"/>
  <c r="BS393" i="9"/>
  <c r="BT393" i="9"/>
  <c r="BU393" i="9"/>
  <c r="C394" i="9"/>
  <c r="AN394" i="9" s="1"/>
  <c r="D394" i="9"/>
  <c r="AO394" i="9" s="1"/>
  <c r="E394" i="9"/>
  <c r="AP394" i="9" s="1"/>
  <c r="AQ394" i="9"/>
  <c r="AR394" i="9"/>
  <c r="AS394" i="9"/>
  <c r="AT394" i="9"/>
  <c r="AU394" i="9"/>
  <c r="AV394" i="9"/>
  <c r="AW394" i="9"/>
  <c r="AX394" i="9"/>
  <c r="AY394" i="9"/>
  <c r="AZ394" i="9"/>
  <c r="BA394" i="9"/>
  <c r="BB394" i="9"/>
  <c r="BC394" i="9"/>
  <c r="BD394" i="9"/>
  <c r="BE394" i="9"/>
  <c r="BF394" i="9"/>
  <c r="BG394" i="9"/>
  <c r="BH394" i="9"/>
  <c r="BI394" i="9"/>
  <c r="BJ394" i="9"/>
  <c r="BK394" i="9"/>
  <c r="BL394" i="9"/>
  <c r="BM394" i="9"/>
  <c r="BN394" i="9"/>
  <c r="BO394" i="9"/>
  <c r="BP394" i="9"/>
  <c r="BQ394" i="9"/>
  <c r="BR394" i="9"/>
  <c r="BS394" i="9"/>
  <c r="BT394" i="9"/>
  <c r="BU394" i="9"/>
  <c r="C395" i="9"/>
  <c r="D395" i="9"/>
  <c r="AO395" i="9" s="1"/>
  <c r="E395" i="9"/>
  <c r="AR395" i="9"/>
  <c r="AV395" i="9"/>
  <c r="AZ395" i="9"/>
  <c r="AN395" i="9"/>
  <c r="AP395" i="9"/>
  <c r="AQ395" i="9"/>
  <c r="AS395" i="9"/>
  <c r="AT395" i="9"/>
  <c r="AU395" i="9"/>
  <c r="AW395" i="9"/>
  <c r="AX395" i="9"/>
  <c r="AY395" i="9"/>
  <c r="BA395" i="9"/>
  <c r="BB395" i="9"/>
  <c r="BC395" i="9"/>
  <c r="BD395" i="9"/>
  <c r="BE395" i="9"/>
  <c r="BF395" i="9"/>
  <c r="BG395" i="9"/>
  <c r="BH395" i="9"/>
  <c r="BI395" i="9"/>
  <c r="BJ395" i="9"/>
  <c r="BK395" i="9"/>
  <c r="BL395" i="9"/>
  <c r="BM395" i="9"/>
  <c r="BN395" i="9"/>
  <c r="BO395" i="9"/>
  <c r="BP395" i="9"/>
  <c r="BQ395" i="9"/>
  <c r="BR395" i="9"/>
  <c r="BS395" i="9"/>
  <c r="BT395" i="9"/>
  <c r="BU395" i="9"/>
  <c r="C396" i="9"/>
  <c r="AN396" i="9" s="1"/>
  <c r="D396" i="9"/>
  <c r="AO396" i="9" s="1"/>
  <c r="E396" i="9"/>
  <c r="AP396" i="9" s="1"/>
  <c r="AQ396" i="9"/>
  <c r="AR396" i="9"/>
  <c r="AS396" i="9"/>
  <c r="AT396" i="9"/>
  <c r="AU396" i="9"/>
  <c r="AV396" i="9"/>
  <c r="AW396" i="9"/>
  <c r="AX396" i="9"/>
  <c r="AY396" i="9"/>
  <c r="AZ396" i="9"/>
  <c r="BA396" i="9"/>
  <c r="BB396" i="9"/>
  <c r="BC396" i="9"/>
  <c r="BD396" i="9"/>
  <c r="BE396" i="9"/>
  <c r="BF396" i="9"/>
  <c r="BG396" i="9"/>
  <c r="BH396" i="9"/>
  <c r="BI396" i="9"/>
  <c r="BJ396" i="9"/>
  <c r="BK396" i="9"/>
  <c r="BL396" i="9"/>
  <c r="BM396" i="9"/>
  <c r="BN396" i="9"/>
  <c r="BO396" i="9"/>
  <c r="BP396" i="9"/>
  <c r="BQ396" i="9"/>
  <c r="BR396" i="9"/>
  <c r="BS396" i="9"/>
  <c r="BT396" i="9"/>
  <c r="BU396" i="9"/>
  <c r="C397" i="9"/>
  <c r="AN397" i="9" s="1"/>
  <c r="D397" i="9"/>
  <c r="AO397" i="9" s="1"/>
  <c r="E397" i="9"/>
  <c r="AS397" i="9"/>
  <c r="AZ397" i="9"/>
  <c r="AP397" i="9"/>
  <c r="AQ397" i="9"/>
  <c r="AR397" i="9"/>
  <c r="AT397" i="9"/>
  <c r="AU397" i="9"/>
  <c r="AV397" i="9"/>
  <c r="AW397" i="9"/>
  <c r="AX397" i="9"/>
  <c r="AY397" i="9"/>
  <c r="BA397" i="9"/>
  <c r="BB397" i="9"/>
  <c r="BC397" i="9"/>
  <c r="BD397" i="9"/>
  <c r="BE397" i="9"/>
  <c r="BF397" i="9"/>
  <c r="BG397" i="9"/>
  <c r="BH397" i="9"/>
  <c r="BI397" i="9"/>
  <c r="BJ397" i="9"/>
  <c r="BK397" i="9"/>
  <c r="BL397" i="9"/>
  <c r="BM397" i="9"/>
  <c r="BN397" i="9"/>
  <c r="BO397" i="9"/>
  <c r="BP397" i="9"/>
  <c r="BQ397" i="9"/>
  <c r="BR397" i="9"/>
  <c r="BS397" i="9"/>
  <c r="BT397" i="9"/>
  <c r="BU397" i="9"/>
  <c r="C398" i="9"/>
  <c r="AN398" i="9" s="1"/>
  <c r="D398" i="9"/>
  <c r="AO398" i="9" s="1"/>
  <c r="E398" i="9"/>
  <c r="AP398" i="9" s="1"/>
  <c r="BB398" i="9"/>
  <c r="AQ398" i="9"/>
  <c r="AR398" i="9"/>
  <c r="AS398" i="9"/>
  <c r="AT398" i="9"/>
  <c r="AU398" i="9"/>
  <c r="AV398" i="9"/>
  <c r="AW398" i="9"/>
  <c r="AX398" i="9"/>
  <c r="AY398" i="9"/>
  <c r="AZ398" i="9"/>
  <c r="BA398" i="9"/>
  <c r="BC398" i="9"/>
  <c r="BD398" i="9"/>
  <c r="BE398" i="9"/>
  <c r="BF398" i="9"/>
  <c r="BG398" i="9"/>
  <c r="BH398" i="9"/>
  <c r="BI398" i="9"/>
  <c r="BJ398" i="9"/>
  <c r="BK398" i="9"/>
  <c r="BL398" i="9"/>
  <c r="BM398" i="9"/>
  <c r="BN398" i="9"/>
  <c r="BO398" i="9"/>
  <c r="BP398" i="9"/>
  <c r="BQ398" i="9"/>
  <c r="BR398" i="9"/>
  <c r="BS398" i="9"/>
  <c r="BT398" i="9"/>
  <c r="BU398" i="9"/>
  <c r="C399" i="9"/>
  <c r="AN399" i="9" s="1"/>
  <c r="D399" i="9"/>
  <c r="AO399" i="9" s="1"/>
  <c r="E399" i="9"/>
  <c r="AP399" i="9" s="1"/>
  <c r="AQ399" i="9"/>
  <c r="AR399" i="9"/>
  <c r="AS399" i="9"/>
  <c r="AT399" i="9"/>
  <c r="AU399" i="9"/>
  <c r="AV399" i="9"/>
  <c r="AW399" i="9"/>
  <c r="AX399" i="9"/>
  <c r="AY399" i="9"/>
  <c r="AZ399" i="9"/>
  <c r="BA399" i="9"/>
  <c r="BB399" i="9"/>
  <c r="BC399" i="9"/>
  <c r="BD399" i="9"/>
  <c r="BE399" i="9"/>
  <c r="BF399" i="9"/>
  <c r="BG399" i="9"/>
  <c r="BH399" i="9"/>
  <c r="BI399" i="9"/>
  <c r="BJ399" i="9"/>
  <c r="BK399" i="9"/>
  <c r="BL399" i="9"/>
  <c r="BM399" i="9"/>
  <c r="BN399" i="9"/>
  <c r="BO399" i="9"/>
  <c r="BP399" i="9"/>
  <c r="BQ399" i="9"/>
  <c r="BR399" i="9"/>
  <c r="BS399" i="9"/>
  <c r="BT399" i="9"/>
  <c r="BU399" i="9"/>
  <c r="C400" i="9"/>
  <c r="D400" i="9"/>
  <c r="E400" i="9"/>
  <c r="BR400" i="9"/>
  <c r="BS400" i="9"/>
  <c r="BT400" i="9"/>
  <c r="BU400" i="9"/>
  <c r="AN400" i="9"/>
  <c r="AO400" i="9"/>
  <c r="AP400" i="9"/>
  <c r="AQ400" i="9"/>
  <c r="AR400" i="9"/>
  <c r="AS400" i="9"/>
  <c r="AT400" i="9"/>
  <c r="AU400" i="9"/>
  <c r="AV400" i="9"/>
  <c r="AW400" i="9"/>
  <c r="AX400" i="9"/>
  <c r="AY400" i="9"/>
  <c r="AZ400" i="9"/>
  <c r="BA400" i="9"/>
  <c r="BB400" i="9"/>
  <c r="BC400" i="9"/>
  <c r="BD400" i="9"/>
  <c r="BE400" i="9"/>
  <c r="BF400" i="9"/>
  <c r="BG400" i="9"/>
  <c r="BH400" i="9"/>
  <c r="BI400" i="9"/>
  <c r="BJ400" i="9"/>
  <c r="BK400" i="9"/>
  <c r="BL400" i="9"/>
  <c r="BM400" i="9"/>
  <c r="BN400" i="9"/>
  <c r="BO400" i="9"/>
  <c r="BP400" i="9"/>
  <c r="BQ400" i="9"/>
  <c r="C401" i="9"/>
  <c r="AN401" i="9" s="1"/>
  <c r="D401" i="9"/>
  <c r="AO401" i="9" s="1"/>
  <c r="E401" i="9"/>
  <c r="AP401" i="9" s="1"/>
  <c r="BI401" i="9"/>
  <c r="AQ401" i="9"/>
  <c r="AR401" i="9"/>
  <c r="AS401" i="9"/>
  <c r="AT401" i="9"/>
  <c r="AU401" i="9"/>
  <c r="AV401" i="9"/>
  <c r="AW401" i="9"/>
  <c r="AX401" i="9"/>
  <c r="AY401" i="9"/>
  <c r="AZ401" i="9"/>
  <c r="BA401" i="9"/>
  <c r="BB401" i="9"/>
  <c r="BC401" i="9"/>
  <c r="BD401" i="9"/>
  <c r="BE401" i="9"/>
  <c r="BF401" i="9"/>
  <c r="BG401" i="9"/>
  <c r="BH401" i="9"/>
  <c r="BJ401" i="9"/>
  <c r="BK401" i="9"/>
  <c r="BL401" i="9"/>
  <c r="BM401" i="9"/>
  <c r="BN401" i="9"/>
  <c r="BO401" i="9"/>
  <c r="BP401" i="9"/>
  <c r="BQ401" i="9"/>
  <c r="BR401" i="9"/>
  <c r="BS401" i="9"/>
  <c r="BT401" i="9"/>
  <c r="BU401" i="9"/>
  <c r="C402" i="9"/>
  <c r="AN402" i="9" s="1"/>
  <c r="D402" i="9"/>
  <c r="AO402" i="9" s="1"/>
  <c r="E402" i="9"/>
  <c r="AP402" i="9" s="1"/>
  <c r="AQ402" i="9"/>
  <c r="AR402" i="9"/>
  <c r="AS402" i="9"/>
  <c r="AT402" i="9"/>
  <c r="AU402" i="9"/>
  <c r="AV402" i="9"/>
  <c r="AW402" i="9"/>
  <c r="AX402" i="9"/>
  <c r="AY402" i="9"/>
  <c r="AZ402" i="9"/>
  <c r="BA402" i="9"/>
  <c r="BB402" i="9"/>
  <c r="BC402" i="9"/>
  <c r="BD402" i="9"/>
  <c r="BE402" i="9"/>
  <c r="BF402" i="9"/>
  <c r="BG402" i="9"/>
  <c r="BH402" i="9"/>
  <c r="BI402" i="9"/>
  <c r="BJ402" i="9"/>
  <c r="BK402" i="9"/>
  <c r="BL402" i="9"/>
  <c r="BM402" i="9"/>
  <c r="BN402" i="9"/>
  <c r="BO402" i="9"/>
  <c r="BP402" i="9"/>
  <c r="BQ402" i="9"/>
  <c r="BR402" i="9"/>
  <c r="BS402" i="9"/>
  <c r="BT402" i="9"/>
  <c r="BU402" i="9"/>
  <c r="C403" i="9"/>
  <c r="AN403" i="9" s="1"/>
  <c r="D403" i="9"/>
  <c r="E403" i="9"/>
  <c r="AP403" i="9" s="1"/>
  <c r="BU403" i="9"/>
  <c r="AO403" i="9"/>
  <c r="AQ403" i="9"/>
  <c r="AR403" i="9"/>
  <c r="AS403" i="9"/>
  <c r="AT403" i="9"/>
  <c r="AU403" i="9"/>
  <c r="AV403" i="9"/>
  <c r="AW403" i="9"/>
  <c r="AX403" i="9"/>
  <c r="AY403" i="9"/>
  <c r="AZ403" i="9"/>
  <c r="BA403" i="9"/>
  <c r="BB403" i="9"/>
  <c r="BC403" i="9"/>
  <c r="BD403" i="9"/>
  <c r="BE403" i="9"/>
  <c r="BF403" i="9"/>
  <c r="BG403" i="9"/>
  <c r="BH403" i="9"/>
  <c r="BI403" i="9"/>
  <c r="BJ403" i="9"/>
  <c r="BK403" i="9"/>
  <c r="BL403" i="9"/>
  <c r="BM403" i="9"/>
  <c r="BN403" i="9"/>
  <c r="BO403" i="9"/>
  <c r="BP403" i="9"/>
  <c r="BQ403" i="9"/>
  <c r="BR403" i="9"/>
  <c r="BS403" i="9"/>
  <c r="BT403" i="9"/>
  <c r="C404" i="9"/>
  <c r="D404" i="9"/>
  <c r="E404" i="9"/>
  <c r="AP404" i="9" s="1"/>
  <c r="AN404" i="9"/>
  <c r="AO404" i="9"/>
  <c r="AQ404" i="9"/>
  <c r="AR404" i="9"/>
  <c r="AS404" i="9"/>
  <c r="AT404" i="9"/>
  <c r="AU404" i="9"/>
  <c r="AV404" i="9"/>
  <c r="AW404" i="9"/>
  <c r="AX404" i="9"/>
  <c r="AY404" i="9"/>
  <c r="AZ404" i="9"/>
  <c r="BA404" i="9"/>
  <c r="BB404" i="9"/>
  <c r="BC404" i="9"/>
  <c r="BD404" i="9"/>
  <c r="BE404" i="9"/>
  <c r="BF404" i="9"/>
  <c r="BG404" i="9"/>
  <c r="BH404" i="9"/>
  <c r="BI404" i="9"/>
  <c r="BJ404" i="9"/>
  <c r="BK404" i="9"/>
  <c r="BL404" i="9"/>
  <c r="BM404" i="9"/>
  <c r="BN404" i="9"/>
  <c r="BO404" i="9"/>
  <c r="BP404" i="9"/>
  <c r="BQ404" i="9"/>
  <c r="BR404" i="9"/>
  <c r="BS404" i="9"/>
  <c r="BT404" i="9"/>
  <c r="BU404" i="9"/>
  <c r="C405" i="9"/>
  <c r="AN405" i="9" s="1"/>
  <c r="D405" i="9"/>
  <c r="AO405" i="9" s="1"/>
  <c r="E405" i="9"/>
  <c r="AP405" i="9" s="1"/>
  <c r="AQ405" i="9"/>
  <c r="AR405" i="9"/>
  <c r="AS405" i="9"/>
  <c r="AT405" i="9"/>
  <c r="AU405" i="9"/>
  <c r="AV405" i="9"/>
  <c r="AW405" i="9"/>
  <c r="AX405" i="9"/>
  <c r="AY405" i="9"/>
  <c r="AZ405" i="9"/>
  <c r="BA405" i="9"/>
  <c r="BB405" i="9"/>
  <c r="BC405" i="9"/>
  <c r="BD405" i="9"/>
  <c r="BE405" i="9"/>
  <c r="BF405" i="9"/>
  <c r="BG405" i="9"/>
  <c r="BH405" i="9"/>
  <c r="BI405" i="9"/>
  <c r="BJ405" i="9"/>
  <c r="BK405" i="9"/>
  <c r="BL405" i="9"/>
  <c r="BM405" i="9"/>
  <c r="BN405" i="9"/>
  <c r="BO405" i="9"/>
  <c r="BP405" i="9"/>
  <c r="BQ405" i="9"/>
  <c r="BR405" i="9"/>
  <c r="BS405" i="9"/>
  <c r="BT405" i="9"/>
  <c r="BU405" i="9"/>
  <c r="C406" i="9"/>
  <c r="AN406" i="9" s="1"/>
  <c r="D406" i="9"/>
  <c r="AO406" i="9" s="1"/>
  <c r="E406" i="9"/>
  <c r="AP406" i="9" s="1"/>
  <c r="AQ406" i="9"/>
  <c r="AR406" i="9"/>
  <c r="AS406" i="9"/>
  <c r="AT406" i="9"/>
  <c r="AU406" i="9"/>
  <c r="AV406" i="9"/>
  <c r="AW406" i="9"/>
  <c r="AX406" i="9"/>
  <c r="AY406" i="9"/>
  <c r="AZ406" i="9"/>
  <c r="BA406" i="9"/>
  <c r="BB406" i="9"/>
  <c r="BC406" i="9"/>
  <c r="BD406" i="9"/>
  <c r="BE406" i="9"/>
  <c r="BF406" i="9"/>
  <c r="BG406" i="9"/>
  <c r="BH406" i="9"/>
  <c r="BI406" i="9"/>
  <c r="BJ406" i="9"/>
  <c r="BK406" i="9"/>
  <c r="BL406" i="9"/>
  <c r="BM406" i="9"/>
  <c r="BN406" i="9"/>
  <c r="BO406" i="9"/>
  <c r="BP406" i="9"/>
  <c r="BQ406" i="9"/>
  <c r="BR406" i="9"/>
  <c r="BS406" i="9"/>
  <c r="BT406" i="9"/>
  <c r="BU406" i="9"/>
  <c r="C407" i="9"/>
  <c r="D407" i="9"/>
  <c r="AO407" i="9" s="1"/>
  <c r="E407" i="9"/>
  <c r="BK407" i="9"/>
  <c r="BO407" i="9"/>
  <c r="AN407" i="9"/>
  <c r="AP407" i="9"/>
  <c r="AQ407" i="9"/>
  <c r="AR407" i="9"/>
  <c r="AS407" i="9"/>
  <c r="AT407" i="9"/>
  <c r="AU407" i="9"/>
  <c r="AV407" i="9"/>
  <c r="AW407" i="9"/>
  <c r="AX407" i="9"/>
  <c r="AY407" i="9"/>
  <c r="AZ407" i="9"/>
  <c r="BA407" i="9"/>
  <c r="BB407" i="9"/>
  <c r="BC407" i="9"/>
  <c r="BD407" i="9"/>
  <c r="BE407" i="9"/>
  <c r="BF407" i="9"/>
  <c r="BG407" i="9"/>
  <c r="BH407" i="9"/>
  <c r="BI407" i="9"/>
  <c r="BJ407" i="9"/>
  <c r="BL407" i="9"/>
  <c r="BM407" i="9"/>
  <c r="BN407" i="9"/>
  <c r="BP407" i="9"/>
  <c r="BQ407" i="9"/>
  <c r="BR407" i="9"/>
  <c r="BS407" i="9"/>
  <c r="BT407" i="9"/>
  <c r="BU407" i="9"/>
  <c r="C408" i="9"/>
  <c r="AN408" i="9" s="1"/>
  <c r="D408" i="9"/>
  <c r="AO408" i="9" s="1"/>
  <c r="E408" i="9"/>
  <c r="AP408" i="9" s="1"/>
  <c r="AQ408" i="9"/>
  <c r="AR408" i="9"/>
  <c r="AS408" i="9"/>
  <c r="AT408" i="9"/>
  <c r="AU408" i="9"/>
  <c r="AV408" i="9"/>
  <c r="AW408" i="9"/>
  <c r="AX408" i="9"/>
  <c r="AY408" i="9"/>
  <c r="AZ408" i="9"/>
  <c r="BA408" i="9"/>
  <c r="BB408" i="9"/>
  <c r="BC408" i="9"/>
  <c r="BD408" i="9"/>
  <c r="BE408" i="9"/>
  <c r="BF408" i="9"/>
  <c r="BG408" i="9"/>
  <c r="BH408" i="9"/>
  <c r="BI408" i="9"/>
  <c r="BJ408" i="9"/>
  <c r="BK408" i="9"/>
  <c r="BL408" i="9"/>
  <c r="BM408" i="9"/>
  <c r="BN408" i="9"/>
  <c r="BO408" i="9"/>
  <c r="BP408" i="9"/>
  <c r="BQ408" i="9"/>
  <c r="BR408" i="9"/>
  <c r="BS408" i="9"/>
  <c r="BT408" i="9"/>
  <c r="BU408" i="9"/>
  <c r="C409" i="9"/>
  <c r="D409" i="9"/>
  <c r="E409" i="9"/>
  <c r="BB409" i="9"/>
  <c r="BH409" i="9"/>
  <c r="BS409" i="9"/>
  <c r="AN409" i="9"/>
  <c r="AO409" i="9"/>
  <c r="AP409" i="9"/>
  <c r="AQ409" i="9"/>
  <c r="AR409" i="9"/>
  <c r="AS409" i="9"/>
  <c r="AT409" i="9"/>
  <c r="AU409" i="9"/>
  <c r="AV409" i="9"/>
  <c r="AW409" i="9"/>
  <c r="AX409" i="9"/>
  <c r="AY409" i="9"/>
  <c r="AZ409" i="9"/>
  <c r="BA409" i="9"/>
  <c r="BC409" i="9"/>
  <c r="BD409" i="9"/>
  <c r="BE409" i="9"/>
  <c r="BF409" i="9"/>
  <c r="BG409" i="9"/>
  <c r="BI409" i="9"/>
  <c r="BJ409" i="9"/>
  <c r="BK409" i="9"/>
  <c r="BL409" i="9"/>
  <c r="BM409" i="9"/>
  <c r="BN409" i="9"/>
  <c r="BO409" i="9"/>
  <c r="BP409" i="9"/>
  <c r="BQ409" i="9"/>
  <c r="BR409" i="9"/>
  <c r="BT409" i="9"/>
  <c r="BU409" i="9"/>
  <c r="C410" i="9"/>
  <c r="AN410" i="9" s="1"/>
  <c r="D410" i="9"/>
  <c r="AO410" i="9" s="1"/>
  <c r="E410" i="9"/>
  <c r="AP410" i="9" s="1"/>
  <c r="AQ410" i="9"/>
  <c r="AR410" i="9"/>
  <c r="AS410" i="9"/>
  <c r="AT410" i="9"/>
  <c r="AU410" i="9"/>
  <c r="AV410" i="9"/>
  <c r="AW410" i="9"/>
  <c r="AX410" i="9"/>
  <c r="AY410" i="9"/>
  <c r="AZ410" i="9"/>
  <c r="BA410" i="9"/>
  <c r="BB410" i="9"/>
  <c r="BC410" i="9"/>
  <c r="BD410" i="9"/>
  <c r="BE410" i="9"/>
  <c r="BF410" i="9"/>
  <c r="BG410" i="9"/>
  <c r="BH410" i="9"/>
  <c r="BI410" i="9"/>
  <c r="BJ410" i="9"/>
  <c r="BK410" i="9"/>
  <c r="BL410" i="9"/>
  <c r="BM410" i="9"/>
  <c r="BN410" i="9"/>
  <c r="BO410" i="9"/>
  <c r="BP410" i="9"/>
  <c r="BQ410" i="9"/>
  <c r="BR410" i="9"/>
  <c r="BS410" i="9"/>
  <c r="BT410" i="9"/>
  <c r="BU410" i="9"/>
  <c r="C411" i="9"/>
  <c r="AN411" i="9" s="1"/>
  <c r="D411" i="9"/>
  <c r="AO411" i="9" s="1"/>
  <c r="E411" i="9"/>
  <c r="AQ411" i="9"/>
  <c r="AX411" i="9"/>
  <c r="AY411" i="9"/>
  <c r="AP411" i="9"/>
  <c r="AR411" i="9"/>
  <c r="AS411" i="9"/>
  <c r="AT411" i="9"/>
  <c r="AU411" i="9"/>
  <c r="AV411" i="9"/>
  <c r="AW411" i="9"/>
  <c r="AZ411" i="9"/>
  <c r="BA411" i="9"/>
  <c r="BB411" i="9"/>
  <c r="BC411" i="9"/>
  <c r="BD411" i="9"/>
  <c r="BE411" i="9"/>
  <c r="BF411" i="9"/>
  <c r="BG411" i="9"/>
  <c r="BH411" i="9"/>
  <c r="BI411" i="9"/>
  <c r="BJ411" i="9"/>
  <c r="BK411" i="9"/>
  <c r="BL411" i="9"/>
  <c r="BM411" i="9"/>
  <c r="BN411" i="9"/>
  <c r="BO411" i="9"/>
  <c r="BP411" i="9"/>
  <c r="BQ411" i="9"/>
  <c r="BR411" i="9"/>
  <c r="BS411" i="9"/>
  <c r="BT411" i="9"/>
  <c r="BU411" i="9"/>
  <c r="C412" i="9"/>
  <c r="D412" i="9"/>
  <c r="E412" i="9"/>
  <c r="AP412" i="9" s="1"/>
  <c r="AY412" i="9"/>
  <c r="BB412" i="9"/>
  <c r="AN412" i="9"/>
  <c r="AO412" i="9"/>
  <c r="AQ412" i="9"/>
  <c r="AR412" i="9"/>
  <c r="AS412" i="9"/>
  <c r="AT412" i="9"/>
  <c r="AU412" i="9"/>
  <c r="AV412" i="9"/>
  <c r="AW412" i="9"/>
  <c r="AX412" i="9"/>
  <c r="AZ412" i="9"/>
  <c r="BA412" i="9"/>
  <c r="BC412" i="9"/>
  <c r="BD412" i="9"/>
  <c r="BE412" i="9"/>
  <c r="BF412" i="9"/>
  <c r="BG412" i="9"/>
  <c r="BH412" i="9"/>
  <c r="BI412" i="9"/>
  <c r="BJ412" i="9"/>
  <c r="BK412" i="9"/>
  <c r="BL412" i="9"/>
  <c r="BM412" i="9"/>
  <c r="BN412" i="9"/>
  <c r="BO412" i="9"/>
  <c r="BP412" i="9"/>
  <c r="BQ412" i="9"/>
  <c r="BR412" i="9"/>
  <c r="BS412" i="9"/>
  <c r="BT412" i="9"/>
  <c r="BU412" i="9"/>
  <c r="C413" i="9"/>
  <c r="D413" i="9"/>
  <c r="AO413" i="9" s="1"/>
  <c r="E413" i="9"/>
  <c r="AP413" i="9" s="1"/>
  <c r="AY413" i="9"/>
  <c r="BG413" i="9"/>
  <c r="AN413" i="9"/>
  <c r="AQ413" i="9"/>
  <c r="AR413" i="9"/>
  <c r="AS413" i="9"/>
  <c r="AT413" i="9"/>
  <c r="AU413" i="9"/>
  <c r="AV413" i="9"/>
  <c r="AW413" i="9"/>
  <c r="AX413" i="9"/>
  <c r="AZ413" i="9"/>
  <c r="BA413" i="9"/>
  <c r="BB413" i="9"/>
  <c r="BC413" i="9"/>
  <c r="BD413" i="9"/>
  <c r="BE413" i="9"/>
  <c r="BF413" i="9"/>
  <c r="BH413" i="9"/>
  <c r="BI413" i="9"/>
  <c r="BJ413" i="9"/>
  <c r="BK413" i="9"/>
  <c r="BL413" i="9"/>
  <c r="BM413" i="9"/>
  <c r="BN413" i="9"/>
  <c r="BO413" i="9"/>
  <c r="BP413" i="9"/>
  <c r="BQ413" i="9"/>
  <c r="BR413" i="9"/>
  <c r="BS413" i="9"/>
  <c r="BT413" i="9"/>
  <c r="BU413" i="9"/>
  <c r="C414" i="9"/>
  <c r="D414" i="9"/>
  <c r="AO414" i="9" s="1"/>
  <c r="E414" i="9"/>
  <c r="AP414" i="9" s="1"/>
  <c r="AQ414" i="9"/>
  <c r="AR414" i="9"/>
  <c r="AN414" i="9"/>
  <c r="AS414" i="9"/>
  <c r="AT414" i="9"/>
  <c r="AU414" i="9"/>
  <c r="AV414" i="9"/>
  <c r="AW414" i="9"/>
  <c r="AX414" i="9"/>
  <c r="AY414" i="9"/>
  <c r="AZ414" i="9"/>
  <c r="BA414" i="9"/>
  <c r="BB414" i="9"/>
  <c r="BC414" i="9"/>
  <c r="BD414" i="9"/>
  <c r="BE414" i="9"/>
  <c r="BF414" i="9"/>
  <c r="BG414" i="9"/>
  <c r="BH414" i="9"/>
  <c r="BI414" i="9"/>
  <c r="BJ414" i="9"/>
  <c r="BK414" i="9"/>
  <c r="BL414" i="9"/>
  <c r="BM414" i="9"/>
  <c r="BN414" i="9"/>
  <c r="BO414" i="9"/>
  <c r="BP414" i="9"/>
  <c r="BQ414" i="9"/>
  <c r="BR414" i="9"/>
  <c r="BS414" i="9"/>
  <c r="BT414" i="9"/>
  <c r="BU414" i="9"/>
  <c r="C415" i="9"/>
  <c r="AN415" i="9" s="1"/>
  <c r="D415" i="9"/>
  <c r="AO415" i="9" s="1"/>
  <c r="E415" i="9"/>
  <c r="AP415" i="9" s="1"/>
  <c r="AQ415" i="9"/>
  <c r="AR415" i="9"/>
  <c r="AS415" i="9"/>
  <c r="AT415" i="9"/>
  <c r="AU415" i="9"/>
  <c r="AV415" i="9"/>
  <c r="AW415" i="9"/>
  <c r="AX415" i="9"/>
  <c r="AY415" i="9"/>
  <c r="AZ415" i="9"/>
  <c r="BA415" i="9"/>
  <c r="BB415" i="9"/>
  <c r="BC415" i="9"/>
  <c r="BD415" i="9"/>
  <c r="BE415" i="9"/>
  <c r="BF415" i="9"/>
  <c r="BG415" i="9"/>
  <c r="BH415" i="9"/>
  <c r="BI415" i="9"/>
  <c r="BJ415" i="9"/>
  <c r="BK415" i="9"/>
  <c r="BL415" i="9"/>
  <c r="BM415" i="9"/>
  <c r="BN415" i="9"/>
  <c r="BO415" i="9"/>
  <c r="BP415" i="9"/>
  <c r="BQ415" i="9"/>
  <c r="BR415" i="9"/>
  <c r="BS415" i="9"/>
  <c r="BT415" i="9"/>
  <c r="BU415" i="9"/>
  <c r="C416" i="9"/>
  <c r="AN416" i="9" s="1"/>
  <c r="D416" i="9"/>
  <c r="AO416" i="9" s="1"/>
  <c r="E416" i="9"/>
  <c r="AP416" i="9"/>
  <c r="AQ416" i="9"/>
  <c r="AR416" i="9"/>
  <c r="AS416" i="9"/>
  <c r="AT416" i="9"/>
  <c r="AU416" i="9"/>
  <c r="AV416" i="9"/>
  <c r="AW416" i="9"/>
  <c r="AX416" i="9"/>
  <c r="AY416" i="9"/>
  <c r="AZ416" i="9"/>
  <c r="BA416" i="9"/>
  <c r="BB416" i="9"/>
  <c r="BC416" i="9"/>
  <c r="BD416" i="9"/>
  <c r="BE416" i="9"/>
  <c r="BF416" i="9"/>
  <c r="BG416" i="9"/>
  <c r="BH416" i="9"/>
  <c r="BI416" i="9"/>
  <c r="BJ416" i="9"/>
  <c r="BK416" i="9"/>
  <c r="BL416" i="9"/>
  <c r="BM416" i="9"/>
  <c r="BN416" i="9"/>
  <c r="BO416" i="9"/>
  <c r="BP416" i="9"/>
  <c r="BQ416" i="9"/>
  <c r="BR416" i="9"/>
  <c r="BS416" i="9"/>
  <c r="BT416" i="9"/>
  <c r="BU416" i="9"/>
  <c r="C417" i="9"/>
  <c r="D417" i="9"/>
  <c r="E417" i="9"/>
  <c r="AN417" i="9"/>
  <c r="AO417" i="9"/>
  <c r="AP417" i="9"/>
  <c r="AQ417" i="9"/>
  <c r="AR417" i="9"/>
  <c r="AS417" i="9"/>
  <c r="AT417" i="9"/>
  <c r="AU417" i="9"/>
  <c r="AV417" i="9"/>
  <c r="AW417" i="9"/>
  <c r="AX417" i="9"/>
  <c r="AY417" i="9"/>
  <c r="AZ417" i="9"/>
  <c r="BA417" i="9"/>
  <c r="BB417" i="9"/>
  <c r="BC417" i="9"/>
  <c r="BD417" i="9"/>
  <c r="BE417" i="9"/>
  <c r="BF417" i="9"/>
  <c r="BG417" i="9"/>
  <c r="BH417" i="9"/>
  <c r="BI417" i="9"/>
  <c r="BJ417" i="9"/>
  <c r="BK417" i="9"/>
  <c r="BL417" i="9"/>
  <c r="BM417" i="9"/>
  <c r="BN417" i="9"/>
  <c r="BO417" i="9"/>
  <c r="BP417" i="9"/>
  <c r="BQ417" i="9"/>
  <c r="BR417" i="9"/>
  <c r="BS417" i="9"/>
  <c r="BT417" i="9"/>
  <c r="BU417" i="9"/>
  <c r="C418" i="9"/>
  <c r="AN418" i="9" s="1"/>
  <c r="D418" i="9"/>
  <c r="AO418" i="9" s="1"/>
  <c r="E418" i="9"/>
  <c r="AP418" i="9" s="1"/>
  <c r="AQ418" i="9"/>
  <c r="AR418" i="9"/>
  <c r="AS418" i="9"/>
  <c r="AT418" i="9"/>
  <c r="AU418" i="9"/>
  <c r="AV418" i="9"/>
  <c r="AW418" i="9"/>
  <c r="AX418" i="9"/>
  <c r="AY418" i="9"/>
  <c r="AZ418" i="9"/>
  <c r="BA418" i="9"/>
  <c r="BB418" i="9"/>
  <c r="BC418" i="9"/>
  <c r="BD418" i="9"/>
  <c r="BE418" i="9"/>
  <c r="BF418" i="9"/>
  <c r="BG418" i="9"/>
  <c r="BH418" i="9"/>
  <c r="BI418" i="9"/>
  <c r="BJ418" i="9"/>
  <c r="BK418" i="9"/>
  <c r="BL418" i="9"/>
  <c r="BM418" i="9"/>
  <c r="BN418" i="9"/>
  <c r="BO418" i="9"/>
  <c r="BP418" i="9"/>
  <c r="BQ418" i="9"/>
  <c r="BR418" i="9"/>
  <c r="BS418" i="9"/>
  <c r="BT418" i="9"/>
  <c r="BU418" i="9"/>
  <c r="C419" i="9"/>
  <c r="AN419" i="9" s="1"/>
  <c r="D419" i="9"/>
  <c r="E419" i="9"/>
  <c r="AP419" i="9" s="1"/>
  <c r="AS419" i="9"/>
  <c r="AO419" i="9"/>
  <c r="AQ419" i="9"/>
  <c r="AR419" i="9"/>
  <c r="AT419" i="9"/>
  <c r="AU419" i="9"/>
  <c r="AV419" i="9"/>
  <c r="AW419" i="9"/>
  <c r="AX419" i="9"/>
  <c r="AY419" i="9"/>
  <c r="AZ419" i="9"/>
  <c r="BA419" i="9"/>
  <c r="BB419" i="9"/>
  <c r="BC419" i="9"/>
  <c r="BD419" i="9"/>
  <c r="BE419" i="9"/>
  <c r="BF419" i="9"/>
  <c r="BG419" i="9"/>
  <c r="BH419" i="9"/>
  <c r="BI419" i="9"/>
  <c r="BJ419" i="9"/>
  <c r="BK419" i="9"/>
  <c r="BL419" i="9"/>
  <c r="BM419" i="9"/>
  <c r="BN419" i="9"/>
  <c r="BO419" i="9"/>
  <c r="BP419" i="9"/>
  <c r="BQ419" i="9"/>
  <c r="BR419" i="9"/>
  <c r="BS419" i="9"/>
  <c r="BT419" i="9"/>
  <c r="BU419" i="9"/>
  <c r="C420" i="9"/>
  <c r="AN420" i="9" s="1"/>
  <c r="D420" i="9"/>
  <c r="AO420" i="9" s="1"/>
  <c r="E420" i="9"/>
  <c r="AP420" i="9" s="1"/>
  <c r="AQ420" i="9"/>
  <c r="AR420" i="9"/>
  <c r="AS420" i="9"/>
  <c r="AT420" i="9"/>
  <c r="AU420" i="9"/>
  <c r="AV420" i="9"/>
  <c r="AW420" i="9"/>
  <c r="AX420" i="9"/>
  <c r="AY420" i="9"/>
  <c r="AZ420" i="9"/>
  <c r="BA420" i="9"/>
  <c r="BB420" i="9"/>
  <c r="BC420" i="9"/>
  <c r="BD420" i="9"/>
  <c r="BE420" i="9"/>
  <c r="BF420" i="9"/>
  <c r="BG420" i="9"/>
  <c r="BH420" i="9"/>
  <c r="BI420" i="9"/>
  <c r="BJ420" i="9"/>
  <c r="BK420" i="9"/>
  <c r="BL420" i="9"/>
  <c r="BM420" i="9"/>
  <c r="BN420" i="9"/>
  <c r="BO420" i="9"/>
  <c r="BP420" i="9"/>
  <c r="BQ420" i="9"/>
  <c r="BR420" i="9"/>
  <c r="BS420" i="9"/>
  <c r="BT420" i="9"/>
  <c r="BU420" i="9"/>
  <c r="C421" i="9"/>
  <c r="AN421" i="9" s="1"/>
  <c r="D421" i="9"/>
  <c r="AO421" i="9" s="1"/>
  <c r="E421" i="9"/>
  <c r="AP421" i="9" s="1"/>
  <c r="AQ421" i="9"/>
  <c r="AR421" i="9"/>
  <c r="AS421" i="9"/>
  <c r="AT421" i="9"/>
  <c r="AU421" i="9"/>
  <c r="AV421" i="9"/>
  <c r="AW421" i="9"/>
  <c r="AX421" i="9"/>
  <c r="AY421" i="9"/>
  <c r="AZ421" i="9"/>
  <c r="BA421" i="9"/>
  <c r="BB421" i="9"/>
  <c r="BC421" i="9"/>
  <c r="BD421" i="9"/>
  <c r="BE421" i="9"/>
  <c r="BF421" i="9"/>
  <c r="BG421" i="9"/>
  <c r="BH421" i="9"/>
  <c r="BI421" i="9"/>
  <c r="BJ421" i="9"/>
  <c r="BK421" i="9"/>
  <c r="BL421" i="9"/>
  <c r="BM421" i="9"/>
  <c r="BN421" i="9"/>
  <c r="BO421" i="9"/>
  <c r="BP421" i="9"/>
  <c r="BQ421" i="9"/>
  <c r="BR421" i="9"/>
  <c r="BS421" i="9"/>
  <c r="BT421" i="9"/>
  <c r="BU421" i="9"/>
  <c r="C422" i="9"/>
  <c r="D422" i="9"/>
  <c r="AO422" i="9" s="1"/>
  <c r="E422" i="9"/>
  <c r="AN422" i="9"/>
  <c r="AP422" i="9"/>
  <c r="AQ422" i="9"/>
  <c r="AR422" i="9"/>
  <c r="AS422" i="9"/>
  <c r="AT422" i="9"/>
  <c r="AU422" i="9"/>
  <c r="AV422" i="9"/>
  <c r="AW422" i="9"/>
  <c r="AX422" i="9"/>
  <c r="AY422" i="9"/>
  <c r="AZ422" i="9"/>
  <c r="BA422" i="9"/>
  <c r="BB422" i="9"/>
  <c r="BC422" i="9"/>
  <c r="BD422" i="9"/>
  <c r="BE422" i="9"/>
  <c r="BF422" i="9"/>
  <c r="BG422" i="9"/>
  <c r="BH422" i="9"/>
  <c r="BI422" i="9"/>
  <c r="BJ422" i="9"/>
  <c r="BK422" i="9"/>
  <c r="BL422" i="9"/>
  <c r="BM422" i="9"/>
  <c r="BN422" i="9"/>
  <c r="BO422" i="9"/>
  <c r="BP422" i="9"/>
  <c r="BQ422" i="9"/>
  <c r="BR422" i="9"/>
  <c r="BS422" i="9"/>
  <c r="BT422" i="9"/>
  <c r="BU422" i="9"/>
  <c r="C423" i="9"/>
  <c r="AN423" i="9" s="1"/>
  <c r="D423" i="9"/>
  <c r="AO423" i="9" s="1"/>
  <c r="E423" i="9"/>
  <c r="AP423" i="9" s="1"/>
  <c r="AQ423" i="9"/>
  <c r="AR423" i="9"/>
  <c r="AS423" i="9"/>
  <c r="AT423" i="9"/>
  <c r="AU423" i="9"/>
  <c r="AV423" i="9"/>
  <c r="AW423" i="9"/>
  <c r="AX423" i="9"/>
  <c r="AY423" i="9"/>
  <c r="AZ423" i="9"/>
  <c r="BA423" i="9"/>
  <c r="BB423" i="9"/>
  <c r="BC423" i="9"/>
  <c r="BD423" i="9"/>
  <c r="BE423" i="9"/>
  <c r="BF423" i="9"/>
  <c r="BG423" i="9"/>
  <c r="BH423" i="9"/>
  <c r="BI423" i="9"/>
  <c r="BJ423" i="9"/>
  <c r="BK423" i="9"/>
  <c r="BL423" i="9"/>
  <c r="BM423" i="9"/>
  <c r="BN423" i="9"/>
  <c r="BO423" i="9"/>
  <c r="BP423" i="9"/>
  <c r="BQ423" i="9"/>
  <c r="BR423" i="9"/>
  <c r="BS423" i="9"/>
  <c r="BT423" i="9"/>
  <c r="BU423" i="9"/>
  <c r="C424" i="9"/>
  <c r="AN424" i="9" s="1"/>
  <c r="D424" i="9"/>
  <c r="E424" i="9"/>
  <c r="BD424" i="9"/>
  <c r="BM424" i="9"/>
  <c r="BN424" i="9"/>
  <c r="BO424" i="9"/>
  <c r="BP424" i="9"/>
  <c r="BQ424" i="9"/>
  <c r="BR424" i="9"/>
  <c r="BS424" i="9"/>
  <c r="BT424" i="9"/>
  <c r="BU424" i="9"/>
  <c r="AO424" i="9"/>
  <c r="AP424" i="9"/>
  <c r="AQ424" i="9"/>
  <c r="AR424" i="9"/>
  <c r="AS424" i="9"/>
  <c r="AT424" i="9"/>
  <c r="AU424" i="9"/>
  <c r="AV424" i="9"/>
  <c r="AW424" i="9"/>
  <c r="AX424" i="9"/>
  <c r="AY424" i="9"/>
  <c r="AZ424" i="9"/>
  <c r="BA424" i="9"/>
  <c r="BB424" i="9"/>
  <c r="BC424" i="9"/>
  <c r="BE424" i="9"/>
  <c r="BF424" i="9"/>
  <c r="BG424" i="9"/>
  <c r="BH424" i="9"/>
  <c r="BI424" i="9"/>
  <c r="BJ424" i="9"/>
  <c r="BK424" i="9"/>
  <c r="BL424" i="9"/>
  <c r="C425" i="9"/>
  <c r="D425" i="9"/>
  <c r="AO425" i="9" s="1"/>
  <c r="E425" i="9"/>
  <c r="AP425" i="9" s="1"/>
  <c r="AQ425" i="9"/>
  <c r="AR425" i="9"/>
  <c r="AS425" i="9"/>
  <c r="AT425" i="9"/>
  <c r="AU425" i="9"/>
  <c r="AV425" i="9"/>
  <c r="AW425" i="9"/>
  <c r="AX425" i="9"/>
  <c r="AY425" i="9"/>
  <c r="AZ425" i="9"/>
  <c r="BA425" i="9"/>
  <c r="BB425" i="9"/>
  <c r="BC425" i="9"/>
  <c r="BD425" i="9"/>
  <c r="BE425" i="9"/>
  <c r="BF425" i="9"/>
  <c r="BG425" i="9"/>
  <c r="BH425" i="9"/>
  <c r="BI425" i="9"/>
  <c r="BJ425" i="9"/>
  <c r="BK425" i="9"/>
  <c r="BL425" i="9"/>
  <c r="BM425" i="9"/>
  <c r="BN425" i="9"/>
  <c r="BO425" i="9"/>
  <c r="BP425" i="9"/>
  <c r="BQ425" i="9"/>
  <c r="BR425" i="9"/>
  <c r="BS425" i="9"/>
  <c r="BT425" i="9"/>
  <c r="BU425" i="9"/>
  <c r="C426" i="9"/>
  <c r="AN426" i="9" s="1"/>
  <c r="D426" i="9"/>
  <c r="AO426" i="9" s="1"/>
  <c r="E426" i="9"/>
  <c r="AP426" i="9" s="1"/>
  <c r="AQ426" i="9"/>
  <c r="AR426" i="9"/>
  <c r="AS426" i="9"/>
  <c r="AT426" i="9"/>
  <c r="AU426" i="9"/>
  <c r="AV426" i="9"/>
  <c r="AW426" i="9"/>
  <c r="AX426" i="9"/>
  <c r="AY426" i="9"/>
  <c r="AZ426" i="9"/>
  <c r="BA426" i="9"/>
  <c r="BB426" i="9"/>
  <c r="BC426" i="9"/>
  <c r="BD426" i="9"/>
  <c r="BE426" i="9"/>
  <c r="BF426" i="9"/>
  <c r="BG426" i="9"/>
  <c r="BH426" i="9"/>
  <c r="C427" i="9"/>
  <c r="AN427" i="9" s="1"/>
  <c r="D427" i="9"/>
  <c r="AO427" i="9" s="1"/>
  <c r="E427" i="9"/>
  <c r="AP427" i="9" s="1"/>
  <c r="C428" i="9"/>
  <c r="AN428" i="9" s="1"/>
  <c r="D428" i="9"/>
  <c r="AO428" i="9" s="1"/>
  <c r="E428" i="9"/>
  <c r="AP428" i="9" s="1"/>
  <c r="C429" i="9"/>
  <c r="AN429" i="9" s="1"/>
  <c r="D429" i="9"/>
  <c r="AO429" i="9" s="1"/>
  <c r="E429" i="9"/>
  <c r="AP429" i="9" s="1"/>
  <c r="C430" i="9"/>
  <c r="AN430" i="9" s="1"/>
  <c r="D430" i="9"/>
  <c r="E430" i="9"/>
  <c r="AP430" i="9" s="1"/>
  <c r="AO430" i="9"/>
  <c r="C431" i="9"/>
  <c r="AN431" i="9" s="1"/>
  <c r="D431" i="9"/>
  <c r="AO431" i="9" s="1"/>
  <c r="E431" i="9"/>
  <c r="AP431" i="9" s="1"/>
  <c r="C432" i="9"/>
  <c r="AN432" i="9" s="1"/>
  <c r="D432" i="9"/>
  <c r="AO432" i="9" s="1"/>
  <c r="E432" i="9"/>
  <c r="AP432" i="9" s="1"/>
  <c r="C433" i="9"/>
  <c r="AN433" i="9" s="1"/>
  <c r="D433" i="9"/>
  <c r="AO433" i="9" s="1"/>
  <c r="E433" i="9"/>
  <c r="AP433" i="9" s="1"/>
  <c r="C434" i="9"/>
  <c r="AN434" i="9" s="1"/>
  <c r="D434" i="9"/>
  <c r="AO434" i="9" s="1"/>
  <c r="E434" i="9"/>
  <c r="AP434" i="9" s="1"/>
  <c r="C435" i="9"/>
  <c r="AN435" i="9" s="1"/>
  <c r="D435" i="9"/>
  <c r="AO435" i="9" s="1"/>
  <c r="E435" i="9"/>
  <c r="AP435" i="9" s="1"/>
  <c r="C436" i="9"/>
  <c r="D436" i="9"/>
  <c r="AO436" i="9" s="1"/>
  <c r="E436" i="9"/>
  <c r="AP436" i="9" s="1"/>
  <c r="AN436" i="9"/>
  <c r="C437" i="9"/>
  <c r="AN437" i="9" s="1"/>
  <c r="D437" i="9"/>
  <c r="AO437" i="9" s="1"/>
  <c r="E437" i="9"/>
  <c r="AP437" i="9" s="1"/>
  <c r="C438" i="9"/>
  <c r="AN438" i="9" s="1"/>
  <c r="D438" i="9"/>
  <c r="AO438" i="9" s="1"/>
  <c r="E438" i="9"/>
  <c r="AP438" i="9" s="1"/>
  <c r="C439" i="9"/>
  <c r="AN439" i="9" s="1"/>
  <c r="D439" i="9"/>
  <c r="AO439" i="9" s="1"/>
  <c r="E439" i="9"/>
  <c r="AP439" i="9" s="1"/>
  <c r="C440" i="9"/>
  <c r="AN440" i="9" s="1"/>
  <c r="D440" i="9"/>
  <c r="AO440" i="9" s="1"/>
  <c r="E440" i="9"/>
  <c r="AP440" i="9" s="1"/>
  <c r="C441" i="9"/>
  <c r="AN441" i="9" s="1"/>
  <c r="D441" i="9"/>
  <c r="AO441" i="9" s="1"/>
  <c r="E441" i="9"/>
  <c r="AP441" i="9" s="1"/>
  <c r="C442" i="9"/>
  <c r="AN442" i="9" s="1"/>
  <c r="D442" i="9"/>
  <c r="AO442" i="9" s="1"/>
  <c r="E442" i="9"/>
  <c r="AP442" i="9" s="1"/>
  <c r="C443" i="9"/>
  <c r="AN443" i="9" s="1"/>
  <c r="D443" i="9"/>
  <c r="AO443" i="9" s="1"/>
  <c r="E443" i="9"/>
  <c r="AP443" i="9" s="1"/>
  <c r="C444" i="9"/>
  <c r="AN444" i="9" s="1"/>
  <c r="D444" i="9"/>
  <c r="E444" i="9"/>
  <c r="AP444" i="9" s="1"/>
  <c r="AO444" i="9"/>
  <c r="C445" i="9"/>
  <c r="D445" i="9"/>
  <c r="AO445" i="9" s="1"/>
  <c r="E445" i="9"/>
  <c r="AP445" i="9" s="1"/>
  <c r="AN445" i="9"/>
  <c r="C446" i="9"/>
  <c r="AN446" i="9" s="1"/>
  <c r="D446" i="9"/>
  <c r="AO446" i="9" s="1"/>
  <c r="E446" i="9"/>
  <c r="AP446" i="9" s="1"/>
  <c r="C447" i="9"/>
  <c r="AN447" i="9" s="1"/>
  <c r="D447" i="9"/>
  <c r="AO447" i="9" s="1"/>
  <c r="E447" i="9"/>
  <c r="AP447" i="9" s="1"/>
  <c r="C448" i="9"/>
  <c r="D448" i="9"/>
  <c r="AO448" i="9" s="1"/>
  <c r="E448" i="9"/>
  <c r="AP448" i="9" s="1"/>
  <c r="AN448" i="9"/>
  <c r="C449" i="9"/>
  <c r="AN449" i="9" s="1"/>
  <c r="D449" i="9"/>
  <c r="E449" i="9"/>
  <c r="AP449" i="9" s="1"/>
  <c r="AO449" i="9"/>
  <c r="C450" i="9"/>
  <c r="AN450" i="9" s="1"/>
  <c r="D450" i="9"/>
  <c r="AO450" i="9" s="1"/>
  <c r="E450" i="9"/>
  <c r="AP450" i="9" s="1"/>
  <c r="C451" i="9"/>
  <c r="AN451" i="9" s="1"/>
  <c r="D451" i="9"/>
  <c r="AO451" i="9" s="1"/>
  <c r="E451" i="9"/>
  <c r="AP451" i="9" s="1"/>
  <c r="C452" i="9"/>
  <c r="AN452" i="9" s="1"/>
  <c r="D452" i="9"/>
  <c r="AO452" i="9" s="1"/>
  <c r="E452" i="9"/>
  <c r="AP452" i="9" s="1"/>
  <c r="C453" i="9"/>
  <c r="AN453" i="9" s="1"/>
  <c r="D453" i="9"/>
  <c r="AO453" i="9" s="1"/>
  <c r="E453" i="9"/>
  <c r="AP453" i="9" s="1"/>
  <c r="C454" i="9"/>
  <c r="D454" i="9"/>
  <c r="E454" i="9"/>
  <c r="AP454" i="9" s="1"/>
  <c r="AN454" i="9"/>
  <c r="AO454" i="9"/>
  <c r="C455" i="9"/>
  <c r="AN455" i="9" s="1"/>
  <c r="D455" i="9"/>
  <c r="E455" i="9"/>
  <c r="AP455" i="9" s="1"/>
  <c r="AO455" i="9"/>
  <c r="C456" i="9"/>
  <c r="AN456" i="9" s="1"/>
  <c r="D456" i="9"/>
  <c r="AO456" i="9" s="1"/>
  <c r="E456" i="9"/>
  <c r="AP456" i="9" s="1"/>
  <c r="C457" i="9"/>
  <c r="AN457" i="9" s="1"/>
  <c r="D457" i="9"/>
  <c r="AO457" i="9" s="1"/>
  <c r="E457" i="9"/>
  <c r="AP457" i="9" s="1"/>
  <c r="C458" i="9"/>
  <c r="AN458" i="9" s="1"/>
  <c r="D458" i="9"/>
  <c r="AO458" i="9" s="1"/>
  <c r="E458" i="9"/>
  <c r="AP458" i="9" s="1"/>
  <c r="C459" i="9"/>
  <c r="D459" i="9"/>
  <c r="AO459" i="9" s="1"/>
  <c r="E459" i="9"/>
  <c r="AP459" i="9" s="1"/>
  <c r="AN459" i="9"/>
  <c r="C460" i="9"/>
  <c r="AN460" i="9" s="1"/>
  <c r="D460" i="9"/>
  <c r="E460" i="9"/>
  <c r="AP460" i="9" s="1"/>
  <c r="AO460" i="9"/>
  <c r="C461" i="9"/>
  <c r="D461" i="9"/>
  <c r="AO461" i="9" s="1"/>
  <c r="E461" i="9"/>
  <c r="AP461" i="9" s="1"/>
  <c r="AN461" i="9"/>
  <c r="C462" i="9"/>
  <c r="D462" i="9"/>
  <c r="AO462" i="9" s="1"/>
  <c r="E462" i="9"/>
  <c r="AN462" i="9"/>
  <c r="AP462" i="9"/>
  <c r="C463" i="9"/>
  <c r="AN463" i="9" s="1"/>
  <c r="D463" i="9"/>
  <c r="E463" i="9"/>
  <c r="AP463" i="9" s="1"/>
  <c r="AO463" i="9"/>
  <c r="C464" i="9"/>
  <c r="AN464" i="9" s="1"/>
  <c r="D464" i="9"/>
  <c r="AO464" i="9" s="1"/>
  <c r="E464" i="9"/>
  <c r="AP464" i="9" s="1"/>
  <c r="C465" i="9"/>
  <c r="D465" i="9"/>
  <c r="AO465" i="9" s="1"/>
  <c r="E465" i="9"/>
  <c r="AP465" i="9" s="1"/>
  <c r="AN465" i="9"/>
  <c r="C466" i="9"/>
  <c r="AN466" i="9" s="1"/>
  <c r="D466" i="9"/>
  <c r="AO466" i="9" s="1"/>
  <c r="E466" i="9"/>
  <c r="AP466" i="9" s="1"/>
  <c r="C467" i="9"/>
  <c r="D467" i="9"/>
  <c r="AO467" i="9" s="1"/>
  <c r="E467" i="9"/>
  <c r="AP467" i="9" s="1"/>
  <c r="AN467" i="9"/>
  <c r="C468" i="9"/>
  <c r="D468" i="9"/>
  <c r="E468" i="9"/>
  <c r="AP468" i="9" s="1"/>
  <c r="AN468" i="9"/>
  <c r="AO468" i="9"/>
  <c r="C469" i="9"/>
  <c r="AN469" i="9" s="1"/>
  <c r="D469" i="9"/>
  <c r="AO469" i="9" s="1"/>
  <c r="E469" i="9"/>
  <c r="AP469" i="9" s="1"/>
  <c r="C470" i="9"/>
  <c r="AN470" i="9" s="1"/>
  <c r="D470" i="9"/>
  <c r="AO470" i="9" s="1"/>
  <c r="E470" i="9"/>
  <c r="AP470" i="9" s="1"/>
  <c r="C471" i="9"/>
  <c r="D471" i="9"/>
  <c r="E471" i="9"/>
  <c r="AP471" i="9" s="1"/>
  <c r="AN471" i="9"/>
  <c r="AO471" i="9"/>
  <c r="C472" i="9"/>
  <c r="D472" i="9"/>
  <c r="AO472" i="9" s="1"/>
  <c r="E472" i="9"/>
  <c r="AN472" i="9"/>
  <c r="AP472" i="9"/>
  <c r="C473" i="9"/>
  <c r="AN473" i="9" s="1"/>
  <c r="D473" i="9"/>
  <c r="E473" i="9"/>
  <c r="AO473" i="9"/>
  <c r="AP473" i="9"/>
  <c r="C474" i="9"/>
  <c r="AN474" i="9" s="1"/>
  <c r="D474" i="9"/>
  <c r="AO474" i="9" s="1"/>
  <c r="E474" i="9"/>
  <c r="AP474" i="9" s="1"/>
  <c r="C475" i="9"/>
  <c r="AN475" i="9" s="1"/>
  <c r="D475" i="9"/>
  <c r="AO475" i="9" s="1"/>
  <c r="E475" i="9"/>
  <c r="AP475" i="9" s="1"/>
  <c r="C476" i="9"/>
  <c r="AN476" i="9" s="1"/>
  <c r="D476" i="9"/>
  <c r="AO476" i="9" s="1"/>
  <c r="E476" i="9"/>
  <c r="AP476" i="9" s="1"/>
  <c r="C477" i="9"/>
  <c r="D477" i="9"/>
  <c r="AO477" i="9" s="1"/>
  <c r="E477" i="9"/>
  <c r="AP477" i="9" s="1"/>
  <c r="AN477" i="9"/>
  <c r="C478" i="9"/>
  <c r="D478" i="9"/>
  <c r="E478" i="9"/>
  <c r="AP478" i="9" s="1"/>
  <c r="AN478" i="9"/>
  <c r="AO478" i="9"/>
  <c r="C479" i="9"/>
  <c r="D479" i="9"/>
  <c r="AO479" i="9" s="1"/>
  <c r="E479" i="9"/>
  <c r="AN479" i="9"/>
  <c r="AP479" i="9"/>
  <c r="C480" i="9"/>
  <c r="AN480" i="9" s="1"/>
  <c r="D480" i="9"/>
  <c r="AO480" i="9" s="1"/>
  <c r="E480" i="9"/>
  <c r="AP480" i="9"/>
  <c r="C481" i="9"/>
  <c r="AN481" i="9" s="1"/>
  <c r="D481" i="9"/>
  <c r="AO481" i="9" s="1"/>
  <c r="E481" i="9"/>
  <c r="AP481" i="9" s="1"/>
  <c r="C482" i="9"/>
  <c r="AN482" i="9" s="1"/>
  <c r="D482" i="9"/>
  <c r="AO482" i="9" s="1"/>
  <c r="E482" i="9"/>
  <c r="AP482" i="9" s="1"/>
  <c r="C483" i="9"/>
  <c r="D483" i="9"/>
  <c r="E483" i="9"/>
  <c r="AP483" i="9" s="1"/>
  <c r="AN483" i="9"/>
  <c r="AO483" i="9"/>
  <c r="C484" i="9"/>
  <c r="AN484" i="9" s="1"/>
  <c r="D484" i="9"/>
  <c r="AO484" i="9" s="1"/>
  <c r="E484" i="9"/>
  <c r="AP484" i="9" s="1"/>
  <c r="C485" i="9"/>
  <c r="AN485" i="9" s="1"/>
  <c r="D485" i="9"/>
  <c r="AO485" i="9" s="1"/>
  <c r="E485" i="9"/>
  <c r="AP485" i="9"/>
  <c r="C486" i="9"/>
  <c r="AN486" i="9" s="1"/>
  <c r="D486" i="9"/>
  <c r="AO486" i="9" s="1"/>
  <c r="E486" i="9"/>
  <c r="AP486" i="9" s="1"/>
  <c r="C487" i="9"/>
  <c r="D487" i="9"/>
  <c r="AO487" i="9" s="1"/>
  <c r="E487" i="9"/>
  <c r="AP487" i="9" s="1"/>
  <c r="C488" i="9"/>
  <c r="AN488" i="9" s="1"/>
  <c r="D488" i="9"/>
  <c r="AO488" i="9" s="1"/>
  <c r="E488" i="9"/>
  <c r="AP488" i="9"/>
  <c r="C489" i="9"/>
  <c r="AN489" i="9" s="1"/>
  <c r="D489" i="9"/>
  <c r="AO489" i="9" s="1"/>
  <c r="E489" i="9"/>
  <c r="AP489" i="9"/>
  <c r="C490" i="9"/>
  <c r="AN490" i="9" s="1"/>
  <c r="D490" i="9"/>
  <c r="E490" i="9"/>
  <c r="AP490" i="9" s="1"/>
  <c r="AO490" i="9"/>
  <c r="C491" i="9"/>
  <c r="AN491" i="9" s="1"/>
  <c r="D491" i="9"/>
  <c r="AO491" i="9" s="1"/>
  <c r="E491" i="9"/>
  <c r="AP491" i="9" s="1"/>
  <c r="C492" i="9"/>
  <c r="AN492" i="9" s="1"/>
  <c r="D492" i="9"/>
  <c r="AO492" i="9" s="1"/>
  <c r="E492" i="9"/>
  <c r="AP492" i="9" s="1"/>
  <c r="C493" i="9"/>
  <c r="AN493" i="9" s="1"/>
  <c r="D493" i="9"/>
  <c r="E493" i="9"/>
  <c r="AP493" i="9" s="1"/>
  <c r="AO493" i="9"/>
  <c r="C494" i="9"/>
  <c r="AN494" i="9" s="1"/>
  <c r="D494" i="9"/>
  <c r="E494" i="9"/>
  <c r="AP494" i="9" s="1"/>
  <c r="AO494" i="9"/>
  <c r="C495" i="9"/>
  <c r="AN495" i="9" s="1"/>
  <c r="D495" i="9"/>
  <c r="AO495" i="9" s="1"/>
  <c r="E495" i="9"/>
  <c r="AP495" i="9" s="1"/>
  <c r="C496" i="9"/>
  <c r="AN496" i="9" s="1"/>
  <c r="D496" i="9"/>
  <c r="AO496" i="9" s="1"/>
  <c r="E496" i="9"/>
  <c r="AP496" i="9" s="1"/>
  <c r="C497" i="9"/>
  <c r="AN497" i="9" s="1"/>
  <c r="D497" i="9"/>
  <c r="AO497" i="9" s="1"/>
  <c r="E497" i="9"/>
  <c r="AP497" i="9" s="1"/>
  <c r="C498" i="9"/>
  <c r="AN498" i="9" s="1"/>
  <c r="D498" i="9"/>
  <c r="AO498" i="9" s="1"/>
  <c r="E498" i="9"/>
  <c r="AP498" i="9" s="1"/>
  <c r="C499" i="9"/>
  <c r="D499" i="9"/>
  <c r="AO499" i="9" s="1"/>
  <c r="E499" i="9"/>
  <c r="AP499" i="9" s="1"/>
  <c r="AN499" i="9"/>
  <c r="C500" i="9"/>
  <c r="AN500" i="9" s="1"/>
  <c r="D500" i="9"/>
  <c r="AO500" i="9" s="1"/>
  <c r="E500" i="9"/>
  <c r="AP500" i="9" s="1"/>
  <c r="C501" i="9"/>
  <c r="AN501" i="9" s="1"/>
  <c r="D501" i="9"/>
  <c r="AO501" i="9" s="1"/>
  <c r="E501" i="9"/>
  <c r="AP501" i="9"/>
  <c r="C502" i="9"/>
  <c r="AN502" i="9" s="1"/>
  <c r="D502" i="9"/>
  <c r="AO502" i="9" s="1"/>
  <c r="E502" i="9"/>
  <c r="AP502" i="9" s="1"/>
  <c r="C503" i="9"/>
  <c r="AN503" i="9" s="1"/>
  <c r="D503" i="9"/>
  <c r="AO503" i="9" s="1"/>
  <c r="E503" i="9"/>
  <c r="AP503" i="9"/>
  <c r="C504" i="9"/>
  <c r="AN504" i="9" s="1"/>
  <c r="D504" i="9"/>
  <c r="E504" i="9"/>
  <c r="AP504" i="9" s="1"/>
  <c r="AO504" i="9"/>
  <c r="C505" i="9"/>
  <c r="D505" i="9"/>
  <c r="E505" i="9"/>
  <c r="AN505" i="9"/>
  <c r="AO505" i="9"/>
  <c r="AP505" i="9"/>
  <c r="C506" i="9"/>
  <c r="AN506" i="9" s="1"/>
  <c r="D506" i="9"/>
  <c r="AO506" i="9" s="1"/>
  <c r="E506" i="9"/>
  <c r="AP506" i="9" s="1"/>
  <c r="C507" i="9"/>
  <c r="D507" i="9"/>
  <c r="AO507" i="9" s="1"/>
  <c r="E507" i="9"/>
  <c r="AN507" i="9"/>
  <c r="AP507" i="9"/>
  <c r="C508" i="9"/>
  <c r="D508" i="9"/>
  <c r="E508" i="9"/>
  <c r="AP508" i="9" s="1"/>
  <c r="AN508" i="9"/>
  <c r="AO508" i="9"/>
  <c r="C509" i="9"/>
  <c r="AN509" i="9" s="1"/>
  <c r="D509" i="9"/>
  <c r="AO509" i="9" s="1"/>
  <c r="E509" i="9"/>
  <c r="AP509" i="9" s="1"/>
  <c r="C510" i="9"/>
  <c r="AN510" i="9" s="1"/>
  <c r="D510" i="9"/>
  <c r="AO510" i="9" s="1"/>
  <c r="E510" i="9"/>
  <c r="AP510" i="9" s="1"/>
  <c r="C511" i="9"/>
  <c r="D511" i="9"/>
  <c r="AO511" i="9" s="1"/>
  <c r="E511" i="9"/>
  <c r="AP511" i="9" s="1"/>
  <c r="AN511" i="9"/>
  <c r="C512" i="9"/>
  <c r="D512" i="9"/>
  <c r="E512" i="9"/>
  <c r="AP512" i="9" s="1"/>
  <c r="AN512" i="9"/>
  <c r="AO512" i="9"/>
  <c r="C513" i="9"/>
  <c r="AN513" i="9" s="1"/>
  <c r="D513" i="9"/>
  <c r="AO513" i="9" s="1"/>
  <c r="E513" i="9"/>
  <c r="AP513" i="9" s="1"/>
  <c r="C514" i="9"/>
  <c r="AN514" i="9" s="1"/>
  <c r="D514" i="9"/>
  <c r="E514" i="9"/>
  <c r="AP514" i="9" s="1"/>
  <c r="AO514" i="9"/>
  <c r="C515" i="9"/>
  <c r="D515" i="9"/>
  <c r="AO515" i="9" s="1"/>
  <c r="E515" i="9"/>
  <c r="AN515" i="9"/>
  <c r="AP515" i="9"/>
  <c r="C516" i="9"/>
  <c r="D516" i="9"/>
  <c r="AO516" i="9" s="1"/>
  <c r="E516" i="9"/>
  <c r="AP516" i="9" s="1"/>
  <c r="C517" i="9"/>
  <c r="D517" i="9"/>
  <c r="AO517" i="9" s="1"/>
  <c r="E517" i="9"/>
  <c r="AP517" i="9" s="1"/>
  <c r="AN517" i="9"/>
  <c r="C518" i="9"/>
  <c r="D518" i="9"/>
  <c r="E518" i="9"/>
  <c r="AN518" i="9"/>
  <c r="AO518" i="9"/>
  <c r="AP518" i="9"/>
  <c r="C519" i="9"/>
  <c r="AN519" i="9" s="1"/>
  <c r="D519" i="9"/>
  <c r="AO519" i="9" s="1"/>
  <c r="E519" i="9"/>
  <c r="AP519" i="9" s="1"/>
  <c r="C520" i="9"/>
  <c r="D520" i="9"/>
  <c r="AO520" i="9" s="1"/>
  <c r="E520" i="9"/>
  <c r="AP520" i="9" s="1"/>
  <c r="AN520" i="9"/>
  <c r="C521" i="9"/>
  <c r="AN521" i="9" s="1"/>
  <c r="D521" i="9"/>
  <c r="E521" i="9"/>
  <c r="AP521" i="9" s="1"/>
  <c r="AO521" i="9"/>
  <c r="C522" i="9"/>
  <c r="D522" i="9"/>
  <c r="AO522" i="9" s="1"/>
  <c r="E522" i="9"/>
  <c r="AP522" i="9" s="1"/>
  <c r="AN522" i="9"/>
  <c r="C523" i="9"/>
  <c r="AN523" i="9" s="1"/>
  <c r="D523" i="9"/>
  <c r="E523" i="9"/>
  <c r="AP523" i="9" s="1"/>
  <c r="AO523" i="9"/>
  <c r="C524" i="9"/>
  <c r="D524" i="9"/>
  <c r="AO524" i="9" s="1"/>
  <c r="E524" i="9"/>
  <c r="AN524" i="9"/>
  <c r="AP524" i="9"/>
  <c r="C525" i="9"/>
  <c r="AN525" i="9" s="1"/>
  <c r="D525" i="9"/>
  <c r="AO525" i="9" s="1"/>
  <c r="E525" i="9"/>
  <c r="AP525" i="9" s="1"/>
  <c r="C526" i="9"/>
  <c r="AN526" i="9" s="1"/>
  <c r="D526" i="9"/>
  <c r="AO526" i="9" s="1"/>
  <c r="E526" i="9"/>
  <c r="AP526" i="9" s="1"/>
  <c r="C527" i="9"/>
  <c r="AN527" i="9" s="1"/>
  <c r="D527" i="9"/>
  <c r="AO527" i="9" s="1"/>
  <c r="E527" i="9"/>
  <c r="AP527" i="9" s="1"/>
  <c r="C528" i="9"/>
  <c r="AN528" i="9" s="1"/>
  <c r="D528" i="9"/>
  <c r="E528" i="9"/>
  <c r="AP528" i="9" s="1"/>
  <c r="AO528" i="9"/>
  <c r="C529" i="9"/>
  <c r="AN529" i="9" s="1"/>
  <c r="D529" i="9"/>
  <c r="AO529" i="9" s="1"/>
  <c r="E529" i="9"/>
  <c r="AP529" i="9" s="1"/>
  <c r="C530" i="9"/>
  <c r="AN530" i="9" s="1"/>
  <c r="D530" i="9"/>
  <c r="AO530" i="9" s="1"/>
  <c r="E530" i="9"/>
  <c r="AP530" i="9" s="1"/>
  <c r="C531" i="9"/>
  <c r="AN531" i="9" s="1"/>
  <c r="D531" i="9"/>
  <c r="AO531" i="9" s="1"/>
  <c r="E531" i="9"/>
  <c r="AP531" i="9" s="1"/>
  <c r="C532" i="9"/>
  <c r="AN532" i="9" s="1"/>
  <c r="D532" i="9"/>
  <c r="AO532" i="9" s="1"/>
  <c r="E532" i="9"/>
  <c r="AP532" i="9" s="1"/>
  <c r="C533" i="9"/>
  <c r="D533" i="9"/>
  <c r="E533" i="9"/>
  <c r="AP533" i="9" s="1"/>
  <c r="AN533" i="9"/>
  <c r="AO533" i="9"/>
  <c r="C534" i="9"/>
  <c r="AN534" i="9" s="1"/>
  <c r="D534" i="9"/>
  <c r="AO534" i="9" s="1"/>
  <c r="E534" i="9"/>
  <c r="AP534" i="9" s="1"/>
  <c r="C535" i="9"/>
  <c r="AN535" i="9" s="1"/>
  <c r="D535" i="9"/>
  <c r="AO535" i="9" s="1"/>
  <c r="E535" i="9"/>
  <c r="AP535" i="9" s="1"/>
  <c r="C536" i="9"/>
  <c r="AN536" i="9" s="1"/>
  <c r="D536" i="9"/>
  <c r="AO536" i="9" s="1"/>
  <c r="E536" i="9"/>
  <c r="AP536" i="9" s="1"/>
  <c r="C537" i="9"/>
  <c r="AN537" i="9" s="1"/>
  <c r="D537" i="9"/>
  <c r="AO537" i="9" s="1"/>
  <c r="E537" i="9"/>
  <c r="AP537" i="9" s="1"/>
  <c r="C538" i="9"/>
  <c r="D538" i="9"/>
  <c r="AO538" i="9" s="1"/>
  <c r="E538" i="9"/>
  <c r="AP538" i="9" s="1"/>
  <c r="AN538" i="9"/>
  <c r="C539" i="9"/>
  <c r="AN539" i="9" s="1"/>
  <c r="D539" i="9"/>
  <c r="AO539" i="9" s="1"/>
  <c r="E539" i="9"/>
  <c r="AP539" i="9" s="1"/>
  <c r="BK539" i="9"/>
  <c r="BL539" i="9"/>
  <c r="BM539" i="9"/>
  <c r="BN539" i="9"/>
  <c r="BO539" i="9"/>
  <c r="BP539" i="9"/>
  <c r="BQ539" i="9"/>
  <c r="BR539" i="9"/>
  <c r="BS539" i="9"/>
  <c r="BT539" i="9"/>
  <c r="BU539" i="9"/>
  <c r="C540" i="9"/>
  <c r="D540" i="9"/>
  <c r="E540" i="9"/>
  <c r="AV540" i="9"/>
  <c r="BB540" i="9"/>
  <c r="BE540" i="9"/>
  <c r="AN540" i="9"/>
  <c r="AO540" i="9"/>
  <c r="AP540" i="9"/>
  <c r="AQ540" i="9"/>
  <c r="AR540" i="9"/>
  <c r="AS540" i="9"/>
  <c r="AT540" i="9"/>
  <c r="AU540" i="9"/>
  <c r="AW540" i="9"/>
  <c r="AX540" i="9"/>
  <c r="AY540" i="9"/>
  <c r="AZ540" i="9"/>
  <c r="BA540" i="9"/>
  <c r="BC540" i="9"/>
  <c r="BD540" i="9"/>
  <c r="BF540" i="9"/>
  <c r="BG540" i="9"/>
  <c r="BH540" i="9"/>
  <c r="BI540" i="9"/>
  <c r="BJ540" i="9"/>
  <c r="BK540" i="9"/>
  <c r="BL540" i="9"/>
  <c r="BM540" i="9"/>
  <c r="BN540" i="9"/>
  <c r="BO540" i="9"/>
  <c r="BP540" i="9"/>
  <c r="BQ540" i="9"/>
  <c r="BR540" i="9"/>
  <c r="BS540" i="9"/>
  <c r="BT540" i="9"/>
  <c r="BU540" i="9"/>
  <c r="C541" i="9"/>
  <c r="AN541" i="9" s="1"/>
  <c r="D541" i="9"/>
  <c r="E541" i="9"/>
  <c r="AP541" i="9" s="1"/>
  <c r="AO541" i="9"/>
  <c r="AQ541" i="9"/>
  <c r="AR541" i="9"/>
  <c r="AS541" i="9"/>
  <c r="AT541" i="9"/>
  <c r="AU541" i="9"/>
  <c r="AV541" i="9"/>
  <c r="AW541" i="9"/>
  <c r="AX541" i="9"/>
  <c r="AY541" i="9"/>
  <c r="AZ541" i="9"/>
  <c r="BA541" i="9"/>
  <c r="BB541" i="9"/>
  <c r="BC541" i="9"/>
  <c r="BD541" i="9"/>
  <c r="BE541" i="9"/>
  <c r="BF541" i="9"/>
  <c r="BG541" i="9"/>
  <c r="BH541" i="9"/>
  <c r="BI541" i="9"/>
  <c r="BJ541" i="9"/>
  <c r="BK541" i="9"/>
  <c r="BL541" i="9"/>
  <c r="BM541" i="9"/>
  <c r="BN541" i="9"/>
  <c r="BO541" i="9"/>
  <c r="BP541" i="9"/>
  <c r="BQ541" i="9"/>
  <c r="BR541" i="9"/>
  <c r="BS541" i="9"/>
  <c r="BT541" i="9"/>
  <c r="BU541" i="9"/>
  <c r="C542" i="9"/>
  <c r="AN542" i="9" s="1"/>
  <c r="D542" i="9"/>
  <c r="E542" i="9"/>
  <c r="AP542" i="9" s="1"/>
  <c r="AV542" i="9"/>
  <c r="AO542" i="9"/>
  <c r="AQ542" i="9"/>
  <c r="AR542" i="9"/>
  <c r="AS542" i="9"/>
  <c r="AT542" i="9"/>
  <c r="AU542" i="9"/>
  <c r="AW542" i="9"/>
  <c r="AX542" i="9"/>
  <c r="AY542" i="9"/>
  <c r="AZ542" i="9"/>
  <c r="BA542" i="9"/>
  <c r="BB542" i="9"/>
  <c r="BC542" i="9"/>
  <c r="BD542" i="9"/>
  <c r="BE542" i="9"/>
  <c r="BF542" i="9"/>
  <c r="BG542" i="9"/>
  <c r="BH542" i="9"/>
  <c r="BI542" i="9"/>
  <c r="BJ542" i="9"/>
  <c r="BK542" i="9"/>
  <c r="BL542" i="9"/>
  <c r="BM542" i="9"/>
  <c r="BN542" i="9"/>
  <c r="BO542" i="9"/>
  <c r="BP542" i="9"/>
  <c r="BQ542" i="9"/>
  <c r="BR542" i="9"/>
  <c r="BS542" i="9"/>
  <c r="BT542" i="9"/>
  <c r="BU542" i="9"/>
  <c r="C543" i="9"/>
  <c r="AN543" i="9" s="1"/>
  <c r="D543" i="9"/>
  <c r="AO543" i="9" s="1"/>
  <c r="E543" i="9"/>
  <c r="AP543" i="9" s="1"/>
  <c r="AQ543" i="9"/>
  <c r="AR543" i="9"/>
  <c r="AS543" i="9"/>
  <c r="AT543" i="9"/>
  <c r="AU543" i="9"/>
  <c r="AV543" i="9"/>
  <c r="AW543" i="9"/>
  <c r="AX543" i="9"/>
  <c r="AY543" i="9"/>
  <c r="AZ543" i="9"/>
  <c r="BA543" i="9"/>
  <c r="BB543" i="9"/>
  <c r="BC543" i="9"/>
  <c r="BD543" i="9"/>
  <c r="BE543" i="9"/>
  <c r="BF543" i="9"/>
  <c r="BG543" i="9"/>
  <c r="BH543" i="9"/>
  <c r="BI543" i="9"/>
  <c r="BJ543" i="9"/>
  <c r="BK543" i="9"/>
  <c r="BL543" i="9"/>
  <c r="BM543" i="9"/>
  <c r="BN543" i="9"/>
  <c r="BO543" i="9"/>
  <c r="BP543" i="9"/>
  <c r="BQ543" i="9"/>
  <c r="BR543" i="9"/>
  <c r="BS543" i="9"/>
  <c r="BT543" i="9"/>
  <c r="BU543" i="9"/>
  <c r="C544" i="9"/>
  <c r="D544" i="9"/>
  <c r="AO544" i="9" s="1"/>
  <c r="E544" i="9"/>
  <c r="AP544" i="9" s="1"/>
  <c r="AN544" i="9"/>
  <c r="AQ544" i="9"/>
  <c r="AR544" i="9"/>
  <c r="AS544" i="9"/>
  <c r="AT544" i="9"/>
  <c r="AU544" i="9"/>
  <c r="AV544" i="9"/>
  <c r="AW544" i="9"/>
  <c r="AX544" i="9"/>
  <c r="AY544" i="9"/>
  <c r="AZ544" i="9"/>
  <c r="BA544" i="9"/>
  <c r="BB544" i="9"/>
  <c r="BC544" i="9"/>
  <c r="BD544" i="9"/>
  <c r="BE544" i="9"/>
  <c r="BF544" i="9"/>
  <c r="BG544" i="9"/>
  <c r="BH544" i="9"/>
  <c r="BI544" i="9"/>
  <c r="BJ544" i="9"/>
  <c r="BK544" i="9"/>
  <c r="BL544" i="9"/>
  <c r="BM544" i="9"/>
  <c r="BN544" i="9"/>
  <c r="BO544" i="9"/>
  <c r="BP544" i="9"/>
  <c r="BQ544" i="9"/>
  <c r="BR544" i="9"/>
  <c r="BS544" i="9"/>
  <c r="BT544" i="9"/>
  <c r="BU544" i="9"/>
  <c r="C545" i="9"/>
  <c r="AN545" i="9" s="1"/>
  <c r="D545" i="9"/>
  <c r="AO545" i="9" s="1"/>
  <c r="E545" i="9"/>
  <c r="AP545" i="9" s="1"/>
  <c r="AQ545" i="9"/>
  <c r="AR545" i="9"/>
  <c r="AS545" i="9"/>
  <c r="AT545" i="9"/>
  <c r="AU545" i="9"/>
  <c r="AV545" i="9"/>
  <c r="AW545" i="9"/>
  <c r="AX545" i="9"/>
  <c r="AY545" i="9"/>
  <c r="AZ545" i="9"/>
  <c r="BA545" i="9"/>
  <c r="BB545" i="9"/>
  <c r="BC545" i="9"/>
  <c r="BD545" i="9"/>
  <c r="BE545" i="9"/>
  <c r="BF545" i="9"/>
  <c r="BG545" i="9"/>
  <c r="BH545" i="9"/>
  <c r="BI545" i="9"/>
  <c r="BJ545" i="9"/>
  <c r="BK545" i="9"/>
  <c r="BL545" i="9"/>
  <c r="BM545" i="9"/>
  <c r="BN545" i="9"/>
  <c r="BO545" i="9"/>
  <c r="BP545" i="9"/>
  <c r="BQ545" i="9"/>
  <c r="BR545" i="9"/>
  <c r="BS545" i="9"/>
  <c r="BT545" i="9"/>
  <c r="BU545" i="9"/>
  <c r="C546" i="9"/>
  <c r="AN546" i="9" s="1"/>
  <c r="D546" i="9"/>
  <c r="AO546" i="9" s="1"/>
  <c r="E546" i="9"/>
  <c r="AP546" i="9" s="1"/>
  <c r="AQ546" i="9"/>
  <c r="AR546" i="9"/>
  <c r="AS546" i="9"/>
  <c r="AT546" i="9"/>
  <c r="AU546" i="9"/>
  <c r="AV546" i="9"/>
  <c r="AW546" i="9"/>
  <c r="AX546" i="9"/>
  <c r="AY546" i="9"/>
  <c r="AZ546" i="9"/>
  <c r="BA546" i="9"/>
  <c r="BB546" i="9"/>
  <c r="BC546" i="9"/>
  <c r="BD546" i="9"/>
  <c r="BE546" i="9"/>
  <c r="BF546" i="9"/>
  <c r="BG546" i="9"/>
  <c r="BH546" i="9"/>
  <c r="BI546" i="9"/>
  <c r="BJ546" i="9"/>
  <c r="BK546" i="9"/>
  <c r="BL546" i="9"/>
  <c r="BM546" i="9"/>
  <c r="BN546" i="9"/>
  <c r="BO546" i="9"/>
  <c r="BP546" i="9"/>
  <c r="BQ546" i="9"/>
  <c r="BR546" i="9"/>
  <c r="BS546" i="9"/>
  <c r="BT546" i="9"/>
  <c r="BU546" i="9"/>
  <c r="C547" i="9"/>
  <c r="AN547" i="9" s="1"/>
  <c r="D547" i="9"/>
  <c r="AO547" i="9" s="1"/>
  <c r="E547" i="9"/>
  <c r="AP547" i="9" s="1"/>
  <c r="AQ547" i="9"/>
  <c r="AR547" i="9"/>
  <c r="AS547" i="9"/>
  <c r="AT547" i="9"/>
  <c r="AU547" i="9"/>
  <c r="AV547" i="9"/>
  <c r="AW547" i="9"/>
  <c r="AX547" i="9"/>
  <c r="AY547" i="9"/>
  <c r="AZ547" i="9"/>
  <c r="BA547" i="9"/>
  <c r="BB547" i="9"/>
  <c r="BC547" i="9"/>
  <c r="BD547" i="9"/>
  <c r="BE547" i="9"/>
  <c r="BF547" i="9"/>
  <c r="BG547" i="9"/>
  <c r="BH547" i="9"/>
  <c r="BI547" i="9"/>
  <c r="BJ547" i="9"/>
  <c r="BK547" i="9"/>
  <c r="BL547" i="9"/>
  <c r="BM547" i="9"/>
  <c r="BN547" i="9"/>
  <c r="BO547" i="9"/>
  <c r="BP547" i="9"/>
  <c r="BQ547" i="9"/>
  <c r="BR547" i="9"/>
  <c r="BS547" i="9"/>
  <c r="BT547" i="9"/>
  <c r="BU547" i="9"/>
  <c r="C548" i="9"/>
  <c r="AN548" i="9" s="1"/>
  <c r="D548" i="9"/>
  <c r="AO548" i="9" s="1"/>
  <c r="E548" i="9"/>
  <c r="AP548" i="9" s="1"/>
  <c r="AR548" i="9"/>
  <c r="AQ548" i="9"/>
  <c r="AS548" i="9"/>
  <c r="AT548" i="9"/>
  <c r="AU548" i="9"/>
  <c r="AV548" i="9"/>
  <c r="AW548" i="9"/>
  <c r="AX548" i="9"/>
  <c r="AY548" i="9"/>
  <c r="AZ548" i="9"/>
  <c r="BA548" i="9"/>
  <c r="BB548" i="9"/>
  <c r="BC548" i="9"/>
  <c r="BD548" i="9"/>
  <c r="BE548" i="9"/>
  <c r="BF548" i="9"/>
  <c r="BG548" i="9"/>
  <c r="BH548" i="9"/>
  <c r="BI548" i="9"/>
  <c r="BJ548" i="9"/>
  <c r="BK548" i="9"/>
  <c r="BL548" i="9"/>
  <c r="BM548" i="9"/>
  <c r="BN548" i="9"/>
  <c r="BO548" i="9"/>
  <c r="BP548" i="9"/>
  <c r="BQ548" i="9"/>
  <c r="BR548" i="9"/>
  <c r="BS548" i="9"/>
  <c r="BT548" i="9"/>
  <c r="BU548" i="9"/>
  <c r="C549" i="9"/>
  <c r="AN549" i="9" s="1"/>
  <c r="D549" i="9"/>
  <c r="AO549" i="9" s="1"/>
  <c r="E549" i="9"/>
  <c r="AP549" i="9" s="1"/>
  <c r="AQ549" i="9"/>
  <c r="AR549" i="9"/>
  <c r="AS549" i="9"/>
  <c r="AT549" i="9"/>
  <c r="AU549" i="9"/>
  <c r="AV549" i="9"/>
  <c r="AW549" i="9"/>
  <c r="AX549" i="9"/>
  <c r="AY549" i="9"/>
  <c r="AZ549" i="9"/>
  <c r="BA549" i="9"/>
  <c r="BB549" i="9"/>
  <c r="BC549" i="9"/>
  <c r="BD549" i="9"/>
  <c r="BE549" i="9"/>
  <c r="BF549" i="9"/>
  <c r="BG549" i="9"/>
  <c r="BH549" i="9"/>
  <c r="BI549" i="9"/>
  <c r="BJ549" i="9"/>
  <c r="BK549" i="9"/>
  <c r="BL549" i="9"/>
  <c r="BM549" i="9"/>
  <c r="BN549" i="9"/>
  <c r="BO549" i="9"/>
  <c r="BP549" i="9"/>
  <c r="BQ549" i="9"/>
  <c r="BR549" i="9"/>
  <c r="BS549" i="9"/>
  <c r="BT549" i="9"/>
  <c r="BU549" i="9"/>
  <c r="C550" i="9"/>
  <c r="AN550" i="9" s="1"/>
  <c r="D550" i="9"/>
  <c r="AO550" i="9" s="1"/>
  <c r="E550" i="9"/>
  <c r="AP550" i="9" s="1"/>
  <c r="AQ550" i="9"/>
  <c r="AR550" i="9"/>
  <c r="AS550" i="9"/>
  <c r="AT550" i="9"/>
  <c r="AU550" i="9"/>
  <c r="AV550" i="9"/>
  <c r="AW550" i="9"/>
  <c r="AX550" i="9"/>
  <c r="AY550" i="9"/>
  <c r="AZ550" i="9"/>
  <c r="BA550" i="9"/>
  <c r="BB550" i="9"/>
  <c r="BC550" i="9"/>
  <c r="BD550" i="9"/>
  <c r="BE550" i="9"/>
  <c r="BF550" i="9"/>
  <c r="BG550" i="9"/>
  <c r="BH550" i="9"/>
  <c r="BI550" i="9"/>
  <c r="BJ550" i="9"/>
  <c r="BK550" i="9"/>
  <c r="BL550" i="9"/>
  <c r="BM550" i="9"/>
  <c r="BN550" i="9"/>
  <c r="BO550" i="9"/>
  <c r="BP550" i="9"/>
  <c r="BQ550" i="9"/>
  <c r="BR550" i="9"/>
  <c r="BS550" i="9"/>
  <c r="BT550" i="9"/>
  <c r="BU550" i="9"/>
  <c r="C551" i="9"/>
  <c r="D551" i="9"/>
  <c r="E551" i="9"/>
  <c r="BK551" i="9"/>
  <c r="BL551" i="9"/>
  <c r="BM551" i="9"/>
  <c r="BN551" i="9"/>
  <c r="BO551" i="9"/>
  <c r="BP551" i="9"/>
  <c r="BQ551" i="9"/>
  <c r="BR551" i="9"/>
  <c r="BS551" i="9"/>
  <c r="BT551" i="9"/>
  <c r="BU551" i="9"/>
  <c r="AN551" i="9"/>
  <c r="AO551" i="9"/>
  <c r="AP551" i="9"/>
  <c r="AQ551" i="9"/>
  <c r="AR551" i="9"/>
  <c r="AS551" i="9"/>
  <c r="AT551" i="9"/>
  <c r="AU551" i="9"/>
  <c r="AV551" i="9"/>
  <c r="AW551" i="9"/>
  <c r="AX551" i="9"/>
  <c r="AY551" i="9"/>
  <c r="AZ551" i="9"/>
  <c r="BA551" i="9"/>
  <c r="BB551" i="9"/>
  <c r="BC551" i="9"/>
  <c r="BD551" i="9"/>
  <c r="BE551" i="9"/>
  <c r="BF551" i="9"/>
  <c r="BG551" i="9"/>
  <c r="BH551" i="9"/>
  <c r="BI551" i="9"/>
  <c r="BJ551" i="9"/>
  <c r="C552" i="9"/>
  <c r="AN552" i="9" s="1"/>
  <c r="D552" i="9"/>
  <c r="AO552" i="9" s="1"/>
  <c r="E552" i="9"/>
  <c r="AP552" i="9"/>
  <c r="AQ552" i="9"/>
  <c r="AR552" i="9"/>
  <c r="AS552" i="9"/>
  <c r="AT552" i="9"/>
  <c r="AU552" i="9"/>
  <c r="AV552" i="9"/>
  <c r="AW552" i="9"/>
  <c r="AX552" i="9"/>
  <c r="AY552" i="9"/>
  <c r="AZ552" i="9"/>
  <c r="BA552" i="9"/>
  <c r="BB552" i="9"/>
  <c r="BC552" i="9"/>
  <c r="BD552" i="9"/>
  <c r="BE552" i="9"/>
  <c r="BF552" i="9"/>
  <c r="BG552" i="9"/>
  <c r="BH552" i="9"/>
  <c r="BI552" i="9"/>
  <c r="BJ552" i="9"/>
  <c r="BK552" i="9"/>
  <c r="BL552" i="9"/>
  <c r="BM552" i="9"/>
  <c r="BN552" i="9"/>
  <c r="BO552" i="9"/>
  <c r="BP552" i="9"/>
  <c r="BQ552" i="9"/>
  <c r="BR552" i="9"/>
  <c r="BS552" i="9"/>
  <c r="BT552" i="9"/>
  <c r="BU552" i="9"/>
  <c r="C553" i="9"/>
  <c r="AN553" i="9" s="1"/>
  <c r="D553" i="9"/>
  <c r="AO553" i="9" s="1"/>
  <c r="E553" i="9"/>
  <c r="AP553" i="9" s="1"/>
  <c r="AQ553" i="9"/>
  <c r="AR553" i="9"/>
  <c r="AS553" i="9"/>
  <c r="AT553" i="9"/>
  <c r="AU553" i="9"/>
  <c r="AV553" i="9"/>
  <c r="AW553" i="9"/>
  <c r="AX553" i="9"/>
  <c r="AY553" i="9"/>
  <c r="AZ553" i="9"/>
  <c r="BA553" i="9"/>
  <c r="BB553" i="9"/>
  <c r="BC553" i="9"/>
  <c r="BD553" i="9"/>
  <c r="BE553" i="9"/>
  <c r="BF553" i="9"/>
  <c r="BG553" i="9"/>
  <c r="BH553" i="9"/>
  <c r="BI553" i="9"/>
  <c r="BJ553" i="9"/>
  <c r="BK553" i="9"/>
  <c r="BL553" i="9"/>
  <c r="BM553" i="9"/>
  <c r="BN553" i="9"/>
  <c r="BO553" i="9"/>
  <c r="BP553" i="9"/>
  <c r="BQ553" i="9"/>
  <c r="BR553" i="9"/>
  <c r="BS553" i="9"/>
  <c r="BT553" i="9"/>
  <c r="BU553" i="9"/>
  <c r="C554" i="9"/>
  <c r="AN554" i="9" s="1"/>
  <c r="D554" i="9"/>
  <c r="AO554" i="9" s="1"/>
  <c r="E554" i="9"/>
  <c r="AP554" i="9"/>
  <c r="AQ554" i="9"/>
  <c r="AR554" i="9"/>
  <c r="AS554" i="9"/>
  <c r="AT554" i="9"/>
  <c r="AU554" i="9"/>
  <c r="AV554" i="9"/>
  <c r="AW554" i="9"/>
  <c r="AX554" i="9"/>
  <c r="AY554" i="9"/>
  <c r="AZ554" i="9"/>
  <c r="BA554" i="9"/>
  <c r="BB554" i="9"/>
  <c r="BC554" i="9"/>
  <c r="BD554" i="9"/>
  <c r="BE554" i="9"/>
  <c r="BF554" i="9"/>
  <c r="BG554" i="9"/>
  <c r="BH554" i="9"/>
  <c r="BI554" i="9"/>
  <c r="BJ554" i="9"/>
  <c r="BK554" i="9"/>
  <c r="BL554" i="9"/>
  <c r="BM554" i="9"/>
  <c r="BN554" i="9"/>
  <c r="BO554" i="9"/>
  <c r="BP554" i="9"/>
  <c r="BQ554" i="9"/>
  <c r="BR554" i="9"/>
  <c r="BS554" i="9"/>
  <c r="BT554" i="9"/>
  <c r="BU554" i="9"/>
  <c r="C555" i="9"/>
  <c r="D555" i="9"/>
  <c r="AO555" i="9" s="1"/>
  <c r="E555" i="9"/>
  <c r="AP555" i="9" s="1"/>
  <c r="AN555" i="9"/>
  <c r="AQ555" i="9"/>
  <c r="AR555" i="9"/>
  <c r="AS555" i="9"/>
  <c r="AT555" i="9"/>
  <c r="AU555" i="9"/>
  <c r="AV555" i="9"/>
  <c r="AW555" i="9"/>
  <c r="AX555" i="9"/>
  <c r="AY555" i="9"/>
  <c r="AZ555" i="9"/>
  <c r="BA555" i="9"/>
  <c r="BB555" i="9"/>
  <c r="BC555" i="9"/>
  <c r="BD555" i="9"/>
  <c r="BE555" i="9"/>
  <c r="BF555" i="9"/>
  <c r="BG555" i="9"/>
  <c r="BH555" i="9"/>
  <c r="BI555" i="9"/>
  <c r="BJ555" i="9"/>
  <c r="BK555" i="9"/>
  <c r="BL555" i="9"/>
  <c r="BM555" i="9"/>
  <c r="BN555" i="9"/>
  <c r="BO555" i="9"/>
  <c r="BP555" i="9"/>
  <c r="BQ555" i="9"/>
  <c r="BR555" i="9"/>
  <c r="BS555" i="9"/>
  <c r="BT555" i="9"/>
  <c r="BU555" i="9"/>
  <c r="C556" i="9"/>
  <c r="AN556" i="9" s="1"/>
  <c r="D556" i="9"/>
  <c r="AO556" i="9" s="1"/>
  <c r="E556" i="9"/>
  <c r="AP556" i="9" s="1"/>
  <c r="AQ556" i="9"/>
  <c r="AR556" i="9"/>
  <c r="AS556" i="9"/>
  <c r="AT556" i="9"/>
  <c r="AU556" i="9"/>
  <c r="AV556" i="9"/>
  <c r="AW556" i="9"/>
  <c r="AX556" i="9"/>
  <c r="AY556" i="9"/>
  <c r="AZ556" i="9"/>
  <c r="BA556" i="9"/>
  <c r="BB556" i="9"/>
  <c r="BC556" i="9"/>
  <c r="BD556" i="9"/>
  <c r="BE556" i="9"/>
  <c r="BF556" i="9"/>
  <c r="BG556" i="9"/>
  <c r="BH556" i="9"/>
  <c r="BI556" i="9"/>
  <c r="BJ556" i="9"/>
  <c r="BK556" i="9"/>
  <c r="BL556" i="9"/>
  <c r="BM556" i="9"/>
  <c r="BN556" i="9"/>
  <c r="BO556" i="9"/>
  <c r="BP556" i="9"/>
  <c r="BQ556" i="9"/>
  <c r="BR556" i="9"/>
  <c r="BS556" i="9"/>
  <c r="BT556" i="9"/>
  <c r="BU556" i="9"/>
  <c r="C557" i="9"/>
  <c r="AN557" i="9" s="1"/>
  <c r="D557" i="9"/>
  <c r="E557" i="9"/>
  <c r="AP557" i="9" s="1"/>
  <c r="AO557" i="9"/>
  <c r="AQ557" i="9"/>
  <c r="AR557" i="9"/>
  <c r="AS557" i="9"/>
  <c r="AT557" i="9"/>
  <c r="AU557" i="9"/>
  <c r="AV557" i="9"/>
  <c r="AW557" i="9"/>
  <c r="AX557" i="9"/>
  <c r="AY557" i="9"/>
  <c r="AZ557" i="9"/>
  <c r="BA557" i="9"/>
  <c r="BB557" i="9"/>
  <c r="BC557" i="9"/>
  <c r="BD557" i="9"/>
  <c r="BE557" i="9"/>
  <c r="BF557" i="9"/>
  <c r="BG557" i="9"/>
  <c r="BH557" i="9"/>
  <c r="BI557" i="9"/>
  <c r="BJ557" i="9"/>
  <c r="BK557" i="9"/>
  <c r="BL557" i="9"/>
  <c r="BM557" i="9"/>
  <c r="BN557" i="9"/>
  <c r="BO557" i="9"/>
  <c r="BP557" i="9"/>
  <c r="BQ557" i="9"/>
  <c r="BR557" i="9"/>
  <c r="BS557" i="9"/>
  <c r="BT557" i="9"/>
  <c r="BU557" i="9"/>
  <c r="C558" i="9"/>
  <c r="AN558" i="9" s="1"/>
  <c r="D558" i="9"/>
  <c r="AO558" i="9" s="1"/>
  <c r="E558" i="9"/>
  <c r="AP558" i="9" s="1"/>
  <c r="AQ558" i="9"/>
  <c r="AR558" i="9"/>
  <c r="AS558" i="9"/>
  <c r="AT558" i="9"/>
  <c r="AU558" i="9"/>
  <c r="AV558" i="9"/>
  <c r="AW558" i="9"/>
  <c r="AX558" i="9"/>
  <c r="AY558" i="9"/>
  <c r="AZ558" i="9"/>
  <c r="BA558" i="9"/>
  <c r="BB558" i="9"/>
  <c r="BC558" i="9"/>
  <c r="BD558" i="9"/>
  <c r="BE558" i="9"/>
  <c r="BF558" i="9"/>
  <c r="BG558" i="9"/>
  <c r="BH558" i="9"/>
  <c r="BI558" i="9"/>
  <c r="BJ558" i="9"/>
  <c r="BK558" i="9"/>
  <c r="BL558" i="9"/>
  <c r="BM558" i="9"/>
  <c r="BN558" i="9"/>
  <c r="BO558" i="9"/>
  <c r="BP558" i="9"/>
  <c r="BQ558" i="9"/>
  <c r="BR558" i="9"/>
  <c r="BS558" i="9"/>
  <c r="BT558" i="9"/>
  <c r="BU558" i="9"/>
  <c r="C559" i="9"/>
  <c r="D559" i="9"/>
  <c r="E559" i="9"/>
  <c r="AP559" i="9" s="1"/>
  <c r="AN559" i="9"/>
  <c r="AO559" i="9"/>
  <c r="AQ559" i="9"/>
  <c r="AR559" i="9"/>
  <c r="AS559" i="9"/>
  <c r="AT559" i="9"/>
  <c r="AU559" i="9"/>
  <c r="AV559" i="9"/>
  <c r="AW559" i="9"/>
  <c r="AX559" i="9"/>
  <c r="AY559" i="9"/>
  <c r="AZ559" i="9"/>
  <c r="BA559" i="9"/>
  <c r="BB559" i="9"/>
  <c r="BC559" i="9"/>
  <c r="BD559" i="9"/>
  <c r="BE559" i="9"/>
  <c r="BF559" i="9"/>
  <c r="BG559" i="9"/>
  <c r="BH559" i="9"/>
  <c r="BI559" i="9"/>
  <c r="BJ559" i="9"/>
  <c r="BK559" i="9"/>
  <c r="BL559" i="9"/>
  <c r="BM559" i="9"/>
  <c r="BN559" i="9"/>
  <c r="BO559" i="9"/>
  <c r="BP559" i="9"/>
  <c r="BQ559" i="9"/>
  <c r="BR559" i="9"/>
  <c r="BS559" i="9"/>
  <c r="BT559" i="9"/>
  <c r="BU559" i="9"/>
  <c r="C560" i="9"/>
  <c r="D560" i="9"/>
  <c r="E560" i="9"/>
  <c r="BM560" i="9"/>
  <c r="BN560" i="9"/>
  <c r="BO560" i="9"/>
  <c r="BP560" i="9"/>
  <c r="BQ560" i="9"/>
  <c r="BR560" i="9"/>
  <c r="BS560" i="9"/>
  <c r="BT560" i="9"/>
  <c r="BU560" i="9"/>
  <c r="AN560" i="9"/>
  <c r="AO560" i="9"/>
  <c r="AP560" i="9"/>
  <c r="AQ560" i="9"/>
  <c r="AR560" i="9"/>
  <c r="AS560" i="9"/>
  <c r="AT560" i="9"/>
  <c r="AU560" i="9"/>
  <c r="AV560" i="9"/>
  <c r="AW560" i="9"/>
  <c r="AX560" i="9"/>
  <c r="AY560" i="9"/>
  <c r="AZ560" i="9"/>
  <c r="BA560" i="9"/>
  <c r="BB560" i="9"/>
  <c r="BC560" i="9"/>
  <c r="BD560" i="9"/>
  <c r="BE560" i="9"/>
  <c r="BF560" i="9"/>
  <c r="BG560" i="9"/>
  <c r="BH560" i="9"/>
  <c r="BI560" i="9"/>
  <c r="BJ560" i="9"/>
  <c r="BK560" i="9"/>
  <c r="BL560" i="9"/>
  <c r="C561" i="9"/>
  <c r="D561" i="9"/>
  <c r="AO561" i="9" s="1"/>
  <c r="E561" i="9"/>
  <c r="AP561" i="9" s="1"/>
  <c r="AN561" i="9"/>
  <c r="AQ561" i="9"/>
  <c r="AR561" i="9"/>
  <c r="AS561" i="9"/>
  <c r="AT561" i="9"/>
  <c r="AU561" i="9"/>
  <c r="AV561" i="9"/>
  <c r="AW561" i="9"/>
  <c r="AX561" i="9"/>
  <c r="AY561" i="9"/>
  <c r="AZ561" i="9"/>
  <c r="BA561" i="9"/>
  <c r="BB561" i="9"/>
  <c r="BC561" i="9"/>
  <c r="BD561" i="9"/>
  <c r="BE561" i="9"/>
  <c r="BF561" i="9"/>
  <c r="BG561" i="9"/>
  <c r="BH561" i="9"/>
  <c r="BI561" i="9"/>
  <c r="BJ561" i="9"/>
  <c r="BK561" i="9"/>
  <c r="BL561" i="9"/>
  <c r="BM561" i="9"/>
  <c r="BN561" i="9"/>
  <c r="BO561" i="9"/>
  <c r="BP561" i="9"/>
  <c r="BQ561" i="9"/>
  <c r="BR561" i="9"/>
  <c r="BS561" i="9"/>
  <c r="BT561" i="9"/>
  <c r="BU561" i="9"/>
  <c r="C562" i="9"/>
  <c r="AN562" i="9" s="1"/>
  <c r="D562" i="9"/>
  <c r="AO562" i="9" s="1"/>
  <c r="E562" i="9"/>
  <c r="AP562" i="9" s="1"/>
  <c r="AQ562" i="9"/>
  <c r="AR562" i="9"/>
  <c r="AS562" i="9"/>
  <c r="AT562" i="9"/>
  <c r="AU562" i="9"/>
  <c r="AV562" i="9"/>
  <c r="AW562" i="9"/>
  <c r="AX562" i="9"/>
  <c r="AY562" i="9"/>
  <c r="AZ562" i="9"/>
  <c r="BA562" i="9"/>
  <c r="BB562" i="9"/>
  <c r="BC562" i="9"/>
  <c r="BD562" i="9"/>
  <c r="BE562" i="9"/>
  <c r="BF562" i="9"/>
  <c r="BG562" i="9"/>
  <c r="BH562" i="9"/>
  <c r="BI562" i="9"/>
  <c r="BJ562" i="9"/>
  <c r="BK562" i="9"/>
  <c r="BL562" i="9"/>
  <c r="BM562" i="9"/>
  <c r="BN562" i="9"/>
  <c r="BO562" i="9"/>
  <c r="BP562" i="9"/>
  <c r="BQ562" i="9"/>
  <c r="BR562" i="9"/>
  <c r="BS562" i="9"/>
  <c r="BT562" i="9"/>
  <c r="BU562" i="9"/>
  <c r="C563" i="9"/>
  <c r="AN563" i="9" s="1"/>
  <c r="D563" i="9"/>
  <c r="E563" i="9"/>
  <c r="AO563" i="9"/>
  <c r="AP563" i="9"/>
  <c r="AQ563" i="9"/>
  <c r="AR563" i="9"/>
  <c r="AS563" i="9"/>
  <c r="AT563" i="9"/>
  <c r="AU563" i="9"/>
  <c r="AV563" i="9"/>
  <c r="AW563" i="9"/>
  <c r="AX563" i="9"/>
  <c r="AY563" i="9"/>
  <c r="AZ563" i="9"/>
  <c r="BA563" i="9"/>
  <c r="BB563" i="9"/>
  <c r="BC563" i="9"/>
  <c r="BD563" i="9"/>
  <c r="BE563" i="9"/>
  <c r="BF563" i="9"/>
  <c r="BG563" i="9"/>
  <c r="BH563" i="9"/>
  <c r="BI563" i="9"/>
  <c r="BJ563" i="9"/>
  <c r="BK563" i="9"/>
  <c r="BL563" i="9"/>
  <c r="BM563" i="9"/>
  <c r="BN563" i="9"/>
  <c r="BO563" i="9"/>
  <c r="BP563" i="9"/>
  <c r="BQ563" i="9"/>
  <c r="BR563" i="9"/>
  <c r="BS563" i="9"/>
  <c r="BT563" i="9"/>
  <c r="BU563" i="9"/>
  <c r="C564" i="9"/>
  <c r="AN564" i="9" s="1"/>
  <c r="D564" i="9"/>
  <c r="AO564" i="9" s="1"/>
  <c r="E564" i="9"/>
  <c r="AP564" i="9"/>
  <c r="AQ564" i="9"/>
  <c r="AR564" i="9"/>
  <c r="AS564" i="9"/>
  <c r="AT564" i="9"/>
  <c r="AU564" i="9"/>
  <c r="AV564" i="9"/>
  <c r="AW564" i="9"/>
  <c r="AX564" i="9"/>
  <c r="AY564" i="9"/>
  <c r="AZ564" i="9"/>
  <c r="BA564" i="9"/>
  <c r="BB564" i="9"/>
  <c r="BC564" i="9"/>
  <c r="BD564" i="9"/>
  <c r="BE564" i="9"/>
  <c r="BF564" i="9"/>
  <c r="BG564" i="9"/>
  <c r="BH564" i="9"/>
  <c r="BI564" i="9"/>
  <c r="BJ564" i="9"/>
  <c r="BK564" i="9"/>
  <c r="BL564" i="9"/>
  <c r="BM564" i="9"/>
  <c r="BN564" i="9"/>
  <c r="BO564" i="9"/>
  <c r="BP564" i="9"/>
  <c r="BQ564" i="9"/>
  <c r="BR564" i="9"/>
  <c r="BS564" i="9"/>
  <c r="BT564" i="9"/>
  <c r="BU564" i="9"/>
  <c r="C565" i="9"/>
  <c r="AN565" i="9" s="1"/>
  <c r="D565" i="9"/>
  <c r="E565" i="9"/>
  <c r="AP565" i="9" s="1"/>
  <c r="AO565" i="9"/>
  <c r="AQ565" i="9"/>
  <c r="AR565" i="9"/>
  <c r="AS565" i="9"/>
  <c r="AT565" i="9"/>
  <c r="AU565" i="9"/>
  <c r="AV565" i="9"/>
  <c r="AW565" i="9"/>
  <c r="AX565" i="9"/>
  <c r="AY565" i="9"/>
  <c r="AZ565" i="9"/>
  <c r="BA565" i="9"/>
  <c r="BB565" i="9"/>
  <c r="BC565" i="9"/>
  <c r="BD565" i="9"/>
  <c r="BE565" i="9"/>
  <c r="BF565" i="9"/>
  <c r="BG565" i="9"/>
  <c r="BH565" i="9"/>
  <c r="BI565" i="9"/>
  <c r="BJ565" i="9"/>
  <c r="BK565" i="9"/>
  <c r="BL565" i="9"/>
  <c r="BM565" i="9"/>
  <c r="BN565" i="9"/>
  <c r="BO565" i="9"/>
  <c r="BP565" i="9"/>
  <c r="BQ565" i="9"/>
  <c r="BR565" i="9"/>
  <c r="BS565" i="9"/>
  <c r="BT565" i="9"/>
  <c r="BU565" i="9"/>
  <c r="C566" i="9"/>
  <c r="D566" i="9"/>
  <c r="AO566" i="9" s="1"/>
  <c r="E566" i="9"/>
  <c r="AP566" i="9" s="1"/>
  <c r="BA566" i="9"/>
  <c r="BB566" i="9"/>
  <c r="AN566" i="9"/>
  <c r="AQ566" i="9"/>
  <c r="AR566" i="9"/>
  <c r="AS566" i="9"/>
  <c r="AT566" i="9"/>
  <c r="AU566" i="9"/>
  <c r="AV566" i="9"/>
  <c r="AW566" i="9"/>
  <c r="AX566" i="9"/>
  <c r="AY566" i="9"/>
  <c r="AZ566" i="9"/>
  <c r="BC566" i="9"/>
  <c r="BD566" i="9"/>
  <c r="BE566" i="9"/>
  <c r="BF566" i="9"/>
  <c r="BG566" i="9"/>
  <c r="BH566" i="9"/>
  <c r="BI566" i="9"/>
  <c r="BJ566" i="9"/>
  <c r="BK566" i="9"/>
  <c r="BL566" i="9"/>
  <c r="BM566" i="9"/>
  <c r="BN566" i="9"/>
  <c r="BO566" i="9"/>
  <c r="BP566" i="9"/>
  <c r="BQ566" i="9"/>
  <c r="BR566" i="9"/>
  <c r="BS566" i="9"/>
  <c r="BT566" i="9"/>
  <c r="BU566" i="9"/>
  <c r="C567" i="9"/>
  <c r="AN567" i="9" s="1"/>
  <c r="D567" i="9"/>
  <c r="AO567" i="9" s="1"/>
  <c r="E567" i="9"/>
  <c r="AP567" i="9" s="1"/>
  <c r="AY567" i="9"/>
  <c r="BT567" i="9"/>
  <c r="AQ567" i="9"/>
  <c r="AR567" i="9"/>
  <c r="AS567" i="9"/>
  <c r="AT567" i="9"/>
  <c r="AU567" i="9"/>
  <c r="AV567" i="9"/>
  <c r="AW567" i="9"/>
  <c r="AX567" i="9"/>
  <c r="AZ567" i="9"/>
  <c r="BA567" i="9"/>
  <c r="BB567" i="9"/>
  <c r="BC567" i="9"/>
  <c r="BD567" i="9"/>
  <c r="BE567" i="9"/>
  <c r="BF567" i="9"/>
  <c r="BG567" i="9"/>
  <c r="BH567" i="9"/>
  <c r="BI567" i="9"/>
  <c r="BJ567" i="9"/>
  <c r="BK567" i="9"/>
  <c r="BL567" i="9"/>
  <c r="BM567" i="9"/>
  <c r="BN567" i="9"/>
  <c r="BO567" i="9"/>
  <c r="BP567" i="9"/>
  <c r="BQ567" i="9"/>
  <c r="BR567" i="9"/>
  <c r="BS567" i="9"/>
  <c r="BU567" i="9"/>
  <c r="C568" i="9"/>
  <c r="AN568" i="9" s="1"/>
  <c r="D568" i="9"/>
  <c r="E568" i="9"/>
  <c r="AP568" i="9" s="1"/>
  <c r="AO568" i="9"/>
  <c r="AQ568" i="9"/>
  <c r="AR568" i="9"/>
  <c r="AS568" i="9"/>
  <c r="AT568" i="9"/>
  <c r="AU568" i="9"/>
  <c r="AV568" i="9"/>
  <c r="AW568" i="9"/>
  <c r="AX568" i="9"/>
  <c r="AY568" i="9"/>
  <c r="AZ568" i="9"/>
  <c r="BA568" i="9"/>
  <c r="BB568" i="9"/>
  <c r="BC568" i="9"/>
  <c r="BD568" i="9"/>
  <c r="BE568" i="9"/>
  <c r="BF568" i="9"/>
  <c r="BG568" i="9"/>
  <c r="BH568" i="9"/>
  <c r="BI568" i="9"/>
  <c r="BJ568" i="9"/>
  <c r="BK568" i="9"/>
  <c r="BL568" i="9"/>
  <c r="BM568" i="9"/>
  <c r="BN568" i="9"/>
  <c r="BO568" i="9"/>
  <c r="BP568" i="9"/>
  <c r="BQ568" i="9"/>
  <c r="BR568" i="9"/>
  <c r="BS568" i="9"/>
  <c r="BT568" i="9"/>
  <c r="BU568" i="9"/>
  <c r="C569" i="9"/>
  <c r="D569" i="9"/>
  <c r="AO569" i="9" s="1"/>
  <c r="E569" i="9"/>
  <c r="AP569" i="9" s="1"/>
  <c r="AN569" i="9"/>
  <c r="AQ569" i="9"/>
  <c r="AR569" i="9"/>
  <c r="AS569" i="9"/>
  <c r="AT569" i="9"/>
  <c r="AU569" i="9"/>
  <c r="AV569" i="9"/>
  <c r="AW569" i="9"/>
  <c r="AX569" i="9"/>
  <c r="AY569" i="9"/>
  <c r="AZ569" i="9"/>
  <c r="BA569" i="9"/>
  <c r="BB569" i="9"/>
  <c r="BC569" i="9"/>
  <c r="BD569" i="9"/>
  <c r="BE569" i="9"/>
  <c r="BF569" i="9"/>
  <c r="BG569" i="9"/>
  <c r="BH569" i="9"/>
  <c r="BI569" i="9"/>
  <c r="BJ569" i="9"/>
  <c r="BK569" i="9"/>
  <c r="BL569" i="9"/>
  <c r="BM569" i="9"/>
  <c r="BN569" i="9"/>
  <c r="BO569" i="9"/>
  <c r="BP569" i="9"/>
  <c r="BQ569" i="9"/>
  <c r="BR569" i="9"/>
  <c r="BS569" i="9"/>
  <c r="BT569" i="9"/>
  <c r="BU569" i="9"/>
  <c r="C570" i="9"/>
  <c r="AN570" i="9" s="1"/>
  <c r="D570" i="9"/>
  <c r="AO570" i="9" s="1"/>
  <c r="E570" i="9"/>
  <c r="AP570" i="9" s="1"/>
  <c r="AQ570" i="9"/>
  <c r="AR570" i="9"/>
  <c r="AS570" i="9"/>
  <c r="AT570" i="9"/>
  <c r="AU570" i="9"/>
  <c r="AV570" i="9"/>
  <c r="AW570" i="9"/>
  <c r="AX570" i="9"/>
  <c r="AY570" i="9"/>
  <c r="AZ570" i="9"/>
  <c r="BA570" i="9"/>
  <c r="BB570" i="9"/>
  <c r="BC570" i="9"/>
  <c r="BD570" i="9"/>
  <c r="BE570" i="9"/>
  <c r="BF570" i="9"/>
  <c r="BG570" i="9"/>
  <c r="BH570" i="9"/>
  <c r="BI570" i="9"/>
  <c r="BJ570" i="9"/>
  <c r="BK570" i="9"/>
  <c r="BL570" i="9"/>
  <c r="BM570" i="9"/>
  <c r="BN570" i="9"/>
  <c r="BO570" i="9"/>
  <c r="BP570" i="9"/>
  <c r="BQ570" i="9"/>
  <c r="BR570" i="9"/>
  <c r="BS570" i="9"/>
  <c r="BT570" i="9"/>
  <c r="BU570" i="9"/>
  <c r="C571" i="9"/>
  <c r="AN571" i="9" s="1"/>
  <c r="D571" i="9"/>
  <c r="AO571" i="9" s="1"/>
  <c r="E571" i="9"/>
  <c r="AT571" i="9"/>
  <c r="AP571" i="9"/>
  <c r="AQ571" i="9"/>
  <c r="AR571" i="9"/>
  <c r="AS571" i="9"/>
  <c r="AU571" i="9"/>
  <c r="AV571" i="9"/>
  <c r="AW571" i="9"/>
  <c r="AX571" i="9"/>
  <c r="AY571" i="9"/>
  <c r="AZ571" i="9"/>
  <c r="BA571" i="9"/>
  <c r="BB571" i="9"/>
  <c r="BC571" i="9"/>
  <c r="BD571" i="9"/>
  <c r="BE571" i="9"/>
  <c r="BF571" i="9"/>
  <c r="BG571" i="9"/>
  <c r="BH571" i="9"/>
  <c r="BI571" i="9"/>
  <c r="BJ571" i="9"/>
  <c r="BK571" i="9"/>
  <c r="BL571" i="9"/>
  <c r="BM571" i="9"/>
  <c r="BN571" i="9"/>
  <c r="BO571" i="9"/>
  <c r="BP571" i="9"/>
  <c r="BQ571" i="9"/>
  <c r="BR571" i="9"/>
  <c r="BS571" i="9"/>
  <c r="BT571" i="9"/>
  <c r="BU571" i="9"/>
  <c r="C572" i="9"/>
  <c r="D572" i="9"/>
  <c r="E572" i="9"/>
  <c r="AP572" i="9" s="1"/>
  <c r="AN572" i="9"/>
  <c r="AO572" i="9"/>
  <c r="AQ572" i="9"/>
  <c r="AR572" i="9"/>
  <c r="AS572" i="9"/>
  <c r="AT572" i="9"/>
  <c r="AU572" i="9"/>
  <c r="AV572" i="9"/>
  <c r="AW572" i="9"/>
  <c r="AX572" i="9"/>
  <c r="AY572" i="9"/>
  <c r="AZ572" i="9"/>
  <c r="BA572" i="9"/>
  <c r="BB572" i="9"/>
  <c r="BC572" i="9"/>
  <c r="BD572" i="9"/>
  <c r="BE572" i="9"/>
  <c r="BF572" i="9"/>
  <c r="BG572" i="9"/>
  <c r="BH572" i="9"/>
  <c r="BI572" i="9"/>
  <c r="BJ572" i="9"/>
  <c r="BK572" i="9"/>
  <c r="BL572" i="9"/>
  <c r="BM572" i="9"/>
  <c r="BN572" i="9"/>
  <c r="BO572" i="9"/>
  <c r="BP572" i="9"/>
  <c r="BQ572" i="9"/>
  <c r="BR572" i="9"/>
  <c r="BS572" i="9"/>
  <c r="BT572" i="9"/>
  <c r="BU572" i="9"/>
  <c r="C573" i="9"/>
  <c r="AN573" i="9" s="1"/>
  <c r="D573" i="9"/>
  <c r="AO573" i="9" s="1"/>
  <c r="E573" i="9"/>
  <c r="AP573" i="9"/>
  <c r="AQ573" i="9"/>
  <c r="AR573" i="9"/>
  <c r="AS573" i="9"/>
  <c r="AT573" i="9"/>
  <c r="AU573" i="9"/>
  <c r="AV573" i="9"/>
  <c r="AW573" i="9"/>
  <c r="AX573" i="9"/>
  <c r="AY573" i="9"/>
  <c r="AZ573" i="9"/>
  <c r="BA573" i="9"/>
  <c r="BB573" i="9"/>
  <c r="BC573" i="9"/>
  <c r="BD573" i="9"/>
  <c r="BE573" i="9"/>
  <c r="BF573" i="9"/>
  <c r="BG573" i="9"/>
  <c r="BH573" i="9"/>
  <c r="BI573" i="9"/>
  <c r="BJ573" i="9"/>
  <c r="BK573" i="9"/>
  <c r="BL573" i="9"/>
  <c r="BM573" i="9"/>
  <c r="BN573" i="9"/>
  <c r="BO573" i="9"/>
  <c r="BP573" i="9"/>
  <c r="BQ573" i="9"/>
  <c r="BR573" i="9"/>
  <c r="BS573" i="9"/>
  <c r="BT573" i="9"/>
  <c r="BU573" i="9"/>
  <c r="C574" i="9"/>
  <c r="D574" i="9"/>
  <c r="E574" i="9"/>
  <c r="BD574" i="9"/>
  <c r="BE574" i="9"/>
  <c r="BF574" i="9"/>
  <c r="BH574" i="9"/>
  <c r="AN574" i="9"/>
  <c r="AO574" i="9"/>
  <c r="AP574" i="9"/>
  <c r="AQ574" i="9"/>
  <c r="AR574" i="9"/>
  <c r="AS574" i="9"/>
  <c r="AT574" i="9"/>
  <c r="AU574" i="9"/>
  <c r="AV574" i="9"/>
  <c r="AW574" i="9"/>
  <c r="AX574" i="9"/>
  <c r="AY574" i="9"/>
  <c r="AZ574" i="9"/>
  <c r="BA574" i="9"/>
  <c r="BB574" i="9"/>
  <c r="BC574" i="9"/>
  <c r="BG574" i="9"/>
  <c r="BI574" i="9"/>
  <c r="BJ574" i="9"/>
  <c r="BK574" i="9"/>
  <c r="BL574" i="9"/>
  <c r="BM574" i="9"/>
  <c r="BN574" i="9"/>
  <c r="BO574" i="9"/>
  <c r="BP574" i="9"/>
  <c r="BQ574" i="9"/>
  <c r="BR574" i="9"/>
  <c r="BS574" i="9"/>
  <c r="BT574" i="9"/>
  <c r="BU574" i="9"/>
  <c r="C575" i="9"/>
  <c r="D575" i="9"/>
  <c r="E575" i="9"/>
  <c r="AZ575" i="9"/>
  <c r="BG575" i="9"/>
  <c r="BL575" i="9"/>
  <c r="BO575" i="9"/>
  <c r="AN575" i="9"/>
  <c r="AO575" i="9"/>
  <c r="AP575" i="9"/>
  <c r="AQ575" i="9"/>
  <c r="AR575" i="9"/>
  <c r="AS575" i="9"/>
  <c r="AT575" i="9"/>
  <c r="AU575" i="9"/>
  <c r="AV575" i="9"/>
  <c r="AW575" i="9"/>
  <c r="AX575" i="9"/>
  <c r="AY575" i="9"/>
  <c r="BA575" i="9"/>
  <c r="BB575" i="9"/>
  <c r="BC575" i="9"/>
  <c r="BD575" i="9"/>
  <c r="BE575" i="9"/>
  <c r="BF575" i="9"/>
  <c r="BH575" i="9"/>
  <c r="BI575" i="9"/>
  <c r="BJ575" i="9"/>
  <c r="BK575" i="9"/>
  <c r="BM575" i="9"/>
  <c r="BN575" i="9"/>
  <c r="BP575" i="9"/>
  <c r="BQ575" i="9"/>
  <c r="BR575" i="9"/>
  <c r="BS575" i="9"/>
  <c r="BT575" i="9"/>
  <c r="BU575" i="9"/>
  <c r="C576" i="9"/>
  <c r="D576" i="9"/>
  <c r="AO576" i="9" s="1"/>
  <c r="E576" i="9"/>
  <c r="BI576" i="9"/>
  <c r="AN576" i="9"/>
  <c r="AP576" i="9"/>
  <c r="AQ576" i="9"/>
  <c r="AR576" i="9"/>
  <c r="AS576" i="9"/>
  <c r="AT576" i="9"/>
  <c r="AU576" i="9"/>
  <c r="AV576" i="9"/>
  <c r="AW576" i="9"/>
  <c r="AX576" i="9"/>
  <c r="AY576" i="9"/>
  <c r="AZ576" i="9"/>
  <c r="BA576" i="9"/>
  <c r="BB576" i="9"/>
  <c r="BC576" i="9"/>
  <c r="BD576" i="9"/>
  <c r="BE576" i="9"/>
  <c r="BF576" i="9"/>
  <c r="BG576" i="9"/>
  <c r="BH576" i="9"/>
  <c r="BJ576" i="9"/>
  <c r="BK576" i="9"/>
  <c r="BL576" i="9"/>
  <c r="BM576" i="9"/>
  <c r="BN576" i="9"/>
  <c r="BO576" i="9"/>
  <c r="BP576" i="9"/>
  <c r="BQ576" i="9"/>
  <c r="BR576" i="9"/>
  <c r="BS576" i="9"/>
  <c r="BT576" i="9"/>
  <c r="BU576" i="9"/>
  <c r="C577" i="9"/>
  <c r="AN577" i="9" s="1"/>
  <c r="D577" i="9"/>
  <c r="AO577" i="9" s="1"/>
  <c r="E577" i="9"/>
  <c r="AP577" i="9" s="1"/>
  <c r="AZ577" i="9"/>
  <c r="AQ577" i="9"/>
  <c r="AR577" i="9"/>
  <c r="AS577" i="9"/>
  <c r="AT577" i="9"/>
  <c r="AU577" i="9"/>
  <c r="AV577" i="9"/>
  <c r="AW577" i="9"/>
  <c r="AX577" i="9"/>
  <c r="AY577" i="9"/>
  <c r="BA577" i="9"/>
  <c r="BB577" i="9"/>
  <c r="BC577" i="9"/>
  <c r="BD577" i="9"/>
  <c r="BE577" i="9"/>
  <c r="BF577" i="9"/>
  <c r="BG577" i="9"/>
  <c r="BH577" i="9"/>
  <c r="BI577" i="9"/>
  <c r="BJ577" i="9"/>
  <c r="BK577" i="9"/>
  <c r="BL577" i="9"/>
  <c r="BM577" i="9"/>
  <c r="BN577" i="9"/>
  <c r="BO577" i="9"/>
  <c r="BP577" i="9"/>
  <c r="BQ577" i="9"/>
  <c r="BR577" i="9"/>
  <c r="BS577" i="9"/>
  <c r="BT577" i="9"/>
  <c r="BU577" i="9"/>
  <c r="C578" i="9"/>
  <c r="AN578" i="9" s="1"/>
  <c r="D578" i="9"/>
  <c r="AO578" i="9" s="1"/>
  <c r="E578" i="9"/>
  <c r="AU578" i="9"/>
  <c r="AP578" i="9"/>
  <c r="AQ578" i="9"/>
  <c r="AR578" i="9"/>
  <c r="AS578" i="9"/>
  <c r="AT578" i="9"/>
  <c r="AV578" i="9"/>
  <c r="AW578" i="9"/>
  <c r="AX578" i="9"/>
  <c r="AY578" i="9"/>
  <c r="AZ578" i="9"/>
  <c r="BA578" i="9"/>
  <c r="BB578" i="9"/>
  <c r="BC578" i="9"/>
  <c r="BD578" i="9"/>
  <c r="BE578" i="9"/>
  <c r="BF578" i="9"/>
  <c r="BG578" i="9"/>
  <c r="BH578" i="9"/>
  <c r="BI578" i="9"/>
  <c r="BJ578" i="9"/>
  <c r="BK578" i="9"/>
  <c r="BL578" i="9"/>
  <c r="BM578" i="9"/>
  <c r="BN578" i="9"/>
  <c r="BO578" i="9"/>
  <c r="BP578" i="9"/>
  <c r="BQ578" i="9"/>
  <c r="BR578" i="9"/>
  <c r="BS578" i="9"/>
  <c r="BT578" i="9"/>
  <c r="BU578" i="9"/>
  <c r="C579" i="9"/>
  <c r="D579" i="9"/>
  <c r="AO579" i="9" s="1"/>
  <c r="E579" i="9"/>
  <c r="AN579" i="9"/>
  <c r="AP579" i="9"/>
  <c r="AQ579" i="9"/>
  <c r="AR579" i="9"/>
  <c r="AS579" i="9"/>
  <c r="AT579" i="9"/>
  <c r="AU579" i="9"/>
  <c r="AV579" i="9"/>
  <c r="AW579" i="9"/>
  <c r="AX579" i="9"/>
  <c r="AY579" i="9"/>
  <c r="AZ579" i="9"/>
  <c r="BA579" i="9"/>
  <c r="BB579" i="9"/>
  <c r="BC579" i="9"/>
  <c r="BD579" i="9"/>
  <c r="BE579" i="9"/>
  <c r="BF579" i="9"/>
  <c r="BG579" i="9"/>
  <c r="BH579" i="9"/>
  <c r="BI579" i="9"/>
  <c r="BJ579" i="9"/>
  <c r="BK579" i="9"/>
  <c r="BL579" i="9"/>
  <c r="BM579" i="9"/>
  <c r="BN579" i="9"/>
  <c r="BO579" i="9"/>
  <c r="BP579" i="9"/>
  <c r="BQ579" i="9"/>
  <c r="BR579" i="9"/>
  <c r="BS579" i="9"/>
  <c r="BT579" i="9"/>
  <c r="BU579" i="9"/>
  <c r="C580" i="9"/>
  <c r="D580" i="9"/>
  <c r="E580" i="9"/>
  <c r="AP580" i="9" s="1"/>
  <c r="AV580" i="9"/>
  <c r="BA580" i="9"/>
  <c r="BI580" i="9"/>
  <c r="AN580" i="9"/>
  <c r="AO580" i="9"/>
  <c r="AQ580" i="9"/>
  <c r="AR580" i="9"/>
  <c r="AS580" i="9"/>
  <c r="AT580" i="9"/>
  <c r="AU580" i="9"/>
  <c r="AW580" i="9"/>
  <c r="AX580" i="9"/>
  <c r="AY580" i="9"/>
  <c r="AZ580" i="9"/>
  <c r="BB580" i="9"/>
  <c r="BC580" i="9"/>
  <c r="BD580" i="9"/>
  <c r="BE580" i="9"/>
  <c r="BF580" i="9"/>
  <c r="BG580" i="9"/>
  <c r="BH580" i="9"/>
  <c r="BJ580" i="9"/>
  <c r="BK580" i="9"/>
  <c r="BL580" i="9"/>
  <c r="BM580" i="9"/>
  <c r="BN580" i="9"/>
  <c r="BO580" i="9"/>
  <c r="BP580" i="9"/>
  <c r="BQ580" i="9"/>
  <c r="BR580" i="9"/>
  <c r="BS580" i="9"/>
  <c r="BT580" i="9"/>
  <c r="BU580" i="9"/>
  <c r="C581" i="9"/>
  <c r="AN581" i="9" s="1"/>
  <c r="D581" i="9"/>
  <c r="E581" i="9"/>
  <c r="BB581" i="9"/>
  <c r="AO581" i="9"/>
  <c r="AP581" i="9"/>
  <c r="AQ581" i="9"/>
  <c r="AR581" i="9"/>
  <c r="AS581" i="9"/>
  <c r="AT581" i="9"/>
  <c r="AU581" i="9"/>
  <c r="AV581" i="9"/>
  <c r="AW581" i="9"/>
  <c r="AX581" i="9"/>
  <c r="AY581" i="9"/>
  <c r="AZ581" i="9"/>
  <c r="BA581" i="9"/>
  <c r="BC581" i="9"/>
  <c r="BD581" i="9"/>
  <c r="BE581" i="9"/>
  <c r="BF581" i="9"/>
  <c r="BG581" i="9"/>
  <c r="BH581" i="9"/>
  <c r="BI581" i="9"/>
  <c r="BJ581" i="9"/>
  <c r="BK581" i="9"/>
  <c r="BL581" i="9"/>
  <c r="BM581" i="9"/>
  <c r="BN581" i="9"/>
  <c r="BO581" i="9"/>
  <c r="BP581" i="9"/>
  <c r="BQ581" i="9"/>
  <c r="BR581" i="9"/>
  <c r="BS581" i="9"/>
  <c r="BT581" i="9"/>
  <c r="BU581" i="9"/>
  <c r="C582" i="9"/>
  <c r="D582" i="9"/>
  <c r="E582" i="9"/>
  <c r="AP582" i="9" s="1"/>
  <c r="AW582" i="9"/>
  <c r="BC582" i="9"/>
  <c r="AN582" i="9"/>
  <c r="AO582" i="9"/>
  <c r="AQ582" i="9"/>
  <c r="AR582" i="9"/>
  <c r="AS582" i="9"/>
  <c r="AT582" i="9"/>
  <c r="AU582" i="9"/>
  <c r="AV582" i="9"/>
  <c r="AX582" i="9"/>
  <c r="AY582" i="9"/>
  <c r="AZ582" i="9"/>
  <c r="BA582" i="9"/>
  <c r="BB582" i="9"/>
  <c r="BD582" i="9"/>
  <c r="BE582" i="9"/>
  <c r="BF582" i="9"/>
  <c r="BG582" i="9"/>
  <c r="BH582" i="9"/>
  <c r="BI582" i="9"/>
  <c r="BJ582" i="9"/>
  <c r="BK582" i="9"/>
  <c r="BL582" i="9"/>
  <c r="BM582" i="9"/>
  <c r="BN582" i="9"/>
  <c r="BO582" i="9"/>
  <c r="BP582" i="9"/>
  <c r="BQ582" i="9"/>
  <c r="BR582" i="9"/>
  <c r="BS582" i="9"/>
  <c r="BT582" i="9"/>
  <c r="BU582" i="9"/>
  <c r="C583" i="9"/>
  <c r="AN583" i="9" s="1"/>
  <c r="D583" i="9"/>
  <c r="AO583" i="9" s="1"/>
  <c r="E583" i="9"/>
  <c r="AP583" i="9" s="1"/>
  <c r="AQ583" i="9"/>
  <c r="AR583" i="9"/>
  <c r="AS583" i="9"/>
  <c r="AT583" i="9"/>
  <c r="AU583" i="9"/>
  <c r="AV583" i="9"/>
  <c r="AW583" i="9"/>
  <c r="AX583" i="9"/>
  <c r="AY583" i="9"/>
  <c r="AZ583" i="9"/>
  <c r="BA583" i="9"/>
  <c r="BB583" i="9"/>
  <c r="BC583" i="9"/>
  <c r="BD583" i="9"/>
  <c r="BE583" i="9"/>
  <c r="BF583" i="9"/>
  <c r="BG583" i="9"/>
  <c r="BH583" i="9"/>
  <c r="BI583" i="9"/>
  <c r="BJ583" i="9"/>
  <c r="BK583" i="9"/>
  <c r="BL583" i="9"/>
  <c r="BM583" i="9"/>
  <c r="BN583" i="9"/>
  <c r="BO583" i="9"/>
  <c r="BP583" i="9"/>
  <c r="BQ583" i="9"/>
  <c r="BR583" i="9"/>
  <c r="BS583" i="9"/>
  <c r="BT583" i="9"/>
  <c r="BU583" i="9"/>
  <c r="C584" i="9"/>
  <c r="AN584" i="9" s="1"/>
  <c r="D584" i="9"/>
  <c r="AO584" i="9" s="1"/>
  <c r="E584" i="9"/>
  <c r="AP584" i="9" s="1"/>
  <c r="AW584" i="9"/>
  <c r="AQ584" i="9"/>
  <c r="AR584" i="9"/>
  <c r="AS584" i="9"/>
  <c r="AT584" i="9"/>
  <c r="AU584" i="9"/>
  <c r="AV584" i="9"/>
  <c r="AX584" i="9"/>
  <c r="AY584" i="9"/>
  <c r="AZ584" i="9"/>
  <c r="BA584" i="9"/>
  <c r="BB584" i="9"/>
  <c r="BC584" i="9"/>
  <c r="BD584" i="9"/>
  <c r="BE584" i="9"/>
  <c r="BF584" i="9"/>
  <c r="BG584" i="9"/>
  <c r="BH584" i="9"/>
  <c r="BI584" i="9"/>
  <c r="BJ584" i="9"/>
  <c r="BK584" i="9"/>
  <c r="BL584" i="9"/>
  <c r="BM584" i="9"/>
  <c r="BN584" i="9"/>
  <c r="BO584" i="9"/>
  <c r="BP584" i="9"/>
  <c r="BQ584" i="9"/>
  <c r="BR584" i="9"/>
  <c r="BS584" i="9"/>
  <c r="BT584" i="9"/>
  <c r="BU584" i="9"/>
  <c r="C585" i="9"/>
  <c r="D585" i="9"/>
  <c r="E585" i="9"/>
  <c r="BH585" i="9"/>
  <c r="BI585" i="9"/>
  <c r="BJ585" i="9"/>
  <c r="BK585" i="9"/>
  <c r="BL585" i="9"/>
  <c r="BM585" i="9"/>
  <c r="BN585" i="9"/>
  <c r="BO585" i="9"/>
  <c r="BP585" i="9"/>
  <c r="BQ585" i="9"/>
  <c r="BR585" i="9"/>
  <c r="BS585" i="9"/>
  <c r="BT585" i="9"/>
  <c r="BU585" i="9"/>
  <c r="AN585" i="9"/>
  <c r="AO585" i="9"/>
  <c r="AP585" i="9"/>
  <c r="AQ585" i="9"/>
  <c r="AR585" i="9"/>
  <c r="AS585" i="9"/>
  <c r="AT585" i="9"/>
  <c r="AU585" i="9"/>
  <c r="AV585" i="9"/>
  <c r="AW585" i="9"/>
  <c r="AX585" i="9"/>
  <c r="AY585" i="9"/>
  <c r="AZ585" i="9"/>
  <c r="BA585" i="9"/>
  <c r="BB585" i="9"/>
  <c r="BC585" i="9"/>
  <c r="BD585" i="9"/>
  <c r="BE585" i="9"/>
  <c r="BF585" i="9"/>
  <c r="BG585" i="9"/>
  <c r="C586" i="9"/>
  <c r="AN586" i="9" s="1"/>
  <c r="D586" i="9"/>
  <c r="AO586" i="9" s="1"/>
  <c r="E586" i="9"/>
  <c r="AP586" i="9" s="1"/>
  <c r="AS586" i="9"/>
  <c r="AQ586" i="9"/>
  <c r="AR586" i="9"/>
  <c r="AT586" i="9"/>
  <c r="AU586" i="9"/>
  <c r="AV586" i="9"/>
  <c r="AW586" i="9"/>
  <c r="AX586" i="9"/>
  <c r="AY586" i="9"/>
  <c r="AZ586" i="9"/>
  <c r="BA586" i="9"/>
  <c r="BB586" i="9"/>
  <c r="BC586" i="9"/>
  <c r="BD586" i="9"/>
  <c r="BE586" i="9"/>
  <c r="BF586" i="9"/>
  <c r="BG586" i="9"/>
  <c r="BH586" i="9"/>
  <c r="BI586" i="9"/>
  <c r="BJ586" i="9"/>
  <c r="BK586" i="9"/>
  <c r="BL586" i="9"/>
  <c r="BM586" i="9"/>
  <c r="BN586" i="9"/>
  <c r="BO586" i="9"/>
  <c r="BP586" i="9"/>
  <c r="BQ586" i="9"/>
  <c r="BR586" i="9"/>
  <c r="BS586" i="9"/>
  <c r="BT586" i="9"/>
  <c r="BU586" i="9"/>
  <c r="C587" i="9"/>
  <c r="D587" i="9"/>
  <c r="AO587" i="9" s="1"/>
  <c r="E587" i="9"/>
  <c r="AP587" i="9" s="1"/>
  <c r="AN587" i="9"/>
  <c r="AQ587" i="9"/>
  <c r="AR587" i="9"/>
  <c r="AS587" i="9"/>
  <c r="AT587" i="9"/>
  <c r="AU587" i="9"/>
  <c r="AV587" i="9"/>
  <c r="AW587" i="9"/>
  <c r="AX587" i="9"/>
  <c r="AY587" i="9"/>
  <c r="AZ587" i="9"/>
  <c r="BA587" i="9"/>
  <c r="BB587" i="9"/>
  <c r="BC587" i="9"/>
  <c r="BD587" i="9"/>
  <c r="BE587" i="9"/>
  <c r="BF587" i="9"/>
  <c r="BG587" i="9"/>
  <c r="BH587" i="9"/>
  <c r="BI587" i="9"/>
  <c r="BJ587" i="9"/>
  <c r="BK587" i="9"/>
  <c r="BL587" i="9"/>
  <c r="BM587" i="9"/>
  <c r="BN587" i="9"/>
  <c r="BO587" i="9"/>
  <c r="BP587" i="9"/>
  <c r="BQ587" i="9"/>
  <c r="BR587" i="9"/>
  <c r="BS587" i="9"/>
  <c r="BT587" i="9"/>
  <c r="BU587" i="9"/>
  <c r="C588" i="9"/>
  <c r="AN588" i="9" s="1"/>
  <c r="D588" i="9"/>
  <c r="AO588" i="9" s="1"/>
  <c r="E588" i="9"/>
  <c r="AP588" i="9" s="1"/>
  <c r="AQ588" i="9"/>
  <c r="AR588" i="9"/>
  <c r="AS588" i="9"/>
  <c r="AT588" i="9"/>
  <c r="AU588" i="9"/>
  <c r="AV588" i="9"/>
  <c r="AW588" i="9"/>
  <c r="AX588" i="9"/>
  <c r="AY588" i="9"/>
  <c r="AZ588" i="9"/>
  <c r="BA588" i="9"/>
  <c r="BB588" i="9"/>
  <c r="BC588" i="9"/>
  <c r="BD588" i="9"/>
  <c r="BE588" i="9"/>
  <c r="BF588" i="9"/>
  <c r="BG588" i="9"/>
  <c r="BH588" i="9"/>
  <c r="BI588" i="9"/>
  <c r="BJ588" i="9"/>
  <c r="BK588" i="9"/>
  <c r="BL588" i="9"/>
  <c r="BM588" i="9"/>
  <c r="BN588" i="9"/>
  <c r="BO588" i="9"/>
  <c r="BP588" i="9"/>
  <c r="BQ588" i="9"/>
  <c r="BR588" i="9"/>
  <c r="BS588" i="9"/>
  <c r="BT588" i="9"/>
  <c r="BU588" i="9"/>
  <c r="C589" i="9"/>
  <c r="AN589" i="9" s="1"/>
  <c r="D589" i="9"/>
  <c r="AO589" i="9" s="1"/>
  <c r="E589" i="9"/>
  <c r="AP589" i="9" s="1"/>
  <c r="AQ589" i="9"/>
  <c r="AR589" i="9"/>
  <c r="AS589" i="9"/>
  <c r="AT589" i="9"/>
  <c r="AU589" i="9"/>
  <c r="AV589" i="9"/>
  <c r="AW589" i="9"/>
  <c r="AX589" i="9"/>
  <c r="AY589" i="9"/>
  <c r="AZ589" i="9"/>
  <c r="BA589" i="9"/>
  <c r="BB589" i="9"/>
  <c r="BC589" i="9"/>
  <c r="BD589" i="9"/>
  <c r="BE589" i="9"/>
  <c r="BF589" i="9"/>
  <c r="BG589" i="9"/>
  <c r="BH589" i="9"/>
  <c r="BI589" i="9"/>
  <c r="BJ589" i="9"/>
  <c r="BK589" i="9"/>
  <c r="BL589" i="9"/>
  <c r="BM589" i="9"/>
  <c r="BN589" i="9"/>
  <c r="BO589" i="9"/>
  <c r="BP589" i="9"/>
  <c r="BQ589" i="9"/>
  <c r="BR589" i="9"/>
  <c r="BS589" i="9"/>
  <c r="BT589" i="9"/>
  <c r="BU589" i="9"/>
  <c r="C590" i="9"/>
  <c r="AN590" i="9" s="1"/>
  <c r="D590" i="9"/>
  <c r="E590" i="9"/>
  <c r="AP590" i="9" s="1"/>
  <c r="AO590" i="9"/>
  <c r="AQ590" i="9"/>
  <c r="AR590" i="9"/>
  <c r="AS590" i="9"/>
  <c r="AT590" i="9"/>
  <c r="AU590" i="9"/>
  <c r="AV590" i="9"/>
  <c r="AW590" i="9"/>
  <c r="AX590" i="9"/>
  <c r="AY590" i="9"/>
  <c r="AZ590" i="9"/>
  <c r="BA590" i="9"/>
  <c r="BB590" i="9"/>
  <c r="BC590" i="9"/>
  <c r="BD590" i="9"/>
  <c r="BE590" i="9"/>
  <c r="BF590" i="9"/>
  <c r="BG590" i="9"/>
  <c r="BH590" i="9"/>
  <c r="BI590" i="9"/>
  <c r="BJ590" i="9"/>
  <c r="BK590" i="9"/>
  <c r="BL590" i="9"/>
  <c r="BM590" i="9"/>
  <c r="BN590" i="9"/>
  <c r="BO590" i="9"/>
  <c r="BP590" i="9"/>
  <c r="BQ590" i="9"/>
  <c r="BR590" i="9"/>
  <c r="BS590" i="9"/>
  <c r="BT590" i="9"/>
  <c r="BU590" i="9"/>
  <c r="C591" i="9"/>
  <c r="D591" i="9"/>
  <c r="AO591" i="9" s="1"/>
  <c r="E591" i="9"/>
  <c r="AP591" i="9" s="1"/>
  <c r="AR591" i="9"/>
  <c r="BP591" i="9"/>
  <c r="AN591" i="9"/>
  <c r="AQ591" i="9"/>
  <c r="AS591" i="9"/>
  <c r="AT591" i="9"/>
  <c r="AU591" i="9"/>
  <c r="AV591" i="9"/>
  <c r="AW591" i="9"/>
  <c r="AX591" i="9"/>
  <c r="AY591" i="9"/>
  <c r="AZ591" i="9"/>
  <c r="BA591" i="9"/>
  <c r="BB591" i="9"/>
  <c r="BC591" i="9"/>
  <c r="BD591" i="9"/>
  <c r="BE591" i="9"/>
  <c r="BF591" i="9"/>
  <c r="BG591" i="9"/>
  <c r="BH591" i="9"/>
  <c r="BI591" i="9"/>
  <c r="BJ591" i="9"/>
  <c r="BK591" i="9"/>
  <c r="BL591" i="9"/>
  <c r="BM591" i="9"/>
  <c r="BN591" i="9"/>
  <c r="BO591" i="9"/>
  <c r="BQ591" i="9"/>
  <c r="BR591" i="9"/>
  <c r="BS591" i="9"/>
  <c r="BT591" i="9"/>
  <c r="BU591" i="9"/>
  <c r="C592" i="9"/>
  <c r="AN592" i="9" s="1"/>
  <c r="D592" i="9"/>
  <c r="AO592" i="9" s="1"/>
  <c r="E592" i="9"/>
  <c r="AP592" i="9" s="1"/>
  <c r="AT592" i="9"/>
  <c r="AQ592" i="9"/>
  <c r="AR592" i="9"/>
  <c r="AS592" i="9"/>
  <c r="AU592" i="9"/>
  <c r="AV592" i="9"/>
  <c r="AW592" i="9"/>
  <c r="AX592" i="9"/>
  <c r="AY592" i="9"/>
  <c r="AZ592" i="9"/>
  <c r="BA592" i="9"/>
  <c r="BB592" i="9"/>
  <c r="BC592" i="9"/>
  <c r="BD592" i="9"/>
  <c r="BE592" i="9"/>
  <c r="BF592" i="9"/>
  <c r="BG592" i="9"/>
  <c r="BH592" i="9"/>
  <c r="BI592" i="9"/>
  <c r="BJ592" i="9"/>
  <c r="BK592" i="9"/>
  <c r="BL592" i="9"/>
  <c r="BM592" i="9"/>
  <c r="BN592" i="9"/>
  <c r="BO592" i="9"/>
  <c r="BP592" i="9"/>
  <c r="BQ592" i="9"/>
  <c r="BR592" i="9"/>
  <c r="BS592" i="9"/>
  <c r="BT592" i="9"/>
  <c r="BU592" i="9"/>
  <c r="C593" i="9"/>
  <c r="AN593" i="9" s="1"/>
  <c r="D593" i="9"/>
  <c r="E593" i="9"/>
  <c r="AP593" i="9" s="1"/>
  <c r="AO593" i="9"/>
  <c r="AQ593" i="9"/>
  <c r="AR593" i="9"/>
  <c r="AS593" i="9"/>
  <c r="AT593" i="9"/>
  <c r="AU593" i="9"/>
  <c r="AV593" i="9"/>
  <c r="AW593" i="9"/>
  <c r="AX593" i="9"/>
  <c r="AY593" i="9"/>
  <c r="AZ593" i="9"/>
  <c r="BA593" i="9"/>
  <c r="BB593" i="9"/>
  <c r="BC593" i="9"/>
  <c r="BD593" i="9"/>
  <c r="BE593" i="9"/>
  <c r="BF593" i="9"/>
  <c r="BG593" i="9"/>
  <c r="BH593" i="9"/>
  <c r="BI593" i="9"/>
  <c r="BJ593" i="9"/>
  <c r="BK593" i="9"/>
  <c r="BL593" i="9"/>
  <c r="BM593" i="9"/>
  <c r="BN593" i="9"/>
  <c r="BO593" i="9"/>
  <c r="BP593" i="9"/>
  <c r="BQ593" i="9"/>
  <c r="BR593" i="9"/>
  <c r="BS593" i="9"/>
  <c r="BT593" i="9"/>
  <c r="BU593" i="9"/>
  <c r="C594" i="9"/>
  <c r="AN594" i="9" s="1"/>
  <c r="D594" i="9"/>
  <c r="AO594" i="9" s="1"/>
  <c r="E594" i="9"/>
  <c r="AP594" i="9" s="1"/>
  <c r="AQ594" i="9"/>
  <c r="AR594" i="9"/>
  <c r="AS594" i="9"/>
  <c r="AT594" i="9"/>
  <c r="AU594" i="9"/>
  <c r="AV594" i="9"/>
  <c r="AW594" i="9"/>
  <c r="AX594" i="9"/>
  <c r="AY594" i="9"/>
  <c r="AZ594" i="9"/>
  <c r="BA594" i="9"/>
  <c r="BB594" i="9"/>
  <c r="BC594" i="9"/>
  <c r="BD594" i="9"/>
  <c r="BE594" i="9"/>
  <c r="BF594" i="9"/>
  <c r="BG594" i="9"/>
  <c r="BH594" i="9"/>
  <c r="BI594" i="9"/>
  <c r="BJ594" i="9"/>
  <c r="BK594" i="9"/>
  <c r="BL594" i="9"/>
  <c r="BM594" i="9"/>
  <c r="BN594" i="9"/>
  <c r="BO594" i="9"/>
  <c r="BP594" i="9"/>
  <c r="BQ594" i="9"/>
  <c r="BR594" i="9"/>
  <c r="BS594" i="9"/>
  <c r="BT594" i="9"/>
  <c r="BU594" i="9"/>
  <c r="C595" i="9"/>
  <c r="D595" i="9"/>
  <c r="AO595" i="9" s="1"/>
  <c r="E595" i="9"/>
  <c r="AP595" i="9" s="1"/>
  <c r="AN595" i="9"/>
  <c r="AQ595" i="9"/>
  <c r="AR595" i="9"/>
  <c r="AS595" i="9"/>
  <c r="AT595" i="9"/>
  <c r="AU595" i="9"/>
  <c r="AV595" i="9"/>
  <c r="AW595" i="9"/>
  <c r="AX595" i="9"/>
  <c r="AY595" i="9"/>
  <c r="AZ595" i="9"/>
  <c r="BA595" i="9"/>
  <c r="BB595" i="9"/>
  <c r="BC595" i="9"/>
  <c r="BD595" i="9"/>
  <c r="BE595" i="9"/>
  <c r="BF595" i="9"/>
  <c r="BG595" i="9"/>
  <c r="BH595" i="9"/>
  <c r="BI595" i="9"/>
  <c r="BJ595" i="9"/>
  <c r="BK595" i="9"/>
  <c r="BL595" i="9"/>
  <c r="BM595" i="9"/>
  <c r="BN595" i="9"/>
  <c r="BO595" i="9"/>
  <c r="BP595" i="9"/>
  <c r="BQ595" i="9"/>
  <c r="BR595" i="9"/>
  <c r="BS595" i="9"/>
  <c r="BT595" i="9"/>
  <c r="BU595" i="9"/>
  <c r="C596" i="9"/>
  <c r="AN596" i="9" s="1"/>
  <c r="D596" i="9"/>
  <c r="AO596" i="9" s="1"/>
  <c r="E596" i="9"/>
  <c r="AP596" i="9" s="1"/>
  <c r="AQ596" i="9"/>
  <c r="AR596" i="9"/>
  <c r="AS596" i="9"/>
  <c r="AT596" i="9"/>
  <c r="AU596" i="9"/>
  <c r="AV596" i="9"/>
  <c r="AW596" i="9"/>
  <c r="AX596" i="9"/>
  <c r="AY596" i="9"/>
  <c r="AZ596" i="9"/>
  <c r="BA596" i="9"/>
  <c r="BB596" i="9"/>
  <c r="BC596" i="9"/>
  <c r="BD596" i="9"/>
  <c r="BE596" i="9"/>
  <c r="BF596" i="9"/>
  <c r="BG596" i="9"/>
  <c r="BH596" i="9"/>
  <c r="BI596" i="9"/>
  <c r="BJ596" i="9"/>
  <c r="BK596" i="9"/>
  <c r="BL596" i="9"/>
  <c r="BM596" i="9"/>
  <c r="BN596" i="9"/>
  <c r="BO596" i="9"/>
  <c r="BP596" i="9"/>
  <c r="BQ596" i="9"/>
  <c r="BR596" i="9"/>
  <c r="BS596" i="9"/>
  <c r="BT596" i="9"/>
  <c r="BU596" i="9"/>
  <c r="C597" i="9"/>
  <c r="D597" i="9"/>
  <c r="E597" i="9"/>
  <c r="AR597" i="9"/>
  <c r="AN597" i="9"/>
  <c r="AO597" i="9"/>
  <c r="AP597" i="9"/>
  <c r="AQ597" i="9"/>
  <c r="AS597" i="9"/>
  <c r="AT597" i="9"/>
  <c r="AU597" i="9"/>
  <c r="AV597" i="9"/>
  <c r="AW597" i="9"/>
  <c r="AX597" i="9"/>
  <c r="AY597" i="9"/>
  <c r="AZ597" i="9"/>
  <c r="BA597" i="9"/>
  <c r="BB597" i="9"/>
  <c r="BC597" i="9"/>
  <c r="BD597" i="9"/>
  <c r="BE597" i="9"/>
  <c r="BF597" i="9"/>
  <c r="BG597" i="9"/>
  <c r="BH597" i="9"/>
  <c r="BI597" i="9"/>
  <c r="BJ597" i="9"/>
  <c r="BK597" i="9"/>
  <c r="BL597" i="9"/>
  <c r="BM597" i="9"/>
  <c r="BN597" i="9"/>
  <c r="BO597" i="9"/>
  <c r="BP597" i="9"/>
  <c r="BQ597" i="9"/>
  <c r="BR597" i="9"/>
  <c r="BS597" i="9"/>
  <c r="BT597" i="9"/>
  <c r="BU597" i="9"/>
  <c r="C598" i="9"/>
  <c r="AN598" i="9" s="1"/>
  <c r="D598" i="9"/>
  <c r="AO598" i="9" s="1"/>
  <c r="E598" i="9"/>
  <c r="AP598" i="9" s="1"/>
  <c r="AQ598" i="9"/>
  <c r="AR598" i="9"/>
  <c r="AS598" i="9"/>
  <c r="AT598" i="9"/>
  <c r="AU598" i="9"/>
  <c r="AV598" i="9"/>
  <c r="AW598" i="9"/>
  <c r="AX598" i="9"/>
  <c r="AY598" i="9"/>
  <c r="AZ598" i="9"/>
  <c r="BA598" i="9"/>
  <c r="BB598" i="9"/>
  <c r="BC598" i="9"/>
  <c r="BD598" i="9"/>
  <c r="BE598" i="9"/>
  <c r="BF598" i="9"/>
  <c r="BG598" i="9"/>
  <c r="BH598" i="9"/>
  <c r="BI598" i="9"/>
  <c r="BJ598" i="9"/>
  <c r="BK598" i="9"/>
  <c r="BL598" i="9"/>
  <c r="BM598" i="9"/>
  <c r="BN598" i="9"/>
  <c r="BO598" i="9"/>
  <c r="BP598" i="9"/>
  <c r="BQ598" i="9"/>
  <c r="BR598" i="9"/>
  <c r="BS598" i="9"/>
  <c r="BT598" i="9"/>
  <c r="BU598" i="9"/>
  <c r="C599" i="9"/>
  <c r="AN599" i="9" s="1"/>
  <c r="D599" i="9"/>
  <c r="AO599" i="9" s="1"/>
  <c r="E599" i="9"/>
  <c r="AP599" i="9" s="1"/>
  <c r="AQ599" i="9"/>
  <c r="AR599" i="9"/>
  <c r="AS599" i="9"/>
  <c r="AT599" i="9"/>
  <c r="AU599" i="9"/>
  <c r="AV599" i="9"/>
  <c r="AW599" i="9"/>
  <c r="AX599" i="9"/>
  <c r="AY599" i="9"/>
  <c r="AZ599" i="9"/>
  <c r="BA599" i="9"/>
  <c r="BB599" i="9"/>
  <c r="BC599" i="9"/>
  <c r="BD599" i="9"/>
  <c r="BE599" i="9"/>
  <c r="BF599" i="9"/>
  <c r="BG599" i="9"/>
  <c r="BH599" i="9"/>
  <c r="BI599" i="9"/>
  <c r="BJ599" i="9"/>
  <c r="BK599" i="9"/>
  <c r="BL599" i="9"/>
  <c r="BM599" i="9"/>
  <c r="BN599" i="9"/>
  <c r="BO599" i="9"/>
  <c r="BP599" i="9"/>
  <c r="BQ599" i="9"/>
  <c r="BR599" i="9"/>
  <c r="BS599" i="9"/>
  <c r="BT599" i="9"/>
  <c r="BU599" i="9"/>
  <c r="C600" i="9"/>
  <c r="AN600" i="9" s="1"/>
  <c r="D600" i="9"/>
  <c r="AO600" i="9" s="1"/>
  <c r="E600" i="9"/>
  <c r="AP600" i="9" s="1"/>
  <c r="AQ600" i="9"/>
  <c r="AR600" i="9"/>
  <c r="AS600" i="9"/>
  <c r="AT600" i="9"/>
  <c r="AU600" i="9"/>
  <c r="AV600" i="9"/>
  <c r="AW600" i="9"/>
  <c r="AX600" i="9"/>
  <c r="AY600" i="9"/>
  <c r="AZ600" i="9"/>
  <c r="BA600" i="9"/>
  <c r="BB600" i="9"/>
  <c r="BC600" i="9"/>
  <c r="BD600" i="9"/>
  <c r="BE600" i="9"/>
  <c r="BF600" i="9"/>
  <c r="BG600" i="9"/>
  <c r="BH600" i="9"/>
  <c r="BI600" i="9"/>
  <c r="BJ600" i="9"/>
  <c r="BK600" i="9"/>
  <c r="BL600" i="9"/>
  <c r="BM600" i="9"/>
  <c r="BN600" i="9"/>
  <c r="BO600" i="9"/>
  <c r="BP600" i="9"/>
  <c r="BQ600" i="9"/>
  <c r="BR600" i="9"/>
  <c r="BS600" i="9"/>
  <c r="BT600" i="9"/>
  <c r="BU600" i="9"/>
  <c r="C601" i="9"/>
  <c r="AN601" i="9" s="1"/>
  <c r="D601" i="9"/>
  <c r="AO601" i="9" s="1"/>
  <c r="E601" i="9"/>
  <c r="AP601" i="9" s="1"/>
  <c r="AQ601" i="9"/>
  <c r="AR601" i="9"/>
  <c r="AS601" i="9"/>
  <c r="AT601" i="9"/>
  <c r="AU601" i="9"/>
  <c r="AV601" i="9"/>
  <c r="AW601" i="9"/>
  <c r="AX601" i="9"/>
  <c r="AY601" i="9"/>
  <c r="AZ601" i="9"/>
  <c r="BA601" i="9"/>
  <c r="BB601" i="9"/>
  <c r="BC601" i="9"/>
  <c r="BD601" i="9"/>
  <c r="BE601" i="9"/>
  <c r="BF601" i="9"/>
  <c r="BG601" i="9"/>
  <c r="BH601" i="9"/>
  <c r="BI601" i="9"/>
  <c r="BJ601" i="9"/>
  <c r="BK601" i="9"/>
  <c r="BL601" i="9"/>
  <c r="BM601" i="9"/>
  <c r="BN601" i="9"/>
  <c r="BO601" i="9"/>
  <c r="BP601" i="9"/>
  <c r="BQ601" i="9"/>
  <c r="BR601" i="9"/>
  <c r="BS601" i="9"/>
  <c r="BT601" i="9"/>
  <c r="BU601" i="9"/>
  <c r="C602" i="9"/>
  <c r="AN602" i="9" s="1"/>
  <c r="D602" i="9"/>
  <c r="AO602" i="9" s="1"/>
  <c r="E602" i="9"/>
  <c r="AP602" i="9" s="1"/>
  <c r="AQ602" i="9"/>
  <c r="AR602" i="9"/>
  <c r="AS602" i="9"/>
  <c r="AT602" i="9"/>
  <c r="AU602" i="9"/>
  <c r="AV602" i="9"/>
  <c r="AW602" i="9"/>
  <c r="AX602" i="9"/>
  <c r="AY602" i="9"/>
  <c r="AZ602" i="9"/>
  <c r="BA602" i="9"/>
  <c r="BB602" i="9"/>
  <c r="BC602" i="9"/>
  <c r="BD602" i="9"/>
  <c r="BE602" i="9"/>
  <c r="BF602" i="9"/>
  <c r="BG602" i="9"/>
  <c r="BH602" i="9"/>
  <c r="BI602" i="9"/>
  <c r="BJ602" i="9"/>
  <c r="BK602" i="9"/>
  <c r="BL602" i="9"/>
  <c r="BM602" i="9"/>
  <c r="BN602" i="9"/>
  <c r="BO602" i="9"/>
  <c r="BP602" i="9"/>
  <c r="BQ602" i="9"/>
  <c r="BR602" i="9"/>
  <c r="BS602" i="9"/>
  <c r="BT602" i="9"/>
  <c r="BU602" i="9"/>
  <c r="C603" i="9"/>
  <c r="AN603" i="9" s="1"/>
  <c r="D603" i="9"/>
  <c r="AO603" i="9" s="1"/>
  <c r="E603" i="9"/>
  <c r="AP603" i="9" s="1"/>
  <c r="AQ603" i="9"/>
  <c r="AR603" i="9"/>
  <c r="AS603" i="9"/>
  <c r="AT603" i="9"/>
  <c r="AU603" i="9"/>
  <c r="AV603" i="9"/>
  <c r="AW603" i="9"/>
  <c r="AX603" i="9"/>
  <c r="AY603" i="9"/>
  <c r="AZ603" i="9"/>
  <c r="BA603" i="9"/>
  <c r="BB603" i="9"/>
  <c r="BC603" i="9"/>
  <c r="BD603" i="9"/>
  <c r="BE603" i="9"/>
  <c r="BF603" i="9"/>
  <c r="BG603" i="9"/>
  <c r="BH603" i="9"/>
  <c r="BI603" i="9"/>
  <c r="BJ603" i="9"/>
  <c r="BK603" i="9"/>
  <c r="BL603" i="9"/>
  <c r="BM603" i="9"/>
  <c r="BN603" i="9"/>
  <c r="BO603" i="9"/>
  <c r="BP603" i="9"/>
  <c r="BQ603" i="9"/>
  <c r="BR603" i="9"/>
  <c r="BS603" i="9"/>
  <c r="BT603" i="9"/>
  <c r="BU603" i="9"/>
  <c r="C604" i="9"/>
  <c r="AN604" i="9" s="1"/>
  <c r="D604" i="9"/>
  <c r="AO604" i="9" s="1"/>
  <c r="E604" i="9"/>
  <c r="AP604" i="9" s="1"/>
  <c r="AQ604" i="9"/>
  <c r="AR604" i="9"/>
  <c r="AS604" i="9"/>
  <c r="AT604" i="9"/>
  <c r="AU604" i="9"/>
  <c r="AV604" i="9"/>
  <c r="AW604" i="9"/>
  <c r="AX604" i="9"/>
  <c r="AY604" i="9"/>
  <c r="AZ604" i="9"/>
  <c r="BA604" i="9"/>
  <c r="BB604" i="9"/>
  <c r="BC604" i="9"/>
  <c r="BD604" i="9"/>
  <c r="BE604" i="9"/>
  <c r="BF604" i="9"/>
  <c r="BG604" i="9"/>
  <c r="BH604" i="9"/>
  <c r="BI604" i="9"/>
  <c r="BJ604" i="9"/>
  <c r="BK604" i="9"/>
  <c r="BL604" i="9"/>
  <c r="BM604" i="9"/>
  <c r="BN604" i="9"/>
  <c r="BO604" i="9"/>
  <c r="BP604" i="9"/>
  <c r="BQ604" i="9"/>
  <c r="BR604" i="9"/>
  <c r="BS604" i="9"/>
  <c r="BT604" i="9"/>
  <c r="BU604" i="9"/>
  <c r="C605" i="9"/>
  <c r="AN605" i="9" s="1"/>
  <c r="D605" i="9"/>
  <c r="AO605" i="9" s="1"/>
  <c r="E605" i="9"/>
  <c r="AP605" i="9" s="1"/>
  <c r="AQ605" i="9"/>
  <c r="AR605" i="9"/>
  <c r="AS605" i="9"/>
  <c r="AT605" i="9"/>
  <c r="AU605" i="9"/>
  <c r="AV605" i="9"/>
  <c r="AW605" i="9"/>
  <c r="AX605" i="9"/>
  <c r="AY605" i="9"/>
  <c r="AZ605" i="9"/>
  <c r="BA605" i="9"/>
  <c r="BB605" i="9"/>
  <c r="BC605" i="9"/>
  <c r="BD605" i="9"/>
  <c r="BE605" i="9"/>
  <c r="BF605" i="9"/>
  <c r="BG605" i="9"/>
  <c r="BH605" i="9"/>
  <c r="BI605" i="9"/>
  <c r="BJ605" i="9"/>
  <c r="BK605" i="9"/>
  <c r="BL605" i="9"/>
  <c r="BM605" i="9"/>
  <c r="BN605" i="9"/>
  <c r="BO605" i="9"/>
  <c r="BP605" i="9"/>
  <c r="BQ605" i="9"/>
  <c r="BR605" i="9"/>
  <c r="BS605" i="9"/>
  <c r="BT605" i="9"/>
  <c r="BU605" i="9"/>
  <c r="C606" i="9"/>
  <c r="D606" i="9"/>
  <c r="AO606" i="9" s="1"/>
  <c r="E606" i="9"/>
  <c r="AP606" i="9" s="1"/>
  <c r="AN606" i="9"/>
  <c r="AQ606" i="9"/>
  <c r="AR606" i="9"/>
  <c r="AS606" i="9"/>
  <c r="AT606" i="9"/>
  <c r="AU606" i="9"/>
  <c r="AV606" i="9"/>
  <c r="AW606" i="9"/>
  <c r="AX606" i="9"/>
  <c r="AY606" i="9"/>
  <c r="AZ606" i="9"/>
  <c r="BA606" i="9"/>
  <c r="BB606" i="9"/>
  <c r="BC606" i="9"/>
  <c r="BD606" i="9"/>
  <c r="BE606" i="9"/>
  <c r="BF606" i="9"/>
  <c r="BG606" i="9"/>
  <c r="BH606" i="9"/>
  <c r="BI606" i="9"/>
  <c r="BJ606" i="9"/>
  <c r="BK606" i="9"/>
  <c r="BL606" i="9"/>
  <c r="BM606" i="9"/>
  <c r="BN606" i="9"/>
  <c r="BO606" i="9"/>
  <c r="BP606" i="9"/>
  <c r="BQ606" i="9"/>
  <c r="BR606" i="9"/>
  <c r="BS606" i="9"/>
  <c r="BT606" i="9"/>
  <c r="BU606" i="9"/>
  <c r="C607" i="9"/>
  <c r="D607" i="9"/>
  <c r="E607" i="9"/>
  <c r="BD607" i="9"/>
  <c r="BE607" i="9"/>
  <c r="BF607" i="9"/>
  <c r="BG607" i="9"/>
  <c r="BH607" i="9"/>
  <c r="BI607" i="9"/>
  <c r="BJ607" i="9"/>
  <c r="BK607" i="9"/>
  <c r="BL607" i="9"/>
  <c r="BM607" i="9"/>
  <c r="BN607" i="9"/>
  <c r="BO607" i="9"/>
  <c r="BP607" i="9"/>
  <c r="BQ607" i="9"/>
  <c r="BR607" i="9"/>
  <c r="BS607" i="9"/>
  <c r="BT607" i="9"/>
  <c r="BU607" i="9"/>
  <c r="AN607" i="9"/>
  <c r="AO607" i="9"/>
  <c r="AP607" i="9"/>
  <c r="AQ607" i="9"/>
  <c r="AR607" i="9"/>
  <c r="AS607" i="9"/>
  <c r="AT607" i="9"/>
  <c r="AU607" i="9"/>
  <c r="AV607" i="9"/>
  <c r="AW607" i="9"/>
  <c r="AX607" i="9"/>
  <c r="AY607" i="9"/>
  <c r="AZ607" i="9"/>
  <c r="BA607" i="9"/>
  <c r="BB607" i="9"/>
  <c r="BC607" i="9"/>
  <c r="C608" i="9"/>
  <c r="D608" i="9"/>
  <c r="AO608" i="9" s="1"/>
  <c r="E608" i="9"/>
  <c r="AP608" i="9" s="1"/>
  <c r="AQ608" i="9"/>
  <c r="AR608" i="9"/>
  <c r="AS608" i="9"/>
  <c r="AT608" i="9"/>
  <c r="AU608" i="9"/>
  <c r="AV608" i="9"/>
  <c r="AW608" i="9"/>
  <c r="AX608" i="9"/>
  <c r="AY608" i="9"/>
  <c r="AZ608" i="9"/>
  <c r="BA608" i="9"/>
  <c r="BB608" i="9"/>
  <c r="BC608" i="9"/>
  <c r="BD608" i="9"/>
  <c r="BE608" i="9"/>
  <c r="BF608" i="9"/>
  <c r="BS608" i="9"/>
  <c r="BU608" i="9"/>
  <c r="BG608" i="9"/>
  <c r="BH608" i="9"/>
  <c r="BI608" i="9"/>
  <c r="BJ608" i="9"/>
  <c r="BK608" i="9"/>
  <c r="BL608" i="9"/>
  <c r="BM608" i="9"/>
  <c r="BN608" i="9"/>
  <c r="BO608" i="9"/>
  <c r="BP608" i="9"/>
  <c r="BQ608" i="9"/>
  <c r="BR608" i="9"/>
  <c r="BT608" i="9"/>
  <c r="C609" i="9"/>
  <c r="AN609" i="9" s="1"/>
  <c r="D609" i="9"/>
  <c r="AO609" i="9" s="1"/>
  <c r="E609" i="9"/>
  <c r="AP609" i="9" s="1"/>
  <c r="AQ609" i="9"/>
  <c r="AR609" i="9"/>
  <c r="AS609" i="9"/>
  <c r="AT609" i="9"/>
  <c r="AU609" i="9"/>
  <c r="AV609" i="9"/>
  <c r="AW609" i="9"/>
  <c r="AX609" i="9"/>
  <c r="AY609" i="9"/>
  <c r="AZ609" i="9"/>
  <c r="BA609" i="9"/>
  <c r="BB609" i="9"/>
  <c r="BC609" i="9"/>
  <c r="BD609" i="9"/>
  <c r="BE609" i="9"/>
  <c r="BF609" i="9"/>
  <c r="BG609" i="9"/>
  <c r="BH609" i="9"/>
  <c r="BI609" i="9"/>
  <c r="BJ609" i="9"/>
  <c r="BK609" i="9"/>
  <c r="BL609" i="9"/>
  <c r="BM609" i="9"/>
  <c r="BN609" i="9"/>
  <c r="BO609" i="9"/>
  <c r="BP609" i="9"/>
  <c r="BQ609" i="9"/>
  <c r="BR609" i="9"/>
  <c r="BS609" i="9"/>
  <c r="BT609" i="9"/>
  <c r="BU609" i="9"/>
  <c r="C610" i="9"/>
  <c r="AN610" i="9" s="1"/>
  <c r="D610" i="9"/>
  <c r="AO610" i="9" s="1"/>
  <c r="E610" i="9"/>
  <c r="AP610" i="9" s="1"/>
  <c r="AQ610" i="9"/>
  <c r="AR610" i="9"/>
  <c r="AS610" i="9"/>
  <c r="AT610" i="9"/>
  <c r="AU610" i="9"/>
  <c r="AV610" i="9"/>
  <c r="AW610" i="9"/>
  <c r="AX610" i="9"/>
  <c r="AY610" i="9"/>
  <c r="AZ610" i="9"/>
  <c r="BA610" i="9"/>
  <c r="BB610" i="9"/>
  <c r="BC610" i="9"/>
  <c r="BD610" i="9"/>
  <c r="BE610" i="9"/>
  <c r="BF610" i="9"/>
  <c r="BG610" i="9"/>
  <c r="BH610" i="9"/>
  <c r="BI610" i="9"/>
  <c r="BJ610" i="9"/>
  <c r="BK610" i="9"/>
  <c r="BL610" i="9"/>
  <c r="BM610" i="9"/>
  <c r="BN610" i="9"/>
  <c r="BO610" i="9"/>
  <c r="BP610" i="9"/>
  <c r="BQ610" i="9"/>
  <c r="BR610" i="9"/>
  <c r="BS610" i="9"/>
  <c r="BT610" i="9"/>
  <c r="BU610" i="9"/>
  <c r="C611" i="9"/>
  <c r="AN611" i="9" s="1"/>
  <c r="D611" i="9"/>
  <c r="AO611" i="9" s="1"/>
  <c r="E611" i="9"/>
  <c r="AZ611" i="9"/>
  <c r="AP611" i="9"/>
  <c r="AQ611" i="9"/>
  <c r="AR611" i="9"/>
  <c r="AS611" i="9"/>
  <c r="AT611" i="9"/>
  <c r="AU611" i="9"/>
  <c r="AV611" i="9"/>
  <c r="AW611" i="9"/>
  <c r="AX611" i="9"/>
  <c r="AY611" i="9"/>
  <c r="BA611" i="9"/>
  <c r="BB611" i="9"/>
  <c r="BC611" i="9"/>
  <c r="BD611" i="9"/>
  <c r="BE611" i="9"/>
  <c r="BF611" i="9"/>
  <c r="BG611" i="9"/>
  <c r="BH611" i="9"/>
  <c r="BI611" i="9"/>
  <c r="BJ611" i="9"/>
  <c r="BK611" i="9"/>
  <c r="BL611" i="9"/>
  <c r="BM611" i="9"/>
  <c r="BN611" i="9"/>
  <c r="BO611" i="9"/>
  <c r="BP611" i="9"/>
  <c r="BQ611" i="9"/>
  <c r="BR611" i="9"/>
  <c r="BS611" i="9"/>
  <c r="BT611" i="9"/>
  <c r="BU611" i="9"/>
  <c r="C612" i="9"/>
  <c r="AN612" i="9" s="1"/>
  <c r="D612" i="9"/>
  <c r="AO612" i="9" s="1"/>
  <c r="E612" i="9"/>
  <c r="AP612" i="9" s="1"/>
  <c r="AQ612" i="9"/>
  <c r="AR612" i="9"/>
  <c r="AS612" i="9"/>
  <c r="AT612" i="9"/>
  <c r="AU612" i="9"/>
  <c r="AV612" i="9"/>
  <c r="AW612" i="9"/>
  <c r="AX612" i="9"/>
  <c r="AY612" i="9"/>
  <c r="AZ612" i="9"/>
  <c r="BA612" i="9"/>
  <c r="BB612" i="9"/>
  <c r="BC612" i="9"/>
  <c r="BD612" i="9"/>
  <c r="BE612" i="9"/>
  <c r="BF612" i="9"/>
  <c r="BG612" i="9"/>
  <c r="BH612" i="9"/>
  <c r="BI612" i="9"/>
  <c r="BJ612" i="9"/>
  <c r="BK612" i="9"/>
  <c r="BL612" i="9"/>
  <c r="BM612" i="9"/>
  <c r="BN612" i="9"/>
  <c r="BO612" i="9"/>
  <c r="BP612" i="9"/>
  <c r="BQ612" i="9"/>
  <c r="BR612" i="9"/>
  <c r="BS612" i="9"/>
  <c r="BT612" i="9"/>
  <c r="BU612" i="9"/>
  <c r="C613" i="9"/>
  <c r="D613" i="9"/>
  <c r="E613" i="9"/>
  <c r="AP613" i="9" s="1"/>
  <c r="AN613" i="9"/>
  <c r="AO613" i="9"/>
  <c r="AQ613" i="9"/>
  <c r="AR613" i="9"/>
  <c r="AS613" i="9"/>
  <c r="AT613" i="9"/>
  <c r="AU613" i="9"/>
  <c r="AV613" i="9"/>
  <c r="AW613" i="9"/>
  <c r="AX613" i="9"/>
  <c r="AY613" i="9"/>
  <c r="AZ613" i="9"/>
  <c r="BA613" i="9"/>
  <c r="BB613" i="9"/>
  <c r="BC613" i="9"/>
  <c r="BD613" i="9"/>
  <c r="BE613" i="9"/>
  <c r="BF613" i="9"/>
  <c r="BG613" i="9"/>
  <c r="BH613" i="9"/>
  <c r="BI613" i="9"/>
  <c r="BJ613" i="9"/>
  <c r="BK613" i="9"/>
  <c r="BL613" i="9"/>
  <c r="BM613" i="9"/>
  <c r="BN613" i="9"/>
  <c r="BO613" i="9"/>
  <c r="BP613" i="9"/>
  <c r="BQ613" i="9"/>
  <c r="BR613" i="9"/>
  <c r="BS613" i="9"/>
  <c r="BT613" i="9"/>
  <c r="BU613" i="9"/>
  <c r="C614" i="9"/>
  <c r="AN614" i="9" s="1"/>
  <c r="D614" i="9"/>
  <c r="E614" i="9"/>
  <c r="AP614" i="9" s="1"/>
  <c r="AW614" i="9"/>
  <c r="AO614" i="9"/>
  <c r="AQ614" i="9"/>
  <c r="AR614" i="9"/>
  <c r="AS614" i="9"/>
  <c r="AT614" i="9"/>
  <c r="AU614" i="9"/>
  <c r="AV614" i="9"/>
  <c r="AX614" i="9"/>
  <c r="AY614" i="9"/>
  <c r="AZ614" i="9"/>
  <c r="BA614" i="9"/>
  <c r="BB614" i="9"/>
  <c r="BC614" i="9"/>
  <c r="BD614" i="9"/>
  <c r="BE614" i="9"/>
  <c r="BF614" i="9"/>
  <c r="BG614" i="9"/>
  <c r="BH614" i="9"/>
  <c r="BI614" i="9"/>
  <c r="BJ614" i="9"/>
  <c r="BK614" i="9"/>
  <c r="BL614" i="9"/>
  <c r="BM614" i="9"/>
  <c r="BN614" i="9"/>
  <c r="BO614" i="9"/>
  <c r="BP614" i="9"/>
  <c r="BQ614" i="9"/>
  <c r="BR614" i="9"/>
  <c r="BS614" i="9"/>
  <c r="BT614" i="9"/>
  <c r="BU614" i="9"/>
  <c r="C615" i="9"/>
  <c r="AN615" i="9" s="1"/>
  <c r="D615" i="9"/>
  <c r="AO615" i="9" s="1"/>
  <c r="E615" i="9"/>
  <c r="AP615" i="9" s="1"/>
  <c r="AQ615" i="9"/>
  <c r="AR615" i="9"/>
  <c r="AS615" i="9"/>
  <c r="AT615" i="9"/>
  <c r="AU615" i="9"/>
  <c r="AV615" i="9"/>
  <c r="AW615" i="9"/>
  <c r="AX615" i="9"/>
  <c r="AY615" i="9"/>
  <c r="AZ615" i="9"/>
  <c r="BA615" i="9"/>
  <c r="BB615" i="9"/>
  <c r="BC615" i="9"/>
  <c r="BD615" i="9"/>
  <c r="BE615" i="9"/>
  <c r="BF615" i="9"/>
  <c r="BG615" i="9"/>
  <c r="BH615" i="9"/>
  <c r="BI615" i="9"/>
  <c r="BJ615" i="9"/>
  <c r="BK615" i="9"/>
  <c r="BL615" i="9"/>
  <c r="BM615" i="9"/>
  <c r="BN615" i="9"/>
  <c r="BO615" i="9"/>
  <c r="BP615" i="9"/>
  <c r="BQ615" i="9"/>
  <c r="BR615" i="9"/>
  <c r="BS615" i="9"/>
  <c r="BT615" i="9"/>
  <c r="BU615" i="9"/>
  <c r="C616" i="9"/>
  <c r="AN616" i="9" s="1"/>
  <c r="D616" i="9"/>
  <c r="AO616" i="9" s="1"/>
  <c r="E616" i="9"/>
  <c r="AP616" i="9" s="1"/>
  <c r="AQ616" i="9"/>
  <c r="AR616" i="9"/>
  <c r="AS616" i="9"/>
  <c r="AT616" i="9"/>
  <c r="AU616" i="9"/>
  <c r="AV616" i="9"/>
  <c r="AW616" i="9"/>
  <c r="AX616" i="9"/>
  <c r="AY616" i="9"/>
  <c r="AZ616" i="9"/>
  <c r="BA616" i="9"/>
  <c r="BB616" i="9"/>
  <c r="BC616" i="9"/>
  <c r="BD616" i="9"/>
  <c r="BE616" i="9"/>
  <c r="BF616" i="9"/>
  <c r="BG616" i="9"/>
  <c r="BH616" i="9"/>
  <c r="BI616" i="9"/>
  <c r="BJ616" i="9"/>
  <c r="BK616" i="9"/>
  <c r="BL616" i="9"/>
  <c r="BM616" i="9"/>
  <c r="BN616" i="9"/>
  <c r="BO616" i="9"/>
  <c r="BP616" i="9"/>
  <c r="BQ616" i="9"/>
  <c r="BR616" i="9"/>
  <c r="BS616" i="9"/>
  <c r="BT616" i="9"/>
  <c r="BU616" i="9"/>
  <c r="C617" i="9"/>
  <c r="AN617" i="9" s="1"/>
  <c r="D617" i="9"/>
  <c r="E617" i="9"/>
  <c r="AX617" i="9"/>
  <c r="AO617" i="9"/>
  <c r="AP617" i="9"/>
  <c r="AQ617" i="9"/>
  <c r="AR617" i="9"/>
  <c r="AS617" i="9"/>
  <c r="AT617" i="9"/>
  <c r="AU617" i="9"/>
  <c r="AV617" i="9"/>
  <c r="AW617" i="9"/>
  <c r="AY617" i="9"/>
  <c r="AZ617" i="9"/>
  <c r="BA617" i="9"/>
  <c r="BB617" i="9"/>
  <c r="BC617" i="9"/>
  <c r="BD617" i="9"/>
  <c r="BE617" i="9"/>
  <c r="BF617" i="9"/>
  <c r="BG617" i="9"/>
  <c r="BH617" i="9"/>
  <c r="BI617" i="9"/>
  <c r="BJ617" i="9"/>
  <c r="BK617" i="9"/>
  <c r="BL617" i="9"/>
  <c r="BM617" i="9"/>
  <c r="BN617" i="9"/>
  <c r="BO617" i="9"/>
  <c r="BP617" i="9"/>
  <c r="BQ617" i="9"/>
  <c r="BR617" i="9"/>
  <c r="BS617" i="9"/>
  <c r="BT617" i="9"/>
  <c r="BU617" i="9"/>
  <c r="C618" i="9"/>
  <c r="AN618" i="9" s="1"/>
  <c r="D618" i="9"/>
  <c r="AO618" i="9" s="1"/>
  <c r="E618" i="9"/>
  <c r="AP618" i="9" s="1"/>
  <c r="AQ618" i="9"/>
  <c r="AR618" i="9"/>
  <c r="AS618" i="9"/>
  <c r="AT618" i="9"/>
  <c r="AU618" i="9"/>
  <c r="AV618" i="9"/>
  <c r="AW618" i="9"/>
  <c r="AX618" i="9"/>
  <c r="AY618" i="9"/>
  <c r="AZ618" i="9"/>
  <c r="BA618" i="9"/>
  <c r="BB618" i="9"/>
  <c r="BC618" i="9"/>
  <c r="BD618" i="9"/>
  <c r="BE618" i="9"/>
  <c r="BF618" i="9"/>
  <c r="BG618" i="9"/>
  <c r="BH618" i="9"/>
  <c r="BI618" i="9"/>
  <c r="BJ618" i="9"/>
  <c r="BK618" i="9"/>
  <c r="BL618" i="9"/>
  <c r="BM618" i="9"/>
  <c r="BN618" i="9"/>
  <c r="BO618" i="9"/>
  <c r="BP618" i="9"/>
  <c r="BQ618" i="9"/>
  <c r="BR618" i="9"/>
  <c r="BS618" i="9"/>
  <c r="BT618" i="9"/>
  <c r="BU618" i="9"/>
  <c r="C619" i="9"/>
  <c r="AN619" i="9" s="1"/>
  <c r="D619" i="9"/>
  <c r="AO619" i="9" s="1"/>
  <c r="E619" i="9"/>
  <c r="AP619" i="9" s="1"/>
  <c r="AQ619" i="9"/>
  <c r="AR619" i="9"/>
  <c r="AS619" i="9"/>
  <c r="AT619" i="9"/>
  <c r="AU619" i="9"/>
  <c r="AV619" i="9"/>
  <c r="AW619" i="9"/>
  <c r="AX619" i="9"/>
  <c r="AY619" i="9"/>
  <c r="AZ619" i="9"/>
  <c r="BA619" i="9"/>
  <c r="BB619" i="9"/>
  <c r="BC619" i="9"/>
  <c r="BD619" i="9"/>
  <c r="BE619" i="9"/>
  <c r="BF619" i="9"/>
  <c r="BG619" i="9"/>
  <c r="BH619" i="9"/>
  <c r="BI619" i="9"/>
  <c r="BJ619" i="9"/>
  <c r="BK619" i="9"/>
  <c r="BL619" i="9"/>
  <c r="BM619" i="9"/>
  <c r="BN619" i="9"/>
  <c r="BO619" i="9"/>
  <c r="BP619" i="9"/>
  <c r="BQ619" i="9"/>
  <c r="BR619" i="9"/>
  <c r="BS619" i="9"/>
  <c r="BT619" i="9"/>
  <c r="BU619" i="9"/>
  <c r="C620" i="9"/>
  <c r="AN620" i="9" s="1"/>
  <c r="D620" i="9"/>
  <c r="AO620" i="9" s="1"/>
  <c r="E620" i="9"/>
  <c r="AP620" i="9" s="1"/>
  <c r="AQ620" i="9"/>
  <c r="AR620" i="9"/>
  <c r="AS620" i="9"/>
  <c r="AT620" i="9"/>
  <c r="AU620" i="9"/>
  <c r="AV620" i="9"/>
  <c r="AW620" i="9"/>
  <c r="AX620" i="9"/>
  <c r="AY620" i="9"/>
  <c r="AZ620" i="9"/>
  <c r="BA620" i="9"/>
  <c r="BB620" i="9"/>
  <c r="BC620" i="9"/>
  <c r="BD620" i="9"/>
  <c r="BE620" i="9"/>
  <c r="BF620" i="9"/>
  <c r="BG620" i="9"/>
  <c r="BH620" i="9"/>
  <c r="BI620" i="9"/>
  <c r="BJ620" i="9"/>
  <c r="BK620" i="9"/>
  <c r="BL620" i="9"/>
  <c r="BM620" i="9"/>
  <c r="BN620" i="9"/>
  <c r="BO620" i="9"/>
  <c r="BP620" i="9"/>
  <c r="BQ620" i="9"/>
  <c r="BR620" i="9"/>
  <c r="BS620" i="9"/>
  <c r="BT620" i="9"/>
  <c r="BU620" i="9"/>
  <c r="C621" i="9"/>
  <c r="D621" i="9"/>
  <c r="AO621" i="9" s="1"/>
  <c r="E621" i="9"/>
  <c r="AP621" i="9" s="1"/>
  <c r="AN621" i="9"/>
  <c r="AQ621" i="9"/>
  <c r="AR621" i="9"/>
  <c r="AS621" i="9"/>
  <c r="AT621" i="9"/>
  <c r="AU621" i="9"/>
  <c r="AV621" i="9"/>
  <c r="AW621" i="9"/>
  <c r="AX621" i="9"/>
  <c r="AY621" i="9"/>
  <c r="AZ621" i="9"/>
  <c r="BA621" i="9"/>
  <c r="BB621" i="9"/>
  <c r="BC621" i="9"/>
  <c r="BD621" i="9"/>
  <c r="BE621" i="9"/>
  <c r="BF621" i="9"/>
  <c r="BG621" i="9"/>
  <c r="BH621" i="9"/>
  <c r="BI621" i="9"/>
  <c r="BJ621" i="9"/>
  <c r="BK621" i="9"/>
  <c r="BL621" i="9"/>
  <c r="BM621" i="9"/>
  <c r="BN621" i="9"/>
  <c r="BO621" i="9"/>
  <c r="BP621" i="9"/>
  <c r="BQ621" i="9"/>
  <c r="BR621" i="9"/>
  <c r="BS621" i="9"/>
  <c r="BT621" i="9"/>
  <c r="BU621" i="9"/>
  <c r="C622" i="9"/>
  <c r="D622" i="9"/>
  <c r="E622" i="9"/>
  <c r="AP622" i="9" s="1"/>
  <c r="AN622" i="9"/>
  <c r="AO622" i="9"/>
  <c r="AQ622" i="9"/>
  <c r="AR622" i="9"/>
  <c r="AS622" i="9"/>
  <c r="AT622" i="9"/>
  <c r="AU622" i="9"/>
  <c r="AV622" i="9"/>
  <c r="AW622" i="9"/>
  <c r="AX622" i="9"/>
  <c r="AY622" i="9"/>
  <c r="AZ622" i="9"/>
  <c r="BA622" i="9"/>
  <c r="BB622" i="9"/>
  <c r="BC622" i="9"/>
  <c r="BD622" i="9"/>
  <c r="BE622" i="9"/>
  <c r="BF622" i="9"/>
  <c r="BG622" i="9"/>
  <c r="BH622" i="9"/>
  <c r="BI622" i="9"/>
  <c r="BJ622" i="9"/>
  <c r="BK622" i="9"/>
  <c r="BL622" i="9"/>
  <c r="BM622" i="9"/>
  <c r="BN622" i="9"/>
  <c r="BO622" i="9"/>
  <c r="BP622" i="9"/>
  <c r="BQ622" i="9"/>
  <c r="BR622" i="9"/>
  <c r="BS622" i="9"/>
  <c r="BT622" i="9"/>
  <c r="BU622" i="9"/>
  <c r="C623" i="9"/>
  <c r="D623" i="9"/>
  <c r="AO623" i="9" s="1"/>
  <c r="E623" i="9"/>
  <c r="AP623" i="9" s="1"/>
  <c r="AN623" i="9"/>
  <c r="AQ623" i="9"/>
  <c r="AR623" i="9"/>
  <c r="AS623" i="9"/>
  <c r="AT623" i="9"/>
  <c r="AU623" i="9"/>
  <c r="AV623" i="9"/>
  <c r="AW623" i="9"/>
  <c r="AX623" i="9"/>
  <c r="AY623" i="9"/>
  <c r="AZ623" i="9"/>
  <c r="BA623" i="9"/>
  <c r="BB623" i="9"/>
  <c r="BC623" i="9"/>
  <c r="BD623" i="9"/>
  <c r="BE623" i="9"/>
  <c r="BF623" i="9"/>
  <c r="BG623" i="9"/>
  <c r="BH623" i="9"/>
  <c r="BI623" i="9"/>
  <c r="BJ623" i="9"/>
  <c r="BK623" i="9"/>
  <c r="BL623" i="9"/>
  <c r="BM623" i="9"/>
  <c r="BN623" i="9"/>
  <c r="BO623" i="9"/>
  <c r="BP623" i="9"/>
  <c r="BQ623" i="9"/>
  <c r="BR623" i="9"/>
  <c r="BS623" i="9"/>
  <c r="BT623" i="9"/>
  <c r="BU623" i="9"/>
  <c r="C624" i="9"/>
  <c r="AN624" i="9" s="1"/>
  <c r="D624" i="9"/>
  <c r="AO624" i="9" s="1"/>
  <c r="E624" i="9"/>
  <c r="AP624" i="9" s="1"/>
  <c r="AQ624" i="9"/>
  <c r="AR624" i="9"/>
  <c r="AS624" i="9"/>
  <c r="AT624" i="9"/>
  <c r="AU624" i="9"/>
  <c r="AV624" i="9"/>
  <c r="AW624" i="9"/>
  <c r="AX624" i="9"/>
  <c r="AY624" i="9"/>
  <c r="AZ624" i="9"/>
  <c r="BA624" i="9"/>
  <c r="BB624" i="9"/>
  <c r="BC624" i="9"/>
  <c r="BD624" i="9"/>
  <c r="BE624" i="9"/>
  <c r="BF624" i="9"/>
  <c r="BG624" i="9"/>
  <c r="BH624" i="9"/>
  <c r="BI624" i="9"/>
  <c r="BJ624" i="9"/>
  <c r="BK624" i="9"/>
  <c r="BL624" i="9"/>
  <c r="BM624" i="9"/>
  <c r="BN624" i="9"/>
  <c r="BO624" i="9"/>
  <c r="BP624" i="9"/>
  <c r="BQ624" i="9"/>
  <c r="BR624" i="9"/>
  <c r="BS624" i="9"/>
  <c r="BT624" i="9"/>
  <c r="BU624" i="9"/>
  <c r="C625" i="9"/>
  <c r="D625" i="9"/>
  <c r="AO625" i="9" s="1"/>
  <c r="E625" i="9"/>
  <c r="AP625" i="9" s="1"/>
  <c r="AN625" i="9"/>
  <c r="AQ625" i="9"/>
  <c r="AR625" i="9"/>
  <c r="AS625" i="9"/>
  <c r="AT625" i="9"/>
  <c r="AU625" i="9"/>
  <c r="AV625" i="9"/>
  <c r="AW625" i="9"/>
  <c r="AX625" i="9"/>
  <c r="AY625" i="9"/>
  <c r="AZ625" i="9"/>
  <c r="BA625" i="9"/>
  <c r="BB625" i="9"/>
  <c r="BC625" i="9"/>
  <c r="BD625" i="9"/>
  <c r="BE625" i="9"/>
  <c r="BF625" i="9"/>
  <c r="BG625" i="9"/>
  <c r="BH625" i="9"/>
  <c r="BI625" i="9"/>
  <c r="BJ625" i="9"/>
  <c r="BK625" i="9"/>
  <c r="BL625" i="9"/>
  <c r="BM625" i="9"/>
  <c r="BN625" i="9"/>
  <c r="BO625" i="9"/>
  <c r="BP625" i="9"/>
  <c r="BQ625" i="9"/>
  <c r="BR625" i="9"/>
  <c r="BS625" i="9"/>
  <c r="BT625" i="9"/>
  <c r="BU625" i="9"/>
  <c r="C626" i="9"/>
  <c r="AN626" i="9" s="1"/>
  <c r="D626" i="9"/>
  <c r="AO626" i="9" s="1"/>
  <c r="E626" i="9"/>
  <c r="AP626" i="9" s="1"/>
  <c r="AQ626" i="9"/>
  <c r="AR626" i="9"/>
  <c r="AS626" i="9"/>
  <c r="AT626" i="9"/>
  <c r="AU626" i="9"/>
  <c r="AV626" i="9"/>
  <c r="AW626" i="9"/>
  <c r="AX626" i="9"/>
  <c r="AY626" i="9"/>
  <c r="AZ626" i="9"/>
  <c r="BA626" i="9"/>
  <c r="BB626" i="9"/>
  <c r="BC626" i="9"/>
  <c r="BD626" i="9"/>
  <c r="BE626" i="9"/>
  <c r="BF626" i="9"/>
  <c r="BG626" i="9"/>
  <c r="BH626" i="9"/>
  <c r="BI626" i="9"/>
  <c r="BJ626" i="9"/>
  <c r="BK626" i="9"/>
  <c r="BL626" i="9"/>
  <c r="BM626" i="9"/>
  <c r="BN626" i="9"/>
  <c r="BO626" i="9"/>
  <c r="BP626" i="9"/>
  <c r="BQ626" i="9"/>
  <c r="BR626" i="9"/>
  <c r="BS626" i="9"/>
  <c r="BT626" i="9"/>
  <c r="BU626" i="9"/>
  <c r="C627" i="9"/>
  <c r="AN627" i="9" s="1"/>
  <c r="D627" i="9"/>
  <c r="AO627" i="9" s="1"/>
  <c r="E627" i="9"/>
  <c r="AP627" i="9" s="1"/>
  <c r="AQ627" i="9"/>
  <c r="AR627" i="9"/>
  <c r="AS627" i="9"/>
  <c r="AT627" i="9"/>
  <c r="AU627" i="9"/>
  <c r="AV627" i="9"/>
  <c r="AW627" i="9"/>
  <c r="AX627" i="9"/>
  <c r="AY627" i="9"/>
  <c r="AZ627" i="9"/>
  <c r="BA627" i="9"/>
  <c r="BB627" i="9"/>
  <c r="BC627" i="9"/>
  <c r="BD627" i="9"/>
  <c r="BE627" i="9"/>
  <c r="BF627" i="9"/>
  <c r="BG627" i="9"/>
  <c r="BH627" i="9"/>
  <c r="BI627" i="9"/>
  <c r="BJ627" i="9"/>
  <c r="BK627" i="9"/>
  <c r="BL627" i="9"/>
  <c r="BM627" i="9"/>
  <c r="BN627" i="9"/>
  <c r="BO627" i="9"/>
  <c r="BP627" i="9"/>
  <c r="BQ627" i="9"/>
  <c r="BR627" i="9"/>
  <c r="BS627" i="9"/>
  <c r="BT627" i="9"/>
  <c r="BU627" i="9"/>
  <c r="C628" i="9"/>
  <c r="AN628" i="9" s="1"/>
  <c r="D628" i="9"/>
  <c r="AO628" i="9" s="1"/>
  <c r="E628" i="9"/>
  <c r="AP628" i="9"/>
  <c r="AQ628" i="9"/>
  <c r="AR628" i="9"/>
  <c r="AS628" i="9"/>
  <c r="AT628" i="9"/>
  <c r="AU628" i="9"/>
  <c r="AV628" i="9"/>
  <c r="AW628" i="9"/>
  <c r="AX628" i="9"/>
  <c r="AY628" i="9"/>
  <c r="AZ628" i="9"/>
  <c r="BA628" i="9"/>
  <c r="BB628" i="9"/>
  <c r="BC628" i="9"/>
  <c r="BD628" i="9"/>
  <c r="BE628" i="9"/>
  <c r="BF628" i="9"/>
  <c r="BG628" i="9"/>
  <c r="BH628" i="9"/>
  <c r="BI628" i="9"/>
  <c r="BJ628" i="9"/>
  <c r="BK628" i="9"/>
  <c r="BL628" i="9"/>
  <c r="BM628" i="9"/>
  <c r="BN628" i="9"/>
  <c r="BO628" i="9"/>
  <c r="BP628" i="9"/>
  <c r="BQ628" i="9"/>
  <c r="BR628" i="9"/>
  <c r="BS628" i="9"/>
  <c r="BT628" i="9"/>
  <c r="BU628" i="9"/>
  <c r="C629" i="9"/>
  <c r="AN629" i="9" s="1"/>
  <c r="D629" i="9"/>
  <c r="AO629" i="9" s="1"/>
  <c r="E629" i="9"/>
  <c r="AP629" i="9" s="1"/>
  <c r="AQ629" i="9"/>
  <c r="AR629" i="9"/>
  <c r="AS629" i="9"/>
  <c r="AT629" i="9"/>
  <c r="AU629" i="9"/>
  <c r="AV629" i="9"/>
  <c r="AW629" i="9"/>
  <c r="AX629" i="9"/>
  <c r="AY629" i="9"/>
  <c r="AZ629" i="9"/>
  <c r="BA629" i="9"/>
  <c r="BB629" i="9"/>
  <c r="BC629" i="9"/>
  <c r="BD629" i="9"/>
  <c r="BE629" i="9"/>
  <c r="BF629" i="9"/>
  <c r="BG629" i="9"/>
  <c r="BH629" i="9"/>
  <c r="BI629" i="9"/>
  <c r="BJ629" i="9"/>
  <c r="BK629" i="9"/>
  <c r="BL629" i="9"/>
  <c r="BM629" i="9"/>
  <c r="BN629" i="9"/>
  <c r="BO629" i="9"/>
  <c r="BP629" i="9"/>
  <c r="BQ629" i="9"/>
  <c r="BR629" i="9"/>
  <c r="BS629" i="9"/>
  <c r="BT629" i="9"/>
  <c r="BU629" i="9"/>
  <c r="C630" i="9"/>
  <c r="AN630" i="9" s="1"/>
  <c r="D630" i="9"/>
  <c r="AO630" i="9" s="1"/>
  <c r="E630" i="9"/>
  <c r="AP630" i="9" s="1"/>
  <c r="AQ630" i="9"/>
  <c r="AR630" i="9"/>
  <c r="AS630" i="9"/>
  <c r="AT630" i="9"/>
  <c r="AU630" i="9"/>
  <c r="AV630" i="9"/>
  <c r="AW630" i="9"/>
  <c r="AX630" i="9"/>
  <c r="AY630" i="9"/>
  <c r="AZ630" i="9"/>
  <c r="BA630" i="9"/>
  <c r="BB630" i="9"/>
  <c r="BC630" i="9"/>
  <c r="BD630" i="9"/>
  <c r="BE630" i="9"/>
  <c r="BF630" i="9"/>
  <c r="BG630" i="9"/>
  <c r="BH630" i="9"/>
  <c r="BI630" i="9"/>
  <c r="BJ630" i="9"/>
  <c r="BK630" i="9"/>
  <c r="BL630" i="9"/>
  <c r="BM630" i="9"/>
  <c r="BN630" i="9"/>
  <c r="BO630" i="9"/>
  <c r="BP630" i="9"/>
  <c r="BQ630" i="9"/>
  <c r="BR630" i="9"/>
  <c r="BS630" i="9"/>
  <c r="BT630" i="9"/>
  <c r="BU630" i="9"/>
  <c r="C631" i="9"/>
  <c r="AN631" i="9" s="1"/>
  <c r="D631" i="9"/>
  <c r="AO631" i="9" s="1"/>
  <c r="E631" i="9"/>
  <c r="AP631" i="9" s="1"/>
  <c r="AQ631" i="9"/>
  <c r="AR631" i="9"/>
  <c r="AS631" i="9"/>
  <c r="AT631" i="9"/>
  <c r="AU631" i="9"/>
  <c r="AV631" i="9"/>
  <c r="AW631" i="9"/>
  <c r="AX631" i="9"/>
  <c r="AY631" i="9"/>
  <c r="AZ631" i="9"/>
  <c r="BA631" i="9"/>
  <c r="BB631" i="9"/>
  <c r="BC631" i="9"/>
  <c r="BD631" i="9"/>
  <c r="BE631" i="9"/>
  <c r="BF631" i="9"/>
  <c r="BG631" i="9"/>
  <c r="BH631" i="9"/>
  <c r="BI631" i="9"/>
  <c r="BJ631" i="9"/>
  <c r="BK631" i="9"/>
  <c r="BL631" i="9"/>
  <c r="BM631" i="9"/>
  <c r="BN631" i="9"/>
  <c r="BO631" i="9"/>
  <c r="BP631" i="9"/>
  <c r="BQ631" i="9"/>
  <c r="BR631" i="9"/>
  <c r="BS631" i="9"/>
  <c r="BT631" i="9"/>
  <c r="BU631" i="9"/>
  <c r="C632" i="9"/>
  <c r="AN632" i="9" s="1"/>
  <c r="D632" i="9"/>
  <c r="AO632" i="9" s="1"/>
  <c r="E632" i="9"/>
  <c r="AP632" i="9" s="1"/>
  <c r="AQ632" i="9"/>
  <c r="AR632" i="9"/>
  <c r="AS632" i="9"/>
  <c r="AT632" i="9"/>
  <c r="AU632" i="9"/>
  <c r="AV632" i="9"/>
  <c r="AW632" i="9"/>
  <c r="AX632" i="9"/>
  <c r="AY632" i="9"/>
  <c r="AZ632" i="9"/>
  <c r="BA632" i="9"/>
  <c r="BB632" i="9"/>
  <c r="BC632" i="9"/>
  <c r="BD632" i="9"/>
  <c r="BE632" i="9"/>
  <c r="BF632" i="9"/>
  <c r="BG632" i="9"/>
  <c r="BH632" i="9"/>
  <c r="BI632" i="9"/>
  <c r="BJ632" i="9"/>
  <c r="BK632" i="9"/>
  <c r="BL632" i="9"/>
  <c r="BM632" i="9"/>
  <c r="BN632" i="9"/>
  <c r="BO632" i="9"/>
  <c r="BP632" i="9"/>
  <c r="BQ632" i="9"/>
  <c r="BR632" i="9"/>
  <c r="BS632" i="9"/>
  <c r="BT632" i="9"/>
  <c r="BU632" i="9"/>
  <c r="C633" i="9"/>
  <c r="AN633" i="9" s="1"/>
  <c r="D633" i="9"/>
  <c r="AO633" i="9" s="1"/>
  <c r="E633" i="9"/>
  <c r="AP633" i="9"/>
  <c r="AQ633" i="9"/>
  <c r="AR633" i="9"/>
  <c r="AS633" i="9"/>
  <c r="AT633" i="9"/>
  <c r="AU633" i="9"/>
  <c r="AV633" i="9"/>
  <c r="AW633" i="9"/>
  <c r="AX633" i="9"/>
  <c r="AY633" i="9"/>
  <c r="AZ633" i="9"/>
  <c r="BA633" i="9"/>
  <c r="BB633" i="9"/>
  <c r="BC633" i="9"/>
  <c r="BD633" i="9"/>
  <c r="BE633" i="9"/>
  <c r="BF633" i="9"/>
  <c r="BG633" i="9"/>
  <c r="BH633" i="9"/>
  <c r="BI633" i="9"/>
  <c r="BJ633" i="9"/>
  <c r="BK633" i="9"/>
  <c r="BL633" i="9"/>
  <c r="BM633" i="9"/>
  <c r="BN633" i="9"/>
  <c r="BO633" i="9"/>
  <c r="BP633" i="9"/>
  <c r="BQ633" i="9"/>
  <c r="BR633" i="9"/>
  <c r="BS633" i="9"/>
  <c r="BT633" i="9"/>
  <c r="BU633" i="9"/>
  <c r="C634" i="9"/>
  <c r="AN634" i="9" s="1"/>
  <c r="D634" i="9"/>
  <c r="AO634" i="9" s="1"/>
  <c r="E634" i="9"/>
  <c r="AP634" i="9"/>
  <c r="AQ634" i="9"/>
  <c r="AR634" i="9"/>
  <c r="AS634" i="9"/>
  <c r="AT634" i="9"/>
  <c r="AU634" i="9"/>
  <c r="AV634" i="9"/>
  <c r="AW634" i="9"/>
  <c r="AX634" i="9"/>
  <c r="AY634" i="9"/>
  <c r="AZ634" i="9"/>
  <c r="BA634" i="9"/>
  <c r="BB634" i="9"/>
  <c r="BC634" i="9"/>
  <c r="BD634" i="9"/>
  <c r="BE634" i="9"/>
  <c r="BF634" i="9"/>
  <c r="BG634" i="9"/>
  <c r="BH634" i="9"/>
  <c r="BI634" i="9"/>
  <c r="BJ634" i="9"/>
  <c r="BK634" i="9"/>
  <c r="BL634" i="9"/>
  <c r="BM634" i="9"/>
  <c r="BN634" i="9"/>
  <c r="BO634" i="9"/>
  <c r="BP634" i="9"/>
  <c r="BQ634" i="9"/>
  <c r="BR634" i="9"/>
  <c r="BS634" i="9"/>
  <c r="BT634" i="9"/>
  <c r="BU634" i="9"/>
  <c r="C635" i="9"/>
  <c r="AN635" i="9" s="1"/>
  <c r="D635" i="9"/>
  <c r="AO635" i="9" s="1"/>
  <c r="E635" i="9"/>
  <c r="AP635" i="9" s="1"/>
  <c r="AQ635" i="9"/>
  <c r="AR635" i="9"/>
  <c r="AS635" i="9"/>
  <c r="AT635" i="9"/>
  <c r="AU635" i="9"/>
  <c r="AV635" i="9"/>
  <c r="AW635" i="9"/>
  <c r="AX635" i="9"/>
  <c r="AY635" i="9"/>
  <c r="AZ635" i="9"/>
  <c r="BA635" i="9"/>
  <c r="BB635" i="9"/>
  <c r="BC635" i="9"/>
  <c r="BD635" i="9"/>
  <c r="BE635" i="9"/>
  <c r="BF635" i="9"/>
  <c r="BG635" i="9"/>
  <c r="BH635" i="9"/>
  <c r="BI635" i="9"/>
  <c r="BJ635" i="9"/>
  <c r="BK635" i="9"/>
  <c r="BL635" i="9"/>
  <c r="BM635" i="9"/>
  <c r="BN635" i="9"/>
  <c r="BO635" i="9"/>
  <c r="BP635" i="9"/>
  <c r="BQ635" i="9"/>
  <c r="BR635" i="9"/>
  <c r="BS635" i="9"/>
  <c r="BT635" i="9"/>
  <c r="BU635" i="9"/>
  <c r="C636" i="9"/>
  <c r="AN636" i="9" s="1"/>
  <c r="D636" i="9"/>
  <c r="AO636" i="9" s="1"/>
  <c r="E636" i="9"/>
  <c r="AP636" i="9" s="1"/>
  <c r="AQ636" i="9"/>
  <c r="AR636" i="9"/>
  <c r="AS636" i="9"/>
  <c r="AT636" i="9"/>
  <c r="AU636" i="9"/>
  <c r="AV636" i="9"/>
  <c r="AW636" i="9"/>
  <c r="AX636" i="9"/>
  <c r="AY636" i="9"/>
  <c r="AZ636" i="9"/>
  <c r="BA636" i="9"/>
  <c r="BB636" i="9"/>
  <c r="BC636" i="9"/>
  <c r="BD636" i="9"/>
  <c r="BE636" i="9"/>
  <c r="BF636" i="9"/>
  <c r="BG636" i="9"/>
  <c r="BH636" i="9"/>
  <c r="BI636" i="9"/>
  <c r="BJ636" i="9"/>
  <c r="BK636" i="9"/>
  <c r="BL636" i="9"/>
  <c r="BM636" i="9"/>
  <c r="BN636" i="9"/>
  <c r="BO636" i="9"/>
  <c r="BP636" i="9"/>
  <c r="BQ636" i="9"/>
  <c r="BR636" i="9"/>
  <c r="BS636" i="9"/>
  <c r="BT636" i="9"/>
  <c r="BU636" i="9"/>
  <c r="C637" i="9"/>
  <c r="AN637" i="9" s="1"/>
  <c r="D637" i="9"/>
  <c r="AO637" i="9" s="1"/>
  <c r="E637" i="9"/>
  <c r="AP637" i="9" s="1"/>
  <c r="AQ637" i="9"/>
  <c r="AR637" i="9"/>
  <c r="AS637" i="9"/>
  <c r="AT637" i="9"/>
  <c r="AU637" i="9"/>
  <c r="AV637" i="9"/>
  <c r="AW637" i="9"/>
  <c r="AX637" i="9"/>
  <c r="AY637" i="9"/>
  <c r="AZ637" i="9"/>
  <c r="BA637" i="9"/>
  <c r="BB637" i="9"/>
  <c r="BC637" i="9"/>
  <c r="BD637" i="9"/>
  <c r="BE637" i="9"/>
  <c r="BF637" i="9"/>
  <c r="BG637" i="9"/>
  <c r="BH637" i="9"/>
  <c r="BI637" i="9"/>
  <c r="BJ637" i="9"/>
  <c r="BK637" i="9"/>
  <c r="BL637" i="9"/>
  <c r="BM637" i="9"/>
  <c r="BN637" i="9"/>
  <c r="BO637" i="9"/>
  <c r="BP637" i="9"/>
  <c r="BQ637" i="9"/>
  <c r="BR637" i="9"/>
  <c r="BS637" i="9"/>
  <c r="BT637" i="9"/>
  <c r="BU637" i="9"/>
  <c r="C638" i="9"/>
  <c r="AN638" i="9" s="1"/>
  <c r="D638" i="9"/>
  <c r="AO638" i="9" s="1"/>
  <c r="E638" i="9"/>
  <c r="AP638" i="9" s="1"/>
  <c r="AQ638" i="9"/>
  <c r="AR638" i="9"/>
  <c r="AS638" i="9"/>
  <c r="AT638" i="9"/>
  <c r="AU638" i="9"/>
  <c r="AV638" i="9"/>
  <c r="AW638" i="9"/>
  <c r="AX638" i="9"/>
  <c r="AY638" i="9"/>
  <c r="AZ638" i="9"/>
  <c r="BA638" i="9"/>
  <c r="BB638" i="9"/>
  <c r="BC638" i="9"/>
  <c r="BD638" i="9"/>
  <c r="BE638" i="9"/>
  <c r="BF638" i="9"/>
  <c r="BG638" i="9"/>
  <c r="BH638" i="9"/>
  <c r="BI638" i="9"/>
  <c r="BJ638" i="9"/>
  <c r="BK638" i="9"/>
  <c r="BL638" i="9"/>
  <c r="BM638" i="9"/>
  <c r="BN638" i="9"/>
  <c r="BO638" i="9"/>
  <c r="BP638" i="9"/>
  <c r="BQ638" i="9"/>
  <c r="BR638" i="9"/>
  <c r="BS638" i="9"/>
  <c r="BT638" i="9"/>
  <c r="BU638" i="9"/>
  <c r="C639" i="9"/>
  <c r="AN639" i="9" s="1"/>
  <c r="D639" i="9"/>
  <c r="AO639" i="9" s="1"/>
  <c r="E639" i="9"/>
  <c r="AP639" i="9" s="1"/>
  <c r="AQ639" i="9"/>
  <c r="AR639" i="9"/>
  <c r="AS639" i="9"/>
  <c r="AT639" i="9"/>
  <c r="AU639" i="9"/>
  <c r="AV639" i="9"/>
  <c r="AW639" i="9"/>
  <c r="AX639" i="9"/>
  <c r="AY639" i="9"/>
  <c r="AZ639" i="9"/>
  <c r="BA639" i="9"/>
  <c r="BB639" i="9"/>
  <c r="BC639" i="9"/>
  <c r="BD639" i="9"/>
  <c r="BE639" i="9"/>
  <c r="BF639" i="9"/>
  <c r="BG639" i="9"/>
  <c r="BH639" i="9"/>
  <c r="BI639" i="9"/>
  <c r="BJ639" i="9"/>
  <c r="BK639" i="9"/>
  <c r="BL639" i="9"/>
  <c r="BM639" i="9"/>
  <c r="BN639" i="9"/>
  <c r="BO639" i="9"/>
  <c r="BP639" i="9"/>
  <c r="BQ639" i="9"/>
  <c r="BR639" i="9"/>
  <c r="BS639" i="9"/>
  <c r="BT639" i="9"/>
  <c r="BU639" i="9"/>
  <c r="C640" i="9"/>
  <c r="D640" i="9"/>
  <c r="AO640" i="9" s="1"/>
  <c r="E640" i="9"/>
  <c r="AN640" i="9"/>
  <c r="AP640" i="9"/>
  <c r="AQ640" i="9"/>
  <c r="AR640" i="9"/>
  <c r="AS640" i="9"/>
  <c r="AT640" i="9"/>
  <c r="AU640" i="9"/>
  <c r="AV640" i="9"/>
  <c r="AW640" i="9"/>
  <c r="AX640" i="9"/>
  <c r="AY640" i="9"/>
  <c r="AZ640" i="9"/>
  <c r="BA640" i="9"/>
  <c r="BB640" i="9"/>
  <c r="BC640" i="9"/>
  <c r="BD640" i="9"/>
  <c r="BE640" i="9"/>
  <c r="BF640" i="9"/>
  <c r="BG640" i="9"/>
  <c r="BH640" i="9"/>
  <c r="BI640" i="9"/>
  <c r="BJ640" i="9"/>
  <c r="BK640" i="9"/>
  <c r="BL640" i="9"/>
  <c r="BM640" i="9"/>
  <c r="BN640" i="9"/>
  <c r="BO640" i="9"/>
  <c r="BP640" i="9"/>
  <c r="BQ640" i="9"/>
  <c r="BR640" i="9"/>
  <c r="BS640" i="9"/>
  <c r="BT640" i="9"/>
  <c r="BU640" i="9"/>
  <c r="C641" i="9"/>
  <c r="D641" i="9"/>
  <c r="E641" i="9"/>
  <c r="BF641" i="9"/>
  <c r="BG641" i="9"/>
  <c r="BQ641" i="9"/>
  <c r="AN641" i="9"/>
  <c r="AO641" i="9"/>
  <c r="AP641" i="9"/>
  <c r="AQ641" i="9"/>
  <c r="AR641" i="9"/>
  <c r="AS641" i="9"/>
  <c r="AT641" i="9"/>
  <c r="AU641" i="9"/>
  <c r="AV641" i="9"/>
  <c r="AW641" i="9"/>
  <c r="AX641" i="9"/>
  <c r="AY641" i="9"/>
  <c r="AZ641" i="9"/>
  <c r="BA641" i="9"/>
  <c r="BB641" i="9"/>
  <c r="BC641" i="9"/>
  <c r="BD641" i="9"/>
  <c r="BE641" i="9"/>
  <c r="BH641" i="9"/>
  <c r="BI641" i="9"/>
  <c r="BJ641" i="9"/>
  <c r="BK641" i="9"/>
  <c r="BL641" i="9"/>
  <c r="BM641" i="9"/>
  <c r="BN641" i="9"/>
  <c r="BO641" i="9"/>
  <c r="BP641" i="9"/>
  <c r="BR641" i="9"/>
  <c r="BS641" i="9"/>
  <c r="BT641" i="9"/>
  <c r="BU641" i="9"/>
  <c r="C642" i="9"/>
  <c r="AN642" i="9" s="1"/>
  <c r="D642" i="9"/>
  <c r="E642" i="9"/>
  <c r="AP642" i="9" s="1"/>
  <c r="AO642" i="9"/>
  <c r="AQ642" i="9"/>
  <c r="AR642" i="9"/>
  <c r="AS642" i="9"/>
  <c r="AT642" i="9"/>
  <c r="AU642" i="9"/>
  <c r="AV642" i="9"/>
  <c r="AW642" i="9"/>
  <c r="AX642" i="9"/>
  <c r="AY642" i="9"/>
  <c r="AZ642" i="9"/>
  <c r="BA642" i="9"/>
  <c r="BB642" i="9"/>
  <c r="BC642" i="9"/>
  <c r="BD642" i="9"/>
  <c r="BE642" i="9"/>
  <c r="BF642" i="9"/>
  <c r="BG642" i="9"/>
  <c r="BH642" i="9"/>
  <c r="BI642" i="9"/>
  <c r="BJ642" i="9"/>
  <c r="BK642" i="9"/>
  <c r="BL642" i="9"/>
  <c r="BM642" i="9"/>
  <c r="BN642" i="9"/>
  <c r="BO642" i="9"/>
  <c r="BP642" i="9"/>
  <c r="BQ642" i="9"/>
  <c r="BR642" i="9"/>
  <c r="BS642" i="9"/>
  <c r="BT642" i="9"/>
  <c r="BU642" i="9"/>
  <c r="C643" i="9"/>
  <c r="AN643" i="9" s="1"/>
  <c r="D643" i="9"/>
  <c r="AO643" i="9" s="1"/>
  <c r="E643" i="9"/>
  <c r="AP643" i="9" s="1"/>
  <c r="AQ643" i="9"/>
  <c r="AR643" i="9"/>
  <c r="AS643" i="9"/>
  <c r="AT643" i="9"/>
  <c r="AU643" i="9"/>
  <c r="AV643" i="9"/>
  <c r="AW643" i="9"/>
  <c r="AX643" i="9"/>
  <c r="AY643" i="9"/>
  <c r="AZ643" i="9"/>
  <c r="BA643" i="9"/>
  <c r="BB643" i="9"/>
  <c r="BC643" i="9"/>
  <c r="BD643" i="9"/>
  <c r="BE643" i="9"/>
  <c r="BF643" i="9"/>
  <c r="BG643" i="9"/>
  <c r="BH643" i="9"/>
  <c r="BI643" i="9"/>
  <c r="BJ643" i="9"/>
  <c r="BK643" i="9"/>
  <c r="BL643" i="9"/>
  <c r="BM643" i="9"/>
  <c r="BN643" i="9"/>
  <c r="BO643" i="9"/>
  <c r="BP643" i="9"/>
  <c r="BQ643" i="9"/>
  <c r="BR643" i="9"/>
  <c r="BS643" i="9"/>
  <c r="BT643" i="9"/>
  <c r="BU643" i="9"/>
  <c r="C644" i="9"/>
  <c r="AN644" i="9" s="1"/>
  <c r="D644" i="9"/>
  <c r="AO644" i="9" s="1"/>
  <c r="E644" i="9"/>
  <c r="AP644" i="9" s="1"/>
  <c r="AQ644" i="9"/>
  <c r="AR644" i="9"/>
  <c r="AS644" i="9"/>
  <c r="AT644" i="9"/>
  <c r="AU644" i="9"/>
  <c r="AV644" i="9"/>
  <c r="AW644" i="9"/>
  <c r="AX644" i="9"/>
  <c r="AY644" i="9"/>
  <c r="AZ644" i="9"/>
  <c r="BA644" i="9"/>
  <c r="BB644" i="9"/>
  <c r="BC644" i="9"/>
  <c r="BD644" i="9"/>
  <c r="BE644" i="9"/>
  <c r="BF644" i="9"/>
  <c r="BG644" i="9"/>
  <c r="BH644" i="9"/>
  <c r="BI644" i="9"/>
  <c r="BJ644" i="9"/>
  <c r="BK644" i="9"/>
  <c r="BL644" i="9"/>
  <c r="BM644" i="9"/>
  <c r="BN644" i="9"/>
  <c r="BO644" i="9"/>
  <c r="BP644" i="9"/>
  <c r="BQ644" i="9"/>
  <c r="BR644" i="9"/>
  <c r="BS644" i="9"/>
  <c r="BT644" i="9"/>
  <c r="BU644" i="9"/>
  <c r="C645" i="9"/>
  <c r="AN645" i="9" s="1"/>
  <c r="D645" i="9"/>
  <c r="AO645" i="9" s="1"/>
  <c r="E645" i="9"/>
  <c r="AP645" i="9" s="1"/>
  <c r="AQ645" i="9"/>
  <c r="AR645" i="9"/>
  <c r="AS645" i="9"/>
  <c r="AT645" i="9"/>
  <c r="AU645" i="9"/>
  <c r="AV645" i="9"/>
  <c r="AW645" i="9"/>
  <c r="AX645" i="9"/>
  <c r="AY645" i="9"/>
  <c r="AZ645" i="9"/>
  <c r="BA645" i="9"/>
  <c r="BB645" i="9"/>
  <c r="BC645" i="9"/>
  <c r="BD645" i="9"/>
  <c r="BE645" i="9"/>
  <c r="BF645" i="9"/>
  <c r="BG645" i="9"/>
  <c r="BH645" i="9"/>
  <c r="BI645" i="9"/>
  <c r="BJ645" i="9"/>
  <c r="BK645" i="9"/>
  <c r="BL645" i="9"/>
  <c r="BM645" i="9"/>
  <c r="BN645" i="9"/>
  <c r="BO645" i="9"/>
  <c r="BP645" i="9"/>
  <c r="BQ645" i="9"/>
  <c r="BR645" i="9"/>
  <c r="BS645" i="9"/>
  <c r="BT645" i="9"/>
  <c r="BU645" i="9"/>
  <c r="C646" i="9"/>
  <c r="D646" i="9"/>
  <c r="E646" i="9"/>
  <c r="AP646" i="9" s="1"/>
  <c r="AN646" i="9"/>
  <c r="AO646" i="9"/>
  <c r="AQ646" i="9"/>
  <c r="AR646" i="9"/>
  <c r="AS646" i="9"/>
  <c r="AT646" i="9"/>
  <c r="AU646" i="9"/>
  <c r="AV646" i="9"/>
  <c r="AW646" i="9"/>
  <c r="AX646" i="9"/>
  <c r="AY646" i="9"/>
  <c r="AZ646" i="9"/>
  <c r="BA646" i="9"/>
  <c r="BB646" i="9"/>
  <c r="BC646" i="9"/>
  <c r="BD646" i="9"/>
  <c r="BE646" i="9"/>
  <c r="BF646" i="9"/>
  <c r="BG646" i="9"/>
  <c r="BH646" i="9"/>
  <c r="BI646" i="9"/>
  <c r="BJ646" i="9"/>
  <c r="BK646" i="9"/>
  <c r="BL646" i="9"/>
  <c r="BM646" i="9"/>
  <c r="BN646" i="9"/>
  <c r="BO646" i="9"/>
  <c r="BP646" i="9"/>
  <c r="BQ646" i="9"/>
  <c r="BR646" i="9"/>
  <c r="BS646" i="9"/>
  <c r="BT646" i="9"/>
  <c r="BU646" i="9"/>
  <c r="C647" i="9"/>
  <c r="AN647" i="9" s="1"/>
  <c r="D647" i="9"/>
  <c r="AO647" i="9" s="1"/>
  <c r="E647" i="9"/>
  <c r="AP647" i="9" s="1"/>
  <c r="AQ647" i="9"/>
  <c r="AR647" i="9"/>
  <c r="AS647" i="9"/>
  <c r="AT647" i="9"/>
  <c r="AU647" i="9"/>
  <c r="AV647" i="9"/>
  <c r="AW647" i="9"/>
  <c r="AX647" i="9"/>
  <c r="AY647" i="9"/>
  <c r="AZ647" i="9"/>
  <c r="BA647" i="9"/>
  <c r="BB647" i="9"/>
  <c r="BC647" i="9"/>
  <c r="BD647" i="9"/>
  <c r="BE647" i="9"/>
  <c r="BF647" i="9"/>
  <c r="BG647" i="9"/>
  <c r="BH647" i="9"/>
  <c r="BI647" i="9"/>
  <c r="BJ647" i="9"/>
  <c r="BK647" i="9"/>
  <c r="BL647" i="9"/>
  <c r="BM647" i="9"/>
  <c r="BN647" i="9"/>
  <c r="BO647" i="9"/>
  <c r="BP647" i="9"/>
  <c r="BQ647" i="9"/>
  <c r="BR647" i="9"/>
  <c r="BS647" i="9"/>
  <c r="BT647" i="9"/>
  <c r="BU647" i="9"/>
  <c r="C648" i="9"/>
  <c r="AN648" i="9" s="1"/>
  <c r="D648" i="9"/>
  <c r="AO648" i="9" s="1"/>
  <c r="E648" i="9"/>
  <c r="AP648" i="9" s="1"/>
  <c r="AQ648" i="9"/>
  <c r="AR648" i="9"/>
  <c r="AS648" i="9"/>
  <c r="AT648" i="9"/>
  <c r="AU648" i="9"/>
  <c r="AV648" i="9"/>
  <c r="AW648" i="9"/>
  <c r="AX648" i="9"/>
  <c r="AY648" i="9"/>
  <c r="AZ648" i="9"/>
  <c r="BA648" i="9"/>
  <c r="BB648" i="9"/>
  <c r="BC648" i="9"/>
  <c r="BD648" i="9"/>
  <c r="BE648" i="9"/>
  <c r="BF648" i="9"/>
  <c r="BG648" i="9"/>
  <c r="BH648" i="9"/>
  <c r="BI648" i="9"/>
  <c r="BJ648" i="9"/>
  <c r="BK648" i="9"/>
  <c r="BL648" i="9"/>
  <c r="BM648" i="9"/>
  <c r="BN648" i="9"/>
  <c r="BO648" i="9"/>
  <c r="BP648" i="9"/>
  <c r="BQ648" i="9"/>
  <c r="BR648" i="9"/>
  <c r="BS648" i="9"/>
  <c r="BT648" i="9"/>
  <c r="BU648" i="9"/>
  <c r="C649" i="9"/>
  <c r="AN649" i="9" s="1"/>
  <c r="D649" i="9"/>
  <c r="AO649" i="9" s="1"/>
  <c r="E649" i="9"/>
  <c r="AP649" i="9"/>
  <c r="AQ649" i="9"/>
  <c r="AR649" i="9"/>
  <c r="AS649" i="9"/>
  <c r="AT649" i="9"/>
  <c r="AU649" i="9"/>
  <c r="AV649" i="9"/>
  <c r="AW649" i="9"/>
  <c r="AX649" i="9"/>
  <c r="AY649" i="9"/>
  <c r="AZ649" i="9"/>
  <c r="BA649" i="9"/>
  <c r="BB649" i="9"/>
  <c r="BC649" i="9"/>
  <c r="BD649" i="9"/>
  <c r="BE649" i="9"/>
  <c r="BF649" i="9"/>
  <c r="BG649" i="9"/>
  <c r="BH649" i="9"/>
  <c r="BI649" i="9"/>
  <c r="BJ649" i="9"/>
  <c r="BK649" i="9"/>
  <c r="BL649" i="9"/>
  <c r="BM649" i="9"/>
  <c r="BN649" i="9"/>
  <c r="BO649" i="9"/>
  <c r="BP649" i="9"/>
  <c r="BQ649" i="9"/>
  <c r="BR649" i="9"/>
  <c r="BS649" i="9"/>
  <c r="BT649" i="9"/>
  <c r="BU649" i="9"/>
  <c r="C650" i="9"/>
  <c r="AN650" i="9" s="1"/>
  <c r="D650" i="9"/>
  <c r="AO650" i="9" s="1"/>
  <c r="E650" i="9"/>
  <c r="AP650" i="9" s="1"/>
  <c r="AQ650" i="9"/>
  <c r="AR650" i="9"/>
  <c r="AS650" i="9"/>
  <c r="AT650" i="9"/>
  <c r="AU650" i="9"/>
  <c r="AV650" i="9"/>
  <c r="AW650" i="9"/>
  <c r="AX650" i="9"/>
  <c r="AY650" i="9"/>
  <c r="AZ650" i="9"/>
  <c r="BA650" i="9"/>
  <c r="BB650" i="9"/>
  <c r="BC650" i="9"/>
  <c r="BD650" i="9"/>
  <c r="BE650" i="9"/>
  <c r="BF650" i="9"/>
  <c r="BG650" i="9"/>
  <c r="BH650" i="9"/>
  <c r="BI650" i="9"/>
  <c r="BJ650" i="9"/>
  <c r="BK650" i="9"/>
  <c r="BL650" i="9"/>
  <c r="BM650" i="9"/>
  <c r="BN650" i="9"/>
  <c r="BO650" i="9"/>
  <c r="BP650" i="9"/>
  <c r="BQ650" i="9"/>
  <c r="BR650" i="9"/>
  <c r="BS650" i="9"/>
  <c r="BT650" i="9"/>
  <c r="BU650" i="9"/>
  <c r="C651" i="9"/>
  <c r="AN651" i="9" s="1"/>
  <c r="D651" i="9"/>
  <c r="AO651" i="9" s="1"/>
  <c r="E651" i="9"/>
  <c r="AP651" i="9" s="1"/>
  <c r="AQ651" i="9"/>
  <c r="AR651" i="9"/>
  <c r="AS651" i="9"/>
  <c r="AT651" i="9"/>
  <c r="AU651" i="9"/>
  <c r="AV651" i="9"/>
  <c r="AW651" i="9"/>
  <c r="AX651" i="9"/>
  <c r="AY651" i="9"/>
  <c r="AZ651" i="9"/>
  <c r="BA651" i="9"/>
  <c r="BB651" i="9"/>
  <c r="BC651" i="9"/>
  <c r="BD651" i="9"/>
  <c r="BE651" i="9"/>
  <c r="BF651" i="9"/>
  <c r="BG651" i="9"/>
  <c r="BH651" i="9"/>
  <c r="BI651" i="9"/>
  <c r="BJ651" i="9"/>
  <c r="BK651" i="9"/>
  <c r="BL651" i="9"/>
  <c r="BM651" i="9"/>
  <c r="BN651" i="9"/>
  <c r="BO651" i="9"/>
  <c r="BP651" i="9"/>
  <c r="BQ651" i="9"/>
  <c r="BR651" i="9"/>
  <c r="BS651" i="9"/>
  <c r="BT651" i="9"/>
  <c r="BU651" i="9"/>
  <c r="C652" i="9"/>
  <c r="AN652" i="9" s="1"/>
  <c r="D652" i="9"/>
  <c r="AO652" i="9" s="1"/>
  <c r="E652" i="9"/>
  <c r="AP652" i="9" s="1"/>
  <c r="AQ652" i="9"/>
  <c r="AR652" i="9"/>
  <c r="AS652" i="9"/>
  <c r="AT652" i="9"/>
  <c r="AU652" i="9"/>
  <c r="AV652" i="9"/>
  <c r="AW652" i="9"/>
  <c r="AX652" i="9"/>
  <c r="AY652" i="9"/>
  <c r="AZ652" i="9"/>
  <c r="BA652" i="9"/>
  <c r="BB652" i="9"/>
  <c r="BC652" i="9"/>
  <c r="BD652" i="9"/>
  <c r="BE652" i="9"/>
  <c r="BF652" i="9"/>
  <c r="BG652" i="9"/>
  <c r="BH652" i="9"/>
  <c r="BI652" i="9"/>
  <c r="BJ652" i="9"/>
  <c r="BK652" i="9"/>
  <c r="BL652" i="9"/>
  <c r="BM652" i="9"/>
  <c r="BN652" i="9"/>
  <c r="BO652" i="9"/>
  <c r="BP652" i="9"/>
  <c r="BQ652" i="9"/>
  <c r="BR652" i="9"/>
  <c r="BS652" i="9"/>
  <c r="BT652" i="9"/>
  <c r="BU652" i="9"/>
  <c r="C653" i="9"/>
  <c r="AN653" i="9" s="1"/>
  <c r="D653" i="9"/>
  <c r="AO653" i="9" s="1"/>
  <c r="E653" i="9"/>
  <c r="AP653" i="9" s="1"/>
  <c r="AQ653" i="9"/>
  <c r="AR653" i="9"/>
  <c r="AS653" i="9"/>
  <c r="AT653" i="9"/>
  <c r="AU653" i="9"/>
  <c r="AV653" i="9"/>
  <c r="AW653" i="9"/>
  <c r="AX653" i="9"/>
  <c r="AY653" i="9"/>
  <c r="AZ653" i="9"/>
  <c r="BA653" i="9"/>
  <c r="BB653" i="9"/>
  <c r="BC653" i="9"/>
  <c r="BD653" i="9"/>
  <c r="BE653" i="9"/>
  <c r="BF653" i="9"/>
  <c r="BG653" i="9"/>
  <c r="BH653" i="9"/>
  <c r="BI653" i="9"/>
  <c r="BJ653" i="9"/>
  <c r="BK653" i="9"/>
  <c r="BL653" i="9"/>
  <c r="BM653" i="9"/>
  <c r="BN653" i="9"/>
  <c r="BO653" i="9"/>
  <c r="BP653" i="9"/>
  <c r="BQ653" i="9"/>
  <c r="BR653" i="9"/>
  <c r="BS653" i="9"/>
  <c r="BT653" i="9"/>
  <c r="BU653" i="9"/>
  <c r="C654" i="9"/>
  <c r="AN654" i="9" s="1"/>
  <c r="D654" i="9"/>
  <c r="AO654" i="9" s="1"/>
  <c r="E654" i="9"/>
  <c r="AP654" i="9" s="1"/>
  <c r="AY654" i="9"/>
  <c r="AQ654" i="9"/>
  <c r="AR654" i="9"/>
  <c r="AS654" i="9"/>
  <c r="AT654" i="9"/>
  <c r="AU654" i="9"/>
  <c r="AV654" i="9"/>
  <c r="AW654" i="9"/>
  <c r="AX654" i="9"/>
  <c r="AZ654" i="9"/>
  <c r="BA654" i="9"/>
  <c r="BB654" i="9"/>
  <c r="BC654" i="9"/>
  <c r="BD654" i="9"/>
  <c r="BE654" i="9"/>
  <c r="BF654" i="9"/>
  <c r="BG654" i="9"/>
  <c r="BH654" i="9"/>
  <c r="BI654" i="9"/>
  <c r="BJ654" i="9"/>
  <c r="BK654" i="9"/>
  <c r="BL654" i="9"/>
  <c r="BM654" i="9"/>
  <c r="BN654" i="9"/>
  <c r="BO654" i="9"/>
  <c r="BP654" i="9"/>
  <c r="BQ654" i="9"/>
  <c r="BR654" i="9"/>
  <c r="BS654" i="9"/>
  <c r="BT654" i="9"/>
  <c r="BU654" i="9"/>
  <c r="C655" i="9"/>
  <c r="AN655" i="9" s="1"/>
  <c r="D655" i="9"/>
  <c r="E655" i="9"/>
  <c r="AO655" i="9"/>
  <c r="AP655" i="9"/>
  <c r="AQ655" i="9"/>
  <c r="AR655" i="9"/>
  <c r="AS655" i="9"/>
  <c r="AT655" i="9"/>
  <c r="AU655" i="9"/>
  <c r="AV655" i="9"/>
  <c r="AW655" i="9"/>
  <c r="AX655" i="9"/>
  <c r="AY655" i="9"/>
  <c r="AZ655" i="9"/>
  <c r="BA655" i="9"/>
  <c r="BB655" i="9"/>
  <c r="BC655" i="9"/>
  <c r="BD655" i="9"/>
  <c r="BE655" i="9"/>
  <c r="BF655" i="9"/>
  <c r="BG655" i="9"/>
  <c r="BH655" i="9"/>
  <c r="BI655" i="9"/>
  <c r="BJ655" i="9"/>
  <c r="BK655" i="9"/>
  <c r="BL655" i="9"/>
  <c r="BM655" i="9"/>
  <c r="BN655" i="9"/>
  <c r="BO655" i="9"/>
  <c r="BP655" i="9"/>
  <c r="BQ655" i="9"/>
  <c r="BR655" i="9"/>
  <c r="BS655" i="9"/>
  <c r="BT655" i="9"/>
  <c r="BU655" i="9"/>
  <c r="C656" i="9"/>
  <c r="AN656" i="9" s="1"/>
  <c r="D656" i="9"/>
  <c r="AO656" i="9" s="1"/>
  <c r="E656" i="9"/>
  <c r="AP656" i="9" s="1"/>
  <c r="AQ656" i="9"/>
  <c r="AR656" i="9"/>
  <c r="AS656" i="9"/>
  <c r="AT656" i="9"/>
  <c r="AU656" i="9"/>
  <c r="AV656" i="9"/>
  <c r="AW656" i="9"/>
  <c r="AX656" i="9"/>
  <c r="AY656" i="9"/>
  <c r="AZ656" i="9"/>
  <c r="BA656" i="9"/>
  <c r="BB656" i="9"/>
  <c r="BC656" i="9"/>
  <c r="BD656" i="9"/>
  <c r="BE656" i="9"/>
  <c r="BF656" i="9"/>
  <c r="BG656" i="9"/>
  <c r="BH656" i="9"/>
  <c r="BI656" i="9"/>
  <c r="BJ656" i="9"/>
  <c r="BK656" i="9"/>
  <c r="BL656" i="9"/>
  <c r="BM656" i="9"/>
  <c r="BN656" i="9"/>
  <c r="BO656" i="9"/>
  <c r="BP656" i="9"/>
  <c r="BQ656" i="9"/>
  <c r="BR656" i="9"/>
  <c r="BS656" i="9"/>
  <c r="BT656" i="9"/>
  <c r="BU656" i="9"/>
  <c r="C657" i="9"/>
  <c r="AN657" i="9" s="1"/>
  <c r="D657" i="9"/>
  <c r="AO657" i="9" s="1"/>
  <c r="E657" i="9"/>
  <c r="AP657" i="9" s="1"/>
  <c r="AQ657" i="9"/>
  <c r="AR657" i="9"/>
  <c r="AS657" i="9"/>
  <c r="AT657" i="9"/>
  <c r="AU657" i="9"/>
  <c r="AV657" i="9"/>
  <c r="AW657" i="9"/>
  <c r="AX657" i="9"/>
  <c r="AY657" i="9"/>
  <c r="AZ657" i="9"/>
  <c r="BA657" i="9"/>
  <c r="BB657" i="9"/>
  <c r="BC657" i="9"/>
  <c r="BD657" i="9"/>
  <c r="BE657" i="9"/>
  <c r="BF657" i="9"/>
  <c r="BG657" i="9"/>
  <c r="BH657" i="9"/>
  <c r="BI657" i="9"/>
  <c r="BJ657" i="9"/>
  <c r="BK657" i="9"/>
  <c r="BL657" i="9"/>
  <c r="BM657" i="9"/>
  <c r="BN657" i="9"/>
  <c r="BO657" i="9"/>
  <c r="BP657" i="9"/>
  <c r="BQ657" i="9"/>
  <c r="BR657" i="9"/>
  <c r="BS657" i="9"/>
  <c r="BT657" i="9"/>
  <c r="BU657" i="9"/>
  <c r="C658" i="9"/>
  <c r="AN658" i="9" s="1"/>
  <c r="D658" i="9"/>
  <c r="AO658" i="9" s="1"/>
  <c r="E658" i="9"/>
  <c r="AP658" i="9" s="1"/>
  <c r="AQ658" i="9"/>
  <c r="AR658" i="9"/>
  <c r="AS658" i="9"/>
  <c r="AT658" i="9"/>
  <c r="AU658" i="9"/>
  <c r="AV658" i="9"/>
  <c r="AW658" i="9"/>
  <c r="AX658" i="9"/>
  <c r="AY658" i="9"/>
  <c r="AZ658" i="9"/>
  <c r="BA658" i="9"/>
  <c r="BB658" i="9"/>
  <c r="BC658" i="9"/>
  <c r="BD658" i="9"/>
  <c r="BE658" i="9"/>
  <c r="BF658" i="9"/>
  <c r="BG658" i="9"/>
  <c r="BH658" i="9"/>
  <c r="BI658" i="9"/>
  <c r="BJ658" i="9"/>
  <c r="BK658" i="9"/>
  <c r="BL658" i="9"/>
  <c r="BM658" i="9"/>
  <c r="BN658" i="9"/>
  <c r="BO658" i="9"/>
  <c r="BP658" i="9"/>
  <c r="BQ658" i="9"/>
  <c r="BR658" i="9"/>
  <c r="BS658" i="9"/>
  <c r="BT658" i="9"/>
  <c r="BU658" i="9"/>
  <c r="C659" i="9"/>
  <c r="D659" i="9"/>
  <c r="AO659" i="9" s="1"/>
  <c r="E659" i="9"/>
  <c r="AP659" i="9" s="1"/>
  <c r="AN659" i="9"/>
  <c r="AQ659" i="9"/>
  <c r="AR659" i="9"/>
  <c r="AS659" i="9"/>
  <c r="AT659" i="9"/>
  <c r="AU659" i="9"/>
  <c r="AV659" i="9"/>
  <c r="AW659" i="9"/>
  <c r="AX659" i="9"/>
  <c r="AY659" i="9"/>
  <c r="AZ659" i="9"/>
  <c r="BA659" i="9"/>
  <c r="BB659" i="9"/>
  <c r="BC659" i="9"/>
  <c r="BD659" i="9"/>
  <c r="BE659" i="9"/>
  <c r="BF659" i="9"/>
  <c r="BG659" i="9"/>
  <c r="BH659" i="9"/>
  <c r="BI659" i="9"/>
  <c r="BJ659" i="9"/>
  <c r="BK659" i="9"/>
  <c r="BL659" i="9"/>
  <c r="BM659" i="9"/>
  <c r="BN659" i="9"/>
  <c r="BO659" i="9"/>
  <c r="BP659" i="9"/>
  <c r="BQ659" i="9"/>
  <c r="BR659" i="9"/>
  <c r="BS659" i="9"/>
  <c r="BT659" i="9"/>
  <c r="BU659" i="9"/>
  <c r="C660" i="9"/>
  <c r="D660" i="9"/>
  <c r="AO660" i="9" s="1"/>
  <c r="E660" i="9"/>
  <c r="AR660" i="9"/>
  <c r="AY660" i="9"/>
  <c r="BG660" i="9"/>
  <c r="BK660" i="9"/>
  <c r="AN660" i="9"/>
  <c r="AP660" i="9"/>
  <c r="AQ660" i="9"/>
  <c r="AS660" i="9"/>
  <c r="AT660" i="9"/>
  <c r="AU660" i="9"/>
  <c r="AV660" i="9"/>
  <c r="AW660" i="9"/>
  <c r="AX660" i="9"/>
  <c r="AZ660" i="9"/>
  <c r="BA660" i="9"/>
  <c r="BB660" i="9"/>
  <c r="BC660" i="9"/>
  <c r="BD660" i="9"/>
  <c r="BE660" i="9"/>
  <c r="BF660" i="9"/>
  <c r="BH660" i="9"/>
  <c r="BI660" i="9"/>
  <c r="BJ660" i="9"/>
  <c r="BL660" i="9"/>
  <c r="BM660" i="9"/>
  <c r="BN660" i="9"/>
  <c r="BO660" i="9"/>
  <c r="BP660" i="9"/>
  <c r="BQ660" i="9"/>
  <c r="BR660" i="9"/>
  <c r="BS660" i="9"/>
  <c r="BT660" i="9"/>
  <c r="BU660" i="9"/>
  <c r="C661" i="9"/>
  <c r="D661" i="9"/>
  <c r="E661" i="9"/>
  <c r="AP661" i="9" s="1"/>
  <c r="BN661" i="9"/>
  <c r="AN661" i="9"/>
  <c r="AO661" i="9"/>
  <c r="AQ661" i="9"/>
  <c r="AR661" i="9"/>
  <c r="AS661" i="9"/>
  <c r="AT661" i="9"/>
  <c r="AU661" i="9"/>
  <c r="AV661" i="9"/>
  <c r="AW661" i="9"/>
  <c r="AX661" i="9"/>
  <c r="AY661" i="9"/>
  <c r="AZ661" i="9"/>
  <c r="BA661" i="9"/>
  <c r="BB661" i="9"/>
  <c r="BC661" i="9"/>
  <c r="BD661" i="9"/>
  <c r="BE661" i="9"/>
  <c r="BF661" i="9"/>
  <c r="BG661" i="9"/>
  <c r="BH661" i="9"/>
  <c r="BI661" i="9"/>
  <c r="BJ661" i="9"/>
  <c r="BK661" i="9"/>
  <c r="BL661" i="9"/>
  <c r="BM661" i="9"/>
  <c r="BO661" i="9"/>
  <c r="BP661" i="9"/>
  <c r="BQ661" i="9"/>
  <c r="BR661" i="9"/>
  <c r="BS661" i="9"/>
  <c r="BT661" i="9"/>
  <c r="BU661" i="9"/>
  <c r="C662" i="9"/>
  <c r="AN662" i="9" s="1"/>
  <c r="D662" i="9"/>
  <c r="AO662" i="9" s="1"/>
  <c r="E662" i="9"/>
  <c r="AP662" i="9" s="1"/>
  <c r="AV662" i="9"/>
  <c r="BH662" i="9"/>
  <c r="AQ662" i="9"/>
  <c r="AR662" i="9"/>
  <c r="AS662" i="9"/>
  <c r="AT662" i="9"/>
  <c r="AU662" i="9"/>
  <c r="AW662" i="9"/>
  <c r="AX662" i="9"/>
  <c r="AY662" i="9"/>
  <c r="AZ662" i="9"/>
  <c r="BA662" i="9"/>
  <c r="BB662" i="9"/>
  <c r="BC662" i="9"/>
  <c r="BD662" i="9"/>
  <c r="BE662" i="9"/>
  <c r="BF662" i="9"/>
  <c r="BG662" i="9"/>
  <c r="BI662" i="9"/>
  <c r="BJ662" i="9"/>
  <c r="BK662" i="9"/>
  <c r="BL662" i="9"/>
  <c r="BM662" i="9"/>
  <c r="BN662" i="9"/>
  <c r="BO662" i="9"/>
  <c r="BP662" i="9"/>
  <c r="BQ662" i="9"/>
  <c r="BR662" i="9"/>
  <c r="BS662" i="9"/>
  <c r="BT662" i="9"/>
  <c r="BU662" i="9"/>
  <c r="C663" i="9"/>
  <c r="D663" i="9"/>
  <c r="E663" i="9"/>
  <c r="AP663" i="9" s="1"/>
  <c r="AQ663" i="9"/>
  <c r="AW663" i="9"/>
  <c r="AN663" i="9"/>
  <c r="AO663" i="9"/>
  <c r="AR663" i="9"/>
  <c r="AS663" i="9"/>
  <c r="AT663" i="9"/>
  <c r="AU663" i="9"/>
  <c r="AV663" i="9"/>
  <c r="AX663" i="9"/>
  <c r="AY663" i="9"/>
  <c r="AZ663" i="9"/>
  <c r="BA663" i="9"/>
  <c r="BB663" i="9"/>
  <c r="BC663" i="9"/>
  <c r="BD663" i="9"/>
  <c r="BE663" i="9"/>
  <c r="BF663" i="9"/>
  <c r="BG663" i="9"/>
  <c r="BH663" i="9"/>
  <c r="BI663" i="9"/>
  <c r="BJ663" i="9"/>
  <c r="BK663" i="9"/>
  <c r="BL663" i="9"/>
  <c r="BM663" i="9"/>
  <c r="BN663" i="9"/>
  <c r="BO663" i="9"/>
  <c r="BP663" i="9"/>
  <c r="BQ663" i="9"/>
  <c r="BR663" i="9"/>
  <c r="BS663" i="9"/>
  <c r="BT663" i="9"/>
  <c r="BU663" i="9"/>
  <c r="C664" i="9"/>
  <c r="D664" i="9"/>
  <c r="AO664" i="9" s="1"/>
  <c r="E664" i="9"/>
  <c r="AR664" i="9"/>
  <c r="AU664" i="9"/>
  <c r="AX664" i="9"/>
  <c r="AZ664" i="9"/>
  <c r="AN664" i="9"/>
  <c r="AP664" i="9"/>
  <c r="AQ664" i="9"/>
  <c r="AS664" i="9"/>
  <c r="AT664" i="9"/>
  <c r="AV664" i="9"/>
  <c r="AW664" i="9"/>
  <c r="AY664" i="9"/>
  <c r="BA664" i="9"/>
  <c r="BB664" i="9"/>
  <c r="BC664" i="9"/>
  <c r="BD664" i="9"/>
  <c r="BE664" i="9"/>
  <c r="BF664" i="9"/>
  <c r="BG664" i="9"/>
  <c r="BH664" i="9"/>
  <c r="BI664" i="9"/>
  <c r="BJ664" i="9"/>
  <c r="BK664" i="9"/>
  <c r="BL664" i="9"/>
  <c r="BM664" i="9"/>
  <c r="BN664" i="9"/>
  <c r="BO664" i="9"/>
  <c r="BP664" i="9"/>
  <c r="BQ664" i="9"/>
  <c r="BR664" i="9"/>
  <c r="BS664" i="9"/>
  <c r="BT664" i="9"/>
  <c r="BU664" i="9"/>
  <c r="C665" i="9"/>
  <c r="AN665" i="9" s="1"/>
  <c r="D665" i="9"/>
  <c r="AO665" i="9" s="1"/>
  <c r="E665" i="9"/>
  <c r="AP665" i="9" s="1"/>
  <c r="AQ665" i="9"/>
  <c r="AR665" i="9"/>
  <c r="AS665" i="9"/>
  <c r="AT665" i="9"/>
  <c r="AU665" i="9"/>
  <c r="AV665" i="9"/>
  <c r="AW665" i="9"/>
  <c r="AX665" i="9"/>
  <c r="AY665" i="9"/>
  <c r="AZ665" i="9"/>
  <c r="BA665" i="9"/>
  <c r="BB665" i="9"/>
  <c r="BC665" i="9"/>
  <c r="BD665" i="9"/>
  <c r="BE665" i="9"/>
  <c r="BF665" i="9"/>
  <c r="BG665" i="9"/>
  <c r="BH665" i="9"/>
  <c r="BI665" i="9"/>
  <c r="BJ665" i="9"/>
  <c r="BK665" i="9"/>
  <c r="BL665" i="9"/>
  <c r="BM665" i="9"/>
  <c r="BN665" i="9"/>
  <c r="BO665" i="9"/>
  <c r="BP665" i="9"/>
  <c r="BQ665" i="9"/>
  <c r="BR665" i="9"/>
  <c r="BS665" i="9"/>
  <c r="BT665" i="9"/>
  <c r="BU665" i="9"/>
  <c r="C666" i="9"/>
  <c r="AN666" i="9" s="1"/>
  <c r="D666" i="9"/>
  <c r="E666" i="9"/>
  <c r="AP666" i="9" s="1"/>
  <c r="AT666" i="9"/>
  <c r="BQ666" i="9"/>
  <c r="AO666" i="9"/>
  <c r="AQ666" i="9"/>
  <c r="AR666" i="9"/>
  <c r="AS666" i="9"/>
  <c r="AU666" i="9"/>
  <c r="AV666" i="9"/>
  <c r="AW666" i="9"/>
  <c r="AX666" i="9"/>
  <c r="AY666" i="9"/>
  <c r="AZ666" i="9"/>
  <c r="BA666" i="9"/>
  <c r="BB666" i="9"/>
  <c r="BC666" i="9"/>
  <c r="BD666" i="9"/>
  <c r="BE666" i="9"/>
  <c r="BF666" i="9"/>
  <c r="BG666" i="9"/>
  <c r="BH666" i="9"/>
  <c r="BI666" i="9"/>
  <c r="BJ666" i="9"/>
  <c r="BK666" i="9"/>
  <c r="BL666" i="9"/>
  <c r="BM666" i="9"/>
  <c r="BN666" i="9"/>
  <c r="BO666" i="9"/>
  <c r="BP666" i="9"/>
  <c r="BR666" i="9"/>
  <c r="BS666" i="9"/>
  <c r="BT666" i="9"/>
  <c r="BU666" i="9"/>
  <c r="C667" i="9"/>
  <c r="AN667" i="9" s="1"/>
  <c r="D667" i="9"/>
  <c r="AO667" i="9" s="1"/>
  <c r="E667" i="9"/>
  <c r="AP667" i="9" s="1"/>
  <c r="AQ667" i="9"/>
  <c r="AR667" i="9"/>
  <c r="AS667" i="9"/>
  <c r="AT667" i="9"/>
  <c r="AU667" i="9"/>
  <c r="AV667" i="9"/>
  <c r="AW667" i="9"/>
  <c r="AX667" i="9"/>
  <c r="AY667" i="9"/>
  <c r="AZ667" i="9"/>
  <c r="BA667" i="9"/>
  <c r="BB667" i="9"/>
  <c r="BC667" i="9"/>
  <c r="BD667" i="9"/>
  <c r="BE667" i="9"/>
  <c r="BF667" i="9"/>
  <c r="BG667" i="9"/>
  <c r="BH667" i="9"/>
  <c r="BI667" i="9"/>
  <c r="BJ667" i="9"/>
  <c r="BK667" i="9"/>
  <c r="BL667" i="9"/>
  <c r="BM667" i="9"/>
  <c r="BN667" i="9"/>
  <c r="BO667" i="9"/>
  <c r="BP667" i="9"/>
  <c r="BQ667" i="9"/>
  <c r="BR667" i="9"/>
  <c r="BS667" i="9"/>
  <c r="BT667" i="9"/>
  <c r="BU667" i="9"/>
  <c r="C668" i="9"/>
  <c r="D668" i="9"/>
  <c r="AO668" i="9" s="1"/>
  <c r="E668" i="9"/>
  <c r="AP668" i="9" s="1"/>
  <c r="BD668" i="9"/>
  <c r="AQ668" i="9"/>
  <c r="AR668" i="9"/>
  <c r="AS668" i="9"/>
  <c r="AT668" i="9"/>
  <c r="AU668" i="9"/>
  <c r="AV668" i="9"/>
  <c r="AW668" i="9"/>
  <c r="AX668" i="9"/>
  <c r="AY668" i="9"/>
  <c r="AZ668" i="9"/>
  <c r="BA668" i="9"/>
  <c r="BB668" i="9"/>
  <c r="BC668" i="9"/>
  <c r="BE668" i="9"/>
  <c r="BF668" i="9"/>
  <c r="BG668" i="9"/>
  <c r="BH668" i="9"/>
  <c r="BI668" i="9"/>
  <c r="BJ668" i="9"/>
  <c r="BK668" i="9"/>
  <c r="BL668" i="9"/>
  <c r="BM668" i="9"/>
  <c r="BN668" i="9"/>
  <c r="BO668" i="9"/>
  <c r="BP668" i="9"/>
  <c r="BQ668" i="9"/>
  <c r="BR668" i="9"/>
  <c r="BS668" i="9"/>
  <c r="BT668" i="9"/>
  <c r="BU668" i="9"/>
  <c r="C669" i="9"/>
  <c r="AN669" i="9" s="1"/>
  <c r="D669" i="9"/>
  <c r="AO669" i="9" s="1"/>
  <c r="E669" i="9"/>
  <c r="AP669" i="9" s="1"/>
  <c r="AR669" i="9"/>
  <c r="AQ669" i="9"/>
  <c r="AS669" i="9"/>
  <c r="AT669" i="9"/>
  <c r="AU669" i="9"/>
  <c r="AV669" i="9"/>
  <c r="AW669" i="9"/>
  <c r="AX669" i="9"/>
  <c r="AY669" i="9"/>
  <c r="AZ669" i="9"/>
  <c r="BA669" i="9"/>
  <c r="BB669" i="9"/>
  <c r="BC669" i="9"/>
  <c r="BD669" i="9"/>
  <c r="BE669" i="9"/>
  <c r="BF669" i="9"/>
  <c r="BG669" i="9"/>
  <c r="BH669" i="9"/>
  <c r="BI669" i="9"/>
  <c r="BJ669" i="9"/>
  <c r="BK669" i="9"/>
  <c r="BL669" i="9"/>
  <c r="BM669" i="9"/>
  <c r="BN669" i="9"/>
  <c r="BO669" i="9"/>
  <c r="BP669" i="9"/>
  <c r="BQ669" i="9"/>
  <c r="BR669" i="9"/>
  <c r="BS669" i="9"/>
  <c r="BT669" i="9"/>
  <c r="BU669" i="9"/>
  <c r="C670" i="9"/>
  <c r="AN670" i="9" s="1"/>
  <c r="D670" i="9"/>
  <c r="AO670" i="9" s="1"/>
  <c r="E670" i="9"/>
  <c r="AP670" i="9" s="1"/>
  <c r="AQ670" i="9"/>
  <c r="AR670" i="9"/>
  <c r="AS670" i="9"/>
  <c r="AT670" i="9"/>
  <c r="AU670" i="9"/>
  <c r="AV670" i="9"/>
  <c r="AW670" i="9"/>
  <c r="AX670" i="9"/>
  <c r="AY670" i="9"/>
  <c r="AZ670" i="9"/>
  <c r="BA670" i="9"/>
  <c r="BB670" i="9"/>
  <c r="BC670" i="9"/>
  <c r="BD670" i="9"/>
  <c r="BE670" i="9"/>
  <c r="BF670" i="9"/>
  <c r="BG670" i="9"/>
  <c r="BH670" i="9"/>
  <c r="BI670" i="9"/>
  <c r="BJ670" i="9"/>
  <c r="BK670" i="9"/>
  <c r="BL670" i="9"/>
  <c r="BM670" i="9"/>
  <c r="BN670" i="9"/>
  <c r="BO670" i="9"/>
  <c r="BP670" i="9"/>
  <c r="BQ670" i="9"/>
  <c r="BR670" i="9"/>
  <c r="BS670" i="9"/>
  <c r="BT670" i="9"/>
  <c r="BU670" i="9"/>
  <c r="C671" i="9"/>
  <c r="AN671" i="9" s="1"/>
  <c r="D671" i="9"/>
  <c r="AO671" i="9" s="1"/>
  <c r="E671" i="9"/>
  <c r="AP671" i="9" s="1"/>
  <c r="AQ671" i="9"/>
  <c r="AR671" i="9"/>
  <c r="AS671" i="9"/>
  <c r="AT671" i="9"/>
  <c r="AU671" i="9"/>
  <c r="AV671" i="9"/>
  <c r="AW671" i="9"/>
  <c r="AX671" i="9"/>
  <c r="AY671" i="9"/>
  <c r="AZ671" i="9"/>
  <c r="BA671" i="9"/>
  <c r="BB671" i="9"/>
  <c r="BC671" i="9"/>
  <c r="BD671" i="9"/>
  <c r="BE671" i="9"/>
  <c r="BF671" i="9"/>
  <c r="BG671" i="9"/>
  <c r="BH671" i="9"/>
  <c r="BI671" i="9"/>
  <c r="BJ671" i="9"/>
  <c r="BK671" i="9"/>
  <c r="BL671" i="9"/>
  <c r="BM671" i="9"/>
  <c r="BN671" i="9"/>
  <c r="BO671" i="9"/>
  <c r="BP671" i="9"/>
  <c r="BQ671" i="9"/>
  <c r="BR671" i="9"/>
  <c r="BS671" i="9"/>
  <c r="BT671" i="9"/>
  <c r="BU671" i="9"/>
  <c r="C672" i="9"/>
  <c r="D672" i="9"/>
  <c r="AO672" i="9" s="1"/>
  <c r="E672" i="9"/>
  <c r="AP672" i="9" s="1"/>
  <c r="AQ672" i="9"/>
  <c r="AR672" i="9"/>
  <c r="AS672" i="9"/>
  <c r="AT672" i="9"/>
  <c r="AU672" i="9"/>
  <c r="AV672" i="9"/>
  <c r="AW672" i="9"/>
  <c r="AX672" i="9"/>
  <c r="AY672" i="9"/>
  <c r="AZ672" i="9"/>
  <c r="BA672" i="9"/>
  <c r="BB672" i="9"/>
  <c r="BC672" i="9"/>
  <c r="BD672" i="9"/>
  <c r="BE672" i="9"/>
  <c r="BF672" i="9"/>
  <c r="BG672" i="9"/>
  <c r="BH672" i="9"/>
  <c r="BI672" i="9"/>
  <c r="BJ672" i="9"/>
  <c r="BK672" i="9"/>
  <c r="BL672" i="9"/>
  <c r="BM672" i="9"/>
  <c r="BN672" i="9"/>
  <c r="BO672" i="9"/>
  <c r="BP672" i="9"/>
  <c r="BQ672" i="9"/>
  <c r="BR672" i="9"/>
  <c r="BS672" i="9"/>
  <c r="BT672" i="9"/>
  <c r="BU672" i="9"/>
  <c r="C673" i="9"/>
  <c r="D673" i="9"/>
  <c r="E673" i="9"/>
  <c r="AP673" i="9" s="1"/>
  <c r="AZ673" i="9"/>
  <c r="BE673" i="9"/>
  <c r="AN673" i="9"/>
  <c r="AO673" i="9"/>
  <c r="AQ673" i="9"/>
  <c r="AR673" i="9"/>
  <c r="AS673" i="9"/>
  <c r="AT673" i="9"/>
  <c r="AU673" i="9"/>
  <c r="AV673" i="9"/>
  <c r="AW673" i="9"/>
  <c r="AX673" i="9"/>
  <c r="AY673" i="9"/>
  <c r="BA673" i="9"/>
  <c r="BB673" i="9"/>
  <c r="BC673" i="9"/>
  <c r="BD673" i="9"/>
  <c r="BF673" i="9"/>
  <c r="BG673" i="9"/>
  <c r="BH673" i="9"/>
  <c r="BI673" i="9"/>
  <c r="BJ673" i="9"/>
  <c r="BK673" i="9"/>
  <c r="BL673" i="9"/>
  <c r="BM673" i="9"/>
  <c r="BN673" i="9"/>
  <c r="BO673" i="9"/>
  <c r="BP673" i="9"/>
  <c r="BQ673" i="9"/>
  <c r="BR673" i="9"/>
  <c r="BS673" i="9"/>
  <c r="BT673" i="9"/>
  <c r="BU673" i="9"/>
  <c r="C674" i="9"/>
  <c r="D674" i="9"/>
  <c r="AO674" i="9" s="1"/>
  <c r="E674" i="9"/>
  <c r="AP674" i="9" s="1"/>
  <c r="AT674" i="9"/>
  <c r="AN674" i="9"/>
  <c r="AQ674" i="9"/>
  <c r="AR674" i="9"/>
  <c r="AS674" i="9"/>
  <c r="AU674" i="9"/>
  <c r="AV674" i="9"/>
  <c r="AW674" i="9"/>
  <c r="AX674" i="9"/>
  <c r="AY674" i="9"/>
  <c r="AZ674" i="9"/>
  <c r="BA674" i="9"/>
  <c r="BB674" i="9"/>
  <c r="BC674" i="9"/>
  <c r="BD674" i="9"/>
  <c r="BE674" i="9"/>
  <c r="BF674" i="9"/>
  <c r="BG674" i="9"/>
  <c r="BH674" i="9"/>
  <c r="BI674" i="9"/>
  <c r="BJ674" i="9"/>
  <c r="BK674" i="9"/>
  <c r="BL674" i="9"/>
  <c r="BM674" i="9"/>
  <c r="BN674" i="9"/>
  <c r="BO674" i="9"/>
  <c r="BP674" i="9"/>
  <c r="BQ674" i="9"/>
  <c r="BR674" i="9"/>
  <c r="BS674" i="9"/>
  <c r="BT674" i="9"/>
  <c r="BU674" i="9"/>
  <c r="C675" i="9"/>
  <c r="D675" i="9"/>
  <c r="AO675" i="9" s="1"/>
  <c r="E675" i="9"/>
  <c r="AP675" i="9" s="1"/>
  <c r="AY675" i="9"/>
  <c r="BN675" i="9"/>
  <c r="AN675" i="9"/>
  <c r="AQ675" i="9"/>
  <c r="AR675" i="9"/>
  <c r="AS675" i="9"/>
  <c r="AT675" i="9"/>
  <c r="AU675" i="9"/>
  <c r="AV675" i="9"/>
  <c r="AW675" i="9"/>
  <c r="AX675" i="9"/>
  <c r="AZ675" i="9"/>
  <c r="BA675" i="9"/>
  <c r="BB675" i="9"/>
  <c r="BC675" i="9"/>
  <c r="BD675" i="9"/>
  <c r="BE675" i="9"/>
  <c r="BF675" i="9"/>
  <c r="BG675" i="9"/>
  <c r="BH675" i="9"/>
  <c r="BI675" i="9"/>
  <c r="BJ675" i="9"/>
  <c r="BK675" i="9"/>
  <c r="BL675" i="9"/>
  <c r="BM675" i="9"/>
  <c r="BO675" i="9"/>
  <c r="BP675" i="9"/>
  <c r="BQ675" i="9"/>
  <c r="BR675" i="9"/>
  <c r="BS675" i="9"/>
  <c r="BT675" i="9"/>
  <c r="BU675" i="9"/>
  <c r="C676" i="9"/>
  <c r="AN676" i="9" s="1"/>
  <c r="D676" i="9"/>
  <c r="AO676" i="9" s="1"/>
  <c r="E676" i="9"/>
  <c r="AP676" i="9" s="1"/>
  <c r="AQ676" i="9"/>
  <c r="AR676" i="9"/>
  <c r="AS676" i="9"/>
  <c r="AT676" i="9"/>
  <c r="AU676" i="9"/>
  <c r="AV676" i="9"/>
  <c r="AW676" i="9"/>
  <c r="AX676" i="9"/>
  <c r="AY676" i="9"/>
  <c r="AZ676" i="9"/>
  <c r="BA676" i="9"/>
  <c r="BB676" i="9"/>
  <c r="BC676" i="9"/>
  <c r="BD676" i="9"/>
  <c r="BE676" i="9"/>
  <c r="BF676" i="9"/>
  <c r="BG676" i="9"/>
  <c r="BH676" i="9"/>
  <c r="BI676" i="9"/>
  <c r="BJ676" i="9"/>
  <c r="BK676" i="9"/>
  <c r="BL676" i="9"/>
  <c r="BM676" i="9"/>
  <c r="BN676" i="9"/>
  <c r="BO676" i="9"/>
  <c r="BP676" i="9"/>
  <c r="BQ676" i="9"/>
  <c r="BR676" i="9"/>
  <c r="BS676" i="9"/>
  <c r="BT676" i="9"/>
  <c r="BU676" i="9"/>
  <c r="C677" i="9"/>
  <c r="D677" i="9"/>
  <c r="AO677" i="9" s="1"/>
  <c r="E677" i="9"/>
  <c r="AP677" i="9" s="1"/>
  <c r="BG677" i="9"/>
  <c r="BK677" i="9"/>
  <c r="AN677" i="9"/>
  <c r="AQ677" i="9"/>
  <c r="AR677" i="9"/>
  <c r="AS677" i="9"/>
  <c r="AT677" i="9"/>
  <c r="AU677" i="9"/>
  <c r="AV677" i="9"/>
  <c r="AW677" i="9"/>
  <c r="AX677" i="9"/>
  <c r="AY677" i="9"/>
  <c r="AZ677" i="9"/>
  <c r="BA677" i="9"/>
  <c r="BB677" i="9"/>
  <c r="BC677" i="9"/>
  <c r="BD677" i="9"/>
  <c r="BE677" i="9"/>
  <c r="BF677" i="9"/>
  <c r="BH677" i="9"/>
  <c r="BI677" i="9"/>
  <c r="BJ677" i="9"/>
  <c r="BL677" i="9"/>
  <c r="BM677" i="9"/>
  <c r="BN677" i="9"/>
  <c r="BO677" i="9"/>
  <c r="BP677" i="9"/>
  <c r="BQ677" i="9"/>
  <c r="BR677" i="9"/>
  <c r="BS677" i="9"/>
  <c r="BT677" i="9"/>
  <c r="BU677" i="9"/>
  <c r="C678" i="9"/>
  <c r="AN678" i="9" s="1"/>
  <c r="D678" i="9"/>
  <c r="AO678" i="9" s="1"/>
  <c r="E678" i="9"/>
  <c r="AP678" i="9" s="1"/>
  <c r="AQ678" i="9"/>
  <c r="AR678" i="9"/>
  <c r="AS678" i="9"/>
  <c r="AT678" i="9"/>
  <c r="AU678" i="9"/>
  <c r="AV678" i="9"/>
  <c r="AW678" i="9"/>
  <c r="AX678" i="9"/>
  <c r="AY678" i="9"/>
  <c r="AZ678" i="9"/>
  <c r="BA678" i="9"/>
  <c r="BB678" i="9"/>
  <c r="BC678" i="9"/>
  <c r="BD678" i="9"/>
  <c r="BE678" i="9"/>
  <c r="BF678" i="9"/>
  <c r="BG678" i="9"/>
  <c r="BH678" i="9"/>
  <c r="BI678" i="9"/>
  <c r="BJ678" i="9"/>
  <c r="BK678" i="9"/>
  <c r="BL678" i="9"/>
  <c r="BM678" i="9"/>
  <c r="BN678" i="9"/>
  <c r="BO678" i="9"/>
  <c r="BP678" i="9"/>
  <c r="BQ678" i="9"/>
  <c r="BR678" i="9"/>
  <c r="BS678" i="9"/>
  <c r="BT678" i="9"/>
  <c r="BU678" i="9"/>
  <c r="C679" i="9"/>
  <c r="D679" i="9"/>
  <c r="E679" i="9"/>
  <c r="AP679" i="9" s="1"/>
  <c r="AT679" i="9"/>
  <c r="AN679" i="9"/>
  <c r="AO679" i="9"/>
  <c r="AQ679" i="9"/>
  <c r="AR679" i="9"/>
  <c r="AS679" i="9"/>
  <c r="AU679" i="9"/>
  <c r="AV679" i="9"/>
  <c r="AW679" i="9"/>
  <c r="AX679" i="9"/>
  <c r="AY679" i="9"/>
  <c r="AZ679" i="9"/>
  <c r="BA679" i="9"/>
  <c r="BB679" i="9"/>
  <c r="BC679" i="9"/>
  <c r="BD679" i="9"/>
  <c r="BE679" i="9"/>
  <c r="BF679" i="9"/>
  <c r="BG679" i="9"/>
  <c r="BH679" i="9"/>
  <c r="BI679" i="9"/>
  <c r="BJ679" i="9"/>
  <c r="BK679" i="9"/>
  <c r="BL679" i="9"/>
  <c r="BM679" i="9"/>
  <c r="BN679" i="9"/>
  <c r="BO679" i="9"/>
  <c r="BP679" i="9"/>
  <c r="BQ679" i="9"/>
  <c r="BR679" i="9"/>
  <c r="BS679" i="9"/>
  <c r="BT679" i="9"/>
  <c r="BU679" i="9"/>
  <c r="C680" i="9"/>
  <c r="AN680" i="9" s="1"/>
  <c r="D680" i="9"/>
  <c r="AO680" i="9" s="1"/>
  <c r="E680" i="9"/>
  <c r="AP680" i="9" s="1"/>
  <c r="AQ680" i="9"/>
  <c r="AR680" i="9"/>
  <c r="AS680" i="9"/>
  <c r="AT680" i="9"/>
  <c r="AU680" i="9"/>
  <c r="AV680" i="9"/>
  <c r="AW680" i="9"/>
  <c r="AX680" i="9"/>
  <c r="AY680" i="9"/>
  <c r="AZ680" i="9"/>
  <c r="BA680" i="9"/>
  <c r="BB680" i="9"/>
  <c r="BC680" i="9"/>
  <c r="BD680" i="9"/>
  <c r="BE680" i="9"/>
  <c r="BF680" i="9"/>
  <c r="BG680" i="9"/>
  <c r="BH680" i="9"/>
  <c r="BI680" i="9"/>
  <c r="BJ680" i="9"/>
  <c r="BK680" i="9"/>
  <c r="BL680" i="9"/>
  <c r="BM680" i="9"/>
  <c r="BN680" i="9"/>
  <c r="BO680" i="9"/>
  <c r="BP680" i="9"/>
  <c r="BQ680" i="9"/>
  <c r="BR680" i="9"/>
  <c r="BS680" i="9"/>
  <c r="BT680" i="9"/>
  <c r="BU680" i="9"/>
  <c r="C681" i="9"/>
  <c r="AN681" i="9" s="1"/>
  <c r="D681" i="9"/>
  <c r="AO681" i="9" s="1"/>
  <c r="E681" i="9"/>
  <c r="AP681" i="9" s="1"/>
  <c r="AQ681" i="9"/>
  <c r="AR681" i="9"/>
  <c r="AS681" i="9"/>
  <c r="AT681" i="9"/>
  <c r="AU681" i="9"/>
  <c r="AV681" i="9"/>
  <c r="AW681" i="9"/>
  <c r="AX681" i="9"/>
  <c r="AY681" i="9"/>
  <c r="AZ681" i="9"/>
  <c r="BA681" i="9"/>
  <c r="BB681" i="9"/>
  <c r="BC681" i="9"/>
  <c r="BD681" i="9"/>
  <c r="BE681" i="9"/>
  <c r="BF681" i="9"/>
  <c r="BG681" i="9"/>
  <c r="BH681" i="9"/>
  <c r="BI681" i="9"/>
  <c r="BJ681" i="9"/>
  <c r="BK681" i="9"/>
  <c r="BL681" i="9"/>
  <c r="BM681" i="9"/>
  <c r="BN681" i="9"/>
  <c r="BO681" i="9"/>
  <c r="BP681" i="9"/>
  <c r="BQ681" i="9"/>
  <c r="BR681" i="9"/>
  <c r="BS681" i="9"/>
  <c r="BT681" i="9"/>
  <c r="BU681" i="9"/>
  <c r="C682" i="9"/>
  <c r="AN682" i="9" s="1"/>
  <c r="D682" i="9"/>
  <c r="AO682" i="9" s="1"/>
  <c r="E682" i="9"/>
  <c r="AP682" i="9" s="1"/>
  <c r="AQ682" i="9"/>
  <c r="AR682" i="9"/>
  <c r="AS682" i="9"/>
  <c r="AT682" i="9"/>
  <c r="AU682" i="9"/>
  <c r="AV682" i="9"/>
  <c r="AW682" i="9"/>
  <c r="AX682" i="9"/>
  <c r="AY682" i="9"/>
  <c r="AZ682" i="9"/>
  <c r="BA682" i="9"/>
  <c r="BB682" i="9"/>
  <c r="BC682" i="9"/>
  <c r="BD682" i="9"/>
  <c r="BE682" i="9"/>
  <c r="BF682" i="9"/>
  <c r="BG682" i="9"/>
  <c r="BH682" i="9"/>
  <c r="BI682" i="9"/>
  <c r="BJ682" i="9"/>
  <c r="BK682" i="9"/>
  <c r="BL682" i="9"/>
  <c r="BM682" i="9"/>
  <c r="BN682" i="9"/>
  <c r="BO682" i="9"/>
  <c r="BP682" i="9"/>
  <c r="BQ682" i="9"/>
  <c r="BR682" i="9"/>
  <c r="BS682" i="9"/>
  <c r="BT682" i="9"/>
  <c r="BU682" i="9"/>
  <c r="C683" i="9"/>
  <c r="AN683" i="9" s="1"/>
  <c r="D683" i="9"/>
  <c r="AO683" i="9" s="1"/>
  <c r="E683" i="9"/>
  <c r="AP683" i="9" s="1"/>
  <c r="AQ683" i="9"/>
  <c r="AR683" i="9"/>
  <c r="AS683" i="9"/>
  <c r="AT683" i="9"/>
  <c r="AU683" i="9"/>
  <c r="AV683" i="9"/>
  <c r="AW683" i="9"/>
  <c r="AX683" i="9"/>
  <c r="AY683" i="9"/>
  <c r="AZ683" i="9"/>
  <c r="BA683" i="9"/>
  <c r="BB683" i="9"/>
  <c r="BC683" i="9"/>
  <c r="BD683" i="9"/>
  <c r="BE683" i="9"/>
  <c r="BF683" i="9"/>
  <c r="BG683" i="9"/>
  <c r="BH683" i="9"/>
  <c r="BI683" i="9"/>
  <c r="BJ683" i="9"/>
  <c r="BK683" i="9"/>
  <c r="BL683" i="9"/>
  <c r="BM683" i="9"/>
  <c r="BN683" i="9"/>
  <c r="BO683" i="9"/>
  <c r="BP683" i="9"/>
  <c r="BQ683" i="9"/>
  <c r="BR683" i="9"/>
  <c r="BS683" i="9"/>
  <c r="BT683" i="9"/>
  <c r="BU683" i="9"/>
  <c r="C684" i="9"/>
  <c r="D684" i="9"/>
  <c r="E684" i="9"/>
  <c r="AS684" i="9"/>
  <c r="AT684" i="9"/>
  <c r="AU684" i="9"/>
  <c r="AV684" i="9"/>
  <c r="AW684" i="9"/>
  <c r="AX684" i="9"/>
  <c r="AY684" i="9"/>
  <c r="AZ684" i="9"/>
  <c r="BA684" i="9"/>
  <c r="BB684" i="9"/>
  <c r="BC684" i="9"/>
  <c r="BD684" i="9"/>
  <c r="BE684" i="9"/>
  <c r="BF684" i="9"/>
  <c r="BG684" i="9"/>
  <c r="BH684" i="9"/>
  <c r="BI684" i="9"/>
  <c r="BJ684" i="9"/>
  <c r="BK684" i="9"/>
  <c r="BL684" i="9"/>
  <c r="BM684" i="9"/>
  <c r="BN684" i="9"/>
  <c r="BO684" i="9"/>
  <c r="BP684" i="9"/>
  <c r="BQ684" i="9"/>
  <c r="BR684" i="9"/>
  <c r="BS684" i="9"/>
  <c r="BT684" i="9"/>
  <c r="BU684" i="9"/>
  <c r="AN684" i="9"/>
  <c r="AO684" i="9"/>
  <c r="AP684" i="9"/>
  <c r="AQ684" i="9"/>
  <c r="AR684" i="9"/>
  <c r="C685" i="9"/>
  <c r="AN685" i="9" s="1"/>
  <c r="D685" i="9"/>
  <c r="AO685" i="9" s="1"/>
  <c r="E685" i="9"/>
  <c r="AP685" i="9" s="1"/>
  <c r="AQ685" i="9"/>
  <c r="AR685" i="9"/>
  <c r="AS685" i="9"/>
  <c r="AT685" i="9"/>
  <c r="AU685" i="9"/>
  <c r="AV685" i="9"/>
  <c r="AW685" i="9"/>
  <c r="AX685" i="9"/>
  <c r="AY685" i="9"/>
  <c r="AZ685" i="9"/>
  <c r="BA685" i="9"/>
  <c r="BB685" i="9"/>
  <c r="BC685" i="9"/>
  <c r="BD685" i="9"/>
  <c r="BE685" i="9"/>
  <c r="BF685" i="9"/>
  <c r="BG685" i="9"/>
  <c r="BH685" i="9"/>
  <c r="BI685" i="9"/>
  <c r="BJ685" i="9"/>
  <c r="BK685" i="9"/>
  <c r="BL685" i="9"/>
  <c r="BM685" i="9"/>
  <c r="BN685" i="9"/>
  <c r="BO685" i="9"/>
  <c r="BP685" i="9"/>
  <c r="BQ685" i="9"/>
  <c r="BR685" i="9"/>
  <c r="BS685" i="9"/>
  <c r="BT685" i="9"/>
  <c r="BU685" i="9"/>
  <c r="C686" i="9"/>
  <c r="AN686" i="9" s="1"/>
  <c r="D686" i="9"/>
  <c r="AO686" i="9" s="1"/>
  <c r="E686" i="9"/>
  <c r="AP686" i="9" s="1"/>
  <c r="AQ686" i="9"/>
  <c r="AR686" i="9"/>
  <c r="AS686" i="9"/>
  <c r="AT686" i="9"/>
  <c r="AU686" i="9"/>
  <c r="AV686" i="9"/>
  <c r="AW686" i="9"/>
  <c r="AX686" i="9"/>
  <c r="AY686" i="9"/>
  <c r="AZ686" i="9"/>
  <c r="BA686" i="9"/>
  <c r="BB686" i="9"/>
  <c r="BC686" i="9"/>
  <c r="BD686" i="9"/>
  <c r="BE686" i="9"/>
  <c r="BF686" i="9"/>
  <c r="BG686" i="9"/>
  <c r="BH686" i="9"/>
  <c r="BI686" i="9"/>
  <c r="BJ686" i="9"/>
  <c r="BK686" i="9"/>
  <c r="BL686" i="9"/>
  <c r="BM686" i="9"/>
  <c r="BN686" i="9"/>
  <c r="BO686" i="9"/>
  <c r="BP686" i="9"/>
  <c r="BQ686" i="9"/>
  <c r="BR686" i="9"/>
  <c r="BS686" i="9"/>
  <c r="BT686" i="9"/>
  <c r="BU686" i="9"/>
  <c r="C687" i="9"/>
  <c r="AN687" i="9" s="1"/>
  <c r="D687" i="9"/>
  <c r="AO687" i="9" s="1"/>
  <c r="E687" i="9"/>
  <c r="AP687" i="9" s="1"/>
  <c r="AQ687" i="9"/>
  <c r="AR687" i="9"/>
  <c r="AS687" i="9"/>
  <c r="AT687" i="9"/>
  <c r="AU687" i="9"/>
  <c r="AV687" i="9"/>
  <c r="AW687" i="9"/>
  <c r="AX687" i="9"/>
  <c r="AY687" i="9"/>
  <c r="AZ687" i="9"/>
  <c r="BA687" i="9"/>
  <c r="BB687" i="9"/>
  <c r="BC687" i="9"/>
  <c r="BD687" i="9"/>
  <c r="BE687" i="9"/>
  <c r="BF687" i="9"/>
  <c r="BG687" i="9"/>
  <c r="BH687" i="9"/>
  <c r="BI687" i="9"/>
  <c r="BJ687" i="9"/>
  <c r="BK687" i="9"/>
  <c r="BL687" i="9"/>
  <c r="BM687" i="9"/>
  <c r="BN687" i="9"/>
  <c r="BO687" i="9"/>
  <c r="BP687" i="9"/>
  <c r="BQ687" i="9"/>
  <c r="BR687" i="9"/>
  <c r="BS687" i="9"/>
  <c r="BT687" i="9"/>
  <c r="BU687" i="9"/>
  <c r="C688" i="9"/>
  <c r="AN688" i="9" s="1"/>
  <c r="D688" i="9"/>
  <c r="AO688" i="9" s="1"/>
  <c r="E688" i="9"/>
  <c r="AP688" i="9" s="1"/>
  <c r="AQ688" i="9"/>
  <c r="AR688" i="9"/>
  <c r="AS688" i="9"/>
  <c r="AT688" i="9"/>
  <c r="AU688" i="9"/>
  <c r="AV688" i="9"/>
  <c r="AW688" i="9"/>
  <c r="AX688" i="9"/>
  <c r="AY688" i="9"/>
  <c r="AZ688" i="9"/>
  <c r="BA688" i="9"/>
  <c r="BB688" i="9"/>
  <c r="BC688" i="9"/>
  <c r="BD688" i="9"/>
  <c r="BE688" i="9"/>
  <c r="BF688" i="9"/>
  <c r="BG688" i="9"/>
  <c r="BH688" i="9"/>
  <c r="BI688" i="9"/>
  <c r="BJ688" i="9"/>
  <c r="BK688" i="9"/>
  <c r="BL688" i="9"/>
  <c r="BM688" i="9"/>
  <c r="BN688" i="9"/>
  <c r="BO688" i="9"/>
  <c r="BP688" i="9"/>
  <c r="BQ688" i="9"/>
  <c r="BR688" i="9"/>
  <c r="BS688" i="9"/>
  <c r="BT688" i="9"/>
  <c r="BU688" i="9"/>
  <c r="C689" i="9"/>
  <c r="AN689" i="9" s="1"/>
  <c r="D689" i="9"/>
  <c r="AO689" i="9" s="1"/>
  <c r="E689" i="9"/>
  <c r="AP689" i="9" s="1"/>
  <c r="AQ689" i="9"/>
  <c r="AR689" i="9"/>
  <c r="AS689" i="9"/>
  <c r="AT689" i="9"/>
  <c r="AU689" i="9"/>
  <c r="AV689" i="9"/>
  <c r="AW689" i="9"/>
  <c r="AX689" i="9"/>
  <c r="AY689" i="9"/>
  <c r="AZ689" i="9"/>
  <c r="BA689" i="9"/>
  <c r="BB689" i="9"/>
  <c r="BC689" i="9"/>
  <c r="BD689" i="9"/>
  <c r="BE689" i="9"/>
  <c r="BF689" i="9"/>
  <c r="BG689" i="9"/>
  <c r="BH689" i="9"/>
  <c r="BI689" i="9"/>
  <c r="BJ689" i="9"/>
  <c r="BK689" i="9"/>
  <c r="BL689" i="9"/>
  <c r="BM689" i="9"/>
  <c r="BN689" i="9"/>
  <c r="BO689" i="9"/>
  <c r="BP689" i="9"/>
  <c r="BQ689" i="9"/>
  <c r="BR689" i="9"/>
  <c r="BS689" i="9"/>
  <c r="BT689" i="9"/>
  <c r="BU689" i="9"/>
  <c r="C690" i="9"/>
  <c r="AN690" i="9" s="1"/>
  <c r="D690" i="9"/>
  <c r="AO690" i="9" s="1"/>
  <c r="E690" i="9"/>
  <c r="AP690" i="9" s="1"/>
  <c r="AQ690" i="9"/>
  <c r="AR690" i="9"/>
  <c r="AS690" i="9"/>
  <c r="AT690" i="9"/>
  <c r="AU690" i="9"/>
  <c r="AV690" i="9"/>
  <c r="AW690" i="9"/>
  <c r="AX690" i="9"/>
  <c r="AY690" i="9"/>
  <c r="AZ690" i="9"/>
  <c r="BA690" i="9"/>
  <c r="BB690" i="9"/>
  <c r="BC690" i="9"/>
  <c r="BD690" i="9"/>
  <c r="BE690" i="9"/>
  <c r="BF690" i="9"/>
  <c r="BG690" i="9"/>
  <c r="BH690" i="9"/>
  <c r="BI690" i="9"/>
  <c r="BJ690" i="9"/>
  <c r="BK690" i="9"/>
  <c r="BL690" i="9"/>
  <c r="BM690" i="9"/>
  <c r="BN690" i="9"/>
  <c r="BO690" i="9"/>
  <c r="BP690" i="9"/>
  <c r="BQ690" i="9"/>
  <c r="BR690" i="9"/>
  <c r="BS690" i="9"/>
  <c r="BT690" i="9"/>
  <c r="BU690" i="9"/>
  <c r="C691" i="9"/>
  <c r="AN691" i="9" s="1"/>
  <c r="D691" i="9"/>
  <c r="AO691" i="9" s="1"/>
  <c r="E691" i="9"/>
  <c r="AP691" i="9" s="1"/>
  <c r="AQ691" i="9"/>
  <c r="AR691" i="9"/>
  <c r="AS691" i="9"/>
  <c r="AT691" i="9"/>
  <c r="AU691" i="9"/>
  <c r="AV691" i="9"/>
  <c r="AW691" i="9"/>
  <c r="AX691" i="9"/>
  <c r="AY691" i="9"/>
  <c r="AZ691" i="9"/>
  <c r="BA691" i="9"/>
  <c r="BB691" i="9"/>
  <c r="BC691" i="9"/>
  <c r="BD691" i="9"/>
  <c r="BE691" i="9"/>
  <c r="BF691" i="9"/>
  <c r="BG691" i="9"/>
  <c r="BH691" i="9"/>
  <c r="BI691" i="9"/>
  <c r="BJ691" i="9"/>
  <c r="BK691" i="9"/>
  <c r="BL691" i="9"/>
  <c r="BM691" i="9"/>
  <c r="BN691" i="9"/>
  <c r="BO691" i="9"/>
  <c r="BP691" i="9"/>
  <c r="BQ691" i="9"/>
  <c r="BR691" i="9"/>
  <c r="BS691" i="9"/>
  <c r="BT691" i="9"/>
  <c r="BU691" i="9"/>
  <c r="C692" i="9"/>
  <c r="AN692" i="9" s="1"/>
  <c r="D692" i="9"/>
  <c r="AO692" i="9" s="1"/>
  <c r="E692" i="9"/>
  <c r="AP692" i="9" s="1"/>
  <c r="AQ692" i="9"/>
  <c r="AR692" i="9"/>
  <c r="AS692" i="9"/>
  <c r="AT692" i="9"/>
  <c r="AU692" i="9"/>
  <c r="AV692" i="9"/>
  <c r="AW692" i="9"/>
  <c r="AX692" i="9"/>
  <c r="AY692" i="9"/>
  <c r="AZ692" i="9"/>
  <c r="BA692" i="9"/>
  <c r="BB692" i="9"/>
  <c r="BC692" i="9"/>
  <c r="BD692" i="9"/>
  <c r="BE692" i="9"/>
  <c r="BF692" i="9"/>
  <c r="BG692" i="9"/>
  <c r="BH692" i="9"/>
  <c r="BI692" i="9"/>
  <c r="BJ692" i="9"/>
  <c r="BK692" i="9"/>
  <c r="BL692" i="9"/>
  <c r="BM692" i="9"/>
  <c r="BN692" i="9"/>
  <c r="BO692" i="9"/>
  <c r="BP692" i="9"/>
  <c r="BQ692" i="9"/>
  <c r="BR692" i="9"/>
  <c r="BS692" i="9"/>
  <c r="BT692" i="9"/>
  <c r="BU692" i="9"/>
  <c r="C693" i="9"/>
  <c r="D693" i="9"/>
  <c r="E693" i="9"/>
  <c r="AX693" i="9"/>
  <c r="AY693" i="9"/>
  <c r="AZ693" i="9"/>
  <c r="BA693" i="9"/>
  <c r="BB693" i="9"/>
  <c r="BC693" i="9"/>
  <c r="BD693" i="9"/>
  <c r="BE693" i="9"/>
  <c r="BF693" i="9"/>
  <c r="BG693" i="9"/>
  <c r="BH693" i="9"/>
  <c r="BI693" i="9"/>
  <c r="BJ693" i="9"/>
  <c r="BK693" i="9"/>
  <c r="BL693" i="9"/>
  <c r="BM693" i="9"/>
  <c r="BN693" i="9"/>
  <c r="BO693" i="9"/>
  <c r="BP693" i="9"/>
  <c r="BQ693" i="9"/>
  <c r="BR693" i="9"/>
  <c r="BS693" i="9"/>
  <c r="BT693" i="9"/>
  <c r="BU693" i="9"/>
  <c r="AN693" i="9"/>
  <c r="AO693" i="9"/>
  <c r="AP693" i="9"/>
  <c r="AQ693" i="9"/>
  <c r="AR693" i="9"/>
  <c r="AS693" i="9"/>
  <c r="AT693" i="9"/>
  <c r="AU693" i="9"/>
  <c r="AV693" i="9"/>
  <c r="AW693" i="9"/>
  <c r="C694" i="9"/>
  <c r="AN694" i="9" s="1"/>
  <c r="D694" i="9"/>
  <c r="AO694" i="9" s="1"/>
  <c r="E694" i="9"/>
  <c r="AP694" i="9"/>
  <c r="AQ694" i="9"/>
  <c r="AR694" i="9"/>
  <c r="AS694" i="9"/>
  <c r="AT694" i="9"/>
  <c r="AU694" i="9"/>
  <c r="AV694" i="9"/>
  <c r="AW694" i="9"/>
  <c r="AX694" i="9"/>
  <c r="AY694" i="9"/>
  <c r="AZ694" i="9"/>
  <c r="BA694" i="9"/>
  <c r="BB694" i="9"/>
  <c r="BC694" i="9"/>
  <c r="BD694" i="9"/>
  <c r="BE694" i="9"/>
  <c r="BF694" i="9"/>
  <c r="BG694" i="9"/>
  <c r="BH694" i="9"/>
  <c r="BI694" i="9"/>
  <c r="BJ694" i="9"/>
  <c r="BK694" i="9"/>
  <c r="BL694" i="9"/>
  <c r="BM694" i="9"/>
  <c r="BN694" i="9"/>
  <c r="BO694" i="9"/>
  <c r="BP694" i="9"/>
  <c r="BQ694" i="9"/>
  <c r="BR694" i="9"/>
  <c r="BS694" i="9"/>
  <c r="BT694" i="9"/>
  <c r="BU694" i="9"/>
  <c r="C695" i="9"/>
  <c r="D695" i="9"/>
  <c r="AO695" i="9" s="1"/>
  <c r="E695" i="9"/>
  <c r="AP695" i="9" s="1"/>
  <c r="AN695" i="9"/>
  <c r="AQ695" i="9"/>
  <c r="AR695" i="9"/>
  <c r="AS695" i="9"/>
  <c r="AT695" i="9"/>
  <c r="AU695" i="9"/>
  <c r="AV695" i="9"/>
  <c r="AW695" i="9"/>
  <c r="AX695" i="9"/>
  <c r="AY695" i="9"/>
  <c r="AZ695" i="9"/>
  <c r="BA695" i="9"/>
  <c r="BB695" i="9"/>
  <c r="BC695" i="9"/>
  <c r="BD695" i="9"/>
  <c r="BE695" i="9"/>
  <c r="BF695" i="9"/>
  <c r="BG695" i="9"/>
  <c r="BH695" i="9"/>
  <c r="BI695" i="9"/>
  <c r="BJ695" i="9"/>
  <c r="BK695" i="9"/>
  <c r="BL695" i="9"/>
  <c r="BM695" i="9"/>
  <c r="BN695" i="9"/>
  <c r="BO695" i="9"/>
  <c r="BP695" i="9"/>
  <c r="BQ695" i="9"/>
  <c r="BR695" i="9"/>
  <c r="BS695" i="9"/>
  <c r="BT695" i="9"/>
  <c r="BU695" i="9"/>
  <c r="C696" i="9"/>
  <c r="D696" i="9"/>
  <c r="E696" i="9"/>
  <c r="AX696" i="9"/>
  <c r="BE696" i="9"/>
  <c r="AN696" i="9"/>
  <c r="AO696" i="9"/>
  <c r="AP696" i="9"/>
  <c r="AQ696" i="9"/>
  <c r="AR696" i="9"/>
  <c r="AS696" i="9"/>
  <c r="AT696" i="9"/>
  <c r="AU696" i="9"/>
  <c r="AV696" i="9"/>
  <c r="AW696" i="9"/>
  <c r="AY696" i="9"/>
  <c r="AZ696" i="9"/>
  <c r="BA696" i="9"/>
  <c r="BB696" i="9"/>
  <c r="BC696" i="9"/>
  <c r="BD696" i="9"/>
  <c r="BF696" i="9"/>
  <c r="BG696" i="9"/>
  <c r="BH696" i="9"/>
  <c r="BI696" i="9"/>
  <c r="BJ696" i="9"/>
  <c r="BK696" i="9"/>
  <c r="BL696" i="9"/>
  <c r="BM696" i="9"/>
  <c r="BN696" i="9"/>
  <c r="BO696" i="9"/>
  <c r="BP696" i="9"/>
  <c r="BQ696" i="9"/>
  <c r="BR696" i="9"/>
  <c r="BS696" i="9"/>
  <c r="BT696" i="9"/>
  <c r="BU696" i="9"/>
  <c r="C697" i="9"/>
  <c r="AN697" i="9" s="1"/>
  <c r="D697" i="9"/>
  <c r="AO697" i="9" s="1"/>
  <c r="E697" i="9"/>
  <c r="AP697" i="9" s="1"/>
  <c r="AQ697" i="9"/>
  <c r="AR697" i="9"/>
  <c r="AS697" i="9"/>
  <c r="AT697" i="9"/>
  <c r="AU697" i="9"/>
  <c r="AV697" i="9"/>
  <c r="AW697" i="9"/>
  <c r="AX697" i="9"/>
  <c r="AY697" i="9"/>
  <c r="AZ697" i="9"/>
  <c r="BA697" i="9"/>
  <c r="BB697" i="9"/>
  <c r="BC697" i="9"/>
  <c r="BD697" i="9"/>
  <c r="BE697" i="9"/>
  <c r="BF697" i="9"/>
  <c r="BG697" i="9"/>
  <c r="BH697" i="9"/>
  <c r="BI697" i="9"/>
  <c r="BJ697" i="9"/>
  <c r="BK697" i="9"/>
  <c r="BL697" i="9"/>
  <c r="BM697" i="9"/>
  <c r="BN697" i="9"/>
  <c r="BO697" i="9"/>
  <c r="BP697" i="9"/>
  <c r="BQ697" i="9"/>
  <c r="BR697" i="9"/>
  <c r="BS697" i="9"/>
  <c r="BT697" i="9"/>
  <c r="BU697" i="9"/>
  <c r="C698" i="9"/>
  <c r="AN698" i="9" s="1"/>
  <c r="D698" i="9"/>
  <c r="E698" i="9"/>
  <c r="AP698" i="9" s="1"/>
  <c r="AO698" i="9"/>
  <c r="AQ698" i="9"/>
  <c r="AR698" i="9"/>
  <c r="AS698" i="9"/>
  <c r="AT698" i="9"/>
  <c r="AU698" i="9"/>
  <c r="AV698" i="9"/>
  <c r="AW698" i="9"/>
  <c r="AX698" i="9"/>
  <c r="AY698" i="9"/>
  <c r="AZ698" i="9"/>
  <c r="BA698" i="9"/>
  <c r="BB698" i="9"/>
  <c r="BC698" i="9"/>
  <c r="BD698" i="9"/>
  <c r="BE698" i="9"/>
  <c r="BF698" i="9"/>
  <c r="BG698" i="9"/>
  <c r="BH698" i="9"/>
  <c r="BI698" i="9"/>
  <c r="BJ698" i="9"/>
  <c r="BK698" i="9"/>
  <c r="BL698" i="9"/>
  <c r="BM698" i="9"/>
  <c r="BN698" i="9"/>
  <c r="BO698" i="9"/>
  <c r="BP698" i="9"/>
  <c r="BQ698" i="9"/>
  <c r="BR698" i="9"/>
  <c r="BS698" i="9"/>
  <c r="BT698" i="9"/>
  <c r="BU698" i="9"/>
  <c r="C699" i="9"/>
  <c r="D699" i="9"/>
  <c r="AO699" i="9" s="1"/>
  <c r="E699" i="9"/>
  <c r="AP699" i="9" s="1"/>
  <c r="AQ699" i="9"/>
  <c r="AR699" i="9"/>
  <c r="AS699" i="9"/>
  <c r="AT699" i="9"/>
  <c r="AU699" i="9"/>
  <c r="AV699" i="9"/>
  <c r="AW699" i="9"/>
  <c r="AX699" i="9"/>
  <c r="AY699" i="9"/>
  <c r="AZ699" i="9"/>
  <c r="BA699" i="9"/>
  <c r="BB699" i="9"/>
  <c r="BC699" i="9"/>
  <c r="BD699" i="9"/>
  <c r="BE699" i="9"/>
  <c r="BF699" i="9"/>
  <c r="BG699" i="9"/>
  <c r="BH699" i="9"/>
  <c r="BI699" i="9"/>
  <c r="BJ699" i="9"/>
  <c r="BK699" i="9"/>
  <c r="BL699" i="9"/>
  <c r="BM699" i="9"/>
  <c r="BN699" i="9"/>
  <c r="BO699" i="9"/>
  <c r="BP699" i="9"/>
  <c r="BQ699" i="9"/>
  <c r="BR699" i="9"/>
  <c r="BS699" i="9"/>
  <c r="BT699" i="9"/>
  <c r="BU699" i="9"/>
  <c r="C700" i="9"/>
  <c r="AN700" i="9" s="1"/>
  <c r="D700" i="9"/>
  <c r="AO700" i="9" s="1"/>
  <c r="E700" i="9"/>
  <c r="AP700" i="9" s="1"/>
  <c r="AS700" i="9"/>
  <c r="AQ700" i="9"/>
  <c r="AR700" i="9"/>
  <c r="AT700" i="9"/>
  <c r="AU700" i="9"/>
  <c r="AV700" i="9"/>
  <c r="AW700" i="9"/>
  <c r="AX700" i="9"/>
  <c r="AY700" i="9"/>
  <c r="AZ700" i="9"/>
  <c r="BA700" i="9"/>
  <c r="BB700" i="9"/>
  <c r="BC700" i="9"/>
  <c r="BD700" i="9"/>
  <c r="BE700" i="9"/>
  <c r="BF700" i="9"/>
  <c r="BG700" i="9"/>
  <c r="BH700" i="9"/>
  <c r="BI700" i="9"/>
  <c r="BJ700" i="9"/>
  <c r="BK700" i="9"/>
  <c r="BL700" i="9"/>
  <c r="BM700" i="9"/>
  <c r="BN700" i="9"/>
  <c r="BO700" i="9"/>
  <c r="BP700" i="9"/>
  <c r="BQ700" i="9"/>
  <c r="BR700" i="9"/>
  <c r="BS700" i="9"/>
  <c r="BT700" i="9"/>
  <c r="BU700" i="9"/>
  <c r="C701" i="9"/>
  <c r="AN701" i="9" s="1"/>
  <c r="D701" i="9"/>
  <c r="AO701" i="9" s="1"/>
  <c r="E701" i="9"/>
  <c r="AP701" i="9" s="1"/>
  <c r="AQ701" i="9"/>
  <c r="AR701" i="9"/>
  <c r="AS701" i="9"/>
  <c r="AT701" i="9"/>
  <c r="AU701" i="9"/>
  <c r="AV701" i="9"/>
  <c r="AW701" i="9"/>
  <c r="AX701" i="9"/>
  <c r="AY701" i="9"/>
  <c r="AZ701" i="9"/>
  <c r="BA701" i="9"/>
  <c r="BB701" i="9"/>
  <c r="BC701" i="9"/>
  <c r="BD701" i="9"/>
  <c r="BE701" i="9"/>
  <c r="BF701" i="9"/>
  <c r="BG701" i="9"/>
  <c r="BH701" i="9"/>
  <c r="BI701" i="9"/>
  <c r="BJ701" i="9"/>
  <c r="BK701" i="9"/>
  <c r="BL701" i="9"/>
  <c r="BM701" i="9"/>
  <c r="BN701" i="9"/>
  <c r="BO701" i="9"/>
  <c r="BP701" i="9"/>
  <c r="BQ701" i="9"/>
  <c r="BR701" i="9"/>
  <c r="BS701" i="9"/>
  <c r="BT701" i="9"/>
  <c r="BU701" i="9"/>
  <c r="C702" i="9"/>
  <c r="AN702" i="9" s="1"/>
  <c r="D702" i="9"/>
  <c r="AO702" i="9" s="1"/>
  <c r="E702" i="9"/>
  <c r="AP702" i="9" s="1"/>
  <c r="AQ702" i="9"/>
  <c r="AR702" i="9"/>
  <c r="AS702" i="9"/>
  <c r="AT702" i="9"/>
  <c r="AU702" i="9"/>
  <c r="AV702" i="9"/>
  <c r="AW702" i="9"/>
  <c r="AX702" i="9"/>
  <c r="AY702" i="9"/>
  <c r="AZ702" i="9"/>
  <c r="BA702" i="9"/>
  <c r="BB702" i="9"/>
  <c r="BC702" i="9"/>
  <c r="BD702" i="9"/>
  <c r="BE702" i="9"/>
  <c r="BF702" i="9"/>
  <c r="BG702" i="9"/>
  <c r="BH702" i="9"/>
  <c r="BI702" i="9"/>
  <c r="BJ702" i="9"/>
  <c r="BK702" i="9"/>
  <c r="BL702" i="9"/>
  <c r="BM702" i="9"/>
  <c r="BN702" i="9"/>
  <c r="BO702" i="9"/>
  <c r="BP702" i="9"/>
  <c r="BQ702" i="9"/>
  <c r="BR702" i="9"/>
  <c r="BS702" i="9"/>
  <c r="BT702" i="9"/>
  <c r="BU702" i="9"/>
  <c r="C703" i="9"/>
  <c r="AN703" i="9" s="1"/>
  <c r="D703" i="9"/>
  <c r="E703" i="9"/>
  <c r="AP703" i="9" s="1"/>
  <c r="AO703" i="9"/>
  <c r="AQ703" i="9"/>
  <c r="AR703" i="9"/>
  <c r="AS703" i="9"/>
  <c r="AT703" i="9"/>
  <c r="AU703" i="9"/>
  <c r="AV703" i="9"/>
  <c r="AW703" i="9"/>
  <c r="AX703" i="9"/>
  <c r="AY703" i="9"/>
  <c r="AZ703" i="9"/>
  <c r="BA703" i="9"/>
  <c r="BB703" i="9"/>
  <c r="BC703" i="9"/>
  <c r="BD703" i="9"/>
  <c r="BE703" i="9"/>
  <c r="BF703" i="9"/>
  <c r="BG703" i="9"/>
  <c r="BH703" i="9"/>
  <c r="BI703" i="9"/>
  <c r="BJ703" i="9"/>
  <c r="BK703" i="9"/>
  <c r="BL703" i="9"/>
  <c r="BM703" i="9"/>
  <c r="BN703" i="9"/>
  <c r="BO703" i="9"/>
  <c r="BP703" i="9"/>
  <c r="BQ703" i="9"/>
  <c r="BR703" i="9"/>
  <c r="BS703" i="9"/>
  <c r="BT703" i="9"/>
  <c r="BU703" i="9"/>
  <c r="C704" i="9"/>
  <c r="D704" i="9"/>
  <c r="E704" i="9"/>
  <c r="AP704" i="9" s="1"/>
  <c r="BA704" i="9"/>
  <c r="BF704" i="9"/>
  <c r="BJ704" i="9"/>
  <c r="AN704" i="9"/>
  <c r="AO704" i="9"/>
  <c r="AQ704" i="9"/>
  <c r="AR704" i="9"/>
  <c r="AS704" i="9"/>
  <c r="AT704" i="9"/>
  <c r="AU704" i="9"/>
  <c r="AV704" i="9"/>
  <c r="AW704" i="9"/>
  <c r="AX704" i="9"/>
  <c r="AY704" i="9"/>
  <c r="AZ704" i="9"/>
  <c r="BB704" i="9"/>
  <c r="BC704" i="9"/>
  <c r="BD704" i="9"/>
  <c r="BE704" i="9"/>
  <c r="BG704" i="9"/>
  <c r="BH704" i="9"/>
  <c r="BI704" i="9"/>
  <c r="BK704" i="9"/>
  <c r="BL704" i="9"/>
  <c r="BM704" i="9"/>
  <c r="BN704" i="9"/>
  <c r="BO704" i="9"/>
  <c r="BP704" i="9"/>
  <c r="BQ704" i="9"/>
  <c r="BR704" i="9"/>
  <c r="BS704" i="9"/>
  <c r="BT704" i="9"/>
  <c r="BU704" i="9"/>
  <c r="C705" i="9"/>
  <c r="AN705" i="9" s="1"/>
  <c r="D705" i="9"/>
  <c r="AO705" i="9" s="1"/>
  <c r="E705" i="9"/>
  <c r="AP705" i="9" s="1"/>
  <c r="BA705" i="9"/>
  <c r="AQ705" i="9"/>
  <c r="AR705" i="9"/>
  <c r="AS705" i="9"/>
  <c r="AT705" i="9"/>
  <c r="AU705" i="9"/>
  <c r="AV705" i="9"/>
  <c r="AW705" i="9"/>
  <c r="AX705" i="9"/>
  <c r="AY705" i="9"/>
  <c r="AZ705" i="9"/>
  <c r="BB705" i="9"/>
  <c r="BC705" i="9"/>
  <c r="BD705" i="9"/>
  <c r="BE705" i="9"/>
  <c r="BF705" i="9"/>
  <c r="BG705" i="9"/>
  <c r="BH705" i="9"/>
  <c r="BI705" i="9"/>
  <c r="BJ705" i="9"/>
  <c r="BK705" i="9"/>
  <c r="BL705" i="9"/>
  <c r="BM705" i="9"/>
  <c r="BN705" i="9"/>
  <c r="BO705" i="9"/>
  <c r="BP705" i="9"/>
  <c r="BQ705" i="9"/>
  <c r="BR705" i="9"/>
  <c r="BS705" i="9"/>
  <c r="BT705" i="9"/>
  <c r="BU705" i="9"/>
  <c r="C706" i="9"/>
  <c r="AN706" i="9" s="1"/>
  <c r="D706" i="9"/>
  <c r="AO706" i="9" s="1"/>
  <c r="E706" i="9"/>
  <c r="AP706" i="9" s="1"/>
  <c r="AQ706" i="9"/>
  <c r="AR706" i="9"/>
  <c r="AS706" i="9"/>
  <c r="AT706" i="9"/>
  <c r="AU706" i="9"/>
  <c r="AV706" i="9"/>
  <c r="AW706" i="9"/>
  <c r="AX706" i="9"/>
  <c r="AY706" i="9"/>
  <c r="AZ706" i="9"/>
  <c r="BA706" i="9"/>
  <c r="BB706" i="9"/>
  <c r="BC706" i="9"/>
  <c r="BD706" i="9"/>
  <c r="BE706" i="9"/>
  <c r="BF706" i="9"/>
  <c r="BG706" i="9"/>
  <c r="BH706" i="9"/>
  <c r="BI706" i="9"/>
  <c r="BJ706" i="9"/>
  <c r="BK706" i="9"/>
  <c r="BL706" i="9"/>
  <c r="BM706" i="9"/>
  <c r="BN706" i="9"/>
  <c r="BO706" i="9"/>
  <c r="BP706" i="9"/>
  <c r="BQ706" i="9"/>
  <c r="BR706" i="9"/>
  <c r="BS706" i="9"/>
  <c r="BT706" i="9"/>
  <c r="BU706" i="9"/>
  <c r="C707" i="9"/>
  <c r="AN707" i="9" s="1"/>
  <c r="D707" i="9"/>
  <c r="AO707" i="9" s="1"/>
  <c r="E707" i="9"/>
  <c r="AP707" i="9" s="1"/>
  <c r="AQ707" i="9"/>
  <c r="AR707" i="9"/>
  <c r="AS707" i="9"/>
  <c r="AT707" i="9"/>
  <c r="AU707" i="9"/>
  <c r="AV707" i="9"/>
  <c r="AW707" i="9"/>
  <c r="AX707" i="9"/>
  <c r="AY707" i="9"/>
  <c r="AZ707" i="9"/>
  <c r="BA707" i="9"/>
  <c r="BB707" i="9"/>
  <c r="BC707" i="9"/>
  <c r="BD707" i="9"/>
  <c r="BE707" i="9"/>
  <c r="BF707" i="9"/>
  <c r="BG707" i="9"/>
  <c r="BH707" i="9"/>
  <c r="BI707" i="9"/>
  <c r="BJ707" i="9"/>
  <c r="BK707" i="9"/>
  <c r="BL707" i="9"/>
  <c r="BM707" i="9"/>
  <c r="BN707" i="9"/>
  <c r="BO707" i="9"/>
  <c r="BP707" i="9"/>
  <c r="BQ707" i="9"/>
  <c r="BR707" i="9"/>
  <c r="BS707" i="9"/>
  <c r="BT707" i="9"/>
  <c r="BU707" i="9"/>
  <c r="C708" i="9"/>
  <c r="AN708" i="9" s="1"/>
  <c r="D708" i="9"/>
  <c r="AO708" i="9" s="1"/>
  <c r="E708" i="9"/>
  <c r="AP708" i="9" s="1"/>
  <c r="AQ708" i="9"/>
  <c r="AR708" i="9"/>
  <c r="AS708" i="9"/>
  <c r="AT708" i="9"/>
  <c r="AU708" i="9"/>
  <c r="AV708" i="9"/>
  <c r="AW708" i="9"/>
  <c r="AX708" i="9"/>
  <c r="AY708" i="9"/>
  <c r="AZ708" i="9"/>
  <c r="BA708" i="9"/>
  <c r="BB708" i="9"/>
  <c r="BC708" i="9"/>
  <c r="BD708" i="9"/>
  <c r="BE708" i="9"/>
  <c r="BF708" i="9"/>
  <c r="BG708" i="9"/>
  <c r="BH708" i="9"/>
  <c r="BI708" i="9"/>
  <c r="BJ708" i="9"/>
  <c r="BK708" i="9"/>
  <c r="BL708" i="9"/>
  <c r="BM708" i="9"/>
  <c r="BN708" i="9"/>
  <c r="BO708" i="9"/>
  <c r="BP708" i="9"/>
  <c r="BQ708" i="9"/>
  <c r="BR708" i="9"/>
  <c r="BS708" i="9"/>
  <c r="BT708" i="9"/>
  <c r="BU708" i="9"/>
  <c r="C709" i="9"/>
  <c r="AN709" i="9" s="1"/>
  <c r="D709" i="9"/>
  <c r="AO709" i="9" s="1"/>
  <c r="E709" i="9"/>
  <c r="AP709" i="9" s="1"/>
  <c r="AQ709" i="9"/>
  <c r="AR709" i="9"/>
  <c r="AS709" i="9"/>
  <c r="AT709" i="9"/>
  <c r="AU709" i="9"/>
  <c r="AV709" i="9"/>
  <c r="AW709" i="9"/>
  <c r="AX709" i="9"/>
  <c r="AY709" i="9"/>
  <c r="AZ709" i="9"/>
  <c r="BA709" i="9"/>
  <c r="BB709" i="9"/>
  <c r="BC709" i="9"/>
  <c r="BD709" i="9"/>
  <c r="BE709" i="9"/>
  <c r="BF709" i="9"/>
  <c r="BG709" i="9"/>
  <c r="BH709" i="9"/>
  <c r="BI709" i="9"/>
  <c r="BJ709" i="9"/>
  <c r="BK709" i="9"/>
  <c r="BL709" i="9"/>
  <c r="BM709" i="9"/>
  <c r="BN709" i="9"/>
  <c r="BO709" i="9"/>
  <c r="BP709" i="9"/>
  <c r="BQ709" i="9"/>
  <c r="BR709" i="9"/>
  <c r="BS709" i="9"/>
  <c r="BT709" i="9"/>
  <c r="BU709" i="9"/>
  <c r="C710" i="9"/>
  <c r="AN710" i="9" s="1"/>
  <c r="D710" i="9"/>
  <c r="AO710" i="9" s="1"/>
  <c r="E710" i="9"/>
  <c r="AP710" i="9" s="1"/>
  <c r="AQ710" i="9"/>
  <c r="AR710" i="9"/>
  <c r="AS710" i="9"/>
  <c r="AT710" i="9"/>
  <c r="AU710" i="9"/>
  <c r="AV710" i="9"/>
  <c r="AW710" i="9"/>
  <c r="AX710" i="9"/>
  <c r="AY710" i="9"/>
  <c r="AZ710" i="9"/>
  <c r="BA710" i="9"/>
  <c r="BB710" i="9"/>
  <c r="BC710" i="9"/>
  <c r="BD710" i="9"/>
  <c r="BE710" i="9"/>
  <c r="BF710" i="9"/>
  <c r="BG710" i="9"/>
  <c r="BH710" i="9"/>
  <c r="BI710" i="9"/>
  <c r="BJ710" i="9"/>
  <c r="BK710" i="9"/>
  <c r="BL710" i="9"/>
  <c r="BM710" i="9"/>
  <c r="BN710" i="9"/>
  <c r="BO710" i="9"/>
  <c r="BP710" i="9"/>
  <c r="BQ710" i="9"/>
  <c r="BR710" i="9"/>
  <c r="BS710" i="9"/>
  <c r="BT710" i="9"/>
  <c r="BU710" i="9"/>
  <c r="C711" i="9"/>
  <c r="AN711" i="9" s="1"/>
  <c r="D711" i="9"/>
  <c r="E711" i="9"/>
  <c r="AP711" i="9" s="1"/>
  <c r="AO711" i="9"/>
  <c r="AQ711" i="9"/>
  <c r="AR711" i="9"/>
  <c r="AS711" i="9"/>
  <c r="AT711" i="9"/>
  <c r="AU711" i="9"/>
  <c r="AV711" i="9"/>
  <c r="AW711" i="9"/>
  <c r="AX711" i="9"/>
  <c r="AY711" i="9"/>
  <c r="AZ711" i="9"/>
  <c r="BA711" i="9"/>
  <c r="BB711" i="9"/>
  <c r="BC711" i="9"/>
  <c r="BD711" i="9"/>
  <c r="BE711" i="9"/>
  <c r="BF711" i="9"/>
  <c r="BG711" i="9"/>
  <c r="BH711" i="9"/>
  <c r="BI711" i="9"/>
  <c r="BJ711" i="9"/>
  <c r="BK711" i="9"/>
  <c r="BL711" i="9"/>
  <c r="BM711" i="9"/>
  <c r="BN711" i="9"/>
  <c r="BO711" i="9"/>
  <c r="BP711" i="9"/>
  <c r="BQ711" i="9"/>
  <c r="BR711" i="9"/>
  <c r="BS711" i="9"/>
  <c r="BT711" i="9"/>
  <c r="BU711" i="9"/>
  <c r="C712" i="9"/>
  <c r="AN712" i="9" s="1"/>
  <c r="D712" i="9"/>
  <c r="AO712" i="9" s="1"/>
  <c r="E712" i="9"/>
  <c r="AP712" i="9" s="1"/>
  <c r="BR712" i="9"/>
  <c r="AQ712" i="9"/>
  <c r="AR712" i="9"/>
  <c r="AS712" i="9"/>
  <c r="AT712" i="9"/>
  <c r="AU712" i="9"/>
  <c r="AV712" i="9"/>
  <c r="AW712" i="9"/>
  <c r="AX712" i="9"/>
  <c r="AY712" i="9"/>
  <c r="AZ712" i="9"/>
  <c r="BA712" i="9"/>
  <c r="BB712" i="9"/>
  <c r="BC712" i="9"/>
  <c r="BD712" i="9"/>
  <c r="BE712" i="9"/>
  <c r="BF712" i="9"/>
  <c r="BG712" i="9"/>
  <c r="BH712" i="9"/>
  <c r="BI712" i="9"/>
  <c r="BJ712" i="9"/>
  <c r="BK712" i="9"/>
  <c r="BL712" i="9"/>
  <c r="BM712" i="9"/>
  <c r="BN712" i="9"/>
  <c r="BO712" i="9"/>
  <c r="BP712" i="9"/>
  <c r="BQ712" i="9"/>
  <c r="BS712" i="9"/>
  <c r="BT712" i="9"/>
  <c r="BU712" i="9"/>
  <c r="C713" i="9"/>
  <c r="AN713" i="9" s="1"/>
  <c r="D713" i="9"/>
  <c r="AO713" i="9" s="1"/>
  <c r="E713" i="9"/>
  <c r="AP713" i="9" s="1"/>
  <c r="AQ713" i="9"/>
  <c r="AR713" i="9"/>
  <c r="AS713" i="9"/>
  <c r="AT713" i="9"/>
  <c r="AU713" i="9"/>
  <c r="AV713" i="9"/>
  <c r="AW713" i="9"/>
  <c r="AX713" i="9"/>
  <c r="AY713" i="9"/>
  <c r="AZ713" i="9"/>
  <c r="BA713" i="9"/>
  <c r="BB713" i="9"/>
  <c r="BC713" i="9"/>
  <c r="BD713" i="9"/>
  <c r="BE713" i="9"/>
  <c r="BF713" i="9"/>
  <c r="BG713" i="9"/>
  <c r="BH713" i="9"/>
  <c r="BI713" i="9"/>
  <c r="BJ713" i="9"/>
  <c r="BK713" i="9"/>
  <c r="BL713" i="9"/>
  <c r="BM713" i="9"/>
  <c r="BN713" i="9"/>
  <c r="BO713" i="9"/>
  <c r="BP713" i="9"/>
  <c r="BQ713" i="9"/>
  <c r="BR713" i="9"/>
  <c r="BS713" i="9"/>
  <c r="BT713" i="9"/>
  <c r="BU713" i="9"/>
  <c r="C714" i="9"/>
  <c r="AN714" i="9" s="1"/>
  <c r="D714" i="9"/>
  <c r="AO714" i="9" s="1"/>
  <c r="E714" i="9"/>
  <c r="AP714" i="9" s="1"/>
  <c r="BB714" i="9"/>
  <c r="AQ714" i="9"/>
  <c r="AR714" i="9"/>
  <c r="AS714" i="9"/>
  <c r="AT714" i="9"/>
  <c r="AU714" i="9"/>
  <c r="AV714" i="9"/>
  <c r="AW714" i="9"/>
  <c r="AX714" i="9"/>
  <c r="AY714" i="9"/>
  <c r="AZ714" i="9"/>
  <c r="BA714" i="9"/>
  <c r="BC714" i="9"/>
  <c r="BD714" i="9"/>
  <c r="BE714" i="9"/>
  <c r="BF714" i="9"/>
  <c r="BG714" i="9"/>
  <c r="BH714" i="9"/>
  <c r="BI714" i="9"/>
  <c r="BJ714" i="9"/>
  <c r="BK714" i="9"/>
  <c r="BL714" i="9"/>
  <c r="BM714" i="9"/>
  <c r="BN714" i="9"/>
  <c r="BO714" i="9"/>
  <c r="BP714" i="9"/>
  <c r="BQ714" i="9"/>
  <c r="BR714" i="9"/>
  <c r="BS714" i="9"/>
  <c r="BT714" i="9"/>
  <c r="BU714" i="9"/>
  <c r="C715" i="9"/>
  <c r="D715" i="9"/>
  <c r="E715" i="9"/>
  <c r="AP715" i="9" s="1"/>
  <c r="BC715" i="9"/>
  <c r="BO715" i="9"/>
  <c r="AN715" i="9"/>
  <c r="AO715" i="9"/>
  <c r="AQ715" i="9"/>
  <c r="AR715" i="9"/>
  <c r="AS715" i="9"/>
  <c r="AT715" i="9"/>
  <c r="AU715" i="9"/>
  <c r="AV715" i="9"/>
  <c r="AW715" i="9"/>
  <c r="AX715" i="9"/>
  <c r="AY715" i="9"/>
  <c r="AZ715" i="9"/>
  <c r="BA715" i="9"/>
  <c r="BB715" i="9"/>
  <c r="BD715" i="9"/>
  <c r="BE715" i="9"/>
  <c r="BF715" i="9"/>
  <c r="BG715" i="9"/>
  <c r="BH715" i="9"/>
  <c r="BI715" i="9"/>
  <c r="BJ715" i="9"/>
  <c r="BK715" i="9"/>
  <c r="BL715" i="9"/>
  <c r="BM715" i="9"/>
  <c r="BN715" i="9"/>
  <c r="BP715" i="9"/>
  <c r="BQ715" i="9"/>
  <c r="BR715" i="9"/>
  <c r="BS715" i="9"/>
  <c r="BT715" i="9"/>
  <c r="BU715" i="9"/>
  <c r="C716" i="9"/>
  <c r="AN716" i="9" s="1"/>
  <c r="D716" i="9"/>
  <c r="AO716" i="9" s="1"/>
  <c r="E716" i="9"/>
  <c r="AP716" i="9" s="1"/>
  <c r="AS716" i="9"/>
  <c r="AQ716" i="9"/>
  <c r="AR716" i="9"/>
  <c r="AT716" i="9"/>
  <c r="AU716" i="9"/>
  <c r="AV716" i="9"/>
  <c r="AW716" i="9"/>
  <c r="AX716" i="9"/>
  <c r="AY716" i="9"/>
  <c r="AZ716" i="9"/>
  <c r="BA716" i="9"/>
  <c r="BB716" i="9"/>
  <c r="BC716" i="9"/>
  <c r="BD716" i="9"/>
  <c r="BE716" i="9"/>
  <c r="BF716" i="9"/>
  <c r="BG716" i="9"/>
  <c r="BH716" i="9"/>
  <c r="BI716" i="9"/>
  <c r="BJ716" i="9"/>
  <c r="BK716" i="9"/>
  <c r="BL716" i="9"/>
  <c r="BM716" i="9"/>
  <c r="BN716" i="9"/>
  <c r="BO716" i="9"/>
  <c r="BP716" i="9"/>
  <c r="BQ716" i="9"/>
  <c r="BR716" i="9"/>
  <c r="BS716" i="9"/>
  <c r="BT716" i="9"/>
  <c r="BU716" i="9"/>
  <c r="C717" i="9"/>
  <c r="D717" i="9"/>
  <c r="AO717" i="9" s="1"/>
  <c r="E717" i="9"/>
  <c r="AP717" i="9" s="1"/>
  <c r="BA717" i="9"/>
  <c r="BE717" i="9"/>
  <c r="AN717" i="9"/>
  <c r="AQ717" i="9"/>
  <c r="AR717" i="9"/>
  <c r="AS717" i="9"/>
  <c r="AT717" i="9"/>
  <c r="AU717" i="9"/>
  <c r="AV717" i="9"/>
  <c r="AW717" i="9"/>
  <c r="AX717" i="9"/>
  <c r="AY717" i="9"/>
  <c r="AZ717" i="9"/>
  <c r="BB717" i="9"/>
  <c r="BC717" i="9"/>
  <c r="BD717" i="9"/>
  <c r="BF717" i="9"/>
  <c r="BG717" i="9"/>
  <c r="BH717" i="9"/>
  <c r="BI717" i="9"/>
  <c r="BJ717" i="9"/>
  <c r="BK717" i="9"/>
  <c r="BL717" i="9"/>
  <c r="BM717" i="9"/>
  <c r="BN717" i="9"/>
  <c r="BO717" i="9"/>
  <c r="BP717" i="9"/>
  <c r="BQ717" i="9"/>
  <c r="BR717" i="9"/>
  <c r="BS717" i="9"/>
  <c r="BT717" i="9"/>
  <c r="BU717" i="9"/>
  <c r="C718" i="9"/>
  <c r="AN718" i="9" s="1"/>
  <c r="D718" i="9"/>
  <c r="AO718" i="9" s="1"/>
  <c r="E718" i="9"/>
  <c r="AP718" i="9" s="1"/>
  <c r="AT718" i="9"/>
  <c r="AQ718" i="9"/>
  <c r="AR718" i="9"/>
  <c r="AS718" i="9"/>
  <c r="AU718" i="9"/>
  <c r="AV718" i="9"/>
  <c r="AW718" i="9"/>
  <c r="AX718" i="9"/>
  <c r="AY718" i="9"/>
  <c r="AZ718" i="9"/>
  <c r="BA718" i="9"/>
  <c r="BB718" i="9"/>
  <c r="BC718" i="9"/>
  <c r="BD718" i="9"/>
  <c r="BE718" i="9"/>
  <c r="BF718" i="9"/>
  <c r="BG718" i="9"/>
  <c r="BH718" i="9"/>
  <c r="BI718" i="9"/>
  <c r="BJ718" i="9"/>
  <c r="BK718" i="9"/>
  <c r="BL718" i="9"/>
  <c r="BM718" i="9"/>
  <c r="BN718" i="9"/>
  <c r="BO718" i="9"/>
  <c r="BP718" i="9"/>
  <c r="BQ718" i="9"/>
  <c r="BR718" i="9"/>
  <c r="BS718" i="9"/>
  <c r="BT718" i="9"/>
  <c r="BU718" i="9"/>
  <c r="C719" i="9"/>
  <c r="D719" i="9"/>
  <c r="AO719" i="9" s="1"/>
  <c r="E719" i="9"/>
  <c r="AP719" i="9" s="1"/>
  <c r="AN719" i="9"/>
  <c r="AQ719" i="9"/>
  <c r="AR719" i="9"/>
  <c r="AS719" i="9"/>
  <c r="AT719" i="9"/>
  <c r="AU719" i="9"/>
  <c r="AV719" i="9"/>
  <c r="AW719" i="9"/>
  <c r="AX719" i="9"/>
  <c r="AY719" i="9"/>
  <c r="AZ719" i="9"/>
  <c r="BA719" i="9"/>
  <c r="BB719" i="9"/>
  <c r="BC719" i="9"/>
  <c r="BD719" i="9"/>
  <c r="BE719" i="9"/>
  <c r="BF719" i="9"/>
  <c r="BG719" i="9"/>
  <c r="BH719" i="9"/>
  <c r="BI719" i="9"/>
  <c r="BJ719" i="9"/>
  <c r="BK719" i="9"/>
  <c r="BL719" i="9"/>
  <c r="BM719" i="9"/>
  <c r="BN719" i="9"/>
  <c r="BO719" i="9"/>
  <c r="BP719" i="9"/>
  <c r="BQ719" i="9"/>
  <c r="BR719" i="9"/>
  <c r="BS719" i="9"/>
  <c r="BT719" i="9"/>
  <c r="BU719" i="9"/>
  <c r="C720" i="9"/>
  <c r="D720" i="9"/>
  <c r="E720" i="9"/>
  <c r="AQ720" i="9"/>
  <c r="AV720" i="9"/>
  <c r="AY720" i="9"/>
  <c r="BF720" i="9"/>
  <c r="BH720" i="9"/>
  <c r="BI720" i="9"/>
  <c r="BJ720" i="9"/>
  <c r="BK720" i="9"/>
  <c r="BL720" i="9"/>
  <c r="BM720" i="9"/>
  <c r="BN720" i="9"/>
  <c r="BO720" i="9"/>
  <c r="BP720" i="9"/>
  <c r="BQ720" i="9"/>
  <c r="BR720" i="9"/>
  <c r="BS720" i="9"/>
  <c r="BT720" i="9"/>
  <c r="BU720" i="9"/>
  <c r="AN720" i="9"/>
  <c r="AO720" i="9"/>
  <c r="AP720" i="9"/>
  <c r="AR720" i="9"/>
  <c r="AS720" i="9"/>
  <c r="AT720" i="9"/>
  <c r="AU720" i="9"/>
  <c r="AW720" i="9"/>
  <c r="AX720" i="9"/>
  <c r="AZ720" i="9"/>
  <c r="BA720" i="9"/>
  <c r="BB720" i="9"/>
  <c r="BC720" i="9"/>
  <c r="BD720" i="9"/>
  <c r="BE720" i="9"/>
  <c r="BG720" i="9"/>
  <c r="C721" i="9"/>
  <c r="D721" i="9"/>
  <c r="E721" i="9"/>
  <c r="BB721" i="9"/>
  <c r="AN721" i="9"/>
  <c r="AO721" i="9"/>
  <c r="AP721" i="9"/>
  <c r="AQ721" i="9"/>
  <c r="AR721" i="9"/>
  <c r="AS721" i="9"/>
  <c r="AT721" i="9"/>
  <c r="AU721" i="9"/>
  <c r="AV721" i="9"/>
  <c r="AW721" i="9"/>
  <c r="AX721" i="9"/>
  <c r="AY721" i="9"/>
  <c r="AZ721" i="9"/>
  <c r="BA721" i="9"/>
  <c r="BC721" i="9"/>
  <c r="BD721" i="9"/>
  <c r="BE721" i="9"/>
  <c r="BF721" i="9"/>
  <c r="BG721" i="9"/>
  <c r="BH721" i="9"/>
  <c r="BI721" i="9"/>
  <c r="BJ721" i="9"/>
  <c r="BK721" i="9"/>
  <c r="BL721" i="9"/>
  <c r="BM721" i="9"/>
  <c r="BN721" i="9"/>
  <c r="BO721" i="9"/>
  <c r="BP721" i="9"/>
  <c r="BQ721" i="9"/>
  <c r="BR721" i="9"/>
  <c r="BS721" i="9"/>
  <c r="BT721" i="9"/>
  <c r="BU721" i="9"/>
  <c r="C722" i="9"/>
  <c r="AN722" i="9" s="1"/>
  <c r="D722" i="9"/>
  <c r="AO722" i="9" s="1"/>
  <c r="E722" i="9"/>
  <c r="AP722" i="9" s="1"/>
  <c r="AS722" i="9"/>
  <c r="AY722" i="9"/>
  <c r="BM722" i="9"/>
  <c r="AQ722" i="9"/>
  <c r="AR722" i="9"/>
  <c r="AT722" i="9"/>
  <c r="AU722" i="9"/>
  <c r="AV722" i="9"/>
  <c r="AW722" i="9"/>
  <c r="AX722" i="9"/>
  <c r="AZ722" i="9"/>
  <c r="BA722" i="9"/>
  <c r="BB722" i="9"/>
  <c r="BC722" i="9"/>
  <c r="BD722" i="9"/>
  <c r="BE722" i="9"/>
  <c r="BF722" i="9"/>
  <c r="BG722" i="9"/>
  <c r="BH722" i="9"/>
  <c r="BI722" i="9"/>
  <c r="BJ722" i="9"/>
  <c r="BK722" i="9"/>
  <c r="BL722" i="9"/>
  <c r="BN722" i="9"/>
  <c r="BO722" i="9"/>
  <c r="BP722" i="9"/>
  <c r="BQ722" i="9"/>
  <c r="BR722" i="9"/>
  <c r="BS722" i="9"/>
  <c r="BT722" i="9"/>
  <c r="BU722" i="9"/>
  <c r="C723" i="9"/>
  <c r="AN723" i="9" s="1"/>
  <c r="D723" i="9"/>
  <c r="AO723" i="9" s="1"/>
  <c r="E723" i="9"/>
  <c r="AP723" i="9" s="1"/>
  <c r="AZ723" i="9"/>
  <c r="AQ723" i="9"/>
  <c r="AR723" i="9"/>
  <c r="AS723" i="9"/>
  <c r="AT723" i="9"/>
  <c r="AU723" i="9"/>
  <c r="AV723" i="9"/>
  <c r="AW723" i="9"/>
  <c r="AX723" i="9"/>
  <c r="AY723" i="9"/>
  <c r="BA723" i="9"/>
  <c r="BB723" i="9"/>
  <c r="BC723" i="9"/>
  <c r="BD723" i="9"/>
  <c r="BE723" i="9"/>
  <c r="BF723" i="9"/>
  <c r="BG723" i="9"/>
  <c r="BH723" i="9"/>
  <c r="BI723" i="9"/>
  <c r="BJ723" i="9"/>
  <c r="BK723" i="9"/>
  <c r="BL723" i="9"/>
  <c r="BM723" i="9"/>
  <c r="BN723" i="9"/>
  <c r="BO723" i="9"/>
  <c r="BP723" i="9"/>
  <c r="BQ723" i="9"/>
  <c r="BR723" i="9"/>
  <c r="BS723" i="9"/>
  <c r="BT723" i="9"/>
  <c r="BU723" i="9"/>
  <c r="C724" i="9"/>
  <c r="AN724" i="9" s="1"/>
  <c r="D724" i="9"/>
  <c r="AO724" i="9" s="1"/>
  <c r="E724" i="9"/>
  <c r="AP724" i="9" s="1"/>
  <c r="AQ724" i="9"/>
  <c r="AR724" i="9"/>
  <c r="AS724" i="9"/>
  <c r="AT724" i="9"/>
  <c r="AU724" i="9"/>
  <c r="AV724" i="9"/>
  <c r="AW724" i="9"/>
  <c r="AX724" i="9"/>
  <c r="AY724" i="9"/>
  <c r="AZ724" i="9"/>
  <c r="BA724" i="9"/>
  <c r="BB724" i="9"/>
  <c r="BC724" i="9"/>
  <c r="BD724" i="9"/>
  <c r="BE724" i="9"/>
  <c r="BF724" i="9"/>
  <c r="BG724" i="9"/>
  <c r="BH724" i="9"/>
  <c r="BI724" i="9"/>
  <c r="BJ724" i="9"/>
  <c r="BK724" i="9"/>
  <c r="BL724" i="9"/>
  <c r="BM724" i="9"/>
  <c r="BN724" i="9"/>
  <c r="BO724" i="9"/>
  <c r="BP724" i="9"/>
  <c r="BQ724" i="9"/>
  <c r="BR724" i="9"/>
  <c r="BS724" i="9"/>
  <c r="BT724" i="9"/>
  <c r="BU724" i="9"/>
  <c r="C725" i="9"/>
  <c r="AN725" i="9" s="1"/>
  <c r="D725" i="9"/>
  <c r="AO725" i="9" s="1"/>
  <c r="E725" i="9"/>
  <c r="AP725" i="9"/>
  <c r="AQ725" i="9"/>
  <c r="AR725" i="9"/>
  <c r="AS725" i="9"/>
  <c r="AT725" i="9"/>
  <c r="AU725" i="9"/>
  <c r="AV725" i="9"/>
  <c r="AW725" i="9"/>
  <c r="AX725" i="9"/>
  <c r="AY725" i="9"/>
  <c r="AZ725" i="9"/>
  <c r="BA725" i="9"/>
  <c r="BB725" i="9"/>
  <c r="BC725" i="9"/>
  <c r="BD725" i="9"/>
  <c r="BE725" i="9"/>
  <c r="BF725" i="9"/>
  <c r="BG725" i="9"/>
  <c r="BH725" i="9"/>
  <c r="BI725" i="9"/>
  <c r="BJ725" i="9"/>
  <c r="BK725" i="9"/>
  <c r="BL725" i="9"/>
  <c r="BM725" i="9"/>
  <c r="BN725" i="9"/>
  <c r="BO725" i="9"/>
  <c r="BP725" i="9"/>
  <c r="BQ725" i="9"/>
  <c r="BR725" i="9"/>
  <c r="BS725" i="9"/>
  <c r="BT725" i="9"/>
  <c r="BU725" i="9"/>
  <c r="C726" i="9"/>
  <c r="AN726" i="9" s="1"/>
  <c r="D726" i="9"/>
  <c r="AO726" i="9" s="1"/>
  <c r="E726" i="9"/>
  <c r="AP726" i="9" s="1"/>
  <c r="BE726" i="9"/>
  <c r="BM726" i="9"/>
  <c r="AQ726" i="9"/>
  <c r="AR726" i="9"/>
  <c r="AS726" i="9"/>
  <c r="AT726" i="9"/>
  <c r="AU726" i="9"/>
  <c r="AV726" i="9"/>
  <c r="AW726" i="9"/>
  <c r="AX726" i="9"/>
  <c r="AY726" i="9"/>
  <c r="AZ726" i="9"/>
  <c r="BA726" i="9"/>
  <c r="BB726" i="9"/>
  <c r="BC726" i="9"/>
  <c r="BD726" i="9"/>
  <c r="BF726" i="9"/>
  <c r="BG726" i="9"/>
  <c r="BH726" i="9"/>
  <c r="BI726" i="9"/>
  <c r="BJ726" i="9"/>
  <c r="BK726" i="9"/>
  <c r="BL726" i="9"/>
  <c r="BN726" i="9"/>
  <c r="BO726" i="9"/>
  <c r="BP726" i="9"/>
  <c r="BQ726" i="9"/>
  <c r="BR726" i="9"/>
  <c r="BS726" i="9"/>
  <c r="BT726" i="9"/>
  <c r="BU726" i="9"/>
  <c r="C727" i="9"/>
  <c r="AN727" i="9" s="1"/>
  <c r="D727" i="9"/>
  <c r="AO727" i="9" s="1"/>
  <c r="E727" i="9"/>
  <c r="AP727" i="9" s="1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I727" i="9"/>
  <c r="BJ727" i="9"/>
  <c r="BK727" i="9"/>
  <c r="BL727" i="9"/>
  <c r="BM727" i="9"/>
  <c r="BN727" i="9"/>
  <c r="BO727" i="9"/>
  <c r="BP727" i="9"/>
  <c r="BQ727" i="9"/>
  <c r="BR727" i="9"/>
  <c r="BS727" i="9"/>
  <c r="BT727" i="9"/>
  <c r="BU727" i="9"/>
  <c r="C728" i="9"/>
  <c r="AN728" i="9" s="1"/>
  <c r="D728" i="9"/>
  <c r="AO728" i="9" s="1"/>
  <c r="E728" i="9"/>
  <c r="AP728" i="9" s="1"/>
  <c r="AQ728" i="9"/>
  <c r="AR728" i="9"/>
  <c r="AS728" i="9"/>
  <c r="AT728" i="9"/>
  <c r="AU728" i="9"/>
  <c r="AV728" i="9"/>
  <c r="AW728" i="9"/>
  <c r="AX728" i="9"/>
  <c r="AY728" i="9"/>
  <c r="AZ728" i="9"/>
  <c r="BA728" i="9"/>
  <c r="BB728" i="9"/>
  <c r="BC728" i="9"/>
  <c r="BD728" i="9"/>
  <c r="BE728" i="9"/>
  <c r="BF728" i="9"/>
  <c r="BG728" i="9"/>
  <c r="BH728" i="9"/>
  <c r="BI728" i="9"/>
  <c r="BJ728" i="9"/>
  <c r="BK728" i="9"/>
  <c r="BL728" i="9"/>
  <c r="BM728" i="9"/>
  <c r="BN728" i="9"/>
  <c r="BO728" i="9"/>
  <c r="BP728" i="9"/>
  <c r="BQ728" i="9"/>
  <c r="BR728" i="9"/>
  <c r="BS728" i="9"/>
  <c r="BT728" i="9"/>
  <c r="BU728" i="9"/>
  <c r="C729" i="9"/>
  <c r="AN729" i="9" s="1"/>
  <c r="D729" i="9"/>
  <c r="AO729" i="9" s="1"/>
  <c r="E729" i="9"/>
  <c r="AP729" i="9" s="1"/>
  <c r="AQ729" i="9"/>
  <c r="AR729" i="9"/>
  <c r="AS729" i="9"/>
  <c r="AT729" i="9"/>
  <c r="AU729" i="9"/>
  <c r="AV729" i="9"/>
  <c r="AW729" i="9"/>
  <c r="AX729" i="9"/>
  <c r="AY729" i="9"/>
  <c r="AZ729" i="9"/>
  <c r="BA729" i="9"/>
  <c r="BB729" i="9"/>
  <c r="BC729" i="9"/>
  <c r="BD729" i="9"/>
  <c r="BE729" i="9"/>
  <c r="BF729" i="9"/>
  <c r="BG729" i="9"/>
  <c r="BH729" i="9"/>
  <c r="BI729" i="9"/>
  <c r="BJ729" i="9"/>
  <c r="BK729" i="9"/>
  <c r="BL729" i="9"/>
  <c r="BM729" i="9"/>
  <c r="BN729" i="9"/>
  <c r="BO729" i="9"/>
  <c r="BP729" i="9"/>
  <c r="BQ729" i="9"/>
  <c r="BR729" i="9"/>
  <c r="BS729" i="9"/>
  <c r="BT729" i="9"/>
  <c r="BU729" i="9"/>
  <c r="C730" i="9"/>
  <c r="AN730" i="9" s="1"/>
  <c r="D730" i="9"/>
  <c r="E730" i="9"/>
  <c r="AP730" i="9" s="1"/>
  <c r="AR730" i="9"/>
  <c r="AW730" i="9"/>
  <c r="AY730" i="9"/>
  <c r="AO730" i="9"/>
  <c r="AQ730" i="9"/>
  <c r="AS730" i="9"/>
  <c r="AT730" i="9"/>
  <c r="AU730" i="9"/>
  <c r="AV730" i="9"/>
  <c r="AX730" i="9"/>
  <c r="AZ730" i="9"/>
  <c r="BA730" i="9"/>
  <c r="BB730" i="9"/>
  <c r="BC730" i="9"/>
  <c r="BD730" i="9"/>
  <c r="BE730" i="9"/>
  <c r="BF730" i="9"/>
  <c r="BG730" i="9"/>
  <c r="BH730" i="9"/>
  <c r="BI730" i="9"/>
  <c r="BJ730" i="9"/>
  <c r="BK730" i="9"/>
  <c r="BL730" i="9"/>
  <c r="BM730" i="9"/>
  <c r="BN730" i="9"/>
  <c r="BO730" i="9"/>
  <c r="BP730" i="9"/>
  <c r="BQ730" i="9"/>
  <c r="BR730" i="9"/>
  <c r="BS730" i="9"/>
  <c r="BT730" i="9"/>
  <c r="BU730" i="9"/>
  <c r="C731" i="9"/>
  <c r="D731" i="9"/>
  <c r="AO731" i="9" s="1"/>
  <c r="E731" i="9"/>
  <c r="AP731" i="9" s="1"/>
  <c r="AS731" i="9"/>
  <c r="AQ731" i="9"/>
  <c r="AR731" i="9"/>
  <c r="AT731" i="9"/>
  <c r="AU731" i="9"/>
  <c r="AV731" i="9"/>
  <c r="AW731" i="9"/>
  <c r="AX731" i="9"/>
  <c r="AY731" i="9"/>
  <c r="AZ731" i="9"/>
  <c r="BA731" i="9"/>
  <c r="BB731" i="9"/>
  <c r="BC731" i="9"/>
  <c r="BD731" i="9"/>
  <c r="BE731" i="9"/>
  <c r="BF731" i="9"/>
  <c r="BG731" i="9"/>
  <c r="BH731" i="9"/>
  <c r="BI731" i="9"/>
  <c r="BJ731" i="9"/>
  <c r="BK731" i="9"/>
  <c r="BL731" i="9"/>
  <c r="BM731" i="9"/>
  <c r="BN731" i="9"/>
  <c r="BO731" i="9"/>
  <c r="BP731" i="9"/>
  <c r="BQ731" i="9"/>
  <c r="BR731" i="9"/>
  <c r="BS731" i="9"/>
  <c r="BT731" i="9"/>
  <c r="BU731" i="9"/>
  <c r="C732" i="9"/>
  <c r="AN732" i="9" s="1"/>
  <c r="D732" i="9"/>
  <c r="AO732" i="9" s="1"/>
  <c r="E732" i="9"/>
  <c r="AP732" i="9" s="1"/>
  <c r="AU732" i="9"/>
  <c r="AQ732" i="9"/>
  <c r="AR732" i="9"/>
  <c r="AS732" i="9"/>
  <c r="AT732" i="9"/>
  <c r="AV732" i="9"/>
  <c r="AW732" i="9"/>
  <c r="AX732" i="9"/>
  <c r="AY732" i="9"/>
  <c r="AZ732" i="9"/>
  <c r="BA732" i="9"/>
  <c r="BB732" i="9"/>
  <c r="BC732" i="9"/>
  <c r="BD732" i="9"/>
  <c r="BE732" i="9"/>
  <c r="BF732" i="9"/>
  <c r="BG732" i="9"/>
  <c r="BH732" i="9"/>
  <c r="BI732" i="9"/>
  <c r="BJ732" i="9"/>
  <c r="BK732" i="9"/>
  <c r="BL732" i="9"/>
  <c r="BM732" i="9"/>
  <c r="BN732" i="9"/>
  <c r="BO732" i="9"/>
  <c r="BP732" i="9"/>
  <c r="BQ732" i="9"/>
  <c r="BR732" i="9"/>
  <c r="BS732" i="9"/>
  <c r="BT732" i="9"/>
  <c r="BU732" i="9"/>
  <c r="C733" i="9"/>
  <c r="D733" i="9"/>
  <c r="AO733" i="9" s="1"/>
  <c r="E733" i="9"/>
  <c r="AP733" i="9" s="1"/>
  <c r="AQ733" i="9"/>
  <c r="AR733" i="9"/>
  <c r="AS733" i="9"/>
  <c r="AT733" i="9"/>
  <c r="AU733" i="9"/>
  <c r="AV733" i="9"/>
  <c r="AW733" i="9"/>
  <c r="AX733" i="9"/>
  <c r="AY733" i="9"/>
  <c r="AZ733" i="9"/>
  <c r="BA733" i="9"/>
  <c r="BB733" i="9"/>
  <c r="BC733" i="9"/>
  <c r="BD733" i="9"/>
  <c r="BE733" i="9"/>
  <c r="BF733" i="9"/>
  <c r="BG733" i="9"/>
  <c r="BH733" i="9"/>
  <c r="BI733" i="9"/>
  <c r="BJ733" i="9"/>
  <c r="BK733" i="9"/>
  <c r="BL733" i="9"/>
  <c r="BM733" i="9"/>
  <c r="BN733" i="9"/>
  <c r="BO733" i="9"/>
  <c r="BP733" i="9"/>
  <c r="BQ733" i="9"/>
  <c r="BR733" i="9"/>
  <c r="BS733" i="9"/>
  <c r="BT733" i="9"/>
  <c r="BU733" i="9"/>
  <c r="C734" i="9"/>
  <c r="AN734" i="9" s="1"/>
  <c r="D734" i="9"/>
  <c r="AO734" i="9" s="1"/>
  <c r="E734" i="9"/>
  <c r="AP734" i="9" s="1"/>
  <c r="BB734" i="9"/>
  <c r="AQ734" i="9"/>
  <c r="AR734" i="9"/>
  <c r="AS734" i="9"/>
  <c r="AT734" i="9"/>
  <c r="AU734" i="9"/>
  <c r="AV734" i="9"/>
  <c r="AW734" i="9"/>
  <c r="AX734" i="9"/>
  <c r="AY734" i="9"/>
  <c r="AZ734" i="9"/>
  <c r="BA734" i="9"/>
  <c r="BC734" i="9"/>
  <c r="BD734" i="9"/>
  <c r="BE734" i="9"/>
  <c r="BF734" i="9"/>
  <c r="BG734" i="9"/>
  <c r="BH734" i="9"/>
  <c r="BI734" i="9"/>
  <c r="BJ734" i="9"/>
  <c r="BK734" i="9"/>
  <c r="BL734" i="9"/>
  <c r="BM734" i="9"/>
  <c r="BN734" i="9"/>
  <c r="BO734" i="9"/>
  <c r="BP734" i="9"/>
  <c r="BQ734" i="9"/>
  <c r="BR734" i="9"/>
  <c r="BS734" i="9"/>
  <c r="BT734" i="9"/>
  <c r="BU734" i="9"/>
  <c r="C735" i="9"/>
  <c r="AN735" i="9" s="1"/>
  <c r="D735" i="9"/>
  <c r="AO735" i="9" s="1"/>
  <c r="E735" i="9"/>
  <c r="AP735" i="9" s="1"/>
  <c r="AQ735" i="9"/>
  <c r="AR735" i="9"/>
  <c r="AS735" i="9"/>
  <c r="AT735" i="9"/>
  <c r="AU735" i="9"/>
  <c r="AV735" i="9"/>
  <c r="AW735" i="9"/>
  <c r="AX735" i="9"/>
  <c r="AY735" i="9"/>
  <c r="AZ735" i="9"/>
  <c r="BA735" i="9"/>
  <c r="BB735" i="9"/>
  <c r="BC735" i="9"/>
  <c r="BD735" i="9"/>
  <c r="BE735" i="9"/>
  <c r="BF735" i="9"/>
  <c r="BG735" i="9"/>
  <c r="BH735" i="9"/>
  <c r="BI735" i="9"/>
  <c r="BJ735" i="9"/>
  <c r="BK735" i="9"/>
  <c r="BL735" i="9"/>
  <c r="BM735" i="9"/>
  <c r="BN735" i="9"/>
  <c r="BO735" i="9"/>
  <c r="BP735" i="9"/>
  <c r="BQ735" i="9"/>
  <c r="BR735" i="9"/>
  <c r="BS735" i="9"/>
  <c r="BT735" i="9"/>
  <c r="BU735" i="9"/>
  <c r="C736" i="9"/>
  <c r="AN736" i="9" s="1"/>
  <c r="D736" i="9"/>
  <c r="AO736" i="9" s="1"/>
  <c r="E736" i="9"/>
  <c r="AP736" i="9" s="1"/>
  <c r="AQ736" i="9"/>
  <c r="AR736" i="9"/>
  <c r="AS736" i="9"/>
  <c r="AT736" i="9"/>
  <c r="AU736" i="9"/>
  <c r="AV736" i="9"/>
  <c r="AW736" i="9"/>
  <c r="AX736" i="9"/>
  <c r="AY736" i="9"/>
  <c r="AZ736" i="9"/>
  <c r="BA736" i="9"/>
  <c r="BB736" i="9"/>
  <c r="BC736" i="9"/>
  <c r="BD736" i="9"/>
  <c r="BE736" i="9"/>
  <c r="BF736" i="9"/>
  <c r="BG736" i="9"/>
  <c r="BH736" i="9"/>
  <c r="BI736" i="9"/>
  <c r="BJ736" i="9"/>
  <c r="BK736" i="9"/>
  <c r="BL736" i="9"/>
  <c r="BM736" i="9"/>
  <c r="BN736" i="9"/>
  <c r="BO736" i="9"/>
  <c r="BP736" i="9"/>
  <c r="BQ736" i="9"/>
  <c r="BR736" i="9"/>
  <c r="BS736" i="9"/>
  <c r="BT736" i="9"/>
  <c r="BU736" i="9"/>
  <c r="C737" i="9"/>
  <c r="AN737" i="9" s="1"/>
  <c r="D737" i="9"/>
  <c r="AO737" i="9" s="1"/>
  <c r="E737" i="9"/>
  <c r="AP737" i="9" s="1"/>
  <c r="AQ737" i="9"/>
  <c r="AR737" i="9"/>
  <c r="AS737" i="9"/>
  <c r="AT737" i="9"/>
  <c r="AU737" i="9"/>
  <c r="AV737" i="9"/>
  <c r="AW737" i="9"/>
  <c r="AX737" i="9"/>
  <c r="AY737" i="9"/>
  <c r="AZ737" i="9"/>
  <c r="BA737" i="9"/>
  <c r="BB737" i="9"/>
  <c r="BC737" i="9"/>
  <c r="BD737" i="9"/>
  <c r="BE737" i="9"/>
  <c r="BF737" i="9"/>
  <c r="BG737" i="9"/>
  <c r="BH737" i="9"/>
  <c r="BI737" i="9"/>
  <c r="BJ737" i="9"/>
  <c r="BK737" i="9"/>
  <c r="BL737" i="9"/>
  <c r="BM737" i="9"/>
  <c r="BN737" i="9"/>
  <c r="BO737" i="9"/>
  <c r="BP737" i="9"/>
  <c r="BQ737" i="9"/>
  <c r="BR737" i="9"/>
  <c r="BS737" i="9"/>
  <c r="BT737" i="9"/>
  <c r="BU737" i="9"/>
  <c r="C738" i="9"/>
  <c r="D738" i="9"/>
  <c r="E738" i="9"/>
  <c r="BG738" i="9"/>
  <c r="BJ738" i="9"/>
  <c r="BQ738" i="9"/>
  <c r="AN738" i="9"/>
  <c r="AO738" i="9"/>
  <c r="AP738" i="9"/>
  <c r="AQ738" i="9"/>
  <c r="AR738" i="9"/>
  <c r="AS738" i="9"/>
  <c r="AT738" i="9"/>
  <c r="AU738" i="9"/>
  <c r="AV738" i="9"/>
  <c r="AW738" i="9"/>
  <c r="AX738" i="9"/>
  <c r="AY738" i="9"/>
  <c r="AZ738" i="9"/>
  <c r="BA738" i="9"/>
  <c r="BB738" i="9"/>
  <c r="BC738" i="9"/>
  <c r="BD738" i="9"/>
  <c r="BE738" i="9"/>
  <c r="BF738" i="9"/>
  <c r="BH738" i="9"/>
  <c r="BI738" i="9"/>
  <c r="BK738" i="9"/>
  <c r="BL738" i="9"/>
  <c r="BM738" i="9"/>
  <c r="BN738" i="9"/>
  <c r="BO738" i="9"/>
  <c r="BP738" i="9"/>
  <c r="BR738" i="9"/>
  <c r="BS738" i="9"/>
  <c r="BT738" i="9"/>
  <c r="BU738" i="9"/>
  <c r="C739" i="9"/>
  <c r="AN739" i="9" s="1"/>
  <c r="D739" i="9"/>
  <c r="AO739" i="9" s="1"/>
  <c r="E739" i="9"/>
  <c r="AP739" i="9" s="1"/>
  <c r="BU739" i="9"/>
  <c r="AQ739" i="9"/>
  <c r="AR739" i="9"/>
  <c r="AS739" i="9"/>
  <c r="AT739" i="9"/>
  <c r="AU739" i="9"/>
  <c r="AV739" i="9"/>
  <c r="AW739" i="9"/>
  <c r="AX739" i="9"/>
  <c r="AY739" i="9"/>
  <c r="AZ739" i="9"/>
  <c r="BA739" i="9"/>
  <c r="BB739" i="9"/>
  <c r="BC739" i="9"/>
  <c r="BD739" i="9"/>
  <c r="BE739" i="9"/>
  <c r="BF739" i="9"/>
  <c r="BG739" i="9"/>
  <c r="BH739" i="9"/>
  <c r="BI739" i="9"/>
  <c r="BJ739" i="9"/>
  <c r="BK739" i="9"/>
  <c r="BL739" i="9"/>
  <c r="BM739" i="9"/>
  <c r="BN739" i="9"/>
  <c r="BO739" i="9"/>
  <c r="BP739" i="9"/>
  <c r="BQ739" i="9"/>
  <c r="BR739" i="9"/>
  <c r="BS739" i="9"/>
  <c r="BT739" i="9"/>
  <c r="C740" i="9"/>
  <c r="D740" i="9"/>
  <c r="AO740" i="9" s="1"/>
  <c r="E740" i="9"/>
  <c r="AP740" i="9" s="1"/>
  <c r="AN740" i="9"/>
  <c r="AQ740" i="9"/>
  <c r="AR740" i="9"/>
  <c r="AS740" i="9"/>
  <c r="AT740" i="9"/>
  <c r="AU740" i="9"/>
  <c r="AV740" i="9"/>
  <c r="AW740" i="9"/>
  <c r="AX740" i="9"/>
  <c r="AY740" i="9"/>
  <c r="AZ740" i="9"/>
  <c r="BA740" i="9"/>
  <c r="BB740" i="9"/>
  <c r="BC740" i="9"/>
  <c r="BD740" i="9"/>
  <c r="BE740" i="9"/>
  <c r="BF740" i="9"/>
  <c r="BG740" i="9"/>
  <c r="BH740" i="9"/>
  <c r="BI740" i="9"/>
  <c r="BJ740" i="9"/>
  <c r="BK740" i="9"/>
  <c r="BL740" i="9"/>
  <c r="BM740" i="9"/>
  <c r="BN740" i="9"/>
  <c r="BO740" i="9"/>
  <c r="BP740" i="9"/>
  <c r="BQ740" i="9"/>
  <c r="BR740" i="9"/>
  <c r="BS740" i="9"/>
  <c r="BT740" i="9"/>
  <c r="BU740" i="9"/>
  <c r="C741" i="9"/>
  <c r="AN741" i="9" s="1"/>
  <c r="D741" i="9"/>
  <c r="AO741" i="9" s="1"/>
  <c r="E741" i="9"/>
  <c r="AP741" i="9" s="1"/>
  <c r="AQ741" i="9"/>
  <c r="AR741" i="9"/>
  <c r="AS741" i="9"/>
  <c r="AT741" i="9"/>
  <c r="AU741" i="9"/>
  <c r="AV741" i="9"/>
  <c r="AW741" i="9"/>
  <c r="AX741" i="9"/>
  <c r="AY741" i="9"/>
  <c r="AZ741" i="9"/>
  <c r="BA741" i="9"/>
  <c r="BB741" i="9"/>
  <c r="BC741" i="9"/>
  <c r="BD741" i="9"/>
  <c r="BE741" i="9"/>
  <c r="BF741" i="9"/>
  <c r="BG741" i="9"/>
  <c r="BH741" i="9"/>
  <c r="BI741" i="9"/>
  <c r="BJ741" i="9"/>
  <c r="BK741" i="9"/>
  <c r="BL741" i="9"/>
  <c r="BM741" i="9"/>
  <c r="BN741" i="9"/>
  <c r="BO741" i="9"/>
  <c r="BP741" i="9"/>
  <c r="BQ741" i="9"/>
  <c r="BR741" i="9"/>
  <c r="BS741" i="9"/>
  <c r="BT741" i="9"/>
  <c r="BU741" i="9"/>
  <c r="C742" i="9"/>
  <c r="AN742" i="9" s="1"/>
  <c r="D742" i="9"/>
  <c r="AO742" i="9" s="1"/>
  <c r="E742" i="9"/>
  <c r="BF742" i="9"/>
  <c r="BN742" i="9"/>
  <c r="AP742" i="9"/>
  <c r="AQ742" i="9"/>
  <c r="AR742" i="9"/>
  <c r="AS742" i="9"/>
  <c r="AT742" i="9"/>
  <c r="AU742" i="9"/>
  <c r="AV742" i="9"/>
  <c r="AW742" i="9"/>
  <c r="AX742" i="9"/>
  <c r="AY742" i="9"/>
  <c r="AZ742" i="9"/>
  <c r="BA742" i="9"/>
  <c r="BB742" i="9"/>
  <c r="BC742" i="9"/>
  <c r="BD742" i="9"/>
  <c r="BE742" i="9"/>
  <c r="BG742" i="9"/>
  <c r="BH742" i="9"/>
  <c r="BI742" i="9"/>
  <c r="BJ742" i="9"/>
  <c r="BK742" i="9"/>
  <c r="BL742" i="9"/>
  <c r="BM742" i="9"/>
  <c r="BO742" i="9"/>
  <c r="BP742" i="9"/>
  <c r="BQ742" i="9"/>
  <c r="BR742" i="9"/>
  <c r="BS742" i="9"/>
  <c r="BT742" i="9"/>
  <c r="BU742" i="9"/>
  <c r="C743" i="9"/>
  <c r="D743" i="9"/>
  <c r="E743" i="9"/>
  <c r="AT743" i="9"/>
  <c r="AY743" i="9"/>
  <c r="AZ743" i="9"/>
  <c r="BB743" i="9"/>
  <c r="BH743" i="9"/>
  <c r="AN743" i="9"/>
  <c r="AO743" i="9"/>
  <c r="AP743" i="9"/>
  <c r="AQ743" i="9"/>
  <c r="AR743" i="9"/>
  <c r="AS743" i="9"/>
  <c r="AU743" i="9"/>
  <c r="AV743" i="9"/>
  <c r="AW743" i="9"/>
  <c r="AX743" i="9"/>
  <c r="BA743" i="9"/>
  <c r="BC743" i="9"/>
  <c r="BD743" i="9"/>
  <c r="BE743" i="9"/>
  <c r="BF743" i="9"/>
  <c r="BG743" i="9"/>
  <c r="BI743" i="9"/>
  <c r="BJ743" i="9"/>
  <c r="BK743" i="9"/>
  <c r="BL743" i="9"/>
  <c r="BM743" i="9"/>
  <c r="BN743" i="9"/>
  <c r="BO743" i="9"/>
  <c r="BP743" i="9"/>
  <c r="BQ743" i="9"/>
  <c r="BR743" i="9"/>
  <c r="BS743" i="9"/>
  <c r="BT743" i="9"/>
  <c r="BU743" i="9"/>
  <c r="C744" i="9"/>
  <c r="AN744" i="9" s="1"/>
  <c r="D744" i="9"/>
  <c r="AO744" i="9" s="1"/>
  <c r="E744" i="9"/>
  <c r="AP744" i="9" s="1"/>
  <c r="AQ744" i="9"/>
  <c r="AR744" i="9"/>
  <c r="AS744" i="9"/>
  <c r="AT744" i="9"/>
  <c r="AU744" i="9"/>
  <c r="AV744" i="9"/>
  <c r="AW744" i="9"/>
  <c r="AX744" i="9"/>
  <c r="AY744" i="9"/>
  <c r="AZ744" i="9"/>
  <c r="BA744" i="9"/>
  <c r="BB744" i="9"/>
  <c r="BC744" i="9"/>
  <c r="BD744" i="9"/>
  <c r="BE744" i="9"/>
  <c r="BF744" i="9"/>
  <c r="BG744" i="9"/>
  <c r="BH744" i="9"/>
  <c r="BI744" i="9"/>
  <c r="BJ744" i="9"/>
  <c r="BK744" i="9"/>
  <c r="BL744" i="9"/>
  <c r="BM744" i="9"/>
  <c r="BN744" i="9"/>
  <c r="BO744" i="9"/>
  <c r="BP744" i="9"/>
  <c r="BQ744" i="9"/>
  <c r="BR744" i="9"/>
  <c r="BS744" i="9"/>
  <c r="BT744" i="9"/>
  <c r="BU744" i="9"/>
  <c r="C745" i="9"/>
  <c r="AN745" i="9" s="1"/>
  <c r="D745" i="9"/>
  <c r="AO745" i="9" s="1"/>
  <c r="E745" i="9"/>
  <c r="AP745" i="9" s="1"/>
  <c r="AQ745" i="9"/>
  <c r="AR745" i="9"/>
  <c r="AS745" i="9"/>
  <c r="AT745" i="9"/>
  <c r="AU745" i="9"/>
  <c r="AV745" i="9"/>
  <c r="AW745" i="9"/>
  <c r="AX745" i="9"/>
  <c r="AY745" i="9"/>
  <c r="AZ745" i="9"/>
  <c r="BA745" i="9"/>
  <c r="BB745" i="9"/>
  <c r="BC745" i="9"/>
  <c r="BD745" i="9"/>
  <c r="BE745" i="9"/>
  <c r="BF745" i="9"/>
  <c r="BG745" i="9"/>
  <c r="BH745" i="9"/>
  <c r="BI745" i="9"/>
  <c r="BJ745" i="9"/>
  <c r="BK745" i="9"/>
  <c r="BL745" i="9"/>
  <c r="BM745" i="9"/>
  <c r="BN745" i="9"/>
  <c r="BO745" i="9"/>
  <c r="BP745" i="9"/>
  <c r="BQ745" i="9"/>
  <c r="BR745" i="9"/>
  <c r="BS745" i="9"/>
  <c r="BT745" i="9"/>
  <c r="BU745" i="9"/>
  <c r="C746" i="9"/>
  <c r="AN746" i="9" s="1"/>
  <c r="D746" i="9"/>
  <c r="AO746" i="9" s="1"/>
  <c r="E746" i="9"/>
  <c r="AP746" i="9" s="1"/>
  <c r="AQ746" i="9"/>
  <c r="AR746" i="9"/>
  <c r="AS746" i="9"/>
  <c r="AT746" i="9"/>
  <c r="AU746" i="9"/>
  <c r="AV746" i="9"/>
  <c r="AW746" i="9"/>
  <c r="AX746" i="9"/>
  <c r="AY746" i="9"/>
  <c r="AZ746" i="9"/>
  <c r="BA746" i="9"/>
  <c r="BB746" i="9"/>
  <c r="BC746" i="9"/>
  <c r="BD746" i="9"/>
  <c r="BE746" i="9"/>
  <c r="BF746" i="9"/>
  <c r="BG746" i="9"/>
  <c r="BH746" i="9"/>
  <c r="BI746" i="9"/>
  <c r="BJ746" i="9"/>
  <c r="BK746" i="9"/>
  <c r="BL746" i="9"/>
  <c r="BM746" i="9"/>
  <c r="BN746" i="9"/>
  <c r="BO746" i="9"/>
  <c r="BP746" i="9"/>
  <c r="BQ746" i="9"/>
  <c r="BR746" i="9"/>
  <c r="BS746" i="9"/>
  <c r="BT746" i="9"/>
  <c r="BU746" i="9"/>
  <c r="C747" i="9"/>
  <c r="AN747" i="9" s="1"/>
  <c r="D747" i="9"/>
  <c r="AO747" i="9" s="1"/>
  <c r="E747" i="9"/>
  <c r="AP747" i="9" s="1"/>
  <c r="AQ747" i="9"/>
  <c r="AR747" i="9"/>
  <c r="AS747" i="9"/>
  <c r="AT747" i="9"/>
  <c r="AU747" i="9"/>
  <c r="AV747" i="9"/>
  <c r="AW747" i="9"/>
  <c r="AX747" i="9"/>
  <c r="AY747" i="9"/>
  <c r="AZ747" i="9"/>
  <c r="BA747" i="9"/>
  <c r="BB747" i="9"/>
  <c r="BC747" i="9"/>
  <c r="BD747" i="9"/>
  <c r="BE747" i="9"/>
  <c r="BF747" i="9"/>
  <c r="BG747" i="9"/>
  <c r="BH747" i="9"/>
  <c r="BI747" i="9"/>
  <c r="BJ747" i="9"/>
  <c r="BK747" i="9"/>
  <c r="BL747" i="9"/>
  <c r="BM747" i="9"/>
  <c r="BN747" i="9"/>
  <c r="BO747" i="9"/>
  <c r="BP747" i="9"/>
  <c r="BQ747" i="9"/>
  <c r="BR747" i="9"/>
  <c r="BS747" i="9"/>
  <c r="BT747" i="9"/>
  <c r="BU747" i="9"/>
  <c r="C748" i="9"/>
  <c r="AN748" i="9" s="1"/>
  <c r="D748" i="9"/>
  <c r="AO748" i="9" s="1"/>
  <c r="E748" i="9"/>
  <c r="AP748" i="9" s="1"/>
  <c r="AS748" i="9"/>
  <c r="BG748" i="9"/>
  <c r="AQ748" i="9"/>
  <c r="AR748" i="9"/>
  <c r="AT748" i="9"/>
  <c r="AU748" i="9"/>
  <c r="AV748" i="9"/>
  <c r="AW748" i="9"/>
  <c r="AX748" i="9"/>
  <c r="AY748" i="9"/>
  <c r="AZ748" i="9"/>
  <c r="BA748" i="9"/>
  <c r="BB748" i="9"/>
  <c r="BC748" i="9"/>
  <c r="BD748" i="9"/>
  <c r="BE748" i="9"/>
  <c r="BF748" i="9"/>
  <c r="BH748" i="9"/>
  <c r="BI748" i="9"/>
  <c r="BJ748" i="9"/>
  <c r="BK748" i="9"/>
  <c r="BL748" i="9"/>
  <c r="BM748" i="9"/>
  <c r="BN748" i="9"/>
  <c r="BO748" i="9"/>
  <c r="BP748" i="9"/>
  <c r="BQ748" i="9"/>
  <c r="BR748" i="9"/>
  <c r="BS748" i="9"/>
  <c r="BT748" i="9"/>
  <c r="BU748" i="9"/>
  <c r="C749" i="9"/>
  <c r="AN749" i="9" s="1"/>
  <c r="D749" i="9"/>
  <c r="AO749" i="9" s="1"/>
  <c r="E749" i="9"/>
  <c r="AP749" i="9" s="1"/>
  <c r="AQ749" i="9"/>
  <c r="AR749" i="9"/>
  <c r="AS749" i="9"/>
  <c r="AT749" i="9"/>
  <c r="AU749" i="9"/>
  <c r="AV749" i="9"/>
  <c r="AW749" i="9"/>
  <c r="AX749" i="9"/>
  <c r="AY749" i="9"/>
  <c r="AZ749" i="9"/>
  <c r="BA749" i="9"/>
  <c r="BB749" i="9"/>
  <c r="BC749" i="9"/>
  <c r="BD749" i="9"/>
  <c r="BE749" i="9"/>
  <c r="BF749" i="9"/>
  <c r="BG749" i="9"/>
  <c r="BH749" i="9"/>
  <c r="BI749" i="9"/>
  <c r="BJ749" i="9"/>
  <c r="BK749" i="9"/>
  <c r="BL749" i="9"/>
  <c r="BM749" i="9"/>
  <c r="BN749" i="9"/>
  <c r="BO749" i="9"/>
  <c r="BP749" i="9"/>
  <c r="BQ749" i="9"/>
  <c r="BR749" i="9"/>
  <c r="BS749" i="9"/>
  <c r="BT749" i="9"/>
  <c r="BU749" i="9"/>
  <c r="C750" i="9"/>
  <c r="D750" i="9"/>
  <c r="E750" i="9"/>
  <c r="BE750" i="9"/>
  <c r="BT750" i="9"/>
  <c r="AN750" i="9"/>
  <c r="AO750" i="9"/>
  <c r="AP750" i="9"/>
  <c r="AQ750" i="9"/>
  <c r="AR750" i="9"/>
  <c r="AS750" i="9"/>
  <c r="AT750" i="9"/>
  <c r="AU750" i="9"/>
  <c r="AV750" i="9"/>
  <c r="AW750" i="9"/>
  <c r="AX750" i="9"/>
  <c r="AY750" i="9"/>
  <c r="AZ750" i="9"/>
  <c r="BA750" i="9"/>
  <c r="BB750" i="9"/>
  <c r="BC750" i="9"/>
  <c r="BD750" i="9"/>
  <c r="BF750" i="9"/>
  <c r="BG750" i="9"/>
  <c r="BH750" i="9"/>
  <c r="BI750" i="9"/>
  <c r="BJ750" i="9"/>
  <c r="BK750" i="9"/>
  <c r="BL750" i="9"/>
  <c r="BM750" i="9"/>
  <c r="BN750" i="9"/>
  <c r="BO750" i="9"/>
  <c r="BP750" i="9"/>
  <c r="BQ750" i="9"/>
  <c r="BR750" i="9"/>
  <c r="BS750" i="9"/>
  <c r="BU750" i="9"/>
  <c r="C751" i="9"/>
  <c r="D751" i="9"/>
  <c r="AO751" i="9" s="1"/>
  <c r="E751" i="9"/>
  <c r="AP751" i="9" s="1"/>
  <c r="AW751" i="9"/>
  <c r="AQ751" i="9"/>
  <c r="AR751" i="9"/>
  <c r="AS751" i="9"/>
  <c r="AT751" i="9"/>
  <c r="AU751" i="9"/>
  <c r="AV751" i="9"/>
  <c r="AX751" i="9"/>
  <c r="AY751" i="9"/>
  <c r="AZ751" i="9"/>
  <c r="BA751" i="9"/>
  <c r="BB751" i="9"/>
  <c r="BC751" i="9"/>
  <c r="BD751" i="9"/>
  <c r="BE751" i="9"/>
  <c r="BF751" i="9"/>
  <c r="BG751" i="9"/>
  <c r="BH751" i="9"/>
  <c r="BI751" i="9"/>
  <c r="BJ751" i="9"/>
  <c r="BK751" i="9"/>
  <c r="BL751" i="9"/>
  <c r="BM751" i="9"/>
  <c r="BN751" i="9"/>
  <c r="BO751" i="9"/>
  <c r="BP751" i="9"/>
  <c r="BQ751" i="9"/>
  <c r="BR751" i="9"/>
  <c r="BS751" i="9"/>
  <c r="BT751" i="9"/>
  <c r="BU751" i="9"/>
  <c r="C752" i="9"/>
  <c r="AN752" i="9" s="1"/>
  <c r="D752" i="9"/>
  <c r="AO752" i="9" s="1"/>
  <c r="E752" i="9"/>
  <c r="AP752" i="9" s="1"/>
  <c r="AQ752" i="9"/>
  <c r="AR752" i="9"/>
  <c r="AS752" i="9"/>
  <c r="AT752" i="9"/>
  <c r="AU752" i="9"/>
  <c r="AV752" i="9"/>
  <c r="AW752" i="9"/>
  <c r="AX752" i="9"/>
  <c r="AY752" i="9"/>
  <c r="AZ752" i="9"/>
  <c r="BA752" i="9"/>
  <c r="BB752" i="9"/>
  <c r="BC752" i="9"/>
  <c r="BD752" i="9"/>
  <c r="BE752" i="9"/>
  <c r="BF752" i="9"/>
  <c r="BG752" i="9"/>
  <c r="BH752" i="9"/>
  <c r="BI752" i="9"/>
  <c r="BJ752" i="9"/>
  <c r="BK752" i="9"/>
  <c r="BL752" i="9"/>
  <c r="BM752" i="9"/>
  <c r="BN752" i="9"/>
  <c r="BO752" i="9"/>
  <c r="BP752" i="9"/>
  <c r="BQ752" i="9"/>
  <c r="BR752" i="9"/>
  <c r="BS752" i="9"/>
  <c r="BT752" i="9"/>
  <c r="BU752" i="9"/>
  <c r="C753" i="9"/>
  <c r="D753" i="9"/>
  <c r="AO753" i="9" s="1"/>
  <c r="E753" i="9"/>
  <c r="AP753" i="9" s="1"/>
  <c r="AQ753" i="9"/>
  <c r="AR753" i="9"/>
  <c r="AS753" i="9"/>
  <c r="AT753" i="9"/>
  <c r="AU753" i="9"/>
  <c r="AV753" i="9"/>
  <c r="AW753" i="9"/>
  <c r="AX753" i="9"/>
  <c r="AY753" i="9"/>
  <c r="AZ753" i="9"/>
  <c r="BA753" i="9"/>
  <c r="BB753" i="9"/>
  <c r="BC753" i="9"/>
  <c r="BD753" i="9"/>
  <c r="BE753" i="9"/>
  <c r="BF753" i="9"/>
  <c r="BG753" i="9"/>
  <c r="BH753" i="9"/>
  <c r="BI753" i="9"/>
  <c r="BJ753" i="9"/>
  <c r="BK753" i="9"/>
  <c r="BL753" i="9"/>
  <c r="BM753" i="9"/>
  <c r="BN753" i="9"/>
  <c r="BO753" i="9"/>
  <c r="BP753" i="9"/>
  <c r="BQ753" i="9"/>
  <c r="BR753" i="9"/>
  <c r="BS753" i="9"/>
  <c r="BT753" i="9"/>
  <c r="BU753" i="9"/>
  <c r="C754" i="9"/>
  <c r="D754" i="9"/>
  <c r="AO754" i="9" s="1"/>
  <c r="E754" i="9"/>
  <c r="AP754" i="9" s="1"/>
  <c r="AQ754" i="9"/>
  <c r="AR754" i="9"/>
  <c r="AS754" i="9"/>
  <c r="AT754" i="9"/>
  <c r="AU754" i="9"/>
  <c r="AV754" i="9"/>
  <c r="AW754" i="9"/>
  <c r="AX754" i="9"/>
  <c r="AY754" i="9"/>
  <c r="AZ754" i="9"/>
  <c r="BA754" i="9"/>
  <c r="BB754" i="9"/>
  <c r="BC754" i="9"/>
  <c r="BD754" i="9"/>
  <c r="BE754" i="9"/>
  <c r="BF754" i="9"/>
  <c r="BG754" i="9"/>
  <c r="BH754" i="9"/>
  <c r="BI754" i="9"/>
  <c r="BJ754" i="9"/>
  <c r="BK754" i="9"/>
  <c r="BL754" i="9"/>
  <c r="BM754" i="9"/>
  <c r="BN754" i="9"/>
  <c r="BO754" i="9"/>
  <c r="BP754" i="9"/>
  <c r="BQ754" i="9"/>
  <c r="BR754" i="9"/>
  <c r="BS754" i="9"/>
  <c r="BT754" i="9"/>
  <c r="BU754" i="9"/>
  <c r="C755" i="9"/>
  <c r="AN755" i="9" s="1"/>
  <c r="D755" i="9"/>
  <c r="AO755" i="9" s="1"/>
  <c r="E755" i="9"/>
  <c r="AP755" i="9" s="1"/>
  <c r="BU755" i="9"/>
  <c r="AQ755" i="9"/>
  <c r="AR755" i="9"/>
  <c r="AS755" i="9"/>
  <c r="AT755" i="9"/>
  <c r="AU755" i="9"/>
  <c r="AV755" i="9"/>
  <c r="AW755" i="9"/>
  <c r="AX755" i="9"/>
  <c r="AY755" i="9"/>
  <c r="AZ755" i="9"/>
  <c r="BA755" i="9"/>
  <c r="BB755" i="9"/>
  <c r="BC755" i="9"/>
  <c r="BD755" i="9"/>
  <c r="BE755" i="9"/>
  <c r="BF755" i="9"/>
  <c r="BG755" i="9"/>
  <c r="BH755" i="9"/>
  <c r="BI755" i="9"/>
  <c r="BJ755" i="9"/>
  <c r="BK755" i="9"/>
  <c r="BL755" i="9"/>
  <c r="BM755" i="9"/>
  <c r="BN755" i="9"/>
  <c r="BO755" i="9"/>
  <c r="BP755" i="9"/>
  <c r="BQ755" i="9"/>
  <c r="BR755" i="9"/>
  <c r="BS755" i="9"/>
  <c r="BT755" i="9"/>
  <c r="C756" i="9"/>
  <c r="D756" i="9"/>
  <c r="E756" i="9"/>
  <c r="BB756" i="9"/>
  <c r="BF756" i="9"/>
  <c r="BI756" i="9"/>
  <c r="BS756" i="9"/>
  <c r="AN756" i="9"/>
  <c r="AO756" i="9"/>
  <c r="AP756" i="9"/>
  <c r="AQ756" i="9"/>
  <c r="AR756" i="9"/>
  <c r="AS756" i="9"/>
  <c r="AT756" i="9"/>
  <c r="AU756" i="9"/>
  <c r="AV756" i="9"/>
  <c r="AW756" i="9"/>
  <c r="AX756" i="9"/>
  <c r="AY756" i="9"/>
  <c r="AZ756" i="9"/>
  <c r="BA756" i="9"/>
  <c r="BC756" i="9"/>
  <c r="BD756" i="9"/>
  <c r="BE756" i="9"/>
  <c r="BG756" i="9"/>
  <c r="BH756" i="9"/>
  <c r="BJ756" i="9"/>
  <c r="BK756" i="9"/>
  <c r="BL756" i="9"/>
  <c r="BM756" i="9"/>
  <c r="BN756" i="9"/>
  <c r="BO756" i="9"/>
  <c r="BP756" i="9"/>
  <c r="BQ756" i="9"/>
  <c r="BR756" i="9"/>
  <c r="BT756" i="9"/>
  <c r="BU756" i="9"/>
  <c r="C757" i="9"/>
  <c r="D757" i="9"/>
  <c r="AO757" i="9" s="1"/>
  <c r="E757" i="9"/>
  <c r="AT757" i="9"/>
  <c r="AN757" i="9"/>
  <c r="AP757" i="9"/>
  <c r="AQ757" i="9"/>
  <c r="AR757" i="9"/>
  <c r="AS757" i="9"/>
  <c r="AU757" i="9"/>
  <c r="AV757" i="9"/>
  <c r="AW757" i="9"/>
  <c r="AX757" i="9"/>
  <c r="AY757" i="9"/>
  <c r="AZ757" i="9"/>
  <c r="BA757" i="9"/>
  <c r="BB757" i="9"/>
  <c r="BC757" i="9"/>
  <c r="BD757" i="9"/>
  <c r="BE757" i="9"/>
  <c r="BF757" i="9"/>
  <c r="BG757" i="9"/>
  <c r="BH757" i="9"/>
  <c r="BI757" i="9"/>
  <c r="BJ757" i="9"/>
  <c r="BK757" i="9"/>
  <c r="BL757" i="9"/>
  <c r="BM757" i="9"/>
  <c r="BN757" i="9"/>
  <c r="BO757" i="9"/>
  <c r="BP757" i="9"/>
  <c r="BQ757" i="9"/>
  <c r="BR757" i="9"/>
  <c r="BS757" i="9"/>
  <c r="BT757" i="9"/>
  <c r="BU757" i="9"/>
  <c r="C758" i="9"/>
  <c r="AN758" i="9" s="1"/>
  <c r="D758" i="9"/>
  <c r="AO758" i="9" s="1"/>
  <c r="E758" i="9"/>
  <c r="AP758" i="9" s="1"/>
  <c r="AQ758" i="9"/>
  <c r="AR758" i="9"/>
  <c r="AS758" i="9"/>
  <c r="AT758" i="9"/>
  <c r="AU758" i="9"/>
  <c r="AV758" i="9"/>
  <c r="AW758" i="9"/>
  <c r="AX758" i="9"/>
  <c r="AY758" i="9"/>
  <c r="AZ758" i="9"/>
  <c r="BA758" i="9"/>
  <c r="BB758" i="9"/>
  <c r="BC758" i="9"/>
  <c r="BD758" i="9"/>
  <c r="BE758" i="9"/>
  <c r="BF758" i="9"/>
  <c r="BG758" i="9"/>
  <c r="BH758" i="9"/>
  <c r="BI758" i="9"/>
  <c r="BJ758" i="9"/>
  <c r="BK758" i="9"/>
  <c r="BL758" i="9"/>
  <c r="BM758" i="9"/>
  <c r="BN758" i="9"/>
  <c r="BO758" i="9"/>
  <c r="BP758" i="9"/>
  <c r="BQ758" i="9"/>
  <c r="BR758" i="9"/>
  <c r="BS758" i="9"/>
  <c r="BT758" i="9"/>
  <c r="BU758" i="9"/>
  <c r="C759" i="9"/>
  <c r="AN759" i="9" s="1"/>
  <c r="D759" i="9"/>
  <c r="AO759" i="9" s="1"/>
  <c r="E759" i="9"/>
  <c r="BF759" i="9"/>
  <c r="BG759" i="9"/>
  <c r="AP759" i="9"/>
  <c r="AQ759" i="9"/>
  <c r="AR759" i="9"/>
  <c r="AS759" i="9"/>
  <c r="AT759" i="9"/>
  <c r="AU759" i="9"/>
  <c r="AV759" i="9"/>
  <c r="AW759" i="9"/>
  <c r="AX759" i="9"/>
  <c r="AY759" i="9"/>
  <c r="AZ759" i="9"/>
  <c r="BA759" i="9"/>
  <c r="BB759" i="9"/>
  <c r="BC759" i="9"/>
  <c r="BD759" i="9"/>
  <c r="BE759" i="9"/>
  <c r="BH759" i="9"/>
  <c r="BI759" i="9"/>
  <c r="BJ759" i="9"/>
  <c r="BK759" i="9"/>
  <c r="BL759" i="9"/>
  <c r="BM759" i="9"/>
  <c r="BN759" i="9"/>
  <c r="BO759" i="9"/>
  <c r="BP759" i="9"/>
  <c r="BQ759" i="9"/>
  <c r="BR759" i="9"/>
  <c r="BS759" i="9"/>
  <c r="BT759" i="9"/>
  <c r="BU759" i="9"/>
  <c r="C760" i="9"/>
  <c r="AN760" i="9" s="1"/>
  <c r="D760" i="9"/>
  <c r="AO760" i="9" s="1"/>
  <c r="E760" i="9"/>
  <c r="AP760" i="9" s="1"/>
  <c r="AY760" i="9"/>
  <c r="BL760" i="9"/>
  <c r="AQ760" i="9"/>
  <c r="AR760" i="9"/>
  <c r="AS760" i="9"/>
  <c r="AT760" i="9"/>
  <c r="AU760" i="9"/>
  <c r="AV760" i="9"/>
  <c r="AW760" i="9"/>
  <c r="AX760" i="9"/>
  <c r="AZ760" i="9"/>
  <c r="BA760" i="9"/>
  <c r="BB760" i="9"/>
  <c r="BC760" i="9"/>
  <c r="BD760" i="9"/>
  <c r="BE760" i="9"/>
  <c r="BF760" i="9"/>
  <c r="BG760" i="9"/>
  <c r="BH760" i="9"/>
  <c r="BI760" i="9"/>
  <c r="BJ760" i="9"/>
  <c r="BK760" i="9"/>
  <c r="BM760" i="9"/>
  <c r="BN760" i="9"/>
  <c r="BO760" i="9"/>
  <c r="BP760" i="9"/>
  <c r="BQ760" i="9"/>
  <c r="BR760" i="9"/>
  <c r="BS760" i="9"/>
  <c r="BT760" i="9"/>
  <c r="BU760" i="9"/>
  <c r="C761" i="9"/>
  <c r="D761" i="9"/>
  <c r="AO761" i="9" s="1"/>
  <c r="E761" i="9"/>
  <c r="AP761" i="9" s="1"/>
  <c r="AZ761" i="9"/>
  <c r="BD761" i="9"/>
  <c r="AN761" i="9"/>
  <c r="AQ761" i="9"/>
  <c r="AR761" i="9"/>
  <c r="AS761" i="9"/>
  <c r="AT761" i="9"/>
  <c r="AU761" i="9"/>
  <c r="AV761" i="9"/>
  <c r="AW761" i="9"/>
  <c r="AX761" i="9"/>
  <c r="AY761" i="9"/>
  <c r="BA761" i="9"/>
  <c r="BB761" i="9"/>
  <c r="BC761" i="9"/>
  <c r="BE761" i="9"/>
  <c r="BF761" i="9"/>
  <c r="BG761" i="9"/>
  <c r="BH761" i="9"/>
  <c r="BI761" i="9"/>
  <c r="BJ761" i="9"/>
  <c r="BK761" i="9"/>
  <c r="BL761" i="9"/>
  <c r="BM761" i="9"/>
  <c r="BN761" i="9"/>
  <c r="BO761" i="9"/>
  <c r="BP761" i="9"/>
  <c r="BQ761" i="9"/>
  <c r="BR761" i="9"/>
  <c r="BS761" i="9"/>
  <c r="BT761" i="9"/>
  <c r="BU761" i="9"/>
  <c r="C762" i="9"/>
  <c r="AN762" i="9" s="1"/>
  <c r="D762" i="9"/>
  <c r="AO762" i="9" s="1"/>
  <c r="E762" i="9"/>
  <c r="AP762" i="9" s="1"/>
  <c r="AQ762" i="9"/>
  <c r="AR762" i="9"/>
  <c r="AS762" i="9"/>
  <c r="AT762" i="9"/>
  <c r="AU762" i="9"/>
  <c r="AV762" i="9"/>
  <c r="AW762" i="9"/>
  <c r="AX762" i="9"/>
  <c r="AY762" i="9"/>
  <c r="AZ762" i="9"/>
  <c r="BA762" i="9"/>
  <c r="BB762" i="9"/>
  <c r="BC762" i="9"/>
  <c r="BD762" i="9"/>
  <c r="BE762" i="9"/>
  <c r="BF762" i="9"/>
  <c r="BG762" i="9"/>
  <c r="BH762" i="9"/>
  <c r="BI762" i="9"/>
  <c r="BJ762" i="9"/>
  <c r="BK762" i="9"/>
  <c r="BL762" i="9"/>
  <c r="BM762" i="9"/>
  <c r="BN762" i="9"/>
  <c r="BO762" i="9"/>
  <c r="BP762" i="9"/>
  <c r="BQ762" i="9"/>
  <c r="BR762" i="9"/>
  <c r="BS762" i="9"/>
  <c r="BT762" i="9"/>
  <c r="BU762" i="9"/>
  <c r="C763" i="9"/>
  <c r="AN763" i="9" s="1"/>
  <c r="D763" i="9"/>
  <c r="AO763" i="9" s="1"/>
  <c r="E763" i="9"/>
  <c r="AU763" i="9"/>
  <c r="AY763" i="9"/>
  <c r="BI763" i="9"/>
  <c r="BM763" i="9"/>
  <c r="AP763" i="9"/>
  <c r="AQ763" i="9"/>
  <c r="AR763" i="9"/>
  <c r="AS763" i="9"/>
  <c r="AT763" i="9"/>
  <c r="AV763" i="9"/>
  <c r="AW763" i="9"/>
  <c r="AX763" i="9"/>
  <c r="AZ763" i="9"/>
  <c r="BA763" i="9"/>
  <c r="BB763" i="9"/>
  <c r="BC763" i="9"/>
  <c r="BD763" i="9"/>
  <c r="BE763" i="9"/>
  <c r="BF763" i="9"/>
  <c r="BG763" i="9"/>
  <c r="BH763" i="9"/>
  <c r="BJ763" i="9"/>
  <c r="BK763" i="9"/>
  <c r="BL763" i="9"/>
  <c r="BN763" i="9"/>
  <c r="BO763" i="9"/>
  <c r="BP763" i="9"/>
  <c r="BQ763" i="9"/>
  <c r="BR763" i="9"/>
  <c r="BS763" i="9"/>
  <c r="BT763" i="9"/>
  <c r="BU763" i="9"/>
  <c r="C764" i="9"/>
  <c r="D764" i="9"/>
  <c r="E764" i="9"/>
  <c r="AP764" i="9" s="1"/>
  <c r="BG764" i="9"/>
  <c r="BH764" i="9"/>
  <c r="BI764" i="9"/>
  <c r="BM764" i="9"/>
  <c r="AN764" i="9"/>
  <c r="AO764" i="9"/>
  <c r="AQ764" i="9"/>
  <c r="AR764" i="9"/>
  <c r="AS764" i="9"/>
  <c r="AT764" i="9"/>
  <c r="AU764" i="9"/>
  <c r="AV764" i="9"/>
  <c r="AW764" i="9"/>
  <c r="AX764" i="9"/>
  <c r="AY764" i="9"/>
  <c r="AZ764" i="9"/>
  <c r="BA764" i="9"/>
  <c r="BB764" i="9"/>
  <c r="BC764" i="9"/>
  <c r="BD764" i="9"/>
  <c r="BE764" i="9"/>
  <c r="BF764" i="9"/>
  <c r="BJ764" i="9"/>
  <c r="BK764" i="9"/>
  <c r="BL764" i="9"/>
  <c r="BN764" i="9"/>
  <c r="BO764" i="9"/>
  <c r="BP764" i="9"/>
  <c r="BQ764" i="9"/>
  <c r="BR764" i="9"/>
  <c r="BS764" i="9"/>
  <c r="BT764" i="9"/>
  <c r="BU764" i="9"/>
  <c r="C765" i="9"/>
  <c r="AN765" i="9" s="1"/>
  <c r="D765" i="9"/>
  <c r="AO765" i="9" s="1"/>
  <c r="E765" i="9"/>
  <c r="AP765" i="9" s="1"/>
  <c r="AQ765" i="9"/>
  <c r="AR765" i="9"/>
  <c r="AS765" i="9"/>
  <c r="AT765" i="9"/>
  <c r="AU765" i="9"/>
  <c r="AV765" i="9"/>
  <c r="AW765" i="9"/>
  <c r="AX765" i="9"/>
  <c r="AY765" i="9"/>
  <c r="AZ765" i="9"/>
  <c r="BA765" i="9"/>
  <c r="BB765" i="9"/>
  <c r="BC765" i="9"/>
  <c r="BD765" i="9"/>
  <c r="BE765" i="9"/>
  <c r="BF765" i="9"/>
  <c r="BG765" i="9"/>
  <c r="BH765" i="9"/>
  <c r="BI765" i="9"/>
  <c r="BJ765" i="9"/>
  <c r="BK765" i="9"/>
  <c r="BL765" i="9"/>
  <c r="BM765" i="9"/>
  <c r="BN765" i="9"/>
  <c r="BO765" i="9"/>
  <c r="BP765" i="9"/>
  <c r="BQ765" i="9"/>
  <c r="BR765" i="9"/>
  <c r="BS765" i="9"/>
  <c r="BT765" i="9"/>
  <c r="BU765" i="9"/>
  <c r="C766" i="9"/>
  <c r="AN766" i="9" s="1"/>
  <c r="D766" i="9"/>
  <c r="E766" i="9"/>
  <c r="AP766" i="9" s="1"/>
  <c r="AS766" i="9"/>
  <c r="AY766" i="9"/>
  <c r="AO766" i="9"/>
  <c r="AQ766" i="9"/>
  <c r="AR766" i="9"/>
  <c r="AT766" i="9"/>
  <c r="AU766" i="9"/>
  <c r="AV766" i="9"/>
  <c r="AW766" i="9"/>
  <c r="AX766" i="9"/>
  <c r="AZ766" i="9"/>
  <c r="BA766" i="9"/>
  <c r="BB766" i="9"/>
  <c r="BC766" i="9"/>
  <c r="BD766" i="9"/>
  <c r="BE766" i="9"/>
  <c r="BF766" i="9"/>
  <c r="BG766" i="9"/>
  <c r="BH766" i="9"/>
  <c r="BI766" i="9"/>
  <c r="BJ766" i="9"/>
  <c r="BK766" i="9"/>
  <c r="BL766" i="9"/>
  <c r="BM766" i="9"/>
  <c r="BN766" i="9"/>
  <c r="BO766" i="9"/>
  <c r="BP766" i="9"/>
  <c r="BQ766" i="9"/>
  <c r="BR766" i="9"/>
  <c r="BS766" i="9"/>
  <c r="BT766" i="9"/>
  <c r="BU766" i="9"/>
  <c r="C767" i="9"/>
  <c r="AN767" i="9" s="1"/>
  <c r="D767" i="9"/>
  <c r="AO767" i="9" s="1"/>
  <c r="E767" i="9"/>
  <c r="AP767" i="9" s="1"/>
  <c r="AQ767" i="9"/>
  <c r="AR767" i="9"/>
  <c r="AS767" i="9"/>
  <c r="AT767" i="9"/>
  <c r="AU767" i="9"/>
  <c r="AV767" i="9"/>
  <c r="AW767" i="9"/>
  <c r="AX767" i="9"/>
  <c r="AY767" i="9"/>
  <c r="AZ767" i="9"/>
  <c r="BA767" i="9"/>
  <c r="BB767" i="9"/>
  <c r="BC767" i="9"/>
  <c r="BD767" i="9"/>
  <c r="BE767" i="9"/>
  <c r="BF767" i="9"/>
  <c r="BG767" i="9"/>
  <c r="BH767" i="9"/>
  <c r="BI767" i="9"/>
  <c r="BJ767" i="9"/>
  <c r="BK767" i="9"/>
  <c r="BL767" i="9"/>
  <c r="BM767" i="9"/>
  <c r="BN767" i="9"/>
  <c r="BO767" i="9"/>
  <c r="BP767" i="9"/>
  <c r="BQ767" i="9"/>
  <c r="BR767" i="9"/>
  <c r="BS767" i="9"/>
  <c r="BT767" i="9"/>
  <c r="BU767" i="9"/>
  <c r="C768" i="9"/>
  <c r="D768" i="9"/>
  <c r="AO768" i="9" s="1"/>
  <c r="E768" i="9"/>
  <c r="AP768" i="9" s="1"/>
  <c r="AQ768" i="9"/>
  <c r="AS768" i="9"/>
  <c r="AN768" i="9"/>
  <c r="AR768" i="9"/>
  <c r="AT768" i="9"/>
  <c r="AU768" i="9"/>
  <c r="AV768" i="9"/>
  <c r="AW768" i="9"/>
  <c r="AX768" i="9"/>
  <c r="AY768" i="9"/>
  <c r="AZ768" i="9"/>
  <c r="BA768" i="9"/>
  <c r="BB768" i="9"/>
  <c r="BC768" i="9"/>
  <c r="BD768" i="9"/>
  <c r="BE768" i="9"/>
  <c r="BF768" i="9"/>
  <c r="BG768" i="9"/>
  <c r="BH768" i="9"/>
  <c r="BI768" i="9"/>
  <c r="BJ768" i="9"/>
  <c r="BK768" i="9"/>
  <c r="BL768" i="9"/>
  <c r="BM768" i="9"/>
  <c r="BN768" i="9"/>
  <c r="BO768" i="9"/>
  <c r="BP768" i="9"/>
  <c r="BQ768" i="9"/>
  <c r="BR768" i="9"/>
  <c r="BS768" i="9"/>
  <c r="BT768" i="9"/>
  <c r="BU768" i="9"/>
  <c r="C769" i="9"/>
  <c r="AN769" i="9" s="1"/>
  <c r="D769" i="9"/>
  <c r="E769" i="9"/>
  <c r="BK769" i="9"/>
  <c r="BO769" i="9"/>
  <c r="BT769" i="9"/>
  <c r="AO769" i="9"/>
  <c r="AP769" i="9"/>
  <c r="AQ769" i="9"/>
  <c r="AR769" i="9"/>
  <c r="AS769" i="9"/>
  <c r="AT769" i="9"/>
  <c r="AU769" i="9"/>
  <c r="AV769" i="9"/>
  <c r="AW769" i="9"/>
  <c r="AX769" i="9"/>
  <c r="AY769" i="9"/>
  <c r="AZ769" i="9"/>
  <c r="BA769" i="9"/>
  <c r="BB769" i="9"/>
  <c r="BC769" i="9"/>
  <c r="BD769" i="9"/>
  <c r="BE769" i="9"/>
  <c r="BF769" i="9"/>
  <c r="BG769" i="9"/>
  <c r="BH769" i="9"/>
  <c r="BI769" i="9"/>
  <c r="BJ769" i="9"/>
  <c r="BL769" i="9"/>
  <c r="BM769" i="9"/>
  <c r="BN769" i="9"/>
  <c r="BP769" i="9"/>
  <c r="BQ769" i="9"/>
  <c r="BR769" i="9"/>
  <c r="BS769" i="9"/>
  <c r="BU769" i="9"/>
  <c r="C770" i="9"/>
  <c r="AN770" i="9" s="1"/>
  <c r="D770" i="9"/>
  <c r="AO770" i="9" s="1"/>
  <c r="E770" i="9"/>
  <c r="AP770" i="9" s="1"/>
  <c r="AQ770" i="9"/>
  <c r="AR770" i="9"/>
  <c r="AS770" i="9"/>
  <c r="AT770" i="9"/>
  <c r="AU770" i="9"/>
  <c r="AV770" i="9"/>
  <c r="AW770" i="9"/>
  <c r="AX770" i="9"/>
  <c r="AY770" i="9"/>
  <c r="AZ770" i="9"/>
  <c r="BA770" i="9"/>
  <c r="BB770" i="9"/>
  <c r="BC770" i="9"/>
  <c r="BD770" i="9"/>
  <c r="BE770" i="9"/>
  <c r="BF770" i="9"/>
  <c r="BG770" i="9"/>
  <c r="BH770" i="9"/>
  <c r="BI770" i="9"/>
  <c r="BJ770" i="9"/>
  <c r="BK770" i="9"/>
  <c r="BL770" i="9"/>
  <c r="BM770" i="9"/>
  <c r="BN770" i="9"/>
  <c r="BO770" i="9"/>
  <c r="BP770" i="9"/>
  <c r="BQ770" i="9"/>
  <c r="BR770" i="9"/>
  <c r="BS770" i="9"/>
  <c r="BT770" i="9"/>
  <c r="BU770" i="9"/>
  <c r="C771" i="9"/>
  <c r="AN771" i="9" s="1"/>
  <c r="D771" i="9"/>
  <c r="AO771" i="9" s="1"/>
  <c r="E771" i="9"/>
  <c r="AP771" i="9" s="1"/>
  <c r="BB771" i="9"/>
  <c r="AQ771" i="9"/>
  <c r="AR771" i="9"/>
  <c r="AS771" i="9"/>
  <c r="AT771" i="9"/>
  <c r="AU771" i="9"/>
  <c r="AV771" i="9"/>
  <c r="AW771" i="9"/>
  <c r="AX771" i="9"/>
  <c r="AY771" i="9"/>
  <c r="AZ771" i="9"/>
  <c r="BA771" i="9"/>
  <c r="BC771" i="9"/>
  <c r="BD771" i="9"/>
  <c r="BE771" i="9"/>
  <c r="BF771" i="9"/>
  <c r="BG771" i="9"/>
  <c r="BH771" i="9"/>
  <c r="BI771" i="9"/>
  <c r="BJ771" i="9"/>
  <c r="BK771" i="9"/>
  <c r="BL771" i="9"/>
  <c r="BM771" i="9"/>
  <c r="BN771" i="9"/>
  <c r="BO771" i="9"/>
  <c r="BP771" i="9"/>
  <c r="BQ771" i="9"/>
  <c r="BR771" i="9"/>
  <c r="BS771" i="9"/>
  <c r="BT771" i="9"/>
  <c r="BU771" i="9"/>
  <c r="C772" i="9"/>
  <c r="AN772" i="9" s="1"/>
  <c r="D772" i="9"/>
  <c r="AO772" i="9" s="1"/>
  <c r="E772" i="9"/>
  <c r="AV772" i="9"/>
  <c r="AZ772" i="9"/>
  <c r="BC772" i="9"/>
  <c r="AP772" i="9"/>
  <c r="AQ772" i="9"/>
  <c r="AR772" i="9"/>
  <c r="AS772" i="9"/>
  <c r="AT772" i="9"/>
  <c r="AU772" i="9"/>
  <c r="AW772" i="9"/>
  <c r="AX772" i="9"/>
  <c r="AY772" i="9"/>
  <c r="BA772" i="9"/>
  <c r="BB772" i="9"/>
  <c r="BD772" i="9"/>
  <c r="BE772" i="9"/>
  <c r="BF772" i="9"/>
  <c r="BG772" i="9"/>
  <c r="BH772" i="9"/>
  <c r="BI772" i="9"/>
  <c r="BJ772" i="9"/>
  <c r="BK772" i="9"/>
  <c r="BL772" i="9"/>
  <c r="BM772" i="9"/>
  <c r="BN772" i="9"/>
  <c r="BO772" i="9"/>
  <c r="BP772" i="9"/>
  <c r="BQ772" i="9"/>
  <c r="BR772" i="9"/>
  <c r="BS772" i="9"/>
  <c r="BT772" i="9"/>
  <c r="BU772" i="9"/>
  <c r="C773" i="9"/>
  <c r="AN773" i="9" s="1"/>
  <c r="D773" i="9"/>
  <c r="AO773" i="9" s="1"/>
  <c r="E773" i="9"/>
  <c r="AP773" i="9" s="1"/>
  <c r="AQ773" i="9"/>
  <c r="AR773" i="9"/>
  <c r="AS773" i="9"/>
  <c r="AT773" i="9"/>
  <c r="AU773" i="9"/>
  <c r="AV773" i="9"/>
  <c r="AW773" i="9"/>
  <c r="AX773" i="9"/>
  <c r="AY773" i="9"/>
  <c r="AZ773" i="9"/>
  <c r="BA773" i="9"/>
  <c r="BB773" i="9"/>
  <c r="BC773" i="9"/>
  <c r="BD773" i="9"/>
  <c r="BE773" i="9"/>
  <c r="BF773" i="9"/>
  <c r="BG773" i="9"/>
  <c r="BH773" i="9"/>
  <c r="BI773" i="9"/>
  <c r="BJ773" i="9"/>
  <c r="BK773" i="9"/>
  <c r="BL773" i="9"/>
  <c r="BM773" i="9"/>
  <c r="BN773" i="9"/>
  <c r="BO773" i="9"/>
  <c r="BP773" i="9"/>
  <c r="BQ773" i="9"/>
  <c r="BR773" i="9"/>
  <c r="BS773" i="9"/>
  <c r="BT773" i="9"/>
  <c r="BU773" i="9"/>
  <c r="C774" i="9"/>
  <c r="AN774" i="9" s="1"/>
  <c r="D774" i="9"/>
  <c r="AO774" i="9" s="1"/>
  <c r="E774" i="9"/>
  <c r="AP774" i="9" s="1"/>
  <c r="AQ774" i="9"/>
  <c r="AR774" i="9"/>
  <c r="AS774" i="9"/>
  <c r="AT774" i="9"/>
  <c r="AU774" i="9"/>
  <c r="AV774" i="9"/>
  <c r="AW774" i="9"/>
  <c r="AX774" i="9"/>
  <c r="AY774" i="9"/>
  <c r="AZ774" i="9"/>
  <c r="BA774" i="9"/>
  <c r="BB774" i="9"/>
  <c r="BC774" i="9"/>
  <c r="BD774" i="9"/>
  <c r="BE774" i="9"/>
  <c r="BF774" i="9"/>
  <c r="BG774" i="9"/>
  <c r="BH774" i="9"/>
  <c r="BI774" i="9"/>
  <c r="BJ774" i="9"/>
  <c r="BK774" i="9"/>
  <c r="BL774" i="9"/>
  <c r="BM774" i="9"/>
  <c r="BN774" i="9"/>
  <c r="BO774" i="9"/>
  <c r="BP774" i="9"/>
  <c r="BQ774" i="9"/>
  <c r="BR774" i="9"/>
  <c r="BS774" i="9"/>
  <c r="BT774" i="9"/>
  <c r="BU774" i="9"/>
  <c r="C775" i="9"/>
  <c r="AN775" i="9" s="1"/>
  <c r="D775" i="9"/>
  <c r="AO775" i="9" s="1"/>
  <c r="E775" i="9"/>
  <c r="AP775" i="9" s="1"/>
  <c r="AQ775" i="9"/>
  <c r="AR775" i="9"/>
  <c r="AS775" i="9"/>
  <c r="AT775" i="9"/>
  <c r="AU775" i="9"/>
  <c r="AV775" i="9"/>
  <c r="AW775" i="9"/>
  <c r="AX775" i="9"/>
  <c r="AY775" i="9"/>
  <c r="AZ775" i="9"/>
  <c r="BA775" i="9"/>
  <c r="BB775" i="9"/>
  <c r="BC775" i="9"/>
  <c r="BD775" i="9"/>
  <c r="BE775" i="9"/>
  <c r="BF775" i="9"/>
  <c r="BG775" i="9"/>
  <c r="BH775" i="9"/>
  <c r="BI775" i="9"/>
  <c r="BJ775" i="9"/>
  <c r="BK775" i="9"/>
  <c r="BL775" i="9"/>
  <c r="BM775" i="9"/>
  <c r="BN775" i="9"/>
  <c r="BO775" i="9"/>
  <c r="BP775" i="9"/>
  <c r="BQ775" i="9"/>
  <c r="BR775" i="9"/>
  <c r="BS775" i="9"/>
  <c r="BT775" i="9"/>
  <c r="BU775" i="9"/>
  <c r="C776" i="9"/>
  <c r="AN776" i="9" s="1"/>
  <c r="D776" i="9"/>
  <c r="AO776" i="9" s="1"/>
  <c r="E776" i="9"/>
  <c r="AP776" i="9" s="1"/>
  <c r="AY776" i="9"/>
  <c r="AQ776" i="9"/>
  <c r="AR776" i="9"/>
  <c r="AS776" i="9"/>
  <c r="AT776" i="9"/>
  <c r="AU776" i="9"/>
  <c r="AV776" i="9"/>
  <c r="AW776" i="9"/>
  <c r="AX776" i="9"/>
  <c r="AZ776" i="9"/>
  <c r="BA776" i="9"/>
  <c r="BB776" i="9"/>
  <c r="BC776" i="9"/>
  <c r="BD776" i="9"/>
  <c r="BE776" i="9"/>
  <c r="BF776" i="9"/>
  <c r="BG776" i="9"/>
  <c r="BH776" i="9"/>
  <c r="BI776" i="9"/>
  <c r="BJ776" i="9"/>
  <c r="BK776" i="9"/>
  <c r="BL776" i="9"/>
  <c r="BM776" i="9"/>
  <c r="BN776" i="9"/>
  <c r="BO776" i="9"/>
  <c r="BP776" i="9"/>
  <c r="BQ776" i="9"/>
  <c r="BR776" i="9"/>
  <c r="BS776" i="9"/>
  <c r="BT776" i="9"/>
  <c r="BU776" i="9"/>
  <c r="C777" i="9"/>
  <c r="D777" i="9"/>
  <c r="AO777" i="9" s="1"/>
  <c r="E777" i="9"/>
  <c r="AP777" i="9" s="1"/>
  <c r="AU777" i="9"/>
  <c r="AW777" i="9"/>
  <c r="AN777" i="9"/>
  <c r="AQ777" i="9"/>
  <c r="AR777" i="9"/>
  <c r="AS777" i="9"/>
  <c r="AT777" i="9"/>
  <c r="AV777" i="9"/>
  <c r="AX777" i="9"/>
  <c r="AY777" i="9"/>
  <c r="AZ777" i="9"/>
  <c r="BA777" i="9"/>
  <c r="BB777" i="9"/>
  <c r="BC777" i="9"/>
  <c r="BD777" i="9"/>
  <c r="BE777" i="9"/>
  <c r="BF777" i="9"/>
  <c r="BG777" i="9"/>
  <c r="BH777" i="9"/>
  <c r="BI777" i="9"/>
  <c r="BJ777" i="9"/>
  <c r="BK777" i="9"/>
  <c r="BL777" i="9"/>
  <c r="BM777" i="9"/>
  <c r="BN777" i="9"/>
  <c r="BO777" i="9"/>
  <c r="BP777" i="9"/>
  <c r="BQ777" i="9"/>
  <c r="BR777" i="9"/>
  <c r="BS777" i="9"/>
  <c r="BT777" i="9"/>
  <c r="BU777" i="9"/>
  <c r="C778" i="9"/>
  <c r="AN778" i="9" s="1"/>
  <c r="D778" i="9"/>
  <c r="AO778" i="9" s="1"/>
  <c r="E778" i="9"/>
  <c r="AP778" i="9" s="1"/>
  <c r="AQ778" i="9"/>
  <c r="AR778" i="9"/>
  <c r="AS778" i="9"/>
  <c r="AT778" i="9"/>
  <c r="AU778" i="9"/>
  <c r="AV778" i="9"/>
  <c r="AW778" i="9"/>
  <c r="AX778" i="9"/>
  <c r="AY778" i="9"/>
  <c r="AZ778" i="9"/>
  <c r="BA778" i="9"/>
  <c r="BB778" i="9"/>
  <c r="BC778" i="9"/>
  <c r="BD778" i="9"/>
  <c r="BE778" i="9"/>
  <c r="BF778" i="9"/>
  <c r="BG778" i="9"/>
  <c r="BH778" i="9"/>
  <c r="BI778" i="9"/>
  <c r="BJ778" i="9"/>
  <c r="BK778" i="9"/>
  <c r="BL778" i="9"/>
  <c r="BM778" i="9"/>
  <c r="BN778" i="9"/>
  <c r="BO778" i="9"/>
  <c r="BP778" i="9"/>
  <c r="BQ778" i="9"/>
  <c r="BR778" i="9"/>
  <c r="BS778" i="9"/>
  <c r="BT778" i="9"/>
  <c r="BU778" i="9"/>
  <c r="C779" i="9"/>
  <c r="AN779" i="9" s="1"/>
  <c r="D779" i="9"/>
  <c r="AO779" i="9" s="1"/>
  <c r="E779" i="9"/>
  <c r="AP779" i="9" s="1"/>
  <c r="AQ779" i="9"/>
  <c r="AS779" i="9"/>
  <c r="AU779" i="9"/>
  <c r="BB779" i="9"/>
  <c r="AR779" i="9"/>
  <c r="AT779" i="9"/>
  <c r="AV779" i="9"/>
  <c r="AW779" i="9"/>
  <c r="AX779" i="9"/>
  <c r="AY779" i="9"/>
  <c r="AZ779" i="9"/>
  <c r="BA779" i="9"/>
  <c r="BC779" i="9"/>
  <c r="BD779" i="9"/>
  <c r="BE779" i="9"/>
  <c r="BF779" i="9"/>
  <c r="BG779" i="9"/>
  <c r="BH779" i="9"/>
  <c r="BI779" i="9"/>
  <c r="BJ779" i="9"/>
  <c r="BK779" i="9"/>
  <c r="BL779" i="9"/>
  <c r="BM779" i="9"/>
  <c r="BN779" i="9"/>
  <c r="BO779" i="9"/>
  <c r="BP779" i="9"/>
  <c r="BQ779" i="9"/>
  <c r="BR779" i="9"/>
  <c r="BS779" i="9"/>
  <c r="BT779" i="9"/>
  <c r="BU779" i="9"/>
  <c r="C780" i="9"/>
  <c r="D780" i="9"/>
  <c r="AO780" i="9" s="1"/>
  <c r="E780" i="9"/>
  <c r="AP780" i="9" s="1"/>
  <c r="AS780" i="9"/>
  <c r="AT780" i="9"/>
  <c r="AW780" i="9"/>
  <c r="BE780" i="9"/>
  <c r="AN780" i="9"/>
  <c r="AQ780" i="9"/>
  <c r="AR780" i="9"/>
  <c r="AU780" i="9"/>
  <c r="AV780" i="9"/>
  <c r="AX780" i="9"/>
  <c r="AY780" i="9"/>
  <c r="AZ780" i="9"/>
  <c r="BA780" i="9"/>
  <c r="BB780" i="9"/>
  <c r="BC780" i="9"/>
  <c r="BD780" i="9"/>
  <c r="BF780" i="9"/>
  <c r="BG780" i="9"/>
  <c r="BH780" i="9"/>
  <c r="BI780" i="9"/>
  <c r="BJ780" i="9"/>
  <c r="BK780" i="9"/>
  <c r="BL780" i="9"/>
  <c r="BM780" i="9"/>
  <c r="BN780" i="9"/>
  <c r="BO780" i="9"/>
  <c r="BP780" i="9"/>
  <c r="BQ780" i="9"/>
  <c r="BR780" i="9"/>
  <c r="BS780" i="9"/>
  <c r="BT780" i="9"/>
  <c r="BU780" i="9"/>
  <c r="C781" i="9"/>
  <c r="AN781" i="9" s="1"/>
  <c r="D781" i="9"/>
  <c r="AO781" i="9" s="1"/>
  <c r="E781" i="9"/>
  <c r="AP781" i="9" s="1"/>
  <c r="AR781" i="9"/>
  <c r="AQ781" i="9"/>
  <c r="AS781" i="9"/>
  <c r="AT781" i="9"/>
  <c r="AU781" i="9"/>
  <c r="AV781" i="9"/>
  <c r="AW781" i="9"/>
  <c r="AX781" i="9"/>
  <c r="AY781" i="9"/>
  <c r="AZ781" i="9"/>
  <c r="BA781" i="9"/>
  <c r="BB781" i="9"/>
  <c r="BC781" i="9"/>
  <c r="BD781" i="9"/>
  <c r="BE781" i="9"/>
  <c r="BF781" i="9"/>
  <c r="BG781" i="9"/>
  <c r="BH781" i="9"/>
  <c r="BI781" i="9"/>
  <c r="BJ781" i="9"/>
  <c r="BK781" i="9"/>
  <c r="BL781" i="9"/>
  <c r="BM781" i="9"/>
  <c r="BN781" i="9"/>
  <c r="BO781" i="9"/>
  <c r="BP781" i="9"/>
  <c r="BQ781" i="9"/>
  <c r="BR781" i="9"/>
  <c r="BS781" i="9"/>
  <c r="BT781" i="9"/>
  <c r="BU781" i="9"/>
  <c r="C782" i="9"/>
  <c r="AN782" i="9" s="1"/>
  <c r="D782" i="9"/>
  <c r="E782" i="9"/>
  <c r="BE782" i="9"/>
  <c r="BG782" i="9"/>
  <c r="BO782" i="9"/>
  <c r="BS782" i="9"/>
  <c r="AO782" i="9"/>
  <c r="AP782" i="9"/>
  <c r="AQ782" i="9"/>
  <c r="AR782" i="9"/>
  <c r="AS782" i="9"/>
  <c r="AT782" i="9"/>
  <c r="AU782" i="9"/>
  <c r="AV782" i="9"/>
  <c r="AW782" i="9"/>
  <c r="AX782" i="9"/>
  <c r="AY782" i="9"/>
  <c r="AZ782" i="9"/>
  <c r="BA782" i="9"/>
  <c r="BB782" i="9"/>
  <c r="BC782" i="9"/>
  <c r="BD782" i="9"/>
  <c r="BF782" i="9"/>
  <c r="BH782" i="9"/>
  <c r="BI782" i="9"/>
  <c r="BJ782" i="9"/>
  <c r="BK782" i="9"/>
  <c r="BL782" i="9"/>
  <c r="BM782" i="9"/>
  <c r="BN782" i="9"/>
  <c r="BP782" i="9"/>
  <c r="BQ782" i="9"/>
  <c r="BR782" i="9"/>
  <c r="BT782" i="9"/>
  <c r="BU782" i="9"/>
  <c r="C783" i="9"/>
  <c r="D783" i="9"/>
  <c r="AO783" i="9" s="1"/>
  <c r="E783" i="9"/>
  <c r="AP783" i="9" s="1"/>
  <c r="AQ783" i="9"/>
  <c r="AR783" i="9"/>
  <c r="AS783" i="9"/>
  <c r="AT783" i="9"/>
  <c r="AU783" i="9"/>
  <c r="AV783" i="9"/>
  <c r="AW783" i="9"/>
  <c r="AX783" i="9"/>
  <c r="AY783" i="9"/>
  <c r="AZ783" i="9"/>
  <c r="BA783" i="9"/>
  <c r="BB783" i="9"/>
  <c r="BC783" i="9"/>
  <c r="BD783" i="9"/>
  <c r="BE783" i="9"/>
  <c r="BF783" i="9"/>
  <c r="BG783" i="9"/>
  <c r="BH783" i="9"/>
  <c r="BI783" i="9"/>
  <c r="BJ783" i="9"/>
  <c r="BK783" i="9"/>
  <c r="BN783" i="9"/>
  <c r="BO783" i="9"/>
  <c r="BL783" i="9"/>
  <c r="BM783" i="9"/>
  <c r="BP783" i="9"/>
  <c r="BQ783" i="9"/>
  <c r="BR783" i="9"/>
  <c r="BS783" i="9"/>
  <c r="BT783" i="9"/>
  <c r="BU783" i="9"/>
  <c r="C784" i="9"/>
  <c r="AN784" i="9" s="1"/>
  <c r="D784" i="9"/>
  <c r="AO784" i="9" s="1"/>
  <c r="E784" i="9"/>
  <c r="AP784" i="9" s="1"/>
  <c r="BT784" i="9"/>
  <c r="AQ784" i="9"/>
  <c r="AR784" i="9"/>
  <c r="AS784" i="9"/>
  <c r="AT784" i="9"/>
  <c r="AU784" i="9"/>
  <c r="AV784" i="9"/>
  <c r="AW784" i="9"/>
  <c r="AX784" i="9"/>
  <c r="AY784" i="9"/>
  <c r="AZ784" i="9"/>
  <c r="BA784" i="9"/>
  <c r="BB784" i="9"/>
  <c r="BC784" i="9"/>
  <c r="BD784" i="9"/>
  <c r="BE784" i="9"/>
  <c r="BF784" i="9"/>
  <c r="BG784" i="9"/>
  <c r="BH784" i="9"/>
  <c r="BI784" i="9"/>
  <c r="BJ784" i="9"/>
  <c r="BK784" i="9"/>
  <c r="BL784" i="9"/>
  <c r="BM784" i="9"/>
  <c r="BN784" i="9"/>
  <c r="BO784" i="9"/>
  <c r="BP784" i="9"/>
  <c r="BQ784" i="9"/>
  <c r="BR784" i="9"/>
  <c r="BS784" i="9"/>
  <c r="BU784" i="9"/>
  <c r="C785" i="9"/>
  <c r="AN785" i="9" s="1"/>
  <c r="D785" i="9"/>
  <c r="AO785" i="9" s="1"/>
  <c r="E785" i="9"/>
  <c r="AP785" i="9" s="1"/>
  <c r="AQ785" i="9"/>
  <c r="BB785" i="9"/>
  <c r="AR785" i="9"/>
  <c r="AS785" i="9"/>
  <c r="AT785" i="9"/>
  <c r="AU785" i="9"/>
  <c r="AV785" i="9"/>
  <c r="AW785" i="9"/>
  <c r="AX785" i="9"/>
  <c r="AY785" i="9"/>
  <c r="AZ785" i="9"/>
  <c r="BA785" i="9"/>
  <c r="BC785" i="9"/>
  <c r="BD785" i="9"/>
  <c r="BE785" i="9"/>
  <c r="BF785" i="9"/>
  <c r="BG785" i="9"/>
  <c r="BH785" i="9"/>
  <c r="BI785" i="9"/>
  <c r="BJ785" i="9"/>
  <c r="BK785" i="9"/>
  <c r="BL785" i="9"/>
  <c r="BM785" i="9"/>
  <c r="BN785" i="9"/>
  <c r="BO785" i="9"/>
  <c r="BP785" i="9"/>
  <c r="BQ785" i="9"/>
  <c r="BR785" i="9"/>
  <c r="BS785" i="9"/>
  <c r="BT785" i="9"/>
  <c r="BU785" i="9"/>
  <c r="C786" i="9"/>
  <c r="AN786" i="9" s="1"/>
  <c r="D786" i="9"/>
  <c r="AO786" i="9" s="1"/>
  <c r="E786" i="9"/>
  <c r="AP786" i="9" s="1"/>
  <c r="AQ786" i="9"/>
  <c r="AR786" i="9"/>
  <c r="AS786" i="9"/>
  <c r="AT786" i="9"/>
  <c r="AU786" i="9"/>
  <c r="AV786" i="9"/>
  <c r="AW786" i="9"/>
  <c r="AX786" i="9"/>
  <c r="AY786" i="9"/>
  <c r="AZ786" i="9"/>
  <c r="BA786" i="9"/>
  <c r="BB786" i="9"/>
  <c r="BC786" i="9"/>
  <c r="BD786" i="9"/>
  <c r="BE786" i="9"/>
  <c r="BF786" i="9"/>
  <c r="BG786" i="9"/>
  <c r="BH786" i="9"/>
  <c r="BI786" i="9"/>
  <c r="BJ786" i="9"/>
  <c r="BK786" i="9"/>
  <c r="BL786" i="9"/>
  <c r="BM786" i="9"/>
  <c r="BN786" i="9"/>
  <c r="BO786" i="9"/>
  <c r="BP786" i="9"/>
  <c r="BQ786" i="9"/>
  <c r="BS786" i="9"/>
  <c r="BU786" i="9"/>
  <c r="BR786" i="9"/>
  <c r="BT786" i="9"/>
  <c r="C787" i="9"/>
  <c r="AN787" i="9" s="1"/>
  <c r="D787" i="9"/>
  <c r="AO787" i="9" s="1"/>
  <c r="E787" i="9"/>
  <c r="AP787" i="9" s="1"/>
  <c r="AY787" i="9"/>
  <c r="BU787" i="9"/>
  <c r="AQ787" i="9"/>
  <c r="AR787" i="9"/>
  <c r="AS787" i="9"/>
  <c r="AT787" i="9"/>
  <c r="AU787" i="9"/>
  <c r="AV787" i="9"/>
  <c r="AW787" i="9"/>
  <c r="AX787" i="9"/>
  <c r="AZ787" i="9"/>
  <c r="BA787" i="9"/>
  <c r="BB787" i="9"/>
  <c r="BC787" i="9"/>
  <c r="BD787" i="9"/>
  <c r="BE787" i="9"/>
  <c r="BF787" i="9"/>
  <c r="BG787" i="9"/>
  <c r="BH787" i="9"/>
  <c r="BI787" i="9"/>
  <c r="BJ787" i="9"/>
  <c r="BK787" i="9"/>
  <c r="BL787" i="9"/>
  <c r="BM787" i="9"/>
  <c r="BN787" i="9"/>
  <c r="BO787" i="9"/>
  <c r="BP787" i="9"/>
  <c r="BQ787" i="9"/>
  <c r="BR787" i="9"/>
  <c r="BS787" i="9"/>
  <c r="BT787" i="9"/>
  <c r="C788" i="9"/>
  <c r="AN788" i="9" s="1"/>
  <c r="D788" i="9"/>
  <c r="AO788" i="9" s="1"/>
  <c r="E788" i="9"/>
  <c r="AP788" i="9" s="1"/>
  <c r="BN788" i="9"/>
  <c r="AQ788" i="9"/>
  <c r="AR788" i="9"/>
  <c r="AS788" i="9"/>
  <c r="AT788" i="9"/>
  <c r="AU788" i="9"/>
  <c r="AV788" i="9"/>
  <c r="AW788" i="9"/>
  <c r="AX788" i="9"/>
  <c r="AY788" i="9"/>
  <c r="AZ788" i="9"/>
  <c r="BA788" i="9"/>
  <c r="BB788" i="9"/>
  <c r="BC788" i="9"/>
  <c r="BD788" i="9"/>
  <c r="BE788" i="9"/>
  <c r="BF788" i="9"/>
  <c r="BG788" i="9"/>
  <c r="BH788" i="9"/>
  <c r="BI788" i="9"/>
  <c r="BJ788" i="9"/>
  <c r="BK788" i="9"/>
  <c r="BL788" i="9"/>
  <c r="BM788" i="9"/>
  <c r="BO788" i="9"/>
  <c r="BP788" i="9"/>
  <c r="BQ788" i="9"/>
  <c r="BR788" i="9"/>
  <c r="BS788" i="9"/>
  <c r="BT788" i="9"/>
  <c r="BU788" i="9"/>
  <c r="C789" i="9"/>
  <c r="AN789" i="9" s="1"/>
  <c r="D789" i="9"/>
  <c r="AO789" i="9" s="1"/>
  <c r="E789" i="9"/>
  <c r="AP789" i="9" s="1"/>
  <c r="AQ789" i="9"/>
  <c r="AR789" i="9"/>
  <c r="AS789" i="9"/>
  <c r="AT789" i="9"/>
  <c r="AU789" i="9"/>
  <c r="AV789" i="9"/>
  <c r="AW789" i="9"/>
  <c r="AX789" i="9"/>
  <c r="AY789" i="9"/>
  <c r="AZ789" i="9"/>
  <c r="BA789" i="9"/>
  <c r="BB789" i="9"/>
  <c r="BC789" i="9"/>
  <c r="BD789" i="9"/>
  <c r="BE789" i="9"/>
  <c r="BF789" i="9"/>
  <c r="BG789" i="9"/>
  <c r="BH789" i="9"/>
  <c r="BI789" i="9"/>
  <c r="BJ789" i="9"/>
  <c r="BK789" i="9"/>
  <c r="BL789" i="9"/>
  <c r="BM789" i="9"/>
  <c r="BN789" i="9"/>
  <c r="BO789" i="9"/>
  <c r="BP789" i="9"/>
  <c r="BQ789" i="9"/>
  <c r="BR789" i="9"/>
  <c r="BS789" i="9"/>
  <c r="BT789" i="9"/>
  <c r="BU789" i="9"/>
  <c r="C790" i="9"/>
  <c r="AN790" i="9" s="1"/>
  <c r="D790" i="9"/>
  <c r="AO790" i="9" s="1"/>
  <c r="E790" i="9"/>
  <c r="AP790" i="9" s="1"/>
  <c r="AQ790" i="9"/>
  <c r="AR790" i="9"/>
  <c r="AS790" i="9"/>
  <c r="AT790" i="9"/>
  <c r="AU790" i="9"/>
  <c r="AV790" i="9"/>
  <c r="AW790" i="9"/>
  <c r="AX790" i="9"/>
  <c r="AY790" i="9"/>
  <c r="AZ790" i="9"/>
  <c r="BA790" i="9"/>
  <c r="BB790" i="9"/>
  <c r="BC790" i="9"/>
  <c r="BD790" i="9"/>
  <c r="BE790" i="9"/>
  <c r="BF790" i="9"/>
  <c r="BG790" i="9"/>
  <c r="BH790" i="9"/>
  <c r="BI790" i="9"/>
  <c r="BJ790" i="9"/>
  <c r="BK790" i="9"/>
  <c r="BL790" i="9"/>
  <c r="BM790" i="9"/>
  <c r="BN790" i="9"/>
  <c r="BO790" i="9"/>
  <c r="BP790" i="9"/>
  <c r="BQ790" i="9"/>
  <c r="BR790" i="9"/>
  <c r="BS790" i="9"/>
  <c r="BT790" i="9"/>
  <c r="BU790" i="9"/>
  <c r="C791" i="9"/>
  <c r="D791" i="9"/>
  <c r="AO791" i="9" s="1"/>
  <c r="E791" i="9"/>
  <c r="AP791" i="9" s="1"/>
  <c r="AQ791" i="9"/>
  <c r="AR791" i="9"/>
  <c r="AS791" i="9"/>
  <c r="AT791" i="9"/>
  <c r="AU791" i="9"/>
  <c r="AV791" i="9"/>
  <c r="AW791" i="9"/>
  <c r="AX791" i="9"/>
  <c r="AY791" i="9"/>
  <c r="AZ791" i="9"/>
  <c r="BA791" i="9"/>
  <c r="BB791" i="9"/>
  <c r="BC791" i="9"/>
  <c r="BD791" i="9"/>
  <c r="BP791" i="9"/>
  <c r="BE791" i="9"/>
  <c r="BF791" i="9"/>
  <c r="BG791" i="9"/>
  <c r="BH791" i="9"/>
  <c r="BI791" i="9"/>
  <c r="BJ791" i="9"/>
  <c r="BK791" i="9"/>
  <c r="BL791" i="9"/>
  <c r="BM791" i="9"/>
  <c r="BN791" i="9"/>
  <c r="BO791" i="9"/>
  <c r="BQ791" i="9"/>
  <c r="BR791" i="9"/>
  <c r="BS791" i="9"/>
  <c r="BT791" i="9"/>
  <c r="BU791" i="9"/>
  <c r="C792" i="9"/>
  <c r="AN792" i="9" s="1"/>
  <c r="D792" i="9"/>
  <c r="AO792" i="9" s="1"/>
  <c r="E792" i="9"/>
  <c r="AP792" i="9" s="1"/>
  <c r="BB792" i="9"/>
  <c r="AQ792" i="9"/>
  <c r="AR792" i="9"/>
  <c r="AS792" i="9"/>
  <c r="AT792" i="9"/>
  <c r="AU792" i="9"/>
  <c r="AV792" i="9"/>
  <c r="AW792" i="9"/>
  <c r="AX792" i="9"/>
  <c r="AY792" i="9"/>
  <c r="AZ792" i="9"/>
  <c r="BA792" i="9"/>
  <c r="BC792" i="9"/>
  <c r="BD792" i="9"/>
  <c r="BE792" i="9"/>
  <c r="BF792" i="9"/>
  <c r="BG792" i="9"/>
  <c r="BH792" i="9"/>
  <c r="BI792" i="9"/>
  <c r="BJ792" i="9"/>
  <c r="BK792" i="9"/>
  <c r="BL792" i="9"/>
  <c r="BM792" i="9"/>
  <c r="BN792" i="9"/>
  <c r="BO792" i="9"/>
  <c r="BP792" i="9"/>
  <c r="BQ792" i="9"/>
  <c r="BR792" i="9"/>
  <c r="BS792" i="9"/>
  <c r="BT792" i="9"/>
  <c r="BU792" i="9"/>
  <c r="C793" i="9"/>
  <c r="D793" i="9"/>
  <c r="AO793" i="9" s="1"/>
  <c r="E793" i="9"/>
  <c r="AP793" i="9" s="1"/>
  <c r="AN793" i="9"/>
  <c r="AQ793" i="9"/>
  <c r="AR793" i="9"/>
  <c r="AS793" i="9"/>
  <c r="AT793" i="9"/>
  <c r="AU793" i="9"/>
  <c r="AV793" i="9"/>
  <c r="AW793" i="9"/>
  <c r="AX793" i="9"/>
  <c r="AY793" i="9"/>
  <c r="AZ793" i="9"/>
  <c r="BA793" i="9"/>
  <c r="BB793" i="9"/>
  <c r="BC793" i="9"/>
  <c r="BD793" i="9"/>
  <c r="BE793" i="9"/>
  <c r="BF793" i="9"/>
  <c r="BG793" i="9"/>
  <c r="BH793" i="9"/>
  <c r="BI793" i="9"/>
  <c r="BJ793" i="9"/>
  <c r="BK793" i="9"/>
  <c r="BL793" i="9"/>
  <c r="BM793" i="9"/>
  <c r="BN793" i="9"/>
  <c r="BO793" i="9"/>
  <c r="BP793" i="9"/>
  <c r="BQ793" i="9"/>
  <c r="BR793" i="9"/>
  <c r="BS793" i="9"/>
  <c r="BT793" i="9"/>
  <c r="BU793" i="9"/>
  <c r="C794" i="9"/>
  <c r="AN794" i="9" s="1"/>
  <c r="D794" i="9"/>
  <c r="AO794" i="9" s="1"/>
  <c r="E794" i="9"/>
  <c r="AP794" i="9" s="1"/>
  <c r="AQ794" i="9"/>
  <c r="AR794" i="9"/>
  <c r="AS794" i="9"/>
  <c r="AT794" i="9"/>
  <c r="AU794" i="9"/>
  <c r="AV794" i="9"/>
  <c r="AW794" i="9"/>
  <c r="AX794" i="9"/>
  <c r="AY794" i="9"/>
  <c r="AZ794" i="9"/>
  <c r="BA794" i="9"/>
  <c r="BB794" i="9"/>
  <c r="BC794" i="9"/>
  <c r="BD794" i="9"/>
  <c r="BE794" i="9"/>
  <c r="BF794" i="9"/>
  <c r="BG794" i="9"/>
  <c r="BH794" i="9"/>
  <c r="BI794" i="9"/>
  <c r="BJ794" i="9"/>
  <c r="BK794" i="9"/>
  <c r="BL794" i="9"/>
  <c r="BM794" i="9"/>
  <c r="BN794" i="9"/>
  <c r="BO794" i="9"/>
  <c r="BP794" i="9"/>
  <c r="BQ794" i="9"/>
  <c r="BR794" i="9"/>
  <c r="BS794" i="9"/>
  <c r="BT794" i="9"/>
  <c r="BU794" i="9"/>
  <c r="C795" i="9"/>
  <c r="D795" i="9"/>
  <c r="AO795" i="9" s="1"/>
  <c r="E795" i="9"/>
  <c r="BM795" i="9"/>
  <c r="AN795" i="9"/>
  <c r="AP795" i="9"/>
  <c r="AQ795" i="9"/>
  <c r="AR795" i="9"/>
  <c r="AS795" i="9"/>
  <c r="AT795" i="9"/>
  <c r="AU795" i="9"/>
  <c r="AV795" i="9"/>
  <c r="AW795" i="9"/>
  <c r="AX795" i="9"/>
  <c r="AY795" i="9"/>
  <c r="AZ795" i="9"/>
  <c r="BA795" i="9"/>
  <c r="BB795" i="9"/>
  <c r="BC795" i="9"/>
  <c r="BD795" i="9"/>
  <c r="BE795" i="9"/>
  <c r="BF795" i="9"/>
  <c r="BG795" i="9"/>
  <c r="BH795" i="9"/>
  <c r="BI795" i="9"/>
  <c r="BJ795" i="9"/>
  <c r="BK795" i="9"/>
  <c r="BL795" i="9"/>
  <c r="BN795" i="9"/>
  <c r="BO795" i="9"/>
  <c r="BP795" i="9"/>
  <c r="BQ795" i="9"/>
  <c r="BR795" i="9"/>
  <c r="BS795" i="9"/>
  <c r="BT795" i="9"/>
  <c r="BU795" i="9"/>
  <c r="C796" i="9"/>
  <c r="D796" i="9"/>
  <c r="E796" i="9"/>
  <c r="AP796" i="9" s="1"/>
  <c r="AQ796" i="9"/>
  <c r="AT796" i="9"/>
  <c r="BK796" i="9"/>
  <c r="AN796" i="9"/>
  <c r="AO796" i="9"/>
  <c r="AR796" i="9"/>
  <c r="AS796" i="9"/>
  <c r="AU796" i="9"/>
  <c r="AV796" i="9"/>
  <c r="AW796" i="9"/>
  <c r="AX796" i="9"/>
  <c r="AY796" i="9"/>
  <c r="AZ796" i="9"/>
  <c r="BA796" i="9"/>
  <c r="BB796" i="9"/>
  <c r="BC796" i="9"/>
  <c r="BD796" i="9"/>
  <c r="BE796" i="9"/>
  <c r="BF796" i="9"/>
  <c r="BG796" i="9"/>
  <c r="BH796" i="9"/>
  <c r="BI796" i="9"/>
  <c r="BJ796" i="9"/>
  <c r="BL796" i="9"/>
  <c r="BM796" i="9"/>
  <c r="BN796" i="9"/>
  <c r="BO796" i="9"/>
  <c r="BP796" i="9"/>
  <c r="BQ796" i="9"/>
  <c r="BR796" i="9"/>
  <c r="BS796" i="9"/>
  <c r="BT796" i="9"/>
  <c r="BU796" i="9"/>
  <c r="C797" i="9"/>
  <c r="AN797" i="9" s="1"/>
  <c r="D797" i="9"/>
  <c r="AO797" i="9" s="1"/>
  <c r="E797" i="9"/>
  <c r="AP797" i="9" s="1"/>
  <c r="BG797" i="9"/>
  <c r="BH797" i="9"/>
  <c r="BO797" i="9"/>
  <c r="AQ797" i="9"/>
  <c r="AR797" i="9"/>
  <c r="AS797" i="9"/>
  <c r="AT797" i="9"/>
  <c r="AU797" i="9"/>
  <c r="AV797" i="9"/>
  <c r="AW797" i="9"/>
  <c r="AX797" i="9"/>
  <c r="AY797" i="9"/>
  <c r="AZ797" i="9"/>
  <c r="BA797" i="9"/>
  <c r="BB797" i="9"/>
  <c r="BC797" i="9"/>
  <c r="BD797" i="9"/>
  <c r="BE797" i="9"/>
  <c r="BF797" i="9"/>
  <c r="BI797" i="9"/>
  <c r="BJ797" i="9"/>
  <c r="BK797" i="9"/>
  <c r="BL797" i="9"/>
  <c r="BM797" i="9"/>
  <c r="BN797" i="9"/>
  <c r="BP797" i="9"/>
  <c r="BQ797" i="9"/>
  <c r="BR797" i="9"/>
  <c r="BS797" i="9"/>
  <c r="BT797" i="9"/>
  <c r="BU797" i="9"/>
  <c r="C798" i="9"/>
  <c r="D798" i="9"/>
  <c r="AO798" i="9" s="1"/>
  <c r="E798" i="9"/>
  <c r="AP798" i="9" s="1"/>
  <c r="BT798" i="9"/>
  <c r="AN798" i="9"/>
  <c r="AQ798" i="9"/>
  <c r="AR798" i="9"/>
  <c r="AS798" i="9"/>
  <c r="AT798" i="9"/>
  <c r="AU798" i="9"/>
  <c r="AV798" i="9"/>
  <c r="AW798" i="9"/>
  <c r="AX798" i="9"/>
  <c r="AY798" i="9"/>
  <c r="AZ798" i="9"/>
  <c r="BA798" i="9"/>
  <c r="BB798" i="9"/>
  <c r="BC798" i="9"/>
  <c r="BD798" i="9"/>
  <c r="BE798" i="9"/>
  <c r="BF798" i="9"/>
  <c r="BG798" i="9"/>
  <c r="BH798" i="9"/>
  <c r="BI798" i="9"/>
  <c r="BJ798" i="9"/>
  <c r="BK798" i="9"/>
  <c r="BL798" i="9"/>
  <c r="BM798" i="9"/>
  <c r="BN798" i="9"/>
  <c r="BO798" i="9"/>
  <c r="BP798" i="9"/>
  <c r="BQ798" i="9"/>
  <c r="BR798" i="9"/>
  <c r="BS798" i="9"/>
  <c r="BU798" i="9"/>
  <c r="C799" i="9"/>
  <c r="D799" i="9"/>
  <c r="AO799" i="9" s="1"/>
  <c r="E799" i="9"/>
  <c r="AP799" i="9" s="1"/>
  <c r="AN799" i="9"/>
  <c r="AQ799" i="9"/>
  <c r="AR799" i="9"/>
  <c r="AS799" i="9"/>
  <c r="AT799" i="9"/>
  <c r="AU799" i="9"/>
  <c r="AV799" i="9"/>
  <c r="AW799" i="9"/>
  <c r="AX799" i="9"/>
  <c r="AY799" i="9"/>
  <c r="AZ799" i="9"/>
  <c r="BA799" i="9"/>
  <c r="BB799" i="9"/>
  <c r="BC799" i="9"/>
  <c r="BD799" i="9"/>
  <c r="BE799" i="9"/>
  <c r="BF799" i="9"/>
  <c r="BG799" i="9"/>
  <c r="BH799" i="9"/>
  <c r="BI799" i="9"/>
  <c r="BJ799" i="9"/>
  <c r="BK799" i="9"/>
  <c r="BL799" i="9"/>
  <c r="BM799" i="9"/>
  <c r="BN799" i="9"/>
  <c r="BO799" i="9"/>
  <c r="BP799" i="9"/>
  <c r="BQ799" i="9"/>
  <c r="BR799" i="9"/>
  <c r="BS799" i="9"/>
  <c r="BT799" i="9"/>
  <c r="BU799" i="9"/>
  <c r="C800" i="9"/>
  <c r="D800" i="9"/>
  <c r="E800" i="9"/>
  <c r="AP800" i="9" s="1"/>
  <c r="BJ800" i="9"/>
  <c r="BU800" i="9"/>
  <c r="AN800" i="9"/>
  <c r="AO800" i="9"/>
  <c r="AQ800" i="9"/>
  <c r="AR800" i="9"/>
  <c r="AS800" i="9"/>
  <c r="AT800" i="9"/>
  <c r="AU800" i="9"/>
  <c r="AV800" i="9"/>
  <c r="AW800" i="9"/>
  <c r="AX800" i="9"/>
  <c r="AY800" i="9"/>
  <c r="AZ800" i="9"/>
  <c r="BA800" i="9"/>
  <c r="BB800" i="9"/>
  <c r="BC800" i="9"/>
  <c r="BD800" i="9"/>
  <c r="BE800" i="9"/>
  <c r="BF800" i="9"/>
  <c r="BG800" i="9"/>
  <c r="BH800" i="9"/>
  <c r="BI800" i="9"/>
  <c r="BK800" i="9"/>
  <c r="BL800" i="9"/>
  <c r="BM800" i="9"/>
  <c r="BN800" i="9"/>
  <c r="BO800" i="9"/>
  <c r="BP800" i="9"/>
  <c r="BQ800" i="9"/>
  <c r="BR800" i="9"/>
  <c r="BS800" i="9"/>
  <c r="BT800" i="9"/>
  <c r="C801" i="9"/>
  <c r="AN801" i="9" s="1"/>
  <c r="D801" i="9"/>
  <c r="AO801" i="9" s="1"/>
  <c r="E801" i="9"/>
  <c r="AP801" i="9" s="1"/>
  <c r="BH801" i="9"/>
  <c r="BN801" i="9"/>
  <c r="AQ801" i="9"/>
  <c r="AR801" i="9"/>
  <c r="AS801" i="9"/>
  <c r="AT801" i="9"/>
  <c r="AU801" i="9"/>
  <c r="AV801" i="9"/>
  <c r="AW801" i="9"/>
  <c r="AX801" i="9"/>
  <c r="AY801" i="9"/>
  <c r="AZ801" i="9"/>
  <c r="BA801" i="9"/>
  <c r="BB801" i="9"/>
  <c r="BC801" i="9"/>
  <c r="BD801" i="9"/>
  <c r="BE801" i="9"/>
  <c r="BF801" i="9"/>
  <c r="BG801" i="9"/>
  <c r="BI801" i="9"/>
  <c r="BJ801" i="9"/>
  <c r="BK801" i="9"/>
  <c r="BL801" i="9"/>
  <c r="BM801" i="9"/>
  <c r="BO801" i="9"/>
  <c r="BP801" i="9"/>
  <c r="BQ801" i="9"/>
  <c r="BR801" i="9"/>
  <c r="BS801" i="9"/>
  <c r="BT801" i="9"/>
  <c r="BU801" i="9"/>
  <c r="C802" i="9"/>
  <c r="D802" i="9"/>
  <c r="AO802" i="9" s="1"/>
  <c r="E802" i="9"/>
  <c r="AY802" i="9"/>
  <c r="BE802" i="9"/>
  <c r="BS802" i="9"/>
  <c r="AN802" i="9"/>
  <c r="AP802" i="9"/>
  <c r="AQ802" i="9"/>
  <c r="AR802" i="9"/>
  <c r="AS802" i="9"/>
  <c r="AT802" i="9"/>
  <c r="AU802" i="9"/>
  <c r="AV802" i="9"/>
  <c r="AW802" i="9"/>
  <c r="AX802" i="9"/>
  <c r="AZ802" i="9"/>
  <c r="BA802" i="9"/>
  <c r="BB802" i="9"/>
  <c r="BC802" i="9"/>
  <c r="BD802" i="9"/>
  <c r="BF802" i="9"/>
  <c r="BG802" i="9"/>
  <c r="BH802" i="9"/>
  <c r="BI802" i="9"/>
  <c r="BJ802" i="9"/>
  <c r="BK802" i="9"/>
  <c r="BL802" i="9"/>
  <c r="BM802" i="9"/>
  <c r="BN802" i="9"/>
  <c r="BO802" i="9"/>
  <c r="BP802" i="9"/>
  <c r="BQ802" i="9"/>
  <c r="BR802" i="9"/>
  <c r="BT802" i="9"/>
  <c r="BU802" i="9"/>
  <c r="C803" i="9"/>
  <c r="D803" i="9"/>
  <c r="E803" i="9"/>
  <c r="AU803" i="9"/>
  <c r="AX803" i="9"/>
  <c r="BG803" i="9"/>
  <c r="AN803" i="9"/>
  <c r="AO803" i="9"/>
  <c r="AP803" i="9"/>
  <c r="AQ803" i="9"/>
  <c r="AR803" i="9"/>
  <c r="AS803" i="9"/>
  <c r="AT803" i="9"/>
  <c r="AV803" i="9"/>
  <c r="AW803" i="9"/>
  <c r="AY803" i="9"/>
  <c r="AZ803" i="9"/>
  <c r="BA803" i="9"/>
  <c r="BB803" i="9"/>
  <c r="BC803" i="9"/>
  <c r="BD803" i="9"/>
  <c r="BE803" i="9"/>
  <c r="BF803" i="9"/>
  <c r="BH803" i="9"/>
  <c r="BI803" i="9"/>
  <c r="BJ803" i="9"/>
  <c r="BK803" i="9"/>
  <c r="BL803" i="9"/>
  <c r="BM803" i="9"/>
  <c r="BN803" i="9"/>
  <c r="BO803" i="9"/>
  <c r="BP803" i="9"/>
  <c r="BQ803" i="9"/>
  <c r="BR803" i="9"/>
  <c r="BS803" i="9"/>
  <c r="BT803" i="9"/>
  <c r="BU803" i="9"/>
  <c r="C804" i="9"/>
  <c r="AN804" i="9" s="1"/>
  <c r="D804" i="9"/>
  <c r="AO804" i="9" s="1"/>
  <c r="E804" i="9"/>
  <c r="AP804" i="9" s="1"/>
  <c r="AZ804" i="9"/>
  <c r="AQ804" i="9"/>
  <c r="AR804" i="9"/>
  <c r="AS804" i="9"/>
  <c r="AT804" i="9"/>
  <c r="AU804" i="9"/>
  <c r="AV804" i="9"/>
  <c r="AW804" i="9"/>
  <c r="AX804" i="9"/>
  <c r="AY804" i="9"/>
  <c r="BA804" i="9"/>
  <c r="BB804" i="9"/>
  <c r="BC804" i="9"/>
  <c r="BD804" i="9"/>
  <c r="BE804" i="9"/>
  <c r="BF804" i="9"/>
  <c r="BG804" i="9"/>
  <c r="BH804" i="9"/>
  <c r="BI804" i="9"/>
  <c r="BJ804" i="9"/>
  <c r="BK804" i="9"/>
  <c r="BL804" i="9"/>
  <c r="BM804" i="9"/>
  <c r="BN804" i="9"/>
  <c r="BO804" i="9"/>
  <c r="BP804" i="9"/>
  <c r="BQ804" i="9"/>
  <c r="BR804" i="9"/>
  <c r="BS804" i="9"/>
  <c r="BT804" i="9"/>
  <c r="BU804" i="9"/>
  <c r="C805" i="9"/>
  <c r="AN805" i="9" s="1"/>
  <c r="D805" i="9"/>
  <c r="AO805" i="9" s="1"/>
  <c r="E805" i="9"/>
  <c r="AP805" i="9" s="1"/>
  <c r="AQ805" i="9"/>
  <c r="AR805" i="9"/>
  <c r="AS805" i="9"/>
  <c r="AT805" i="9"/>
  <c r="AU805" i="9"/>
  <c r="AV805" i="9"/>
  <c r="AW805" i="9"/>
  <c r="AX805" i="9"/>
  <c r="AY805" i="9"/>
  <c r="AZ805" i="9"/>
  <c r="BA805" i="9"/>
  <c r="BB805" i="9"/>
  <c r="BC805" i="9"/>
  <c r="BD805" i="9"/>
  <c r="BE805" i="9"/>
  <c r="BF805" i="9"/>
  <c r="BG805" i="9"/>
  <c r="BH805" i="9"/>
  <c r="BI805" i="9"/>
  <c r="BJ805" i="9"/>
  <c r="BK805" i="9"/>
  <c r="BL805" i="9"/>
  <c r="BM805" i="9"/>
  <c r="BN805" i="9"/>
  <c r="BO805" i="9"/>
  <c r="BP805" i="9"/>
  <c r="BQ805" i="9"/>
  <c r="BR805" i="9"/>
  <c r="BS805" i="9"/>
  <c r="BT805" i="9"/>
  <c r="BU805" i="9"/>
  <c r="C806" i="9"/>
  <c r="D806" i="9"/>
  <c r="AO806" i="9" s="1"/>
  <c r="E806" i="9"/>
  <c r="AP806" i="9" s="1"/>
  <c r="BC806" i="9"/>
  <c r="AN806" i="9"/>
  <c r="AQ806" i="9"/>
  <c r="AR806" i="9"/>
  <c r="AS806" i="9"/>
  <c r="AT806" i="9"/>
  <c r="AU806" i="9"/>
  <c r="AV806" i="9"/>
  <c r="AW806" i="9"/>
  <c r="AX806" i="9"/>
  <c r="AY806" i="9"/>
  <c r="AZ806" i="9"/>
  <c r="BA806" i="9"/>
  <c r="BB806" i="9"/>
  <c r="BD806" i="9"/>
  <c r="BE806" i="9"/>
  <c r="BF806" i="9"/>
  <c r="BG806" i="9"/>
  <c r="BH806" i="9"/>
  <c r="BI806" i="9"/>
  <c r="BJ806" i="9"/>
  <c r="BK806" i="9"/>
  <c r="BL806" i="9"/>
  <c r="BM806" i="9"/>
  <c r="BN806" i="9"/>
  <c r="BO806" i="9"/>
  <c r="BP806" i="9"/>
  <c r="BQ806" i="9"/>
  <c r="BR806" i="9"/>
  <c r="BS806" i="9"/>
  <c r="BT806" i="9"/>
  <c r="BU806" i="9"/>
  <c r="C807" i="9"/>
  <c r="AN807" i="9" s="1"/>
  <c r="D807" i="9"/>
  <c r="AO807" i="9" s="1"/>
  <c r="E807" i="9"/>
  <c r="AP807" i="9" s="1"/>
  <c r="AQ807" i="9"/>
  <c r="AR807" i="9"/>
  <c r="AS807" i="9"/>
  <c r="AT807" i="9"/>
  <c r="AU807" i="9"/>
  <c r="AV807" i="9"/>
  <c r="AW807" i="9"/>
  <c r="AX807" i="9"/>
  <c r="AY807" i="9"/>
  <c r="AZ807" i="9"/>
  <c r="BA807" i="9"/>
  <c r="BB807" i="9"/>
  <c r="BC807" i="9"/>
  <c r="BD807" i="9"/>
  <c r="BE807" i="9"/>
  <c r="BF807" i="9"/>
  <c r="BG807" i="9"/>
  <c r="BH807" i="9"/>
  <c r="BI807" i="9"/>
  <c r="BJ807" i="9"/>
  <c r="BK807" i="9"/>
  <c r="BL807" i="9"/>
  <c r="BM807" i="9"/>
  <c r="BN807" i="9"/>
  <c r="BO807" i="9"/>
  <c r="BP807" i="9"/>
  <c r="BQ807" i="9"/>
  <c r="BR807" i="9"/>
  <c r="BS807" i="9"/>
  <c r="BT807" i="9"/>
  <c r="BU807" i="9"/>
  <c r="C808" i="9"/>
  <c r="AN808" i="9" s="1"/>
  <c r="D808" i="9"/>
  <c r="E808" i="9"/>
  <c r="AP808" i="9" s="1"/>
  <c r="BN808" i="9"/>
  <c r="BP808" i="9"/>
  <c r="BQ808" i="9"/>
  <c r="AO808" i="9"/>
  <c r="AQ808" i="9"/>
  <c r="AR808" i="9"/>
  <c r="AS808" i="9"/>
  <c r="AT808" i="9"/>
  <c r="AU808" i="9"/>
  <c r="AV808" i="9"/>
  <c r="AW808" i="9"/>
  <c r="AX808" i="9"/>
  <c r="AY808" i="9"/>
  <c r="AZ808" i="9"/>
  <c r="BA808" i="9"/>
  <c r="BB808" i="9"/>
  <c r="BC808" i="9"/>
  <c r="BD808" i="9"/>
  <c r="BE808" i="9"/>
  <c r="BF808" i="9"/>
  <c r="BG808" i="9"/>
  <c r="BH808" i="9"/>
  <c r="BI808" i="9"/>
  <c r="BJ808" i="9"/>
  <c r="BK808" i="9"/>
  <c r="BL808" i="9"/>
  <c r="BM808" i="9"/>
  <c r="BO808" i="9"/>
  <c r="BR808" i="9"/>
  <c r="BS808" i="9"/>
  <c r="BT808" i="9"/>
  <c r="BU808" i="9"/>
  <c r="C809" i="9"/>
  <c r="D809" i="9"/>
  <c r="AO809" i="9" s="1"/>
  <c r="E809" i="9"/>
  <c r="AP809" i="9" s="1"/>
  <c r="AR809" i="9"/>
  <c r="AX809" i="9"/>
  <c r="AQ809" i="9"/>
  <c r="AS809" i="9"/>
  <c r="AT809" i="9"/>
  <c r="AU809" i="9"/>
  <c r="AV809" i="9"/>
  <c r="AW809" i="9"/>
  <c r="AY809" i="9"/>
  <c r="AZ809" i="9"/>
  <c r="BA809" i="9"/>
  <c r="BB809" i="9"/>
  <c r="BC809" i="9"/>
  <c r="BD809" i="9"/>
  <c r="BE809" i="9"/>
  <c r="BF809" i="9"/>
  <c r="BG809" i="9"/>
  <c r="BH809" i="9"/>
  <c r="BI809" i="9"/>
  <c r="BJ809" i="9"/>
  <c r="BK809" i="9"/>
  <c r="BL809" i="9"/>
  <c r="BM809" i="9"/>
  <c r="BN809" i="9"/>
  <c r="BO809" i="9"/>
  <c r="BP809" i="9"/>
  <c r="BQ809" i="9"/>
  <c r="BR809" i="9"/>
  <c r="BS809" i="9"/>
  <c r="BT809" i="9"/>
  <c r="BU809" i="9"/>
  <c r="C810" i="9"/>
  <c r="AN810" i="9" s="1"/>
  <c r="D810" i="9"/>
  <c r="E810" i="9"/>
  <c r="AP810" i="9" s="1"/>
  <c r="AO810" i="9"/>
  <c r="AQ810" i="9"/>
  <c r="AR810" i="9"/>
  <c r="AS810" i="9"/>
  <c r="AT810" i="9"/>
  <c r="AU810" i="9"/>
  <c r="AV810" i="9"/>
  <c r="AW810" i="9"/>
  <c r="AX810" i="9"/>
  <c r="AY810" i="9"/>
  <c r="AZ810" i="9"/>
  <c r="BA810" i="9"/>
  <c r="BB810" i="9"/>
  <c r="BC810" i="9"/>
  <c r="BD810" i="9"/>
  <c r="BE810" i="9"/>
  <c r="BF810" i="9"/>
  <c r="BG810" i="9"/>
  <c r="BH810" i="9"/>
  <c r="BI810" i="9"/>
  <c r="BJ810" i="9"/>
  <c r="BK810" i="9"/>
  <c r="BL810" i="9"/>
  <c r="BM810" i="9"/>
  <c r="BN810" i="9"/>
  <c r="BO810" i="9"/>
  <c r="BP810" i="9"/>
  <c r="BQ810" i="9"/>
  <c r="BR810" i="9"/>
  <c r="BS810" i="9"/>
  <c r="BT810" i="9"/>
  <c r="BU810" i="9"/>
  <c r="C811" i="9"/>
  <c r="AN811" i="9" s="1"/>
  <c r="D811" i="9"/>
  <c r="AO811" i="9" s="1"/>
  <c r="E811" i="9"/>
  <c r="AP811" i="9" s="1"/>
  <c r="AQ811" i="9"/>
  <c r="AR811" i="9"/>
  <c r="AS811" i="9"/>
  <c r="AT811" i="9"/>
  <c r="AU811" i="9"/>
  <c r="AV811" i="9"/>
  <c r="AW811" i="9"/>
  <c r="AX811" i="9"/>
  <c r="AY811" i="9"/>
  <c r="AZ811" i="9"/>
  <c r="BA811" i="9"/>
  <c r="BB811" i="9"/>
  <c r="BC811" i="9"/>
  <c r="BD811" i="9"/>
  <c r="BE811" i="9"/>
  <c r="BF811" i="9"/>
  <c r="BG811" i="9"/>
  <c r="BH811" i="9"/>
  <c r="BI811" i="9"/>
  <c r="BJ811" i="9"/>
  <c r="BK811" i="9"/>
  <c r="BL811" i="9"/>
  <c r="BM811" i="9"/>
  <c r="BN811" i="9"/>
  <c r="BO811" i="9"/>
  <c r="BP811" i="9"/>
  <c r="BQ811" i="9"/>
  <c r="BR811" i="9"/>
  <c r="BS811" i="9"/>
  <c r="BT811" i="9"/>
  <c r="BU811" i="9"/>
  <c r="C812" i="9"/>
  <c r="AN812" i="9" s="1"/>
  <c r="D812" i="9"/>
  <c r="AO812" i="9" s="1"/>
  <c r="E812" i="9"/>
  <c r="AP812" i="9" s="1"/>
  <c r="BA812" i="9"/>
  <c r="BB812" i="9"/>
  <c r="BE812" i="9"/>
  <c r="BF812" i="9"/>
  <c r="AQ812" i="9"/>
  <c r="AR812" i="9"/>
  <c r="AS812" i="9"/>
  <c r="AT812" i="9"/>
  <c r="AU812" i="9"/>
  <c r="AV812" i="9"/>
  <c r="AW812" i="9"/>
  <c r="AX812" i="9"/>
  <c r="AY812" i="9"/>
  <c r="AZ812" i="9"/>
  <c r="BC812" i="9"/>
  <c r="BD812" i="9"/>
  <c r="BG812" i="9"/>
  <c r="BH812" i="9"/>
  <c r="BI812" i="9"/>
  <c r="BJ812" i="9"/>
  <c r="BK812" i="9"/>
  <c r="BL812" i="9"/>
  <c r="BM812" i="9"/>
  <c r="BN812" i="9"/>
  <c r="BO812" i="9"/>
  <c r="BP812" i="9"/>
  <c r="BQ812" i="9"/>
  <c r="BR812" i="9"/>
  <c r="BS812" i="9"/>
  <c r="BT812" i="9"/>
  <c r="BU812" i="9"/>
  <c r="C813" i="9"/>
  <c r="AN813" i="9" s="1"/>
  <c r="D813" i="9"/>
  <c r="E813" i="9"/>
  <c r="BB813" i="9"/>
  <c r="BF813" i="9"/>
  <c r="BK813" i="9"/>
  <c r="AO813" i="9"/>
  <c r="AP813" i="9"/>
  <c r="AQ813" i="9"/>
  <c r="AR813" i="9"/>
  <c r="AS813" i="9"/>
  <c r="AT813" i="9"/>
  <c r="AU813" i="9"/>
  <c r="AV813" i="9"/>
  <c r="AW813" i="9"/>
  <c r="AX813" i="9"/>
  <c r="AY813" i="9"/>
  <c r="AZ813" i="9"/>
  <c r="BA813" i="9"/>
  <c r="BC813" i="9"/>
  <c r="BD813" i="9"/>
  <c r="BE813" i="9"/>
  <c r="BG813" i="9"/>
  <c r="BH813" i="9"/>
  <c r="BI813" i="9"/>
  <c r="BJ813" i="9"/>
  <c r="BL813" i="9"/>
  <c r="BM813" i="9"/>
  <c r="BN813" i="9"/>
  <c r="BO813" i="9"/>
  <c r="BP813" i="9"/>
  <c r="BQ813" i="9"/>
  <c r="BR813" i="9"/>
  <c r="BS813" i="9"/>
  <c r="BT813" i="9"/>
  <c r="BU813" i="9"/>
  <c r="C814" i="9"/>
  <c r="D814" i="9"/>
  <c r="AO814" i="9" s="1"/>
  <c r="E814" i="9"/>
  <c r="AP814" i="9" s="1"/>
  <c r="AQ814" i="9"/>
  <c r="AV814" i="9"/>
  <c r="AY814" i="9"/>
  <c r="BF814" i="9"/>
  <c r="AN814" i="9"/>
  <c r="AR814" i="9"/>
  <c r="AS814" i="9"/>
  <c r="AT814" i="9"/>
  <c r="AU814" i="9"/>
  <c r="AW814" i="9"/>
  <c r="AX814" i="9"/>
  <c r="AZ814" i="9"/>
  <c r="BA814" i="9"/>
  <c r="BB814" i="9"/>
  <c r="BC814" i="9"/>
  <c r="BD814" i="9"/>
  <c r="BE814" i="9"/>
  <c r="BG814" i="9"/>
  <c r="BH814" i="9"/>
  <c r="BI814" i="9"/>
  <c r="BJ814" i="9"/>
  <c r="BK814" i="9"/>
  <c r="BL814" i="9"/>
  <c r="BM814" i="9"/>
  <c r="BN814" i="9"/>
  <c r="BO814" i="9"/>
  <c r="BP814" i="9"/>
  <c r="BQ814" i="9"/>
  <c r="BR814" i="9"/>
  <c r="BS814" i="9"/>
  <c r="BT814" i="9"/>
  <c r="BU814" i="9"/>
  <c r="C815" i="9"/>
  <c r="AN815" i="9" s="1"/>
  <c r="D815" i="9"/>
  <c r="AO815" i="9" s="1"/>
  <c r="E815" i="9"/>
  <c r="AP815" i="9" s="1"/>
  <c r="AQ815" i="9"/>
  <c r="BO815" i="9"/>
  <c r="AR815" i="9"/>
  <c r="AS815" i="9"/>
  <c r="AT815" i="9"/>
  <c r="AU815" i="9"/>
  <c r="AV815" i="9"/>
  <c r="AW815" i="9"/>
  <c r="AX815" i="9"/>
  <c r="AY815" i="9"/>
  <c r="AZ815" i="9"/>
  <c r="BA815" i="9"/>
  <c r="BB815" i="9"/>
  <c r="BC815" i="9"/>
  <c r="BD815" i="9"/>
  <c r="BE815" i="9"/>
  <c r="BF815" i="9"/>
  <c r="BG815" i="9"/>
  <c r="BH815" i="9"/>
  <c r="BI815" i="9"/>
  <c r="BJ815" i="9"/>
  <c r="BK815" i="9"/>
  <c r="BL815" i="9"/>
  <c r="BM815" i="9"/>
  <c r="BN815" i="9"/>
  <c r="BP815" i="9"/>
  <c r="BQ815" i="9"/>
  <c r="BR815" i="9"/>
  <c r="BS815" i="9"/>
  <c r="BT815" i="9"/>
  <c r="BU815" i="9"/>
  <c r="C816" i="9"/>
  <c r="AN816" i="9" s="1"/>
  <c r="D816" i="9"/>
  <c r="AO816" i="9" s="1"/>
  <c r="E816" i="9"/>
  <c r="AP816" i="9" s="1"/>
  <c r="AU816" i="9"/>
  <c r="AQ816" i="9"/>
  <c r="AR816" i="9"/>
  <c r="AS816" i="9"/>
  <c r="AT816" i="9"/>
  <c r="AV816" i="9"/>
  <c r="AW816" i="9"/>
  <c r="AX816" i="9"/>
  <c r="AY816" i="9"/>
  <c r="AZ816" i="9"/>
  <c r="BA816" i="9"/>
  <c r="BB816" i="9"/>
  <c r="BC816" i="9"/>
  <c r="BD816" i="9"/>
  <c r="BE816" i="9"/>
  <c r="BF816" i="9"/>
  <c r="BG816" i="9"/>
  <c r="BH816" i="9"/>
  <c r="BI816" i="9"/>
  <c r="BJ816" i="9"/>
  <c r="BK816" i="9"/>
  <c r="BL816" i="9"/>
  <c r="BM816" i="9"/>
  <c r="BN816" i="9"/>
  <c r="BO816" i="9"/>
  <c r="BP816" i="9"/>
  <c r="BQ816" i="9"/>
  <c r="BR816" i="9"/>
  <c r="BS816" i="9"/>
  <c r="BT816" i="9"/>
  <c r="BU816" i="9"/>
  <c r="C817" i="9"/>
  <c r="D817" i="9"/>
  <c r="AO817" i="9" s="1"/>
  <c r="E817" i="9"/>
  <c r="AP817" i="9" s="1"/>
  <c r="AQ817" i="9"/>
  <c r="AR817" i="9"/>
  <c r="AS817" i="9"/>
  <c r="AT817" i="9"/>
  <c r="AU817" i="9"/>
  <c r="AV817" i="9"/>
  <c r="AW817" i="9"/>
  <c r="AX817" i="9"/>
  <c r="AY817" i="9"/>
  <c r="AZ817" i="9"/>
  <c r="BA817" i="9"/>
  <c r="BB817" i="9"/>
  <c r="BC817" i="9"/>
  <c r="BD817" i="9"/>
  <c r="BE817" i="9"/>
  <c r="BF817" i="9"/>
  <c r="BG817" i="9"/>
  <c r="BH817" i="9"/>
  <c r="BI817" i="9"/>
  <c r="BJ817" i="9"/>
  <c r="BK817" i="9"/>
  <c r="BL817" i="9"/>
  <c r="BM817" i="9"/>
  <c r="BN817" i="9"/>
  <c r="BO817" i="9"/>
  <c r="BP817" i="9"/>
  <c r="BQ817" i="9"/>
  <c r="BR817" i="9"/>
  <c r="BS817" i="9"/>
  <c r="BT817" i="9"/>
  <c r="BU817" i="9"/>
  <c r="C818" i="9"/>
  <c r="AN818" i="9" s="1"/>
  <c r="D818" i="9"/>
  <c r="AO818" i="9" s="1"/>
  <c r="E818" i="9"/>
  <c r="AP818" i="9" s="1"/>
  <c r="AX818" i="9"/>
  <c r="AQ818" i="9"/>
  <c r="AR818" i="9"/>
  <c r="AS818" i="9"/>
  <c r="AT818" i="9"/>
  <c r="AU818" i="9"/>
  <c r="AV818" i="9"/>
  <c r="AW818" i="9"/>
  <c r="AY818" i="9"/>
  <c r="AZ818" i="9"/>
  <c r="BA818" i="9"/>
  <c r="BB818" i="9"/>
  <c r="BC818" i="9"/>
  <c r="BD818" i="9"/>
  <c r="BE818" i="9"/>
  <c r="BF818" i="9"/>
  <c r="BG818" i="9"/>
  <c r="BH818" i="9"/>
  <c r="BI818" i="9"/>
  <c r="BJ818" i="9"/>
  <c r="BK818" i="9"/>
  <c r="BL818" i="9"/>
  <c r="BM818" i="9"/>
  <c r="BN818" i="9"/>
  <c r="BO818" i="9"/>
  <c r="BP818" i="9"/>
  <c r="BQ818" i="9"/>
  <c r="BR818" i="9"/>
  <c r="BS818" i="9"/>
  <c r="BT818" i="9"/>
  <c r="BU818" i="9"/>
  <c r="C819" i="9"/>
  <c r="D819" i="9"/>
  <c r="AO819" i="9" s="1"/>
  <c r="E819" i="9"/>
  <c r="AW819" i="9"/>
  <c r="AN819" i="9"/>
  <c r="AP819" i="9"/>
  <c r="AQ819" i="9"/>
  <c r="AR819" i="9"/>
  <c r="AS819" i="9"/>
  <c r="AT819" i="9"/>
  <c r="AU819" i="9"/>
  <c r="AV819" i="9"/>
  <c r="AX819" i="9"/>
  <c r="AY819" i="9"/>
  <c r="AZ819" i="9"/>
  <c r="BA819" i="9"/>
  <c r="BB819" i="9"/>
  <c r="BC819" i="9"/>
  <c r="BD819" i="9"/>
  <c r="BE819" i="9"/>
  <c r="BF819" i="9"/>
  <c r="BG819" i="9"/>
  <c r="BH819" i="9"/>
  <c r="BI819" i="9"/>
  <c r="BJ819" i="9"/>
  <c r="BK819" i="9"/>
  <c r="BL819" i="9"/>
  <c r="BM819" i="9"/>
  <c r="BN819" i="9"/>
  <c r="BO819" i="9"/>
  <c r="BP819" i="9"/>
  <c r="BQ819" i="9"/>
  <c r="BR819" i="9"/>
  <c r="BS819" i="9"/>
  <c r="BT819" i="9"/>
  <c r="BU819" i="9"/>
  <c r="C820" i="9"/>
  <c r="D820" i="9"/>
  <c r="AO820" i="9" s="1"/>
  <c r="E820" i="9"/>
  <c r="AP820" i="9" s="1"/>
  <c r="AN820" i="9"/>
  <c r="AQ820" i="9"/>
  <c r="AR820" i="9"/>
  <c r="AS820" i="9"/>
  <c r="AT820" i="9"/>
  <c r="AU820" i="9"/>
  <c r="AV820" i="9"/>
  <c r="AW820" i="9"/>
  <c r="AX820" i="9"/>
  <c r="AY820" i="9"/>
  <c r="AZ820" i="9"/>
  <c r="BA820" i="9"/>
  <c r="BB820" i="9"/>
  <c r="BC820" i="9"/>
  <c r="BD820" i="9"/>
  <c r="BE820" i="9"/>
  <c r="BF820" i="9"/>
  <c r="BG820" i="9"/>
  <c r="BH820" i="9"/>
  <c r="BI820" i="9"/>
  <c r="BJ820" i="9"/>
  <c r="BK820" i="9"/>
  <c r="BL820" i="9"/>
  <c r="BM820" i="9"/>
  <c r="BN820" i="9"/>
  <c r="BO820" i="9"/>
  <c r="BP820" i="9"/>
  <c r="BQ820" i="9"/>
  <c r="BR820" i="9"/>
  <c r="BS820" i="9"/>
  <c r="BT820" i="9"/>
  <c r="BU820" i="9"/>
  <c r="C821" i="9"/>
  <c r="D821" i="9"/>
  <c r="AO821" i="9" s="1"/>
  <c r="E821" i="9"/>
  <c r="AV821" i="9"/>
  <c r="BF821" i="9"/>
  <c r="AN821" i="9"/>
  <c r="AP821" i="9"/>
  <c r="AQ821" i="9"/>
  <c r="AR821" i="9"/>
  <c r="AS821" i="9"/>
  <c r="AT821" i="9"/>
  <c r="AU821" i="9"/>
  <c r="AW821" i="9"/>
  <c r="AX821" i="9"/>
  <c r="AY821" i="9"/>
  <c r="AZ821" i="9"/>
  <c r="BA821" i="9"/>
  <c r="BB821" i="9"/>
  <c r="BC821" i="9"/>
  <c r="BD821" i="9"/>
  <c r="BE821" i="9"/>
  <c r="BG821" i="9"/>
  <c r="BH821" i="9"/>
  <c r="BI821" i="9"/>
  <c r="BJ821" i="9"/>
  <c r="BK821" i="9"/>
  <c r="BL821" i="9"/>
  <c r="BM821" i="9"/>
  <c r="BN821" i="9"/>
  <c r="BO821" i="9"/>
  <c r="BP821" i="9"/>
  <c r="BQ821" i="9"/>
  <c r="BR821" i="9"/>
  <c r="BS821" i="9"/>
  <c r="BT821" i="9"/>
  <c r="BU821" i="9"/>
  <c r="C822" i="9"/>
  <c r="AN822" i="9" s="1"/>
  <c r="D822" i="9"/>
  <c r="E822" i="9"/>
  <c r="AP822" i="9" s="1"/>
  <c r="BA822" i="9"/>
  <c r="AO822" i="9"/>
  <c r="AQ822" i="9"/>
  <c r="AR822" i="9"/>
  <c r="AS822" i="9"/>
  <c r="AT822" i="9"/>
  <c r="AU822" i="9"/>
  <c r="AV822" i="9"/>
  <c r="AW822" i="9"/>
  <c r="AX822" i="9"/>
  <c r="AY822" i="9"/>
  <c r="AZ822" i="9"/>
  <c r="BB822" i="9"/>
  <c r="BC822" i="9"/>
  <c r="BD822" i="9"/>
  <c r="BE822" i="9"/>
  <c r="BF822" i="9"/>
  <c r="BG822" i="9"/>
  <c r="BH822" i="9"/>
  <c r="BI822" i="9"/>
  <c r="BJ822" i="9"/>
  <c r="BK822" i="9"/>
  <c r="BL822" i="9"/>
  <c r="BM822" i="9"/>
  <c r="BN822" i="9"/>
  <c r="BO822" i="9"/>
  <c r="BP822" i="9"/>
  <c r="BQ822" i="9"/>
  <c r="BR822" i="9"/>
  <c r="BS822" i="9"/>
  <c r="BT822" i="9"/>
  <c r="BU822" i="9"/>
  <c r="C823" i="9"/>
  <c r="D823" i="9"/>
  <c r="AO823" i="9" s="1"/>
  <c r="E823" i="9"/>
  <c r="AP823" i="9" s="1"/>
  <c r="BF823" i="9"/>
  <c r="BH823" i="9"/>
  <c r="BR823" i="9"/>
  <c r="AN823" i="9"/>
  <c r="AQ823" i="9"/>
  <c r="AR823" i="9"/>
  <c r="AS823" i="9"/>
  <c r="AT823" i="9"/>
  <c r="AU823" i="9"/>
  <c r="AV823" i="9"/>
  <c r="AW823" i="9"/>
  <c r="AX823" i="9"/>
  <c r="AY823" i="9"/>
  <c r="AZ823" i="9"/>
  <c r="BA823" i="9"/>
  <c r="BB823" i="9"/>
  <c r="BC823" i="9"/>
  <c r="BD823" i="9"/>
  <c r="BE823" i="9"/>
  <c r="BG823" i="9"/>
  <c r="BI823" i="9"/>
  <c r="BJ823" i="9"/>
  <c r="BK823" i="9"/>
  <c r="BL823" i="9"/>
  <c r="BM823" i="9"/>
  <c r="BN823" i="9"/>
  <c r="BO823" i="9"/>
  <c r="BP823" i="9"/>
  <c r="BQ823" i="9"/>
  <c r="BS823" i="9"/>
  <c r="BT823" i="9"/>
  <c r="BU823" i="9"/>
  <c r="C824" i="9"/>
  <c r="AN824" i="9" s="1"/>
  <c r="D824" i="9"/>
  <c r="AO824" i="9" s="1"/>
  <c r="E824" i="9"/>
  <c r="AP824" i="9" s="1"/>
  <c r="AQ824" i="9"/>
  <c r="AR824" i="9"/>
  <c r="AS824" i="9"/>
  <c r="AT824" i="9"/>
  <c r="AU824" i="9"/>
  <c r="AV824" i="9"/>
  <c r="AW824" i="9"/>
  <c r="AX824" i="9"/>
  <c r="AY824" i="9"/>
  <c r="AZ824" i="9"/>
  <c r="BA824" i="9"/>
  <c r="BB824" i="9"/>
  <c r="BC824" i="9"/>
  <c r="BD824" i="9"/>
  <c r="BE824" i="9"/>
  <c r="BF824" i="9"/>
  <c r="BG824" i="9"/>
  <c r="BH824" i="9"/>
  <c r="BI824" i="9"/>
  <c r="BJ824" i="9"/>
  <c r="BK824" i="9"/>
  <c r="BL824" i="9"/>
  <c r="BM824" i="9"/>
  <c r="BN824" i="9"/>
  <c r="BO824" i="9"/>
  <c r="BP824" i="9"/>
  <c r="BQ824" i="9"/>
  <c r="BR824" i="9"/>
  <c r="BS824" i="9"/>
  <c r="BT824" i="9"/>
  <c r="BU824" i="9"/>
  <c r="C825" i="9"/>
  <c r="AN825" i="9" s="1"/>
  <c r="D825" i="9"/>
  <c r="AO825" i="9" s="1"/>
  <c r="E825" i="9"/>
  <c r="AP825" i="9" s="1"/>
  <c r="AQ825" i="9"/>
  <c r="AR825" i="9"/>
  <c r="AS825" i="9"/>
  <c r="AT825" i="9"/>
  <c r="AU825" i="9"/>
  <c r="AV825" i="9"/>
  <c r="AW825" i="9"/>
  <c r="AX825" i="9"/>
  <c r="AY825" i="9"/>
  <c r="AZ825" i="9"/>
  <c r="BA825" i="9"/>
  <c r="BB825" i="9"/>
  <c r="BC825" i="9"/>
  <c r="BD825" i="9"/>
  <c r="BE825" i="9"/>
  <c r="BF825" i="9"/>
  <c r="BG825" i="9"/>
  <c r="BH825" i="9"/>
  <c r="BI825" i="9"/>
  <c r="BJ825" i="9"/>
  <c r="BK825" i="9"/>
  <c r="BL825" i="9"/>
  <c r="BM825" i="9"/>
  <c r="BN825" i="9"/>
  <c r="BO825" i="9"/>
  <c r="BP825" i="9"/>
  <c r="BQ825" i="9"/>
  <c r="BR825" i="9"/>
  <c r="BS825" i="9"/>
  <c r="BT825" i="9"/>
  <c r="BU825" i="9"/>
  <c r="C826" i="9"/>
  <c r="D826" i="9"/>
  <c r="E826" i="9"/>
  <c r="AS826" i="9"/>
  <c r="BA826" i="9"/>
  <c r="BB826" i="9"/>
  <c r="BN826" i="9"/>
  <c r="BO826" i="9"/>
  <c r="AN826" i="9"/>
  <c r="AO826" i="9"/>
  <c r="AP826" i="9"/>
  <c r="AQ826" i="9"/>
  <c r="AR826" i="9"/>
  <c r="AT826" i="9"/>
  <c r="AU826" i="9"/>
  <c r="AV826" i="9"/>
  <c r="AW826" i="9"/>
  <c r="AX826" i="9"/>
  <c r="AY826" i="9"/>
  <c r="AZ826" i="9"/>
  <c r="BC826" i="9"/>
  <c r="BD826" i="9"/>
  <c r="BE826" i="9"/>
  <c r="BF826" i="9"/>
  <c r="BG826" i="9"/>
  <c r="BH826" i="9"/>
  <c r="BI826" i="9"/>
  <c r="BJ826" i="9"/>
  <c r="BK826" i="9"/>
  <c r="BL826" i="9"/>
  <c r="BM826" i="9"/>
  <c r="BP826" i="9"/>
  <c r="BQ826" i="9"/>
  <c r="BR826" i="9"/>
  <c r="BS826" i="9"/>
  <c r="BT826" i="9"/>
  <c r="BU826" i="9"/>
  <c r="C827" i="9"/>
  <c r="AN827" i="9" s="1"/>
  <c r="D827" i="9"/>
  <c r="AO827" i="9" s="1"/>
  <c r="E827" i="9"/>
  <c r="AP827" i="9" s="1"/>
  <c r="AQ827" i="9"/>
  <c r="BF827" i="9"/>
  <c r="AR827" i="9"/>
  <c r="AS827" i="9"/>
  <c r="AT827" i="9"/>
  <c r="AU827" i="9"/>
  <c r="AV827" i="9"/>
  <c r="AW827" i="9"/>
  <c r="AX827" i="9"/>
  <c r="AY827" i="9"/>
  <c r="AZ827" i="9"/>
  <c r="BA827" i="9"/>
  <c r="BB827" i="9"/>
  <c r="BC827" i="9"/>
  <c r="BD827" i="9"/>
  <c r="BE827" i="9"/>
  <c r="BG827" i="9"/>
  <c r="BH827" i="9"/>
  <c r="BI827" i="9"/>
  <c r="BJ827" i="9"/>
  <c r="BK827" i="9"/>
  <c r="BL827" i="9"/>
  <c r="BM827" i="9"/>
  <c r="BN827" i="9"/>
  <c r="BO827" i="9"/>
  <c r="BP827" i="9"/>
  <c r="BQ827" i="9"/>
  <c r="BR827" i="9"/>
  <c r="BS827" i="9"/>
  <c r="BT827" i="9"/>
  <c r="BU827" i="9"/>
  <c r="C828" i="9"/>
  <c r="AN828" i="9" s="1"/>
  <c r="D828" i="9"/>
  <c r="AO828" i="9" s="1"/>
  <c r="E828" i="9"/>
  <c r="AP828" i="9" s="1"/>
  <c r="BN828" i="9"/>
  <c r="AQ828" i="9"/>
  <c r="AR828" i="9"/>
  <c r="AS828" i="9"/>
  <c r="AT828" i="9"/>
  <c r="AU828" i="9"/>
  <c r="AV828" i="9"/>
  <c r="AW828" i="9"/>
  <c r="AX828" i="9"/>
  <c r="AY828" i="9"/>
  <c r="AZ828" i="9"/>
  <c r="BA828" i="9"/>
  <c r="BB828" i="9"/>
  <c r="BC828" i="9"/>
  <c r="BD828" i="9"/>
  <c r="BE828" i="9"/>
  <c r="BF828" i="9"/>
  <c r="BG828" i="9"/>
  <c r="BH828" i="9"/>
  <c r="BI828" i="9"/>
  <c r="BJ828" i="9"/>
  <c r="BK828" i="9"/>
  <c r="BL828" i="9"/>
  <c r="BM828" i="9"/>
  <c r="BO828" i="9"/>
  <c r="BP828" i="9"/>
  <c r="BQ828" i="9"/>
  <c r="BR828" i="9"/>
  <c r="BS828" i="9"/>
  <c r="BT828" i="9"/>
  <c r="BU828" i="9"/>
  <c r="C829" i="9"/>
  <c r="AN829" i="9" s="1"/>
  <c r="D829" i="9"/>
  <c r="AO829" i="9" s="1"/>
  <c r="E829" i="9"/>
  <c r="AP829" i="9" s="1"/>
  <c r="BI829" i="9"/>
  <c r="AQ829" i="9"/>
  <c r="AR829" i="9"/>
  <c r="AS829" i="9"/>
  <c r="AT829" i="9"/>
  <c r="AU829" i="9"/>
  <c r="AV829" i="9"/>
  <c r="AW829" i="9"/>
  <c r="AX829" i="9"/>
  <c r="AY829" i="9"/>
  <c r="AZ829" i="9"/>
  <c r="BA829" i="9"/>
  <c r="BB829" i="9"/>
  <c r="BC829" i="9"/>
  <c r="BD829" i="9"/>
  <c r="BE829" i="9"/>
  <c r="BF829" i="9"/>
  <c r="BG829" i="9"/>
  <c r="BH829" i="9"/>
  <c r="BJ829" i="9"/>
  <c r="BK829" i="9"/>
  <c r="BL829" i="9"/>
  <c r="BM829" i="9"/>
  <c r="BN829" i="9"/>
  <c r="BO829" i="9"/>
  <c r="BP829" i="9"/>
  <c r="BQ829" i="9"/>
  <c r="BR829" i="9"/>
  <c r="BS829" i="9"/>
  <c r="BT829" i="9"/>
  <c r="BU829" i="9"/>
  <c r="C830" i="9"/>
  <c r="AN830" i="9" s="1"/>
  <c r="D830" i="9"/>
  <c r="AO830" i="9" s="1"/>
  <c r="E830" i="9"/>
  <c r="AP830" i="9" s="1"/>
  <c r="AY830" i="9"/>
  <c r="AQ830" i="9"/>
  <c r="AR830" i="9"/>
  <c r="AS830" i="9"/>
  <c r="AT830" i="9"/>
  <c r="AU830" i="9"/>
  <c r="AV830" i="9"/>
  <c r="AW830" i="9"/>
  <c r="AX830" i="9"/>
  <c r="AZ830" i="9"/>
  <c r="BA830" i="9"/>
  <c r="BB830" i="9"/>
  <c r="BC830" i="9"/>
  <c r="BD830" i="9"/>
  <c r="BE830" i="9"/>
  <c r="BF830" i="9"/>
  <c r="BG830" i="9"/>
  <c r="BH830" i="9"/>
  <c r="BI830" i="9"/>
  <c r="BJ830" i="9"/>
  <c r="BK830" i="9"/>
  <c r="BL830" i="9"/>
  <c r="BM830" i="9"/>
  <c r="BN830" i="9"/>
  <c r="BO830" i="9"/>
  <c r="BP830" i="9"/>
  <c r="BQ830" i="9"/>
  <c r="BR830" i="9"/>
  <c r="BS830" i="9"/>
  <c r="BT830" i="9"/>
  <c r="BU830" i="9"/>
  <c r="C831" i="9"/>
  <c r="AN831" i="9" s="1"/>
  <c r="D831" i="9"/>
  <c r="AO831" i="9" s="1"/>
  <c r="E831" i="9"/>
  <c r="AP831" i="9" s="1"/>
  <c r="BC831" i="9"/>
  <c r="AQ831" i="9"/>
  <c r="AR831" i="9"/>
  <c r="AS831" i="9"/>
  <c r="AT831" i="9"/>
  <c r="AU831" i="9"/>
  <c r="AV831" i="9"/>
  <c r="AW831" i="9"/>
  <c r="AX831" i="9"/>
  <c r="AY831" i="9"/>
  <c r="AZ831" i="9"/>
  <c r="BA831" i="9"/>
  <c r="BB831" i="9"/>
  <c r="BD831" i="9"/>
  <c r="BE831" i="9"/>
  <c r="BF831" i="9"/>
  <c r="BG831" i="9"/>
  <c r="BH831" i="9"/>
  <c r="BI831" i="9"/>
  <c r="BJ831" i="9"/>
  <c r="BK831" i="9"/>
  <c r="BL831" i="9"/>
  <c r="BM831" i="9"/>
  <c r="BN831" i="9"/>
  <c r="BO831" i="9"/>
  <c r="BP831" i="9"/>
  <c r="BQ831" i="9"/>
  <c r="BR831" i="9"/>
  <c r="BS831" i="9"/>
  <c r="BT831" i="9"/>
  <c r="BU831" i="9"/>
  <c r="C832" i="9"/>
  <c r="AN832" i="9" s="1"/>
  <c r="D832" i="9"/>
  <c r="AO832" i="9" s="1"/>
  <c r="E832" i="9"/>
  <c r="AP832" i="9" s="1"/>
  <c r="AQ832" i="9"/>
  <c r="AV832" i="9"/>
  <c r="BQ832" i="9"/>
  <c r="AR832" i="9"/>
  <c r="AS832" i="9"/>
  <c r="AT832" i="9"/>
  <c r="AU832" i="9"/>
  <c r="AW832" i="9"/>
  <c r="AX832" i="9"/>
  <c r="AY832" i="9"/>
  <c r="AZ832" i="9"/>
  <c r="BA832" i="9"/>
  <c r="BB832" i="9"/>
  <c r="BC832" i="9"/>
  <c r="BD832" i="9"/>
  <c r="BE832" i="9"/>
  <c r="BF832" i="9"/>
  <c r="BG832" i="9"/>
  <c r="BH832" i="9"/>
  <c r="BI832" i="9"/>
  <c r="BJ832" i="9"/>
  <c r="BK832" i="9"/>
  <c r="BL832" i="9"/>
  <c r="BM832" i="9"/>
  <c r="BN832" i="9"/>
  <c r="BO832" i="9"/>
  <c r="BP832" i="9"/>
  <c r="BR832" i="9"/>
  <c r="BS832" i="9"/>
  <c r="BT832" i="9"/>
  <c r="BU832" i="9"/>
  <c r="C833" i="9"/>
  <c r="AN833" i="9" s="1"/>
  <c r="D833" i="9"/>
  <c r="AO833" i="9" s="1"/>
  <c r="E833" i="9"/>
  <c r="AP833" i="9" s="1"/>
  <c r="AQ833" i="9"/>
  <c r="AR833" i="9"/>
  <c r="AS833" i="9"/>
  <c r="AT833" i="9"/>
  <c r="AU833" i="9"/>
  <c r="AV833" i="9"/>
  <c r="AW833" i="9"/>
  <c r="AX833" i="9"/>
  <c r="AY833" i="9"/>
  <c r="AZ833" i="9"/>
  <c r="BA833" i="9"/>
  <c r="BB833" i="9"/>
  <c r="BC833" i="9"/>
  <c r="BD833" i="9"/>
  <c r="BE833" i="9"/>
  <c r="BF833" i="9"/>
  <c r="BG833" i="9"/>
  <c r="BH833" i="9"/>
  <c r="BI833" i="9"/>
  <c r="BJ833" i="9"/>
  <c r="BK833" i="9"/>
  <c r="BL833" i="9"/>
  <c r="BM833" i="9"/>
  <c r="BN833" i="9"/>
  <c r="BO833" i="9"/>
  <c r="BP833" i="9"/>
  <c r="BQ833" i="9"/>
  <c r="BR833" i="9"/>
  <c r="BS833" i="9"/>
  <c r="BT833" i="9"/>
  <c r="BU833" i="9"/>
  <c r="C834" i="9"/>
  <c r="AN834" i="9" s="1"/>
  <c r="D834" i="9"/>
  <c r="AO834" i="9" s="1"/>
  <c r="E834" i="9"/>
  <c r="AP834" i="9" s="1"/>
  <c r="AU834" i="9"/>
  <c r="AQ834" i="9"/>
  <c r="AR834" i="9"/>
  <c r="AS834" i="9"/>
  <c r="AT834" i="9"/>
  <c r="AV834" i="9"/>
  <c r="AW834" i="9"/>
  <c r="AX834" i="9"/>
  <c r="AY834" i="9"/>
  <c r="AZ834" i="9"/>
  <c r="BA834" i="9"/>
  <c r="BB834" i="9"/>
  <c r="BC834" i="9"/>
  <c r="BD834" i="9"/>
  <c r="BE834" i="9"/>
  <c r="BF834" i="9"/>
  <c r="BG834" i="9"/>
  <c r="BH834" i="9"/>
  <c r="BI834" i="9"/>
  <c r="BJ834" i="9"/>
  <c r="BK834" i="9"/>
  <c r="BL834" i="9"/>
  <c r="BM834" i="9"/>
  <c r="BN834" i="9"/>
  <c r="BO834" i="9"/>
  <c r="BP834" i="9"/>
  <c r="BQ834" i="9"/>
  <c r="BR834" i="9"/>
  <c r="BS834" i="9"/>
  <c r="BT834" i="9"/>
  <c r="BU834" i="9"/>
  <c r="C835" i="9"/>
  <c r="AN835" i="9" s="1"/>
  <c r="D835" i="9"/>
  <c r="AO835" i="9" s="1"/>
  <c r="E835" i="9"/>
  <c r="AP835" i="9" s="1"/>
  <c r="BB835" i="9"/>
  <c r="BH835" i="9"/>
  <c r="BK835" i="9"/>
  <c r="AQ835" i="9"/>
  <c r="AR835" i="9"/>
  <c r="AS835" i="9"/>
  <c r="AT835" i="9"/>
  <c r="AU835" i="9"/>
  <c r="AV835" i="9"/>
  <c r="AW835" i="9"/>
  <c r="AX835" i="9"/>
  <c r="AY835" i="9"/>
  <c r="AZ835" i="9"/>
  <c r="BA835" i="9"/>
  <c r="BC835" i="9"/>
  <c r="BD835" i="9"/>
  <c r="BE835" i="9"/>
  <c r="BF835" i="9"/>
  <c r="BG835" i="9"/>
  <c r="BI835" i="9"/>
  <c r="BJ835" i="9"/>
  <c r="BL835" i="9"/>
  <c r="BM835" i="9"/>
  <c r="BN835" i="9"/>
  <c r="BO835" i="9"/>
  <c r="BP835" i="9"/>
  <c r="BQ835" i="9"/>
  <c r="BR835" i="9"/>
  <c r="BS835" i="9"/>
  <c r="BT835" i="9"/>
  <c r="BU835" i="9"/>
  <c r="C836" i="9"/>
  <c r="AN836" i="9" s="1"/>
  <c r="D836" i="9"/>
  <c r="AO836" i="9" s="1"/>
  <c r="E836" i="9"/>
  <c r="AP836" i="9" s="1"/>
  <c r="AQ836" i="9"/>
  <c r="AR836" i="9"/>
  <c r="AS836" i="9"/>
  <c r="AT836" i="9"/>
  <c r="AU836" i="9"/>
  <c r="AV836" i="9"/>
  <c r="AW836" i="9"/>
  <c r="AX836" i="9"/>
  <c r="AY836" i="9"/>
  <c r="AZ836" i="9"/>
  <c r="BA836" i="9"/>
  <c r="BB836" i="9"/>
  <c r="BC836" i="9"/>
  <c r="BD836" i="9"/>
  <c r="BE836" i="9"/>
  <c r="BF836" i="9"/>
  <c r="BG836" i="9"/>
  <c r="BH836" i="9"/>
  <c r="BI836" i="9"/>
  <c r="BJ836" i="9"/>
  <c r="BK836" i="9"/>
  <c r="BL836" i="9"/>
  <c r="BM836" i="9"/>
  <c r="BN836" i="9"/>
  <c r="BO836" i="9"/>
  <c r="BP836" i="9"/>
  <c r="BQ836" i="9"/>
  <c r="BR836" i="9"/>
  <c r="BS836" i="9"/>
  <c r="BT836" i="9"/>
  <c r="BU836" i="9"/>
  <c r="C837" i="9"/>
  <c r="AN837" i="9" s="1"/>
  <c r="D837" i="9"/>
  <c r="E837" i="9"/>
  <c r="AP837" i="9" s="1"/>
  <c r="AV837" i="9"/>
  <c r="BE837" i="9"/>
  <c r="BK837" i="9"/>
  <c r="AO837" i="9"/>
  <c r="AQ837" i="9"/>
  <c r="AR837" i="9"/>
  <c r="AS837" i="9"/>
  <c r="AT837" i="9"/>
  <c r="AU837" i="9"/>
  <c r="AW837" i="9"/>
  <c r="AX837" i="9"/>
  <c r="AY837" i="9"/>
  <c r="AZ837" i="9"/>
  <c r="BA837" i="9"/>
  <c r="BB837" i="9"/>
  <c r="BC837" i="9"/>
  <c r="BD837" i="9"/>
  <c r="BF837" i="9"/>
  <c r="BG837" i="9"/>
  <c r="BH837" i="9"/>
  <c r="BI837" i="9"/>
  <c r="BJ837" i="9"/>
  <c r="BL837" i="9"/>
  <c r="BM837" i="9"/>
  <c r="BN837" i="9"/>
  <c r="BO837" i="9"/>
  <c r="BP837" i="9"/>
  <c r="BQ837" i="9"/>
  <c r="BR837" i="9"/>
  <c r="BS837" i="9"/>
  <c r="BT837" i="9"/>
  <c r="BU837" i="9"/>
  <c r="C838" i="9"/>
  <c r="AN838" i="9" s="1"/>
  <c r="D838" i="9"/>
  <c r="AO838" i="9" s="1"/>
  <c r="E838" i="9"/>
  <c r="AP838" i="9" s="1"/>
  <c r="AQ838" i="9"/>
  <c r="AR838" i="9"/>
  <c r="AS838" i="9"/>
  <c r="AT838" i="9"/>
  <c r="AU838" i="9"/>
  <c r="AV838" i="9"/>
  <c r="AW838" i="9"/>
  <c r="AX838" i="9"/>
  <c r="AY838" i="9"/>
  <c r="AZ838" i="9"/>
  <c r="BA838" i="9"/>
  <c r="BB838" i="9"/>
  <c r="BC838" i="9"/>
  <c r="BD838" i="9"/>
  <c r="BE838" i="9"/>
  <c r="BF838" i="9"/>
  <c r="BG838" i="9"/>
  <c r="BH838" i="9"/>
  <c r="BI838" i="9"/>
  <c r="BJ838" i="9"/>
  <c r="BK838" i="9"/>
  <c r="BL838" i="9"/>
  <c r="BM838" i="9"/>
  <c r="BN838" i="9"/>
  <c r="BO838" i="9"/>
  <c r="BP838" i="9"/>
  <c r="BQ838" i="9"/>
  <c r="BR838" i="9"/>
  <c r="BS838" i="9"/>
  <c r="BT838" i="9"/>
  <c r="BU838" i="9"/>
  <c r="C839" i="9"/>
  <c r="AN839" i="9" s="1"/>
  <c r="D839" i="9"/>
  <c r="AO839" i="9" s="1"/>
  <c r="E839" i="9"/>
  <c r="AP839" i="9" s="1"/>
  <c r="AQ839" i="9"/>
  <c r="AR839" i="9"/>
  <c r="AS839" i="9"/>
  <c r="AT839" i="9"/>
  <c r="AU839" i="9"/>
  <c r="AV839" i="9"/>
  <c r="AW839" i="9"/>
  <c r="AX839" i="9"/>
  <c r="AY839" i="9"/>
  <c r="AZ839" i="9"/>
  <c r="BA839" i="9"/>
  <c r="BB839" i="9"/>
  <c r="BC839" i="9"/>
  <c r="BD839" i="9"/>
  <c r="BE839" i="9"/>
  <c r="BF839" i="9"/>
  <c r="BG839" i="9"/>
  <c r="BH839" i="9"/>
  <c r="BI839" i="9"/>
  <c r="BJ839" i="9"/>
  <c r="BK839" i="9"/>
  <c r="BL839" i="9"/>
  <c r="BM839" i="9"/>
  <c r="BN839" i="9"/>
  <c r="BO839" i="9"/>
  <c r="BP839" i="9"/>
  <c r="BQ839" i="9"/>
  <c r="BR839" i="9"/>
  <c r="BS839" i="9"/>
  <c r="BT839" i="9"/>
  <c r="BU839" i="9"/>
  <c r="C840" i="9"/>
  <c r="AN840" i="9" s="1"/>
  <c r="D840" i="9"/>
  <c r="AO840" i="9" s="1"/>
  <c r="E840" i="9"/>
  <c r="AP840" i="9" s="1"/>
  <c r="AQ840" i="9"/>
  <c r="AR840" i="9"/>
  <c r="AS840" i="9"/>
  <c r="AT840" i="9"/>
  <c r="AU840" i="9"/>
  <c r="AV840" i="9"/>
  <c r="AW840" i="9"/>
  <c r="AX840" i="9"/>
  <c r="AY840" i="9"/>
  <c r="AZ840" i="9"/>
  <c r="BA840" i="9"/>
  <c r="BB840" i="9"/>
  <c r="BC840" i="9"/>
  <c r="BD840" i="9"/>
  <c r="BE840" i="9"/>
  <c r="BF840" i="9"/>
  <c r="BG840" i="9"/>
  <c r="BH840" i="9"/>
  <c r="BI840" i="9"/>
  <c r="BJ840" i="9"/>
  <c r="BK840" i="9"/>
  <c r="BL840" i="9"/>
  <c r="BM840" i="9"/>
  <c r="BN840" i="9"/>
  <c r="BO840" i="9"/>
  <c r="BP840" i="9"/>
  <c r="BQ840" i="9"/>
  <c r="BR840" i="9"/>
  <c r="BS840" i="9"/>
  <c r="BT840" i="9"/>
  <c r="BU840" i="9"/>
  <c r="C841" i="9"/>
  <c r="AN841" i="9" s="1"/>
  <c r="D841" i="9"/>
  <c r="AO841" i="9" s="1"/>
  <c r="E841" i="9"/>
  <c r="AP841" i="9" s="1"/>
  <c r="BC841" i="9"/>
  <c r="BK841" i="9"/>
  <c r="AQ841" i="9"/>
  <c r="AR841" i="9"/>
  <c r="AS841" i="9"/>
  <c r="AT841" i="9"/>
  <c r="AU841" i="9"/>
  <c r="AV841" i="9"/>
  <c r="AW841" i="9"/>
  <c r="AX841" i="9"/>
  <c r="AY841" i="9"/>
  <c r="AZ841" i="9"/>
  <c r="BA841" i="9"/>
  <c r="BB841" i="9"/>
  <c r="BD841" i="9"/>
  <c r="BE841" i="9"/>
  <c r="BF841" i="9"/>
  <c r="BG841" i="9"/>
  <c r="BH841" i="9"/>
  <c r="BI841" i="9"/>
  <c r="BJ841" i="9"/>
  <c r="BL841" i="9"/>
  <c r="BM841" i="9"/>
  <c r="BN841" i="9"/>
  <c r="BO841" i="9"/>
  <c r="BP841" i="9"/>
  <c r="BQ841" i="9"/>
  <c r="BR841" i="9"/>
  <c r="BS841" i="9"/>
  <c r="BT841" i="9"/>
  <c r="BU841" i="9"/>
  <c r="C842" i="9"/>
  <c r="AN842" i="9" s="1"/>
  <c r="D842" i="9"/>
  <c r="AO842" i="9" s="1"/>
  <c r="E842" i="9"/>
  <c r="AP842" i="9" s="1"/>
  <c r="AY842" i="9"/>
  <c r="AQ842" i="9"/>
  <c r="AR842" i="9"/>
  <c r="AS842" i="9"/>
  <c r="AT842" i="9"/>
  <c r="AU842" i="9"/>
  <c r="AV842" i="9"/>
  <c r="AW842" i="9"/>
  <c r="AX842" i="9"/>
  <c r="AZ842" i="9"/>
  <c r="BA842" i="9"/>
  <c r="BB842" i="9"/>
  <c r="BC842" i="9"/>
  <c r="BD842" i="9"/>
  <c r="BE842" i="9"/>
  <c r="BF842" i="9"/>
  <c r="BG842" i="9"/>
  <c r="BH842" i="9"/>
  <c r="BI842" i="9"/>
  <c r="BJ842" i="9"/>
  <c r="BK842" i="9"/>
  <c r="BL842" i="9"/>
  <c r="BM842" i="9"/>
  <c r="BN842" i="9"/>
  <c r="BO842" i="9"/>
  <c r="BP842" i="9"/>
  <c r="BQ842" i="9"/>
  <c r="BR842" i="9"/>
  <c r="BS842" i="9"/>
  <c r="BT842" i="9"/>
  <c r="BU842" i="9"/>
  <c r="C843" i="9"/>
  <c r="AN843" i="9" s="1"/>
  <c r="D843" i="9"/>
  <c r="AO843" i="9" s="1"/>
  <c r="E843" i="9"/>
  <c r="AP843" i="9" s="1"/>
  <c r="AQ843" i="9"/>
  <c r="AR843" i="9"/>
  <c r="AS843" i="9"/>
  <c r="AT843" i="9"/>
  <c r="AU843" i="9"/>
  <c r="AV843" i="9"/>
  <c r="AW843" i="9"/>
  <c r="AX843" i="9"/>
  <c r="AY843" i="9"/>
  <c r="AZ843" i="9"/>
  <c r="BA843" i="9"/>
  <c r="BB843" i="9"/>
  <c r="BC843" i="9"/>
  <c r="BD843" i="9"/>
  <c r="BE843" i="9"/>
  <c r="BF843" i="9"/>
  <c r="BG843" i="9"/>
  <c r="BH843" i="9"/>
  <c r="BI843" i="9"/>
  <c r="BJ843" i="9"/>
  <c r="BK843" i="9"/>
  <c r="BL843" i="9"/>
  <c r="BM843" i="9"/>
  <c r="BN843" i="9"/>
  <c r="BO843" i="9"/>
  <c r="BP843" i="9"/>
  <c r="BQ843" i="9"/>
  <c r="BR843" i="9"/>
  <c r="BS843" i="9"/>
  <c r="BT843" i="9"/>
  <c r="BU843" i="9"/>
  <c r="C844" i="9"/>
  <c r="AN844" i="9" s="1"/>
  <c r="D844" i="9"/>
  <c r="E844" i="9"/>
  <c r="AP844" i="9" s="1"/>
  <c r="AQ844" i="9"/>
  <c r="AV844" i="9"/>
  <c r="BC844" i="9"/>
  <c r="BG844" i="9"/>
  <c r="AO844" i="9"/>
  <c r="AR844" i="9"/>
  <c r="AS844" i="9"/>
  <c r="AT844" i="9"/>
  <c r="AU844" i="9"/>
  <c r="AW844" i="9"/>
  <c r="AX844" i="9"/>
  <c r="AY844" i="9"/>
  <c r="AZ844" i="9"/>
  <c r="BA844" i="9"/>
  <c r="BB844" i="9"/>
  <c r="BD844" i="9"/>
  <c r="BE844" i="9"/>
  <c r="BF844" i="9"/>
  <c r="BH844" i="9"/>
  <c r="BI844" i="9"/>
  <c r="BJ844" i="9"/>
  <c r="BK844" i="9"/>
  <c r="BL844" i="9"/>
  <c r="BM844" i="9"/>
  <c r="BN844" i="9"/>
  <c r="BO844" i="9"/>
  <c r="BP844" i="9"/>
  <c r="BQ844" i="9"/>
  <c r="BR844" i="9"/>
  <c r="BS844" i="9"/>
  <c r="BT844" i="9"/>
  <c r="BU844" i="9"/>
  <c r="C845" i="9"/>
  <c r="AN845" i="9" s="1"/>
  <c r="D845" i="9"/>
  <c r="AO845" i="9" s="1"/>
  <c r="E845" i="9"/>
  <c r="AP845" i="9" s="1"/>
  <c r="AR845" i="9"/>
  <c r="AQ845" i="9"/>
  <c r="AS845" i="9"/>
  <c r="AT845" i="9"/>
  <c r="AU845" i="9"/>
  <c r="AV845" i="9"/>
  <c r="AW845" i="9"/>
  <c r="AX845" i="9"/>
  <c r="AY845" i="9"/>
  <c r="AZ845" i="9"/>
  <c r="BA845" i="9"/>
  <c r="BB845" i="9"/>
  <c r="BC845" i="9"/>
  <c r="BD845" i="9"/>
  <c r="BE845" i="9"/>
  <c r="BF845" i="9"/>
  <c r="BG845" i="9"/>
  <c r="BH845" i="9"/>
  <c r="BI845" i="9"/>
  <c r="BJ845" i="9"/>
  <c r="BK845" i="9"/>
  <c r="BL845" i="9"/>
  <c r="BM845" i="9"/>
  <c r="BN845" i="9"/>
  <c r="BO845" i="9"/>
  <c r="BP845" i="9"/>
  <c r="BQ845" i="9"/>
  <c r="BR845" i="9"/>
  <c r="BS845" i="9"/>
  <c r="BT845" i="9"/>
  <c r="BU845" i="9"/>
  <c r="C846" i="9"/>
  <c r="AN846" i="9" s="1"/>
  <c r="D846" i="9"/>
  <c r="AO846" i="9" s="1"/>
  <c r="E846" i="9"/>
  <c r="AP846" i="9" s="1"/>
  <c r="AQ846" i="9"/>
  <c r="AR846" i="9"/>
  <c r="AS846" i="9"/>
  <c r="AT846" i="9"/>
  <c r="AU846" i="9"/>
  <c r="AV846" i="9"/>
  <c r="AW846" i="9"/>
  <c r="AX846" i="9"/>
  <c r="AY846" i="9"/>
  <c r="AZ846" i="9"/>
  <c r="BA846" i="9"/>
  <c r="BB846" i="9"/>
  <c r="BC846" i="9"/>
  <c r="BD846" i="9"/>
  <c r="BE846" i="9"/>
  <c r="BF846" i="9"/>
  <c r="BG846" i="9"/>
  <c r="BH846" i="9"/>
  <c r="BI846" i="9"/>
  <c r="BJ846" i="9"/>
  <c r="BK846" i="9"/>
  <c r="BL846" i="9"/>
  <c r="BM846" i="9"/>
  <c r="BN846" i="9"/>
  <c r="BO846" i="9"/>
  <c r="BP846" i="9"/>
  <c r="BQ846" i="9"/>
  <c r="BR846" i="9"/>
  <c r="BS846" i="9"/>
  <c r="BT846" i="9"/>
  <c r="BU846" i="9"/>
  <c r="C847" i="9"/>
  <c r="AN847" i="9" s="1"/>
  <c r="D847" i="9"/>
  <c r="AO847" i="9" s="1"/>
  <c r="E847" i="9"/>
  <c r="AP847" i="9" s="1"/>
  <c r="AR847" i="9"/>
  <c r="AQ847" i="9"/>
  <c r="AS847" i="9"/>
  <c r="AT847" i="9"/>
  <c r="AU847" i="9"/>
  <c r="AV847" i="9"/>
  <c r="AW847" i="9"/>
  <c r="AX847" i="9"/>
  <c r="AY847" i="9"/>
  <c r="AZ847" i="9"/>
  <c r="BA847" i="9"/>
  <c r="BB847" i="9"/>
  <c r="BC847" i="9"/>
  <c r="BD847" i="9"/>
  <c r="BE847" i="9"/>
  <c r="BF847" i="9"/>
  <c r="BG847" i="9"/>
  <c r="BH847" i="9"/>
  <c r="BI847" i="9"/>
  <c r="BJ847" i="9"/>
  <c r="BK847" i="9"/>
  <c r="BL847" i="9"/>
  <c r="BM847" i="9"/>
  <c r="BN847" i="9"/>
  <c r="BO847" i="9"/>
  <c r="BP847" i="9"/>
  <c r="BQ847" i="9"/>
  <c r="BR847" i="9"/>
  <c r="BS847" i="9"/>
  <c r="BT847" i="9"/>
  <c r="BU847" i="9"/>
  <c r="C848" i="9"/>
  <c r="AN848" i="9" s="1"/>
  <c r="D848" i="9"/>
  <c r="AO848" i="9" s="1"/>
  <c r="E848" i="9"/>
  <c r="AP848" i="9" s="1"/>
  <c r="AY848" i="9"/>
  <c r="BC848" i="9"/>
  <c r="BO848" i="9"/>
  <c r="AQ848" i="9"/>
  <c r="AR848" i="9"/>
  <c r="AS848" i="9"/>
  <c r="AT848" i="9"/>
  <c r="AU848" i="9"/>
  <c r="AV848" i="9"/>
  <c r="AW848" i="9"/>
  <c r="AX848" i="9"/>
  <c r="AZ848" i="9"/>
  <c r="BA848" i="9"/>
  <c r="BB848" i="9"/>
  <c r="BD848" i="9"/>
  <c r="BE848" i="9"/>
  <c r="BF848" i="9"/>
  <c r="BG848" i="9"/>
  <c r="BH848" i="9"/>
  <c r="BI848" i="9"/>
  <c r="BJ848" i="9"/>
  <c r="BK848" i="9"/>
  <c r="BL848" i="9"/>
  <c r="BM848" i="9"/>
  <c r="BN848" i="9"/>
  <c r="BP848" i="9"/>
  <c r="BQ848" i="9"/>
  <c r="BR848" i="9"/>
  <c r="BS848" i="9"/>
  <c r="BT848" i="9"/>
  <c r="BU848" i="9"/>
  <c r="C849" i="9"/>
  <c r="AN849" i="9" s="1"/>
  <c r="D849" i="9"/>
  <c r="AO849" i="9" s="1"/>
  <c r="E849" i="9"/>
  <c r="AP849" i="9" s="1"/>
  <c r="AQ849" i="9"/>
  <c r="AR849" i="9"/>
  <c r="AS849" i="9"/>
  <c r="AT849" i="9"/>
  <c r="AU849" i="9"/>
  <c r="AV849" i="9"/>
  <c r="AW849" i="9"/>
  <c r="AX849" i="9"/>
  <c r="AY849" i="9"/>
  <c r="AZ849" i="9"/>
  <c r="BA849" i="9"/>
  <c r="BB849" i="9"/>
  <c r="BC849" i="9"/>
  <c r="BD849" i="9"/>
  <c r="BE849" i="9"/>
  <c r="BF849" i="9"/>
  <c r="BG849" i="9"/>
  <c r="BH849" i="9"/>
  <c r="BI849" i="9"/>
  <c r="BJ849" i="9"/>
  <c r="BK849" i="9"/>
  <c r="BL849" i="9"/>
  <c r="BM849" i="9"/>
  <c r="BN849" i="9"/>
  <c r="BO849" i="9"/>
  <c r="BP849" i="9"/>
  <c r="BQ849" i="9"/>
  <c r="BR849" i="9"/>
  <c r="BS849" i="9"/>
  <c r="BT849" i="9"/>
  <c r="BU849" i="9"/>
  <c r="C850" i="9"/>
  <c r="AN850" i="9" s="1"/>
  <c r="D850" i="9"/>
  <c r="AO850" i="9" s="1"/>
  <c r="E850" i="9"/>
  <c r="AP850" i="9" s="1"/>
  <c r="AQ850" i="9"/>
  <c r="AR850" i="9"/>
  <c r="AS850" i="9"/>
  <c r="AT850" i="9"/>
  <c r="AU850" i="9"/>
  <c r="AV850" i="9"/>
  <c r="AW850" i="9"/>
  <c r="AX850" i="9"/>
  <c r="AY850" i="9"/>
  <c r="AZ850" i="9"/>
  <c r="BA850" i="9"/>
  <c r="BB850" i="9"/>
  <c r="BC850" i="9"/>
  <c r="BD850" i="9"/>
  <c r="BE850" i="9"/>
  <c r="BF850" i="9"/>
  <c r="BG850" i="9"/>
  <c r="BH850" i="9"/>
  <c r="BI850" i="9"/>
  <c r="BJ850" i="9"/>
  <c r="BK850" i="9"/>
  <c r="BL850" i="9"/>
  <c r="BM850" i="9"/>
  <c r="BN850" i="9"/>
  <c r="BO850" i="9"/>
  <c r="BP850" i="9"/>
  <c r="BQ850" i="9"/>
  <c r="BR850" i="9"/>
  <c r="BS850" i="9"/>
  <c r="BT850" i="9"/>
  <c r="BU850" i="9"/>
  <c r="C851" i="9"/>
  <c r="AN851" i="9" s="1"/>
  <c r="D851" i="9"/>
  <c r="AO851" i="9" s="1"/>
  <c r="E851" i="9"/>
  <c r="AP851" i="9" s="1"/>
  <c r="AQ851" i="9"/>
  <c r="AR851" i="9"/>
  <c r="AS851" i="9"/>
  <c r="AT851" i="9"/>
  <c r="AU851" i="9"/>
  <c r="AV851" i="9"/>
  <c r="AW851" i="9"/>
  <c r="AX851" i="9"/>
  <c r="AY851" i="9"/>
  <c r="AZ851" i="9"/>
  <c r="BA851" i="9"/>
  <c r="BB851" i="9"/>
  <c r="BC851" i="9"/>
  <c r="BD851" i="9"/>
  <c r="BE851" i="9"/>
  <c r="BF851" i="9"/>
  <c r="BG851" i="9"/>
  <c r="BH851" i="9"/>
  <c r="BI851" i="9"/>
  <c r="BJ851" i="9"/>
  <c r="BK851" i="9"/>
  <c r="BL851" i="9"/>
  <c r="BM851" i="9"/>
  <c r="BN851" i="9"/>
  <c r="BO851" i="9"/>
  <c r="BP851" i="9"/>
  <c r="BQ851" i="9"/>
  <c r="BR851" i="9"/>
  <c r="BS851" i="9"/>
  <c r="BT851" i="9"/>
  <c r="BU851" i="9"/>
  <c r="C852" i="9"/>
  <c r="AN852" i="9" s="1"/>
  <c r="D852" i="9"/>
  <c r="AO852" i="9" s="1"/>
  <c r="E852" i="9"/>
  <c r="AP852" i="9" s="1"/>
  <c r="AQ852" i="9"/>
  <c r="AR852" i="9"/>
  <c r="AS852" i="9"/>
  <c r="AT852" i="9"/>
  <c r="AU852" i="9"/>
  <c r="AV852" i="9"/>
  <c r="AW852" i="9"/>
  <c r="AX852" i="9"/>
  <c r="AY852" i="9"/>
  <c r="AZ852" i="9"/>
  <c r="BA852" i="9"/>
  <c r="BB852" i="9"/>
  <c r="BC852" i="9"/>
  <c r="BD852" i="9"/>
  <c r="BE852" i="9"/>
  <c r="BF852" i="9"/>
  <c r="BG852" i="9"/>
  <c r="BH852" i="9"/>
  <c r="BI852" i="9"/>
  <c r="BJ852" i="9"/>
  <c r="BK852" i="9"/>
  <c r="BL852" i="9"/>
  <c r="BM852" i="9"/>
  <c r="BN852" i="9"/>
  <c r="BO852" i="9"/>
  <c r="BP852" i="9"/>
  <c r="BQ852" i="9"/>
  <c r="BR852" i="9"/>
  <c r="BS852" i="9"/>
  <c r="BT852" i="9"/>
  <c r="BU852" i="9"/>
  <c r="C853" i="9"/>
  <c r="AN853" i="9" s="1"/>
  <c r="D853" i="9"/>
  <c r="AO853" i="9" s="1"/>
  <c r="E853" i="9"/>
  <c r="AP853" i="9" s="1"/>
  <c r="AQ853" i="9"/>
  <c r="AR853" i="9"/>
  <c r="AS853" i="9"/>
  <c r="AT853" i="9"/>
  <c r="AU853" i="9"/>
  <c r="AV853" i="9"/>
  <c r="AW853" i="9"/>
  <c r="AX853" i="9"/>
  <c r="AY853" i="9"/>
  <c r="AZ853" i="9"/>
  <c r="BA853" i="9"/>
  <c r="BB853" i="9"/>
  <c r="BC853" i="9"/>
  <c r="BD853" i="9"/>
  <c r="BE853" i="9"/>
  <c r="BF853" i="9"/>
  <c r="BG853" i="9"/>
  <c r="BH853" i="9"/>
  <c r="BI853" i="9"/>
  <c r="BJ853" i="9"/>
  <c r="BK853" i="9"/>
  <c r="BL853" i="9"/>
  <c r="BM853" i="9"/>
  <c r="BN853" i="9"/>
  <c r="BO853" i="9"/>
  <c r="BP853" i="9"/>
  <c r="BQ853" i="9"/>
  <c r="BR853" i="9"/>
  <c r="BS853" i="9"/>
  <c r="BT853" i="9"/>
  <c r="BU853" i="9"/>
  <c r="C854" i="9"/>
  <c r="AN854" i="9" s="1"/>
  <c r="D854" i="9"/>
  <c r="AO854" i="9" s="1"/>
  <c r="E854" i="9"/>
  <c r="AP854" i="9" s="1"/>
  <c r="BE854" i="9"/>
  <c r="AQ854" i="9"/>
  <c r="AR854" i="9"/>
  <c r="AS854" i="9"/>
  <c r="AT854" i="9"/>
  <c r="AU854" i="9"/>
  <c r="AV854" i="9"/>
  <c r="AW854" i="9"/>
  <c r="AX854" i="9"/>
  <c r="AY854" i="9"/>
  <c r="AZ854" i="9"/>
  <c r="BA854" i="9"/>
  <c r="BB854" i="9"/>
  <c r="BC854" i="9"/>
  <c r="BD854" i="9"/>
  <c r="BF854" i="9"/>
  <c r="BG854" i="9"/>
  <c r="BH854" i="9"/>
  <c r="BI854" i="9"/>
  <c r="BJ854" i="9"/>
  <c r="BK854" i="9"/>
  <c r="BL854" i="9"/>
  <c r="BM854" i="9"/>
  <c r="BN854" i="9"/>
  <c r="BO854" i="9"/>
  <c r="BP854" i="9"/>
  <c r="BQ854" i="9"/>
  <c r="BR854" i="9"/>
  <c r="BS854" i="9"/>
  <c r="BT854" i="9"/>
  <c r="BU854" i="9"/>
  <c r="C855" i="9"/>
  <c r="AN855" i="9" s="1"/>
  <c r="D855" i="9"/>
  <c r="AO855" i="9" s="1"/>
  <c r="E855" i="9"/>
  <c r="BL855" i="9"/>
  <c r="AP855" i="9"/>
  <c r="AQ855" i="9"/>
  <c r="AR855" i="9"/>
  <c r="AS855" i="9"/>
  <c r="AT855" i="9"/>
  <c r="AU855" i="9"/>
  <c r="AV855" i="9"/>
  <c r="AW855" i="9"/>
  <c r="AX855" i="9"/>
  <c r="AY855" i="9"/>
  <c r="AZ855" i="9"/>
  <c r="BA855" i="9"/>
  <c r="BB855" i="9"/>
  <c r="BC855" i="9"/>
  <c r="BD855" i="9"/>
  <c r="BE855" i="9"/>
  <c r="BF855" i="9"/>
  <c r="BG855" i="9"/>
  <c r="BH855" i="9"/>
  <c r="BI855" i="9"/>
  <c r="BJ855" i="9"/>
  <c r="BK855" i="9"/>
  <c r="BM855" i="9"/>
  <c r="BN855" i="9"/>
  <c r="BO855" i="9"/>
  <c r="BP855" i="9"/>
  <c r="BQ855" i="9"/>
  <c r="BR855" i="9"/>
  <c r="BS855" i="9"/>
  <c r="BT855" i="9"/>
  <c r="BU855" i="9"/>
  <c r="C856" i="9"/>
  <c r="AN856" i="9" s="1"/>
  <c r="D856" i="9"/>
  <c r="AO856" i="9" s="1"/>
  <c r="E856" i="9"/>
  <c r="AP856" i="9" s="1"/>
  <c r="AQ856" i="9"/>
  <c r="AR856" i="9"/>
  <c r="AS856" i="9"/>
  <c r="AT856" i="9"/>
  <c r="AU856" i="9"/>
  <c r="AV856" i="9"/>
  <c r="AW856" i="9"/>
  <c r="AX856" i="9"/>
  <c r="AY856" i="9"/>
  <c r="AZ856" i="9"/>
  <c r="BA856" i="9"/>
  <c r="BB856" i="9"/>
  <c r="BC856" i="9"/>
  <c r="BD856" i="9"/>
  <c r="BE856" i="9"/>
  <c r="BF856" i="9"/>
  <c r="BG856" i="9"/>
  <c r="BH856" i="9"/>
  <c r="BI856" i="9"/>
  <c r="BJ856" i="9"/>
  <c r="BK856" i="9"/>
  <c r="BL856" i="9"/>
  <c r="BM856" i="9"/>
  <c r="BN856" i="9"/>
  <c r="BO856" i="9"/>
  <c r="BP856" i="9"/>
  <c r="BQ856" i="9"/>
  <c r="BR856" i="9"/>
  <c r="BS856" i="9"/>
  <c r="BT856" i="9"/>
  <c r="BU856" i="9"/>
  <c r="C857" i="9"/>
  <c r="AN857" i="9" s="1"/>
  <c r="D857" i="9"/>
  <c r="AO857" i="9" s="1"/>
  <c r="E857" i="9"/>
  <c r="AP857" i="9" s="1"/>
  <c r="AR857" i="9"/>
  <c r="BH857" i="9"/>
  <c r="AQ857" i="9"/>
  <c r="AS857" i="9"/>
  <c r="AT857" i="9"/>
  <c r="AU857" i="9"/>
  <c r="AV857" i="9"/>
  <c r="AW857" i="9"/>
  <c r="AX857" i="9"/>
  <c r="AY857" i="9"/>
  <c r="AZ857" i="9"/>
  <c r="BA857" i="9"/>
  <c r="BB857" i="9"/>
  <c r="BC857" i="9"/>
  <c r="BD857" i="9"/>
  <c r="BE857" i="9"/>
  <c r="BF857" i="9"/>
  <c r="BG857" i="9"/>
  <c r="BI857" i="9"/>
  <c r="BJ857" i="9"/>
  <c r="BK857" i="9"/>
  <c r="BL857" i="9"/>
  <c r="BM857" i="9"/>
  <c r="BN857" i="9"/>
  <c r="BO857" i="9"/>
  <c r="BP857" i="9"/>
  <c r="BQ857" i="9"/>
  <c r="BR857" i="9"/>
  <c r="BS857" i="9"/>
  <c r="BT857" i="9"/>
  <c r="BU857" i="9"/>
  <c r="C858" i="9"/>
  <c r="D858" i="9"/>
  <c r="E858" i="9"/>
  <c r="AP858" i="9" s="1"/>
  <c r="AR858" i="9"/>
  <c r="AY858" i="9"/>
  <c r="BF858" i="9"/>
  <c r="BI858" i="9"/>
  <c r="BO858" i="9"/>
  <c r="AN858" i="9"/>
  <c r="AO858" i="9"/>
  <c r="AQ858" i="9"/>
  <c r="AS858" i="9"/>
  <c r="AT858" i="9"/>
  <c r="AU858" i="9"/>
  <c r="AV858" i="9"/>
  <c r="AW858" i="9"/>
  <c r="AX858" i="9"/>
  <c r="AZ858" i="9"/>
  <c r="BA858" i="9"/>
  <c r="BB858" i="9"/>
  <c r="BC858" i="9"/>
  <c r="BD858" i="9"/>
  <c r="BE858" i="9"/>
  <c r="BG858" i="9"/>
  <c r="BH858" i="9"/>
  <c r="BJ858" i="9"/>
  <c r="BK858" i="9"/>
  <c r="BL858" i="9"/>
  <c r="BM858" i="9"/>
  <c r="BN858" i="9"/>
  <c r="BP858" i="9"/>
  <c r="BQ858" i="9"/>
  <c r="BR858" i="9"/>
  <c r="BS858" i="9"/>
  <c r="BT858" i="9"/>
  <c r="BU858" i="9"/>
  <c r="C859" i="9"/>
  <c r="AN859" i="9" s="1"/>
  <c r="D859" i="9"/>
  <c r="AO859" i="9" s="1"/>
  <c r="E859" i="9"/>
  <c r="AP859" i="9" s="1"/>
  <c r="AQ859" i="9"/>
  <c r="AR859" i="9"/>
  <c r="AS859" i="9"/>
  <c r="AT859" i="9"/>
  <c r="AU859" i="9"/>
  <c r="AV859" i="9"/>
  <c r="AW859" i="9"/>
  <c r="AX859" i="9"/>
  <c r="AY859" i="9"/>
  <c r="AZ859" i="9"/>
  <c r="BA859" i="9"/>
  <c r="BB859" i="9"/>
  <c r="BC859" i="9"/>
  <c r="BD859" i="9"/>
  <c r="BE859" i="9"/>
  <c r="BF859" i="9"/>
  <c r="BG859" i="9"/>
  <c r="BH859" i="9"/>
  <c r="BI859" i="9"/>
  <c r="BJ859" i="9"/>
  <c r="BK859" i="9"/>
  <c r="BL859" i="9"/>
  <c r="BM859" i="9"/>
  <c r="BN859" i="9"/>
  <c r="BO859" i="9"/>
  <c r="BP859" i="9"/>
  <c r="BQ859" i="9"/>
  <c r="BR859" i="9"/>
  <c r="BS859" i="9"/>
  <c r="BT859" i="9"/>
  <c r="BU859" i="9"/>
  <c r="C860" i="9"/>
  <c r="D860" i="9"/>
  <c r="AO860" i="9" s="1"/>
  <c r="E860" i="9"/>
  <c r="AP860" i="9" s="1"/>
  <c r="AU860" i="9"/>
  <c r="AW860" i="9"/>
  <c r="AN860" i="9"/>
  <c r="AQ860" i="9"/>
  <c r="AR860" i="9"/>
  <c r="AS860" i="9"/>
  <c r="AT860" i="9"/>
  <c r="AV860" i="9"/>
  <c r="AX860" i="9"/>
  <c r="AY860" i="9"/>
  <c r="AZ860" i="9"/>
  <c r="BA860" i="9"/>
  <c r="BB860" i="9"/>
  <c r="BC860" i="9"/>
  <c r="BD860" i="9"/>
  <c r="BE860" i="9"/>
  <c r="BF860" i="9"/>
  <c r="BG860" i="9"/>
  <c r="BH860" i="9"/>
  <c r="BI860" i="9"/>
  <c r="BJ860" i="9"/>
  <c r="BK860" i="9"/>
  <c r="BL860" i="9"/>
  <c r="BM860" i="9"/>
  <c r="BN860" i="9"/>
  <c r="BO860" i="9"/>
  <c r="BP860" i="9"/>
  <c r="BQ860" i="9"/>
  <c r="BR860" i="9"/>
  <c r="BS860" i="9"/>
  <c r="BT860" i="9"/>
  <c r="BU860" i="9"/>
  <c r="C861" i="9"/>
  <c r="AN861" i="9" s="1"/>
  <c r="D861" i="9"/>
  <c r="AO861" i="9" s="1"/>
  <c r="E861" i="9"/>
  <c r="AP861" i="9" s="1"/>
  <c r="AR861" i="9"/>
  <c r="AU861" i="9"/>
  <c r="BH861" i="9"/>
  <c r="AQ861" i="9"/>
  <c r="AS861" i="9"/>
  <c r="AT861" i="9"/>
  <c r="AV861" i="9"/>
  <c r="AW861" i="9"/>
  <c r="AX861" i="9"/>
  <c r="AY861" i="9"/>
  <c r="AZ861" i="9"/>
  <c r="BA861" i="9"/>
  <c r="BB861" i="9"/>
  <c r="BC861" i="9"/>
  <c r="BD861" i="9"/>
  <c r="BE861" i="9"/>
  <c r="BF861" i="9"/>
  <c r="BG861" i="9"/>
  <c r="BI861" i="9"/>
  <c r="BJ861" i="9"/>
  <c r="BK861" i="9"/>
  <c r="BL861" i="9"/>
  <c r="BM861" i="9"/>
  <c r="BN861" i="9"/>
  <c r="BO861" i="9"/>
  <c r="BP861" i="9"/>
  <c r="BQ861" i="9"/>
  <c r="BR861" i="9"/>
  <c r="BS861" i="9"/>
  <c r="BT861" i="9"/>
  <c r="BU861" i="9"/>
  <c r="C862" i="9"/>
  <c r="AN862" i="9" s="1"/>
  <c r="D862" i="9"/>
  <c r="AO862" i="9" s="1"/>
  <c r="E862" i="9"/>
  <c r="AP862" i="9" s="1"/>
  <c r="AQ862" i="9"/>
  <c r="AR862" i="9"/>
  <c r="AS862" i="9"/>
  <c r="AT862" i="9"/>
  <c r="AU862" i="9"/>
  <c r="AV862" i="9"/>
  <c r="AW862" i="9"/>
  <c r="AX862" i="9"/>
  <c r="AY862" i="9"/>
  <c r="AZ862" i="9"/>
  <c r="BA862" i="9"/>
  <c r="BB862" i="9"/>
  <c r="BC862" i="9"/>
  <c r="BD862" i="9"/>
  <c r="BE862" i="9"/>
  <c r="BF862" i="9"/>
  <c r="BG862" i="9"/>
  <c r="BH862" i="9"/>
  <c r="BI862" i="9"/>
  <c r="BJ862" i="9"/>
  <c r="BK862" i="9"/>
  <c r="BL862" i="9"/>
  <c r="BM862" i="9"/>
  <c r="BN862" i="9"/>
  <c r="BO862" i="9"/>
  <c r="BP862" i="9"/>
  <c r="BQ862" i="9"/>
  <c r="BR862" i="9"/>
  <c r="BS862" i="9"/>
  <c r="BT862" i="9"/>
  <c r="BU862" i="9"/>
  <c r="C863" i="9"/>
  <c r="AN863" i="9" s="1"/>
  <c r="D863" i="9"/>
  <c r="AO863" i="9" s="1"/>
  <c r="E863" i="9"/>
  <c r="AP863" i="9" s="1"/>
  <c r="AQ863" i="9"/>
  <c r="AR863" i="9"/>
  <c r="AS863" i="9"/>
  <c r="AT863" i="9"/>
  <c r="AU863" i="9"/>
  <c r="AV863" i="9"/>
  <c r="AW863" i="9"/>
  <c r="AX863" i="9"/>
  <c r="AY863" i="9"/>
  <c r="AZ863" i="9"/>
  <c r="BA863" i="9"/>
  <c r="BB863" i="9"/>
  <c r="BC863" i="9"/>
  <c r="BD863" i="9"/>
  <c r="BE863" i="9"/>
  <c r="BF863" i="9"/>
  <c r="BG863" i="9"/>
  <c r="BH863" i="9"/>
  <c r="BI863" i="9"/>
  <c r="BJ863" i="9"/>
  <c r="BK863" i="9"/>
  <c r="BL863" i="9"/>
  <c r="BM863" i="9"/>
  <c r="BN863" i="9"/>
  <c r="BO863" i="9"/>
  <c r="BP863" i="9"/>
  <c r="BQ863" i="9"/>
  <c r="BR863" i="9"/>
  <c r="BS863" i="9"/>
  <c r="BT863" i="9"/>
  <c r="BU863" i="9"/>
  <c r="C864" i="9"/>
  <c r="AN864" i="9" s="1"/>
  <c r="D864" i="9"/>
  <c r="AO864" i="9" s="1"/>
  <c r="E864" i="9"/>
  <c r="AP864" i="9" s="1"/>
  <c r="AQ864" i="9"/>
  <c r="AR864" i="9"/>
  <c r="AS864" i="9"/>
  <c r="AT864" i="9"/>
  <c r="AU864" i="9"/>
  <c r="AV864" i="9"/>
  <c r="AW864" i="9"/>
  <c r="AX864" i="9"/>
  <c r="AY864" i="9"/>
  <c r="AZ864" i="9"/>
  <c r="BA864" i="9"/>
  <c r="BB864" i="9"/>
  <c r="BC864" i="9"/>
  <c r="BD864" i="9"/>
  <c r="BE864" i="9"/>
  <c r="BF864" i="9"/>
  <c r="BG864" i="9"/>
  <c r="BH864" i="9"/>
  <c r="BI864" i="9"/>
  <c r="BJ864" i="9"/>
  <c r="BK864" i="9"/>
  <c r="BL864" i="9"/>
  <c r="BM864" i="9"/>
  <c r="BN864" i="9"/>
  <c r="BO864" i="9"/>
  <c r="BP864" i="9"/>
  <c r="BQ864" i="9"/>
  <c r="BR864" i="9"/>
  <c r="BS864" i="9"/>
  <c r="BT864" i="9"/>
  <c r="BU864" i="9"/>
  <c r="C865" i="9"/>
  <c r="AN865" i="9" s="1"/>
  <c r="D865" i="9"/>
  <c r="AO865" i="9" s="1"/>
  <c r="E865" i="9"/>
  <c r="AP865" i="9" s="1"/>
  <c r="AQ865" i="9"/>
  <c r="AR865" i="9"/>
  <c r="AS865" i="9"/>
  <c r="AT865" i="9"/>
  <c r="AU865" i="9"/>
  <c r="AV865" i="9"/>
  <c r="AW865" i="9"/>
  <c r="AX865" i="9"/>
  <c r="AY865" i="9"/>
  <c r="AZ865" i="9"/>
  <c r="BA865" i="9"/>
  <c r="BB865" i="9"/>
  <c r="BC865" i="9"/>
  <c r="BD865" i="9"/>
  <c r="BE865" i="9"/>
  <c r="BF865" i="9"/>
  <c r="BG865" i="9"/>
  <c r="BH865" i="9"/>
  <c r="BI865" i="9"/>
  <c r="BJ865" i="9"/>
  <c r="BK865" i="9"/>
  <c r="BL865" i="9"/>
  <c r="BM865" i="9"/>
  <c r="BN865" i="9"/>
  <c r="BO865" i="9"/>
  <c r="BP865" i="9"/>
  <c r="BQ865" i="9"/>
  <c r="BR865" i="9"/>
  <c r="BS865" i="9"/>
  <c r="BT865" i="9"/>
  <c r="BU865" i="9"/>
  <c r="C866" i="9"/>
  <c r="AN866" i="9" s="1"/>
  <c r="D866" i="9"/>
  <c r="AO866" i="9" s="1"/>
  <c r="E866" i="9"/>
  <c r="AP866" i="9" s="1"/>
  <c r="AQ866" i="9"/>
  <c r="AR866" i="9"/>
  <c r="AS866" i="9"/>
  <c r="AT866" i="9"/>
  <c r="AU866" i="9"/>
  <c r="AV866" i="9"/>
  <c r="AW866" i="9"/>
  <c r="AX866" i="9"/>
  <c r="AY866" i="9"/>
  <c r="AZ866" i="9"/>
  <c r="BA866" i="9"/>
  <c r="BB866" i="9"/>
  <c r="BC866" i="9"/>
  <c r="BD866" i="9"/>
  <c r="BE866" i="9"/>
  <c r="BF866" i="9"/>
  <c r="BG866" i="9"/>
  <c r="BH866" i="9"/>
  <c r="BI866" i="9"/>
  <c r="BJ866" i="9"/>
  <c r="BK866" i="9"/>
  <c r="BL866" i="9"/>
  <c r="BM866" i="9"/>
  <c r="BN866" i="9"/>
  <c r="BO866" i="9"/>
  <c r="BP866" i="9"/>
  <c r="BQ866" i="9"/>
  <c r="BR866" i="9"/>
  <c r="BS866" i="9"/>
  <c r="BT866" i="9"/>
  <c r="BU866" i="9"/>
  <c r="C867" i="9"/>
  <c r="AN867" i="9" s="1"/>
  <c r="D867" i="9"/>
  <c r="AO867" i="9" s="1"/>
  <c r="E867" i="9"/>
  <c r="AP867" i="9" s="1"/>
  <c r="AQ867" i="9"/>
  <c r="AR867" i="9"/>
  <c r="AS867" i="9"/>
  <c r="AT867" i="9"/>
  <c r="AU867" i="9"/>
  <c r="AV867" i="9"/>
  <c r="AW867" i="9"/>
  <c r="AX867" i="9"/>
  <c r="AY867" i="9"/>
  <c r="AZ867" i="9"/>
  <c r="BA867" i="9"/>
  <c r="BB867" i="9"/>
  <c r="BC867" i="9"/>
  <c r="BD867" i="9"/>
  <c r="BE867" i="9"/>
  <c r="BF867" i="9"/>
  <c r="BG867" i="9"/>
  <c r="BH867" i="9"/>
  <c r="BI867" i="9"/>
  <c r="BJ867" i="9"/>
  <c r="BK867" i="9"/>
  <c r="BL867" i="9"/>
  <c r="BM867" i="9"/>
  <c r="BN867" i="9"/>
  <c r="BO867" i="9"/>
  <c r="BP867" i="9"/>
  <c r="BQ867" i="9"/>
  <c r="BR867" i="9"/>
  <c r="BS867" i="9"/>
  <c r="BT867" i="9"/>
  <c r="BU867" i="9"/>
  <c r="C868" i="9"/>
  <c r="AN868" i="9" s="1"/>
  <c r="D868" i="9"/>
  <c r="AO868" i="9" s="1"/>
  <c r="E868" i="9"/>
  <c r="AP868" i="9" s="1"/>
  <c r="AQ868" i="9"/>
  <c r="AR868" i="9"/>
  <c r="AS868" i="9"/>
  <c r="AT868" i="9"/>
  <c r="AU868" i="9"/>
  <c r="AV868" i="9"/>
  <c r="AW868" i="9"/>
  <c r="AX868" i="9"/>
  <c r="AY868" i="9"/>
  <c r="AZ868" i="9"/>
  <c r="BA868" i="9"/>
  <c r="BB868" i="9"/>
  <c r="BC868" i="9"/>
  <c r="BD868" i="9"/>
  <c r="BE868" i="9"/>
  <c r="BF868" i="9"/>
  <c r="BG868" i="9"/>
  <c r="BH868" i="9"/>
  <c r="BI868" i="9"/>
  <c r="BJ868" i="9"/>
  <c r="BK868" i="9"/>
  <c r="BL868" i="9"/>
  <c r="BM868" i="9"/>
  <c r="BN868" i="9"/>
  <c r="BO868" i="9"/>
  <c r="BP868" i="9"/>
  <c r="BQ868" i="9"/>
  <c r="BR868" i="9"/>
  <c r="BS868" i="9"/>
  <c r="BT868" i="9"/>
  <c r="BU868" i="9"/>
  <c r="C869" i="9"/>
  <c r="AN869" i="9" s="1"/>
  <c r="D869" i="9"/>
  <c r="AO869" i="9" s="1"/>
  <c r="E869" i="9"/>
  <c r="AP869" i="9" s="1"/>
  <c r="BJ869" i="9"/>
  <c r="AQ869" i="9"/>
  <c r="AR869" i="9"/>
  <c r="AS869" i="9"/>
  <c r="AT869" i="9"/>
  <c r="AU869" i="9"/>
  <c r="AV869" i="9"/>
  <c r="AW869" i="9"/>
  <c r="AX869" i="9"/>
  <c r="AY869" i="9"/>
  <c r="AZ869" i="9"/>
  <c r="BA869" i="9"/>
  <c r="BB869" i="9"/>
  <c r="BC869" i="9"/>
  <c r="BD869" i="9"/>
  <c r="BE869" i="9"/>
  <c r="BF869" i="9"/>
  <c r="BG869" i="9"/>
  <c r="BH869" i="9"/>
  <c r="BI869" i="9"/>
  <c r="BK869" i="9"/>
  <c r="BL869" i="9"/>
  <c r="BM869" i="9"/>
  <c r="BN869" i="9"/>
  <c r="BO869" i="9"/>
  <c r="BP869" i="9"/>
  <c r="BQ869" i="9"/>
  <c r="BR869" i="9"/>
  <c r="BS869" i="9"/>
  <c r="BT869" i="9"/>
  <c r="BU869" i="9"/>
  <c r="C870" i="9"/>
  <c r="D870" i="9"/>
  <c r="AO870" i="9" s="1"/>
  <c r="E870" i="9"/>
  <c r="AP870" i="9" s="1"/>
  <c r="AN870" i="9"/>
  <c r="AQ870" i="9"/>
  <c r="AR870" i="9"/>
  <c r="AS870" i="9"/>
  <c r="AT870" i="9"/>
  <c r="AU870" i="9"/>
  <c r="AV870" i="9"/>
  <c r="AW870" i="9"/>
  <c r="AX870" i="9"/>
  <c r="AY870" i="9"/>
  <c r="AZ870" i="9"/>
  <c r="BA870" i="9"/>
  <c r="BB870" i="9"/>
  <c r="BC870" i="9"/>
  <c r="BD870" i="9"/>
  <c r="BE870" i="9"/>
  <c r="BF870" i="9"/>
  <c r="BG870" i="9"/>
  <c r="BH870" i="9"/>
  <c r="BI870" i="9"/>
  <c r="BJ870" i="9"/>
  <c r="BK870" i="9"/>
  <c r="BL870" i="9"/>
  <c r="BM870" i="9"/>
  <c r="BN870" i="9"/>
  <c r="BO870" i="9"/>
  <c r="BP870" i="9"/>
  <c r="BQ870" i="9"/>
  <c r="BR870" i="9"/>
  <c r="BS870" i="9"/>
  <c r="BT870" i="9"/>
  <c r="BU870" i="9"/>
  <c r="C871" i="9"/>
  <c r="AN871" i="9" s="1"/>
  <c r="D871" i="9"/>
  <c r="AO871" i="9" s="1"/>
  <c r="E871" i="9"/>
  <c r="AP871" i="9" s="1"/>
  <c r="AQ871" i="9"/>
  <c r="AR871" i="9"/>
  <c r="AS871" i="9"/>
  <c r="AT871" i="9"/>
  <c r="AU871" i="9"/>
  <c r="AV871" i="9"/>
  <c r="AW871" i="9"/>
  <c r="AX871" i="9"/>
  <c r="AY871" i="9"/>
  <c r="AZ871" i="9"/>
  <c r="BA871" i="9"/>
  <c r="BB871" i="9"/>
  <c r="BC871" i="9"/>
  <c r="BD871" i="9"/>
  <c r="BE871" i="9"/>
  <c r="BF871" i="9"/>
  <c r="BG871" i="9"/>
  <c r="BH871" i="9"/>
  <c r="BI871" i="9"/>
  <c r="BJ871" i="9"/>
  <c r="BK871" i="9"/>
  <c r="BL871" i="9"/>
  <c r="BM871" i="9"/>
  <c r="BN871" i="9"/>
  <c r="BO871" i="9"/>
  <c r="BP871" i="9"/>
  <c r="BQ871" i="9"/>
  <c r="BR871" i="9"/>
  <c r="BS871" i="9"/>
  <c r="BT871" i="9"/>
  <c r="BU871" i="9"/>
  <c r="C872" i="9"/>
  <c r="AN872" i="9" s="1"/>
  <c r="D872" i="9"/>
  <c r="AO872" i="9" s="1"/>
  <c r="E872" i="9"/>
  <c r="AP872" i="9" s="1"/>
  <c r="AQ872" i="9"/>
  <c r="AR872" i="9"/>
  <c r="AS872" i="9"/>
  <c r="AT872" i="9"/>
  <c r="AU872" i="9"/>
  <c r="AV872" i="9"/>
  <c r="AW872" i="9"/>
  <c r="AX872" i="9"/>
  <c r="AY872" i="9"/>
  <c r="AZ872" i="9"/>
  <c r="BA872" i="9"/>
  <c r="BB872" i="9"/>
  <c r="BC872" i="9"/>
  <c r="BD872" i="9"/>
  <c r="BE872" i="9"/>
  <c r="BF872" i="9"/>
  <c r="BG872" i="9"/>
  <c r="BH872" i="9"/>
  <c r="BI872" i="9"/>
  <c r="BJ872" i="9"/>
  <c r="BK872" i="9"/>
  <c r="BL872" i="9"/>
  <c r="BM872" i="9"/>
  <c r="BN872" i="9"/>
  <c r="BO872" i="9"/>
  <c r="BP872" i="9"/>
  <c r="BQ872" i="9"/>
  <c r="BR872" i="9"/>
  <c r="BS872" i="9"/>
  <c r="BT872" i="9"/>
  <c r="BU872" i="9"/>
  <c r="C873" i="9"/>
  <c r="AN873" i="9" s="1"/>
  <c r="D873" i="9"/>
  <c r="AO873" i="9" s="1"/>
  <c r="E873" i="9"/>
  <c r="AP873" i="9" s="1"/>
  <c r="AQ873" i="9"/>
  <c r="AR873" i="9"/>
  <c r="AS873" i="9"/>
  <c r="AT873" i="9"/>
  <c r="AU873" i="9"/>
  <c r="AV873" i="9"/>
  <c r="AW873" i="9"/>
  <c r="AX873" i="9"/>
  <c r="AY873" i="9"/>
  <c r="AZ873" i="9"/>
  <c r="BA873" i="9"/>
  <c r="BB873" i="9"/>
  <c r="BC873" i="9"/>
  <c r="BD873" i="9"/>
  <c r="BE873" i="9"/>
  <c r="BF873" i="9"/>
  <c r="BG873" i="9"/>
  <c r="BH873" i="9"/>
  <c r="BI873" i="9"/>
  <c r="BJ873" i="9"/>
  <c r="BK873" i="9"/>
  <c r="BL873" i="9"/>
  <c r="BM873" i="9"/>
  <c r="BN873" i="9"/>
  <c r="BO873" i="9"/>
  <c r="BP873" i="9"/>
  <c r="BQ873" i="9"/>
  <c r="BR873" i="9"/>
  <c r="BS873" i="9"/>
  <c r="BT873" i="9"/>
  <c r="BU873" i="9"/>
  <c r="C874" i="9"/>
  <c r="AN874" i="9" s="1"/>
  <c r="D874" i="9"/>
  <c r="AO874" i="9" s="1"/>
  <c r="E874" i="9"/>
  <c r="AP874" i="9" s="1"/>
  <c r="AQ874" i="9"/>
  <c r="AR874" i="9"/>
  <c r="AS874" i="9"/>
  <c r="AT874" i="9"/>
  <c r="AU874" i="9"/>
  <c r="AV874" i="9"/>
  <c r="AW874" i="9"/>
  <c r="AX874" i="9"/>
  <c r="AY874" i="9"/>
  <c r="AZ874" i="9"/>
  <c r="BA874" i="9"/>
  <c r="BB874" i="9"/>
  <c r="BC874" i="9"/>
  <c r="BD874" i="9"/>
  <c r="BE874" i="9"/>
  <c r="BF874" i="9"/>
  <c r="BG874" i="9"/>
  <c r="BH874" i="9"/>
  <c r="BI874" i="9"/>
  <c r="BJ874" i="9"/>
  <c r="BK874" i="9"/>
  <c r="BL874" i="9"/>
  <c r="BM874" i="9"/>
  <c r="BN874" i="9"/>
  <c r="BO874" i="9"/>
  <c r="BP874" i="9"/>
  <c r="BQ874" i="9"/>
  <c r="BR874" i="9"/>
  <c r="BS874" i="9"/>
  <c r="BT874" i="9"/>
  <c r="BU874" i="9"/>
  <c r="C875" i="9"/>
  <c r="AN875" i="9" s="1"/>
  <c r="D875" i="9"/>
  <c r="AO875" i="9" s="1"/>
  <c r="E875" i="9"/>
  <c r="AP875" i="9" s="1"/>
  <c r="AQ875" i="9"/>
  <c r="AR875" i="9"/>
  <c r="AS875" i="9"/>
  <c r="AT875" i="9"/>
  <c r="AU875" i="9"/>
  <c r="AV875" i="9"/>
  <c r="AW875" i="9"/>
  <c r="AX875" i="9"/>
  <c r="AY875" i="9"/>
  <c r="AZ875" i="9"/>
  <c r="BA875" i="9"/>
  <c r="BB875" i="9"/>
  <c r="BC875" i="9"/>
  <c r="BD875" i="9"/>
  <c r="BE875" i="9"/>
  <c r="BF875" i="9"/>
  <c r="BG875" i="9"/>
  <c r="BH875" i="9"/>
  <c r="BI875" i="9"/>
  <c r="BJ875" i="9"/>
  <c r="BK875" i="9"/>
  <c r="BL875" i="9"/>
  <c r="BM875" i="9"/>
  <c r="BN875" i="9"/>
  <c r="BO875" i="9"/>
  <c r="BP875" i="9"/>
  <c r="BQ875" i="9"/>
  <c r="BR875" i="9"/>
  <c r="BS875" i="9"/>
  <c r="BT875" i="9"/>
  <c r="BU875" i="9"/>
  <c r="C876" i="9"/>
  <c r="AN876" i="9" s="1"/>
  <c r="D876" i="9"/>
  <c r="AO876" i="9" s="1"/>
  <c r="E876" i="9"/>
  <c r="AP876" i="9" s="1"/>
  <c r="AQ876" i="9"/>
  <c r="AR876" i="9"/>
  <c r="AS876" i="9"/>
  <c r="AT876" i="9"/>
  <c r="AU876" i="9"/>
  <c r="AV876" i="9"/>
  <c r="AW876" i="9"/>
  <c r="AX876" i="9"/>
  <c r="AY876" i="9"/>
  <c r="AZ876" i="9"/>
  <c r="BA876" i="9"/>
  <c r="BB876" i="9"/>
  <c r="BC876" i="9"/>
  <c r="BD876" i="9"/>
  <c r="BE876" i="9"/>
  <c r="BF876" i="9"/>
  <c r="BG876" i="9"/>
  <c r="BH876" i="9"/>
  <c r="BI876" i="9"/>
  <c r="BJ876" i="9"/>
  <c r="BK876" i="9"/>
  <c r="BL876" i="9"/>
  <c r="BM876" i="9"/>
  <c r="BN876" i="9"/>
  <c r="BO876" i="9"/>
  <c r="BP876" i="9"/>
  <c r="BQ876" i="9"/>
  <c r="BR876" i="9"/>
  <c r="BS876" i="9"/>
  <c r="BT876" i="9"/>
  <c r="BU876" i="9"/>
  <c r="C877" i="9"/>
  <c r="AN877" i="9" s="1"/>
  <c r="D877" i="9"/>
  <c r="AO877" i="9" s="1"/>
  <c r="E877" i="9"/>
  <c r="AP877" i="9" s="1"/>
  <c r="AQ877" i="9"/>
  <c r="AR877" i="9"/>
  <c r="AS877" i="9"/>
  <c r="AT877" i="9"/>
  <c r="AU877" i="9"/>
  <c r="AV877" i="9"/>
  <c r="AW877" i="9"/>
  <c r="AX877" i="9"/>
  <c r="AY877" i="9"/>
  <c r="AZ877" i="9"/>
  <c r="BA877" i="9"/>
  <c r="BB877" i="9"/>
  <c r="BC877" i="9"/>
  <c r="BD877" i="9"/>
  <c r="BE877" i="9"/>
  <c r="BF877" i="9"/>
  <c r="BG877" i="9"/>
  <c r="BH877" i="9"/>
  <c r="BI877" i="9"/>
  <c r="BJ877" i="9"/>
  <c r="BK877" i="9"/>
  <c r="BL877" i="9"/>
  <c r="BM877" i="9"/>
  <c r="BN877" i="9"/>
  <c r="BO877" i="9"/>
  <c r="BP877" i="9"/>
  <c r="BQ877" i="9"/>
  <c r="BR877" i="9"/>
  <c r="BS877" i="9"/>
  <c r="BT877" i="9"/>
  <c r="BU877" i="9"/>
  <c r="C878" i="9"/>
  <c r="AN878" i="9" s="1"/>
  <c r="D878" i="9"/>
  <c r="AO878" i="9" s="1"/>
  <c r="E878" i="9"/>
  <c r="AP878" i="9" s="1"/>
  <c r="AQ878" i="9"/>
  <c r="AR878" i="9"/>
  <c r="AS878" i="9"/>
  <c r="AT878" i="9"/>
  <c r="AU878" i="9"/>
  <c r="AV878" i="9"/>
  <c r="AW878" i="9"/>
  <c r="AX878" i="9"/>
  <c r="AY878" i="9"/>
  <c r="AZ878" i="9"/>
  <c r="BA878" i="9"/>
  <c r="BB878" i="9"/>
  <c r="BC878" i="9"/>
  <c r="BD878" i="9"/>
  <c r="BE878" i="9"/>
  <c r="BF878" i="9"/>
  <c r="BG878" i="9"/>
  <c r="BH878" i="9"/>
  <c r="BI878" i="9"/>
  <c r="BJ878" i="9"/>
  <c r="BK878" i="9"/>
  <c r="BL878" i="9"/>
  <c r="BM878" i="9"/>
  <c r="BN878" i="9"/>
  <c r="BO878" i="9"/>
  <c r="BP878" i="9"/>
  <c r="BQ878" i="9"/>
  <c r="BR878" i="9"/>
  <c r="BS878" i="9"/>
  <c r="BT878" i="9"/>
  <c r="BU878" i="9"/>
  <c r="C879" i="9"/>
  <c r="AN879" i="9" s="1"/>
  <c r="D879" i="9"/>
  <c r="AO879" i="9" s="1"/>
  <c r="E879" i="9"/>
  <c r="AP879" i="9" s="1"/>
  <c r="AQ879" i="9"/>
  <c r="AR879" i="9"/>
  <c r="AS879" i="9"/>
  <c r="AT879" i="9"/>
  <c r="AU879" i="9"/>
  <c r="AV879" i="9"/>
  <c r="AW879" i="9"/>
  <c r="AX879" i="9"/>
  <c r="AY879" i="9"/>
  <c r="AZ879" i="9"/>
  <c r="BA879" i="9"/>
  <c r="BE879" i="9"/>
  <c r="BK879" i="9"/>
  <c r="BM879" i="9"/>
  <c r="BQ879" i="9"/>
  <c r="BB879" i="9"/>
  <c r="BC879" i="9"/>
  <c r="BD879" i="9"/>
  <c r="BF879" i="9"/>
  <c r="BG879" i="9"/>
  <c r="BH879" i="9"/>
  <c r="BI879" i="9"/>
  <c r="BJ879" i="9"/>
  <c r="BL879" i="9"/>
  <c r="BN879" i="9"/>
  <c r="BO879" i="9"/>
  <c r="BP879" i="9"/>
  <c r="BR879" i="9"/>
  <c r="BS879" i="9"/>
  <c r="BT879" i="9"/>
  <c r="BU879" i="9"/>
  <c r="C880" i="9"/>
  <c r="AN880" i="9" s="1"/>
  <c r="D880" i="9"/>
  <c r="AO880" i="9" s="1"/>
  <c r="E880" i="9"/>
  <c r="AP880" i="9" s="1"/>
  <c r="AQ880" i="9"/>
  <c r="AR880" i="9"/>
  <c r="AS880" i="9"/>
  <c r="AT880" i="9"/>
  <c r="AU880" i="9"/>
  <c r="AV880" i="9"/>
  <c r="AW880" i="9"/>
  <c r="AX880" i="9"/>
  <c r="AY880" i="9"/>
  <c r="AZ880" i="9"/>
  <c r="BA880" i="9"/>
  <c r="BB880" i="9"/>
  <c r="BC880" i="9"/>
  <c r="BD880" i="9"/>
  <c r="BE880" i="9"/>
  <c r="BF880" i="9"/>
  <c r="BG880" i="9"/>
  <c r="BH880" i="9"/>
  <c r="BI880" i="9"/>
  <c r="BJ880" i="9"/>
  <c r="BK880" i="9"/>
  <c r="BL880" i="9"/>
  <c r="BM880" i="9"/>
  <c r="BN880" i="9"/>
  <c r="BO880" i="9"/>
  <c r="BP880" i="9"/>
  <c r="BQ880" i="9"/>
  <c r="BR880" i="9"/>
  <c r="BS880" i="9"/>
  <c r="BT880" i="9"/>
  <c r="BU880" i="9"/>
  <c r="C881" i="9"/>
  <c r="AN881" i="9" s="1"/>
  <c r="D881" i="9"/>
  <c r="AO881" i="9" s="1"/>
  <c r="E881" i="9"/>
  <c r="AP881" i="9" s="1"/>
  <c r="BS881" i="9"/>
  <c r="AQ881" i="9"/>
  <c r="AR881" i="9"/>
  <c r="AS881" i="9"/>
  <c r="AT881" i="9"/>
  <c r="AU881" i="9"/>
  <c r="AV881" i="9"/>
  <c r="AW881" i="9"/>
  <c r="AX881" i="9"/>
  <c r="AY881" i="9"/>
  <c r="AZ881" i="9"/>
  <c r="BA881" i="9"/>
  <c r="BB881" i="9"/>
  <c r="BC881" i="9"/>
  <c r="BD881" i="9"/>
  <c r="BE881" i="9"/>
  <c r="BF881" i="9"/>
  <c r="BG881" i="9"/>
  <c r="BH881" i="9"/>
  <c r="BI881" i="9"/>
  <c r="BJ881" i="9"/>
  <c r="BK881" i="9"/>
  <c r="BL881" i="9"/>
  <c r="BM881" i="9"/>
  <c r="BN881" i="9"/>
  <c r="BO881" i="9"/>
  <c r="BP881" i="9"/>
  <c r="BQ881" i="9"/>
  <c r="BR881" i="9"/>
  <c r="BT881" i="9"/>
  <c r="BU881" i="9"/>
  <c r="C882" i="9"/>
  <c r="D882" i="9"/>
  <c r="AO882" i="9" s="1"/>
  <c r="E882" i="9"/>
  <c r="AP882" i="9" s="1"/>
  <c r="AQ882" i="9"/>
  <c r="AR882" i="9"/>
  <c r="AS882" i="9"/>
  <c r="AT882" i="9"/>
  <c r="AU882" i="9"/>
  <c r="AV882" i="9"/>
  <c r="AW882" i="9"/>
  <c r="AX882" i="9"/>
  <c r="AY882" i="9"/>
  <c r="AZ882" i="9"/>
  <c r="BA882" i="9"/>
  <c r="BB882" i="9"/>
  <c r="BC882" i="9"/>
  <c r="BD882" i="9"/>
  <c r="BE882" i="9"/>
  <c r="BF882" i="9"/>
  <c r="BG882" i="9"/>
  <c r="BH882" i="9"/>
  <c r="BI882" i="9"/>
  <c r="BJ882" i="9"/>
  <c r="BK882" i="9"/>
  <c r="BL882" i="9"/>
  <c r="BM882" i="9"/>
  <c r="BN882" i="9"/>
  <c r="BO882" i="9"/>
  <c r="BP882" i="9"/>
  <c r="BQ882" i="9"/>
  <c r="BR882" i="9"/>
  <c r="BS882" i="9"/>
  <c r="BT882" i="9"/>
  <c r="BU882" i="9"/>
  <c r="C883" i="9"/>
  <c r="AN883" i="9" s="1"/>
  <c r="D883" i="9"/>
  <c r="AO883" i="9" s="1"/>
  <c r="E883" i="9"/>
  <c r="AP883" i="9" s="1"/>
  <c r="AQ883" i="9"/>
  <c r="AR883" i="9"/>
  <c r="AS883" i="9"/>
  <c r="AT883" i="9"/>
  <c r="AU883" i="9"/>
  <c r="AV883" i="9"/>
  <c r="AW883" i="9"/>
  <c r="AX883" i="9"/>
  <c r="AY883" i="9"/>
  <c r="AZ883" i="9"/>
  <c r="BA883" i="9"/>
  <c r="BB883" i="9"/>
  <c r="BC883" i="9"/>
  <c r="BD883" i="9"/>
  <c r="BE883" i="9"/>
  <c r="BF883" i="9"/>
  <c r="BG883" i="9"/>
  <c r="BH883" i="9"/>
  <c r="BI883" i="9"/>
  <c r="BJ883" i="9"/>
  <c r="BK883" i="9"/>
  <c r="BL883" i="9"/>
  <c r="BM883" i="9"/>
  <c r="BN883" i="9"/>
  <c r="BO883" i="9"/>
  <c r="BP883" i="9"/>
  <c r="BQ883" i="9"/>
  <c r="BR883" i="9"/>
  <c r="BS883" i="9"/>
  <c r="BT883" i="9"/>
  <c r="BU883" i="9"/>
  <c r="C884" i="9"/>
  <c r="AN884" i="9" s="1"/>
  <c r="D884" i="9"/>
  <c r="AO884" i="9" s="1"/>
  <c r="E884" i="9"/>
  <c r="AP884" i="9" s="1"/>
  <c r="AQ884" i="9"/>
  <c r="AR884" i="9"/>
  <c r="AS884" i="9"/>
  <c r="AT884" i="9"/>
  <c r="AU884" i="9"/>
  <c r="AV884" i="9"/>
  <c r="AW884" i="9"/>
  <c r="AX884" i="9"/>
  <c r="AY884" i="9"/>
  <c r="AZ884" i="9"/>
  <c r="BA884" i="9"/>
  <c r="BB884" i="9"/>
  <c r="BC884" i="9"/>
  <c r="BD884" i="9"/>
  <c r="BE884" i="9"/>
  <c r="BF884" i="9"/>
  <c r="BG884" i="9"/>
  <c r="BH884" i="9"/>
  <c r="BI884" i="9"/>
  <c r="BJ884" i="9"/>
  <c r="BK884" i="9"/>
  <c r="BL884" i="9"/>
  <c r="BM884" i="9"/>
  <c r="BN884" i="9"/>
  <c r="BO884" i="9"/>
  <c r="BP884" i="9"/>
  <c r="BQ884" i="9"/>
  <c r="BR884" i="9"/>
  <c r="BS884" i="9"/>
  <c r="BT884" i="9"/>
  <c r="BU884" i="9"/>
  <c r="C885" i="9"/>
  <c r="AN885" i="9" s="1"/>
  <c r="D885" i="9"/>
  <c r="AO885" i="9" s="1"/>
  <c r="E885" i="9"/>
  <c r="AP885" i="9" s="1"/>
  <c r="AQ885" i="9"/>
  <c r="AR885" i="9"/>
  <c r="AS885" i="9"/>
  <c r="AT885" i="9"/>
  <c r="AU885" i="9"/>
  <c r="AV885" i="9"/>
  <c r="AW885" i="9"/>
  <c r="AX885" i="9"/>
  <c r="AY885" i="9"/>
  <c r="AZ885" i="9"/>
  <c r="BA885" i="9"/>
  <c r="BB885" i="9"/>
  <c r="BC885" i="9"/>
  <c r="BD885" i="9"/>
  <c r="BE885" i="9"/>
  <c r="BF885" i="9"/>
  <c r="BG885" i="9"/>
  <c r="BH885" i="9"/>
  <c r="BI885" i="9"/>
  <c r="BJ885" i="9"/>
  <c r="BK885" i="9"/>
  <c r="BL885" i="9"/>
  <c r="BM885" i="9"/>
  <c r="BN885" i="9"/>
  <c r="BO885" i="9"/>
  <c r="BP885" i="9"/>
  <c r="BQ885" i="9"/>
  <c r="BR885" i="9"/>
  <c r="BS885" i="9"/>
  <c r="BT885" i="9"/>
  <c r="BU885" i="9"/>
  <c r="C886" i="9"/>
  <c r="D886" i="9"/>
  <c r="AO886" i="9" s="1"/>
  <c r="E886" i="9"/>
  <c r="AP886" i="9" s="1"/>
  <c r="AQ886" i="9"/>
  <c r="AR886" i="9"/>
  <c r="AS886" i="9"/>
  <c r="AT886" i="9"/>
  <c r="AU886" i="9"/>
  <c r="AV886" i="9"/>
  <c r="AW886" i="9"/>
  <c r="AX886" i="9"/>
  <c r="AY886" i="9"/>
  <c r="AZ886" i="9"/>
  <c r="BA886" i="9"/>
  <c r="BB886" i="9"/>
  <c r="BC886" i="9"/>
  <c r="BD886" i="9"/>
  <c r="BE886" i="9"/>
  <c r="BF886" i="9"/>
  <c r="BG886" i="9"/>
  <c r="BH886" i="9"/>
  <c r="BI886" i="9"/>
  <c r="BJ886" i="9"/>
  <c r="BK886" i="9"/>
  <c r="BL886" i="9"/>
  <c r="BM886" i="9"/>
  <c r="BN886" i="9"/>
  <c r="BO886" i="9"/>
  <c r="BP886" i="9"/>
  <c r="BQ886" i="9"/>
  <c r="BR886" i="9"/>
  <c r="BS886" i="9"/>
  <c r="BT886" i="9"/>
  <c r="BU886" i="9"/>
  <c r="C887" i="9"/>
  <c r="D887" i="9"/>
  <c r="E887" i="9"/>
  <c r="BK887" i="9"/>
  <c r="BL887" i="9"/>
  <c r="BM887" i="9"/>
  <c r="BN887" i="9"/>
  <c r="BO887" i="9"/>
  <c r="BP887" i="9"/>
  <c r="BQ887" i="9"/>
  <c r="BR887" i="9"/>
  <c r="BS887" i="9"/>
  <c r="BT887" i="9"/>
  <c r="BU887" i="9"/>
  <c r="AN887" i="9"/>
  <c r="AO887" i="9"/>
  <c r="AP887" i="9"/>
  <c r="AQ887" i="9"/>
  <c r="AR887" i="9"/>
  <c r="AS887" i="9"/>
  <c r="AT887" i="9"/>
  <c r="AU887" i="9"/>
  <c r="AV887" i="9"/>
  <c r="AW887" i="9"/>
  <c r="AX887" i="9"/>
  <c r="AY887" i="9"/>
  <c r="AZ887" i="9"/>
  <c r="BA887" i="9"/>
  <c r="BB887" i="9"/>
  <c r="BC887" i="9"/>
  <c r="BD887" i="9"/>
  <c r="BE887" i="9"/>
  <c r="BF887" i="9"/>
  <c r="BG887" i="9"/>
  <c r="BH887" i="9"/>
  <c r="BI887" i="9"/>
  <c r="BJ887" i="9"/>
  <c r="C888" i="9"/>
  <c r="AN888" i="9" s="1"/>
  <c r="D888" i="9"/>
  <c r="AO888" i="9" s="1"/>
  <c r="E888" i="9"/>
  <c r="AP888" i="9" s="1"/>
  <c r="BQ888" i="9"/>
  <c r="AQ888" i="9"/>
  <c r="AR888" i="9"/>
  <c r="AS888" i="9"/>
  <c r="AT888" i="9"/>
  <c r="AU888" i="9"/>
  <c r="AV888" i="9"/>
  <c r="AW888" i="9"/>
  <c r="AX888" i="9"/>
  <c r="AY888" i="9"/>
  <c r="AZ888" i="9"/>
  <c r="BA888" i="9"/>
  <c r="BB888" i="9"/>
  <c r="BC888" i="9"/>
  <c r="BD888" i="9"/>
  <c r="BE888" i="9"/>
  <c r="BF888" i="9"/>
  <c r="BG888" i="9"/>
  <c r="BH888" i="9"/>
  <c r="BI888" i="9"/>
  <c r="BJ888" i="9"/>
  <c r="BK888" i="9"/>
  <c r="BL888" i="9"/>
  <c r="BM888" i="9"/>
  <c r="BN888" i="9"/>
  <c r="BO888" i="9"/>
  <c r="BP888" i="9"/>
  <c r="BR888" i="9"/>
  <c r="BS888" i="9"/>
  <c r="BT888" i="9"/>
  <c r="BU888" i="9"/>
  <c r="C889" i="9"/>
  <c r="AN889" i="9" s="1"/>
  <c r="D889" i="9"/>
  <c r="AO889" i="9" s="1"/>
  <c r="E889" i="9"/>
  <c r="AP889" i="9" s="1"/>
  <c r="AZ889" i="9"/>
  <c r="AQ889" i="9"/>
  <c r="AR889" i="9"/>
  <c r="AS889" i="9"/>
  <c r="AT889" i="9"/>
  <c r="AU889" i="9"/>
  <c r="AV889" i="9"/>
  <c r="AW889" i="9"/>
  <c r="AX889" i="9"/>
  <c r="AY889" i="9"/>
  <c r="BA889" i="9"/>
  <c r="BB889" i="9"/>
  <c r="BC889" i="9"/>
  <c r="BD889" i="9"/>
  <c r="BE889" i="9"/>
  <c r="BF889" i="9"/>
  <c r="BG889" i="9"/>
  <c r="BH889" i="9"/>
  <c r="BI889" i="9"/>
  <c r="BJ889" i="9"/>
  <c r="BK889" i="9"/>
  <c r="BL889" i="9"/>
  <c r="BM889" i="9"/>
  <c r="BN889" i="9"/>
  <c r="BO889" i="9"/>
  <c r="BP889" i="9"/>
  <c r="BQ889" i="9"/>
  <c r="BR889" i="9"/>
  <c r="BS889" i="9"/>
  <c r="BT889" i="9"/>
  <c r="BU889" i="9"/>
  <c r="C890" i="9"/>
  <c r="AN890" i="9" s="1"/>
  <c r="D890" i="9"/>
  <c r="AO890" i="9" s="1"/>
  <c r="E890" i="9"/>
  <c r="AP890" i="9" s="1"/>
  <c r="BE890" i="9"/>
  <c r="BM890" i="9"/>
  <c r="AQ890" i="9"/>
  <c r="AR890" i="9"/>
  <c r="AS890" i="9"/>
  <c r="AT890" i="9"/>
  <c r="AU890" i="9"/>
  <c r="AV890" i="9"/>
  <c r="AW890" i="9"/>
  <c r="AX890" i="9"/>
  <c r="AY890" i="9"/>
  <c r="AZ890" i="9"/>
  <c r="BA890" i="9"/>
  <c r="BB890" i="9"/>
  <c r="BC890" i="9"/>
  <c r="BD890" i="9"/>
  <c r="BF890" i="9"/>
  <c r="BG890" i="9"/>
  <c r="BH890" i="9"/>
  <c r="BI890" i="9"/>
  <c r="BJ890" i="9"/>
  <c r="BK890" i="9"/>
  <c r="BL890" i="9"/>
  <c r="BN890" i="9"/>
  <c r="BO890" i="9"/>
  <c r="BP890" i="9"/>
  <c r="BQ890" i="9"/>
  <c r="BR890" i="9"/>
  <c r="BS890" i="9"/>
  <c r="BT890" i="9"/>
  <c r="BU890" i="9"/>
  <c r="C891" i="9"/>
  <c r="AN891" i="9" s="1"/>
  <c r="D891" i="9"/>
  <c r="AO891" i="9" s="1"/>
  <c r="E891" i="9"/>
  <c r="AP891" i="9" s="1"/>
  <c r="BL891" i="9"/>
  <c r="AQ891" i="9"/>
  <c r="AR891" i="9"/>
  <c r="AS891" i="9"/>
  <c r="AT891" i="9"/>
  <c r="AU891" i="9"/>
  <c r="AV891" i="9"/>
  <c r="AW891" i="9"/>
  <c r="AX891" i="9"/>
  <c r="AY891" i="9"/>
  <c r="AZ891" i="9"/>
  <c r="BA891" i="9"/>
  <c r="BB891" i="9"/>
  <c r="BC891" i="9"/>
  <c r="BD891" i="9"/>
  <c r="BE891" i="9"/>
  <c r="BF891" i="9"/>
  <c r="BG891" i="9"/>
  <c r="BH891" i="9"/>
  <c r="BI891" i="9"/>
  <c r="BJ891" i="9"/>
  <c r="BK891" i="9"/>
  <c r="BM891" i="9"/>
  <c r="BN891" i="9"/>
  <c r="BO891" i="9"/>
  <c r="BP891" i="9"/>
  <c r="BQ891" i="9"/>
  <c r="BR891" i="9"/>
  <c r="BS891" i="9"/>
  <c r="BT891" i="9"/>
  <c r="BU891" i="9"/>
  <c r="C892" i="9"/>
  <c r="AN892" i="9" s="1"/>
  <c r="D892" i="9"/>
  <c r="AO892" i="9" s="1"/>
  <c r="E892" i="9"/>
  <c r="AP892" i="9" s="1"/>
  <c r="AT892" i="9"/>
  <c r="AQ892" i="9"/>
  <c r="AR892" i="9"/>
  <c r="AS892" i="9"/>
  <c r="AU892" i="9"/>
  <c r="AV892" i="9"/>
  <c r="AW892" i="9"/>
  <c r="AX892" i="9"/>
  <c r="AY892" i="9"/>
  <c r="AZ892" i="9"/>
  <c r="BA892" i="9"/>
  <c r="BB892" i="9"/>
  <c r="BC892" i="9"/>
  <c r="BD892" i="9"/>
  <c r="BE892" i="9"/>
  <c r="BF892" i="9"/>
  <c r="BG892" i="9"/>
  <c r="BH892" i="9"/>
  <c r="BI892" i="9"/>
  <c r="BJ892" i="9"/>
  <c r="BK892" i="9"/>
  <c r="BL892" i="9"/>
  <c r="BM892" i="9"/>
  <c r="BN892" i="9"/>
  <c r="BO892" i="9"/>
  <c r="BP892" i="9"/>
  <c r="BQ892" i="9"/>
  <c r="BR892" i="9"/>
  <c r="BS892" i="9"/>
  <c r="BT892" i="9"/>
  <c r="BU892" i="9"/>
  <c r="C893" i="9"/>
  <c r="AN893" i="9" s="1"/>
  <c r="D893" i="9"/>
  <c r="AO893" i="9" s="1"/>
  <c r="E893" i="9"/>
  <c r="AP893" i="9" s="1"/>
  <c r="BS893" i="9"/>
  <c r="AQ893" i="9"/>
  <c r="AR893" i="9"/>
  <c r="AS893" i="9"/>
  <c r="AT893" i="9"/>
  <c r="AU893" i="9"/>
  <c r="AV893" i="9"/>
  <c r="AW893" i="9"/>
  <c r="AX893" i="9"/>
  <c r="AY893" i="9"/>
  <c r="AZ893" i="9"/>
  <c r="BA893" i="9"/>
  <c r="BB893" i="9"/>
  <c r="BC893" i="9"/>
  <c r="BD893" i="9"/>
  <c r="BE893" i="9"/>
  <c r="BF893" i="9"/>
  <c r="BG893" i="9"/>
  <c r="BH893" i="9"/>
  <c r="BI893" i="9"/>
  <c r="BJ893" i="9"/>
  <c r="BK893" i="9"/>
  <c r="BL893" i="9"/>
  <c r="BM893" i="9"/>
  <c r="BN893" i="9"/>
  <c r="BO893" i="9"/>
  <c r="BP893" i="9"/>
  <c r="BQ893" i="9"/>
  <c r="BR893" i="9"/>
  <c r="BT893" i="9"/>
  <c r="BU893" i="9"/>
  <c r="C894" i="9"/>
  <c r="AN894" i="9" s="1"/>
  <c r="D894" i="9"/>
  <c r="E894" i="9"/>
  <c r="AP894" i="9" s="1"/>
  <c r="BC894" i="9"/>
  <c r="BF894" i="9"/>
  <c r="AO894" i="9"/>
  <c r="AQ894" i="9"/>
  <c r="AR894" i="9"/>
  <c r="AS894" i="9"/>
  <c r="AT894" i="9"/>
  <c r="AU894" i="9"/>
  <c r="AV894" i="9"/>
  <c r="AW894" i="9"/>
  <c r="AX894" i="9"/>
  <c r="AY894" i="9"/>
  <c r="AZ894" i="9"/>
  <c r="BA894" i="9"/>
  <c r="BB894" i="9"/>
  <c r="BD894" i="9"/>
  <c r="BE894" i="9"/>
  <c r="BG894" i="9"/>
  <c r="BH894" i="9"/>
  <c r="BI894" i="9"/>
  <c r="BJ894" i="9"/>
  <c r="BK894" i="9"/>
  <c r="BL894" i="9"/>
  <c r="BM894" i="9"/>
  <c r="BN894" i="9"/>
  <c r="BO894" i="9"/>
  <c r="BP894" i="9"/>
  <c r="BQ894" i="9"/>
  <c r="BR894" i="9"/>
  <c r="BS894" i="9"/>
  <c r="BT894" i="9"/>
  <c r="BU894" i="9"/>
  <c r="C895" i="9"/>
  <c r="AN895" i="9" s="1"/>
  <c r="D895" i="9"/>
  <c r="AO895" i="9" s="1"/>
  <c r="E895" i="9"/>
  <c r="AP895" i="9" s="1"/>
  <c r="AQ895" i="9"/>
  <c r="AR895" i="9"/>
  <c r="AS895" i="9"/>
  <c r="AT895" i="9"/>
  <c r="AU895" i="9"/>
  <c r="AV895" i="9"/>
  <c r="AW895" i="9"/>
  <c r="AX895" i="9"/>
  <c r="AY895" i="9"/>
  <c r="AZ895" i="9"/>
  <c r="BA895" i="9"/>
  <c r="BB895" i="9"/>
  <c r="BC895" i="9"/>
  <c r="BD895" i="9"/>
  <c r="BE895" i="9"/>
  <c r="BF895" i="9"/>
  <c r="BG895" i="9"/>
  <c r="BH895" i="9"/>
  <c r="BI895" i="9"/>
  <c r="BJ895" i="9"/>
  <c r="BK895" i="9"/>
  <c r="BL895" i="9"/>
  <c r="BM895" i="9"/>
  <c r="BN895" i="9"/>
  <c r="BO895" i="9"/>
  <c r="BP895" i="9"/>
  <c r="BQ895" i="9"/>
  <c r="BR895" i="9"/>
  <c r="BS895" i="9"/>
  <c r="BT895" i="9"/>
  <c r="BU895" i="9"/>
  <c r="C896" i="9"/>
  <c r="AN896" i="9" s="1"/>
  <c r="D896" i="9"/>
  <c r="AO896" i="9" s="1"/>
  <c r="E896" i="9"/>
  <c r="AP896" i="9" s="1"/>
  <c r="AQ896" i="9"/>
  <c r="AR896" i="9"/>
  <c r="AS896" i="9"/>
  <c r="AT896" i="9"/>
  <c r="AU896" i="9"/>
  <c r="AV896" i="9"/>
  <c r="AW896" i="9"/>
  <c r="AX896" i="9"/>
  <c r="AY896" i="9"/>
  <c r="AZ896" i="9"/>
  <c r="BA896" i="9"/>
  <c r="BB896" i="9"/>
  <c r="BC896" i="9"/>
  <c r="BD896" i="9"/>
  <c r="BE896" i="9"/>
  <c r="BF896" i="9"/>
  <c r="BG896" i="9"/>
  <c r="BH896" i="9"/>
  <c r="BI896" i="9"/>
  <c r="BJ896" i="9"/>
  <c r="BK896" i="9"/>
  <c r="BL896" i="9"/>
  <c r="BM896" i="9"/>
  <c r="BN896" i="9"/>
  <c r="BO896" i="9"/>
  <c r="BP896" i="9"/>
  <c r="BQ896" i="9"/>
  <c r="BR896" i="9"/>
  <c r="BS896" i="9"/>
  <c r="BT896" i="9"/>
  <c r="BU896" i="9"/>
  <c r="C897" i="9"/>
  <c r="AN897" i="9" s="1"/>
  <c r="D897" i="9"/>
  <c r="AO897" i="9" s="1"/>
  <c r="E897" i="9"/>
  <c r="AP897" i="9" s="1"/>
  <c r="AV897" i="9"/>
  <c r="AQ897" i="9"/>
  <c r="AR897" i="9"/>
  <c r="AS897" i="9"/>
  <c r="AT897" i="9"/>
  <c r="AU897" i="9"/>
  <c r="AW897" i="9"/>
  <c r="AX897" i="9"/>
  <c r="AY897" i="9"/>
  <c r="AZ897" i="9"/>
  <c r="BA897" i="9"/>
  <c r="BB897" i="9"/>
  <c r="BC897" i="9"/>
  <c r="BD897" i="9"/>
  <c r="BE897" i="9"/>
  <c r="BF897" i="9"/>
  <c r="BG897" i="9"/>
  <c r="BH897" i="9"/>
  <c r="BI897" i="9"/>
  <c r="BJ897" i="9"/>
  <c r="BK897" i="9"/>
  <c r="BL897" i="9"/>
  <c r="BM897" i="9"/>
  <c r="BN897" i="9"/>
  <c r="BO897" i="9"/>
  <c r="BP897" i="9"/>
  <c r="BQ897" i="9"/>
  <c r="BR897" i="9"/>
  <c r="BS897" i="9"/>
  <c r="BT897" i="9"/>
  <c r="BU897" i="9"/>
  <c r="C898" i="9"/>
  <c r="D898" i="9"/>
  <c r="AO898" i="9" s="1"/>
  <c r="E898" i="9"/>
  <c r="AP898" i="9" s="1"/>
  <c r="BB898" i="9"/>
  <c r="AN898" i="9"/>
  <c r="AQ898" i="9"/>
  <c r="AR898" i="9"/>
  <c r="AS898" i="9"/>
  <c r="AT898" i="9"/>
  <c r="AU898" i="9"/>
  <c r="AV898" i="9"/>
  <c r="AW898" i="9"/>
  <c r="AX898" i="9"/>
  <c r="AY898" i="9"/>
  <c r="AZ898" i="9"/>
  <c r="BA898" i="9"/>
  <c r="BC898" i="9"/>
  <c r="BD898" i="9"/>
  <c r="BE898" i="9"/>
  <c r="BF898" i="9"/>
  <c r="BG898" i="9"/>
  <c r="BH898" i="9"/>
  <c r="BI898" i="9"/>
  <c r="BJ898" i="9"/>
  <c r="BK898" i="9"/>
  <c r="BL898" i="9"/>
  <c r="BM898" i="9"/>
  <c r="BN898" i="9"/>
  <c r="BO898" i="9"/>
  <c r="BP898" i="9"/>
  <c r="BQ898" i="9"/>
  <c r="BR898" i="9"/>
  <c r="BS898" i="9"/>
  <c r="BT898" i="9"/>
  <c r="BU898" i="9"/>
  <c r="C899" i="9"/>
  <c r="AN899" i="9" s="1"/>
  <c r="D899" i="9"/>
  <c r="AO899" i="9" s="1"/>
  <c r="E899" i="9"/>
  <c r="AP899" i="9" s="1"/>
  <c r="AR899" i="9"/>
  <c r="AQ899" i="9"/>
  <c r="AS899" i="9"/>
  <c r="AT899" i="9"/>
  <c r="AU899" i="9"/>
  <c r="AV899" i="9"/>
  <c r="AW899" i="9"/>
  <c r="AX899" i="9"/>
  <c r="AY899" i="9"/>
  <c r="AZ899" i="9"/>
  <c r="BA899" i="9"/>
  <c r="BB899" i="9"/>
  <c r="BC899" i="9"/>
  <c r="BD899" i="9"/>
  <c r="BE899" i="9"/>
  <c r="BF899" i="9"/>
  <c r="BG899" i="9"/>
  <c r="BH899" i="9"/>
  <c r="BI899" i="9"/>
  <c r="BJ899" i="9"/>
  <c r="BK899" i="9"/>
  <c r="BL899" i="9"/>
  <c r="BM899" i="9"/>
  <c r="BN899" i="9"/>
  <c r="BO899" i="9"/>
  <c r="BP899" i="9"/>
  <c r="BQ899" i="9"/>
  <c r="BR899" i="9"/>
  <c r="BS899" i="9"/>
  <c r="BT899" i="9"/>
  <c r="BU899" i="9"/>
  <c r="C900" i="9"/>
  <c r="AN900" i="9" s="1"/>
  <c r="D900" i="9"/>
  <c r="AO900" i="9" s="1"/>
  <c r="E900" i="9"/>
  <c r="AP900" i="9" s="1"/>
  <c r="AQ900" i="9"/>
  <c r="AR900" i="9"/>
  <c r="AS900" i="9"/>
  <c r="AT900" i="9"/>
  <c r="AU900" i="9"/>
  <c r="AV900" i="9"/>
  <c r="AW900" i="9"/>
  <c r="AX900" i="9"/>
  <c r="AY900" i="9"/>
  <c r="AZ900" i="9"/>
  <c r="BA900" i="9"/>
  <c r="BB900" i="9"/>
  <c r="BC900" i="9"/>
  <c r="BD900" i="9"/>
  <c r="BE900" i="9"/>
  <c r="BF900" i="9"/>
  <c r="BG900" i="9"/>
  <c r="BH900" i="9"/>
  <c r="BI900" i="9"/>
  <c r="BJ900" i="9"/>
  <c r="BK900" i="9"/>
  <c r="BL900" i="9"/>
  <c r="BM900" i="9"/>
  <c r="BN900" i="9"/>
  <c r="BO900" i="9"/>
  <c r="BP900" i="9"/>
  <c r="BQ900" i="9"/>
  <c r="BR900" i="9"/>
  <c r="BS900" i="9"/>
  <c r="BT900" i="9"/>
  <c r="BU900" i="9"/>
  <c r="C901" i="9"/>
  <c r="AN901" i="9" s="1"/>
  <c r="D901" i="9"/>
  <c r="AO901" i="9" s="1"/>
  <c r="E901" i="9"/>
  <c r="AP901" i="9" s="1"/>
  <c r="AQ901" i="9"/>
  <c r="AR901" i="9"/>
  <c r="AS901" i="9"/>
  <c r="AT901" i="9"/>
  <c r="AU901" i="9"/>
  <c r="AV901" i="9"/>
  <c r="AW901" i="9"/>
  <c r="AX901" i="9"/>
  <c r="AY901" i="9"/>
  <c r="AZ901" i="9"/>
  <c r="BA901" i="9"/>
  <c r="BB901" i="9"/>
  <c r="BC901" i="9"/>
  <c r="BD901" i="9"/>
  <c r="BE901" i="9"/>
  <c r="BF901" i="9"/>
  <c r="BG901" i="9"/>
  <c r="BH901" i="9"/>
  <c r="BI901" i="9"/>
  <c r="BJ901" i="9"/>
  <c r="BK901" i="9"/>
  <c r="BL901" i="9"/>
  <c r="BM901" i="9"/>
  <c r="BN901" i="9"/>
  <c r="BO901" i="9"/>
  <c r="BP901" i="9"/>
  <c r="BQ901" i="9"/>
  <c r="BR901" i="9"/>
  <c r="BS901" i="9"/>
  <c r="BT901" i="9"/>
  <c r="BU901" i="9"/>
  <c r="C902" i="9"/>
  <c r="AN902" i="9" s="1"/>
  <c r="D902" i="9"/>
  <c r="AO902" i="9" s="1"/>
  <c r="E902" i="9"/>
  <c r="AP902" i="9" s="1"/>
  <c r="AQ902" i="9"/>
  <c r="AR902" i="9"/>
  <c r="AS902" i="9"/>
  <c r="AT902" i="9"/>
  <c r="AU902" i="9"/>
  <c r="AV902" i="9"/>
  <c r="AW902" i="9"/>
  <c r="AX902" i="9"/>
  <c r="AY902" i="9"/>
  <c r="AZ902" i="9"/>
  <c r="BA902" i="9"/>
  <c r="BB902" i="9"/>
  <c r="BC902" i="9"/>
  <c r="BD902" i="9"/>
  <c r="BE902" i="9"/>
  <c r="BF902" i="9"/>
  <c r="BG902" i="9"/>
  <c r="BH902" i="9"/>
  <c r="BI902" i="9"/>
  <c r="BJ902" i="9"/>
  <c r="BK902" i="9"/>
  <c r="BL902" i="9"/>
  <c r="BM902" i="9"/>
  <c r="BN902" i="9"/>
  <c r="BO902" i="9"/>
  <c r="BP902" i="9"/>
  <c r="BQ902" i="9"/>
  <c r="BR902" i="9"/>
  <c r="BS902" i="9"/>
  <c r="BT902" i="9"/>
  <c r="BU902" i="9"/>
  <c r="C903" i="9"/>
  <c r="AN903" i="9" s="1"/>
  <c r="D903" i="9"/>
  <c r="AO903" i="9" s="1"/>
  <c r="E903" i="9"/>
  <c r="AP903" i="9" s="1"/>
  <c r="BO903" i="9"/>
  <c r="AQ903" i="9"/>
  <c r="AR903" i="9"/>
  <c r="AS903" i="9"/>
  <c r="AT903" i="9"/>
  <c r="AU903" i="9"/>
  <c r="AV903" i="9"/>
  <c r="AW903" i="9"/>
  <c r="AX903" i="9"/>
  <c r="AY903" i="9"/>
  <c r="AZ903" i="9"/>
  <c r="BA903" i="9"/>
  <c r="BB903" i="9"/>
  <c r="BC903" i="9"/>
  <c r="BD903" i="9"/>
  <c r="BE903" i="9"/>
  <c r="BF903" i="9"/>
  <c r="BG903" i="9"/>
  <c r="BH903" i="9"/>
  <c r="BI903" i="9"/>
  <c r="BJ903" i="9"/>
  <c r="BK903" i="9"/>
  <c r="BL903" i="9"/>
  <c r="BM903" i="9"/>
  <c r="BN903" i="9"/>
  <c r="BP903" i="9"/>
  <c r="BQ903" i="9"/>
  <c r="BR903" i="9"/>
  <c r="BS903" i="9"/>
  <c r="BT903" i="9"/>
  <c r="BU903" i="9"/>
  <c r="C904" i="9"/>
  <c r="D904" i="9"/>
  <c r="E904" i="9"/>
  <c r="AP904" i="9" s="1"/>
  <c r="BH904" i="9"/>
  <c r="AO904" i="9"/>
  <c r="AQ904" i="9"/>
  <c r="AR904" i="9"/>
  <c r="AS904" i="9"/>
  <c r="AT904" i="9"/>
  <c r="AU904" i="9"/>
  <c r="AV904" i="9"/>
  <c r="AW904" i="9"/>
  <c r="AX904" i="9"/>
  <c r="AY904" i="9"/>
  <c r="AZ904" i="9"/>
  <c r="BA904" i="9"/>
  <c r="BB904" i="9"/>
  <c r="BC904" i="9"/>
  <c r="BD904" i="9"/>
  <c r="BE904" i="9"/>
  <c r="BF904" i="9"/>
  <c r="BG904" i="9"/>
  <c r="BI904" i="9"/>
  <c r="BJ904" i="9"/>
  <c r="BK904" i="9"/>
  <c r="BL904" i="9"/>
  <c r="BM904" i="9"/>
  <c r="BN904" i="9"/>
  <c r="BO904" i="9"/>
  <c r="BP904" i="9"/>
  <c r="BQ904" i="9"/>
  <c r="BR904" i="9"/>
  <c r="BS904" i="9"/>
  <c r="BT904" i="9"/>
  <c r="BU904" i="9"/>
  <c r="C905" i="9"/>
  <c r="AN905" i="9" s="1"/>
  <c r="D905" i="9"/>
  <c r="AO905" i="9" s="1"/>
  <c r="E905" i="9"/>
  <c r="AP905" i="9" s="1"/>
  <c r="AQ905" i="9"/>
  <c r="AR905" i="9"/>
  <c r="AS905" i="9"/>
  <c r="AT905" i="9"/>
  <c r="AU905" i="9"/>
  <c r="AV905" i="9"/>
  <c r="AW905" i="9"/>
  <c r="AX905" i="9"/>
  <c r="AY905" i="9"/>
  <c r="AZ905" i="9"/>
  <c r="BA905" i="9"/>
  <c r="BB905" i="9"/>
  <c r="BC905" i="9"/>
  <c r="BD905" i="9"/>
  <c r="BE905" i="9"/>
  <c r="BF905" i="9"/>
  <c r="BG905" i="9"/>
  <c r="BH905" i="9"/>
  <c r="BI905" i="9"/>
  <c r="BJ905" i="9"/>
  <c r="BK905" i="9"/>
  <c r="BL905" i="9"/>
  <c r="BM905" i="9"/>
  <c r="BN905" i="9"/>
  <c r="BO905" i="9"/>
  <c r="BP905" i="9"/>
  <c r="BQ905" i="9"/>
  <c r="BR905" i="9"/>
  <c r="BS905" i="9"/>
  <c r="BT905" i="9"/>
  <c r="BU905" i="9"/>
  <c r="C906" i="9"/>
  <c r="AN906" i="9" s="1"/>
  <c r="D906" i="9"/>
  <c r="AO906" i="9" s="1"/>
  <c r="E906" i="9"/>
  <c r="AP906" i="9" s="1"/>
  <c r="BT906" i="9"/>
  <c r="AQ906" i="9"/>
  <c r="AR906" i="9"/>
  <c r="AS906" i="9"/>
  <c r="AT906" i="9"/>
  <c r="AU906" i="9"/>
  <c r="AV906" i="9"/>
  <c r="AW906" i="9"/>
  <c r="AX906" i="9"/>
  <c r="AY906" i="9"/>
  <c r="AZ906" i="9"/>
  <c r="BA906" i="9"/>
  <c r="BB906" i="9"/>
  <c r="BC906" i="9"/>
  <c r="BD906" i="9"/>
  <c r="BE906" i="9"/>
  <c r="BF906" i="9"/>
  <c r="BG906" i="9"/>
  <c r="BH906" i="9"/>
  <c r="BI906" i="9"/>
  <c r="BJ906" i="9"/>
  <c r="BK906" i="9"/>
  <c r="BL906" i="9"/>
  <c r="BM906" i="9"/>
  <c r="BN906" i="9"/>
  <c r="BO906" i="9"/>
  <c r="BP906" i="9"/>
  <c r="BQ906" i="9"/>
  <c r="BR906" i="9"/>
  <c r="BS906" i="9"/>
  <c r="BU906" i="9"/>
  <c r="C907" i="9"/>
  <c r="AN907" i="9" s="1"/>
  <c r="D907" i="9"/>
  <c r="AO907" i="9" s="1"/>
  <c r="E907" i="9"/>
  <c r="AP907" i="9" s="1"/>
  <c r="AQ907" i="9"/>
  <c r="AR907" i="9"/>
  <c r="AS907" i="9"/>
  <c r="AT907" i="9"/>
  <c r="AU907" i="9"/>
  <c r="AV907" i="9"/>
  <c r="AW907" i="9"/>
  <c r="AX907" i="9"/>
  <c r="AY907" i="9"/>
  <c r="AZ907" i="9"/>
  <c r="BA907" i="9"/>
  <c r="BB907" i="9"/>
  <c r="BC907" i="9"/>
  <c r="BD907" i="9"/>
  <c r="BE907" i="9"/>
  <c r="BF907" i="9"/>
  <c r="BG907" i="9"/>
  <c r="BH907" i="9"/>
  <c r="BI907" i="9"/>
  <c r="BJ907" i="9"/>
  <c r="BK907" i="9"/>
  <c r="BL907" i="9"/>
  <c r="BM907" i="9"/>
  <c r="BN907" i="9"/>
  <c r="BO907" i="9"/>
  <c r="BP907" i="9"/>
  <c r="BQ907" i="9"/>
  <c r="BR907" i="9"/>
  <c r="BS907" i="9"/>
  <c r="BT907" i="9"/>
  <c r="BU907" i="9"/>
  <c r="C908" i="9"/>
  <c r="AN908" i="9" s="1"/>
  <c r="D908" i="9"/>
  <c r="AO908" i="9" s="1"/>
  <c r="E908" i="9"/>
  <c r="AP908" i="9" s="1"/>
  <c r="AQ908" i="9"/>
  <c r="AR908" i="9"/>
  <c r="AS908" i="9"/>
  <c r="AT908" i="9"/>
  <c r="AU908" i="9"/>
  <c r="AV908" i="9"/>
  <c r="AW908" i="9"/>
  <c r="AX908" i="9"/>
  <c r="AY908" i="9"/>
  <c r="AZ908" i="9"/>
  <c r="BA908" i="9"/>
  <c r="BB908" i="9"/>
  <c r="BC908" i="9"/>
  <c r="BD908" i="9"/>
  <c r="BE908" i="9"/>
  <c r="BF908" i="9"/>
  <c r="BG908" i="9"/>
  <c r="BH908" i="9"/>
  <c r="BI908" i="9"/>
  <c r="BJ908" i="9"/>
  <c r="BK908" i="9"/>
  <c r="BL908" i="9"/>
  <c r="BM908" i="9"/>
  <c r="BN908" i="9"/>
  <c r="BO908" i="9"/>
  <c r="BP908" i="9"/>
  <c r="BQ908" i="9"/>
  <c r="BR908" i="9"/>
  <c r="BS908" i="9"/>
  <c r="BT908" i="9"/>
  <c r="BU908" i="9"/>
  <c r="C909" i="9"/>
  <c r="AN909" i="9" s="1"/>
  <c r="D909" i="9"/>
  <c r="AO909" i="9" s="1"/>
  <c r="E909" i="9"/>
  <c r="AP909" i="9" s="1"/>
  <c r="AQ909" i="9"/>
  <c r="AR909" i="9"/>
  <c r="AS909" i="9"/>
  <c r="AT909" i="9"/>
  <c r="AU909" i="9"/>
  <c r="AV909" i="9"/>
  <c r="AW909" i="9"/>
  <c r="AX909" i="9"/>
  <c r="AY909" i="9"/>
  <c r="AZ909" i="9"/>
  <c r="BA909" i="9"/>
  <c r="BB909" i="9"/>
  <c r="BC909" i="9"/>
  <c r="BD909" i="9"/>
  <c r="BE909" i="9"/>
  <c r="BF909" i="9"/>
  <c r="BG909" i="9"/>
  <c r="BH909" i="9"/>
  <c r="BI909" i="9"/>
  <c r="BJ909" i="9"/>
  <c r="BK909" i="9"/>
  <c r="BL909" i="9"/>
  <c r="BM909" i="9"/>
  <c r="BN909" i="9"/>
  <c r="BO909" i="9"/>
  <c r="BP909" i="9"/>
  <c r="BQ909" i="9"/>
  <c r="BR909" i="9"/>
  <c r="BS909" i="9"/>
  <c r="BT909" i="9"/>
  <c r="BU909" i="9"/>
  <c r="C910" i="9"/>
  <c r="AN910" i="9" s="1"/>
  <c r="D910" i="9"/>
  <c r="AO910" i="9" s="1"/>
  <c r="E910" i="9"/>
  <c r="AP910" i="9" s="1"/>
  <c r="AQ910" i="9"/>
  <c r="AR910" i="9"/>
  <c r="AS910" i="9"/>
  <c r="AT910" i="9"/>
  <c r="AU910" i="9"/>
  <c r="AV910" i="9"/>
  <c r="AW910" i="9"/>
  <c r="AX910" i="9"/>
  <c r="AY910" i="9"/>
  <c r="AZ910" i="9"/>
  <c r="BA910" i="9"/>
  <c r="BB910" i="9"/>
  <c r="BC910" i="9"/>
  <c r="BD910" i="9"/>
  <c r="BE910" i="9"/>
  <c r="BF910" i="9"/>
  <c r="BG910" i="9"/>
  <c r="BH910" i="9"/>
  <c r="BI910" i="9"/>
  <c r="BJ910" i="9"/>
  <c r="BK910" i="9"/>
  <c r="BL910" i="9"/>
  <c r="BM910" i="9"/>
  <c r="BN910" i="9"/>
  <c r="BO910" i="9"/>
  <c r="BP910" i="9"/>
  <c r="BQ910" i="9"/>
  <c r="BR910" i="9"/>
  <c r="BS910" i="9"/>
  <c r="BT910" i="9"/>
  <c r="BU910" i="9"/>
  <c r="C911" i="9"/>
  <c r="AN911" i="9" s="1"/>
  <c r="D911" i="9"/>
  <c r="AO911" i="9" s="1"/>
  <c r="E911" i="9"/>
  <c r="AP911" i="9" s="1"/>
  <c r="BU911" i="9"/>
  <c r="AQ911" i="9"/>
  <c r="AR911" i="9"/>
  <c r="AS911" i="9"/>
  <c r="AT911" i="9"/>
  <c r="AU911" i="9"/>
  <c r="AV911" i="9"/>
  <c r="AW911" i="9"/>
  <c r="AX911" i="9"/>
  <c r="AY911" i="9"/>
  <c r="AZ911" i="9"/>
  <c r="BA911" i="9"/>
  <c r="BB911" i="9"/>
  <c r="BC911" i="9"/>
  <c r="BD911" i="9"/>
  <c r="BE911" i="9"/>
  <c r="BF911" i="9"/>
  <c r="BG911" i="9"/>
  <c r="BH911" i="9"/>
  <c r="BI911" i="9"/>
  <c r="BJ911" i="9"/>
  <c r="BK911" i="9"/>
  <c r="BL911" i="9"/>
  <c r="BM911" i="9"/>
  <c r="BN911" i="9"/>
  <c r="BO911" i="9"/>
  <c r="BP911" i="9"/>
  <c r="BQ911" i="9"/>
  <c r="BR911" i="9"/>
  <c r="BS911" i="9"/>
  <c r="BT911" i="9"/>
  <c r="C912" i="9"/>
  <c r="AN912" i="9" s="1"/>
  <c r="D912" i="9"/>
  <c r="AO912" i="9" s="1"/>
  <c r="E912" i="9"/>
  <c r="AP912" i="9" s="1"/>
  <c r="AQ912" i="9"/>
  <c r="AR912" i="9"/>
  <c r="AS912" i="9"/>
  <c r="AT912" i="9"/>
  <c r="AU912" i="9"/>
  <c r="AV912" i="9"/>
  <c r="AW912" i="9"/>
  <c r="AX912" i="9"/>
  <c r="AY912" i="9"/>
  <c r="AZ912" i="9"/>
  <c r="BA912" i="9"/>
  <c r="BB912" i="9"/>
  <c r="BC912" i="9"/>
  <c r="BD912" i="9"/>
  <c r="BE912" i="9"/>
  <c r="BF912" i="9"/>
  <c r="BG912" i="9"/>
  <c r="BH912" i="9"/>
  <c r="BI912" i="9"/>
  <c r="BJ912" i="9"/>
  <c r="BK912" i="9"/>
  <c r="BL912" i="9"/>
  <c r="BM912" i="9"/>
  <c r="BN912" i="9"/>
  <c r="BO912" i="9"/>
  <c r="BP912" i="9"/>
  <c r="BQ912" i="9"/>
  <c r="BR912" i="9"/>
  <c r="BS912" i="9"/>
  <c r="BT912" i="9"/>
  <c r="BU912" i="9"/>
  <c r="C913" i="9"/>
  <c r="AN913" i="9" s="1"/>
  <c r="D913" i="9"/>
  <c r="AO913" i="9" s="1"/>
  <c r="E913" i="9"/>
  <c r="AP913" i="9" s="1"/>
  <c r="AQ913" i="9"/>
  <c r="AR913" i="9"/>
  <c r="AS913" i="9"/>
  <c r="AT913" i="9"/>
  <c r="AU913" i="9"/>
  <c r="AV913" i="9"/>
  <c r="AW913" i="9"/>
  <c r="AX913" i="9"/>
  <c r="AY913" i="9"/>
  <c r="AZ913" i="9"/>
  <c r="BA913" i="9"/>
  <c r="BB913" i="9"/>
  <c r="BC913" i="9"/>
  <c r="BD913" i="9"/>
  <c r="BE913" i="9"/>
  <c r="BF913" i="9"/>
  <c r="BG913" i="9"/>
  <c r="BH913" i="9"/>
  <c r="BI913" i="9"/>
  <c r="BJ913" i="9"/>
  <c r="BK913" i="9"/>
  <c r="BL913" i="9"/>
  <c r="BM913" i="9"/>
  <c r="BN913" i="9"/>
  <c r="BO913" i="9"/>
  <c r="BP913" i="9"/>
  <c r="BQ913" i="9"/>
  <c r="BR913" i="9"/>
  <c r="BS913" i="9"/>
  <c r="BT913" i="9"/>
  <c r="BU913" i="9"/>
  <c r="C914" i="9"/>
  <c r="AN914" i="9" s="1"/>
  <c r="D914" i="9"/>
  <c r="AO914" i="9" s="1"/>
  <c r="E914" i="9"/>
  <c r="AP914" i="9" s="1"/>
  <c r="AQ914" i="9"/>
  <c r="AR914" i="9"/>
  <c r="AS914" i="9"/>
  <c r="AT914" i="9"/>
  <c r="AU914" i="9"/>
  <c r="AV914" i="9"/>
  <c r="AW914" i="9"/>
  <c r="AX914" i="9"/>
  <c r="AY914" i="9"/>
  <c r="AZ914" i="9"/>
  <c r="BA914" i="9"/>
  <c r="BB914" i="9"/>
  <c r="BC914" i="9"/>
  <c r="BD914" i="9"/>
  <c r="BE914" i="9"/>
  <c r="BF914" i="9"/>
  <c r="BG914" i="9"/>
  <c r="BH914" i="9"/>
  <c r="BI914" i="9"/>
  <c r="BJ914" i="9"/>
  <c r="BK914" i="9"/>
  <c r="BL914" i="9"/>
  <c r="BM914" i="9"/>
  <c r="BN914" i="9"/>
  <c r="BO914" i="9"/>
  <c r="BP914" i="9"/>
  <c r="BQ914" i="9"/>
  <c r="BR914" i="9"/>
  <c r="BS914" i="9"/>
  <c r="BT914" i="9"/>
  <c r="BU914" i="9"/>
  <c r="C915" i="9"/>
  <c r="AN915" i="9" s="1"/>
  <c r="D915" i="9"/>
  <c r="AO915" i="9" s="1"/>
  <c r="E915" i="9"/>
  <c r="AP915" i="9" s="1"/>
  <c r="AQ915" i="9"/>
  <c r="AR915" i="9"/>
  <c r="AS915" i="9"/>
  <c r="AT915" i="9"/>
  <c r="AU915" i="9"/>
  <c r="AV915" i="9"/>
  <c r="AW915" i="9"/>
  <c r="AX915" i="9"/>
  <c r="AY915" i="9"/>
  <c r="AZ915" i="9"/>
  <c r="BA915" i="9"/>
  <c r="BB915" i="9"/>
  <c r="BC915" i="9"/>
  <c r="BD915" i="9"/>
  <c r="BE915" i="9"/>
  <c r="BF915" i="9"/>
  <c r="BG915" i="9"/>
  <c r="BH915" i="9"/>
  <c r="BI915" i="9"/>
  <c r="BJ915" i="9"/>
  <c r="BK915" i="9"/>
  <c r="BL915" i="9"/>
  <c r="BM915" i="9"/>
  <c r="BN915" i="9"/>
  <c r="BO915" i="9"/>
  <c r="BP915" i="9"/>
  <c r="BQ915" i="9"/>
  <c r="BR915" i="9"/>
  <c r="BS915" i="9"/>
  <c r="BT915" i="9"/>
  <c r="BU915" i="9"/>
  <c r="C916" i="9"/>
  <c r="AN916" i="9" s="1"/>
  <c r="D916" i="9"/>
  <c r="AO916" i="9" s="1"/>
  <c r="E916" i="9"/>
  <c r="AP916" i="9" s="1"/>
  <c r="AQ916" i="9"/>
  <c r="AR916" i="9"/>
  <c r="AS916" i="9"/>
  <c r="AT916" i="9"/>
  <c r="AU916" i="9"/>
  <c r="AV916" i="9"/>
  <c r="AW916" i="9"/>
  <c r="AX916" i="9"/>
  <c r="AY916" i="9"/>
  <c r="AZ916" i="9"/>
  <c r="BA916" i="9"/>
  <c r="BB916" i="9"/>
  <c r="BC916" i="9"/>
  <c r="BD916" i="9"/>
  <c r="BE916" i="9"/>
  <c r="BF916" i="9"/>
  <c r="BG916" i="9"/>
  <c r="BH916" i="9"/>
  <c r="BI916" i="9"/>
  <c r="BJ916" i="9"/>
  <c r="BK916" i="9"/>
  <c r="BL916" i="9"/>
  <c r="BM916" i="9"/>
  <c r="BN916" i="9"/>
  <c r="BO916" i="9"/>
  <c r="BP916" i="9"/>
  <c r="BQ916" i="9"/>
  <c r="BR916" i="9"/>
  <c r="BS916" i="9"/>
  <c r="BT916" i="9"/>
  <c r="BU916" i="9"/>
  <c r="C917" i="9"/>
  <c r="AN917" i="9" s="1"/>
  <c r="D917" i="9"/>
  <c r="AO917" i="9" s="1"/>
  <c r="E917" i="9"/>
  <c r="AP917" i="9" s="1"/>
  <c r="AQ917" i="9"/>
  <c r="AR917" i="9"/>
  <c r="AS917" i="9"/>
  <c r="AT917" i="9"/>
  <c r="AU917" i="9"/>
  <c r="AV917" i="9"/>
  <c r="AW917" i="9"/>
  <c r="AX917" i="9"/>
  <c r="AY917" i="9"/>
  <c r="AZ917" i="9"/>
  <c r="BA917" i="9"/>
  <c r="BB917" i="9"/>
  <c r="BC917" i="9"/>
  <c r="BD917" i="9"/>
  <c r="BE917" i="9"/>
  <c r="BF917" i="9"/>
  <c r="BG917" i="9"/>
  <c r="BH917" i="9"/>
  <c r="BI917" i="9"/>
  <c r="BJ917" i="9"/>
  <c r="BK917" i="9"/>
  <c r="BL917" i="9"/>
  <c r="BM917" i="9"/>
  <c r="BN917" i="9"/>
  <c r="BO917" i="9"/>
  <c r="BP917" i="9"/>
  <c r="BQ917" i="9"/>
  <c r="BR917" i="9"/>
  <c r="BS917" i="9"/>
  <c r="BT917" i="9"/>
  <c r="BU917" i="9"/>
  <c r="C918" i="9"/>
  <c r="AN918" i="9" s="1"/>
  <c r="D918" i="9"/>
  <c r="AO918" i="9" s="1"/>
  <c r="E918" i="9"/>
  <c r="AP918" i="9" s="1"/>
  <c r="AQ918" i="9"/>
  <c r="AR918" i="9"/>
  <c r="AS918" i="9"/>
  <c r="AT918" i="9"/>
  <c r="AU918" i="9"/>
  <c r="AV918" i="9"/>
  <c r="AW918" i="9"/>
  <c r="AX918" i="9"/>
  <c r="AY918" i="9"/>
  <c r="AZ918" i="9"/>
  <c r="BA918" i="9"/>
  <c r="BB918" i="9"/>
  <c r="BC918" i="9"/>
  <c r="BD918" i="9"/>
  <c r="BE918" i="9"/>
  <c r="BF918" i="9"/>
  <c r="BG918" i="9"/>
  <c r="BH918" i="9"/>
  <c r="BI918" i="9"/>
  <c r="BJ918" i="9"/>
  <c r="BK918" i="9"/>
  <c r="BL918" i="9"/>
  <c r="BM918" i="9"/>
  <c r="BN918" i="9"/>
  <c r="BO918" i="9"/>
  <c r="BP918" i="9"/>
  <c r="BQ918" i="9"/>
  <c r="BR918" i="9"/>
  <c r="BS918" i="9"/>
  <c r="BT918" i="9"/>
  <c r="BU918" i="9"/>
  <c r="C919" i="9"/>
  <c r="AN919" i="9" s="1"/>
  <c r="D919" i="9"/>
  <c r="AO919" i="9" s="1"/>
  <c r="E919" i="9"/>
  <c r="AP919" i="9" s="1"/>
  <c r="AQ919" i="9"/>
  <c r="AR919" i="9"/>
  <c r="AS919" i="9"/>
  <c r="AT919" i="9"/>
  <c r="AU919" i="9"/>
  <c r="AV919" i="9"/>
  <c r="AW919" i="9"/>
  <c r="AX919" i="9"/>
  <c r="AY919" i="9"/>
  <c r="AZ919" i="9"/>
  <c r="BA919" i="9"/>
  <c r="BB919" i="9"/>
  <c r="BC919" i="9"/>
  <c r="BD919" i="9"/>
  <c r="BE919" i="9"/>
  <c r="BF919" i="9"/>
  <c r="BG919" i="9"/>
  <c r="BH919" i="9"/>
  <c r="BI919" i="9"/>
  <c r="BJ919" i="9"/>
  <c r="BK919" i="9"/>
  <c r="BL919" i="9"/>
  <c r="BM919" i="9"/>
  <c r="BN919" i="9"/>
  <c r="BO919" i="9"/>
  <c r="BP919" i="9"/>
  <c r="BQ919" i="9"/>
  <c r="BR919" i="9"/>
  <c r="BS919" i="9"/>
  <c r="BT919" i="9"/>
  <c r="BU919" i="9"/>
  <c r="C920" i="9"/>
  <c r="AN920" i="9" s="1"/>
  <c r="D920" i="9"/>
  <c r="AO920" i="9" s="1"/>
  <c r="E920" i="9"/>
  <c r="AP920" i="9" s="1"/>
  <c r="AR920" i="9"/>
  <c r="AZ920" i="9"/>
  <c r="BB920" i="9"/>
  <c r="AQ920" i="9"/>
  <c r="AS920" i="9"/>
  <c r="AT920" i="9"/>
  <c r="AU920" i="9"/>
  <c r="AV920" i="9"/>
  <c r="AW920" i="9"/>
  <c r="AX920" i="9"/>
  <c r="AY920" i="9"/>
  <c r="BA920" i="9"/>
  <c r="BC920" i="9"/>
  <c r="BD920" i="9"/>
  <c r="BE920" i="9"/>
  <c r="BF920" i="9"/>
  <c r="BG920" i="9"/>
  <c r="BH920" i="9"/>
  <c r="BI920" i="9"/>
  <c r="BJ920" i="9"/>
  <c r="BK920" i="9"/>
  <c r="BL920" i="9"/>
  <c r="BM920" i="9"/>
  <c r="BN920" i="9"/>
  <c r="BO920" i="9"/>
  <c r="BP920" i="9"/>
  <c r="BQ920" i="9"/>
  <c r="BR920" i="9"/>
  <c r="BS920" i="9"/>
  <c r="BT920" i="9"/>
  <c r="BU920" i="9"/>
  <c r="C921" i="9"/>
  <c r="AN921" i="9" s="1"/>
  <c r="D921" i="9"/>
  <c r="AO921" i="9" s="1"/>
  <c r="E921" i="9"/>
  <c r="AP921" i="9" s="1"/>
  <c r="AU921" i="9"/>
  <c r="AQ921" i="9"/>
  <c r="AR921" i="9"/>
  <c r="AS921" i="9"/>
  <c r="AT921" i="9"/>
  <c r="AV921" i="9"/>
  <c r="AW921" i="9"/>
  <c r="AX921" i="9"/>
  <c r="AY921" i="9"/>
  <c r="AZ921" i="9"/>
  <c r="BA921" i="9"/>
  <c r="BB921" i="9"/>
  <c r="BC921" i="9"/>
  <c r="BD921" i="9"/>
  <c r="BE921" i="9"/>
  <c r="BF921" i="9"/>
  <c r="BG921" i="9"/>
  <c r="BH921" i="9"/>
  <c r="BI921" i="9"/>
  <c r="BJ921" i="9"/>
  <c r="BK921" i="9"/>
  <c r="BL921" i="9"/>
  <c r="BM921" i="9"/>
  <c r="BN921" i="9"/>
  <c r="BO921" i="9"/>
  <c r="BP921" i="9"/>
  <c r="BQ921" i="9"/>
  <c r="BR921" i="9"/>
  <c r="BS921" i="9"/>
  <c r="BT921" i="9"/>
  <c r="BU921" i="9"/>
  <c r="C922" i="9"/>
  <c r="AN922" i="9" s="1"/>
  <c r="D922" i="9"/>
  <c r="AO922" i="9" s="1"/>
  <c r="E922" i="9"/>
  <c r="AP922" i="9" s="1"/>
  <c r="AQ922" i="9"/>
  <c r="AU922" i="9"/>
  <c r="AR922" i="9"/>
  <c r="AS922" i="9"/>
  <c r="AT922" i="9"/>
  <c r="AV922" i="9"/>
  <c r="AW922" i="9"/>
  <c r="AX922" i="9"/>
  <c r="AY922" i="9"/>
  <c r="AZ922" i="9"/>
  <c r="BA922" i="9"/>
  <c r="BB922" i="9"/>
  <c r="BC922" i="9"/>
  <c r="BD922" i="9"/>
  <c r="BE922" i="9"/>
  <c r="BF922" i="9"/>
  <c r="BG922" i="9"/>
  <c r="BH922" i="9"/>
  <c r="BI922" i="9"/>
  <c r="BJ922" i="9"/>
  <c r="BK922" i="9"/>
  <c r="BL922" i="9"/>
  <c r="BM922" i="9"/>
  <c r="BN922" i="9"/>
  <c r="BO922" i="9"/>
  <c r="BP922" i="9"/>
  <c r="BQ922" i="9"/>
  <c r="BR922" i="9"/>
  <c r="BS922" i="9"/>
  <c r="BT922" i="9"/>
  <c r="BU922" i="9"/>
  <c r="C923" i="9"/>
  <c r="AN923" i="9" s="1"/>
  <c r="D923" i="9"/>
  <c r="AO923" i="9" s="1"/>
  <c r="E923" i="9"/>
  <c r="AP923" i="9" s="1"/>
  <c r="AQ923" i="9"/>
  <c r="AR923" i="9"/>
  <c r="AS923" i="9"/>
  <c r="AT923" i="9"/>
  <c r="AU923" i="9"/>
  <c r="AV923" i="9"/>
  <c r="AW923" i="9"/>
  <c r="AX923" i="9"/>
  <c r="AY923" i="9"/>
  <c r="AZ923" i="9"/>
  <c r="BA923" i="9"/>
  <c r="BB923" i="9"/>
  <c r="BC923" i="9"/>
  <c r="BD923" i="9"/>
  <c r="BE923" i="9"/>
  <c r="BF923" i="9"/>
  <c r="BG923" i="9"/>
  <c r="BH923" i="9"/>
  <c r="BI923" i="9"/>
  <c r="BJ923" i="9"/>
  <c r="BK923" i="9"/>
  <c r="BL923" i="9"/>
  <c r="BM923" i="9"/>
  <c r="BN923" i="9"/>
  <c r="BO923" i="9"/>
  <c r="BP923" i="9"/>
  <c r="BQ923" i="9"/>
  <c r="BR923" i="9"/>
  <c r="BS923" i="9"/>
  <c r="BT923" i="9"/>
  <c r="BU923" i="9"/>
  <c r="C924" i="9"/>
  <c r="AN924" i="9" s="1"/>
  <c r="D924" i="9"/>
  <c r="AO924" i="9" s="1"/>
  <c r="E924" i="9"/>
  <c r="AP924" i="9" s="1"/>
  <c r="AS924" i="9"/>
  <c r="BD924" i="9"/>
  <c r="AQ924" i="9"/>
  <c r="AR924" i="9"/>
  <c r="AT924" i="9"/>
  <c r="AU924" i="9"/>
  <c r="AV924" i="9"/>
  <c r="AW924" i="9"/>
  <c r="AX924" i="9"/>
  <c r="AY924" i="9"/>
  <c r="AZ924" i="9"/>
  <c r="BA924" i="9"/>
  <c r="BB924" i="9"/>
  <c r="BC924" i="9"/>
  <c r="BE924" i="9"/>
  <c r="BF924" i="9"/>
  <c r="BG924" i="9"/>
  <c r="BH924" i="9"/>
  <c r="BI924" i="9"/>
  <c r="BJ924" i="9"/>
  <c r="BK924" i="9"/>
  <c r="BL924" i="9"/>
  <c r="BM924" i="9"/>
  <c r="BN924" i="9"/>
  <c r="BO924" i="9"/>
  <c r="BP924" i="9"/>
  <c r="BQ924" i="9"/>
  <c r="BR924" i="9"/>
  <c r="BS924" i="9"/>
  <c r="BT924" i="9"/>
  <c r="BU924" i="9"/>
  <c r="C925" i="9"/>
  <c r="AN925" i="9" s="1"/>
  <c r="D925" i="9"/>
  <c r="AO925" i="9" s="1"/>
  <c r="E925" i="9"/>
  <c r="AP925" i="9" s="1"/>
  <c r="AW925" i="9"/>
  <c r="BH925" i="9"/>
  <c r="AQ925" i="9"/>
  <c r="AR925" i="9"/>
  <c r="AS925" i="9"/>
  <c r="AT925" i="9"/>
  <c r="AU925" i="9"/>
  <c r="AV925" i="9"/>
  <c r="AX925" i="9"/>
  <c r="AY925" i="9"/>
  <c r="AZ925" i="9"/>
  <c r="BA925" i="9"/>
  <c r="BB925" i="9"/>
  <c r="BC925" i="9"/>
  <c r="BD925" i="9"/>
  <c r="BE925" i="9"/>
  <c r="BF925" i="9"/>
  <c r="BG925" i="9"/>
  <c r="BI925" i="9"/>
  <c r="BJ925" i="9"/>
  <c r="BK925" i="9"/>
  <c r="BL925" i="9"/>
  <c r="BM925" i="9"/>
  <c r="BN925" i="9"/>
  <c r="BO925" i="9"/>
  <c r="BP925" i="9"/>
  <c r="BQ925" i="9"/>
  <c r="BR925" i="9"/>
  <c r="BS925" i="9"/>
  <c r="BT925" i="9"/>
  <c r="BU925" i="9"/>
  <c r="C926" i="9"/>
  <c r="AN926" i="9" s="1"/>
  <c r="D926" i="9"/>
  <c r="AO926" i="9" s="1"/>
  <c r="E926" i="9"/>
  <c r="AP926" i="9" s="1"/>
  <c r="AQ926" i="9"/>
  <c r="AR926" i="9"/>
  <c r="AS926" i="9"/>
  <c r="AT926" i="9"/>
  <c r="AU926" i="9"/>
  <c r="AV926" i="9"/>
  <c r="AW926" i="9"/>
  <c r="AX926" i="9"/>
  <c r="AY926" i="9"/>
  <c r="AZ926" i="9"/>
  <c r="BA926" i="9"/>
  <c r="BB926" i="9"/>
  <c r="BC926" i="9"/>
  <c r="BD926" i="9"/>
  <c r="BE926" i="9"/>
  <c r="BF926" i="9"/>
  <c r="BG926" i="9"/>
  <c r="BH926" i="9"/>
  <c r="BI926" i="9"/>
  <c r="BJ926" i="9"/>
  <c r="BK926" i="9"/>
  <c r="BL926" i="9"/>
  <c r="BM926" i="9"/>
  <c r="BN926" i="9"/>
  <c r="BO926" i="9"/>
  <c r="BP926" i="9"/>
  <c r="BQ926" i="9"/>
  <c r="BR926" i="9"/>
  <c r="BS926" i="9"/>
  <c r="BT926" i="9"/>
  <c r="BU926" i="9"/>
  <c r="C927" i="9"/>
  <c r="AN927" i="9" s="1"/>
  <c r="D927" i="9"/>
  <c r="AO927" i="9" s="1"/>
  <c r="E927" i="9"/>
  <c r="AP927" i="9" s="1"/>
  <c r="AQ927" i="9"/>
  <c r="AR927" i="9"/>
  <c r="AS927" i="9"/>
  <c r="AT927" i="9"/>
  <c r="AU927" i="9"/>
  <c r="AV927" i="9"/>
  <c r="AW927" i="9"/>
  <c r="AX927" i="9"/>
  <c r="AY927" i="9"/>
  <c r="AZ927" i="9"/>
  <c r="BA927" i="9"/>
  <c r="BB927" i="9"/>
  <c r="BC927" i="9"/>
  <c r="BD927" i="9"/>
  <c r="BE927" i="9"/>
  <c r="BF927" i="9"/>
  <c r="BG927" i="9"/>
  <c r="BH927" i="9"/>
  <c r="BI927" i="9"/>
  <c r="BJ927" i="9"/>
  <c r="BK927" i="9"/>
  <c r="BL927" i="9"/>
  <c r="BM927" i="9"/>
  <c r="BN927" i="9"/>
  <c r="BO927" i="9"/>
  <c r="BP927" i="9"/>
  <c r="BQ927" i="9"/>
  <c r="BR927" i="9"/>
  <c r="BS927" i="9"/>
  <c r="BT927" i="9"/>
  <c r="BU927" i="9"/>
  <c r="C928" i="9"/>
  <c r="AN928" i="9" s="1"/>
  <c r="D928" i="9"/>
  <c r="AO928" i="9" s="1"/>
  <c r="E928" i="9"/>
  <c r="AP928" i="9" s="1"/>
  <c r="AQ928" i="9"/>
  <c r="AR928" i="9"/>
  <c r="AS928" i="9"/>
  <c r="AT928" i="9"/>
  <c r="AU928" i="9"/>
  <c r="AV928" i="9"/>
  <c r="AW928" i="9"/>
  <c r="AX928" i="9"/>
  <c r="AY928" i="9"/>
  <c r="AZ928" i="9"/>
  <c r="BA928" i="9"/>
  <c r="BB928" i="9"/>
  <c r="BC928" i="9"/>
  <c r="BD928" i="9"/>
  <c r="BE928" i="9"/>
  <c r="BF928" i="9"/>
  <c r="BG928" i="9"/>
  <c r="BH928" i="9"/>
  <c r="BI928" i="9"/>
  <c r="BJ928" i="9"/>
  <c r="BK928" i="9"/>
  <c r="BL928" i="9"/>
  <c r="BM928" i="9"/>
  <c r="BN928" i="9"/>
  <c r="BO928" i="9"/>
  <c r="BP928" i="9"/>
  <c r="BQ928" i="9"/>
  <c r="BR928" i="9"/>
  <c r="BS928" i="9"/>
  <c r="BT928" i="9"/>
  <c r="BU928" i="9"/>
  <c r="C929" i="9"/>
  <c r="D929" i="9"/>
  <c r="AO929" i="9" s="1"/>
  <c r="E929" i="9"/>
  <c r="AP929" i="9" s="1"/>
  <c r="BT929" i="9"/>
  <c r="AN929" i="9"/>
  <c r="AQ929" i="9"/>
  <c r="AR929" i="9"/>
  <c r="AS929" i="9"/>
  <c r="AT929" i="9"/>
  <c r="AU929" i="9"/>
  <c r="AV929" i="9"/>
  <c r="AW929" i="9"/>
  <c r="AX929" i="9"/>
  <c r="AY929" i="9"/>
  <c r="AZ929" i="9"/>
  <c r="BA929" i="9"/>
  <c r="BB929" i="9"/>
  <c r="BC929" i="9"/>
  <c r="BD929" i="9"/>
  <c r="BE929" i="9"/>
  <c r="BF929" i="9"/>
  <c r="BG929" i="9"/>
  <c r="BH929" i="9"/>
  <c r="BI929" i="9"/>
  <c r="BJ929" i="9"/>
  <c r="BK929" i="9"/>
  <c r="BL929" i="9"/>
  <c r="BM929" i="9"/>
  <c r="BN929" i="9"/>
  <c r="BO929" i="9"/>
  <c r="BP929" i="9"/>
  <c r="BQ929" i="9"/>
  <c r="BR929" i="9"/>
  <c r="BS929" i="9"/>
  <c r="BU929" i="9"/>
  <c r="C930" i="9"/>
  <c r="AN930" i="9" s="1"/>
  <c r="D930" i="9"/>
  <c r="AO930" i="9" s="1"/>
  <c r="E930" i="9"/>
  <c r="AP930" i="9" s="1"/>
  <c r="AQ930" i="9"/>
  <c r="AR930" i="9"/>
  <c r="AS930" i="9"/>
  <c r="AT930" i="9"/>
  <c r="AU930" i="9"/>
  <c r="AV930" i="9"/>
  <c r="AW930" i="9"/>
  <c r="AX930" i="9"/>
  <c r="AY930" i="9"/>
  <c r="AZ930" i="9"/>
  <c r="BA930" i="9"/>
  <c r="BB930" i="9"/>
  <c r="BC930" i="9"/>
  <c r="BD930" i="9"/>
  <c r="BE930" i="9"/>
  <c r="BF930" i="9"/>
  <c r="BG930" i="9"/>
  <c r="BH930" i="9"/>
  <c r="BI930" i="9"/>
  <c r="BJ930" i="9"/>
  <c r="BK930" i="9"/>
  <c r="BL930" i="9"/>
  <c r="BM930" i="9"/>
  <c r="BN930" i="9"/>
  <c r="BO930" i="9"/>
  <c r="BP930" i="9"/>
  <c r="BQ930" i="9"/>
  <c r="BR930" i="9"/>
  <c r="BS930" i="9"/>
  <c r="BT930" i="9"/>
  <c r="BU930" i="9"/>
  <c r="C931" i="9"/>
  <c r="AN931" i="9" s="1"/>
  <c r="D931" i="9"/>
  <c r="E931" i="9"/>
  <c r="AT931" i="9"/>
  <c r="AX931" i="9"/>
  <c r="BA931" i="9"/>
  <c r="AO931" i="9"/>
  <c r="AP931" i="9"/>
  <c r="AQ931" i="9"/>
  <c r="AR931" i="9"/>
  <c r="AS931" i="9"/>
  <c r="AU931" i="9"/>
  <c r="AV931" i="9"/>
  <c r="AW931" i="9"/>
  <c r="AY931" i="9"/>
  <c r="AZ931" i="9"/>
  <c r="BB931" i="9"/>
  <c r="BC931" i="9"/>
  <c r="BD931" i="9"/>
  <c r="BE931" i="9"/>
  <c r="BF931" i="9"/>
  <c r="BG931" i="9"/>
  <c r="BH931" i="9"/>
  <c r="BI931" i="9"/>
  <c r="BJ931" i="9"/>
  <c r="BK931" i="9"/>
  <c r="BL931" i="9"/>
  <c r="BM931" i="9"/>
  <c r="BN931" i="9"/>
  <c r="BO931" i="9"/>
  <c r="BP931" i="9"/>
  <c r="BQ931" i="9"/>
  <c r="BR931" i="9"/>
  <c r="BS931" i="9"/>
  <c r="BT931" i="9"/>
  <c r="BU931" i="9"/>
  <c r="C932" i="9"/>
  <c r="AN932" i="9" s="1"/>
  <c r="D932" i="9"/>
  <c r="AO932" i="9" s="1"/>
  <c r="E932" i="9"/>
  <c r="AP932" i="9" s="1"/>
  <c r="AQ932" i="9"/>
  <c r="AR932" i="9"/>
  <c r="AS932" i="9"/>
  <c r="AT932" i="9"/>
  <c r="AU932" i="9"/>
  <c r="AV932" i="9"/>
  <c r="AW932" i="9"/>
  <c r="AX932" i="9"/>
  <c r="AY932" i="9"/>
  <c r="AZ932" i="9"/>
  <c r="BA932" i="9"/>
  <c r="BB932" i="9"/>
  <c r="BC932" i="9"/>
  <c r="BD932" i="9"/>
  <c r="BE932" i="9"/>
  <c r="BF932" i="9"/>
  <c r="BG932" i="9"/>
  <c r="BH932" i="9"/>
  <c r="BI932" i="9"/>
  <c r="BJ932" i="9"/>
  <c r="BK932" i="9"/>
  <c r="BL932" i="9"/>
  <c r="BM932" i="9"/>
  <c r="BN932" i="9"/>
  <c r="BO932" i="9"/>
  <c r="BP932" i="9"/>
  <c r="BQ932" i="9"/>
  <c r="BR932" i="9"/>
  <c r="BS932" i="9"/>
  <c r="BT932" i="9"/>
  <c r="BU932" i="9"/>
  <c r="C933" i="9"/>
  <c r="AN933" i="9" s="1"/>
  <c r="D933" i="9"/>
  <c r="AO933" i="9" s="1"/>
  <c r="E933" i="9"/>
  <c r="BH933" i="9"/>
  <c r="AP933" i="9"/>
  <c r="AQ933" i="9"/>
  <c r="AR933" i="9"/>
  <c r="AS933" i="9"/>
  <c r="AT933" i="9"/>
  <c r="AU933" i="9"/>
  <c r="AV933" i="9"/>
  <c r="AW933" i="9"/>
  <c r="AX933" i="9"/>
  <c r="AY933" i="9"/>
  <c r="AZ933" i="9"/>
  <c r="BA933" i="9"/>
  <c r="BB933" i="9"/>
  <c r="BC933" i="9"/>
  <c r="BD933" i="9"/>
  <c r="BE933" i="9"/>
  <c r="BF933" i="9"/>
  <c r="BG933" i="9"/>
  <c r="BI933" i="9"/>
  <c r="BJ933" i="9"/>
  <c r="BK933" i="9"/>
  <c r="BL933" i="9"/>
  <c r="BM933" i="9"/>
  <c r="BN933" i="9"/>
  <c r="BO933" i="9"/>
  <c r="BP933" i="9"/>
  <c r="BQ933" i="9"/>
  <c r="BR933" i="9"/>
  <c r="BS933" i="9"/>
  <c r="BT933" i="9"/>
  <c r="BU933" i="9"/>
  <c r="C934" i="9"/>
  <c r="AN934" i="9" s="1"/>
  <c r="D934" i="9"/>
  <c r="AO934" i="9" s="1"/>
  <c r="E934" i="9"/>
  <c r="AP934" i="9" s="1"/>
  <c r="BH934" i="9"/>
  <c r="AQ934" i="9"/>
  <c r="AR934" i="9"/>
  <c r="AS934" i="9"/>
  <c r="AT934" i="9"/>
  <c r="AU934" i="9"/>
  <c r="AV934" i="9"/>
  <c r="AW934" i="9"/>
  <c r="AX934" i="9"/>
  <c r="AY934" i="9"/>
  <c r="AZ934" i="9"/>
  <c r="BA934" i="9"/>
  <c r="BB934" i="9"/>
  <c r="BC934" i="9"/>
  <c r="BD934" i="9"/>
  <c r="BE934" i="9"/>
  <c r="BF934" i="9"/>
  <c r="BG934" i="9"/>
  <c r="BI934" i="9"/>
  <c r="BJ934" i="9"/>
  <c r="BK934" i="9"/>
  <c r="BL934" i="9"/>
  <c r="BM934" i="9"/>
  <c r="BN934" i="9"/>
  <c r="BO934" i="9"/>
  <c r="BP934" i="9"/>
  <c r="BQ934" i="9"/>
  <c r="BR934" i="9"/>
  <c r="BS934" i="9"/>
  <c r="BT934" i="9"/>
  <c r="BU934" i="9"/>
  <c r="C935" i="9"/>
  <c r="D935" i="9"/>
  <c r="AO935" i="9" s="1"/>
  <c r="E935" i="9"/>
  <c r="AP935" i="9" s="1"/>
  <c r="AQ935" i="9"/>
  <c r="AS935" i="9"/>
  <c r="AX935" i="9"/>
  <c r="AN935" i="9"/>
  <c r="AR935" i="9"/>
  <c r="AT935" i="9"/>
  <c r="AU935" i="9"/>
  <c r="AV935" i="9"/>
  <c r="AW935" i="9"/>
  <c r="AY935" i="9"/>
  <c r="AZ935" i="9"/>
  <c r="BA935" i="9"/>
  <c r="BB935" i="9"/>
  <c r="BC935" i="9"/>
  <c r="BD935" i="9"/>
  <c r="BE935" i="9"/>
  <c r="BF935" i="9"/>
  <c r="BG935" i="9"/>
  <c r="BH935" i="9"/>
  <c r="BI935" i="9"/>
  <c r="BJ935" i="9"/>
  <c r="BK935" i="9"/>
  <c r="BL935" i="9"/>
  <c r="BM935" i="9"/>
  <c r="BN935" i="9"/>
  <c r="BO935" i="9"/>
  <c r="BP935" i="9"/>
  <c r="BQ935" i="9"/>
  <c r="BR935" i="9"/>
  <c r="BS935" i="9"/>
  <c r="BT935" i="9"/>
  <c r="BU935" i="9"/>
  <c r="C936" i="9"/>
  <c r="AN936" i="9" s="1"/>
  <c r="D936" i="9"/>
  <c r="AO936" i="9" s="1"/>
  <c r="E936" i="9"/>
  <c r="AP936" i="9" s="1"/>
  <c r="AQ936" i="9"/>
  <c r="AR936" i="9"/>
  <c r="AS936" i="9"/>
  <c r="AT936" i="9"/>
  <c r="AU936" i="9"/>
  <c r="AV936" i="9"/>
  <c r="AW936" i="9"/>
  <c r="AX936" i="9"/>
  <c r="AY936" i="9"/>
  <c r="AZ936" i="9"/>
  <c r="BA936" i="9"/>
  <c r="BB936" i="9"/>
  <c r="BC936" i="9"/>
  <c r="BD936" i="9"/>
  <c r="BE936" i="9"/>
  <c r="BF936" i="9"/>
  <c r="BG936" i="9"/>
  <c r="BH936" i="9"/>
  <c r="BI936" i="9"/>
  <c r="BJ936" i="9"/>
  <c r="BK936" i="9"/>
  <c r="BL936" i="9"/>
  <c r="BM936" i="9"/>
  <c r="BN936" i="9"/>
  <c r="BO936" i="9"/>
  <c r="BP936" i="9"/>
  <c r="BQ936" i="9"/>
  <c r="BR936" i="9"/>
  <c r="BS936" i="9"/>
  <c r="BT936" i="9"/>
  <c r="BU936" i="9"/>
  <c r="C937" i="9"/>
  <c r="AN937" i="9" s="1"/>
  <c r="D937" i="9"/>
  <c r="AO937" i="9" s="1"/>
  <c r="E937" i="9"/>
  <c r="AP937" i="9" s="1"/>
  <c r="AW937" i="9"/>
  <c r="BM937" i="9"/>
  <c r="AQ937" i="9"/>
  <c r="AR937" i="9"/>
  <c r="AS937" i="9"/>
  <c r="AT937" i="9"/>
  <c r="AU937" i="9"/>
  <c r="AV937" i="9"/>
  <c r="AX937" i="9"/>
  <c r="AY937" i="9"/>
  <c r="AZ937" i="9"/>
  <c r="BA937" i="9"/>
  <c r="BB937" i="9"/>
  <c r="BC937" i="9"/>
  <c r="BD937" i="9"/>
  <c r="BE937" i="9"/>
  <c r="BF937" i="9"/>
  <c r="BG937" i="9"/>
  <c r="BH937" i="9"/>
  <c r="BI937" i="9"/>
  <c r="BJ937" i="9"/>
  <c r="BK937" i="9"/>
  <c r="BL937" i="9"/>
  <c r="BN937" i="9"/>
  <c r="BO937" i="9"/>
  <c r="BP937" i="9"/>
  <c r="BQ937" i="9"/>
  <c r="BR937" i="9"/>
  <c r="BS937" i="9"/>
  <c r="BT937" i="9"/>
  <c r="BU937" i="9"/>
  <c r="C938" i="9"/>
  <c r="AN938" i="9" s="1"/>
  <c r="D938" i="9"/>
  <c r="AO938" i="9" s="1"/>
  <c r="E938" i="9"/>
  <c r="AP938" i="9" s="1"/>
  <c r="BO938" i="9"/>
  <c r="AQ938" i="9"/>
  <c r="AR938" i="9"/>
  <c r="AS938" i="9"/>
  <c r="AT938" i="9"/>
  <c r="AU938" i="9"/>
  <c r="AV938" i="9"/>
  <c r="AW938" i="9"/>
  <c r="AX938" i="9"/>
  <c r="AY938" i="9"/>
  <c r="AZ938" i="9"/>
  <c r="BA938" i="9"/>
  <c r="BB938" i="9"/>
  <c r="BC938" i="9"/>
  <c r="BD938" i="9"/>
  <c r="BE938" i="9"/>
  <c r="BF938" i="9"/>
  <c r="BG938" i="9"/>
  <c r="BH938" i="9"/>
  <c r="BI938" i="9"/>
  <c r="BJ938" i="9"/>
  <c r="BK938" i="9"/>
  <c r="BL938" i="9"/>
  <c r="BM938" i="9"/>
  <c r="BN938" i="9"/>
  <c r="BP938" i="9"/>
  <c r="BQ938" i="9"/>
  <c r="BR938" i="9"/>
  <c r="BS938" i="9"/>
  <c r="BT938" i="9"/>
  <c r="BU938" i="9"/>
  <c r="C939" i="9"/>
  <c r="AN939" i="9" s="1"/>
  <c r="D939" i="9"/>
  <c r="AO939" i="9" s="1"/>
  <c r="E939" i="9"/>
  <c r="AP939" i="9" s="1"/>
  <c r="AX939" i="9"/>
  <c r="AQ939" i="9"/>
  <c r="AR939" i="9"/>
  <c r="AS939" i="9"/>
  <c r="AT939" i="9"/>
  <c r="AU939" i="9"/>
  <c r="AV939" i="9"/>
  <c r="AW939" i="9"/>
  <c r="AY939" i="9"/>
  <c r="AZ939" i="9"/>
  <c r="BA939" i="9"/>
  <c r="BB939" i="9"/>
  <c r="BC939" i="9"/>
  <c r="BD939" i="9"/>
  <c r="BE939" i="9"/>
  <c r="BF939" i="9"/>
  <c r="BG939" i="9"/>
  <c r="BH939" i="9"/>
  <c r="BI939" i="9"/>
  <c r="BJ939" i="9"/>
  <c r="BK939" i="9"/>
  <c r="BL939" i="9"/>
  <c r="BM939" i="9"/>
  <c r="BN939" i="9"/>
  <c r="BO939" i="9"/>
  <c r="BP939" i="9"/>
  <c r="BQ939" i="9"/>
  <c r="BR939" i="9"/>
  <c r="BS939" i="9"/>
  <c r="BT939" i="9"/>
  <c r="BU939" i="9"/>
  <c r="C940" i="9"/>
  <c r="AN940" i="9" s="1"/>
  <c r="D940" i="9"/>
  <c r="AO940" i="9" s="1"/>
  <c r="E940" i="9"/>
  <c r="AP940" i="9" s="1"/>
  <c r="AQ940" i="9"/>
  <c r="AR940" i="9"/>
  <c r="AS940" i="9"/>
  <c r="AT940" i="9"/>
  <c r="AU940" i="9"/>
  <c r="AV940" i="9"/>
  <c r="AW940" i="9"/>
  <c r="AX940" i="9"/>
  <c r="AY940" i="9"/>
  <c r="AZ940" i="9"/>
  <c r="BA940" i="9"/>
  <c r="BB940" i="9"/>
  <c r="BC940" i="9"/>
  <c r="BD940" i="9"/>
  <c r="BE940" i="9"/>
  <c r="BF940" i="9"/>
  <c r="BG940" i="9"/>
  <c r="BH940" i="9"/>
  <c r="BI940" i="9"/>
  <c r="BJ940" i="9"/>
  <c r="BK940" i="9"/>
  <c r="BL940" i="9"/>
  <c r="BM940" i="9"/>
  <c r="BN940" i="9"/>
  <c r="BO940" i="9"/>
  <c r="BP940" i="9"/>
  <c r="BQ940" i="9"/>
  <c r="BR940" i="9"/>
  <c r="BS940" i="9"/>
  <c r="BT940" i="9"/>
  <c r="BU940" i="9"/>
  <c r="C941" i="9"/>
  <c r="AN941" i="9" s="1"/>
  <c r="D941" i="9"/>
  <c r="AO941" i="9" s="1"/>
  <c r="E941" i="9"/>
  <c r="AP941" i="9" s="1"/>
  <c r="AQ941" i="9"/>
  <c r="AR941" i="9"/>
  <c r="AS941" i="9"/>
  <c r="AT941" i="9"/>
  <c r="AU941" i="9"/>
  <c r="AV941" i="9"/>
  <c r="AW941" i="9"/>
  <c r="AX941" i="9"/>
  <c r="AY941" i="9"/>
  <c r="AZ941" i="9"/>
  <c r="BA941" i="9"/>
  <c r="BB941" i="9"/>
  <c r="BC941" i="9"/>
  <c r="BD941" i="9"/>
  <c r="BE941" i="9"/>
  <c r="BF941" i="9"/>
  <c r="BG941" i="9"/>
  <c r="BH941" i="9"/>
  <c r="BI941" i="9"/>
  <c r="BJ941" i="9"/>
  <c r="BK941" i="9"/>
  <c r="BL941" i="9"/>
  <c r="BM941" i="9"/>
  <c r="BN941" i="9"/>
  <c r="BO941" i="9"/>
  <c r="BP941" i="9"/>
  <c r="BQ941" i="9"/>
  <c r="BR941" i="9"/>
  <c r="BS941" i="9"/>
  <c r="BT941" i="9"/>
  <c r="BU941" i="9"/>
  <c r="C942" i="9"/>
  <c r="AN942" i="9" s="1"/>
  <c r="D942" i="9"/>
  <c r="AO942" i="9" s="1"/>
  <c r="E942" i="9"/>
  <c r="AP942" i="9" s="1"/>
  <c r="AQ942" i="9"/>
  <c r="AR942" i="9"/>
  <c r="AS942" i="9"/>
  <c r="AT942" i="9"/>
  <c r="AU942" i="9"/>
  <c r="AV942" i="9"/>
  <c r="AW942" i="9"/>
  <c r="AX942" i="9"/>
  <c r="AY942" i="9"/>
  <c r="AZ942" i="9"/>
  <c r="BA942" i="9"/>
  <c r="BB942" i="9"/>
  <c r="BC942" i="9"/>
  <c r="BD942" i="9"/>
  <c r="BE942" i="9"/>
  <c r="BF942" i="9"/>
  <c r="BG942" i="9"/>
  <c r="BH942" i="9"/>
  <c r="BI942" i="9"/>
  <c r="BJ942" i="9"/>
  <c r="BK942" i="9"/>
  <c r="BL942" i="9"/>
  <c r="BM942" i="9"/>
  <c r="BN942" i="9"/>
  <c r="BO942" i="9"/>
  <c r="BP942" i="9"/>
  <c r="BQ942" i="9"/>
  <c r="BR942" i="9"/>
  <c r="BS942" i="9"/>
  <c r="BT942" i="9"/>
  <c r="BU942" i="9"/>
  <c r="C943" i="9"/>
  <c r="AN943" i="9" s="1"/>
  <c r="D943" i="9"/>
  <c r="AO943" i="9" s="1"/>
  <c r="E943" i="9"/>
  <c r="AP943" i="9" s="1"/>
  <c r="AU943" i="9"/>
  <c r="BM943" i="9"/>
  <c r="BR943" i="9"/>
  <c r="AQ943" i="9"/>
  <c r="AR943" i="9"/>
  <c r="AS943" i="9"/>
  <c r="AT943" i="9"/>
  <c r="AV943" i="9"/>
  <c r="AW943" i="9"/>
  <c r="AX943" i="9"/>
  <c r="AY943" i="9"/>
  <c r="AZ943" i="9"/>
  <c r="BA943" i="9"/>
  <c r="BB943" i="9"/>
  <c r="BC943" i="9"/>
  <c r="BD943" i="9"/>
  <c r="BE943" i="9"/>
  <c r="BF943" i="9"/>
  <c r="BG943" i="9"/>
  <c r="BH943" i="9"/>
  <c r="BI943" i="9"/>
  <c r="BJ943" i="9"/>
  <c r="BK943" i="9"/>
  <c r="BL943" i="9"/>
  <c r="BN943" i="9"/>
  <c r="BO943" i="9"/>
  <c r="BP943" i="9"/>
  <c r="BQ943" i="9"/>
  <c r="BS943" i="9"/>
  <c r="BT943" i="9"/>
  <c r="BU943" i="9"/>
  <c r="C944" i="9"/>
  <c r="AN944" i="9" s="1"/>
  <c r="D944" i="9"/>
  <c r="AO944" i="9" s="1"/>
  <c r="E944" i="9"/>
  <c r="AP944" i="9" s="1"/>
  <c r="AQ944" i="9"/>
  <c r="AR944" i="9"/>
  <c r="AS944" i="9"/>
  <c r="AT944" i="9"/>
  <c r="AU944" i="9"/>
  <c r="AV944" i="9"/>
  <c r="AW944" i="9"/>
  <c r="AX944" i="9"/>
  <c r="AY944" i="9"/>
  <c r="AZ944" i="9"/>
  <c r="BA944" i="9"/>
  <c r="BB944" i="9"/>
  <c r="BC944" i="9"/>
  <c r="BD944" i="9"/>
  <c r="BE944" i="9"/>
  <c r="BF944" i="9"/>
  <c r="BG944" i="9"/>
  <c r="BH944" i="9"/>
  <c r="BI944" i="9"/>
  <c r="BJ944" i="9"/>
  <c r="BK944" i="9"/>
  <c r="BL944" i="9"/>
  <c r="BM944" i="9"/>
  <c r="BN944" i="9"/>
  <c r="BO944" i="9"/>
  <c r="BP944" i="9"/>
  <c r="BQ944" i="9"/>
  <c r="BR944" i="9"/>
  <c r="BS944" i="9"/>
  <c r="BT944" i="9"/>
  <c r="BU944" i="9"/>
  <c r="C945" i="9"/>
  <c r="AN945" i="9" s="1"/>
  <c r="D945" i="9"/>
  <c r="AO945" i="9" s="1"/>
  <c r="E945" i="9"/>
  <c r="AP945" i="9" s="1"/>
  <c r="AQ945" i="9"/>
  <c r="AR945" i="9"/>
  <c r="AS945" i="9"/>
  <c r="AT945" i="9"/>
  <c r="AU945" i="9"/>
  <c r="AV945" i="9"/>
  <c r="AW945" i="9"/>
  <c r="AX945" i="9"/>
  <c r="AY945" i="9"/>
  <c r="AZ945" i="9"/>
  <c r="BA945" i="9"/>
  <c r="BB945" i="9"/>
  <c r="BC945" i="9"/>
  <c r="BD945" i="9"/>
  <c r="BE945" i="9"/>
  <c r="BF945" i="9"/>
  <c r="BG945" i="9"/>
  <c r="BH945" i="9"/>
  <c r="BI945" i="9"/>
  <c r="BJ945" i="9"/>
  <c r="BK945" i="9"/>
  <c r="BL945" i="9"/>
  <c r="BM945" i="9"/>
  <c r="BN945" i="9"/>
  <c r="BO945" i="9"/>
  <c r="BP945" i="9"/>
  <c r="BQ945" i="9"/>
  <c r="BR945" i="9"/>
  <c r="BS945" i="9"/>
  <c r="BT945" i="9"/>
  <c r="BU945" i="9"/>
  <c r="C946" i="9"/>
  <c r="AN946" i="9" s="1"/>
  <c r="D946" i="9"/>
  <c r="AO946" i="9" s="1"/>
  <c r="E946" i="9"/>
  <c r="AP946" i="9" s="1"/>
  <c r="BR946" i="9"/>
  <c r="AQ946" i="9"/>
  <c r="AR946" i="9"/>
  <c r="AS946" i="9"/>
  <c r="AT946" i="9"/>
  <c r="AU946" i="9"/>
  <c r="AV946" i="9"/>
  <c r="AW946" i="9"/>
  <c r="AX946" i="9"/>
  <c r="AY946" i="9"/>
  <c r="AZ946" i="9"/>
  <c r="BA946" i="9"/>
  <c r="BB946" i="9"/>
  <c r="BC946" i="9"/>
  <c r="BD946" i="9"/>
  <c r="BE946" i="9"/>
  <c r="BF946" i="9"/>
  <c r="BG946" i="9"/>
  <c r="BH946" i="9"/>
  <c r="BI946" i="9"/>
  <c r="BJ946" i="9"/>
  <c r="BK946" i="9"/>
  <c r="BL946" i="9"/>
  <c r="BM946" i="9"/>
  <c r="BN946" i="9"/>
  <c r="BO946" i="9"/>
  <c r="BP946" i="9"/>
  <c r="BQ946" i="9"/>
  <c r="BS946" i="9"/>
  <c r="BT946" i="9"/>
  <c r="BU946" i="9"/>
  <c r="C947" i="9"/>
  <c r="AN947" i="9" s="1"/>
  <c r="D947" i="9"/>
  <c r="E947" i="9"/>
  <c r="AP947" i="9" s="1"/>
  <c r="AO947" i="9"/>
  <c r="AQ947" i="9"/>
  <c r="AR947" i="9"/>
  <c r="AS947" i="9"/>
  <c r="AT947" i="9"/>
  <c r="AU947" i="9"/>
  <c r="AV947" i="9"/>
  <c r="AW947" i="9"/>
  <c r="AX947" i="9"/>
  <c r="AY947" i="9"/>
  <c r="AZ947" i="9"/>
  <c r="BA947" i="9"/>
  <c r="BB947" i="9"/>
  <c r="BC947" i="9"/>
  <c r="BD947" i="9"/>
  <c r="BE947" i="9"/>
  <c r="BF947" i="9"/>
  <c r="BG947" i="9"/>
  <c r="BH947" i="9"/>
  <c r="BI947" i="9"/>
  <c r="BJ947" i="9"/>
  <c r="BK947" i="9"/>
  <c r="BL947" i="9"/>
  <c r="BM947" i="9"/>
  <c r="BN947" i="9"/>
  <c r="BO947" i="9"/>
  <c r="BP947" i="9"/>
  <c r="BQ947" i="9"/>
  <c r="BR947" i="9"/>
  <c r="BS947" i="9"/>
  <c r="BT947" i="9"/>
  <c r="BU947" i="9"/>
  <c r="C948" i="9"/>
  <c r="AN948" i="9" s="1"/>
  <c r="D948" i="9"/>
  <c r="AO948" i="9" s="1"/>
  <c r="E948" i="9"/>
  <c r="AP948" i="9" s="1"/>
  <c r="AQ948" i="9"/>
  <c r="AR948" i="9"/>
  <c r="AS948" i="9"/>
  <c r="AT948" i="9"/>
  <c r="AU948" i="9"/>
  <c r="AV948" i="9"/>
  <c r="AW948" i="9"/>
  <c r="AX948" i="9"/>
  <c r="AY948" i="9"/>
  <c r="AZ948" i="9"/>
  <c r="BA948" i="9"/>
  <c r="BB948" i="9"/>
  <c r="BC948" i="9"/>
  <c r="BD948" i="9"/>
  <c r="BE948" i="9"/>
  <c r="BF948" i="9"/>
  <c r="BG948" i="9"/>
  <c r="BH948" i="9"/>
  <c r="BI948" i="9"/>
  <c r="BJ948" i="9"/>
  <c r="BK948" i="9"/>
  <c r="BL948" i="9"/>
  <c r="BM948" i="9"/>
  <c r="BN948" i="9"/>
  <c r="BO948" i="9"/>
  <c r="BP948" i="9"/>
  <c r="BQ948" i="9"/>
  <c r="BR948" i="9"/>
  <c r="BS948" i="9"/>
  <c r="BT948" i="9"/>
  <c r="BU948" i="9"/>
  <c r="C949" i="9"/>
  <c r="D949" i="9"/>
  <c r="AO949" i="9" s="1"/>
  <c r="E949" i="9"/>
  <c r="AP949" i="9" s="1"/>
  <c r="BO949" i="9"/>
  <c r="AN949" i="9"/>
  <c r="AQ949" i="9"/>
  <c r="AR949" i="9"/>
  <c r="AS949" i="9"/>
  <c r="AT949" i="9"/>
  <c r="AU949" i="9"/>
  <c r="AV949" i="9"/>
  <c r="AW949" i="9"/>
  <c r="AX949" i="9"/>
  <c r="AY949" i="9"/>
  <c r="AZ949" i="9"/>
  <c r="BA949" i="9"/>
  <c r="BB949" i="9"/>
  <c r="BC949" i="9"/>
  <c r="BD949" i="9"/>
  <c r="BE949" i="9"/>
  <c r="BF949" i="9"/>
  <c r="BG949" i="9"/>
  <c r="BH949" i="9"/>
  <c r="BI949" i="9"/>
  <c r="BJ949" i="9"/>
  <c r="BK949" i="9"/>
  <c r="BL949" i="9"/>
  <c r="BM949" i="9"/>
  <c r="BN949" i="9"/>
  <c r="BP949" i="9"/>
  <c r="BQ949" i="9"/>
  <c r="BR949" i="9"/>
  <c r="BS949" i="9"/>
  <c r="BT949" i="9"/>
  <c r="BU949" i="9"/>
  <c r="C950" i="9"/>
  <c r="D950" i="9"/>
  <c r="E950" i="9"/>
  <c r="AR950" i="9"/>
  <c r="AS950" i="9"/>
  <c r="BG950" i="9"/>
  <c r="AN950" i="9"/>
  <c r="AO950" i="9"/>
  <c r="AP950" i="9"/>
  <c r="AQ950" i="9"/>
  <c r="AT950" i="9"/>
  <c r="AU950" i="9"/>
  <c r="AV950" i="9"/>
  <c r="AW950" i="9"/>
  <c r="AX950" i="9"/>
  <c r="AY950" i="9"/>
  <c r="AZ950" i="9"/>
  <c r="BA950" i="9"/>
  <c r="BB950" i="9"/>
  <c r="BC950" i="9"/>
  <c r="BD950" i="9"/>
  <c r="BE950" i="9"/>
  <c r="BF950" i="9"/>
  <c r="BH950" i="9"/>
  <c r="BI950" i="9"/>
  <c r="BJ950" i="9"/>
  <c r="BK950" i="9"/>
  <c r="BL950" i="9"/>
  <c r="BM950" i="9"/>
  <c r="BN950" i="9"/>
  <c r="BO950" i="9"/>
  <c r="BP950" i="9"/>
  <c r="BQ950" i="9"/>
  <c r="BR950" i="9"/>
  <c r="BS950" i="9"/>
  <c r="BT950" i="9"/>
  <c r="BU950" i="9"/>
  <c r="C951" i="9"/>
  <c r="AN951" i="9" s="1"/>
  <c r="D951" i="9"/>
  <c r="AO951" i="9" s="1"/>
  <c r="E951" i="9"/>
  <c r="AP951" i="9" s="1"/>
  <c r="AQ951" i="9"/>
  <c r="AR951" i="9"/>
  <c r="AS951" i="9"/>
  <c r="AT951" i="9"/>
  <c r="AU951" i="9"/>
  <c r="AV951" i="9"/>
  <c r="AW951" i="9"/>
  <c r="AX951" i="9"/>
  <c r="AY951" i="9"/>
  <c r="AZ951" i="9"/>
  <c r="BA951" i="9"/>
  <c r="BB951" i="9"/>
  <c r="BC951" i="9"/>
  <c r="BD951" i="9"/>
  <c r="BE951" i="9"/>
  <c r="BF951" i="9"/>
  <c r="BG951" i="9"/>
  <c r="BH951" i="9"/>
  <c r="BI951" i="9"/>
  <c r="BJ951" i="9"/>
  <c r="BK951" i="9"/>
  <c r="BL951" i="9"/>
  <c r="BM951" i="9"/>
  <c r="BN951" i="9"/>
  <c r="BO951" i="9"/>
  <c r="BP951" i="9"/>
  <c r="BQ951" i="9"/>
  <c r="BR951" i="9"/>
  <c r="BS951" i="9"/>
  <c r="BT951" i="9"/>
  <c r="BU951" i="9"/>
  <c r="C952" i="9"/>
  <c r="AN952" i="9" s="1"/>
  <c r="D952" i="9"/>
  <c r="AO952" i="9" s="1"/>
  <c r="E952" i="9"/>
  <c r="AP952" i="9" s="1"/>
  <c r="AQ952" i="9"/>
  <c r="AR952" i="9"/>
  <c r="AS952" i="9"/>
  <c r="AT952" i="9"/>
  <c r="AU952" i="9"/>
  <c r="AV952" i="9"/>
  <c r="AW952" i="9"/>
  <c r="AX952" i="9"/>
  <c r="AY952" i="9"/>
  <c r="AZ952" i="9"/>
  <c r="BA952" i="9"/>
  <c r="BB952" i="9"/>
  <c r="BC952" i="9"/>
  <c r="BD952" i="9"/>
  <c r="BE952" i="9"/>
  <c r="BF952" i="9"/>
  <c r="BG952" i="9"/>
  <c r="BH952" i="9"/>
  <c r="BI952" i="9"/>
  <c r="BJ952" i="9"/>
  <c r="BK952" i="9"/>
  <c r="BL952" i="9"/>
  <c r="BM952" i="9"/>
  <c r="BN952" i="9"/>
  <c r="BO952" i="9"/>
  <c r="BP952" i="9"/>
  <c r="BQ952" i="9"/>
  <c r="BR952" i="9"/>
  <c r="BS952" i="9"/>
  <c r="BT952" i="9"/>
  <c r="BU952" i="9"/>
  <c r="C953" i="9"/>
  <c r="D953" i="9"/>
  <c r="E953" i="9"/>
  <c r="AZ953" i="9"/>
  <c r="BD953" i="9"/>
  <c r="BE953" i="9"/>
  <c r="BK953" i="9"/>
  <c r="AN953" i="9"/>
  <c r="AO953" i="9"/>
  <c r="AP953" i="9"/>
  <c r="AQ953" i="9"/>
  <c r="AR953" i="9"/>
  <c r="AS953" i="9"/>
  <c r="AT953" i="9"/>
  <c r="AU953" i="9"/>
  <c r="AV953" i="9"/>
  <c r="AW953" i="9"/>
  <c r="AX953" i="9"/>
  <c r="AY953" i="9"/>
  <c r="BA953" i="9"/>
  <c r="BB953" i="9"/>
  <c r="BC953" i="9"/>
  <c r="BF953" i="9"/>
  <c r="BG953" i="9"/>
  <c r="BH953" i="9"/>
  <c r="BI953" i="9"/>
  <c r="BJ953" i="9"/>
  <c r="BL953" i="9"/>
  <c r="BM953" i="9"/>
  <c r="BN953" i="9"/>
  <c r="BO953" i="9"/>
  <c r="BP953" i="9"/>
  <c r="BQ953" i="9"/>
  <c r="BR953" i="9"/>
  <c r="BS953" i="9"/>
  <c r="BT953" i="9"/>
  <c r="BU953" i="9"/>
  <c r="C954" i="9"/>
  <c r="D954" i="9"/>
  <c r="AO954" i="9" s="1"/>
  <c r="E954" i="9"/>
  <c r="AS954" i="9"/>
  <c r="AT954" i="9"/>
  <c r="AU954" i="9"/>
  <c r="AV954" i="9"/>
  <c r="AW954" i="9"/>
  <c r="AX954" i="9"/>
  <c r="AY954" i="9"/>
  <c r="AZ954" i="9"/>
  <c r="BA954" i="9"/>
  <c r="BB954" i="9"/>
  <c r="BC954" i="9"/>
  <c r="BD954" i="9"/>
  <c r="BE954" i="9"/>
  <c r="BF954" i="9"/>
  <c r="BG954" i="9"/>
  <c r="BH954" i="9"/>
  <c r="BI954" i="9"/>
  <c r="BJ954" i="9"/>
  <c r="BK954" i="9"/>
  <c r="BL954" i="9"/>
  <c r="BM954" i="9"/>
  <c r="BN954" i="9"/>
  <c r="BO954" i="9"/>
  <c r="BP954" i="9"/>
  <c r="BQ954" i="9"/>
  <c r="BR954" i="9"/>
  <c r="BS954" i="9"/>
  <c r="BT954" i="9"/>
  <c r="BU954" i="9"/>
  <c r="AN954" i="9"/>
  <c r="AP954" i="9"/>
  <c r="AQ954" i="9"/>
  <c r="AR954" i="9"/>
  <c r="C955" i="9"/>
  <c r="AN955" i="9" s="1"/>
  <c r="D955" i="9"/>
  <c r="AO955" i="9" s="1"/>
  <c r="E955" i="9"/>
  <c r="AP955" i="9" s="1"/>
  <c r="AY955" i="9"/>
  <c r="AQ955" i="9"/>
  <c r="AR955" i="9"/>
  <c r="AS955" i="9"/>
  <c r="AT955" i="9"/>
  <c r="AU955" i="9"/>
  <c r="AV955" i="9"/>
  <c r="AW955" i="9"/>
  <c r="AX955" i="9"/>
  <c r="AZ955" i="9"/>
  <c r="BA955" i="9"/>
  <c r="BB955" i="9"/>
  <c r="BC955" i="9"/>
  <c r="BD955" i="9"/>
  <c r="BE955" i="9"/>
  <c r="BF955" i="9"/>
  <c r="BG955" i="9"/>
  <c r="BH955" i="9"/>
  <c r="BI955" i="9"/>
  <c r="BJ955" i="9"/>
  <c r="BK955" i="9"/>
  <c r="BL955" i="9"/>
  <c r="BM955" i="9"/>
  <c r="BN955" i="9"/>
  <c r="BO955" i="9"/>
  <c r="BP955" i="9"/>
  <c r="BQ955" i="9"/>
  <c r="BR955" i="9"/>
  <c r="BS955" i="9"/>
  <c r="BT955" i="9"/>
  <c r="BU955" i="9"/>
  <c r="C956" i="9"/>
  <c r="AN956" i="9" s="1"/>
  <c r="D956" i="9"/>
  <c r="AO956" i="9" s="1"/>
  <c r="E956" i="9"/>
  <c r="AP956" i="9" s="1"/>
  <c r="AQ956" i="9"/>
  <c r="AR956" i="9"/>
  <c r="AS956" i="9"/>
  <c r="AT956" i="9"/>
  <c r="AU956" i="9"/>
  <c r="AV956" i="9"/>
  <c r="AW956" i="9"/>
  <c r="AX956" i="9"/>
  <c r="AY956" i="9"/>
  <c r="AZ956" i="9"/>
  <c r="BA956" i="9"/>
  <c r="BB956" i="9"/>
  <c r="BC956" i="9"/>
  <c r="BD956" i="9"/>
  <c r="BE956" i="9"/>
  <c r="BF956" i="9"/>
  <c r="BG956" i="9"/>
  <c r="BH956" i="9"/>
  <c r="BI956" i="9"/>
  <c r="BJ956" i="9"/>
  <c r="BK956" i="9"/>
  <c r="BL956" i="9"/>
  <c r="BM956" i="9"/>
  <c r="BN956" i="9"/>
  <c r="BO956" i="9"/>
  <c r="BP956" i="9"/>
  <c r="BQ956" i="9"/>
  <c r="BR956" i="9"/>
  <c r="BS956" i="9"/>
  <c r="BT956" i="9"/>
  <c r="BU956" i="9"/>
  <c r="C957" i="9"/>
  <c r="AN957" i="9" s="1"/>
  <c r="D957" i="9"/>
  <c r="AO957" i="9" s="1"/>
  <c r="E957" i="9"/>
  <c r="AP957" i="9" s="1"/>
  <c r="AQ957" i="9"/>
  <c r="AR957" i="9"/>
  <c r="AS957" i="9"/>
  <c r="AT957" i="9"/>
  <c r="AU957" i="9"/>
  <c r="AV957" i="9"/>
  <c r="AW957" i="9"/>
  <c r="AX957" i="9"/>
  <c r="AY957" i="9"/>
  <c r="AZ957" i="9"/>
  <c r="BA957" i="9"/>
  <c r="BB957" i="9"/>
  <c r="BC957" i="9"/>
  <c r="BD957" i="9"/>
  <c r="BE957" i="9"/>
  <c r="BF957" i="9"/>
  <c r="BG957" i="9"/>
  <c r="BH957" i="9"/>
  <c r="BI957" i="9"/>
  <c r="BJ957" i="9"/>
  <c r="BK957" i="9"/>
  <c r="BL957" i="9"/>
  <c r="BM957" i="9"/>
  <c r="BN957" i="9"/>
  <c r="BO957" i="9"/>
  <c r="BP957" i="9"/>
  <c r="BQ957" i="9"/>
  <c r="BR957" i="9"/>
  <c r="BS957" i="9"/>
  <c r="BT957" i="9"/>
  <c r="BU957" i="9"/>
  <c r="C958" i="9"/>
  <c r="AN958" i="9" s="1"/>
  <c r="D958" i="9"/>
  <c r="AO958" i="9" s="1"/>
  <c r="E958" i="9"/>
  <c r="AP958" i="9" s="1"/>
  <c r="BJ958" i="9"/>
  <c r="AQ958" i="9"/>
  <c r="AR958" i="9"/>
  <c r="AS958" i="9"/>
  <c r="AT958" i="9"/>
  <c r="AU958" i="9"/>
  <c r="AV958" i="9"/>
  <c r="AW958" i="9"/>
  <c r="AX958" i="9"/>
  <c r="AY958" i="9"/>
  <c r="AZ958" i="9"/>
  <c r="BA958" i="9"/>
  <c r="BB958" i="9"/>
  <c r="BC958" i="9"/>
  <c r="BD958" i="9"/>
  <c r="BE958" i="9"/>
  <c r="BF958" i="9"/>
  <c r="BG958" i="9"/>
  <c r="BH958" i="9"/>
  <c r="BI958" i="9"/>
  <c r="BK958" i="9"/>
  <c r="BL958" i="9"/>
  <c r="BM958" i="9"/>
  <c r="BN958" i="9"/>
  <c r="BO958" i="9"/>
  <c r="BP958" i="9"/>
  <c r="BQ958" i="9"/>
  <c r="BR958" i="9"/>
  <c r="BS958" i="9"/>
  <c r="BT958" i="9"/>
  <c r="BU958" i="9"/>
  <c r="C959" i="9"/>
  <c r="D959" i="9"/>
  <c r="E959" i="9"/>
  <c r="AP959" i="9" s="1"/>
  <c r="BB959" i="9"/>
  <c r="AN959" i="9"/>
  <c r="AO959" i="9"/>
  <c r="AQ959" i="9"/>
  <c r="AR959" i="9"/>
  <c r="AS959" i="9"/>
  <c r="AT959" i="9"/>
  <c r="AU959" i="9"/>
  <c r="AV959" i="9"/>
  <c r="AW959" i="9"/>
  <c r="AX959" i="9"/>
  <c r="AY959" i="9"/>
  <c r="AZ959" i="9"/>
  <c r="BA959" i="9"/>
  <c r="BC959" i="9"/>
  <c r="BD959" i="9"/>
  <c r="BE959" i="9"/>
  <c r="BF959" i="9"/>
  <c r="BG959" i="9"/>
  <c r="BH959" i="9"/>
  <c r="BI959" i="9"/>
  <c r="BJ959" i="9"/>
  <c r="BK959" i="9"/>
  <c r="BL959" i="9"/>
  <c r="BM959" i="9"/>
  <c r="BN959" i="9"/>
  <c r="BO959" i="9"/>
  <c r="BP959" i="9"/>
  <c r="BQ959" i="9"/>
  <c r="BR959" i="9"/>
  <c r="BS959" i="9"/>
  <c r="BT959" i="9"/>
  <c r="BU959" i="9"/>
  <c r="C960" i="9"/>
  <c r="D960" i="9"/>
  <c r="E960" i="9"/>
  <c r="AP960" i="9" s="1"/>
  <c r="AZ960" i="9"/>
  <c r="BA960" i="9"/>
  <c r="BB960" i="9"/>
  <c r="BC960" i="9"/>
  <c r="BD960" i="9"/>
  <c r="BE960" i="9"/>
  <c r="BF960" i="9"/>
  <c r="BG960" i="9"/>
  <c r="BH960" i="9"/>
  <c r="BI960" i="9"/>
  <c r="BJ960" i="9"/>
  <c r="BK960" i="9"/>
  <c r="BL960" i="9"/>
  <c r="BM960" i="9"/>
  <c r="BN960" i="9"/>
  <c r="BO960" i="9"/>
  <c r="BP960" i="9"/>
  <c r="BQ960" i="9"/>
  <c r="BR960" i="9"/>
  <c r="BS960" i="9"/>
  <c r="BT960" i="9"/>
  <c r="BU960" i="9"/>
  <c r="AN960" i="9"/>
  <c r="AO960" i="9"/>
  <c r="AQ960" i="9"/>
  <c r="AR960" i="9"/>
  <c r="AS960" i="9"/>
  <c r="AT960" i="9"/>
  <c r="AU960" i="9"/>
  <c r="AV960" i="9"/>
  <c r="AW960" i="9"/>
  <c r="AX960" i="9"/>
  <c r="AY960" i="9"/>
  <c r="C961" i="9"/>
  <c r="AN961" i="9" s="1"/>
  <c r="D961" i="9"/>
  <c r="AO961" i="9" s="1"/>
  <c r="E961" i="9"/>
  <c r="AP961" i="9" s="1"/>
  <c r="AQ961" i="9"/>
  <c r="AR961" i="9"/>
  <c r="AS961" i="9"/>
  <c r="AT961" i="9"/>
  <c r="AU961" i="9"/>
  <c r="AV961" i="9"/>
  <c r="AW961" i="9"/>
  <c r="AX961" i="9"/>
  <c r="AY961" i="9"/>
  <c r="AZ961" i="9"/>
  <c r="BA961" i="9"/>
  <c r="BB961" i="9"/>
  <c r="BC961" i="9"/>
  <c r="BD961" i="9"/>
  <c r="BE961" i="9"/>
  <c r="BF961" i="9"/>
  <c r="BG961" i="9"/>
  <c r="BH961" i="9"/>
  <c r="BI961" i="9"/>
  <c r="BJ961" i="9"/>
  <c r="BK961" i="9"/>
  <c r="BL961" i="9"/>
  <c r="BM961" i="9"/>
  <c r="BN961" i="9"/>
  <c r="BO961" i="9"/>
  <c r="BP961" i="9"/>
  <c r="BQ961" i="9"/>
  <c r="BR961" i="9"/>
  <c r="BS961" i="9"/>
  <c r="BT961" i="9"/>
  <c r="BU961" i="9"/>
  <c r="C962" i="9"/>
  <c r="AN962" i="9" s="1"/>
  <c r="D962" i="9"/>
  <c r="AO962" i="9" s="1"/>
  <c r="E962" i="9"/>
  <c r="AP962" i="9" s="1"/>
  <c r="AQ962" i="9"/>
  <c r="AR962" i="9"/>
  <c r="AS962" i="9"/>
  <c r="AT962" i="9"/>
  <c r="AU962" i="9"/>
  <c r="AV962" i="9"/>
  <c r="AW962" i="9"/>
  <c r="AX962" i="9"/>
  <c r="AY962" i="9"/>
  <c r="AZ962" i="9"/>
  <c r="BA962" i="9"/>
  <c r="BB962" i="9"/>
  <c r="BC962" i="9"/>
  <c r="BD962" i="9"/>
  <c r="BE962" i="9"/>
  <c r="BF962" i="9"/>
  <c r="BG962" i="9"/>
  <c r="BH962" i="9"/>
  <c r="BI962" i="9"/>
  <c r="BJ962" i="9"/>
  <c r="BK962" i="9"/>
  <c r="BL962" i="9"/>
  <c r="BM962" i="9"/>
  <c r="BN962" i="9"/>
  <c r="BO962" i="9"/>
  <c r="BP962" i="9"/>
  <c r="BQ962" i="9"/>
  <c r="BR962" i="9"/>
  <c r="BS962" i="9"/>
  <c r="BT962" i="9"/>
  <c r="BU962" i="9"/>
  <c r="C963" i="9"/>
  <c r="AN963" i="9" s="1"/>
  <c r="D963" i="9"/>
  <c r="AO963" i="9" s="1"/>
  <c r="E963" i="9"/>
  <c r="AP963" i="9" s="1"/>
  <c r="AQ963" i="9"/>
  <c r="AR963" i="9"/>
  <c r="AS963" i="9"/>
  <c r="AT963" i="9"/>
  <c r="AU963" i="9"/>
  <c r="AV963" i="9"/>
  <c r="AW963" i="9"/>
  <c r="AX963" i="9"/>
  <c r="AY963" i="9"/>
  <c r="AZ963" i="9"/>
  <c r="BA963" i="9"/>
  <c r="BB963" i="9"/>
  <c r="BC963" i="9"/>
  <c r="BD963" i="9"/>
  <c r="BE963" i="9"/>
  <c r="BF963" i="9"/>
  <c r="BG963" i="9"/>
  <c r="BH963" i="9"/>
  <c r="BI963" i="9"/>
  <c r="BJ963" i="9"/>
  <c r="BK963" i="9"/>
  <c r="BL963" i="9"/>
  <c r="BM963" i="9"/>
  <c r="BN963" i="9"/>
  <c r="BO963" i="9"/>
  <c r="BP963" i="9"/>
  <c r="BQ963" i="9"/>
  <c r="BR963" i="9"/>
  <c r="BS963" i="9"/>
  <c r="BT963" i="9"/>
  <c r="BU963" i="9"/>
  <c r="C964" i="9"/>
  <c r="AN964" i="9" s="1"/>
  <c r="D964" i="9"/>
  <c r="AO964" i="9" s="1"/>
  <c r="E964" i="9"/>
  <c r="AP964" i="9" s="1"/>
  <c r="AQ964" i="9"/>
  <c r="AR964" i="9"/>
  <c r="AS964" i="9"/>
  <c r="AT964" i="9"/>
  <c r="AU964" i="9"/>
  <c r="AV964" i="9"/>
  <c r="AW964" i="9"/>
  <c r="AX964" i="9"/>
  <c r="AY964" i="9"/>
  <c r="AZ964" i="9"/>
  <c r="BA964" i="9"/>
  <c r="BB964" i="9"/>
  <c r="BC964" i="9"/>
  <c r="BD964" i="9"/>
  <c r="BE964" i="9"/>
  <c r="BF964" i="9"/>
  <c r="BG964" i="9"/>
  <c r="BH964" i="9"/>
  <c r="BI964" i="9"/>
  <c r="BJ964" i="9"/>
  <c r="BK964" i="9"/>
  <c r="BL964" i="9"/>
  <c r="BM964" i="9"/>
  <c r="BN964" i="9"/>
  <c r="BO964" i="9"/>
  <c r="BP964" i="9"/>
  <c r="BQ964" i="9"/>
  <c r="BR964" i="9"/>
  <c r="BS964" i="9"/>
  <c r="BT964" i="9"/>
  <c r="BU964" i="9"/>
  <c r="C965" i="9"/>
  <c r="AN965" i="9" s="1"/>
  <c r="D965" i="9"/>
  <c r="AO965" i="9" s="1"/>
  <c r="E965" i="9"/>
  <c r="AP965" i="9" s="1"/>
  <c r="AQ965" i="9"/>
  <c r="AR965" i="9"/>
  <c r="AS965" i="9"/>
  <c r="AT965" i="9"/>
  <c r="AU965" i="9"/>
  <c r="AV965" i="9"/>
  <c r="AW965" i="9"/>
  <c r="AX965" i="9"/>
  <c r="AY965" i="9"/>
  <c r="AZ965" i="9"/>
  <c r="BA965" i="9"/>
  <c r="BB965" i="9"/>
  <c r="BC965" i="9"/>
  <c r="BD965" i="9"/>
  <c r="BE965" i="9"/>
  <c r="BF965" i="9"/>
  <c r="BG965" i="9"/>
  <c r="BH965" i="9"/>
  <c r="BI965" i="9"/>
  <c r="BJ965" i="9"/>
  <c r="BK965" i="9"/>
  <c r="BL965" i="9"/>
  <c r="BM965" i="9"/>
  <c r="BN965" i="9"/>
  <c r="BO965" i="9"/>
  <c r="BP965" i="9"/>
  <c r="BQ965" i="9"/>
  <c r="BR965" i="9"/>
  <c r="BS965" i="9"/>
  <c r="BT965" i="9"/>
  <c r="BU965" i="9"/>
  <c r="C966" i="9"/>
  <c r="AN966" i="9" s="1"/>
  <c r="D966" i="9"/>
  <c r="AO966" i="9" s="1"/>
  <c r="E966" i="9"/>
  <c r="AP966" i="9" s="1"/>
  <c r="AQ966" i="9"/>
  <c r="AR966" i="9"/>
  <c r="AS966" i="9"/>
  <c r="AT966" i="9"/>
  <c r="AU966" i="9"/>
  <c r="AV966" i="9"/>
  <c r="AW966" i="9"/>
  <c r="AX966" i="9"/>
  <c r="AY966" i="9"/>
  <c r="AZ966" i="9"/>
  <c r="BA966" i="9"/>
  <c r="BB966" i="9"/>
  <c r="BC966" i="9"/>
  <c r="BD966" i="9"/>
  <c r="BE966" i="9"/>
  <c r="BF966" i="9"/>
  <c r="BG966" i="9"/>
  <c r="BH966" i="9"/>
  <c r="BI966" i="9"/>
  <c r="BJ966" i="9"/>
  <c r="BK966" i="9"/>
  <c r="BL966" i="9"/>
  <c r="BM966" i="9"/>
  <c r="BN966" i="9"/>
  <c r="BO966" i="9"/>
  <c r="BP966" i="9"/>
  <c r="BQ966" i="9"/>
  <c r="BR966" i="9"/>
  <c r="BS966" i="9"/>
  <c r="BT966" i="9"/>
  <c r="BU966" i="9"/>
  <c r="C967" i="9"/>
  <c r="AN967" i="9" s="1"/>
  <c r="D967" i="9"/>
  <c r="AO967" i="9" s="1"/>
  <c r="E967" i="9"/>
  <c r="AP967" i="9" s="1"/>
  <c r="AQ967" i="9"/>
  <c r="AR967" i="9"/>
  <c r="AS967" i="9"/>
  <c r="AT967" i="9"/>
  <c r="AU967" i="9"/>
  <c r="AV967" i="9"/>
  <c r="AW967" i="9"/>
  <c r="AX967" i="9"/>
  <c r="AY967" i="9"/>
  <c r="AZ967" i="9"/>
  <c r="BA967" i="9"/>
  <c r="BB967" i="9"/>
  <c r="BC967" i="9"/>
  <c r="BD967" i="9"/>
  <c r="BE967" i="9"/>
  <c r="BF967" i="9"/>
  <c r="BG967" i="9"/>
  <c r="BH967" i="9"/>
  <c r="BI967" i="9"/>
  <c r="BJ967" i="9"/>
  <c r="BK967" i="9"/>
  <c r="BL967" i="9"/>
  <c r="BM967" i="9"/>
  <c r="BN967" i="9"/>
  <c r="BO967" i="9"/>
  <c r="BP967" i="9"/>
  <c r="BQ967" i="9"/>
  <c r="BR967" i="9"/>
  <c r="BS967" i="9"/>
  <c r="BT967" i="9"/>
  <c r="BU967" i="9"/>
  <c r="C968" i="9"/>
  <c r="AN968" i="9" s="1"/>
  <c r="D968" i="9"/>
  <c r="AO968" i="9" s="1"/>
  <c r="E968" i="9"/>
  <c r="AP968" i="9" s="1"/>
  <c r="AQ968" i="9"/>
  <c r="AR968" i="9"/>
  <c r="AS968" i="9"/>
  <c r="AT968" i="9"/>
  <c r="AU968" i="9"/>
  <c r="AV968" i="9"/>
  <c r="AW968" i="9"/>
  <c r="AX968" i="9"/>
  <c r="AY968" i="9"/>
  <c r="AZ968" i="9"/>
  <c r="BA968" i="9"/>
  <c r="BB968" i="9"/>
  <c r="BC968" i="9"/>
  <c r="BD968" i="9"/>
  <c r="BE968" i="9"/>
  <c r="BF968" i="9"/>
  <c r="BG968" i="9"/>
  <c r="BH968" i="9"/>
  <c r="BI968" i="9"/>
  <c r="BJ968" i="9"/>
  <c r="BK968" i="9"/>
  <c r="BL968" i="9"/>
  <c r="BM968" i="9"/>
  <c r="BN968" i="9"/>
  <c r="BO968" i="9"/>
  <c r="BP968" i="9"/>
  <c r="BQ968" i="9"/>
  <c r="BR968" i="9"/>
  <c r="BS968" i="9"/>
  <c r="BT968" i="9"/>
  <c r="BU968" i="9"/>
  <c r="C969" i="9"/>
  <c r="AN969" i="9" s="1"/>
  <c r="D969" i="9"/>
  <c r="AO969" i="9" s="1"/>
  <c r="E969" i="9"/>
  <c r="AP969" i="9" s="1"/>
  <c r="AQ969" i="9"/>
  <c r="AR969" i="9"/>
  <c r="AS969" i="9"/>
  <c r="AT969" i="9"/>
  <c r="AU969" i="9"/>
  <c r="AV969" i="9"/>
  <c r="AW969" i="9"/>
  <c r="AX969" i="9"/>
  <c r="AY969" i="9"/>
  <c r="AZ969" i="9"/>
  <c r="BA969" i="9"/>
  <c r="BB969" i="9"/>
  <c r="BC969" i="9"/>
  <c r="BD969" i="9"/>
  <c r="BE969" i="9"/>
  <c r="BF969" i="9"/>
  <c r="BG969" i="9"/>
  <c r="BH969" i="9"/>
  <c r="BI969" i="9"/>
  <c r="BJ969" i="9"/>
  <c r="BK969" i="9"/>
  <c r="BL969" i="9"/>
  <c r="BM969" i="9"/>
  <c r="BN969" i="9"/>
  <c r="BO969" i="9"/>
  <c r="BP969" i="9"/>
  <c r="BQ969" i="9"/>
  <c r="BR969" i="9"/>
  <c r="BS969" i="9"/>
  <c r="BT969" i="9"/>
  <c r="BU969" i="9"/>
  <c r="C970" i="9"/>
  <c r="AN970" i="9" s="1"/>
  <c r="D970" i="9"/>
  <c r="AO970" i="9" s="1"/>
  <c r="E970" i="9"/>
  <c r="AP970" i="9" s="1"/>
  <c r="AQ970" i="9"/>
  <c r="AR970" i="9"/>
  <c r="AS970" i="9"/>
  <c r="AT970" i="9"/>
  <c r="AU970" i="9"/>
  <c r="AV970" i="9"/>
  <c r="AW970" i="9"/>
  <c r="AX970" i="9"/>
  <c r="AY970" i="9"/>
  <c r="AZ970" i="9"/>
  <c r="BA970" i="9"/>
  <c r="BB970" i="9"/>
  <c r="BC970" i="9"/>
  <c r="BD970" i="9"/>
  <c r="BE970" i="9"/>
  <c r="BF970" i="9"/>
  <c r="BG970" i="9"/>
  <c r="BH970" i="9"/>
  <c r="BI970" i="9"/>
  <c r="BJ970" i="9"/>
  <c r="BK970" i="9"/>
  <c r="BL970" i="9"/>
  <c r="BM970" i="9"/>
  <c r="BN970" i="9"/>
  <c r="BO970" i="9"/>
  <c r="BP970" i="9"/>
  <c r="BQ970" i="9"/>
  <c r="BR970" i="9"/>
  <c r="BS970" i="9"/>
  <c r="BT970" i="9"/>
  <c r="BU970" i="9"/>
  <c r="C971" i="9"/>
  <c r="AN971" i="9" s="1"/>
  <c r="D971" i="9"/>
  <c r="AO971" i="9" s="1"/>
  <c r="E971" i="9"/>
  <c r="AP971" i="9" s="1"/>
  <c r="AQ971" i="9"/>
  <c r="AR971" i="9"/>
  <c r="AS971" i="9"/>
  <c r="AT971" i="9"/>
  <c r="AU971" i="9"/>
  <c r="AV971" i="9"/>
  <c r="AW971" i="9"/>
  <c r="AX971" i="9"/>
  <c r="AY971" i="9"/>
  <c r="AZ971" i="9"/>
  <c r="BA971" i="9"/>
  <c r="BB971" i="9"/>
  <c r="BC971" i="9"/>
  <c r="BD971" i="9"/>
  <c r="BE971" i="9"/>
  <c r="BF971" i="9"/>
  <c r="BG971" i="9"/>
  <c r="BH971" i="9"/>
  <c r="BI971" i="9"/>
  <c r="BJ971" i="9"/>
  <c r="BK971" i="9"/>
  <c r="BL971" i="9"/>
  <c r="BM971" i="9"/>
  <c r="BN971" i="9"/>
  <c r="BO971" i="9"/>
  <c r="BP971" i="9"/>
  <c r="BQ971" i="9"/>
  <c r="BR971" i="9"/>
  <c r="BS971" i="9"/>
  <c r="BT971" i="9"/>
  <c r="BU971" i="9"/>
  <c r="C972" i="9"/>
  <c r="AN972" i="9" s="1"/>
  <c r="D972" i="9"/>
  <c r="AO972" i="9" s="1"/>
  <c r="E972" i="9"/>
  <c r="AP972" i="9" s="1"/>
  <c r="AQ972" i="9"/>
  <c r="AR972" i="9"/>
  <c r="AS972" i="9"/>
  <c r="AT972" i="9"/>
  <c r="AU972" i="9"/>
  <c r="AV972" i="9"/>
  <c r="AW972" i="9"/>
  <c r="AX972" i="9"/>
  <c r="AY972" i="9"/>
  <c r="AZ972" i="9"/>
  <c r="BA972" i="9"/>
  <c r="BB972" i="9"/>
  <c r="BC972" i="9"/>
  <c r="BD972" i="9"/>
  <c r="BE972" i="9"/>
  <c r="BF972" i="9"/>
  <c r="BG972" i="9"/>
  <c r="BH972" i="9"/>
  <c r="BI972" i="9"/>
  <c r="BJ972" i="9"/>
  <c r="BK972" i="9"/>
  <c r="BL972" i="9"/>
  <c r="BM972" i="9"/>
  <c r="BN972" i="9"/>
  <c r="BO972" i="9"/>
  <c r="BP972" i="9"/>
  <c r="BQ972" i="9"/>
  <c r="BR972" i="9"/>
  <c r="BS972" i="9"/>
  <c r="BT972" i="9"/>
  <c r="BU972" i="9"/>
  <c r="C973" i="9"/>
  <c r="D973" i="9"/>
  <c r="E973" i="9"/>
  <c r="BF973" i="9"/>
  <c r="BG973" i="9"/>
  <c r="BH973" i="9"/>
  <c r="BI973" i="9"/>
  <c r="BJ973" i="9"/>
  <c r="BK973" i="9"/>
  <c r="BL973" i="9"/>
  <c r="BM973" i="9"/>
  <c r="BN973" i="9"/>
  <c r="BO973" i="9"/>
  <c r="BP973" i="9"/>
  <c r="BQ973" i="9"/>
  <c r="BR973" i="9"/>
  <c r="BS973" i="9"/>
  <c r="BT973" i="9"/>
  <c r="BU973" i="9"/>
  <c r="AN973" i="9"/>
  <c r="AO973" i="9"/>
  <c r="AP973" i="9"/>
  <c r="AQ973" i="9"/>
  <c r="AR973" i="9"/>
  <c r="AS973" i="9"/>
  <c r="AT973" i="9"/>
  <c r="AU973" i="9"/>
  <c r="AV973" i="9"/>
  <c r="AW973" i="9"/>
  <c r="AX973" i="9"/>
  <c r="AY973" i="9"/>
  <c r="AZ973" i="9"/>
  <c r="BA973" i="9"/>
  <c r="BB973" i="9"/>
  <c r="BC973" i="9"/>
  <c r="BD973" i="9"/>
  <c r="BE973" i="9"/>
  <c r="C974" i="9"/>
  <c r="D974" i="9"/>
  <c r="AO974" i="9" s="1"/>
  <c r="E974" i="9"/>
  <c r="AP974" i="9" s="1"/>
  <c r="AQ974" i="9"/>
  <c r="AR974" i="9"/>
  <c r="AS974" i="9"/>
  <c r="AT974" i="9"/>
  <c r="AU974" i="9"/>
  <c r="AV974" i="9"/>
  <c r="AW974" i="9"/>
  <c r="AX974" i="9"/>
  <c r="AY974" i="9"/>
  <c r="AZ974" i="9"/>
  <c r="BA974" i="9"/>
  <c r="BB974" i="9"/>
  <c r="BC974" i="9"/>
  <c r="BD974" i="9"/>
  <c r="BE974" i="9"/>
  <c r="BF974" i="9"/>
  <c r="BG974" i="9"/>
  <c r="BH974" i="9"/>
  <c r="BI974" i="9"/>
  <c r="BJ974" i="9"/>
  <c r="BK974" i="9"/>
  <c r="BL974" i="9"/>
  <c r="BM974" i="9"/>
  <c r="BN974" i="9"/>
  <c r="BO974" i="9"/>
  <c r="BP974" i="9"/>
  <c r="BQ974" i="9"/>
  <c r="BR974" i="9"/>
  <c r="BS974" i="9"/>
  <c r="BT974" i="9"/>
  <c r="BU974" i="9"/>
  <c r="C975" i="9"/>
  <c r="AN975" i="9" s="1"/>
  <c r="D975" i="9"/>
  <c r="AO975" i="9" s="1"/>
  <c r="E975" i="9"/>
  <c r="AP975" i="9" s="1"/>
  <c r="AQ975" i="9"/>
  <c r="AR975" i="9"/>
  <c r="AS975" i="9"/>
  <c r="AT975" i="9"/>
  <c r="AU975" i="9"/>
  <c r="AV975" i="9"/>
  <c r="AW975" i="9"/>
  <c r="AX975" i="9"/>
  <c r="AY975" i="9"/>
  <c r="AZ975" i="9"/>
  <c r="BA975" i="9"/>
  <c r="BB975" i="9"/>
  <c r="BC975" i="9"/>
  <c r="BD975" i="9"/>
  <c r="BE975" i="9"/>
  <c r="BF975" i="9"/>
  <c r="BG975" i="9"/>
  <c r="BH975" i="9"/>
  <c r="BI975" i="9"/>
  <c r="BJ975" i="9"/>
  <c r="BK975" i="9"/>
  <c r="BL975" i="9"/>
  <c r="BM975" i="9"/>
  <c r="BN975" i="9"/>
  <c r="BO975" i="9"/>
  <c r="BP975" i="9"/>
  <c r="BQ975" i="9"/>
  <c r="BR975" i="9"/>
  <c r="BS975" i="9"/>
  <c r="BT975" i="9"/>
  <c r="BU975" i="9"/>
  <c r="C976" i="9"/>
  <c r="AN976" i="9" s="1"/>
  <c r="D976" i="9"/>
  <c r="AO976" i="9" s="1"/>
  <c r="E976" i="9"/>
  <c r="AP976" i="9" s="1"/>
  <c r="AU976" i="9"/>
  <c r="AQ976" i="9"/>
  <c r="AR976" i="9"/>
  <c r="AS976" i="9"/>
  <c r="AT976" i="9"/>
  <c r="AV976" i="9"/>
  <c r="AW976" i="9"/>
  <c r="AX976" i="9"/>
  <c r="AY976" i="9"/>
  <c r="AZ976" i="9"/>
  <c r="BA976" i="9"/>
  <c r="BB976" i="9"/>
  <c r="BC976" i="9"/>
  <c r="BD976" i="9"/>
  <c r="BE976" i="9"/>
  <c r="BF976" i="9"/>
  <c r="BG976" i="9"/>
  <c r="BH976" i="9"/>
  <c r="BI976" i="9"/>
  <c r="BJ976" i="9"/>
  <c r="BK976" i="9"/>
  <c r="BL976" i="9"/>
  <c r="BM976" i="9"/>
  <c r="BN976" i="9"/>
  <c r="BO976" i="9"/>
  <c r="BP976" i="9"/>
  <c r="BQ976" i="9"/>
  <c r="BR976" i="9"/>
  <c r="BS976" i="9"/>
  <c r="BT976" i="9"/>
  <c r="BU976" i="9"/>
  <c r="C977" i="9"/>
  <c r="AN977" i="9" s="1"/>
  <c r="D977" i="9"/>
  <c r="AO977" i="9" s="1"/>
  <c r="E977" i="9"/>
  <c r="AP977" i="9" s="1"/>
  <c r="AQ977" i="9"/>
  <c r="AR977" i="9"/>
  <c r="AS977" i="9"/>
  <c r="AT977" i="9"/>
  <c r="AU977" i="9"/>
  <c r="AV977" i="9"/>
  <c r="AW977" i="9"/>
  <c r="AX977" i="9"/>
  <c r="AY977" i="9"/>
  <c r="BO977" i="9"/>
  <c r="AZ977" i="9"/>
  <c r="BA977" i="9"/>
  <c r="BB977" i="9"/>
  <c r="BC977" i="9"/>
  <c r="BD977" i="9"/>
  <c r="BE977" i="9"/>
  <c r="BF977" i="9"/>
  <c r="BG977" i="9"/>
  <c r="BH977" i="9"/>
  <c r="BI977" i="9"/>
  <c r="BJ977" i="9"/>
  <c r="BK977" i="9"/>
  <c r="BL977" i="9"/>
  <c r="BM977" i="9"/>
  <c r="BN977" i="9"/>
  <c r="BP977" i="9"/>
  <c r="BQ977" i="9"/>
  <c r="BR977" i="9"/>
  <c r="BS977" i="9"/>
  <c r="BT977" i="9"/>
  <c r="BU977" i="9"/>
  <c r="C978" i="9"/>
  <c r="AN978" i="9" s="1"/>
  <c r="D978" i="9"/>
  <c r="AO978" i="9" s="1"/>
  <c r="E978" i="9"/>
  <c r="AP978" i="9" s="1"/>
  <c r="AQ978" i="9"/>
  <c r="AR978" i="9"/>
  <c r="AS978" i="9"/>
  <c r="AT978" i="9"/>
  <c r="AU978" i="9"/>
  <c r="AV978" i="9"/>
  <c r="AW978" i="9"/>
  <c r="AX978" i="9"/>
  <c r="AY978" i="9"/>
  <c r="AZ978" i="9"/>
  <c r="BA978" i="9"/>
  <c r="BB978" i="9"/>
  <c r="BC978" i="9"/>
  <c r="BD978" i="9"/>
  <c r="BE978" i="9"/>
  <c r="BF978" i="9"/>
  <c r="BG978" i="9"/>
  <c r="BH978" i="9"/>
  <c r="BI978" i="9"/>
  <c r="BJ978" i="9"/>
  <c r="BK978" i="9"/>
  <c r="BL978" i="9"/>
  <c r="BM978" i="9"/>
  <c r="BN978" i="9"/>
  <c r="BO978" i="9"/>
  <c r="BP978" i="9"/>
  <c r="BQ978" i="9"/>
  <c r="BR978" i="9"/>
  <c r="BS978" i="9"/>
  <c r="BT978" i="9"/>
  <c r="BU978" i="9"/>
  <c r="C979" i="9"/>
  <c r="AN979" i="9" s="1"/>
  <c r="D979" i="9"/>
  <c r="AO979" i="9" s="1"/>
  <c r="E979" i="9"/>
  <c r="AP979" i="9" s="1"/>
  <c r="AQ979" i="9"/>
  <c r="AR979" i="9"/>
  <c r="AS979" i="9"/>
  <c r="AT979" i="9"/>
  <c r="AU979" i="9"/>
  <c r="AV979" i="9"/>
  <c r="AW979" i="9"/>
  <c r="AX979" i="9"/>
  <c r="AY979" i="9"/>
  <c r="AZ979" i="9"/>
  <c r="BA979" i="9"/>
  <c r="BB979" i="9"/>
  <c r="BC979" i="9"/>
  <c r="BD979" i="9"/>
  <c r="BE979" i="9"/>
  <c r="BF979" i="9"/>
  <c r="BG979" i="9"/>
  <c r="BH979" i="9"/>
  <c r="BI979" i="9"/>
  <c r="BJ979" i="9"/>
  <c r="BK979" i="9"/>
  <c r="BL979" i="9"/>
  <c r="BM979" i="9"/>
  <c r="BN979" i="9"/>
  <c r="BO979" i="9"/>
  <c r="BP979" i="9"/>
  <c r="BQ979" i="9"/>
  <c r="BR979" i="9"/>
  <c r="BS979" i="9"/>
  <c r="BT979" i="9"/>
  <c r="BU979" i="9"/>
  <c r="C980" i="9"/>
  <c r="D980" i="9"/>
  <c r="E980" i="9"/>
  <c r="BE980" i="9"/>
  <c r="BP980" i="9"/>
  <c r="BQ980" i="9"/>
  <c r="BR980" i="9"/>
  <c r="BS980" i="9"/>
  <c r="BT980" i="9"/>
  <c r="BU980" i="9"/>
  <c r="AN980" i="9"/>
  <c r="AO980" i="9"/>
  <c r="AP980" i="9"/>
  <c r="AQ980" i="9"/>
  <c r="AR980" i="9"/>
  <c r="AS980" i="9"/>
  <c r="AT980" i="9"/>
  <c r="AU980" i="9"/>
  <c r="AV980" i="9"/>
  <c r="AW980" i="9"/>
  <c r="AX980" i="9"/>
  <c r="AY980" i="9"/>
  <c r="AZ980" i="9"/>
  <c r="BA980" i="9"/>
  <c r="BB980" i="9"/>
  <c r="BC980" i="9"/>
  <c r="BD980" i="9"/>
  <c r="BF980" i="9"/>
  <c r="BG980" i="9"/>
  <c r="BH980" i="9"/>
  <c r="BI980" i="9"/>
  <c r="BJ980" i="9"/>
  <c r="BK980" i="9"/>
  <c r="BL980" i="9"/>
  <c r="BM980" i="9"/>
  <c r="BN980" i="9"/>
  <c r="BO980" i="9"/>
  <c r="C981" i="9"/>
  <c r="AN981" i="9" s="1"/>
  <c r="D981" i="9"/>
  <c r="AO981" i="9" s="1"/>
  <c r="E981" i="9"/>
  <c r="AP981" i="9" s="1"/>
  <c r="AQ981" i="9"/>
  <c r="AR981" i="9"/>
  <c r="AS981" i="9"/>
  <c r="AT981" i="9"/>
  <c r="AU981" i="9"/>
  <c r="AV981" i="9"/>
  <c r="AW981" i="9"/>
  <c r="AX981" i="9"/>
  <c r="AY981" i="9"/>
  <c r="AZ981" i="9"/>
  <c r="BA981" i="9"/>
  <c r="BB981" i="9"/>
  <c r="BC981" i="9"/>
  <c r="BD981" i="9"/>
  <c r="BE981" i="9"/>
  <c r="BF981" i="9"/>
  <c r="BG981" i="9"/>
  <c r="BH981" i="9"/>
  <c r="BI981" i="9"/>
  <c r="BJ981" i="9"/>
  <c r="BK981" i="9"/>
  <c r="BL981" i="9"/>
  <c r="BM981" i="9"/>
  <c r="BN981" i="9"/>
  <c r="BO981" i="9"/>
  <c r="BP981" i="9"/>
  <c r="BQ981" i="9"/>
  <c r="BR981" i="9"/>
  <c r="BS981" i="9"/>
  <c r="BT981" i="9"/>
  <c r="BU981" i="9"/>
  <c r="C982" i="9"/>
  <c r="AN982" i="9" s="1"/>
  <c r="D982" i="9"/>
  <c r="AO982" i="9" s="1"/>
  <c r="E982" i="9"/>
  <c r="AP982" i="9" s="1"/>
  <c r="AX982" i="9"/>
  <c r="AQ982" i="9"/>
  <c r="AR982" i="9"/>
  <c r="AS982" i="9"/>
  <c r="AT982" i="9"/>
  <c r="AU982" i="9"/>
  <c r="AV982" i="9"/>
  <c r="AW982" i="9"/>
  <c r="AY982" i="9"/>
  <c r="AZ982" i="9"/>
  <c r="BA982" i="9"/>
  <c r="BB982" i="9"/>
  <c r="BC982" i="9"/>
  <c r="BD982" i="9"/>
  <c r="BE982" i="9"/>
  <c r="BF982" i="9"/>
  <c r="BG982" i="9"/>
  <c r="BH982" i="9"/>
  <c r="BI982" i="9"/>
  <c r="BJ982" i="9"/>
  <c r="BK982" i="9"/>
  <c r="BL982" i="9"/>
  <c r="BM982" i="9"/>
  <c r="BN982" i="9"/>
  <c r="BO982" i="9"/>
  <c r="BP982" i="9"/>
  <c r="BQ982" i="9"/>
  <c r="BR982" i="9"/>
  <c r="BS982" i="9"/>
  <c r="BT982" i="9"/>
  <c r="BU982" i="9"/>
  <c r="C983" i="9"/>
  <c r="D983" i="9"/>
  <c r="AO983" i="9" s="1"/>
  <c r="E983" i="9"/>
  <c r="AP983" i="9" s="1"/>
  <c r="AY983" i="9"/>
  <c r="AZ983" i="9"/>
  <c r="BC983" i="9"/>
  <c r="BS983" i="9"/>
  <c r="AN983" i="9"/>
  <c r="AQ983" i="9"/>
  <c r="AR983" i="9"/>
  <c r="AS983" i="9"/>
  <c r="AT983" i="9"/>
  <c r="AU983" i="9"/>
  <c r="AV983" i="9"/>
  <c r="AW983" i="9"/>
  <c r="AX983" i="9"/>
  <c r="BA983" i="9"/>
  <c r="BB983" i="9"/>
  <c r="BD983" i="9"/>
  <c r="BE983" i="9"/>
  <c r="BF983" i="9"/>
  <c r="BG983" i="9"/>
  <c r="BH983" i="9"/>
  <c r="BI983" i="9"/>
  <c r="BJ983" i="9"/>
  <c r="BK983" i="9"/>
  <c r="BL983" i="9"/>
  <c r="BM983" i="9"/>
  <c r="BN983" i="9"/>
  <c r="BO983" i="9"/>
  <c r="BP983" i="9"/>
  <c r="BQ983" i="9"/>
  <c r="BR983" i="9"/>
  <c r="BT983" i="9"/>
  <c r="BU983" i="9"/>
  <c r="C984" i="9"/>
  <c r="AN984" i="9" s="1"/>
  <c r="D984" i="9"/>
  <c r="E984" i="9"/>
  <c r="AP984" i="9" s="1"/>
  <c r="AR984" i="9"/>
  <c r="BG984" i="9"/>
  <c r="BL984" i="9"/>
  <c r="BT984" i="9"/>
  <c r="AO984" i="9"/>
  <c r="AQ984" i="9"/>
  <c r="AS984" i="9"/>
  <c r="AT984" i="9"/>
  <c r="AU984" i="9"/>
  <c r="AV984" i="9"/>
  <c r="AW984" i="9"/>
  <c r="AX984" i="9"/>
  <c r="AY984" i="9"/>
  <c r="AZ984" i="9"/>
  <c r="BA984" i="9"/>
  <c r="BB984" i="9"/>
  <c r="BC984" i="9"/>
  <c r="BD984" i="9"/>
  <c r="BE984" i="9"/>
  <c r="BF984" i="9"/>
  <c r="BH984" i="9"/>
  <c r="BI984" i="9"/>
  <c r="BJ984" i="9"/>
  <c r="BK984" i="9"/>
  <c r="BM984" i="9"/>
  <c r="BN984" i="9"/>
  <c r="BO984" i="9"/>
  <c r="BP984" i="9"/>
  <c r="BQ984" i="9"/>
  <c r="BR984" i="9"/>
  <c r="BS984" i="9"/>
  <c r="BU984" i="9"/>
  <c r="C985" i="9"/>
  <c r="D985" i="9"/>
  <c r="E985" i="9"/>
  <c r="AQ985" i="9"/>
  <c r="BB985" i="9"/>
  <c r="BD985" i="9"/>
  <c r="BH985" i="9"/>
  <c r="AN985" i="9"/>
  <c r="AO985" i="9"/>
  <c r="AP985" i="9"/>
  <c r="AR985" i="9"/>
  <c r="AS985" i="9"/>
  <c r="AT985" i="9"/>
  <c r="AU985" i="9"/>
  <c r="AV985" i="9"/>
  <c r="AW985" i="9"/>
  <c r="AX985" i="9"/>
  <c r="AY985" i="9"/>
  <c r="AZ985" i="9"/>
  <c r="BA985" i="9"/>
  <c r="BC985" i="9"/>
  <c r="BE985" i="9"/>
  <c r="BF985" i="9"/>
  <c r="BG985" i="9"/>
  <c r="BI985" i="9"/>
  <c r="BJ985" i="9"/>
  <c r="BK985" i="9"/>
  <c r="BL985" i="9"/>
  <c r="BM985" i="9"/>
  <c r="BN985" i="9"/>
  <c r="BO985" i="9"/>
  <c r="BP985" i="9"/>
  <c r="BQ985" i="9"/>
  <c r="BR985" i="9"/>
  <c r="BS985" i="9"/>
  <c r="BT985" i="9"/>
  <c r="BU985" i="9"/>
  <c r="C986" i="9"/>
  <c r="AN986" i="9" s="1"/>
  <c r="D986" i="9"/>
  <c r="AO986" i="9" s="1"/>
  <c r="E986" i="9"/>
  <c r="AT986" i="9"/>
  <c r="AY986" i="9"/>
  <c r="BG986" i="9"/>
  <c r="BK986" i="9"/>
  <c r="AP986" i="9"/>
  <c r="AQ986" i="9"/>
  <c r="AR986" i="9"/>
  <c r="AS986" i="9"/>
  <c r="AU986" i="9"/>
  <c r="AV986" i="9"/>
  <c r="AW986" i="9"/>
  <c r="AX986" i="9"/>
  <c r="AZ986" i="9"/>
  <c r="BA986" i="9"/>
  <c r="BB986" i="9"/>
  <c r="BC986" i="9"/>
  <c r="BD986" i="9"/>
  <c r="BE986" i="9"/>
  <c r="BF986" i="9"/>
  <c r="BH986" i="9"/>
  <c r="BI986" i="9"/>
  <c r="BJ986" i="9"/>
  <c r="BL986" i="9"/>
  <c r="BM986" i="9"/>
  <c r="BN986" i="9"/>
  <c r="BO986" i="9"/>
  <c r="BP986" i="9"/>
  <c r="BQ986" i="9"/>
  <c r="BR986" i="9"/>
  <c r="BS986" i="9"/>
  <c r="BT986" i="9"/>
  <c r="BU986" i="9"/>
  <c r="C987" i="9"/>
  <c r="AN987" i="9" s="1"/>
  <c r="D987" i="9"/>
  <c r="AO987" i="9" s="1"/>
  <c r="E987" i="9"/>
  <c r="AP987" i="9" s="1"/>
  <c r="AR987" i="9"/>
  <c r="BJ987" i="9"/>
  <c r="BP987" i="9"/>
  <c r="AQ987" i="9"/>
  <c r="AS987" i="9"/>
  <c r="AT987" i="9"/>
  <c r="AU987" i="9"/>
  <c r="AV987" i="9"/>
  <c r="AW987" i="9"/>
  <c r="AX987" i="9"/>
  <c r="AY987" i="9"/>
  <c r="AZ987" i="9"/>
  <c r="BA987" i="9"/>
  <c r="BB987" i="9"/>
  <c r="BC987" i="9"/>
  <c r="BD987" i="9"/>
  <c r="BE987" i="9"/>
  <c r="BF987" i="9"/>
  <c r="BG987" i="9"/>
  <c r="BH987" i="9"/>
  <c r="BI987" i="9"/>
  <c r="BK987" i="9"/>
  <c r="BL987" i="9"/>
  <c r="BM987" i="9"/>
  <c r="BN987" i="9"/>
  <c r="BO987" i="9"/>
  <c r="BQ987" i="9"/>
  <c r="BR987" i="9"/>
  <c r="BS987" i="9"/>
  <c r="BT987" i="9"/>
  <c r="BU987" i="9"/>
  <c r="C988" i="9"/>
  <c r="AN988" i="9" s="1"/>
  <c r="D988" i="9"/>
  <c r="E988" i="9"/>
  <c r="AP988" i="9" s="1"/>
  <c r="BG988" i="9"/>
  <c r="AO988" i="9"/>
  <c r="AQ988" i="9"/>
  <c r="AR988" i="9"/>
  <c r="AS988" i="9"/>
  <c r="AT988" i="9"/>
  <c r="AU988" i="9"/>
  <c r="AV988" i="9"/>
  <c r="AW988" i="9"/>
  <c r="AX988" i="9"/>
  <c r="AY988" i="9"/>
  <c r="AZ988" i="9"/>
  <c r="BA988" i="9"/>
  <c r="BB988" i="9"/>
  <c r="BC988" i="9"/>
  <c r="BD988" i="9"/>
  <c r="BE988" i="9"/>
  <c r="BF988" i="9"/>
  <c r="BH988" i="9"/>
  <c r="BI988" i="9"/>
  <c r="BJ988" i="9"/>
  <c r="BK988" i="9"/>
  <c r="BL988" i="9"/>
  <c r="BM988" i="9"/>
  <c r="BN988" i="9"/>
  <c r="BO988" i="9"/>
  <c r="BP988" i="9"/>
  <c r="BQ988" i="9"/>
  <c r="BR988" i="9"/>
  <c r="BS988" i="9"/>
  <c r="BT988" i="9"/>
  <c r="BU988" i="9"/>
  <c r="C989" i="9"/>
  <c r="AN989" i="9" s="1"/>
  <c r="D989" i="9"/>
  <c r="AO989" i="9" s="1"/>
  <c r="E989" i="9"/>
  <c r="AP989" i="9" s="1"/>
  <c r="AQ989" i="9"/>
  <c r="AR989" i="9"/>
  <c r="AS989" i="9"/>
  <c r="AT989" i="9"/>
  <c r="AU989" i="9"/>
  <c r="AV989" i="9"/>
  <c r="AW989" i="9"/>
  <c r="AX989" i="9"/>
  <c r="AY989" i="9"/>
  <c r="AZ989" i="9"/>
  <c r="BA989" i="9"/>
  <c r="BB989" i="9"/>
  <c r="BC989" i="9"/>
  <c r="BD989" i="9"/>
  <c r="BE989" i="9"/>
  <c r="BF989" i="9"/>
  <c r="BG989" i="9"/>
  <c r="BH989" i="9"/>
  <c r="BI989" i="9"/>
  <c r="BJ989" i="9"/>
  <c r="BK989" i="9"/>
  <c r="BL989" i="9"/>
  <c r="BM989" i="9"/>
  <c r="BN989" i="9"/>
  <c r="BO989" i="9"/>
  <c r="BP989" i="9"/>
  <c r="BQ989" i="9"/>
  <c r="BR989" i="9"/>
  <c r="BS989" i="9"/>
  <c r="BT989" i="9"/>
  <c r="BU989" i="9"/>
  <c r="C990" i="9"/>
  <c r="AN990" i="9" s="1"/>
  <c r="D990" i="9"/>
  <c r="AO990" i="9" s="1"/>
  <c r="E990" i="9"/>
  <c r="AP990" i="9" s="1"/>
  <c r="AQ990" i="9"/>
  <c r="AR990" i="9"/>
  <c r="AS990" i="9"/>
  <c r="AT990" i="9"/>
  <c r="AU990" i="9"/>
  <c r="AV990" i="9"/>
  <c r="AW990" i="9"/>
  <c r="AX990" i="9"/>
  <c r="AY990" i="9"/>
  <c r="AZ990" i="9"/>
  <c r="BA990" i="9"/>
  <c r="BB990" i="9"/>
  <c r="BC990" i="9"/>
  <c r="BD990" i="9"/>
  <c r="BE990" i="9"/>
  <c r="BF990" i="9"/>
  <c r="BG990" i="9"/>
  <c r="BH990" i="9"/>
  <c r="BI990" i="9"/>
  <c r="BJ990" i="9"/>
  <c r="BK990" i="9"/>
  <c r="BL990" i="9"/>
  <c r="BM990" i="9"/>
  <c r="BN990" i="9"/>
  <c r="BO990" i="9"/>
  <c r="BP990" i="9"/>
  <c r="BQ990" i="9"/>
  <c r="BR990" i="9"/>
  <c r="BS990" i="9"/>
  <c r="BT990" i="9"/>
  <c r="BU990" i="9"/>
  <c r="C991" i="9"/>
  <c r="AN991" i="9" s="1"/>
  <c r="D991" i="9"/>
  <c r="AO991" i="9" s="1"/>
  <c r="E991" i="9"/>
  <c r="AP991" i="9" s="1"/>
  <c r="AQ991" i="9"/>
  <c r="AR991" i="9"/>
  <c r="AS991" i="9"/>
  <c r="AT991" i="9"/>
  <c r="AU991" i="9"/>
  <c r="AV991" i="9"/>
  <c r="AW991" i="9"/>
  <c r="AX991" i="9"/>
  <c r="AY991" i="9"/>
  <c r="AZ991" i="9"/>
  <c r="BA991" i="9"/>
  <c r="BB991" i="9"/>
  <c r="BC991" i="9"/>
  <c r="BD991" i="9"/>
  <c r="BE991" i="9"/>
  <c r="BF991" i="9"/>
  <c r="BG991" i="9"/>
  <c r="BH991" i="9"/>
  <c r="BI991" i="9"/>
  <c r="BJ991" i="9"/>
  <c r="BK991" i="9"/>
  <c r="BL991" i="9"/>
  <c r="BM991" i="9"/>
  <c r="BN991" i="9"/>
  <c r="BO991" i="9"/>
  <c r="BP991" i="9"/>
  <c r="BQ991" i="9"/>
  <c r="BR991" i="9"/>
  <c r="BS991" i="9"/>
  <c r="BT991" i="9"/>
  <c r="BU991" i="9"/>
  <c r="C992" i="9"/>
  <c r="D992" i="9"/>
  <c r="AO992" i="9" s="1"/>
  <c r="E992" i="9"/>
  <c r="AP992" i="9" s="1"/>
  <c r="AQ992" i="9"/>
  <c r="AV992" i="9"/>
  <c r="BA992" i="9"/>
  <c r="BR992" i="9"/>
  <c r="AN992" i="9"/>
  <c r="AR992" i="9"/>
  <c r="AS992" i="9"/>
  <c r="AT992" i="9"/>
  <c r="AU992" i="9"/>
  <c r="AW992" i="9"/>
  <c r="AX992" i="9"/>
  <c r="AY992" i="9"/>
  <c r="AZ992" i="9"/>
  <c r="BB992" i="9"/>
  <c r="BC992" i="9"/>
  <c r="BD992" i="9"/>
  <c r="BE992" i="9"/>
  <c r="BF992" i="9"/>
  <c r="BG992" i="9"/>
  <c r="BH992" i="9"/>
  <c r="BI992" i="9"/>
  <c r="BJ992" i="9"/>
  <c r="BK992" i="9"/>
  <c r="BL992" i="9"/>
  <c r="BM992" i="9"/>
  <c r="BN992" i="9"/>
  <c r="BO992" i="9"/>
  <c r="BP992" i="9"/>
  <c r="BQ992" i="9"/>
  <c r="BS992" i="9"/>
  <c r="BT992" i="9"/>
  <c r="BU992" i="9"/>
  <c r="C993" i="9"/>
  <c r="AN993" i="9" s="1"/>
  <c r="D993" i="9"/>
  <c r="AO993" i="9" s="1"/>
  <c r="E993" i="9"/>
  <c r="AP993" i="9" s="1"/>
  <c r="AQ993" i="9"/>
  <c r="AR993" i="9"/>
  <c r="AS993" i="9"/>
  <c r="AT993" i="9"/>
  <c r="AU993" i="9"/>
  <c r="AV993" i="9"/>
  <c r="AW993" i="9"/>
  <c r="AX993" i="9"/>
  <c r="AY993" i="9"/>
  <c r="AZ993" i="9"/>
  <c r="BA993" i="9"/>
  <c r="BB993" i="9"/>
  <c r="BC993" i="9"/>
  <c r="BD993" i="9"/>
  <c r="BE993" i="9"/>
  <c r="BF993" i="9"/>
  <c r="BG993" i="9"/>
  <c r="BH993" i="9"/>
  <c r="BI993" i="9"/>
  <c r="BJ993" i="9"/>
  <c r="BK993" i="9"/>
  <c r="BL993" i="9"/>
  <c r="BM993" i="9"/>
  <c r="BN993" i="9"/>
  <c r="BO993" i="9"/>
  <c r="BP993" i="9"/>
  <c r="BQ993" i="9"/>
  <c r="BR993" i="9"/>
  <c r="BS993" i="9"/>
  <c r="BT993" i="9"/>
  <c r="BU993" i="9"/>
  <c r="C994" i="9"/>
  <c r="AN994" i="9" s="1"/>
  <c r="D994" i="9"/>
  <c r="AO994" i="9" s="1"/>
  <c r="E994" i="9"/>
  <c r="AP994" i="9" s="1"/>
  <c r="AQ994" i="9"/>
  <c r="AR994" i="9"/>
  <c r="AS994" i="9"/>
  <c r="AT994" i="9"/>
  <c r="AU994" i="9"/>
  <c r="AV994" i="9"/>
  <c r="AW994" i="9"/>
  <c r="AX994" i="9"/>
  <c r="AY994" i="9"/>
  <c r="AZ994" i="9"/>
  <c r="BA994" i="9"/>
  <c r="BB994" i="9"/>
  <c r="BC994" i="9"/>
  <c r="BD994" i="9"/>
  <c r="BE994" i="9"/>
  <c r="BF994" i="9"/>
  <c r="BG994" i="9"/>
  <c r="BH994" i="9"/>
  <c r="BI994" i="9"/>
  <c r="BJ994" i="9"/>
  <c r="BK994" i="9"/>
  <c r="BL994" i="9"/>
  <c r="BM994" i="9"/>
  <c r="BN994" i="9"/>
  <c r="BO994" i="9"/>
  <c r="BP994" i="9"/>
  <c r="BQ994" i="9"/>
  <c r="BR994" i="9"/>
  <c r="BS994" i="9"/>
  <c r="BT994" i="9"/>
  <c r="BU994" i="9"/>
  <c r="C995" i="9"/>
  <c r="AN995" i="9" s="1"/>
  <c r="D995" i="9"/>
  <c r="AO995" i="9" s="1"/>
  <c r="E995" i="9"/>
  <c r="AP995" i="9" s="1"/>
  <c r="AQ995" i="9"/>
  <c r="AR995" i="9"/>
  <c r="AS995" i="9"/>
  <c r="AT995" i="9"/>
  <c r="AU995" i="9"/>
  <c r="AV995" i="9"/>
  <c r="AW995" i="9"/>
  <c r="AX995" i="9"/>
  <c r="AY995" i="9"/>
  <c r="AZ995" i="9"/>
  <c r="BA995" i="9"/>
  <c r="BB995" i="9"/>
  <c r="BC995" i="9"/>
  <c r="BD995" i="9"/>
  <c r="BE995" i="9"/>
  <c r="BF995" i="9"/>
  <c r="BG995" i="9"/>
  <c r="BH995" i="9"/>
  <c r="BI995" i="9"/>
  <c r="BJ995" i="9"/>
  <c r="BK995" i="9"/>
  <c r="BL995" i="9"/>
  <c r="BM995" i="9"/>
  <c r="BN995" i="9"/>
  <c r="BO995" i="9"/>
  <c r="BP995" i="9"/>
  <c r="BQ995" i="9"/>
  <c r="BR995" i="9"/>
  <c r="BS995" i="9"/>
  <c r="BT995" i="9"/>
  <c r="BU995" i="9"/>
  <c r="C996" i="9"/>
  <c r="AN996" i="9" s="1"/>
  <c r="D996" i="9"/>
  <c r="AO996" i="9" s="1"/>
  <c r="E996" i="9"/>
  <c r="AP996" i="9" s="1"/>
  <c r="AQ996" i="9"/>
  <c r="AR996" i="9"/>
  <c r="AS996" i="9"/>
  <c r="AT996" i="9"/>
  <c r="AU996" i="9"/>
  <c r="AV996" i="9"/>
  <c r="AW996" i="9"/>
  <c r="AX996" i="9"/>
  <c r="AY996" i="9"/>
  <c r="AZ996" i="9"/>
  <c r="BA996" i="9"/>
  <c r="BB996" i="9"/>
  <c r="BC996" i="9"/>
  <c r="BD996" i="9"/>
  <c r="BE996" i="9"/>
  <c r="BF996" i="9"/>
  <c r="BG996" i="9"/>
  <c r="BH996" i="9"/>
  <c r="BI996" i="9"/>
  <c r="BJ996" i="9"/>
  <c r="BK996" i="9"/>
  <c r="BL996" i="9"/>
  <c r="BM996" i="9"/>
  <c r="BN996" i="9"/>
  <c r="BO996" i="9"/>
  <c r="BP996" i="9"/>
  <c r="BQ996" i="9"/>
  <c r="BR996" i="9"/>
  <c r="BS996" i="9"/>
  <c r="BT996" i="9"/>
  <c r="BU996" i="9"/>
  <c r="C997" i="9"/>
  <c r="AN997" i="9" s="1"/>
  <c r="D997" i="9"/>
  <c r="E997" i="9"/>
  <c r="AP997" i="9" s="1"/>
  <c r="AO997" i="9"/>
  <c r="AQ997" i="9"/>
  <c r="AR997" i="9"/>
  <c r="AS997" i="9"/>
  <c r="AT997" i="9"/>
  <c r="AU997" i="9"/>
  <c r="AV997" i="9"/>
  <c r="AW997" i="9"/>
  <c r="AX997" i="9"/>
  <c r="AY997" i="9"/>
  <c r="AZ997" i="9"/>
  <c r="BA997" i="9"/>
  <c r="BB997" i="9"/>
  <c r="BC997" i="9"/>
  <c r="BD997" i="9"/>
  <c r="BE997" i="9"/>
  <c r="BF997" i="9"/>
  <c r="BG997" i="9"/>
  <c r="BH997" i="9"/>
  <c r="BI997" i="9"/>
  <c r="BJ997" i="9"/>
  <c r="BK997" i="9"/>
  <c r="BL997" i="9"/>
  <c r="BM997" i="9"/>
  <c r="BN997" i="9"/>
  <c r="BO997" i="9"/>
  <c r="BP997" i="9"/>
  <c r="BQ997" i="9"/>
  <c r="BR997" i="9"/>
  <c r="BS997" i="9"/>
  <c r="BT997" i="9"/>
  <c r="BU997" i="9"/>
  <c r="C998" i="9"/>
  <c r="AN998" i="9" s="1"/>
  <c r="D998" i="9"/>
  <c r="E998" i="9"/>
  <c r="AP998" i="9" s="1"/>
  <c r="BM998" i="9"/>
  <c r="BO998" i="9"/>
  <c r="BP998" i="9"/>
  <c r="AO998" i="9"/>
  <c r="AQ998" i="9"/>
  <c r="AR998" i="9"/>
  <c r="AS998" i="9"/>
  <c r="AT998" i="9"/>
  <c r="AU998" i="9"/>
  <c r="AV998" i="9"/>
  <c r="AW998" i="9"/>
  <c r="AX998" i="9"/>
  <c r="AY998" i="9"/>
  <c r="AZ998" i="9"/>
  <c r="BA998" i="9"/>
  <c r="BB998" i="9"/>
  <c r="BC998" i="9"/>
  <c r="BD998" i="9"/>
  <c r="BE998" i="9"/>
  <c r="BF998" i="9"/>
  <c r="BG998" i="9"/>
  <c r="BH998" i="9"/>
  <c r="BI998" i="9"/>
  <c r="BJ998" i="9"/>
  <c r="BK998" i="9"/>
  <c r="BL998" i="9"/>
  <c r="BN998" i="9"/>
  <c r="BQ998" i="9"/>
  <c r="BR998" i="9"/>
  <c r="BS998" i="9"/>
  <c r="BT998" i="9"/>
  <c r="BU998" i="9"/>
  <c r="C999" i="9"/>
  <c r="AN999" i="9" s="1"/>
  <c r="D999" i="9"/>
  <c r="AO999" i="9" s="1"/>
  <c r="E999" i="9"/>
  <c r="AP999" i="9"/>
  <c r="AQ999" i="9"/>
  <c r="AR999" i="9"/>
  <c r="AS999" i="9"/>
  <c r="AT999" i="9"/>
  <c r="AU999" i="9"/>
  <c r="AV999" i="9"/>
  <c r="AW999" i="9"/>
  <c r="AX999" i="9"/>
  <c r="AY999" i="9"/>
  <c r="AZ999" i="9"/>
  <c r="BA999" i="9"/>
  <c r="BB999" i="9"/>
  <c r="BC999" i="9"/>
  <c r="BD999" i="9"/>
  <c r="BE999" i="9"/>
  <c r="BF999" i="9"/>
  <c r="BG999" i="9"/>
  <c r="BH999" i="9"/>
  <c r="BI999" i="9"/>
  <c r="BJ999" i="9"/>
  <c r="BK999" i="9"/>
  <c r="BL999" i="9"/>
  <c r="BM999" i="9"/>
  <c r="BN999" i="9"/>
  <c r="BO999" i="9"/>
  <c r="BP999" i="9"/>
  <c r="BQ999" i="9"/>
  <c r="BR999" i="9"/>
  <c r="BS999" i="9"/>
  <c r="BT999" i="9"/>
  <c r="BU999" i="9"/>
  <c r="C1000" i="9"/>
  <c r="D1000" i="9"/>
  <c r="AO1000" i="9" s="1"/>
  <c r="E1000" i="9"/>
  <c r="AP1000" i="9" s="1"/>
  <c r="BF1000" i="9"/>
  <c r="BQ1000" i="9"/>
  <c r="AN1000" i="9"/>
  <c r="AQ1000" i="9"/>
  <c r="AR1000" i="9"/>
  <c r="AS1000" i="9"/>
  <c r="AT1000" i="9"/>
  <c r="AU1000" i="9"/>
  <c r="AV1000" i="9"/>
  <c r="AW1000" i="9"/>
  <c r="AX1000" i="9"/>
  <c r="AY1000" i="9"/>
  <c r="AZ1000" i="9"/>
  <c r="BA1000" i="9"/>
  <c r="BB1000" i="9"/>
  <c r="BC1000" i="9"/>
  <c r="BD1000" i="9"/>
  <c r="BE1000" i="9"/>
  <c r="BG1000" i="9"/>
  <c r="BH1000" i="9"/>
  <c r="BI1000" i="9"/>
  <c r="BJ1000" i="9"/>
  <c r="BK1000" i="9"/>
  <c r="BL1000" i="9"/>
  <c r="BM1000" i="9"/>
  <c r="BN1000" i="9"/>
  <c r="BO1000" i="9"/>
  <c r="BP1000" i="9"/>
  <c r="BR1000" i="9"/>
  <c r="BS1000" i="9"/>
  <c r="BT1000" i="9"/>
  <c r="BU1000" i="9"/>
  <c r="C1001" i="9"/>
  <c r="AN1001" i="9" s="1"/>
  <c r="D1001" i="9"/>
  <c r="AO1001" i="9" s="1"/>
  <c r="E1001" i="9"/>
  <c r="AP1001" i="9" s="1"/>
  <c r="BM1001" i="9"/>
  <c r="AQ1001" i="9"/>
  <c r="AR1001" i="9"/>
  <c r="AS1001" i="9"/>
  <c r="AT1001" i="9"/>
  <c r="AU1001" i="9"/>
  <c r="AV1001" i="9"/>
  <c r="AW1001" i="9"/>
  <c r="AX1001" i="9"/>
  <c r="AY1001" i="9"/>
  <c r="AZ1001" i="9"/>
  <c r="BA1001" i="9"/>
  <c r="BB1001" i="9"/>
  <c r="BC1001" i="9"/>
  <c r="BD1001" i="9"/>
  <c r="BE1001" i="9"/>
  <c r="BF1001" i="9"/>
  <c r="BG1001" i="9"/>
  <c r="BH1001" i="9"/>
  <c r="BI1001" i="9"/>
  <c r="BJ1001" i="9"/>
  <c r="BK1001" i="9"/>
  <c r="BL1001" i="9"/>
  <c r="BN1001" i="9"/>
  <c r="BO1001" i="9"/>
  <c r="BP1001" i="9"/>
  <c r="BQ1001" i="9"/>
  <c r="BR1001" i="9"/>
  <c r="BS1001" i="9"/>
  <c r="BT1001" i="9"/>
  <c r="BU1001" i="9"/>
  <c r="C1002" i="9"/>
  <c r="AN1002" i="9" s="1"/>
  <c r="D1002" i="9"/>
  <c r="AO1002" i="9" s="1"/>
  <c r="E1002" i="9"/>
  <c r="AP1002" i="9" s="1"/>
  <c r="AQ1002" i="9"/>
  <c r="AR1002" i="9"/>
  <c r="AS1002" i="9"/>
  <c r="AT1002" i="9"/>
  <c r="AU1002" i="9"/>
  <c r="AV1002" i="9"/>
  <c r="AW1002" i="9"/>
  <c r="AX1002" i="9"/>
  <c r="AY1002" i="9"/>
  <c r="AZ1002" i="9"/>
  <c r="BA1002" i="9"/>
  <c r="BB1002" i="9"/>
  <c r="BC1002" i="9"/>
  <c r="BD1002" i="9"/>
  <c r="BE1002" i="9"/>
  <c r="BF1002" i="9"/>
  <c r="BG1002" i="9"/>
  <c r="BH1002" i="9"/>
  <c r="BI1002" i="9"/>
  <c r="BJ1002" i="9"/>
  <c r="BK1002" i="9"/>
  <c r="BL1002" i="9"/>
  <c r="BM1002" i="9"/>
  <c r="BN1002" i="9"/>
  <c r="BO1002" i="9"/>
  <c r="BP1002" i="9"/>
  <c r="BQ1002" i="9"/>
  <c r="BR1002" i="9"/>
  <c r="BS1002" i="9"/>
  <c r="BT1002" i="9"/>
  <c r="BU1002" i="9"/>
  <c r="C1003" i="9"/>
  <c r="D1003" i="9"/>
  <c r="E1003" i="9"/>
  <c r="BD1003" i="9"/>
  <c r="BJ1003" i="9"/>
  <c r="BU1003" i="9"/>
  <c r="AN1003" i="9"/>
  <c r="AO1003" i="9"/>
  <c r="AP1003" i="9"/>
  <c r="AQ1003" i="9"/>
  <c r="AR1003" i="9"/>
  <c r="AS1003" i="9"/>
  <c r="AT1003" i="9"/>
  <c r="AU1003" i="9"/>
  <c r="AV1003" i="9"/>
  <c r="AW1003" i="9"/>
  <c r="AX1003" i="9"/>
  <c r="AY1003" i="9"/>
  <c r="AZ1003" i="9"/>
  <c r="BA1003" i="9"/>
  <c r="BB1003" i="9"/>
  <c r="BC1003" i="9"/>
  <c r="BE1003" i="9"/>
  <c r="BF1003" i="9"/>
  <c r="BG1003" i="9"/>
  <c r="BH1003" i="9"/>
  <c r="BI1003" i="9"/>
  <c r="BK1003" i="9"/>
  <c r="BL1003" i="9"/>
  <c r="BM1003" i="9"/>
  <c r="BN1003" i="9"/>
  <c r="BO1003" i="9"/>
  <c r="BP1003" i="9"/>
  <c r="BQ1003" i="9"/>
  <c r="BR1003" i="9"/>
  <c r="BS1003" i="9"/>
  <c r="BT1003" i="9"/>
  <c r="C1004" i="9"/>
  <c r="AN1004" i="9" s="1"/>
  <c r="D1004" i="9"/>
  <c r="AO1004" i="9" s="1"/>
  <c r="E1004" i="9"/>
  <c r="AP1004" i="9" s="1"/>
  <c r="BE1004" i="9"/>
  <c r="BF1004" i="9"/>
  <c r="BJ1004" i="9"/>
  <c r="AQ1004" i="9"/>
  <c r="AR1004" i="9"/>
  <c r="AS1004" i="9"/>
  <c r="AT1004" i="9"/>
  <c r="AU1004" i="9"/>
  <c r="AV1004" i="9"/>
  <c r="AW1004" i="9"/>
  <c r="AX1004" i="9"/>
  <c r="AY1004" i="9"/>
  <c r="AZ1004" i="9"/>
  <c r="BA1004" i="9"/>
  <c r="BB1004" i="9"/>
  <c r="BC1004" i="9"/>
  <c r="BD1004" i="9"/>
  <c r="BG1004" i="9"/>
  <c r="BH1004" i="9"/>
  <c r="BI1004" i="9"/>
  <c r="BK1004" i="9"/>
  <c r="BL1004" i="9"/>
  <c r="BM1004" i="9"/>
  <c r="BN1004" i="9"/>
  <c r="BO1004" i="9"/>
  <c r="BP1004" i="9"/>
  <c r="BQ1004" i="9"/>
  <c r="BR1004" i="9"/>
  <c r="BS1004" i="9"/>
  <c r="BT1004" i="9"/>
  <c r="BU1004" i="9"/>
  <c r="C1005" i="9"/>
  <c r="D1005" i="9"/>
  <c r="E1005" i="9"/>
  <c r="BE1005" i="9"/>
  <c r="BL1005" i="9"/>
  <c r="BO1005" i="9"/>
  <c r="AO1005" i="9"/>
  <c r="AP1005" i="9"/>
  <c r="AQ1005" i="9"/>
  <c r="AR1005" i="9"/>
  <c r="AS1005" i="9"/>
  <c r="AT1005" i="9"/>
  <c r="AU1005" i="9"/>
  <c r="AV1005" i="9"/>
  <c r="AW1005" i="9"/>
  <c r="AX1005" i="9"/>
  <c r="AY1005" i="9"/>
  <c r="AZ1005" i="9"/>
  <c r="BA1005" i="9"/>
  <c r="BB1005" i="9"/>
  <c r="BC1005" i="9"/>
  <c r="BD1005" i="9"/>
  <c r="BF1005" i="9"/>
  <c r="BG1005" i="9"/>
  <c r="BH1005" i="9"/>
  <c r="BI1005" i="9"/>
  <c r="BJ1005" i="9"/>
  <c r="BK1005" i="9"/>
  <c r="BM1005" i="9"/>
  <c r="BN1005" i="9"/>
  <c r="BP1005" i="9"/>
  <c r="BQ1005" i="9"/>
  <c r="BR1005" i="9"/>
  <c r="BS1005" i="9"/>
  <c r="BT1005" i="9"/>
  <c r="BU1005" i="9"/>
  <c r="C1006" i="9"/>
  <c r="AN1006" i="9" s="1"/>
  <c r="D1006" i="9"/>
  <c r="AO1006" i="9" s="1"/>
  <c r="E1006" i="9"/>
  <c r="AP1006" i="9" s="1"/>
  <c r="AQ1006" i="9"/>
  <c r="AR1006" i="9"/>
  <c r="AS1006" i="9"/>
  <c r="AT1006" i="9"/>
  <c r="AU1006" i="9"/>
  <c r="AV1006" i="9"/>
  <c r="AW1006" i="9"/>
  <c r="AX1006" i="9"/>
  <c r="AY1006" i="9"/>
  <c r="AZ1006" i="9"/>
  <c r="BA1006" i="9"/>
  <c r="BB1006" i="9"/>
  <c r="BC1006" i="9"/>
  <c r="BD1006" i="9"/>
  <c r="BE1006" i="9"/>
  <c r="BF1006" i="9"/>
  <c r="BG1006" i="9"/>
  <c r="BH1006" i="9"/>
  <c r="BI1006" i="9"/>
  <c r="BJ1006" i="9"/>
  <c r="BK1006" i="9"/>
  <c r="BL1006" i="9"/>
  <c r="BM1006" i="9"/>
  <c r="BN1006" i="9"/>
  <c r="BO1006" i="9"/>
  <c r="BP1006" i="9"/>
  <c r="BQ1006" i="9"/>
  <c r="BR1006" i="9"/>
  <c r="BS1006" i="9"/>
  <c r="BT1006" i="9"/>
  <c r="BU1006" i="9"/>
  <c r="C1007" i="9"/>
  <c r="AN1007" i="9" s="1"/>
  <c r="D1007" i="9"/>
  <c r="AO1007" i="9" s="1"/>
  <c r="E1007" i="9"/>
  <c r="AP1007" i="9" s="1"/>
  <c r="AQ1007" i="9"/>
  <c r="AR1007" i="9"/>
  <c r="AS1007" i="9"/>
  <c r="AT1007" i="9"/>
  <c r="AU1007" i="9"/>
  <c r="AV1007" i="9"/>
  <c r="AW1007" i="9"/>
  <c r="AX1007" i="9"/>
  <c r="AY1007" i="9"/>
  <c r="AZ1007" i="9"/>
  <c r="BA1007" i="9"/>
  <c r="BB1007" i="9"/>
  <c r="BC1007" i="9"/>
  <c r="BD1007" i="9"/>
  <c r="BE1007" i="9"/>
  <c r="BF1007" i="9"/>
  <c r="BG1007" i="9"/>
  <c r="BH1007" i="9"/>
  <c r="BI1007" i="9"/>
  <c r="BJ1007" i="9"/>
  <c r="BK1007" i="9"/>
  <c r="BL1007" i="9"/>
  <c r="BM1007" i="9"/>
  <c r="BN1007" i="9"/>
  <c r="BO1007" i="9"/>
  <c r="BP1007" i="9"/>
  <c r="BQ1007" i="9"/>
  <c r="BR1007" i="9"/>
  <c r="BS1007" i="9"/>
  <c r="BT1007" i="9"/>
  <c r="BU1007" i="9"/>
  <c r="C1008" i="9"/>
  <c r="D1008" i="9"/>
  <c r="AO1008" i="9" s="1"/>
  <c r="E1008" i="9"/>
  <c r="AP1008" i="9" s="1"/>
  <c r="AT1008" i="9"/>
  <c r="AN1008" i="9"/>
  <c r="AQ1008" i="9"/>
  <c r="AR1008" i="9"/>
  <c r="AS1008" i="9"/>
  <c r="AU1008" i="9"/>
  <c r="AV1008" i="9"/>
  <c r="AW1008" i="9"/>
  <c r="AX1008" i="9"/>
  <c r="AY1008" i="9"/>
  <c r="AZ1008" i="9"/>
  <c r="BA1008" i="9"/>
  <c r="BB1008" i="9"/>
  <c r="BC1008" i="9"/>
  <c r="BD1008" i="9"/>
  <c r="BE1008" i="9"/>
  <c r="BF1008" i="9"/>
  <c r="BG1008" i="9"/>
  <c r="BH1008" i="9"/>
  <c r="BI1008" i="9"/>
  <c r="BJ1008" i="9"/>
  <c r="BK1008" i="9"/>
  <c r="BL1008" i="9"/>
  <c r="BM1008" i="9"/>
  <c r="BN1008" i="9"/>
  <c r="BO1008" i="9"/>
  <c r="BP1008" i="9"/>
  <c r="BQ1008" i="9"/>
  <c r="BR1008" i="9"/>
  <c r="BS1008" i="9"/>
  <c r="BT1008" i="9"/>
  <c r="BU1008" i="9"/>
  <c r="C1009" i="9"/>
  <c r="AN1009" i="9" s="1"/>
  <c r="D1009" i="9"/>
  <c r="AO1009" i="9" s="1"/>
  <c r="E1009" i="9"/>
  <c r="AP1009" i="9" s="1"/>
  <c r="AX1009" i="9"/>
  <c r="AQ1009" i="9"/>
  <c r="AR1009" i="9"/>
  <c r="AS1009" i="9"/>
  <c r="AT1009" i="9"/>
  <c r="AU1009" i="9"/>
  <c r="AV1009" i="9"/>
  <c r="AW1009" i="9"/>
  <c r="AY1009" i="9"/>
  <c r="AZ1009" i="9"/>
  <c r="BA1009" i="9"/>
  <c r="BB1009" i="9"/>
  <c r="BC1009" i="9"/>
  <c r="BD1009" i="9"/>
  <c r="BE1009" i="9"/>
  <c r="BF1009" i="9"/>
  <c r="BG1009" i="9"/>
  <c r="BH1009" i="9"/>
  <c r="BI1009" i="9"/>
  <c r="BJ1009" i="9"/>
  <c r="BK1009" i="9"/>
  <c r="BL1009" i="9"/>
  <c r="BM1009" i="9"/>
  <c r="BN1009" i="9"/>
  <c r="BO1009" i="9"/>
  <c r="BP1009" i="9"/>
  <c r="BQ1009" i="9"/>
  <c r="BR1009" i="9"/>
  <c r="BS1009" i="9"/>
  <c r="BT1009" i="9"/>
  <c r="BU1009" i="9"/>
  <c r="C1010" i="9"/>
  <c r="AN1010" i="9" s="1"/>
  <c r="D1010" i="9"/>
  <c r="AO1010" i="9" s="1"/>
  <c r="E1010" i="9"/>
  <c r="AP1010" i="9" s="1"/>
  <c r="BR1010" i="9"/>
  <c r="AQ1010" i="9"/>
  <c r="AR1010" i="9"/>
  <c r="AS1010" i="9"/>
  <c r="AT1010" i="9"/>
  <c r="AU1010" i="9"/>
  <c r="AV1010" i="9"/>
  <c r="AW1010" i="9"/>
  <c r="AX1010" i="9"/>
  <c r="AY1010" i="9"/>
  <c r="AZ1010" i="9"/>
  <c r="BA1010" i="9"/>
  <c r="BB1010" i="9"/>
  <c r="BC1010" i="9"/>
  <c r="BD1010" i="9"/>
  <c r="BE1010" i="9"/>
  <c r="BF1010" i="9"/>
  <c r="BG1010" i="9"/>
  <c r="BH1010" i="9"/>
  <c r="BI1010" i="9"/>
  <c r="BJ1010" i="9"/>
  <c r="BK1010" i="9"/>
  <c r="BL1010" i="9"/>
  <c r="BM1010" i="9"/>
  <c r="BN1010" i="9"/>
  <c r="BO1010" i="9"/>
  <c r="BP1010" i="9"/>
  <c r="BQ1010" i="9"/>
  <c r="BS1010" i="9"/>
  <c r="BT1010" i="9"/>
  <c r="BU1010" i="9"/>
  <c r="C1011" i="9"/>
  <c r="AN1011" i="9" s="1"/>
  <c r="D1011" i="9"/>
  <c r="AO1011" i="9" s="1"/>
  <c r="E1011" i="9"/>
  <c r="AP1011" i="9" s="1"/>
  <c r="AQ1011" i="9"/>
  <c r="AR1011" i="9"/>
  <c r="AS1011" i="9"/>
  <c r="AT1011" i="9"/>
  <c r="AU1011" i="9"/>
  <c r="AV1011" i="9"/>
  <c r="AW1011" i="9"/>
  <c r="AX1011" i="9"/>
  <c r="AY1011" i="9"/>
  <c r="AZ1011" i="9"/>
  <c r="BA1011" i="9"/>
  <c r="BB1011" i="9"/>
  <c r="BC1011" i="9"/>
  <c r="BD1011" i="9"/>
  <c r="BE1011" i="9"/>
  <c r="BF1011" i="9"/>
  <c r="BG1011" i="9"/>
  <c r="BH1011" i="9"/>
  <c r="BI1011" i="9"/>
  <c r="BJ1011" i="9"/>
  <c r="BK1011" i="9"/>
  <c r="BL1011" i="9"/>
  <c r="BM1011" i="9"/>
  <c r="BN1011" i="9"/>
  <c r="BO1011" i="9"/>
  <c r="BP1011" i="9"/>
  <c r="BQ1011" i="9"/>
  <c r="BR1011" i="9"/>
  <c r="BS1011" i="9"/>
  <c r="BT1011" i="9"/>
  <c r="BU1011" i="9"/>
  <c r="C1012" i="9"/>
  <c r="AN1012" i="9" s="1"/>
  <c r="D1012" i="9"/>
  <c r="AO1012" i="9" s="1"/>
  <c r="E1012" i="9"/>
  <c r="AP1012" i="9" s="1"/>
  <c r="AZ1012" i="9"/>
  <c r="BA1012" i="9"/>
  <c r="AQ1012" i="9"/>
  <c r="AR1012" i="9"/>
  <c r="AS1012" i="9"/>
  <c r="AT1012" i="9"/>
  <c r="AU1012" i="9"/>
  <c r="AV1012" i="9"/>
  <c r="AW1012" i="9"/>
  <c r="AX1012" i="9"/>
  <c r="AY1012" i="9"/>
  <c r="BB1012" i="9"/>
  <c r="BC1012" i="9"/>
  <c r="BD1012" i="9"/>
  <c r="BE1012" i="9"/>
  <c r="BF1012" i="9"/>
  <c r="BG1012" i="9"/>
  <c r="BH1012" i="9"/>
  <c r="BI1012" i="9"/>
  <c r="BJ1012" i="9"/>
  <c r="BK1012" i="9"/>
  <c r="BL1012" i="9"/>
  <c r="BM1012" i="9"/>
  <c r="BN1012" i="9"/>
  <c r="BO1012" i="9"/>
  <c r="BP1012" i="9"/>
  <c r="BQ1012" i="9"/>
  <c r="BR1012" i="9"/>
  <c r="BS1012" i="9"/>
  <c r="BT1012" i="9"/>
  <c r="BU1012" i="9"/>
  <c r="C1013" i="9"/>
  <c r="AN1013" i="9" s="1"/>
  <c r="D1013" i="9"/>
  <c r="AO1013" i="9" s="1"/>
  <c r="E1013" i="9"/>
  <c r="AP1013" i="9" s="1"/>
  <c r="AQ1013" i="9"/>
  <c r="AR1013" i="9"/>
  <c r="AS1013" i="9"/>
  <c r="AT1013" i="9"/>
  <c r="AU1013" i="9"/>
  <c r="AV1013" i="9"/>
  <c r="AW1013" i="9"/>
  <c r="AX1013" i="9"/>
  <c r="AY1013" i="9"/>
  <c r="AZ1013" i="9"/>
  <c r="BA1013" i="9"/>
  <c r="BB1013" i="9"/>
  <c r="BC1013" i="9"/>
  <c r="BD1013" i="9"/>
  <c r="BE1013" i="9"/>
  <c r="BF1013" i="9"/>
  <c r="BG1013" i="9"/>
  <c r="BH1013" i="9"/>
  <c r="BI1013" i="9"/>
  <c r="BJ1013" i="9"/>
  <c r="BK1013" i="9"/>
  <c r="BL1013" i="9"/>
  <c r="BM1013" i="9"/>
  <c r="BN1013" i="9"/>
  <c r="BO1013" i="9"/>
  <c r="BP1013" i="9"/>
  <c r="BQ1013" i="9"/>
  <c r="BR1013" i="9"/>
  <c r="BS1013" i="9"/>
  <c r="BT1013" i="9"/>
  <c r="BU1013" i="9"/>
  <c r="C1014" i="9"/>
  <c r="D1014" i="9"/>
  <c r="E1014" i="9"/>
  <c r="AP1014" i="9" s="1"/>
  <c r="AQ1014" i="9"/>
  <c r="BH1014" i="9"/>
  <c r="BK1014" i="9"/>
  <c r="BL1014" i="9"/>
  <c r="AN1014" i="9"/>
  <c r="AO1014" i="9"/>
  <c r="AR1014" i="9"/>
  <c r="AS1014" i="9"/>
  <c r="AT1014" i="9"/>
  <c r="AU1014" i="9"/>
  <c r="AV1014" i="9"/>
  <c r="AW1014" i="9"/>
  <c r="AX1014" i="9"/>
  <c r="AY1014" i="9"/>
  <c r="AZ1014" i="9"/>
  <c r="BA1014" i="9"/>
  <c r="BB1014" i="9"/>
  <c r="BC1014" i="9"/>
  <c r="BD1014" i="9"/>
  <c r="BE1014" i="9"/>
  <c r="BF1014" i="9"/>
  <c r="BG1014" i="9"/>
  <c r="BI1014" i="9"/>
  <c r="BJ1014" i="9"/>
  <c r="BM1014" i="9"/>
  <c r="BN1014" i="9"/>
  <c r="BO1014" i="9"/>
  <c r="BP1014" i="9"/>
  <c r="BQ1014" i="9"/>
  <c r="BR1014" i="9"/>
  <c r="BS1014" i="9"/>
  <c r="BT1014" i="9"/>
  <c r="BU1014" i="9"/>
  <c r="C1015" i="9"/>
  <c r="AN1015" i="9" s="1"/>
  <c r="D1015" i="9"/>
  <c r="AO1015" i="9" s="1"/>
  <c r="E1015" i="9"/>
  <c r="AP1015" i="9" s="1"/>
  <c r="AU1015" i="9"/>
  <c r="AQ1015" i="9"/>
  <c r="AR1015" i="9"/>
  <c r="AS1015" i="9"/>
  <c r="AT1015" i="9"/>
  <c r="AV1015" i="9"/>
  <c r="AW1015" i="9"/>
  <c r="AX1015" i="9"/>
  <c r="AY1015" i="9"/>
  <c r="AZ1015" i="9"/>
  <c r="BA1015" i="9"/>
  <c r="BB1015" i="9"/>
  <c r="BC1015" i="9"/>
  <c r="BD1015" i="9"/>
  <c r="BE1015" i="9"/>
  <c r="BF1015" i="9"/>
  <c r="BG1015" i="9"/>
  <c r="BH1015" i="9"/>
  <c r="BI1015" i="9"/>
  <c r="BJ1015" i="9"/>
  <c r="BK1015" i="9"/>
  <c r="BL1015" i="9"/>
  <c r="BM1015" i="9"/>
  <c r="BN1015" i="9"/>
  <c r="BO1015" i="9"/>
  <c r="BP1015" i="9"/>
  <c r="BQ1015" i="9"/>
  <c r="BR1015" i="9"/>
  <c r="BS1015" i="9"/>
  <c r="BT1015" i="9"/>
  <c r="BU1015" i="9"/>
  <c r="C1016" i="9"/>
  <c r="AN1016" i="9" s="1"/>
  <c r="D1016" i="9"/>
  <c r="AO1016" i="9" s="1"/>
  <c r="E1016" i="9"/>
  <c r="AP1016" i="9" s="1"/>
  <c r="BS1016" i="9"/>
  <c r="AQ1016" i="9"/>
  <c r="AR1016" i="9"/>
  <c r="AS1016" i="9"/>
  <c r="AT1016" i="9"/>
  <c r="AU1016" i="9"/>
  <c r="AV1016" i="9"/>
  <c r="AW1016" i="9"/>
  <c r="AX1016" i="9"/>
  <c r="AY1016" i="9"/>
  <c r="AZ1016" i="9"/>
  <c r="BA1016" i="9"/>
  <c r="BB1016" i="9"/>
  <c r="BC1016" i="9"/>
  <c r="BD1016" i="9"/>
  <c r="BE1016" i="9"/>
  <c r="BF1016" i="9"/>
  <c r="BG1016" i="9"/>
  <c r="BH1016" i="9"/>
  <c r="BI1016" i="9"/>
  <c r="BJ1016" i="9"/>
  <c r="BK1016" i="9"/>
  <c r="BL1016" i="9"/>
  <c r="BM1016" i="9"/>
  <c r="BN1016" i="9"/>
  <c r="BO1016" i="9"/>
  <c r="BP1016" i="9"/>
  <c r="BQ1016" i="9"/>
  <c r="BR1016" i="9"/>
  <c r="BT1016" i="9"/>
  <c r="BU1016" i="9"/>
  <c r="C1017" i="9"/>
  <c r="AN1017" i="9" s="1"/>
  <c r="D1017" i="9"/>
  <c r="AO1017" i="9" s="1"/>
  <c r="E1017" i="9"/>
  <c r="AP1017" i="9" s="1"/>
  <c r="AS1017" i="9"/>
  <c r="BH1017" i="9"/>
  <c r="AQ1017" i="9"/>
  <c r="AR1017" i="9"/>
  <c r="AT1017" i="9"/>
  <c r="AU1017" i="9"/>
  <c r="AV1017" i="9"/>
  <c r="AW1017" i="9"/>
  <c r="AX1017" i="9"/>
  <c r="AY1017" i="9"/>
  <c r="AZ1017" i="9"/>
  <c r="BA1017" i="9"/>
  <c r="BB1017" i="9"/>
  <c r="BC1017" i="9"/>
  <c r="BD1017" i="9"/>
  <c r="BE1017" i="9"/>
  <c r="BF1017" i="9"/>
  <c r="BG1017" i="9"/>
  <c r="BI1017" i="9"/>
  <c r="BJ1017" i="9"/>
  <c r="BK1017" i="9"/>
  <c r="BL1017" i="9"/>
  <c r="BM1017" i="9"/>
  <c r="BN1017" i="9"/>
  <c r="BO1017" i="9"/>
  <c r="BP1017" i="9"/>
  <c r="BQ1017" i="9"/>
  <c r="BR1017" i="9"/>
  <c r="BS1017" i="9"/>
  <c r="BT1017" i="9"/>
  <c r="BU1017" i="9"/>
  <c r="C1018" i="9"/>
  <c r="D1018" i="9"/>
  <c r="AO1018" i="9" s="1"/>
  <c r="E1018" i="9"/>
  <c r="AW1018" i="9"/>
  <c r="BK1018" i="9"/>
  <c r="AN1018" i="9"/>
  <c r="AP1018" i="9"/>
  <c r="AQ1018" i="9"/>
  <c r="AR1018" i="9"/>
  <c r="AS1018" i="9"/>
  <c r="AT1018" i="9"/>
  <c r="AU1018" i="9"/>
  <c r="AV1018" i="9"/>
  <c r="AX1018" i="9"/>
  <c r="AY1018" i="9"/>
  <c r="AZ1018" i="9"/>
  <c r="BA1018" i="9"/>
  <c r="BB1018" i="9"/>
  <c r="BC1018" i="9"/>
  <c r="BD1018" i="9"/>
  <c r="BE1018" i="9"/>
  <c r="BF1018" i="9"/>
  <c r="BG1018" i="9"/>
  <c r="BH1018" i="9"/>
  <c r="BI1018" i="9"/>
  <c r="BJ1018" i="9"/>
  <c r="BL1018" i="9"/>
  <c r="BM1018" i="9"/>
  <c r="BN1018" i="9"/>
  <c r="BO1018" i="9"/>
  <c r="BP1018" i="9"/>
  <c r="BQ1018" i="9"/>
  <c r="BR1018" i="9"/>
  <c r="BS1018" i="9"/>
  <c r="BT1018" i="9"/>
  <c r="BU1018" i="9"/>
  <c r="C1019" i="9"/>
  <c r="AN1019" i="9" s="1"/>
  <c r="D1019" i="9"/>
  <c r="AO1019" i="9" s="1"/>
  <c r="E1019" i="9"/>
  <c r="AP1019" i="9" s="1"/>
  <c r="BI1019" i="9"/>
  <c r="AQ1019" i="9"/>
  <c r="AR1019" i="9"/>
  <c r="AS1019" i="9"/>
  <c r="AT1019" i="9"/>
  <c r="AU1019" i="9"/>
  <c r="AV1019" i="9"/>
  <c r="AW1019" i="9"/>
  <c r="AX1019" i="9"/>
  <c r="AY1019" i="9"/>
  <c r="AZ1019" i="9"/>
  <c r="BA1019" i="9"/>
  <c r="BB1019" i="9"/>
  <c r="BC1019" i="9"/>
  <c r="BD1019" i="9"/>
  <c r="BE1019" i="9"/>
  <c r="BF1019" i="9"/>
  <c r="BG1019" i="9"/>
  <c r="BH1019" i="9"/>
  <c r="BJ1019" i="9"/>
  <c r="BK1019" i="9"/>
  <c r="BL1019" i="9"/>
  <c r="BM1019" i="9"/>
  <c r="BN1019" i="9"/>
  <c r="BO1019" i="9"/>
  <c r="BP1019" i="9"/>
  <c r="BQ1019" i="9"/>
  <c r="BR1019" i="9"/>
  <c r="BS1019" i="9"/>
  <c r="BT1019" i="9"/>
  <c r="BU1019" i="9"/>
  <c r="C1020" i="9"/>
  <c r="AN1020" i="9" s="1"/>
  <c r="D1020" i="9"/>
  <c r="AO1020" i="9" s="1"/>
  <c r="E1020" i="9"/>
  <c r="AP1020" i="9" s="1"/>
  <c r="AQ1020" i="9"/>
  <c r="AR1020" i="9"/>
  <c r="AS1020" i="9"/>
  <c r="AT1020" i="9"/>
  <c r="AU1020" i="9"/>
  <c r="AV1020" i="9"/>
  <c r="AW1020" i="9"/>
  <c r="AX1020" i="9"/>
  <c r="AY1020" i="9"/>
  <c r="AZ1020" i="9"/>
  <c r="BA1020" i="9"/>
  <c r="BB1020" i="9"/>
  <c r="BC1020" i="9"/>
  <c r="BD1020" i="9"/>
  <c r="BE1020" i="9"/>
  <c r="BF1020" i="9"/>
  <c r="BG1020" i="9"/>
  <c r="BH1020" i="9"/>
  <c r="BI1020" i="9"/>
  <c r="BJ1020" i="9"/>
  <c r="BK1020" i="9"/>
  <c r="BL1020" i="9"/>
  <c r="BM1020" i="9"/>
  <c r="BN1020" i="9"/>
  <c r="BO1020" i="9"/>
  <c r="BP1020" i="9"/>
  <c r="BQ1020" i="9"/>
  <c r="BR1020" i="9"/>
  <c r="BS1020" i="9"/>
  <c r="BT1020" i="9"/>
  <c r="BU1020" i="9"/>
  <c r="C1021" i="9"/>
  <c r="AN1021" i="9" s="1"/>
  <c r="D1021" i="9"/>
  <c r="AO1021" i="9" s="1"/>
  <c r="E1021" i="9"/>
  <c r="AP1021" i="9" s="1"/>
  <c r="AQ1021" i="9"/>
  <c r="AR1021" i="9"/>
  <c r="AS1021" i="9"/>
  <c r="AT1021" i="9"/>
  <c r="AU1021" i="9"/>
  <c r="AV1021" i="9"/>
  <c r="AW1021" i="9"/>
  <c r="AX1021" i="9"/>
  <c r="AY1021" i="9"/>
  <c r="AZ1021" i="9"/>
  <c r="BA1021" i="9"/>
  <c r="BB1021" i="9"/>
  <c r="BC1021" i="9"/>
  <c r="BD1021" i="9"/>
  <c r="BE1021" i="9"/>
  <c r="BF1021" i="9"/>
  <c r="BG1021" i="9"/>
  <c r="BH1021" i="9"/>
  <c r="BI1021" i="9"/>
  <c r="BJ1021" i="9"/>
  <c r="BK1021" i="9"/>
  <c r="BL1021" i="9"/>
  <c r="BM1021" i="9"/>
  <c r="BN1021" i="9"/>
  <c r="BO1021" i="9"/>
  <c r="BP1021" i="9"/>
  <c r="BQ1021" i="9"/>
  <c r="BR1021" i="9"/>
  <c r="BS1021" i="9"/>
  <c r="BT1021" i="9"/>
  <c r="BU1021" i="9"/>
  <c r="C1022" i="9"/>
  <c r="D1022" i="9"/>
  <c r="AO1022" i="9" s="1"/>
  <c r="E1022" i="9"/>
  <c r="AP1022" i="9" s="1"/>
  <c r="AY1022" i="9"/>
  <c r="AN1022" i="9"/>
  <c r="AQ1022" i="9"/>
  <c r="AR1022" i="9"/>
  <c r="AS1022" i="9"/>
  <c r="AT1022" i="9"/>
  <c r="AU1022" i="9"/>
  <c r="AV1022" i="9"/>
  <c r="AW1022" i="9"/>
  <c r="AX1022" i="9"/>
  <c r="AZ1022" i="9"/>
  <c r="BA1022" i="9"/>
  <c r="BB1022" i="9"/>
  <c r="BC1022" i="9"/>
  <c r="BD1022" i="9"/>
  <c r="BE1022" i="9"/>
  <c r="BF1022" i="9"/>
  <c r="BG1022" i="9"/>
  <c r="BH1022" i="9"/>
  <c r="BI1022" i="9"/>
  <c r="BJ1022" i="9"/>
  <c r="BK1022" i="9"/>
  <c r="BL1022" i="9"/>
  <c r="BM1022" i="9"/>
  <c r="BN1022" i="9"/>
  <c r="BO1022" i="9"/>
  <c r="BP1022" i="9"/>
  <c r="BQ1022" i="9"/>
  <c r="BR1022" i="9"/>
  <c r="BS1022" i="9"/>
  <c r="BT1022" i="9"/>
  <c r="BU1022" i="9"/>
  <c r="C1023" i="9"/>
  <c r="AN1023" i="9" s="1"/>
  <c r="D1023" i="9"/>
  <c r="E1023" i="9"/>
  <c r="AP1023" i="9" s="1"/>
  <c r="BK1023" i="9"/>
  <c r="BM1023" i="9"/>
  <c r="AO1023" i="9"/>
  <c r="AQ1023" i="9"/>
  <c r="AR1023" i="9"/>
  <c r="AS1023" i="9"/>
  <c r="AT1023" i="9"/>
  <c r="AU1023" i="9"/>
  <c r="AV1023" i="9"/>
  <c r="AW1023" i="9"/>
  <c r="AX1023" i="9"/>
  <c r="AY1023" i="9"/>
  <c r="AZ1023" i="9"/>
  <c r="BA1023" i="9"/>
  <c r="BB1023" i="9"/>
  <c r="BC1023" i="9"/>
  <c r="BD1023" i="9"/>
  <c r="BE1023" i="9"/>
  <c r="BF1023" i="9"/>
  <c r="BG1023" i="9"/>
  <c r="BH1023" i="9"/>
  <c r="BI1023" i="9"/>
  <c r="BJ1023" i="9"/>
  <c r="BL1023" i="9"/>
  <c r="BN1023" i="9"/>
  <c r="BO1023" i="9"/>
  <c r="BP1023" i="9"/>
  <c r="BQ1023" i="9"/>
  <c r="BR1023" i="9"/>
  <c r="BS1023" i="9"/>
  <c r="BT1023" i="9"/>
  <c r="BU1023" i="9"/>
  <c r="C1024" i="9"/>
  <c r="D1024" i="9"/>
  <c r="AO1024" i="9" s="1"/>
  <c r="E1024" i="9"/>
  <c r="AP1024" i="9" s="1"/>
  <c r="AV1024" i="9"/>
  <c r="AX1024" i="9"/>
  <c r="BB1024" i="9"/>
  <c r="AN1024" i="9"/>
  <c r="AQ1024" i="9"/>
  <c r="AR1024" i="9"/>
  <c r="AS1024" i="9"/>
  <c r="AT1024" i="9"/>
  <c r="AU1024" i="9"/>
  <c r="AW1024" i="9"/>
  <c r="AY1024" i="9"/>
  <c r="AZ1024" i="9"/>
  <c r="BA1024" i="9"/>
  <c r="BC1024" i="9"/>
  <c r="BD1024" i="9"/>
  <c r="BE1024" i="9"/>
  <c r="BF1024" i="9"/>
  <c r="BG1024" i="9"/>
  <c r="BH1024" i="9"/>
  <c r="BI1024" i="9"/>
  <c r="BJ1024" i="9"/>
  <c r="BK1024" i="9"/>
  <c r="BL1024" i="9"/>
  <c r="BM1024" i="9"/>
  <c r="BN1024" i="9"/>
  <c r="BO1024" i="9"/>
  <c r="BP1024" i="9"/>
  <c r="BQ1024" i="9"/>
  <c r="BR1024" i="9"/>
  <c r="BS1024" i="9"/>
  <c r="BT1024" i="9"/>
  <c r="BU1024" i="9"/>
  <c r="C1025" i="9"/>
  <c r="AN1025" i="9" s="1"/>
  <c r="D1025" i="9"/>
  <c r="AO1025" i="9" s="1"/>
  <c r="E1025" i="9"/>
  <c r="AP1025" i="9" s="1"/>
  <c r="AQ1025" i="9"/>
  <c r="AR1025" i="9"/>
  <c r="AS1025" i="9"/>
  <c r="AT1025" i="9"/>
  <c r="AU1025" i="9"/>
  <c r="AV1025" i="9"/>
  <c r="AW1025" i="9"/>
  <c r="AX1025" i="9"/>
  <c r="AY1025" i="9"/>
  <c r="AZ1025" i="9"/>
  <c r="BA1025" i="9"/>
  <c r="BB1025" i="9"/>
  <c r="BC1025" i="9"/>
  <c r="BD1025" i="9"/>
  <c r="BE1025" i="9"/>
  <c r="BF1025" i="9"/>
  <c r="BG1025" i="9"/>
  <c r="BH1025" i="9"/>
  <c r="BI1025" i="9"/>
  <c r="BJ1025" i="9"/>
  <c r="BK1025" i="9"/>
  <c r="BL1025" i="9"/>
  <c r="BM1025" i="9"/>
  <c r="BN1025" i="9"/>
  <c r="BO1025" i="9"/>
  <c r="BP1025" i="9"/>
  <c r="BQ1025" i="9"/>
  <c r="BR1025" i="9"/>
  <c r="BS1025" i="9"/>
  <c r="BT1025" i="9"/>
  <c r="BU1025" i="9"/>
  <c r="C1026" i="9"/>
  <c r="AN1026" i="9" s="1"/>
  <c r="D1026" i="9"/>
  <c r="AO1026" i="9" s="1"/>
  <c r="E1026" i="9"/>
  <c r="AP1026" i="9" s="1"/>
  <c r="BJ1026" i="9"/>
  <c r="AQ1026" i="9"/>
  <c r="AR1026" i="9"/>
  <c r="AS1026" i="9"/>
  <c r="AT1026" i="9"/>
  <c r="AU1026" i="9"/>
  <c r="AV1026" i="9"/>
  <c r="AW1026" i="9"/>
  <c r="AX1026" i="9"/>
  <c r="AY1026" i="9"/>
  <c r="AZ1026" i="9"/>
  <c r="BA1026" i="9"/>
  <c r="BB1026" i="9"/>
  <c r="BC1026" i="9"/>
  <c r="BD1026" i="9"/>
  <c r="BE1026" i="9"/>
  <c r="BF1026" i="9"/>
  <c r="BG1026" i="9"/>
  <c r="BH1026" i="9"/>
  <c r="BI1026" i="9"/>
  <c r="BK1026" i="9"/>
  <c r="BL1026" i="9"/>
  <c r="BM1026" i="9"/>
  <c r="BN1026" i="9"/>
  <c r="BO1026" i="9"/>
  <c r="BP1026" i="9"/>
  <c r="BQ1026" i="9"/>
  <c r="BR1026" i="9"/>
  <c r="BS1026" i="9"/>
  <c r="BT1026" i="9"/>
  <c r="BU1026" i="9"/>
  <c r="C1027" i="9"/>
  <c r="AN1027" i="9" s="1"/>
  <c r="D1027" i="9"/>
  <c r="AO1027" i="9" s="1"/>
  <c r="E1027" i="9"/>
  <c r="AP1027" i="9" s="1"/>
  <c r="BE1027" i="9"/>
  <c r="BM1027" i="9"/>
  <c r="AQ1027" i="9"/>
  <c r="AR1027" i="9"/>
  <c r="AS1027" i="9"/>
  <c r="AT1027" i="9"/>
  <c r="AU1027" i="9"/>
  <c r="AV1027" i="9"/>
  <c r="AW1027" i="9"/>
  <c r="AX1027" i="9"/>
  <c r="AY1027" i="9"/>
  <c r="AZ1027" i="9"/>
  <c r="BA1027" i="9"/>
  <c r="BB1027" i="9"/>
  <c r="BC1027" i="9"/>
  <c r="BD1027" i="9"/>
  <c r="BF1027" i="9"/>
  <c r="BG1027" i="9"/>
  <c r="BH1027" i="9"/>
  <c r="BI1027" i="9"/>
  <c r="BJ1027" i="9"/>
  <c r="BK1027" i="9"/>
  <c r="BL1027" i="9"/>
  <c r="BN1027" i="9"/>
  <c r="BO1027" i="9"/>
  <c r="BP1027" i="9"/>
  <c r="BQ1027" i="9"/>
  <c r="BR1027" i="9"/>
  <c r="BS1027" i="9"/>
  <c r="BT1027" i="9"/>
  <c r="BU1027" i="9"/>
  <c r="C1028" i="9"/>
  <c r="D1028" i="9"/>
  <c r="AO1028" i="9" s="1"/>
  <c r="E1028" i="9"/>
  <c r="AP1028" i="9" s="1"/>
  <c r="AQ1028" i="9"/>
  <c r="BH1028" i="9"/>
  <c r="BJ1028" i="9"/>
  <c r="AN1028" i="9"/>
  <c r="AR1028" i="9"/>
  <c r="AS1028" i="9"/>
  <c r="AT1028" i="9"/>
  <c r="AU1028" i="9"/>
  <c r="AV1028" i="9"/>
  <c r="AW1028" i="9"/>
  <c r="AX1028" i="9"/>
  <c r="AY1028" i="9"/>
  <c r="AZ1028" i="9"/>
  <c r="BA1028" i="9"/>
  <c r="BB1028" i="9"/>
  <c r="BC1028" i="9"/>
  <c r="BD1028" i="9"/>
  <c r="BE1028" i="9"/>
  <c r="BF1028" i="9"/>
  <c r="BG1028" i="9"/>
  <c r="BI1028" i="9"/>
  <c r="BK1028" i="9"/>
  <c r="BL1028" i="9"/>
  <c r="BM1028" i="9"/>
  <c r="BN1028" i="9"/>
  <c r="BO1028" i="9"/>
  <c r="BP1028" i="9"/>
  <c r="BQ1028" i="9"/>
  <c r="BR1028" i="9"/>
  <c r="BS1028" i="9"/>
  <c r="BT1028" i="9"/>
  <c r="BU1028" i="9"/>
  <c r="C1029" i="9"/>
  <c r="AN1029" i="9" s="1"/>
  <c r="D1029" i="9"/>
  <c r="AO1029" i="9" s="1"/>
  <c r="E1029" i="9"/>
  <c r="AP1029" i="9" s="1"/>
  <c r="BF1029" i="9"/>
  <c r="AQ1029" i="9"/>
  <c r="AR1029" i="9"/>
  <c r="AS1029" i="9"/>
  <c r="AT1029" i="9"/>
  <c r="AU1029" i="9"/>
  <c r="AV1029" i="9"/>
  <c r="AW1029" i="9"/>
  <c r="AX1029" i="9"/>
  <c r="AY1029" i="9"/>
  <c r="AZ1029" i="9"/>
  <c r="BA1029" i="9"/>
  <c r="BB1029" i="9"/>
  <c r="BC1029" i="9"/>
  <c r="BD1029" i="9"/>
  <c r="BE1029" i="9"/>
  <c r="BG1029" i="9"/>
  <c r="BH1029" i="9"/>
  <c r="BI1029" i="9"/>
  <c r="BJ1029" i="9"/>
  <c r="BK1029" i="9"/>
  <c r="BL1029" i="9"/>
  <c r="BM1029" i="9"/>
  <c r="BN1029" i="9"/>
  <c r="BO1029" i="9"/>
  <c r="BP1029" i="9"/>
  <c r="BQ1029" i="9"/>
  <c r="BR1029" i="9"/>
  <c r="BS1029" i="9"/>
  <c r="BT1029" i="9"/>
  <c r="BU1029" i="9"/>
  <c r="C1030" i="9"/>
  <c r="AN1030" i="9" s="1"/>
  <c r="D1030" i="9"/>
  <c r="AO1030" i="9" s="1"/>
  <c r="E1030" i="9"/>
  <c r="AU1030" i="9"/>
  <c r="AP1030" i="9"/>
  <c r="AQ1030" i="9"/>
  <c r="AR1030" i="9"/>
  <c r="AS1030" i="9"/>
  <c r="AT1030" i="9"/>
  <c r="AV1030" i="9"/>
  <c r="AW1030" i="9"/>
  <c r="AX1030" i="9"/>
  <c r="AY1030" i="9"/>
  <c r="AZ1030" i="9"/>
  <c r="BA1030" i="9"/>
  <c r="BB1030" i="9"/>
  <c r="BC1030" i="9"/>
  <c r="BD1030" i="9"/>
  <c r="BE1030" i="9"/>
  <c r="BF1030" i="9"/>
  <c r="BG1030" i="9"/>
  <c r="BH1030" i="9"/>
  <c r="BI1030" i="9"/>
  <c r="BJ1030" i="9"/>
  <c r="BK1030" i="9"/>
  <c r="BL1030" i="9"/>
  <c r="BM1030" i="9"/>
  <c r="BN1030" i="9"/>
  <c r="BO1030" i="9"/>
  <c r="BP1030" i="9"/>
  <c r="BQ1030" i="9"/>
  <c r="BR1030" i="9"/>
  <c r="BS1030" i="9"/>
  <c r="BT1030" i="9"/>
  <c r="BU1030" i="9"/>
  <c r="C1031" i="9"/>
  <c r="D1031" i="9"/>
  <c r="AO1031" i="9" s="1"/>
  <c r="E1031" i="9"/>
  <c r="AP1031" i="9" s="1"/>
  <c r="AQ1031" i="9"/>
  <c r="BA1031" i="9"/>
  <c r="BS1031" i="9"/>
  <c r="AN1031" i="9"/>
  <c r="AR1031" i="9"/>
  <c r="AS1031" i="9"/>
  <c r="AT1031" i="9"/>
  <c r="AU1031" i="9"/>
  <c r="AV1031" i="9"/>
  <c r="AW1031" i="9"/>
  <c r="AX1031" i="9"/>
  <c r="AY1031" i="9"/>
  <c r="AZ1031" i="9"/>
  <c r="BB1031" i="9"/>
  <c r="BC1031" i="9"/>
  <c r="BD1031" i="9"/>
  <c r="BE1031" i="9"/>
  <c r="BF1031" i="9"/>
  <c r="BG1031" i="9"/>
  <c r="BH1031" i="9"/>
  <c r="BI1031" i="9"/>
  <c r="BJ1031" i="9"/>
  <c r="BK1031" i="9"/>
  <c r="BL1031" i="9"/>
  <c r="BM1031" i="9"/>
  <c r="BN1031" i="9"/>
  <c r="BO1031" i="9"/>
  <c r="BP1031" i="9"/>
  <c r="BQ1031" i="9"/>
  <c r="BR1031" i="9"/>
  <c r="BT1031" i="9"/>
  <c r="BU1031" i="9"/>
  <c r="C1032" i="9"/>
  <c r="AN1032" i="9" s="1"/>
  <c r="D1032" i="9"/>
  <c r="E1032" i="9"/>
  <c r="AP1032" i="9" s="1"/>
  <c r="BE1032" i="9"/>
  <c r="BI1032" i="9"/>
  <c r="BT1032" i="9"/>
  <c r="AO1032" i="9"/>
  <c r="AQ1032" i="9"/>
  <c r="AR1032" i="9"/>
  <c r="AS1032" i="9"/>
  <c r="AT1032" i="9"/>
  <c r="AU1032" i="9"/>
  <c r="AV1032" i="9"/>
  <c r="AW1032" i="9"/>
  <c r="AX1032" i="9"/>
  <c r="AY1032" i="9"/>
  <c r="AZ1032" i="9"/>
  <c r="BA1032" i="9"/>
  <c r="BB1032" i="9"/>
  <c r="BC1032" i="9"/>
  <c r="BD1032" i="9"/>
  <c r="BF1032" i="9"/>
  <c r="BG1032" i="9"/>
  <c r="BH1032" i="9"/>
  <c r="BJ1032" i="9"/>
  <c r="BK1032" i="9"/>
  <c r="BL1032" i="9"/>
  <c r="BM1032" i="9"/>
  <c r="BN1032" i="9"/>
  <c r="BO1032" i="9"/>
  <c r="BP1032" i="9"/>
  <c r="BQ1032" i="9"/>
  <c r="BR1032" i="9"/>
  <c r="BS1032" i="9"/>
  <c r="BU1032" i="9"/>
  <c r="C1033" i="9"/>
  <c r="AN1033" i="9" s="1"/>
  <c r="D1033" i="9"/>
  <c r="AO1033" i="9" s="1"/>
  <c r="E1033" i="9"/>
  <c r="AP1033" i="9" s="1"/>
  <c r="AX1033" i="9"/>
  <c r="BB1033" i="9"/>
  <c r="AQ1033" i="9"/>
  <c r="AR1033" i="9"/>
  <c r="AS1033" i="9"/>
  <c r="AT1033" i="9"/>
  <c r="AU1033" i="9"/>
  <c r="AV1033" i="9"/>
  <c r="AW1033" i="9"/>
  <c r="AY1033" i="9"/>
  <c r="AZ1033" i="9"/>
  <c r="BA1033" i="9"/>
  <c r="BC1033" i="9"/>
  <c r="BD1033" i="9"/>
  <c r="BE1033" i="9"/>
  <c r="BF1033" i="9"/>
  <c r="BG1033" i="9"/>
  <c r="BH1033" i="9"/>
  <c r="BI1033" i="9"/>
  <c r="BJ1033" i="9"/>
  <c r="BK1033" i="9"/>
  <c r="BL1033" i="9"/>
  <c r="BM1033" i="9"/>
  <c r="BN1033" i="9"/>
  <c r="BO1033" i="9"/>
  <c r="BP1033" i="9"/>
  <c r="BQ1033" i="9"/>
  <c r="BR1033" i="9"/>
  <c r="BS1033" i="9"/>
  <c r="BT1033" i="9"/>
  <c r="BU1033" i="9"/>
  <c r="C1034" i="9"/>
  <c r="AN1034" i="9" s="1"/>
  <c r="D1034" i="9"/>
  <c r="AO1034" i="9" s="1"/>
  <c r="E1034" i="9"/>
  <c r="AP1034" i="9" s="1"/>
  <c r="AQ1034" i="9"/>
  <c r="AR1034" i="9"/>
  <c r="AS1034" i="9"/>
  <c r="AT1034" i="9"/>
  <c r="AU1034" i="9"/>
  <c r="AV1034" i="9"/>
  <c r="AW1034" i="9"/>
  <c r="AX1034" i="9"/>
  <c r="AY1034" i="9"/>
  <c r="AZ1034" i="9"/>
  <c r="BA1034" i="9"/>
  <c r="BB1034" i="9"/>
  <c r="BC1034" i="9"/>
  <c r="BD1034" i="9"/>
  <c r="BE1034" i="9"/>
  <c r="BF1034" i="9"/>
  <c r="BG1034" i="9"/>
  <c r="BH1034" i="9"/>
  <c r="BI1034" i="9"/>
  <c r="BJ1034" i="9"/>
  <c r="BK1034" i="9"/>
  <c r="BL1034" i="9"/>
  <c r="BM1034" i="9"/>
  <c r="BN1034" i="9"/>
  <c r="BO1034" i="9"/>
  <c r="BP1034" i="9"/>
  <c r="BQ1034" i="9"/>
  <c r="BR1034" i="9"/>
  <c r="BS1034" i="9"/>
  <c r="BT1034" i="9"/>
  <c r="BU1034" i="9"/>
  <c r="C1035" i="9"/>
  <c r="AN1035" i="9" s="1"/>
  <c r="D1035" i="9"/>
  <c r="AO1035" i="9" s="1"/>
  <c r="E1035" i="9"/>
  <c r="AP1035" i="9" s="1"/>
  <c r="AQ1035" i="9"/>
  <c r="AR1035" i="9"/>
  <c r="AS1035" i="9"/>
  <c r="AT1035" i="9"/>
  <c r="AU1035" i="9"/>
  <c r="AV1035" i="9"/>
  <c r="AW1035" i="9"/>
  <c r="AX1035" i="9"/>
  <c r="AY1035" i="9"/>
  <c r="AZ1035" i="9"/>
  <c r="BA1035" i="9"/>
  <c r="BB1035" i="9"/>
  <c r="BC1035" i="9"/>
  <c r="BD1035" i="9"/>
  <c r="BE1035" i="9"/>
  <c r="BF1035" i="9"/>
  <c r="BG1035" i="9"/>
  <c r="BH1035" i="9"/>
  <c r="BI1035" i="9"/>
  <c r="BJ1035" i="9"/>
  <c r="BK1035" i="9"/>
  <c r="BL1035" i="9"/>
  <c r="BM1035" i="9"/>
  <c r="BN1035" i="9"/>
  <c r="BO1035" i="9"/>
  <c r="BP1035" i="9"/>
  <c r="BQ1035" i="9"/>
  <c r="BR1035" i="9"/>
  <c r="BS1035" i="9"/>
  <c r="BT1035" i="9"/>
  <c r="BU1035" i="9"/>
  <c r="C1036" i="9"/>
  <c r="D1036" i="9"/>
  <c r="AO1036" i="9" s="1"/>
  <c r="E1036" i="9"/>
  <c r="AP1036" i="9" s="1"/>
  <c r="AT1036" i="9"/>
  <c r="BC1036" i="9"/>
  <c r="AQ1036" i="9"/>
  <c r="AR1036" i="9"/>
  <c r="AS1036" i="9"/>
  <c r="AU1036" i="9"/>
  <c r="AV1036" i="9"/>
  <c r="AW1036" i="9"/>
  <c r="AX1036" i="9"/>
  <c r="AY1036" i="9"/>
  <c r="AZ1036" i="9"/>
  <c r="BA1036" i="9"/>
  <c r="BB1036" i="9"/>
  <c r="BD1036" i="9"/>
  <c r="BE1036" i="9"/>
  <c r="BF1036" i="9"/>
  <c r="BG1036" i="9"/>
  <c r="BH1036" i="9"/>
  <c r="BI1036" i="9"/>
  <c r="BJ1036" i="9"/>
  <c r="BK1036" i="9"/>
  <c r="BL1036" i="9"/>
  <c r="BM1036" i="9"/>
  <c r="BN1036" i="9"/>
  <c r="BO1036" i="9"/>
  <c r="BP1036" i="9"/>
  <c r="BQ1036" i="9"/>
  <c r="BR1036" i="9"/>
  <c r="BS1036" i="9"/>
  <c r="BT1036" i="9"/>
  <c r="BU1036" i="9"/>
  <c r="C1037" i="9"/>
  <c r="AN1037" i="9" s="1"/>
  <c r="D1037" i="9"/>
  <c r="AO1037" i="9" s="1"/>
  <c r="E1037" i="9"/>
  <c r="AP1037" i="9" s="1"/>
  <c r="BR1037" i="9"/>
  <c r="AQ1037" i="9"/>
  <c r="AR1037" i="9"/>
  <c r="AS1037" i="9"/>
  <c r="AT1037" i="9"/>
  <c r="AU1037" i="9"/>
  <c r="AV1037" i="9"/>
  <c r="AW1037" i="9"/>
  <c r="AX1037" i="9"/>
  <c r="AY1037" i="9"/>
  <c r="AZ1037" i="9"/>
  <c r="BA1037" i="9"/>
  <c r="BB1037" i="9"/>
  <c r="BC1037" i="9"/>
  <c r="BD1037" i="9"/>
  <c r="BE1037" i="9"/>
  <c r="BF1037" i="9"/>
  <c r="BG1037" i="9"/>
  <c r="BH1037" i="9"/>
  <c r="BI1037" i="9"/>
  <c r="BJ1037" i="9"/>
  <c r="BK1037" i="9"/>
  <c r="BL1037" i="9"/>
  <c r="BM1037" i="9"/>
  <c r="BN1037" i="9"/>
  <c r="BO1037" i="9"/>
  <c r="BP1037" i="9"/>
  <c r="BQ1037" i="9"/>
  <c r="BS1037" i="9"/>
  <c r="BT1037" i="9"/>
  <c r="BU1037" i="9"/>
  <c r="C1038" i="9"/>
  <c r="D1038" i="9"/>
  <c r="AO1038" i="9" s="1"/>
  <c r="E1038" i="9"/>
  <c r="AT1038" i="9"/>
  <c r="BM1038" i="9"/>
  <c r="BO1038" i="9"/>
  <c r="BP1038" i="9"/>
  <c r="AN1038" i="9"/>
  <c r="AP1038" i="9"/>
  <c r="AQ1038" i="9"/>
  <c r="AR1038" i="9"/>
  <c r="AS1038" i="9"/>
  <c r="AU1038" i="9"/>
  <c r="AV1038" i="9"/>
  <c r="AW1038" i="9"/>
  <c r="AX1038" i="9"/>
  <c r="AY1038" i="9"/>
  <c r="AZ1038" i="9"/>
  <c r="BA1038" i="9"/>
  <c r="BB1038" i="9"/>
  <c r="BC1038" i="9"/>
  <c r="BD1038" i="9"/>
  <c r="BE1038" i="9"/>
  <c r="BF1038" i="9"/>
  <c r="BG1038" i="9"/>
  <c r="BH1038" i="9"/>
  <c r="BI1038" i="9"/>
  <c r="BJ1038" i="9"/>
  <c r="BK1038" i="9"/>
  <c r="BL1038" i="9"/>
  <c r="BN1038" i="9"/>
  <c r="BQ1038" i="9"/>
  <c r="BR1038" i="9"/>
  <c r="BS1038" i="9"/>
  <c r="BT1038" i="9"/>
  <c r="BU1038" i="9"/>
  <c r="C1039" i="9"/>
  <c r="AN1039" i="9" s="1"/>
  <c r="D1039" i="9"/>
  <c r="AO1039" i="9" s="1"/>
  <c r="E1039" i="9"/>
  <c r="AP1039" i="9" s="1"/>
  <c r="AQ1039" i="9"/>
  <c r="AR1039" i="9"/>
  <c r="AS1039" i="9"/>
  <c r="AT1039" i="9"/>
  <c r="AU1039" i="9"/>
  <c r="AV1039" i="9"/>
  <c r="AW1039" i="9"/>
  <c r="AX1039" i="9"/>
  <c r="AY1039" i="9"/>
  <c r="AZ1039" i="9"/>
  <c r="BA1039" i="9"/>
  <c r="BB1039" i="9"/>
  <c r="BC1039" i="9"/>
  <c r="BD1039" i="9"/>
  <c r="BE1039" i="9"/>
  <c r="BF1039" i="9"/>
  <c r="BG1039" i="9"/>
  <c r="BH1039" i="9"/>
  <c r="BI1039" i="9"/>
  <c r="BJ1039" i="9"/>
  <c r="BK1039" i="9"/>
  <c r="BL1039" i="9"/>
  <c r="BM1039" i="9"/>
  <c r="BN1039" i="9"/>
  <c r="BO1039" i="9"/>
  <c r="BP1039" i="9"/>
  <c r="BQ1039" i="9"/>
  <c r="BR1039" i="9"/>
  <c r="BS1039" i="9"/>
  <c r="BT1039" i="9"/>
  <c r="BU1039" i="9"/>
  <c r="C1040" i="9"/>
  <c r="D1040" i="9"/>
  <c r="E1040" i="9"/>
  <c r="AW1040" i="9"/>
  <c r="AX1040" i="9"/>
  <c r="AY1040" i="9"/>
  <c r="AZ1040" i="9"/>
  <c r="BA1040" i="9"/>
  <c r="BB1040" i="9"/>
  <c r="BC1040" i="9"/>
  <c r="BD1040" i="9"/>
  <c r="BE1040" i="9"/>
  <c r="BF1040" i="9"/>
  <c r="BG1040" i="9"/>
  <c r="BH1040" i="9"/>
  <c r="BI1040" i="9"/>
  <c r="BJ1040" i="9"/>
  <c r="BK1040" i="9"/>
  <c r="BL1040" i="9"/>
  <c r="BM1040" i="9"/>
  <c r="BN1040" i="9"/>
  <c r="BO1040" i="9"/>
  <c r="BP1040" i="9"/>
  <c r="BQ1040" i="9"/>
  <c r="BR1040" i="9"/>
  <c r="BS1040" i="9"/>
  <c r="BT1040" i="9"/>
  <c r="BU1040" i="9"/>
  <c r="AN1040" i="9"/>
  <c r="AO1040" i="9"/>
  <c r="AP1040" i="9"/>
  <c r="AQ1040" i="9"/>
  <c r="AR1040" i="9"/>
  <c r="AS1040" i="9"/>
  <c r="AT1040" i="9"/>
  <c r="AU1040" i="9"/>
  <c r="AV1040" i="9"/>
  <c r="C1041" i="9"/>
  <c r="AN1041" i="9" s="1"/>
  <c r="D1041" i="9"/>
  <c r="AO1041" i="9" s="1"/>
  <c r="E1041" i="9"/>
  <c r="AP1041" i="9" s="1"/>
  <c r="AQ1041" i="9"/>
  <c r="AR1041" i="9"/>
  <c r="AS1041" i="9"/>
  <c r="AT1041" i="9"/>
  <c r="AU1041" i="9"/>
  <c r="AV1041" i="9"/>
  <c r="AW1041" i="9"/>
  <c r="AX1041" i="9"/>
  <c r="AY1041" i="9"/>
  <c r="AZ1041" i="9"/>
  <c r="BA1041" i="9"/>
  <c r="BB1041" i="9"/>
  <c r="BC1041" i="9"/>
  <c r="BD1041" i="9"/>
  <c r="BE1041" i="9"/>
  <c r="BF1041" i="9"/>
  <c r="BG1041" i="9"/>
  <c r="BH1041" i="9"/>
  <c r="BI1041" i="9"/>
  <c r="BJ1041" i="9"/>
  <c r="BK1041" i="9"/>
  <c r="BL1041" i="9"/>
  <c r="BM1041" i="9"/>
  <c r="BN1041" i="9"/>
  <c r="BO1041" i="9"/>
  <c r="BP1041" i="9"/>
  <c r="BQ1041" i="9"/>
  <c r="BR1041" i="9"/>
  <c r="BS1041" i="9"/>
  <c r="BT1041" i="9"/>
  <c r="BU1041" i="9"/>
  <c r="C1042" i="9"/>
  <c r="AN1042" i="9" s="1"/>
  <c r="D1042" i="9"/>
  <c r="AO1042" i="9" s="1"/>
  <c r="E1042" i="9"/>
  <c r="AP1042" i="9" s="1"/>
  <c r="AQ1042" i="9"/>
  <c r="AR1042" i="9"/>
  <c r="AS1042" i="9"/>
  <c r="AT1042" i="9"/>
  <c r="AU1042" i="9"/>
  <c r="AV1042" i="9"/>
  <c r="AW1042" i="9"/>
  <c r="AX1042" i="9"/>
  <c r="AY1042" i="9"/>
  <c r="AZ1042" i="9"/>
  <c r="BA1042" i="9"/>
  <c r="BB1042" i="9"/>
  <c r="BC1042" i="9"/>
  <c r="BD1042" i="9"/>
  <c r="BE1042" i="9"/>
  <c r="BF1042" i="9"/>
  <c r="BG1042" i="9"/>
  <c r="BH1042" i="9"/>
  <c r="BI1042" i="9"/>
  <c r="BJ1042" i="9"/>
  <c r="BK1042" i="9"/>
  <c r="BL1042" i="9"/>
  <c r="BM1042" i="9"/>
  <c r="BN1042" i="9"/>
  <c r="BO1042" i="9"/>
  <c r="BP1042" i="9"/>
  <c r="BQ1042" i="9"/>
  <c r="BR1042" i="9"/>
  <c r="BS1042" i="9"/>
  <c r="BT1042" i="9"/>
  <c r="BU1042" i="9"/>
  <c r="C1043" i="9"/>
  <c r="AN1043" i="9" s="1"/>
  <c r="D1043" i="9"/>
  <c r="AO1043" i="9" s="1"/>
  <c r="E1043" i="9"/>
  <c r="AP1043" i="9" s="1"/>
  <c r="AQ1043" i="9"/>
  <c r="AR1043" i="9"/>
  <c r="AS1043" i="9"/>
  <c r="AT1043" i="9"/>
  <c r="AU1043" i="9"/>
  <c r="AV1043" i="9"/>
  <c r="AW1043" i="9"/>
  <c r="AX1043" i="9"/>
  <c r="AY1043" i="9"/>
  <c r="AZ1043" i="9"/>
  <c r="BA1043" i="9"/>
  <c r="BB1043" i="9"/>
  <c r="BC1043" i="9"/>
  <c r="BD1043" i="9"/>
  <c r="BE1043" i="9"/>
  <c r="BF1043" i="9"/>
  <c r="BG1043" i="9"/>
  <c r="BH1043" i="9"/>
  <c r="BI1043" i="9"/>
  <c r="BJ1043" i="9"/>
  <c r="BK1043" i="9"/>
  <c r="BL1043" i="9"/>
  <c r="BM1043" i="9"/>
  <c r="BN1043" i="9"/>
  <c r="BO1043" i="9"/>
  <c r="BP1043" i="9"/>
  <c r="BQ1043" i="9"/>
  <c r="BR1043" i="9"/>
  <c r="BS1043" i="9"/>
  <c r="BT1043" i="9"/>
  <c r="BU1043" i="9"/>
  <c r="C1044" i="9"/>
  <c r="AN1044" i="9" s="1"/>
  <c r="D1044" i="9"/>
  <c r="AO1044" i="9" s="1"/>
  <c r="E1044" i="9"/>
  <c r="AP1044" i="9" s="1"/>
  <c r="AQ1044" i="9"/>
  <c r="AR1044" i="9"/>
  <c r="AS1044" i="9"/>
  <c r="AT1044" i="9"/>
  <c r="AU1044" i="9"/>
  <c r="AV1044" i="9"/>
  <c r="AW1044" i="9"/>
  <c r="AX1044" i="9"/>
  <c r="AY1044" i="9"/>
  <c r="AZ1044" i="9"/>
  <c r="BA1044" i="9"/>
  <c r="BB1044" i="9"/>
  <c r="BC1044" i="9"/>
  <c r="BD1044" i="9"/>
  <c r="BE1044" i="9"/>
  <c r="BF1044" i="9"/>
  <c r="BG1044" i="9"/>
  <c r="BH1044" i="9"/>
  <c r="BI1044" i="9"/>
  <c r="BJ1044" i="9"/>
  <c r="BK1044" i="9"/>
  <c r="BL1044" i="9"/>
  <c r="BM1044" i="9"/>
  <c r="BN1044" i="9"/>
  <c r="BO1044" i="9"/>
  <c r="BP1044" i="9"/>
  <c r="BQ1044" i="9"/>
  <c r="BR1044" i="9"/>
  <c r="BS1044" i="9"/>
  <c r="BT1044" i="9"/>
  <c r="BU1044" i="9"/>
  <c r="C1045" i="9"/>
  <c r="AN1045" i="9" s="1"/>
  <c r="D1045" i="9"/>
  <c r="AO1045" i="9" s="1"/>
  <c r="E1045" i="9"/>
  <c r="AP1045" i="9" s="1"/>
  <c r="AQ1045" i="9"/>
  <c r="AR1045" i="9"/>
  <c r="AS1045" i="9"/>
  <c r="AT1045" i="9"/>
  <c r="AU1045" i="9"/>
  <c r="AV1045" i="9"/>
  <c r="AW1045" i="9"/>
  <c r="AX1045" i="9"/>
  <c r="AY1045" i="9"/>
  <c r="AZ1045" i="9"/>
  <c r="BA1045" i="9"/>
  <c r="BB1045" i="9"/>
  <c r="BC1045" i="9"/>
  <c r="BD1045" i="9"/>
  <c r="BE1045" i="9"/>
  <c r="BF1045" i="9"/>
  <c r="BG1045" i="9"/>
  <c r="BH1045" i="9"/>
  <c r="BI1045" i="9"/>
  <c r="BJ1045" i="9"/>
  <c r="BK1045" i="9"/>
  <c r="BL1045" i="9"/>
  <c r="BM1045" i="9"/>
  <c r="BN1045" i="9"/>
  <c r="BO1045" i="9"/>
  <c r="BP1045" i="9"/>
  <c r="BQ1045" i="9"/>
  <c r="BR1045" i="9"/>
  <c r="BS1045" i="9"/>
  <c r="BT1045" i="9"/>
  <c r="BU1045" i="9"/>
  <c r="C1046" i="9"/>
  <c r="AN1046" i="9" s="1"/>
  <c r="D1046" i="9"/>
  <c r="AO1046" i="9" s="1"/>
  <c r="E1046" i="9"/>
  <c r="AP1046" i="9" s="1"/>
  <c r="BL1046" i="9"/>
  <c r="AQ1046" i="9"/>
  <c r="AR1046" i="9"/>
  <c r="AS1046" i="9"/>
  <c r="AT1046" i="9"/>
  <c r="AU1046" i="9"/>
  <c r="AV1046" i="9"/>
  <c r="AW1046" i="9"/>
  <c r="AX1046" i="9"/>
  <c r="AY1046" i="9"/>
  <c r="AZ1046" i="9"/>
  <c r="BA1046" i="9"/>
  <c r="BB1046" i="9"/>
  <c r="BC1046" i="9"/>
  <c r="BD1046" i="9"/>
  <c r="BE1046" i="9"/>
  <c r="BF1046" i="9"/>
  <c r="BG1046" i="9"/>
  <c r="BH1046" i="9"/>
  <c r="BI1046" i="9"/>
  <c r="BJ1046" i="9"/>
  <c r="BK1046" i="9"/>
  <c r="BM1046" i="9"/>
  <c r="BN1046" i="9"/>
  <c r="BO1046" i="9"/>
  <c r="BP1046" i="9"/>
  <c r="BQ1046" i="9"/>
  <c r="BR1046" i="9"/>
  <c r="BS1046" i="9"/>
  <c r="BT1046" i="9"/>
  <c r="BU1046" i="9"/>
  <c r="C1047" i="9"/>
  <c r="AN1047" i="9" s="1"/>
  <c r="D1047" i="9"/>
  <c r="AO1047" i="9" s="1"/>
  <c r="E1047" i="9"/>
  <c r="AP1047" i="9" s="1"/>
  <c r="BF1047" i="9"/>
  <c r="AQ1047" i="9"/>
  <c r="AR1047" i="9"/>
  <c r="AS1047" i="9"/>
  <c r="AT1047" i="9"/>
  <c r="AU1047" i="9"/>
  <c r="AV1047" i="9"/>
  <c r="AW1047" i="9"/>
  <c r="AX1047" i="9"/>
  <c r="AY1047" i="9"/>
  <c r="AZ1047" i="9"/>
  <c r="BA1047" i="9"/>
  <c r="BB1047" i="9"/>
  <c r="BC1047" i="9"/>
  <c r="BD1047" i="9"/>
  <c r="BE1047" i="9"/>
  <c r="BG1047" i="9"/>
  <c r="BH1047" i="9"/>
  <c r="BI1047" i="9"/>
  <c r="BJ1047" i="9"/>
  <c r="BK1047" i="9"/>
  <c r="BL1047" i="9"/>
  <c r="BM1047" i="9"/>
  <c r="BN1047" i="9"/>
  <c r="BO1047" i="9"/>
  <c r="BP1047" i="9"/>
  <c r="BQ1047" i="9"/>
  <c r="BR1047" i="9"/>
  <c r="BS1047" i="9"/>
  <c r="BT1047" i="9"/>
  <c r="BU1047" i="9"/>
  <c r="C1048" i="9"/>
  <c r="AN1048" i="9" s="1"/>
  <c r="D1048" i="9"/>
  <c r="AO1048" i="9" s="1"/>
  <c r="E1048" i="9"/>
  <c r="AP1048" i="9" s="1"/>
  <c r="AQ1048" i="9"/>
  <c r="AR1048" i="9"/>
  <c r="AS1048" i="9"/>
  <c r="AT1048" i="9"/>
  <c r="AU1048" i="9"/>
  <c r="AV1048" i="9"/>
  <c r="AW1048" i="9"/>
  <c r="AX1048" i="9"/>
  <c r="AY1048" i="9"/>
  <c r="AZ1048" i="9"/>
  <c r="BA1048" i="9"/>
  <c r="BB1048" i="9"/>
  <c r="BC1048" i="9"/>
  <c r="BD1048" i="9"/>
  <c r="BE1048" i="9"/>
  <c r="BF1048" i="9"/>
  <c r="BG1048" i="9"/>
  <c r="BH1048" i="9"/>
  <c r="BI1048" i="9"/>
  <c r="BJ1048" i="9"/>
  <c r="BK1048" i="9"/>
  <c r="BL1048" i="9"/>
  <c r="BM1048" i="9"/>
  <c r="BN1048" i="9"/>
  <c r="BO1048" i="9"/>
  <c r="BP1048" i="9"/>
  <c r="BQ1048" i="9"/>
  <c r="BR1048" i="9"/>
  <c r="BS1048" i="9"/>
  <c r="BT1048" i="9"/>
  <c r="BU1048" i="9"/>
  <c r="C1049" i="9"/>
  <c r="AN1049" i="9" s="1"/>
  <c r="D1049" i="9"/>
  <c r="AO1049" i="9" s="1"/>
  <c r="E1049" i="9"/>
  <c r="AP1049" i="9" s="1"/>
  <c r="AQ1049" i="9"/>
  <c r="AR1049" i="9"/>
  <c r="AS1049" i="9"/>
  <c r="AT1049" i="9"/>
  <c r="AU1049" i="9"/>
  <c r="AV1049" i="9"/>
  <c r="AW1049" i="9"/>
  <c r="AX1049" i="9"/>
  <c r="AY1049" i="9"/>
  <c r="AZ1049" i="9"/>
  <c r="BA1049" i="9"/>
  <c r="BB1049" i="9"/>
  <c r="BC1049" i="9"/>
  <c r="BD1049" i="9"/>
  <c r="BE1049" i="9"/>
  <c r="BF1049" i="9"/>
  <c r="BG1049" i="9"/>
  <c r="BH1049" i="9"/>
  <c r="BI1049" i="9"/>
  <c r="BJ1049" i="9"/>
  <c r="BK1049" i="9"/>
  <c r="BL1049" i="9"/>
  <c r="BM1049" i="9"/>
  <c r="BN1049" i="9"/>
  <c r="BO1049" i="9"/>
  <c r="BP1049" i="9"/>
  <c r="BQ1049" i="9"/>
  <c r="BR1049" i="9"/>
  <c r="BS1049" i="9"/>
  <c r="BT1049" i="9"/>
  <c r="BU1049" i="9"/>
  <c r="C1050" i="9"/>
  <c r="AN1050" i="9" s="1"/>
  <c r="D1050" i="9"/>
  <c r="AO1050" i="9" s="1"/>
  <c r="E1050" i="9"/>
  <c r="AP1050" i="9" s="1"/>
  <c r="BG1050" i="9"/>
  <c r="BO1050" i="9"/>
  <c r="BS1050" i="9"/>
  <c r="AQ1050" i="9"/>
  <c r="AR1050" i="9"/>
  <c r="AS1050" i="9"/>
  <c r="AT1050" i="9"/>
  <c r="AU1050" i="9"/>
  <c r="AV1050" i="9"/>
  <c r="AW1050" i="9"/>
  <c r="AX1050" i="9"/>
  <c r="AY1050" i="9"/>
  <c r="AZ1050" i="9"/>
  <c r="BA1050" i="9"/>
  <c r="BB1050" i="9"/>
  <c r="BC1050" i="9"/>
  <c r="BD1050" i="9"/>
  <c r="BE1050" i="9"/>
  <c r="BF1050" i="9"/>
  <c r="BH1050" i="9"/>
  <c r="BI1050" i="9"/>
  <c r="BJ1050" i="9"/>
  <c r="BK1050" i="9"/>
  <c r="BL1050" i="9"/>
  <c r="BM1050" i="9"/>
  <c r="BN1050" i="9"/>
  <c r="BP1050" i="9"/>
  <c r="BQ1050" i="9"/>
  <c r="BR1050" i="9"/>
  <c r="BT1050" i="9"/>
  <c r="BU1050" i="9"/>
  <c r="C1051" i="9"/>
  <c r="D1051" i="9"/>
  <c r="AO1051" i="9" s="1"/>
  <c r="E1051" i="9"/>
  <c r="AP1051" i="9" s="1"/>
  <c r="AY1051" i="9"/>
  <c r="BH1051" i="9"/>
  <c r="AN1051" i="9"/>
  <c r="AQ1051" i="9"/>
  <c r="AR1051" i="9"/>
  <c r="AS1051" i="9"/>
  <c r="AT1051" i="9"/>
  <c r="AU1051" i="9"/>
  <c r="AV1051" i="9"/>
  <c r="AW1051" i="9"/>
  <c r="AX1051" i="9"/>
  <c r="AZ1051" i="9"/>
  <c r="BA1051" i="9"/>
  <c r="BB1051" i="9"/>
  <c r="BC1051" i="9"/>
  <c r="BD1051" i="9"/>
  <c r="BE1051" i="9"/>
  <c r="BF1051" i="9"/>
  <c r="BG1051" i="9"/>
  <c r="BI1051" i="9"/>
  <c r="BJ1051" i="9"/>
  <c r="BK1051" i="9"/>
  <c r="BL1051" i="9"/>
  <c r="BM1051" i="9"/>
  <c r="BN1051" i="9"/>
  <c r="BO1051" i="9"/>
  <c r="BP1051" i="9"/>
  <c r="BQ1051" i="9"/>
  <c r="BR1051" i="9"/>
  <c r="BS1051" i="9"/>
  <c r="BT1051" i="9"/>
  <c r="BU1051" i="9"/>
  <c r="C1052" i="9"/>
  <c r="AN1052" i="9" s="1"/>
  <c r="D1052" i="9"/>
  <c r="AO1052" i="9" s="1"/>
  <c r="E1052" i="9"/>
  <c r="AP1052" i="9" s="1"/>
  <c r="BJ1052" i="9"/>
  <c r="AQ1052" i="9"/>
  <c r="AR1052" i="9"/>
  <c r="AS1052" i="9"/>
  <c r="AT1052" i="9"/>
  <c r="AU1052" i="9"/>
  <c r="AV1052" i="9"/>
  <c r="AW1052" i="9"/>
  <c r="AX1052" i="9"/>
  <c r="AY1052" i="9"/>
  <c r="AZ1052" i="9"/>
  <c r="BA1052" i="9"/>
  <c r="BB1052" i="9"/>
  <c r="BC1052" i="9"/>
  <c r="BD1052" i="9"/>
  <c r="BE1052" i="9"/>
  <c r="BF1052" i="9"/>
  <c r="BG1052" i="9"/>
  <c r="BH1052" i="9"/>
  <c r="BI1052" i="9"/>
  <c r="BK1052" i="9"/>
  <c r="BL1052" i="9"/>
  <c r="BM1052" i="9"/>
  <c r="BN1052" i="9"/>
  <c r="BO1052" i="9"/>
  <c r="BP1052" i="9"/>
  <c r="BQ1052" i="9"/>
  <c r="BR1052" i="9"/>
  <c r="BS1052" i="9"/>
  <c r="BT1052" i="9"/>
  <c r="BU1052" i="9"/>
  <c r="C1053" i="9"/>
  <c r="AN1053" i="9" s="1"/>
  <c r="D1053" i="9"/>
  <c r="AO1053" i="9" s="1"/>
  <c r="E1053" i="9"/>
  <c r="AP1053" i="9" s="1"/>
  <c r="AQ1053" i="9"/>
  <c r="AR1053" i="9"/>
  <c r="AS1053" i="9"/>
  <c r="AT1053" i="9"/>
  <c r="AU1053" i="9"/>
  <c r="AV1053" i="9"/>
  <c r="AW1053" i="9"/>
  <c r="AX1053" i="9"/>
  <c r="AY1053" i="9"/>
  <c r="AZ1053" i="9"/>
  <c r="BA1053" i="9"/>
  <c r="BB1053" i="9"/>
  <c r="BC1053" i="9"/>
  <c r="BD1053" i="9"/>
  <c r="BE1053" i="9"/>
  <c r="BF1053" i="9"/>
  <c r="BG1053" i="9"/>
  <c r="BH1053" i="9"/>
  <c r="BI1053" i="9"/>
  <c r="BJ1053" i="9"/>
  <c r="BK1053" i="9"/>
  <c r="BL1053" i="9"/>
  <c r="BM1053" i="9"/>
  <c r="BN1053" i="9"/>
  <c r="BO1053" i="9"/>
  <c r="BP1053" i="9"/>
  <c r="BQ1053" i="9"/>
  <c r="BR1053" i="9"/>
  <c r="BS1053" i="9"/>
  <c r="BT1053" i="9"/>
  <c r="BU1053" i="9"/>
  <c r="C1054" i="9"/>
  <c r="AN1054" i="9" s="1"/>
  <c r="D1054" i="9"/>
  <c r="AO1054" i="9" s="1"/>
  <c r="E1054" i="9"/>
  <c r="AP1054" i="9" s="1"/>
  <c r="AQ1054" i="9"/>
  <c r="AR1054" i="9"/>
  <c r="AS1054" i="9"/>
  <c r="AT1054" i="9"/>
  <c r="AU1054" i="9"/>
  <c r="AV1054" i="9"/>
  <c r="AW1054" i="9"/>
  <c r="AX1054" i="9"/>
  <c r="AY1054" i="9"/>
  <c r="AZ1054" i="9"/>
  <c r="BA1054" i="9"/>
  <c r="BB1054" i="9"/>
  <c r="BC1054" i="9"/>
  <c r="BD1054" i="9"/>
  <c r="BE1054" i="9"/>
  <c r="BF1054" i="9"/>
  <c r="BG1054" i="9"/>
  <c r="BH1054" i="9"/>
  <c r="BI1054" i="9"/>
  <c r="BJ1054" i="9"/>
  <c r="BK1054" i="9"/>
  <c r="BL1054" i="9"/>
  <c r="BM1054" i="9"/>
  <c r="BN1054" i="9"/>
  <c r="BO1054" i="9"/>
  <c r="BP1054" i="9"/>
  <c r="BQ1054" i="9"/>
  <c r="BR1054" i="9"/>
  <c r="BS1054" i="9"/>
  <c r="BT1054" i="9"/>
  <c r="BU1054" i="9"/>
  <c r="C1055" i="9"/>
  <c r="D1055" i="9"/>
  <c r="E1055" i="9"/>
  <c r="AP1055" i="9" s="1"/>
  <c r="AU1055" i="9"/>
  <c r="BB1055" i="9"/>
  <c r="AN1055" i="9"/>
  <c r="AO1055" i="9"/>
  <c r="AQ1055" i="9"/>
  <c r="AR1055" i="9"/>
  <c r="AS1055" i="9"/>
  <c r="AT1055" i="9"/>
  <c r="AV1055" i="9"/>
  <c r="AW1055" i="9"/>
  <c r="AX1055" i="9"/>
  <c r="AY1055" i="9"/>
  <c r="AZ1055" i="9"/>
  <c r="BA1055" i="9"/>
  <c r="BC1055" i="9"/>
  <c r="BD1055" i="9"/>
  <c r="BE1055" i="9"/>
  <c r="BF1055" i="9"/>
  <c r="BG1055" i="9"/>
  <c r="BH1055" i="9"/>
  <c r="BI1055" i="9"/>
  <c r="BJ1055" i="9"/>
  <c r="BK1055" i="9"/>
  <c r="BL1055" i="9"/>
  <c r="BM1055" i="9"/>
  <c r="BN1055" i="9"/>
  <c r="BO1055" i="9"/>
  <c r="BP1055" i="9"/>
  <c r="BQ1055" i="9"/>
  <c r="BR1055" i="9"/>
  <c r="BS1055" i="9"/>
  <c r="BT1055" i="9"/>
  <c r="BU1055" i="9"/>
  <c r="C1056" i="9"/>
  <c r="AN1056" i="9" s="1"/>
  <c r="D1056" i="9"/>
  <c r="AO1056" i="9" s="1"/>
  <c r="E1056" i="9"/>
  <c r="AP1056" i="9" s="1"/>
  <c r="AZ1056" i="9"/>
  <c r="AQ1056" i="9"/>
  <c r="AR1056" i="9"/>
  <c r="AS1056" i="9"/>
  <c r="AT1056" i="9"/>
  <c r="AU1056" i="9"/>
  <c r="AV1056" i="9"/>
  <c r="AW1056" i="9"/>
  <c r="AX1056" i="9"/>
  <c r="AY1056" i="9"/>
  <c r="BA1056" i="9"/>
  <c r="BB1056" i="9"/>
  <c r="BC1056" i="9"/>
  <c r="BD1056" i="9"/>
  <c r="BE1056" i="9"/>
  <c r="BF1056" i="9"/>
  <c r="BG1056" i="9"/>
  <c r="BH1056" i="9"/>
  <c r="BI1056" i="9"/>
  <c r="BJ1056" i="9"/>
  <c r="BK1056" i="9"/>
  <c r="BL1056" i="9"/>
  <c r="BM1056" i="9"/>
  <c r="BN1056" i="9"/>
  <c r="BO1056" i="9"/>
  <c r="BP1056" i="9"/>
  <c r="BQ1056" i="9"/>
  <c r="BR1056" i="9"/>
  <c r="BS1056" i="9"/>
  <c r="BT1056" i="9"/>
  <c r="BU1056" i="9"/>
  <c r="C1057" i="9"/>
  <c r="AN1057" i="9" s="1"/>
  <c r="D1057" i="9"/>
  <c r="AO1057" i="9" s="1"/>
  <c r="E1057" i="9"/>
  <c r="AP1057" i="9" s="1"/>
  <c r="AQ1057" i="9"/>
  <c r="AR1057" i="9"/>
  <c r="AS1057" i="9"/>
  <c r="AT1057" i="9"/>
  <c r="AU1057" i="9"/>
  <c r="AV1057" i="9"/>
  <c r="AW1057" i="9"/>
  <c r="AX1057" i="9"/>
  <c r="AY1057" i="9"/>
  <c r="AZ1057" i="9"/>
  <c r="BA1057" i="9"/>
  <c r="BB1057" i="9"/>
  <c r="BC1057" i="9"/>
  <c r="BD1057" i="9"/>
  <c r="BE1057" i="9"/>
  <c r="BF1057" i="9"/>
  <c r="BG1057" i="9"/>
  <c r="BH1057" i="9"/>
  <c r="BI1057" i="9"/>
  <c r="BJ1057" i="9"/>
  <c r="BK1057" i="9"/>
  <c r="BL1057" i="9"/>
  <c r="BM1057" i="9"/>
  <c r="BN1057" i="9"/>
  <c r="BO1057" i="9"/>
  <c r="BP1057" i="9"/>
  <c r="BQ1057" i="9"/>
  <c r="BR1057" i="9"/>
  <c r="BS1057" i="9"/>
  <c r="BT1057" i="9"/>
  <c r="BU1057" i="9"/>
  <c r="C1058" i="9"/>
  <c r="AN1058" i="9" s="1"/>
  <c r="D1058" i="9"/>
  <c r="AO1058" i="9" s="1"/>
  <c r="E1058" i="9"/>
  <c r="AP1058" i="9" s="1"/>
  <c r="AQ1058" i="9"/>
  <c r="AR1058" i="9"/>
  <c r="AS1058" i="9"/>
  <c r="AT1058" i="9"/>
  <c r="AU1058" i="9"/>
  <c r="AV1058" i="9"/>
  <c r="AW1058" i="9"/>
  <c r="AX1058" i="9"/>
  <c r="AY1058" i="9"/>
  <c r="AZ1058" i="9"/>
  <c r="BA1058" i="9"/>
  <c r="BB1058" i="9"/>
  <c r="BC1058" i="9"/>
  <c r="BD1058" i="9"/>
  <c r="BE1058" i="9"/>
  <c r="BF1058" i="9"/>
  <c r="BG1058" i="9"/>
  <c r="BH1058" i="9"/>
  <c r="BI1058" i="9"/>
  <c r="BJ1058" i="9"/>
  <c r="BK1058" i="9"/>
  <c r="BL1058" i="9"/>
  <c r="BM1058" i="9"/>
  <c r="BN1058" i="9"/>
  <c r="BO1058" i="9"/>
  <c r="BP1058" i="9"/>
  <c r="BQ1058" i="9"/>
  <c r="BR1058" i="9"/>
  <c r="BS1058" i="9"/>
  <c r="BT1058" i="9"/>
  <c r="BU1058" i="9"/>
  <c r="C1059" i="9"/>
  <c r="AN1059" i="9" s="1"/>
  <c r="D1059" i="9"/>
  <c r="AO1059" i="9" s="1"/>
  <c r="E1059" i="9"/>
  <c r="AP1059" i="9" s="1"/>
  <c r="AQ1059" i="9"/>
  <c r="AR1059" i="9"/>
  <c r="AS1059" i="9"/>
  <c r="AT1059" i="9"/>
  <c r="AU1059" i="9"/>
  <c r="AV1059" i="9"/>
  <c r="AW1059" i="9"/>
  <c r="AX1059" i="9"/>
  <c r="AY1059" i="9"/>
  <c r="AZ1059" i="9"/>
  <c r="BA1059" i="9"/>
  <c r="BB1059" i="9"/>
  <c r="BC1059" i="9"/>
  <c r="BD1059" i="9"/>
  <c r="BE1059" i="9"/>
  <c r="BF1059" i="9"/>
  <c r="BG1059" i="9"/>
  <c r="BH1059" i="9"/>
  <c r="BI1059" i="9"/>
  <c r="BJ1059" i="9"/>
  <c r="BK1059" i="9"/>
  <c r="BL1059" i="9"/>
  <c r="BM1059" i="9"/>
  <c r="BN1059" i="9"/>
  <c r="BO1059" i="9"/>
  <c r="BP1059" i="9"/>
  <c r="BQ1059" i="9"/>
  <c r="BR1059" i="9"/>
  <c r="BS1059" i="9"/>
  <c r="BT1059" i="9"/>
  <c r="BU1059" i="9"/>
  <c r="C1060" i="9"/>
  <c r="AN1060" i="9" s="1"/>
  <c r="D1060" i="9"/>
  <c r="AO1060" i="9" s="1"/>
  <c r="E1060" i="9"/>
  <c r="AP1060" i="9" s="1"/>
  <c r="BB1060" i="9"/>
  <c r="AQ1060" i="9"/>
  <c r="AR1060" i="9"/>
  <c r="AS1060" i="9"/>
  <c r="AT1060" i="9"/>
  <c r="AU1060" i="9"/>
  <c r="AV1060" i="9"/>
  <c r="AW1060" i="9"/>
  <c r="AX1060" i="9"/>
  <c r="AY1060" i="9"/>
  <c r="AZ1060" i="9"/>
  <c r="BA1060" i="9"/>
  <c r="BC1060" i="9"/>
  <c r="BD1060" i="9"/>
  <c r="BE1060" i="9"/>
  <c r="BF1060" i="9"/>
  <c r="BG1060" i="9"/>
  <c r="BH1060" i="9"/>
  <c r="BI1060" i="9"/>
  <c r="BJ1060" i="9"/>
  <c r="BK1060" i="9"/>
  <c r="BL1060" i="9"/>
  <c r="BM1060" i="9"/>
  <c r="BN1060" i="9"/>
  <c r="BO1060" i="9"/>
  <c r="BP1060" i="9"/>
  <c r="BQ1060" i="9"/>
  <c r="BR1060" i="9"/>
  <c r="BS1060" i="9"/>
  <c r="BT1060" i="9"/>
  <c r="BU1060" i="9"/>
  <c r="C1061" i="9"/>
  <c r="AN1061" i="9" s="1"/>
  <c r="D1061" i="9"/>
  <c r="AO1061" i="9" s="1"/>
  <c r="E1061" i="9"/>
  <c r="AP1061" i="9" s="1"/>
  <c r="AQ1061" i="9"/>
  <c r="AR1061" i="9"/>
  <c r="AS1061" i="9"/>
  <c r="AT1061" i="9"/>
  <c r="AU1061" i="9"/>
  <c r="AV1061" i="9"/>
  <c r="AW1061" i="9"/>
  <c r="AX1061" i="9"/>
  <c r="AY1061" i="9"/>
  <c r="AZ1061" i="9"/>
  <c r="BA1061" i="9"/>
  <c r="BB1061" i="9"/>
  <c r="BC1061" i="9"/>
  <c r="BD1061" i="9"/>
  <c r="BE1061" i="9"/>
  <c r="BF1061" i="9"/>
  <c r="BG1061" i="9"/>
  <c r="BH1061" i="9"/>
  <c r="BI1061" i="9"/>
  <c r="BJ1061" i="9"/>
  <c r="BK1061" i="9"/>
  <c r="BL1061" i="9"/>
  <c r="BM1061" i="9"/>
  <c r="BN1061" i="9"/>
  <c r="BO1061" i="9"/>
  <c r="BP1061" i="9"/>
  <c r="BQ1061" i="9"/>
  <c r="BR1061" i="9"/>
  <c r="BS1061" i="9"/>
  <c r="BT1061" i="9"/>
  <c r="BU1061" i="9"/>
  <c r="C1062" i="9"/>
  <c r="AN1062" i="9" s="1"/>
  <c r="D1062" i="9"/>
  <c r="AO1062" i="9" s="1"/>
  <c r="E1062" i="9"/>
  <c r="AP1062" i="9" s="1"/>
  <c r="AQ1062" i="9"/>
  <c r="AR1062" i="9"/>
  <c r="AS1062" i="9"/>
  <c r="AT1062" i="9"/>
  <c r="AU1062" i="9"/>
  <c r="AV1062" i="9"/>
  <c r="AW1062" i="9"/>
  <c r="AX1062" i="9"/>
  <c r="AY1062" i="9"/>
  <c r="AZ1062" i="9"/>
  <c r="BA1062" i="9"/>
  <c r="BB1062" i="9"/>
  <c r="BC1062" i="9"/>
  <c r="BD1062" i="9"/>
  <c r="BE1062" i="9"/>
  <c r="BF1062" i="9"/>
  <c r="BG1062" i="9"/>
  <c r="BH1062" i="9"/>
  <c r="BI1062" i="9"/>
  <c r="BJ1062" i="9"/>
  <c r="BK1062" i="9"/>
  <c r="BL1062" i="9"/>
  <c r="BM1062" i="9"/>
  <c r="BN1062" i="9"/>
  <c r="BO1062" i="9"/>
  <c r="BP1062" i="9"/>
  <c r="BQ1062" i="9"/>
  <c r="BR1062" i="9"/>
  <c r="BS1062" i="9"/>
  <c r="BT1062" i="9"/>
  <c r="BU1062" i="9"/>
  <c r="C1063" i="9"/>
  <c r="D1063" i="9"/>
  <c r="AO1063" i="9" s="1"/>
  <c r="E1063" i="9"/>
  <c r="AP1063" i="9" s="1"/>
  <c r="AV1063" i="9"/>
  <c r="AX1063" i="9"/>
  <c r="BA1063" i="9"/>
  <c r="BR1063" i="9"/>
  <c r="AN1063" i="9"/>
  <c r="AQ1063" i="9"/>
  <c r="AR1063" i="9"/>
  <c r="AS1063" i="9"/>
  <c r="AT1063" i="9"/>
  <c r="AU1063" i="9"/>
  <c r="AW1063" i="9"/>
  <c r="AY1063" i="9"/>
  <c r="AZ1063" i="9"/>
  <c r="BB1063" i="9"/>
  <c r="BC1063" i="9"/>
  <c r="BD1063" i="9"/>
  <c r="BE1063" i="9"/>
  <c r="BF1063" i="9"/>
  <c r="BG1063" i="9"/>
  <c r="BH1063" i="9"/>
  <c r="BI1063" i="9"/>
  <c r="BJ1063" i="9"/>
  <c r="BK1063" i="9"/>
  <c r="BL1063" i="9"/>
  <c r="BM1063" i="9"/>
  <c r="BN1063" i="9"/>
  <c r="BO1063" i="9"/>
  <c r="BP1063" i="9"/>
  <c r="BQ1063" i="9"/>
  <c r="BS1063" i="9"/>
  <c r="BT1063" i="9"/>
  <c r="BU1063" i="9"/>
  <c r="C1064" i="9"/>
  <c r="D1064" i="9"/>
  <c r="E1064" i="9"/>
  <c r="AP1064" i="9" s="1"/>
  <c r="AY1064" i="9"/>
  <c r="BF1064" i="9"/>
  <c r="BN1064" i="9"/>
  <c r="AN1064" i="9"/>
  <c r="AO1064" i="9"/>
  <c r="AQ1064" i="9"/>
  <c r="AR1064" i="9"/>
  <c r="AS1064" i="9"/>
  <c r="AT1064" i="9"/>
  <c r="AU1064" i="9"/>
  <c r="AV1064" i="9"/>
  <c r="AW1064" i="9"/>
  <c r="AX1064" i="9"/>
  <c r="AZ1064" i="9"/>
  <c r="BA1064" i="9"/>
  <c r="BB1064" i="9"/>
  <c r="BC1064" i="9"/>
  <c r="BD1064" i="9"/>
  <c r="BE1064" i="9"/>
  <c r="BG1064" i="9"/>
  <c r="BH1064" i="9"/>
  <c r="BI1064" i="9"/>
  <c r="BJ1064" i="9"/>
  <c r="BK1064" i="9"/>
  <c r="BL1064" i="9"/>
  <c r="BM1064" i="9"/>
  <c r="BO1064" i="9"/>
  <c r="BP1064" i="9"/>
  <c r="BQ1064" i="9"/>
  <c r="BR1064" i="9"/>
  <c r="BS1064" i="9"/>
  <c r="BT1064" i="9"/>
  <c r="BU1064" i="9"/>
  <c r="C1065" i="9"/>
  <c r="D1065" i="9"/>
  <c r="AO1065" i="9" s="1"/>
  <c r="E1065" i="9"/>
  <c r="AP1065" i="9" s="1"/>
  <c r="AQ1065" i="9"/>
  <c r="AR1065" i="9"/>
  <c r="AS1065" i="9"/>
  <c r="AT1065" i="9"/>
  <c r="AU1065" i="9"/>
  <c r="AV1065" i="9"/>
  <c r="AW1065" i="9"/>
  <c r="AX1065" i="9"/>
  <c r="AY1065" i="9"/>
  <c r="AZ1065" i="9"/>
  <c r="BA1065" i="9"/>
  <c r="BB1065" i="9"/>
  <c r="BC1065" i="9"/>
  <c r="BD1065" i="9"/>
  <c r="BE1065" i="9"/>
  <c r="BF1065" i="9"/>
  <c r="BG1065" i="9"/>
  <c r="BH1065" i="9"/>
  <c r="BI1065" i="9"/>
  <c r="BJ1065" i="9"/>
  <c r="BK1065" i="9"/>
  <c r="BL1065" i="9"/>
  <c r="BM1065" i="9"/>
  <c r="BN1065" i="9"/>
  <c r="BO1065" i="9"/>
  <c r="BP1065" i="9"/>
  <c r="BQ1065" i="9"/>
  <c r="BR1065" i="9"/>
  <c r="BS1065" i="9"/>
  <c r="BT1065" i="9"/>
  <c r="BU1065" i="9"/>
  <c r="C1066" i="9"/>
  <c r="AN1066" i="9" s="1"/>
  <c r="D1066" i="9"/>
  <c r="AO1066" i="9" s="1"/>
  <c r="E1066" i="9"/>
  <c r="AP1066" i="9" s="1"/>
  <c r="AY1066" i="9"/>
  <c r="AQ1066" i="9"/>
  <c r="AR1066" i="9"/>
  <c r="AS1066" i="9"/>
  <c r="AT1066" i="9"/>
  <c r="AU1066" i="9"/>
  <c r="AV1066" i="9"/>
  <c r="AW1066" i="9"/>
  <c r="AX1066" i="9"/>
  <c r="AZ1066" i="9"/>
  <c r="BA1066" i="9"/>
  <c r="BB1066" i="9"/>
  <c r="BC1066" i="9"/>
  <c r="BD1066" i="9"/>
  <c r="BE1066" i="9"/>
  <c r="BF1066" i="9"/>
  <c r="BG1066" i="9"/>
  <c r="BH1066" i="9"/>
  <c r="BI1066" i="9"/>
  <c r="BJ1066" i="9"/>
  <c r="BK1066" i="9"/>
  <c r="BL1066" i="9"/>
  <c r="BM1066" i="9"/>
  <c r="BN1066" i="9"/>
  <c r="BO1066" i="9"/>
  <c r="BP1066" i="9"/>
  <c r="BQ1066" i="9"/>
  <c r="BR1066" i="9"/>
  <c r="BS1066" i="9"/>
  <c r="BT1066" i="9"/>
  <c r="BU1066" i="9"/>
  <c r="C1067" i="9"/>
  <c r="AN1067" i="9" s="1"/>
  <c r="D1067" i="9"/>
  <c r="AO1067" i="9" s="1"/>
  <c r="E1067" i="9"/>
  <c r="AP1067" i="9" s="1"/>
  <c r="AQ1067" i="9"/>
  <c r="AR1067" i="9"/>
  <c r="AS1067" i="9"/>
  <c r="AT1067" i="9"/>
  <c r="AU1067" i="9"/>
  <c r="AV1067" i="9"/>
  <c r="AW1067" i="9"/>
  <c r="AX1067" i="9"/>
  <c r="AY1067" i="9"/>
  <c r="AZ1067" i="9"/>
  <c r="BA1067" i="9"/>
  <c r="BB1067" i="9"/>
  <c r="BC1067" i="9"/>
  <c r="BD1067" i="9"/>
  <c r="BE1067" i="9"/>
  <c r="BF1067" i="9"/>
  <c r="BG1067" i="9"/>
  <c r="BH1067" i="9"/>
  <c r="BI1067" i="9"/>
  <c r="BJ1067" i="9"/>
  <c r="BK1067" i="9"/>
  <c r="BL1067" i="9"/>
  <c r="BM1067" i="9"/>
  <c r="BN1067" i="9"/>
  <c r="BO1067" i="9"/>
  <c r="BP1067" i="9"/>
  <c r="BQ1067" i="9"/>
  <c r="BR1067" i="9"/>
  <c r="BS1067" i="9"/>
  <c r="BT1067" i="9"/>
  <c r="BU1067" i="9"/>
  <c r="C1068" i="9"/>
  <c r="AN1068" i="9" s="1"/>
  <c r="D1068" i="9"/>
  <c r="AO1068" i="9" s="1"/>
  <c r="E1068" i="9"/>
  <c r="AP1068" i="9" s="1"/>
  <c r="AQ1068" i="9"/>
  <c r="AR1068" i="9"/>
  <c r="AS1068" i="9"/>
  <c r="AT1068" i="9"/>
  <c r="AU1068" i="9"/>
  <c r="AV1068" i="9"/>
  <c r="AW1068" i="9"/>
  <c r="AX1068" i="9"/>
  <c r="AY1068" i="9"/>
  <c r="AZ1068" i="9"/>
  <c r="BA1068" i="9"/>
  <c r="BB1068" i="9"/>
  <c r="BC1068" i="9"/>
  <c r="BD1068" i="9"/>
  <c r="BE1068" i="9"/>
  <c r="BF1068" i="9"/>
  <c r="BG1068" i="9"/>
  <c r="BH1068" i="9"/>
  <c r="BI1068" i="9"/>
  <c r="BJ1068" i="9"/>
  <c r="BK1068" i="9"/>
  <c r="BL1068" i="9"/>
  <c r="BM1068" i="9"/>
  <c r="BN1068" i="9"/>
  <c r="BO1068" i="9"/>
  <c r="BP1068" i="9"/>
  <c r="BQ1068" i="9"/>
  <c r="BR1068" i="9"/>
  <c r="BS1068" i="9"/>
  <c r="BT1068" i="9"/>
  <c r="BU1068" i="9"/>
  <c r="C1069" i="9"/>
  <c r="AN1069" i="9" s="1"/>
  <c r="D1069" i="9"/>
  <c r="AO1069" i="9" s="1"/>
  <c r="E1069" i="9"/>
  <c r="AP1069" i="9" s="1"/>
  <c r="AQ1069" i="9"/>
  <c r="AR1069" i="9"/>
  <c r="AS1069" i="9"/>
  <c r="AT1069" i="9"/>
  <c r="AU1069" i="9"/>
  <c r="AV1069" i="9"/>
  <c r="AW1069" i="9"/>
  <c r="AX1069" i="9"/>
  <c r="AY1069" i="9"/>
  <c r="AZ1069" i="9"/>
  <c r="BA1069" i="9"/>
  <c r="BB1069" i="9"/>
  <c r="BC1069" i="9"/>
  <c r="BD1069" i="9"/>
  <c r="BE1069" i="9"/>
  <c r="BF1069" i="9"/>
  <c r="BG1069" i="9"/>
  <c r="BH1069" i="9"/>
  <c r="BI1069" i="9"/>
  <c r="BJ1069" i="9"/>
  <c r="BK1069" i="9"/>
  <c r="BL1069" i="9"/>
  <c r="BM1069" i="9"/>
  <c r="BN1069" i="9"/>
  <c r="BO1069" i="9"/>
  <c r="BP1069" i="9"/>
  <c r="BQ1069" i="9"/>
  <c r="BR1069" i="9"/>
  <c r="BS1069" i="9"/>
  <c r="BT1069" i="9"/>
  <c r="BU1069" i="9"/>
  <c r="C1070" i="9"/>
  <c r="AN1070" i="9" s="1"/>
  <c r="D1070" i="9"/>
  <c r="AO1070" i="9" s="1"/>
  <c r="E1070" i="9"/>
  <c r="AP1070" i="9" s="1"/>
  <c r="AQ1070" i="9"/>
  <c r="AR1070" i="9"/>
  <c r="AS1070" i="9"/>
  <c r="AT1070" i="9"/>
  <c r="AU1070" i="9"/>
  <c r="AV1070" i="9"/>
  <c r="AW1070" i="9"/>
  <c r="AX1070" i="9"/>
  <c r="AY1070" i="9"/>
  <c r="AZ1070" i="9"/>
  <c r="BA1070" i="9"/>
  <c r="BB1070" i="9"/>
  <c r="BC1070" i="9"/>
  <c r="BD1070" i="9"/>
  <c r="BE1070" i="9"/>
  <c r="BF1070" i="9"/>
  <c r="BG1070" i="9"/>
  <c r="BH1070" i="9"/>
  <c r="BI1070" i="9"/>
  <c r="BJ1070" i="9"/>
  <c r="BK1070" i="9"/>
  <c r="BL1070" i="9"/>
  <c r="BM1070" i="9"/>
  <c r="BN1070" i="9"/>
  <c r="BO1070" i="9"/>
  <c r="BP1070" i="9"/>
  <c r="BQ1070" i="9"/>
  <c r="BR1070" i="9"/>
  <c r="BS1070" i="9"/>
  <c r="BT1070" i="9"/>
  <c r="BU1070" i="9"/>
  <c r="C1071" i="9"/>
  <c r="AN1071" i="9" s="1"/>
  <c r="D1071" i="9"/>
  <c r="AO1071" i="9" s="1"/>
  <c r="E1071" i="9"/>
  <c r="AP1071" i="9" s="1"/>
  <c r="AQ1071" i="9"/>
  <c r="AR1071" i="9"/>
  <c r="AS1071" i="9"/>
  <c r="AT1071" i="9"/>
  <c r="AU1071" i="9"/>
  <c r="AV1071" i="9"/>
  <c r="AW1071" i="9"/>
  <c r="AX1071" i="9"/>
  <c r="AY1071" i="9"/>
  <c r="AZ1071" i="9"/>
  <c r="BA1071" i="9"/>
  <c r="BB1071" i="9"/>
  <c r="BC1071" i="9"/>
  <c r="BD1071" i="9"/>
  <c r="BE1071" i="9"/>
  <c r="BF1071" i="9"/>
  <c r="BG1071" i="9"/>
  <c r="BH1071" i="9"/>
  <c r="BI1071" i="9"/>
  <c r="BJ1071" i="9"/>
  <c r="BK1071" i="9"/>
  <c r="BL1071" i="9"/>
  <c r="BM1071" i="9"/>
  <c r="BN1071" i="9"/>
  <c r="BO1071" i="9"/>
  <c r="BP1071" i="9"/>
  <c r="BQ1071" i="9"/>
  <c r="BR1071" i="9"/>
  <c r="BS1071" i="9"/>
  <c r="BT1071" i="9"/>
  <c r="BU1071" i="9"/>
  <c r="C1072" i="9"/>
  <c r="AN1072" i="9" s="1"/>
  <c r="D1072" i="9"/>
  <c r="AO1072" i="9" s="1"/>
  <c r="E1072" i="9"/>
  <c r="AP1072" i="9" s="1"/>
  <c r="AQ1072" i="9"/>
  <c r="AR1072" i="9"/>
  <c r="AS1072" i="9"/>
  <c r="AT1072" i="9"/>
  <c r="AU1072" i="9"/>
  <c r="AV1072" i="9"/>
  <c r="AW1072" i="9"/>
  <c r="AX1072" i="9"/>
  <c r="AY1072" i="9"/>
  <c r="AZ1072" i="9"/>
  <c r="BA1072" i="9"/>
  <c r="BB1072" i="9"/>
  <c r="BC1072" i="9"/>
  <c r="BD1072" i="9"/>
  <c r="BE1072" i="9"/>
  <c r="BF1072" i="9"/>
  <c r="BG1072" i="9"/>
  <c r="BH1072" i="9"/>
  <c r="BI1072" i="9"/>
  <c r="BJ1072" i="9"/>
  <c r="BK1072" i="9"/>
  <c r="BL1072" i="9"/>
  <c r="BM1072" i="9"/>
  <c r="BN1072" i="9"/>
  <c r="BO1072" i="9"/>
  <c r="BP1072" i="9"/>
  <c r="BQ1072" i="9"/>
  <c r="BR1072" i="9"/>
  <c r="BS1072" i="9"/>
  <c r="BT1072" i="9"/>
  <c r="BU1072" i="9"/>
  <c r="C1073" i="9"/>
  <c r="AN1073" i="9" s="1"/>
  <c r="D1073" i="9"/>
  <c r="AO1073" i="9" s="1"/>
  <c r="E1073" i="9"/>
  <c r="AP1073" i="9" s="1"/>
  <c r="AQ1073" i="9"/>
  <c r="AR1073" i="9"/>
  <c r="AS1073" i="9"/>
  <c r="AT1073" i="9"/>
  <c r="AU1073" i="9"/>
  <c r="AV1073" i="9"/>
  <c r="AW1073" i="9"/>
  <c r="AX1073" i="9"/>
  <c r="AY1073" i="9"/>
  <c r="AZ1073" i="9"/>
  <c r="BA1073" i="9"/>
  <c r="BB1073" i="9"/>
  <c r="BC1073" i="9"/>
  <c r="BD1073" i="9"/>
  <c r="BE1073" i="9"/>
  <c r="BF1073" i="9"/>
  <c r="BG1073" i="9"/>
  <c r="BH1073" i="9"/>
  <c r="BI1073" i="9"/>
  <c r="BJ1073" i="9"/>
  <c r="BK1073" i="9"/>
  <c r="BL1073" i="9"/>
  <c r="BM1073" i="9"/>
  <c r="BN1073" i="9"/>
  <c r="BO1073" i="9"/>
  <c r="BP1073" i="9"/>
  <c r="BQ1073" i="9"/>
  <c r="BR1073" i="9"/>
  <c r="BS1073" i="9"/>
  <c r="BT1073" i="9"/>
  <c r="BU1073" i="9"/>
  <c r="C1074" i="9"/>
  <c r="AN1074" i="9" s="1"/>
  <c r="D1074" i="9"/>
  <c r="AO1074" i="9" s="1"/>
  <c r="E1074" i="9"/>
  <c r="AP1074" i="9" s="1"/>
  <c r="AQ1074" i="9"/>
  <c r="AR1074" i="9"/>
  <c r="AS1074" i="9"/>
  <c r="AT1074" i="9"/>
  <c r="AU1074" i="9"/>
  <c r="AV1074" i="9"/>
  <c r="AW1074" i="9"/>
  <c r="AX1074" i="9"/>
  <c r="AY1074" i="9"/>
  <c r="AZ1074" i="9"/>
  <c r="BA1074" i="9"/>
  <c r="BB1074" i="9"/>
  <c r="BC1074" i="9"/>
  <c r="BD1074" i="9"/>
  <c r="BE1074" i="9"/>
  <c r="BF1074" i="9"/>
  <c r="BG1074" i="9"/>
  <c r="BH1074" i="9"/>
  <c r="BI1074" i="9"/>
  <c r="BJ1074" i="9"/>
  <c r="BK1074" i="9"/>
  <c r="BL1074" i="9"/>
  <c r="BM1074" i="9"/>
  <c r="BN1074" i="9"/>
  <c r="BO1074" i="9"/>
  <c r="BP1074" i="9"/>
  <c r="BQ1074" i="9"/>
  <c r="BR1074" i="9"/>
  <c r="BS1074" i="9"/>
  <c r="BT1074" i="9"/>
  <c r="BU1074" i="9"/>
  <c r="C1075" i="9"/>
  <c r="AN1075" i="9" s="1"/>
  <c r="D1075" i="9"/>
  <c r="AO1075" i="9" s="1"/>
  <c r="E1075" i="9"/>
  <c r="AP1075" i="9" s="1"/>
  <c r="AQ1075" i="9"/>
  <c r="AR1075" i="9"/>
  <c r="AS1075" i="9"/>
  <c r="AT1075" i="9"/>
  <c r="AU1075" i="9"/>
  <c r="AV1075" i="9"/>
  <c r="AW1075" i="9"/>
  <c r="AX1075" i="9"/>
  <c r="AY1075" i="9"/>
  <c r="AZ1075" i="9"/>
  <c r="BA1075" i="9"/>
  <c r="BB1075" i="9"/>
  <c r="BC1075" i="9"/>
  <c r="BD1075" i="9"/>
  <c r="BE1075" i="9"/>
  <c r="BF1075" i="9"/>
  <c r="BG1075" i="9"/>
  <c r="BH1075" i="9"/>
  <c r="BI1075" i="9"/>
  <c r="BJ1075" i="9"/>
  <c r="BK1075" i="9"/>
  <c r="BL1075" i="9"/>
  <c r="BM1075" i="9"/>
  <c r="BN1075" i="9"/>
  <c r="BO1075" i="9"/>
  <c r="BP1075" i="9"/>
  <c r="BQ1075" i="9"/>
  <c r="BR1075" i="9"/>
  <c r="BS1075" i="9"/>
  <c r="BT1075" i="9"/>
  <c r="BU1075" i="9"/>
  <c r="C1076" i="9"/>
  <c r="AN1076" i="9" s="1"/>
  <c r="D1076" i="9"/>
  <c r="AO1076" i="9" s="1"/>
  <c r="E1076" i="9"/>
  <c r="AP1076" i="9" s="1"/>
  <c r="AQ1076" i="9"/>
  <c r="AR1076" i="9"/>
  <c r="AS1076" i="9"/>
  <c r="AT1076" i="9"/>
  <c r="AU1076" i="9"/>
  <c r="AV1076" i="9"/>
  <c r="AW1076" i="9"/>
  <c r="AX1076" i="9"/>
  <c r="AY1076" i="9"/>
  <c r="AZ1076" i="9"/>
  <c r="BA1076" i="9"/>
  <c r="BB1076" i="9"/>
  <c r="BC1076" i="9"/>
  <c r="BD1076" i="9"/>
  <c r="BE1076" i="9"/>
  <c r="BF1076" i="9"/>
  <c r="BG1076" i="9"/>
  <c r="BH1076" i="9"/>
  <c r="BI1076" i="9"/>
  <c r="BJ1076" i="9"/>
  <c r="BK1076" i="9"/>
  <c r="BL1076" i="9"/>
  <c r="BM1076" i="9"/>
  <c r="BN1076" i="9"/>
  <c r="BO1076" i="9"/>
  <c r="BP1076" i="9"/>
  <c r="BQ1076" i="9"/>
  <c r="BR1076" i="9"/>
  <c r="BS1076" i="9"/>
  <c r="BT1076" i="9"/>
  <c r="BU1076" i="9"/>
  <c r="C1077" i="9"/>
  <c r="AN1077" i="9" s="1"/>
  <c r="D1077" i="9"/>
  <c r="AO1077" i="9" s="1"/>
  <c r="E1077" i="9"/>
  <c r="AP1077" i="9" s="1"/>
  <c r="AQ1077" i="9"/>
  <c r="AR1077" i="9"/>
  <c r="AS1077" i="9"/>
  <c r="AT1077" i="9"/>
  <c r="AU1077" i="9"/>
  <c r="AV1077" i="9"/>
  <c r="AW1077" i="9"/>
  <c r="AX1077" i="9"/>
  <c r="AY1077" i="9"/>
  <c r="AZ1077" i="9"/>
  <c r="BA1077" i="9"/>
  <c r="BB1077" i="9"/>
  <c r="BC1077" i="9"/>
  <c r="BD1077" i="9"/>
  <c r="BE1077" i="9"/>
  <c r="BF1077" i="9"/>
  <c r="BG1077" i="9"/>
  <c r="BH1077" i="9"/>
  <c r="BI1077" i="9"/>
  <c r="BJ1077" i="9"/>
  <c r="BK1077" i="9"/>
  <c r="BL1077" i="9"/>
  <c r="BM1077" i="9"/>
  <c r="BN1077" i="9"/>
  <c r="BO1077" i="9"/>
  <c r="BP1077" i="9"/>
  <c r="BQ1077" i="9"/>
  <c r="BR1077" i="9"/>
  <c r="BS1077" i="9"/>
  <c r="BT1077" i="9"/>
  <c r="BU1077" i="9"/>
  <c r="C1078" i="9"/>
  <c r="AN1078" i="9" s="1"/>
  <c r="D1078" i="9"/>
  <c r="AO1078" i="9" s="1"/>
  <c r="E1078" i="9"/>
  <c r="AP1078" i="9" s="1"/>
  <c r="AQ1078" i="9"/>
  <c r="AR1078" i="9"/>
  <c r="AS1078" i="9"/>
  <c r="AT1078" i="9"/>
  <c r="AU1078" i="9"/>
  <c r="AV1078" i="9"/>
  <c r="AW1078" i="9"/>
  <c r="AX1078" i="9"/>
  <c r="AY1078" i="9"/>
  <c r="AZ1078" i="9"/>
  <c r="BA1078" i="9"/>
  <c r="BB1078" i="9"/>
  <c r="BC1078" i="9"/>
  <c r="BD1078" i="9"/>
  <c r="BE1078" i="9"/>
  <c r="BF1078" i="9"/>
  <c r="BG1078" i="9"/>
  <c r="BH1078" i="9"/>
  <c r="BI1078" i="9"/>
  <c r="BJ1078" i="9"/>
  <c r="BK1078" i="9"/>
  <c r="BL1078" i="9"/>
  <c r="BM1078" i="9"/>
  <c r="BN1078" i="9"/>
  <c r="BO1078" i="9"/>
  <c r="BP1078" i="9"/>
  <c r="BQ1078" i="9"/>
  <c r="BR1078" i="9"/>
  <c r="BS1078" i="9"/>
  <c r="BT1078" i="9"/>
  <c r="BU1078" i="9"/>
  <c r="C1079" i="9"/>
  <c r="AN1079" i="9" s="1"/>
  <c r="D1079" i="9"/>
  <c r="AO1079" i="9" s="1"/>
  <c r="E1079" i="9"/>
  <c r="AP1079" i="9" s="1"/>
  <c r="AQ1079" i="9"/>
  <c r="AR1079" i="9"/>
  <c r="AS1079" i="9"/>
  <c r="AT1079" i="9"/>
  <c r="AU1079" i="9"/>
  <c r="AV1079" i="9"/>
  <c r="AW1079" i="9"/>
  <c r="AX1079" i="9"/>
  <c r="AY1079" i="9"/>
  <c r="AZ1079" i="9"/>
  <c r="BA1079" i="9"/>
  <c r="BB1079" i="9"/>
  <c r="BC1079" i="9"/>
  <c r="BD1079" i="9"/>
  <c r="BE1079" i="9"/>
  <c r="BF1079" i="9"/>
  <c r="BG1079" i="9"/>
  <c r="BH1079" i="9"/>
  <c r="BI1079" i="9"/>
  <c r="BJ1079" i="9"/>
  <c r="BK1079" i="9"/>
  <c r="BL1079" i="9"/>
  <c r="BM1079" i="9"/>
  <c r="BN1079" i="9"/>
  <c r="BO1079" i="9"/>
  <c r="BP1079" i="9"/>
  <c r="BQ1079" i="9"/>
  <c r="BR1079" i="9"/>
  <c r="BS1079" i="9"/>
  <c r="BT1079" i="9"/>
  <c r="BU1079" i="9"/>
  <c r="C1080" i="9"/>
  <c r="AN1080" i="9" s="1"/>
  <c r="D1080" i="9"/>
  <c r="AO1080" i="9" s="1"/>
  <c r="E1080" i="9"/>
  <c r="AP1080" i="9" s="1"/>
  <c r="AQ1080" i="9"/>
  <c r="AR1080" i="9"/>
  <c r="AS1080" i="9"/>
  <c r="AT1080" i="9"/>
  <c r="AU1080" i="9"/>
  <c r="AV1080" i="9"/>
  <c r="AW1080" i="9"/>
  <c r="AX1080" i="9"/>
  <c r="AY1080" i="9"/>
  <c r="AZ1080" i="9"/>
  <c r="BA1080" i="9"/>
  <c r="BB1080" i="9"/>
  <c r="BC1080" i="9"/>
  <c r="BD1080" i="9"/>
  <c r="BE1080" i="9"/>
  <c r="BF1080" i="9"/>
  <c r="BG1080" i="9"/>
  <c r="BH1080" i="9"/>
  <c r="BI1080" i="9"/>
  <c r="BJ1080" i="9"/>
  <c r="BK1080" i="9"/>
  <c r="BL1080" i="9"/>
  <c r="BM1080" i="9"/>
  <c r="BN1080" i="9"/>
  <c r="BO1080" i="9"/>
  <c r="BP1080" i="9"/>
  <c r="BQ1080" i="9"/>
  <c r="BR1080" i="9"/>
  <c r="BS1080" i="9"/>
  <c r="BT1080" i="9"/>
  <c r="BU1080" i="9"/>
  <c r="C1081" i="9"/>
  <c r="AN1081" i="9" s="1"/>
  <c r="D1081" i="9"/>
  <c r="AO1081" i="9" s="1"/>
  <c r="E1081" i="9"/>
  <c r="AP1081" i="9" s="1"/>
  <c r="AQ1081" i="9"/>
  <c r="AR1081" i="9"/>
  <c r="AS1081" i="9"/>
  <c r="AT1081" i="9"/>
  <c r="AU1081" i="9"/>
  <c r="AV1081" i="9"/>
  <c r="AW1081" i="9"/>
  <c r="AX1081" i="9"/>
  <c r="AY1081" i="9"/>
  <c r="AZ1081" i="9"/>
  <c r="BA1081" i="9"/>
  <c r="BB1081" i="9"/>
  <c r="BC1081" i="9"/>
  <c r="BD1081" i="9"/>
  <c r="BE1081" i="9"/>
  <c r="BF1081" i="9"/>
  <c r="BG1081" i="9"/>
  <c r="BH1081" i="9"/>
  <c r="BI1081" i="9"/>
  <c r="BJ1081" i="9"/>
  <c r="BK1081" i="9"/>
  <c r="BL1081" i="9"/>
  <c r="BM1081" i="9"/>
  <c r="BN1081" i="9"/>
  <c r="BO1081" i="9"/>
  <c r="BP1081" i="9"/>
  <c r="BQ1081" i="9"/>
  <c r="BR1081" i="9"/>
  <c r="BS1081" i="9"/>
  <c r="BT1081" i="9"/>
  <c r="BU1081" i="9"/>
  <c r="C1082" i="9"/>
  <c r="AN1082" i="9" s="1"/>
  <c r="D1082" i="9"/>
  <c r="AO1082" i="9" s="1"/>
  <c r="E1082" i="9"/>
  <c r="AP1082" i="9" s="1"/>
  <c r="AQ1082" i="9"/>
  <c r="AR1082" i="9"/>
  <c r="AS1082" i="9"/>
  <c r="AT1082" i="9"/>
  <c r="AU1082" i="9"/>
  <c r="AV1082" i="9"/>
  <c r="AW1082" i="9"/>
  <c r="AX1082" i="9"/>
  <c r="AY1082" i="9"/>
  <c r="AZ1082" i="9"/>
  <c r="BA1082" i="9"/>
  <c r="BB1082" i="9"/>
  <c r="BC1082" i="9"/>
  <c r="BD1082" i="9"/>
  <c r="BE1082" i="9"/>
  <c r="BF1082" i="9"/>
  <c r="BG1082" i="9"/>
  <c r="BH1082" i="9"/>
  <c r="BI1082" i="9"/>
  <c r="BJ1082" i="9"/>
  <c r="BK1082" i="9"/>
  <c r="BL1082" i="9"/>
  <c r="BM1082" i="9"/>
  <c r="BN1082" i="9"/>
  <c r="BO1082" i="9"/>
  <c r="BP1082" i="9"/>
  <c r="BQ1082" i="9"/>
  <c r="BR1082" i="9"/>
  <c r="BS1082" i="9"/>
  <c r="BT1082" i="9"/>
  <c r="BU1082" i="9"/>
  <c r="C1083" i="9"/>
  <c r="AN1083" i="9" s="1"/>
  <c r="D1083" i="9"/>
  <c r="AO1083" i="9" s="1"/>
  <c r="E1083" i="9"/>
  <c r="AP1083" i="9" s="1"/>
  <c r="AQ1083" i="9"/>
  <c r="AR1083" i="9"/>
  <c r="AS1083" i="9"/>
  <c r="AT1083" i="9"/>
  <c r="AU1083" i="9"/>
  <c r="AV1083" i="9"/>
  <c r="AW1083" i="9"/>
  <c r="AX1083" i="9"/>
  <c r="AY1083" i="9"/>
  <c r="AZ1083" i="9"/>
  <c r="BA1083" i="9"/>
  <c r="BB1083" i="9"/>
  <c r="BC1083" i="9"/>
  <c r="BD1083" i="9"/>
  <c r="BE1083" i="9"/>
  <c r="BF1083" i="9"/>
  <c r="BG1083" i="9"/>
  <c r="BH1083" i="9"/>
  <c r="BI1083" i="9"/>
  <c r="BJ1083" i="9"/>
  <c r="BK1083" i="9"/>
  <c r="BL1083" i="9"/>
  <c r="BM1083" i="9"/>
  <c r="BN1083" i="9"/>
  <c r="BO1083" i="9"/>
  <c r="BP1083" i="9"/>
  <c r="BQ1083" i="9"/>
  <c r="BR1083" i="9"/>
  <c r="BS1083" i="9"/>
  <c r="BT1083" i="9"/>
  <c r="BU1083" i="9"/>
  <c r="C1084" i="9"/>
  <c r="AN1084" i="9" s="1"/>
  <c r="D1084" i="9"/>
  <c r="AO1084" i="9" s="1"/>
  <c r="E1084" i="9"/>
  <c r="AP1084" i="9" s="1"/>
  <c r="AQ1084" i="9"/>
  <c r="AR1084" i="9"/>
  <c r="AS1084" i="9"/>
  <c r="AT1084" i="9"/>
  <c r="AU1084" i="9"/>
  <c r="AV1084" i="9"/>
  <c r="AW1084" i="9"/>
  <c r="AX1084" i="9"/>
  <c r="AY1084" i="9"/>
  <c r="AZ1084" i="9"/>
  <c r="BA1084" i="9"/>
  <c r="BB1084" i="9"/>
  <c r="BC1084" i="9"/>
  <c r="BD1084" i="9"/>
  <c r="BE1084" i="9"/>
  <c r="BF1084" i="9"/>
  <c r="BG1084" i="9"/>
  <c r="BH1084" i="9"/>
  <c r="BI1084" i="9"/>
  <c r="BJ1084" i="9"/>
  <c r="BK1084" i="9"/>
  <c r="BL1084" i="9"/>
  <c r="BM1084" i="9"/>
  <c r="BN1084" i="9"/>
  <c r="BO1084" i="9"/>
  <c r="BP1084" i="9"/>
  <c r="BQ1084" i="9"/>
  <c r="BR1084" i="9"/>
  <c r="BS1084" i="9"/>
  <c r="BT1084" i="9"/>
  <c r="BU1084" i="9"/>
  <c r="C1085" i="9"/>
  <c r="AN1085" i="9" s="1"/>
  <c r="D1085" i="9"/>
  <c r="AO1085" i="9" s="1"/>
  <c r="E1085" i="9"/>
  <c r="AP1085" i="9" s="1"/>
  <c r="AQ1085" i="9"/>
  <c r="AR1085" i="9"/>
  <c r="AS1085" i="9"/>
  <c r="AT1085" i="9"/>
  <c r="AU1085" i="9"/>
  <c r="AV1085" i="9"/>
  <c r="AW1085" i="9"/>
  <c r="AX1085" i="9"/>
  <c r="AY1085" i="9"/>
  <c r="AZ1085" i="9"/>
  <c r="BA1085" i="9"/>
  <c r="BB1085" i="9"/>
  <c r="BC1085" i="9"/>
  <c r="BD1085" i="9"/>
  <c r="BE1085" i="9"/>
  <c r="BF1085" i="9"/>
  <c r="BG1085" i="9"/>
  <c r="BH1085" i="9"/>
  <c r="BI1085" i="9"/>
  <c r="BJ1085" i="9"/>
  <c r="BK1085" i="9"/>
  <c r="BL1085" i="9"/>
  <c r="BM1085" i="9"/>
  <c r="BN1085" i="9"/>
  <c r="BO1085" i="9"/>
  <c r="BP1085" i="9"/>
  <c r="BQ1085" i="9"/>
  <c r="BR1085" i="9"/>
  <c r="BS1085" i="9"/>
  <c r="BT1085" i="9"/>
  <c r="BU1085" i="9"/>
  <c r="C1086" i="9"/>
  <c r="AN1086" i="9" s="1"/>
  <c r="D1086" i="9"/>
  <c r="AO1086" i="9" s="1"/>
  <c r="E1086" i="9"/>
  <c r="AP1086" i="9" s="1"/>
  <c r="AQ1086" i="9"/>
  <c r="AR1086" i="9"/>
  <c r="AS1086" i="9"/>
  <c r="AT1086" i="9"/>
  <c r="AU1086" i="9"/>
  <c r="AV1086" i="9"/>
  <c r="AW1086" i="9"/>
  <c r="AX1086" i="9"/>
  <c r="AY1086" i="9"/>
  <c r="AZ1086" i="9"/>
  <c r="BA1086" i="9"/>
  <c r="BB1086" i="9"/>
  <c r="BC1086" i="9"/>
  <c r="BD1086" i="9"/>
  <c r="BE1086" i="9"/>
  <c r="BF1086" i="9"/>
  <c r="BG1086" i="9"/>
  <c r="BH1086" i="9"/>
  <c r="BI1086" i="9"/>
  <c r="BJ1086" i="9"/>
  <c r="BK1086" i="9"/>
  <c r="BL1086" i="9"/>
  <c r="BM1086" i="9"/>
  <c r="BN1086" i="9"/>
  <c r="BO1086" i="9"/>
  <c r="BP1086" i="9"/>
  <c r="BQ1086" i="9"/>
  <c r="BR1086" i="9"/>
  <c r="BS1086" i="9"/>
  <c r="BT1086" i="9"/>
  <c r="BU1086" i="9"/>
  <c r="C1087" i="9"/>
  <c r="AN1087" i="9" s="1"/>
  <c r="D1087" i="9"/>
  <c r="AO1087" i="9" s="1"/>
  <c r="E1087" i="9"/>
  <c r="AP1087" i="9" s="1"/>
  <c r="AQ1087" i="9"/>
  <c r="AR1087" i="9"/>
  <c r="AS1087" i="9"/>
  <c r="AT1087" i="9"/>
  <c r="AU1087" i="9"/>
  <c r="AV1087" i="9"/>
  <c r="AW1087" i="9"/>
  <c r="AX1087" i="9"/>
  <c r="AY1087" i="9"/>
  <c r="AZ1087" i="9"/>
  <c r="BA1087" i="9"/>
  <c r="BB1087" i="9"/>
  <c r="BC1087" i="9"/>
  <c r="BD1087" i="9"/>
  <c r="BE1087" i="9"/>
  <c r="BF1087" i="9"/>
  <c r="BG1087" i="9"/>
  <c r="BH1087" i="9"/>
  <c r="BI1087" i="9"/>
  <c r="BJ1087" i="9"/>
  <c r="BK1087" i="9"/>
  <c r="BL1087" i="9"/>
  <c r="BM1087" i="9"/>
  <c r="BN1087" i="9"/>
  <c r="BO1087" i="9"/>
  <c r="BP1087" i="9"/>
  <c r="BQ1087" i="9"/>
  <c r="BR1087" i="9"/>
  <c r="BS1087" i="9"/>
  <c r="BT1087" i="9"/>
  <c r="BU1087" i="9"/>
  <c r="C1088" i="9"/>
  <c r="AN1088" i="9" s="1"/>
  <c r="D1088" i="9"/>
  <c r="AO1088" i="9" s="1"/>
  <c r="E1088" i="9"/>
  <c r="AP1088" i="9" s="1"/>
  <c r="AQ1088" i="9"/>
  <c r="AR1088" i="9"/>
  <c r="AS1088" i="9"/>
  <c r="AT1088" i="9"/>
  <c r="AU1088" i="9"/>
  <c r="AV1088" i="9"/>
  <c r="AW1088" i="9"/>
  <c r="AX1088" i="9"/>
  <c r="AY1088" i="9"/>
  <c r="AZ1088" i="9"/>
  <c r="BA1088" i="9"/>
  <c r="BB1088" i="9"/>
  <c r="BC1088" i="9"/>
  <c r="BD1088" i="9"/>
  <c r="BE1088" i="9"/>
  <c r="BF1088" i="9"/>
  <c r="BG1088" i="9"/>
  <c r="BH1088" i="9"/>
  <c r="BI1088" i="9"/>
  <c r="BJ1088" i="9"/>
  <c r="BK1088" i="9"/>
  <c r="BL1088" i="9"/>
  <c r="BM1088" i="9"/>
  <c r="BN1088" i="9"/>
  <c r="BO1088" i="9"/>
  <c r="BP1088" i="9"/>
  <c r="BQ1088" i="9"/>
  <c r="BR1088" i="9"/>
  <c r="BS1088" i="9"/>
  <c r="BT1088" i="9"/>
  <c r="BU1088" i="9"/>
  <c r="C1089" i="9"/>
  <c r="AN1089" i="9" s="1"/>
  <c r="D1089" i="9"/>
  <c r="AO1089" i="9" s="1"/>
  <c r="E1089" i="9"/>
  <c r="AP1089" i="9" s="1"/>
  <c r="AQ1089" i="9"/>
  <c r="AR1089" i="9"/>
  <c r="AS1089" i="9"/>
  <c r="AT1089" i="9"/>
  <c r="AU1089" i="9"/>
  <c r="AV1089" i="9"/>
  <c r="AW1089" i="9"/>
  <c r="AX1089" i="9"/>
  <c r="AY1089" i="9"/>
  <c r="AZ1089" i="9"/>
  <c r="BA1089" i="9"/>
  <c r="BB1089" i="9"/>
  <c r="BC1089" i="9"/>
  <c r="BD1089" i="9"/>
  <c r="BE1089" i="9"/>
  <c r="BF1089" i="9"/>
  <c r="BG1089" i="9"/>
  <c r="BH1089" i="9"/>
  <c r="BI1089" i="9"/>
  <c r="BJ1089" i="9"/>
  <c r="BK1089" i="9"/>
  <c r="BL1089" i="9"/>
  <c r="BM1089" i="9"/>
  <c r="BN1089" i="9"/>
  <c r="BO1089" i="9"/>
  <c r="BP1089" i="9"/>
  <c r="BQ1089" i="9"/>
  <c r="BR1089" i="9"/>
  <c r="BS1089" i="9"/>
  <c r="BT1089" i="9"/>
  <c r="BU1089" i="9"/>
  <c r="C1090" i="9"/>
  <c r="D1090" i="9"/>
  <c r="AO1090" i="9" s="1"/>
  <c r="E1090" i="9"/>
  <c r="AT1090" i="9"/>
  <c r="BC1090" i="9"/>
  <c r="BE1090" i="9"/>
  <c r="BG1090" i="9"/>
  <c r="AP1090" i="9"/>
  <c r="AQ1090" i="9"/>
  <c r="AR1090" i="9"/>
  <c r="AS1090" i="9"/>
  <c r="AU1090" i="9"/>
  <c r="AV1090" i="9"/>
  <c r="AW1090" i="9"/>
  <c r="AX1090" i="9"/>
  <c r="AY1090" i="9"/>
  <c r="AZ1090" i="9"/>
  <c r="BA1090" i="9"/>
  <c r="BB1090" i="9"/>
  <c r="BD1090" i="9"/>
  <c r="BF1090" i="9"/>
  <c r="BH1090" i="9"/>
  <c r="BI1090" i="9"/>
  <c r="BJ1090" i="9"/>
  <c r="BK1090" i="9"/>
  <c r="BL1090" i="9"/>
  <c r="BM1090" i="9"/>
  <c r="BN1090" i="9"/>
  <c r="BO1090" i="9"/>
  <c r="BP1090" i="9"/>
  <c r="BQ1090" i="9"/>
  <c r="BR1090" i="9"/>
  <c r="BS1090" i="9"/>
  <c r="BT1090" i="9"/>
  <c r="BU1090" i="9"/>
  <c r="C1091" i="9"/>
  <c r="AN1091" i="9" s="1"/>
  <c r="D1091" i="9"/>
  <c r="AO1091" i="9" s="1"/>
  <c r="E1091" i="9"/>
  <c r="AP1091" i="9" s="1"/>
  <c r="AQ1091" i="9"/>
  <c r="AR1091" i="9"/>
  <c r="AS1091" i="9"/>
  <c r="AT1091" i="9"/>
  <c r="AU1091" i="9"/>
  <c r="AV1091" i="9"/>
  <c r="AW1091" i="9"/>
  <c r="AX1091" i="9"/>
  <c r="AY1091" i="9"/>
  <c r="AZ1091" i="9"/>
  <c r="BA1091" i="9"/>
  <c r="BB1091" i="9"/>
  <c r="BC1091" i="9"/>
  <c r="BD1091" i="9"/>
  <c r="BE1091" i="9"/>
  <c r="BF1091" i="9"/>
  <c r="BG1091" i="9"/>
  <c r="BH1091" i="9"/>
  <c r="BI1091" i="9"/>
  <c r="BJ1091" i="9"/>
  <c r="BK1091" i="9"/>
  <c r="BL1091" i="9"/>
  <c r="BM1091" i="9"/>
  <c r="BN1091" i="9"/>
  <c r="BO1091" i="9"/>
  <c r="BP1091" i="9"/>
  <c r="BQ1091" i="9"/>
  <c r="BR1091" i="9"/>
  <c r="BS1091" i="9"/>
  <c r="BT1091" i="9"/>
  <c r="BU1091" i="9"/>
  <c r="C1092" i="9"/>
  <c r="AN1092" i="9" s="1"/>
  <c r="D1092" i="9"/>
  <c r="AO1092" i="9" s="1"/>
  <c r="E1092" i="9"/>
  <c r="AP1092" i="9" s="1"/>
  <c r="AQ1092" i="9"/>
  <c r="AR1092" i="9"/>
  <c r="AS1092" i="9"/>
  <c r="AT1092" i="9"/>
  <c r="AU1092" i="9"/>
  <c r="AV1092" i="9"/>
  <c r="AW1092" i="9"/>
  <c r="AX1092" i="9"/>
  <c r="AY1092" i="9"/>
  <c r="AZ1092" i="9"/>
  <c r="BA1092" i="9"/>
  <c r="BB1092" i="9"/>
  <c r="BC1092" i="9"/>
  <c r="BD1092" i="9"/>
  <c r="BE1092" i="9"/>
  <c r="BF1092" i="9"/>
  <c r="BG1092" i="9"/>
  <c r="BH1092" i="9"/>
  <c r="BI1092" i="9"/>
  <c r="BJ1092" i="9"/>
  <c r="BK1092" i="9"/>
  <c r="BL1092" i="9"/>
  <c r="BM1092" i="9"/>
  <c r="BN1092" i="9"/>
  <c r="BO1092" i="9"/>
  <c r="BP1092" i="9"/>
  <c r="BQ1092" i="9"/>
  <c r="BR1092" i="9"/>
  <c r="BS1092" i="9"/>
  <c r="BT1092" i="9"/>
  <c r="BU1092" i="9"/>
  <c r="C1093" i="9"/>
  <c r="AN1093" i="9" s="1"/>
  <c r="D1093" i="9"/>
  <c r="AO1093" i="9" s="1"/>
  <c r="E1093" i="9"/>
  <c r="AP1093" i="9" s="1"/>
  <c r="AQ1093" i="9"/>
  <c r="AR1093" i="9"/>
  <c r="AS1093" i="9"/>
  <c r="AT1093" i="9"/>
  <c r="AU1093" i="9"/>
  <c r="AV1093" i="9"/>
  <c r="AW1093" i="9"/>
  <c r="AX1093" i="9"/>
  <c r="AY1093" i="9"/>
  <c r="AZ1093" i="9"/>
  <c r="BA1093" i="9"/>
  <c r="BB1093" i="9"/>
  <c r="BC1093" i="9"/>
  <c r="BD1093" i="9"/>
  <c r="BE1093" i="9"/>
  <c r="BF1093" i="9"/>
  <c r="BG1093" i="9"/>
  <c r="BH1093" i="9"/>
  <c r="BI1093" i="9"/>
  <c r="BJ1093" i="9"/>
  <c r="BK1093" i="9"/>
  <c r="BL1093" i="9"/>
  <c r="BM1093" i="9"/>
  <c r="BN1093" i="9"/>
  <c r="BO1093" i="9"/>
  <c r="BP1093" i="9"/>
  <c r="BQ1093" i="9"/>
  <c r="BR1093" i="9"/>
  <c r="BS1093" i="9"/>
  <c r="BT1093" i="9"/>
  <c r="BU1093" i="9"/>
  <c r="C1094" i="9"/>
  <c r="AN1094" i="9" s="1"/>
  <c r="D1094" i="9"/>
  <c r="AO1094" i="9" s="1"/>
  <c r="E1094" i="9"/>
  <c r="AP1094" i="9" s="1"/>
  <c r="AQ1094" i="9"/>
  <c r="AR1094" i="9"/>
  <c r="AS1094" i="9"/>
  <c r="AT1094" i="9"/>
  <c r="AU1094" i="9"/>
  <c r="AV1094" i="9"/>
  <c r="AW1094" i="9"/>
  <c r="AX1094" i="9"/>
  <c r="AY1094" i="9"/>
  <c r="AZ1094" i="9"/>
  <c r="BA1094" i="9"/>
  <c r="BB1094" i="9"/>
  <c r="BC1094" i="9"/>
  <c r="BD1094" i="9"/>
  <c r="BE1094" i="9"/>
  <c r="BF1094" i="9"/>
  <c r="BG1094" i="9"/>
  <c r="BH1094" i="9"/>
  <c r="BI1094" i="9"/>
  <c r="BJ1094" i="9"/>
  <c r="BK1094" i="9"/>
  <c r="BL1094" i="9"/>
  <c r="BM1094" i="9"/>
  <c r="BN1094" i="9"/>
  <c r="BO1094" i="9"/>
  <c r="BP1094" i="9"/>
  <c r="BQ1094" i="9"/>
  <c r="BR1094" i="9"/>
  <c r="BS1094" i="9"/>
  <c r="BT1094" i="9"/>
  <c r="BU1094" i="9"/>
  <c r="C1095" i="9"/>
  <c r="D1095" i="9"/>
  <c r="AO1095" i="9" s="1"/>
  <c r="E1095" i="9"/>
  <c r="AP1095" i="9" s="1"/>
  <c r="AN1095" i="9"/>
  <c r="AQ1095" i="9"/>
  <c r="AR1095" i="9"/>
  <c r="AS1095" i="9"/>
  <c r="AT1095" i="9"/>
  <c r="AU1095" i="9"/>
  <c r="AV1095" i="9"/>
  <c r="AW1095" i="9"/>
  <c r="AX1095" i="9"/>
  <c r="AY1095" i="9"/>
  <c r="AZ1095" i="9"/>
  <c r="BA1095" i="9"/>
  <c r="BB1095" i="9"/>
  <c r="BC1095" i="9"/>
  <c r="BD1095" i="9"/>
  <c r="BE1095" i="9"/>
  <c r="BF1095" i="9"/>
  <c r="BG1095" i="9"/>
  <c r="BH1095" i="9"/>
  <c r="BI1095" i="9"/>
  <c r="BJ1095" i="9"/>
  <c r="BK1095" i="9"/>
  <c r="BL1095" i="9"/>
  <c r="BM1095" i="9"/>
  <c r="BN1095" i="9"/>
  <c r="BO1095" i="9"/>
  <c r="BP1095" i="9"/>
  <c r="BQ1095" i="9"/>
  <c r="BR1095" i="9"/>
  <c r="BS1095" i="9"/>
  <c r="BT1095" i="9"/>
  <c r="BU1095" i="9"/>
  <c r="C1096" i="9"/>
  <c r="AN1096" i="9" s="1"/>
  <c r="D1096" i="9"/>
  <c r="AO1096" i="9" s="1"/>
  <c r="E1096" i="9"/>
  <c r="AP1096" i="9" s="1"/>
  <c r="BK1096" i="9"/>
  <c r="AQ1096" i="9"/>
  <c r="AR1096" i="9"/>
  <c r="AS1096" i="9"/>
  <c r="AT1096" i="9"/>
  <c r="AU1096" i="9"/>
  <c r="AV1096" i="9"/>
  <c r="AW1096" i="9"/>
  <c r="AX1096" i="9"/>
  <c r="AY1096" i="9"/>
  <c r="AZ1096" i="9"/>
  <c r="BA1096" i="9"/>
  <c r="BB1096" i="9"/>
  <c r="BC1096" i="9"/>
  <c r="BD1096" i="9"/>
  <c r="BE1096" i="9"/>
  <c r="BF1096" i="9"/>
  <c r="BG1096" i="9"/>
  <c r="BH1096" i="9"/>
  <c r="BI1096" i="9"/>
  <c r="BJ1096" i="9"/>
  <c r="BL1096" i="9"/>
  <c r="BM1096" i="9"/>
  <c r="BN1096" i="9"/>
  <c r="BO1096" i="9"/>
  <c r="BP1096" i="9"/>
  <c r="BQ1096" i="9"/>
  <c r="BR1096" i="9"/>
  <c r="BS1096" i="9"/>
  <c r="BT1096" i="9"/>
  <c r="BU1096" i="9"/>
  <c r="C1097" i="9"/>
  <c r="AN1097" i="9" s="1"/>
  <c r="D1097" i="9"/>
  <c r="AO1097" i="9" s="1"/>
  <c r="E1097" i="9"/>
  <c r="AP1097" i="9" s="1"/>
  <c r="AQ1097" i="9"/>
  <c r="AR1097" i="9"/>
  <c r="AS1097" i="9"/>
  <c r="AT1097" i="9"/>
  <c r="AU1097" i="9"/>
  <c r="AV1097" i="9"/>
  <c r="AW1097" i="9"/>
  <c r="AX1097" i="9"/>
  <c r="AY1097" i="9"/>
  <c r="AZ1097" i="9"/>
  <c r="BA1097" i="9"/>
  <c r="BB1097" i="9"/>
  <c r="BC1097" i="9"/>
  <c r="BD1097" i="9"/>
  <c r="BE1097" i="9"/>
  <c r="BF1097" i="9"/>
  <c r="BG1097" i="9"/>
  <c r="BH1097" i="9"/>
  <c r="BI1097" i="9"/>
  <c r="BJ1097" i="9"/>
  <c r="BK1097" i="9"/>
  <c r="BL1097" i="9"/>
  <c r="BM1097" i="9"/>
  <c r="BN1097" i="9"/>
  <c r="BO1097" i="9"/>
  <c r="BP1097" i="9"/>
  <c r="BQ1097" i="9"/>
  <c r="BR1097" i="9"/>
  <c r="BS1097" i="9"/>
  <c r="BT1097" i="9"/>
  <c r="BU1097" i="9"/>
  <c r="C1098" i="9"/>
  <c r="AN1098" i="9" s="1"/>
  <c r="D1098" i="9"/>
  <c r="AO1098" i="9" s="1"/>
  <c r="E1098" i="9"/>
  <c r="AP1098" i="9" s="1"/>
  <c r="AQ1098" i="9"/>
  <c r="AR1098" i="9"/>
  <c r="AS1098" i="9"/>
  <c r="AT1098" i="9"/>
  <c r="AU1098" i="9"/>
  <c r="AV1098" i="9"/>
  <c r="AW1098" i="9"/>
  <c r="AX1098" i="9"/>
  <c r="AY1098" i="9"/>
  <c r="AZ1098" i="9"/>
  <c r="BA1098" i="9"/>
  <c r="BB1098" i="9"/>
  <c r="BC1098" i="9"/>
  <c r="BD1098" i="9"/>
  <c r="BE1098" i="9"/>
  <c r="BF1098" i="9"/>
  <c r="BG1098" i="9"/>
  <c r="BH1098" i="9"/>
  <c r="BI1098" i="9"/>
  <c r="BJ1098" i="9"/>
  <c r="BK1098" i="9"/>
  <c r="BL1098" i="9"/>
  <c r="BM1098" i="9"/>
  <c r="BN1098" i="9"/>
  <c r="BO1098" i="9"/>
  <c r="BP1098" i="9"/>
  <c r="BQ1098" i="9"/>
  <c r="BR1098" i="9"/>
  <c r="BS1098" i="9"/>
  <c r="BT1098" i="9"/>
  <c r="BU1098" i="9"/>
  <c r="C1099" i="9"/>
  <c r="AN1099" i="9" s="1"/>
  <c r="D1099" i="9"/>
  <c r="AO1099" i="9" s="1"/>
  <c r="E1099" i="9"/>
  <c r="AP1099" i="9" s="1"/>
  <c r="AQ1099" i="9"/>
  <c r="AR1099" i="9"/>
  <c r="AS1099" i="9"/>
  <c r="AT1099" i="9"/>
  <c r="AU1099" i="9"/>
  <c r="AV1099" i="9"/>
  <c r="AW1099" i="9"/>
  <c r="AX1099" i="9"/>
  <c r="AY1099" i="9"/>
  <c r="AZ1099" i="9"/>
  <c r="BA1099" i="9"/>
  <c r="BB1099" i="9"/>
  <c r="BC1099" i="9"/>
  <c r="BD1099" i="9"/>
  <c r="BE1099" i="9"/>
  <c r="BF1099" i="9"/>
  <c r="BG1099" i="9"/>
  <c r="BH1099" i="9"/>
  <c r="BI1099" i="9"/>
  <c r="BJ1099" i="9"/>
  <c r="BK1099" i="9"/>
  <c r="BL1099" i="9"/>
  <c r="BM1099" i="9"/>
  <c r="BN1099" i="9"/>
  <c r="BO1099" i="9"/>
  <c r="BP1099" i="9"/>
  <c r="BQ1099" i="9"/>
  <c r="BR1099" i="9"/>
  <c r="BS1099" i="9"/>
  <c r="BT1099" i="9"/>
  <c r="BU1099" i="9"/>
  <c r="C1100" i="9"/>
  <c r="AN1100" i="9" s="1"/>
  <c r="D1100" i="9"/>
  <c r="AO1100" i="9" s="1"/>
  <c r="E1100" i="9"/>
  <c r="AP1100" i="9" s="1"/>
  <c r="AQ1100" i="9"/>
  <c r="AR1100" i="9"/>
  <c r="AS1100" i="9"/>
  <c r="AT1100" i="9"/>
  <c r="AU1100" i="9"/>
  <c r="AV1100" i="9"/>
  <c r="AW1100" i="9"/>
  <c r="AX1100" i="9"/>
  <c r="AY1100" i="9"/>
  <c r="AZ1100" i="9"/>
  <c r="BA1100" i="9"/>
  <c r="BB1100" i="9"/>
  <c r="BC1100" i="9"/>
  <c r="BD1100" i="9"/>
  <c r="BE1100" i="9"/>
  <c r="BF1100" i="9"/>
  <c r="BG1100" i="9"/>
  <c r="BH1100" i="9"/>
  <c r="BI1100" i="9"/>
  <c r="BJ1100" i="9"/>
  <c r="BK1100" i="9"/>
  <c r="BL1100" i="9"/>
  <c r="BM1100" i="9"/>
  <c r="BN1100" i="9"/>
  <c r="BO1100" i="9"/>
  <c r="BP1100" i="9"/>
  <c r="BQ1100" i="9"/>
  <c r="BR1100" i="9"/>
  <c r="BS1100" i="9"/>
  <c r="BT1100" i="9"/>
  <c r="BU1100" i="9"/>
  <c r="C1101" i="9"/>
  <c r="AN1101" i="9" s="1"/>
  <c r="D1101" i="9"/>
  <c r="AO1101" i="9" s="1"/>
  <c r="E1101" i="9"/>
  <c r="AP1101" i="9" s="1"/>
  <c r="BR1101" i="9"/>
  <c r="AQ1101" i="9"/>
  <c r="AR1101" i="9"/>
  <c r="AS1101" i="9"/>
  <c r="AT1101" i="9"/>
  <c r="AU1101" i="9"/>
  <c r="AV1101" i="9"/>
  <c r="AW1101" i="9"/>
  <c r="AX1101" i="9"/>
  <c r="AY1101" i="9"/>
  <c r="AZ1101" i="9"/>
  <c r="BA1101" i="9"/>
  <c r="BB1101" i="9"/>
  <c r="BC1101" i="9"/>
  <c r="BD1101" i="9"/>
  <c r="BE1101" i="9"/>
  <c r="BF1101" i="9"/>
  <c r="BG1101" i="9"/>
  <c r="BH1101" i="9"/>
  <c r="BI1101" i="9"/>
  <c r="BJ1101" i="9"/>
  <c r="BK1101" i="9"/>
  <c r="BL1101" i="9"/>
  <c r="BM1101" i="9"/>
  <c r="BN1101" i="9"/>
  <c r="BO1101" i="9"/>
  <c r="BP1101" i="9"/>
  <c r="BQ1101" i="9"/>
  <c r="BS1101" i="9"/>
  <c r="BT1101" i="9"/>
  <c r="BU1101" i="9"/>
  <c r="C1102" i="9"/>
  <c r="AN1102" i="9" s="1"/>
  <c r="D1102" i="9"/>
  <c r="AO1102" i="9" s="1"/>
  <c r="E1102" i="9"/>
  <c r="AP1102" i="9" s="1"/>
  <c r="BB1102" i="9"/>
  <c r="AQ1102" i="9"/>
  <c r="AR1102" i="9"/>
  <c r="AS1102" i="9"/>
  <c r="AT1102" i="9"/>
  <c r="AU1102" i="9"/>
  <c r="AV1102" i="9"/>
  <c r="AW1102" i="9"/>
  <c r="AX1102" i="9"/>
  <c r="AY1102" i="9"/>
  <c r="AZ1102" i="9"/>
  <c r="BA1102" i="9"/>
  <c r="BC1102" i="9"/>
  <c r="BD1102" i="9"/>
  <c r="BE1102" i="9"/>
  <c r="BF1102" i="9"/>
  <c r="BG1102" i="9"/>
  <c r="BH1102" i="9"/>
  <c r="BI1102" i="9"/>
  <c r="BJ1102" i="9"/>
  <c r="BK1102" i="9"/>
  <c r="BL1102" i="9"/>
  <c r="BM1102" i="9"/>
  <c r="BN1102" i="9"/>
  <c r="BO1102" i="9"/>
  <c r="BP1102" i="9"/>
  <c r="BQ1102" i="9"/>
  <c r="BR1102" i="9"/>
  <c r="BS1102" i="9"/>
  <c r="BT1102" i="9"/>
  <c r="BU1102" i="9"/>
  <c r="B4" i="10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466" i="10" s="1"/>
  <c r="B467" i="10" s="1"/>
  <c r="B468" i="10" s="1"/>
  <c r="B469" i="10" s="1"/>
  <c r="B470" i="10" s="1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94" i="10" s="1"/>
  <c r="B495" i="10" s="1"/>
  <c r="B496" i="10" s="1"/>
  <c r="B497" i="10" s="1"/>
  <c r="B498" i="10" s="1"/>
  <c r="B499" i="10" s="1"/>
  <c r="B500" i="10" s="1"/>
  <c r="B501" i="10" s="1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526" i="10" s="1"/>
  <c r="B527" i="10" s="1"/>
  <c r="B528" i="10" s="1"/>
  <c r="B529" i="10" s="1"/>
  <c r="B530" i="10" s="1"/>
  <c r="B531" i="10" s="1"/>
  <c r="B532" i="10" s="1"/>
  <c r="B533" i="10" s="1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58" i="10" s="1"/>
  <c r="B559" i="10" s="1"/>
  <c r="B560" i="10" s="1"/>
  <c r="B561" i="10" s="1"/>
  <c r="B562" i="10" s="1"/>
  <c r="B563" i="10" s="1"/>
  <c r="B564" i="10" s="1"/>
  <c r="B565" i="10" s="1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89" i="10" s="1"/>
  <c r="B590" i="10" s="1"/>
  <c r="B591" i="10" s="1"/>
  <c r="B592" i="10" s="1"/>
  <c r="B593" i="10" s="1"/>
  <c r="B594" i="10" s="1"/>
  <c r="B595" i="10" s="1"/>
  <c r="B596" i="10" s="1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621" i="10" s="1"/>
  <c r="B622" i="10" s="1"/>
  <c r="B623" i="10" s="1"/>
  <c r="B624" i="10" s="1"/>
  <c r="B625" i="10" s="1"/>
  <c r="B626" i="10" s="1"/>
  <c r="B627" i="10" s="1"/>
  <c r="B628" i="10" s="1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52" i="10" s="1"/>
  <c r="B653" i="10" s="1"/>
  <c r="B654" i="10" s="1"/>
  <c r="B655" i="10" s="1"/>
  <c r="B656" i="10" s="1"/>
  <c r="B657" i="10" s="1"/>
  <c r="B658" i="10" s="1"/>
  <c r="B659" i="10" s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84" i="10" s="1"/>
  <c r="B685" i="10" s="1"/>
  <c r="B686" i="10" s="1"/>
  <c r="B687" i="10" s="1"/>
  <c r="B688" i="10" s="1"/>
  <c r="B689" i="10" s="1"/>
  <c r="B690" i="10" s="1"/>
  <c r="B691" i="10" s="1"/>
  <c r="B692" i="10" s="1"/>
  <c r="B693" i="10" s="1"/>
  <c r="B694" i="10" s="1"/>
  <c r="B695" i="10" s="1"/>
  <c r="B696" i="10" s="1"/>
  <c r="B697" i="10" s="1"/>
  <c r="B698" i="10" s="1"/>
  <c r="B699" i="10" s="1"/>
  <c r="B700" i="10" s="1"/>
  <c r="B701" i="10" s="1"/>
  <c r="B702" i="10" s="1"/>
  <c r="B703" i="10" s="1"/>
  <c r="B704" i="10" s="1"/>
  <c r="B705" i="10" s="1"/>
  <c r="B706" i="10" s="1"/>
  <c r="B707" i="10" s="1"/>
  <c r="B708" i="10" s="1"/>
  <c r="B709" i="10" s="1"/>
  <c r="B710" i="10" s="1"/>
  <c r="B711" i="10" s="1"/>
  <c r="B712" i="10" s="1"/>
  <c r="B713" i="10" s="1"/>
  <c r="B714" i="10" s="1"/>
  <c r="B715" i="10" s="1"/>
  <c r="B716" i="10" s="1"/>
  <c r="B717" i="10" s="1"/>
  <c r="B718" i="10" s="1"/>
  <c r="B719" i="10" s="1"/>
  <c r="B720" i="10" s="1"/>
  <c r="B721" i="10" s="1"/>
  <c r="B722" i="10" s="1"/>
  <c r="B723" i="10" s="1"/>
  <c r="B724" i="10" s="1"/>
  <c r="B725" i="10" s="1"/>
  <c r="B726" i="10" s="1"/>
  <c r="B727" i="10" s="1"/>
  <c r="B728" i="10" s="1"/>
  <c r="B729" i="10" s="1"/>
  <c r="B730" i="10" s="1"/>
  <c r="B731" i="10" s="1"/>
  <c r="B732" i="10" s="1"/>
  <c r="B733" i="10" s="1"/>
  <c r="B734" i="10" s="1"/>
  <c r="B735" i="10" s="1"/>
  <c r="B736" i="10" s="1"/>
  <c r="B737" i="10" s="1"/>
  <c r="B738" i="10" s="1"/>
  <c r="B739" i="10" s="1"/>
  <c r="B740" i="10" s="1"/>
  <c r="B741" i="10" s="1"/>
  <c r="B742" i="10" s="1"/>
  <c r="B743" i="10" s="1"/>
  <c r="B744" i="10" s="1"/>
  <c r="B745" i="10" s="1"/>
  <c r="B746" i="10" s="1"/>
  <c r="B747" i="10" s="1"/>
  <c r="B748" i="10" s="1"/>
  <c r="B749" i="10" s="1"/>
  <c r="B750" i="10" s="1"/>
  <c r="B751" i="10" s="1"/>
  <c r="B752" i="10" s="1"/>
  <c r="B753" i="10" s="1"/>
  <c r="B754" i="10" s="1"/>
  <c r="B755" i="10" s="1"/>
  <c r="B756" i="10" s="1"/>
  <c r="B757" i="10" s="1"/>
  <c r="B758" i="10" s="1"/>
  <c r="B759" i="10" s="1"/>
  <c r="B760" i="10" s="1"/>
  <c r="B761" i="10" s="1"/>
  <c r="B762" i="10" s="1"/>
  <c r="B763" i="10" s="1"/>
  <c r="B764" i="10" s="1"/>
  <c r="B765" i="10" s="1"/>
  <c r="B766" i="10" s="1"/>
  <c r="B767" i="10" s="1"/>
  <c r="B768" i="10" s="1"/>
  <c r="B769" i="10" s="1"/>
  <c r="B770" i="10" s="1"/>
  <c r="B771" i="10" s="1"/>
  <c r="B772" i="10" s="1"/>
  <c r="B773" i="10" s="1"/>
  <c r="B774" i="10" s="1"/>
  <c r="B775" i="10" s="1"/>
  <c r="B776" i="10" s="1"/>
  <c r="B777" i="10" s="1"/>
  <c r="B778" i="10" s="1"/>
  <c r="B779" i="10" s="1"/>
  <c r="B780" i="10" s="1"/>
  <c r="B781" i="10" s="1"/>
  <c r="B782" i="10" s="1"/>
  <c r="B783" i="10" s="1"/>
  <c r="B784" i="10" s="1"/>
  <c r="B785" i="10" s="1"/>
  <c r="B786" i="10" s="1"/>
  <c r="B787" i="10" s="1"/>
  <c r="B788" i="10" s="1"/>
  <c r="B789" i="10" s="1"/>
  <c r="B790" i="10" s="1"/>
  <c r="B791" i="10" s="1"/>
  <c r="B792" i="10" s="1"/>
  <c r="B793" i="10" s="1"/>
  <c r="B794" i="10" s="1"/>
  <c r="B795" i="10" s="1"/>
  <c r="B796" i="10" s="1"/>
  <c r="B797" i="10" s="1"/>
  <c r="B798" i="10" s="1"/>
  <c r="B799" i="10" s="1"/>
  <c r="B800" i="10" s="1"/>
  <c r="B801" i="10" s="1"/>
  <c r="B802" i="10" s="1"/>
  <c r="B803" i="10" s="1"/>
  <c r="B804" i="10" s="1"/>
  <c r="B805" i="10" s="1"/>
  <c r="B806" i="10" s="1"/>
  <c r="B807" i="10" s="1"/>
  <c r="B808" i="10" s="1"/>
  <c r="B809" i="10" s="1"/>
  <c r="B810" i="10" s="1"/>
  <c r="B811" i="10" s="1"/>
  <c r="B812" i="10" s="1"/>
  <c r="B813" i="10" s="1"/>
  <c r="B814" i="10" s="1"/>
  <c r="B815" i="10" s="1"/>
  <c r="B816" i="10" s="1"/>
  <c r="B817" i="10" s="1"/>
  <c r="B818" i="10" s="1"/>
  <c r="B819" i="10" s="1"/>
  <c r="B820" i="10" s="1"/>
  <c r="B821" i="10" s="1"/>
  <c r="B822" i="10" s="1"/>
  <c r="B823" i="10" s="1"/>
  <c r="B824" i="10" s="1"/>
  <c r="B825" i="10" s="1"/>
  <c r="B826" i="10" s="1"/>
  <c r="B827" i="10" s="1"/>
  <c r="B828" i="10" s="1"/>
  <c r="B829" i="10" s="1"/>
  <c r="B830" i="10" s="1"/>
  <c r="B831" i="10" s="1"/>
  <c r="B832" i="10" s="1"/>
  <c r="B833" i="10" s="1"/>
  <c r="B834" i="10" s="1"/>
  <c r="B835" i="10" s="1"/>
  <c r="B836" i="10" s="1"/>
  <c r="B837" i="10" s="1"/>
  <c r="B838" i="10" s="1"/>
  <c r="B839" i="10" s="1"/>
  <c r="B840" i="10" s="1"/>
  <c r="B841" i="10" s="1"/>
  <c r="B842" i="10" s="1"/>
  <c r="B843" i="10" s="1"/>
  <c r="B844" i="10" s="1"/>
  <c r="B845" i="10" s="1"/>
  <c r="B846" i="10" s="1"/>
  <c r="B847" i="10" s="1"/>
  <c r="B848" i="10" s="1"/>
  <c r="B849" i="10" s="1"/>
  <c r="B850" i="10" s="1"/>
  <c r="B851" i="10" s="1"/>
  <c r="B852" i="10" s="1"/>
  <c r="B853" i="10" s="1"/>
  <c r="B854" i="10" s="1"/>
  <c r="B855" i="10" s="1"/>
  <c r="B856" i="10" s="1"/>
  <c r="B857" i="10" s="1"/>
  <c r="B858" i="10" s="1"/>
  <c r="B859" i="10" s="1"/>
  <c r="B860" i="10" s="1"/>
  <c r="B861" i="10" s="1"/>
  <c r="B862" i="10" s="1"/>
  <c r="B863" i="10" s="1"/>
  <c r="B864" i="10" s="1"/>
  <c r="B865" i="10" s="1"/>
  <c r="B866" i="10" s="1"/>
  <c r="B867" i="10" s="1"/>
  <c r="B868" i="10" s="1"/>
  <c r="B869" i="10" s="1"/>
  <c r="B870" i="10" s="1"/>
  <c r="B871" i="10" s="1"/>
  <c r="B872" i="10" s="1"/>
  <c r="B873" i="10" s="1"/>
  <c r="B874" i="10" s="1"/>
  <c r="B875" i="10" s="1"/>
  <c r="B876" i="10" s="1"/>
  <c r="B877" i="10" s="1"/>
  <c r="B878" i="10" s="1"/>
  <c r="B879" i="10" s="1"/>
  <c r="B880" i="10" s="1"/>
  <c r="B881" i="10" s="1"/>
  <c r="B882" i="10" s="1"/>
  <c r="B883" i="10" s="1"/>
  <c r="B884" i="10" s="1"/>
  <c r="B885" i="10" s="1"/>
  <c r="B886" i="10" s="1"/>
  <c r="B887" i="10" s="1"/>
  <c r="B888" i="10" s="1"/>
  <c r="B889" i="10" s="1"/>
  <c r="B890" i="10" s="1"/>
  <c r="B891" i="10" s="1"/>
  <c r="B892" i="10" s="1"/>
  <c r="B893" i="10" s="1"/>
  <c r="B894" i="10" s="1"/>
  <c r="B895" i="10" s="1"/>
  <c r="B896" i="10" s="1"/>
  <c r="B897" i="10" s="1"/>
  <c r="B898" i="10" s="1"/>
  <c r="B899" i="10" s="1"/>
  <c r="B900" i="10" s="1"/>
  <c r="B901" i="10" s="1"/>
  <c r="B902" i="10" s="1"/>
  <c r="B903" i="10" s="1"/>
  <c r="B904" i="10" s="1"/>
  <c r="B905" i="10" s="1"/>
  <c r="B906" i="10" s="1"/>
  <c r="B907" i="10" s="1"/>
  <c r="B908" i="10" s="1"/>
  <c r="B909" i="10" s="1"/>
  <c r="B910" i="10" s="1"/>
  <c r="B911" i="10" s="1"/>
  <c r="B912" i="10" s="1"/>
  <c r="B913" i="10" s="1"/>
  <c r="B914" i="10" s="1"/>
  <c r="B915" i="10" s="1"/>
  <c r="B916" i="10" s="1"/>
  <c r="B917" i="10" s="1"/>
  <c r="B918" i="10" s="1"/>
  <c r="B919" i="10" s="1"/>
  <c r="B920" i="10" s="1"/>
  <c r="B921" i="10" s="1"/>
  <c r="B922" i="10" s="1"/>
  <c r="B923" i="10" s="1"/>
  <c r="B924" i="10" s="1"/>
  <c r="B925" i="10" s="1"/>
  <c r="B926" i="10" s="1"/>
  <c r="B927" i="10" s="1"/>
  <c r="B928" i="10" s="1"/>
  <c r="B929" i="10" s="1"/>
  <c r="B930" i="10" s="1"/>
  <c r="B931" i="10" s="1"/>
  <c r="B932" i="10" s="1"/>
  <c r="B933" i="10" s="1"/>
  <c r="B934" i="10" s="1"/>
  <c r="B935" i="10" s="1"/>
  <c r="B936" i="10" s="1"/>
  <c r="B937" i="10" s="1"/>
  <c r="B938" i="10" s="1"/>
  <c r="B939" i="10" s="1"/>
  <c r="B940" i="10" s="1"/>
  <c r="B941" i="10" s="1"/>
  <c r="B942" i="10" s="1"/>
  <c r="B943" i="10" s="1"/>
  <c r="B944" i="10" s="1"/>
  <c r="B945" i="10" s="1"/>
  <c r="B946" i="10" s="1"/>
  <c r="B947" i="10" s="1"/>
  <c r="B948" i="10" s="1"/>
  <c r="B949" i="10" s="1"/>
  <c r="B950" i="10" s="1"/>
  <c r="B951" i="10" s="1"/>
  <c r="B952" i="10" s="1"/>
  <c r="B953" i="10" s="1"/>
  <c r="B954" i="10" s="1"/>
  <c r="B955" i="10" s="1"/>
  <c r="B956" i="10" s="1"/>
  <c r="B957" i="10" s="1"/>
  <c r="B958" i="10" s="1"/>
  <c r="B959" i="10" s="1"/>
  <c r="B960" i="10" s="1"/>
  <c r="B961" i="10" s="1"/>
  <c r="B962" i="10" s="1"/>
  <c r="B963" i="10" s="1"/>
  <c r="B964" i="10" s="1"/>
  <c r="B965" i="10" s="1"/>
  <c r="B966" i="10" s="1"/>
  <c r="B967" i="10" s="1"/>
  <c r="B968" i="10" s="1"/>
  <c r="B969" i="10" s="1"/>
  <c r="B970" i="10" s="1"/>
  <c r="B971" i="10" s="1"/>
  <c r="B972" i="10" s="1"/>
  <c r="B973" i="10" s="1"/>
  <c r="B974" i="10" s="1"/>
  <c r="B975" i="10" s="1"/>
  <c r="B976" i="10" s="1"/>
  <c r="B977" i="10" s="1"/>
  <c r="B978" i="10" s="1"/>
  <c r="B979" i="10" s="1"/>
  <c r="B980" i="10" s="1"/>
  <c r="B981" i="10" s="1"/>
  <c r="B982" i="10" s="1"/>
  <c r="B983" i="10" s="1"/>
  <c r="B984" i="10" s="1"/>
  <c r="B985" i="10" s="1"/>
  <c r="B986" i="10" s="1"/>
  <c r="B987" i="10" s="1"/>
  <c r="B988" i="10" s="1"/>
  <c r="B989" i="10" s="1"/>
  <c r="B990" i="10" s="1"/>
  <c r="B991" i="10" s="1"/>
  <c r="B992" i="10" s="1"/>
  <c r="B993" i="10" s="1"/>
  <c r="B994" i="10" s="1"/>
  <c r="B995" i="10" s="1"/>
  <c r="B996" i="10" s="1"/>
  <c r="B997" i="10" s="1"/>
  <c r="B998" i="10" s="1"/>
  <c r="B999" i="10" s="1"/>
  <c r="B1000" i="10" s="1"/>
  <c r="B1001" i="10" s="1"/>
  <c r="B1002" i="10" s="1"/>
  <c r="B1003" i="10" s="1"/>
  <c r="B1004" i="10" s="1"/>
  <c r="B1005" i="10" s="1"/>
  <c r="B1006" i="10" s="1"/>
  <c r="B1007" i="10" s="1"/>
  <c r="B1008" i="10" s="1"/>
  <c r="B1009" i="10" s="1"/>
  <c r="B1010" i="10" s="1"/>
  <c r="B1011" i="10" s="1"/>
  <c r="B1012" i="10" s="1"/>
  <c r="B1013" i="10" s="1"/>
  <c r="B1014" i="10" s="1"/>
  <c r="B1015" i="10" s="1"/>
  <c r="B1016" i="10" s="1"/>
  <c r="B1017" i="10" s="1"/>
  <c r="B1018" i="10" s="1"/>
  <c r="B1019" i="10" s="1"/>
  <c r="B1020" i="10" s="1"/>
  <c r="B1021" i="10" s="1"/>
  <c r="B1022" i="10" s="1"/>
  <c r="B1023" i="10" s="1"/>
  <c r="B1024" i="10" s="1"/>
  <c r="B1025" i="10" s="1"/>
  <c r="B1026" i="10" s="1"/>
  <c r="B1027" i="10" s="1"/>
  <c r="B1028" i="10" s="1"/>
  <c r="B1029" i="10" s="1"/>
  <c r="B1030" i="10" s="1"/>
  <c r="B1031" i="10" s="1"/>
  <c r="B1032" i="10" s="1"/>
  <c r="B1033" i="10" s="1"/>
  <c r="B1034" i="10" s="1"/>
  <c r="B1035" i="10" s="1"/>
  <c r="B1036" i="10" s="1"/>
  <c r="B1037" i="10" s="1"/>
  <c r="B1038" i="10" s="1"/>
  <c r="B1039" i="10" s="1"/>
  <c r="B1040" i="10" s="1"/>
  <c r="B1041" i="10" s="1"/>
  <c r="B1042" i="10" s="1"/>
  <c r="B1043" i="10" s="1"/>
  <c r="B1044" i="10" s="1"/>
  <c r="B1045" i="10" s="1"/>
  <c r="B1046" i="10" s="1"/>
  <c r="B1047" i="10" s="1"/>
  <c r="B1048" i="10" s="1"/>
  <c r="B1049" i="10" s="1"/>
  <c r="B1050" i="10" s="1"/>
  <c r="B1051" i="10" s="1"/>
  <c r="B1052" i="10" s="1"/>
  <c r="B1053" i="10" s="1"/>
  <c r="B1054" i="10" s="1"/>
  <c r="B1055" i="10" s="1"/>
  <c r="B1056" i="10" s="1"/>
  <c r="B1057" i="10" s="1"/>
  <c r="B1058" i="10" s="1"/>
  <c r="B1059" i="10" s="1"/>
  <c r="B1060" i="10" s="1"/>
  <c r="B1061" i="10" s="1"/>
  <c r="B1062" i="10" s="1"/>
  <c r="B1063" i="10" s="1"/>
  <c r="B1064" i="10" s="1"/>
  <c r="B1065" i="10" s="1"/>
  <c r="B1066" i="10" s="1"/>
  <c r="B1067" i="10" s="1"/>
  <c r="B1068" i="10" s="1"/>
  <c r="B1069" i="10" s="1"/>
  <c r="B1070" i="10" s="1"/>
  <c r="B1071" i="10" s="1"/>
  <c r="B1072" i="10" s="1"/>
  <c r="B1073" i="10" s="1"/>
  <c r="B1074" i="10" s="1"/>
  <c r="B1075" i="10" s="1"/>
  <c r="B1076" i="10" s="1"/>
  <c r="B1077" i="10" s="1"/>
  <c r="B1078" i="10" s="1"/>
  <c r="B1079" i="10" s="1"/>
  <c r="B1080" i="10" s="1"/>
  <c r="B1081" i="10" s="1"/>
  <c r="B1082" i="10" s="1"/>
  <c r="B1083" i="10" s="1"/>
  <c r="B1084" i="10" s="1"/>
  <c r="B1085" i="10" s="1"/>
  <c r="B1086" i="10" s="1"/>
  <c r="B1087" i="10" s="1"/>
  <c r="B1088" i="10" s="1"/>
  <c r="B1089" i="10" s="1"/>
  <c r="B1090" i="10" s="1"/>
  <c r="B1091" i="10" s="1"/>
  <c r="B1092" i="10" s="1"/>
  <c r="B1093" i="10" s="1"/>
  <c r="B1094" i="10" s="1"/>
  <c r="B1095" i="10" s="1"/>
  <c r="B1096" i="10" s="1"/>
  <c r="B1097" i="10" s="1"/>
  <c r="B1098" i="10" s="1"/>
  <c r="B1099" i="10" s="1"/>
  <c r="B1100" i="10" s="1"/>
  <c r="B1101" i="10" s="1"/>
  <c r="B1102" i="10" s="1"/>
  <c r="L1109" i="8"/>
  <c r="K1109" i="8"/>
  <c r="J1109" i="8"/>
  <c r="D3" i="10"/>
  <c r="C3" i="10"/>
  <c r="G2213" i="11"/>
  <c r="G2212" i="11"/>
  <c r="G2211" i="11"/>
  <c r="G2210" i="11"/>
  <c r="G2209" i="11"/>
  <c r="G2208" i="11"/>
  <c r="G2207" i="11"/>
  <c r="G2206" i="11"/>
  <c r="G2205" i="11"/>
  <c r="G2204" i="11"/>
  <c r="G2203" i="11"/>
  <c r="G2202" i="11"/>
  <c r="G2201" i="11"/>
  <c r="G2200" i="11"/>
  <c r="G2199" i="11"/>
  <c r="G2198" i="11"/>
  <c r="G2197" i="11"/>
  <c r="G2196" i="11"/>
  <c r="G2195" i="11"/>
  <c r="G2194" i="11"/>
  <c r="G2193" i="11"/>
  <c r="G2192" i="11"/>
  <c r="G2191" i="11"/>
  <c r="G2190" i="11"/>
  <c r="G2189" i="11"/>
  <c r="G2188" i="11"/>
  <c r="G2187" i="11"/>
  <c r="G2186" i="11"/>
  <c r="G2185" i="11"/>
  <c r="G2184" i="11"/>
  <c r="G2183" i="11"/>
  <c r="G2182" i="11"/>
  <c r="G2181" i="11"/>
  <c r="G2180" i="11"/>
  <c r="G2179" i="11"/>
  <c r="G2178" i="11"/>
  <c r="G2129" i="11"/>
  <c r="G2128" i="11"/>
  <c r="G2127" i="11"/>
  <c r="G2126" i="11"/>
  <c r="G2125" i="11"/>
  <c r="G2124" i="11"/>
  <c r="G2123" i="11"/>
  <c r="G2122" i="11"/>
  <c r="G2121" i="11"/>
  <c r="G2120" i="11"/>
  <c r="G2119" i="11"/>
  <c r="G2118" i="11"/>
  <c r="G2117" i="11"/>
  <c r="G2116" i="11"/>
  <c r="G2115" i="11"/>
  <c r="G2114" i="11"/>
  <c r="G2113" i="11"/>
  <c r="G2112" i="11"/>
  <c r="G2111" i="11"/>
  <c r="G2110" i="11"/>
  <c r="G2109" i="11"/>
  <c r="G2108" i="11"/>
  <c r="G2107" i="11"/>
  <c r="G2106" i="11"/>
  <c r="G2105" i="11"/>
  <c r="G2104" i="11"/>
  <c r="G2103" i="11"/>
  <c r="G2102" i="11"/>
  <c r="G2101" i="11"/>
  <c r="G2100" i="11"/>
  <c r="G2099" i="11"/>
  <c r="G2098" i="11"/>
  <c r="G2097" i="11"/>
  <c r="G2096" i="11"/>
  <c r="G2095" i="11"/>
  <c r="G2094" i="11"/>
  <c r="G2093" i="11"/>
  <c r="G2092" i="11"/>
  <c r="G2091" i="11"/>
  <c r="G2090" i="11"/>
  <c r="G2089" i="11"/>
  <c r="G2088" i="11"/>
  <c r="G2087" i="11"/>
  <c r="G2086" i="11"/>
  <c r="G2085" i="11"/>
  <c r="G2084" i="11"/>
  <c r="G2083" i="11"/>
  <c r="G2082" i="11"/>
  <c r="G2081" i="11"/>
  <c r="G2080" i="11"/>
  <c r="G2079" i="11"/>
  <c r="G2078" i="11"/>
  <c r="G2077" i="11"/>
  <c r="G2076" i="11"/>
  <c r="G2075" i="11"/>
  <c r="G2074" i="11"/>
  <c r="G2073" i="11"/>
  <c r="G2072" i="11"/>
  <c r="G2071" i="11"/>
  <c r="G2070" i="11"/>
  <c r="G2069" i="11"/>
  <c r="G2068" i="11"/>
  <c r="G2067" i="11"/>
  <c r="G2066" i="11"/>
  <c r="G2065" i="11"/>
  <c r="G2064" i="11"/>
  <c r="G2063" i="11"/>
  <c r="G2062" i="11"/>
  <c r="G2061" i="11"/>
  <c r="G2060" i="11"/>
  <c r="G2059" i="11"/>
  <c r="G2058" i="11"/>
  <c r="G2057" i="11"/>
  <c r="G2056" i="11"/>
  <c r="G2055" i="11"/>
  <c r="G2054" i="11"/>
  <c r="G2053" i="11"/>
  <c r="G2052" i="11"/>
  <c r="G2051" i="11"/>
  <c r="G2050" i="11"/>
  <c r="G2049" i="11"/>
  <c r="G2048" i="11"/>
  <c r="G2047" i="11"/>
  <c r="G2046" i="11"/>
  <c r="G2045" i="11"/>
  <c r="G2044" i="11"/>
  <c r="G2043" i="11"/>
  <c r="G2042" i="11"/>
  <c r="G2041" i="11"/>
  <c r="G2040" i="11"/>
  <c r="G2039" i="11"/>
  <c r="G2038" i="11"/>
  <c r="G2037" i="11"/>
  <c r="G2036" i="11"/>
  <c r="G2035" i="11"/>
  <c r="G2034" i="11"/>
  <c r="G2033" i="11"/>
  <c r="G2032" i="11"/>
  <c r="G2031" i="11"/>
  <c r="G2030" i="11"/>
  <c r="G2029" i="11"/>
  <c r="G2028" i="11"/>
  <c r="G2027" i="11"/>
  <c r="G2026" i="11"/>
  <c r="G2025" i="11"/>
  <c r="G2024" i="11"/>
  <c r="G2023" i="11"/>
  <c r="G2022" i="11"/>
  <c r="G2021" i="11"/>
  <c r="G2020" i="11"/>
  <c r="G2019" i="11"/>
  <c r="G2018" i="11"/>
  <c r="G2017" i="11"/>
  <c r="G2016" i="11"/>
  <c r="G2015" i="11"/>
  <c r="G2014" i="11"/>
  <c r="G2013" i="11"/>
  <c r="G2012" i="11"/>
  <c r="G2011" i="11"/>
  <c r="G2010" i="11"/>
  <c r="G2009" i="11"/>
  <c r="G2008" i="11"/>
  <c r="G2007" i="11"/>
  <c r="G2006" i="11"/>
  <c r="G2005" i="11"/>
  <c r="G2004" i="11"/>
  <c r="G2003" i="11"/>
  <c r="G2002" i="11"/>
  <c r="G2001" i="11"/>
  <c r="G2000" i="11"/>
  <c r="G1999" i="11"/>
  <c r="G1998" i="11"/>
  <c r="G1997" i="11"/>
  <c r="G1996" i="11"/>
  <c r="G1995" i="11"/>
  <c r="G1994" i="11"/>
  <c r="G1993" i="11"/>
  <c r="G1992" i="11"/>
  <c r="G1991" i="11"/>
  <c r="G1990" i="11"/>
  <c r="G1989" i="11"/>
  <c r="G1988" i="11"/>
  <c r="G1987" i="11"/>
  <c r="G1986" i="11"/>
  <c r="G1985" i="11"/>
  <c r="G1984" i="11"/>
  <c r="G1983" i="11"/>
  <c r="G1982" i="11"/>
  <c r="G1981" i="11"/>
  <c r="G1980" i="11"/>
  <c r="G1979" i="11"/>
  <c r="G1978" i="11"/>
  <c r="G1977" i="11"/>
  <c r="G1976" i="11"/>
  <c r="G1975" i="11"/>
  <c r="G1974" i="11"/>
  <c r="G1973" i="11"/>
  <c r="G1972" i="11"/>
  <c r="G1971" i="11"/>
  <c r="G1970" i="11"/>
  <c r="G1969" i="11"/>
  <c r="G1968" i="11"/>
  <c r="G1967" i="11"/>
  <c r="G1966" i="11"/>
  <c r="G1965" i="11"/>
  <c r="G1964" i="11"/>
  <c r="G1963" i="11"/>
  <c r="G1962" i="11"/>
  <c r="G1961" i="11"/>
  <c r="G1960" i="11"/>
  <c r="G1959" i="11"/>
  <c r="G1958" i="11"/>
  <c r="G1957" i="11"/>
  <c r="G1956" i="11"/>
  <c r="G1955" i="11"/>
  <c r="G1954" i="11"/>
  <c r="G1953" i="11"/>
  <c r="G1952" i="11"/>
  <c r="G1951" i="11"/>
  <c r="G1950" i="11"/>
  <c r="G1949" i="11"/>
  <c r="G1948" i="11"/>
  <c r="G1947" i="11"/>
  <c r="G1946" i="11"/>
  <c r="G1945" i="11"/>
  <c r="G1944" i="11"/>
  <c r="G1943" i="11"/>
  <c r="G1942" i="11"/>
  <c r="G1941" i="11"/>
  <c r="G1940" i="11"/>
  <c r="G1939" i="11"/>
  <c r="G1938" i="11"/>
  <c r="G1937" i="11"/>
  <c r="G1936" i="11"/>
  <c r="G1935" i="11"/>
  <c r="G1934" i="11"/>
  <c r="G1933" i="11"/>
  <c r="G1932" i="11"/>
  <c r="G1931" i="11"/>
  <c r="G1930" i="11"/>
  <c r="G1929" i="11"/>
  <c r="G1928" i="11"/>
  <c r="G1927" i="11"/>
  <c r="G1926" i="11"/>
  <c r="G1925" i="11"/>
  <c r="G1924" i="11"/>
  <c r="G1923" i="11"/>
  <c r="G1922" i="11"/>
  <c r="G1921" i="11"/>
  <c r="G1920" i="11"/>
  <c r="G1919" i="11"/>
  <c r="G1918" i="11"/>
  <c r="G1917" i="11"/>
  <c r="G1916" i="11"/>
  <c r="G1915" i="11"/>
  <c r="G1914" i="11"/>
  <c r="G1913" i="11"/>
  <c r="G1912" i="11"/>
  <c r="G1911" i="11"/>
  <c r="G1910" i="11"/>
  <c r="G1909" i="11"/>
  <c r="G1908" i="11"/>
  <c r="G1907" i="11"/>
  <c r="G1906" i="11"/>
  <c r="G1905" i="11"/>
  <c r="G1904" i="11"/>
  <c r="G1903" i="11"/>
  <c r="G1902" i="11"/>
  <c r="G1901" i="11"/>
  <c r="G1900" i="11"/>
  <c r="G1899" i="11"/>
  <c r="G1898" i="11"/>
  <c r="G1897" i="11"/>
  <c r="G1896" i="11"/>
  <c r="G1895" i="11"/>
  <c r="G1894" i="11"/>
  <c r="G1893" i="11"/>
  <c r="G1892" i="11"/>
  <c r="G1891" i="11"/>
  <c r="G1890" i="11"/>
  <c r="G1889" i="11"/>
  <c r="G1888" i="11"/>
  <c r="G1887" i="11"/>
  <c r="G1886" i="11"/>
  <c r="G1885" i="11"/>
  <c r="G1884" i="11"/>
  <c r="G1883" i="11"/>
  <c r="G1882" i="11"/>
  <c r="G1881" i="11"/>
  <c r="G1880" i="11"/>
  <c r="G1879" i="11"/>
  <c r="G1878" i="11"/>
  <c r="G1877" i="11"/>
  <c r="G1876" i="11"/>
  <c r="G1875" i="11"/>
  <c r="G1874" i="11"/>
  <c r="G1873" i="11"/>
  <c r="G1872" i="11"/>
  <c r="G1871" i="11"/>
  <c r="G1870" i="11"/>
  <c r="G1869" i="11"/>
  <c r="G1868" i="11"/>
  <c r="G1867" i="11"/>
  <c r="G1866" i="11"/>
  <c r="G1865" i="11"/>
  <c r="G1864" i="11"/>
  <c r="G1863" i="11"/>
  <c r="G1862" i="11"/>
  <c r="G1861" i="11"/>
  <c r="G1860" i="11"/>
  <c r="G1859" i="11"/>
  <c r="G1858" i="11"/>
  <c r="G1857" i="11"/>
  <c r="G1856" i="11"/>
  <c r="G1855" i="11"/>
  <c r="G1854" i="11"/>
  <c r="G1853" i="11"/>
  <c r="G1852" i="11"/>
  <c r="G1851" i="11"/>
  <c r="G1850" i="11"/>
  <c r="G1849" i="11"/>
  <c r="G1848" i="11"/>
  <c r="G1847" i="11"/>
  <c r="G1846" i="11"/>
  <c r="G1845" i="11"/>
  <c r="G1844" i="11"/>
  <c r="G1843" i="11"/>
  <c r="G1842" i="11"/>
  <c r="G1841" i="11"/>
  <c r="G1840" i="11"/>
  <c r="G1839" i="11"/>
  <c r="G1838" i="11"/>
  <c r="G1837" i="11"/>
  <c r="G1836" i="11"/>
  <c r="G1835" i="11"/>
  <c r="G1834" i="11"/>
  <c r="G1833" i="11"/>
  <c r="G1832" i="11"/>
  <c r="G1831" i="11"/>
  <c r="G1830" i="11"/>
  <c r="G1829" i="11"/>
  <c r="G1828" i="11"/>
  <c r="G1827" i="11"/>
  <c r="G1826" i="11"/>
  <c r="G1825" i="11"/>
  <c r="G1824" i="11"/>
  <c r="G1823" i="11"/>
  <c r="G1822" i="11"/>
  <c r="G1821" i="11"/>
  <c r="G1820" i="11"/>
  <c r="G1819" i="11"/>
  <c r="G1818" i="11"/>
  <c r="G1817" i="11"/>
  <c r="G1816" i="11"/>
  <c r="G1815" i="11"/>
  <c r="G1814" i="11"/>
  <c r="G1813" i="11"/>
  <c r="G1812" i="11"/>
  <c r="G1811" i="11"/>
  <c r="G1810" i="11"/>
  <c r="G1809" i="11"/>
  <c r="G1808" i="11"/>
  <c r="G1807" i="11"/>
  <c r="G1806" i="11"/>
  <c r="G1805" i="11"/>
  <c r="G1804" i="11"/>
  <c r="G1803" i="11"/>
  <c r="G1802" i="11"/>
  <c r="G1801" i="11"/>
  <c r="G1800" i="11"/>
  <c r="G1799" i="11"/>
  <c r="G1798" i="11"/>
  <c r="G1797" i="11"/>
  <c r="G1796" i="11"/>
  <c r="G1795" i="11"/>
  <c r="G1794" i="11"/>
  <c r="G1793" i="11"/>
  <c r="G1792" i="11"/>
  <c r="G1791" i="11"/>
  <c r="G1790" i="11"/>
  <c r="G1789" i="11"/>
  <c r="G1788" i="11"/>
  <c r="G1787" i="11"/>
  <c r="G1786" i="11"/>
  <c r="G1785" i="11"/>
  <c r="G1784" i="11"/>
  <c r="G1783" i="11"/>
  <c r="G1782" i="11"/>
  <c r="G1781" i="11"/>
  <c r="G1780" i="11"/>
  <c r="G1779" i="11"/>
  <c r="G1778" i="11"/>
  <c r="G1777" i="11"/>
  <c r="G1776" i="11"/>
  <c r="G1775" i="11"/>
  <c r="G1774" i="11"/>
  <c r="G1773" i="11"/>
  <c r="G1772" i="11"/>
  <c r="G1771" i="11"/>
  <c r="G1770" i="11"/>
  <c r="G1769" i="11"/>
  <c r="G1768" i="11"/>
  <c r="G1767" i="11"/>
  <c r="G1766" i="11"/>
  <c r="G1765" i="11"/>
  <c r="G1764" i="11"/>
  <c r="G1763" i="11"/>
  <c r="G1762" i="11"/>
  <c r="G1761" i="11"/>
  <c r="G1760" i="11"/>
  <c r="G1759" i="11"/>
  <c r="G1758" i="11"/>
  <c r="G1757" i="11"/>
  <c r="G1756" i="11"/>
  <c r="G1755" i="11"/>
  <c r="G1754" i="11"/>
  <c r="G1753" i="11"/>
  <c r="G1752" i="11"/>
  <c r="G1751" i="11"/>
  <c r="G1750" i="11"/>
  <c r="G1749" i="11"/>
  <c r="G1748" i="11"/>
  <c r="G1747" i="11"/>
  <c r="G1746" i="11"/>
  <c r="G1745" i="11"/>
  <c r="G1744" i="11"/>
  <c r="G1743" i="11"/>
  <c r="G1742" i="11"/>
  <c r="G1741" i="11"/>
  <c r="G1740" i="11"/>
  <c r="G1739" i="11"/>
  <c r="G1738" i="11"/>
  <c r="G1737" i="11"/>
  <c r="G1736" i="11"/>
  <c r="G1735" i="11"/>
  <c r="G1734" i="11"/>
  <c r="G1733" i="11"/>
  <c r="G1732" i="11"/>
  <c r="G1731" i="11"/>
  <c r="G1730" i="11"/>
  <c r="G1729" i="11"/>
  <c r="G1728" i="11"/>
  <c r="G1727" i="11"/>
  <c r="G1726" i="11"/>
  <c r="G1725" i="11"/>
  <c r="G1724" i="11"/>
  <c r="G1723" i="11"/>
  <c r="G1722" i="11"/>
  <c r="G1721" i="11"/>
  <c r="G1720" i="11"/>
  <c r="G1719" i="11"/>
  <c r="G1718" i="11"/>
  <c r="G1717" i="11"/>
  <c r="G1716" i="11"/>
  <c r="G1715" i="11"/>
  <c r="G1714" i="11"/>
  <c r="G1713" i="11"/>
  <c r="G1712" i="11"/>
  <c r="G1711" i="11"/>
  <c r="G1710" i="11"/>
  <c r="G1709" i="11"/>
  <c r="G1708" i="11"/>
  <c r="G1707" i="11"/>
  <c r="G1706" i="11"/>
  <c r="G1705" i="11"/>
  <c r="G1704" i="11"/>
  <c r="G1703" i="11"/>
  <c r="G1702" i="11"/>
  <c r="G1701" i="11"/>
  <c r="G1700" i="11"/>
  <c r="G1699" i="11"/>
  <c r="G1698" i="11"/>
  <c r="G1697" i="11"/>
  <c r="G1696" i="11"/>
  <c r="G1695" i="11"/>
  <c r="G1694" i="11"/>
  <c r="G1693" i="11"/>
  <c r="G1692" i="11"/>
  <c r="G1691" i="11"/>
  <c r="G1690" i="11"/>
  <c r="G1689" i="11"/>
  <c r="G1688" i="11"/>
  <c r="G1687" i="11"/>
  <c r="G1686" i="11"/>
  <c r="G1685" i="11"/>
  <c r="G1684" i="11"/>
  <c r="G1683" i="11"/>
  <c r="G1682" i="11"/>
  <c r="G1681" i="11"/>
  <c r="G1680" i="11"/>
  <c r="G1679" i="11"/>
  <c r="G1678" i="11"/>
  <c r="G1677" i="11"/>
  <c r="G1676" i="11"/>
  <c r="G1675" i="11"/>
  <c r="G1674" i="11"/>
  <c r="G1673" i="11"/>
  <c r="G1672" i="11"/>
  <c r="G1671" i="11"/>
  <c r="G1670" i="11"/>
  <c r="G1669" i="11"/>
  <c r="G1668" i="11"/>
  <c r="G1667" i="11"/>
  <c r="G1666" i="11"/>
  <c r="G1665" i="11"/>
  <c r="G1664" i="11"/>
  <c r="G1663" i="11"/>
  <c r="G1662" i="11"/>
  <c r="G1661" i="11"/>
  <c r="G1660" i="11"/>
  <c r="G1659" i="11"/>
  <c r="G1658" i="11"/>
  <c r="G1657" i="11"/>
  <c r="G1656" i="11"/>
  <c r="G1655" i="11"/>
  <c r="G1654" i="11"/>
  <c r="G1653" i="11"/>
  <c r="G1652" i="11"/>
  <c r="G1651" i="11"/>
  <c r="G1650" i="11"/>
  <c r="G1649" i="11"/>
  <c r="G1648" i="11"/>
  <c r="G1647" i="11"/>
  <c r="G1646" i="11"/>
  <c r="G1645" i="11"/>
  <c r="G1644" i="11"/>
  <c r="G1643" i="11"/>
  <c r="G1642" i="11"/>
  <c r="G1641" i="11"/>
  <c r="G1640" i="11"/>
  <c r="G1639" i="11"/>
  <c r="G1638" i="11"/>
  <c r="G1637" i="11"/>
  <c r="G1636" i="11"/>
  <c r="G1635" i="11"/>
  <c r="G1634" i="11"/>
  <c r="G1633" i="11"/>
  <c r="G1632" i="11"/>
  <c r="G1631" i="11"/>
  <c r="G1630" i="11"/>
  <c r="G1629" i="11"/>
  <c r="G1628" i="11"/>
  <c r="G1627" i="11"/>
  <c r="G1626" i="11"/>
  <c r="G1625" i="11"/>
  <c r="G1624" i="11"/>
  <c r="G1623" i="11"/>
  <c r="G1622" i="11"/>
  <c r="G1621" i="11"/>
  <c r="G1620" i="11"/>
  <c r="G1619" i="11"/>
  <c r="G1618" i="11"/>
  <c r="G1617" i="11"/>
  <c r="G1616" i="11"/>
  <c r="G1615" i="11"/>
  <c r="G1614" i="11"/>
  <c r="G1613" i="11"/>
  <c r="G1612" i="11"/>
  <c r="G1611" i="11"/>
  <c r="G1610" i="11"/>
  <c r="G1609" i="11"/>
  <c r="G1608" i="11"/>
  <c r="G1607" i="11"/>
  <c r="G1606" i="11"/>
  <c r="G1605" i="11"/>
  <c r="G1604" i="11"/>
  <c r="G1603" i="11"/>
  <c r="G1602" i="11"/>
  <c r="G1601" i="11"/>
  <c r="G1600" i="11"/>
  <c r="G1599" i="11"/>
  <c r="G1598" i="11"/>
  <c r="G1597" i="11"/>
  <c r="G1596" i="11"/>
  <c r="G1595" i="11"/>
  <c r="G1594" i="11"/>
  <c r="G1593" i="11"/>
  <c r="G1592" i="11"/>
  <c r="G1591" i="11"/>
  <c r="G1590" i="11"/>
  <c r="G1589" i="11"/>
  <c r="G1588" i="11"/>
  <c r="G1587" i="11"/>
  <c r="G1586" i="11"/>
  <c r="G1585" i="11"/>
  <c r="G1584" i="11"/>
  <c r="G1583" i="11"/>
  <c r="G1582" i="11"/>
  <c r="G1581" i="11"/>
  <c r="G1580" i="11"/>
  <c r="G1579" i="11"/>
  <c r="G1578" i="11"/>
  <c r="G1577" i="11"/>
  <c r="G1576" i="11"/>
  <c r="G1575" i="11"/>
  <c r="G1574" i="11"/>
  <c r="G1573" i="11"/>
  <c r="G1572" i="11"/>
  <c r="G1571" i="11"/>
  <c r="G1570" i="11"/>
  <c r="G1569" i="11"/>
  <c r="G1568" i="11"/>
  <c r="G1567" i="11"/>
  <c r="G1566" i="11"/>
  <c r="G1565" i="11"/>
  <c r="G1564" i="11"/>
  <c r="G1563" i="11"/>
  <c r="G1562" i="11"/>
  <c r="G1561" i="11"/>
  <c r="G1560" i="11"/>
  <c r="G1559" i="11"/>
  <c r="G1558" i="11"/>
  <c r="G1557" i="11"/>
  <c r="G1556" i="11"/>
  <c r="G1555" i="11"/>
  <c r="G1554" i="11"/>
  <c r="G1553" i="11"/>
  <c r="G1552" i="11"/>
  <c r="G1551" i="11"/>
  <c r="G1550" i="11"/>
  <c r="G1549" i="11"/>
  <c r="G1548" i="11"/>
  <c r="G1547" i="11"/>
  <c r="G1546" i="11"/>
  <c r="G1545" i="11"/>
  <c r="G1544" i="11"/>
  <c r="G1543" i="11"/>
  <c r="G1542" i="11"/>
  <c r="G1541" i="11"/>
  <c r="G1540" i="11"/>
  <c r="G1539" i="11"/>
  <c r="G1538" i="11"/>
  <c r="G1537" i="11"/>
  <c r="G1536" i="11"/>
  <c r="G1535" i="11"/>
  <c r="G1534" i="11"/>
  <c r="G1533" i="11"/>
  <c r="G1532" i="11"/>
  <c r="G1531" i="11"/>
  <c r="G1530" i="11"/>
  <c r="G1529" i="11"/>
  <c r="G1528" i="11"/>
  <c r="G1527" i="11"/>
  <c r="G1526" i="11"/>
  <c r="G1525" i="11"/>
  <c r="G1524" i="11"/>
  <c r="G1523" i="11"/>
  <c r="G1522" i="11"/>
  <c r="G1521" i="11"/>
  <c r="G1520" i="11"/>
  <c r="G1519" i="11"/>
  <c r="G1518" i="11"/>
  <c r="G1517" i="11"/>
  <c r="G1516" i="11"/>
  <c r="G1515" i="11"/>
  <c r="G1514" i="11"/>
  <c r="G1513" i="11"/>
  <c r="G1512" i="11"/>
  <c r="G1511" i="11"/>
  <c r="G1510" i="11"/>
  <c r="G1509" i="11"/>
  <c r="G1508" i="11"/>
  <c r="G1507" i="11"/>
  <c r="G1506" i="11"/>
  <c r="G1505" i="11"/>
  <c r="G1504" i="11"/>
  <c r="G1503" i="11"/>
  <c r="G1502" i="11"/>
  <c r="G1501" i="11"/>
  <c r="G1500" i="11"/>
  <c r="G1499" i="11"/>
  <c r="G1498" i="11"/>
  <c r="G1497" i="11"/>
  <c r="G1496" i="11"/>
  <c r="G1495" i="11"/>
  <c r="G1494" i="11"/>
  <c r="G1493" i="11"/>
  <c r="G1492" i="11"/>
  <c r="G1491" i="11"/>
  <c r="G1490" i="11"/>
  <c r="G1489" i="11"/>
  <c r="G1488" i="11"/>
  <c r="G1487" i="11"/>
  <c r="G1486" i="11"/>
  <c r="G1485" i="11"/>
  <c r="G1484" i="11"/>
  <c r="G1483" i="11"/>
  <c r="G1482" i="11"/>
  <c r="G1481" i="11"/>
  <c r="G1480" i="11"/>
  <c r="G1479" i="11"/>
  <c r="G1478" i="11"/>
  <c r="G1477" i="11"/>
  <c r="G1476" i="11"/>
  <c r="G1475" i="11"/>
  <c r="G1474" i="11"/>
  <c r="G1473" i="11"/>
  <c r="G1472" i="11"/>
  <c r="G1471" i="11"/>
  <c r="G1470" i="11"/>
  <c r="G1469" i="11"/>
  <c r="G1468" i="11"/>
  <c r="G1467" i="11"/>
  <c r="G1466" i="11"/>
  <c r="G1465" i="11"/>
  <c r="G1464" i="11"/>
  <c r="G1463" i="11"/>
  <c r="G1462" i="11"/>
  <c r="G1461" i="11"/>
  <c r="G1460" i="11"/>
  <c r="G1459" i="11"/>
  <c r="G1458" i="11"/>
  <c r="G1457" i="11"/>
  <c r="G1456" i="11"/>
  <c r="G1455" i="11"/>
  <c r="G1454" i="11"/>
  <c r="G1453" i="11"/>
  <c r="G1452" i="11"/>
  <c r="G1451" i="11"/>
  <c r="G1450" i="11"/>
  <c r="G1449" i="11"/>
  <c r="G1448" i="11"/>
  <c r="G1447" i="11"/>
  <c r="G1446" i="11"/>
  <c r="G1445" i="11"/>
  <c r="G1444" i="11"/>
  <c r="G1443" i="11"/>
  <c r="G1442" i="11"/>
  <c r="G1441" i="11"/>
  <c r="G1440" i="11"/>
  <c r="G1439" i="11"/>
  <c r="G1438" i="11"/>
  <c r="G1437" i="11"/>
  <c r="G1436" i="11"/>
  <c r="G1435" i="11"/>
  <c r="G1434" i="11"/>
  <c r="G1433" i="11"/>
  <c r="G1432" i="11"/>
  <c r="G1431" i="11"/>
  <c r="G1430" i="11"/>
  <c r="G1429" i="11"/>
  <c r="G1428" i="11"/>
  <c r="G1427" i="11"/>
  <c r="G1426" i="11"/>
  <c r="G1425" i="11"/>
  <c r="G1424" i="11"/>
  <c r="G1423" i="11"/>
  <c r="G1422" i="11"/>
  <c r="G1421" i="11"/>
  <c r="G1420" i="11"/>
  <c r="G1419" i="11"/>
  <c r="G1418" i="11"/>
  <c r="G1417" i="11"/>
  <c r="I27" i="11" l="1"/>
  <c r="K27" i="11" s="1"/>
  <c r="I26" i="11"/>
  <c r="K26" i="11" s="1"/>
  <c r="I25" i="11"/>
  <c r="K25" i="11" s="1"/>
  <c r="I24" i="11"/>
  <c r="K24" i="11" s="1"/>
  <c r="I23" i="11"/>
  <c r="K23" i="11" s="1"/>
  <c r="I22" i="11"/>
  <c r="K22" i="11" s="1"/>
  <c r="K21" i="11"/>
  <c r="I21" i="11"/>
  <c r="I20" i="11"/>
  <c r="K20" i="11" s="1"/>
  <c r="I19" i="11"/>
  <c r="K19" i="11" s="1"/>
  <c r="I18" i="11"/>
  <c r="K18" i="11" s="1"/>
  <c r="I17" i="11"/>
  <c r="K17" i="11" s="1"/>
  <c r="I16" i="11"/>
  <c r="K16" i="11" s="1"/>
  <c r="I15" i="11"/>
  <c r="K15" i="11" s="1"/>
  <c r="I14" i="11"/>
  <c r="K14" i="11" s="1"/>
  <c r="K13" i="11"/>
  <c r="I13" i="11"/>
  <c r="I12" i="11"/>
  <c r="K12" i="11" s="1"/>
  <c r="I11" i="11"/>
  <c r="K11" i="11" s="1"/>
  <c r="I10" i="11"/>
  <c r="K10" i="11" s="1"/>
  <c r="F305" i="10"/>
  <c r="K305" i="10" s="1"/>
  <c r="F304" i="10"/>
  <c r="K304" i="10" s="1"/>
  <c r="F303" i="10"/>
  <c r="F302" i="10"/>
  <c r="F301" i="10"/>
  <c r="F300" i="10"/>
  <c r="F299" i="10"/>
  <c r="K299" i="10" s="1"/>
  <c r="F298" i="10"/>
  <c r="F297" i="10"/>
  <c r="F296" i="10"/>
  <c r="F295" i="10"/>
  <c r="F294" i="10"/>
  <c r="F293" i="10"/>
  <c r="F292" i="10"/>
  <c r="F291" i="10"/>
  <c r="F290" i="10"/>
  <c r="F289" i="10"/>
  <c r="F288" i="10"/>
  <c r="F287" i="10"/>
  <c r="F286" i="10"/>
  <c r="F285" i="10"/>
  <c r="F284" i="10"/>
  <c r="F283" i="10"/>
  <c r="F282" i="10"/>
  <c r="F281" i="10"/>
  <c r="F280" i="10"/>
  <c r="F279" i="10"/>
  <c r="F278" i="10"/>
  <c r="F277" i="10"/>
  <c r="F276" i="10"/>
  <c r="K276" i="10" s="1"/>
  <c r="F275" i="10"/>
  <c r="F274" i="10"/>
  <c r="F273" i="10"/>
  <c r="F272" i="10"/>
  <c r="F271" i="10"/>
  <c r="F270" i="10"/>
  <c r="F269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4" i="10"/>
  <c r="F253" i="10"/>
  <c r="F252" i="10"/>
  <c r="F251" i="10"/>
  <c r="F250" i="10"/>
  <c r="F249" i="10"/>
  <c r="F248" i="10"/>
  <c r="F247" i="10"/>
  <c r="F246" i="10"/>
  <c r="F245" i="10"/>
  <c r="F244" i="10"/>
  <c r="F243" i="10"/>
  <c r="F242" i="10"/>
  <c r="F241" i="10"/>
  <c r="F240" i="10"/>
  <c r="F239" i="10"/>
  <c r="F238" i="10"/>
  <c r="F237" i="10"/>
  <c r="F236" i="10"/>
  <c r="F235" i="10"/>
  <c r="K235" i="10" s="1"/>
  <c r="F234" i="10"/>
  <c r="F233" i="10"/>
  <c r="F232" i="10"/>
  <c r="F231" i="10"/>
  <c r="F230" i="10"/>
  <c r="F229" i="10"/>
  <c r="F228" i="10"/>
  <c r="F227" i="10"/>
  <c r="F226" i="10"/>
  <c r="F225" i="10"/>
  <c r="F224" i="10"/>
  <c r="K224" i="10" s="1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5" i="10"/>
  <c r="F204" i="10"/>
  <c r="F203" i="10"/>
  <c r="K203" i="10" s="1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K185" i="10" s="1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K144" i="10" s="1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K105" i="10" s="1"/>
  <c r="F104" i="10"/>
  <c r="K104" i="10" s="1"/>
  <c r="F103" i="10"/>
  <c r="F102" i="10"/>
  <c r="F101" i="10"/>
  <c r="F100" i="10"/>
  <c r="K100" i="10" s="1"/>
  <c r="F99" i="10"/>
  <c r="F98" i="10"/>
  <c r="F97" i="10"/>
  <c r="F96" i="10"/>
  <c r="F95" i="10"/>
  <c r="F94" i="10"/>
  <c r="F93" i="10"/>
  <c r="F92" i="10"/>
  <c r="F91" i="10"/>
  <c r="F90" i="10"/>
  <c r="F89" i="10"/>
  <c r="F88" i="10"/>
  <c r="K88" i="10" s="1"/>
  <c r="F87" i="10"/>
  <c r="F86" i="10"/>
  <c r="F85" i="10"/>
  <c r="F84" i="10"/>
  <c r="F83" i="10"/>
  <c r="F82" i="10"/>
  <c r="F81" i="10"/>
  <c r="F80" i="10"/>
  <c r="F79" i="10"/>
  <c r="K79" i="10" s="1"/>
  <c r="F78" i="10"/>
  <c r="F77" i="10"/>
  <c r="F76" i="10"/>
  <c r="K76" i="10" s="1"/>
  <c r="F75" i="10"/>
  <c r="F74" i="10"/>
  <c r="F73" i="10"/>
  <c r="F72" i="10"/>
  <c r="F71" i="10"/>
  <c r="F70" i="10"/>
  <c r="F69" i="10"/>
  <c r="F68" i="10"/>
  <c r="F67" i="10"/>
  <c r="F66" i="10"/>
  <c r="K66" i="10" s="1"/>
  <c r="F65" i="10"/>
  <c r="F64" i="10"/>
  <c r="K64" i="10" s="1"/>
  <c r="F63" i="10"/>
  <c r="K63" i="10" s="1"/>
  <c r="F62" i="10"/>
  <c r="F61" i="10"/>
  <c r="F60" i="10"/>
  <c r="F59" i="10"/>
  <c r="K59" i="10" s="1"/>
  <c r="F58" i="10"/>
  <c r="F57" i="10"/>
  <c r="K57" i="10" s="1"/>
  <c r="F56" i="10"/>
  <c r="F55" i="10"/>
  <c r="F54" i="10"/>
  <c r="F53" i="10"/>
  <c r="F52" i="10"/>
  <c r="F51" i="10"/>
  <c r="K51" i="10" s="1"/>
  <c r="F50" i="10"/>
  <c r="F49" i="10"/>
  <c r="F48" i="10"/>
  <c r="F47" i="10"/>
  <c r="F46" i="10"/>
  <c r="F45" i="10"/>
  <c r="F44" i="10"/>
  <c r="K44" i="10" s="1"/>
  <c r="F43" i="10"/>
  <c r="F42" i="10"/>
  <c r="F41" i="10"/>
  <c r="F40" i="10"/>
  <c r="F39" i="10"/>
  <c r="F38" i="10"/>
  <c r="F37" i="10"/>
  <c r="F36" i="10"/>
  <c r="F35" i="10"/>
  <c r="F34" i="10"/>
  <c r="K34" i="10" s="1"/>
  <c r="F33" i="10"/>
  <c r="K33" i="10" s="1"/>
  <c r="F32" i="10"/>
  <c r="F31" i="10"/>
  <c r="F30" i="10"/>
  <c r="F29" i="10"/>
  <c r="F28" i="10"/>
  <c r="F27" i="10"/>
  <c r="K27" i="10" s="1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3" i="10"/>
  <c r="AR30" i="9"/>
  <c r="AQ44" i="9"/>
  <c r="AP64" i="9"/>
  <c r="AP66" i="9"/>
  <c r="AN80" i="9"/>
  <c r="AP86" i="9"/>
  <c r="AP102" i="9"/>
  <c r="AP111" i="9"/>
  <c r="AP113" i="9"/>
  <c r="AP115" i="9"/>
  <c r="AN116" i="9"/>
  <c r="AP119" i="9"/>
  <c r="AP122" i="9"/>
  <c r="AP133" i="9"/>
  <c r="AP142" i="9"/>
  <c r="AP149" i="9"/>
  <c r="AP55" i="9"/>
  <c r="AP59" i="9"/>
  <c r="AP68" i="9"/>
  <c r="AP69" i="9"/>
  <c r="AP77" i="9"/>
  <c r="AP88" i="9"/>
  <c r="AP91" i="9"/>
  <c r="AP107" i="9"/>
  <c r="AP128" i="9"/>
  <c r="AP137" i="9"/>
  <c r="AP153" i="9"/>
  <c r="AQ43" i="9"/>
  <c r="AP62" i="9"/>
  <c r="AP63" i="9"/>
  <c r="AP73" i="9"/>
  <c r="AP76" i="9"/>
  <c r="AP108" i="9"/>
  <c r="AP132" i="9"/>
  <c r="AP148" i="9"/>
  <c r="AR4" i="9"/>
  <c r="AP65" i="9"/>
  <c r="AP70" i="9"/>
  <c r="AP71" i="9"/>
  <c r="AP75" i="9"/>
  <c r="AP87" i="9"/>
  <c r="AP120" i="9"/>
  <c r="AP129" i="9"/>
  <c r="AP134" i="9"/>
  <c r="AP135" i="9"/>
  <c r="AP141" i="9"/>
  <c r="AP145" i="9"/>
  <c r="AP151" i="9"/>
  <c r="AR14" i="9"/>
  <c r="AR27" i="9"/>
  <c r="AP60" i="9"/>
  <c r="AP61" i="9"/>
  <c r="AP85" i="9"/>
  <c r="AP112" i="9"/>
  <c r="AP126" i="9"/>
  <c r="AP127" i="9"/>
  <c r="AP138" i="9"/>
  <c r="AP143" i="9"/>
  <c r="AP147" i="9"/>
  <c r="AP72" i="9"/>
  <c r="AR19" i="9"/>
  <c r="AP136" i="9"/>
  <c r="AR11" i="9"/>
  <c r="AR24" i="9"/>
  <c r="AP52" i="9"/>
  <c r="AP67" i="9"/>
  <c r="AP74" i="9"/>
  <c r="AP78" i="9"/>
  <c r="AN79" i="9"/>
  <c r="AP98" i="9"/>
  <c r="AP106" i="9"/>
  <c r="AP109" i="9"/>
  <c r="AP118" i="9"/>
  <c r="AP121" i="9"/>
  <c r="AP124" i="9"/>
  <c r="AP130" i="9"/>
  <c r="AP131" i="9"/>
  <c r="AP139" i="9"/>
  <c r="AP140" i="9"/>
  <c r="AP144" i="9"/>
  <c r="AP146" i="9"/>
  <c r="AO255" i="9"/>
  <c r="AR22" i="9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H449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H412" i="11"/>
  <c r="H411" i="11"/>
  <c r="H410" i="11"/>
  <c r="H409" i="11"/>
  <c r="H408" i="11"/>
  <c r="H407" i="11"/>
  <c r="H406" i="11"/>
  <c r="H405" i="11"/>
  <c r="H404" i="11"/>
  <c r="H403" i="11"/>
  <c r="H402" i="11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86" i="11"/>
  <c r="H385" i="11"/>
  <c r="H384" i="11"/>
  <c r="H383" i="11"/>
  <c r="H382" i="11"/>
  <c r="H381" i="11"/>
  <c r="H380" i="11"/>
  <c r="H379" i="11"/>
  <c r="H378" i="11"/>
  <c r="H377" i="11"/>
  <c r="H376" i="11"/>
  <c r="H375" i="11"/>
  <c r="H374" i="11"/>
  <c r="H373" i="11"/>
  <c r="H372" i="11"/>
  <c r="H371" i="11"/>
  <c r="H370" i="11"/>
  <c r="H369" i="11"/>
  <c r="H368" i="11"/>
  <c r="H367" i="11"/>
  <c r="H366" i="11"/>
  <c r="H365" i="11"/>
  <c r="H364" i="11"/>
  <c r="H363" i="11"/>
  <c r="H362" i="11"/>
  <c r="H361" i="11"/>
  <c r="H360" i="11"/>
  <c r="H359" i="11"/>
  <c r="H358" i="11"/>
  <c r="H357" i="11"/>
  <c r="H356" i="11"/>
  <c r="H355" i="11"/>
  <c r="H354" i="11"/>
  <c r="H353" i="11"/>
  <c r="H352" i="11"/>
  <c r="H351" i="11"/>
  <c r="H350" i="11"/>
  <c r="H349" i="11"/>
  <c r="H348" i="11"/>
  <c r="H347" i="11"/>
  <c r="H346" i="11"/>
  <c r="H345" i="11"/>
  <c r="H344" i="11"/>
  <c r="H343" i="11"/>
  <c r="H342" i="11"/>
  <c r="H341" i="11"/>
  <c r="H340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9" i="11"/>
  <c r="H318" i="11"/>
  <c r="H317" i="11"/>
  <c r="H316" i="11"/>
  <c r="H315" i="11"/>
  <c r="H314" i="11"/>
  <c r="H313" i="11"/>
  <c r="H312" i="11"/>
  <c r="C1799" i="11"/>
  <c r="J694" i="11"/>
  <c r="M689" i="12" s="1"/>
  <c r="I694" i="11"/>
  <c r="L689" i="12" s="1"/>
  <c r="K694" i="11"/>
  <c r="C1800" i="11"/>
  <c r="I695" i="11"/>
  <c r="L690" i="12" s="1"/>
  <c r="J695" i="11"/>
  <c r="M690" i="12" s="1"/>
  <c r="K695" i="11"/>
  <c r="C1801" i="11"/>
  <c r="I696" i="11"/>
  <c r="L691" i="12" s="1"/>
  <c r="K696" i="11"/>
  <c r="J696" i="11"/>
  <c r="M691" i="12" s="1"/>
  <c r="C1802" i="11"/>
  <c r="I697" i="11"/>
  <c r="L692" i="12" s="1"/>
  <c r="K697" i="11"/>
  <c r="J697" i="11"/>
  <c r="M692" i="12" s="1"/>
  <c r="C1803" i="11"/>
  <c r="I698" i="11"/>
  <c r="L693" i="12" s="1"/>
  <c r="K698" i="11"/>
  <c r="J698" i="11"/>
  <c r="M693" i="12" s="1"/>
  <c r="C1804" i="11"/>
  <c r="I699" i="11"/>
  <c r="L694" i="12" s="1"/>
  <c r="K699" i="11"/>
  <c r="J699" i="11"/>
  <c r="M694" i="12" s="1"/>
  <c r="C1805" i="11"/>
  <c r="K700" i="11"/>
  <c r="I700" i="11"/>
  <c r="L695" i="12" s="1"/>
  <c r="J700" i="11"/>
  <c r="M695" i="12" s="1"/>
  <c r="C1806" i="11"/>
  <c r="I701" i="11"/>
  <c r="L696" i="12" s="1"/>
  <c r="J701" i="11"/>
  <c r="M696" i="12" s="1"/>
  <c r="K701" i="11"/>
  <c r="C1807" i="11"/>
  <c r="I702" i="11"/>
  <c r="L697" i="12" s="1"/>
  <c r="J702" i="11"/>
  <c r="M697" i="12" s="1"/>
  <c r="K702" i="11"/>
  <c r="C1808" i="11"/>
  <c r="I703" i="11"/>
  <c r="L698" i="12" s="1"/>
  <c r="J703" i="11"/>
  <c r="M698" i="12" s="1"/>
  <c r="K703" i="11"/>
  <c r="C1809" i="11"/>
  <c r="I704" i="11"/>
  <c r="L699" i="12" s="1"/>
  <c r="K704" i="11"/>
  <c r="J704" i="11"/>
  <c r="M699" i="12" s="1"/>
  <c r="C1810" i="11"/>
  <c r="K705" i="11"/>
  <c r="J705" i="11"/>
  <c r="M700" i="12" s="1"/>
  <c r="I705" i="11"/>
  <c r="L700" i="12" s="1"/>
  <c r="C1811" i="11"/>
  <c r="K706" i="11"/>
  <c r="J706" i="11"/>
  <c r="M701" i="12" s="1"/>
  <c r="I706" i="11"/>
  <c r="L701" i="12" s="1"/>
  <c r="C1812" i="11"/>
  <c r="I707" i="11"/>
  <c r="L702" i="12" s="1"/>
  <c r="K707" i="11"/>
  <c r="J707" i="11"/>
  <c r="M702" i="12" s="1"/>
  <c r="C1813" i="11"/>
  <c r="K708" i="11"/>
  <c r="J708" i="11"/>
  <c r="M703" i="12" s="1"/>
  <c r="I708" i="11"/>
  <c r="L703" i="12" s="1"/>
  <c r="C1814" i="11"/>
  <c r="J709" i="11"/>
  <c r="M704" i="12" s="1"/>
  <c r="I709" i="11"/>
  <c r="L704" i="12" s="1"/>
  <c r="K709" i="11"/>
  <c r="C1815" i="11"/>
  <c r="K710" i="11"/>
  <c r="I710" i="11"/>
  <c r="L705" i="12" s="1"/>
  <c r="J710" i="11"/>
  <c r="M705" i="12" s="1"/>
  <c r="C1816" i="11"/>
  <c r="I711" i="11"/>
  <c r="L706" i="12" s="1"/>
  <c r="K711" i="11"/>
  <c r="J711" i="11"/>
  <c r="M706" i="12" s="1"/>
  <c r="C1817" i="11"/>
  <c r="K712" i="11"/>
  <c r="I712" i="11"/>
  <c r="L707" i="12" s="1"/>
  <c r="J712" i="11"/>
  <c r="M707" i="12" s="1"/>
  <c r="C1818" i="11"/>
  <c r="I713" i="11"/>
  <c r="L708" i="12" s="1"/>
  <c r="K713" i="11"/>
  <c r="J713" i="11"/>
  <c r="M708" i="12" s="1"/>
  <c r="C1819" i="11"/>
  <c r="I714" i="11"/>
  <c r="L709" i="12" s="1"/>
  <c r="K714" i="11"/>
  <c r="J714" i="11"/>
  <c r="M709" i="12" s="1"/>
  <c r="C1820" i="11"/>
  <c r="J715" i="11"/>
  <c r="M710" i="12" s="1"/>
  <c r="I715" i="11"/>
  <c r="L710" i="12" s="1"/>
  <c r="K715" i="11"/>
  <c r="C1821" i="11"/>
  <c r="K716" i="11"/>
  <c r="I716" i="11"/>
  <c r="L711" i="12" s="1"/>
  <c r="J716" i="11"/>
  <c r="M711" i="12" s="1"/>
  <c r="C1822" i="11"/>
  <c r="K717" i="11"/>
  <c r="I717" i="11"/>
  <c r="L712" i="12" s="1"/>
  <c r="J717" i="11"/>
  <c r="M712" i="12" s="1"/>
  <c r="C1823" i="11"/>
  <c r="K718" i="11"/>
  <c r="J718" i="11"/>
  <c r="M713" i="12" s="1"/>
  <c r="I718" i="11"/>
  <c r="L713" i="12" s="1"/>
  <c r="C1824" i="11"/>
  <c r="J719" i="11"/>
  <c r="M714" i="12" s="1"/>
  <c r="I719" i="11"/>
  <c r="L714" i="12" s="1"/>
  <c r="K719" i="11"/>
  <c r="C1825" i="11"/>
  <c r="I720" i="11"/>
  <c r="L715" i="12" s="1"/>
  <c r="K720" i="11"/>
  <c r="J720" i="11"/>
  <c r="M715" i="12" s="1"/>
  <c r="C1826" i="11"/>
  <c r="I721" i="11"/>
  <c r="L716" i="12" s="1"/>
  <c r="K721" i="11"/>
  <c r="J721" i="11"/>
  <c r="M716" i="12" s="1"/>
  <c r="C1827" i="11"/>
  <c r="J722" i="11"/>
  <c r="M717" i="12" s="1"/>
  <c r="I722" i="11"/>
  <c r="L717" i="12" s="1"/>
  <c r="K722" i="11"/>
  <c r="C1828" i="11"/>
  <c r="J723" i="11"/>
  <c r="M718" i="12" s="1"/>
  <c r="I723" i="11"/>
  <c r="L718" i="12" s="1"/>
  <c r="K723" i="11"/>
  <c r="C1829" i="11"/>
  <c r="I724" i="11"/>
  <c r="L719" i="12" s="1"/>
  <c r="K724" i="11"/>
  <c r="J724" i="11"/>
  <c r="M719" i="12" s="1"/>
  <c r="C1830" i="11"/>
  <c r="J725" i="11"/>
  <c r="M720" i="12" s="1"/>
  <c r="K725" i="11"/>
  <c r="I725" i="11"/>
  <c r="L720" i="12" s="1"/>
  <c r="C1831" i="11"/>
  <c r="I726" i="11"/>
  <c r="L721" i="12" s="1"/>
  <c r="K726" i="11"/>
  <c r="J726" i="11"/>
  <c r="M721" i="12" s="1"/>
  <c r="C1832" i="11"/>
  <c r="J727" i="11"/>
  <c r="M722" i="12" s="1"/>
  <c r="K727" i="11"/>
  <c r="I727" i="11"/>
  <c r="L722" i="12" s="1"/>
  <c r="C1833" i="11"/>
  <c r="I728" i="11"/>
  <c r="L723" i="12" s="1"/>
  <c r="K728" i="11"/>
  <c r="J728" i="11"/>
  <c r="M723" i="12" s="1"/>
  <c r="C1834" i="11"/>
  <c r="K729" i="11"/>
  <c r="J729" i="11"/>
  <c r="M724" i="12" s="1"/>
  <c r="I729" i="11"/>
  <c r="L724" i="12" s="1"/>
  <c r="C1835" i="11"/>
  <c r="I730" i="11"/>
  <c r="L725" i="12" s="1"/>
  <c r="J730" i="11"/>
  <c r="M725" i="12" s="1"/>
  <c r="K730" i="11"/>
  <c r="C1836" i="11"/>
  <c r="I731" i="11"/>
  <c r="L726" i="12" s="1"/>
  <c r="J731" i="11"/>
  <c r="M726" i="12" s="1"/>
  <c r="K731" i="11"/>
  <c r="C1837" i="11"/>
  <c r="I732" i="11"/>
  <c r="L727" i="12" s="1"/>
  <c r="K732" i="11"/>
  <c r="J732" i="11"/>
  <c r="M727" i="12" s="1"/>
  <c r="C1838" i="11"/>
  <c r="J733" i="11"/>
  <c r="M728" i="12" s="1"/>
  <c r="K733" i="11"/>
  <c r="I733" i="11"/>
  <c r="L728" i="12" s="1"/>
  <c r="C1839" i="11"/>
  <c r="I734" i="11"/>
  <c r="L729" i="12" s="1"/>
  <c r="J734" i="11"/>
  <c r="M729" i="12" s="1"/>
  <c r="K734" i="11"/>
  <c r="C1840" i="11"/>
  <c r="I735" i="11"/>
  <c r="L730" i="12" s="1"/>
  <c r="K735" i="11"/>
  <c r="J735" i="11"/>
  <c r="M730" i="12" s="1"/>
  <c r="C1841" i="11"/>
  <c r="J736" i="11"/>
  <c r="M731" i="12" s="1"/>
  <c r="K736" i="11"/>
  <c r="I736" i="11"/>
  <c r="L731" i="12" s="1"/>
  <c r="C1842" i="11"/>
  <c r="I737" i="11"/>
  <c r="L732" i="12" s="1"/>
  <c r="K737" i="11"/>
  <c r="J737" i="11"/>
  <c r="M732" i="12" s="1"/>
  <c r="C1843" i="11"/>
  <c r="J738" i="11"/>
  <c r="M733" i="12" s="1"/>
  <c r="K738" i="11"/>
  <c r="I738" i="11"/>
  <c r="L733" i="12" s="1"/>
  <c r="C1844" i="11"/>
  <c r="J739" i="11"/>
  <c r="M734" i="12" s="1"/>
  <c r="I739" i="11"/>
  <c r="L734" i="12" s="1"/>
  <c r="K739" i="11"/>
  <c r="C1845" i="11"/>
  <c r="K740" i="11"/>
  <c r="I740" i="11"/>
  <c r="L735" i="12" s="1"/>
  <c r="J740" i="11"/>
  <c r="M735" i="12" s="1"/>
  <c r="C1846" i="11"/>
  <c r="I741" i="11"/>
  <c r="L736" i="12" s="1"/>
  <c r="J741" i="11"/>
  <c r="M736" i="12" s="1"/>
  <c r="K741" i="11"/>
  <c r="C1847" i="11"/>
  <c r="I742" i="11"/>
  <c r="L737" i="12" s="1"/>
  <c r="K742" i="11"/>
  <c r="J742" i="11"/>
  <c r="M737" i="12" s="1"/>
  <c r="C1848" i="11"/>
  <c r="J743" i="11"/>
  <c r="M738" i="12" s="1"/>
  <c r="K743" i="11"/>
  <c r="I743" i="11"/>
  <c r="L738" i="12" s="1"/>
  <c r="C1849" i="11"/>
  <c r="I744" i="11"/>
  <c r="L739" i="12" s="1"/>
  <c r="K744" i="11"/>
  <c r="J744" i="11"/>
  <c r="M739" i="12" s="1"/>
  <c r="C1850" i="11"/>
  <c r="J745" i="11"/>
  <c r="M740" i="12" s="1"/>
  <c r="K745" i="11"/>
  <c r="I745" i="11"/>
  <c r="L740" i="12" s="1"/>
  <c r="C1851" i="11"/>
  <c r="J746" i="11"/>
  <c r="M741" i="12" s="1"/>
  <c r="I746" i="11"/>
  <c r="L741" i="12" s="1"/>
  <c r="K746" i="11"/>
  <c r="C1852" i="11"/>
  <c r="K747" i="11"/>
  <c r="I747" i="11"/>
  <c r="L742" i="12" s="1"/>
  <c r="J747" i="11"/>
  <c r="M742" i="12" s="1"/>
  <c r="C1853" i="11"/>
  <c r="I748" i="11"/>
  <c r="L743" i="12" s="1"/>
  <c r="J748" i="11"/>
  <c r="M743" i="12" s="1"/>
  <c r="K748" i="11"/>
  <c r="C1854" i="11"/>
  <c r="J749" i="11"/>
  <c r="M744" i="12" s="1"/>
  <c r="K749" i="11"/>
  <c r="I749" i="11"/>
  <c r="L744" i="12" s="1"/>
  <c r="C1855" i="11"/>
  <c r="K750" i="11"/>
  <c r="J750" i="11"/>
  <c r="M745" i="12" s="1"/>
  <c r="I750" i="11"/>
  <c r="L745" i="12" s="1"/>
  <c r="C1856" i="11"/>
  <c r="K751" i="11"/>
  <c r="J751" i="11"/>
  <c r="M746" i="12" s="1"/>
  <c r="I751" i="11"/>
  <c r="L746" i="12" s="1"/>
  <c r="C1857" i="11"/>
  <c r="I752" i="11"/>
  <c r="L747" i="12" s="1"/>
  <c r="J752" i="11"/>
  <c r="M747" i="12" s="1"/>
  <c r="K752" i="11"/>
  <c r="C1858" i="11"/>
  <c r="J753" i="11"/>
  <c r="M748" i="12" s="1"/>
  <c r="K753" i="11"/>
  <c r="I753" i="11"/>
  <c r="L748" i="12" s="1"/>
  <c r="C1859" i="11"/>
  <c r="K754" i="11"/>
  <c r="I754" i="11"/>
  <c r="L749" i="12" s="1"/>
  <c r="J754" i="11"/>
  <c r="M749" i="12" s="1"/>
  <c r="C1860" i="11"/>
  <c r="K755" i="11"/>
  <c r="I755" i="11"/>
  <c r="L750" i="12" s="1"/>
  <c r="J755" i="11"/>
  <c r="M750" i="12" s="1"/>
  <c r="C1861" i="11"/>
  <c r="I756" i="11"/>
  <c r="L751" i="12" s="1"/>
  <c r="K756" i="11"/>
  <c r="J756" i="11"/>
  <c r="M751" i="12" s="1"/>
  <c r="C1862" i="11"/>
  <c r="J757" i="11"/>
  <c r="M752" i="12" s="1"/>
  <c r="I757" i="11"/>
  <c r="L752" i="12" s="1"/>
  <c r="K757" i="11"/>
  <c r="C1863" i="11"/>
  <c r="K758" i="11"/>
  <c r="J758" i="11"/>
  <c r="M753" i="12" s="1"/>
  <c r="I758" i="11"/>
  <c r="L753" i="12" s="1"/>
  <c r="C1864" i="11"/>
  <c r="K759" i="11"/>
  <c r="J759" i="11"/>
  <c r="M754" i="12" s="1"/>
  <c r="I759" i="11"/>
  <c r="L754" i="12" s="1"/>
  <c r="C1865" i="11"/>
  <c r="I760" i="11"/>
  <c r="L755" i="12" s="1"/>
  <c r="J760" i="11"/>
  <c r="M755" i="12" s="1"/>
  <c r="K760" i="11"/>
  <c r="C1866" i="11"/>
  <c r="I761" i="11"/>
  <c r="L756" i="12" s="1"/>
  <c r="J761" i="11"/>
  <c r="M756" i="12" s="1"/>
  <c r="K761" i="11"/>
  <c r="C1867" i="11"/>
  <c r="K762" i="11"/>
  <c r="I762" i="11"/>
  <c r="L757" i="12" s="1"/>
  <c r="J762" i="11"/>
  <c r="M757" i="12" s="1"/>
  <c r="C1868" i="11"/>
  <c r="J763" i="11"/>
  <c r="M758" i="12" s="1"/>
  <c r="K763" i="11"/>
  <c r="I763" i="11"/>
  <c r="L758" i="12" s="1"/>
  <c r="C1869" i="11"/>
  <c r="J764" i="11"/>
  <c r="M759" i="12" s="1"/>
  <c r="I764" i="11"/>
  <c r="L759" i="12" s="1"/>
  <c r="K764" i="11"/>
  <c r="C1870" i="11"/>
  <c r="K765" i="11"/>
  <c r="I765" i="11"/>
  <c r="L760" i="12" s="1"/>
  <c r="J765" i="11"/>
  <c r="M760" i="12" s="1"/>
  <c r="C1871" i="11"/>
  <c r="I766" i="11"/>
  <c r="L761" i="12" s="1"/>
  <c r="K766" i="11"/>
  <c r="J766" i="11"/>
  <c r="M761" i="12" s="1"/>
  <c r="C1872" i="11"/>
  <c r="I767" i="11"/>
  <c r="L762" i="12" s="1"/>
  <c r="K767" i="11"/>
  <c r="J767" i="11"/>
  <c r="M762" i="12" s="1"/>
  <c r="C1873" i="11"/>
  <c r="I768" i="11"/>
  <c r="L763" i="12" s="1"/>
  <c r="K768" i="11"/>
  <c r="J768" i="11"/>
  <c r="M763" i="12" s="1"/>
  <c r="C1874" i="11"/>
  <c r="K769" i="11"/>
  <c r="J769" i="11"/>
  <c r="M764" i="12" s="1"/>
  <c r="I769" i="11"/>
  <c r="L764" i="12" s="1"/>
  <c r="C1875" i="11"/>
  <c r="I770" i="11"/>
  <c r="L765" i="12" s="1"/>
  <c r="K770" i="11"/>
  <c r="J770" i="11"/>
  <c r="M765" i="12" s="1"/>
  <c r="C1876" i="11"/>
  <c r="K771" i="11"/>
  <c r="I771" i="11"/>
  <c r="L766" i="12" s="1"/>
  <c r="J771" i="11"/>
  <c r="M766" i="12" s="1"/>
  <c r="C1877" i="11"/>
  <c r="I772" i="11"/>
  <c r="L767" i="12" s="1"/>
  <c r="K772" i="11"/>
  <c r="J772" i="11"/>
  <c r="M767" i="12" s="1"/>
  <c r="C1878" i="11"/>
  <c r="J773" i="11"/>
  <c r="M768" i="12" s="1"/>
  <c r="I773" i="11"/>
  <c r="L768" i="12" s="1"/>
  <c r="K773" i="11"/>
  <c r="C1879" i="11"/>
  <c r="I774" i="11"/>
  <c r="L769" i="12" s="1"/>
  <c r="J774" i="11"/>
  <c r="M769" i="12" s="1"/>
  <c r="K774" i="11"/>
  <c r="C1880" i="11"/>
  <c r="I775" i="11"/>
  <c r="L770" i="12" s="1"/>
  <c r="J775" i="11"/>
  <c r="M770" i="12" s="1"/>
  <c r="K775" i="11"/>
  <c r="C1881" i="11"/>
  <c r="I776" i="11"/>
  <c r="L771" i="12" s="1"/>
  <c r="J776" i="11"/>
  <c r="M771" i="12" s="1"/>
  <c r="K776" i="11"/>
  <c r="C1882" i="11"/>
  <c r="K777" i="11"/>
  <c r="J777" i="11"/>
  <c r="M772" i="12" s="1"/>
  <c r="I777" i="11"/>
  <c r="L772" i="12" s="1"/>
  <c r="C1883" i="11"/>
  <c r="I778" i="11"/>
  <c r="L773" i="12" s="1"/>
  <c r="K778" i="11"/>
  <c r="J778" i="11"/>
  <c r="M773" i="12" s="1"/>
  <c r="C1884" i="11"/>
  <c r="K779" i="11"/>
  <c r="I779" i="11"/>
  <c r="L774" i="12" s="1"/>
  <c r="J779" i="11"/>
  <c r="M774" i="12" s="1"/>
  <c r="C1885" i="11"/>
  <c r="K780" i="11"/>
  <c r="I780" i="11"/>
  <c r="L775" i="12" s="1"/>
  <c r="J780" i="11"/>
  <c r="M775" i="12" s="1"/>
  <c r="C1886" i="11"/>
  <c r="I781" i="11"/>
  <c r="L776" i="12" s="1"/>
  <c r="J781" i="11"/>
  <c r="M776" i="12" s="1"/>
  <c r="K781" i="11"/>
  <c r="C1887" i="11"/>
  <c r="K782" i="11"/>
  <c r="I782" i="11"/>
  <c r="L777" i="12" s="1"/>
  <c r="J782" i="11"/>
  <c r="M777" i="12" s="1"/>
  <c r="C1888" i="11"/>
  <c r="I783" i="11"/>
  <c r="L778" i="12" s="1"/>
  <c r="J783" i="11"/>
  <c r="M778" i="12" s="1"/>
  <c r="K783" i="11"/>
  <c r="C1889" i="11"/>
  <c r="I784" i="11"/>
  <c r="L779" i="12" s="1"/>
  <c r="K784" i="11"/>
  <c r="J784" i="11"/>
  <c r="M779" i="12" s="1"/>
  <c r="C1890" i="11"/>
  <c r="J785" i="11"/>
  <c r="M780" i="12" s="1"/>
  <c r="I785" i="11"/>
  <c r="L780" i="12" s="1"/>
  <c r="K785" i="11"/>
  <c r="C1891" i="11"/>
  <c r="I786" i="11"/>
  <c r="L781" i="12" s="1"/>
  <c r="K786" i="11"/>
  <c r="J786" i="11"/>
  <c r="M781" i="12" s="1"/>
  <c r="C1892" i="11"/>
  <c r="K787" i="11"/>
  <c r="J787" i="11"/>
  <c r="M782" i="12" s="1"/>
  <c r="I787" i="11"/>
  <c r="L782" i="12" s="1"/>
  <c r="C1893" i="11"/>
  <c r="I788" i="11"/>
  <c r="L783" i="12" s="1"/>
  <c r="J788" i="11"/>
  <c r="M783" i="12" s="1"/>
  <c r="K788" i="11"/>
  <c r="C1894" i="11"/>
  <c r="I789" i="11"/>
  <c r="L784" i="12" s="1"/>
  <c r="K789" i="11"/>
  <c r="J789" i="11"/>
  <c r="M784" i="12" s="1"/>
  <c r="C1895" i="11"/>
  <c r="J790" i="11"/>
  <c r="M785" i="12" s="1"/>
  <c r="I790" i="11"/>
  <c r="L785" i="12" s="1"/>
  <c r="K790" i="11"/>
  <c r="C1896" i="11"/>
  <c r="I791" i="11"/>
  <c r="L786" i="12" s="1"/>
  <c r="K791" i="11"/>
  <c r="J791" i="11"/>
  <c r="M786" i="12" s="1"/>
  <c r="C1897" i="11"/>
  <c r="I792" i="11"/>
  <c r="L787" i="12" s="1"/>
  <c r="K792" i="11"/>
  <c r="J792" i="11"/>
  <c r="M787" i="12" s="1"/>
  <c r="C1898" i="11"/>
  <c r="K793" i="11"/>
  <c r="I793" i="11"/>
  <c r="L788" i="12" s="1"/>
  <c r="J793" i="11"/>
  <c r="M788" i="12" s="1"/>
  <c r="C1899" i="11"/>
  <c r="J794" i="11"/>
  <c r="M789" i="12" s="1"/>
  <c r="I794" i="11"/>
  <c r="L789" i="12" s="1"/>
  <c r="K794" i="11"/>
  <c r="C1900" i="11"/>
  <c r="J795" i="11"/>
  <c r="M790" i="12" s="1"/>
  <c r="K795" i="11"/>
  <c r="I795" i="11"/>
  <c r="L790" i="12" s="1"/>
  <c r="C1901" i="11"/>
  <c r="J796" i="11"/>
  <c r="M791" i="12" s="1"/>
  <c r="K796" i="11"/>
  <c r="I796" i="11"/>
  <c r="L791" i="12" s="1"/>
  <c r="C1902" i="11"/>
  <c r="J797" i="11"/>
  <c r="M792" i="12" s="1"/>
  <c r="I797" i="11"/>
  <c r="L792" i="12" s="1"/>
  <c r="K797" i="11"/>
  <c r="C1903" i="11"/>
  <c r="K798" i="11"/>
  <c r="I798" i="11"/>
  <c r="L793" i="12" s="1"/>
  <c r="J798" i="11"/>
  <c r="M793" i="12" s="1"/>
  <c r="C1904" i="11"/>
  <c r="I799" i="11"/>
  <c r="L794" i="12" s="1"/>
  <c r="J799" i="11"/>
  <c r="M794" i="12" s="1"/>
  <c r="K799" i="11"/>
  <c r="C1905" i="11"/>
  <c r="J800" i="11"/>
  <c r="M795" i="12" s="1"/>
  <c r="I800" i="11"/>
  <c r="L795" i="12" s="1"/>
  <c r="K800" i="11"/>
  <c r="C1906" i="11"/>
  <c r="K801" i="11"/>
  <c r="J801" i="11"/>
  <c r="M796" i="12" s="1"/>
  <c r="I801" i="11"/>
  <c r="L796" i="12" s="1"/>
  <c r="C1907" i="11"/>
  <c r="I802" i="11"/>
  <c r="L797" i="12" s="1"/>
  <c r="J802" i="11"/>
  <c r="M797" i="12" s="1"/>
  <c r="K802" i="11"/>
  <c r="C1908" i="11"/>
  <c r="J803" i="11"/>
  <c r="M798" i="12" s="1"/>
  <c r="I803" i="11"/>
  <c r="L798" i="12" s="1"/>
  <c r="K803" i="11"/>
  <c r="C1909" i="11"/>
  <c r="J804" i="11"/>
  <c r="M799" i="12" s="1"/>
  <c r="K804" i="11"/>
  <c r="I804" i="11"/>
  <c r="L799" i="12" s="1"/>
  <c r="C1910" i="11"/>
  <c r="J805" i="11"/>
  <c r="M800" i="12" s="1"/>
  <c r="K805" i="11"/>
  <c r="I805" i="11"/>
  <c r="L800" i="12" s="1"/>
  <c r="C1911" i="11"/>
  <c r="J806" i="11"/>
  <c r="M801" i="12" s="1"/>
  <c r="K806" i="11"/>
  <c r="I806" i="11"/>
  <c r="L801" i="12" s="1"/>
  <c r="C1912" i="11"/>
  <c r="I807" i="11"/>
  <c r="L802" i="12" s="1"/>
  <c r="J807" i="11"/>
  <c r="M802" i="12" s="1"/>
  <c r="K807" i="11"/>
  <c r="C1913" i="11"/>
  <c r="J808" i="11"/>
  <c r="M803" i="12" s="1"/>
  <c r="I808" i="11"/>
  <c r="L803" i="12" s="1"/>
  <c r="K808" i="11"/>
  <c r="C1914" i="11"/>
  <c r="I809" i="11"/>
  <c r="L804" i="12" s="1"/>
  <c r="K809" i="11"/>
  <c r="J809" i="11"/>
  <c r="M804" i="12" s="1"/>
  <c r="C1915" i="11"/>
  <c r="K810" i="11"/>
  <c r="J810" i="11"/>
  <c r="M805" i="12" s="1"/>
  <c r="I810" i="11"/>
  <c r="L805" i="12" s="1"/>
  <c r="C1916" i="11"/>
  <c r="K811" i="11"/>
  <c r="I811" i="11"/>
  <c r="L806" i="12" s="1"/>
  <c r="J811" i="11"/>
  <c r="M806" i="12" s="1"/>
  <c r="C1917" i="11"/>
  <c r="J812" i="11"/>
  <c r="M807" i="12" s="1"/>
  <c r="I812" i="11"/>
  <c r="L807" i="12" s="1"/>
  <c r="K812" i="11"/>
  <c r="C1918" i="11"/>
  <c r="J813" i="11"/>
  <c r="M808" i="12" s="1"/>
  <c r="I813" i="11"/>
  <c r="L808" i="12" s="1"/>
  <c r="K813" i="11"/>
  <c r="C1919" i="11"/>
  <c r="K814" i="11"/>
  <c r="I814" i="11"/>
  <c r="L809" i="12" s="1"/>
  <c r="J814" i="11"/>
  <c r="M809" i="12" s="1"/>
  <c r="C1920" i="11"/>
  <c r="I815" i="11"/>
  <c r="L810" i="12" s="1"/>
  <c r="J815" i="11"/>
  <c r="M810" i="12" s="1"/>
  <c r="K815" i="11"/>
  <c r="C1921" i="11"/>
  <c r="I816" i="11"/>
  <c r="L811" i="12" s="1"/>
  <c r="K816" i="11"/>
  <c r="J816" i="11"/>
  <c r="M811" i="12" s="1"/>
  <c r="C1922" i="11"/>
  <c r="I817" i="11"/>
  <c r="L812" i="12" s="1"/>
  <c r="J817" i="11"/>
  <c r="M812" i="12" s="1"/>
  <c r="K817" i="11"/>
  <c r="C1923" i="11"/>
  <c r="I818" i="11"/>
  <c r="L813" i="12" s="1"/>
  <c r="K818" i="11"/>
  <c r="J818" i="11"/>
  <c r="M813" i="12" s="1"/>
  <c r="C1924" i="11"/>
  <c r="J819" i="11"/>
  <c r="M814" i="12" s="1"/>
  <c r="K819" i="11"/>
  <c r="I819" i="11"/>
  <c r="L814" i="12" s="1"/>
  <c r="C1925" i="11"/>
  <c r="J820" i="11"/>
  <c r="M815" i="12" s="1"/>
  <c r="K820" i="11"/>
  <c r="I820" i="11"/>
  <c r="L815" i="12" s="1"/>
  <c r="C1926" i="11"/>
  <c r="J821" i="11"/>
  <c r="M816" i="12" s="1"/>
  <c r="K821" i="11"/>
  <c r="I821" i="11"/>
  <c r="L816" i="12" s="1"/>
  <c r="C1927" i="11"/>
  <c r="K822" i="11"/>
  <c r="I822" i="11"/>
  <c r="L817" i="12" s="1"/>
  <c r="J822" i="11"/>
  <c r="M817" i="12" s="1"/>
  <c r="C1928" i="11"/>
  <c r="K823" i="11"/>
  <c r="I823" i="11"/>
  <c r="L818" i="12" s="1"/>
  <c r="J823" i="11"/>
  <c r="M818" i="12" s="1"/>
  <c r="C1929" i="11"/>
  <c r="J824" i="11"/>
  <c r="M819" i="12" s="1"/>
  <c r="I824" i="11"/>
  <c r="L819" i="12" s="1"/>
  <c r="K824" i="11"/>
  <c r="C1930" i="11"/>
  <c r="I825" i="11"/>
  <c r="L820" i="12" s="1"/>
  <c r="J825" i="11"/>
  <c r="M820" i="12" s="1"/>
  <c r="K825" i="11"/>
  <c r="C1931" i="11"/>
  <c r="J826" i="11"/>
  <c r="M821" i="12" s="1"/>
  <c r="K826" i="11"/>
  <c r="I826" i="11"/>
  <c r="L821" i="12" s="1"/>
  <c r="C1932" i="11"/>
  <c r="I827" i="11"/>
  <c r="L822" i="12" s="1"/>
  <c r="K827" i="11"/>
  <c r="J827" i="11"/>
  <c r="M822" i="12" s="1"/>
  <c r="C1933" i="11"/>
  <c r="J828" i="11"/>
  <c r="M823" i="12" s="1"/>
  <c r="K828" i="11"/>
  <c r="I828" i="11"/>
  <c r="L823" i="12" s="1"/>
  <c r="C1934" i="11"/>
  <c r="K829" i="11"/>
  <c r="I829" i="11"/>
  <c r="L824" i="12" s="1"/>
  <c r="J829" i="11"/>
  <c r="M824" i="12" s="1"/>
  <c r="C1935" i="11"/>
  <c r="J830" i="11"/>
  <c r="M825" i="12" s="1"/>
  <c r="I830" i="11"/>
  <c r="L825" i="12" s="1"/>
  <c r="K830" i="11"/>
  <c r="C1936" i="11"/>
  <c r="J831" i="11"/>
  <c r="M826" i="12" s="1"/>
  <c r="I831" i="11"/>
  <c r="L826" i="12" s="1"/>
  <c r="K831" i="11"/>
  <c r="C1937" i="11"/>
  <c r="I832" i="11"/>
  <c r="L827" i="12" s="1"/>
  <c r="J832" i="11"/>
  <c r="M827" i="12" s="1"/>
  <c r="K832" i="11"/>
  <c r="C1938" i="11"/>
  <c r="I833" i="11"/>
  <c r="L828" i="12" s="1"/>
  <c r="J833" i="11"/>
  <c r="M828" i="12" s="1"/>
  <c r="K833" i="11"/>
  <c r="C1939" i="11"/>
  <c r="J834" i="11"/>
  <c r="M829" i="12" s="1"/>
  <c r="K834" i="11"/>
  <c r="I834" i="11"/>
  <c r="L829" i="12" s="1"/>
  <c r="C1940" i="11"/>
  <c r="J835" i="11"/>
  <c r="M830" i="12" s="1"/>
  <c r="K835" i="11"/>
  <c r="I835" i="11"/>
  <c r="L830" i="12" s="1"/>
  <c r="C1941" i="11"/>
  <c r="J836" i="11"/>
  <c r="M831" i="12" s="1"/>
  <c r="I836" i="11"/>
  <c r="L831" i="12" s="1"/>
  <c r="K836" i="11"/>
  <c r="C1942" i="11"/>
  <c r="J837" i="11"/>
  <c r="M832" i="12" s="1"/>
  <c r="K837" i="11"/>
  <c r="I837" i="11"/>
  <c r="L832" i="12" s="1"/>
  <c r="C1943" i="11"/>
  <c r="K838" i="11"/>
  <c r="I838" i="11"/>
  <c r="L833" i="12" s="1"/>
  <c r="J838" i="11"/>
  <c r="M833" i="12" s="1"/>
  <c r="C1944" i="11"/>
  <c r="K839" i="11"/>
  <c r="J839" i="11"/>
  <c r="M834" i="12" s="1"/>
  <c r="I839" i="11"/>
  <c r="L834" i="12" s="1"/>
  <c r="C1945" i="11"/>
  <c r="I840" i="11"/>
  <c r="L835" i="12" s="1"/>
  <c r="J840" i="11"/>
  <c r="M835" i="12" s="1"/>
  <c r="K840" i="11"/>
  <c r="C1946" i="11"/>
  <c r="K841" i="11"/>
  <c r="I841" i="11"/>
  <c r="L836" i="12" s="1"/>
  <c r="J841" i="11"/>
  <c r="M836" i="12" s="1"/>
  <c r="C1947" i="11"/>
  <c r="I842" i="11"/>
  <c r="L837" i="12" s="1"/>
  <c r="K842" i="11"/>
  <c r="J842" i="11"/>
  <c r="M837" i="12" s="1"/>
  <c r="C1948" i="11"/>
  <c r="K843" i="11"/>
  <c r="J843" i="11"/>
  <c r="M838" i="12" s="1"/>
  <c r="I843" i="11"/>
  <c r="L838" i="12" s="1"/>
  <c r="C1949" i="11"/>
  <c r="I844" i="11"/>
  <c r="L839" i="12" s="1"/>
  <c r="J844" i="11"/>
  <c r="M839" i="12" s="1"/>
  <c r="K844" i="11"/>
  <c r="C1950" i="11"/>
  <c r="K845" i="11"/>
  <c r="I845" i="11"/>
  <c r="L840" i="12" s="1"/>
  <c r="J845" i="11"/>
  <c r="M840" i="12" s="1"/>
  <c r="C1951" i="11"/>
  <c r="I846" i="11"/>
  <c r="L841" i="12" s="1"/>
  <c r="J846" i="11"/>
  <c r="M841" i="12" s="1"/>
  <c r="K846" i="11"/>
  <c r="C1952" i="11"/>
  <c r="K847" i="11"/>
  <c r="I847" i="11"/>
  <c r="L842" i="12" s="1"/>
  <c r="J847" i="11"/>
  <c r="M842" i="12" s="1"/>
  <c r="C1953" i="11"/>
  <c r="K848" i="11"/>
  <c r="J848" i="11"/>
  <c r="M843" i="12" s="1"/>
  <c r="I848" i="11"/>
  <c r="L843" i="12" s="1"/>
  <c r="C1954" i="11"/>
  <c r="K849" i="11"/>
  <c r="J849" i="11"/>
  <c r="M844" i="12" s="1"/>
  <c r="I849" i="11"/>
  <c r="L844" i="12" s="1"/>
  <c r="C1955" i="11"/>
  <c r="I850" i="11"/>
  <c r="L845" i="12" s="1"/>
  <c r="J850" i="11"/>
  <c r="M845" i="12" s="1"/>
  <c r="K850" i="11"/>
  <c r="C1956" i="11"/>
  <c r="J851" i="11"/>
  <c r="M846" i="12" s="1"/>
  <c r="I851" i="11"/>
  <c r="L846" i="12" s="1"/>
  <c r="K851" i="11"/>
  <c r="C1957" i="11"/>
  <c r="K852" i="11"/>
  <c r="J852" i="11"/>
  <c r="M847" i="12" s="1"/>
  <c r="I852" i="11"/>
  <c r="L847" i="12" s="1"/>
  <c r="C1958" i="11"/>
  <c r="I853" i="11"/>
  <c r="L848" i="12" s="1"/>
  <c r="K853" i="11"/>
  <c r="J853" i="11"/>
  <c r="M848" i="12" s="1"/>
  <c r="C1959" i="11"/>
  <c r="K854" i="11"/>
  <c r="J854" i="11"/>
  <c r="M849" i="12" s="1"/>
  <c r="I854" i="11"/>
  <c r="L849" i="12" s="1"/>
  <c r="C1960" i="11"/>
  <c r="I855" i="11"/>
  <c r="L850" i="12" s="1"/>
  <c r="K855" i="11"/>
  <c r="J855" i="11"/>
  <c r="M850" i="12" s="1"/>
  <c r="C1961" i="11"/>
  <c r="I856" i="11"/>
  <c r="L851" i="12" s="1"/>
  <c r="K856" i="11"/>
  <c r="J856" i="11"/>
  <c r="M851" i="12" s="1"/>
  <c r="C1962" i="11"/>
  <c r="J857" i="11"/>
  <c r="M852" i="12" s="1"/>
  <c r="K857" i="11"/>
  <c r="I857" i="11"/>
  <c r="L852" i="12" s="1"/>
  <c r="C1963" i="11"/>
  <c r="K858" i="11"/>
  <c r="I858" i="11"/>
  <c r="L853" i="12" s="1"/>
  <c r="J858" i="11"/>
  <c r="M853" i="12" s="1"/>
  <c r="C1964" i="11"/>
  <c r="K859" i="11"/>
  <c r="J859" i="11"/>
  <c r="M854" i="12" s="1"/>
  <c r="I859" i="11"/>
  <c r="L854" i="12" s="1"/>
  <c r="C1965" i="11"/>
  <c r="I860" i="11"/>
  <c r="L855" i="12" s="1"/>
  <c r="J860" i="11"/>
  <c r="M855" i="12" s="1"/>
  <c r="K860" i="11"/>
  <c r="C1966" i="11"/>
  <c r="K861" i="11"/>
  <c r="J861" i="11"/>
  <c r="M856" i="12" s="1"/>
  <c r="I861" i="11"/>
  <c r="L856" i="12" s="1"/>
  <c r="C1967" i="11"/>
  <c r="K862" i="11"/>
  <c r="I862" i="11"/>
  <c r="L857" i="12" s="1"/>
  <c r="J862" i="11"/>
  <c r="M857" i="12" s="1"/>
  <c r="C1968" i="11"/>
  <c r="K863" i="11"/>
  <c r="I863" i="11"/>
  <c r="L858" i="12" s="1"/>
  <c r="J863" i="11"/>
  <c r="M858" i="12" s="1"/>
  <c r="C1969" i="11"/>
  <c r="I864" i="11"/>
  <c r="L859" i="12" s="1"/>
  <c r="J864" i="11"/>
  <c r="M859" i="12" s="1"/>
  <c r="K864" i="11"/>
  <c r="C1970" i="11"/>
  <c r="J865" i="11"/>
  <c r="M860" i="12" s="1"/>
  <c r="I865" i="11"/>
  <c r="L860" i="12" s="1"/>
  <c r="K865" i="11"/>
  <c r="C1971" i="11"/>
  <c r="J866" i="11"/>
  <c r="M861" i="12" s="1"/>
  <c r="I866" i="11"/>
  <c r="L861" i="12" s="1"/>
  <c r="K866" i="11"/>
  <c r="C1972" i="11"/>
  <c r="I867" i="11"/>
  <c r="L862" i="12" s="1"/>
  <c r="K867" i="11"/>
  <c r="J867" i="11"/>
  <c r="M862" i="12" s="1"/>
  <c r="C1973" i="11"/>
  <c r="I868" i="11"/>
  <c r="L863" i="12" s="1"/>
  <c r="K868" i="11"/>
  <c r="J868" i="11"/>
  <c r="M863" i="12" s="1"/>
  <c r="C1974" i="11"/>
  <c r="I869" i="11"/>
  <c r="L864" i="12" s="1"/>
  <c r="J869" i="11"/>
  <c r="M864" i="12" s="1"/>
  <c r="K869" i="11"/>
  <c r="C1975" i="11"/>
  <c r="I870" i="11"/>
  <c r="L865" i="12" s="1"/>
  <c r="J870" i="11"/>
  <c r="M865" i="12" s="1"/>
  <c r="K870" i="11"/>
  <c r="C1976" i="11"/>
  <c r="K871" i="11"/>
  <c r="J871" i="11"/>
  <c r="M866" i="12" s="1"/>
  <c r="I871" i="11"/>
  <c r="L866" i="12" s="1"/>
  <c r="C1977" i="11"/>
  <c r="J872" i="11"/>
  <c r="M867" i="12" s="1"/>
  <c r="K872" i="11"/>
  <c r="I872" i="11"/>
  <c r="L867" i="12" s="1"/>
  <c r="C1978" i="11"/>
  <c r="J873" i="11"/>
  <c r="M868" i="12" s="1"/>
  <c r="K873" i="11"/>
  <c r="I873" i="11"/>
  <c r="L868" i="12" s="1"/>
  <c r="J874" i="11"/>
  <c r="M869" i="12" s="1"/>
  <c r="I874" i="11"/>
  <c r="L869" i="12" s="1"/>
  <c r="AR28" i="9"/>
  <c r="AR33" i="9"/>
  <c r="AP57" i="9"/>
  <c r="AR10" i="9"/>
  <c r="AR21" i="9"/>
  <c r="AP54" i="9"/>
  <c r="AR26" i="9"/>
  <c r="AR7" i="9"/>
  <c r="AR20" i="9"/>
  <c r="AR23" i="9"/>
  <c r="AP58" i="9"/>
  <c r="AR9" i="9"/>
  <c r="AR13" i="9"/>
  <c r="AP38" i="9"/>
  <c r="AP53" i="9"/>
  <c r="AR8" i="9"/>
  <c r="AR5" i="9"/>
  <c r="AR25" i="9"/>
  <c r="AR31" i="9"/>
  <c r="AR32" i="9"/>
  <c r="AN92" i="9"/>
  <c r="AN94" i="9"/>
  <c r="AN154" i="9"/>
  <c r="AN155" i="9"/>
  <c r="AN156" i="9"/>
  <c r="AN157" i="9"/>
  <c r="AN159" i="9"/>
  <c r="AN160" i="9"/>
  <c r="AN162" i="9"/>
  <c r="AN163" i="9"/>
  <c r="AN164" i="9"/>
  <c r="AN165" i="9"/>
  <c r="AN166" i="9"/>
  <c r="AN168" i="9"/>
  <c r="AN169" i="9"/>
  <c r="AN170" i="9"/>
  <c r="AN171" i="9"/>
  <c r="AN172" i="9"/>
  <c r="AN173" i="9"/>
  <c r="AN174" i="9"/>
  <c r="AN175" i="9"/>
  <c r="AN176" i="9"/>
  <c r="AN177" i="9"/>
  <c r="AN179" i="9"/>
  <c r="AN180" i="9"/>
  <c r="AN181" i="9"/>
  <c r="AN182" i="9"/>
  <c r="AN183" i="9"/>
  <c r="AN185" i="9"/>
  <c r="AN186" i="9"/>
  <c r="AN188" i="9"/>
  <c r="AN189" i="9"/>
  <c r="AN194" i="9"/>
  <c r="AN195" i="9"/>
  <c r="AN198" i="9"/>
  <c r="AN199" i="9"/>
  <c r="AN200" i="9"/>
  <c r="AN202" i="9"/>
  <c r="AN203" i="9"/>
  <c r="AN204" i="9"/>
  <c r="AN205" i="9"/>
  <c r="AN210" i="9"/>
  <c r="AN214" i="9"/>
  <c r="AN215" i="9"/>
  <c r="AN216" i="9"/>
  <c r="AN219" i="9"/>
  <c r="AN220" i="9"/>
  <c r="AN221" i="9"/>
  <c r="AN222" i="9"/>
  <c r="AN223" i="9"/>
  <c r="AN224" i="9"/>
  <c r="AN226" i="9"/>
  <c r="AN227" i="9"/>
  <c r="AN228" i="9"/>
  <c r="AN229" i="9"/>
  <c r="AN230" i="9"/>
  <c r="AN231" i="9"/>
  <c r="AN232" i="9"/>
  <c r="AN234" i="9"/>
  <c r="AN235" i="9"/>
  <c r="AN237" i="9"/>
  <c r="AN238" i="9"/>
  <c r="AN239" i="9"/>
  <c r="AN240" i="9"/>
  <c r="AN243" i="9"/>
  <c r="AN244" i="9"/>
  <c r="AN246" i="9"/>
  <c r="AN248" i="9"/>
  <c r="AN249" i="9"/>
  <c r="AN250" i="9"/>
  <c r="AN253" i="9"/>
  <c r="AN257" i="9"/>
  <c r="AN259" i="9"/>
  <c r="AN260" i="9"/>
  <c r="AN261" i="9"/>
  <c r="AN262" i="9"/>
  <c r="AN263" i="9"/>
  <c r="AN264" i="9"/>
  <c r="AN266" i="9"/>
  <c r="AN267" i="9"/>
  <c r="AN270" i="9"/>
  <c r="AN272" i="9"/>
  <c r="AN273" i="9"/>
  <c r="AN275" i="9"/>
  <c r="AN276" i="9"/>
  <c r="AN277" i="9"/>
  <c r="AN278" i="9"/>
  <c r="AN279" i="9"/>
  <c r="AN280" i="9"/>
  <c r="AN281" i="9"/>
  <c r="AN282" i="9"/>
  <c r="AN283" i="9"/>
  <c r="AN284" i="9"/>
  <c r="AN285" i="9"/>
  <c r="AN286" i="9"/>
  <c r="AN288" i="9"/>
  <c r="AN289" i="9"/>
  <c r="AN291" i="9"/>
  <c r="AN292" i="9"/>
  <c r="AN293" i="9"/>
  <c r="AN296" i="9"/>
  <c r="AN297" i="9"/>
  <c r="AN298" i="9"/>
  <c r="AN299" i="9"/>
  <c r="AN300" i="9"/>
  <c r="AN301" i="9"/>
  <c r="AN302" i="9"/>
  <c r="AN303" i="9"/>
  <c r="AN305" i="9"/>
  <c r="I461" i="10"/>
  <c r="H461" i="10"/>
  <c r="I460" i="10"/>
  <c r="H460" i="10"/>
  <c r="I459" i="10"/>
  <c r="H459" i="10"/>
  <c r="I458" i="10"/>
  <c r="H458" i="10"/>
  <c r="I457" i="10"/>
  <c r="H457" i="10"/>
  <c r="I456" i="10"/>
  <c r="H456" i="10"/>
  <c r="I455" i="10"/>
  <c r="H455" i="10"/>
  <c r="I454" i="10"/>
  <c r="H454" i="10"/>
  <c r="I453" i="10"/>
  <c r="H453" i="10"/>
  <c r="I452" i="10"/>
  <c r="H452" i="10"/>
  <c r="I451" i="10"/>
  <c r="H451" i="10"/>
  <c r="I450" i="10"/>
  <c r="H450" i="10"/>
  <c r="I449" i="10"/>
  <c r="H449" i="10"/>
  <c r="I448" i="10"/>
  <c r="H448" i="10"/>
  <c r="I447" i="10"/>
  <c r="H447" i="10"/>
  <c r="I446" i="10"/>
  <c r="H446" i="10"/>
  <c r="I445" i="10"/>
  <c r="H445" i="10"/>
  <c r="I444" i="10"/>
  <c r="H444" i="10"/>
  <c r="I443" i="10"/>
  <c r="H443" i="10"/>
  <c r="I442" i="10"/>
  <c r="H442" i="10"/>
  <c r="I441" i="10"/>
  <c r="H441" i="10"/>
  <c r="I440" i="10"/>
  <c r="H440" i="10"/>
  <c r="I439" i="10"/>
  <c r="H439" i="10"/>
  <c r="I438" i="10"/>
  <c r="H438" i="10"/>
  <c r="I437" i="10"/>
  <c r="H437" i="10"/>
  <c r="I436" i="10"/>
  <c r="H436" i="10"/>
  <c r="I435" i="10"/>
  <c r="H435" i="10"/>
  <c r="I434" i="10"/>
  <c r="H434" i="10"/>
  <c r="I433" i="10"/>
  <c r="H433" i="10"/>
  <c r="I432" i="10"/>
  <c r="H432" i="10"/>
  <c r="I431" i="10"/>
  <c r="H431" i="10"/>
  <c r="I430" i="10"/>
  <c r="H430" i="10"/>
  <c r="I429" i="10"/>
  <c r="H429" i="10"/>
  <c r="I428" i="10"/>
  <c r="H428" i="10"/>
  <c r="I427" i="10"/>
  <c r="H427" i="10"/>
  <c r="I426" i="10"/>
  <c r="H426" i="10"/>
  <c r="I425" i="10"/>
  <c r="H425" i="10"/>
  <c r="I424" i="10"/>
  <c r="H424" i="10"/>
  <c r="I423" i="10"/>
  <c r="H423" i="10"/>
  <c r="I422" i="10"/>
  <c r="H422" i="10"/>
  <c r="I421" i="10"/>
  <c r="H421" i="10"/>
  <c r="I420" i="10"/>
  <c r="H420" i="10"/>
  <c r="I419" i="10"/>
  <c r="H419" i="10"/>
  <c r="I418" i="10"/>
  <c r="H418" i="10"/>
  <c r="I417" i="10"/>
  <c r="H417" i="10"/>
  <c r="I416" i="10"/>
  <c r="H416" i="10"/>
  <c r="I415" i="10"/>
  <c r="H415" i="10"/>
  <c r="I414" i="10"/>
  <c r="H414" i="10"/>
  <c r="I413" i="10"/>
  <c r="H413" i="10"/>
  <c r="I412" i="10"/>
  <c r="H412" i="10"/>
  <c r="I411" i="10"/>
  <c r="H411" i="10"/>
  <c r="I410" i="10"/>
  <c r="H410" i="10"/>
  <c r="I409" i="10"/>
  <c r="H409" i="10"/>
  <c r="I408" i="10"/>
  <c r="H408" i="10"/>
  <c r="I407" i="10"/>
  <c r="H407" i="10"/>
  <c r="I406" i="10"/>
  <c r="H406" i="10"/>
  <c r="I405" i="10"/>
  <c r="H405" i="10"/>
  <c r="I404" i="10"/>
  <c r="H404" i="10"/>
  <c r="I403" i="10"/>
  <c r="H403" i="10"/>
  <c r="I402" i="10"/>
  <c r="H402" i="10"/>
  <c r="I401" i="10"/>
  <c r="H401" i="10"/>
  <c r="I400" i="10"/>
  <c r="H400" i="10"/>
  <c r="I399" i="10"/>
  <c r="H399" i="10"/>
  <c r="I398" i="10"/>
  <c r="H398" i="10"/>
  <c r="I397" i="10"/>
  <c r="H397" i="10"/>
  <c r="I393" i="10"/>
  <c r="H393" i="10"/>
  <c r="I392" i="10"/>
  <c r="H392" i="10"/>
  <c r="I391" i="10"/>
  <c r="H391" i="10"/>
  <c r="I390" i="10"/>
  <c r="H390" i="10"/>
  <c r="I389" i="10"/>
  <c r="H389" i="10"/>
  <c r="I388" i="10"/>
  <c r="H388" i="10"/>
  <c r="I387" i="10"/>
  <c r="H387" i="10"/>
  <c r="I386" i="10"/>
  <c r="H386" i="10"/>
  <c r="I385" i="10"/>
  <c r="H385" i="10"/>
  <c r="I384" i="10"/>
  <c r="H384" i="10"/>
  <c r="I383" i="10"/>
  <c r="H383" i="10"/>
  <c r="I382" i="10"/>
  <c r="H382" i="10"/>
  <c r="I381" i="10"/>
  <c r="H381" i="10"/>
  <c r="I380" i="10"/>
  <c r="H380" i="10"/>
  <c r="I379" i="10"/>
  <c r="H379" i="10"/>
  <c r="I378" i="10"/>
  <c r="H378" i="10"/>
  <c r="I377" i="10"/>
  <c r="H377" i="10"/>
  <c r="I107" i="10"/>
  <c r="H107" i="10"/>
  <c r="I106" i="10"/>
  <c r="H106" i="10"/>
  <c r="I105" i="10"/>
  <c r="H105" i="10"/>
  <c r="I104" i="10"/>
  <c r="H104" i="10"/>
  <c r="I103" i="10"/>
  <c r="H103" i="10"/>
  <c r="I102" i="10"/>
  <c r="H102" i="10"/>
  <c r="H101" i="10"/>
  <c r="I101" i="10"/>
  <c r="J101" i="10" s="1"/>
  <c r="K101" i="10" s="1"/>
  <c r="H100" i="10"/>
  <c r="I100" i="10"/>
  <c r="J100" i="10" s="1"/>
  <c r="I99" i="10"/>
  <c r="H99" i="10"/>
  <c r="I98" i="10"/>
  <c r="H98" i="10"/>
  <c r="I97" i="10"/>
  <c r="H97" i="10"/>
  <c r="I96" i="10"/>
  <c r="H96" i="10"/>
  <c r="I95" i="10"/>
  <c r="H95" i="10"/>
  <c r="I94" i="10"/>
  <c r="H94" i="10"/>
  <c r="I93" i="10"/>
  <c r="H93" i="10"/>
  <c r="H92" i="10"/>
  <c r="I92" i="10"/>
  <c r="J92" i="10" s="1"/>
  <c r="K92" i="10" s="1"/>
  <c r="I91" i="10"/>
  <c r="H91" i="10"/>
  <c r="I90" i="10"/>
  <c r="H90" i="10"/>
  <c r="I89" i="10"/>
  <c r="H89" i="10"/>
  <c r="H88" i="10"/>
  <c r="I88" i="10"/>
  <c r="J88" i="10" s="1"/>
  <c r="I87" i="10"/>
  <c r="H87" i="10"/>
  <c r="I86" i="10"/>
  <c r="H86" i="10"/>
  <c r="I85" i="10"/>
  <c r="H85" i="10"/>
  <c r="H84" i="10"/>
  <c r="I84" i="10"/>
  <c r="J84" i="10" s="1"/>
  <c r="K84" i="10" s="1"/>
  <c r="H83" i="10"/>
  <c r="I83" i="10"/>
  <c r="J83" i="10" s="1"/>
  <c r="K83" i="10" s="1"/>
  <c r="I82" i="10"/>
  <c r="H82" i="10"/>
  <c r="I81" i="10"/>
  <c r="H81" i="10"/>
  <c r="I80" i="10"/>
  <c r="H80" i="10"/>
  <c r="I79" i="10"/>
  <c r="H79" i="10"/>
  <c r="I78" i="10"/>
  <c r="H78" i="10"/>
  <c r="I77" i="10"/>
  <c r="H77" i="10"/>
  <c r="I76" i="10"/>
  <c r="H76" i="10"/>
  <c r="I75" i="10"/>
  <c r="H75" i="10"/>
  <c r="H74" i="10"/>
  <c r="I74" i="10"/>
  <c r="J74" i="10" s="1"/>
  <c r="K74" i="10" s="1"/>
  <c r="H73" i="10"/>
  <c r="I73" i="10"/>
  <c r="J73" i="10" s="1"/>
  <c r="K73" i="10" s="1"/>
  <c r="I72" i="10"/>
  <c r="H72" i="10"/>
  <c r="I71" i="10"/>
  <c r="H71" i="10"/>
  <c r="I70" i="10"/>
  <c r="H70" i="10"/>
  <c r="I69" i="10"/>
  <c r="H69" i="10"/>
  <c r="I68" i="10"/>
  <c r="H68" i="10"/>
  <c r="I67" i="10"/>
  <c r="H67" i="10"/>
  <c r="H66" i="10"/>
  <c r="I66" i="10"/>
  <c r="H65" i="10"/>
  <c r="I65" i="10"/>
  <c r="I64" i="10"/>
  <c r="H64" i="10"/>
  <c r="I63" i="10"/>
  <c r="H63" i="10"/>
  <c r="I62" i="10"/>
  <c r="H62" i="10"/>
  <c r="I61" i="10"/>
  <c r="H61" i="10"/>
  <c r="I60" i="10"/>
  <c r="H60" i="10"/>
  <c r="I59" i="10"/>
  <c r="H59" i="10"/>
  <c r="I58" i="10"/>
  <c r="H58" i="10"/>
  <c r="H57" i="10"/>
  <c r="I57" i="10"/>
  <c r="J57" i="10" s="1"/>
  <c r="I56" i="10"/>
  <c r="H56" i="10"/>
  <c r="I55" i="10"/>
  <c r="H55" i="10"/>
  <c r="I54" i="10"/>
  <c r="H54" i="10"/>
  <c r="H53" i="10"/>
  <c r="I53" i="10"/>
  <c r="J53" i="10" s="1"/>
  <c r="K53" i="10" s="1"/>
  <c r="I52" i="10"/>
  <c r="H52" i="10"/>
  <c r="I51" i="10"/>
  <c r="H51" i="10"/>
  <c r="I50" i="10"/>
  <c r="H50" i="10"/>
  <c r="J79" i="10"/>
  <c r="J77" i="10"/>
  <c r="K77" i="10" s="1"/>
  <c r="J70" i="10"/>
  <c r="K70" i="10" s="1"/>
  <c r="J69" i="10"/>
  <c r="K69" i="10" s="1"/>
  <c r="J68" i="10"/>
  <c r="K68" i="10" s="1"/>
  <c r="J66" i="10"/>
  <c r="J65" i="10"/>
  <c r="K65" i="10" s="1"/>
  <c r="J64" i="10"/>
  <c r="J63" i="10"/>
  <c r="J59" i="10"/>
  <c r="J78" i="10"/>
  <c r="K78" i="10" s="1"/>
  <c r="J51" i="10"/>
  <c r="J76" i="10"/>
  <c r="J56" i="10"/>
  <c r="K56" i="10" s="1"/>
  <c r="J50" i="10"/>
  <c r="K50" i="10" s="1"/>
  <c r="I396" i="10"/>
  <c r="H396" i="10"/>
  <c r="I395" i="10"/>
  <c r="H395" i="10"/>
  <c r="I394" i="10"/>
  <c r="H394" i="10"/>
  <c r="I376" i="10"/>
  <c r="H376" i="10"/>
  <c r="I375" i="10"/>
  <c r="H375" i="10"/>
  <c r="I374" i="10"/>
  <c r="H374" i="10"/>
  <c r="H373" i="10"/>
  <c r="I373" i="10"/>
  <c r="J373" i="10" s="1"/>
  <c r="I372" i="10"/>
  <c r="H372" i="10"/>
  <c r="I371" i="10"/>
  <c r="H371" i="10"/>
  <c r="I370" i="10"/>
  <c r="H370" i="10"/>
  <c r="I369" i="10"/>
  <c r="H369" i="10"/>
  <c r="I368" i="10"/>
  <c r="H368" i="10"/>
  <c r="I367" i="10"/>
  <c r="H367" i="10"/>
  <c r="I366" i="10"/>
  <c r="H366" i="10"/>
  <c r="I365" i="10"/>
  <c r="H365" i="10"/>
  <c r="I364" i="10"/>
  <c r="H364" i="10"/>
  <c r="H363" i="10"/>
  <c r="I363" i="10"/>
  <c r="I362" i="10"/>
  <c r="H362" i="10"/>
  <c r="I361" i="10"/>
  <c r="H361" i="10"/>
  <c r="I360" i="10"/>
  <c r="H360" i="10"/>
  <c r="I359" i="10"/>
  <c r="H359" i="10"/>
  <c r="I358" i="10"/>
  <c r="H358" i="10"/>
  <c r="I357" i="10"/>
  <c r="H357" i="10"/>
  <c r="I356" i="10"/>
  <c r="H356" i="10"/>
  <c r="I355" i="10"/>
  <c r="H355" i="10"/>
  <c r="I354" i="10"/>
  <c r="H354" i="10"/>
  <c r="I353" i="10"/>
  <c r="H353" i="10"/>
  <c r="I352" i="10"/>
  <c r="H352" i="10"/>
  <c r="I351" i="10"/>
  <c r="H351" i="10"/>
  <c r="I350" i="10"/>
  <c r="H350" i="10"/>
  <c r="I349" i="10"/>
  <c r="H349" i="10"/>
  <c r="I348" i="10"/>
  <c r="H348" i="10"/>
  <c r="I347" i="10"/>
  <c r="H347" i="10"/>
  <c r="I346" i="10"/>
  <c r="H346" i="10"/>
  <c r="I345" i="10"/>
  <c r="H345" i="10"/>
  <c r="I344" i="10"/>
  <c r="H344" i="10"/>
  <c r="I343" i="10"/>
  <c r="H343" i="10"/>
  <c r="I342" i="10"/>
  <c r="H342" i="10"/>
  <c r="I341" i="10"/>
  <c r="H341" i="10"/>
  <c r="I340" i="10"/>
  <c r="H340" i="10"/>
  <c r="I339" i="10"/>
  <c r="H339" i="10"/>
  <c r="H338" i="10"/>
  <c r="I338" i="10"/>
  <c r="I337" i="10"/>
  <c r="H337" i="10"/>
  <c r="I336" i="10"/>
  <c r="H336" i="10"/>
  <c r="I335" i="10"/>
  <c r="H335" i="10"/>
  <c r="I334" i="10"/>
  <c r="H334" i="10"/>
  <c r="H333" i="10"/>
  <c r="I333" i="10"/>
  <c r="J333" i="10" s="1"/>
  <c r="I332" i="10"/>
  <c r="H332" i="10"/>
  <c r="I331" i="10"/>
  <c r="H331" i="10"/>
  <c r="I330" i="10"/>
  <c r="H330" i="10"/>
  <c r="I329" i="10"/>
  <c r="H329" i="10"/>
  <c r="I328" i="10"/>
  <c r="H328" i="10"/>
  <c r="I327" i="10"/>
  <c r="H327" i="10"/>
  <c r="I326" i="10"/>
  <c r="H326" i="10"/>
  <c r="H325" i="10"/>
  <c r="I325" i="10"/>
  <c r="I324" i="10"/>
  <c r="H324" i="10"/>
  <c r="I323" i="10"/>
  <c r="H323" i="10"/>
  <c r="I322" i="10"/>
  <c r="H322" i="10"/>
  <c r="I321" i="10"/>
  <c r="H321" i="10"/>
  <c r="I320" i="10"/>
  <c r="H320" i="10"/>
  <c r="I319" i="10"/>
  <c r="H319" i="10"/>
  <c r="I318" i="10"/>
  <c r="H318" i="10"/>
  <c r="I317" i="10"/>
  <c r="H317" i="10"/>
  <c r="I316" i="10"/>
  <c r="H316" i="10"/>
  <c r="H315" i="10"/>
  <c r="I315" i="10"/>
  <c r="I314" i="10"/>
  <c r="H314" i="10"/>
  <c r="I313" i="10"/>
  <c r="H313" i="10"/>
  <c r="I312" i="10"/>
  <c r="H312" i="10"/>
  <c r="I311" i="10"/>
  <c r="H311" i="10"/>
  <c r="I310" i="10"/>
  <c r="H310" i="10"/>
  <c r="I309" i="10"/>
  <c r="H309" i="10"/>
  <c r="I308" i="10"/>
  <c r="H308" i="10"/>
  <c r="I307" i="10"/>
  <c r="H307" i="10"/>
  <c r="I306" i="10"/>
  <c r="H306" i="10"/>
  <c r="H305" i="10"/>
  <c r="I305" i="10"/>
  <c r="J305" i="10" s="1"/>
  <c r="H304" i="10"/>
  <c r="I304" i="10"/>
  <c r="J304" i="10" s="1"/>
  <c r="I303" i="10"/>
  <c r="H303" i="10"/>
  <c r="I302" i="10"/>
  <c r="H302" i="10"/>
  <c r="I301" i="10"/>
  <c r="H301" i="10"/>
  <c r="I300" i="10"/>
  <c r="H300" i="10"/>
  <c r="H299" i="10"/>
  <c r="I299" i="10"/>
  <c r="J299" i="10" s="1"/>
  <c r="I298" i="10"/>
  <c r="H298" i="10"/>
  <c r="I297" i="10"/>
  <c r="H297" i="10"/>
  <c r="I296" i="10"/>
  <c r="H296" i="10"/>
  <c r="I295" i="10"/>
  <c r="H295" i="10"/>
  <c r="H294" i="10"/>
  <c r="I294" i="10"/>
  <c r="I293" i="10"/>
  <c r="H293" i="10"/>
  <c r="I292" i="10"/>
  <c r="H292" i="10"/>
  <c r="I291" i="10"/>
  <c r="H291" i="10"/>
  <c r="I290" i="10"/>
  <c r="H290" i="10"/>
  <c r="I289" i="10"/>
  <c r="H289" i="10"/>
  <c r="I288" i="10"/>
  <c r="H288" i="10"/>
  <c r="I287" i="10"/>
  <c r="H287" i="10"/>
  <c r="I286" i="10"/>
  <c r="H286" i="10"/>
  <c r="H285" i="10"/>
  <c r="I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H276" i="10"/>
  <c r="I276" i="10"/>
  <c r="J276" i="10" s="1"/>
  <c r="I275" i="10"/>
  <c r="H275" i="10"/>
  <c r="I274" i="10"/>
  <c r="H274" i="10"/>
  <c r="I273" i="10"/>
  <c r="H273" i="10"/>
  <c r="I272" i="10"/>
  <c r="H272" i="10"/>
  <c r="I271" i="10"/>
  <c r="H271" i="10"/>
  <c r="I270" i="10"/>
  <c r="H270" i="10"/>
  <c r="I269" i="10"/>
  <c r="H269" i="10"/>
  <c r="I268" i="10"/>
  <c r="H268" i="10"/>
  <c r="I267" i="10"/>
  <c r="H267" i="10"/>
  <c r="I266" i="10"/>
  <c r="H266" i="10"/>
  <c r="H265" i="10"/>
  <c r="I265" i="10"/>
  <c r="H264" i="10"/>
  <c r="I264" i="10"/>
  <c r="J264" i="10" s="1"/>
  <c r="I263" i="10"/>
  <c r="H263" i="10"/>
  <c r="I262" i="10"/>
  <c r="H262" i="10"/>
  <c r="I261" i="10"/>
  <c r="H261" i="10"/>
  <c r="I260" i="10"/>
  <c r="H260" i="10"/>
  <c r="I259" i="10"/>
  <c r="H259" i="10"/>
  <c r="I258" i="10"/>
  <c r="H258" i="10"/>
  <c r="I257" i="10"/>
  <c r="H257" i="10"/>
  <c r="I256" i="10"/>
  <c r="H256" i="10"/>
  <c r="I255" i="10"/>
  <c r="H255" i="10"/>
  <c r="I254" i="10"/>
  <c r="H254" i="10"/>
  <c r="I253" i="10"/>
  <c r="H253" i="10"/>
  <c r="I252" i="10"/>
  <c r="H252" i="10"/>
  <c r="I251" i="10"/>
  <c r="H251" i="10"/>
  <c r="I250" i="10"/>
  <c r="H250" i="10"/>
  <c r="I249" i="10"/>
  <c r="H249" i="10"/>
  <c r="I248" i="10"/>
  <c r="H248" i="10"/>
  <c r="I247" i="10"/>
  <c r="H247" i="10"/>
  <c r="I246" i="10"/>
  <c r="H246" i="10"/>
  <c r="I245" i="10"/>
  <c r="H245" i="10"/>
  <c r="I244" i="10"/>
  <c r="H244" i="10"/>
  <c r="I243" i="10"/>
  <c r="H243" i="10"/>
  <c r="I242" i="10"/>
  <c r="H242" i="10"/>
  <c r="I241" i="10"/>
  <c r="H241" i="10"/>
  <c r="I240" i="10"/>
  <c r="H240" i="10"/>
  <c r="I239" i="10"/>
  <c r="H239" i="10"/>
  <c r="I238" i="10"/>
  <c r="H238" i="10"/>
  <c r="I237" i="10"/>
  <c r="H237" i="10"/>
  <c r="I236" i="10"/>
  <c r="H236" i="10"/>
  <c r="H235" i="10"/>
  <c r="I235" i="10"/>
  <c r="J235" i="10" s="1"/>
  <c r="I234" i="10"/>
  <c r="H234" i="10"/>
  <c r="I233" i="10"/>
  <c r="H233" i="10"/>
  <c r="I232" i="10"/>
  <c r="H232" i="10"/>
  <c r="I231" i="10"/>
  <c r="H231" i="10"/>
  <c r="I230" i="10"/>
  <c r="H230" i="10"/>
  <c r="I229" i="10"/>
  <c r="H229" i="10"/>
  <c r="I228" i="10"/>
  <c r="H228" i="10"/>
  <c r="I227" i="10"/>
  <c r="H227" i="10"/>
  <c r="I226" i="10"/>
  <c r="H226" i="10"/>
  <c r="I225" i="10"/>
  <c r="H225" i="10"/>
  <c r="H224" i="10"/>
  <c r="I224" i="10"/>
  <c r="J224" i="10" s="1"/>
  <c r="H223" i="10"/>
  <c r="I223" i="10"/>
  <c r="J223" i="10" s="1"/>
  <c r="I222" i="10"/>
  <c r="H222" i="10"/>
  <c r="I221" i="10"/>
  <c r="H221" i="10"/>
  <c r="I220" i="10"/>
  <c r="H220" i="10"/>
  <c r="I219" i="10"/>
  <c r="H219" i="10"/>
  <c r="H218" i="10"/>
  <c r="I218" i="10"/>
  <c r="I217" i="10"/>
  <c r="H217" i="10"/>
  <c r="I216" i="10"/>
  <c r="H216" i="10"/>
  <c r="I215" i="10"/>
  <c r="H215" i="10"/>
  <c r="I214" i="10"/>
  <c r="H214" i="10"/>
  <c r="H213" i="10"/>
  <c r="I213" i="10"/>
  <c r="J213" i="10" s="1"/>
  <c r="I212" i="10"/>
  <c r="H212" i="10"/>
  <c r="I211" i="10"/>
  <c r="H211" i="10"/>
  <c r="I210" i="10"/>
  <c r="H210" i="10"/>
  <c r="I209" i="10"/>
  <c r="H209" i="10"/>
  <c r="I208" i="10"/>
  <c r="H208" i="10"/>
  <c r="I207" i="10"/>
  <c r="H207" i="10"/>
  <c r="I206" i="10"/>
  <c r="H206" i="10"/>
  <c r="I205" i="10"/>
  <c r="H205" i="10"/>
  <c r="H204" i="10"/>
  <c r="I204" i="10"/>
  <c r="H203" i="10"/>
  <c r="I203" i="10"/>
  <c r="J203" i="10" s="1"/>
  <c r="I202" i="10"/>
  <c r="H202" i="10"/>
  <c r="I201" i="10"/>
  <c r="H201" i="10"/>
  <c r="I200" i="10"/>
  <c r="H200" i="10"/>
  <c r="I199" i="10"/>
  <c r="H199" i="10"/>
  <c r="I198" i="10"/>
  <c r="H198" i="10"/>
  <c r="I197" i="10"/>
  <c r="H197" i="10"/>
  <c r="I196" i="10"/>
  <c r="H196" i="10"/>
  <c r="I195" i="10"/>
  <c r="H195" i="10"/>
  <c r="I194" i="10"/>
  <c r="H194" i="10"/>
  <c r="I193" i="10"/>
  <c r="H193" i="10"/>
  <c r="I192" i="10"/>
  <c r="H192" i="10"/>
  <c r="I191" i="10"/>
  <c r="H191" i="10"/>
  <c r="I190" i="10"/>
  <c r="H190" i="10"/>
  <c r="I189" i="10"/>
  <c r="H189" i="10"/>
  <c r="I188" i="10"/>
  <c r="H188" i="10"/>
  <c r="I187" i="10"/>
  <c r="H187" i="10"/>
  <c r="I186" i="10"/>
  <c r="H186" i="10"/>
  <c r="H185" i="10"/>
  <c r="I185" i="10"/>
  <c r="J185" i="10" s="1"/>
  <c r="I184" i="10"/>
  <c r="H184" i="10"/>
  <c r="I183" i="10"/>
  <c r="H183" i="10"/>
  <c r="I182" i="10"/>
  <c r="H182" i="10"/>
  <c r="I181" i="10"/>
  <c r="H181" i="10"/>
  <c r="I180" i="10"/>
  <c r="H180" i="10"/>
  <c r="I179" i="10"/>
  <c r="H179" i="10"/>
  <c r="I178" i="10"/>
  <c r="H178" i="10"/>
  <c r="I177" i="10"/>
  <c r="H177" i="10"/>
  <c r="I176" i="10"/>
  <c r="H176" i="10"/>
  <c r="I175" i="10"/>
  <c r="H175" i="10"/>
  <c r="I174" i="10"/>
  <c r="H174" i="10"/>
  <c r="I173" i="10"/>
  <c r="H173" i="10"/>
  <c r="I172" i="10"/>
  <c r="H172" i="10"/>
  <c r="I171" i="10"/>
  <c r="H171" i="10"/>
  <c r="I170" i="10"/>
  <c r="H170" i="10"/>
  <c r="I169" i="10"/>
  <c r="H169" i="10"/>
  <c r="I168" i="10"/>
  <c r="H168" i="10"/>
  <c r="I167" i="10"/>
  <c r="H167" i="10"/>
  <c r="I166" i="10"/>
  <c r="H166" i="10"/>
  <c r="I165" i="10"/>
  <c r="H165" i="10"/>
  <c r="I164" i="10"/>
  <c r="H164" i="10"/>
  <c r="I163" i="10"/>
  <c r="H163" i="10"/>
  <c r="I162" i="10"/>
  <c r="H162" i="10"/>
  <c r="I161" i="10"/>
  <c r="H161" i="10"/>
  <c r="I160" i="10"/>
  <c r="H160" i="10"/>
  <c r="I159" i="10"/>
  <c r="H159" i="10"/>
  <c r="I158" i="10"/>
  <c r="H158" i="10"/>
  <c r="I157" i="10"/>
  <c r="H157" i="10"/>
  <c r="I156" i="10"/>
  <c r="H156" i="10"/>
  <c r="H155" i="10"/>
  <c r="I155" i="10"/>
  <c r="I154" i="10"/>
  <c r="H154" i="10"/>
  <c r="I153" i="10"/>
  <c r="H153" i="10"/>
  <c r="I152" i="10"/>
  <c r="H152" i="10"/>
  <c r="I151" i="10"/>
  <c r="H151" i="10"/>
  <c r="I150" i="10"/>
  <c r="H150" i="10"/>
  <c r="I149" i="10"/>
  <c r="H149" i="10"/>
  <c r="I148" i="10"/>
  <c r="H148" i="10"/>
  <c r="I147" i="10"/>
  <c r="H147" i="10"/>
  <c r="I146" i="10"/>
  <c r="H146" i="10"/>
  <c r="I145" i="10"/>
  <c r="H145" i="10"/>
  <c r="H144" i="10"/>
  <c r="I144" i="10"/>
  <c r="J144" i="10" s="1"/>
  <c r="I143" i="10"/>
  <c r="H143" i="10"/>
  <c r="I142" i="10"/>
  <c r="H142" i="10"/>
  <c r="I141" i="10"/>
  <c r="H141" i="10"/>
  <c r="I140" i="10"/>
  <c r="H140" i="10"/>
  <c r="J140" i="10" s="1"/>
  <c r="K140" i="10" s="1"/>
  <c r="I139" i="10"/>
  <c r="H139" i="10"/>
  <c r="H138" i="10"/>
  <c r="I138" i="10"/>
  <c r="J138" i="10" s="1"/>
  <c r="K138" i="10" s="1"/>
  <c r="I137" i="10"/>
  <c r="H137" i="10"/>
  <c r="I136" i="10"/>
  <c r="H136" i="10"/>
  <c r="I135" i="10"/>
  <c r="H135" i="10"/>
  <c r="I134" i="10"/>
  <c r="H134" i="10"/>
  <c r="H133" i="10"/>
  <c r="I133" i="10"/>
  <c r="I132" i="10"/>
  <c r="H132" i="10"/>
  <c r="I131" i="10"/>
  <c r="H131" i="10"/>
  <c r="I130" i="10"/>
  <c r="H130" i="10"/>
  <c r="I129" i="10"/>
  <c r="H129" i="10"/>
  <c r="I128" i="10"/>
  <c r="H128" i="10"/>
  <c r="I127" i="10"/>
  <c r="H127" i="10"/>
  <c r="I126" i="10"/>
  <c r="H126" i="10"/>
  <c r="I125" i="10"/>
  <c r="H125" i="10"/>
  <c r="H124" i="10"/>
  <c r="I124" i="10"/>
  <c r="J124" i="10" s="1"/>
  <c r="I123" i="10"/>
  <c r="H123" i="10"/>
  <c r="I122" i="10"/>
  <c r="H122" i="10"/>
  <c r="I121" i="10"/>
  <c r="H121" i="10"/>
  <c r="I120" i="10"/>
  <c r="H120" i="10"/>
  <c r="I119" i="10"/>
  <c r="H119" i="10"/>
  <c r="I118" i="10"/>
  <c r="H118" i="10"/>
  <c r="I117" i="10"/>
  <c r="H117" i="10"/>
  <c r="I116" i="10"/>
  <c r="H116" i="10"/>
  <c r="I115" i="10"/>
  <c r="H115" i="10"/>
  <c r="H114" i="10"/>
  <c r="I114" i="10"/>
  <c r="I113" i="10"/>
  <c r="H113" i="10"/>
  <c r="I112" i="10"/>
  <c r="H112" i="10"/>
  <c r="I111" i="10"/>
  <c r="H111" i="10"/>
  <c r="I110" i="10"/>
  <c r="H110" i="10"/>
  <c r="I109" i="10"/>
  <c r="H109" i="10"/>
  <c r="I108" i="10"/>
  <c r="H108" i="10"/>
  <c r="I49" i="10"/>
  <c r="H49" i="10"/>
  <c r="H48" i="10"/>
  <c r="I48" i="10"/>
  <c r="H47" i="10"/>
  <c r="I47" i="10"/>
  <c r="H46" i="10"/>
  <c r="I46" i="10"/>
  <c r="J46" i="10" s="1"/>
  <c r="I45" i="10"/>
  <c r="H45" i="10"/>
  <c r="H44" i="10"/>
  <c r="I44" i="10"/>
  <c r="J44" i="10" s="1"/>
  <c r="H50" i="11" s="1"/>
  <c r="I50" i="11" s="1"/>
  <c r="L45" i="12" s="1"/>
  <c r="I43" i="10"/>
  <c r="H43" i="10"/>
  <c r="H42" i="10"/>
  <c r="I42" i="10"/>
  <c r="J42" i="10" s="1"/>
  <c r="I41" i="10"/>
  <c r="H41" i="10"/>
  <c r="I40" i="10"/>
  <c r="H40" i="10"/>
  <c r="I39" i="10"/>
  <c r="H39" i="10"/>
  <c r="I38" i="10"/>
  <c r="H38" i="10"/>
  <c r="I37" i="10"/>
  <c r="H37" i="10"/>
  <c r="I36" i="10"/>
  <c r="H36" i="10"/>
  <c r="I35" i="10"/>
  <c r="H35" i="10"/>
  <c r="H34" i="10"/>
  <c r="I34" i="10"/>
  <c r="J34" i="10" s="1"/>
  <c r="H40" i="11" s="1"/>
  <c r="I40" i="11" s="1"/>
  <c r="L35" i="12" s="1"/>
  <c r="H33" i="10"/>
  <c r="I33" i="10"/>
  <c r="J33" i="10" s="1"/>
  <c r="H39" i="11" s="1"/>
  <c r="I39" i="11" s="1"/>
  <c r="L34" i="12" s="1"/>
  <c r="H32" i="10"/>
  <c r="I32" i="10"/>
  <c r="I31" i="10"/>
  <c r="H31" i="10"/>
  <c r="I30" i="10"/>
  <c r="H30" i="10"/>
  <c r="H29" i="10"/>
  <c r="I29" i="10"/>
  <c r="J29" i="10" s="1"/>
  <c r="H28" i="10"/>
  <c r="I28" i="10"/>
  <c r="J28" i="10" s="1"/>
  <c r="H27" i="10"/>
  <c r="I27" i="10"/>
  <c r="J27" i="10" s="1"/>
  <c r="H33" i="11" s="1"/>
  <c r="I33" i="11" s="1"/>
  <c r="L28" i="12" s="1"/>
  <c r="I26" i="10"/>
  <c r="H26" i="10"/>
  <c r="I25" i="10"/>
  <c r="H25" i="10"/>
  <c r="I24" i="10"/>
  <c r="H24" i="10"/>
  <c r="I23" i="10"/>
  <c r="H23" i="10"/>
  <c r="H22" i="10"/>
  <c r="I22" i="10"/>
  <c r="J22" i="10" s="1"/>
  <c r="H28" i="11" s="1"/>
  <c r="I21" i="10"/>
  <c r="H21" i="10"/>
  <c r="I20" i="10"/>
  <c r="H20" i="10"/>
  <c r="I19" i="10"/>
  <c r="H19" i="10"/>
  <c r="I18" i="10"/>
  <c r="H18" i="10"/>
  <c r="I17" i="10"/>
  <c r="H17" i="10"/>
  <c r="H16" i="10"/>
  <c r="I16" i="10"/>
  <c r="J16" i="10" s="1"/>
  <c r="I15" i="10"/>
  <c r="H15" i="10"/>
  <c r="I14" i="10"/>
  <c r="H14" i="10"/>
  <c r="H13" i="10"/>
  <c r="I13" i="10"/>
  <c r="I12" i="10"/>
  <c r="H12" i="10"/>
  <c r="H11" i="10"/>
  <c r="I11" i="10"/>
  <c r="J11" i="10" s="1"/>
  <c r="I10" i="10"/>
  <c r="H10" i="10"/>
  <c r="I9" i="10"/>
  <c r="H9" i="10"/>
  <c r="I8" i="10"/>
  <c r="H8" i="10"/>
  <c r="I7" i="10"/>
  <c r="H7" i="10"/>
  <c r="I6" i="10"/>
  <c r="H6" i="10"/>
  <c r="I5" i="10"/>
  <c r="H5" i="10"/>
  <c r="H4" i="10"/>
  <c r="I4" i="10"/>
  <c r="J4" i="10" s="1"/>
  <c r="H3" i="10"/>
  <c r="I3" i="10"/>
  <c r="J3" i="10" s="1"/>
  <c r="AQ8" i="9"/>
  <c r="AQ12" i="9"/>
  <c r="AQ13" i="9"/>
  <c r="AQ23" i="9"/>
  <c r="AQ26" i="9"/>
  <c r="AQ29" i="9"/>
  <c r="AQ14" i="9"/>
  <c r="AQ18" i="9"/>
  <c r="AQ27" i="9"/>
  <c r="AQ53" i="9"/>
  <c r="AQ4" i="9"/>
  <c r="AQ9" i="9"/>
  <c r="AQ52" i="9"/>
  <c r="AQ54" i="9"/>
  <c r="AQ6" i="9"/>
  <c r="AQ16" i="9"/>
  <c r="AQ45" i="9"/>
  <c r="AQ10" i="9"/>
  <c r="AQ15" i="9"/>
  <c r="AQ17" i="9"/>
  <c r="AQ30" i="9"/>
  <c r="AQ31" i="9"/>
  <c r="AQ32" i="9"/>
  <c r="AQ37" i="9"/>
  <c r="AQ38" i="9"/>
  <c r="AQ39" i="9"/>
  <c r="AQ40" i="9"/>
  <c r="AQ41" i="9"/>
  <c r="AQ47" i="9"/>
  <c r="AQ50" i="9"/>
  <c r="AQ55" i="9"/>
  <c r="AQ58" i="9"/>
  <c r="C1171" i="11"/>
  <c r="J66" i="11"/>
  <c r="M61" i="12" s="1"/>
  <c r="C1172" i="11"/>
  <c r="J67" i="11"/>
  <c r="M62" i="12" s="1"/>
  <c r="C1173" i="11"/>
  <c r="J68" i="11"/>
  <c r="M63" i="12" s="1"/>
  <c r="C1174" i="11"/>
  <c r="J69" i="11"/>
  <c r="M64" i="12" s="1"/>
  <c r="C1175" i="11"/>
  <c r="J70" i="11"/>
  <c r="M65" i="12" s="1"/>
  <c r="C1176" i="11"/>
  <c r="J71" i="11"/>
  <c r="M66" i="12" s="1"/>
  <c r="C1177" i="11"/>
  <c r="J72" i="11"/>
  <c r="M67" i="12" s="1"/>
  <c r="C1178" i="11"/>
  <c r="J73" i="11"/>
  <c r="M68" i="12" s="1"/>
  <c r="C1179" i="11"/>
  <c r="J74" i="11"/>
  <c r="M69" i="12" s="1"/>
  <c r="C1180" i="11"/>
  <c r="J75" i="11"/>
  <c r="M70" i="12" s="1"/>
  <c r="C1181" i="11"/>
  <c r="J76" i="11"/>
  <c r="M71" i="12" s="1"/>
  <c r="C1182" i="11"/>
  <c r="J77" i="11"/>
  <c r="M72" i="12" s="1"/>
  <c r="C1183" i="11"/>
  <c r="J78" i="11"/>
  <c r="M73" i="12" s="1"/>
  <c r="C1184" i="11"/>
  <c r="J79" i="11"/>
  <c r="M74" i="12" s="1"/>
  <c r="C1185" i="11"/>
  <c r="J80" i="11"/>
  <c r="C1186" i="11"/>
  <c r="J81" i="11"/>
  <c r="M76" i="12" s="1"/>
  <c r="C1187" i="11"/>
  <c r="J82" i="11"/>
  <c r="M77" i="12" s="1"/>
  <c r="C1188" i="11"/>
  <c r="J83" i="11"/>
  <c r="M78" i="12" s="1"/>
  <c r="C1189" i="11"/>
  <c r="J84" i="11"/>
  <c r="M79" i="12" s="1"/>
  <c r="C1190" i="11"/>
  <c r="J85" i="11"/>
  <c r="M80" i="12" s="1"/>
  <c r="C1191" i="11"/>
  <c r="J86" i="11"/>
  <c r="M81" i="12" s="1"/>
  <c r="C1192" i="11"/>
  <c r="J87" i="11"/>
  <c r="M82" i="12" s="1"/>
  <c r="C1193" i="11"/>
  <c r="J88" i="11"/>
  <c r="M83" i="12" s="1"/>
  <c r="C1194" i="11"/>
  <c r="J89" i="11"/>
  <c r="M84" i="12" s="1"/>
  <c r="C1195" i="11"/>
  <c r="J90" i="11"/>
  <c r="M85" i="12" s="1"/>
  <c r="C1196" i="11"/>
  <c r="J91" i="11"/>
  <c r="M86" i="12" s="1"/>
  <c r="C1197" i="11"/>
  <c r="J92" i="11"/>
  <c r="M87" i="12" s="1"/>
  <c r="C1198" i="11"/>
  <c r="J93" i="11"/>
  <c r="M88" i="12" s="1"/>
  <c r="C1199" i="11"/>
  <c r="J94" i="11"/>
  <c r="M89" i="12" s="1"/>
  <c r="C1200" i="11"/>
  <c r="J95" i="11"/>
  <c r="M90" i="12" s="1"/>
  <c r="C1201" i="11"/>
  <c r="J96" i="11"/>
  <c r="M91" i="12" s="1"/>
  <c r="C1202" i="11"/>
  <c r="J97" i="11"/>
  <c r="M92" i="12" s="1"/>
  <c r="C1203" i="11"/>
  <c r="J98" i="11"/>
  <c r="C1204" i="11"/>
  <c r="J99" i="11"/>
  <c r="M94" i="12" s="1"/>
  <c r="C1205" i="11"/>
  <c r="J100" i="11"/>
  <c r="M95" i="12" s="1"/>
  <c r="C1206" i="11"/>
  <c r="J101" i="11"/>
  <c r="M96" i="12" s="1"/>
  <c r="C1207" i="11"/>
  <c r="J102" i="11"/>
  <c r="M97" i="12" s="1"/>
  <c r="C1208" i="11"/>
  <c r="J103" i="11"/>
  <c r="M98" i="12" s="1"/>
  <c r="C1209" i="11"/>
  <c r="J104" i="11"/>
  <c r="M99" i="12" s="1"/>
  <c r="C1210" i="11"/>
  <c r="J105" i="11"/>
  <c r="M100" i="12" s="1"/>
  <c r="C1211" i="11"/>
  <c r="J106" i="11"/>
  <c r="M101" i="12" s="1"/>
  <c r="C1212" i="11"/>
  <c r="J107" i="11"/>
  <c r="M102" i="12" s="1"/>
  <c r="C1213" i="11"/>
  <c r="J108" i="11"/>
  <c r="M103" i="12" s="1"/>
  <c r="C1214" i="11"/>
  <c r="J109" i="11"/>
  <c r="M104" i="12" s="1"/>
  <c r="C1215" i="11"/>
  <c r="J110" i="11"/>
  <c r="M105" i="12" s="1"/>
  <c r="C1216" i="11"/>
  <c r="J111" i="11"/>
  <c r="M106" i="12" s="1"/>
  <c r="C1217" i="11"/>
  <c r="J112" i="11"/>
  <c r="M107" i="12" s="1"/>
  <c r="C1218" i="11"/>
  <c r="J113" i="11"/>
  <c r="M108" i="12" s="1"/>
  <c r="C1219" i="11"/>
  <c r="J114" i="11"/>
  <c r="M109" i="12" s="1"/>
  <c r="C1220" i="11"/>
  <c r="J115" i="11"/>
  <c r="M110" i="12" s="1"/>
  <c r="C1221" i="11"/>
  <c r="J116" i="11"/>
  <c r="M111" i="12" s="1"/>
  <c r="C1222" i="11"/>
  <c r="J117" i="11"/>
  <c r="M112" i="12" s="1"/>
  <c r="C1223" i="11"/>
  <c r="J118" i="11"/>
  <c r="M113" i="12" s="1"/>
  <c r="C1224" i="11"/>
  <c r="J119" i="11"/>
  <c r="M114" i="12" s="1"/>
  <c r="C1225" i="11"/>
  <c r="J120" i="11"/>
  <c r="M115" i="12" s="1"/>
  <c r="C1226" i="11"/>
  <c r="J121" i="11"/>
  <c r="M116" i="12" s="1"/>
  <c r="C1227" i="11"/>
  <c r="J122" i="11"/>
  <c r="M117" i="12" s="1"/>
  <c r="C1228" i="11"/>
  <c r="J123" i="11"/>
  <c r="M118" i="12" s="1"/>
  <c r="C1229" i="11"/>
  <c r="J124" i="11"/>
  <c r="M119" i="12" s="1"/>
  <c r="C1230" i="11"/>
  <c r="J125" i="11"/>
  <c r="M120" i="12" s="1"/>
  <c r="C1231" i="11"/>
  <c r="J126" i="11"/>
  <c r="M121" i="12" s="1"/>
  <c r="C1232" i="11"/>
  <c r="J127" i="11"/>
  <c r="M122" i="12" s="1"/>
  <c r="C1233" i="11"/>
  <c r="J128" i="11"/>
  <c r="M123" i="12" s="1"/>
  <c r="C1234" i="11"/>
  <c r="J129" i="11"/>
  <c r="M124" i="12" s="1"/>
  <c r="C1235" i="11"/>
  <c r="J130" i="11"/>
  <c r="M125" i="12" s="1"/>
  <c r="C1236" i="11"/>
  <c r="J131" i="11"/>
  <c r="M126" i="12" s="1"/>
  <c r="C1237" i="11"/>
  <c r="J132" i="11"/>
  <c r="M127" i="12" s="1"/>
  <c r="C1238" i="11"/>
  <c r="J133" i="11"/>
  <c r="M128" i="12" s="1"/>
  <c r="C1239" i="11"/>
  <c r="J134" i="11"/>
  <c r="M129" i="12" s="1"/>
  <c r="C1240" i="11"/>
  <c r="J135" i="11"/>
  <c r="M130" i="12" s="1"/>
  <c r="C1241" i="11"/>
  <c r="J136" i="11"/>
  <c r="M131" i="12" s="1"/>
  <c r="C1242" i="11"/>
  <c r="J137" i="11"/>
  <c r="M132" i="12" s="1"/>
  <c r="C1243" i="11"/>
  <c r="J138" i="11"/>
  <c r="M133" i="12" s="1"/>
  <c r="C1244" i="11"/>
  <c r="J139" i="11"/>
  <c r="M134" i="12" s="1"/>
  <c r="C1245" i="11"/>
  <c r="J140" i="11"/>
  <c r="M135" i="12" s="1"/>
  <c r="C1246" i="11"/>
  <c r="J141" i="11"/>
  <c r="M136" i="12" s="1"/>
  <c r="C1247" i="11"/>
  <c r="J142" i="11"/>
  <c r="M137" i="12" s="1"/>
  <c r="C1248" i="11"/>
  <c r="J143" i="11"/>
  <c r="M138" i="12" s="1"/>
  <c r="C1249" i="11"/>
  <c r="J144" i="11"/>
  <c r="M139" i="12" s="1"/>
  <c r="C1250" i="11"/>
  <c r="J145" i="11"/>
  <c r="M140" i="12" s="1"/>
  <c r="C1251" i="11"/>
  <c r="J146" i="11"/>
  <c r="M141" i="12" s="1"/>
  <c r="C1252" i="11"/>
  <c r="J147" i="11"/>
  <c r="M142" i="12" s="1"/>
  <c r="C1253" i="11"/>
  <c r="J148" i="11"/>
  <c r="M143" i="12" s="1"/>
  <c r="C1254" i="11"/>
  <c r="J149" i="11"/>
  <c r="M144" i="12" s="1"/>
  <c r="C1255" i="11"/>
  <c r="J150" i="11"/>
  <c r="M145" i="12" s="1"/>
  <c r="C1256" i="11"/>
  <c r="J151" i="11"/>
  <c r="M146" i="12" s="1"/>
  <c r="C1257" i="11"/>
  <c r="J152" i="11"/>
  <c r="M147" i="12" s="1"/>
  <c r="C1258" i="11"/>
  <c r="J153" i="11"/>
  <c r="M148" i="12" s="1"/>
  <c r="C1259" i="11"/>
  <c r="J154" i="11"/>
  <c r="M149" i="12" s="1"/>
  <c r="C1260" i="11"/>
  <c r="J155" i="11"/>
  <c r="M150" i="12" s="1"/>
  <c r="C1261" i="11"/>
  <c r="J156" i="11"/>
  <c r="M151" i="12" s="1"/>
  <c r="C1262" i="11"/>
  <c r="J157" i="11"/>
  <c r="M152" i="12" s="1"/>
  <c r="C1263" i="11"/>
  <c r="J158" i="11"/>
  <c r="M153" i="12" s="1"/>
  <c r="C1264" i="11"/>
  <c r="J159" i="11"/>
  <c r="M154" i="12" s="1"/>
  <c r="C1265" i="11"/>
  <c r="J160" i="11"/>
  <c r="M155" i="12" s="1"/>
  <c r="C1266" i="11"/>
  <c r="J161" i="11"/>
  <c r="M156" i="12" s="1"/>
  <c r="C1267" i="11"/>
  <c r="J162" i="11"/>
  <c r="M157" i="12" s="1"/>
  <c r="C1268" i="11"/>
  <c r="J163" i="11"/>
  <c r="M158" i="12" s="1"/>
  <c r="C1269" i="11"/>
  <c r="J164" i="11"/>
  <c r="M159" i="12" s="1"/>
  <c r="C1270" i="11"/>
  <c r="J165" i="11"/>
  <c r="M160" i="12" s="1"/>
  <c r="C1271" i="11"/>
  <c r="J166" i="11"/>
  <c r="M161" i="12" s="1"/>
  <c r="C1272" i="11"/>
  <c r="J167" i="11"/>
  <c r="M162" i="12" s="1"/>
  <c r="C1273" i="11"/>
  <c r="J168" i="11"/>
  <c r="M163" i="12" s="1"/>
  <c r="C1274" i="11"/>
  <c r="J169" i="11"/>
  <c r="M164" i="12" s="1"/>
  <c r="C1275" i="11"/>
  <c r="J170" i="11"/>
  <c r="M165" i="12" s="1"/>
  <c r="C1276" i="11"/>
  <c r="J171" i="11"/>
  <c r="M166" i="12" s="1"/>
  <c r="C1277" i="11"/>
  <c r="J172" i="11"/>
  <c r="M167" i="12" s="1"/>
  <c r="C1278" i="11"/>
  <c r="J173" i="11"/>
  <c r="M168" i="12" s="1"/>
  <c r="C1279" i="11"/>
  <c r="J174" i="11"/>
  <c r="M169" i="12" s="1"/>
  <c r="C1280" i="11"/>
  <c r="J175" i="11"/>
  <c r="M170" i="12" s="1"/>
  <c r="C1281" i="11"/>
  <c r="J176" i="11"/>
  <c r="M171" i="12" s="1"/>
  <c r="C1282" i="11"/>
  <c r="J177" i="11"/>
  <c r="M172" i="12" s="1"/>
  <c r="C1283" i="11"/>
  <c r="J178" i="11"/>
  <c r="M173" i="12" s="1"/>
  <c r="C1284" i="11"/>
  <c r="J179" i="11"/>
  <c r="M174" i="12" s="1"/>
  <c r="C1285" i="11"/>
  <c r="J180" i="11"/>
  <c r="M175" i="12" s="1"/>
  <c r="C1286" i="11"/>
  <c r="J181" i="11"/>
  <c r="M176" i="12" s="1"/>
  <c r="C1287" i="11"/>
  <c r="J182" i="11"/>
  <c r="M177" i="12" s="1"/>
  <c r="C1288" i="11"/>
  <c r="J183" i="11"/>
  <c r="M178" i="12" s="1"/>
  <c r="C1289" i="11"/>
  <c r="J184" i="11"/>
  <c r="M179" i="12" s="1"/>
  <c r="C1290" i="11"/>
  <c r="J185" i="11"/>
  <c r="M180" i="12" s="1"/>
  <c r="C1291" i="11"/>
  <c r="J186" i="11"/>
  <c r="M181" i="12" s="1"/>
  <c r="C1292" i="11"/>
  <c r="J187" i="11"/>
  <c r="M182" i="12" s="1"/>
  <c r="C1293" i="11"/>
  <c r="J188" i="11"/>
  <c r="M183" i="12" s="1"/>
  <c r="C1294" i="11"/>
  <c r="J189" i="11"/>
  <c r="M184" i="12" s="1"/>
  <c r="C1295" i="11"/>
  <c r="J190" i="11"/>
  <c r="M185" i="12" s="1"/>
  <c r="C1296" i="11"/>
  <c r="J191" i="11"/>
  <c r="M186" i="12" s="1"/>
  <c r="C1297" i="11"/>
  <c r="J192" i="11"/>
  <c r="M187" i="12" s="1"/>
  <c r="C1298" i="11"/>
  <c r="J193" i="11"/>
  <c r="M188" i="12" s="1"/>
  <c r="C1299" i="11"/>
  <c r="J194" i="11"/>
  <c r="M189" i="12" s="1"/>
  <c r="C1300" i="11"/>
  <c r="J195" i="11"/>
  <c r="M190" i="12" s="1"/>
  <c r="C1301" i="11"/>
  <c r="J196" i="11"/>
  <c r="M191" i="12" s="1"/>
  <c r="C1302" i="11"/>
  <c r="J197" i="11"/>
  <c r="M192" i="12" s="1"/>
  <c r="C1303" i="11"/>
  <c r="J198" i="11"/>
  <c r="M193" i="12" s="1"/>
  <c r="C1304" i="11"/>
  <c r="J199" i="11"/>
  <c r="M194" i="12" s="1"/>
  <c r="C1305" i="11"/>
  <c r="J200" i="11"/>
  <c r="M195" i="12" s="1"/>
  <c r="C1306" i="11"/>
  <c r="J201" i="11"/>
  <c r="M196" i="12" s="1"/>
  <c r="C1307" i="11"/>
  <c r="J202" i="11"/>
  <c r="M197" i="12" s="1"/>
  <c r="C1308" i="11"/>
  <c r="J203" i="11"/>
  <c r="M198" i="12" s="1"/>
  <c r="C1309" i="11"/>
  <c r="J204" i="11"/>
  <c r="M199" i="12" s="1"/>
  <c r="C1310" i="11"/>
  <c r="J205" i="11"/>
  <c r="M200" i="12" s="1"/>
  <c r="C1311" i="11"/>
  <c r="J206" i="11"/>
  <c r="M201" i="12" s="1"/>
  <c r="C1312" i="11"/>
  <c r="J207" i="11"/>
  <c r="M202" i="12" s="1"/>
  <c r="C1313" i="11"/>
  <c r="J208" i="11"/>
  <c r="M203" i="12" s="1"/>
  <c r="C1314" i="11"/>
  <c r="J209" i="11"/>
  <c r="M204" i="12" s="1"/>
  <c r="C1315" i="11"/>
  <c r="J210" i="11"/>
  <c r="M205" i="12" s="1"/>
  <c r="C1316" i="11"/>
  <c r="J211" i="11"/>
  <c r="M206" i="12" s="1"/>
  <c r="C1317" i="11"/>
  <c r="J212" i="11"/>
  <c r="M207" i="12" s="1"/>
  <c r="C1318" i="11"/>
  <c r="J213" i="11"/>
  <c r="M208" i="12" s="1"/>
  <c r="C1319" i="11"/>
  <c r="J214" i="11"/>
  <c r="M209" i="12" s="1"/>
  <c r="C1320" i="11"/>
  <c r="J215" i="11"/>
  <c r="M210" i="12" s="1"/>
  <c r="C1321" i="11"/>
  <c r="J216" i="11"/>
  <c r="M211" i="12" s="1"/>
  <c r="C1322" i="11"/>
  <c r="J217" i="11"/>
  <c r="M212" i="12" s="1"/>
  <c r="C1323" i="11"/>
  <c r="J218" i="11"/>
  <c r="M213" i="12" s="1"/>
  <c r="C1324" i="11"/>
  <c r="J219" i="11"/>
  <c r="M214" i="12" s="1"/>
  <c r="C1325" i="11"/>
  <c r="J220" i="11"/>
  <c r="M215" i="12" s="1"/>
  <c r="C1326" i="11"/>
  <c r="J221" i="11"/>
  <c r="M216" i="12" s="1"/>
  <c r="C1327" i="11"/>
  <c r="J222" i="11"/>
  <c r="M217" i="12" s="1"/>
  <c r="C1328" i="11"/>
  <c r="J223" i="11"/>
  <c r="M218" i="12" s="1"/>
  <c r="C1329" i="11"/>
  <c r="J224" i="11"/>
  <c r="M219" i="12" s="1"/>
  <c r="C1330" i="11"/>
  <c r="J225" i="11"/>
  <c r="M220" i="12" s="1"/>
  <c r="C1331" i="11"/>
  <c r="J226" i="11"/>
  <c r="M221" i="12" s="1"/>
  <c r="C1332" i="11"/>
  <c r="J227" i="11"/>
  <c r="M222" i="12" s="1"/>
  <c r="C1333" i="11"/>
  <c r="J228" i="11"/>
  <c r="M223" i="12" s="1"/>
  <c r="C1334" i="11"/>
  <c r="J229" i="11"/>
  <c r="M224" i="12" s="1"/>
  <c r="C1335" i="11"/>
  <c r="J230" i="11"/>
  <c r="M225" i="12" s="1"/>
  <c r="C1336" i="11"/>
  <c r="J231" i="11"/>
  <c r="M226" i="12" s="1"/>
  <c r="C1337" i="11"/>
  <c r="J232" i="11"/>
  <c r="M227" i="12" s="1"/>
  <c r="C1338" i="11"/>
  <c r="J233" i="11"/>
  <c r="M228" i="12" s="1"/>
  <c r="C1339" i="11"/>
  <c r="J234" i="11"/>
  <c r="M229" i="12" s="1"/>
  <c r="C1340" i="11"/>
  <c r="J235" i="11"/>
  <c r="M230" i="12" s="1"/>
  <c r="C1341" i="11"/>
  <c r="J236" i="11"/>
  <c r="M231" i="12" s="1"/>
  <c r="C1342" i="11"/>
  <c r="J237" i="11"/>
  <c r="M232" i="12" s="1"/>
  <c r="C1343" i="11"/>
  <c r="J238" i="11"/>
  <c r="M233" i="12" s="1"/>
  <c r="C1344" i="11"/>
  <c r="J239" i="11"/>
  <c r="M234" i="12" s="1"/>
  <c r="C1345" i="11"/>
  <c r="J240" i="11"/>
  <c r="M235" i="12" s="1"/>
  <c r="C1346" i="11"/>
  <c r="J241" i="11"/>
  <c r="M236" i="12" s="1"/>
  <c r="C1347" i="11"/>
  <c r="J242" i="11"/>
  <c r="M237" i="12" s="1"/>
  <c r="C1348" i="11"/>
  <c r="J243" i="11"/>
  <c r="M238" i="12" s="1"/>
  <c r="C1349" i="11"/>
  <c r="J244" i="11"/>
  <c r="M239" i="12" s="1"/>
  <c r="C1350" i="11"/>
  <c r="J245" i="11"/>
  <c r="M240" i="12" s="1"/>
  <c r="C1351" i="11"/>
  <c r="J246" i="11"/>
  <c r="M241" i="12" s="1"/>
  <c r="C1352" i="11"/>
  <c r="J247" i="11"/>
  <c r="M242" i="12" s="1"/>
  <c r="C1353" i="11"/>
  <c r="J248" i="11"/>
  <c r="M243" i="12" s="1"/>
  <c r="C1354" i="11"/>
  <c r="J249" i="11"/>
  <c r="M244" i="12" s="1"/>
  <c r="C1355" i="11"/>
  <c r="J250" i="11"/>
  <c r="M245" i="12" s="1"/>
  <c r="C1356" i="11"/>
  <c r="J251" i="11"/>
  <c r="M246" i="12" s="1"/>
  <c r="C1357" i="11"/>
  <c r="J252" i="11"/>
  <c r="M247" i="12" s="1"/>
  <c r="C1358" i="11"/>
  <c r="J253" i="11"/>
  <c r="M248" i="12" s="1"/>
  <c r="C1359" i="11"/>
  <c r="J254" i="11"/>
  <c r="M249" i="12" s="1"/>
  <c r="C1360" i="11"/>
  <c r="J255" i="11"/>
  <c r="M250" i="12" s="1"/>
  <c r="C1361" i="11"/>
  <c r="J256" i="11"/>
  <c r="M251" i="12" s="1"/>
  <c r="C1362" i="11"/>
  <c r="J257" i="11"/>
  <c r="M252" i="12" s="1"/>
  <c r="C1363" i="11"/>
  <c r="J258" i="11"/>
  <c r="M253" i="12" s="1"/>
  <c r="C1364" i="11"/>
  <c r="J259" i="11"/>
  <c r="M254" i="12" s="1"/>
  <c r="C1365" i="11"/>
  <c r="J260" i="11"/>
  <c r="M255" i="12" s="1"/>
  <c r="C1366" i="11"/>
  <c r="J261" i="11"/>
  <c r="M256" i="12" s="1"/>
  <c r="C1367" i="11"/>
  <c r="J262" i="11"/>
  <c r="M257" i="12" s="1"/>
  <c r="C1368" i="11"/>
  <c r="J263" i="11"/>
  <c r="M258" i="12" s="1"/>
  <c r="C1369" i="11"/>
  <c r="J264" i="11"/>
  <c r="M259" i="12" s="1"/>
  <c r="C1370" i="11"/>
  <c r="J265" i="11"/>
  <c r="M260" i="12" s="1"/>
  <c r="C1371" i="11"/>
  <c r="J266" i="11"/>
  <c r="M261" i="12" s="1"/>
  <c r="C1372" i="11"/>
  <c r="J267" i="11"/>
  <c r="M262" i="12" s="1"/>
  <c r="C1373" i="11"/>
  <c r="J268" i="11"/>
  <c r="M263" i="12" s="1"/>
  <c r="C1374" i="11"/>
  <c r="J269" i="11"/>
  <c r="M264" i="12" s="1"/>
  <c r="C1375" i="11"/>
  <c r="J270" i="11"/>
  <c r="M265" i="12" s="1"/>
  <c r="C1376" i="11"/>
  <c r="J271" i="11"/>
  <c r="M266" i="12" s="1"/>
  <c r="C1377" i="11"/>
  <c r="J272" i="11"/>
  <c r="M267" i="12" s="1"/>
  <c r="C1378" i="11"/>
  <c r="J273" i="11"/>
  <c r="M268" i="12" s="1"/>
  <c r="C1379" i="11"/>
  <c r="J274" i="11"/>
  <c r="M269" i="12" s="1"/>
  <c r="C1380" i="11"/>
  <c r="J275" i="11"/>
  <c r="M270" i="12" s="1"/>
  <c r="C1381" i="11"/>
  <c r="J276" i="11"/>
  <c r="M271" i="12" s="1"/>
  <c r="C1382" i="11"/>
  <c r="J277" i="11"/>
  <c r="M272" i="12" s="1"/>
  <c r="C1383" i="11"/>
  <c r="J278" i="11"/>
  <c r="M273" i="12" s="1"/>
  <c r="C1384" i="11"/>
  <c r="J279" i="11"/>
  <c r="M274" i="12" s="1"/>
  <c r="C1385" i="11"/>
  <c r="J280" i="11"/>
  <c r="M275" i="12" s="1"/>
  <c r="C1386" i="11"/>
  <c r="J281" i="11"/>
  <c r="M276" i="12" s="1"/>
  <c r="C1387" i="11"/>
  <c r="J282" i="11"/>
  <c r="M277" i="12" s="1"/>
  <c r="C1388" i="11"/>
  <c r="J283" i="11"/>
  <c r="M278" i="12" s="1"/>
  <c r="C1389" i="11"/>
  <c r="J284" i="11"/>
  <c r="M279" i="12" s="1"/>
  <c r="C1390" i="11"/>
  <c r="J285" i="11"/>
  <c r="M280" i="12" s="1"/>
  <c r="C1391" i="11"/>
  <c r="J286" i="11"/>
  <c r="M281" i="12" s="1"/>
  <c r="C1392" i="11"/>
  <c r="J287" i="11"/>
  <c r="M282" i="12" s="1"/>
  <c r="C1393" i="11"/>
  <c r="J288" i="11"/>
  <c r="M283" i="12" s="1"/>
  <c r="C1394" i="11"/>
  <c r="J289" i="11"/>
  <c r="M284" i="12" s="1"/>
  <c r="C1395" i="11"/>
  <c r="J290" i="11"/>
  <c r="M285" i="12" s="1"/>
  <c r="C1396" i="11"/>
  <c r="J291" i="11"/>
  <c r="M286" i="12" s="1"/>
  <c r="C1397" i="11"/>
  <c r="J292" i="11"/>
  <c r="M287" i="12" s="1"/>
  <c r="C1398" i="11"/>
  <c r="J293" i="11"/>
  <c r="M288" i="12" s="1"/>
  <c r="C1399" i="11"/>
  <c r="J294" i="11"/>
  <c r="M289" i="12" s="1"/>
  <c r="C1400" i="11"/>
  <c r="J295" i="11"/>
  <c r="M290" i="12" s="1"/>
  <c r="C1401" i="11"/>
  <c r="J296" i="11"/>
  <c r="M291" i="12" s="1"/>
  <c r="C1402" i="11"/>
  <c r="J297" i="11"/>
  <c r="M292" i="12" s="1"/>
  <c r="C1403" i="11"/>
  <c r="J298" i="11"/>
  <c r="M293" i="12" s="1"/>
  <c r="C1404" i="11"/>
  <c r="J299" i="11"/>
  <c r="M294" i="12" s="1"/>
  <c r="C1405" i="11"/>
  <c r="J300" i="11"/>
  <c r="M295" i="12" s="1"/>
  <c r="C1406" i="11"/>
  <c r="J301" i="11"/>
  <c r="M296" i="12" s="1"/>
  <c r="C1407" i="11"/>
  <c r="J302" i="11"/>
  <c r="M297" i="12" s="1"/>
  <c r="C1408" i="11"/>
  <c r="J303" i="11"/>
  <c r="M298" i="12" s="1"/>
  <c r="C1409" i="11"/>
  <c r="J304" i="11"/>
  <c r="M299" i="12" s="1"/>
  <c r="C1410" i="11"/>
  <c r="J305" i="11"/>
  <c r="M300" i="12" s="1"/>
  <c r="C1411" i="11"/>
  <c r="J306" i="11"/>
  <c r="M301" i="12" s="1"/>
  <c r="C1412" i="11"/>
  <c r="J307" i="11"/>
  <c r="M302" i="12" s="1"/>
  <c r="C1413" i="11"/>
  <c r="J308" i="11"/>
  <c r="M303" i="12" s="1"/>
  <c r="C1414" i="11"/>
  <c r="J309" i="11"/>
  <c r="M304" i="12" s="1"/>
  <c r="C1415" i="11"/>
  <c r="J310" i="11"/>
  <c r="M305" i="12" s="1"/>
  <c r="C1416" i="11"/>
  <c r="J311" i="11"/>
  <c r="M306" i="12" s="1"/>
  <c r="C1417" i="11"/>
  <c r="I312" i="11"/>
  <c r="L307" i="12" s="1"/>
  <c r="J312" i="11"/>
  <c r="M307" i="12" s="1"/>
  <c r="K312" i="11"/>
  <c r="C1418" i="11"/>
  <c r="K313" i="11"/>
  <c r="I313" i="11"/>
  <c r="L308" i="12" s="1"/>
  <c r="J313" i="11"/>
  <c r="M308" i="12" s="1"/>
  <c r="C1419" i="11"/>
  <c r="J314" i="11"/>
  <c r="M309" i="12" s="1"/>
  <c r="I314" i="11"/>
  <c r="L309" i="12" s="1"/>
  <c r="K314" i="11"/>
  <c r="C1420" i="11"/>
  <c r="K315" i="11"/>
  <c r="I315" i="11"/>
  <c r="L310" i="12" s="1"/>
  <c r="J315" i="11"/>
  <c r="M310" i="12" s="1"/>
  <c r="C1421" i="11"/>
  <c r="I316" i="11"/>
  <c r="L311" i="12" s="1"/>
  <c r="J316" i="11"/>
  <c r="M311" i="12" s="1"/>
  <c r="K316" i="11"/>
  <c r="C1422" i="11"/>
  <c r="I317" i="11"/>
  <c r="L312" i="12" s="1"/>
  <c r="K317" i="11"/>
  <c r="J317" i="11"/>
  <c r="M312" i="12" s="1"/>
  <c r="C1423" i="11"/>
  <c r="I318" i="11"/>
  <c r="L313" i="12" s="1"/>
  <c r="J318" i="11"/>
  <c r="M313" i="12" s="1"/>
  <c r="K318" i="11"/>
  <c r="C1424" i="11"/>
  <c r="I319" i="11"/>
  <c r="L314" i="12" s="1"/>
  <c r="J319" i="11"/>
  <c r="M314" i="12" s="1"/>
  <c r="K319" i="11"/>
  <c r="C1425" i="11"/>
  <c r="I320" i="11"/>
  <c r="L315" i="12" s="1"/>
  <c r="J320" i="11"/>
  <c r="M315" i="12" s="1"/>
  <c r="K320" i="11"/>
  <c r="C1426" i="11"/>
  <c r="I321" i="11"/>
  <c r="L316" i="12" s="1"/>
  <c r="J321" i="11"/>
  <c r="M316" i="12" s="1"/>
  <c r="K321" i="11"/>
  <c r="C1427" i="11"/>
  <c r="I322" i="11"/>
  <c r="L317" i="12" s="1"/>
  <c r="K322" i="11"/>
  <c r="J322" i="11"/>
  <c r="M317" i="12" s="1"/>
  <c r="C1428" i="11"/>
  <c r="K323" i="11"/>
  <c r="J323" i="11"/>
  <c r="M318" i="12" s="1"/>
  <c r="I323" i="11"/>
  <c r="L318" i="12" s="1"/>
  <c r="C1429" i="11"/>
  <c r="K324" i="11"/>
  <c r="I324" i="11"/>
  <c r="L319" i="12" s="1"/>
  <c r="J324" i="11"/>
  <c r="M319" i="12" s="1"/>
  <c r="C1430" i="11"/>
  <c r="I325" i="11"/>
  <c r="L320" i="12" s="1"/>
  <c r="J325" i="11"/>
  <c r="M320" i="12" s="1"/>
  <c r="K325" i="11"/>
  <c r="C1431" i="11"/>
  <c r="I326" i="11"/>
  <c r="L321" i="12" s="1"/>
  <c r="J326" i="11"/>
  <c r="M321" i="12" s="1"/>
  <c r="K326" i="11"/>
  <c r="C1432" i="11"/>
  <c r="K327" i="11"/>
  <c r="I327" i="11"/>
  <c r="L322" i="12" s="1"/>
  <c r="J327" i="11"/>
  <c r="M322" i="12" s="1"/>
  <c r="C1433" i="11"/>
  <c r="I328" i="11"/>
  <c r="L323" i="12" s="1"/>
  <c r="J328" i="11"/>
  <c r="M323" i="12" s="1"/>
  <c r="K328" i="11"/>
  <c r="C1434" i="11"/>
  <c r="I329" i="11"/>
  <c r="L324" i="12" s="1"/>
  <c r="K329" i="11"/>
  <c r="J329" i="11"/>
  <c r="M324" i="12" s="1"/>
  <c r="C1435" i="11"/>
  <c r="J330" i="11"/>
  <c r="M325" i="12" s="1"/>
  <c r="K330" i="11"/>
  <c r="I330" i="11"/>
  <c r="L325" i="12" s="1"/>
  <c r="C1436" i="11"/>
  <c r="I331" i="11"/>
  <c r="L326" i="12" s="1"/>
  <c r="K331" i="11"/>
  <c r="J331" i="11"/>
  <c r="M326" i="12" s="1"/>
  <c r="C1437" i="11"/>
  <c r="I332" i="11"/>
  <c r="L327" i="12" s="1"/>
  <c r="K332" i="11"/>
  <c r="J332" i="11"/>
  <c r="M327" i="12" s="1"/>
  <c r="C1438" i="11"/>
  <c r="I333" i="11"/>
  <c r="L328" i="12" s="1"/>
  <c r="J333" i="11"/>
  <c r="M328" i="12" s="1"/>
  <c r="K333" i="11"/>
  <c r="C1439" i="11"/>
  <c r="K334" i="11"/>
  <c r="I334" i="11"/>
  <c r="L329" i="12" s="1"/>
  <c r="J334" i="11"/>
  <c r="M329" i="12" s="1"/>
  <c r="C1440" i="11"/>
  <c r="J335" i="11"/>
  <c r="M330" i="12" s="1"/>
  <c r="I335" i="11"/>
  <c r="L330" i="12" s="1"/>
  <c r="K335" i="11"/>
  <c r="C1441" i="11"/>
  <c r="K336" i="11"/>
  <c r="J336" i="11"/>
  <c r="M331" i="12" s="1"/>
  <c r="I336" i="11"/>
  <c r="L331" i="12" s="1"/>
  <c r="C1442" i="11"/>
  <c r="J337" i="11"/>
  <c r="M332" i="12" s="1"/>
  <c r="I337" i="11"/>
  <c r="L332" i="12" s="1"/>
  <c r="K337" i="11"/>
  <c r="C1443" i="11"/>
  <c r="J338" i="11"/>
  <c r="M333" i="12" s="1"/>
  <c r="K338" i="11"/>
  <c r="I338" i="11"/>
  <c r="L333" i="12" s="1"/>
  <c r="C1444" i="11"/>
  <c r="J339" i="11"/>
  <c r="M334" i="12" s="1"/>
  <c r="K339" i="11"/>
  <c r="I339" i="11"/>
  <c r="L334" i="12" s="1"/>
  <c r="C1445" i="11"/>
  <c r="K340" i="11"/>
  <c r="J340" i="11"/>
  <c r="M335" i="12" s="1"/>
  <c r="I340" i="11"/>
  <c r="L335" i="12" s="1"/>
  <c r="C1446" i="11"/>
  <c r="K341" i="11"/>
  <c r="J341" i="11"/>
  <c r="M336" i="12" s="1"/>
  <c r="I341" i="11"/>
  <c r="L336" i="12" s="1"/>
  <c r="C1447" i="11"/>
  <c r="K342" i="11"/>
  <c r="J342" i="11"/>
  <c r="M337" i="12" s="1"/>
  <c r="I342" i="11"/>
  <c r="L337" i="12" s="1"/>
  <c r="C1448" i="11"/>
  <c r="J343" i="11"/>
  <c r="M338" i="12" s="1"/>
  <c r="I343" i="11"/>
  <c r="L338" i="12" s="1"/>
  <c r="K343" i="11"/>
  <c r="C1449" i="11"/>
  <c r="I344" i="11"/>
  <c r="L339" i="12" s="1"/>
  <c r="J344" i="11"/>
  <c r="M339" i="12" s="1"/>
  <c r="K344" i="11"/>
  <c r="C1450" i="11"/>
  <c r="J345" i="11"/>
  <c r="M340" i="12" s="1"/>
  <c r="K345" i="11"/>
  <c r="I345" i="11"/>
  <c r="L340" i="12" s="1"/>
  <c r="C1451" i="11"/>
  <c r="I346" i="11"/>
  <c r="L341" i="12" s="1"/>
  <c r="K346" i="11"/>
  <c r="J346" i="11"/>
  <c r="M341" i="12" s="1"/>
  <c r="C1452" i="11"/>
  <c r="K347" i="11"/>
  <c r="J347" i="11"/>
  <c r="M342" i="12" s="1"/>
  <c r="I347" i="11"/>
  <c r="L342" i="12" s="1"/>
  <c r="C1453" i="11"/>
  <c r="J348" i="11"/>
  <c r="M343" i="12" s="1"/>
  <c r="I348" i="11"/>
  <c r="L343" i="12" s="1"/>
  <c r="K348" i="11"/>
  <c r="C1454" i="11"/>
  <c r="I349" i="11"/>
  <c r="L344" i="12" s="1"/>
  <c r="K349" i="11"/>
  <c r="J349" i="11"/>
  <c r="M344" i="12" s="1"/>
  <c r="C1455" i="11"/>
  <c r="K350" i="11"/>
  <c r="I350" i="11"/>
  <c r="L345" i="12" s="1"/>
  <c r="J350" i="11"/>
  <c r="M345" i="12" s="1"/>
  <c r="C1456" i="11"/>
  <c r="I351" i="11"/>
  <c r="L346" i="12" s="1"/>
  <c r="J351" i="11"/>
  <c r="M346" i="12" s="1"/>
  <c r="K351" i="11"/>
  <c r="C1457" i="11"/>
  <c r="K352" i="11"/>
  <c r="I352" i="11"/>
  <c r="L347" i="12" s="1"/>
  <c r="J352" i="11"/>
  <c r="M347" i="12" s="1"/>
  <c r="C1458" i="11"/>
  <c r="J353" i="11"/>
  <c r="M348" i="12" s="1"/>
  <c r="I353" i="11"/>
  <c r="L348" i="12" s="1"/>
  <c r="K353" i="11"/>
  <c r="C1459" i="11"/>
  <c r="I354" i="11"/>
  <c r="L349" i="12" s="1"/>
  <c r="K354" i="11"/>
  <c r="J354" i="11"/>
  <c r="M349" i="12" s="1"/>
  <c r="C1460" i="11"/>
  <c r="K355" i="11"/>
  <c r="I355" i="11"/>
  <c r="L350" i="12" s="1"/>
  <c r="J355" i="11"/>
  <c r="M350" i="12" s="1"/>
  <c r="C1461" i="11"/>
  <c r="J356" i="11"/>
  <c r="M351" i="12" s="1"/>
  <c r="I356" i="11"/>
  <c r="L351" i="12" s="1"/>
  <c r="K356" i="11"/>
  <c r="C1462" i="11"/>
  <c r="J357" i="11"/>
  <c r="M352" i="12" s="1"/>
  <c r="K357" i="11"/>
  <c r="I357" i="11"/>
  <c r="L352" i="12" s="1"/>
  <c r="C1463" i="11"/>
  <c r="I358" i="11"/>
  <c r="L353" i="12" s="1"/>
  <c r="J358" i="11"/>
  <c r="M353" i="12" s="1"/>
  <c r="K358" i="11"/>
  <c r="C1464" i="11"/>
  <c r="K359" i="11"/>
  <c r="J359" i="11"/>
  <c r="M354" i="12" s="1"/>
  <c r="I359" i="11"/>
  <c r="L354" i="12" s="1"/>
  <c r="C1465" i="11"/>
  <c r="J360" i="11"/>
  <c r="M355" i="12" s="1"/>
  <c r="K360" i="11"/>
  <c r="I360" i="11"/>
  <c r="L355" i="12" s="1"/>
  <c r="C1466" i="11"/>
  <c r="I361" i="11"/>
  <c r="L356" i="12" s="1"/>
  <c r="J361" i="11"/>
  <c r="M356" i="12" s="1"/>
  <c r="K361" i="11"/>
  <c r="C1467" i="11"/>
  <c r="I362" i="11"/>
  <c r="L357" i="12" s="1"/>
  <c r="J362" i="11"/>
  <c r="M357" i="12" s="1"/>
  <c r="K362" i="11"/>
  <c r="C1468" i="11"/>
  <c r="K363" i="11"/>
  <c r="J363" i="11"/>
  <c r="M358" i="12" s="1"/>
  <c r="I363" i="11"/>
  <c r="L358" i="12" s="1"/>
  <c r="C1469" i="11"/>
  <c r="K364" i="11"/>
  <c r="J364" i="11"/>
  <c r="M359" i="12" s="1"/>
  <c r="I364" i="11"/>
  <c r="L359" i="12" s="1"/>
  <c r="C1470" i="11"/>
  <c r="K365" i="11"/>
  <c r="I365" i="11"/>
  <c r="L360" i="12" s="1"/>
  <c r="J365" i="11"/>
  <c r="M360" i="12" s="1"/>
  <c r="C1471" i="11"/>
  <c r="I366" i="11"/>
  <c r="L361" i="12" s="1"/>
  <c r="J366" i="11"/>
  <c r="M361" i="12" s="1"/>
  <c r="K366" i="11"/>
  <c r="C1472" i="11"/>
  <c r="J367" i="11"/>
  <c r="M362" i="12" s="1"/>
  <c r="K367" i="11"/>
  <c r="I367" i="11"/>
  <c r="L362" i="12" s="1"/>
  <c r="C1473" i="11"/>
  <c r="I368" i="11"/>
  <c r="L363" i="12" s="1"/>
  <c r="J368" i="11"/>
  <c r="M363" i="12" s="1"/>
  <c r="K368" i="11"/>
  <c r="C1474" i="11"/>
  <c r="I369" i="11"/>
  <c r="L364" i="12" s="1"/>
  <c r="J369" i="11"/>
  <c r="M364" i="12" s="1"/>
  <c r="K369" i="11"/>
  <c r="C1475" i="11"/>
  <c r="K370" i="11"/>
  <c r="I370" i="11"/>
  <c r="L365" i="12" s="1"/>
  <c r="J370" i="11"/>
  <c r="M365" i="12" s="1"/>
  <c r="C1476" i="11"/>
  <c r="K371" i="11"/>
  <c r="I371" i="11"/>
  <c r="L366" i="12" s="1"/>
  <c r="J371" i="11"/>
  <c r="M366" i="12" s="1"/>
  <c r="C1477" i="11"/>
  <c r="J372" i="11"/>
  <c r="M367" i="12" s="1"/>
  <c r="I372" i="11"/>
  <c r="L367" i="12" s="1"/>
  <c r="K372" i="11"/>
  <c r="C1478" i="11"/>
  <c r="I373" i="11"/>
  <c r="L368" i="12" s="1"/>
  <c r="J373" i="11"/>
  <c r="M368" i="12" s="1"/>
  <c r="K373" i="11"/>
  <c r="C1479" i="11"/>
  <c r="I374" i="11"/>
  <c r="L369" i="12" s="1"/>
  <c r="J374" i="11"/>
  <c r="M369" i="12" s="1"/>
  <c r="K374" i="11"/>
  <c r="C1480" i="11"/>
  <c r="K375" i="11"/>
  <c r="I375" i="11"/>
  <c r="L370" i="12" s="1"/>
  <c r="J375" i="11"/>
  <c r="M370" i="12" s="1"/>
  <c r="C1481" i="11"/>
  <c r="I376" i="11"/>
  <c r="L371" i="12" s="1"/>
  <c r="J376" i="11"/>
  <c r="M371" i="12" s="1"/>
  <c r="K376" i="11"/>
  <c r="C1482" i="11"/>
  <c r="K377" i="11"/>
  <c r="J377" i="11"/>
  <c r="M372" i="12" s="1"/>
  <c r="I377" i="11"/>
  <c r="L372" i="12" s="1"/>
  <c r="C1483" i="11"/>
  <c r="I378" i="11"/>
  <c r="L373" i="12" s="1"/>
  <c r="J378" i="11"/>
  <c r="M373" i="12" s="1"/>
  <c r="K378" i="11"/>
  <c r="C1484" i="11"/>
  <c r="J379" i="11"/>
  <c r="M374" i="12" s="1"/>
  <c r="K379" i="11"/>
  <c r="I379" i="11"/>
  <c r="L374" i="12" s="1"/>
  <c r="C1485" i="11"/>
  <c r="I380" i="11"/>
  <c r="L375" i="12" s="1"/>
  <c r="K380" i="11"/>
  <c r="J380" i="11"/>
  <c r="M375" i="12" s="1"/>
  <c r="C1486" i="11"/>
  <c r="K381" i="11"/>
  <c r="I381" i="11"/>
  <c r="L376" i="12" s="1"/>
  <c r="J381" i="11"/>
  <c r="M376" i="12" s="1"/>
  <c r="C1487" i="11"/>
  <c r="K382" i="11"/>
  <c r="J382" i="11"/>
  <c r="M377" i="12" s="1"/>
  <c r="I382" i="11"/>
  <c r="L377" i="12" s="1"/>
  <c r="C1488" i="11"/>
  <c r="K383" i="11"/>
  <c r="J383" i="11"/>
  <c r="M378" i="12" s="1"/>
  <c r="I383" i="11"/>
  <c r="L378" i="12" s="1"/>
  <c r="C1489" i="11"/>
  <c r="I384" i="11"/>
  <c r="L379" i="12" s="1"/>
  <c r="K384" i="11"/>
  <c r="J384" i="11"/>
  <c r="M379" i="12" s="1"/>
  <c r="C1490" i="11"/>
  <c r="K385" i="11"/>
  <c r="J385" i="11"/>
  <c r="M380" i="12" s="1"/>
  <c r="I385" i="11"/>
  <c r="L380" i="12" s="1"/>
  <c r="C1491" i="11"/>
  <c r="J386" i="11"/>
  <c r="M381" i="12" s="1"/>
  <c r="I386" i="11"/>
  <c r="L381" i="12" s="1"/>
  <c r="K386" i="11"/>
  <c r="C1492" i="11"/>
  <c r="J387" i="11"/>
  <c r="M382" i="12" s="1"/>
  <c r="K387" i="11"/>
  <c r="I387" i="11"/>
  <c r="L382" i="12" s="1"/>
  <c r="C1493" i="11"/>
  <c r="J388" i="11"/>
  <c r="M383" i="12" s="1"/>
  <c r="I388" i="11"/>
  <c r="L383" i="12" s="1"/>
  <c r="K388" i="11"/>
  <c r="C1494" i="11"/>
  <c r="K389" i="11"/>
  <c r="J389" i="11"/>
  <c r="M384" i="12" s="1"/>
  <c r="I389" i="11"/>
  <c r="L384" i="12" s="1"/>
  <c r="C1495" i="11"/>
  <c r="K390" i="11"/>
  <c r="J390" i="11"/>
  <c r="M385" i="12" s="1"/>
  <c r="I390" i="11"/>
  <c r="L385" i="12" s="1"/>
  <c r="C1496" i="11"/>
  <c r="K391" i="11"/>
  <c r="J391" i="11"/>
  <c r="M386" i="12" s="1"/>
  <c r="I391" i="11"/>
  <c r="L386" i="12" s="1"/>
  <c r="C1497" i="11"/>
  <c r="K392" i="11"/>
  <c r="I392" i="11"/>
  <c r="L387" i="12" s="1"/>
  <c r="J392" i="11"/>
  <c r="M387" i="12" s="1"/>
  <c r="C1498" i="11"/>
  <c r="K393" i="11"/>
  <c r="J393" i="11"/>
  <c r="M388" i="12" s="1"/>
  <c r="I393" i="11"/>
  <c r="L388" i="12" s="1"/>
  <c r="C1499" i="11"/>
  <c r="K394" i="11"/>
  <c r="J394" i="11"/>
  <c r="M389" i="12" s="1"/>
  <c r="I394" i="11"/>
  <c r="L389" i="12" s="1"/>
  <c r="C1500" i="11"/>
  <c r="K395" i="11"/>
  <c r="J395" i="11"/>
  <c r="M390" i="12" s="1"/>
  <c r="I395" i="11"/>
  <c r="L390" i="12" s="1"/>
  <c r="C1501" i="11"/>
  <c r="I396" i="11"/>
  <c r="L391" i="12" s="1"/>
  <c r="K396" i="11"/>
  <c r="J396" i="11"/>
  <c r="M391" i="12" s="1"/>
  <c r="C1502" i="11"/>
  <c r="K397" i="11"/>
  <c r="J397" i="11"/>
  <c r="M392" i="12" s="1"/>
  <c r="I397" i="11"/>
  <c r="L392" i="12" s="1"/>
  <c r="C1503" i="11"/>
  <c r="K398" i="11"/>
  <c r="J398" i="11"/>
  <c r="M393" i="12" s="1"/>
  <c r="I398" i="11"/>
  <c r="L393" i="12" s="1"/>
  <c r="C1504" i="11"/>
  <c r="I399" i="11"/>
  <c r="L394" i="12" s="1"/>
  <c r="J399" i="11"/>
  <c r="M394" i="12" s="1"/>
  <c r="K399" i="11"/>
  <c r="C1505" i="11"/>
  <c r="J400" i="11"/>
  <c r="M395" i="12" s="1"/>
  <c r="K400" i="11"/>
  <c r="I400" i="11"/>
  <c r="L395" i="12" s="1"/>
  <c r="C1506" i="11"/>
  <c r="I401" i="11"/>
  <c r="L396" i="12" s="1"/>
  <c r="J401" i="11"/>
  <c r="M396" i="12" s="1"/>
  <c r="K401" i="11"/>
  <c r="C1507" i="11"/>
  <c r="I402" i="11"/>
  <c r="L397" i="12" s="1"/>
  <c r="J402" i="11"/>
  <c r="M397" i="12" s="1"/>
  <c r="K402" i="11"/>
  <c r="C1508" i="11"/>
  <c r="I403" i="11"/>
  <c r="L398" i="12" s="1"/>
  <c r="J403" i="11"/>
  <c r="M398" i="12" s="1"/>
  <c r="K403" i="11"/>
  <c r="C1509" i="11"/>
  <c r="I404" i="11"/>
  <c r="L399" i="12" s="1"/>
  <c r="J404" i="11"/>
  <c r="M399" i="12" s="1"/>
  <c r="K404" i="11"/>
  <c r="C1510" i="11"/>
  <c r="J405" i="11"/>
  <c r="M400" i="12" s="1"/>
  <c r="K405" i="11"/>
  <c r="I405" i="11"/>
  <c r="L400" i="12" s="1"/>
  <c r="C1511" i="11"/>
  <c r="I406" i="11"/>
  <c r="L401" i="12" s="1"/>
  <c r="J406" i="11"/>
  <c r="M401" i="12" s="1"/>
  <c r="K406" i="11"/>
  <c r="C1512" i="11"/>
  <c r="J407" i="11"/>
  <c r="M402" i="12" s="1"/>
  <c r="I407" i="11"/>
  <c r="L402" i="12" s="1"/>
  <c r="K407" i="11"/>
  <c r="C1513" i="11"/>
  <c r="I408" i="11"/>
  <c r="L403" i="12" s="1"/>
  <c r="K408" i="11"/>
  <c r="J408" i="11"/>
  <c r="M403" i="12" s="1"/>
  <c r="C1514" i="11"/>
  <c r="K409" i="11"/>
  <c r="J409" i="11"/>
  <c r="M404" i="12" s="1"/>
  <c r="I409" i="11"/>
  <c r="L404" i="12" s="1"/>
  <c r="C1515" i="11"/>
  <c r="K410" i="11"/>
  <c r="J410" i="11"/>
  <c r="M405" i="12" s="1"/>
  <c r="I410" i="11"/>
  <c r="L405" i="12" s="1"/>
  <c r="C1516" i="11"/>
  <c r="K411" i="11"/>
  <c r="I411" i="11"/>
  <c r="L406" i="12" s="1"/>
  <c r="J411" i="11"/>
  <c r="M406" i="12" s="1"/>
  <c r="C1517" i="11"/>
  <c r="K412" i="11"/>
  <c r="I412" i="11"/>
  <c r="L407" i="12" s="1"/>
  <c r="J412" i="11"/>
  <c r="M407" i="12" s="1"/>
  <c r="C1518" i="11"/>
  <c r="K413" i="11"/>
  <c r="J413" i="11"/>
  <c r="M408" i="12" s="1"/>
  <c r="I413" i="11"/>
  <c r="L408" i="12" s="1"/>
  <c r="C1519" i="11"/>
  <c r="I414" i="11"/>
  <c r="L409" i="12" s="1"/>
  <c r="J414" i="11"/>
  <c r="M409" i="12" s="1"/>
  <c r="K414" i="11"/>
  <c r="C1520" i="11"/>
  <c r="I415" i="11"/>
  <c r="L410" i="12" s="1"/>
  <c r="J415" i="11"/>
  <c r="M410" i="12" s="1"/>
  <c r="K415" i="11"/>
  <c r="C1521" i="11"/>
  <c r="J416" i="11"/>
  <c r="M411" i="12" s="1"/>
  <c r="K416" i="11"/>
  <c r="I416" i="11"/>
  <c r="L411" i="12" s="1"/>
  <c r="C1522" i="11"/>
  <c r="I417" i="11"/>
  <c r="L412" i="12" s="1"/>
  <c r="J417" i="11"/>
  <c r="M412" i="12" s="1"/>
  <c r="K417" i="11"/>
  <c r="C1523" i="11"/>
  <c r="I418" i="11"/>
  <c r="L413" i="12" s="1"/>
  <c r="J418" i="11"/>
  <c r="M413" i="12" s="1"/>
  <c r="K418" i="11"/>
  <c r="C1524" i="11"/>
  <c r="I419" i="11"/>
  <c r="L414" i="12" s="1"/>
  <c r="J419" i="11"/>
  <c r="M414" i="12" s="1"/>
  <c r="K419" i="11"/>
  <c r="C1525" i="11"/>
  <c r="I420" i="11"/>
  <c r="L415" i="12" s="1"/>
  <c r="K420" i="11"/>
  <c r="J420" i="11"/>
  <c r="M415" i="12" s="1"/>
  <c r="C1526" i="11"/>
  <c r="I421" i="11"/>
  <c r="L416" i="12" s="1"/>
  <c r="K421" i="11"/>
  <c r="J421" i="11"/>
  <c r="M416" i="12" s="1"/>
  <c r="C1527" i="11"/>
  <c r="K422" i="11"/>
  <c r="J422" i="11"/>
  <c r="M417" i="12" s="1"/>
  <c r="I422" i="11"/>
  <c r="L417" i="12" s="1"/>
  <c r="C1528" i="11"/>
  <c r="K423" i="11"/>
  <c r="J423" i="11"/>
  <c r="M418" i="12" s="1"/>
  <c r="I423" i="11"/>
  <c r="L418" i="12" s="1"/>
  <c r="C1529" i="11"/>
  <c r="I424" i="11"/>
  <c r="L419" i="12" s="1"/>
  <c r="K424" i="11"/>
  <c r="J424" i="11"/>
  <c r="M419" i="12" s="1"/>
  <c r="C1530" i="11"/>
  <c r="K425" i="11"/>
  <c r="J425" i="11"/>
  <c r="M420" i="12" s="1"/>
  <c r="I425" i="11"/>
  <c r="L420" i="12" s="1"/>
  <c r="C1531" i="11"/>
  <c r="K426" i="11"/>
  <c r="J426" i="11"/>
  <c r="M421" i="12" s="1"/>
  <c r="I426" i="11"/>
  <c r="L421" i="12" s="1"/>
  <c r="C1532" i="11"/>
  <c r="I427" i="11"/>
  <c r="L422" i="12" s="1"/>
  <c r="J427" i="11"/>
  <c r="M422" i="12" s="1"/>
  <c r="K427" i="11"/>
  <c r="C1533" i="11"/>
  <c r="K428" i="11"/>
  <c r="J428" i="11"/>
  <c r="M423" i="12" s="1"/>
  <c r="I428" i="11"/>
  <c r="L423" i="12" s="1"/>
  <c r="C1534" i="11"/>
  <c r="K429" i="11"/>
  <c r="J429" i="11"/>
  <c r="M424" i="12" s="1"/>
  <c r="I429" i="11"/>
  <c r="L424" i="12" s="1"/>
  <c r="C1535" i="11"/>
  <c r="I430" i="11"/>
  <c r="L425" i="12" s="1"/>
  <c r="K430" i="11"/>
  <c r="J430" i="11"/>
  <c r="M425" i="12" s="1"/>
  <c r="C1536" i="11"/>
  <c r="I431" i="11"/>
  <c r="L426" i="12" s="1"/>
  <c r="J431" i="11"/>
  <c r="M426" i="12" s="1"/>
  <c r="K431" i="11"/>
  <c r="C1537" i="11"/>
  <c r="K432" i="11"/>
  <c r="I432" i="11"/>
  <c r="L427" i="12" s="1"/>
  <c r="J432" i="11"/>
  <c r="M427" i="12" s="1"/>
  <c r="C1538" i="11"/>
  <c r="I433" i="11"/>
  <c r="L428" i="12" s="1"/>
  <c r="J433" i="11"/>
  <c r="M428" i="12" s="1"/>
  <c r="K433" i="11"/>
  <c r="C1539" i="11"/>
  <c r="J434" i="11"/>
  <c r="M429" i="12" s="1"/>
  <c r="I434" i="11"/>
  <c r="L429" i="12" s="1"/>
  <c r="K434" i="11"/>
  <c r="C1540" i="11"/>
  <c r="J435" i="11"/>
  <c r="M430" i="12" s="1"/>
  <c r="I435" i="11"/>
  <c r="L430" i="12" s="1"/>
  <c r="K435" i="11"/>
  <c r="C1541" i="11"/>
  <c r="I436" i="11"/>
  <c r="L431" i="12" s="1"/>
  <c r="J436" i="11"/>
  <c r="M431" i="12" s="1"/>
  <c r="K436" i="11"/>
  <c r="C1542" i="11"/>
  <c r="J437" i="11"/>
  <c r="M432" i="12" s="1"/>
  <c r="K437" i="11"/>
  <c r="I437" i="11"/>
  <c r="L432" i="12" s="1"/>
  <c r="C1543" i="11"/>
  <c r="K438" i="11"/>
  <c r="I438" i="11"/>
  <c r="L433" i="12" s="1"/>
  <c r="J438" i="11"/>
  <c r="M433" i="12" s="1"/>
  <c r="C1544" i="11"/>
  <c r="K439" i="11"/>
  <c r="J439" i="11"/>
  <c r="M434" i="12" s="1"/>
  <c r="I439" i="11"/>
  <c r="L434" i="12" s="1"/>
  <c r="C1545" i="11"/>
  <c r="I440" i="11"/>
  <c r="L435" i="12" s="1"/>
  <c r="J440" i="11"/>
  <c r="M435" i="12" s="1"/>
  <c r="K440" i="11"/>
  <c r="C1546" i="11"/>
  <c r="I441" i="11"/>
  <c r="L436" i="12" s="1"/>
  <c r="J441" i="11"/>
  <c r="M436" i="12" s="1"/>
  <c r="K441" i="11"/>
  <c r="C1547" i="11"/>
  <c r="K442" i="11"/>
  <c r="J442" i="11"/>
  <c r="M437" i="12" s="1"/>
  <c r="I442" i="11"/>
  <c r="L437" i="12" s="1"/>
  <c r="C1548" i="11"/>
  <c r="I443" i="11"/>
  <c r="L438" i="12" s="1"/>
  <c r="K443" i="11"/>
  <c r="J443" i="11"/>
  <c r="M438" i="12" s="1"/>
  <c r="C1549" i="11"/>
  <c r="K444" i="11"/>
  <c r="J444" i="11"/>
  <c r="M439" i="12" s="1"/>
  <c r="I444" i="11"/>
  <c r="L439" i="12" s="1"/>
  <c r="C1550" i="11"/>
  <c r="I445" i="11"/>
  <c r="L440" i="12" s="1"/>
  <c r="J445" i="11"/>
  <c r="M440" i="12" s="1"/>
  <c r="K445" i="11"/>
  <c r="C1551" i="11"/>
  <c r="J446" i="11"/>
  <c r="M441" i="12" s="1"/>
  <c r="I446" i="11"/>
  <c r="L441" i="12" s="1"/>
  <c r="K446" i="11"/>
  <c r="C1552" i="11"/>
  <c r="I447" i="11"/>
  <c r="L442" i="12" s="1"/>
  <c r="J447" i="11"/>
  <c r="M442" i="12" s="1"/>
  <c r="K447" i="11"/>
  <c r="C1553" i="11"/>
  <c r="J448" i="11"/>
  <c r="M443" i="12" s="1"/>
  <c r="K448" i="11"/>
  <c r="I448" i="11"/>
  <c r="L443" i="12" s="1"/>
  <c r="C1554" i="11"/>
  <c r="K449" i="11"/>
  <c r="J449" i="11"/>
  <c r="M444" i="12" s="1"/>
  <c r="I449" i="11"/>
  <c r="L444" i="12" s="1"/>
  <c r="C1555" i="11"/>
  <c r="I450" i="11"/>
  <c r="L445" i="12" s="1"/>
  <c r="J450" i="11"/>
  <c r="M445" i="12" s="1"/>
  <c r="K450" i="11"/>
  <c r="C1556" i="11"/>
  <c r="K451" i="11"/>
  <c r="I451" i="11"/>
  <c r="L446" i="12" s="1"/>
  <c r="J451" i="11"/>
  <c r="M446" i="12" s="1"/>
  <c r="C1557" i="11"/>
  <c r="K452" i="11"/>
  <c r="I452" i="11"/>
  <c r="L447" i="12" s="1"/>
  <c r="J452" i="11"/>
  <c r="M447" i="12" s="1"/>
  <c r="C1558" i="11"/>
  <c r="I453" i="11"/>
  <c r="L448" i="12" s="1"/>
  <c r="K453" i="11"/>
  <c r="J453" i="11"/>
  <c r="M448" i="12" s="1"/>
  <c r="C1559" i="11"/>
  <c r="I454" i="11"/>
  <c r="L449" i="12" s="1"/>
  <c r="K454" i="11"/>
  <c r="J454" i="11"/>
  <c r="M449" i="12" s="1"/>
  <c r="C1560" i="11"/>
  <c r="K455" i="11"/>
  <c r="J455" i="11"/>
  <c r="M450" i="12" s="1"/>
  <c r="I455" i="11"/>
  <c r="L450" i="12" s="1"/>
  <c r="C1561" i="11"/>
  <c r="K456" i="11"/>
  <c r="J456" i="11"/>
  <c r="M451" i="12" s="1"/>
  <c r="I456" i="11"/>
  <c r="L451" i="12" s="1"/>
  <c r="C1562" i="11"/>
  <c r="J457" i="11"/>
  <c r="M452" i="12" s="1"/>
  <c r="K457" i="11"/>
  <c r="I457" i="11"/>
  <c r="L452" i="12" s="1"/>
  <c r="C1563" i="11"/>
  <c r="J458" i="11"/>
  <c r="M453" i="12" s="1"/>
  <c r="K458" i="11"/>
  <c r="I458" i="11"/>
  <c r="L453" i="12" s="1"/>
  <c r="C1564" i="11"/>
  <c r="I459" i="11"/>
  <c r="L454" i="12" s="1"/>
  <c r="J459" i="11"/>
  <c r="M454" i="12" s="1"/>
  <c r="K459" i="11"/>
  <c r="C1565" i="11"/>
  <c r="I460" i="11"/>
  <c r="L455" i="12" s="1"/>
  <c r="J460" i="11"/>
  <c r="M455" i="12" s="1"/>
  <c r="K460" i="11"/>
  <c r="C1566" i="11"/>
  <c r="I461" i="11"/>
  <c r="L456" i="12" s="1"/>
  <c r="J461" i="11"/>
  <c r="M456" i="12" s="1"/>
  <c r="K461" i="11"/>
  <c r="C1567" i="11"/>
  <c r="J462" i="11"/>
  <c r="M457" i="12" s="1"/>
  <c r="K462" i="11"/>
  <c r="I462" i="11"/>
  <c r="L457" i="12" s="1"/>
  <c r="C1568" i="11"/>
  <c r="I463" i="11"/>
  <c r="L458" i="12" s="1"/>
  <c r="J463" i="11"/>
  <c r="M458" i="12" s="1"/>
  <c r="K463" i="11"/>
  <c r="C1569" i="11"/>
  <c r="I464" i="11"/>
  <c r="L459" i="12" s="1"/>
  <c r="J464" i="11"/>
  <c r="M459" i="12" s="1"/>
  <c r="K464" i="11"/>
  <c r="C1570" i="11"/>
  <c r="J465" i="11"/>
  <c r="M460" i="12" s="1"/>
  <c r="K465" i="11"/>
  <c r="I465" i="11"/>
  <c r="L460" i="12" s="1"/>
  <c r="C1571" i="11"/>
  <c r="I466" i="11"/>
  <c r="L461" i="12" s="1"/>
  <c r="J466" i="11"/>
  <c r="M461" i="12" s="1"/>
  <c r="K466" i="11"/>
  <c r="C1572" i="11"/>
  <c r="I467" i="11"/>
  <c r="L462" i="12" s="1"/>
  <c r="J467" i="11"/>
  <c r="M462" i="12" s="1"/>
  <c r="K467" i="11"/>
  <c r="C1573" i="11"/>
  <c r="I468" i="11"/>
  <c r="L463" i="12" s="1"/>
  <c r="J468" i="11"/>
  <c r="M463" i="12" s="1"/>
  <c r="K468" i="11"/>
  <c r="C1574" i="11"/>
  <c r="I469" i="11"/>
  <c r="L464" i="12" s="1"/>
  <c r="K469" i="11"/>
  <c r="J469" i="11"/>
  <c r="M464" i="12" s="1"/>
  <c r="C1575" i="11"/>
  <c r="I470" i="11"/>
  <c r="L465" i="12" s="1"/>
  <c r="J470" i="11"/>
  <c r="M465" i="12" s="1"/>
  <c r="K470" i="11"/>
  <c r="C1576" i="11"/>
  <c r="I471" i="11"/>
  <c r="L466" i="12" s="1"/>
  <c r="J471" i="11"/>
  <c r="M466" i="12" s="1"/>
  <c r="K471" i="11"/>
  <c r="C1577" i="11"/>
  <c r="K472" i="11"/>
  <c r="I472" i="11"/>
  <c r="L467" i="12" s="1"/>
  <c r="J472" i="11"/>
  <c r="M467" i="12" s="1"/>
  <c r="C1578" i="11"/>
  <c r="I473" i="11"/>
  <c r="L468" i="12" s="1"/>
  <c r="J473" i="11"/>
  <c r="M468" i="12" s="1"/>
  <c r="K473" i="11"/>
  <c r="C1579" i="11"/>
  <c r="J474" i="11"/>
  <c r="M469" i="12" s="1"/>
  <c r="K474" i="11"/>
  <c r="I474" i="11"/>
  <c r="L469" i="12" s="1"/>
  <c r="C1580" i="11"/>
  <c r="J475" i="11"/>
  <c r="M470" i="12" s="1"/>
  <c r="I475" i="11"/>
  <c r="L470" i="12" s="1"/>
  <c r="K475" i="11"/>
  <c r="C1581" i="11"/>
  <c r="I476" i="11"/>
  <c r="L471" i="12" s="1"/>
  <c r="J476" i="11"/>
  <c r="M471" i="12" s="1"/>
  <c r="K476" i="11"/>
  <c r="C1582" i="11"/>
  <c r="K477" i="11"/>
  <c r="I477" i="11"/>
  <c r="L472" i="12" s="1"/>
  <c r="J477" i="11"/>
  <c r="M472" i="12" s="1"/>
  <c r="C1583" i="11"/>
  <c r="I478" i="11"/>
  <c r="L473" i="12" s="1"/>
  <c r="J478" i="11"/>
  <c r="M473" i="12" s="1"/>
  <c r="K478" i="11"/>
  <c r="C1584" i="11"/>
  <c r="J479" i="11"/>
  <c r="M474" i="12" s="1"/>
  <c r="I479" i="11"/>
  <c r="L474" i="12" s="1"/>
  <c r="K479" i="11"/>
  <c r="C1585" i="11"/>
  <c r="K480" i="11"/>
  <c r="I480" i="11"/>
  <c r="L475" i="12" s="1"/>
  <c r="J480" i="11"/>
  <c r="M475" i="12" s="1"/>
  <c r="C1586" i="11"/>
  <c r="K481" i="11"/>
  <c r="J481" i="11"/>
  <c r="M476" i="12" s="1"/>
  <c r="I481" i="11"/>
  <c r="L476" i="12" s="1"/>
  <c r="C1587" i="11"/>
  <c r="I482" i="11"/>
  <c r="L477" i="12" s="1"/>
  <c r="K482" i="11"/>
  <c r="J482" i="11"/>
  <c r="M477" i="12" s="1"/>
  <c r="C1588" i="11"/>
  <c r="J483" i="11"/>
  <c r="M478" i="12" s="1"/>
  <c r="K483" i="11"/>
  <c r="I483" i="11"/>
  <c r="L478" i="12" s="1"/>
  <c r="C1589" i="11"/>
  <c r="I484" i="11"/>
  <c r="L479" i="12" s="1"/>
  <c r="J484" i="11"/>
  <c r="M479" i="12" s="1"/>
  <c r="K484" i="11"/>
  <c r="C1590" i="11"/>
  <c r="J485" i="11"/>
  <c r="M480" i="12" s="1"/>
  <c r="I485" i="11"/>
  <c r="L480" i="12" s="1"/>
  <c r="K485" i="11"/>
  <c r="C1591" i="11"/>
  <c r="I486" i="11"/>
  <c r="L481" i="12" s="1"/>
  <c r="J486" i="11"/>
  <c r="M481" i="12" s="1"/>
  <c r="K486" i="11"/>
  <c r="C1592" i="11"/>
  <c r="I487" i="11"/>
  <c r="L482" i="12" s="1"/>
  <c r="J487" i="11"/>
  <c r="M482" i="12" s="1"/>
  <c r="K487" i="11"/>
  <c r="C1593" i="11"/>
  <c r="J488" i="11"/>
  <c r="M483" i="12" s="1"/>
  <c r="K488" i="11"/>
  <c r="I488" i="11"/>
  <c r="L483" i="12" s="1"/>
  <c r="C1594" i="11"/>
  <c r="I489" i="11"/>
  <c r="L484" i="12" s="1"/>
  <c r="K489" i="11"/>
  <c r="J489" i="11"/>
  <c r="M484" i="12" s="1"/>
  <c r="C1595" i="11"/>
  <c r="K490" i="11"/>
  <c r="I490" i="11"/>
  <c r="L485" i="12" s="1"/>
  <c r="J490" i="11"/>
  <c r="M485" i="12" s="1"/>
  <c r="C1596" i="11"/>
  <c r="I491" i="11"/>
  <c r="L486" i="12" s="1"/>
  <c r="J491" i="11"/>
  <c r="M486" i="12" s="1"/>
  <c r="K491" i="11"/>
  <c r="C1597" i="11"/>
  <c r="I492" i="11"/>
  <c r="L487" i="12" s="1"/>
  <c r="J492" i="11"/>
  <c r="M487" i="12" s="1"/>
  <c r="K492" i="11"/>
  <c r="C1598" i="11"/>
  <c r="K493" i="11"/>
  <c r="I493" i="11"/>
  <c r="L488" i="12" s="1"/>
  <c r="J493" i="11"/>
  <c r="M488" i="12" s="1"/>
  <c r="C1599" i="11"/>
  <c r="K494" i="11"/>
  <c r="J494" i="11"/>
  <c r="M489" i="12" s="1"/>
  <c r="I494" i="11"/>
  <c r="L489" i="12" s="1"/>
  <c r="C1600" i="11"/>
  <c r="J495" i="11"/>
  <c r="M490" i="12" s="1"/>
  <c r="I495" i="11"/>
  <c r="L490" i="12" s="1"/>
  <c r="K495" i="11"/>
  <c r="C1601" i="11"/>
  <c r="K496" i="11"/>
  <c r="J496" i="11"/>
  <c r="M491" i="12" s="1"/>
  <c r="I496" i="11"/>
  <c r="L491" i="12" s="1"/>
  <c r="C1602" i="11"/>
  <c r="I497" i="11"/>
  <c r="L492" i="12" s="1"/>
  <c r="K497" i="11"/>
  <c r="J497" i="11"/>
  <c r="M492" i="12" s="1"/>
  <c r="C1603" i="11"/>
  <c r="K498" i="11"/>
  <c r="I498" i="11"/>
  <c r="L493" i="12" s="1"/>
  <c r="J498" i="11"/>
  <c r="M493" i="12" s="1"/>
  <c r="C1604" i="11"/>
  <c r="J499" i="11"/>
  <c r="M494" i="12" s="1"/>
  <c r="I499" i="11"/>
  <c r="L494" i="12" s="1"/>
  <c r="K499" i="11"/>
  <c r="C1605" i="11"/>
  <c r="I500" i="11"/>
  <c r="L495" i="12" s="1"/>
  <c r="J500" i="11"/>
  <c r="M495" i="12" s="1"/>
  <c r="K500" i="11"/>
  <c r="C1606" i="11"/>
  <c r="J501" i="11"/>
  <c r="M496" i="12" s="1"/>
  <c r="I501" i="11"/>
  <c r="L496" i="12" s="1"/>
  <c r="K501" i="11"/>
  <c r="C1607" i="11"/>
  <c r="K502" i="11"/>
  <c r="I502" i="11"/>
  <c r="L497" i="12" s="1"/>
  <c r="J502" i="11"/>
  <c r="M497" i="12" s="1"/>
  <c r="C1608" i="11"/>
  <c r="I503" i="11"/>
  <c r="L498" i="12" s="1"/>
  <c r="J503" i="11"/>
  <c r="M498" i="12" s="1"/>
  <c r="K503" i="11"/>
  <c r="C1609" i="11"/>
  <c r="K504" i="11"/>
  <c r="J504" i="11"/>
  <c r="M499" i="12" s="1"/>
  <c r="I504" i="11"/>
  <c r="L499" i="12" s="1"/>
  <c r="C1610" i="11"/>
  <c r="I505" i="11"/>
  <c r="L500" i="12" s="1"/>
  <c r="J505" i="11"/>
  <c r="M500" i="12" s="1"/>
  <c r="K505" i="11"/>
  <c r="C1611" i="11"/>
  <c r="K506" i="11"/>
  <c r="I506" i="11"/>
  <c r="L501" i="12" s="1"/>
  <c r="J506" i="11"/>
  <c r="M501" i="12" s="1"/>
  <c r="C1612" i="11"/>
  <c r="K507" i="11"/>
  <c r="J507" i="11"/>
  <c r="M502" i="12" s="1"/>
  <c r="I507" i="11"/>
  <c r="L502" i="12" s="1"/>
  <c r="C1613" i="11"/>
  <c r="I508" i="11"/>
  <c r="L503" i="12" s="1"/>
  <c r="J508" i="11"/>
  <c r="M503" i="12" s="1"/>
  <c r="K508" i="11"/>
  <c r="C1614" i="11"/>
  <c r="I509" i="11"/>
  <c r="L504" i="12" s="1"/>
  <c r="K509" i="11"/>
  <c r="J509" i="11"/>
  <c r="M504" i="12" s="1"/>
  <c r="C1615" i="11"/>
  <c r="K510" i="11"/>
  <c r="J510" i="11"/>
  <c r="M505" i="12" s="1"/>
  <c r="I510" i="11"/>
  <c r="L505" i="12" s="1"/>
  <c r="C1616" i="11"/>
  <c r="K511" i="11"/>
  <c r="J511" i="11"/>
  <c r="M506" i="12" s="1"/>
  <c r="I511" i="11"/>
  <c r="L506" i="12" s="1"/>
  <c r="C1617" i="11"/>
  <c r="K512" i="11"/>
  <c r="J512" i="11"/>
  <c r="M507" i="12" s="1"/>
  <c r="I512" i="11"/>
  <c r="L507" i="12" s="1"/>
  <c r="C1618" i="11"/>
  <c r="I513" i="11"/>
  <c r="L508" i="12" s="1"/>
  <c r="K513" i="11"/>
  <c r="J513" i="11"/>
  <c r="M508" i="12" s="1"/>
  <c r="C1619" i="11"/>
  <c r="I514" i="11"/>
  <c r="L509" i="12" s="1"/>
  <c r="J514" i="11"/>
  <c r="M509" i="12" s="1"/>
  <c r="K514" i="11"/>
  <c r="C1620" i="11"/>
  <c r="I515" i="11"/>
  <c r="L510" i="12" s="1"/>
  <c r="J515" i="11"/>
  <c r="M510" i="12" s="1"/>
  <c r="K515" i="11"/>
  <c r="C1621" i="11"/>
  <c r="I516" i="11"/>
  <c r="L511" i="12" s="1"/>
  <c r="K516" i="11"/>
  <c r="J516" i="11"/>
  <c r="M511" i="12" s="1"/>
  <c r="C1622" i="11"/>
  <c r="I517" i="11"/>
  <c r="L512" i="12" s="1"/>
  <c r="J517" i="11"/>
  <c r="M512" i="12" s="1"/>
  <c r="K517" i="11"/>
  <c r="C1623" i="11"/>
  <c r="I518" i="11"/>
  <c r="L513" i="12" s="1"/>
  <c r="J518" i="11"/>
  <c r="M513" i="12" s="1"/>
  <c r="K518" i="11"/>
  <c r="C1624" i="11"/>
  <c r="K519" i="11"/>
  <c r="J519" i="11"/>
  <c r="M514" i="12" s="1"/>
  <c r="I519" i="11"/>
  <c r="L514" i="12" s="1"/>
  <c r="C1625" i="11"/>
  <c r="J520" i="11"/>
  <c r="M515" i="12" s="1"/>
  <c r="I520" i="11"/>
  <c r="L515" i="12" s="1"/>
  <c r="K520" i="11"/>
  <c r="C1626" i="11"/>
  <c r="J521" i="11"/>
  <c r="M516" i="12" s="1"/>
  <c r="K521" i="11"/>
  <c r="I521" i="11"/>
  <c r="L516" i="12" s="1"/>
  <c r="C1627" i="11"/>
  <c r="K522" i="11"/>
  <c r="J522" i="11"/>
  <c r="M517" i="12" s="1"/>
  <c r="I522" i="11"/>
  <c r="L517" i="12" s="1"/>
  <c r="C1628" i="11"/>
  <c r="K523" i="11"/>
  <c r="J523" i="11"/>
  <c r="M518" i="12" s="1"/>
  <c r="I523" i="11"/>
  <c r="L518" i="12" s="1"/>
  <c r="C1629" i="11"/>
  <c r="K524" i="11"/>
  <c r="J524" i="11"/>
  <c r="M519" i="12" s="1"/>
  <c r="I524" i="11"/>
  <c r="L519" i="12" s="1"/>
  <c r="C1630" i="11"/>
  <c r="K525" i="11"/>
  <c r="J525" i="11"/>
  <c r="M520" i="12" s="1"/>
  <c r="I525" i="11"/>
  <c r="L520" i="12" s="1"/>
  <c r="C1631" i="11"/>
  <c r="I526" i="11"/>
  <c r="L521" i="12" s="1"/>
  <c r="K526" i="11"/>
  <c r="J526" i="11"/>
  <c r="M521" i="12" s="1"/>
  <c r="C1632" i="11"/>
  <c r="K527" i="11"/>
  <c r="J527" i="11"/>
  <c r="M522" i="12" s="1"/>
  <c r="I527" i="11"/>
  <c r="L522" i="12" s="1"/>
  <c r="C1633" i="11"/>
  <c r="J528" i="11"/>
  <c r="M523" i="12" s="1"/>
  <c r="I528" i="11"/>
  <c r="L523" i="12" s="1"/>
  <c r="K528" i="11"/>
  <c r="C1634" i="11"/>
  <c r="I529" i="11"/>
  <c r="L524" i="12" s="1"/>
  <c r="J529" i="11"/>
  <c r="M524" i="12" s="1"/>
  <c r="K529" i="11"/>
  <c r="C1635" i="11"/>
  <c r="I530" i="11"/>
  <c r="L525" i="12" s="1"/>
  <c r="J530" i="11"/>
  <c r="M525" i="12" s="1"/>
  <c r="K530" i="11"/>
  <c r="C1636" i="11"/>
  <c r="K531" i="11"/>
  <c r="I531" i="11"/>
  <c r="L526" i="12" s="1"/>
  <c r="J531" i="11"/>
  <c r="M526" i="12" s="1"/>
  <c r="C1637" i="11"/>
  <c r="I532" i="11"/>
  <c r="L527" i="12" s="1"/>
  <c r="J532" i="11"/>
  <c r="M527" i="12" s="1"/>
  <c r="K532" i="11"/>
  <c r="C1638" i="11"/>
  <c r="J533" i="11"/>
  <c r="M528" i="12" s="1"/>
  <c r="K533" i="11"/>
  <c r="I533" i="11"/>
  <c r="L528" i="12" s="1"/>
  <c r="C1639" i="11"/>
  <c r="I534" i="11"/>
  <c r="L529" i="12" s="1"/>
  <c r="J534" i="11"/>
  <c r="M529" i="12" s="1"/>
  <c r="K534" i="11"/>
  <c r="C1640" i="11"/>
  <c r="I535" i="11"/>
  <c r="L530" i="12" s="1"/>
  <c r="J535" i="11"/>
  <c r="M530" i="12" s="1"/>
  <c r="K535" i="11"/>
  <c r="C1641" i="11"/>
  <c r="I536" i="11"/>
  <c r="L531" i="12" s="1"/>
  <c r="J536" i="11"/>
  <c r="M531" i="12" s="1"/>
  <c r="K536" i="11"/>
  <c r="C1642" i="11"/>
  <c r="J537" i="11"/>
  <c r="M532" i="12" s="1"/>
  <c r="I537" i="11"/>
  <c r="L532" i="12" s="1"/>
  <c r="K537" i="11"/>
  <c r="C1643" i="11"/>
  <c r="I538" i="11"/>
  <c r="L533" i="12" s="1"/>
  <c r="J538" i="11"/>
  <c r="M533" i="12" s="1"/>
  <c r="K538" i="11"/>
  <c r="C1644" i="11"/>
  <c r="J539" i="11"/>
  <c r="M534" i="12" s="1"/>
  <c r="I539" i="11"/>
  <c r="L534" i="12" s="1"/>
  <c r="K539" i="11"/>
  <c r="C1645" i="11"/>
  <c r="J540" i="11"/>
  <c r="M535" i="12" s="1"/>
  <c r="K540" i="11"/>
  <c r="I540" i="11"/>
  <c r="L535" i="12" s="1"/>
  <c r="C1646" i="11"/>
  <c r="J541" i="11"/>
  <c r="M536" i="12" s="1"/>
  <c r="K541" i="11"/>
  <c r="I541" i="11"/>
  <c r="L536" i="12" s="1"/>
  <c r="C1647" i="11"/>
  <c r="J542" i="11"/>
  <c r="M537" i="12" s="1"/>
  <c r="K542" i="11"/>
  <c r="I542" i="11"/>
  <c r="L537" i="12" s="1"/>
  <c r="C1648" i="11"/>
  <c r="I543" i="11"/>
  <c r="L538" i="12" s="1"/>
  <c r="J543" i="11"/>
  <c r="M538" i="12" s="1"/>
  <c r="K543" i="11"/>
  <c r="C1649" i="11"/>
  <c r="I544" i="11"/>
  <c r="L539" i="12" s="1"/>
  <c r="J544" i="11"/>
  <c r="M539" i="12" s="1"/>
  <c r="K544" i="11"/>
  <c r="C1650" i="11"/>
  <c r="I545" i="11"/>
  <c r="L540" i="12" s="1"/>
  <c r="J545" i="11"/>
  <c r="M540" i="12" s="1"/>
  <c r="K545" i="11"/>
  <c r="C1651" i="11"/>
  <c r="I546" i="11"/>
  <c r="L541" i="12" s="1"/>
  <c r="J546" i="11"/>
  <c r="M541" i="12" s="1"/>
  <c r="K546" i="11"/>
  <c r="C1652" i="11"/>
  <c r="K547" i="11"/>
  <c r="J547" i="11"/>
  <c r="M542" i="12" s="1"/>
  <c r="I547" i="11"/>
  <c r="L542" i="12" s="1"/>
  <c r="C1653" i="11"/>
  <c r="I548" i="11"/>
  <c r="L543" i="12" s="1"/>
  <c r="J548" i="11"/>
  <c r="M543" i="12" s="1"/>
  <c r="K548" i="11"/>
  <c r="C1654" i="11"/>
  <c r="I549" i="11"/>
  <c r="L544" i="12" s="1"/>
  <c r="J549" i="11"/>
  <c r="M544" i="12" s="1"/>
  <c r="K549" i="11"/>
  <c r="C1655" i="11"/>
  <c r="I550" i="11"/>
  <c r="L545" i="12" s="1"/>
  <c r="J550" i="11"/>
  <c r="M545" i="12" s="1"/>
  <c r="K550" i="11"/>
  <c r="C1656" i="11"/>
  <c r="J551" i="11"/>
  <c r="M546" i="12" s="1"/>
  <c r="K551" i="11"/>
  <c r="I551" i="11"/>
  <c r="L546" i="12" s="1"/>
  <c r="C1657" i="11"/>
  <c r="J552" i="11"/>
  <c r="M547" i="12" s="1"/>
  <c r="K552" i="11"/>
  <c r="I552" i="11"/>
  <c r="L547" i="12" s="1"/>
  <c r="C1658" i="11"/>
  <c r="I553" i="11"/>
  <c r="L548" i="12" s="1"/>
  <c r="J553" i="11"/>
  <c r="M548" i="12" s="1"/>
  <c r="K553" i="11"/>
  <c r="C1659" i="11"/>
  <c r="I554" i="11"/>
  <c r="L549" i="12" s="1"/>
  <c r="J554" i="11"/>
  <c r="M549" i="12" s="1"/>
  <c r="K554" i="11"/>
  <c r="C1660" i="11"/>
  <c r="I555" i="11"/>
  <c r="L550" i="12" s="1"/>
  <c r="J555" i="11"/>
  <c r="M550" i="12" s="1"/>
  <c r="K555" i="11"/>
  <c r="C1661" i="11"/>
  <c r="I556" i="11"/>
  <c r="L551" i="12" s="1"/>
  <c r="J556" i="11"/>
  <c r="M551" i="12" s="1"/>
  <c r="K556" i="11"/>
  <c r="C1662" i="11"/>
  <c r="K557" i="11"/>
  <c r="J557" i="11"/>
  <c r="M552" i="12" s="1"/>
  <c r="I557" i="11"/>
  <c r="L552" i="12" s="1"/>
  <c r="C1663" i="11"/>
  <c r="J558" i="11"/>
  <c r="M553" i="12" s="1"/>
  <c r="I558" i="11"/>
  <c r="L553" i="12" s="1"/>
  <c r="K558" i="11"/>
  <c r="C1664" i="11"/>
  <c r="K559" i="11"/>
  <c r="I559" i="11"/>
  <c r="L554" i="12" s="1"/>
  <c r="J559" i="11"/>
  <c r="M554" i="12" s="1"/>
  <c r="C1665" i="11"/>
  <c r="I560" i="11"/>
  <c r="L555" i="12" s="1"/>
  <c r="K560" i="11"/>
  <c r="J560" i="11"/>
  <c r="M555" i="12" s="1"/>
  <c r="C1666" i="11"/>
  <c r="J561" i="11"/>
  <c r="M556" i="12" s="1"/>
  <c r="I561" i="11"/>
  <c r="L556" i="12" s="1"/>
  <c r="K561" i="11"/>
  <c r="C1667" i="11"/>
  <c r="I562" i="11"/>
  <c r="L557" i="12" s="1"/>
  <c r="J562" i="11"/>
  <c r="M557" i="12" s="1"/>
  <c r="K562" i="11"/>
  <c r="C1668" i="11"/>
  <c r="J563" i="11"/>
  <c r="M558" i="12" s="1"/>
  <c r="K563" i="11"/>
  <c r="I563" i="11"/>
  <c r="L558" i="12" s="1"/>
  <c r="C1669" i="11"/>
  <c r="I564" i="11"/>
  <c r="L559" i="12" s="1"/>
  <c r="J564" i="11"/>
  <c r="M559" i="12" s="1"/>
  <c r="K564" i="11"/>
  <c r="C1670" i="11"/>
  <c r="I565" i="11"/>
  <c r="L560" i="12" s="1"/>
  <c r="J565" i="11"/>
  <c r="M560" i="12" s="1"/>
  <c r="K565" i="11"/>
  <c r="C1671" i="11"/>
  <c r="I566" i="11"/>
  <c r="L561" i="12" s="1"/>
  <c r="K566" i="11"/>
  <c r="J566" i="11"/>
  <c r="M561" i="12" s="1"/>
  <c r="C1672" i="11"/>
  <c r="I567" i="11"/>
  <c r="L562" i="12" s="1"/>
  <c r="J567" i="11"/>
  <c r="M562" i="12" s="1"/>
  <c r="K567" i="11"/>
  <c r="C1673" i="11"/>
  <c r="I568" i="11"/>
  <c r="L563" i="12" s="1"/>
  <c r="J568" i="11"/>
  <c r="M563" i="12" s="1"/>
  <c r="K568" i="11"/>
  <c r="C1674" i="11"/>
  <c r="I569" i="11"/>
  <c r="L564" i="12" s="1"/>
  <c r="J569" i="11"/>
  <c r="M564" i="12" s="1"/>
  <c r="K569" i="11"/>
  <c r="C1675" i="11"/>
  <c r="I570" i="11"/>
  <c r="L565" i="12" s="1"/>
  <c r="J570" i="11"/>
  <c r="M565" i="12" s="1"/>
  <c r="K570" i="11"/>
  <c r="C1676" i="11"/>
  <c r="J571" i="11"/>
  <c r="M566" i="12" s="1"/>
  <c r="I571" i="11"/>
  <c r="L566" i="12" s="1"/>
  <c r="K571" i="11"/>
  <c r="C1677" i="11"/>
  <c r="K572" i="11"/>
  <c r="I572" i="11"/>
  <c r="L567" i="12" s="1"/>
  <c r="J572" i="11"/>
  <c r="M567" i="12" s="1"/>
  <c r="C1678" i="11"/>
  <c r="I573" i="11"/>
  <c r="L568" i="12" s="1"/>
  <c r="K573" i="11"/>
  <c r="J573" i="11"/>
  <c r="M568" i="12" s="1"/>
  <c r="C1679" i="11"/>
  <c r="J574" i="11"/>
  <c r="M569" i="12" s="1"/>
  <c r="I574" i="11"/>
  <c r="L569" i="12" s="1"/>
  <c r="K574" i="11"/>
  <c r="C1680" i="11"/>
  <c r="I575" i="11"/>
  <c r="L570" i="12" s="1"/>
  <c r="K575" i="11"/>
  <c r="J575" i="11"/>
  <c r="M570" i="12" s="1"/>
  <c r="C1681" i="11"/>
  <c r="K576" i="11"/>
  <c r="J576" i="11"/>
  <c r="M571" i="12" s="1"/>
  <c r="I576" i="11"/>
  <c r="L571" i="12" s="1"/>
  <c r="C1682" i="11"/>
  <c r="K577" i="11"/>
  <c r="J577" i="11"/>
  <c r="M572" i="12" s="1"/>
  <c r="I577" i="11"/>
  <c r="L572" i="12" s="1"/>
  <c r="C1683" i="11"/>
  <c r="K578" i="11"/>
  <c r="J578" i="11"/>
  <c r="M573" i="12" s="1"/>
  <c r="I578" i="11"/>
  <c r="L573" i="12" s="1"/>
  <c r="C1684" i="11"/>
  <c r="K579" i="11"/>
  <c r="J579" i="11"/>
  <c r="M574" i="12" s="1"/>
  <c r="I579" i="11"/>
  <c r="L574" i="12" s="1"/>
  <c r="C1685" i="11"/>
  <c r="J580" i="11"/>
  <c r="M575" i="12" s="1"/>
  <c r="I580" i="11"/>
  <c r="L575" i="12" s="1"/>
  <c r="K580" i="11"/>
  <c r="C1686" i="11"/>
  <c r="K581" i="11"/>
  <c r="J581" i="11"/>
  <c r="M576" i="12" s="1"/>
  <c r="I581" i="11"/>
  <c r="L576" i="12" s="1"/>
  <c r="C1687" i="11"/>
  <c r="I582" i="11"/>
  <c r="L577" i="12" s="1"/>
  <c r="J582" i="11"/>
  <c r="M577" i="12" s="1"/>
  <c r="K582" i="11"/>
  <c r="C1688" i="11"/>
  <c r="K583" i="11"/>
  <c r="J583" i="11"/>
  <c r="M578" i="12" s="1"/>
  <c r="I583" i="11"/>
  <c r="L578" i="12" s="1"/>
  <c r="C1689" i="11"/>
  <c r="J584" i="11"/>
  <c r="M579" i="12" s="1"/>
  <c r="K584" i="11"/>
  <c r="I584" i="11"/>
  <c r="L579" i="12" s="1"/>
  <c r="C1690" i="11"/>
  <c r="K585" i="11"/>
  <c r="J585" i="11"/>
  <c r="M580" i="12" s="1"/>
  <c r="I585" i="11"/>
  <c r="L580" i="12" s="1"/>
  <c r="C1691" i="11"/>
  <c r="I586" i="11"/>
  <c r="L581" i="12" s="1"/>
  <c r="J586" i="11"/>
  <c r="M581" i="12" s="1"/>
  <c r="K586" i="11"/>
  <c r="C1692" i="11"/>
  <c r="I587" i="11"/>
  <c r="L582" i="12" s="1"/>
  <c r="J587" i="11"/>
  <c r="M582" i="12" s="1"/>
  <c r="K587" i="11"/>
  <c r="C1693" i="11"/>
  <c r="I588" i="11"/>
  <c r="L583" i="12" s="1"/>
  <c r="J588" i="11"/>
  <c r="M583" i="12" s="1"/>
  <c r="K588" i="11"/>
  <c r="C1694" i="11"/>
  <c r="I589" i="11"/>
  <c r="L584" i="12" s="1"/>
  <c r="J589" i="11"/>
  <c r="M584" i="12" s="1"/>
  <c r="K589" i="11"/>
  <c r="C1695" i="11"/>
  <c r="I590" i="11"/>
  <c r="L585" i="12" s="1"/>
  <c r="K590" i="11"/>
  <c r="J590" i="11"/>
  <c r="M585" i="12" s="1"/>
  <c r="C1696" i="11"/>
  <c r="J591" i="11"/>
  <c r="M586" i="12" s="1"/>
  <c r="I591" i="11"/>
  <c r="L586" i="12" s="1"/>
  <c r="K591" i="11"/>
  <c r="C1697" i="11"/>
  <c r="I592" i="11"/>
  <c r="L587" i="12" s="1"/>
  <c r="K592" i="11"/>
  <c r="J592" i="11"/>
  <c r="M587" i="12" s="1"/>
  <c r="C1698" i="11"/>
  <c r="K593" i="11"/>
  <c r="J593" i="11"/>
  <c r="M588" i="12" s="1"/>
  <c r="I593" i="11"/>
  <c r="L588" i="12" s="1"/>
  <c r="C1699" i="11"/>
  <c r="J594" i="11"/>
  <c r="M589" i="12" s="1"/>
  <c r="I594" i="11"/>
  <c r="L589" i="12" s="1"/>
  <c r="K594" i="11"/>
  <c r="C1700" i="11"/>
  <c r="K595" i="11"/>
  <c r="J595" i="11"/>
  <c r="M590" i="12" s="1"/>
  <c r="I595" i="11"/>
  <c r="L590" i="12" s="1"/>
  <c r="C1701" i="11"/>
  <c r="I596" i="11"/>
  <c r="L591" i="12" s="1"/>
  <c r="J596" i="11"/>
  <c r="M591" i="12" s="1"/>
  <c r="K596" i="11"/>
  <c r="C1702" i="11"/>
  <c r="K597" i="11"/>
  <c r="I597" i="11"/>
  <c r="L592" i="12" s="1"/>
  <c r="J597" i="11"/>
  <c r="M592" i="12" s="1"/>
  <c r="C1703" i="11"/>
  <c r="K598" i="11"/>
  <c r="J598" i="11"/>
  <c r="M593" i="12" s="1"/>
  <c r="I598" i="11"/>
  <c r="L593" i="12" s="1"/>
  <c r="C1704" i="11"/>
  <c r="K599" i="11"/>
  <c r="J599" i="11"/>
  <c r="M594" i="12" s="1"/>
  <c r="I599" i="11"/>
  <c r="L594" i="12" s="1"/>
  <c r="C1705" i="11"/>
  <c r="J600" i="11"/>
  <c r="M595" i="12" s="1"/>
  <c r="K600" i="11"/>
  <c r="I600" i="11"/>
  <c r="L595" i="12" s="1"/>
  <c r="C1706" i="11"/>
  <c r="I601" i="11"/>
  <c r="L596" i="12" s="1"/>
  <c r="J601" i="11"/>
  <c r="M596" i="12" s="1"/>
  <c r="K601" i="11"/>
  <c r="C1707" i="11"/>
  <c r="K602" i="11"/>
  <c r="I602" i="11"/>
  <c r="L597" i="12" s="1"/>
  <c r="J602" i="11"/>
  <c r="M597" i="12" s="1"/>
  <c r="C1708" i="11"/>
  <c r="K603" i="11"/>
  <c r="J603" i="11"/>
  <c r="M598" i="12" s="1"/>
  <c r="I603" i="11"/>
  <c r="L598" i="12" s="1"/>
  <c r="C1709" i="11"/>
  <c r="K604" i="11"/>
  <c r="J604" i="11"/>
  <c r="M599" i="12" s="1"/>
  <c r="I604" i="11"/>
  <c r="L599" i="12" s="1"/>
  <c r="C1710" i="11"/>
  <c r="K605" i="11"/>
  <c r="I605" i="11"/>
  <c r="L600" i="12" s="1"/>
  <c r="J605" i="11"/>
  <c r="M600" i="12" s="1"/>
  <c r="C1711" i="11"/>
  <c r="J606" i="11"/>
  <c r="M601" i="12" s="1"/>
  <c r="K606" i="11"/>
  <c r="I606" i="11"/>
  <c r="L601" i="12" s="1"/>
  <c r="C1712" i="11"/>
  <c r="I607" i="11"/>
  <c r="L602" i="12" s="1"/>
  <c r="J607" i="11"/>
  <c r="M602" i="12" s="1"/>
  <c r="K607" i="11"/>
  <c r="C1713" i="11"/>
  <c r="J608" i="11"/>
  <c r="M603" i="12" s="1"/>
  <c r="I608" i="11"/>
  <c r="L603" i="12" s="1"/>
  <c r="K608" i="11"/>
  <c r="C1714" i="11"/>
  <c r="K609" i="11"/>
  <c r="J609" i="11"/>
  <c r="M604" i="12" s="1"/>
  <c r="I609" i="11"/>
  <c r="L604" i="12" s="1"/>
  <c r="C1715" i="11"/>
  <c r="J610" i="11"/>
  <c r="M605" i="12" s="1"/>
  <c r="I610" i="11"/>
  <c r="L605" i="12" s="1"/>
  <c r="K610" i="11"/>
  <c r="C1716" i="11"/>
  <c r="K611" i="11"/>
  <c r="I611" i="11"/>
  <c r="L606" i="12" s="1"/>
  <c r="J611" i="11"/>
  <c r="M606" i="12" s="1"/>
  <c r="C1717" i="11"/>
  <c r="I612" i="11"/>
  <c r="L607" i="12" s="1"/>
  <c r="J612" i="11"/>
  <c r="M607" i="12" s="1"/>
  <c r="K612" i="11"/>
  <c r="C1718" i="11"/>
  <c r="I613" i="11"/>
  <c r="L608" i="12" s="1"/>
  <c r="J613" i="11"/>
  <c r="M608" i="12" s="1"/>
  <c r="K613" i="11"/>
  <c r="C1719" i="11"/>
  <c r="I614" i="11"/>
  <c r="L609" i="12" s="1"/>
  <c r="K614" i="11"/>
  <c r="J614" i="11"/>
  <c r="M609" i="12" s="1"/>
  <c r="C1720" i="11"/>
  <c r="I615" i="11"/>
  <c r="L610" i="12" s="1"/>
  <c r="J615" i="11"/>
  <c r="M610" i="12" s="1"/>
  <c r="K615" i="11"/>
  <c r="C1721" i="11"/>
  <c r="J616" i="11"/>
  <c r="M611" i="12" s="1"/>
  <c r="I616" i="11"/>
  <c r="L611" i="12" s="1"/>
  <c r="K616" i="11"/>
  <c r="C1722" i="11"/>
  <c r="K617" i="11"/>
  <c r="J617" i="11"/>
  <c r="M612" i="12" s="1"/>
  <c r="I617" i="11"/>
  <c r="L612" i="12" s="1"/>
  <c r="C1723" i="11"/>
  <c r="J618" i="11"/>
  <c r="M613" i="12" s="1"/>
  <c r="K618" i="11"/>
  <c r="I618" i="11"/>
  <c r="L613" i="12" s="1"/>
  <c r="C1724" i="11"/>
  <c r="I619" i="11"/>
  <c r="L614" i="12" s="1"/>
  <c r="J619" i="11"/>
  <c r="M614" i="12" s="1"/>
  <c r="K619" i="11"/>
  <c r="C1725" i="11"/>
  <c r="J620" i="11"/>
  <c r="M615" i="12" s="1"/>
  <c r="K620" i="11"/>
  <c r="I620" i="11"/>
  <c r="L615" i="12" s="1"/>
  <c r="C1726" i="11"/>
  <c r="I621" i="11"/>
  <c r="L616" i="12" s="1"/>
  <c r="J621" i="11"/>
  <c r="M616" i="12" s="1"/>
  <c r="K621" i="11"/>
  <c r="C1727" i="11"/>
  <c r="I622" i="11"/>
  <c r="L617" i="12" s="1"/>
  <c r="J622" i="11"/>
  <c r="M617" i="12" s="1"/>
  <c r="K622" i="11"/>
  <c r="C1728" i="11"/>
  <c r="I623" i="11"/>
  <c r="L618" i="12" s="1"/>
  <c r="J623" i="11"/>
  <c r="M618" i="12" s="1"/>
  <c r="K623" i="11"/>
  <c r="C1729" i="11"/>
  <c r="I624" i="11"/>
  <c r="L619" i="12" s="1"/>
  <c r="J624" i="11"/>
  <c r="M619" i="12" s="1"/>
  <c r="K624" i="11"/>
  <c r="C1730" i="11"/>
  <c r="I625" i="11"/>
  <c r="L620" i="12" s="1"/>
  <c r="J625" i="11"/>
  <c r="M620" i="12" s="1"/>
  <c r="K625" i="11"/>
  <c r="C1731" i="11"/>
  <c r="I626" i="11"/>
  <c r="L621" i="12" s="1"/>
  <c r="J626" i="11"/>
  <c r="M621" i="12" s="1"/>
  <c r="K626" i="11"/>
  <c r="C1732" i="11"/>
  <c r="I627" i="11"/>
  <c r="L622" i="12" s="1"/>
  <c r="J627" i="11"/>
  <c r="M622" i="12" s="1"/>
  <c r="K627" i="11"/>
  <c r="C1733" i="11"/>
  <c r="I628" i="11"/>
  <c r="L623" i="12" s="1"/>
  <c r="J628" i="11"/>
  <c r="M623" i="12" s="1"/>
  <c r="K628" i="11"/>
  <c r="C1734" i="11"/>
  <c r="I629" i="11"/>
  <c r="L624" i="12" s="1"/>
  <c r="J629" i="11"/>
  <c r="M624" i="12" s="1"/>
  <c r="K629" i="11"/>
  <c r="C1735" i="11"/>
  <c r="I630" i="11"/>
  <c r="L625" i="12" s="1"/>
  <c r="J630" i="11"/>
  <c r="M625" i="12" s="1"/>
  <c r="K630" i="11"/>
  <c r="C1736" i="11"/>
  <c r="I631" i="11"/>
  <c r="L626" i="12" s="1"/>
  <c r="J631" i="11"/>
  <c r="M626" i="12" s="1"/>
  <c r="K631" i="11"/>
  <c r="C1737" i="11"/>
  <c r="I632" i="11"/>
  <c r="L627" i="12" s="1"/>
  <c r="J632" i="11"/>
  <c r="M627" i="12" s="1"/>
  <c r="K632" i="11"/>
  <c r="C1738" i="11"/>
  <c r="I633" i="11"/>
  <c r="L628" i="12" s="1"/>
  <c r="J633" i="11"/>
  <c r="M628" i="12" s="1"/>
  <c r="K633" i="11"/>
  <c r="C1739" i="11"/>
  <c r="I634" i="11"/>
  <c r="L629" i="12" s="1"/>
  <c r="J634" i="11"/>
  <c r="M629" i="12" s="1"/>
  <c r="K634" i="11"/>
  <c r="C1740" i="11"/>
  <c r="I635" i="11"/>
  <c r="L630" i="12" s="1"/>
  <c r="J635" i="11"/>
  <c r="M630" i="12" s="1"/>
  <c r="K635" i="11"/>
  <c r="C1741" i="11"/>
  <c r="K636" i="11"/>
  <c r="I636" i="11"/>
  <c r="L631" i="12" s="1"/>
  <c r="J636" i="11"/>
  <c r="M631" i="12" s="1"/>
  <c r="C1742" i="11"/>
  <c r="I637" i="11"/>
  <c r="L632" i="12" s="1"/>
  <c r="J637" i="11"/>
  <c r="M632" i="12" s="1"/>
  <c r="K637" i="11"/>
  <c r="C1743" i="11"/>
  <c r="I638" i="11"/>
  <c r="L633" i="12" s="1"/>
  <c r="J638" i="11"/>
  <c r="M633" i="12" s="1"/>
  <c r="K638" i="11"/>
  <c r="C1744" i="11"/>
  <c r="I639" i="11"/>
  <c r="L634" i="12" s="1"/>
  <c r="J639" i="11"/>
  <c r="M634" i="12" s="1"/>
  <c r="K639" i="11"/>
  <c r="C1745" i="11"/>
  <c r="J640" i="11"/>
  <c r="M635" i="12" s="1"/>
  <c r="K640" i="11"/>
  <c r="I640" i="11"/>
  <c r="L635" i="12" s="1"/>
  <c r="C1746" i="11"/>
  <c r="I641" i="11"/>
  <c r="L636" i="12" s="1"/>
  <c r="K641" i="11"/>
  <c r="J641" i="11"/>
  <c r="M636" i="12" s="1"/>
  <c r="C1747" i="11"/>
  <c r="I642" i="11"/>
  <c r="L637" i="12" s="1"/>
  <c r="J642" i="11"/>
  <c r="M637" i="12" s="1"/>
  <c r="K642" i="11"/>
  <c r="C1748" i="11"/>
  <c r="K643" i="11"/>
  <c r="J643" i="11"/>
  <c r="M638" i="12" s="1"/>
  <c r="I643" i="11"/>
  <c r="L638" i="12" s="1"/>
  <c r="C1749" i="11"/>
  <c r="K644" i="11"/>
  <c r="I644" i="11"/>
  <c r="L639" i="12" s="1"/>
  <c r="J644" i="11"/>
  <c r="M639" i="12" s="1"/>
  <c r="C1750" i="11"/>
  <c r="I645" i="11"/>
  <c r="L640" i="12" s="1"/>
  <c r="J645" i="11"/>
  <c r="M640" i="12" s="1"/>
  <c r="K645" i="11"/>
  <c r="C1751" i="11"/>
  <c r="I646" i="11"/>
  <c r="L641" i="12" s="1"/>
  <c r="K646" i="11"/>
  <c r="J646" i="11"/>
  <c r="M641" i="12" s="1"/>
  <c r="C1752" i="11"/>
  <c r="J647" i="11"/>
  <c r="M642" i="12" s="1"/>
  <c r="K647" i="11"/>
  <c r="I647" i="11"/>
  <c r="L642" i="12" s="1"/>
  <c r="C1753" i="11"/>
  <c r="I648" i="11"/>
  <c r="L643" i="12" s="1"/>
  <c r="J648" i="11"/>
  <c r="M643" i="12" s="1"/>
  <c r="K648" i="11"/>
  <c r="C1754" i="11"/>
  <c r="J649" i="11"/>
  <c r="M644" i="12" s="1"/>
  <c r="I649" i="11"/>
  <c r="L644" i="12" s="1"/>
  <c r="K649" i="11"/>
  <c r="C1755" i="11"/>
  <c r="J650" i="11"/>
  <c r="M645" i="12" s="1"/>
  <c r="I650" i="11"/>
  <c r="L645" i="12" s="1"/>
  <c r="K650" i="11"/>
  <c r="C1756" i="11"/>
  <c r="J651" i="11"/>
  <c r="M646" i="12" s="1"/>
  <c r="I651" i="11"/>
  <c r="L646" i="12" s="1"/>
  <c r="K651" i="11"/>
  <c r="C1757" i="11"/>
  <c r="I652" i="11"/>
  <c r="L647" i="12" s="1"/>
  <c r="J652" i="11"/>
  <c r="M647" i="12" s="1"/>
  <c r="K652" i="11"/>
  <c r="C1758" i="11"/>
  <c r="I653" i="11"/>
  <c r="L648" i="12" s="1"/>
  <c r="J653" i="11"/>
  <c r="M648" i="12" s="1"/>
  <c r="K653" i="11"/>
  <c r="C1759" i="11"/>
  <c r="I654" i="11"/>
  <c r="L649" i="12" s="1"/>
  <c r="K654" i="11"/>
  <c r="J654" i="11"/>
  <c r="M649" i="12" s="1"/>
  <c r="C1760" i="11"/>
  <c r="K655" i="11"/>
  <c r="J655" i="11"/>
  <c r="M650" i="12" s="1"/>
  <c r="I655" i="11"/>
  <c r="L650" i="12" s="1"/>
  <c r="C1761" i="11"/>
  <c r="J656" i="11"/>
  <c r="M651" i="12" s="1"/>
  <c r="K656" i="11"/>
  <c r="I656" i="11"/>
  <c r="L651" i="12" s="1"/>
  <c r="C1762" i="11"/>
  <c r="K657" i="11"/>
  <c r="J657" i="11"/>
  <c r="M652" i="12" s="1"/>
  <c r="I657" i="11"/>
  <c r="L652" i="12" s="1"/>
  <c r="C1763" i="11"/>
  <c r="K658" i="11"/>
  <c r="J658" i="11"/>
  <c r="M653" i="12" s="1"/>
  <c r="I658" i="11"/>
  <c r="L653" i="12" s="1"/>
  <c r="C1764" i="11"/>
  <c r="J659" i="11"/>
  <c r="M654" i="12" s="1"/>
  <c r="I659" i="11"/>
  <c r="L654" i="12" s="1"/>
  <c r="K659" i="11"/>
  <c r="C1765" i="11"/>
  <c r="K660" i="11"/>
  <c r="J660" i="11"/>
  <c r="M655" i="12" s="1"/>
  <c r="I660" i="11"/>
  <c r="L655" i="12" s="1"/>
  <c r="C1766" i="11"/>
  <c r="K661" i="11"/>
  <c r="J661" i="11"/>
  <c r="M656" i="12" s="1"/>
  <c r="I661" i="11"/>
  <c r="L656" i="12" s="1"/>
  <c r="C1767" i="11"/>
  <c r="K662" i="11"/>
  <c r="I662" i="11"/>
  <c r="L657" i="12" s="1"/>
  <c r="J662" i="11"/>
  <c r="M657" i="12" s="1"/>
  <c r="C1768" i="11"/>
  <c r="K663" i="11"/>
  <c r="J663" i="11"/>
  <c r="M658" i="12" s="1"/>
  <c r="I663" i="11"/>
  <c r="L658" i="12" s="1"/>
  <c r="C1769" i="11"/>
  <c r="I664" i="11"/>
  <c r="L659" i="12" s="1"/>
  <c r="K664" i="11"/>
  <c r="J664" i="11"/>
  <c r="M659" i="12" s="1"/>
  <c r="C1770" i="11"/>
  <c r="I665" i="11"/>
  <c r="L660" i="12" s="1"/>
  <c r="J665" i="11"/>
  <c r="M660" i="12" s="1"/>
  <c r="K665" i="11"/>
  <c r="C1771" i="11"/>
  <c r="I666" i="11"/>
  <c r="L661" i="12" s="1"/>
  <c r="J666" i="11"/>
  <c r="M661" i="12" s="1"/>
  <c r="K666" i="11"/>
  <c r="C1772" i="11"/>
  <c r="I667" i="11"/>
  <c r="L662" i="12" s="1"/>
  <c r="J667" i="11"/>
  <c r="M662" i="12" s="1"/>
  <c r="K667" i="11"/>
  <c r="C1773" i="11"/>
  <c r="I668" i="11"/>
  <c r="L663" i="12" s="1"/>
  <c r="K668" i="11"/>
  <c r="J668" i="11"/>
  <c r="M663" i="12" s="1"/>
  <c r="C1774" i="11"/>
  <c r="I669" i="11"/>
  <c r="L664" i="12" s="1"/>
  <c r="K669" i="11"/>
  <c r="J669" i="11"/>
  <c r="M664" i="12" s="1"/>
  <c r="C1775" i="11"/>
  <c r="K670" i="11"/>
  <c r="J670" i="11"/>
  <c r="M665" i="12" s="1"/>
  <c r="I670" i="11"/>
  <c r="L665" i="12" s="1"/>
  <c r="C1776" i="11"/>
  <c r="K671" i="11"/>
  <c r="J671" i="11"/>
  <c r="M666" i="12" s="1"/>
  <c r="I671" i="11"/>
  <c r="L666" i="12" s="1"/>
  <c r="C1777" i="11"/>
  <c r="I672" i="11"/>
  <c r="L667" i="12" s="1"/>
  <c r="J672" i="11"/>
  <c r="M667" i="12" s="1"/>
  <c r="K672" i="11"/>
  <c r="C1778" i="11"/>
  <c r="J673" i="11"/>
  <c r="M668" i="12" s="1"/>
  <c r="K673" i="11"/>
  <c r="I673" i="11"/>
  <c r="L668" i="12" s="1"/>
  <c r="C1779" i="11"/>
  <c r="I674" i="11"/>
  <c r="L669" i="12" s="1"/>
  <c r="K674" i="11"/>
  <c r="J674" i="11"/>
  <c r="M669" i="12" s="1"/>
  <c r="C1780" i="11"/>
  <c r="J675" i="11"/>
  <c r="M670" i="12" s="1"/>
  <c r="I675" i="11"/>
  <c r="L670" i="12" s="1"/>
  <c r="K675" i="11"/>
  <c r="C1781" i="11"/>
  <c r="I676" i="11"/>
  <c r="L671" i="12" s="1"/>
  <c r="K676" i="11"/>
  <c r="J676" i="11"/>
  <c r="M671" i="12" s="1"/>
  <c r="C1782" i="11"/>
  <c r="I677" i="11"/>
  <c r="L672" i="12" s="1"/>
  <c r="J677" i="11"/>
  <c r="M672" i="12" s="1"/>
  <c r="K677" i="11"/>
  <c r="C1783" i="11"/>
  <c r="K678" i="11"/>
  <c r="J678" i="11"/>
  <c r="M673" i="12" s="1"/>
  <c r="I678" i="11"/>
  <c r="L673" i="12" s="1"/>
  <c r="C1784" i="11"/>
  <c r="K679" i="11"/>
  <c r="J679" i="11"/>
  <c r="M674" i="12" s="1"/>
  <c r="I679" i="11"/>
  <c r="L674" i="12" s="1"/>
  <c r="C1785" i="11"/>
  <c r="K680" i="11"/>
  <c r="J680" i="11"/>
  <c r="M675" i="12" s="1"/>
  <c r="I680" i="11"/>
  <c r="L675" i="12" s="1"/>
  <c r="C1786" i="11"/>
  <c r="K681" i="11"/>
  <c r="I681" i="11"/>
  <c r="L676" i="12" s="1"/>
  <c r="J681" i="11"/>
  <c r="M676" i="12" s="1"/>
  <c r="C1787" i="11"/>
  <c r="K682" i="11"/>
  <c r="J682" i="11"/>
  <c r="M677" i="12" s="1"/>
  <c r="I682" i="11"/>
  <c r="L677" i="12" s="1"/>
  <c r="C1788" i="11"/>
  <c r="K683" i="11"/>
  <c r="I683" i="11"/>
  <c r="L678" i="12" s="1"/>
  <c r="J683" i="11"/>
  <c r="M678" i="12" s="1"/>
  <c r="C1789" i="11"/>
  <c r="I684" i="11"/>
  <c r="L679" i="12" s="1"/>
  <c r="K684" i="11"/>
  <c r="J684" i="11"/>
  <c r="M679" i="12" s="1"/>
  <c r="C1790" i="11"/>
  <c r="I685" i="11"/>
  <c r="L680" i="12" s="1"/>
  <c r="J685" i="11"/>
  <c r="M680" i="12" s="1"/>
  <c r="K685" i="11"/>
  <c r="C1791" i="11"/>
  <c r="I686" i="11"/>
  <c r="L681" i="12" s="1"/>
  <c r="J686" i="11"/>
  <c r="M681" i="12" s="1"/>
  <c r="K686" i="11"/>
  <c r="C1792" i="11"/>
  <c r="I687" i="11"/>
  <c r="L682" i="12" s="1"/>
  <c r="J687" i="11"/>
  <c r="M682" i="12" s="1"/>
  <c r="K687" i="11"/>
  <c r="C1793" i="11"/>
  <c r="I688" i="11"/>
  <c r="L683" i="12" s="1"/>
  <c r="J688" i="11"/>
  <c r="M683" i="12" s="1"/>
  <c r="K688" i="11"/>
  <c r="C1794" i="11"/>
  <c r="K689" i="11"/>
  <c r="I689" i="11"/>
  <c r="L684" i="12" s="1"/>
  <c r="J689" i="11"/>
  <c r="M684" i="12" s="1"/>
  <c r="C1795" i="11"/>
  <c r="I690" i="11"/>
  <c r="L685" i="12" s="1"/>
  <c r="K690" i="11"/>
  <c r="J690" i="11"/>
  <c r="M685" i="12" s="1"/>
  <c r="C1796" i="11"/>
  <c r="I691" i="11"/>
  <c r="L686" i="12" s="1"/>
  <c r="K691" i="11"/>
  <c r="J691" i="11"/>
  <c r="M686" i="12" s="1"/>
  <c r="C1797" i="11"/>
  <c r="I692" i="11"/>
  <c r="L687" i="12" s="1"/>
  <c r="J692" i="11"/>
  <c r="M687" i="12" s="1"/>
  <c r="K692" i="11"/>
  <c r="C1798" i="11"/>
  <c r="I693" i="11"/>
  <c r="L688" i="12" s="1"/>
  <c r="J693" i="11"/>
  <c r="M688" i="12" s="1"/>
  <c r="K693" i="11"/>
  <c r="C1979" i="11"/>
  <c r="K874" i="11"/>
  <c r="C1980" i="11"/>
  <c r="J875" i="11"/>
  <c r="M870" i="12" s="1"/>
  <c r="K875" i="11"/>
  <c r="I875" i="11"/>
  <c r="L870" i="12" s="1"/>
  <c r="C1981" i="11"/>
  <c r="I876" i="11"/>
  <c r="L871" i="12" s="1"/>
  <c r="J876" i="11"/>
  <c r="M871" i="12" s="1"/>
  <c r="K876" i="11"/>
  <c r="C1982" i="11"/>
  <c r="I877" i="11"/>
  <c r="L872" i="12" s="1"/>
  <c r="J877" i="11"/>
  <c r="M872" i="12" s="1"/>
  <c r="K877" i="11"/>
  <c r="C1983" i="11"/>
  <c r="I878" i="11"/>
  <c r="L873" i="12" s="1"/>
  <c r="J878" i="11"/>
  <c r="M873" i="12" s="1"/>
  <c r="K878" i="11"/>
  <c r="C1984" i="11"/>
  <c r="K879" i="11"/>
  <c r="I879" i="11"/>
  <c r="L874" i="12" s="1"/>
  <c r="J879" i="11"/>
  <c r="M874" i="12" s="1"/>
  <c r="C1985" i="11"/>
  <c r="K880" i="11"/>
  <c r="I880" i="11"/>
  <c r="L875" i="12" s="1"/>
  <c r="J880" i="11"/>
  <c r="M875" i="12" s="1"/>
  <c r="C1986" i="11"/>
  <c r="I881" i="11"/>
  <c r="L876" i="12" s="1"/>
  <c r="J881" i="11"/>
  <c r="M876" i="12" s="1"/>
  <c r="K881" i="11"/>
  <c r="C1987" i="11"/>
  <c r="K882" i="11"/>
  <c r="I882" i="11"/>
  <c r="L877" i="12" s="1"/>
  <c r="J882" i="11"/>
  <c r="M877" i="12" s="1"/>
  <c r="C1988" i="11"/>
  <c r="I883" i="11"/>
  <c r="L878" i="12" s="1"/>
  <c r="J883" i="11"/>
  <c r="M878" i="12" s="1"/>
  <c r="K883" i="11"/>
  <c r="C1989" i="11"/>
  <c r="K884" i="11"/>
  <c r="I884" i="11"/>
  <c r="L879" i="12" s="1"/>
  <c r="J884" i="11"/>
  <c r="M879" i="12" s="1"/>
  <c r="C1990" i="11"/>
  <c r="K885" i="11"/>
  <c r="J885" i="11"/>
  <c r="M880" i="12" s="1"/>
  <c r="I885" i="11"/>
  <c r="L880" i="12" s="1"/>
  <c r="C1991" i="11"/>
  <c r="J886" i="11"/>
  <c r="M881" i="12" s="1"/>
  <c r="K886" i="11"/>
  <c r="I886" i="11"/>
  <c r="L881" i="12" s="1"/>
  <c r="C1992" i="11"/>
  <c r="I887" i="11"/>
  <c r="L882" i="12" s="1"/>
  <c r="J887" i="11"/>
  <c r="M882" i="12" s="1"/>
  <c r="K887" i="11"/>
  <c r="C1993" i="11"/>
  <c r="I888" i="11"/>
  <c r="L883" i="12" s="1"/>
  <c r="J888" i="11"/>
  <c r="M883" i="12" s="1"/>
  <c r="K888" i="11"/>
  <c r="C1994" i="11"/>
  <c r="I889" i="11"/>
  <c r="L884" i="12" s="1"/>
  <c r="J889" i="11"/>
  <c r="M884" i="12" s="1"/>
  <c r="K889" i="11"/>
  <c r="C1995" i="11"/>
  <c r="I890" i="11"/>
  <c r="L885" i="12" s="1"/>
  <c r="J890" i="11"/>
  <c r="M885" i="12" s="1"/>
  <c r="K890" i="11"/>
  <c r="C1996" i="11"/>
  <c r="I891" i="11"/>
  <c r="L886" i="12" s="1"/>
  <c r="J891" i="11"/>
  <c r="M886" i="12" s="1"/>
  <c r="K891" i="11"/>
  <c r="C1997" i="11"/>
  <c r="I892" i="11"/>
  <c r="L887" i="12" s="1"/>
  <c r="J892" i="11"/>
  <c r="M887" i="12" s="1"/>
  <c r="K892" i="11"/>
  <c r="C1998" i="11"/>
  <c r="I893" i="11"/>
  <c r="L888" i="12" s="1"/>
  <c r="J893" i="11"/>
  <c r="M888" i="12" s="1"/>
  <c r="K893" i="11"/>
  <c r="C1999" i="11"/>
  <c r="I894" i="11"/>
  <c r="L889" i="12" s="1"/>
  <c r="J894" i="11"/>
  <c r="M889" i="12" s="1"/>
  <c r="K894" i="11"/>
  <c r="C2000" i="11"/>
  <c r="I895" i="11"/>
  <c r="L890" i="12" s="1"/>
  <c r="J895" i="11"/>
  <c r="M890" i="12" s="1"/>
  <c r="K895" i="11"/>
  <c r="C2001" i="11"/>
  <c r="I896" i="11"/>
  <c r="L891" i="12" s="1"/>
  <c r="J896" i="11"/>
  <c r="M891" i="12" s="1"/>
  <c r="K896" i="11"/>
  <c r="C2002" i="11"/>
  <c r="I897" i="11"/>
  <c r="L892" i="12" s="1"/>
  <c r="J897" i="11"/>
  <c r="M892" i="12" s="1"/>
  <c r="K897" i="11"/>
  <c r="C2003" i="11"/>
  <c r="I898" i="11"/>
  <c r="L893" i="12" s="1"/>
  <c r="J898" i="11"/>
  <c r="M893" i="12" s="1"/>
  <c r="K898" i="11"/>
  <c r="C2004" i="11"/>
  <c r="I899" i="11"/>
  <c r="L894" i="12" s="1"/>
  <c r="J899" i="11"/>
  <c r="M894" i="12" s="1"/>
  <c r="K899" i="11"/>
  <c r="C2005" i="11"/>
  <c r="I900" i="11"/>
  <c r="L895" i="12" s="1"/>
  <c r="J900" i="11"/>
  <c r="M895" i="12" s="1"/>
  <c r="K900" i="11"/>
  <c r="C2006" i="11"/>
  <c r="I901" i="11"/>
  <c r="L896" i="12" s="1"/>
  <c r="J901" i="11"/>
  <c r="M896" i="12" s="1"/>
  <c r="K901" i="11"/>
  <c r="C2007" i="11"/>
  <c r="I902" i="11"/>
  <c r="L897" i="12" s="1"/>
  <c r="J902" i="11"/>
  <c r="M897" i="12" s="1"/>
  <c r="K902" i="11"/>
  <c r="C2008" i="11"/>
  <c r="I903" i="11"/>
  <c r="L898" i="12" s="1"/>
  <c r="J903" i="11"/>
  <c r="M898" i="12" s="1"/>
  <c r="K903" i="11"/>
  <c r="C2009" i="11"/>
  <c r="I904" i="11"/>
  <c r="L899" i="12" s="1"/>
  <c r="J904" i="11"/>
  <c r="M899" i="12" s="1"/>
  <c r="K904" i="11"/>
  <c r="C2010" i="11"/>
  <c r="I905" i="11"/>
  <c r="L900" i="12" s="1"/>
  <c r="J905" i="11"/>
  <c r="M900" i="12" s="1"/>
  <c r="K905" i="11"/>
  <c r="C2011" i="11"/>
  <c r="I906" i="11"/>
  <c r="L901" i="12" s="1"/>
  <c r="J906" i="11"/>
  <c r="M901" i="12" s="1"/>
  <c r="K906" i="11"/>
  <c r="C2012" i="11"/>
  <c r="I907" i="11"/>
  <c r="L902" i="12" s="1"/>
  <c r="J907" i="11"/>
  <c r="M902" i="12" s="1"/>
  <c r="K907" i="11"/>
  <c r="C2013" i="11"/>
  <c r="I908" i="11"/>
  <c r="L903" i="12" s="1"/>
  <c r="J908" i="11"/>
  <c r="M903" i="12" s="1"/>
  <c r="K908" i="11"/>
  <c r="C2014" i="11"/>
  <c r="I909" i="11"/>
  <c r="L904" i="12" s="1"/>
  <c r="J909" i="11"/>
  <c r="M904" i="12" s="1"/>
  <c r="K909" i="11"/>
  <c r="C2015" i="11"/>
  <c r="I910" i="11"/>
  <c r="L905" i="12" s="1"/>
  <c r="J910" i="11"/>
  <c r="M905" i="12" s="1"/>
  <c r="K910" i="11"/>
  <c r="C2016" i="11"/>
  <c r="I911" i="11"/>
  <c r="L906" i="12" s="1"/>
  <c r="J911" i="11"/>
  <c r="M906" i="12" s="1"/>
  <c r="K911" i="11"/>
  <c r="C2017" i="11"/>
  <c r="I912" i="11"/>
  <c r="L907" i="12" s="1"/>
  <c r="J912" i="11"/>
  <c r="M907" i="12" s="1"/>
  <c r="K912" i="11"/>
  <c r="C2018" i="11"/>
  <c r="I913" i="11"/>
  <c r="L908" i="12" s="1"/>
  <c r="J913" i="11"/>
  <c r="M908" i="12" s="1"/>
  <c r="K913" i="11"/>
  <c r="C2019" i="11"/>
  <c r="I914" i="11"/>
  <c r="L909" i="12" s="1"/>
  <c r="J914" i="11"/>
  <c r="M909" i="12" s="1"/>
  <c r="K914" i="11"/>
  <c r="C2020" i="11"/>
  <c r="I915" i="11"/>
  <c r="L910" i="12" s="1"/>
  <c r="J915" i="11"/>
  <c r="M910" i="12" s="1"/>
  <c r="K915" i="11"/>
  <c r="C2021" i="11"/>
  <c r="I916" i="11"/>
  <c r="L911" i="12" s="1"/>
  <c r="J916" i="11"/>
  <c r="M911" i="12" s="1"/>
  <c r="K916" i="11"/>
  <c r="C2022" i="11"/>
  <c r="I917" i="11"/>
  <c r="L912" i="12" s="1"/>
  <c r="J917" i="11"/>
  <c r="M912" i="12" s="1"/>
  <c r="K917" i="11"/>
  <c r="C2023" i="11"/>
  <c r="I918" i="11"/>
  <c r="L913" i="12" s="1"/>
  <c r="J918" i="11"/>
  <c r="M913" i="12" s="1"/>
  <c r="K918" i="11"/>
  <c r="C2024" i="11"/>
  <c r="I919" i="11"/>
  <c r="L914" i="12" s="1"/>
  <c r="J919" i="11"/>
  <c r="M914" i="12" s="1"/>
  <c r="K919" i="11"/>
  <c r="C2025" i="11"/>
  <c r="I920" i="11"/>
  <c r="L915" i="12" s="1"/>
  <c r="J920" i="11"/>
  <c r="M915" i="12" s="1"/>
  <c r="K920" i="11"/>
  <c r="C2026" i="11"/>
  <c r="I921" i="11"/>
  <c r="L916" i="12" s="1"/>
  <c r="J921" i="11"/>
  <c r="M916" i="12" s="1"/>
  <c r="K921" i="11"/>
  <c r="C2027" i="11"/>
  <c r="I922" i="11"/>
  <c r="L917" i="12" s="1"/>
  <c r="J922" i="11"/>
  <c r="M917" i="12" s="1"/>
  <c r="K922" i="11"/>
  <c r="C2028" i="11"/>
  <c r="I923" i="11"/>
  <c r="L918" i="12" s="1"/>
  <c r="J923" i="11"/>
  <c r="M918" i="12" s="1"/>
  <c r="K923" i="11"/>
  <c r="C2029" i="11"/>
  <c r="I924" i="11"/>
  <c r="L919" i="12" s="1"/>
  <c r="J924" i="11"/>
  <c r="M919" i="12" s="1"/>
  <c r="K924" i="11"/>
  <c r="C2030" i="11"/>
  <c r="I925" i="11"/>
  <c r="L920" i="12" s="1"/>
  <c r="J925" i="11"/>
  <c r="M920" i="12" s="1"/>
  <c r="K925" i="11"/>
  <c r="C2031" i="11"/>
  <c r="I926" i="11"/>
  <c r="L921" i="12" s="1"/>
  <c r="J926" i="11"/>
  <c r="M921" i="12" s="1"/>
  <c r="K926" i="11"/>
  <c r="C2032" i="11"/>
  <c r="I927" i="11"/>
  <c r="L922" i="12" s="1"/>
  <c r="J927" i="11"/>
  <c r="M922" i="12" s="1"/>
  <c r="K927" i="11"/>
  <c r="C2033" i="11"/>
  <c r="I928" i="11"/>
  <c r="L923" i="12" s="1"/>
  <c r="J928" i="11"/>
  <c r="M923" i="12" s="1"/>
  <c r="K928" i="11"/>
  <c r="C2034" i="11"/>
  <c r="I929" i="11"/>
  <c r="L924" i="12" s="1"/>
  <c r="J929" i="11"/>
  <c r="M924" i="12" s="1"/>
  <c r="K929" i="11"/>
  <c r="C2035" i="11"/>
  <c r="I930" i="11"/>
  <c r="L925" i="12" s="1"/>
  <c r="J930" i="11"/>
  <c r="M925" i="12" s="1"/>
  <c r="K930" i="11"/>
  <c r="C2036" i="11"/>
  <c r="I931" i="11"/>
  <c r="L926" i="12" s="1"/>
  <c r="J931" i="11"/>
  <c r="M926" i="12" s="1"/>
  <c r="K931" i="11"/>
  <c r="C2037" i="11"/>
  <c r="I932" i="11"/>
  <c r="L927" i="12" s="1"/>
  <c r="J932" i="11"/>
  <c r="M927" i="12" s="1"/>
  <c r="K932" i="11"/>
  <c r="C2038" i="11"/>
  <c r="I933" i="11"/>
  <c r="L928" i="12" s="1"/>
  <c r="J933" i="11"/>
  <c r="M928" i="12" s="1"/>
  <c r="K933" i="11"/>
  <c r="C2039" i="11"/>
  <c r="I934" i="11"/>
  <c r="L929" i="12" s="1"/>
  <c r="J934" i="11"/>
  <c r="M929" i="12" s="1"/>
  <c r="K934" i="11"/>
  <c r="C2040" i="11"/>
  <c r="I935" i="11"/>
  <c r="L930" i="12" s="1"/>
  <c r="J935" i="11"/>
  <c r="M930" i="12" s="1"/>
  <c r="K935" i="11"/>
  <c r="C2041" i="11"/>
  <c r="I936" i="11"/>
  <c r="L931" i="12" s="1"/>
  <c r="J936" i="11"/>
  <c r="M931" i="12" s="1"/>
  <c r="K936" i="11"/>
  <c r="C2042" i="11"/>
  <c r="I937" i="11"/>
  <c r="L932" i="12" s="1"/>
  <c r="J937" i="11"/>
  <c r="M932" i="12" s="1"/>
  <c r="K937" i="11"/>
  <c r="C2043" i="11"/>
  <c r="I938" i="11"/>
  <c r="L933" i="12" s="1"/>
  <c r="J938" i="11"/>
  <c r="M933" i="12" s="1"/>
  <c r="K938" i="11"/>
  <c r="C2044" i="11"/>
  <c r="I939" i="11"/>
  <c r="L934" i="12" s="1"/>
  <c r="J939" i="11"/>
  <c r="M934" i="12" s="1"/>
  <c r="K939" i="11"/>
  <c r="C2045" i="11"/>
  <c r="I940" i="11"/>
  <c r="L935" i="12" s="1"/>
  <c r="J940" i="11"/>
  <c r="M935" i="12" s="1"/>
  <c r="K940" i="11"/>
  <c r="C2046" i="11"/>
  <c r="I941" i="11"/>
  <c r="L936" i="12" s="1"/>
  <c r="J941" i="11"/>
  <c r="M936" i="12" s="1"/>
  <c r="K941" i="11"/>
  <c r="C2047" i="11"/>
  <c r="I942" i="11"/>
  <c r="L937" i="12" s="1"/>
  <c r="J942" i="11"/>
  <c r="M937" i="12" s="1"/>
  <c r="K942" i="11"/>
  <c r="C2048" i="11"/>
  <c r="I943" i="11"/>
  <c r="L938" i="12" s="1"/>
  <c r="J943" i="11"/>
  <c r="M938" i="12" s="1"/>
  <c r="K943" i="11"/>
  <c r="C2049" i="11"/>
  <c r="I944" i="11"/>
  <c r="L939" i="12" s="1"/>
  <c r="J944" i="11"/>
  <c r="M939" i="12" s="1"/>
  <c r="K944" i="11"/>
  <c r="C2050" i="11"/>
  <c r="I945" i="11"/>
  <c r="L940" i="12" s="1"/>
  <c r="J945" i="11"/>
  <c r="M940" i="12" s="1"/>
  <c r="K945" i="11"/>
  <c r="C2051" i="11"/>
  <c r="I946" i="11"/>
  <c r="L941" i="12" s="1"/>
  <c r="J946" i="11"/>
  <c r="M941" i="12" s="1"/>
  <c r="K946" i="11"/>
  <c r="C2052" i="11"/>
  <c r="I947" i="11"/>
  <c r="L942" i="12" s="1"/>
  <c r="J947" i="11"/>
  <c r="M942" i="12" s="1"/>
  <c r="K947" i="11"/>
  <c r="C2053" i="11"/>
  <c r="I948" i="11"/>
  <c r="L943" i="12" s="1"/>
  <c r="J948" i="11"/>
  <c r="M943" i="12" s="1"/>
  <c r="K948" i="11"/>
  <c r="C2054" i="11"/>
  <c r="I949" i="11"/>
  <c r="L944" i="12" s="1"/>
  <c r="J949" i="11"/>
  <c r="M944" i="12" s="1"/>
  <c r="K949" i="11"/>
  <c r="C2055" i="11"/>
  <c r="I950" i="11"/>
  <c r="L945" i="12" s="1"/>
  <c r="J950" i="11"/>
  <c r="M945" i="12" s="1"/>
  <c r="K950" i="11"/>
  <c r="C2056" i="11"/>
  <c r="I951" i="11"/>
  <c r="L946" i="12" s="1"/>
  <c r="J951" i="11"/>
  <c r="M946" i="12" s="1"/>
  <c r="K951" i="11"/>
  <c r="C2057" i="11"/>
  <c r="I952" i="11"/>
  <c r="L947" i="12" s="1"/>
  <c r="J952" i="11"/>
  <c r="M947" i="12" s="1"/>
  <c r="K952" i="11"/>
  <c r="C2058" i="11"/>
  <c r="I953" i="11"/>
  <c r="L948" i="12" s="1"/>
  <c r="J953" i="11"/>
  <c r="M948" i="12" s="1"/>
  <c r="K953" i="11"/>
  <c r="C2059" i="11"/>
  <c r="I954" i="11"/>
  <c r="L949" i="12" s="1"/>
  <c r="J954" i="11"/>
  <c r="M949" i="12" s="1"/>
  <c r="K954" i="11"/>
  <c r="C2060" i="11"/>
  <c r="I955" i="11"/>
  <c r="L950" i="12" s="1"/>
  <c r="J955" i="11"/>
  <c r="M950" i="12" s="1"/>
  <c r="K955" i="11"/>
  <c r="C2061" i="11"/>
  <c r="I956" i="11"/>
  <c r="L951" i="12" s="1"/>
  <c r="J956" i="11"/>
  <c r="M951" i="12" s="1"/>
  <c r="K956" i="11"/>
  <c r="C2062" i="11"/>
  <c r="I957" i="11"/>
  <c r="L952" i="12" s="1"/>
  <c r="J957" i="11"/>
  <c r="M952" i="12" s="1"/>
  <c r="K957" i="11"/>
  <c r="C2063" i="11"/>
  <c r="I958" i="11"/>
  <c r="L953" i="12" s="1"/>
  <c r="J958" i="11"/>
  <c r="M953" i="12" s="1"/>
  <c r="K958" i="11"/>
  <c r="C2064" i="11"/>
  <c r="I959" i="11"/>
  <c r="L954" i="12" s="1"/>
  <c r="J959" i="11"/>
  <c r="M954" i="12" s="1"/>
  <c r="K959" i="11"/>
  <c r="C2065" i="11"/>
  <c r="I960" i="11"/>
  <c r="L955" i="12" s="1"/>
  <c r="J960" i="11"/>
  <c r="M955" i="12" s="1"/>
  <c r="K960" i="11"/>
  <c r="C2066" i="11"/>
  <c r="I961" i="11"/>
  <c r="L956" i="12" s="1"/>
  <c r="J961" i="11"/>
  <c r="M956" i="12" s="1"/>
  <c r="K961" i="11"/>
  <c r="C2067" i="11"/>
  <c r="I962" i="11"/>
  <c r="L957" i="12" s="1"/>
  <c r="J962" i="11"/>
  <c r="M957" i="12" s="1"/>
  <c r="K962" i="11"/>
  <c r="C2068" i="11"/>
  <c r="I963" i="11"/>
  <c r="L958" i="12" s="1"/>
  <c r="J963" i="11"/>
  <c r="M958" i="12" s="1"/>
  <c r="K963" i="11"/>
  <c r="C2069" i="11"/>
  <c r="I964" i="11"/>
  <c r="L959" i="12" s="1"/>
  <c r="J964" i="11"/>
  <c r="M959" i="12" s="1"/>
  <c r="K964" i="11"/>
  <c r="C2070" i="11"/>
  <c r="I965" i="11"/>
  <c r="L960" i="12" s="1"/>
  <c r="J965" i="11"/>
  <c r="M960" i="12" s="1"/>
  <c r="K965" i="11"/>
  <c r="C2071" i="11"/>
  <c r="I966" i="11"/>
  <c r="L961" i="12" s="1"/>
  <c r="J966" i="11"/>
  <c r="M961" i="12" s="1"/>
  <c r="K966" i="11"/>
  <c r="C2072" i="11"/>
  <c r="I967" i="11"/>
  <c r="L962" i="12" s="1"/>
  <c r="J967" i="11"/>
  <c r="M962" i="12" s="1"/>
  <c r="K967" i="11"/>
  <c r="C2073" i="11"/>
  <c r="I968" i="11"/>
  <c r="L963" i="12" s="1"/>
  <c r="J968" i="11"/>
  <c r="M963" i="12" s="1"/>
  <c r="K968" i="11"/>
  <c r="C2074" i="11"/>
  <c r="I969" i="11"/>
  <c r="L964" i="12" s="1"/>
  <c r="J969" i="11"/>
  <c r="M964" i="12" s="1"/>
  <c r="K969" i="11"/>
  <c r="C2075" i="11"/>
  <c r="I970" i="11"/>
  <c r="L965" i="12" s="1"/>
  <c r="J970" i="11"/>
  <c r="M965" i="12" s="1"/>
  <c r="K970" i="11"/>
  <c r="C2076" i="11"/>
  <c r="I971" i="11"/>
  <c r="L966" i="12" s="1"/>
  <c r="J971" i="11"/>
  <c r="M966" i="12" s="1"/>
  <c r="K971" i="11"/>
  <c r="C2077" i="11"/>
  <c r="I972" i="11"/>
  <c r="L967" i="12" s="1"/>
  <c r="J972" i="11"/>
  <c r="M967" i="12" s="1"/>
  <c r="K972" i="11"/>
  <c r="C2078" i="11"/>
  <c r="I973" i="11"/>
  <c r="L968" i="12" s="1"/>
  <c r="J973" i="11"/>
  <c r="M968" i="12" s="1"/>
  <c r="K973" i="11"/>
  <c r="C2079" i="11"/>
  <c r="I974" i="11"/>
  <c r="L969" i="12" s="1"/>
  <c r="J974" i="11"/>
  <c r="M969" i="12" s="1"/>
  <c r="K974" i="11"/>
  <c r="C2080" i="11"/>
  <c r="J975" i="11"/>
  <c r="M970" i="12" s="1"/>
  <c r="I975" i="11"/>
  <c r="L970" i="12" s="1"/>
  <c r="K975" i="11"/>
  <c r="C2081" i="11"/>
  <c r="K976" i="11"/>
  <c r="I976" i="11"/>
  <c r="L971" i="12" s="1"/>
  <c r="J976" i="11"/>
  <c r="M971" i="12" s="1"/>
  <c r="C2082" i="11"/>
  <c r="I977" i="11"/>
  <c r="L972" i="12" s="1"/>
  <c r="J977" i="11"/>
  <c r="M972" i="12" s="1"/>
  <c r="K977" i="11"/>
  <c r="C2083" i="11"/>
  <c r="I978" i="11"/>
  <c r="L973" i="12" s="1"/>
  <c r="J978" i="11"/>
  <c r="M973" i="12" s="1"/>
  <c r="K978" i="11"/>
  <c r="C2084" i="11"/>
  <c r="I979" i="11"/>
  <c r="L974" i="12" s="1"/>
  <c r="J979" i="11"/>
  <c r="M974" i="12" s="1"/>
  <c r="K979" i="11"/>
  <c r="C2085" i="11"/>
  <c r="I980" i="11"/>
  <c r="L975" i="12" s="1"/>
  <c r="J980" i="11"/>
  <c r="M975" i="12" s="1"/>
  <c r="K980" i="11"/>
  <c r="C2086" i="11"/>
  <c r="J981" i="11"/>
  <c r="M976" i="12" s="1"/>
  <c r="K981" i="11"/>
  <c r="I981" i="11"/>
  <c r="L976" i="12" s="1"/>
  <c r="C2087" i="11"/>
  <c r="I982" i="11"/>
  <c r="L977" i="12" s="1"/>
  <c r="J982" i="11"/>
  <c r="M977" i="12" s="1"/>
  <c r="K982" i="11"/>
  <c r="C2088" i="11"/>
  <c r="I983" i="11"/>
  <c r="L978" i="12" s="1"/>
  <c r="J983" i="11"/>
  <c r="M978" i="12" s="1"/>
  <c r="K983" i="11"/>
  <c r="C2089" i="11"/>
  <c r="J984" i="11"/>
  <c r="M979" i="12" s="1"/>
  <c r="K984" i="11"/>
  <c r="I984" i="11"/>
  <c r="L979" i="12" s="1"/>
  <c r="C2090" i="11"/>
  <c r="I985" i="11"/>
  <c r="L980" i="12" s="1"/>
  <c r="J985" i="11"/>
  <c r="M980" i="12" s="1"/>
  <c r="K985" i="11"/>
  <c r="C2091" i="11"/>
  <c r="I986" i="11"/>
  <c r="L981" i="12" s="1"/>
  <c r="J986" i="11"/>
  <c r="M981" i="12" s="1"/>
  <c r="K986" i="11"/>
  <c r="C2092" i="11"/>
  <c r="K987" i="11"/>
  <c r="I987" i="11"/>
  <c r="L982" i="12" s="1"/>
  <c r="J987" i="11"/>
  <c r="M982" i="12" s="1"/>
  <c r="C2093" i="11"/>
  <c r="K988" i="11"/>
  <c r="I988" i="11"/>
  <c r="L983" i="12" s="1"/>
  <c r="J988" i="11"/>
  <c r="M983" i="12" s="1"/>
  <c r="C2094" i="11"/>
  <c r="K989" i="11"/>
  <c r="J989" i="11"/>
  <c r="M984" i="12" s="1"/>
  <c r="I989" i="11"/>
  <c r="L984" i="12" s="1"/>
  <c r="C2095" i="11"/>
  <c r="K990" i="11"/>
  <c r="J990" i="11"/>
  <c r="M985" i="12" s="1"/>
  <c r="I990" i="11"/>
  <c r="L985" i="12" s="1"/>
  <c r="C2096" i="11"/>
  <c r="K991" i="11"/>
  <c r="I991" i="11"/>
  <c r="L986" i="12" s="1"/>
  <c r="J991" i="11"/>
  <c r="M986" i="12" s="1"/>
  <c r="C2097" i="11"/>
  <c r="K992" i="11"/>
  <c r="J992" i="11"/>
  <c r="M987" i="12" s="1"/>
  <c r="I992" i="11"/>
  <c r="L987" i="12" s="1"/>
  <c r="C2098" i="11"/>
  <c r="J993" i="11"/>
  <c r="M988" i="12" s="1"/>
  <c r="K993" i="11"/>
  <c r="I993" i="11"/>
  <c r="L988" i="12" s="1"/>
  <c r="C2099" i="11"/>
  <c r="J994" i="11"/>
  <c r="M989" i="12" s="1"/>
  <c r="K994" i="11"/>
  <c r="I994" i="11"/>
  <c r="L989" i="12" s="1"/>
  <c r="C2100" i="11"/>
  <c r="I995" i="11"/>
  <c r="L990" i="12" s="1"/>
  <c r="K995" i="11"/>
  <c r="J995" i="11"/>
  <c r="M990" i="12" s="1"/>
  <c r="C2101" i="11"/>
  <c r="I996" i="11"/>
  <c r="L991" i="12" s="1"/>
  <c r="J996" i="11"/>
  <c r="M991" i="12" s="1"/>
  <c r="K996" i="11"/>
  <c r="C2102" i="11"/>
  <c r="J997" i="11"/>
  <c r="M992" i="12" s="1"/>
  <c r="K997" i="11"/>
  <c r="I997" i="11"/>
  <c r="L992" i="12" s="1"/>
  <c r="C2103" i="11"/>
  <c r="K998" i="11"/>
  <c r="J998" i="11"/>
  <c r="M993" i="12" s="1"/>
  <c r="I998" i="11"/>
  <c r="L993" i="12" s="1"/>
  <c r="C2104" i="11"/>
  <c r="J999" i="11"/>
  <c r="M994" i="12" s="1"/>
  <c r="I999" i="11"/>
  <c r="L994" i="12" s="1"/>
  <c r="K999" i="11"/>
  <c r="C2105" i="11"/>
  <c r="K1000" i="11"/>
  <c r="J1000" i="11"/>
  <c r="M995" i="12" s="1"/>
  <c r="I1000" i="11"/>
  <c r="L995" i="12" s="1"/>
  <c r="C2106" i="11"/>
  <c r="J1001" i="11"/>
  <c r="M996" i="12" s="1"/>
  <c r="K1001" i="11"/>
  <c r="I1001" i="11"/>
  <c r="L996" i="12" s="1"/>
  <c r="C2107" i="11"/>
  <c r="K1002" i="11"/>
  <c r="J1002" i="11"/>
  <c r="M997" i="12" s="1"/>
  <c r="I1002" i="11"/>
  <c r="L997" i="12" s="1"/>
  <c r="C2108" i="11"/>
  <c r="J1003" i="11"/>
  <c r="M998" i="12" s="1"/>
  <c r="K1003" i="11"/>
  <c r="I1003" i="11"/>
  <c r="L998" i="12" s="1"/>
  <c r="C2109" i="11"/>
  <c r="I1004" i="11"/>
  <c r="L999" i="12" s="1"/>
  <c r="J1004" i="11"/>
  <c r="M999" i="12" s="1"/>
  <c r="K1004" i="11"/>
  <c r="C2110" i="11"/>
  <c r="I1005" i="11"/>
  <c r="L1000" i="12" s="1"/>
  <c r="K1005" i="11"/>
  <c r="J1005" i="11"/>
  <c r="M1000" i="12" s="1"/>
  <c r="C2111" i="11"/>
  <c r="I1006" i="11"/>
  <c r="L1001" i="12" s="1"/>
  <c r="J1006" i="11"/>
  <c r="M1001" i="12" s="1"/>
  <c r="K1006" i="11"/>
  <c r="C2112" i="11"/>
  <c r="K1007" i="11"/>
  <c r="J1007" i="11"/>
  <c r="M1002" i="12" s="1"/>
  <c r="I1007" i="11"/>
  <c r="L1002" i="12" s="1"/>
  <c r="C2113" i="11"/>
  <c r="K1008" i="11"/>
  <c r="J1008" i="11"/>
  <c r="M1003" i="12" s="1"/>
  <c r="I1008" i="11"/>
  <c r="L1003" i="12" s="1"/>
  <c r="C2114" i="11"/>
  <c r="J1009" i="11"/>
  <c r="M1004" i="12" s="1"/>
  <c r="K1009" i="11"/>
  <c r="I1009" i="11"/>
  <c r="L1004" i="12" s="1"/>
  <c r="C2115" i="11"/>
  <c r="K1010" i="11"/>
  <c r="J1010" i="11"/>
  <c r="M1005" i="12" s="1"/>
  <c r="I1010" i="11"/>
  <c r="L1005" i="12" s="1"/>
  <c r="C2116" i="11"/>
  <c r="J1011" i="11"/>
  <c r="M1006" i="12" s="1"/>
  <c r="I1011" i="11"/>
  <c r="L1006" i="12" s="1"/>
  <c r="K1011" i="11"/>
  <c r="C2117" i="11"/>
  <c r="I1012" i="11"/>
  <c r="L1007" i="12" s="1"/>
  <c r="J1012" i="11"/>
  <c r="M1007" i="12" s="1"/>
  <c r="K1012" i="11"/>
  <c r="C2118" i="11"/>
  <c r="I1013" i="11"/>
  <c r="L1008" i="12" s="1"/>
  <c r="J1013" i="11"/>
  <c r="M1008" i="12" s="1"/>
  <c r="K1013" i="11"/>
  <c r="C2119" i="11"/>
  <c r="I1014" i="11"/>
  <c r="L1009" i="12" s="1"/>
  <c r="J1014" i="11"/>
  <c r="M1009" i="12" s="1"/>
  <c r="K1014" i="11"/>
  <c r="C2120" i="11"/>
  <c r="K1015" i="11"/>
  <c r="I1015" i="11"/>
  <c r="L1010" i="12" s="1"/>
  <c r="J1015" i="11"/>
  <c r="M1010" i="12" s="1"/>
  <c r="C2121" i="11"/>
  <c r="J1016" i="11"/>
  <c r="M1011" i="12" s="1"/>
  <c r="I1016" i="11"/>
  <c r="L1011" i="12" s="1"/>
  <c r="K1016" i="11"/>
  <c r="C2122" i="11"/>
  <c r="K1017" i="11"/>
  <c r="J1017" i="11"/>
  <c r="M1012" i="12" s="1"/>
  <c r="I1017" i="11"/>
  <c r="L1012" i="12" s="1"/>
  <c r="C2123" i="11"/>
  <c r="K1018" i="11"/>
  <c r="J1018" i="11"/>
  <c r="M1013" i="12" s="1"/>
  <c r="I1018" i="11"/>
  <c r="L1013" i="12" s="1"/>
  <c r="C2124" i="11"/>
  <c r="K1019" i="11"/>
  <c r="J1019" i="11"/>
  <c r="M1014" i="12" s="1"/>
  <c r="I1019" i="11"/>
  <c r="L1014" i="12" s="1"/>
  <c r="C2125" i="11"/>
  <c r="K1020" i="11"/>
  <c r="I1020" i="11"/>
  <c r="L1015" i="12" s="1"/>
  <c r="J1020" i="11"/>
  <c r="M1015" i="12" s="1"/>
  <c r="C2126" i="11"/>
  <c r="J1021" i="11"/>
  <c r="M1016" i="12" s="1"/>
  <c r="K1021" i="11"/>
  <c r="I1021" i="11"/>
  <c r="L1016" i="12" s="1"/>
  <c r="C2127" i="11"/>
  <c r="I1022" i="11"/>
  <c r="L1017" i="12" s="1"/>
  <c r="J1022" i="11"/>
  <c r="M1017" i="12" s="1"/>
  <c r="K1022" i="11"/>
  <c r="C2128" i="11"/>
  <c r="I1023" i="11"/>
  <c r="L1018" i="12" s="1"/>
  <c r="J1023" i="11"/>
  <c r="M1018" i="12" s="1"/>
  <c r="K1023" i="11"/>
  <c r="C2129" i="11"/>
  <c r="I1024" i="11"/>
  <c r="L1019" i="12" s="1"/>
  <c r="K1024" i="11"/>
  <c r="J1024" i="11"/>
  <c r="M1019" i="12" s="1"/>
  <c r="C2130" i="11"/>
  <c r="I1025" i="11"/>
  <c r="L1020" i="12" s="1"/>
  <c r="J1025" i="11"/>
  <c r="M1020" i="12" s="1"/>
  <c r="K1025" i="11"/>
  <c r="C2131" i="11"/>
  <c r="J1026" i="11"/>
  <c r="M1021" i="12" s="1"/>
  <c r="K1026" i="11"/>
  <c r="I1026" i="11"/>
  <c r="L1021" i="12" s="1"/>
  <c r="C2132" i="11"/>
  <c r="I1027" i="11"/>
  <c r="L1022" i="12" s="1"/>
  <c r="J1027" i="11"/>
  <c r="M1022" i="12" s="1"/>
  <c r="K1027" i="11"/>
  <c r="C2133" i="11"/>
  <c r="I1028" i="11"/>
  <c r="L1023" i="12" s="1"/>
  <c r="J1028" i="11"/>
  <c r="M1023" i="12" s="1"/>
  <c r="K1028" i="11"/>
  <c r="C2134" i="11"/>
  <c r="I1029" i="11"/>
  <c r="L1024" i="12" s="1"/>
  <c r="J1029" i="11"/>
  <c r="M1024" i="12" s="1"/>
  <c r="K1029" i="11"/>
  <c r="C2135" i="11"/>
  <c r="J1030" i="11"/>
  <c r="M1025" i="12" s="1"/>
  <c r="I1030" i="11"/>
  <c r="L1025" i="12" s="1"/>
  <c r="K1030" i="11"/>
  <c r="C2136" i="11"/>
  <c r="I1031" i="11"/>
  <c r="L1026" i="12" s="1"/>
  <c r="J1031" i="11"/>
  <c r="M1026" i="12" s="1"/>
  <c r="K1031" i="11"/>
  <c r="C2137" i="11"/>
  <c r="I1032" i="11"/>
  <c r="L1027" i="12" s="1"/>
  <c r="J1032" i="11"/>
  <c r="M1027" i="12" s="1"/>
  <c r="K1032" i="11"/>
  <c r="C2138" i="11"/>
  <c r="I1033" i="11"/>
  <c r="L1028" i="12" s="1"/>
  <c r="J1033" i="11"/>
  <c r="M1028" i="12" s="1"/>
  <c r="K1033" i="11"/>
  <c r="C2139" i="11"/>
  <c r="K1034" i="11"/>
  <c r="J1034" i="11"/>
  <c r="M1029" i="12" s="1"/>
  <c r="I1034" i="11"/>
  <c r="L1029" i="12" s="1"/>
  <c r="C2140" i="11"/>
  <c r="K1035" i="11"/>
  <c r="J1035" i="11"/>
  <c r="M1030" i="12" s="1"/>
  <c r="I1035" i="11"/>
  <c r="L1030" i="12" s="1"/>
  <c r="C2141" i="11"/>
  <c r="J1036" i="11"/>
  <c r="M1031" i="12" s="1"/>
  <c r="I1036" i="11"/>
  <c r="L1031" i="12" s="1"/>
  <c r="K1036" i="11"/>
  <c r="C2142" i="11"/>
  <c r="K1037" i="11"/>
  <c r="I1037" i="11"/>
  <c r="L1032" i="12" s="1"/>
  <c r="J1037" i="11"/>
  <c r="M1032" i="12" s="1"/>
  <c r="C2143" i="11"/>
  <c r="K1038" i="11"/>
  <c r="J1038" i="11"/>
  <c r="M1033" i="12" s="1"/>
  <c r="I1038" i="11"/>
  <c r="L1033" i="12" s="1"/>
  <c r="C2144" i="11"/>
  <c r="J1039" i="11"/>
  <c r="M1034" i="12" s="1"/>
  <c r="I1039" i="11"/>
  <c r="L1034" i="12" s="1"/>
  <c r="K1039" i="11"/>
  <c r="C2145" i="11"/>
  <c r="K1040" i="11"/>
  <c r="J1040" i="11"/>
  <c r="M1035" i="12" s="1"/>
  <c r="I1040" i="11"/>
  <c r="L1035" i="12" s="1"/>
  <c r="C2146" i="11"/>
  <c r="J1041" i="11"/>
  <c r="M1036" i="12" s="1"/>
  <c r="K1041" i="11"/>
  <c r="I1041" i="11"/>
  <c r="L1036" i="12" s="1"/>
  <c r="C2147" i="11"/>
  <c r="K1042" i="11"/>
  <c r="J1042" i="11"/>
  <c r="M1037" i="12" s="1"/>
  <c r="I1042" i="11"/>
  <c r="L1037" i="12" s="1"/>
  <c r="C2148" i="11"/>
  <c r="K1043" i="11"/>
  <c r="J1043" i="11"/>
  <c r="M1038" i="12" s="1"/>
  <c r="I1043" i="11"/>
  <c r="L1038" i="12" s="1"/>
  <c r="C2149" i="11"/>
  <c r="I1044" i="11"/>
  <c r="L1039" i="12" s="1"/>
  <c r="J1044" i="11"/>
  <c r="M1039" i="12" s="1"/>
  <c r="K1044" i="11"/>
  <c r="C2150" i="11"/>
  <c r="K1045" i="11"/>
  <c r="I1045" i="11"/>
  <c r="L1040" i="12" s="1"/>
  <c r="J1045" i="11"/>
  <c r="M1040" i="12" s="1"/>
  <c r="C2151" i="11"/>
  <c r="I1046" i="11"/>
  <c r="L1041" i="12" s="1"/>
  <c r="K1046" i="11"/>
  <c r="J1046" i="11"/>
  <c r="M1041" i="12" s="1"/>
  <c r="C2152" i="11"/>
  <c r="J1047" i="11"/>
  <c r="M1042" i="12" s="1"/>
  <c r="K1047" i="11"/>
  <c r="I1047" i="11"/>
  <c r="L1042" i="12" s="1"/>
  <c r="C2153" i="11"/>
  <c r="J1048" i="11"/>
  <c r="M1043" i="12" s="1"/>
  <c r="K1048" i="11"/>
  <c r="I1048" i="11"/>
  <c r="L1043" i="12" s="1"/>
  <c r="C2154" i="11"/>
  <c r="I1049" i="11"/>
  <c r="L1044" i="12" s="1"/>
  <c r="J1049" i="11"/>
  <c r="M1044" i="12" s="1"/>
  <c r="K1049" i="11"/>
  <c r="C2155" i="11"/>
  <c r="K1050" i="11"/>
  <c r="I1050" i="11"/>
  <c r="L1045" i="12" s="1"/>
  <c r="J1050" i="11"/>
  <c r="M1045" i="12" s="1"/>
  <c r="C2156" i="11"/>
  <c r="I1051" i="11"/>
  <c r="L1046" i="12" s="1"/>
  <c r="J1051" i="11"/>
  <c r="M1046" i="12" s="1"/>
  <c r="K1051" i="11"/>
  <c r="C2157" i="11"/>
  <c r="J1052" i="11"/>
  <c r="M1047" i="12" s="1"/>
  <c r="I1052" i="11"/>
  <c r="L1047" i="12" s="1"/>
  <c r="K1052" i="11"/>
  <c r="C2158" i="11"/>
  <c r="I1053" i="11"/>
  <c r="L1048" i="12" s="1"/>
  <c r="J1053" i="11"/>
  <c r="M1048" i="12" s="1"/>
  <c r="K1053" i="11"/>
  <c r="C2159" i="11"/>
  <c r="I1054" i="11"/>
  <c r="L1049" i="12" s="1"/>
  <c r="J1054" i="11"/>
  <c r="M1049" i="12" s="1"/>
  <c r="K1054" i="11"/>
  <c r="C2160" i="11"/>
  <c r="I1055" i="11"/>
  <c r="L1050" i="12" s="1"/>
  <c r="J1055" i="11"/>
  <c r="M1050" i="12" s="1"/>
  <c r="K1055" i="11"/>
  <c r="C2161" i="11"/>
  <c r="K1056" i="11"/>
  <c r="J1056" i="11"/>
  <c r="M1051" i="12" s="1"/>
  <c r="I1056" i="11"/>
  <c r="L1051" i="12" s="1"/>
  <c r="C2162" i="11"/>
  <c r="K1057" i="11"/>
  <c r="J1057" i="11"/>
  <c r="M1052" i="12" s="1"/>
  <c r="I1057" i="11"/>
  <c r="L1052" i="12" s="1"/>
  <c r="C2163" i="11"/>
  <c r="K1058" i="11"/>
  <c r="I1058" i="11"/>
  <c r="L1053" i="12" s="1"/>
  <c r="J1058" i="11"/>
  <c r="M1053" i="12" s="1"/>
  <c r="C2164" i="11"/>
  <c r="I1059" i="11"/>
  <c r="L1054" i="12" s="1"/>
  <c r="K1059" i="11"/>
  <c r="J1059" i="11"/>
  <c r="M1054" i="12" s="1"/>
  <c r="C2165" i="11"/>
  <c r="K1060" i="11"/>
  <c r="J1060" i="11"/>
  <c r="M1055" i="12" s="1"/>
  <c r="I1060" i="11"/>
  <c r="L1055" i="12" s="1"/>
  <c r="C2166" i="11"/>
  <c r="I1061" i="11"/>
  <c r="L1056" i="12" s="1"/>
  <c r="J1061" i="11"/>
  <c r="M1056" i="12" s="1"/>
  <c r="K1061" i="11"/>
  <c r="C2167" i="11"/>
  <c r="K1062" i="11"/>
  <c r="I1062" i="11"/>
  <c r="L1057" i="12" s="1"/>
  <c r="J1062" i="11"/>
  <c r="M1057" i="12" s="1"/>
  <c r="C2168" i="11"/>
  <c r="I1063" i="11"/>
  <c r="L1058" i="12" s="1"/>
  <c r="J1063" i="11"/>
  <c r="M1058" i="12" s="1"/>
  <c r="K1063" i="11"/>
  <c r="C2169" i="11"/>
  <c r="I1064" i="11"/>
  <c r="L1059" i="12" s="1"/>
  <c r="J1064" i="11"/>
  <c r="M1059" i="12" s="1"/>
  <c r="K1064" i="11"/>
  <c r="C2170" i="11"/>
  <c r="K1065" i="11"/>
  <c r="J1065" i="11"/>
  <c r="M1060" i="12" s="1"/>
  <c r="I1065" i="11"/>
  <c r="L1060" i="12" s="1"/>
  <c r="C2171" i="11"/>
  <c r="K1066" i="11"/>
  <c r="J1066" i="11"/>
  <c r="M1061" i="12" s="1"/>
  <c r="I1066" i="11"/>
  <c r="L1061" i="12" s="1"/>
  <c r="C2172" i="11"/>
  <c r="K1067" i="11"/>
  <c r="J1067" i="11"/>
  <c r="M1062" i="12" s="1"/>
  <c r="I1067" i="11"/>
  <c r="L1062" i="12" s="1"/>
  <c r="C2173" i="11"/>
  <c r="J1068" i="11"/>
  <c r="M1063" i="12" s="1"/>
  <c r="I1068" i="11"/>
  <c r="L1063" i="12" s="1"/>
  <c r="K1068" i="11"/>
  <c r="C2174" i="11"/>
  <c r="K1069" i="11"/>
  <c r="J1069" i="11"/>
  <c r="M1064" i="12" s="1"/>
  <c r="I1069" i="11"/>
  <c r="L1064" i="12" s="1"/>
  <c r="C2175" i="11"/>
  <c r="J1070" i="11"/>
  <c r="M1065" i="12" s="1"/>
  <c r="K1070" i="11"/>
  <c r="I1070" i="11"/>
  <c r="L1065" i="12" s="1"/>
  <c r="C2176" i="11"/>
  <c r="K1071" i="11"/>
  <c r="J1071" i="11"/>
  <c r="M1066" i="12" s="1"/>
  <c r="I1071" i="11"/>
  <c r="L1066" i="12" s="1"/>
  <c r="C2177" i="11"/>
  <c r="I1072" i="11"/>
  <c r="L1067" i="12" s="1"/>
  <c r="K1072" i="11"/>
  <c r="J1072" i="11"/>
  <c r="M1067" i="12" s="1"/>
  <c r="C2178" i="11"/>
  <c r="K1073" i="11"/>
  <c r="J1073" i="11"/>
  <c r="M1068" i="12" s="1"/>
  <c r="I1073" i="11"/>
  <c r="L1068" i="12" s="1"/>
  <c r="C2179" i="11"/>
  <c r="K1074" i="11"/>
  <c r="J1074" i="11"/>
  <c r="M1069" i="12" s="1"/>
  <c r="I1074" i="11"/>
  <c r="L1069" i="12" s="1"/>
  <c r="C2180" i="11"/>
  <c r="K1075" i="11"/>
  <c r="J1075" i="11"/>
  <c r="M1070" i="12" s="1"/>
  <c r="I1075" i="11"/>
  <c r="L1070" i="12" s="1"/>
  <c r="C2181" i="11"/>
  <c r="K1076" i="11"/>
  <c r="I1076" i="11"/>
  <c r="L1071" i="12" s="1"/>
  <c r="J1076" i="11"/>
  <c r="M1071" i="12" s="1"/>
  <c r="C2182" i="11"/>
  <c r="J1077" i="11"/>
  <c r="M1072" i="12" s="1"/>
  <c r="K1077" i="11"/>
  <c r="I1077" i="11"/>
  <c r="L1072" i="12" s="1"/>
  <c r="C2183" i="11"/>
  <c r="I1078" i="11"/>
  <c r="L1073" i="12" s="1"/>
  <c r="J1078" i="11"/>
  <c r="M1073" i="12" s="1"/>
  <c r="K1078" i="11"/>
  <c r="C2184" i="11"/>
  <c r="K1079" i="11"/>
  <c r="I1079" i="11"/>
  <c r="L1074" i="12" s="1"/>
  <c r="J1079" i="11"/>
  <c r="M1074" i="12" s="1"/>
  <c r="C2185" i="11"/>
  <c r="I1080" i="11"/>
  <c r="L1075" i="12" s="1"/>
  <c r="J1080" i="11"/>
  <c r="M1075" i="12" s="1"/>
  <c r="K1080" i="11"/>
  <c r="C2186" i="11"/>
  <c r="K1081" i="11"/>
  <c r="I1081" i="11"/>
  <c r="L1076" i="12" s="1"/>
  <c r="J1081" i="11"/>
  <c r="M1076" i="12" s="1"/>
  <c r="C2187" i="11"/>
  <c r="I1082" i="11"/>
  <c r="L1077" i="12" s="1"/>
  <c r="J1082" i="11"/>
  <c r="M1077" i="12" s="1"/>
  <c r="K1082" i="11"/>
  <c r="C2188" i="11"/>
  <c r="I1083" i="11"/>
  <c r="L1078" i="12" s="1"/>
  <c r="J1083" i="11"/>
  <c r="M1078" i="12" s="1"/>
  <c r="K1083" i="11"/>
  <c r="C2189" i="11"/>
  <c r="I1084" i="11"/>
  <c r="L1079" i="12" s="1"/>
  <c r="J1084" i="11"/>
  <c r="M1079" i="12" s="1"/>
  <c r="K1084" i="11"/>
  <c r="C2190" i="11"/>
  <c r="K1085" i="11"/>
  <c r="I1085" i="11"/>
  <c r="L1080" i="12" s="1"/>
  <c r="J1085" i="11"/>
  <c r="M1080" i="12" s="1"/>
  <c r="C2191" i="11"/>
  <c r="I1086" i="11"/>
  <c r="L1081" i="12" s="1"/>
  <c r="K1086" i="11"/>
  <c r="J1086" i="11"/>
  <c r="M1081" i="12" s="1"/>
  <c r="C2192" i="11"/>
  <c r="I1087" i="11"/>
  <c r="L1082" i="12" s="1"/>
  <c r="J1087" i="11"/>
  <c r="M1082" i="12" s="1"/>
  <c r="K1087" i="11"/>
  <c r="C2193" i="11"/>
  <c r="K1088" i="11"/>
  <c r="I1088" i="11"/>
  <c r="L1083" i="12" s="1"/>
  <c r="J1088" i="11"/>
  <c r="M1083" i="12" s="1"/>
  <c r="C2194" i="11"/>
  <c r="J1089" i="11"/>
  <c r="M1084" i="12" s="1"/>
  <c r="K1089" i="11"/>
  <c r="I1089" i="11"/>
  <c r="L1084" i="12" s="1"/>
  <c r="C2195" i="11"/>
  <c r="J1090" i="11"/>
  <c r="M1085" i="12" s="1"/>
  <c r="I1090" i="11"/>
  <c r="L1085" i="12" s="1"/>
  <c r="K1090" i="11"/>
  <c r="C2196" i="11"/>
  <c r="K1091" i="11"/>
  <c r="I1091" i="11"/>
  <c r="L1086" i="12" s="1"/>
  <c r="J1091" i="11"/>
  <c r="M1086" i="12" s="1"/>
  <c r="C2197" i="11"/>
  <c r="I1092" i="11"/>
  <c r="L1087" i="12" s="1"/>
  <c r="J1092" i="11"/>
  <c r="M1087" i="12" s="1"/>
  <c r="K1092" i="11"/>
  <c r="C2198" i="11"/>
  <c r="I1093" i="11"/>
  <c r="L1088" i="12" s="1"/>
  <c r="J1093" i="11"/>
  <c r="M1088" i="12" s="1"/>
  <c r="K1093" i="11"/>
  <c r="C2199" i="11"/>
  <c r="I1094" i="11"/>
  <c r="L1089" i="12" s="1"/>
  <c r="J1094" i="11"/>
  <c r="M1089" i="12" s="1"/>
  <c r="K1094" i="11"/>
  <c r="C2200" i="11"/>
  <c r="I1095" i="11"/>
  <c r="L1090" i="12" s="1"/>
  <c r="J1095" i="11"/>
  <c r="M1090" i="12" s="1"/>
  <c r="K1095" i="11"/>
  <c r="C2201" i="11"/>
  <c r="K1096" i="11"/>
  <c r="J1096" i="11"/>
  <c r="M1091" i="12" s="1"/>
  <c r="I1096" i="11"/>
  <c r="L1091" i="12" s="1"/>
  <c r="C2202" i="11"/>
  <c r="J1097" i="11"/>
  <c r="M1092" i="12" s="1"/>
  <c r="K1097" i="11"/>
  <c r="I1097" i="11"/>
  <c r="L1092" i="12" s="1"/>
  <c r="C2203" i="11"/>
  <c r="K1098" i="11"/>
  <c r="J1098" i="11"/>
  <c r="M1093" i="12" s="1"/>
  <c r="I1098" i="11"/>
  <c r="L1093" i="12" s="1"/>
  <c r="C2204" i="11"/>
  <c r="I1099" i="11"/>
  <c r="L1094" i="12" s="1"/>
  <c r="J1099" i="11"/>
  <c r="M1094" i="12" s="1"/>
  <c r="K1099" i="11"/>
  <c r="C2205" i="11"/>
  <c r="J1100" i="11"/>
  <c r="M1095" i="12" s="1"/>
  <c r="K1100" i="11"/>
  <c r="I1100" i="11"/>
  <c r="L1095" i="12" s="1"/>
  <c r="C2206" i="11"/>
  <c r="I1101" i="11"/>
  <c r="L1096" i="12" s="1"/>
  <c r="J1101" i="11"/>
  <c r="M1096" i="12" s="1"/>
  <c r="K1101" i="11"/>
  <c r="C2207" i="11"/>
  <c r="I1102" i="11"/>
  <c r="L1097" i="12" s="1"/>
  <c r="K1102" i="11"/>
  <c r="J1102" i="11"/>
  <c r="M1097" i="12" s="1"/>
  <c r="C2208" i="11"/>
  <c r="I1103" i="11"/>
  <c r="L1098" i="12" s="1"/>
  <c r="J1103" i="11"/>
  <c r="M1098" i="12" s="1"/>
  <c r="K1103" i="11"/>
  <c r="C2209" i="11"/>
  <c r="K1104" i="11"/>
  <c r="J1104" i="11"/>
  <c r="M1099" i="12" s="1"/>
  <c r="I1104" i="11"/>
  <c r="L1099" i="12" s="1"/>
  <c r="C2210" i="11"/>
  <c r="K1105" i="11"/>
  <c r="J1105" i="11"/>
  <c r="M1100" i="12" s="1"/>
  <c r="I1105" i="11"/>
  <c r="L1100" i="12" s="1"/>
  <c r="C2211" i="11"/>
  <c r="K1106" i="11"/>
  <c r="J1106" i="11"/>
  <c r="M1101" i="12" s="1"/>
  <c r="I1106" i="11"/>
  <c r="L1101" i="12" s="1"/>
  <c r="C2212" i="11"/>
  <c r="K1107" i="11"/>
  <c r="J1107" i="11"/>
  <c r="M1102" i="12" s="1"/>
  <c r="I1107" i="11"/>
  <c r="L1102" i="12" s="1"/>
  <c r="C2213" i="11"/>
  <c r="K1108" i="11"/>
  <c r="J1108" i="11"/>
  <c r="M1103" i="12" s="1"/>
  <c r="I1108" i="11"/>
  <c r="L1103" i="12" s="1"/>
  <c r="M4" i="12"/>
  <c r="M5" i="12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C1134" i="11"/>
  <c r="J29" i="11"/>
  <c r="M24" i="12" s="1"/>
  <c r="C1135" i="11"/>
  <c r="J30" i="11"/>
  <c r="M25" i="12" s="1"/>
  <c r="C1136" i="11"/>
  <c r="J31" i="11"/>
  <c r="M26" i="12" s="1"/>
  <c r="C1137" i="11"/>
  <c r="J32" i="11"/>
  <c r="M27" i="12" s="1"/>
  <c r="C1138" i="11"/>
  <c r="J33" i="11"/>
  <c r="M28" i="12" s="1"/>
  <c r="C1139" i="11"/>
  <c r="J34" i="11"/>
  <c r="M29" i="12" s="1"/>
  <c r="C1140" i="11"/>
  <c r="J35" i="11"/>
  <c r="M30" i="12" s="1"/>
  <c r="C1141" i="11"/>
  <c r="J36" i="11"/>
  <c r="M31" i="12" s="1"/>
  <c r="C1142" i="11"/>
  <c r="J37" i="11"/>
  <c r="M32" i="12" s="1"/>
  <c r="C1143" i="11"/>
  <c r="J38" i="11"/>
  <c r="M33" i="12" s="1"/>
  <c r="C1144" i="11"/>
  <c r="J39" i="11"/>
  <c r="M34" i="12" s="1"/>
  <c r="C1145" i="11"/>
  <c r="J40" i="11"/>
  <c r="M35" i="12" s="1"/>
  <c r="C1146" i="11"/>
  <c r="J41" i="11"/>
  <c r="M36" i="12" s="1"/>
  <c r="C1147" i="11"/>
  <c r="J42" i="11"/>
  <c r="M37" i="12" s="1"/>
  <c r="C1148" i="11"/>
  <c r="J43" i="11"/>
  <c r="M38" i="12" s="1"/>
  <c r="C1149" i="11"/>
  <c r="J44" i="11"/>
  <c r="M39" i="12" s="1"/>
  <c r="C1150" i="11"/>
  <c r="J45" i="11"/>
  <c r="M40" i="12" s="1"/>
  <c r="C1151" i="11"/>
  <c r="J46" i="11"/>
  <c r="M41" i="12" s="1"/>
  <c r="C1152" i="11"/>
  <c r="J47" i="11"/>
  <c r="M42" i="12" s="1"/>
  <c r="C1153" i="11"/>
  <c r="J48" i="11"/>
  <c r="M43" i="12" s="1"/>
  <c r="C1154" i="11"/>
  <c r="J49" i="11"/>
  <c r="M44" i="12" s="1"/>
  <c r="C1155" i="11"/>
  <c r="J50" i="11"/>
  <c r="M45" i="12" s="1"/>
  <c r="C1156" i="11"/>
  <c r="J51" i="11"/>
  <c r="M46" i="12" s="1"/>
  <c r="C1157" i="11"/>
  <c r="J52" i="11"/>
  <c r="M47" i="12" s="1"/>
  <c r="C1158" i="11"/>
  <c r="J53" i="11"/>
  <c r="M48" i="12" s="1"/>
  <c r="C1159" i="11"/>
  <c r="J54" i="11"/>
  <c r="M49" i="12" s="1"/>
  <c r="C1160" i="11"/>
  <c r="J55" i="11"/>
  <c r="M50" i="12" s="1"/>
  <c r="C1161" i="11"/>
  <c r="J56" i="11"/>
  <c r="M51" i="12" s="1"/>
  <c r="C1162" i="11"/>
  <c r="J57" i="11"/>
  <c r="M52" i="12" s="1"/>
  <c r="C1163" i="11"/>
  <c r="J58" i="11"/>
  <c r="M53" i="12" s="1"/>
  <c r="C1164" i="11"/>
  <c r="J59" i="11"/>
  <c r="M54" i="12" s="1"/>
  <c r="C1165" i="11"/>
  <c r="J60" i="11"/>
  <c r="M55" i="12" s="1"/>
  <c r="C1166" i="11"/>
  <c r="J61" i="11"/>
  <c r="M56" i="12" s="1"/>
  <c r="C1167" i="11"/>
  <c r="J62" i="11"/>
  <c r="M57" i="12" s="1"/>
  <c r="C1168" i="11"/>
  <c r="J63" i="11"/>
  <c r="M58" i="12" s="1"/>
  <c r="C1169" i="11"/>
  <c r="J64" i="11"/>
  <c r="M59" i="12" s="1"/>
  <c r="C1170" i="11"/>
  <c r="J65" i="11"/>
  <c r="M60" i="12" s="1"/>
  <c r="AN668" i="9"/>
  <c r="AN672" i="9"/>
  <c r="AN731" i="9"/>
  <c r="AN733" i="9"/>
  <c r="AN751" i="9"/>
  <c r="AN753" i="9"/>
  <c r="AN754" i="9"/>
  <c r="AN809" i="9"/>
  <c r="AN817" i="9"/>
  <c r="AN886" i="9"/>
  <c r="AN904" i="9"/>
  <c r="AN1065" i="9"/>
  <c r="AN333" i="9"/>
  <c r="AN516" i="9"/>
  <c r="AN699" i="9"/>
  <c r="AN1090" i="9"/>
  <c r="AN425" i="9"/>
  <c r="AN1005" i="9"/>
  <c r="AN1036" i="9"/>
  <c r="G1117" i="11"/>
  <c r="AN608" i="9"/>
  <c r="AN791" i="9"/>
  <c r="AN974" i="9"/>
  <c r="G92" i="11"/>
  <c r="G1197" i="11"/>
  <c r="G89" i="11"/>
  <c r="G1194" i="11"/>
  <c r="G46" i="11"/>
  <c r="G1151" i="11"/>
  <c r="F1103" i="9"/>
  <c r="G1103" i="9"/>
  <c r="H1103" i="9"/>
  <c r="AS1103" i="9" s="1"/>
  <c r="I1103" i="9"/>
  <c r="AT1103" i="9" s="1"/>
  <c r="J1103" i="9"/>
  <c r="AU1103" i="9" s="1"/>
  <c r="K1103" i="9"/>
  <c r="AV1103" i="9" s="1"/>
  <c r="L1103" i="9"/>
  <c r="AW1103" i="9" s="1"/>
  <c r="M1103" i="9"/>
  <c r="AX1103" i="9" s="1"/>
  <c r="N1103" i="9"/>
  <c r="AY1103" i="9" s="1"/>
  <c r="O1103" i="9"/>
  <c r="AZ1103" i="9" s="1"/>
  <c r="P1103" i="9"/>
  <c r="BA1103" i="9" s="1"/>
  <c r="Q1103" i="9"/>
  <c r="BB1103" i="9" s="1"/>
  <c r="R1103" i="9"/>
  <c r="BC1103" i="9" s="1"/>
  <c r="S1103" i="9"/>
  <c r="BD1103" i="9" s="1"/>
  <c r="T1103" i="9"/>
  <c r="BE1103" i="9" s="1"/>
  <c r="U1103" i="9"/>
  <c r="BF1103" i="9" s="1"/>
  <c r="V1103" i="9"/>
  <c r="BG1103" i="9" s="1"/>
  <c r="W1103" i="9"/>
  <c r="BH1103" i="9" s="1"/>
  <c r="X1103" i="9"/>
  <c r="BI1103" i="9" s="1"/>
  <c r="Y1103" i="9"/>
  <c r="BJ1103" i="9" s="1"/>
  <c r="Z1103" i="9"/>
  <c r="BK1103" i="9" s="1"/>
  <c r="AA1103" i="9"/>
  <c r="BL1103" i="9" s="1"/>
  <c r="AB1103" i="9"/>
  <c r="BM1103" i="9" s="1"/>
  <c r="AC1103" i="9"/>
  <c r="BN1103" i="9" s="1"/>
  <c r="AD1103" i="9"/>
  <c r="BO1103" i="9" s="1"/>
  <c r="AE1103" i="9"/>
  <c r="BP1103" i="9" s="1"/>
  <c r="AF1103" i="9"/>
  <c r="BQ1103" i="9" s="1"/>
  <c r="AG1103" i="9"/>
  <c r="BR1103" i="9" s="1"/>
  <c r="AH1103" i="9"/>
  <c r="BS1103" i="9" s="1"/>
  <c r="AI1103" i="9"/>
  <c r="BT1103" i="9" s="1"/>
  <c r="AJ1103" i="9"/>
  <c r="BU1103" i="9" s="1"/>
  <c r="AN487" i="9"/>
  <c r="AN783" i="9"/>
  <c r="AN882" i="9"/>
  <c r="F461" i="10"/>
  <c r="F460" i="10"/>
  <c r="F459" i="10"/>
  <c r="F458" i="10"/>
  <c r="F457" i="10"/>
  <c r="F456" i="10"/>
  <c r="F455" i="10"/>
  <c r="F454" i="10"/>
  <c r="F453" i="10"/>
  <c r="F452" i="10"/>
  <c r="F451" i="10"/>
  <c r="F450" i="10"/>
  <c r="F449" i="10"/>
  <c r="F448" i="10"/>
  <c r="F447" i="10"/>
  <c r="F446" i="10"/>
  <c r="F445" i="10"/>
  <c r="F444" i="10"/>
  <c r="F443" i="10"/>
  <c r="F442" i="10"/>
  <c r="F441" i="10"/>
  <c r="F440" i="10"/>
  <c r="F439" i="10"/>
  <c r="F438" i="10"/>
  <c r="F437" i="10"/>
  <c r="F436" i="10"/>
  <c r="F435" i="10"/>
  <c r="F434" i="10"/>
  <c r="F433" i="10"/>
  <c r="F432" i="10"/>
  <c r="F431" i="10"/>
  <c r="F430" i="10"/>
  <c r="F429" i="10"/>
  <c r="F428" i="10"/>
  <c r="F427" i="10"/>
  <c r="F426" i="10"/>
  <c r="F425" i="10"/>
  <c r="F424" i="10"/>
  <c r="F423" i="10"/>
  <c r="F422" i="10"/>
  <c r="F421" i="10"/>
  <c r="F420" i="10"/>
  <c r="F419" i="10"/>
  <c r="F418" i="10"/>
  <c r="F417" i="10"/>
  <c r="F416" i="10"/>
  <c r="F415" i="10"/>
  <c r="F414" i="10"/>
  <c r="F413" i="10"/>
  <c r="F412" i="10"/>
  <c r="F411" i="10"/>
  <c r="F410" i="10"/>
  <c r="F409" i="10"/>
  <c r="F408" i="10"/>
  <c r="F407" i="10"/>
  <c r="F406" i="10"/>
  <c r="F405" i="10"/>
  <c r="F404" i="10"/>
  <c r="F403" i="10"/>
  <c r="F402" i="10"/>
  <c r="F401" i="10"/>
  <c r="F400" i="10"/>
  <c r="F399" i="10"/>
  <c r="F398" i="10"/>
  <c r="F397" i="10"/>
  <c r="F396" i="10"/>
  <c r="F395" i="10"/>
  <c r="F394" i="10"/>
  <c r="F393" i="10"/>
  <c r="F392" i="10"/>
  <c r="F391" i="10"/>
  <c r="F390" i="10"/>
  <c r="F389" i="10"/>
  <c r="F388" i="10"/>
  <c r="F387" i="10"/>
  <c r="F386" i="10"/>
  <c r="F385" i="10"/>
  <c r="F384" i="10"/>
  <c r="F383" i="10"/>
  <c r="F382" i="10"/>
  <c r="F381" i="10"/>
  <c r="F380" i="10"/>
  <c r="F379" i="10"/>
  <c r="F378" i="10"/>
  <c r="F377" i="10"/>
  <c r="F376" i="10"/>
  <c r="F375" i="10"/>
  <c r="F374" i="10"/>
  <c r="F373" i="10"/>
  <c r="F372" i="10"/>
  <c r="F371" i="10"/>
  <c r="F370" i="10"/>
  <c r="F369" i="10"/>
  <c r="F368" i="10"/>
  <c r="F367" i="10"/>
  <c r="F366" i="10"/>
  <c r="F365" i="10"/>
  <c r="F364" i="10"/>
  <c r="F363" i="10"/>
  <c r="F362" i="10"/>
  <c r="F361" i="10"/>
  <c r="F360" i="10"/>
  <c r="F359" i="10"/>
  <c r="F358" i="10"/>
  <c r="F357" i="10"/>
  <c r="F356" i="10"/>
  <c r="F355" i="10"/>
  <c r="F354" i="10"/>
  <c r="F353" i="10"/>
  <c r="F352" i="10"/>
  <c r="F351" i="10"/>
  <c r="F350" i="10"/>
  <c r="F349" i="10"/>
  <c r="F348" i="10"/>
  <c r="F347" i="10"/>
  <c r="F346" i="10"/>
  <c r="F345" i="10"/>
  <c r="F344" i="10"/>
  <c r="F343" i="10"/>
  <c r="F342" i="10"/>
  <c r="F341" i="10"/>
  <c r="F340" i="10"/>
  <c r="F339" i="10"/>
  <c r="F338" i="10"/>
  <c r="F337" i="10"/>
  <c r="F336" i="10"/>
  <c r="F335" i="10"/>
  <c r="F334" i="10"/>
  <c r="F333" i="10"/>
  <c r="F332" i="10"/>
  <c r="F331" i="10"/>
  <c r="F330" i="10"/>
  <c r="F329" i="10"/>
  <c r="F328" i="10"/>
  <c r="F327" i="10"/>
  <c r="F326" i="10"/>
  <c r="F325" i="10"/>
  <c r="F324" i="10"/>
  <c r="F323" i="10"/>
  <c r="F322" i="10"/>
  <c r="F321" i="10"/>
  <c r="F320" i="10"/>
  <c r="F319" i="10"/>
  <c r="F318" i="10"/>
  <c r="F317" i="10"/>
  <c r="F316" i="10"/>
  <c r="F315" i="10"/>
  <c r="F314" i="10"/>
  <c r="F313" i="10"/>
  <c r="F312" i="10"/>
  <c r="F311" i="10"/>
  <c r="F310" i="10"/>
  <c r="F309" i="10"/>
  <c r="F308" i="10"/>
  <c r="F307" i="10"/>
  <c r="F306" i="10"/>
  <c r="G143" i="11"/>
  <c r="G1248" i="11"/>
  <c r="G133" i="11"/>
  <c r="G1238" i="11"/>
  <c r="G111" i="11"/>
  <c r="G1216" i="11"/>
  <c r="G104" i="11"/>
  <c r="G1209" i="11"/>
  <c r="G67" i="11"/>
  <c r="G1172" i="11"/>
  <c r="G60" i="11"/>
  <c r="G1165" i="11"/>
  <c r="G39" i="11"/>
  <c r="G1144" i="11"/>
  <c r="G30" i="11"/>
  <c r="G1135" i="11"/>
  <c r="G1132" i="11"/>
  <c r="G1131" i="11"/>
  <c r="G1122" i="11"/>
  <c r="E1103" i="9"/>
  <c r="F8" i="10"/>
  <c r="F7" i="10"/>
  <c r="F6" i="10"/>
  <c r="F4" i="10"/>
  <c r="G1264" i="11"/>
  <c r="G159" i="11"/>
  <c r="G158" i="11"/>
  <c r="G1263" i="11"/>
  <c r="G1262" i="11"/>
  <c r="G157" i="11"/>
  <c r="G1261" i="11"/>
  <c r="G156" i="11"/>
  <c r="G155" i="11"/>
  <c r="G1260" i="11"/>
  <c r="G154" i="11"/>
  <c r="G1259" i="11"/>
  <c r="G1258" i="11"/>
  <c r="G153" i="11"/>
  <c r="G1257" i="11"/>
  <c r="G152" i="11"/>
  <c r="G1256" i="11"/>
  <c r="G151" i="11"/>
  <c r="G1255" i="11"/>
  <c r="G150" i="11"/>
  <c r="G1254" i="11"/>
  <c r="G149" i="11"/>
  <c r="G148" i="11"/>
  <c r="G1253" i="11"/>
  <c r="G1252" i="11"/>
  <c r="G147" i="11"/>
  <c r="G146" i="11"/>
  <c r="G1251" i="11"/>
  <c r="G145" i="11"/>
  <c r="G1250" i="11"/>
  <c r="G144" i="11"/>
  <c r="G1249" i="11"/>
  <c r="G1247" i="11"/>
  <c r="G142" i="11"/>
  <c r="G1246" i="11"/>
  <c r="G141" i="11"/>
  <c r="G140" i="11"/>
  <c r="G1245" i="11"/>
  <c r="G1244" i="11"/>
  <c r="G139" i="11"/>
  <c r="G138" i="11"/>
  <c r="G1243" i="11"/>
  <c r="G137" i="11"/>
  <c r="G1242" i="11"/>
  <c r="G136" i="11"/>
  <c r="G1241" i="11"/>
  <c r="G135" i="11"/>
  <c r="G1240" i="11"/>
  <c r="G134" i="11"/>
  <c r="G1239" i="11"/>
  <c r="G132" i="11"/>
  <c r="G1237" i="11"/>
  <c r="G131" i="11"/>
  <c r="G1236" i="11"/>
  <c r="G1235" i="11"/>
  <c r="G130" i="11"/>
  <c r="G1234" i="11"/>
  <c r="G129" i="11"/>
  <c r="G1233" i="11"/>
  <c r="G128" i="11"/>
  <c r="G127" i="11"/>
  <c r="G1232" i="11"/>
  <c r="G126" i="11"/>
  <c r="G1231" i="11"/>
  <c r="G1230" i="11"/>
  <c r="G125" i="11"/>
  <c r="G1229" i="11"/>
  <c r="G124" i="11"/>
  <c r="G1228" i="11"/>
  <c r="G123" i="11"/>
  <c r="G122" i="11"/>
  <c r="G1227" i="11"/>
  <c r="G121" i="11"/>
  <c r="G1226" i="11"/>
  <c r="G1225" i="11"/>
  <c r="G120" i="11"/>
  <c r="G1224" i="11"/>
  <c r="G119" i="11"/>
  <c r="G118" i="11"/>
  <c r="G1223" i="11"/>
  <c r="G1222" i="11"/>
  <c r="G117" i="11"/>
  <c r="G116" i="11"/>
  <c r="G1221" i="11"/>
  <c r="G115" i="11"/>
  <c r="G1220" i="11"/>
  <c r="G1219" i="11"/>
  <c r="G114" i="11"/>
  <c r="G1218" i="11"/>
  <c r="G113" i="11"/>
  <c r="G1217" i="11"/>
  <c r="G112" i="11"/>
  <c r="G110" i="11"/>
  <c r="G1215" i="11"/>
  <c r="G109" i="11"/>
  <c r="G1214" i="11"/>
  <c r="G108" i="11"/>
  <c r="G1213" i="11"/>
  <c r="G1212" i="11"/>
  <c r="G107" i="11"/>
  <c r="G106" i="11"/>
  <c r="G1211" i="11"/>
  <c r="G105" i="11"/>
  <c r="G1210" i="11"/>
  <c r="G103" i="11"/>
  <c r="G1208" i="11"/>
  <c r="G102" i="11"/>
  <c r="G1207" i="11"/>
  <c r="G101" i="11"/>
  <c r="G1206" i="11"/>
  <c r="G1205" i="11"/>
  <c r="G100" i="11"/>
  <c r="G1204" i="11"/>
  <c r="G99" i="11"/>
  <c r="G1203" i="11"/>
  <c r="G98" i="11"/>
  <c r="G1202" i="11"/>
  <c r="G97" i="11"/>
  <c r="G1201" i="11"/>
  <c r="G96" i="11"/>
  <c r="G1200" i="11"/>
  <c r="G95" i="11"/>
  <c r="G1199" i="11"/>
  <c r="G94" i="11"/>
  <c r="G1198" i="11"/>
  <c r="G93" i="11"/>
  <c r="G1196" i="11"/>
  <c r="G91" i="11"/>
  <c r="G90" i="11"/>
  <c r="G1195" i="11"/>
  <c r="G88" i="11"/>
  <c r="G1193" i="11"/>
  <c r="G87" i="11"/>
  <c r="G1192" i="11"/>
  <c r="G86" i="11"/>
  <c r="G1191" i="11"/>
  <c r="G1190" i="11"/>
  <c r="G85" i="11"/>
  <c r="G1189" i="11"/>
  <c r="G84" i="11"/>
  <c r="G83" i="11"/>
  <c r="G1188" i="11"/>
  <c r="G1187" i="11"/>
  <c r="G82" i="11"/>
  <c r="G81" i="11"/>
  <c r="G1186" i="11"/>
  <c r="G80" i="11"/>
  <c r="G1185" i="11"/>
  <c r="G79" i="11"/>
  <c r="G1184" i="11"/>
  <c r="G78" i="11"/>
  <c r="G1183" i="11"/>
  <c r="G77" i="11"/>
  <c r="G1182" i="11"/>
  <c r="G76" i="11"/>
  <c r="G1181" i="11"/>
  <c r="G75" i="11"/>
  <c r="G1180" i="11"/>
  <c r="G74" i="11"/>
  <c r="G1179" i="11"/>
  <c r="G73" i="11"/>
  <c r="G1178" i="11"/>
  <c r="G72" i="11"/>
  <c r="G1177" i="11"/>
  <c r="G71" i="11"/>
  <c r="G1176" i="11"/>
  <c r="G1175" i="11"/>
  <c r="G70" i="11"/>
  <c r="G69" i="11"/>
  <c r="G1174" i="11"/>
  <c r="G1173" i="11"/>
  <c r="G68" i="11"/>
  <c r="G1171" i="11"/>
  <c r="G66" i="11"/>
  <c r="G65" i="11"/>
  <c r="G1170" i="11"/>
  <c r="G1169" i="11"/>
  <c r="G64" i="11"/>
  <c r="G63" i="11"/>
  <c r="G1168" i="11"/>
  <c r="G62" i="11"/>
  <c r="G1167" i="11"/>
  <c r="G1166" i="11"/>
  <c r="G61" i="11"/>
  <c r="G1164" i="11"/>
  <c r="G59" i="11"/>
  <c r="G58" i="11"/>
  <c r="G1163" i="11"/>
  <c r="G57" i="11"/>
  <c r="G1162" i="11"/>
  <c r="G56" i="11"/>
  <c r="G1161" i="11"/>
  <c r="G1160" i="11"/>
  <c r="G55" i="11"/>
  <c r="G54" i="11"/>
  <c r="G1159" i="11"/>
  <c r="G53" i="11"/>
  <c r="G1158" i="11"/>
  <c r="G52" i="11"/>
  <c r="G1157" i="11"/>
  <c r="G1156" i="11"/>
  <c r="G51" i="11"/>
  <c r="G50" i="11"/>
  <c r="G1155" i="11"/>
  <c r="G49" i="11"/>
  <c r="G1154" i="11"/>
  <c r="G48" i="11"/>
  <c r="G1153" i="11"/>
  <c r="G47" i="11"/>
  <c r="G1152" i="11"/>
  <c r="G1150" i="11"/>
  <c r="G45" i="11"/>
  <c r="G44" i="11"/>
  <c r="G1149" i="11"/>
  <c r="G43" i="11"/>
  <c r="G1148" i="11"/>
  <c r="G1147" i="11"/>
  <c r="G42" i="11"/>
  <c r="G41" i="11"/>
  <c r="G1146" i="11"/>
  <c r="G40" i="11"/>
  <c r="G1145" i="11"/>
  <c r="G38" i="11"/>
  <c r="G1143" i="11"/>
  <c r="G37" i="11"/>
  <c r="G1142" i="11"/>
  <c r="G36" i="11"/>
  <c r="G1141" i="11"/>
  <c r="G35" i="11"/>
  <c r="G1140" i="11"/>
  <c r="G34" i="11"/>
  <c r="G1139" i="11"/>
  <c r="G33" i="11"/>
  <c r="G1138" i="11"/>
  <c r="G32" i="11"/>
  <c r="G1137" i="11"/>
  <c r="G31" i="11"/>
  <c r="G1136" i="11"/>
  <c r="G29" i="11"/>
  <c r="G1134" i="11"/>
  <c r="G1133" i="11"/>
  <c r="G1130" i="11"/>
  <c r="G1129" i="11"/>
  <c r="G1128" i="11"/>
  <c r="G1127" i="11"/>
  <c r="G1126" i="11"/>
  <c r="G1125" i="11"/>
  <c r="G1124" i="11"/>
  <c r="G1123" i="11"/>
  <c r="G1121" i="11"/>
  <c r="G1120" i="11"/>
  <c r="G1119" i="11"/>
  <c r="G1118" i="11"/>
  <c r="G1116" i="11"/>
  <c r="G1115" i="11"/>
  <c r="G1114" i="11"/>
  <c r="C1103" i="9"/>
  <c r="D1103" i="9"/>
  <c r="C1114" i="11"/>
  <c r="F5" i="10"/>
  <c r="B10" i="1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416" i="11" s="1"/>
  <c r="B417" i="11" s="1"/>
  <c r="B418" i="11" s="1"/>
  <c r="B419" i="11" s="1"/>
  <c r="B420" i="11" s="1"/>
  <c r="B421" i="11" s="1"/>
  <c r="B422" i="11" s="1"/>
  <c r="B423" i="11" s="1"/>
  <c r="B424" i="11" s="1"/>
  <c r="B425" i="11" s="1"/>
  <c r="B426" i="11" s="1"/>
  <c r="B427" i="11" s="1"/>
  <c r="B428" i="11" s="1"/>
  <c r="B429" i="11" s="1"/>
  <c r="B430" i="11" s="1"/>
  <c r="B431" i="11" s="1"/>
  <c r="B432" i="11" s="1"/>
  <c r="B433" i="11" s="1"/>
  <c r="B434" i="11" s="1"/>
  <c r="B435" i="11" s="1"/>
  <c r="B436" i="11" s="1"/>
  <c r="B437" i="11" s="1"/>
  <c r="B438" i="11" s="1"/>
  <c r="B439" i="11" s="1"/>
  <c r="B440" i="11" s="1"/>
  <c r="B441" i="11" s="1"/>
  <c r="B442" i="11" s="1"/>
  <c r="B443" i="11" s="1"/>
  <c r="B444" i="11" s="1"/>
  <c r="B445" i="11" s="1"/>
  <c r="B446" i="11" s="1"/>
  <c r="B447" i="11" s="1"/>
  <c r="B448" i="11" s="1"/>
  <c r="B449" i="11" s="1"/>
  <c r="B450" i="11" s="1"/>
  <c r="B451" i="11" s="1"/>
  <c r="B452" i="11" s="1"/>
  <c r="B453" i="11" s="1"/>
  <c r="B454" i="11" s="1"/>
  <c r="B455" i="11" s="1"/>
  <c r="B456" i="11" s="1"/>
  <c r="B457" i="11" s="1"/>
  <c r="B458" i="11" s="1"/>
  <c r="B459" i="11" s="1"/>
  <c r="B460" i="11" s="1"/>
  <c r="B461" i="11" s="1"/>
  <c r="B1115" i="11"/>
  <c r="B1116" i="11" s="1"/>
  <c r="B1117" i="11" s="1"/>
  <c r="B1118" i="11" s="1"/>
  <c r="B1119" i="11" s="1"/>
  <c r="B1120" i="11" s="1"/>
  <c r="B1121" i="11" s="1"/>
  <c r="B1122" i="11" s="1"/>
  <c r="B1123" i="11" s="1"/>
  <c r="B1124" i="11" s="1"/>
  <c r="B1125" i="11" s="1"/>
  <c r="B1126" i="11" s="1"/>
  <c r="B1127" i="11" s="1"/>
  <c r="B1128" i="11" s="1"/>
  <c r="B1129" i="11" s="1"/>
  <c r="B1130" i="11" s="1"/>
  <c r="B1131" i="11" s="1"/>
  <c r="B1132" i="11" s="1"/>
  <c r="B1133" i="11" s="1"/>
  <c r="B1134" i="11" s="1"/>
  <c r="B1135" i="11" s="1"/>
  <c r="B1136" i="11" s="1"/>
  <c r="B1137" i="11" s="1"/>
  <c r="B1138" i="11" s="1"/>
  <c r="B1139" i="11" s="1"/>
  <c r="B1140" i="11" s="1"/>
  <c r="B1141" i="11" s="1"/>
  <c r="B1142" i="11" s="1"/>
  <c r="B1143" i="11" s="1"/>
  <c r="B1144" i="11" s="1"/>
  <c r="B1145" i="11" s="1"/>
  <c r="B1146" i="11" s="1"/>
  <c r="B1147" i="11" s="1"/>
  <c r="B1148" i="11" s="1"/>
  <c r="B1149" i="11" s="1"/>
  <c r="B1150" i="11" s="1"/>
  <c r="B1151" i="11" s="1"/>
  <c r="B1152" i="11" s="1"/>
  <c r="B1153" i="11" s="1"/>
  <c r="B1154" i="11" s="1"/>
  <c r="B1155" i="11" s="1"/>
  <c r="B1156" i="11" s="1"/>
  <c r="B1157" i="11" s="1"/>
  <c r="B1158" i="11" s="1"/>
  <c r="B1159" i="11" s="1"/>
  <c r="B1160" i="11" s="1"/>
  <c r="B1161" i="11" s="1"/>
  <c r="B1162" i="11" s="1"/>
  <c r="B1163" i="11" s="1"/>
  <c r="B1164" i="11" s="1"/>
  <c r="B1165" i="11" s="1"/>
  <c r="B1166" i="11" s="1"/>
  <c r="B1167" i="11" s="1"/>
  <c r="B1168" i="11" s="1"/>
  <c r="B1169" i="11" s="1"/>
  <c r="B1170" i="11" s="1"/>
  <c r="B1171" i="11" s="1"/>
  <c r="B1172" i="11" s="1"/>
  <c r="B1173" i="11" s="1"/>
  <c r="B1174" i="11" s="1"/>
  <c r="B1175" i="11" s="1"/>
  <c r="B1176" i="11" s="1"/>
  <c r="B1177" i="11" s="1"/>
  <c r="B1178" i="11" s="1"/>
  <c r="B1179" i="11" s="1"/>
  <c r="B1180" i="11" s="1"/>
  <c r="B1181" i="11" s="1"/>
  <c r="B1182" i="11" s="1"/>
  <c r="B1183" i="11" s="1"/>
  <c r="B1184" i="11" s="1"/>
  <c r="B1185" i="11" s="1"/>
  <c r="B1186" i="11" s="1"/>
  <c r="B1187" i="11" s="1"/>
  <c r="B1188" i="11" s="1"/>
  <c r="B1189" i="11" s="1"/>
  <c r="B1190" i="11" s="1"/>
  <c r="B1191" i="11" s="1"/>
  <c r="B1192" i="11" s="1"/>
  <c r="B1193" i="11" s="1"/>
  <c r="B1194" i="11" s="1"/>
  <c r="B1195" i="11" s="1"/>
  <c r="B1196" i="11" s="1"/>
  <c r="B1197" i="11" s="1"/>
  <c r="B1198" i="11" s="1"/>
  <c r="B1199" i="11" s="1"/>
  <c r="B1200" i="11" s="1"/>
  <c r="B1201" i="11" s="1"/>
  <c r="B1202" i="11" s="1"/>
  <c r="B1203" i="11" s="1"/>
  <c r="B1204" i="11" s="1"/>
  <c r="B1205" i="11" s="1"/>
  <c r="B1206" i="11" s="1"/>
  <c r="B1207" i="11" s="1"/>
  <c r="B1208" i="11" s="1"/>
  <c r="B1209" i="11" s="1"/>
  <c r="B1210" i="11" s="1"/>
  <c r="B1211" i="11" s="1"/>
  <c r="B1212" i="11" s="1"/>
  <c r="B1213" i="11" s="1"/>
  <c r="B1214" i="11" s="1"/>
  <c r="B1215" i="11" s="1"/>
  <c r="B1216" i="11" s="1"/>
  <c r="B1217" i="11" s="1"/>
  <c r="B1218" i="11" s="1"/>
  <c r="B1219" i="11" s="1"/>
  <c r="B1220" i="11" s="1"/>
  <c r="B1221" i="11" s="1"/>
  <c r="B1222" i="11" s="1"/>
  <c r="B1223" i="11" s="1"/>
  <c r="B1224" i="11" s="1"/>
  <c r="B1225" i="11" s="1"/>
  <c r="B1226" i="11" s="1"/>
  <c r="B1227" i="11" s="1"/>
  <c r="B1228" i="11" s="1"/>
  <c r="B1229" i="11" s="1"/>
  <c r="B1230" i="11" s="1"/>
  <c r="B1231" i="11" s="1"/>
  <c r="B1232" i="11" s="1"/>
  <c r="B1233" i="11" s="1"/>
  <c r="B1234" i="11" s="1"/>
  <c r="B1235" i="11" s="1"/>
  <c r="B1236" i="11" s="1"/>
  <c r="B1237" i="11" s="1"/>
  <c r="B1238" i="11" s="1"/>
  <c r="B1239" i="11" s="1"/>
  <c r="B1240" i="11" s="1"/>
  <c r="B1241" i="11" s="1"/>
  <c r="B1242" i="11" s="1"/>
  <c r="B1243" i="11" s="1"/>
  <c r="B1244" i="11" s="1"/>
  <c r="B1245" i="11" s="1"/>
  <c r="B1246" i="11" s="1"/>
  <c r="B1247" i="11" s="1"/>
  <c r="B1248" i="11" s="1"/>
  <c r="B1249" i="11" s="1"/>
  <c r="B1250" i="11" s="1"/>
  <c r="B1251" i="11" s="1"/>
  <c r="B1252" i="11" s="1"/>
  <c r="B1253" i="11" s="1"/>
  <c r="B1254" i="11" s="1"/>
  <c r="B1255" i="11" s="1"/>
  <c r="B1256" i="11" s="1"/>
  <c r="B1257" i="11" s="1"/>
  <c r="B1258" i="11" s="1"/>
  <c r="B1259" i="11" s="1"/>
  <c r="B1260" i="11" s="1"/>
  <c r="B1261" i="11" s="1"/>
  <c r="B1262" i="11" s="1"/>
  <c r="B1263" i="11" s="1"/>
  <c r="B1264" i="11" s="1"/>
  <c r="B1265" i="11" s="1"/>
  <c r="B1266" i="11" s="1"/>
  <c r="B1267" i="11" s="1"/>
  <c r="B1268" i="11" s="1"/>
  <c r="B1269" i="11" s="1"/>
  <c r="B1270" i="11" s="1"/>
  <c r="B1271" i="11" s="1"/>
  <c r="B1272" i="11" s="1"/>
  <c r="B1273" i="11" s="1"/>
  <c r="B1274" i="11" s="1"/>
  <c r="B1275" i="11" s="1"/>
  <c r="B1276" i="11" s="1"/>
  <c r="B1277" i="11" s="1"/>
  <c r="B1278" i="11" s="1"/>
  <c r="B1279" i="11" s="1"/>
  <c r="B1280" i="11" s="1"/>
  <c r="B1281" i="11" s="1"/>
  <c r="B1282" i="11" s="1"/>
  <c r="B1283" i="11" s="1"/>
  <c r="B1284" i="11" s="1"/>
  <c r="B1285" i="11" s="1"/>
  <c r="B1286" i="11" s="1"/>
  <c r="B1287" i="11" s="1"/>
  <c r="B1288" i="11" s="1"/>
  <c r="B1289" i="11" s="1"/>
  <c r="B1290" i="11" s="1"/>
  <c r="B1291" i="11" s="1"/>
  <c r="B1292" i="11" s="1"/>
  <c r="B1293" i="11" s="1"/>
  <c r="B1294" i="11" s="1"/>
  <c r="B1295" i="11" s="1"/>
  <c r="B1296" i="11" s="1"/>
  <c r="B1297" i="11" s="1"/>
  <c r="B1298" i="11" s="1"/>
  <c r="B1299" i="11" s="1"/>
  <c r="B1300" i="11" s="1"/>
  <c r="B1301" i="11" s="1"/>
  <c r="B1302" i="11" s="1"/>
  <c r="B1303" i="11" s="1"/>
  <c r="B1304" i="11" s="1"/>
  <c r="B1305" i="11" s="1"/>
  <c r="B1306" i="11" s="1"/>
  <c r="B1307" i="11" s="1"/>
  <c r="B1308" i="11" s="1"/>
  <c r="B1309" i="11" s="1"/>
  <c r="B1310" i="11" s="1"/>
  <c r="B1311" i="11" s="1"/>
  <c r="B1312" i="11" s="1"/>
  <c r="B1313" i="11" s="1"/>
  <c r="B1314" i="11" s="1"/>
  <c r="B1315" i="11" s="1"/>
  <c r="B1316" i="11" s="1"/>
  <c r="B1317" i="11" s="1"/>
  <c r="B1318" i="11" s="1"/>
  <c r="B1319" i="11" s="1"/>
  <c r="B1320" i="11" s="1"/>
  <c r="B1321" i="11" s="1"/>
  <c r="B1322" i="11" s="1"/>
  <c r="B1323" i="11" s="1"/>
  <c r="B1324" i="11" s="1"/>
  <c r="B1325" i="11" s="1"/>
  <c r="B1326" i="11" s="1"/>
  <c r="B1327" i="11" s="1"/>
  <c r="B1328" i="11" s="1"/>
  <c r="B1329" i="11" s="1"/>
  <c r="B1330" i="11" s="1"/>
  <c r="B1331" i="11" s="1"/>
  <c r="B1332" i="11" s="1"/>
  <c r="B1333" i="11" s="1"/>
  <c r="B1334" i="11" s="1"/>
  <c r="B1335" i="11" s="1"/>
  <c r="B1336" i="11" s="1"/>
  <c r="B1337" i="11" s="1"/>
  <c r="B1338" i="11" s="1"/>
  <c r="B1339" i="11" s="1"/>
  <c r="B1340" i="11" s="1"/>
  <c r="B1341" i="11" s="1"/>
  <c r="B1342" i="11" s="1"/>
  <c r="B1343" i="11" s="1"/>
  <c r="B1344" i="11" s="1"/>
  <c r="B1345" i="11" s="1"/>
  <c r="B1346" i="11" s="1"/>
  <c r="B1347" i="11" s="1"/>
  <c r="B1348" i="11" s="1"/>
  <c r="B1349" i="11" s="1"/>
  <c r="B1350" i="11" s="1"/>
  <c r="B1351" i="11" s="1"/>
  <c r="B1352" i="11" s="1"/>
  <c r="B1353" i="11" s="1"/>
  <c r="B1354" i="11" s="1"/>
  <c r="B1355" i="11" s="1"/>
  <c r="B1356" i="11" s="1"/>
  <c r="B1357" i="11" s="1"/>
  <c r="B1358" i="11" s="1"/>
  <c r="B1359" i="11" s="1"/>
  <c r="B1360" i="11" s="1"/>
  <c r="B1361" i="11" s="1"/>
  <c r="B1362" i="11" s="1"/>
  <c r="B1363" i="11" s="1"/>
  <c r="B1364" i="11" s="1"/>
  <c r="B1365" i="11" s="1"/>
  <c r="B1366" i="11" s="1"/>
  <c r="B1367" i="11" s="1"/>
  <c r="B1368" i="11" s="1"/>
  <c r="B1369" i="11" s="1"/>
  <c r="B1370" i="11" s="1"/>
  <c r="B1371" i="11" s="1"/>
  <c r="B1372" i="11" s="1"/>
  <c r="B1373" i="11" s="1"/>
  <c r="B1374" i="11" s="1"/>
  <c r="B1375" i="11" s="1"/>
  <c r="B1376" i="11" s="1"/>
  <c r="B1377" i="11" s="1"/>
  <c r="B1378" i="11" s="1"/>
  <c r="B1379" i="11" s="1"/>
  <c r="B1380" i="11" s="1"/>
  <c r="B1381" i="11" s="1"/>
  <c r="B1382" i="11" s="1"/>
  <c r="B1383" i="11" s="1"/>
  <c r="B1384" i="11" s="1"/>
  <c r="B1385" i="11" s="1"/>
  <c r="B1386" i="11" s="1"/>
  <c r="B1387" i="11" s="1"/>
  <c r="B1388" i="11" s="1"/>
  <c r="B1389" i="11" s="1"/>
  <c r="B1390" i="11" s="1"/>
  <c r="B1391" i="11" s="1"/>
  <c r="B1392" i="11" s="1"/>
  <c r="B1393" i="11" s="1"/>
  <c r="B1394" i="11" s="1"/>
  <c r="B1395" i="11" s="1"/>
  <c r="B1396" i="11" s="1"/>
  <c r="B1397" i="11" s="1"/>
  <c r="B1398" i="11" s="1"/>
  <c r="B1399" i="11" s="1"/>
  <c r="B1400" i="11" s="1"/>
  <c r="B1401" i="11" s="1"/>
  <c r="B1402" i="11" s="1"/>
  <c r="B1403" i="11" s="1"/>
  <c r="B1404" i="11" s="1"/>
  <c r="B1405" i="11" s="1"/>
  <c r="B1406" i="11" s="1"/>
  <c r="B1407" i="11" s="1"/>
  <c r="B1408" i="11" s="1"/>
  <c r="B1409" i="11" s="1"/>
  <c r="B1410" i="11" s="1"/>
  <c r="B1411" i="11" s="1"/>
  <c r="B1412" i="11" s="1"/>
  <c r="B1413" i="11" s="1"/>
  <c r="B1414" i="11" s="1"/>
  <c r="B1415" i="11" s="1"/>
  <c r="B1416" i="11" s="1"/>
  <c r="B1417" i="11" s="1"/>
  <c r="B1418" i="11" s="1"/>
  <c r="B1419" i="11" s="1"/>
  <c r="B1420" i="11" s="1"/>
  <c r="B1421" i="11" s="1"/>
  <c r="B1422" i="11" s="1"/>
  <c r="B1423" i="11" s="1"/>
  <c r="B1424" i="11" s="1"/>
  <c r="B1425" i="11" s="1"/>
  <c r="B1426" i="11" s="1"/>
  <c r="B1427" i="11" s="1"/>
  <c r="B1428" i="11" s="1"/>
  <c r="B1429" i="11" s="1"/>
  <c r="B1430" i="11" s="1"/>
  <c r="B1431" i="11" s="1"/>
  <c r="B1432" i="11" s="1"/>
  <c r="B1433" i="11" s="1"/>
  <c r="B1434" i="11" s="1"/>
  <c r="B1435" i="11" s="1"/>
  <c r="B1436" i="11" s="1"/>
  <c r="B1437" i="11" s="1"/>
  <c r="B1438" i="11" s="1"/>
  <c r="B1439" i="11" s="1"/>
  <c r="B1440" i="11" s="1"/>
  <c r="B1441" i="11" s="1"/>
  <c r="B1442" i="11" s="1"/>
  <c r="B1443" i="11" s="1"/>
  <c r="B1444" i="11" s="1"/>
  <c r="B1445" i="11" s="1"/>
  <c r="B1446" i="11" s="1"/>
  <c r="B1447" i="11" s="1"/>
  <c r="B1448" i="11" s="1"/>
  <c r="B1449" i="11" s="1"/>
  <c r="B1450" i="11" s="1"/>
  <c r="B1451" i="11" s="1"/>
  <c r="B1452" i="11" s="1"/>
  <c r="B1453" i="11" s="1"/>
  <c r="B1454" i="11" s="1"/>
  <c r="B1455" i="11" s="1"/>
  <c r="B1456" i="11" s="1"/>
  <c r="B1457" i="11" s="1"/>
  <c r="B1458" i="11" s="1"/>
  <c r="B1459" i="11" s="1"/>
  <c r="B1460" i="11" s="1"/>
  <c r="B1461" i="11" s="1"/>
  <c r="B1462" i="11" s="1"/>
  <c r="B1463" i="11" s="1"/>
  <c r="B1464" i="11" s="1"/>
  <c r="B1465" i="11" s="1"/>
  <c r="B1466" i="11" s="1"/>
  <c r="B1467" i="11" s="1"/>
  <c r="B1468" i="11" s="1"/>
  <c r="B1469" i="11" s="1"/>
  <c r="B1470" i="11" s="1"/>
  <c r="B1471" i="11" s="1"/>
  <c r="B1472" i="11" s="1"/>
  <c r="B1473" i="11" s="1"/>
  <c r="B1474" i="11" s="1"/>
  <c r="B1475" i="11" s="1"/>
  <c r="B1476" i="11" s="1"/>
  <c r="B1477" i="11" s="1"/>
  <c r="B1478" i="11" s="1"/>
  <c r="B1479" i="11" s="1"/>
  <c r="B1480" i="11" s="1"/>
  <c r="B1481" i="11" s="1"/>
  <c r="B1482" i="11" s="1"/>
  <c r="B1483" i="11" s="1"/>
  <c r="B1484" i="11" s="1"/>
  <c r="B1485" i="11" s="1"/>
  <c r="B1486" i="11" s="1"/>
  <c r="B1487" i="11" s="1"/>
  <c r="B1488" i="11" s="1"/>
  <c r="B1489" i="11" s="1"/>
  <c r="B1490" i="11" s="1"/>
  <c r="B1491" i="11" s="1"/>
  <c r="B1492" i="11" s="1"/>
  <c r="B1493" i="11" s="1"/>
  <c r="B1494" i="11" s="1"/>
  <c r="B1495" i="11" s="1"/>
  <c r="B1496" i="11" s="1"/>
  <c r="B1497" i="11" s="1"/>
  <c r="B1498" i="11" s="1"/>
  <c r="B1499" i="11" s="1"/>
  <c r="B1500" i="11" s="1"/>
  <c r="B1501" i="11" s="1"/>
  <c r="B1502" i="11" s="1"/>
  <c r="B1503" i="11" s="1"/>
  <c r="B1504" i="11" s="1"/>
  <c r="E1102" i="10"/>
  <c r="D1102" i="10"/>
  <c r="C1102" i="10"/>
  <c r="K1102" i="10" s="1"/>
  <c r="E1101" i="10"/>
  <c r="D1101" i="10"/>
  <c r="C1101" i="10"/>
  <c r="K1101" i="10" s="1"/>
  <c r="E1100" i="10"/>
  <c r="D1100" i="10"/>
  <c r="C1100" i="10"/>
  <c r="K1100" i="10" s="1"/>
  <c r="E1099" i="10"/>
  <c r="D1099" i="10"/>
  <c r="C1099" i="10"/>
  <c r="K1099" i="10" s="1"/>
  <c r="E1098" i="10"/>
  <c r="D1098" i="10"/>
  <c r="C1098" i="10"/>
  <c r="K1098" i="10" s="1"/>
  <c r="E1097" i="10"/>
  <c r="D1097" i="10"/>
  <c r="C1097" i="10"/>
  <c r="K1097" i="10" s="1"/>
  <c r="E1096" i="10"/>
  <c r="D1096" i="10"/>
  <c r="C1096" i="10"/>
  <c r="K1096" i="10" s="1"/>
  <c r="E1095" i="10"/>
  <c r="D1095" i="10"/>
  <c r="C1095" i="10"/>
  <c r="K1095" i="10" s="1"/>
  <c r="E1094" i="10"/>
  <c r="D1094" i="10"/>
  <c r="C1094" i="10"/>
  <c r="K1094" i="10" s="1"/>
  <c r="E1093" i="10"/>
  <c r="D1093" i="10"/>
  <c r="C1093" i="10"/>
  <c r="K1093" i="10" s="1"/>
  <c r="E1092" i="10"/>
  <c r="D1092" i="10"/>
  <c r="C1092" i="10"/>
  <c r="K1092" i="10" s="1"/>
  <c r="E1091" i="10"/>
  <c r="D1091" i="10"/>
  <c r="C1091" i="10"/>
  <c r="K1091" i="10" s="1"/>
  <c r="E1090" i="10"/>
  <c r="D1090" i="10"/>
  <c r="C1090" i="10"/>
  <c r="K1090" i="10" s="1"/>
  <c r="E1089" i="10"/>
  <c r="D1089" i="10"/>
  <c r="C1089" i="10"/>
  <c r="K1089" i="10" s="1"/>
  <c r="E1088" i="10"/>
  <c r="D1088" i="10"/>
  <c r="C1088" i="10"/>
  <c r="K1088" i="10" s="1"/>
  <c r="E1087" i="10"/>
  <c r="D1087" i="10"/>
  <c r="C1087" i="10"/>
  <c r="K1087" i="10" s="1"/>
  <c r="E1086" i="10"/>
  <c r="D1086" i="10"/>
  <c r="C1086" i="10"/>
  <c r="K1086" i="10" s="1"/>
  <c r="E1085" i="10"/>
  <c r="D1085" i="10"/>
  <c r="C1085" i="10"/>
  <c r="K1085" i="10" s="1"/>
  <c r="E1084" i="10"/>
  <c r="D1084" i="10"/>
  <c r="C1084" i="10"/>
  <c r="K1084" i="10" s="1"/>
  <c r="E1083" i="10"/>
  <c r="D1083" i="10"/>
  <c r="C1083" i="10"/>
  <c r="K1083" i="10" s="1"/>
  <c r="E1082" i="10"/>
  <c r="D1082" i="10"/>
  <c r="C1082" i="10"/>
  <c r="K1082" i="10" s="1"/>
  <c r="E1081" i="10"/>
  <c r="D1081" i="10"/>
  <c r="C1081" i="10"/>
  <c r="K1081" i="10" s="1"/>
  <c r="E1080" i="10"/>
  <c r="D1080" i="10"/>
  <c r="C1080" i="10"/>
  <c r="K1080" i="10" s="1"/>
  <c r="E1079" i="10"/>
  <c r="D1079" i="10"/>
  <c r="C1079" i="10"/>
  <c r="K1079" i="10" s="1"/>
  <c r="E1078" i="10"/>
  <c r="D1078" i="10"/>
  <c r="C1078" i="10"/>
  <c r="K1078" i="10" s="1"/>
  <c r="E1077" i="10"/>
  <c r="D1077" i="10"/>
  <c r="C1077" i="10"/>
  <c r="K1077" i="10" s="1"/>
  <c r="E1076" i="10"/>
  <c r="D1076" i="10"/>
  <c r="C1076" i="10"/>
  <c r="K1076" i="10" s="1"/>
  <c r="E1075" i="10"/>
  <c r="D1075" i="10"/>
  <c r="C1075" i="10"/>
  <c r="K1075" i="10" s="1"/>
  <c r="E1074" i="10"/>
  <c r="D1074" i="10"/>
  <c r="C1074" i="10"/>
  <c r="K1074" i="10" s="1"/>
  <c r="E1073" i="10"/>
  <c r="D1073" i="10"/>
  <c r="C1073" i="10"/>
  <c r="K1073" i="10" s="1"/>
  <c r="E1072" i="10"/>
  <c r="D1072" i="10"/>
  <c r="C1072" i="10"/>
  <c r="K1072" i="10" s="1"/>
  <c r="E1071" i="10"/>
  <c r="D1071" i="10"/>
  <c r="C1071" i="10"/>
  <c r="K1071" i="10" s="1"/>
  <c r="E1070" i="10"/>
  <c r="D1070" i="10"/>
  <c r="C1070" i="10"/>
  <c r="K1070" i="10" s="1"/>
  <c r="E1069" i="10"/>
  <c r="D1069" i="10"/>
  <c r="C1069" i="10"/>
  <c r="K1069" i="10" s="1"/>
  <c r="E1068" i="10"/>
  <c r="D1068" i="10"/>
  <c r="C1068" i="10"/>
  <c r="K1068" i="10" s="1"/>
  <c r="E1067" i="10"/>
  <c r="D1067" i="10"/>
  <c r="C1067" i="10"/>
  <c r="K1067" i="10" s="1"/>
  <c r="E1066" i="10"/>
  <c r="D1066" i="10"/>
  <c r="C1066" i="10"/>
  <c r="K1066" i="10" s="1"/>
  <c r="E1065" i="10"/>
  <c r="D1065" i="10"/>
  <c r="C1065" i="10"/>
  <c r="K1065" i="10" s="1"/>
  <c r="E1064" i="10"/>
  <c r="D1064" i="10"/>
  <c r="C1064" i="10"/>
  <c r="K1064" i="10" s="1"/>
  <c r="E1063" i="10"/>
  <c r="D1063" i="10"/>
  <c r="C1063" i="10"/>
  <c r="K1063" i="10" s="1"/>
  <c r="E1062" i="10"/>
  <c r="D1062" i="10"/>
  <c r="C1062" i="10"/>
  <c r="K1062" i="10" s="1"/>
  <c r="E1061" i="10"/>
  <c r="D1061" i="10"/>
  <c r="C1061" i="10"/>
  <c r="K1061" i="10" s="1"/>
  <c r="E1060" i="10"/>
  <c r="D1060" i="10"/>
  <c r="C1060" i="10"/>
  <c r="K1060" i="10" s="1"/>
  <c r="E1059" i="10"/>
  <c r="D1059" i="10"/>
  <c r="C1059" i="10"/>
  <c r="K1059" i="10" s="1"/>
  <c r="E1058" i="10"/>
  <c r="D1058" i="10"/>
  <c r="C1058" i="10"/>
  <c r="K1058" i="10" s="1"/>
  <c r="E1057" i="10"/>
  <c r="D1057" i="10"/>
  <c r="C1057" i="10"/>
  <c r="K1057" i="10" s="1"/>
  <c r="E1056" i="10"/>
  <c r="D1056" i="10"/>
  <c r="C1056" i="10"/>
  <c r="K1056" i="10" s="1"/>
  <c r="E1055" i="10"/>
  <c r="D1055" i="10"/>
  <c r="C1055" i="10"/>
  <c r="K1055" i="10" s="1"/>
  <c r="E1054" i="10"/>
  <c r="D1054" i="10"/>
  <c r="C1054" i="10"/>
  <c r="K1054" i="10" s="1"/>
  <c r="E1053" i="10"/>
  <c r="D1053" i="10"/>
  <c r="C1053" i="10"/>
  <c r="K1053" i="10" s="1"/>
  <c r="E1052" i="10"/>
  <c r="D1052" i="10"/>
  <c r="C1052" i="10"/>
  <c r="K1052" i="10" s="1"/>
  <c r="E1051" i="10"/>
  <c r="D1051" i="10"/>
  <c r="C1051" i="10"/>
  <c r="K1051" i="10" s="1"/>
  <c r="E1050" i="10"/>
  <c r="D1050" i="10"/>
  <c r="C1050" i="10"/>
  <c r="K1050" i="10" s="1"/>
  <c r="E1049" i="10"/>
  <c r="D1049" i="10"/>
  <c r="C1049" i="10"/>
  <c r="K1049" i="10" s="1"/>
  <c r="E1048" i="10"/>
  <c r="D1048" i="10"/>
  <c r="C1048" i="10"/>
  <c r="K1048" i="10" s="1"/>
  <c r="E1047" i="10"/>
  <c r="D1047" i="10"/>
  <c r="C1047" i="10"/>
  <c r="K1047" i="10" s="1"/>
  <c r="E1046" i="10"/>
  <c r="D1046" i="10"/>
  <c r="C1046" i="10"/>
  <c r="K1046" i="10" s="1"/>
  <c r="E1045" i="10"/>
  <c r="D1045" i="10"/>
  <c r="C1045" i="10"/>
  <c r="K1045" i="10" s="1"/>
  <c r="E1044" i="10"/>
  <c r="D1044" i="10"/>
  <c r="C1044" i="10"/>
  <c r="K1044" i="10" s="1"/>
  <c r="E1043" i="10"/>
  <c r="D1043" i="10"/>
  <c r="C1043" i="10"/>
  <c r="K1043" i="10" s="1"/>
  <c r="E1042" i="10"/>
  <c r="D1042" i="10"/>
  <c r="C1042" i="10"/>
  <c r="K1042" i="10" s="1"/>
  <c r="E1041" i="10"/>
  <c r="D1041" i="10"/>
  <c r="C1041" i="10"/>
  <c r="K1041" i="10" s="1"/>
  <c r="E1040" i="10"/>
  <c r="D1040" i="10"/>
  <c r="C1040" i="10"/>
  <c r="K1040" i="10" s="1"/>
  <c r="E1039" i="10"/>
  <c r="D1039" i="10"/>
  <c r="C1039" i="10"/>
  <c r="K1039" i="10" s="1"/>
  <c r="E1038" i="10"/>
  <c r="D1038" i="10"/>
  <c r="C1038" i="10"/>
  <c r="K1038" i="10" s="1"/>
  <c r="E1037" i="10"/>
  <c r="D1037" i="10"/>
  <c r="C1037" i="10"/>
  <c r="K1037" i="10" s="1"/>
  <c r="E1036" i="10"/>
  <c r="D1036" i="10"/>
  <c r="C1036" i="10"/>
  <c r="K1036" i="10" s="1"/>
  <c r="E1035" i="10"/>
  <c r="D1035" i="10"/>
  <c r="C1035" i="10"/>
  <c r="K1035" i="10" s="1"/>
  <c r="E1034" i="10"/>
  <c r="D1034" i="10"/>
  <c r="C1034" i="10"/>
  <c r="K1034" i="10" s="1"/>
  <c r="E1033" i="10"/>
  <c r="D1033" i="10"/>
  <c r="C1033" i="10"/>
  <c r="K1033" i="10" s="1"/>
  <c r="E1032" i="10"/>
  <c r="D1032" i="10"/>
  <c r="C1032" i="10"/>
  <c r="K1032" i="10" s="1"/>
  <c r="E1031" i="10"/>
  <c r="D1031" i="10"/>
  <c r="C1031" i="10"/>
  <c r="K1031" i="10" s="1"/>
  <c r="E1030" i="10"/>
  <c r="D1030" i="10"/>
  <c r="C1030" i="10"/>
  <c r="K1030" i="10" s="1"/>
  <c r="E1029" i="10"/>
  <c r="D1029" i="10"/>
  <c r="C1029" i="10"/>
  <c r="K1029" i="10" s="1"/>
  <c r="E1028" i="10"/>
  <c r="D1028" i="10"/>
  <c r="C1028" i="10"/>
  <c r="K1028" i="10" s="1"/>
  <c r="E1027" i="10"/>
  <c r="D1027" i="10"/>
  <c r="C1027" i="10"/>
  <c r="K1027" i="10" s="1"/>
  <c r="E1026" i="10"/>
  <c r="D1026" i="10"/>
  <c r="C1026" i="10"/>
  <c r="K1026" i="10" s="1"/>
  <c r="E1025" i="10"/>
  <c r="D1025" i="10"/>
  <c r="C1025" i="10"/>
  <c r="K1025" i="10" s="1"/>
  <c r="E1024" i="10"/>
  <c r="D1024" i="10"/>
  <c r="C1024" i="10"/>
  <c r="K1024" i="10" s="1"/>
  <c r="E1023" i="10"/>
  <c r="D1023" i="10"/>
  <c r="C1023" i="10"/>
  <c r="K1023" i="10" s="1"/>
  <c r="E1022" i="10"/>
  <c r="D1022" i="10"/>
  <c r="C1022" i="10"/>
  <c r="K1022" i="10" s="1"/>
  <c r="E1021" i="10"/>
  <c r="D1021" i="10"/>
  <c r="C1021" i="10"/>
  <c r="K1021" i="10" s="1"/>
  <c r="E1020" i="10"/>
  <c r="D1020" i="10"/>
  <c r="C1020" i="10"/>
  <c r="K1020" i="10" s="1"/>
  <c r="E1019" i="10"/>
  <c r="D1019" i="10"/>
  <c r="C1019" i="10"/>
  <c r="K1019" i="10" s="1"/>
  <c r="E1018" i="10"/>
  <c r="D1018" i="10"/>
  <c r="C1018" i="10"/>
  <c r="K1018" i="10" s="1"/>
  <c r="E1017" i="10"/>
  <c r="D1017" i="10"/>
  <c r="C1017" i="10"/>
  <c r="K1017" i="10" s="1"/>
  <c r="E1016" i="10"/>
  <c r="D1016" i="10"/>
  <c r="C1016" i="10"/>
  <c r="K1016" i="10" s="1"/>
  <c r="E1015" i="10"/>
  <c r="D1015" i="10"/>
  <c r="C1015" i="10"/>
  <c r="K1015" i="10" s="1"/>
  <c r="E1014" i="10"/>
  <c r="D1014" i="10"/>
  <c r="C1014" i="10"/>
  <c r="K1014" i="10" s="1"/>
  <c r="E1013" i="10"/>
  <c r="D1013" i="10"/>
  <c r="C1013" i="10"/>
  <c r="K1013" i="10" s="1"/>
  <c r="E1012" i="10"/>
  <c r="D1012" i="10"/>
  <c r="C1012" i="10"/>
  <c r="K1012" i="10" s="1"/>
  <c r="E1011" i="10"/>
  <c r="D1011" i="10"/>
  <c r="C1011" i="10"/>
  <c r="K1011" i="10" s="1"/>
  <c r="E1010" i="10"/>
  <c r="D1010" i="10"/>
  <c r="C1010" i="10"/>
  <c r="K1010" i="10" s="1"/>
  <c r="E1009" i="10"/>
  <c r="D1009" i="10"/>
  <c r="C1009" i="10"/>
  <c r="K1009" i="10" s="1"/>
  <c r="E1008" i="10"/>
  <c r="D1008" i="10"/>
  <c r="C1008" i="10"/>
  <c r="K1008" i="10" s="1"/>
  <c r="E1007" i="10"/>
  <c r="D1007" i="10"/>
  <c r="C1007" i="10"/>
  <c r="K1007" i="10" s="1"/>
  <c r="E1006" i="10"/>
  <c r="D1006" i="10"/>
  <c r="C1006" i="10"/>
  <c r="K1006" i="10" s="1"/>
  <c r="E1005" i="10"/>
  <c r="D1005" i="10"/>
  <c r="C1005" i="10"/>
  <c r="K1005" i="10" s="1"/>
  <c r="E1004" i="10"/>
  <c r="D1004" i="10"/>
  <c r="C1004" i="10"/>
  <c r="K1004" i="10" s="1"/>
  <c r="E1003" i="10"/>
  <c r="D1003" i="10"/>
  <c r="C1003" i="10"/>
  <c r="K1003" i="10" s="1"/>
  <c r="E1002" i="10"/>
  <c r="D1002" i="10"/>
  <c r="C1002" i="10"/>
  <c r="K1002" i="10" s="1"/>
  <c r="E1001" i="10"/>
  <c r="D1001" i="10"/>
  <c r="C1001" i="10"/>
  <c r="K1001" i="10" s="1"/>
  <c r="E1000" i="10"/>
  <c r="D1000" i="10"/>
  <c r="C1000" i="10"/>
  <c r="K1000" i="10" s="1"/>
  <c r="E999" i="10"/>
  <c r="D999" i="10"/>
  <c r="C999" i="10"/>
  <c r="K999" i="10" s="1"/>
  <c r="E998" i="10"/>
  <c r="D998" i="10"/>
  <c r="C998" i="10"/>
  <c r="K998" i="10" s="1"/>
  <c r="E997" i="10"/>
  <c r="D997" i="10"/>
  <c r="C997" i="10"/>
  <c r="K997" i="10" s="1"/>
  <c r="E996" i="10"/>
  <c r="D996" i="10"/>
  <c r="C996" i="10"/>
  <c r="K996" i="10" s="1"/>
  <c r="E995" i="10"/>
  <c r="D995" i="10"/>
  <c r="C995" i="10"/>
  <c r="K995" i="10" s="1"/>
  <c r="E994" i="10"/>
  <c r="D994" i="10"/>
  <c r="C994" i="10"/>
  <c r="K994" i="10" s="1"/>
  <c r="E993" i="10"/>
  <c r="D993" i="10"/>
  <c r="C993" i="10"/>
  <c r="K993" i="10" s="1"/>
  <c r="E992" i="10"/>
  <c r="D992" i="10"/>
  <c r="C992" i="10"/>
  <c r="K992" i="10" s="1"/>
  <c r="E991" i="10"/>
  <c r="D991" i="10"/>
  <c r="C991" i="10"/>
  <c r="K991" i="10" s="1"/>
  <c r="E990" i="10"/>
  <c r="D990" i="10"/>
  <c r="C990" i="10"/>
  <c r="K990" i="10" s="1"/>
  <c r="E989" i="10"/>
  <c r="D989" i="10"/>
  <c r="C989" i="10"/>
  <c r="K989" i="10" s="1"/>
  <c r="E988" i="10"/>
  <c r="D988" i="10"/>
  <c r="C988" i="10"/>
  <c r="K988" i="10" s="1"/>
  <c r="E987" i="10"/>
  <c r="D987" i="10"/>
  <c r="C987" i="10"/>
  <c r="K987" i="10" s="1"/>
  <c r="E986" i="10"/>
  <c r="D986" i="10"/>
  <c r="C986" i="10"/>
  <c r="K986" i="10" s="1"/>
  <c r="E985" i="10"/>
  <c r="D985" i="10"/>
  <c r="C985" i="10"/>
  <c r="K985" i="10" s="1"/>
  <c r="E984" i="10"/>
  <c r="D984" i="10"/>
  <c r="C984" i="10"/>
  <c r="K984" i="10" s="1"/>
  <c r="E983" i="10"/>
  <c r="D983" i="10"/>
  <c r="C983" i="10"/>
  <c r="K983" i="10" s="1"/>
  <c r="E982" i="10"/>
  <c r="D982" i="10"/>
  <c r="C982" i="10"/>
  <c r="K982" i="10" s="1"/>
  <c r="E981" i="10"/>
  <c r="D981" i="10"/>
  <c r="C981" i="10"/>
  <c r="K981" i="10" s="1"/>
  <c r="E980" i="10"/>
  <c r="D980" i="10"/>
  <c r="C980" i="10"/>
  <c r="K980" i="10" s="1"/>
  <c r="E979" i="10"/>
  <c r="D979" i="10"/>
  <c r="C979" i="10"/>
  <c r="K979" i="10" s="1"/>
  <c r="E978" i="10"/>
  <c r="D978" i="10"/>
  <c r="C978" i="10"/>
  <c r="K978" i="10" s="1"/>
  <c r="E977" i="10"/>
  <c r="D977" i="10"/>
  <c r="C977" i="10"/>
  <c r="K977" i="10" s="1"/>
  <c r="E976" i="10"/>
  <c r="D976" i="10"/>
  <c r="C976" i="10"/>
  <c r="K976" i="10" s="1"/>
  <c r="E975" i="10"/>
  <c r="D975" i="10"/>
  <c r="C975" i="10"/>
  <c r="K975" i="10" s="1"/>
  <c r="E974" i="10"/>
  <c r="D974" i="10"/>
  <c r="C974" i="10"/>
  <c r="K974" i="10" s="1"/>
  <c r="E973" i="10"/>
  <c r="D973" i="10"/>
  <c r="C973" i="10"/>
  <c r="K973" i="10" s="1"/>
  <c r="E972" i="10"/>
  <c r="D972" i="10"/>
  <c r="C972" i="10"/>
  <c r="K972" i="10" s="1"/>
  <c r="E971" i="10"/>
  <c r="D971" i="10"/>
  <c r="C971" i="10"/>
  <c r="K971" i="10" s="1"/>
  <c r="E970" i="10"/>
  <c r="D970" i="10"/>
  <c r="C970" i="10"/>
  <c r="K970" i="10" s="1"/>
  <c r="E969" i="10"/>
  <c r="D969" i="10"/>
  <c r="C969" i="10"/>
  <c r="K969" i="10" s="1"/>
  <c r="E968" i="10"/>
  <c r="D968" i="10"/>
  <c r="C968" i="10"/>
  <c r="K968" i="10" s="1"/>
  <c r="E967" i="10"/>
  <c r="D967" i="10"/>
  <c r="C967" i="10"/>
  <c r="K967" i="10" s="1"/>
  <c r="E966" i="10"/>
  <c r="D966" i="10"/>
  <c r="C966" i="10"/>
  <c r="K966" i="10" s="1"/>
  <c r="E965" i="10"/>
  <c r="D965" i="10"/>
  <c r="C965" i="10"/>
  <c r="K965" i="10" s="1"/>
  <c r="E964" i="10"/>
  <c r="D964" i="10"/>
  <c r="C964" i="10"/>
  <c r="K964" i="10" s="1"/>
  <c r="E963" i="10"/>
  <c r="D963" i="10"/>
  <c r="C963" i="10"/>
  <c r="K963" i="10" s="1"/>
  <c r="E962" i="10"/>
  <c r="D962" i="10"/>
  <c r="C962" i="10"/>
  <c r="K962" i="10" s="1"/>
  <c r="E961" i="10"/>
  <c r="D961" i="10"/>
  <c r="C961" i="10"/>
  <c r="K961" i="10" s="1"/>
  <c r="E960" i="10"/>
  <c r="D960" i="10"/>
  <c r="C960" i="10"/>
  <c r="K960" i="10" s="1"/>
  <c r="E959" i="10"/>
  <c r="D959" i="10"/>
  <c r="C959" i="10"/>
  <c r="K959" i="10" s="1"/>
  <c r="E958" i="10"/>
  <c r="D958" i="10"/>
  <c r="C958" i="10"/>
  <c r="K958" i="10" s="1"/>
  <c r="E957" i="10"/>
  <c r="D957" i="10"/>
  <c r="C957" i="10"/>
  <c r="K957" i="10" s="1"/>
  <c r="E956" i="10"/>
  <c r="D956" i="10"/>
  <c r="C956" i="10"/>
  <c r="K956" i="10" s="1"/>
  <c r="E955" i="10"/>
  <c r="D955" i="10"/>
  <c r="C955" i="10"/>
  <c r="K955" i="10" s="1"/>
  <c r="E954" i="10"/>
  <c r="D954" i="10"/>
  <c r="C954" i="10"/>
  <c r="K954" i="10" s="1"/>
  <c r="E953" i="10"/>
  <c r="D953" i="10"/>
  <c r="C953" i="10"/>
  <c r="K953" i="10" s="1"/>
  <c r="E952" i="10"/>
  <c r="D952" i="10"/>
  <c r="C952" i="10"/>
  <c r="K952" i="10" s="1"/>
  <c r="E951" i="10"/>
  <c r="D951" i="10"/>
  <c r="C951" i="10"/>
  <c r="K951" i="10" s="1"/>
  <c r="E950" i="10"/>
  <c r="D950" i="10"/>
  <c r="C950" i="10"/>
  <c r="K950" i="10" s="1"/>
  <c r="E949" i="10"/>
  <c r="D949" i="10"/>
  <c r="C949" i="10"/>
  <c r="K949" i="10" s="1"/>
  <c r="E948" i="10"/>
  <c r="D948" i="10"/>
  <c r="C948" i="10"/>
  <c r="K948" i="10" s="1"/>
  <c r="E947" i="10"/>
  <c r="D947" i="10"/>
  <c r="C947" i="10"/>
  <c r="K947" i="10" s="1"/>
  <c r="E946" i="10"/>
  <c r="D946" i="10"/>
  <c r="C946" i="10"/>
  <c r="K946" i="10" s="1"/>
  <c r="E945" i="10"/>
  <c r="D945" i="10"/>
  <c r="C945" i="10"/>
  <c r="K945" i="10" s="1"/>
  <c r="E944" i="10"/>
  <c r="D944" i="10"/>
  <c r="C944" i="10"/>
  <c r="K944" i="10" s="1"/>
  <c r="E943" i="10"/>
  <c r="D943" i="10"/>
  <c r="C943" i="10"/>
  <c r="K943" i="10" s="1"/>
  <c r="E942" i="10"/>
  <c r="D942" i="10"/>
  <c r="C942" i="10"/>
  <c r="K942" i="10" s="1"/>
  <c r="E941" i="10"/>
  <c r="D941" i="10"/>
  <c r="C941" i="10"/>
  <c r="K941" i="10" s="1"/>
  <c r="E940" i="10"/>
  <c r="D940" i="10"/>
  <c r="C940" i="10"/>
  <c r="K940" i="10" s="1"/>
  <c r="E939" i="10"/>
  <c r="D939" i="10"/>
  <c r="C939" i="10"/>
  <c r="K939" i="10" s="1"/>
  <c r="E938" i="10"/>
  <c r="D938" i="10"/>
  <c r="C938" i="10"/>
  <c r="K938" i="10" s="1"/>
  <c r="E937" i="10"/>
  <c r="D937" i="10"/>
  <c r="C937" i="10"/>
  <c r="K937" i="10" s="1"/>
  <c r="E936" i="10"/>
  <c r="D936" i="10"/>
  <c r="C936" i="10"/>
  <c r="K936" i="10" s="1"/>
  <c r="E935" i="10"/>
  <c r="D935" i="10"/>
  <c r="C935" i="10"/>
  <c r="K935" i="10" s="1"/>
  <c r="E934" i="10"/>
  <c r="D934" i="10"/>
  <c r="C934" i="10"/>
  <c r="K934" i="10" s="1"/>
  <c r="E933" i="10"/>
  <c r="D933" i="10"/>
  <c r="C933" i="10"/>
  <c r="K933" i="10" s="1"/>
  <c r="E932" i="10"/>
  <c r="D932" i="10"/>
  <c r="C932" i="10"/>
  <c r="K932" i="10" s="1"/>
  <c r="E931" i="10"/>
  <c r="D931" i="10"/>
  <c r="C931" i="10"/>
  <c r="K931" i="10" s="1"/>
  <c r="E930" i="10"/>
  <c r="D930" i="10"/>
  <c r="C930" i="10"/>
  <c r="K930" i="10" s="1"/>
  <c r="E929" i="10"/>
  <c r="D929" i="10"/>
  <c r="C929" i="10"/>
  <c r="K929" i="10" s="1"/>
  <c r="E928" i="10"/>
  <c r="D928" i="10"/>
  <c r="C928" i="10"/>
  <c r="K928" i="10" s="1"/>
  <c r="E927" i="10"/>
  <c r="D927" i="10"/>
  <c r="C927" i="10"/>
  <c r="K927" i="10" s="1"/>
  <c r="E926" i="10"/>
  <c r="D926" i="10"/>
  <c r="C926" i="10"/>
  <c r="K926" i="10" s="1"/>
  <c r="E925" i="10"/>
  <c r="D925" i="10"/>
  <c r="C925" i="10"/>
  <c r="K925" i="10" s="1"/>
  <c r="E924" i="10"/>
  <c r="D924" i="10"/>
  <c r="C924" i="10"/>
  <c r="K924" i="10" s="1"/>
  <c r="E923" i="10"/>
  <c r="D923" i="10"/>
  <c r="C923" i="10"/>
  <c r="K923" i="10" s="1"/>
  <c r="E922" i="10"/>
  <c r="D922" i="10"/>
  <c r="C922" i="10"/>
  <c r="K922" i="10" s="1"/>
  <c r="E921" i="10"/>
  <c r="D921" i="10"/>
  <c r="C921" i="10"/>
  <c r="K921" i="10" s="1"/>
  <c r="E920" i="10"/>
  <c r="D920" i="10"/>
  <c r="C920" i="10"/>
  <c r="K920" i="10" s="1"/>
  <c r="E919" i="10"/>
  <c r="D919" i="10"/>
  <c r="C919" i="10"/>
  <c r="K919" i="10" s="1"/>
  <c r="E918" i="10"/>
  <c r="D918" i="10"/>
  <c r="C918" i="10"/>
  <c r="K918" i="10" s="1"/>
  <c r="E917" i="10"/>
  <c r="D917" i="10"/>
  <c r="C917" i="10"/>
  <c r="K917" i="10" s="1"/>
  <c r="E916" i="10"/>
  <c r="D916" i="10"/>
  <c r="C916" i="10"/>
  <c r="K916" i="10" s="1"/>
  <c r="E915" i="10"/>
  <c r="D915" i="10"/>
  <c r="C915" i="10"/>
  <c r="K915" i="10" s="1"/>
  <c r="E914" i="10"/>
  <c r="D914" i="10"/>
  <c r="C914" i="10"/>
  <c r="K914" i="10" s="1"/>
  <c r="E913" i="10"/>
  <c r="D913" i="10"/>
  <c r="C913" i="10"/>
  <c r="K913" i="10" s="1"/>
  <c r="E912" i="10"/>
  <c r="D912" i="10"/>
  <c r="C912" i="10"/>
  <c r="K912" i="10" s="1"/>
  <c r="E911" i="10"/>
  <c r="D911" i="10"/>
  <c r="C911" i="10"/>
  <c r="K911" i="10" s="1"/>
  <c r="E910" i="10"/>
  <c r="D910" i="10"/>
  <c r="C910" i="10"/>
  <c r="K910" i="10" s="1"/>
  <c r="E909" i="10"/>
  <c r="D909" i="10"/>
  <c r="C909" i="10"/>
  <c r="K909" i="10" s="1"/>
  <c r="E908" i="10"/>
  <c r="D908" i="10"/>
  <c r="C908" i="10"/>
  <c r="K908" i="10" s="1"/>
  <c r="E907" i="10"/>
  <c r="D907" i="10"/>
  <c r="C907" i="10"/>
  <c r="K907" i="10" s="1"/>
  <c r="E906" i="10"/>
  <c r="D906" i="10"/>
  <c r="C906" i="10"/>
  <c r="K906" i="10" s="1"/>
  <c r="E905" i="10"/>
  <c r="D905" i="10"/>
  <c r="C905" i="10"/>
  <c r="K905" i="10" s="1"/>
  <c r="E904" i="10"/>
  <c r="D904" i="10"/>
  <c r="C904" i="10"/>
  <c r="K904" i="10" s="1"/>
  <c r="E903" i="10"/>
  <c r="D903" i="10"/>
  <c r="C903" i="10"/>
  <c r="K903" i="10" s="1"/>
  <c r="E902" i="10"/>
  <c r="D902" i="10"/>
  <c r="C902" i="10"/>
  <c r="K902" i="10" s="1"/>
  <c r="E901" i="10"/>
  <c r="D901" i="10"/>
  <c r="C901" i="10"/>
  <c r="K901" i="10" s="1"/>
  <c r="E900" i="10"/>
  <c r="D900" i="10"/>
  <c r="C900" i="10"/>
  <c r="K900" i="10" s="1"/>
  <c r="E899" i="10"/>
  <c r="D899" i="10"/>
  <c r="C899" i="10"/>
  <c r="K899" i="10" s="1"/>
  <c r="E898" i="10"/>
  <c r="D898" i="10"/>
  <c r="C898" i="10"/>
  <c r="K898" i="10" s="1"/>
  <c r="E897" i="10"/>
  <c r="D897" i="10"/>
  <c r="C897" i="10"/>
  <c r="K897" i="10" s="1"/>
  <c r="E896" i="10"/>
  <c r="D896" i="10"/>
  <c r="C896" i="10"/>
  <c r="K896" i="10" s="1"/>
  <c r="E895" i="10"/>
  <c r="D895" i="10"/>
  <c r="C895" i="10"/>
  <c r="K895" i="10" s="1"/>
  <c r="E894" i="10"/>
  <c r="D894" i="10"/>
  <c r="C894" i="10"/>
  <c r="K894" i="10" s="1"/>
  <c r="E893" i="10"/>
  <c r="D893" i="10"/>
  <c r="C893" i="10"/>
  <c r="K893" i="10" s="1"/>
  <c r="E892" i="10"/>
  <c r="D892" i="10"/>
  <c r="C892" i="10"/>
  <c r="K892" i="10" s="1"/>
  <c r="E891" i="10"/>
  <c r="D891" i="10"/>
  <c r="C891" i="10"/>
  <c r="K891" i="10" s="1"/>
  <c r="E890" i="10"/>
  <c r="D890" i="10"/>
  <c r="C890" i="10"/>
  <c r="K890" i="10" s="1"/>
  <c r="E889" i="10"/>
  <c r="D889" i="10"/>
  <c r="C889" i="10"/>
  <c r="K889" i="10" s="1"/>
  <c r="E888" i="10"/>
  <c r="D888" i="10"/>
  <c r="C888" i="10"/>
  <c r="K888" i="10" s="1"/>
  <c r="E887" i="10"/>
  <c r="D887" i="10"/>
  <c r="C887" i="10"/>
  <c r="K887" i="10" s="1"/>
  <c r="E886" i="10"/>
  <c r="D886" i="10"/>
  <c r="C886" i="10"/>
  <c r="K886" i="10" s="1"/>
  <c r="E885" i="10"/>
  <c r="D885" i="10"/>
  <c r="C885" i="10"/>
  <c r="K885" i="10" s="1"/>
  <c r="E884" i="10"/>
  <c r="D884" i="10"/>
  <c r="C884" i="10"/>
  <c r="K884" i="10" s="1"/>
  <c r="E883" i="10"/>
  <c r="D883" i="10"/>
  <c r="C883" i="10"/>
  <c r="K883" i="10" s="1"/>
  <c r="E882" i="10"/>
  <c r="D882" i="10"/>
  <c r="C882" i="10"/>
  <c r="K882" i="10" s="1"/>
  <c r="E881" i="10"/>
  <c r="D881" i="10"/>
  <c r="C881" i="10"/>
  <c r="K881" i="10" s="1"/>
  <c r="E880" i="10"/>
  <c r="D880" i="10"/>
  <c r="C880" i="10"/>
  <c r="K880" i="10" s="1"/>
  <c r="E879" i="10"/>
  <c r="D879" i="10"/>
  <c r="C879" i="10"/>
  <c r="K879" i="10" s="1"/>
  <c r="E878" i="10"/>
  <c r="D878" i="10"/>
  <c r="C878" i="10"/>
  <c r="K878" i="10" s="1"/>
  <c r="E877" i="10"/>
  <c r="D877" i="10"/>
  <c r="C877" i="10"/>
  <c r="K877" i="10" s="1"/>
  <c r="E876" i="10"/>
  <c r="D876" i="10"/>
  <c r="C876" i="10"/>
  <c r="K876" i="10" s="1"/>
  <c r="E875" i="10"/>
  <c r="D875" i="10"/>
  <c r="C875" i="10"/>
  <c r="K875" i="10" s="1"/>
  <c r="E874" i="10"/>
  <c r="D874" i="10"/>
  <c r="C874" i="10"/>
  <c r="K874" i="10" s="1"/>
  <c r="E873" i="10"/>
  <c r="D873" i="10"/>
  <c r="C873" i="10"/>
  <c r="K873" i="10" s="1"/>
  <c r="E872" i="10"/>
  <c r="D872" i="10"/>
  <c r="C872" i="10"/>
  <c r="K872" i="10" s="1"/>
  <c r="E871" i="10"/>
  <c r="D871" i="10"/>
  <c r="C871" i="10"/>
  <c r="K871" i="10" s="1"/>
  <c r="E870" i="10"/>
  <c r="D870" i="10"/>
  <c r="C870" i="10"/>
  <c r="K870" i="10" s="1"/>
  <c r="E869" i="10"/>
  <c r="D869" i="10"/>
  <c r="C869" i="10"/>
  <c r="K869" i="10" s="1"/>
  <c r="E868" i="10"/>
  <c r="D868" i="10"/>
  <c r="C868" i="10"/>
  <c r="K868" i="10" s="1"/>
  <c r="E867" i="10"/>
  <c r="D867" i="10"/>
  <c r="C867" i="10"/>
  <c r="K867" i="10" s="1"/>
  <c r="E866" i="10"/>
  <c r="D866" i="10"/>
  <c r="C866" i="10"/>
  <c r="K866" i="10" s="1"/>
  <c r="E865" i="10"/>
  <c r="D865" i="10"/>
  <c r="C865" i="10"/>
  <c r="K865" i="10" s="1"/>
  <c r="E864" i="10"/>
  <c r="D864" i="10"/>
  <c r="C864" i="10"/>
  <c r="K864" i="10" s="1"/>
  <c r="E863" i="10"/>
  <c r="D863" i="10"/>
  <c r="C863" i="10"/>
  <c r="K863" i="10" s="1"/>
  <c r="E862" i="10"/>
  <c r="D862" i="10"/>
  <c r="C862" i="10"/>
  <c r="K862" i="10" s="1"/>
  <c r="E861" i="10"/>
  <c r="D861" i="10"/>
  <c r="C861" i="10"/>
  <c r="K861" i="10" s="1"/>
  <c r="E860" i="10"/>
  <c r="D860" i="10"/>
  <c r="C860" i="10"/>
  <c r="K860" i="10" s="1"/>
  <c r="E859" i="10"/>
  <c r="D859" i="10"/>
  <c r="C859" i="10"/>
  <c r="K859" i="10" s="1"/>
  <c r="E858" i="10"/>
  <c r="D858" i="10"/>
  <c r="C858" i="10"/>
  <c r="K858" i="10" s="1"/>
  <c r="E857" i="10"/>
  <c r="D857" i="10"/>
  <c r="C857" i="10"/>
  <c r="K857" i="10" s="1"/>
  <c r="E856" i="10"/>
  <c r="D856" i="10"/>
  <c r="C856" i="10"/>
  <c r="K856" i="10" s="1"/>
  <c r="E855" i="10"/>
  <c r="D855" i="10"/>
  <c r="C855" i="10"/>
  <c r="K855" i="10" s="1"/>
  <c r="E854" i="10"/>
  <c r="D854" i="10"/>
  <c r="C854" i="10"/>
  <c r="K854" i="10" s="1"/>
  <c r="E853" i="10"/>
  <c r="D853" i="10"/>
  <c r="C853" i="10"/>
  <c r="K853" i="10" s="1"/>
  <c r="E852" i="10"/>
  <c r="D852" i="10"/>
  <c r="C852" i="10"/>
  <c r="K852" i="10" s="1"/>
  <c r="E851" i="10"/>
  <c r="D851" i="10"/>
  <c r="C851" i="10"/>
  <c r="K851" i="10" s="1"/>
  <c r="E850" i="10"/>
  <c r="D850" i="10"/>
  <c r="C850" i="10"/>
  <c r="K850" i="10" s="1"/>
  <c r="E849" i="10"/>
  <c r="D849" i="10"/>
  <c r="C849" i="10"/>
  <c r="K849" i="10" s="1"/>
  <c r="E848" i="10"/>
  <c r="D848" i="10"/>
  <c r="C848" i="10"/>
  <c r="K848" i="10" s="1"/>
  <c r="E847" i="10"/>
  <c r="D847" i="10"/>
  <c r="C847" i="10"/>
  <c r="K847" i="10" s="1"/>
  <c r="E846" i="10"/>
  <c r="D846" i="10"/>
  <c r="C846" i="10"/>
  <c r="K846" i="10" s="1"/>
  <c r="E845" i="10"/>
  <c r="D845" i="10"/>
  <c r="C845" i="10"/>
  <c r="K845" i="10" s="1"/>
  <c r="E844" i="10"/>
  <c r="D844" i="10"/>
  <c r="C844" i="10"/>
  <c r="K844" i="10" s="1"/>
  <c r="E843" i="10"/>
  <c r="D843" i="10"/>
  <c r="C843" i="10"/>
  <c r="K843" i="10" s="1"/>
  <c r="E842" i="10"/>
  <c r="D842" i="10"/>
  <c r="C842" i="10"/>
  <c r="K842" i="10" s="1"/>
  <c r="E841" i="10"/>
  <c r="D841" i="10"/>
  <c r="C841" i="10"/>
  <c r="K841" i="10" s="1"/>
  <c r="E840" i="10"/>
  <c r="D840" i="10"/>
  <c r="C840" i="10"/>
  <c r="K840" i="10" s="1"/>
  <c r="E839" i="10"/>
  <c r="D839" i="10"/>
  <c r="C839" i="10"/>
  <c r="K839" i="10" s="1"/>
  <c r="E838" i="10"/>
  <c r="D838" i="10"/>
  <c r="C838" i="10"/>
  <c r="K838" i="10" s="1"/>
  <c r="E837" i="10"/>
  <c r="D837" i="10"/>
  <c r="C837" i="10"/>
  <c r="K837" i="10" s="1"/>
  <c r="E836" i="10"/>
  <c r="D836" i="10"/>
  <c r="C836" i="10"/>
  <c r="K836" i="10" s="1"/>
  <c r="E835" i="10"/>
  <c r="D835" i="10"/>
  <c r="C835" i="10"/>
  <c r="K835" i="10" s="1"/>
  <c r="E834" i="10"/>
  <c r="D834" i="10"/>
  <c r="C834" i="10"/>
  <c r="K834" i="10" s="1"/>
  <c r="E833" i="10"/>
  <c r="D833" i="10"/>
  <c r="C833" i="10"/>
  <c r="K833" i="10" s="1"/>
  <c r="E832" i="10"/>
  <c r="D832" i="10"/>
  <c r="C832" i="10"/>
  <c r="K832" i="10" s="1"/>
  <c r="E831" i="10"/>
  <c r="D831" i="10"/>
  <c r="C831" i="10"/>
  <c r="K831" i="10" s="1"/>
  <c r="E830" i="10"/>
  <c r="D830" i="10"/>
  <c r="C830" i="10"/>
  <c r="K830" i="10" s="1"/>
  <c r="E829" i="10"/>
  <c r="D829" i="10"/>
  <c r="C829" i="10"/>
  <c r="K829" i="10" s="1"/>
  <c r="E828" i="10"/>
  <c r="D828" i="10"/>
  <c r="C828" i="10"/>
  <c r="K828" i="10" s="1"/>
  <c r="E827" i="10"/>
  <c r="D827" i="10"/>
  <c r="C827" i="10"/>
  <c r="K827" i="10" s="1"/>
  <c r="E826" i="10"/>
  <c r="D826" i="10"/>
  <c r="C826" i="10"/>
  <c r="K826" i="10" s="1"/>
  <c r="E825" i="10"/>
  <c r="D825" i="10"/>
  <c r="C825" i="10"/>
  <c r="K825" i="10" s="1"/>
  <c r="E824" i="10"/>
  <c r="D824" i="10"/>
  <c r="C824" i="10"/>
  <c r="K824" i="10" s="1"/>
  <c r="E823" i="10"/>
  <c r="D823" i="10"/>
  <c r="C823" i="10"/>
  <c r="K823" i="10" s="1"/>
  <c r="E822" i="10"/>
  <c r="D822" i="10"/>
  <c r="C822" i="10"/>
  <c r="K822" i="10" s="1"/>
  <c r="E821" i="10"/>
  <c r="D821" i="10"/>
  <c r="C821" i="10"/>
  <c r="K821" i="10" s="1"/>
  <c r="E820" i="10"/>
  <c r="D820" i="10"/>
  <c r="C820" i="10"/>
  <c r="K820" i="10" s="1"/>
  <c r="E819" i="10"/>
  <c r="D819" i="10"/>
  <c r="C819" i="10"/>
  <c r="K819" i="10" s="1"/>
  <c r="E818" i="10"/>
  <c r="D818" i="10"/>
  <c r="C818" i="10"/>
  <c r="K818" i="10" s="1"/>
  <c r="E817" i="10"/>
  <c r="D817" i="10"/>
  <c r="C817" i="10"/>
  <c r="K817" i="10" s="1"/>
  <c r="E816" i="10"/>
  <c r="D816" i="10"/>
  <c r="C816" i="10"/>
  <c r="K816" i="10" s="1"/>
  <c r="E815" i="10"/>
  <c r="D815" i="10"/>
  <c r="C815" i="10"/>
  <c r="K815" i="10" s="1"/>
  <c r="E814" i="10"/>
  <c r="D814" i="10"/>
  <c r="C814" i="10"/>
  <c r="K814" i="10" s="1"/>
  <c r="E813" i="10"/>
  <c r="D813" i="10"/>
  <c r="C813" i="10"/>
  <c r="K813" i="10" s="1"/>
  <c r="E812" i="10"/>
  <c r="D812" i="10"/>
  <c r="C812" i="10"/>
  <c r="K812" i="10" s="1"/>
  <c r="E811" i="10"/>
  <c r="D811" i="10"/>
  <c r="C811" i="10"/>
  <c r="K811" i="10" s="1"/>
  <c r="E810" i="10"/>
  <c r="D810" i="10"/>
  <c r="C810" i="10"/>
  <c r="K810" i="10" s="1"/>
  <c r="E809" i="10"/>
  <c r="D809" i="10"/>
  <c r="C809" i="10"/>
  <c r="K809" i="10" s="1"/>
  <c r="E808" i="10"/>
  <c r="D808" i="10"/>
  <c r="C808" i="10"/>
  <c r="K808" i="10" s="1"/>
  <c r="E807" i="10"/>
  <c r="D807" i="10"/>
  <c r="C807" i="10"/>
  <c r="K807" i="10" s="1"/>
  <c r="E806" i="10"/>
  <c r="D806" i="10"/>
  <c r="C806" i="10"/>
  <c r="K806" i="10" s="1"/>
  <c r="E805" i="10"/>
  <c r="D805" i="10"/>
  <c r="C805" i="10"/>
  <c r="K805" i="10" s="1"/>
  <c r="E804" i="10"/>
  <c r="D804" i="10"/>
  <c r="C804" i="10"/>
  <c r="K804" i="10" s="1"/>
  <c r="E803" i="10"/>
  <c r="D803" i="10"/>
  <c r="C803" i="10"/>
  <c r="K803" i="10" s="1"/>
  <c r="E802" i="10"/>
  <c r="D802" i="10"/>
  <c r="C802" i="10"/>
  <c r="K802" i="10" s="1"/>
  <c r="E801" i="10"/>
  <c r="D801" i="10"/>
  <c r="C801" i="10"/>
  <c r="K801" i="10" s="1"/>
  <c r="E800" i="10"/>
  <c r="D800" i="10"/>
  <c r="C800" i="10"/>
  <c r="K800" i="10" s="1"/>
  <c r="E799" i="10"/>
  <c r="D799" i="10"/>
  <c r="C799" i="10"/>
  <c r="K799" i="10" s="1"/>
  <c r="E798" i="10"/>
  <c r="D798" i="10"/>
  <c r="C798" i="10"/>
  <c r="K798" i="10" s="1"/>
  <c r="E797" i="10"/>
  <c r="D797" i="10"/>
  <c r="C797" i="10"/>
  <c r="K797" i="10" s="1"/>
  <c r="E796" i="10"/>
  <c r="D796" i="10"/>
  <c r="C796" i="10"/>
  <c r="K796" i="10" s="1"/>
  <c r="E795" i="10"/>
  <c r="D795" i="10"/>
  <c r="C795" i="10"/>
  <c r="K795" i="10" s="1"/>
  <c r="E794" i="10"/>
  <c r="D794" i="10"/>
  <c r="C794" i="10"/>
  <c r="K794" i="10" s="1"/>
  <c r="E793" i="10"/>
  <c r="D793" i="10"/>
  <c r="C793" i="10"/>
  <c r="K793" i="10" s="1"/>
  <c r="E792" i="10"/>
  <c r="D792" i="10"/>
  <c r="C792" i="10"/>
  <c r="K792" i="10" s="1"/>
  <c r="E791" i="10"/>
  <c r="D791" i="10"/>
  <c r="C791" i="10"/>
  <c r="K791" i="10" s="1"/>
  <c r="E790" i="10"/>
  <c r="D790" i="10"/>
  <c r="C790" i="10"/>
  <c r="K790" i="10" s="1"/>
  <c r="E789" i="10"/>
  <c r="D789" i="10"/>
  <c r="C789" i="10"/>
  <c r="K789" i="10" s="1"/>
  <c r="E788" i="10"/>
  <c r="D788" i="10"/>
  <c r="C788" i="10"/>
  <c r="K788" i="10" s="1"/>
  <c r="E787" i="10"/>
  <c r="D787" i="10"/>
  <c r="C787" i="10"/>
  <c r="K787" i="10" s="1"/>
  <c r="E786" i="10"/>
  <c r="D786" i="10"/>
  <c r="C786" i="10"/>
  <c r="K786" i="10" s="1"/>
  <c r="E785" i="10"/>
  <c r="D785" i="10"/>
  <c r="C785" i="10"/>
  <c r="K785" i="10" s="1"/>
  <c r="E784" i="10"/>
  <c r="D784" i="10"/>
  <c r="C784" i="10"/>
  <c r="K784" i="10" s="1"/>
  <c r="E783" i="10"/>
  <c r="D783" i="10"/>
  <c r="C783" i="10"/>
  <c r="K783" i="10" s="1"/>
  <c r="E782" i="10"/>
  <c r="D782" i="10"/>
  <c r="C782" i="10"/>
  <c r="K782" i="10" s="1"/>
  <c r="E781" i="10"/>
  <c r="D781" i="10"/>
  <c r="C781" i="10"/>
  <c r="K781" i="10" s="1"/>
  <c r="E780" i="10"/>
  <c r="D780" i="10"/>
  <c r="C780" i="10"/>
  <c r="K780" i="10" s="1"/>
  <c r="E779" i="10"/>
  <c r="D779" i="10"/>
  <c r="C779" i="10"/>
  <c r="K779" i="10" s="1"/>
  <c r="E778" i="10"/>
  <c r="D778" i="10"/>
  <c r="C778" i="10"/>
  <c r="K778" i="10" s="1"/>
  <c r="E777" i="10"/>
  <c r="D777" i="10"/>
  <c r="C777" i="10"/>
  <c r="K777" i="10" s="1"/>
  <c r="E776" i="10"/>
  <c r="D776" i="10"/>
  <c r="C776" i="10"/>
  <c r="K776" i="10" s="1"/>
  <c r="E775" i="10"/>
  <c r="D775" i="10"/>
  <c r="C775" i="10"/>
  <c r="K775" i="10" s="1"/>
  <c r="E774" i="10"/>
  <c r="D774" i="10"/>
  <c r="C774" i="10"/>
  <c r="K774" i="10" s="1"/>
  <c r="E773" i="10"/>
  <c r="D773" i="10"/>
  <c r="C773" i="10"/>
  <c r="K773" i="10" s="1"/>
  <c r="E772" i="10"/>
  <c r="D772" i="10"/>
  <c r="C772" i="10"/>
  <c r="K772" i="10" s="1"/>
  <c r="E771" i="10"/>
  <c r="D771" i="10"/>
  <c r="C771" i="10"/>
  <c r="K771" i="10" s="1"/>
  <c r="E770" i="10"/>
  <c r="D770" i="10"/>
  <c r="C770" i="10"/>
  <c r="K770" i="10" s="1"/>
  <c r="E769" i="10"/>
  <c r="D769" i="10"/>
  <c r="C769" i="10"/>
  <c r="K769" i="10" s="1"/>
  <c r="E768" i="10"/>
  <c r="D768" i="10"/>
  <c r="C768" i="10"/>
  <c r="K768" i="10" s="1"/>
  <c r="E767" i="10"/>
  <c r="D767" i="10"/>
  <c r="C767" i="10"/>
  <c r="K767" i="10" s="1"/>
  <c r="E766" i="10"/>
  <c r="D766" i="10"/>
  <c r="C766" i="10"/>
  <c r="K766" i="10" s="1"/>
  <c r="E765" i="10"/>
  <c r="D765" i="10"/>
  <c r="C765" i="10"/>
  <c r="K765" i="10" s="1"/>
  <c r="E764" i="10"/>
  <c r="D764" i="10"/>
  <c r="C764" i="10"/>
  <c r="K764" i="10" s="1"/>
  <c r="E763" i="10"/>
  <c r="D763" i="10"/>
  <c r="C763" i="10"/>
  <c r="K763" i="10" s="1"/>
  <c r="E762" i="10"/>
  <c r="D762" i="10"/>
  <c r="C762" i="10"/>
  <c r="K762" i="10" s="1"/>
  <c r="E761" i="10"/>
  <c r="D761" i="10"/>
  <c r="C761" i="10"/>
  <c r="K761" i="10" s="1"/>
  <c r="E760" i="10"/>
  <c r="D760" i="10"/>
  <c r="C760" i="10"/>
  <c r="K760" i="10" s="1"/>
  <c r="E759" i="10"/>
  <c r="D759" i="10"/>
  <c r="C759" i="10"/>
  <c r="K759" i="10" s="1"/>
  <c r="E758" i="10"/>
  <c r="D758" i="10"/>
  <c r="C758" i="10"/>
  <c r="K758" i="10" s="1"/>
  <c r="E757" i="10"/>
  <c r="D757" i="10"/>
  <c r="C757" i="10"/>
  <c r="K757" i="10" s="1"/>
  <c r="E756" i="10"/>
  <c r="D756" i="10"/>
  <c r="C756" i="10"/>
  <c r="K756" i="10" s="1"/>
  <c r="E755" i="10"/>
  <c r="D755" i="10"/>
  <c r="C755" i="10"/>
  <c r="K755" i="10" s="1"/>
  <c r="E754" i="10"/>
  <c r="D754" i="10"/>
  <c r="C754" i="10"/>
  <c r="K754" i="10" s="1"/>
  <c r="E753" i="10"/>
  <c r="D753" i="10"/>
  <c r="C753" i="10"/>
  <c r="K753" i="10" s="1"/>
  <c r="E752" i="10"/>
  <c r="D752" i="10"/>
  <c r="C752" i="10"/>
  <c r="K752" i="10" s="1"/>
  <c r="E751" i="10"/>
  <c r="D751" i="10"/>
  <c r="C751" i="10"/>
  <c r="K751" i="10" s="1"/>
  <c r="E750" i="10"/>
  <c r="D750" i="10"/>
  <c r="C750" i="10"/>
  <c r="K750" i="10" s="1"/>
  <c r="E749" i="10"/>
  <c r="D749" i="10"/>
  <c r="C749" i="10"/>
  <c r="K749" i="10" s="1"/>
  <c r="E748" i="10"/>
  <c r="D748" i="10"/>
  <c r="C748" i="10"/>
  <c r="K748" i="10" s="1"/>
  <c r="E747" i="10"/>
  <c r="D747" i="10"/>
  <c r="C747" i="10"/>
  <c r="K747" i="10" s="1"/>
  <c r="E746" i="10"/>
  <c r="D746" i="10"/>
  <c r="C746" i="10"/>
  <c r="K746" i="10" s="1"/>
  <c r="E745" i="10"/>
  <c r="D745" i="10"/>
  <c r="C745" i="10"/>
  <c r="K745" i="10" s="1"/>
  <c r="E744" i="10"/>
  <c r="D744" i="10"/>
  <c r="C744" i="10"/>
  <c r="K744" i="10" s="1"/>
  <c r="E743" i="10"/>
  <c r="D743" i="10"/>
  <c r="C743" i="10"/>
  <c r="K743" i="10" s="1"/>
  <c r="E742" i="10"/>
  <c r="D742" i="10"/>
  <c r="C742" i="10"/>
  <c r="K742" i="10" s="1"/>
  <c r="E741" i="10"/>
  <c r="D741" i="10"/>
  <c r="C741" i="10"/>
  <c r="K741" i="10" s="1"/>
  <c r="E740" i="10"/>
  <c r="D740" i="10"/>
  <c r="C740" i="10"/>
  <c r="K740" i="10" s="1"/>
  <c r="E739" i="10"/>
  <c r="D739" i="10"/>
  <c r="C739" i="10"/>
  <c r="K739" i="10" s="1"/>
  <c r="E738" i="10"/>
  <c r="D738" i="10"/>
  <c r="C738" i="10"/>
  <c r="K738" i="10" s="1"/>
  <c r="E737" i="10"/>
  <c r="D737" i="10"/>
  <c r="C737" i="10"/>
  <c r="K737" i="10" s="1"/>
  <c r="E736" i="10"/>
  <c r="D736" i="10"/>
  <c r="C736" i="10"/>
  <c r="K736" i="10" s="1"/>
  <c r="E735" i="10"/>
  <c r="D735" i="10"/>
  <c r="C735" i="10"/>
  <c r="K735" i="10" s="1"/>
  <c r="E734" i="10"/>
  <c r="D734" i="10"/>
  <c r="C734" i="10"/>
  <c r="K734" i="10" s="1"/>
  <c r="E733" i="10"/>
  <c r="D733" i="10"/>
  <c r="C733" i="10"/>
  <c r="K733" i="10" s="1"/>
  <c r="E732" i="10"/>
  <c r="D732" i="10"/>
  <c r="C732" i="10"/>
  <c r="K732" i="10" s="1"/>
  <c r="E731" i="10"/>
  <c r="D731" i="10"/>
  <c r="C731" i="10"/>
  <c r="K731" i="10" s="1"/>
  <c r="E730" i="10"/>
  <c r="D730" i="10"/>
  <c r="C730" i="10"/>
  <c r="K730" i="10" s="1"/>
  <c r="E729" i="10"/>
  <c r="D729" i="10"/>
  <c r="C729" i="10"/>
  <c r="K729" i="10" s="1"/>
  <c r="E728" i="10"/>
  <c r="D728" i="10"/>
  <c r="C728" i="10"/>
  <c r="K728" i="10" s="1"/>
  <c r="E727" i="10"/>
  <c r="D727" i="10"/>
  <c r="C727" i="10"/>
  <c r="K727" i="10" s="1"/>
  <c r="E726" i="10"/>
  <c r="D726" i="10"/>
  <c r="C726" i="10"/>
  <c r="K726" i="10" s="1"/>
  <c r="E725" i="10"/>
  <c r="D725" i="10"/>
  <c r="C725" i="10"/>
  <c r="K725" i="10" s="1"/>
  <c r="E724" i="10"/>
  <c r="D724" i="10"/>
  <c r="C724" i="10"/>
  <c r="K724" i="10" s="1"/>
  <c r="E723" i="10"/>
  <c r="D723" i="10"/>
  <c r="C723" i="10"/>
  <c r="K723" i="10" s="1"/>
  <c r="E722" i="10"/>
  <c r="D722" i="10"/>
  <c r="C722" i="10"/>
  <c r="K722" i="10" s="1"/>
  <c r="E721" i="10"/>
  <c r="D721" i="10"/>
  <c r="C721" i="10"/>
  <c r="K721" i="10" s="1"/>
  <c r="E720" i="10"/>
  <c r="D720" i="10"/>
  <c r="C720" i="10"/>
  <c r="K720" i="10" s="1"/>
  <c r="E719" i="10"/>
  <c r="D719" i="10"/>
  <c r="C719" i="10"/>
  <c r="K719" i="10" s="1"/>
  <c r="E718" i="10"/>
  <c r="D718" i="10"/>
  <c r="C718" i="10"/>
  <c r="K718" i="10" s="1"/>
  <c r="E717" i="10"/>
  <c r="D717" i="10"/>
  <c r="C717" i="10"/>
  <c r="K717" i="10" s="1"/>
  <c r="E716" i="10"/>
  <c r="D716" i="10"/>
  <c r="C716" i="10"/>
  <c r="K716" i="10" s="1"/>
  <c r="E715" i="10"/>
  <c r="D715" i="10"/>
  <c r="C715" i="10"/>
  <c r="K715" i="10" s="1"/>
  <c r="E714" i="10"/>
  <c r="D714" i="10"/>
  <c r="C714" i="10"/>
  <c r="K714" i="10" s="1"/>
  <c r="E713" i="10"/>
  <c r="D713" i="10"/>
  <c r="C713" i="10"/>
  <c r="K713" i="10" s="1"/>
  <c r="E712" i="10"/>
  <c r="D712" i="10"/>
  <c r="C712" i="10"/>
  <c r="K712" i="10" s="1"/>
  <c r="E711" i="10"/>
  <c r="D711" i="10"/>
  <c r="C711" i="10"/>
  <c r="K711" i="10" s="1"/>
  <c r="E710" i="10"/>
  <c r="D710" i="10"/>
  <c r="C710" i="10"/>
  <c r="K710" i="10" s="1"/>
  <c r="E709" i="10"/>
  <c r="D709" i="10"/>
  <c r="C709" i="10"/>
  <c r="K709" i="10" s="1"/>
  <c r="E708" i="10"/>
  <c r="D708" i="10"/>
  <c r="C708" i="10"/>
  <c r="K708" i="10" s="1"/>
  <c r="E707" i="10"/>
  <c r="D707" i="10"/>
  <c r="C707" i="10"/>
  <c r="K707" i="10" s="1"/>
  <c r="E706" i="10"/>
  <c r="D706" i="10"/>
  <c r="C706" i="10"/>
  <c r="K706" i="10" s="1"/>
  <c r="E705" i="10"/>
  <c r="D705" i="10"/>
  <c r="C705" i="10"/>
  <c r="K705" i="10" s="1"/>
  <c r="E704" i="10"/>
  <c r="D704" i="10"/>
  <c r="C704" i="10"/>
  <c r="K704" i="10" s="1"/>
  <c r="E703" i="10"/>
  <c r="D703" i="10"/>
  <c r="C703" i="10"/>
  <c r="K703" i="10" s="1"/>
  <c r="E702" i="10"/>
  <c r="D702" i="10"/>
  <c r="C702" i="10"/>
  <c r="K702" i="10" s="1"/>
  <c r="E701" i="10"/>
  <c r="D701" i="10"/>
  <c r="C701" i="10"/>
  <c r="K701" i="10" s="1"/>
  <c r="E700" i="10"/>
  <c r="D700" i="10"/>
  <c r="C700" i="10"/>
  <c r="K700" i="10" s="1"/>
  <c r="E699" i="10"/>
  <c r="D699" i="10"/>
  <c r="C699" i="10"/>
  <c r="K699" i="10" s="1"/>
  <c r="E698" i="10"/>
  <c r="D698" i="10"/>
  <c r="C698" i="10"/>
  <c r="K698" i="10" s="1"/>
  <c r="E697" i="10"/>
  <c r="D697" i="10"/>
  <c r="C697" i="10"/>
  <c r="K697" i="10" s="1"/>
  <c r="E696" i="10"/>
  <c r="D696" i="10"/>
  <c r="C696" i="10"/>
  <c r="K696" i="10" s="1"/>
  <c r="E695" i="10"/>
  <c r="D695" i="10"/>
  <c r="C695" i="10"/>
  <c r="K695" i="10" s="1"/>
  <c r="E694" i="10"/>
  <c r="D694" i="10"/>
  <c r="C694" i="10"/>
  <c r="K694" i="10" s="1"/>
  <c r="E693" i="10"/>
  <c r="D693" i="10"/>
  <c r="C693" i="10"/>
  <c r="K693" i="10" s="1"/>
  <c r="E692" i="10"/>
  <c r="D692" i="10"/>
  <c r="C692" i="10"/>
  <c r="K692" i="10" s="1"/>
  <c r="E691" i="10"/>
  <c r="D691" i="10"/>
  <c r="C691" i="10"/>
  <c r="K691" i="10" s="1"/>
  <c r="E690" i="10"/>
  <c r="D690" i="10"/>
  <c r="C690" i="10"/>
  <c r="K690" i="10" s="1"/>
  <c r="E689" i="10"/>
  <c r="D689" i="10"/>
  <c r="C689" i="10"/>
  <c r="K689" i="10" s="1"/>
  <c r="E688" i="10"/>
  <c r="D688" i="10"/>
  <c r="C688" i="10"/>
  <c r="K688" i="10" s="1"/>
  <c r="E687" i="10"/>
  <c r="D687" i="10"/>
  <c r="C687" i="10"/>
  <c r="K687" i="10" s="1"/>
  <c r="E686" i="10"/>
  <c r="D686" i="10"/>
  <c r="C686" i="10"/>
  <c r="K686" i="10" s="1"/>
  <c r="E685" i="10"/>
  <c r="D685" i="10"/>
  <c r="C685" i="10"/>
  <c r="K685" i="10" s="1"/>
  <c r="E684" i="10"/>
  <c r="D684" i="10"/>
  <c r="C684" i="10"/>
  <c r="K684" i="10" s="1"/>
  <c r="E683" i="10"/>
  <c r="D683" i="10"/>
  <c r="C683" i="10"/>
  <c r="K683" i="10" s="1"/>
  <c r="E682" i="10"/>
  <c r="D682" i="10"/>
  <c r="C682" i="10"/>
  <c r="K682" i="10" s="1"/>
  <c r="E681" i="10"/>
  <c r="D681" i="10"/>
  <c r="C681" i="10"/>
  <c r="K681" i="10" s="1"/>
  <c r="E680" i="10"/>
  <c r="D680" i="10"/>
  <c r="C680" i="10"/>
  <c r="K680" i="10" s="1"/>
  <c r="E679" i="10"/>
  <c r="D679" i="10"/>
  <c r="C679" i="10"/>
  <c r="K679" i="10" s="1"/>
  <c r="E678" i="10"/>
  <c r="D678" i="10"/>
  <c r="C678" i="10"/>
  <c r="K678" i="10" s="1"/>
  <c r="E677" i="10"/>
  <c r="D677" i="10"/>
  <c r="C677" i="10"/>
  <c r="K677" i="10" s="1"/>
  <c r="E676" i="10"/>
  <c r="D676" i="10"/>
  <c r="C676" i="10"/>
  <c r="K676" i="10" s="1"/>
  <c r="E675" i="10"/>
  <c r="D675" i="10"/>
  <c r="C675" i="10"/>
  <c r="K675" i="10" s="1"/>
  <c r="E674" i="10"/>
  <c r="D674" i="10"/>
  <c r="C674" i="10"/>
  <c r="K674" i="10" s="1"/>
  <c r="E673" i="10"/>
  <c r="D673" i="10"/>
  <c r="C673" i="10"/>
  <c r="K673" i="10" s="1"/>
  <c r="E672" i="10"/>
  <c r="D672" i="10"/>
  <c r="C672" i="10"/>
  <c r="K672" i="10" s="1"/>
  <c r="E671" i="10"/>
  <c r="D671" i="10"/>
  <c r="C671" i="10"/>
  <c r="K671" i="10" s="1"/>
  <c r="E670" i="10"/>
  <c r="D670" i="10"/>
  <c r="C670" i="10"/>
  <c r="K670" i="10" s="1"/>
  <c r="E669" i="10"/>
  <c r="D669" i="10"/>
  <c r="C669" i="10"/>
  <c r="K669" i="10" s="1"/>
  <c r="E668" i="10"/>
  <c r="D668" i="10"/>
  <c r="C668" i="10"/>
  <c r="K668" i="10" s="1"/>
  <c r="E667" i="10"/>
  <c r="D667" i="10"/>
  <c r="C667" i="10"/>
  <c r="K667" i="10" s="1"/>
  <c r="E666" i="10"/>
  <c r="D666" i="10"/>
  <c r="C666" i="10"/>
  <c r="K666" i="10" s="1"/>
  <c r="E665" i="10"/>
  <c r="D665" i="10"/>
  <c r="C665" i="10"/>
  <c r="K665" i="10" s="1"/>
  <c r="E664" i="10"/>
  <c r="D664" i="10"/>
  <c r="C664" i="10"/>
  <c r="K664" i="10" s="1"/>
  <c r="E663" i="10"/>
  <c r="D663" i="10"/>
  <c r="C663" i="10"/>
  <c r="K663" i="10" s="1"/>
  <c r="E662" i="10"/>
  <c r="D662" i="10"/>
  <c r="C662" i="10"/>
  <c r="K662" i="10" s="1"/>
  <c r="E661" i="10"/>
  <c r="D661" i="10"/>
  <c r="C661" i="10"/>
  <c r="K661" i="10" s="1"/>
  <c r="E660" i="10"/>
  <c r="D660" i="10"/>
  <c r="C660" i="10"/>
  <c r="K660" i="10" s="1"/>
  <c r="E659" i="10"/>
  <c r="D659" i="10"/>
  <c r="C659" i="10"/>
  <c r="K659" i="10" s="1"/>
  <c r="E658" i="10"/>
  <c r="D658" i="10"/>
  <c r="C658" i="10"/>
  <c r="K658" i="10" s="1"/>
  <c r="E657" i="10"/>
  <c r="D657" i="10"/>
  <c r="C657" i="10"/>
  <c r="K657" i="10" s="1"/>
  <c r="E656" i="10"/>
  <c r="D656" i="10"/>
  <c r="C656" i="10"/>
  <c r="K656" i="10" s="1"/>
  <c r="E655" i="10"/>
  <c r="D655" i="10"/>
  <c r="C655" i="10"/>
  <c r="K655" i="10" s="1"/>
  <c r="E654" i="10"/>
  <c r="D654" i="10"/>
  <c r="C654" i="10"/>
  <c r="K654" i="10" s="1"/>
  <c r="E653" i="10"/>
  <c r="D653" i="10"/>
  <c r="C653" i="10"/>
  <c r="K653" i="10" s="1"/>
  <c r="E652" i="10"/>
  <c r="D652" i="10"/>
  <c r="C652" i="10"/>
  <c r="K652" i="10" s="1"/>
  <c r="E651" i="10"/>
  <c r="D651" i="10"/>
  <c r="C651" i="10"/>
  <c r="K651" i="10" s="1"/>
  <c r="E650" i="10"/>
  <c r="D650" i="10"/>
  <c r="C650" i="10"/>
  <c r="K650" i="10" s="1"/>
  <c r="E649" i="10"/>
  <c r="D649" i="10"/>
  <c r="C649" i="10"/>
  <c r="K649" i="10" s="1"/>
  <c r="E648" i="10"/>
  <c r="D648" i="10"/>
  <c r="C648" i="10"/>
  <c r="K648" i="10" s="1"/>
  <c r="E647" i="10"/>
  <c r="D647" i="10"/>
  <c r="C647" i="10"/>
  <c r="K647" i="10" s="1"/>
  <c r="E646" i="10"/>
  <c r="D646" i="10"/>
  <c r="C646" i="10"/>
  <c r="K646" i="10" s="1"/>
  <c r="E645" i="10"/>
  <c r="D645" i="10"/>
  <c r="C645" i="10"/>
  <c r="K645" i="10" s="1"/>
  <c r="E644" i="10"/>
  <c r="D644" i="10"/>
  <c r="C644" i="10"/>
  <c r="K644" i="10" s="1"/>
  <c r="E643" i="10"/>
  <c r="D643" i="10"/>
  <c r="C643" i="10"/>
  <c r="K643" i="10" s="1"/>
  <c r="E642" i="10"/>
  <c r="D642" i="10"/>
  <c r="C642" i="10"/>
  <c r="K642" i="10" s="1"/>
  <c r="E641" i="10"/>
  <c r="D641" i="10"/>
  <c r="C641" i="10"/>
  <c r="K641" i="10" s="1"/>
  <c r="E640" i="10"/>
  <c r="D640" i="10"/>
  <c r="C640" i="10"/>
  <c r="K640" i="10" s="1"/>
  <c r="E639" i="10"/>
  <c r="D639" i="10"/>
  <c r="C639" i="10"/>
  <c r="K639" i="10" s="1"/>
  <c r="E638" i="10"/>
  <c r="D638" i="10"/>
  <c r="C638" i="10"/>
  <c r="K638" i="10" s="1"/>
  <c r="E637" i="10"/>
  <c r="D637" i="10"/>
  <c r="C637" i="10"/>
  <c r="K637" i="10" s="1"/>
  <c r="E636" i="10"/>
  <c r="D636" i="10"/>
  <c r="C636" i="10"/>
  <c r="K636" i="10" s="1"/>
  <c r="E635" i="10"/>
  <c r="D635" i="10"/>
  <c r="C635" i="10"/>
  <c r="K635" i="10" s="1"/>
  <c r="E634" i="10"/>
  <c r="D634" i="10"/>
  <c r="C634" i="10"/>
  <c r="K634" i="10" s="1"/>
  <c r="E633" i="10"/>
  <c r="D633" i="10"/>
  <c r="C633" i="10"/>
  <c r="K633" i="10" s="1"/>
  <c r="E632" i="10"/>
  <c r="D632" i="10"/>
  <c r="C632" i="10"/>
  <c r="K632" i="10" s="1"/>
  <c r="E631" i="10"/>
  <c r="D631" i="10"/>
  <c r="C631" i="10"/>
  <c r="K631" i="10" s="1"/>
  <c r="E630" i="10"/>
  <c r="D630" i="10"/>
  <c r="C630" i="10"/>
  <c r="K630" i="10" s="1"/>
  <c r="E629" i="10"/>
  <c r="D629" i="10"/>
  <c r="C629" i="10"/>
  <c r="K629" i="10" s="1"/>
  <c r="E628" i="10"/>
  <c r="D628" i="10"/>
  <c r="C628" i="10"/>
  <c r="K628" i="10" s="1"/>
  <c r="E627" i="10"/>
  <c r="D627" i="10"/>
  <c r="C627" i="10"/>
  <c r="K627" i="10" s="1"/>
  <c r="E626" i="10"/>
  <c r="D626" i="10"/>
  <c r="C626" i="10"/>
  <c r="K626" i="10" s="1"/>
  <c r="E625" i="10"/>
  <c r="D625" i="10"/>
  <c r="C625" i="10"/>
  <c r="K625" i="10" s="1"/>
  <c r="E624" i="10"/>
  <c r="D624" i="10"/>
  <c r="C624" i="10"/>
  <c r="K624" i="10" s="1"/>
  <c r="E623" i="10"/>
  <c r="D623" i="10"/>
  <c r="C623" i="10"/>
  <c r="K623" i="10" s="1"/>
  <c r="E622" i="10"/>
  <c r="D622" i="10"/>
  <c r="C622" i="10"/>
  <c r="K622" i="10" s="1"/>
  <c r="E621" i="10"/>
  <c r="D621" i="10"/>
  <c r="C621" i="10"/>
  <c r="K621" i="10" s="1"/>
  <c r="E620" i="10"/>
  <c r="D620" i="10"/>
  <c r="C620" i="10"/>
  <c r="K620" i="10" s="1"/>
  <c r="E619" i="10"/>
  <c r="D619" i="10"/>
  <c r="C619" i="10"/>
  <c r="K619" i="10" s="1"/>
  <c r="E618" i="10"/>
  <c r="D618" i="10"/>
  <c r="C618" i="10"/>
  <c r="K618" i="10" s="1"/>
  <c r="E617" i="10"/>
  <c r="D617" i="10"/>
  <c r="C617" i="10"/>
  <c r="K617" i="10" s="1"/>
  <c r="E616" i="10"/>
  <c r="D616" i="10"/>
  <c r="C616" i="10"/>
  <c r="K616" i="10" s="1"/>
  <c r="E615" i="10"/>
  <c r="D615" i="10"/>
  <c r="C615" i="10"/>
  <c r="K615" i="10" s="1"/>
  <c r="E614" i="10"/>
  <c r="D614" i="10"/>
  <c r="C614" i="10"/>
  <c r="K614" i="10" s="1"/>
  <c r="E613" i="10"/>
  <c r="D613" i="10"/>
  <c r="C613" i="10"/>
  <c r="K613" i="10" s="1"/>
  <c r="E612" i="10"/>
  <c r="D612" i="10"/>
  <c r="C612" i="10"/>
  <c r="K612" i="10" s="1"/>
  <c r="E611" i="10"/>
  <c r="D611" i="10"/>
  <c r="C611" i="10"/>
  <c r="K611" i="10" s="1"/>
  <c r="E610" i="10"/>
  <c r="D610" i="10"/>
  <c r="C610" i="10"/>
  <c r="K610" i="10" s="1"/>
  <c r="E609" i="10"/>
  <c r="D609" i="10"/>
  <c r="C609" i="10"/>
  <c r="K609" i="10" s="1"/>
  <c r="E608" i="10"/>
  <c r="D608" i="10"/>
  <c r="C608" i="10"/>
  <c r="K608" i="10" s="1"/>
  <c r="E607" i="10"/>
  <c r="D607" i="10"/>
  <c r="C607" i="10"/>
  <c r="K607" i="10" s="1"/>
  <c r="E606" i="10"/>
  <c r="D606" i="10"/>
  <c r="C606" i="10"/>
  <c r="K606" i="10" s="1"/>
  <c r="E605" i="10"/>
  <c r="D605" i="10"/>
  <c r="C605" i="10"/>
  <c r="K605" i="10" s="1"/>
  <c r="E604" i="10"/>
  <c r="D604" i="10"/>
  <c r="C604" i="10"/>
  <c r="K604" i="10" s="1"/>
  <c r="E603" i="10"/>
  <c r="D603" i="10"/>
  <c r="C603" i="10"/>
  <c r="K603" i="10" s="1"/>
  <c r="E602" i="10"/>
  <c r="D602" i="10"/>
  <c r="C602" i="10"/>
  <c r="K602" i="10" s="1"/>
  <c r="E601" i="10"/>
  <c r="D601" i="10"/>
  <c r="C601" i="10"/>
  <c r="K601" i="10" s="1"/>
  <c r="E600" i="10"/>
  <c r="D600" i="10"/>
  <c r="C600" i="10"/>
  <c r="K600" i="10" s="1"/>
  <c r="E599" i="10"/>
  <c r="D599" i="10"/>
  <c r="C599" i="10"/>
  <c r="K599" i="10" s="1"/>
  <c r="E598" i="10"/>
  <c r="D598" i="10"/>
  <c r="C598" i="10"/>
  <c r="K598" i="10" s="1"/>
  <c r="E597" i="10"/>
  <c r="D597" i="10"/>
  <c r="C597" i="10"/>
  <c r="K597" i="10" s="1"/>
  <c r="E596" i="10"/>
  <c r="D596" i="10"/>
  <c r="C596" i="10"/>
  <c r="K596" i="10" s="1"/>
  <c r="E595" i="10"/>
  <c r="D595" i="10"/>
  <c r="C595" i="10"/>
  <c r="K595" i="10" s="1"/>
  <c r="E594" i="10"/>
  <c r="D594" i="10"/>
  <c r="C594" i="10"/>
  <c r="K594" i="10" s="1"/>
  <c r="E593" i="10"/>
  <c r="D593" i="10"/>
  <c r="C593" i="10"/>
  <c r="K593" i="10" s="1"/>
  <c r="E592" i="10"/>
  <c r="D592" i="10"/>
  <c r="C592" i="10"/>
  <c r="K592" i="10" s="1"/>
  <c r="E591" i="10"/>
  <c r="D591" i="10"/>
  <c r="C591" i="10"/>
  <c r="K591" i="10" s="1"/>
  <c r="E590" i="10"/>
  <c r="D590" i="10"/>
  <c r="C590" i="10"/>
  <c r="K590" i="10" s="1"/>
  <c r="E589" i="10"/>
  <c r="D589" i="10"/>
  <c r="C589" i="10"/>
  <c r="K589" i="10" s="1"/>
  <c r="E588" i="10"/>
  <c r="D588" i="10"/>
  <c r="C588" i="10"/>
  <c r="K588" i="10" s="1"/>
  <c r="E587" i="10"/>
  <c r="D587" i="10"/>
  <c r="C587" i="10"/>
  <c r="K587" i="10" s="1"/>
  <c r="E586" i="10"/>
  <c r="D586" i="10"/>
  <c r="C586" i="10"/>
  <c r="K586" i="10" s="1"/>
  <c r="E585" i="10"/>
  <c r="D585" i="10"/>
  <c r="C585" i="10"/>
  <c r="K585" i="10" s="1"/>
  <c r="E584" i="10"/>
  <c r="D584" i="10"/>
  <c r="C584" i="10"/>
  <c r="K584" i="10" s="1"/>
  <c r="E583" i="10"/>
  <c r="D583" i="10"/>
  <c r="C583" i="10"/>
  <c r="K583" i="10" s="1"/>
  <c r="E582" i="10"/>
  <c r="D582" i="10"/>
  <c r="C582" i="10"/>
  <c r="K582" i="10" s="1"/>
  <c r="E581" i="10"/>
  <c r="D581" i="10"/>
  <c r="C581" i="10"/>
  <c r="K581" i="10" s="1"/>
  <c r="E580" i="10"/>
  <c r="D580" i="10"/>
  <c r="C580" i="10"/>
  <c r="K580" i="10" s="1"/>
  <c r="E579" i="10"/>
  <c r="D579" i="10"/>
  <c r="C579" i="10"/>
  <c r="K579" i="10" s="1"/>
  <c r="E578" i="10"/>
  <c r="D578" i="10"/>
  <c r="C578" i="10"/>
  <c r="K578" i="10" s="1"/>
  <c r="E577" i="10"/>
  <c r="D577" i="10"/>
  <c r="C577" i="10"/>
  <c r="K577" i="10" s="1"/>
  <c r="E576" i="10"/>
  <c r="D576" i="10"/>
  <c r="C576" i="10"/>
  <c r="K576" i="10" s="1"/>
  <c r="E575" i="10"/>
  <c r="D575" i="10"/>
  <c r="C575" i="10"/>
  <c r="K575" i="10" s="1"/>
  <c r="E574" i="10"/>
  <c r="D574" i="10"/>
  <c r="C574" i="10"/>
  <c r="K574" i="10" s="1"/>
  <c r="E573" i="10"/>
  <c r="D573" i="10"/>
  <c r="C573" i="10"/>
  <c r="K573" i="10" s="1"/>
  <c r="E572" i="10"/>
  <c r="D572" i="10"/>
  <c r="C572" i="10"/>
  <c r="K572" i="10" s="1"/>
  <c r="E571" i="10"/>
  <c r="D571" i="10"/>
  <c r="C571" i="10"/>
  <c r="K571" i="10" s="1"/>
  <c r="E570" i="10"/>
  <c r="D570" i="10"/>
  <c r="C570" i="10"/>
  <c r="K570" i="10" s="1"/>
  <c r="E569" i="10"/>
  <c r="D569" i="10"/>
  <c r="C569" i="10"/>
  <c r="K569" i="10" s="1"/>
  <c r="E568" i="10"/>
  <c r="D568" i="10"/>
  <c r="C568" i="10"/>
  <c r="K568" i="10" s="1"/>
  <c r="E567" i="10"/>
  <c r="D567" i="10"/>
  <c r="C567" i="10"/>
  <c r="K567" i="10" s="1"/>
  <c r="E566" i="10"/>
  <c r="D566" i="10"/>
  <c r="C566" i="10"/>
  <c r="K566" i="10" s="1"/>
  <c r="E565" i="10"/>
  <c r="D565" i="10"/>
  <c r="C565" i="10"/>
  <c r="K565" i="10" s="1"/>
  <c r="E564" i="10"/>
  <c r="D564" i="10"/>
  <c r="C564" i="10"/>
  <c r="K564" i="10" s="1"/>
  <c r="E563" i="10"/>
  <c r="D563" i="10"/>
  <c r="C563" i="10"/>
  <c r="K563" i="10" s="1"/>
  <c r="E562" i="10"/>
  <c r="D562" i="10"/>
  <c r="C562" i="10"/>
  <c r="K562" i="10" s="1"/>
  <c r="E561" i="10"/>
  <c r="D561" i="10"/>
  <c r="C561" i="10"/>
  <c r="K561" i="10" s="1"/>
  <c r="E560" i="10"/>
  <c r="D560" i="10"/>
  <c r="C560" i="10"/>
  <c r="K560" i="10" s="1"/>
  <c r="E559" i="10"/>
  <c r="D559" i="10"/>
  <c r="C559" i="10"/>
  <c r="K559" i="10" s="1"/>
  <c r="E558" i="10"/>
  <c r="D558" i="10"/>
  <c r="C558" i="10"/>
  <c r="K558" i="10" s="1"/>
  <c r="E557" i="10"/>
  <c r="D557" i="10"/>
  <c r="C557" i="10"/>
  <c r="K557" i="10" s="1"/>
  <c r="E556" i="10"/>
  <c r="D556" i="10"/>
  <c r="C556" i="10"/>
  <c r="K556" i="10" s="1"/>
  <c r="E555" i="10"/>
  <c r="D555" i="10"/>
  <c r="C555" i="10"/>
  <c r="K555" i="10" s="1"/>
  <c r="E554" i="10"/>
  <c r="D554" i="10"/>
  <c r="C554" i="10"/>
  <c r="K554" i="10" s="1"/>
  <c r="E553" i="10"/>
  <c r="D553" i="10"/>
  <c r="C553" i="10"/>
  <c r="K553" i="10" s="1"/>
  <c r="E552" i="10"/>
  <c r="D552" i="10"/>
  <c r="C552" i="10"/>
  <c r="K552" i="10" s="1"/>
  <c r="E551" i="10"/>
  <c r="D551" i="10"/>
  <c r="C551" i="10"/>
  <c r="K551" i="10" s="1"/>
  <c r="E550" i="10"/>
  <c r="D550" i="10"/>
  <c r="C550" i="10"/>
  <c r="K550" i="10" s="1"/>
  <c r="E549" i="10"/>
  <c r="D549" i="10"/>
  <c r="C549" i="10"/>
  <c r="K549" i="10" s="1"/>
  <c r="E548" i="10"/>
  <c r="D548" i="10"/>
  <c r="C548" i="10"/>
  <c r="K548" i="10" s="1"/>
  <c r="E547" i="10"/>
  <c r="D547" i="10"/>
  <c r="C547" i="10"/>
  <c r="K547" i="10" s="1"/>
  <c r="E546" i="10"/>
  <c r="D546" i="10"/>
  <c r="C546" i="10"/>
  <c r="K546" i="10" s="1"/>
  <c r="E545" i="10"/>
  <c r="D545" i="10"/>
  <c r="C545" i="10"/>
  <c r="K545" i="10" s="1"/>
  <c r="E544" i="10"/>
  <c r="D544" i="10"/>
  <c r="C544" i="10"/>
  <c r="K544" i="10" s="1"/>
  <c r="E543" i="10"/>
  <c r="D543" i="10"/>
  <c r="C543" i="10"/>
  <c r="K543" i="10" s="1"/>
  <c r="E542" i="10"/>
  <c r="D542" i="10"/>
  <c r="C542" i="10"/>
  <c r="K542" i="10" s="1"/>
  <c r="E541" i="10"/>
  <c r="D541" i="10"/>
  <c r="C541" i="10"/>
  <c r="K541" i="10" s="1"/>
  <c r="E540" i="10"/>
  <c r="D540" i="10"/>
  <c r="C540" i="10"/>
  <c r="K540" i="10" s="1"/>
  <c r="E539" i="10"/>
  <c r="D539" i="10"/>
  <c r="C539" i="10"/>
  <c r="K539" i="10" s="1"/>
  <c r="E538" i="10"/>
  <c r="D538" i="10"/>
  <c r="C538" i="10"/>
  <c r="K538" i="10" s="1"/>
  <c r="E537" i="10"/>
  <c r="D537" i="10"/>
  <c r="C537" i="10"/>
  <c r="K537" i="10" s="1"/>
  <c r="E536" i="10"/>
  <c r="D536" i="10"/>
  <c r="C536" i="10"/>
  <c r="K536" i="10" s="1"/>
  <c r="E535" i="10"/>
  <c r="D535" i="10"/>
  <c r="C535" i="10"/>
  <c r="K535" i="10" s="1"/>
  <c r="E534" i="10"/>
  <c r="D534" i="10"/>
  <c r="C534" i="10"/>
  <c r="K534" i="10" s="1"/>
  <c r="E533" i="10"/>
  <c r="D533" i="10"/>
  <c r="C533" i="10"/>
  <c r="K533" i="10" s="1"/>
  <c r="E532" i="10"/>
  <c r="D532" i="10"/>
  <c r="C532" i="10"/>
  <c r="K532" i="10" s="1"/>
  <c r="E531" i="10"/>
  <c r="D531" i="10"/>
  <c r="C531" i="10"/>
  <c r="K531" i="10" s="1"/>
  <c r="E530" i="10"/>
  <c r="D530" i="10"/>
  <c r="C530" i="10"/>
  <c r="K530" i="10" s="1"/>
  <c r="E529" i="10"/>
  <c r="D529" i="10"/>
  <c r="C529" i="10"/>
  <c r="K529" i="10" s="1"/>
  <c r="E528" i="10"/>
  <c r="D528" i="10"/>
  <c r="C528" i="10"/>
  <c r="K528" i="10" s="1"/>
  <c r="E527" i="10"/>
  <c r="D527" i="10"/>
  <c r="C527" i="10"/>
  <c r="K527" i="10" s="1"/>
  <c r="E526" i="10"/>
  <c r="D526" i="10"/>
  <c r="C526" i="10"/>
  <c r="K526" i="10" s="1"/>
  <c r="E525" i="10"/>
  <c r="D525" i="10"/>
  <c r="C525" i="10"/>
  <c r="K525" i="10" s="1"/>
  <c r="E524" i="10"/>
  <c r="D524" i="10"/>
  <c r="C524" i="10"/>
  <c r="K524" i="10" s="1"/>
  <c r="E523" i="10"/>
  <c r="D523" i="10"/>
  <c r="C523" i="10"/>
  <c r="K523" i="10" s="1"/>
  <c r="E522" i="10"/>
  <c r="D522" i="10"/>
  <c r="C522" i="10"/>
  <c r="K522" i="10" s="1"/>
  <c r="E521" i="10"/>
  <c r="D521" i="10"/>
  <c r="C521" i="10"/>
  <c r="K521" i="10" s="1"/>
  <c r="E520" i="10"/>
  <c r="D520" i="10"/>
  <c r="C520" i="10"/>
  <c r="K520" i="10" s="1"/>
  <c r="E519" i="10"/>
  <c r="D519" i="10"/>
  <c r="C519" i="10"/>
  <c r="K519" i="10" s="1"/>
  <c r="E518" i="10"/>
  <c r="D518" i="10"/>
  <c r="C518" i="10"/>
  <c r="K518" i="10" s="1"/>
  <c r="E517" i="10"/>
  <c r="D517" i="10"/>
  <c r="C517" i="10"/>
  <c r="K517" i="10" s="1"/>
  <c r="E516" i="10"/>
  <c r="D516" i="10"/>
  <c r="C516" i="10"/>
  <c r="K516" i="10" s="1"/>
  <c r="E515" i="10"/>
  <c r="D515" i="10"/>
  <c r="C515" i="10"/>
  <c r="K515" i="10" s="1"/>
  <c r="E514" i="10"/>
  <c r="D514" i="10"/>
  <c r="C514" i="10"/>
  <c r="K514" i="10" s="1"/>
  <c r="E513" i="10"/>
  <c r="D513" i="10"/>
  <c r="C513" i="10"/>
  <c r="K513" i="10" s="1"/>
  <c r="E512" i="10"/>
  <c r="D512" i="10"/>
  <c r="C512" i="10"/>
  <c r="K512" i="10" s="1"/>
  <c r="E511" i="10"/>
  <c r="D511" i="10"/>
  <c r="C511" i="10"/>
  <c r="K511" i="10" s="1"/>
  <c r="E510" i="10"/>
  <c r="D510" i="10"/>
  <c r="C510" i="10"/>
  <c r="K510" i="10" s="1"/>
  <c r="E509" i="10"/>
  <c r="D509" i="10"/>
  <c r="C509" i="10"/>
  <c r="K509" i="10" s="1"/>
  <c r="E508" i="10"/>
  <c r="D508" i="10"/>
  <c r="C508" i="10"/>
  <c r="K508" i="10" s="1"/>
  <c r="E507" i="10"/>
  <c r="D507" i="10"/>
  <c r="C507" i="10"/>
  <c r="K507" i="10" s="1"/>
  <c r="E506" i="10"/>
  <c r="D506" i="10"/>
  <c r="C506" i="10"/>
  <c r="K506" i="10" s="1"/>
  <c r="E505" i="10"/>
  <c r="D505" i="10"/>
  <c r="C505" i="10"/>
  <c r="K505" i="10" s="1"/>
  <c r="E504" i="10"/>
  <c r="D504" i="10"/>
  <c r="C504" i="10"/>
  <c r="K504" i="10" s="1"/>
  <c r="E503" i="10"/>
  <c r="D503" i="10"/>
  <c r="C503" i="10"/>
  <c r="K503" i="10" s="1"/>
  <c r="E502" i="10"/>
  <c r="D502" i="10"/>
  <c r="C502" i="10"/>
  <c r="K502" i="10" s="1"/>
  <c r="E501" i="10"/>
  <c r="D501" i="10"/>
  <c r="C501" i="10"/>
  <c r="K501" i="10" s="1"/>
  <c r="E500" i="10"/>
  <c r="D500" i="10"/>
  <c r="C500" i="10"/>
  <c r="K500" i="10" s="1"/>
  <c r="E499" i="10"/>
  <c r="D499" i="10"/>
  <c r="C499" i="10"/>
  <c r="K499" i="10" s="1"/>
  <c r="E498" i="10"/>
  <c r="D498" i="10"/>
  <c r="C498" i="10"/>
  <c r="K498" i="10" s="1"/>
  <c r="E497" i="10"/>
  <c r="D497" i="10"/>
  <c r="C497" i="10"/>
  <c r="K497" i="10" s="1"/>
  <c r="E496" i="10"/>
  <c r="D496" i="10"/>
  <c r="C496" i="10"/>
  <c r="K496" i="10" s="1"/>
  <c r="E495" i="10"/>
  <c r="D495" i="10"/>
  <c r="C495" i="10"/>
  <c r="K495" i="10" s="1"/>
  <c r="E494" i="10"/>
  <c r="D494" i="10"/>
  <c r="C494" i="10"/>
  <c r="K494" i="10" s="1"/>
  <c r="E493" i="10"/>
  <c r="D493" i="10"/>
  <c r="C493" i="10"/>
  <c r="K493" i="10" s="1"/>
  <c r="E492" i="10"/>
  <c r="D492" i="10"/>
  <c r="C492" i="10"/>
  <c r="K492" i="10" s="1"/>
  <c r="E491" i="10"/>
  <c r="D491" i="10"/>
  <c r="C491" i="10"/>
  <c r="K491" i="10" s="1"/>
  <c r="E490" i="10"/>
  <c r="D490" i="10"/>
  <c r="C490" i="10"/>
  <c r="K490" i="10" s="1"/>
  <c r="E489" i="10"/>
  <c r="D489" i="10"/>
  <c r="C489" i="10"/>
  <c r="K489" i="10" s="1"/>
  <c r="E488" i="10"/>
  <c r="D488" i="10"/>
  <c r="C488" i="10"/>
  <c r="K488" i="10" s="1"/>
  <c r="E487" i="10"/>
  <c r="D487" i="10"/>
  <c r="C487" i="10"/>
  <c r="K487" i="10" s="1"/>
  <c r="E486" i="10"/>
  <c r="D486" i="10"/>
  <c r="C486" i="10"/>
  <c r="K486" i="10" s="1"/>
  <c r="E485" i="10"/>
  <c r="D485" i="10"/>
  <c r="C485" i="10"/>
  <c r="K485" i="10" s="1"/>
  <c r="E484" i="10"/>
  <c r="D484" i="10"/>
  <c r="C484" i="10"/>
  <c r="K484" i="10" s="1"/>
  <c r="E483" i="10"/>
  <c r="D483" i="10"/>
  <c r="C483" i="10"/>
  <c r="K483" i="10" s="1"/>
  <c r="E482" i="10"/>
  <c r="D482" i="10"/>
  <c r="C482" i="10"/>
  <c r="K482" i="10" s="1"/>
  <c r="E481" i="10"/>
  <c r="D481" i="10"/>
  <c r="C481" i="10"/>
  <c r="K481" i="10" s="1"/>
  <c r="E480" i="10"/>
  <c r="D480" i="10"/>
  <c r="C480" i="10"/>
  <c r="K480" i="10" s="1"/>
  <c r="E479" i="10"/>
  <c r="D479" i="10"/>
  <c r="C479" i="10"/>
  <c r="K479" i="10" s="1"/>
  <c r="E478" i="10"/>
  <c r="D478" i="10"/>
  <c r="C478" i="10"/>
  <c r="K478" i="10" s="1"/>
  <c r="E477" i="10"/>
  <c r="D477" i="10"/>
  <c r="C477" i="10"/>
  <c r="K477" i="10" s="1"/>
  <c r="E476" i="10"/>
  <c r="D476" i="10"/>
  <c r="C476" i="10"/>
  <c r="K476" i="10" s="1"/>
  <c r="E475" i="10"/>
  <c r="D475" i="10"/>
  <c r="C475" i="10"/>
  <c r="K475" i="10" s="1"/>
  <c r="E474" i="10"/>
  <c r="D474" i="10"/>
  <c r="C474" i="10"/>
  <c r="K474" i="10" s="1"/>
  <c r="E473" i="10"/>
  <c r="D473" i="10"/>
  <c r="C473" i="10"/>
  <c r="K473" i="10" s="1"/>
  <c r="E472" i="10"/>
  <c r="D472" i="10"/>
  <c r="C472" i="10"/>
  <c r="K472" i="10" s="1"/>
  <c r="E471" i="10"/>
  <c r="D471" i="10"/>
  <c r="C471" i="10"/>
  <c r="K471" i="10" s="1"/>
  <c r="E470" i="10"/>
  <c r="D470" i="10"/>
  <c r="C470" i="10"/>
  <c r="K470" i="10" s="1"/>
  <c r="E469" i="10"/>
  <c r="D469" i="10"/>
  <c r="C469" i="10"/>
  <c r="K469" i="10" s="1"/>
  <c r="E468" i="10"/>
  <c r="D468" i="10"/>
  <c r="C468" i="10"/>
  <c r="K468" i="10" s="1"/>
  <c r="E467" i="10"/>
  <c r="D467" i="10"/>
  <c r="C467" i="10"/>
  <c r="K467" i="10" s="1"/>
  <c r="E466" i="10"/>
  <c r="D466" i="10"/>
  <c r="C466" i="10"/>
  <c r="K466" i="10" s="1"/>
  <c r="E465" i="10"/>
  <c r="D465" i="10"/>
  <c r="C465" i="10"/>
  <c r="K465" i="10" s="1"/>
  <c r="E464" i="10"/>
  <c r="D464" i="10"/>
  <c r="C464" i="10"/>
  <c r="K464" i="10" s="1"/>
  <c r="E463" i="10"/>
  <c r="D463" i="10"/>
  <c r="C463" i="10"/>
  <c r="K463" i="10" s="1"/>
  <c r="E462" i="10"/>
  <c r="D462" i="10"/>
  <c r="C462" i="10"/>
  <c r="K462" i="10" s="1"/>
  <c r="I28" i="11" l="1"/>
  <c r="H1133" i="11"/>
  <c r="L17" i="12"/>
  <c r="L12" i="12"/>
  <c r="L5" i="12"/>
  <c r="K11" i="10"/>
  <c r="K16" i="10"/>
  <c r="K4" i="10"/>
  <c r="J107" i="10"/>
  <c r="K107" i="10" s="1"/>
  <c r="J32" i="10"/>
  <c r="AP6" i="9"/>
  <c r="AR6" i="9"/>
  <c r="AQ3" i="9"/>
  <c r="AR3" i="9"/>
  <c r="J13" i="10"/>
  <c r="J106" i="10"/>
  <c r="K106" i="10" s="1"/>
  <c r="J104" i="10"/>
  <c r="J102" i="10"/>
  <c r="K102" i="10" s="1"/>
  <c r="J103" i="10"/>
  <c r="K103" i="10" s="1"/>
  <c r="J105" i="10"/>
  <c r="J99" i="10"/>
  <c r="K99" i="10" s="1"/>
  <c r="J98" i="10"/>
  <c r="K98" i="10" s="1"/>
  <c r="J97" i="10"/>
  <c r="K97" i="10" s="1"/>
  <c r="J96" i="10"/>
  <c r="K96" i="10" s="1"/>
  <c r="J95" i="10"/>
  <c r="K95" i="10" s="1"/>
  <c r="J94" i="10"/>
  <c r="K94" i="10" s="1"/>
  <c r="J93" i="10"/>
  <c r="K93" i="10" s="1"/>
  <c r="J91" i="10"/>
  <c r="K91" i="10" s="1"/>
  <c r="J89" i="10"/>
  <c r="K89" i="10" s="1"/>
  <c r="J86" i="10"/>
  <c r="K86" i="10" s="1"/>
  <c r="J85" i="10"/>
  <c r="K85" i="10" s="1"/>
  <c r="J82" i="10"/>
  <c r="K82" i="10" s="1"/>
  <c r="J81" i="10"/>
  <c r="K81" i="10" s="1"/>
  <c r="K264" i="10"/>
  <c r="K223" i="10"/>
  <c r="K213" i="10"/>
  <c r="H130" i="11"/>
  <c r="I130" i="11" s="1"/>
  <c r="L125" i="12" s="1"/>
  <c r="K124" i="10"/>
  <c r="H52" i="11"/>
  <c r="I52" i="11" s="1"/>
  <c r="L47" i="12" s="1"/>
  <c r="K46" i="10"/>
  <c r="H48" i="11"/>
  <c r="I48" i="11" s="1"/>
  <c r="L43" i="12" s="1"/>
  <c r="K42" i="10"/>
  <c r="H38" i="11"/>
  <c r="I38" i="11" s="1"/>
  <c r="L33" i="12" s="1"/>
  <c r="K32" i="10"/>
  <c r="H35" i="11"/>
  <c r="I35" i="11" s="1"/>
  <c r="L30" i="12" s="1"/>
  <c r="K29" i="10"/>
  <c r="H34" i="11"/>
  <c r="I34" i="11" s="1"/>
  <c r="L29" i="12" s="1"/>
  <c r="K28" i="10"/>
  <c r="K22" i="10"/>
  <c r="K13" i="10"/>
  <c r="J114" i="10"/>
  <c r="J87" i="10"/>
  <c r="K87" i="10" s="1"/>
  <c r="J90" i="10"/>
  <c r="K90" i="10" s="1"/>
  <c r="J155" i="10"/>
  <c r="J294" i="10"/>
  <c r="J80" i="10"/>
  <c r="K80" i="10" s="1"/>
  <c r="J48" i="10"/>
  <c r="J285" i="10"/>
  <c r="AN12" i="9"/>
  <c r="AR12" i="9"/>
  <c r="AP16" i="9"/>
  <c r="AR16" i="9"/>
  <c r="AP18" i="9"/>
  <c r="AR18" i="9"/>
  <c r="AP15" i="9"/>
  <c r="AR15" i="9"/>
  <c r="AP29" i="9"/>
  <c r="AR29" i="9"/>
  <c r="AQ34" i="9"/>
  <c r="AR34" i="9"/>
  <c r="AP17" i="9"/>
  <c r="AR17" i="9"/>
  <c r="L4" i="12"/>
  <c r="K3" i="10"/>
  <c r="J204" i="10"/>
  <c r="AN26" i="9"/>
  <c r="AP26" i="9"/>
  <c r="AO26" i="9"/>
  <c r="AN23" i="9"/>
  <c r="AP23" i="9"/>
  <c r="AO23" i="9"/>
  <c r="AO48" i="9"/>
  <c r="AP48" i="9"/>
  <c r="J455" i="10"/>
  <c r="J454" i="10"/>
  <c r="J453" i="10"/>
  <c r="J452" i="10"/>
  <c r="J451" i="10"/>
  <c r="J450" i="10"/>
  <c r="J448" i="10"/>
  <c r="J447" i="10"/>
  <c r="J446" i="10"/>
  <c r="J445" i="10"/>
  <c r="J444" i="10"/>
  <c r="J443" i="10"/>
  <c r="J442" i="10"/>
  <c r="J441" i="10"/>
  <c r="J440" i="10"/>
  <c r="J439" i="10"/>
  <c r="J438" i="10"/>
  <c r="J437" i="10"/>
  <c r="J436" i="10"/>
  <c r="J435" i="10"/>
  <c r="J434" i="10"/>
  <c r="J433" i="10"/>
  <c r="J431" i="10"/>
  <c r="J430" i="10"/>
  <c r="J429" i="10"/>
  <c r="J428" i="10"/>
  <c r="J427" i="10"/>
  <c r="J426" i="10"/>
  <c r="J425" i="10"/>
  <c r="J424" i="10"/>
  <c r="J422" i="10"/>
  <c r="J421" i="10"/>
  <c r="J420" i="10"/>
  <c r="J419" i="10"/>
  <c r="J418" i="10"/>
  <c r="J417" i="10"/>
  <c r="J416" i="10"/>
  <c r="J415" i="10"/>
  <c r="J414" i="10"/>
  <c r="J413" i="10"/>
  <c r="J412" i="10"/>
  <c r="J411" i="10"/>
  <c r="J410" i="10"/>
  <c r="J409" i="10"/>
  <c r="J408" i="10"/>
  <c r="J407" i="10"/>
  <c r="J406" i="10"/>
  <c r="J405" i="10"/>
  <c r="J404" i="10"/>
  <c r="J403" i="10"/>
  <c r="J402" i="10"/>
  <c r="J401" i="10"/>
  <c r="J400" i="10"/>
  <c r="J399" i="10"/>
  <c r="J398" i="10"/>
  <c r="J397" i="10"/>
  <c r="J392" i="10"/>
  <c r="J391" i="10"/>
  <c r="J390" i="10"/>
  <c r="J389" i="10"/>
  <c r="J388" i="10"/>
  <c r="J387" i="10"/>
  <c r="J386" i="10"/>
  <c r="J385" i="10"/>
  <c r="J384" i="10"/>
  <c r="J383" i="10"/>
  <c r="J382" i="10"/>
  <c r="J381" i="10"/>
  <c r="J380" i="10"/>
  <c r="J379" i="10"/>
  <c r="J378" i="10"/>
  <c r="J377" i="10"/>
  <c r="J461" i="10"/>
  <c r="J459" i="10"/>
  <c r="J457" i="10"/>
  <c r="J456" i="10"/>
  <c r="J460" i="10"/>
  <c r="J315" i="10"/>
  <c r="J458" i="10"/>
  <c r="AP90" i="9"/>
  <c r="AO90" i="9"/>
  <c r="AN90" i="9"/>
  <c r="J91" i="12" s="1"/>
  <c r="AN9" i="9"/>
  <c r="AP9" i="9"/>
  <c r="AO9" i="9"/>
  <c r="H80" i="11"/>
  <c r="I80" i="11" s="1"/>
  <c r="L75" i="12" s="1"/>
  <c r="H79" i="11"/>
  <c r="I79" i="11" s="1"/>
  <c r="L74" i="12" s="1"/>
  <c r="H63" i="11"/>
  <c r="H59" i="11"/>
  <c r="H113" i="11"/>
  <c r="H112" i="11"/>
  <c r="H111" i="11"/>
  <c r="H110" i="11"/>
  <c r="H109" i="11"/>
  <c r="H108" i="11"/>
  <c r="H107" i="11"/>
  <c r="I107" i="11" s="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I94" i="11" s="1"/>
  <c r="L89" i="12" s="1"/>
  <c r="H93" i="11"/>
  <c r="I93" i="11" s="1"/>
  <c r="L88" i="12" s="1"/>
  <c r="H92" i="11"/>
  <c r="H91" i="11"/>
  <c r="I91" i="11" s="1"/>
  <c r="H89" i="11"/>
  <c r="I89" i="11" s="1"/>
  <c r="L84" i="12" s="1"/>
  <c r="H87" i="11"/>
  <c r="I87" i="11" s="1"/>
  <c r="L82" i="12" s="1"/>
  <c r="H86" i="11"/>
  <c r="I86" i="11" s="1"/>
  <c r="L81" i="12" s="1"/>
  <c r="H85" i="11"/>
  <c r="I85" i="11" s="1"/>
  <c r="L80" i="12" s="1"/>
  <c r="H83" i="11"/>
  <c r="I83" i="11" s="1"/>
  <c r="L78" i="12" s="1"/>
  <c r="H76" i="11"/>
  <c r="I76" i="11" s="1"/>
  <c r="L71" i="12" s="1"/>
  <c r="H75" i="11"/>
  <c r="I75" i="11" s="1"/>
  <c r="L70" i="12" s="1"/>
  <c r="H74" i="11"/>
  <c r="I74" i="11" s="1"/>
  <c r="L69" i="12" s="1"/>
  <c r="H72" i="11"/>
  <c r="I72" i="11" s="1"/>
  <c r="L67" i="12" s="1"/>
  <c r="H71" i="11"/>
  <c r="I71" i="11" s="1"/>
  <c r="L66" i="12" s="1"/>
  <c r="H70" i="11"/>
  <c r="I70" i="11" s="1"/>
  <c r="L65" i="12" s="1"/>
  <c r="H69" i="11"/>
  <c r="I69" i="11" s="1"/>
  <c r="L64" i="12" s="1"/>
  <c r="H65" i="11"/>
  <c r="I65" i="11" s="1"/>
  <c r="L60" i="12" s="1"/>
  <c r="H90" i="11"/>
  <c r="I90" i="11" s="1"/>
  <c r="L85" i="12" s="1"/>
  <c r="H84" i="11"/>
  <c r="I84" i="11" s="1"/>
  <c r="L79" i="12" s="1"/>
  <c r="H57" i="11"/>
  <c r="H82" i="11"/>
  <c r="I82" i="11" s="1"/>
  <c r="L77" i="12" s="1"/>
  <c r="H62" i="11"/>
  <c r="H56" i="11"/>
  <c r="H88" i="11"/>
  <c r="I88" i="11" s="1"/>
  <c r="L83" i="12" s="1"/>
  <c r="H311" i="11"/>
  <c r="H310" i="11"/>
  <c r="H305" i="11"/>
  <c r="H300" i="11"/>
  <c r="H291" i="11"/>
  <c r="I291" i="11" s="1"/>
  <c r="L286" i="12" s="1"/>
  <c r="H282" i="11"/>
  <c r="H270" i="11"/>
  <c r="H241" i="11"/>
  <c r="H230" i="11"/>
  <c r="H229" i="11"/>
  <c r="I229" i="11" s="1"/>
  <c r="L224" i="12" s="1"/>
  <c r="H219" i="11"/>
  <c r="H210" i="11"/>
  <c r="I210" i="11" s="1"/>
  <c r="L205" i="12" s="1"/>
  <c r="H209" i="11"/>
  <c r="H191" i="11"/>
  <c r="H161" i="11"/>
  <c r="H150" i="11"/>
  <c r="I150" i="11" s="1"/>
  <c r="H146" i="11"/>
  <c r="H144" i="11"/>
  <c r="AO190" i="9"/>
  <c r="AP190" i="9"/>
  <c r="AN190" i="9"/>
  <c r="J191" i="12" s="1"/>
  <c r="AO208" i="9"/>
  <c r="AP208" i="9"/>
  <c r="AN208" i="9"/>
  <c r="J209" i="12" s="1"/>
  <c r="AP193" i="9"/>
  <c r="AO193" i="9"/>
  <c r="AN193" i="9"/>
  <c r="J194" i="12" s="1"/>
  <c r="AO256" i="9"/>
  <c r="AP256" i="9"/>
  <c r="AN256" i="9"/>
  <c r="J257" i="12" s="1"/>
  <c r="AO206" i="9"/>
  <c r="AP206" i="9"/>
  <c r="AN206" i="9"/>
  <c r="AP207" i="9"/>
  <c r="AO207" i="9"/>
  <c r="AN207" i="9"/>
  <c r="J208" i="12" s="1"/>
  <c r="AP255" i="9"/>
  <c r="AN255" i="9"/>
  <c r="J256" i="12" s="1"/>
  <c r="AP93" i="9"/>
  <c r="AO93" i="9"/>
  <c r="AN93" i="9"/>
  <c r="J94" i="12" s="1"/>
  <c r="AO209" i="9"/>
  <c r="AP209" i="9"/>
  <c r="AN209" i="9"/>
  <c r="J210" i="12" s="1"/>
  <c r="J375" i="10"/>
  <c r="J350" i="10"/>
  <c r="J323" i="10"/>
  <c r="J311" i="10"/>
  <c r="J218" i="10"/>
  <c r="J158" i="10"/>
  <c r="J146" i="10"/>
  <c r="K146" i="10" s="1"/>
  <c r="J125" i="10"/>
  <c r="K125" i="10" s="1"/>
  <c r="J37" i="10"/>
  <c r="K37" i="10" s="1"/>
  <c r="J19" i="10"/>
  <c r="K19" i="10" s="1"/>
  <c r="J9" i="10"/>
  <c r="K9" i="10" s="1"/>
  <c r="J5" i="10"/>
  <c r="K5" i="10" s="1"/>
  <c r="K94" i="11"/>
  <c r="K93" i="11"/>
  <c r="K90" i="11"/>
  <c r="K89" i="11"/>
  <c r="K88" i="11"/>
  <c r="K87" i="11"/>
  <c r="AP30" i="9"/>
  <c r="AN30" i="9"/>
  <c r="J31" i="12" s="1"/>
  <c r="AP84" i="9"/>
  <c r="AO84" i="9"/>
  <c r="AN84" i="9"/>
  <c r="AP89" i="9"/>
  <c r="AN89" i="9"/>
  <c r="AO89" i="9"/>
  <c r="AP105" i="9"/>
  <c r="AN105" i="9"/>
  <c r="AO105" i="9"/>
  <c r="AP114" i="9"/>
  <c r="AN114" i="9"/>
  <c r="AO114" i="9"/>
  <c r="AP123" i="9"/>
  <c r="AN123" i="9"/>
  <c r="AO123" i="9"/>
  <c r="AP161" i="9"/>
  <c r="AN161" i="9"/>
  <c r="AO161" i="9"/>
  <c r="AP197" i="9"/>
  <c r="AO197" i="9"/>
  <c r="AN197" i="9"/>
  <c r="J198" i="12" s="1"/>
  <c r="AP252" i="9"/>
  <c r="AO252" i="9"/>
  <c r="AN252" i="9"/>
  <c r="AN290" i="9"/>
  <c r="AP290" i="9"/>
  <c r="AO290" i="9"/>
  <c r="AQ56" i="9"/>
  <c r="AP56" i="9"/>
  <c r="AO56" i="9"/>
  <c r="AN56" i="9"/>
  <c r="J57" i="12" s="1"/>
  <c r="AP104" i="9"/>
  <c r="AO104" i="9"/>
  <c r="AN104" i="9"/>
  <c r="AP178" i="9"/>
  <c r="AN178" i="9"/>
  <c r="AO178" i="9"/>
  <c r="AO192" i="9"/>
  <c r="AN192" i="9"/>
  <c r="AP192" i="9"/>
  <c r="AP196" i="9"/>
  <c r="AO196" i="9"/>
  <c r="AN196" i="9"/>
  <c r="J197" i="12" s="1"/>
  <c r="AO211" i="9"/>
  <c r="AN211" i="9"/>
  <c r="AP211" i="9"/>
  <c r="AP213" i="9"/>
  <c r="AO213" i="9"/>
  <c r="AN213" i="9"/>
  <c r="J214" i="12" s="1"/>
  <c r="AN247" i="9"/>
  <c r="AP247" i="9"/>
  <c r="AO247" i="9"/>
  <c r="J248" i="12" s="1"/>
  <c r="AN269" i="9"/>
  <c r="AP269" i="9"/>
  <c r="AO269" i="9"/>
  <c r="J270" i="12" s="1"/>
  <c r="AN294" i="9"/>
  <c r="AO294" i="9"/>
  <c r="AP294" i="9"/>
  <c r="AP82" i="9"/>
  <c r="AN82" i="9"/>
  <c r="J83" i="12" s="1"/>
  <c r="AO82" i="9"/>
  <c r="AP96" i="9"/>
  <c r="AN96" i="9"/>
  <c r="AO96" i="9"/>
  <c r="AO97" i="9"/>
  <c r="AN97" i="9"/>
  <c r="AP97" i="9"/>
  <c r="AP125" i="9"/>
  <c r="AO125" i="9"/>
  <c r="AN125" i="9"/>
  <c r="AO191" i="9"/>
  <c r="AP191" i="9"/>
  <c r="AN191" i="9"/>
  <c r="AN218" i="9"/>
  <c r="AP218" i="9"/>
  <c r="AO218" i="9"/>
  <c r="J219" i="12" s="1"/>
  <c r="AN225" i="9"/>
  <c r="AP225" i="9"/>
  <c r="AO225" i="9"/>
  <c r="J226" i="12" s="1"/>
  <c r="AP241" i="9"/>
  <c r="AO241" i="9"/>
  <c r="AN241" i="9"/>
  <c r="J242" i="12" s="1"/>
  <c r="AN245" i="9"/>
  <c r="AP245" i="9"/>
  <c r="AO245" i="9"/>
  <c r="J246" i="12" s="1"/>
  <c r="AP254" i="9"/>
  <c r="AO254" i="9"/>
  <c r="AN254" i="9"/>
  <c r="J255" i="12" s="1"/>
  <c r="AN265" i="9"/>
  <c r="AP265" i="9"/>
  <c r="AO265" i="9"/>
  <c r="AO268" i="9"/>
  <c r="AP268" i="9"/>
  <c r="AN268" i="9"/>
  <c r="AP4" i="9"/>
  <c r="AO4" i="9"/>
  <c r="AN4" i="9"/>
  <c r="J5" i="12" s="1"/>
  <c r="AP81" i="9"/>
  <c r="AO81" i="9"/>
  <c r="AN81" i="9"/>
  <c r="J82" i="12" s="1"/>
  <c r="AO152" i="9"/>
  <c r="AN152" i="9"/>
  <c r="AP152" i="9"/>
  <c r="AP184" i="9"/>
  <c r="AO184" i="9"/>
  <c r="AN184" i="9"/>
  <c r="J185" i="12" s="1"/>
  <c r="AP187" i="9"/>
  <c r="AN187" i="9"/>
  <c r="AO187" i="9"/>
  <c r="AP242" i="9"/>
  <c r="AN242" i="9"/>
  <c r="AO242" i="9"/>
  <c r="AP271" i="9"/>
  <c r="AO271" i="9"/>
  <c r="AN271" i="9"/>
  <c r="AN274" i="9"/>
  <c r="AP274" i="9"/>
  <c r="AO274" i="9"/>
  <c r="AP287" i="9"/>
  <c r="AN287" i="9"/>
  <c r="AO287" i="9"/>
  <c r="AN304" i="9"/>
  <c r="AP304" i="9"/>
  <c r="AO304" i="9"/>
  <c r="AO14" i="9"/>
  <c r="AN14" i="9"/>
  <c r="AP14" i="9"/>
  <c r="AP83" i="9"/>
  <c r="AO83" i="9"/>
  <c r="AN83" i="9"/>
  <c r="J84" i="12" s="1"/>
  <c r="AP99" i="9"/>
  <c r="AO99" i="9"/>
  <c r="AN99" i="9"/>
  <c r="J100" i="12" s="1"/>
  <c r="AP100" i="9"/>
  <c r="AN100" i="9"/>
  <c r="AO100" i="9"/>
  <c r="AN101" i="9"/>
  <c r="AP101" i="9"/>
  <c r="AO101" i="9"/>
  <c r="AP103" i="9"/>
  <c r="AO103" i="9"/>
  <c r="AN103" i="9"/>
  <c r="J104" i="12" s="1"/>
  <c r="AP110" i="9"/>
  <c r="AO110" i="9"/>
  <c r="AN110" i="9"/>
  <c r="J111" i="12" s="1"/>
  <c r="AP117" i="9"/>
  <c r="AN117" i="9"/>
  <c r="AO117" i="9"/>
  <c r="AO150" i="9"/>
  <c r="AN150" i="9"/>
  <c r="J151" i="12" s="1"/>
  <c r="AP150" i="9"/>
  <c r="AP158" i="9"/>
  <c r="AO158" i="9"/>
  <c r="AN158" i="9"/>
  <c r="J159" i="12" s="1"/>
  <c r="AO233" i="9"/>
  <c r="AP233" i="9"/>
  <c r="AN233" i="9"/>
  <c r="J234" i="12" s="1"/>
  <c r="AN236" i="9"/>
  <c r="AP236" i="9"/>
  <c r="AO236" i="9"/>
  <c r="AN258" i="9"/>
  <c r="AO258" i="9"/>
  <c r="AP258" i="9"/>
  <c r="AQ19" i="9"/>
  <c r="AP19" i="9"/>
  <c r="AQ11" i="9"/>
  <c r="AN11" i="9"/>
  <c r="AQ24" i="9"/>
  <c r="AO24" i="9"/>
  <c r="AN24" i="9"/>
  <c r="AP24" i="9"/>
  <c r="AQ36" i="9"/>
  <c r="AN36" i="9"/>
  <c r="AN41" i="9"/>
  <c r="J42" i="12" s="1"/>
  <c r="AP41" i="9"/>
  <c r="AP95" i="9"/>
  <c r="AN95" i="9"/>
  <c r="AO95" i="9"/>
  <c r="AP167" i="9"/>
  <c r="AO167" i="9"/>
  <c r="AN167" i="9"/>
  <c r="J168" i="12" s="1"/>
  <c r="AP217" i="9"/>
  <c r="AO217" i="9"/>
  <c r="AN217" i="9"/>
  <c r="J218" i="12" s="1"/>
  <c r="AO251" i="9"/>
  <c r="AP251" i="9"/>
  <c r="AN251" i="9"/>
  <c r="J252" i="12" s="1"/>
  <c r="AO201" i="9"/>
  <c r="AN201" i="9"/>
  <c r="J202" i="12" s="1"/>
  <c r="AP201" i="9"/>
  <c r="AN212" i="9"/>
  <c r="AP212" i="9"/>
  <c r="AO212" i="9"/>
  <c r="AQ22" i="9"/>
  <c r="AO22" i="9"/>
  <c r="AP22" i="9"/>
  <c r="AN22" i="9"/>
  <c r="AN295" i="9"/>
  <c r="J296" i="12" s="1"/>
  <c r="AO295" i="9"/>
  <c r="AP295" i="9"/>
  <c r="AQ28" i="9"/>
  <c r="AN28" i="9"/>
  <c r="AQ33" i="9"/>
  <c r="AP33" i="9"/>
  <c r="AP39" i="9"/>
  <c r="AN39" i="9"/>
  <c r="J40" i="12" s="1"/>
  <c r="AP10" i="9"/>
  <c r="AN10" i="9"/>
  <c r="AO10" i="9"/>
  <c r="AQ21" i="9"/>
  <c r="AO21" i="9"/>
  <c r="AO49" i="9"/>
  <c r="AN49" i="9"/>
  <c r="AN40" i="9"/>
  <c r="AP40" i="9"/>
  <c r="AQ42" i="9"/>
  <c r="AP42" i="9"/>
  <c r="AQ7" i="9"/>
  <c r="AO7" i="9"/>
  <c r="AN7" i="9"/>
  <c r="AP7" i="9"/>
  <c r="AQ20" i="9"/>
  <c r="AO20" i="9"/>
  <c r="AP20" i="9"/>
  <c r="AN20" i="9"/>
  <c r="AQ35" i="9"/>
  <c r="AP35" i="9"/>
  <c r="AN37" i="9"/>
  <c r="AP37" i="9"/>
  <c r="AQ46" i="9"/>
  <c r="AP46" i="9"/>
  <c r="AN47" i="9"/>
  <c r="AO47" i="9"/>
  <c r="AP47" i="9"/>
  <c r="AO13" i="9"/>
  <c r="AN13" i="9"/>
  <c r="AP13" i="9"/>
  <c r="AN8" i="9"/>
  <c r="AO8" i="9"/>
  <c r="AP8" i="9"/>
  <c r="AQ5" i="9"/>
  <c r="AO5" i="9"/>
  <c r="AN5" i="9"/>
  <c r="AP5" i="9"/>
  <c r="AQ25" i="9"/>
  <c r="AP25" i="9"/>
  <c r="AO25" i="9"/>
  <c r="AN25" i="9"/>
  <c r="AN31" i="9"/>
  <c r="AP31" i="9"/>
  <c r="AP32" i="9"/>
  <c r="AN32" i="9"/>
  <c r="J33" i="12" s="1"/>
  <c r="AN45" i="9"/>
  <c r="AO45" i="9"/>
  <c r="AP45" i="9"/>
  <c r="AN50" i="9"/>
  <c r="AP50" i="9"/>
  <c r="AO50" i="9"/>
  <c r="J51" i="12" s="1"/>
  <c r="AP51" i="9"/>
  <c r="AO51" i="9"/>
  <c r="AN51" i="9"/>
  <c r="J52" i="12" s="1"/>
  <c r="J337" i="10"/>
  <c r="J329" i="10"/>
  <c r="J320" i="10"/>
  <c r="J317" i="10"/>
  <c r="J335" i="10"/>
  <c r="J332" i="10"/>
  <c r="H1108" i="11"/>
  <c r="H1107" i="11"/>
  <c r="H1106" i="11"/>
  <c r="H1105" i="11"/>
  <c r="H1104" i="11"/>
  <c r="H1103" i="11"/>
  <c r="H1102" i="11"/>
  <c r="H1101" i="11"/>
  <c r="H1100" i="11"/>
  <c r="H1099" i="11"/>
  <c r="H1098" i="11"/>
  <c r="H1097" i="11"/>
  <c r="H1096" i="11"/>
  <c r="H1095" i="11"/>
  <c r="H1094" i="11"/>
  <c r="H1093" i="11"/>
  <c r="H1092" i="11"/>
  <c r="H1091" i="11"/>
  <c r="H1090" i="11"/>
  <c r="H1089" i="11"/>
  <c r="H1088" i="11"/>
  <c r="H1087" i="11"/>
  <c r="H1086" i="11"/>
  <c r="H1085" i="11"/>
  <c r="H1084" i="11"/>
  <c r="H1083" i="11"/>
  <c r="H1082" i="11"/>
  <c r="H1081" i="11"/>
  <c r="H1080" i="11"/>
  <c r="H1079" i="11"/>
  <c r="H1078" i="11"/>
  <c r="H1077" i="11"/>
  <c r="H1076" i="11"/>
  <c r="H1075" i="11"/>
  <c r="H1074" i="11"/>
  <c r="H1073" i="11"/>
  <c r="H1072" i="11"/>
  <c r="H1071" i="11"/>
  <c r="H1070" i="11"/>
  <c r="H1069" i="11"/>
  <c r="H1068" i="11"/>
  <c r="H1067" i="11"/>
  <c r="H1066" i="11"/>
  <c r="H1065" i="11"/>
  <c r="H1064" i="11"/>
  <c r="H1063" i="11"/>
  <c r="H1062" i="11"/>
  <c r="H1061" i="11"/>
  <c r="H1060" i="11"/>
  <c r="H1059" i="11"/>
  <c r="H1058" i="11"/>
  <c r="H1057" i="11"/>
  <c r="H1056" i="11"/>
  <c r="H1055" i="11"/>
  <c r="H1054" i="11"/>
  <c r="H1053" i="11"/>
  <c r="H1052" i="11"/>
  <c r="H1051" i="11"/>
  <c r="H1050" i="11"/>
  <c r="H1049" i="11"/>
  <c r="H1048" i="11"/>
  <c r="H1047" i="11"/>
  <c r="H1046" i="11"/>
  <c r="H1045" i="11"/>
  <c r="H1044" i="11"/>
  <c r="H1043" i="11"/>
  <c r="H1042" i="11"/>
  <c r="H1041" i="11"/>
  <c r="H1040" i="11"/>
  <c r="H1039" i="11"/>
  <c r="H1038" i="11"/>
  <c r="H1037" i="11"/>
  <c r="H1036" i="11"/>
  <c r="H1035" i="11"/>
  <c r="H1034" i="11"/>
  <c r="H1033" i="11"/>
  <c r="H1032" i="11"/>
  <c r="H1031" i="11"/>
  <c r="H1030" i="11"/>
  <c r="H1029" i="11"/>
  <c r="H1028" i="11"/>
  <c r="H1027" i="11"/>
  <c r="H1026" i="11"/>
  <c r="H1025" i="11"/>
  <c r="H1024" i="11"/>
  <c r="H1023" i="11"/>
  <c r="H1022" i="11"/>
  <c r="H1021" i="11"/>
  <c r="H1020" i="11"/>
  <c r="H1019" i="11"/>
  <c r="H1018" i="11"/>
  <c r="H1017" i="11"/>
  <c r="H1016" i="11"/>
  <c r="H1015" i="11"/>
  <c r="H1014" i="11"/>
  <c r="H1013" i="11"/>
  <c r="H1012" i="11"/>
  <c r="H1011" i="11"/>
  <c r="H1010" i="11"/>
  <c r="H1009" i="11"/>
  <c r="H1008" i="11"/>
  <c r="H1007" i="11"/>
  <c r="H1006" i="11"/>
  <c r="H1005" i="11"/>
  <c r="H1004" i="11"/>
  <c r="H1003" i="11"/>
  <c r="H1002" i="11"/>
  <c r="H1001" i="11"/>
  <c r="H1000" i="11"/>
  <c r="H999" i="11"/>
  <c r="H998" i="11"/>
  <c r="H997" i="11"/>
  <c r="H996" i="11"/>
  <c r="H995" i="11"/>
  <c r="H994" i="11"/>
  <c r="H993" i="11"/>
  <c r="H992" i="11"/>
  <c r="H991" i="11"/>
  <c r="H990" i="11"/>
  <c r="H989" i="11"/>
  <c r="H988" i="11"/>
  <c r="H987" i="11"/>
  <c r="H986" i="11"/>
  <c r="H985" i="11"/>
  <c r="H984" i="11"/>
  <c r="H983" i="11"/>
  <c r="H982" i="11"/>
  <c r="H981" i="11"/>
  <c r="H980" i="11"/>
  <c r="H979" i="11"/>
  <c r="H978" i="11"/>
  <c r="H977" i="11"/>
  <c r="H976" i="11"/>
  <c r="H975" i="11"/>
  <c r="H974" i="11"/>
  <c r="H973" i="11"/>
  <c r="H972" i="11"/>
  <c r="H971" i="11"/>
  <c r="H970" i="11"/>
  <c r="H969" i="11"/>
  <c r="H968" i="11"/>
  <c r="H967" i="11"/>
  <c r="H966" i="11"/>
  <c r="H965" i="11"/>
  <c r="H964" i="11"/>
  <c r="H963" i="11"/>
  <c r="H962" i="11"/>
  <c r="H961" i="11"/>
  <c r="H960" i="11"/>
  <c r="H959" i="11"/>
  <c r="H958" i="11"/>
  <c r="H957" i="11"/>
  <c r="H956" i="11"/>
  <c r="H955" i="11"/>
  <c r="H954" i="11"/>
  <c r="H953" i="11"/>
  <c r="H952" i="11"/>
  <c r="H951" i="11"/>
  <c r="H950" i="11"/>
  <c r="H949" i="11"/>
  <c r="H948" i="11"/>
  <c r="H947" i="11"/>
  <c r="H946" i="11"/>
  <c r="H945" i="11"/>
  <c r="H944" i="11"/>
  <c r="H943" i="11"/>
  <c r="H942" i="11"/>
  <c r="H941" i="11"/>
  <c r="H940" i="11"/>
  <c r="H939" i="11"/>
  <c r="H938" i="11"/>
  <c r="H937" i="11"/>
  <c r="H936" i="11"/>
  <c r="H935" i="11"/>
  <c r="H934" i="11"/>
  <c r="H933" i="11"/>
  <c r="H932" i="11"/>
  <c r="H931" i="11"/>
  <c r="H930" i="11"/>
  <c r="H929" i="11"/>
  <c r="H928" i="11"/>
  <c r="H927" i="11"/>
  <c r="H926" i="11"/>
  <c r="H925" i="11"/>
  <c r="H924" i="11"/>
  <c r="H923" i="11"/>
  <c r="H922" i="11"/>
  <c r="H921" i="11"/>
  <c r="H920" i="11"/>
  <c r="H919" i="11"/>
  <c r="H918" i="11"/>
  <c r="H917" i="11"/>
  <c r="H916" i="11"/>
  <c r="H915" i="11"/>
  <c r="H914" i="11"/>
  <c r="H913" i="11"/>
  <c r="H912" i="11"/>
  <c r="H911" i="11"/>
  <c r="H910" i="11"/>
  <c r="H909" i="11"/>
  <c r="H908" i="11"/>
  <c r="H907" i="11"/>
  <c r="H906" i="11"/>
  <c r="H905" i="11"/>
  <c r="H904" i="11"/>
  <c r="H903" i="11"/>
  <c r="H902" i="11"/>
  <c r="H901" i="11"/>
  <c r="H900" i="11"/>
  <c r="H899" i="11"/>
  <c r="H898" i="11"/>
  <c r="H897" i="11"/>
  <c r="H896" i="11"/>
  <c r="H895" i="11"/>
  <c r="H894" i="11"/>
  <c r="H893" i="11"/>
  <c r="H892" i="11"/>
  <c r="H891" i="11"/>
  <c r="H890" i="11"/>
  <c r="H889" i="11"/>
  <c r="H888" i="11"/>
  <c r="H887" i="11"/>
  <c r="H886" i="11"/>
  <c r="H885" i="11"/>
  <c r="H884" i="11"/>
  <c r="H883" i="11"/>
  <c r="H882" i="11"/>
  <c r="H881" i="11"/>
  <c r="H880" i="11"/>
  <c r="H879" i="11"/>
  <c r="H878" i="11"/>
  <c r="H877" i="11"/>
  <c r="H876" i="11"/>
  <c r="H875" i="11"/>
  <c r="H874" i="11"/>
  <c r="H873" i="11"/>
  <c r="H872" i="11"/>
  <c r="H871" i="11"/>
  <c r="H870" i="11"/>
  <c r="H869" i="11"/>
  <c r="H868" i="11"/>
  <c r="H867" i="11"/>
  <c r="H866" i="11"/>
  <c r="H865" i="11"/>
  <c r="H864" i="11"/>
  <c r="H863" i="11"/>
  <c r="H862" i="11"/>
  <c r="H861" i="11"/>
  <c r="H860" i="11"/>
  <c r="H859" i="11"/>
  <c r="H858" i="11"/>
  <c r="H857" i="11"/>
  <c r="H856" i="11"/>
  <c r="H855" i="11"/>
  <c r="H854" i="11"/>
  <c r="H853" i="11"/>
  <c r="H852" i="11"/>
  <c r="H851" i="11"/>
  <c r="H850" i="11"/>
  <c r="H849" i="11"/>
  <c r="H848" i="11"/>
  <c r="H847" i="11"/>
  <c r="H846" i="11"/>
  <c r="H845" i="11"/>
  <c r="H844" i="11"/>
  <c r="H843" i="11"/>
  <c r="H842" i="11"/>
  <c r="H841" i="11"/>
  <c r="H840" i="11"/>
  <c r="H839" i="11"/>
  <c r="H838" i="11"/>
  <c r="H837" i="11"/>
  <c r="H836" i="11"/>
  <c r="H835" i="11"/>
  <c r="H834" i="11"/>
  <c r="H833" i="11"/>
  <c r="H832" i="11"/>
  <c r="H831" i="11"/>
  <c r="H830" i="11"/>
  <c r="H829" i="11"/>
  <c r="H828" i="11"/>
  <c r="H827" i="11"/>
  <c r="H826" i="11"/>
  <c r="H825" i="11"/>
  <c r="H824" i="11"/>
  <c r="H823" i="11"/>
  <c r="H822" i="11"/>
  <c r="H821" i="11"/>
  <c r="H820" i="11"/>
  <c r="H819" i="11"/>
  <c r="H818" i="11"/>
  <c r="H817" i="11"/>
  <c r="H816" i="11"/>
  <c r="H815" i="11"/>
  <c r="H814" i="11"/>
  <c r="H813" i="11"/>
  <c r="H812" i="11"/>
  <c r="H811" i="11"/>
  <c r="H810" i="11"/>
  <c r="H809" i="11"/>
  <c r="H808" i="11"/>
  <c r="H807" i="11"/>
  <c r="H806" i="11"/>
  <c r="H805" i="11"/>
  <c r="H804" i="11"/>
  <c r="H803" i="11"/>
  <c r="H802" i="11"/>
  <c r="H801" i="11"/>
  <c r="H800" i="11"/>
  <c r="H799" i="11"/>
  <c r="H798" i="11"/>
  <c r="H797" i="11"/>
  <c r="H796" i="11"/>
  <c r="H795" i="11"/>
  <c r="H794" i="11"/>
  <c r="H793" i="11"/>
  <c r="H792" i="11"/>
  <c r="H791" i="11"/>
  <c r="H790" i="11"/>
  <c r="H789" i="11"/>
  <c r="H788" i="11"/>
  <c r="H787" i="11"/>
  <c r="H786" i="11"/>
  <c r="H785" i="11"/>
  <c r="H784" i="11"/>
  <c r="H783" i="11"/>
  <c r="H782" i="11"/>
  <c r="H781" i="11"/>
  <c r="H780" i="11"/>
  <c r="H779" i="11"/>
  <c r="H778" i="11"/>
  <c r="H777" i="11"/>
  <c r="H776" i="11"/>
  <c r="H775" i="11"/>
  <c r="H774" i="11"/>
  <c r="H773" i="11"/>
  <c r="H772" i="11"/>
  <c r="H771" i="11"/>
  <c r="H770" i="11"/>
  <c r="H769" i="11"/>
  <c r="H768" i="11"/>
  <c r="H767" i="11"/>
  <c r="H766" i="11"/>
  <c r="H765" i="11"/>
  <c r="H764" i="11"/>
  <c r="H763" i="11"/>
  <c r="H762" i="11"/>
  <c r="H761" i="11"/>
  <c r="H760" i="11"/>
  <c r="H759" i="11"/>
  <c r="H758" i="11"/>
  <c r="H757" i="11"/>
  <c r="H756" i="11"/>
  <c r="H755" i="11"/>
  <c r="H754" i="11"/>
  <c r="H753" i="11"/>
  <c r="H752" i="11"/>
  <c r="H751" i="11"/>
  <c r="H750" i="11"/>
  <c r="H749" i="11"/>
  <c r="H748" i="11"/>
  <c r="H747" i="11"/>
  <c r="H746" i="11"/>
  <c r="H745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H708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H671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H634" i="11"/>
  <c r="H633" i="11"/>
  <c r="H632" i="11"/>
  <c r="H631" i="11"/>
  <c r="H630" i="11"/>
  <c r="H629" i="11"/>
  <c r="H628" i="11"/>
  <c r="H627" i="11"/>
  <c r="H626" i="11"/>
  <c r="H625" i="11"/>
  <c r="H624" i="11"/>
  <c r="H623" i="11"/>
  <c r="H622" i="11"/>
  <c r="H621" i="11"/>
  <c r="H620" i="11"/>
  <c r="H619" i="11"/>
  <c r="H618" i="11"/>
  <c r="H617" i="11"/>
  <c r="H616" i="11"/>
  <c r="H615" i="11"/>
  <c r="H614" i="11"/>
  <c r="H613" i="11"/>
  <c r="H612" i="11"/>
  <c r="H611" i="11"/>
  <c r="H610" i="11"/>
  <c r="H609" i="11"/>
  <c r="H608" i="11"/>
  <c r="H607" i="11"/>
  <c r="H606" i="11"/>
  <c r="H605" i="11"/>
  <c r="H604" i="11"/>
  <c r="H603" i="11"/>
  <c r="H602" i="11"/>
  <c r="H601" i="11"/>
  <c r="H600" i="11"/>
  <c r="H599" i="11"/>
  <c r="H598" i="11"/>
  <c r="H597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H560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H523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H486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J338" i="10"/>
  <c r="J325" i="10"/>
  <c r="J395" i="10"/>
  <c r="J314" i="10"/>
  <c r="J393" i="10"/>
  <c r="J396" i="10"/>
  <c r="J449" i="10"/>
  <c r="J432" i="10"/>
  <c r="J423" i="10"/>
  <c r="K130" i="11"/>
  <c r="AP49" i="9"/>
  <c r="AQ49" i="9"/>
  <c r="AP92" i="9"/>
  <c r="AO92" i="9"/>
  <c r="J93" i="12" s="1"/>
  <c r="AP94" i="9"/>
  <c r="AO94" i="9"/>
  <c r="J95" i="12" s="1"/>
  <c r="AO154" i="9"/>
  <c r="AP154" i="9"/>
  <c r="AP155" i="9"/>
  <c r="AO155" i="9"/>
  <c r="J156" i="12" s="1"/>
  <c r="AO156" i="9"/>
  <c r="AP156" i="9"/>
  <c r="AP157" i="9"/>
  <c r="AO157" i="9"/>
  <c r="J158" i="12" s="1"/>
  <c r="AP159" i="9"/>
  <c r="AO159" i="9"/>
  <c r="J160" i="12" s="1"/>
  <c r="AO160" i="9"/>
  <c r="AP160" i="9"/>
  <c r="AP162" i="9"/>
  <c r="AO162" i="9"/>
  <c r="J163" i="12" s="1"/>
  <c r="AP163" i="9"/>
  <c r="AO163" i="9"/>
  <c r="J164" i="12" s="1"/>
  <c r="AP164" i="9"/>
  <c r="AO164" i="9"/>
  <c r="AP165" i="9"/>
  <c r="AO165" i="9"/>
  <c r="J166" i="12" s="1"/>
  <c r="AP166" i="9"/>
  <c r="AO166" i="9"/>
  <c r="J167" i="12" s="1"/>
  <c r="AO168" i="9"/>
  <c r="AP168" i="9"/>
  <c r="AP169" i="9"/>
  <c r="AO169" i="9"/>
  <c r="J170" i="12" s="1"/>
  <c r="AP170" i="9"/>
  <c r="AO170" i="9"/>
  <c r="J171" i="12" s="1"/>
  <c r="AO171" i="9"/>
  <c r="AP171" i="9"/>
  <c r="AP172" i="9"/>
  <c r="AO172" i="9"/>
  <c r="J173" i="12" s="1"/>
  <c r="AP173" i="9"/>
  <c r="AO173" i="9"/>
  <c r="J174" i="12" s="1"/>
  <c r="AO174" i="9"/>
  <c r="AP174" i="9"/>
  <c r="AO175" i="9"/>
  <c r="AP175" i="9"/>
  <c r="AP176" i="9"/>
  <c r="AO176" i="9"/>
  <c r="J177" i="12" s="1"/>
  <c r="AO177" i="9"/>
  <c r="AP177" i="9"/>
  <c r="AP179" i="9"/>
  <c r="AO179" i="9"/>
  <c r="J180" i="12" s="1"/>
  <c r="AP180" i="9"/>
  <c r="AO180" i="9"/>
  <c r="J181" i="12" s="1"/>
  <c r="AP181" i="9"/>
  <c r="AO181" i="9"/>
  <c r="J182" i="12" s="1"/>
  <c r="AP182" i="9"/>
  <c r="AO182" i="9"/>
  <c r="J183" i="12" s="1"/>
  <c r="AP183" i="9"/>
  <c r="AO183" i="9"/>
  <c r="AO185" i="9"/>
  <c r="AP185" i="9"/>
  <c r="AP186" i="9"/>
  <c r="AO186" i="9"/>
  <c r="J187" i="12" s="1"/>
  <c r="AP188" i="9"/>
  <c r="AO188" i="9"/>
  <c r="J189" i="12" s="1"/>
  <c r="AP189" i="9"/>
  <c r="AO189" i="9"/>
  <c r="J190" i="12" s="1"/>
  <c r="AP194" i="9"/>
  <c r="AO194" i="9"/>
  <c r="J195" i="12" s="1"/>
  <c r="AO195" i="9"/>
  <c r="AP195" i="9"/>
  <c r="AP198" i="9"/>
  <c r="AO198" i="9"/>
  <c r="J199" i="12" s="1"/>
  <c r="AP199" i="9"/>
  <c r="AO199" i="9"/>
  <c r="J200" i="12" s="1"/>
  <c r="AP200" i="9"/>
  <c r="AO200" i="9"/>
  <c r="J201" i="12" s="1"/>
  <c r="AO202" i="9"/>
  <c r="AP202" i="9"/>
  <c r="AP203" i="9"/>
  <c r="AO203" i="9"/>
  <c r="J204" i="12" s="1"/>
  <c r="AO204" i="9"/>
  <c r="AP204" i="9"/>
  <c r="AP205" i="9"/>
  <c r="AO205" i="9"/>
  <c r="J206" i="12" s="1"/>
  <c r="AO210" i="9"/>
  <c r="AP210" i="9"/>
  <c r="AO214" i="9"/>
  <c r="AP214" i="9"/>
  <c r="AP215" i="9"/>
  <c r="AO215" i="9"/>
  <c r="J216" i="12" s="1"/>
  <c r="AP216" i="9"/>
  <c r="AO216" i="9"/>
  <c r="J217" i="12" s="1"/>
  <c r="AP219" i="9"/>
  <c r="AO219" i="9"/>
  <c r="J220" i="12" s="1"/>
  <c r="AO220" i="9"/>
  <c r="AP220" i="9"/>
  <c r="AP221" i="9"/>
  <c r="AO221" i="9"/>
  <c r="J222" i="12" s="1"/>
  <c r="AP222" i="9"/>
  <c r="AO222" i="9"/>
  <c r="J223" i="12" s="1"/>
  <c r="AO223" i="9"/>
  <c r="AP223" i="9"/>
  <c r="AO224" i="9"/>
  <c r="AP224" i="9"/>
  <c r="AO226" i="9"/>
  <c r="AP226" i="9"/>
  <c r="AO227" i="9"/>
  <c r="AP227" i="9"/>
  <c r="AP228" i="9"/>
  <c r="AO228" i="9"/>
  <c r="J229" i="12" s="1"/>
  <c r="AO229" i="9"/>
  <c r="AP229" i="9"/>
  <c r="AO230" i="9"/>
  <c r="AP230" i="9"/>
  <c r="AP231" i="9"/>
  <c r="AO231" i="9"/>
  <c r="J232" i="12" s="1"/>
  <c r="AP232" i="9"/>
  <c r="AO232" i="9"/>
  <c r="J233" i="12" s="1"/>
  <c r="AP234" i="9"/>
  <c r="AO234" i="9"/>
  <c r="J235" i="12" s="1"/>
  <c r="AP235" i="9"/>
  <c r="AO235" i="9"/>
  <c r="J236" i="12" s="1"/>
  <c r="AO237" i="9"/>
  <c r="AP237" i="9"/>
  <c r="AO238" i="9"/>
  <c r="AP238" i="9"/>
  <c r="AP239" i="9"/>
  <c r="AO239" i="9"/>
  <c r="J240" i="12" s="1"/>
  <c r="AO240" i="9"/>
  <c r="AP240" i="9"/>
  <c r="AO243" i="9"/>
  <c r="AP243" i="9"/>
  <c r="AO244" i="9"/>
  <c r="AP244" i="9"/>
  <c r="AP246" i="9"/>
  <c r="AO246" i="9"/>
  <c r="J247" i="12" s="1"/>
  <c r="AP248" i="9"/>
  <c r="AO248" i="9"/>
  <c r="J249" i="12" s="1"/>
  <c r="AO249" i="9"/>
  <c r="AP249" i="9"/>
  <c r="AO250" i="9"/>
  <c r="AP250" i="9"/>
  <c r="AO253" i="9"/>
  <c r="AP253" i="9"/>
  <c r="AO257" i="9"/>
  <c r="AP257" i="9"/>
  <c r="AO259" i="9"/>
  <c r="AP259" i="9"/>
  <c r="AO260" i="9"/>
  <c r="AP260" i="9"/>
  <c r="AP261" i="9"/>
  <c r="AO261" i="9"/>
  <c r="J262" i="12" s="1"/>
  <c r="AO262" i="9"/>
  <c r="AP262" i="9"/>
  <c r="AP263" i="9"/>
  <c r="AO263" i="9"/>
  <c r="J264" i="12" s="1"/>
  <c r="AP264" i="9"/>
  <c r="AO264" i="9"/>
  <c r="J265" i="12" s="1"/>
  <c r="AO266" i="9"/>
  <c r="AP266" i="9"/>
  <c r="AO267" i="9"/>
  <c r="AP267" i="9"/>
  <c r="AP270" i="9"/>
  <c r="AO270" i="9"/>
  <c r="J271" i="12" s="1"/>
  <c r="AP272" i="9"/>
  <c r="AO272" i="9"/>
  <c r="J273" i="12" s="1"/>
  <c r="AO273" i="9"/>
  <c r="AP273" i="9"/>
  <c r="AO275" i="9"/>
  <c r="AP275" i="9"/>
  <c r="AO276" i="9"/>
  <c r="AP276" i="9"/>
  <c r="AO277" i="9"/>
  <c r="AP277" i="9"/>
  <c r="AO278" i="9"/>
  <c r="AP278" i="9"/>
  <c r="AP279" i="9"/>
  <c r="AO279" i="9"/>
  <c r="J280" i="12" s="1"/>
  <c r="AP280" i="9"/>
  <c r="AO280" i="9"/>
  <c r="J281" i="12" s="1"/>
  <c r="AO281" i="9"/>
  <c r="AP281" i="9"/>
  <c r="AP282" i="9"/>
  <c r="AO282" i="9"/>
  <c r="AO283" i="9"/>
  <c r="AP283" i="9"/>
  <c r="AP284" i="9"/>
  <c r="AO284" i="9"/>
  <c r="J285" i="12" s="1"/>
  <c r="AP285" i="9"/>
  <c r="AO285" i="9"/>
  <c r="AP286" i="9"/>
  <c r="AO286" i="9"/>
  <c r="J287" i="12" s="1"/>
  <c r="AO288" i="9"/>
  <c r="AP288" i="9"/>
  <c r="AP289" i="9"/>
  <c r="AO289" i="9"/>
  <c r="AP291" i="9"/>
  <c r="AO291" i="9"/>
  <c r="J292" i="12" s="1"/>
  <c r="AP292" i="9"/>
  <c r="AO292" i="9"/>
  <c r="J293" i="12" s="1"/>
  <c r="AO293" i="9"/>
  <c r="AP293" i="9"/>
  <c r="AP296" i="9"/>
  <c r="AO296" i="9"/>
  <c r="J297" i="12" s="1"/>
  <c r="AO297" i="9"/>
  <c r="AP297" i="9"/>
  <c r="AP298" i="9"/>
  <c r="AO298" i="9"/>
  <c r="AP299" i="9"/>
  <c r="AO299" i="9"/>
  <c r="J300" i="12" s="1"/>
  <c r="AP300" i="9"/>
  <c r="AO300" i="9"/>
  <c r="J301" i="12" s="1"/>
  <c r="AP301" i="9"/>
  <c r="AO301" i="9"/>
  <c r="AO302" i="9"/>
  <c r="AP302" i="9"/>
  <c r="AP303" i="9"/>
  <c r="AO303" i="9"/>
  <c r="J304" i="12" s="1"/>
  <c r="AO305" i="9"/>
  <c r="AP305" i="9"/>
  <c r="J212" i="12"/>
  <c r="J291" i="12"/>
  <c r="J266" i="12"/>
  <c r="J75" i="10"/>
  <c r="K75" i="10" s="1"/>
  <c r="J72" i="10"/>
  <c r="K72" i="10" s="1"/>
  <c r="J71" i="10"/>
  <c r="K71" i="10" s="1"/>
  <c r="J67" i="10"/>
  <c r="K67" i="10" s="1"/>
  <c r="J62" i="10"/>
  <c r="K62" i="10" s="1"/>
  <c r="J61" i="10"/>
  <c r="K61" i="10" s="1"/>
  <c r="J60" i="10"/>
  <c r="K60" i="10" s="1"/>
  <c r="J55" i="10"/>
  <c r="K55" i="10" s="1"/>
  <c r="J54" i="10"/>
  <c r="K54" i="10" s="1"/>
  <c r="J52" i="10"/>
  <c r="K52" i="10" s="1"/>
  <c r="J302" i="10"/>
  <c r="J292" i="10"/>
  <c r="J284" i="10"/>
  <c r="J274" i="10"/>
  <c r="J273" i="10"/>
  <c r="J272" i="10"/>
  <c r="J271" i="10"/>
  <c r="J269" i="10"/>
  <c r="J258" i="10"/>
  <c r="J254" i="10"/>
  <c r="J251" i="10"/>
  <c r="J249" i="10"/>
  <c r="J248" i="10"/>
  <c r="J245" i="10"/>
  <c r="J242" i="10"/>
  <c r="J237" i="10"/>
  <c r="J225" i="10"/>
  <c r="J215" i="10"/>
  <c r="J212" i="10"/>
  <c r="J209" i="10"/>
  <c r="J202" i="10"/>
  <c r="J200" i="10"/>
  <c r="J198" i="10"/>
  <c r="J196" i="10"/>
  <c r="J195" i="10"/>
  <c r="J193" i="10"/>
  <c r="J191" i="10"/>
  <c r="J173" i="10"/>
  <c r="J172" i="10"/>
  <c r="J171" i="10"/>
  <c r="J167" i="10"/>
  <c r="J166" i="10"/>
  <c r="J161" i="10"/>
  <c r="J152" i="10"/>
  <c r="K152" i="10" s="1"/>
  <c r="J132" i="10"/>
  <c r="K132" i="10" s="1"/>
  <c r="J123" i="10"/>
  <c r="K123" i="10" s="1"/>
  <c r="J119" i="10"/>
  <c r="K119" i="10" s="1"/>
  <c r="J41" i="10"/>
  <c r="K41" i="10" s="1"/>
  <c r="J36" i="10"/>
  <c r="K36" i="10" s="1"/>
  <c r="J23" i="10"/>
  <c r="K23" i="10" s="1"/>
  <c r="J20" i="10"/>
  <c r="K20" i="10" s="1"/>
  <c r="J10" i="10"/>
  <c r="K10" i="10" s="1"/>
  <c r="J186" i="10"/>
  <c r="J154" i="10"/>
  <c r="J151" i="10"/>
  <c r="K151" i="10" s="1"/>
  <c r="J139" i="10"/>
  <c r="K139" i="10" s="1"/>
  <c r="J137" i="10"/>
  <c r="K137" i="10" s="1"/>
  <c r="J113" i="10"/>
  <c r="K113" i="10" s="1"/>
  <c r="J38" i="10"/>
  <c r="K38" i="10" s="1"/>
  <c r="J31" i="10"/>
  <c r="K31" i="10" s="1"/>
  <c r="J8" i="10"/>
  <c r="K8" i="10" s="1"/>
  <c r="J102" i="12"/>
  <c r="J115" i="12"/>
  <c r="K86" i="11"/>
  <c r="K85" i="11"/>
  <c r="K84" i="11"/>
  <c r="K83" i="11"/>
  <c r="K82" i="11"/>
  <c r="K80" i="11"/>
  <c r="K79" i="11"/>
  <c r="K76" i="11"/>
  <c r="K75" i="11"/>
  <c r="K74" i="11"/>
  <c r="K72" i="11"/>
  <c r="K71" i="11"/>
  <c r="K70" i="11"/>
  <c r="K69" i="11"/>
  <c r="K65" i="11"/>
  <c r="J237" i="12"/>
  <c r="J269" i="12"/>
  <c r="J305" i="12"/>
  <c r="J192" i="12"/>
  <c r="J96" i="12"/>
  <c r="J98" i="12"/>
  <c r="J272" i="12"/>
  <c r="K210" i="11"/>
  <c r="K291" i="11"/>
  <c r="K229" i="11"/>
  <c r="J354" i="10"/>
  <c r="J348" i="10"/>
  <c r="J280" i="10"/>
  <c r="J231" i="10"/>
  <c r="J208" i="10"/>
  <c r="J127" i="10"/>
  <c r="K127" i="10" s="1"/>
  <c r="J112" i="10"/>
  <c r="K112" i="10" s="1"/>
  <c r="J109" i="10"/>
  <c r="K109" i="10" s="1"/>
  <c r="J43" i="10"/>
  <c r="K43" i="10" s="1"/>
  <c r="J7" i="10"/>
  <c r="K7" i="10" s="1"/>
  <c r="J372" i="10"/>
  <c r="J360" i="10"/>
  <c r="J316" i="10"/>
  <c r="J207" i="10"/>
  <c r="J163" i="10"/>
  <c r="J130" i="10"/>
  <c r="K130" i="10" s="1"/>
  <c r="J58" i="10"/>
  <c r="K58" i="10" s="1"/>
  <c r="J342" i="10"/>
  <c r="J310" i="10"/>
  <c r="J255" i="10"/>
  <c r="J205" i="10"/>
  <c r="J189" i="10"/>
  <c r="J131" i="10"/>
  <c r="K131" i="10" s="1"/>
  <c r="J111" i="10"/>
  <c r="K111" i="10" s="1"/>
  <c r="J45" i="10"/>
  <c r="K45" i="10" s="1"/>
  <c r="J267" i="10"/>
  <c r="J159" i="10"/>
  <c r="J143" i="10"/>
  <c r="K143" i="10" s="1"/>
  <c r="J120" i="10"/>
  <c r="K120" i="10" s="1"/>
  <c r="J319" i="10"/>
  <c r="J286" i="10"/>
  <c r="J256" i="10"/>
  <c r="J250" i="10"/>
  <c r="J229" i="10"/>
  <c r="J226" i="10"/>
  <c r="J188" i="10"/>
  <c r="J157" i="10"/>
  <c r="J108" i="10"/>
  <c r="K108" i="10" s="1"/>
  <c r="J25" i="10"/>
  <c r="K25" i="10" s="1"/>
  <c r="J221" i="10"/>
  <c r="J35" i="10"/>
  <c r="K35" i="10" s="1"/>
  <c r="J376" i="10"/>
  <c r="J364" i="10"/>
  <c r="J358" i="10"/>
  <c r="J347" i="10"/>
  <c r="J322" i="10"/>
  <c r="J230" i="10"/>
  <c r="J118" i="10"/>
  <c r="K118" i="10" s="1"/>
  <c r="J330" i="10"/>
  <c r="J318" i="10"/>
  <c r="J239" i="10"/>
  <c r="J156" i="10"/>
  <c r="J49" i="10"/>
  <c r="K49" i="10" s="1"/>
  <c r="J17" i="10"/>
  <c r="K17" i="10" s="1"/>
  <c r="J371" i="10"/>
  <c r="J368" i="10"/>
  <c r="J365" i="10"/>
  <c r="J363" i="10"/>
  <c r="J362" i="10"/>
  <c r="J361" i="10"/>
  <c r="J359" i="10"/>
  <c r="J353" i="10"/>
  <c r="J352" i="10"/>
  <c r="J351" i="10"/>
  <c r="J349" i="10"/>
  <c r="J346" i="10"/>
  <c r="J345" i="10"/>
  <c r="J339" i="10"/>
  <c r="J334" i="10"/>
  <c r="J331" i="10"/>
  <c r="J328" i="10"/>
  <c r="J327" i="10"/>
  <c r="J324" i="10"/>
  <c r="J321" i="10"/>
  <c r="J313" i="10"/>
  <c r="J312" i="10"/>
  <c r="J306" i="10"/>
  <c r="J301" i="10"/>
  <c r="J297" i="10"/>
  <c r="J290" i="10"/>
  <c r="J287" i="10"/>
  <c r="J281" i="10"/>
  <c r="J279" i="10"/>
  <c r="J270" i="10"/>
  <c r="J268" i="10"/>
  <c r="J265" i="10"/>
  <c r="J261" i="10"/>
  <c r="J253" i="10"/>
  <c r="J247" i="10"/>
  <c r="J241" i="10"/>
  <c r="J232" i="10"/>
  <c r="J227" i="10"/>
  <c r="J211" i="10"/>
  <c r="J197" i="10"/>
  <c r="J190" i="10"/>
  <c r="J184" i="10"/>
  <c r="J182" i="10"/>
  <c r="J180" i="10"/>
  <c r="J177" i="10"/>
  <c r="J168" i="10"/>
  <c r="J162" i="10"/>
  <c r="J147" i="10"/>
  <c r="K147" i="10" s="1"/>
  <c r="J145" i="10"/>
  <c r="K145" i="10" s="1"/>
  <c r="J135" i="10"/>
  <c r="K135" i="10" s="1"/>
  <c r="J128" i="10"/>
  <c r="K128" i="10" s="1"/>
  <c r="J126" i="10"/>
  <c r="K126" i="10" s="1"/>
  <c r="J122" i="10"/>
  <c r="K122" i="10" s="1"/>
  <c r="J117" i="10"/>
  <c r="K117" i="10" s="1"/>
  <c r="J26" i="10"/>
  <c r="K26" i="10" s="1"/>
  <c r="J21" i="10"/>
  <c r="K21" i="10" s="1"/>
  <c r="J15" i="10"/>
  <c r="K15" i="10" s="1"/>
  <c r="J176" i="10"/>
  <c r="J370" i="10"/>
  <c r="J355" i="10"/>
  <c r="J344" i="10"/>
  <c r="J336" i="10"/>
  <c r="J309" i="10"/>
  <c r="J308" i="10"/>
  <c r="J296" i="10"/>
  <c r="J288" i="10"/>
  <c r="J283" i="10"/>
  <c r="J278" i="10"/>
  <c r="J275" i="10"/>
  <c r="J259" i="10"/>
  <c r="J243" i="10"/>
  <c r="J238" i="10"/>
  <c r="J236" i="10"/>
  <c r="J234" i="10"/>
  <c r="J222" i="10"/>
  <c r="J219" i="10"/>
  <c r="J178" i="10"/>
  <c r="J175" i="10"/>
  <c r="J141" i="10"/>
  <c r="K141" i="10" s="1"/>
  <c r="J136" i="10"/>
  <c r="K136" i="10" s="1"/>
  <c r="J134" i="10"/>
  <c r="K134" i="10" s="1"/>
  <c r="J129" i="10"/>
  <c r="K129" i="10" s="1"/>
  <c r="J116" i="10"/>
  <c r="K116" i="10" s="1"/>
  <c r="J40" i="10"/>
  <c r="K40" i="10" s="1"/>
  <c r="J14" i="10"/>
  <c r="K14" i="10" s="1"/>
  <c r="J6" i="10"/>
  <c r="K6" i="10" s="1"/>
  <c r="J257" i="10"/>
  <c r="J240" i="10"/>
  <c r="J220" i="10"/>
  <c r="J216" i="10"/>
  <c r="J165" i="10"/>
  <c r="J149" i="10"/>
  <c r="K149" i="10" s="1"/>
  <c r="J394" i="10"/>
  <c r="J374" i="10"/>
  <c r="J369" i="10"/>
  <c r="J367" i="10"/>
  <c r="J366" i="10"/>
  <c r="J357" i="10"/>
  <c r="J356" i="10"/>
  <c r="J343" i="10"/>
  <c r="J341" i="10"/>
  <c r="J340" i="10"/>
  <c r="J326" i="10"/>
  <c r="J307" i="10"/>
  <c r="J303" i="10"/>
  <c r="J300" i="10"/>
  <c r="J298" i="10"/>
  <c r="J295" i="10"/>
  <c r="J293" i="10"/>
  <c r="J291" i="10"/>
  <c r="J289" i="10"/>
  <c r="J282" i="10"/>
  <c r="J277" i="10"/>
  <c r="J266" i="10"/>
  <c r="J263" i="10"/>
  <c r="J262" i="10"/>
  <c r="J260" i="10"/>
  <c r="J252" i="10"/>
  <c r="J246" i="10"/>
  <c r="J244" i="10"/>
  <c r="J233" i="10"/>
  <c r="J228" i="10"/>
  <c r="J217" i="10"/>
  <c r="J214" i="10"/>
  <c r="J210" i="10"/>
  <c r="J206" i="10"/>
  <c r="J201" i="10"/>
  <c r="J199" i="10"/>
  <c r="J194" i="10"/>
  <c r="J192" i="10"/>
  <c r="J187" i="10"/>
  <c r="J183" i="10"/>
  <c r="J181" i="10"/>
  <c r="J179" i="10"/>
  <c r="J174" i="10"/>
  <c r="J170" i="10"/>
  <c r="J169" i="10"/>
  <c r="J164" i="10"/>
  <c r="J160" i="10"/>
  <c r="J153" i="10"/>
  <c r="K153" i="10" s="1"/>
  <c r="J150" i="10"/>
  <c r="K150" i="10" s="1"/>
  <c r="J148" i="10"/>
  <c r="K148" i="10" s="1"/>
  <c r="J142" i="10"/>
  <c r="K142" i="10" s="1"/>
  <c r="J133" i="10"/>
  <c r="K133" i="10" s="1"/>
  <c r="J121" i="10"/>
  <c r="K121" i="10" s="1"/>
  <c r="J115" i="10"/>
  <c r="K115" i="10" s="1"/>
  <c r="J110" i="10"/>
  <c r="K110" i="10" s="1"/>
  <c r="J47" i="10"/>
  <c r="K47" i="10" s="1"/>
  <c r="J39" i="10"/>
  <c r="K39" i="10" s="1"/>
  <c r="J30" i="10"/>
  <c r="K30" i="10" s="1"/>
  <c r="J24" i="10"/>
  <c r="K24" i="10" s="1"/>
  <c r="J18" i="10"/>
  <c r="K18" i="10" s="1"/>
  <c r="J12" i="10"/>
  <c r="K12" i="10" s="1"/>
  <c r="I1102" i="10"/>
  <c r="H1102" i="10"/>
  <c r="I1101" i="10"/>
  <c r="H1101" i="10"/>
  <c r="I1100" i="10"/>
  <c r="H1100" i="10"/>
  <c r="I1099" i="10"/>
  <c r="H1099" i="10"/>
  <c r="I1098" i="10"/>
  <c r="H1098" i="10"/>
  <c r="I1097" i="10"/>
  <c r="H1097" i="10"/>
  <c r="I1096" i="10"/>
  <c r="H1096" i="10"/>
  <c r="I1095" i="10"/>
  <c r="H1095" i="10"/>
  <c r="I1094" i="10"/>
  <c r="H1094" i="10"/>
  <c r="I1093" i="10"/>
  <c r="H1093" i="10"/>
  <c r="I1092" i="10"/>
  <c r="H1092" i="10"/>
  <c r="I1091" i="10"/>
  <c r="H1091" i="10"/>
  <c r="I1090" i="10"/>
  <c r="H1090" i="10"/>
  <c r="I1089" i="10"/>
  <c r="H1089" i="10"/>
  <c r="I1088" i="10"/>
  <c r="H1088" i="10"/>
  <c r="I1087" i="10"/>
  <c r="H1087" i="10"/>
  <c r="I1086" i="10"/>
  <c r="H1086" i="10"/>
  <c r="I1085" i="10"/>
  <c r="H1085" i="10"/>
  <c r="I1084" i="10"/>
  <c r="H1084" i="10"/>
  <c r="I1083" i="10"/>
  <c r="H1083" i="10"/>
  <c r="I1082" i="10"/>
  <c r="H1082" i="10"/>
  <c r="I1081" i="10"/>
  <c r="H1081" i="10"/>
  <c r="I1080" i="10"/>
  <c r="H1080" i="10"/>
  <c r="I1079" i="10"/>
  <c r="H1079" i="10"/>
  <c r="I1078" i="10"/>
  <c r="H1078" i="10"/>
  <c r="I1077" i="10"/>
  <c r="H1077" i="10"/>
  <c r="I1076" i="10"/>
  <c r="H1076" i="10"/>
  <c r="I1075" i="10"/>
  <c r="H1075" i="10"/>
  <c r="I1074" i="10"/>
  <c r="H1074" i="10"/>
  <c r="I1073" i="10"/>
  <c r="H1073" i="10"/>
  <c r="I1072" i="10"/>
  <c r="H1072" i="10"/>
  <c r="I1071" i="10"/>
  <c r="H1071" i="10"/>
  <c r="I1070" i="10"/>
  <c r="H1070" i="10"/>
  <c r="I1069" i="10"/>
  <c r="H1069" i="10"/>
  <c r="I1068" i="10"/>
  <c r="H1068" i="10"/>
  <c r="I1067" i="10"/>
  <c r="H1067" i="10"/>
  <c r="I1066" i="10"/>
  <c r="H1066" i="10"/>
  <c r="I1065" i="10"/>
  <c r="H1065" i="10"/>
  <c r="I1064" i="10"/>
  <c r="H1064" i="10"/>
  <c r="I1063" i="10"/>
  <c r="H1063" i="10"/>
  <c r="I1062" i="10"/>
  <c r="H1062" i="10"/>
  <c r="I1061" i="10"/>
  <c r="H1061" i="10"/>
  <c r="I1060" i="10"/>
  <c r="H1060" i="10"/>
  <c r="I1059" i="10"/>
  <c r="H1059" i="10"/>
  <c r="I1058" i="10"/>
  <c r="H1058" i="10"/>
  <c r="I1057" i="10"/>
  <c r="H1057" i="10"/>
  <c r="I1056" i="10"/>
  <c r="H1056" i="10"/>
  <c r="I1055" i="10"/>
  <c r="H1055" i="10"/>
  <c r="I1054" i="10"/>
  <c r="H1054" i="10"/>
  <c r="I1053" i="10"/>
  <c r="H1053" i="10"/>
  <c r="I1052" i="10"/>
  <c r="H1052" i="10"/>
  <c r="I1051" i="10"/>
  <c r="H1051" i="10"/>
  <c r="I1050" i="10"/>
  <c r="H1050" i="10"/>
  <c r="I1049" i="10"/>
  <c r="H1049" i="10"/>
  <c r="I1048" i="10"/>
  <c r="H1048" i="10"/>
  <c r="I1047" i="10"/>
  <c r="H1047" i="10"/>
  <c r="I1046" i="10"/>
  <c r="H1046" i="10"/>
  <c r="I1045" i="10"/>
  <c r="H1045" i="10"/>
  <c r="I1044" i="10"/>
  <c r="H1044" i="10"/>
  <c r="I1043" i="10"/>
  <c r="H1043" i="10"/>
  <c r="I1042" i="10"/>
  <c r="H1042" i="10"/>
  <c r="I1041" i="10"/>
  <c r="H1041" i="10"/>
  <c r="I1040" i="10"/>
  <c r="H1040" i="10"/>
  <c r="I1039" i="10"/>
  <c r="H1039" i="10"/>
  <c r="I1038" i="10"/>
  <c r="H1038" i="10"/>
  <c r="I1037" i="10"/>
  <c r="H1037" i="10"/>
  <c r="I1036" i="10"/>
  <c r="H1036" i="10"/>
  <c r="I1035" i="10"/>
  <c r="H1035" i="10"/>
  <c r="I1034" i="10"/>
  <c r="H1034" i="10"/>
  <c r="I1033" i="10"/>
  <c r="H1033" i="10"/>
  <c r="I1032" i="10"/>
  <c r="H1032" i="10"/>
  <c r="I1031" i="10"/>
  <c r="H1031" i="10"/>
  <c r="I1030" i="10"/>
  <c r="H1030" i="10"/>
  <c r="I1029" i="10"/>
  <c r="H1029" i="10"/>
  <c r="I1028" i="10"/>
  <c r="H1028" i="10"/>
  <c r="I1027" i="10"/>
  <c r="H1027" i="10"/>
  <c r="I1026" i="10"/>
  <c r="H1026" i="10"/>
  <c r="I1025" i="10"/>
  <c r="H1025" i="10"/>
  <c r="I1024" i="10"/>
  <c r="H1024" i="10"/>
  <c r="I1023" i="10"/>
  <c r="H1023" i="10"/>
  <c r="I1022" i="10"/>
  <c r="H1022" i="10"/>
  <c r="I1021" i="10"/>
  <c r="H1021" i="10"/>
  <c r="I1020" i="10"/>
  <c r="H1020" i="10"/>
  <c r="I1019" i="10"/>
  <c r="H1019" i="10"/>
  <c r="I1018" i="10"/>
  <c r="H1018" i="10"/>
  <c r="I1017" i="10"/>
  <c r="H1017" i="10"/>
  <c r="I1016" i="10"/>
  <c r="H1016" i="10"/>
  <c r="I1015" i="10"/>
  <c r="H1015" i="10"/>
  <c r="I1014" i="10"/>
  <c r="H1014" i="10"/>
  <c r="I1013" i="10"/>
  <c r="H1013" i="10"/>
  <c r="I1012" i="10"/>
  <c r="H1012" i="10"/>
  <c r="I1011" i="10"/>
  <c r="H1011" i="10"/>
  <c r="I1010" i="10"/>
  <c r="H1010" i="10"/>
  <c r="I1009" i="10"/>
  <c r="H1009" i="10"/>
  <c r="I1008" i="10"/>
  <c r="H1008" i="10"/>
  <c r="I1007" i="10"/>
  <c r="H1007" i="10"/>
  <c r="I1006" i="10"/>
  <c r="H1006" i="10"/>
  <c r="I1005" i="10"/>
  <c r="H1005" i="10"/>
  <c r="I1004" i="10"/>
  <c r="H1004" i="10"/>
  <c r="I1003" i="10"/>
  <c r="H1003" i="10"/>
  <c r="I1002" i="10"/>
  <c r="H1002" i="10"/>
  <c r="I1001" i="10"/>
  <c r="H1001" i="10"/>
  <c r="I1000" i="10"/>
  <c r="H1000" i="10"/>
  <c r="I999" i="10"/>
  <c r="H999" i="10"/>
  <c r="I998" i="10"/>
  <c r="H998" i="10"/>
  <c r="I997" i="10"/>
  <c r="H997" i="10"/>
  <c r="I996" i="10"/>
  <c r="H996" i="10"/>
  <c r="I995" i="10"/>
  <c r="H995" i="10"/>
  <c r="I994" i="10"/>
  <c r="H994" i="10"/>
  <c r="I993" i="10"/>
  <c r="H993" i="10"/>
  <c r="I992" i="10"/>
  <c r="H992" i="10"/>
  <c r="I991" i="10"/>
  <c r="H991" i="10"/>
  <c r="I990" i="10"/>
  <c r="H990" i="10"/>
  <c r="I989" i="10"/>
  <c r="H989" i="10"/>
  <c r="I988" i="10"/>
  <c r="H988" i="10"/>
  <c r="I987" i="10"/>
  <c r="H987" i="10"/>
  <c r="I986" i="10"/>
  <c r="H986" i="10"/>
  <c r="I985" i="10"/>
  <c r="H985" i="10"/>
  <c r="I984" i="10"/>
  <c r="H984" i="10"/>
  <c r="I983" i="10"/>
  <c r="H983" i="10"/>
  <c r="I982" i="10"/>
  <c r="H982" i="10"/>
  <c r="I981" i="10"/>
  <c r="H981" i="10"/>
  <c r="I980" i="10"/>
  <c r="H980" i="10"/>
  <c r="I979" i="10"/>
  <c r="H979" i="10"/>
  <c r="I978" i="10"/>
  <c r="H978" i="10"/>
  <c r="I977" i="10"/>
  <c r="H977" i="10"/>
  <c r="I976" i="10"/>
  <c r="H976" i="10"/>
  <c r="I975" i="10"/>
  <c r="H975" i="10"/>
  <c r="I974" i="10"/>
  <c r="H974" i="10"/>
  <c r="I973" i="10"/>
  <c r="H973" i="10"/>
  <c r="I972" i="10"/>
  <c r="H972" i="10"/>
  <c r="I971" i="10"/>
  <c r="H971" i="10"/>
  <c r="I970" i="10"/>
  <c r="H970" i="10"/>
  <c r="I969" i="10"/>
  <c r="H969" i="10"/>
  <c r="I968" i="10"/>
  <c r="H968" i="10"/>
  <c r="I967" i="10"/>
  <c r="H967" i="10"/>
  <c r="I966" i="10"/>
  <c r="H966" i="10"/>
  <c r="I965" i="10"/>
  <c r="H965" i="10"/>
  <c r="I964" i="10"/>
  <c r="H964" i="10"/>
  <c r="I963" i="10"/>
  <c r="H963" i="10"/>
  <c r="I962" i="10"/>
  <c r="H962" i="10"/>
  <c r="I961" i="10"/>
  <c r="H961" i="10"/>
  <c r="I960" i="10"/>
  <c r="H960" i="10"/>
  <c r="I959" i="10"/>
  <c r="H959" i="10"/>
  <c r="I958" i="10"/>
  <c r="H958" i="10"/>
  <c r="I957" i="10"/>
  <c r="H957" i="10"/>
  <c r="I956" i="10"/>
  <c r="H956" i="10"/>
  <c r="I955" i="10"/>
  <c r="H955" i="10"/>
  <c r="I954" i="10"/>
  <c r="H954" i="10"/>
  <c r="I953" i="10"/>
  <c r="H953" i="10"/>
  <c r="I952" i="10"/>
  <c r="H952" i="10"/>
  <c r="I951" i="10"/>
  <c r="H951" i="10"/>
  <c r="I950" i="10"/>
  <c r="H950" i="10"/>
  <c r="I949" i="10"/>
  <c r="H949" i="10"/>
  <c r="I948" i="10"/>
  <c r="H948" i="10"/>
  <c r="I947" i="10"/>
  <c r="H947" i="10"/>
  <c r="I946" i="10"/>
  <c r="H946" i="10"/>
  <c r="I945" i="10"/>
  <c r="H945" i="10"/>
  <c r="I944" i="10"/>
  <c r="H944" i="10"/>
  <c r="I943" i="10"/>
  <c r="H943" i="10"/>
  <c r="I942" i="10"/>
  <c r="H942" i="10"/>
  <c r="I941" i="10"/>
  <c r="H941" i="10"/>
  <c r="I940" i="10"/>
  <c r="H940" i="10"/>
  <c r="I939" i="10"/>
  <c r="H939" i="10"/>
  <c r="I938" i="10"/>
  <c r="H938" i="10"/>
  <c r="I937" i="10"/>
  <c r="H937" i="10"/>
  <c r="I936" i="10"/>
  <c r="H936" i="10"/>
  <c r="I935" i="10"/>
  <c r="H935" i="10"/>
  <c r="I934" i="10"/>
  <c r="H934" i="10"/>
  <c r="I933" i="10"/>
  <c r="H933" i="10"/>
  <c r="I932" i="10"/>
  <c r="H932" i="10"/>
  <c r="I931" i="10"/>
  <c r="H931" i="10"/>
  <c r="I930" i="10"/>
  <c r="H930" i="10"/>
  <c r="I929" i="10"/>
  <c r="H929" i="10"/>
  <c r="I928" i="10"/>
  <c r="H928" i="10"/>
  <c r="I927" i="10"/>
  <c r="H927" i="10"/>
  <c r="I926" i="10"/>
  <c r="H926" i="10"/>
  <c r="I925" i="10"/>
  <c r="H925" i="10"/>
  <c r="I924" i="10"/>
  <c r="H924" i="10"/>
  <c r="I923" i="10"/>
  <c r="H923" i="10"/>
  <c r="I922" i="10"/>
  <c r="H922" i="10"/>
  <c r="I921" i="10"/>
  <c r="H921" i="10"/>
  <c r="I920" i="10"/>
  <c r="H920" i="10"/>
  <c r="I919" i="10"/>
  <c r="H919" i="10"/>
  <c r="I918" i="10"/>
  <c r="H918" i="10"/>
  <c r="I917" i="10"/>
  <c r="H917" i="10"/>
  <c r="I916" i="10"/>
  <c r="H916" i="10"/>
  <c r="I915" i="10"/>
  <c r="H915" i="10"/>
  <c r="I914" i="10"/>
  <c r="H914" i="10"/>
  <c r="I913" i="10"/>
  <c r="H913" i="10"/>
  <c r="I912" i="10"/>
  <c r="H912" i="10"/>
  <c r="I911" i="10"/>
  <c r="H911" i="10"/>
  <c r="I910" i="10"/>
  <c r="H910" i="10"/>
  <c r="I909" i="10"/>
  <c r="H909" i="10"/>
  <c r="I908" i="10"/>
  <c r="H908" i="10"/>
  <c r="I907" i="10"/>
  <c r="H907" i="10"/>
  <c r="I906" i="10"/>
  <c r="H906" i="10"/>
  <c r="I905" i="10"/>
  <c r="H905" i="10"/>
  <c r="I904" i="10"/>
  <c r="H904" i="10"/>
  <c r="I903" i="10"/>
  <c r="H903" i="10"/>
  <c r="I902" i="10"/>
  <c r="H902" i="10"/>
  <c r="I901" i="10"/>
  <c r="H901" i="10"/>
  <c r="I900" i="10"/>
  <c r="H900" i="10"/>
  <c r="I899" i="10"/>
  <c r="H899" i="10"/>
  <c r="I898" i="10"/>
  <c r="H898" i="10"/>
  <c r="I897" i="10"/>
  <c r="H897" i="10"/>
  <c r="I896" i="10"/>
  <c r="H896" i="10"/>
  <c r="I895" i="10"/>
  <c r="H895" i="10"/>
  <c r="I894" i="10"/>
  <c r="H894" i="10"/>
  <c r="I893" i="10"/>
  <c r="H893" i="10"/>
  <c r="I892" i="10"/>
  <c r="H892" i="10"/>
  <c r="I891" i="10"/>
  <c r="H891" i="10"/>
  <c r="I890" i="10"/>
  <c r="H890" i="10"/>
  <c r="I889" i="10"/>
  <c r="H889" i="10"/>
  <c r="I888" i="10"/>
  <c r="H888" i="10"/>
  <c r="I887" i="10"/>
  <c r="H887" i="10"/>
  <c r="I886" i="10"/>
  <c r="H886" i="10"/>
  <c r="I885" i="10"/>
  <c r="H885" i="10"/>
  <c r="I884" i="10"/>
  <c r="H884" i="10"/>
  <c r="I883" i="10"/>
  <c r="H883" i="10"/>
  <c r="I882" i="10"/>
  <c r="H882" i="10"/>
  <c r="I881" i="10"/>
  <c r="H881" i="10"/>
  <c r="I880" i="10"/>
  <c r="H880" i="10"/>
  <c r="I879" i="10"/>
  <c r="H879" i="10"/>
  <c r="I878" i="10"/>
  <c r="H878" i="10"/>
  <c r="I877" i="10"/>
  <c r="H877" i="10"/>
  <c r="I876" i="10"/>
  <c r="H876" i="10"/>
  <c r="I875" i="10"/>
  <c r="H875" i="10"/>
  <c r="I874" i="10"/>
  <c r="H874" i="10"/>
  <c r="I873" i="10"/>
  <c r="H873" i="10"/>
  <c r="I872" i="10"/>
  <c r="H872" i="10"/>
  <c r="I871" i="10"/>
  <c r="H871" i="10"/>
  <c r="I870" i="10"/>
  <c r="H870" i="10"/>
  <c r="I869" i="10"/>
  <c r="H869" i="10"/>
  <c r="I868" i="10"/>
  <c r="H868" i="10"/>
  <c r="I867" i="10"/>
  <c r="H867" i="10"/>
  <c r="I866" i="10"/>
  <c r="H866" i="10"/>
  <c r="I865" i="10"/>
  <c r="H865" i="10"/>
  <c r="I864" i="10"/>
  <c r="H864" i="10"/>
  <c r="I863" i="10"/>
  <c r="H863" i="10"/>
  <c r="I862" i="10"/>
  <c r="H862" i="10"/>
  <c r="I861" i="10"/>
  <c r="H861" i="10"/>
  <c r="I860" i="10"/>
  <c r="H860" i="10"/>
  <c r="I859" i="10"/>
  <c r="H859" i="10"/>
  <c r="I858" i="10"/>
  <c r="H858" i="10"/>
  <c r="I857" i="10"/>
  <c r="H857" i="10"/>
  <c r="I856" i="10"/>
  <c r="H856" i="10"/>
  <c r="I855" i="10"/>
  <c r="H855" i="10"/>
  <c r="I854" i="10"/>
  <c r="H854" i="10"/>
  <c r="I853" i="10"/>
  <c r="H853" i="10"/>
  <c r="I852" i="10"/>
  <c r="H852" i="10"/>
  <c r="I851" i="10"/>
  <c r="H851" i="10"/>
  <c r="I850" i="10"/>
  <c r="H850" i="10"/>
  <c r="I849" i="10"/>
  <c r="H849" i="10"/>
  <c r="I848" i="10"/>
  <c r="H848" i="10"/>
  <c r="I847" i="10"/>
  <c r="H847" i="10"/>
  <c r="I846" i="10"/>
  <c r="H846" i="10"/>
  <c r="I845" i="10"/>
  <c r="H845" i="10"/>
  <c r="I844" i="10"/>
  <c r="H844" i="10"/>
  <c r="I843" i="10"/>
  <c r="H843" i="10"/>
  <c r="I842" i="10"/>
  <c r="H842" i="10"/>
  <c r="I841" i="10"/>
  <c r="H841" i="10"/>
  <c r="I840" i="10"/>
  <c r="H840" i="10"/>
  <c r="I839" i="10"/>
  <c r="H839" i="10"/>
  <c r="I838" i="10"/>
  <c r="H838" i="10"/>
  <c r="I837" i="10"/>
  <c r="H837" i="10"/>
  <c r="I836" i="10"/>
  <c r="H836" i="10"/>
  <c r="I835" i="10"/>
  <c r="H835" i="10"/>
  <c r="I834" i="10"/>
  <c r="H834" i="10"/>
  <c r="I833" i="10"/>
  <c r="H833" i="10"/>
  <c r="I832" i="10"/>
  <c r="H832" i="10"/>
  <c r="I831" i="10"/>
  <c r="H831" i="10"/>
  <c r="I830" i="10"/>
  <c r="H830" i="10"/>
  <c r="I829" i="10"/>
  <c r="H829" i="10"/>
  <c r="I828" i="10"/>
  <c r="H828" i="10"/>
  <c r="I827" i="10"/>
  <c r="H827" i="10"/>
  <c r="I826" i="10"/>
  <c r="H826" i="10"/>
  <c r="I825" i="10"/>
  <c r="H825" i="10"/>
  <c r="I824" i="10"/>
  <c r="H824" i="10"/>
  <c r="I823" i="10"/>
  <c r="H823" i="10"/>
  <c r="I822" i="10"/>
  <c r="H822" i="10"/>
  <c r="I821" i="10"/>
  <c r="H821" i="10"/>
  <c r="I820" i="10"/>
  <c r="H820" i="10"/>
  <c r="I819" i="10"/>
  <c r="H819" i="10"/>
  <c r="I818" i="10"/>
  <c r="H818" i="10"/>
  <c r="I817" i="10"/>
  <c r="H817" i="10"/>
  <c r="I816" i="10"/>
  <c r="H816" i="10"/>
  <c r="I815" i="10"/>
  <c r="H815" i="10"/>
  <c r="I814" i="10"/>
  <c r="H814" i="10"/>
  <c r="I813" i="10"/>
  <c r="H813" i="10"/>
  <c r="I812" i="10"/>
  <c r="H812" i="10"/>
  <c r="I811" i="10"/>
  <c r="H811" i="10"/>
  <c r="I810" i="10"/>
  <c r="H810" i="10"/>
  <c r="I809" i="10"/>
  <c r="H809" i="10"/>
  <c r="I808" i="10"/>
  <c r="H808" i="10"/>
  <c r="I807" i="10"/>
  <c r="H807" i="10"/>
  <c r="I806" i="10"/>
  <c r="H806" i="10"/>
  <c r="I805" i="10"/>
  <c r="H805" i="10"/>
  <c r="I804" i="10"/>
  <c r="H804" i="10"/>
  <c r="I803" i="10"/>
  <c r="H803" i="10"/>
  <c r="I802" i="10"/>
  <c r="H802" i="10"/>
  <c r="I801" i="10"/>
  <c r="H801" i="10"/>
  <c r="I800" i="10"/>
  <c r="H800" i="10"/>
  <c r="I799" i="10"/>
  <c r="H799" i="10"/>
  <c r="I798" i="10"/>
  <c r="H798" i="10"/>
  <c r="I797" i="10"/>
  <c r="H797" i="10"/>
  <c r="I796" i="10"/>
  <c r="H796" i="10"/>
  <c r="I795" i="10"/>
  <c r="H795" i="10"/>
  <c r="I794" i="10"/>
  <c r="H794" i="10"/>
  <c r="I793" i="10"/>
  <c r="H793" i="10"/>
  <c r="I792" i="10"/>
  <c r="H792" i="10"/>
  <c r="I791" i="10"/>
  <c r="H791" i="10"/>
  <c r="I790" i="10"/>
  <c r="H790" i="10"/>
  <c r="I789" i="10"/>
  <c r="H789" i="10"/>
  <c r="I788" i="10"/>
  <c r="H788" i="10"/>
  <c r="I787" i="10"/>
  <c r="H787" i="10"/>
  <c r="I786" i="10"/>
  <c r="H786" i="10"/>
  <c r="I785" i="10"/>
  <c r="H785" i="10"/>
  <c r="I784" i="10"/>
  <c r="H784" i="10"/>
  <c r="I783" i="10"/>
  <c r="H783" i="10"/>
  <c r="I782" i="10"/>
  <c r="H782" i="10"/>
  <c r="I781" i="10"/>
  <c r="H781" i="10"/>
  <c r="I780" i="10"/>
  <c r="H780" i="10"/>
  <c r="I779" i="10"/>
  <c r="H779" i="10"/>
  <c r="I778" i="10"/>
  <c r="H778" i="10"/>
  <c r="I777" i="10"/>
  <c r="H777" i="10"/>
  <c r="I776" i="10"/>
  <c r="H776" i="10"/>
  <c r="I775" i="10"/>
  <c r="H775" i="10"/>
  <c r="I774" i="10"/>
  <c r="H774" i="10"/>
  <c r="I773" i="10"/>
  <c r="H773" i="10"/>
  <c r="I772" i="10"/>
  <c r="H772" i="10"/>
  <c r="I771" i="10"/>
  <c r="H771" i="10"/>
  <c r="I770" i="10"/>
  <c r="H770" i="10"/>
  <c r="I769" i="10"/>
  <c r="H769" i="10"/>
  <c r="I768" i="10"/>
  <c r="H768" i="10"/>
  <c r="I767" i="10"/>
  <c r="H767" i="10"/>
  <c r="I766" i="10"/>
  <c r="H766" i="10"/>
  <c r="I765" i="10"/>
  <c r="H765" i="10"/>
  <c r="I764" i="10"/>
  <c r="H764" i="10"/>
  <c r="I763" i="10"/>
  <c r="H763" i="10"/>
  <c r="I762" i="10"/>
  <c r="H762" i="10"/>
  <c r="I761" i="10"/>
  <c r="H761" i="10"/>
  <c r="I760" i="10"/>
  <c r="H760" i="10"/>
  <c r="I759" i="10"/>
  <c r="H759" i="10"/>
  <c r="I758" i="10"/>
  <c r="H758" i="10"/>
  <c r="I757" i="10"/>
  <c r="H757" i="10"/>
  <c r="I756" i="10"/>
  <c r="H756" i="10"/>
  <c r="I755" i="10"/>
  <c r="H755" i="10"/>
  <c r="I754" i="10"/>
  <c r="H754" i="10"/>
  <c r="I753" i="10"/>
  <c r="H753" i="10"/>
  <c r="I752" i="10"/>
  <c r="H752" i="10"/>
  <c r="I751" i="10"/>
  <c r="H751" i="10"/>
  <c r="I750" i="10"/>
  <c r="H750" i="10"/>
  <c r="I749" i="10"/>
  <c r="H749" i="10"/>
  <c r="I748" i="10"/>
  <c r="H748" i="10"/>
  <c r="I747" i="10"/>
  <c r="H747" i="10"/>
  <c r="I746" i="10"/>
  <c r="H746" i="10"/>
  <c r="I745" i="10"/>
  <c r="H745" i="10"/>
  <c r="I744" i="10"/>
  <c r="H744" i="10"/>
  <c r="I743" i="10"/>
  <c r="H743" i="10"/>
  <c r="I742" i="10"/>
  <c r="H742" i="10"/>
  <c r="I741" i="10"/>
  <c r="H741" i="10"/>
  <c r="I740" i="10"/>
  <c r="H740" i="10"/>
  <c r="I739" i="10"/>
  <c r="H739" i="10"/>
  <c r="I738" i="10"/>
  <c r="H738" i="10"/>
  <c r="I737" i="10"/>
  <c r="H737" i="10"/>
  <c r="I736" i="10"/>
  <c r="H736" i="10"/>
  <c r="I735" i="10"/>
  <c r="H735" i="10"/>
  <c r="I734" i="10"/>
  <c r="H734" i="10"/>
  <c r="I733" i="10"/>
  <c r="H733" i="10"/>
  <c r="I732" i="10"/>
  <c r="H732" i="10"/>
  <c r="I731" i="10"/>
  <c r="H731" i="10"/>
  <c r="I730" i="10"/>
  <c r="H730" i="10"/>
  <c r="I729" i="10"/>
  <c r="H729" i="10"/>
  <c r="I728" i="10"/>
  <c r="H728" i="10"/>
  <c r="I727" i="10"/>
  <c r="H727" i="10"/>
  <c r="I726" i="10"/>
  <c r="H726" i="10"/>
  <c r="I725" i="10"/>
  <c r="H725" i="10"/>
  <c r="I724" i="10"/>
  <c r="H724" i="10"/>
  <c r="I723" i="10"/>
  <c r="H723" i="10"/>
  <c r="I722" i="10"/>
  <c r="H722" i="10"/>
  <c r="I721" i="10"/>
  <c r="H721" i="10"/>
  <c r="I720" i="10"/>
  <c r="H720" i="10"/>
  <c r="I719" i="10"/>
  <c r="H719" i="10"/>
  <c r="I718" i="10"/>
  <c r="H718" i="10"/>
  <c r="I717" i="10"/>
  <c r="H717" i="10"/>
  <c r="I716" i="10"/>
  <c r="H716" i="10"/>
  <c r="I715" i="10"/>
  <c r="H715" i="10"/>
  <c r="I714" i="10"/>
  <c r="H714" i="10"/>
  <c r="I713" i="10"/>
  <c r="H713" i="10"/>
  <c r="I712" i="10"/>
  <c r="H712" i="10"/>
  <c r="I711" i="10"/>
  <c r="H711" i="10"/>
  <c r="I710" i="10"/>
  <c r="H710" i="10"/>
  <c r="I709" i="10"/>
  <c r="H709" i="10"/>
  <c r="I708" i="10"/>
  <c r="H708" i="10"/>
  <c r="I707" i="10"/>
  <c r="H707" i="10"/>
  <c r="I706" i="10"/>
  <c r="H706" i="10"/>
  <c r="I705" i="10"/>
  <c r="H705" i="10"/>
  <c r="I704" i="10"/>
  <c r="H704" i="10"/>
  <c r="I703" i="10"/>
  <c r="H703" i="10"/>
  <c r="I702" i="10"/>
  <c r="H702" i="10"/>
  <c r="I701" i="10"/>
  <c r="H701" i="10"/>
  <c r="I700" i="10"/>
  <c r="H700" i="10"/>
  <c r="I699" i="10"/>
  <c r="H699" i="10"/>
  <c r="I698" i="10"/>
  <c r="H698" i="10"/>
  <c r="I697" i="10"/>
  <c r="H697" i="10"/>
  <c r="I696" i="10"/>
  <c r="H696" i="10"/>
  <c r="I695" i="10"/>
  <c r="H695" i="10"/>
  <c r="I694" i="10"/>
  <c r="H694" i="10"/>
  <c r="I693" i="10"/>
  <c r="H693" i="10"/>
  <c r="I692" i="10"/>
  <c r="H692" i="10"/>
  <c r="I691" i="10"/>
  <c r="H691" i="10"/>
  <c r="I690" i="10"/>
  <c r="H690" i="10"/>
  <c r="I689" i="10"/>
  <c r="H689" i="10"/>
  <c r="I688" i="10"/>
  <c r="H688" i="10"/>
  <c r="I687" i="10"/>
  <c r="H687" i="10"/>
  <c r="I686" i="10"/>
  <c r="H686" i="10"/>
  <c r="I685" i="10"/>
  <c r="H685" i="10"/>
  <c r="I684" i="10"/>
  <c r="H684" i="10"/>
  <c r="I683" i="10"/>
  <c r="H683" i="10"/>
  <c r="I682" i="10"/>
  <c r="H682" i="10"/>
  <c r="I681" i="10"/>
  <c r="H681" i="10"/>
  <c r="I680" i="10"/>
  <c r="H680" i="10"/>
  <c r="I679" i="10"/>
  <c r="H679" i="10"/>
  <c r="I678" i="10"/>
  <c r="H678" i="10"/>
  <c r="I677" i="10"/>
  <c r="H677" i="10"/>
  <c r="I676" i="10"/>
  <c r="H676" i="10"/>
  <c r="I675" i="10"/>
  <c r="H675" i="10"/>
  <c r="I674" i="10"/>
  <c r="H674" i="10"/>
  <c r="I673" i="10"/>
  <c r="H673" i="10"/>
  <c r="I672" i="10"/>
  <c r="H672" i="10"/>
  <c r="I671" i="10"/>
  <c r="H671" i="10"/>
  <c r="I670" i="10"/>
  <c r="H670" i="10"/>
  <c r="I669" i="10"/>
  <c r="H669" i="10"/>
  <c r="I668" i="10"/>
  <c r="H668" i="10"/>
  <c r="I667" i="10"/>
  <c r="H667" i="10"/>
  <c r="I666" i="10"/>
  <c r="H666" i="10"/>
  <c r="I665" i="10"/>
  <c r="H665" i="10"/>
  <c r="I664" i="10"/>
  <c r="H664" i="10"/>
  <c r="I663" i="10"/>
  <c r="H663" i="10"/>
  <c r="I662" i="10"/>
  <c r="H662" i="10"/>
  <c r="I661" i="10"/>
  <c r="H661" i="10"/>
  <c r="I660" i="10"/>
  <c r="H660" i="10"/>
  <c r="I659" i="10"/>
  <c r="H659" i="10"/>
  <c r="I658" i="10"/>
  <c r="H658" i="10"/>
  <c r="I657" i="10"/>
  <c r="H657" i="10"/>
  <c r="I656" i="10"/>
  <c r="H656" i="10"/>
  <c r="I655" i="10"/>
  <c r="H655" i="10"/>
  <c r="I654" i="10"/>
  <c r="H654" i="10"/>
  <c r="I653" i="10"/>
  <c r="H653" i="10"/>
  <c r="I652" i="10"/>
  <c r="H652" i="10"/>
  <c r="I651" i="10"/>
  <c r="H651" i="10"/>
  <c r="I650" i="10"/>
  <c r="H650" i="10"/>
  <c r="I649" i="10"/>
  <c r="H649" i="10"/>
  <c r="I648" i="10"/>
  <c r="H648" i="10"/>
  <c r="I647" i="10"/>
  <c r="H647" i="10"/>
  <c r="I646" i="10"/>
  <c r="H646" i="10"/>
  <c r="I645" i="10"/>
  <c r="H645" i="10"/>
  <c r="I644" i="10"/>
  <c r="H644" i="10"/>
  <c r="I643" i="10"/>
  <c r="H643" i="10"/>
  <c r="I642" i="10"/>
  <c r="H642" i="10"/>
  <c r="I641" i="10"/>
  <c r="H641" i="10"/>
  <c r="I640" i="10"/>
  <c r="H640" i="10"/>
  <c r="I639" i="10"/>
  <c r="H639" i="10"/>
  <c r="I638" i="10"/>
  <c r="H638" i="10"/>
  <c r="I637" i="10"/>
  <c r="H637" i="10"/>
  <c r="I636" i="10"/>
  <c r="H636" i="10"/>
  <c r="I635" i="10"/>
  <c r="H635" i="10"/>
  <c r="I634" i="10"/>
  <c r="H634" i="10"/>
  <c r="I633" i="10"/>
  <c r="H633" i="10"/>
  <c r="I632" i="10"/>
  <c r="H632" i="10"/>
  <c r="I631" i="10"/>
  <c r="H631" i="10"/>
  <c r="I630" i="10"/>
  <c r="H630" i="10"/>
  <c r="I629" i="10"/>
  <c r="H629" i="10"/>
  <c r="I628" i="10"/>
  <c r="H628" i="10"/>
  <c r="I627" i="10"/>
  <c r="H627" i="10"/>
  <c r="I626" i="10"/>
  <c r="H626" i="10"/>
  <c r="I625" i="10"/>
  <c r="H625" i="10"/>
  <c r="I624" i="10"/>
  <c r="H624" i="10"/>
  <c r="I623" i="10"/>
  <c r="H623" i="10"/>
  <c r="I622" i="10"/>
  <c r="H622" i="10"/>
  <c r="I621" i="10"/>
  <c r="H621" i="10"/>
  <c r="I620" i="10"/>
  <c r="H620" i="10"/>
  <c r="I619" i="10"/>
  <c r="H619" i="10"/>
  <c r="I618" i="10"/>
  <c r="H618" i="10"/>
  <c r="I617" i="10"/>
  <c r="H617" i="10"/>
  <c r="I616" i="10"/>
  <c r="H616" i="10"/>
  <c r="I615" i="10"/>
  <c r="H615" i="10"/>
  <c r="I614" i="10"/>
  <c r="H614" i="10"/>
  <c r="I613" i="10"/>
  <c r="H613" i="10"/>
  <c r="I612" i="10"/>
  <c r="H612" i="10"/>
  <c r="I611" i="10"/>
  <c r="H611" i="10"/>
  <c r="I610" i="10"/>
  <c r="H610" i="10"/>
  <c r="I609" i="10"/>
  <c r="H609" i="10"/>
  <c r="I608" i="10"/>
  <c r="H608" i="10"/>
  <c r="I607" i="10"/>
  <c r="H607" i="10"/>
  <c r="I606" i="10"/>
  <c r="H606" i="10"/>
  <c r="I605" i="10"/>
  <c r="H605" i="10"/>
  <c r="I604" i="10"/>
  <c r="H604" i="10"/>
  <c r="I603" i="10"/>
  <c r="H603" i="10"/>
  <c r="I602" i="10"/>
  <c r="H602" i="10"/>
  <c r="I601" i="10"/>
  <c r="H601" i="10"/>
  <c r="I600" i="10"/>
  <c r="H600" i="10"/>
  <c r="I599" i="10"/>
  <c r="H599" i="10"/>
  <c r="I598" i="10"/>
  <c r="H598" i="10"/>
  <c r="I597" i="10"/>
  <c r="H597" i="10"/>
  <c r="I596" i="10"/>
  <c r="H596" i="10"/>
  <c r="I595" i="10"/>
  <c r="H595" i="10"/>
  <c r="I594" i="10"/>
  <c r="H594" i="10"/>
  <c r="I593" i="10"/>
  <c r="H593" i="10"/>
  <c r="I592" i="10"/>
  <c r="H592" i="10"/>
  <c r="I591" i="10"/>
  <c r="H591" i="10"/>
  <c r="I590" i="10"/>
  <c r="H590" i="10"/>
  <c r="I589" i="10"/>
  <c r="H589" i="10"/>
  <c r="I588" i="10"/>
  <c r="H588" i="10"/>
  <c r="I587" i="10"/>
  <c r="H587" i="10"/>
  <c r="I586" i="10"/>
  <c r="H586" i="10"/>
  <c r="I585" i="10"/>
  <c r="H585" i="10"/>
  <c r="I584" i="10"/>
  <c r="H584" i="10"/>
  <c r="I583" i="10"/>
  <c r="H583" i="10"/>
  <c r="I582" i="10"/>
  <c r="H582" i="10"/>
  <c r="I581" i="10"/>
  <c r="H581" i="10"/>
  <c r="I580" i="10"/>
  <c r="H580" i="10"/>
  <c r="I579" i="10"/>
  <c r="H579" i="10"/>
  <c r="I578" i="10"/>
  <c r="H578" i="10"/>
  <c r="I577" i="10"/>
  <c r="H577" i="10"/>
  <c r="I576" i="10"/>
  <c r="H576" i="10"/>
  <c r="I575" i="10"/>
  <c r="H575" i="10"/>
  <c r="I574" i="10"/>
  <c r="H574" i="10"/>
  <c r="I573" i="10"/>
  <c r="H573" i="10"/>
  <c r="I572" i="10"/>
  <c r="H572" i="10"/>
  <c r="I571" i="10"/>
  <c r="H571" i="10"/>
  <c r="I570" i="10"/>
  <c r="H570" i="10"/>
  <c r="I569" i="10"/>
  <c r="H569" i="10"/>
  <c r="I568" i="10"/>
  <c r="H568" i="10"/>
  <c r="I567" i="10"/>
  <c r="H567" i="10"/>
  <c r="I566" i="10"/>
  <c r="H566" i="10"/>
  <c r="I565" i="10"/>
  <c r="H565" i="10"/>
  <c r="I564" i="10"/>
  <c r="H564" i="10"/>
  <c r="I563" i="10"/>
  <c r="H563" i="10"/>
  <c r="I562" i="10"/>
  <c r="H562" i="10"/>
  <c r="I561" i="10"/>
  <c r="H561" i="10"/>
  <c r="I560" i="10"/>
  <c r="H560" i="10"/>
  <c r="I559" i="10"/>
  <c r="H559" i="10"/>
  <c r="I558" i="10"/>
  <c r="H558" i="10"/>
  <c r="I557" i="10"/>
  <c r="H557" i="10"/>
  <c r="I556" i="10"/>
  <c r="H556" i="10"/>
  <c r="I555" i="10"/>
  <c r="H555" i="10"/>
  <c r="I554" i="10"/>
  <c r="H554" i="10"/>
  <c r="I553" i="10"/>
  <c r="H553" i="10"/>
  <c r="I552" i="10"/>
  <c r="H552" i="10"/>
  <c r="I551" i="10"/>
  <c r="H551" i="10"/>
  <c r="I550" i="10"/>
  <c r="H550" i="10"/>
  <c r="I549" i="10"/>
  <c r="H549" i="10"/>
  <c r="I548" i="10"/>
  <c r="H548" i="10"/>
  <c r="I547" i="10"/>
  <c r="H547" i="10"/>
  <c r="I546" i="10"/>
  <c r="H546" i="10"/>
  <c r="I545" i="10"/>
  <c r="H545" i="10"/>
  <c r="I544" i="10"/>
  <c r="H544" i="10"/>
  <c r="I543" i="10"/>
  <c r="H543" i="10"/>
  <c r="I542" i="10"/>
  <c r="H542" i="10"/>
  <c r="I541" i="10"/>
  <c r="H541" i="10"/>
  <c r="I540" i="10"/>
  <c r="H540" i="10"/>
  <c r="I539" i="10"/>
  <c r="H539" i="10"/>
  <c r="I538" i="10"/>
  <c r="H538" i="10"/>
  <c r="I537" i="10"/>
  <c r="H537" i="10"/>
  <c r="I536" i="10"/>
  <c r="H536" i="10"/>
  <c r="I535" i="10"/>
  <c r="H535" i="10"/>
  <c r="I534" i="10"/>
  <c r="H534" i="10"/>
  <c r="I533" i="10"/>
  <c r="H533" i="10"/>
  <c r="I532" i="10"/>
  <c r="H532" i="10"/>
  <c r="I531" i="10"/>
  <c r="H531" i="10"/>
  <c r="I530" i="10"/>
  <c r="H530" i="10"/>
  <c r="I529" i="10"/>
  <c r="H529" i="10"/>
  <c r="I528" i="10"/>
  <c r="H528" i="10"/>
  <c r="I527" i="10"/>
  <c r="H527" i="10"/>
  <c r="I526" i="10"/>
  <c r="H526" i="10"/>
  <c r="I525" i="10"/>
  <c r="H525" i="10"/>
  <c r="I524" i="10"/>
  <c r="H524" i="10"/>
  <c r="I523" i="10"/>
  <c r="H523" i="10"/>
  <c r="I522" i="10"/>
  <c r="H522" i="10"/>
  <c r="I521" i="10"/>
  <c r="H521" i="10"/>
  <c r="I520" i="10"/>
  <c r="H520" i="10"/>
  <c r="I519" i="10"/>
  <c r="H519" i="10"/>
  <c r="I518" i="10"/>
  <c r="H518" i="10"/>
  <c r="I517" i="10"/>
  <c r="H517" i="10"/>
  <c r="I516" i="10"/>
  <c r="H516" i="10"/>
  <c r="I515" i="10"/>
  <c r="H515" i="10"/>
  <c r="I514" i="10"/>
  <c r="H514" i="10"/>
  <c r="I513" i="10"/>
  <c r="H513" i="10"/>
  <c r="I512" i="10"/>
  <c r="H512" i="10"/>
  <c r="I511" i="10"/>
  <c r="H511" i="10"/>
  <c r="I510" i="10"/>
  <c r="H510" i="10"/>
  <c r="I509" i="10"/>
  <c r="H509" i="10"/>
  <c r="I508" i="10"/>
  <c r="H508" i="10"/>
  <c r="I507" i="10"/>
  <c r="H507" i="10"/>
  <c r="I506" i="10"/>
  <c r="H506" i="10"/>
  <c r="I505" i="10"/>
  <c r="H505" i="10"/>
  <c r="I504" i="10"/>
  <c r="H504" i="10"/>
  <c r="I503" i="10"/>
  <c r="H503" i="10"/>
  <c r="I502" i="10"/>
  <c r="H502" i="10"/>
  <c r="I501" i="10"/>
  <c r="H501" i="10"/>
  <c r="I500" i="10"/>
  <c r="H500" i="10"/>
  <c r="I499" i="10"/>
  <c r="H499" i="10"/>
  <c r="I498" i="10"/>
  <c r="H498" i="10"/>
  <c r="I497" i="10"/>
  <c r="H497" i="10"/>
  <c r="I496" i="10"/>
  <c r="H496" i="10"/>
  <c r="I495" i="10"/>
  <c r="H495" i="10"/>
  <c r="I494" i="10"/>
  <c r="H494" i="10"/>
  <c r="I493" i="10"/>
  <c r="H493" i="10"/>
  <c r="I492" i="10"/>
  <c r="H492" i="10"/>
  <c r="I491" i="10"/>
  <c r="H491" i="10"/>
  <c r="I490" i="10"/>
  <c r="H490" i="10"/>
  <c r="I489" i="10"/>
  <c r="H489" i="10"/>
  <c r="I488" i="10"/>
  <c r="H488" i="10"/>
  <c r="I487" i="10"/>
  <c r="H487" i="10"/>
  <c r="I486" i="10"/>
  <c r="H486" i="10"/>
  <c r="I485" i="10"/>
  <c r="H485" i="10"/>
  <c r="I484" i="10"/>
  <c r="H484" i="10"/>
  <c r="I483" i="10"/>
  <c r="H483" i="10"/>
  <c r="I482" i="10"/>
  <c r="H482" i="10"/>
  <c r="I481" i="10"/>
  <c r="H481" i="10"/>
  <c r="I480" i="10"/>
  <c r="H480" i="10"/>
  <c r="I479" i="10"/>
  <c r="H479" i="10"/>
  <c r="I478" i="10"/>
  <c r="H478" i="10"/>
  <c r="I477" i="10"/>
  <c r="H477" i="10"/>
  <c r="I476" i="10"/>
  <c r="H476" i="10"/>
  <c r="I475" i="10"/>
  <c r="H475" i="10"/>
  <c r="I474" i="10"/>
  <c r="H474" i="10"/>
  <c r="I473" i="10"/>
  <c r="H473" i="10"/>
  <c r="I472" i="10"/>
  <c r="H472" i="10"/>
  <c r="I471" i="10"/>
  <c r="H471" i="10"/>
  <c r="I470" i="10"/>
  <c r="H470" i="10"/>
  <c r="I469" i="10"/>
  <c r="H469" i="10"/>
  <c r="I468" i="10"/>
  <c r="H468" i="10"/>
  <c r="I467" i="10"/>
  <c r="H467" i="10"/>
  <c r="I466" i="10"/>
  <c r="H466" i="10"/>
  <c r="I465" i="10"/>
  <c r="H465" i="10"/>
  <c r="I464" i="10"/>
  <c r="H464" i="10"/>
  <c r="I463" i="10"/>
  <c r="H463" i="10"/>
  <c r="I462" i="10"/>
  <c r="H462" i="10"/>
  <c r="AO3" i="9"/>
  <c r="AN3" i="9"/>
  <c r="AP3" i="9"/>
  <c r="AQ48" i="9"/>
  <c r="AN48" i="9"/>
  <c r="K52" i="11"/>
  <c r="K50" i="11"/>
  <c r="K48" i="11"/>
  <c r="K40" i="11"/>
  <c r="K39" i="11"/>
  <c r="K38" i="11"/>
  <c r="K35" i="11"/>
  <c r="K34" i="11"/>
  <c r="K33" i="11"/>
  <c r="E1103" i="10"/>
  <c r="D1103" i="10"/>
  <c r="AO16" i="9"/>
  <c r="AN16" i="9"/>
  <c r="G1109" i="11"/>
  <c r="AO6" i="9"/>
  <c r="AN6" i="9"/>
  <c r="J7" i="12" s="1"/>
  <c r="AO91" i="9"/>
  <c r="AN91" i="9"/>
  <c r="J92" i="12" s="1"/>
  <c r="F1102" i="10"/>
  <c r="F1101" i="10"/>
  <c r="F1100" i="10"/>
  <c r="F1099" i="10"/>
  <c r="F1098" i="10"/>
  <c r="F1097" i="10"/>
  <c r="F1096" i="10"/>
  <c r="F1095" i="10"/>
  <c r="F1094" i="10"/>
  <c r="F1093" i="10"/>
  <c r="F1092" i="10"/>
  <c r="F1091" i="10"/>
  <c r="F1090" i="10"/>
  <c r="F1089" i="10"/>
  <c r="F1088" i="10"/>
  <c r="F1087" i="10"/>
  <c r="F1086" i="10"/>
  <c r="F1085" i="10"/>
  <c r="F1084" i="10"/>
  <c r="F1083" i="10"/>
  <c r="F1082" i="10"/>
  <c r="F1081" i="10"/>
  <c r="F1080" i="10"/>
  <c r="F1079" i="10"/>
  <c r="F1078" i="10"/>
  <c r="F1077" i="10"/>
  <c r="F1076" i="10"/>
  <c r="F1075" i="10"/>
  <c r="F1074" i="10"/>
  <c r="F1073" i="10"/>
  <c r="F1072" i="10"/>
  <c r="F1071" i="10"/>
  <c r="F1070" i="10"/>
  <c r="F1069" i="10"/>
  <c r="F1068" i="10"/>
  <c r="F1067" i="10"/>
  <c r="F1066" i="10"/>
  <c r="F1065" i="10"/>
  <c r="F1064" i="10"/>
  <c r="F1063" i="10"/>
  <c r="F1062" i="10"/>
  <c r="F1061" i="10"/>
  <c r="F1060" i="10"/>
  <c r="F1059" i="10"/>
  <c r="F1058" i="10"/>
  <c r="F1057" i="10"/>
  <c r="F1056" i="10"/>
  <c r="F1055" i="10"/>
  <c r="F1054" i="10"/>
  <c r="F1053" i="10"/>
  <c r="F1052" i="10"/>
  <c r="F1051" i="10"/>
  <c r="F1050" i="10"/>
  <c r="F1049" i="10"/>
  <c r="F1048" i="10"/>
  <c r="F1047" i="10"/>
  <c r="F1046" i="10"/>
  <c r="F1045" i="10"/>
  <c r="F1044" i="10"/>
  <c r="F1043" i="10"/>
  <c r="F1042" i="10"/>
  <c r="F1041" i="10"/>
  <c r="F1040" i="10"/>
  <c r="F1039" i="10"/>
  <c r="F1038" i="10"/>
  <c r="F1037" i="10"/>
  <c r="F1036" i="10"/>
  <c r="F1035" i="10"/>
  <c r="F1034" i="10"/>
  <c r="F1033" i="10"/>
  <c r="F1032" i="10"/>
  <c r="F1031" i="10"/>
  <c r="F1030" i="10"/>
  <c r="F1029" i="10"/>
  <c r="F1028" i="10"/>
  <c r="F1027" i="10"/>
  <c r="F1026" i="10"/>
  <c r="F1025" i="10"/>
  <c r="F1024" i="10"/>
  <c r="F1023" i="10"/>
  <c r="F1022" i="10"/>
  <c r="F1021" i="10"/>
  <c r="F1020" i="10"/>
  <c r="F1019" i="10"/>
  <c r="F1018" i="10"/>
  <c r="F1017" i="10"/>
  <c r="F1016" i="10"/>
  <c r="F1015" i="10"/>
  <c r="F1014" i="10"/>
  <c r="F1013" i="10"/>
  <c r="F1012" i="10"/>
  <c r="F1011" i="10"/>
  <c r="F1010" i="10"/>
  <c r="F1009" i="10"/>
  <c r="F1008" i="10"/>
  <c r="F1007" i="10"/>
  <c r="F1006" i="10"/>
  <c r="F1005" i="10"/>
  <c r="F1004" i="10"/>
  <c r="F1003" i="10"/>
  <c r="F1002" i="10"/>
  <c r="F1001" i="10"/>
  <c r="F1000" i="10"/>
  <c r="F999" i="10"/>
  <c r="F998" i="10"/>
  <c r="F997" i="10"/>
  <c r="F996" i="10"/>
  <c r="F995" i="10"/>
  <c r="F994" i="10"/>
  <c r="F993" i="10"/>
  <c r="F992" i="10"/>
  <c r="F991" i="10"/>
  <c r="F990" i="10"/>
  <c r="F989" i="10"/>
  <c r="F988" i="10"/>
  <c r="F987" i="10"/>
  <c r="F986" i="10"/>
  <c r="F985" i="10"/>
  <c r="F984" i="10"/>
  <c r="F983" i="10"/>
  <c r="F982" i="10"/>
  <c r="F981" i="10"/>
  <c r="F980" i="10"/>
  <c r="F979" i="10"/>
  <c r="F978" i="10"/>
  <c r="F977" i="10"/>
  <c r="F976" i="10"/>
  <c r="F975" i="10"/>
  <c r="F974" i="10"/>
  <c r="F973" i="10"/>
  <c r="F972" i="10"/>
  <c r="F971" i="10"/>
  <c r="F970" i="10"/>
  <c r="F969" i="10"/>
  <c r="F968" i="10"/>
  <c r="F967" i="10"/>
  <c r="F966" i="10"/>
  <c r="F965" i="10"/>
  <c r="F964" i="10"/>
  <c r="F963" i="10"/>
  <c r="F962" i="10"/>
  <c r="F961" i="10"/>
  <c r="F960" i="10"/>
  <c r="F959" i="10"/>
  <c r="F958" i="10"/>
  <c r="F957" i="10"/>
  <c r="F956" i="10"/>
  <c r="F955" i="10"/>
  <c r="F954" i="10"/>
  <c r="F953" i="10"/>
  <c r="F952" i="10"/>
  <c r="F951" i="10"/>
  <c r="F950" i="10"/>
  <c r="F949" i="10"/>
  <c r="F948" i="10"/>
  <c r="F947" i="10"/>
  <c r="F946" i="10"/>
  <c r="F945" i="10"/>
  <c r="F944" i="10"/>
  <c r="F943" i="10"/>
  <c r="F942" i="10"/>
  <c r="F941" i="10"/>
  <c r="F940" i="10"/>
  <c r="F939" i="10"/>
  <c r="F938" i="10"/>
  <c r="F937" i="10"/>
  <c r="F936" i="10"/>
  <c r="F935" i="10"/>
  <c r="F934" i="10"/>
  <c r="F933" i="10"/>
  <c r="F932" i="10"/>
  <c r="F931" i="10"/>
  <c r="F930" i="10"/>
  <c r="F929" i="10"/>
  <c r="F928" i="10"/>
  <c r="F927" i="10"/>
  <c r="F926" i="10"/>
  <c r="F925" i="10"/>
  <c r="F924" i="10"/>
  <c r="F923" i="10"/>
  <c r="F922" i="10"/>
  <c r="F921" i="10"/>
  <c r="F920" i="10"/>
  <c r="F919" i="10"/>
  <c r="F918" i="10"/>
  <c r="F917" i="10"/>
  <c r="F916" i="10"/>
  <c r="F915" i="10"/>
  <c r="F914" i="10"/>
  <c r="F913" i="10"/>
  <c r="F912" i="10"/>
  <c r="F911" i="10"/>
  <c r="F910" i="10"/>
  <c r="F909" i="10"/>
  <c r="F908" i="10"/>
  <c r="F907" i="10"/>
  <c r="F906" i="10"/>
  <c r="F905" i="10"/>
  <c r="F904" i="10"/>
  <c r="F903" i="10"/>
  <c r="F902" i="10"/>
  <c r="F901" i="10"/>
  <c r="F900" i="10"/>
  <c r="F899" i="10"/>
  <c r="F898" i="10"/>
  <c r="F897" i="10"/>
  <c r="F896" i="10"/>
  <c r="F895" i="10"/>
  <c r="F894" i="10"/>
  <c r="F893" i="10"/>
  <c r="F892" i="10"/>
  <c r="F891" i="10"/>
  <c r="F890" i="10"/>
  <c r="F889" i="10"/>
  <c r="F888" i="10"/>
  <c r="F887" i="10"/>
  <c r="F886" i="10"/>
  <c r="F885" i="10"/>
  <c r="F884" i="10"/>
  <c r="F883" i="10"/>
  <c r="F882" i="10"/>
  <c r="F881" i="10"/>
  <c r="F880" i="10"/>
  <c r="F879" i="10"/>
  <c r="F878" i="10"/>
  <c r="F877" i="10"/>
  <c r="F876" i="10"/>
  <c r="F875" i="10"/>
  <c r="F874" i="10"/>
  <c r="F873" i="10"/>
  <c r="F872" i="10"/>
  <c r="F871" i="10"/>
  <c r="F870" i="10"/>
  <c r="F869" i="10"/>
  <c r="F868" i="10"/>
  <c r="F867" i="10"/>
  <c r="F866" i="10"/>
  <c r="F865" i="10"/>
  <c r="F864" i="10"/>
  <c r="F863" i="10"/>
  <c r="F862" i="10"/>
  <c r="F861" i="10"/>
  <c r="F860" i="10"/>
  <c r="F859" i="10"/>
  <c r="F858" i="10"/>
  <c r="F857" i="10"/>
  <c r="F856" i="10"/>
  <c r="F855" i="10"/>
  <c r="F854" i="10"/>
  <c r="F853" i="10"/>
  <c r="F852" i="10"/>
  <c r="F851" i="10"/>
  <c r="F850" i="10"/>
  <c r="F849" i="10"/>
  <c r="F848" i="10"/>
  <c r="F847" i="10"/>
  <c r="F846" i="10"/>
  <c r="F845" i="10"/>
  <c r="F844" i="10"/>
  <c r="F843" i="10"/>
  <c r="F842" i="10"/>
  <c r="F841" i="10"/>
  <c r="F840" i="10"/>
  <c r="F839" i="10"/>
  <c r="F838" i="10"/>
  <c r="F837" i="10"/>
  <c r="F836" i="10"/>
  <c r="F835" i="10"/>
  <c r="F834" i="10"/>
  <c r="F833" i="10"/>
  <c r="F832" i="10"/>
  <c r="F831" i="10"/>
  <c r="F830" i="10"/>
  <c r="F829" i="10"/>
  <c r="F828" i="10"/>
  <c r="F827" i="10"/>
  <c r="F826" i="10"/>
  <c r="F825" i="10"/>
  <c r="F824" i="10"/>
  <c r="F823" i="10"/>
  <c r="F822" i="10"/>
  <c r="F821" i="10"/>
  <c r="F820" i="10"/>
  <c r="F819" i="10"/>
  <c r="F818" i="10"/>
  <c r="F817" i="10"/>
  <c r="F816" i="10"/>
  <c r="F815" i="10"/>
  <c r="F814" i="10"/>
  <c r="F813" i="10"/>
  <c r="F812" i="10"/>
  <c r="F811" i="10"/>
  <c r="F810" i="10"/>
  <c r="F809" i="10"/>
  <c r="F808" i="10"/>
  <c r="F807" i="10"/>
  <c r="F806" i="10"/>
  <c r="F805" i="10"/>
  <c r="F804" i="10"/>
  <c r="F803" i="10"/>
  <c r="F802" i="10"/>
  <c r="F801" i="10"/>
  <c r="F800" i="10"/>
  <c r="F799" i="10"/>
  <c r="F798" i="10"/>
  <c r="F797" i="10"/>
  <c r="F796" i="10"/>
  <c r="F795" i="10"/>
  <c r="F794" i="10"/>
  <c r="F793" i="10"/>
  <c r="F792" i="10"/>
  <c r="F791" i="10"/>
  <c r="F790" i="10"/>
  <c r="F789" i="10"/>
  <c r="F788" i="10"/>
  <c r="F787" i="10"/>
  <c r="F786" i="10"/>
  <c r="F785" i="10"/>
  <c r="F784" i="10"/>
  <c r="F783" i="10"/>
  <c r="F782" i="10"/>
  <c r="F781" i="10"/>
  <c r="F780" i="10"/>
  <c r="F779" i="10"/>
  <c r="F778" i="10"/>
  <c r="F777" i="10"/>
  <c r="F776" i="10"/>
  <c r="F775" i="10"/>
  <c r="F774" i="10"/>
  <c r="F773" i="10"/>
  <c r="F772" i="10"/>
  <c r="F771" i="10"/>
  <c r="F770" i="10"/>
  <c r="F769" i="10"/>
  <c r="F768" i="10"/>
  <c r="F767" i="10"/>
  <c r="F766" i="10"/>
  <c r="F765" i="10"/>
  <c r="F764" i="10"/>
  <c r="F763" i="10"/>
  <c r="F762" i="10"/>
  <c r="F761" i="10"/>
  <c r="F760" i="10"/>
  <c r="F759" i="10"/>
  <c r="F758" i="10"/>
  <c r="F757" i="10"/>
  <c r="F756" i="10"/>
  <c r="F755" i="10"/>
  <c r="F754" i="10"/>
  <c r="F753" i="10"/>
  <c r="F752" i="10"/>
  <c r="F751" i="10"/>
  <c r="F750" i="10"/>
  <c r="F749" i="10"/>
  <c r="F748" i="10"/>
  <c r="F747" i="10"/>
  <c r="F746" i="10"/>
  <c r="F745" i="10"/>
  <c r="F744" i="10"/>
  <c r="F743" i="10"/>
  <c r="F742" i="10"/>
  <c r="F741" i="10"/>
  <c r="F740" i="10"/>
  <c r="F739" i="10"/>
  <c r="F738" i="10"/>
  <c r="F737" i="10"/>
  <c r="F736" i="10"/>
  <c r="F735" i="10"/>
  <c r="F734" i="10"/>
  <c r="F733" i="10"/>
  <c r="F732" i="10"/>
  <c r="F731" i="10"/>
  <c r="F730" i="10"/>
  <c r="F729" i="10"/>
  <c r="F728" i="10"/>
  <c r="F727" i="10"/>
  <c r="F726" i="10"/>
  <c r="F725" i="10"/>
  <c r="F724" i="10"/>
  <c r="F723" i="10"/>
  <c r="F722" i="10"/>
  <c r="F721" i="10"/>
  <c r="F720" i="10"/>
  <c r="F719" i="10"/>
  <c r="F718" i="10"/>
  <c r="F717" i="10"/>
  <c r="F716" i="10"/>
  <c r="F715" i="10"/>
  <c r="F714" i="10"/>
  <c r="F713" i="10"/>
  <c r="F712" i="10"/>
  <c r="F711" i="10"/>
  <c r="F710" i="10"/>
  <c r="F709" i="10"/>
  <c r="F708" i="10"/>
  <c r="F707" i="10"/>
  <c r="F706" i="10"/>
  <c r="F705" i="10"/>
  <c r="F704" i="10"/>
  <c r="F703" i="10"/>
  <c r="F702" i="10"/>
  <c r="F701" i="10"/>
  <c r="F700" i="10"/>
  <c r="F699" i="10"/>
  <c r="F698" i="10"/>
  <c r="F697" i="10"/>
  <c r="F696" i="10"/>
  <c r="F695" i="10"/>
  <c r="F694" i="10"/>
  <c r="F693" i="10"/>
  <c r="F692" i="10"/>
  <c r="F691" i="10"/>
  <c r="F690" i="10"/>
  <c r="F689" i="10"/>
  <c r="F688" i="10"/>
  <c r="F687" i="10"/>
  <c r="F686" i="10"/>
  <c r="F685" i="10"/>
  <c r="F684" i="10"/>
  <c r="F683" i="10"/>
  <c r="F682" i="10"/>
  <c r="F681" i="10"/>
  <c r="F680" i="10"/>
  <c r="F679" i="10"/>
  <c r="F678" i="10"/>
  <c r="F677" i="10"/>
  <c r="F676" i="10"/>
  <c r="F675" i="10"/>
  <c r="F674" i="10"/>
  <c r="F673" i="10"/>
  <c r="F672" i="10"/>
  <c r="F671" i="10"/>
  <c r="F670" i="10"/>
  <c r="F669" i="10"/>
  <c r="F668" i="10"/>
  <c r="F667" i="10"/>
  <c r="F666" i="10"/>
  <c r="F665" i="10"/>
  <c r="F664" i="10"/>
  <c r="F663" i="10"/>
  <c r="F662" i="10"/>
  <c r="F661" i="10"/>
  <c r="F660" i="10"/>
  <c r="F659" i="10"/>
  <c r="F658" i="10"/>
  <c r="F657" i="10"/>
  <c r="F656" i="10"/>
  <c r="F655" i="10"/>
  <c r="F654" i="10"/>
  <c r="F653" i="10"/>
  <c r="F652" i="10"/>
  <c r="F651" i="10"/>
  <c r="F650" i="10"/>
  <c r="F649" i="10"/>
  <c r="F648" i="10"/>
  <c r="F647" i="10"/>
  <c r="F646" i="10"/>
  <c r="F645" i="10"/>
  <c r="F644" i="10"/>
  <c r="F643" i="10"/>
  <c r="F642" i="10"/>
  <c r="F641" i="10"/>
  <c r="F640" i="10"/>
  <c r="F639" i="10"/>
  <c r="F638" i="10"/>
  <c r="F637" i="10"/>
  <c r="F636" i="10"/>
  <c r="F635" i="10"/>
  <c r="F634" i="10"/>
  <c r="F633" i="10"/>
  <c r="F632" i="10"/>
  <c r="F631" i="10"/>
  <c r="F630" i="10"/>
  <c r="F629" i="10"/>
  <c r="F628" i="10"/>
  <c r="F627" i="10"/>
  <c r="F626" i="10"/>
  <c r="F625" i="10"/>
  <c r="F624" i="10"/>
  <c r="F623" i="10"/>
  <c r="F622" i="10"/>
  <c r="F621" i="10"/>
  <c r="F620" i="10"/>
  <c r="F619" i="10"/>
  <c r="F618" i="10"/>
  <c r="F617" i="10"/>
  <c r="F616" i="10"/>
  <c r="F615" i="10"/>
  <c r="F614" i="10"/>
  <c r="F613" i="10"/>
  <c r="F612" i="10"/>
  <c r="F611" i="10"/>
  <c r="F610" i="10"/>
  <c r="F609" i="10"/>
  <c r="F608" i="10"/>
  <c r="F607" i="10"/>
  <c r="F606" i="10"/>
  <c r="F605" i="10"/>
  <c r="F604" i="10"/>
  <c r="F603" i="10"/>
  <c r="F602" i="10"/>
  <c r="F601" i="10"/>
  <c r="F600" i="10"/>
  <c r="F599" i="10"/>
  <c r="F598" i="10"/>
  <c r="F597" i="10"/>
  <c r="F596" i="10"/>
  <c r="F595" i="10"/>
  <c r="F594" i="10"/>
  <c r="F593" i="10"/>
  <c r="F592" i="10"/>
  <c r="F591" i="10"/>
  <c r="F590" i="10"/>
  <c r="F589" i="10"/>
  <c r="F588" i="10"/>
  <c r="F587" i="10"/>
  <c r="F586" i="10"/>
  <c r="F585" i="10"/>
  <c r="F584" i="10"/>
  <c r="F583" i="10"/>
  <c r="F582" i="10"/>
  <c r="F581" i="10"/>
  <c r="F580" i="10"/>
  <c r="F579" i="10"/>
  <c r="F578" i="10"/>
  <c r="F577" i="10"/>
  <c r="F576" i="10"/>
  <c r="F575" i="10"/>
  <c r="F574" i="10"/>
  <c r="F573" i="10"/>
  <c r="F572" i="10"/>
  <c r="F571" i="10"/>
  <c r="F570" i="10"/>
  <c r="F569" i="10"/>
  <c r="F568" i="10"/>
  <c r="F567" i="10"/>
  <c r="F566" i="10"/>
  <c r="F565" i="10"/>
  <c r="F564" i="10"/>
  <c r="F563" i="10"/>
  <c r="F562" i="10"/>
  <c r="F561" i="10"/>
  <c r="F560" i="10"/>
  <c r="F559" i="10"/>
  <c r="F558" i="10"/>
  <c r="F557" i="10"/>
  <c r="F556" i="10"/>
  <c r="F555" i="10"/>
  <c r="F554" i="10"/>
  <c r="F553" i="10"/>
  <c r="F552" i="10"/>
  <c r="F551" i="10"/>
  <c r="F550" i="10"/>
  <c r="F549" i="10"/>
  <c r="F548" i="10"/>
  <c r="F547" i="10"/>
  <c r="F546" i="10"/>
  <c r="F545" i="10"/>
  <c r="F544" i="10"/>
  <c r="F543" i="10"/>
  <c r="F542" i="10"/>
  <c r="F541" i="10"/>
  <c r="F540" i="10"/>
  <c r="F539" i="10"/>
  <c r="F538" i="10"/>
  <c r="F537" i="10"/>
  <c r="F536" i="10"/>
  <c r="F535" i="10"/>
  <c r="F534" i="10"/>
  <c r="F533" i="10"/>
  <c r="F532" i="10"/>
  <c r="F531" i="10"/>
  <c r="F530" i="10"/>
  <c r="F529" i="10"/>
  <c r="F528" i="10"/>
  <c r="F527" i="10"/>
  <c r="F526" i="10"/>
  <c r="F525" i="10"/>
  <c r="F524" i="10"/>
  <c r="F523" i="10"/>
  <c r="F522" i="10"/>
  <c r="F521" i="10"/>
  <c r="F520" i="10"/>
  <c r="F519" i="10"/>
  <c r="F518" i="10"/>
  <c r="F517" i="10"/>
  <c r="F516" i="10"/>
  <c r="F515" i="10"/>
  <c r="F514" i="10"/>
  <c r="F513" i="10"/>
  <c r="F512" i="10"/>
  <c r="F511" i="10"/>
  <c r="F510" i="10"/>
  <c r="F509" i="10"/>
  <c r="F508" i="10"/>
  <c r="F507" i="10"/>
  <c r="F506" i="10"/>
  <c r="F505" i="10"/>
  <c r="F504" i="10"/>
  <c r="F503" i="10"/>
  <c r="F502" i="10"/>
  <c r="F501" i="10"/>
  <c r="F500" i="10"/>
  <c r="F499" i="10"/>
  <c r="F498" i="10"/>
  <c r="F497" i="10"/>
  <c r="F496" i="10"/>
  <c r="F495" i="10"/>
  <c r="F494" i="10"/>
  <c r="F493" i="10"/>
  <c r="F492" i="10"/>
  <c r="F491" i="10"/>
  <c r="F490" i="10"/>
  <c r="F489" i="10"/>
  <c r="F488" i="10"/>
  <c r="F487" i="10"/>
  <c r="F486" i="10"/>
  <c r="F485" i="10"/>
  <c r="F484" i="10"/>
  <c r="F483" i="10"/>
  <c r="F482" i="10"/>
  <c r="F481" i="10"/>
  <c r="F480" i="10"/>
  <c r="F479" i="10"/>
  <c r="F478" i="10"/>
  <c r="F477" i="10"/>
  <c r="F476" i="10"/>
  <c r="F475" i="10"/>
  <c r="F474" i="10"/>
  <c r="F473" i="10"/>
  <c r="F472" i="10"/>
  <c r="F471" i="10"/>
  <c r="F470" i="10"/>
  <c r="F469" i="10"/>
  <c r="F468" i="10"/>
  <c r="F467" i="10"/>
  <c r="F466" i="10"/>
  <c r="F465" i="10"/>
  <c r="F464" i="10"/>
  <c r="F463" i="10"/>
  <c r="C1103" i="10"/>
  <c r="F462" i="10"/>
  <c r="AO80" i="9"/>
  <c r="AP80" i="9"/>
  <c r="AN21" i="9"/>
  <c r="AP21" i="9"/>
  <c r="AO11" i="9"/>
  <c r="AP11" i="9"/>
  <c r="AO12" i="9"/>
  <c r="AP12" i="9"/>
  <c r="AO27" i="9"/>
  <c r="AN27" i="9"/>
  <c r="AP27" i="9"/>
  <c r="AO28" i="9"/>
  <c r="AP28" i="9"/>
  <c r="AO34" i="9"/>
  <c r="AN34" i="9"/>
  <c r="AP34" i="9"/>
  <c r="AO36" i="9"/>
  <c r="AP36" i="9"/>
  <c r="AO43" i="9"/>
  <c r="AN43" i="9"/>
  <c r="AP43" i="9"/>
  <c r="AO44" i="9"/>
  <c r="AN44" i="9"/>
  <c r="AP44" i="9"/>
  <c r="AO79" i="9"/>
  <c r="AP79" i="9"/>
  <c r="AO116" i="9"/>
  <c r="AP116" i="9"/>
  <c r="AO17" i="9"/>
  <c r="AN17" i="9"/>
  <c r="AO19" i="9"/>
  <c r="AN19" i="9"/>
  <c r="AO69" i="9"/>
  <c r="AN69" i="9"/>
  <c r="J70" i="12" s="1"/>
  <c r="AN15" i="9"/>
  <c r="AO15" i="9"/>
  <c r="AN18" i="9"/>
  <c r="AO18" i="9"/>
  <c r="AN29" i="9"/>
  <c r="AO29" i="9"/>
  <c r="AN33" i="9"/>
  <c r="AO33" i="9"/>
  <c r="AN35" i="9"/>
  <c r="AO35" i="9"/>
  <c r="AN38" i="9"/>
  <c r="AO38" i="9"/>
  <c r="AN42" i="9"/>
  <c r="AO42" i="9"/>
  <c r="AN46" i="9"/>
  <c r="AO46" i="9"/>
  <c r="AN52" i="9"/>
  <c r="AO52" i="9"/>
  <c r="AN53" i="9"/>
  <c r="AO53" i="9"/>
  <c r="AN54" i="9"/>
  <c r="AO54" i="9"/>
  <c r="AN55" i="9"/>
  <c r="AO55" i="9"/>
  <c r="AN57" i="9"/>
  <c r="AO57" i="9"/>
  <c r="AN58" i="9"/>
  <c r="AO58" i="9"/>
  <c r="AN59" i="9"/>
  <c r="AO59" i="9"/>
  <c r="AN60" i="9"/>
  <c r="AO60" i="9"/>
  <c r="AN61" i="9"/>
  <c r="AO61" i="9"/>
  <c r="AN62" i="9"/>
  <c r="AO62" i="9"/>
  <c r="AN63" i="9"/>
  <c r="AO63" i="9"/>
  <c r="AN64" i="9"/>
  <c r="AO64" i="9"/>
  <c r="AN65" i="9"/>
  <c r="AO65" i="9"/>
  <c r="AO66" i="9"/>
  <c r="AN66" i="9"/>
  <c r="J67" i="12" s="1"/>
  <c r="AN67" i="9"/>
  <c r="AO67" i="9"/>
  <c r="AN68" i="9"/>
  <c r="AO68" i="9"/>
  <c r="AN70" i="9"/>
  <c r="AO70" i="9"/>
  <c r="AN71" i="9"/>
  <c r="AO71" i="9"/>
  <c r="AN72" i="9"/>
  <c r="AO72" i="9"/>
  <c r="AN73" i="9"/>
  <c r="AO73" i="9"/>
  <c r="AN74" i="9"/>
  <c r="AO74" i="9"/>
  <c r="AN75" i="9"/>
  <c r="AO75" i="9"/>
  <c r="AN76" i="9"/>
  <c r="AO76" i="9"/>
  <c r="AN77" i="9"/>
  <c r="AO77" i="9"/>
  <c r="AN78" i="9"/>
  <c r="AO78" i="9"/>
  <c r="AN85" i="9"/>
  <c r="AO85" i="9"/>
  <c r="AN86" i="9"/>
  <c r="AO86" i="9"/>
  <c r="AN87" i="9"/>
  <c r="AO87" i="9"/>
  <c r="AN88" i="9"/>
  <c r="AO88" i="9"/>
  <c r="AN98" i="9"/>
  <c r="AO98" i="9"/>
  <c r="AN102" i="9"/>
  <c r="AO102" i="9"/>
  <c r="AN106" i="9"/>
  <c r="AO106" i="9"/>
  <c r="AN107" i="9"/>
  <c r="AO107" i="9"/>
  <c r="AN108" i="9"/>
  <c r="AO108" i="9"/>
  <c r="AO109" i="9"/>
  <c r="AN109" i="9"/>
  <c r="AN111" i="9"/>
  <c r="AO111" i="9"/>
  <c r="AN112" i="9"/>
  <c r="AO112" i="9"/>
  <c r="AN113" i="9"/>
  <c r="AO113" i="9"/>
  <c r="AN115" i="9"/>
  <c r="AO115" i="9"/>
  <c r="AN118" i="9"/>
  <c r="AO118" i="9"/>
  <c r="AN119" i="9"/>
  <c r="AO119" i="9"/>
  <c r="AN120" i="9"/>
  <c r="AO120" i="9"/>
  <c r="AN121" i="9"/>
  <c r="AO121" i="9"/>
  <c r="AN122" i="9"/>
  <c r="AO122" i="9"/>
  <c r="AN124" i="9"/>
  <c r="AO124" i="9"/>
  <c r="AN126" i="9"/>
  <c r="AO126" i="9"/>
  <c r="AN127" i="9"/>
  <c r="AO127" i="9"/>
  <c r="AN128" i="9"/>
  <c r="AO128" i="9"/>
  <c r="AN129" i="9"/>
  <c r="AO129" i="9"/>
  <c r="AN130" i="9"/>
  <c r="AO130" i="9"/>
  <c r="AN131" i="9"/>
  <c r="AO131" i="9"/>
  <c r="AN132" i="9"/>
  <c r="AO132" i="9"/>
  <c r="AN133" i="9"/>
  <c r="AO133" i="9"/>
  <c r="AN134" i="9"/>
  <c r="AO134" i="9"/>
  <c r="AN135" i="9"/>
  <c r="AO135" i="9"/>
  <c r="AN136" i="9"/>
  <c r="AO136" i="9"/>
  <c r="AN137" i="9"/>
  <c r="AO137" i="9"/>
  <c r="AN138" i="9"/>
  <c r="AO138" i="9"/>
  <c r="AN139" i="9"/>
  <c r="AO139" i="9"/>
  <c r="AN140" i="9"/>
  <c r="AO140" i="9"/>
  <c r="AN141" i="9"/>
  <c r="AO141" i="9"/>
  <c r="AN142" i="9"/>
  <c r="AO142" i="9"/>
  <c r="AN143" i="9"/>
  <c r="AO143" i="9"/>
  <c r="AN144" i="9"/>
  <c r="AO144" i="9"/>
  <c r="AN145" i="9"/>
  <c r="AO145" i="9"/>
  <c r="AN146" i="9"/>
  <c r="AO146" i="9"/>
  <c r="AN147" i="9"/>
  <c r="AO147" i="9"/>
  <c r="AN148" i="9"/>
  <c r="AO148" i="9"/>
  <c r="AN149" i="9"/>
  <c r="AO149" i="9"/>
  <c r="AN151" i="9"/>
  <c r="J152" i="12" s="1"/>
  <c r="AO151" i="9"/>
  <c r="AN153" i="9"/>
  <c r="AO153" i="9"/>
  <c r="M75" i="12"/>
  <c r="M93" i="12"/>
  <c r="B462" i="11"/>
  <c r="B463" i="11" s="1"/>
  <c r="B464" i="11" s="1"/>
  <c r="B465" i="11" s="1"/>
  <c r="B466" i="11" s="1"/>
  <c r="B467" i="11" s="1"/>
  <c r="B468" i="11" s="1"/>
  <c r="B469" i="11" s="1"/>
  <c r="B470" i="11" s="1"/>
  <c r="B471" i="11" s="1"/>
  <c r="B472" i="11" s="1"/>
  <c r="B473" i="11" s="1"/>
  <c r="B474" i="11" s="1"/>
  <c r="B475" i="11" s="1"/>
  <c r="B476" i="11" s="1"/>
  <c r="B477" i="11" s="1"/>
  <c r="B478" i="11" s="1"/>
  <c r="B479" i="11" s="1"/>
  <c r="B480" i="11" s="1"/>
  <c r="B481" i="11" s="1"/>
  <c r="B482" i="11" s="1"/>
  <c r="B483" i="11" s="1"/>
  <c r="B484" i="11" s="1"/>
  <c r="B485" i="11" s="1"/>
  <c r="B486" i="11" s="1"/>
  <c r="B487" i="11" s="1"/>
  <c r="B488" i="11" s="1"/>
  <c r="B489" i="11" s="1"/>
  <c r="B490" i="11" s="1"/>
  <c r="B491" i="11" s="1"/>
  <c r="B492" i="11" s="1"/>
  <c r="B493" i="11" s="1"/>
  <c r="B494" i="11" s="1"/>
  <c r="B495" i="11" s="1"/>
  <c r="B496" i="11" s="1"/>
  <c r="B497" i="11" s="1"/>
  <c r="B498" i="11" s="1"/>
  <c r="B499" i="11" s="1"/>
  <c r="B500" i="11" s="1"/>
  <c r="B501" i="11" s="1"/>
  <c r="B502" i="11" s="1"/>
  <c r="B503" i="11" s="1"/>
  <c r="B504" i="11" s="1"/>
  <c r="B505" i="11" s="1"/>
  <c r="B506" i="11" s="1"/>
  <c r="B507" i="11" s="1"/>
  <c r="B508" i="11" s="1"/>
  <c r="B509" i="11" s="1"/>
  <c r="B510" i="11" s="1"/>
  <c r="B511" i="11" s="1"/>
  <c r="B512" i="11" s="1"/>
  <c r="B513" i="11" s="1"/>
  <c r="B514" i="11" s="1"/>
  <c r="B515" i="11" s="1"/>
  <c r="B516" i="11" s="1"/>
  <c r="B517" i="11" s="1"/>
  <c r="B518" i="11" s="1"/>
  <c r="B519" i="11" s="1"/>
  <c r="B520" i="11" s="1"/>
  <c r="B521" i="11" s="1"/>
  <c r="B522" i="11" s="1"/>
  <c r="B523" i="11" s="1"/>
  <c r="B524" i="11" s="1"/>
  <c r="B525" i="11" s="1"/>
  <c r="B526" i="11" s="1"/>
  <c r="B527" i="11" s="1"/>
  <c r="B528" i="11" s="1"/>
  <c r="B529" i="11" s="1"/>
  <c r="B530" i="11" s="1"/>
  <c r="B531" i="11" s="1"/>
  <c r="B532" i="11" s="1"/>
  <c r="B533" i="11" s="1"/>
  <c r="B534" i="11" s="1"/>
  <c r="B535" i="11" s="1"/>
  <c r="B536" i="11" s="1"/>
  <c r="B537" i="11" s="1"/>
  <c r="B538" i="11" s="1"/>
  <c r="B539" i="11" s="1"/>
  <c r="B540" i="11" s="1"/>
  <c r="B541" i="11" s="1"/>
  <c r="B542" i="11" s="1"/>
  <c r="B543" i="11" s="1"/>
  <c r="B544" i="11" s="1"/>
  <c r="B545" i="11" s="1"/>
  <c r="B546" i="11" s="1"/>
  <c r="B547" i="11" s="1"/>
  <c r="B548" i="11" s="1"/>
  <c r="B549" i="11" s="1"/>
  <c r="B550" i="11" s="1"/>
  <c r="B551" i="11" s="1"/>
  <c r="B552" i="11" s="1"/>
  <c r="B553" i="11" s="1"/>
  <c r="B554" i="11" s="1"/>
  <c r="B555" i="11" s="1"/>
  <c r="B556" i="11" s="1"/>
  <c r="B557" i="11" s="1"/>
  <c r="B558" i="11" s="1"/>
  <c r="B559" i="11" s="1"/>
  <c r="B560" i="11" s="1"/>
  <c r="B561" i="11" s="1"/>
  <c r="B562" i="11" s="1"/>
  <c r="B563" i="11" s="1"/>
  <c r="B564" i="11" s="1"/>
  <c r="B565" i="11" s="1"/>
  <c r="B566" i="11" s="1"/>
  <c r="B567" i="11" s="1"/>
  <c r="B568" i="11" s="1"/>
  <c r="B569" i="11" s="1"/>
  <c r="B570" i="11" s="1"/>
  <c r="B571" i="11" s="1"/>
  <c r="B572" i="11" s="1"/>
  <c r="B573" i="11" s="1"/>
  <c r="B574" i="11" s="1"/>
  <c r="B575" i="11" s="1"/>
  <c r="B576" i="11" s="1"/>
  <c r="B577" i="11" s="1"/>
  <c r="B578" i="11" s="1"/>
  <c r="B579" i="11" s="1"/>
  <c r="B580" i="11" s="1"/>
  <c r="B581" i="11" s="1"/>
  <c r="B582" i="11" s="1"/>
  <c r="B583" i="11" s="1"/>
  <c r="B584" i="11" s="1"/>
  <c r="B585" i="11" s="1"/>
  <c r="B586" i="11" s="1"/>
  <c r="B587" i="11" s="1"/>
  <c r="B588" i="11" s="1"/>
  <c r="B589" i="11" s="1"/>
  <c r="B590" i="11" s="1"/>
  <c r="B591" i="11" s="1"/>
  <c r="B592" i="11" s="1"/>
  <c r="B593" i="11" s="1"/>
  <c r="B594" i="11" s="1"/>
  <c r="B595" i="11" s="1"/>
  <c r="B596" i="11" s="1"/>
  <c r="B597" i="11" s="1"/>
  <c r="B598" i="11" s="1"/>
  <c r="B599" i="11" s="1"/>
  <c r="B600" i="11" s="1"/>
  <c r="B601" i="11" s="1"/>
  <c r="B602" i="11" s="1"/>
  <c r="B603" i="11" s="1"/>
  <c r="B604" i="11" s="1"/>
  <c r="B605" i="11" s="1"/>
  <c r="B606" i="11" s="1"/>
  <c r="B607" i="11" s="1"/>
  <c r="B608" i="11" s="1"/>
  <c r="B609" i="11" s="1"/>
  <c r="B610" i="11" s="1"/>
  <c r="B611" i="11" s="1"/>
  <c r="B612" i="11" s="1"/>
  <c r="B613" i="11" s="1"/>
  <c r="B614" i="11" s="1"/>
  <c r="B615" i="11" s="1"/>
  <c r="B616" i="11" s="1"/>
  <c r="B617" i="11" s="1"/>
  <c r="B618" i="11" s="1"/>
  <c r="B619" i="11" s="1"/>
  <c r="B620" i="11" s="1"/>
  <c r="B621" i="11" s="1"/>
  <c r="B622" i="11" s="1"/>
  <c r="B623" i="11" s="1"/>
  <c r="B624" i="11" s="1"/>
  <c r="B625" i="11" s="1"/>
  <c r="B626" i="11" s="1"/>
  <c r="B627" i="11" s="1"/>
  <c r="B628" i="11" s="1"/>
  <c r="B629" i="11" s="1"/>
  <c r="B630" i="11" s="1"/>
  <c r="B631" i="11" s="1"/>
  <c r="B632" i="11" s="1"/>
  <c r="B633" i="11" s="1"/>
  <c r="B634" i="11" s="1"/>
  <c r="B635" i="11" s="1"/>
  <c r="B636" i="11" s="1"/>
  <c r="B637" i="11" s="1"/>
  <c r="B638" i="11" s="1"/>
  <c r="B639" i="11" s="1"/>
  <c r="B640" i="11" s="1"/>
  <c r="B641" i="11" s="1"/>
  <c r="B642" i="11" s="1"/>
  <c r="B643" i="11" s="1"/>
  <c r="B644" i="11" s="1"/>
  <c r="B645" i="11" s="1"/>
  <c r="B646" i="11" s="1"/>
  <c r="B647" i="11" s="1"/>
  <c r="B648" i="11" s="1"/>
  <c r="B649" i="11" s="1"/>
  <c r="B650" i="11" s="1"/>
  <c r="B651" i="11" s="1"/>
  <c r="B652" i="11" s="1"/>
  <c r="B653" i="11" s="1"/>
  <c r="B654" i="11" s="1"/>
  <c r="B655" i="11" s="1"/>
  <c r="B656" i="11" s="1"/>
  <c r="B657" i="11" s="1"/>
  <c r="B658" i="11" s="1"/>
  <c r="B659" i="11" s="1"/>
  <c r="B660" i="11" s="1"/>
  <c r="B661" i="11" s="1"/>
  <c r="B662" i="11" s="1"/>
  <c r="B663" i="11" s="1"/>
  <c r="B664" i="11" s="1"/>
  <c r="B665" i="11" s="1"/>
  <c r="B666" i="11" s="1"/>
  <c r="B667" i="11" s="1"/>
  <c r="B668" i="11" s="1"/>
  <c r="B669" i="11" s="1"/>
  <c r="B670" i="11" s="1"/>
  <c r="B671" i="11" s="1"/>
  <c r="B672" i="11" s="1"/>
  <c r="B673" i="11" s="1"/>
  <c r="B674" i="11" s="1"/>
  <c r="B675" i="11" s="1"/>
  <c r="B676" i="11" s="1"/>
  <c r="B677" i="11" s="1"/>
  <c r="B678" i="11" s="1"/>
  <c r="B679" i="11" s="1"/>
  <c r="B680" i="11" s="1"/>
  <c r="B681" i="11" s="1"/>
  <c r="B682" i="11" s="1"/>
  <c r="B683" i="11" s="1"/>
  <c r="B684" i="11" s="1"/>
  <c r="B685" i="11" s="1"/>
  <c r="B686" i="11" s="1"/>
  <c r="B687" i="11" s="1"/>
  <c r="B688" i="11" s="1"/>
  <c r="B689" i="11" s="1"/>
  <c r="B690" i="11" s="1"/>
  <c r="B691" i="11" s="1"/>
  <c r="B692" i="11" s="1"/>
  <c r="B693" i="11" s="1"/>
  <c r="B694" i="11" s="1"/>
  <c r="B695" i="11" s="1"/>
  <c r="B696" i="11" s="1"/>
  <c r="B697" i="11" s="1"/>
  <c r="B698" i="11" s="1"/>
  <c r="B699" i="11" s="1"/>
  <c r="B700" i="11" s="1"/>
  <c r="B701" i="11" s="1"/>
  <c r="B702" i="11" s="1"/>
  <c r="B703" i="11" s="1"/>
  <c r="B704" i="11" s="1"/>
  <c r="B705" i="11" s="1"/>
  <c r="B706" i="11" s="1"/>
  <c r="B707" i="11" s="1"/>
  <c r="B708" i="11" s="1"/>
  <c r="B709" i="11" s="1"/>
  <c r="B710" i="11" s="1"/>
  <c r="B711" i="11" s="1"/>
  <c r="B712" i="11" s="1"/>
  <c r="B713" i="11" s="1"/>
  <c r="B714" i="11" s="1"/>
  <c r="B715" i="11" s="1"/>
  <c r="B716" i="11" s="1"/>
  <c r="B717" i="11" s="1"/>
  <c r="B718" i="11" s="1"/>
  <c r="B719" i="11" s="1"/>
  <c r="B720" i="11" s="1"/>
  <c r="B721" i="11" s="1"/>
  <c r="B722" i="11" s="1"/>
  <c r="B723" i="11" s="1"/>
  <c r="B724" i="11" s="1"/>
  <c r="B725" i="11" s="1"/>
  <c r="B726" i="11" s="1"/>
  <c r="B727" i="11" s="1"/>
  <c r="B728" i="11" s="1"/>
  <c r="B729" i="11" s="1"/>
  <c r="B730" i="11" s="1"/>
  <c r="B731" i="11" s="1"/>
  <c r="B732" i="11" s="1"/>
  <c r="B733" i="11" s="1"/>
  <c r="B734" i="11" s="1"/>
  <c r="B735" i="11" s="1"/>
  <c r="B736" i="11" s="1"/>
  <c r="B737" i="11" s="1"/>
  <c r="B738" i="11" s="1"/>
  <c r="B739" i="11" s="1"/>
  <c r="B740" i="11" s="1"/>
  <c r="B741" i="11" s="1"/>
  <c r="B742" i="11" s="1"/>
  <c r="B743" i="11" s="1"/>
  <c r="B744" i="11" s="1"/>
  <c r="B745" i="11" s="1"/>
  <c r="B746" i="11" s="1"/>
  <c r="B747" i="11" s="1"/>
  <c r="B748" i="11" s="1"/>
  <c r="B749" i="11" s="1"/>
  <c r="B750" i="11" s="1"/>
  <c r="B751" i="11" s="1"/>
  <c r="B752" i="11" s="1"/>
  <c r="B753" i="11" s="1"/>
  <c r="B754" i="11" s="1"/>
  <c r="B755" i="11" s="1"/>
  <c r="B756" i="11" s="1"/>
  <c r="B757" i="11" s="1"/>
  <c r="B758" i="11" s="1"/>
  <c r="B759" i="11" s="1"/>
  <c r="B760" i="11" s="1"/>
  <c r="B761" i="11" s="1"/>
  <c r="B762" i="11" s="1"/>
  <c r="B763" i="11" s="1"/>
  <c r="B764" i="11" s="1"/>
  <c r="B765" i="11" s="1"/>
  <c r="B766" i="11" s="1"/>
  <c r="B767" i="11" s="1"/>
  <c r="B768" i="11" s="1"/>
  <c r="B769" i="11" s="1"/>
  <c r="B770" i="11" s="1"/>
  <c r="B771" i="11" s="1"/>
  <c r="B772" i="11" s="1"/>
  <c r="B773" i="11" s="1"/>
  <c r="B774" i="11" s="1"/>
  <c r="B775" i="11" s="1"/>
  <c r="B776" i="11" s="1"/>
  <c r="B777" i="11" s="1"/>
  <c r="B778" i="11" s="1"/>
  <c r="B779" i="11" s="1"/>
  <c r="B780" i="11" s="1"/>
  <c r="B781" i="11" s="1"/>
  <c r="B782" i="11" s="1"/>
  <c r="B783" i="11" s="1"/>
  <c r="B784" i="11" s="1"/>
  <c r="B785" i="11" s="1"/>
  <c r="B786" i="11" s="1"/>
  <c r="B787" i="11" s="1"/>
  <c r="B788" i="11" s="1"/>
  <c r="B789" i="11" s="1"/>
  <c r="B790" i="11" s="1"/>
  <c r="B791" i="11" s="1"/>
  <c r="B792" i="11" s="1"/>
  <c r="B793" i="11" s="1"/>
  <c r="B794" i="11" s="1"/>
  <c r="B795" i="11" s="1"/>
  <c r="B796" i="11" s="1"/>
  <c r="B797" i="11" s="1"/>
  <c r="B798" i="11" s="1"/>
  <c r="B799" i="11" s="1"/>
  <c r="B800" i="11" s="1"/>
  <c r="B801" i="11" s="1"/>
  <c r="B802" i="11" s="1"/>
  <c r="B803" i="11" s="1"/>
  <c r="B804" i="11" s="1"/>
  <c r="B805" i="11" s="1"/>
  <c r="B806" i="11" s="1"/>
  <c r="B807" i="11" s="1"/>
  <c r="B808" i="11" s="1"/>
  <c r="B809" i="11" s="1"/>
  <c r="B810" i="11" s="1"/>
  <c r="B811" i="11" s="1"/>
  <c r="B812" i="11" s="1"/>
  <c r="B813" i="11" s="1"/>
  <c r="B814" i="11" s="1"/>
  <c r="B815" i="11" s="1"/>
  <c r="B816" i="11" s="1"/>
  <c r="B817" i="11" s="1"/>
  <c r="B818" i="11" s="1"/>
  <c r="B819" i="11" s="1"/>
  <c r="B820" i="11" s="1"/>
  <c r="B821" i="11" s="1"/>
  <c r="B822" i="11" s="1"/>
  <c r="B823" i="11" s="1"/>
  <c r="B824" i="11" s="1"/>
  <c r="B825" i="11" s="1"/>
  <c r="B826" i="11" s="1"/>
  <c r="B827" i="11" s="1"/>
  <c r="B828" i="11" s="1"/>
  <c r="B829" i="11" s="1"/>
  <c r="B830" i="11" s="1"/>
  <c r="B831" i="11" s="1"/>
  <c r="B832" i="11" s="1"/>
  <c r="B833" i="11" s="1"/>
  <c r="B834" i="11" s="1"/>
  <c r="B835" i="11" s="1"/>
  <c r="B836" i="11" s="1"/>
  <c r="B837" i="11" s="1"/>
  <c r="B838" i="11" s="1"/>
  <c r="B839" i="11" s="1"/>
  <c r="B840" i="11" s="1"/>
  <c r="B841" i="11" s="1"/>
  <c r="B842" i="11" s="1"/>
  <c r="B843" i="11" s="1"/>
  <c r="B844" i="11" s="1"/>
  <c r="B845" i="11" s="1"/>
  <c r="B846" i="11" s="1"/>
  <c r="B847" i="11" s="1"/>
  <c r="B848" i="11" s="1"/>
  <c r="B849" i="11" s="1"/>
  <c r="B850" i="11" s="1"/>
  <c r="B851" i="11" s="1"/>
  <c r="B852" i="11" s="1"/>
  <c r="B853" i="11" s="1"/>
  <c r="B854" i="11" s="1"/>
  <c r="B855" i="11" s="1"/>
  <c r="B856" i="11" s="1"/>
  <c r="B857" i="11" s="1"/>
  <c r="B858" i="11" s="1"/>
  <c r="B859" i="11" s="1"/>
  <c r="B860" i="11" s="1"/>
  <c r="B861" i="11" s="1"/>
  <c r="B862" i="11" s="1"/>
  <c r="B863" i="11" s="1"/>
  <c r="B864" i="11" s="1"/>
  <c r="B865" i="11" s="1"/>
  <c r="B866" i="11" s="1"/>
  <c r="B867" i="11" s="1"/>
  <c r="B868" i="11" s="1"/>
  <c r="B869" i="11" s="1"/>
  <c r="B870" i="11" s="1"/>
  <c r="B871" i="11" s="1"/>
  <c r="B872" i="11" s="1"/>
  <c r="B873" i="11" s="1"/>
  <c r="B874" i="11" s="1"/>
  <c r="B875" i="11" s="1"/>
  <c r="B876" i="11" s="1"/>
  <c r="B877" i="11" s="1"/>
  <c r="B878" i="11" s="1"/>
  <c r="B879" i="11" s="1"/>
  <c r="B880" i="11" s="1"/>
  <c r="B881" i="11" s="1"/>
  <c r="B882" i="11" s="1"/>
  <c r="B883" i="11" s="1"/>
  <c r="B884" i="11" s="1"/>
  <c r="B885" i="11" s="1"/>
  <c r="B886" i="11" s="1"/>
  <c r="B887" i="11" s="1"/>
  <c r="B888" i="11" s="1"/>
  <c r="B889" i="11" s="1"/>
  <c r="B890" i="11" s="1"/>
  <c r="B891" i="11" s="1"/>
  <c r="B892" i="11" s="1"/>
  <c r="B893" i="11" s="1"/>
  <c r="B894" i="11" s="1"/>
  <c r="B895" i="11" s="1"/>
  <c r="B896" i="11" s="1"/>
  <c r="B897" i="11" s="1"/>
  <c r="B898" i="11" s="1"/>
  <c r="B899" i="11" s="1"/>
  <c r="B900" i="11" s="1"/>
  <c r="B901" i="11" s="1"/>
  <c r="B902" i="11" s="1"/>
  <c r="B903" i="11" s="1"/>
  <c r="B904" i="11" s="1"/>
  <c r="B905" i="11" s="1"/>
  <c r="B906" i="11" s="1"/>
  <c r="B907" i="11" s="1"/>
  <c r="B908" i="11" s="1"/>
  <c r="B909" i="11" s="1"/>
  <c r="B910" i="11" s="1"/>
  <c r="B911" i="11" s="1"/>
  <c r="B912" i="11" s="1"/>
  <c r="B913" i="11" s="1"/>
  <c r="B914" i="11" s="1"/>
  <c r="B915" i="11" s="1"/>
  <c r="B916" i="11" s="1"/>
  <c r="B917" i="11" s="1"/>
  <c r="B918" i="11" s="1"/>
  <c r="B919" i="11" s="1"/>
  <c r="B920" i="11" s="1"/>
  <c r="B921" i="11" s="1"/>
  <c r="B922" i="11" s="1"/>
  <c r="B923" i="11" s="1"/>
  <c r="B924" i="11" s="1"/>
  <c r="B925" i="11" s="1"/>
  <c r="B926" i="11" s="1"/>
  <c r="B927" i="11" s="1"/>
  <c r="B928" i="11" s="1"/>
  <c r="B929" i="11" s="1"/>
  <c r="B930" i="11" s="1"/>
  <c r="B931" i="11" s="1"/>
  <c r="B932" i="11" s="1"/>
  <c r="B933" i="11" s="1"/>
  <c r="B934" i="11" s="1"/>
  <c r="B935" i="11" s="1"/>
  <c r="B936" i="11" s="1"/>
  <c r="B937" i="11" s="1"/>
  <c r="B938" i="11" s="1"/>
  <c r="B939" i="11" s="1"/>
  <c r="B940" i="11" s="1"/>
  <c r="B941" i="11" s="1"/>
  <c r="B942" i="11" s="1"/>
  <c r="B943" i="11" s="1"/>
  <c r="B944" i="11" s="1"/>
  <c r="B945" i="11" s="1"/>
  <c r="B946" i="11" s="1"/>
  <c r="B947" i="11" s="1"/>
  <c r="B948" i="11" s="1"/>
  <c r="B949" i="11" s="1"/>
  <c r="B950" i="11" s="1"/>
  <c r="B951" i="11" s="1"/>
  <c r="B952" i="11" s="1"/>
  <c r="B953" i="11" s="1"/>
  <c r="B954" i="11" s="1"/>
  <c r="B955" i="11" s="1"/>
  <c r="B956" i="11" s="1"/>
  <c r="B957" i="11" s="1"/>
  <c r="B958" i="11" s="1"/>
  <c r="B959" i="11" s="1"/>
  <c r="B960" i="11" s="1"/>
  <c r="B961" i="11" s="1"/>
  <c r="B962" i="11" s="1"/>
  <c r="B963" i="11" s="1"/>
  <c r="B964" i="11" s="1"/>
  <c r="B965" i="11" s="1"/>
  <c r="B966" i="11" s="1"/>
  <c r="B967" i="11" s="1"/>
  <c r="B968" i="11" s="1"/>
  <c r="B969" i="11" s="1"/>
  <c r="B970" i="11" s="1"/>
  <c r="B971" i="11" s="1"/>
  <c r="B972" i="11" s="1"/>
  <c r="B973" i="11" s="1"/>
  <c r="B974" i="11" s="1"/>
  <c r="B975" i="11" s="1"/>
  <c r="B976" i="11" s="1"/>
  <c r="B977" i="11" s="1"/>
  <c r="B978" i="11" s="1"/>
  <c r="B979" i="11" s="1"/>
  <c r="B980" i="11" s="1"/>
  <c r="B981" i="11" s="1"/>
  <c r="B982" i="11" s="1"/>
  <c r="B983" i="11" s="1"/>
  <c r="B984" i="11" s="1"/>
  <c r="B985" i="11" s="1"/>
  <c r="B986" i="11" s="1"/>
  <c r="B987" i="11" s="1"/>
  <c r="B988" i="11" s="1"/>
  <c r="B989" i="11" s="1"/>
  <c r="B990" i="11" s="1"/>
  <c r="B991" i="11" s="1"/>
  <c r="B992" i="11" s="1"/>
  <c r="B993" i="11" s="1"/>
  <c r="B994" i="11" s="1"/>
  <c r="B995" i="11" s="1"/>
  <c r="B996" i="11" s="1"/>
  <c r="B997" i="11" s="1"/>
  <c r="B998" i="11" s="1"/>
  <c r="B999" i="11" s="1"/>
  <c r="B1000" i="11" s="1"/>
  <c r="B1001" i="11" s="1"/>
  <c r="B1002" i="11" s="1"/>
  <c r="B1003" i="11" s="1"/>
  <c r="B1004" i="11" s="1"/>
  <c r="B1005" i="11" s="1"/>
  <c r="B1006" i="11" s="1"/>
  <c r="B1007" i="11" s="1"/>
  <c r="B1008" i="11" s="1"/>
  <c r="B1009" i="11" s="1"/>
  <c r="B1010" i="11" s="1"/>
  <c r="B1011" i="11" s="1"/>
  <c r="B1012" i="11" s="1"/>
  <c r="B1013" i="11" s="1"/>
  <c r="B1014" i="11" s="1"/>
  <c r="B1015" i="11" s="1"/>
  <c r="B1016" i="11" s="1"/>
  <c r="B1017" i="11" s="1"/>
  <c r="B1018" i="11" s="1"/>
  <c r="B1019" i="11" s="1"/>
  <c r="B1020" i="11" s="1"/>
  <c r="B1021" i="11" s="1"/>
  <c r="B1022" i="11" s="1"/>
  <c r="B1023" i="11" s="1"/>
  <c r="B1024" i="11" s="1"/>
  <c r="B1025" i="11" s="1"/>
  <c r="B1026" i="11" s="1"/>
  <c r="B1027" i="11" s="1"/>
  <c r="B1028" i="11" s="1"/>
  <c r="B1029" i="11" s="1"/>
  <c r="B1030" i="11" s="1"/>
  <c r="B1031" i="11" s="1"/>
  <c r="B1032" i="11" s="1"/>
  <c r="B1033" i="11" s="1"/>
  <c r="B1034" i="11" s="1"/>
  <c r="B1035" i="11" s="1"/>
  <c r="B1036" i="11" s="1"/>
  <c r="B1037" i="11" s="1"/>
  <c r="B1038" i="11" s="1"/>
  <c r="B1039" i="11" s="1"/>
  <c r="B1040" i="11" s="1"/>
  <c r="B1041" i="11" s="1"/>
  <c r="B1042" i="11" s="1"/>
  <c r="B1043" i="11" s="1"/>
  <c r="B1044" i="11" s="1"/>
  <c r="B1045" i="11" s="1"/>
  <c r="B1046" i="11" s="1"/>
  <c r="B1047" i="11" s="1"/>
  <c r="B1048" i="11" s="1"/>
  <c r="B1049" i="11" s="1"/>
  <c r="B1050" i="11" s="1"/>
  <c r="B1051" i="11" s="1"/>
  <c r="B1052" i="11" s="1"/>
  <c r="B1053" i="11" s="1"/>
  <c r="B1054" i="11" s="1"/>
  <c r="B1055" i="11" s="1"/>
  <c r="B1056" i="11" s="1"/>
  <c r="B1057" i="11" s="1"/>
  <c r="B1058" i="11" s="1"/>
  <c r="B1059" i="11" s="1"/>
  <c r="B1060" i="11" s="1"/>
  <c r="B1061" i="11" s="1"/>
  <c r="B1062" i="11" s="1"/>
  <c r="B1063" i="11" s="1"/>
  <c r="B1064" i="11" s="1"/>
  <c r="B1065" i="11" s="1"/>
  <c r="B1066" i="11" s="1"/>
  <c r="B1067" i="11" s="1"/>
  <c r="B1068" i="11" s="1"/>
  <c r="B1069" i="11" s="1"/>
  <c r="B1070" i="11" s="1"/>
  <c r="B1071" i="11" s="1"/>
  <c r="B1072" i="11" s="1"/>
  <c r="B1073" i="11" s="1"/>
  <c r="B1074" i="11" s="1"/>
  <c r="B1075" i="11" s="1"/>
  <c r="B1076" i="11" s="1"/>
  <c r="B1077" i="11" s="1"/>
  <c r="B1078" i="11" s="1"/>
  <c r="B1079" i="11" s="1"/>
  <c r="B1080" i="11" s="1"/>
  <c r="B1081" i="11" s="1"/>
  <c r="B1082" i="11" s="1"/>
  <c r="B1083" i="11" s="1"/>
  <c r="B1084" i="11" s="1"/>
  <c r="B1085" i="11" s="1"/>
  <c r="B1086" i="11" s="1"/>
  <c r="B1087" i="11" s="1"/>
  <c r="B1088" i="11" s="1"/>
  <c r="B1089" i="11" s="1"/>
  <c r="B1090" i="11" s="1"/>
  <c r="B1091" i="11" s="1"/>
  <c r="B1092" i="11" s="1"/>
  <c r="B1093" i="11" s="1"/>
  <c r="B1094" i="11" s="1"/>
  <c r="B1095" i="11" s="1"/>
  <c r="B1096" i="11" s="1"/>
  <c r="B1097" i="11" s="1"/>
  <c r="B1098" i="11" s="1"/>
  <c r="B1099" i="11" s="1"/>
  <c r="B1100" i="11" s="1"/>
  <c r="B1101" i="11" s="1"/>
  <c r="B1102" i="11" s="1"/>
  <c r="B1103" i="11" s="1"/>
  <c r="B1104" i="11" s="1"/>
  <c r="B1105" i="11" s="1"/>
  <c r="B1106" i="11" s="1"/>
  <c r="B1107" i="11" s="1"/>
  <c r="B1108" i="11" s="1"/>
  <c r="B1566" i="11"/>
  <c r="AK1103" i="9"/>
  <c r="AR1103" i="9" s="1"/>
  <c r="BV22" i="9" l="1"/>
  <c r="I1133" i="11"/>
  <c r="K1133" i="11" s="1"/>
  <c r="O1133" i="11" s="1"/>
  <c r="K28" i="11"/>
  <c r="L23" i="12"/>
  <c r="L14" i="12"/>
  <c r="L86" i="12"/>
  <c r="K91" i="11"/>
  <c r="J110" i="12"/>
  <c r="J143" i="12"/>
  <c r="H120" i="11"/>
  <c r="K114" i="10"/>
  <c r="K155" i="10"/>
  <c r="K294" i="10"/>
  <c r="H54" i="11"/>
  <c r="I54" i="11" s="1"/>
  <c r="K48" i="10"/>
  <c r="K285" i="10"/>
  <c r="K204" i="10"/>
  <c r="K218" i="10"/>
  <c r="K158" i="10"/>
  <c r="K302" i="10"/>
  <c r="K292" i="10"/>
  <c r="K284" i="10"/>
  <c r="K274" i="10"/>
  <c r="K273" i="10"/>
  <c r="K272" i="10"/>
  <c r="K271" i="10"/>
  <c r="K269" i="10"/>
  <c r="K258" i="10"/>
  <c r="K254" i="10"/>
  <c r="K251" i="10"/>
  <c r="K249" i="10"/>
  <c r="K248" i="10"/>
  <c r="K245" i="10"/>
  <c r="K242" i="10"/>
  <c r="K237" i="10"/>
  <c r="K225" i="10"/>
  <c r="K215" i="10"/>
  <c r="K212" i="10"/>
  <c r="K209" i="10"/>
  <c r="K202" i="10"/>
  <c r="K200" i="10"/>
  <c r="K198" i="10"/>
  <c r="K196" i="10"/>
  <c r="K195" i="10"/>
  <c r="K193" i="10"/>
  <c r="K191" i="10"/>
  <c r="K173" i="10"/>
  <c r="K172" i="10"/>
  <c r="K171" i="10"/>
  <c r="K167" i="10"/>
  <c r="K166" i="10"/>
  <c r="K161" i="10"/>
  <c r="K186" i="10"/>
  <c r="K154" i="10"/>
  <c r="K280" i="10"/>
  <c r="K231" i="10"/>
  <c r="K208" i="10"/>
  <c r="K207" i="10"/>
  <c r="K163" i="10"/>
  <c r="K255" i="10"/>
  <c r="K205" i="10"/>
  <c r="K189" i="10"/>
  <c r="K267" i="10"/>
  <c r="K159" i="10"/>
  <c r="K286" i="10"/>
  <c r="K256" i="10"/>
  <c r="K250" i="10"/>
  <c r="K229" i="10"/>
  <c r="K226" i="10"/>
  <c r="K188" i="10"/>
  <c r="K157" i="10"/>
  <c r="K221" i="10"/>
  <c r="K230" i="10"/>
  <c r="K239" i="10"/>
  <c r="K156" i="10"/>
  <c r="K301" i="10"/>
  <c r="K297" i="10"/>
  <c r="K290" i="10"/>
  <c r="K287" i="10"/>
  <c r="K281" i="10"/>
  <c r="K279" i="10"/>
  <c r="K270" i="10"/>
  <c r="K268" i="10"/>
  <c r="K265" i="10"/>
  <c r="K261" i="10"/>
  <c r="K253" i="10"/>
  <c r="K247" i="10"/>
  <c r="K241" i="10"/>
  <c r="K232" i="10"/>
  <c r="K227" i="10"/>
  <c r="K211" i="10"/>
  <c r="K197" i="10"/>
  <c r="K190" i="10"/>
  <c r="K184" i="10"/>
  <c r="K182" i="10"/>
  <c r="K180" i="10"/>
  <c r="K177" i="10"/>
  <c r="K168" i="10"/>
  <c r="K162" i="10"/>
  <c r="K176" i="10"/>
  <c r="K296" i="10"/>
  <c r="K288" i="10"/>
  <c r="K283" i="10"/>
  <c r="K278" i="10"/>
  <c r="K275" i="10"/>
  <c r="K259" i="10"/>
  <c r="K243" i="10"/>
  <c r="K238" i="10"/>
  <c r="K236" i="10"/>
  <c r="K234" i="10"/>
  <c r="K222" i="10"/>
  <c r="K219" i="10"/>
  <c r="K178" i="10"/>
  <c r="K175" i="10"/>
  <c r="K257" i="10"/>
  <c r="K240" i="10"/>
  <c r="K220" i="10"/>
  <c r="K216" i="10"/>
  <c r="K165" i="10"/>
  <c r="K303" i="10"/>
  <c r="K300" i="10"/>
  <c r="K298" i="10"/>
  <c r="K295" i="10"/>
  <c r="K293" i="10"/>
  <c r="K291" i="10"/>
  <c r="K289" i="10"/>
  <c r="K282" i="10"/>
  <c r="K277" i="10"/>
  <c r="K266" i="10"/>
  <c r="K263" i="10"/>
  <c r="K262" i="10"/>
  <c r="K260" i="10"/>
  <c r="K252" i="10"/>
  <c r="K246" i="10"/>
  <c r="K244" i="10"/>
  <c r="K233" i="10"/>
  <c r="K228" i="10"/>
  <c r="K217" i="10"/>
  <c r="K214" i="10"/>
  <c r="K210" i="10"/>
  <c r="K206" i="10"/>
  <c r="K201" i="10"/>
  <c r="K199" i="10"/>
  <c r="K194" i="10"/>
  <c r="K192" i="10"/>
  <c r="K187" i="10"/>
  <c r="K183" i="10"/>
  <c r="K181" i="10"/>
  <c r="K179" i="10"/>
  <c r="K174" i="10"/>
  <c r="K170" i="10"/>
  <c r="K169" i="10"/>
  <c r="K164" i="10"/>
  <c r="K160" i="10"/>
  <c r="J290" i="12"/>
  <c r="J299" i="12"/>
  <c r="J302" i="12"/>
  <c r="J146" i="12"/>
  <c r="J124" i="12"/>
  <c r="J283" i="12"/>
  <c r="J286" i="12"/>
  <c r="J207" i="12"/>
  <c r="J259" i="12"/>
  <c r="J253" i="12"/>
  <c r="I120" i="11"/>
  <c r="J105" i="12"/>
  <c r="J38" i="12"/>
  <c r="J48" i="12"/>
  <c r="J165" i="12"/>
  <c r="J275" i="12"/>
  <c r="J49" i="12"/>
  <c r="J97" i="12"/>
  <c r="I63" i="11"/>
  <c r="I59" i="11"/>
  <c r="I92" i="11"/>
  <c r="J17" i="12"/>
  <c r="J25" i="12"/>
  <c r="J18" i="12"/>
  <c r="J27" i="12"/>
  <c r="J24" i="12"/>
  <c r="J10" i="12"/>
  <c r="J21" i="12"/>
  <c r="J15" i="12"/>
  <c r="J20" i="12"/>
  <c r="M1104" i="12"/>
  <c r="K107" i="11"/>
  <c r="L102" i="12"/>
  <c r="K150" i="11"/>
  <c r="L145" i="12"/>
  <c r="J1000" i="10"/>
  <c r="I57" i="11"/>
  <c r="L52" i="12" s="1"/>
  <c r="K57" i="11"/>
  <c r="I62" i="11"/>
  <c r="I56" i="11"/>
  <c r="J162" i="12"/>
  <c r="J179" i="12"/>
  <c r="J295" i="12"/>
  <c r="J23" i="12"/>
  <c r="J11" i="12"/>
  <c r="J14" i="12"/>
  <c r="J32" i="12"/>
  <c r="J46" i="12"/>
  <c r="J126" i="12"/>
  <c r="J153" i="12"/>
  <c r="J188" i="12"/>
  <c r="J288" i="12"/>
  <c r="J26" i="12"/>
  <c r="J9" i="12"/>
  <c r="I113" i="11"/>
  <c r="I112" i="11"/>
  <c r="I111" i="11"/>
  <c r="I110" i="11"/>
  <c r="I109" i="11"/>
  <c r="I108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311" i="11"/>
  <c r="I310" i="11"/>
  <c r="I305" i="11"/>
  <c r="I300" i="11"/>
  <c r="I282" i="11"/>
  <c r="I270" i="11"/>
  <c r="I241" i="11"/>
  <c r="I230" i="11"/>
  <c r="I219" i="11"/>
  <c r="I209" i="11"/>
  <c r="L204" i="12" s="1"/>
  <c r="I191" i="11"/>
  <c r="L186" i="12" s="1"/>
  <c r="I161" i="11"/>
  <c r="L156" i="12" s="1"/>
  <c r="I146" i="11"/>
  <c r="I144" i="11"/>
  <c r="H224" i="11"/>
  <c r="H164" i="11"/>
  <c r="H152" i="11"/>
  <c r="H131" i="11"/>
  <c r="H43" i="11"/>
  <c r="J243" i="12"/>
  <c r="J101" i="12"/>
  <c r="J41" i="12"/>
  <c r="J8" i="12"/>
  <c r="J6" i="12"/>
  <c r="J203" i="12"/>
  <c r="J211" i="12"/>
  <c r="J221" i="12"/>
  <c r="J224" i="12"/>
  <c r="J225" i="12"/>
  <c r="J227" i="12"/>
  <c r="J228" i="12"/>
  <c r="J230" i="12"/>
  <c r="J231" i="12"/>
  <c r="J241" i="12"/>
  <c r="J250" i="12"/>
  <c r="J251" i="12"/>
  <c r="J258" i="12"/>
  <c r="J260" i="12"/>
  <c r="J261" i="12"/>
  <c r="J263" i="12"/>
  <c r="J268" i="12"/>
  <c r="J274" i="12"/>
  <c r="J276" i="12"/>
  <c r="J277" i="12"/>
  <c r="J306" i="12"/>
  <c r="J1093" i="10"/>
  <c r="J1089" i="10"/>
  <c r="J1076" i="10"/>
  <c r="J1072" i="10"/>
  <c r="J1065" i="10"/>
  <c r="J1030" i="10"/>
  <c r="J1027" i="10"/>
  <c r="J1024" i="10"/>
  <c r="J1019" i="10"/>
  <c r="J1017" i="10"/>
  <c r="J1016" i="10"/>
  <c r="J982" i="10"/>
  <c r="J978" i="10"/>
  <c r="J968" i="10"/>
  <c r="J967" i="10"/>
  <c r="J965" i="10"/>
  <c r="J962" i="10"/>
  <c r="J957" i="10"/>
  <c r="J930" i="10"/>
  <c r="J922" i="10"/>
  <c r="J915" i="10"/>
  <c r="J905" i="10"/>
  <c r="J885" i="10"/>
  <c r="J882" i="10"/>
  <c r="J858" i="10"/>
  <c r="J852" i="10"/>
  <c r="J849" i="10"/>
  <c r="J832" i="10"/>
  <c r="J827" i="10"/>
  <c r="J556" i="10"/>
  <c r="J154" i="12"/>
  <c r="J81" i="12"/>
  <c r="J29" i="12"/>
  <c r="J35" i="12"/>
  <c r="J80" i="12"/>
  <c r="J117" i="12"/>
  <c r="J142" i="12"/>
  <c r="J144" i="12"/>
  <c r="J149" i="12"/>
  <c r="J150" i="12"/>
  <c r="J213" i="12"/>
  <c r="J85" i="12"/>
  <c r="J90" i="12"/>
  <c r="J106" i="12"/>
  <c r="J193" i="12"/>
  <c r="J118" i="12"/>
  <c r="H81" i="11"/>
  <c r="H78" i="11"/>
  <c r="H77" i="11"/>
  <c r="H73" i="11"/>
  <c r="H68" i="11"/>
  <c r="H67" i="11"/>
  <c r="H66" i="11"/>
  <c r="H61" i="11"/>
  <c r="H60" i="11"/>
  <c r="H58" i="11"/>
  <c r="H308" i="11"/>
  <c r="H298" i="11"/>
  <c r="H290" i="11"/>
  <c r="H280" i="11"/>
  <c r="H279" i="11"/>
  <c r="H278" i="11"/>
  <c r="H277" i="11"/>
  <c r="H275" i="11"/>
  <c r="H264" i="11"/>
  <c r="H260" i="11"/>
  <c r="H257" i="11"/>
  <c r="H255" i="11"/>
  <c r="H254" i="11"/>
  <c r="H251" i="11"/>
  <c r="H248" i="11"/>
  <c r="H243" i="11"/>
  <c r="H231" i="11"/>
  <c r="H221" i="11"/>
  <c r="H218" i="11"/>
  <c r="H215" i="11"/>
  <c r="H208" i="11"/>
  <c r="H206" i="11"/>
  <c r="H204" i="11"/>
  <c r="H202" i="11"/>
  <c r="H201" i="11"/>
  <c r="H199" i="11"/>
  <c r="H197" i="11"/>
  <c r="H179" i="11"/>
  <c r="H178" i="11"/>
  <c r="H177" i="11"/>
  <c r="H173" i="11"/>
  <c r="H172" i="11"/>
  <c r="H167" i="11"/>
  <c r="H158" i="11"/>
  <c r="H138" i="11"/>
  <c r="H129" i="11"/>
  <c r="H125" i="11"/>
  <c r="H47" i="11"/>
  <c r="H42" i="11"/>
  <c r="H29" i="11"/>
  <c r="H192" i="11"/>
  <c r="H160" i="11"/>
  <c r="H157" i="11"/>
  <c r="H145" i="11"/>
  <c r="H143" i="11"/>
  <c r="H119" i="11"/>
  <c r="H44" i="11"/>
  <c r="H37" i="11"/>
  <c r="H286" i="11"/>
  <c r="H237" i="11"/>
  <c r="H214" i="11"/>
  <c r="H133" i="11"/>
  <c r="H118" i="11"/>
  <c r="H115" i="11"/>
  <c r="H49" i="11"/>
  <c r="H213" i="11"/>
  <c r="H169" i="11"/>
  <c r="H136" i="11"/>
  <c r="H64" i="11"/>
  <c r="H261" i="11"/>
  <c r="H211" i="11"/>
  <c r="H195" i="11"/>
  <c r="H137" i="11"/>
  <c r="H117" i="11"/>
  <c r="H51" i="11"/>
  <c r="H273" i="11"/>
  <c r="H165" i="11"/>
  <c r="H149" i="11"/>
  <c r="H126" i="11"/>
  <c r="H292" i="11"/>
  <c r="H262" i="11"/>
  <c r="H256" i="11"/>
  <c r="H235" i="11"/>
  <c r="H232" i="11"/>
  <c r="H194" i="11"/>
  <c r="H163" i="11"/>
  <c r="H114" i="11"/>
  <c r="H31" i="11"/>
  <c r="H227" i="11"/>
  <c r="H41" i="11"/>
  <c r="H236" i="11"/>
  <c r="H124" i="11"/>
  <c r="H245" i="11"/>
  <c r="H162" i="11"/>
  <c r="H55" i="11"/>
  <c r="H307" i="11"/>
  <c r="H303" i="11"/>
  <c r="H296" i="11"/>
  <c r="H293" i="11"/>
  <c r="H287" i="11"/>
  <c r="H285" i="11"/>
  <c r="H276" i="11"/>
  <c r="H274" i="11"/>
  <c r="H271" i="11"/>
  <c r="H267" i="11"/>
  <c r="H259" i="11"/>
  <c r="H253" i="11"/>
  <c r="H247" i="11"/>
  <c r="H238" i="11"/>
  <c r="H233" i="11"/>
  <c r="H217" i="11"/>
  <c r="H203" i="11"/>
  <c r="H196" i="11"/>
  <c r="H190" i="11"/>
  <c r="H188" i="11"/>
  <c r="H186" i="11"/>
  <c r="H183" i="11"/>
  <c r="H174" i="11"/>
  <c r="H168" i="11"/>
  <c r="H153" i="11"/>
  <c r="H151" i="11"/>
  <c r="H141" i="11"/>
  <c r="H134" i="11"/>
  <c r="H132" i="11"/>
  <c r="H128" i="11"/>
  <c r="H123" i="11"/>
  <c r="H32" i="11"/>
  <c r="H182" i="11"/>
  <c r="H302" i="11"/>
  <c r="H294" i="11"/>
  <c r="H289" i="11"/>
  <c r="H284" i="11"/>
  <c r="H281" i="11"/>
  <c r="H265" i="11"/>
  <c r="H249" i="11"/>
  <c r="H244" i="11"/>
  <c r="H242" i="11"/>
  <c r="H240" i="11"/>
  <c r="H228" i="11"/>
  <c r="H225" i="11"/>
  <c r="H184" i="11"/>
  <c r="H181" i="11"/>
  <c r="H147" i="11"/>
  <c r="H142" i="11"/>
  <c r="H140" i="11"/>
  <c r="H135" i="11"/>
  <c r="H122" i="11"/>
  <c r="H46" i="11"/>
  <c r="H263" i="11"/>
  <c r="H246" i="11"/>
  <c r="H226" i="11"/>
  <c r="H222" i="11"/>
  <c r="H171" i="11"/>
  <c r="H155" i="11"/>
  <c r="H309" i="11"/>
  <c r="H306" i="11"/>
  <c r="H304" i="11"/>
  <c r="H301" i="11"/>
  <c r="H299" i="11"/>
  <c r="H297" i="11"/>
  <c r="H295" i="11"/>
  <c r="H288" i="11"/>
  <c r="H283" i="11"/>
  <c r="H272" i="11"/>
  <c r="H269" i="11"/>
  <c r="H268" i="11"/>
  <c r="H266" i="11"/>
  <c r="H258" i="11"/>
  <c r="H252" i="11"/>
  <c r="H250" i="11"/>
  <c r="H239" i="11"/>
  <c r="H234" i="11"/>
  <c r="H223" i="11"/>
  <c r="H220" i="11"/>
  <c r="H216" i="11"/>
  <c r="H212" i="11"/>
  <c r="H207" i="11"/>
  <c r="H205" i="11"/>
  <c r="H200" i="11"/>
  <c r="H198" i="11"/>
  <c r="H193" i="11"/>
  <c r="H189" i="11"/>
  <c r="H187" i="11"/>
  <c r="H185" i="11"/>
  <c r="H180" i="11"/>
  <c r="H176" i="11"/>
  <c r="H175" i="11"/>
  <c r="H170" i="11"/>
  <c r="H166" i="11"/>
  <c r="H159" i="11"/>
  <c r="H156" i="11"/>
  <c r="H154" i="11"/>
  <c r="H148" i="11"/>
  <c r="H139" i="11"/>
  <c r="H127" i="11"/>
  <c r="H121" i="11"/>
  <c r="H116" i="11"/>
  <c r="H53" i="11"/>
  <c r="H45" i="11"/>
  <c r="H36" i="11"/>
  <c r="H30" i="11"/>
  <c r="J1006" i="10"/>
  <c r="J929" i="10"/>
  <c r="J1100" i="10"/>
  <c r="J1088" i="10"/>
  <c r="J1064" i="10"/>
  <c r="J993" i="10"/>
  <c r="J969" i="10"/>
  <c r="J945" i="10"/>
  <c r="J877" i="10"/>
  <c r="J834" i="10"/>
  <c r="J947" i="10"/>
  <c r="J942" i="10"/>
  <c r="J547" i="10"/>
  <c r="J1077" i="10"/>
  <c r="J917" i="10"/>
  <c r="J916" i="10"/>
  <c r="J866" i="10"/>
  <c r="J857" i="10"/>
  <c r="J897" i="10"/>
  <c r="J1073" i="10"/>
  <c r="J895" i="10"/>
  <c r="J851" i="10"/>
  <c r="J848" i="10"/>
  <c r="J1055" i="10"/>
  <c r="J1052" i="10"/>
  <c r="J1051" i="10"/>
  <c r="J1049" i="10"/>
  <c r="J1045" i="10"/>
  <c r="J1044" i="10"/>
  <c r="J1043" i="10"/>
  <c r="J1042" i="10"/>
  <c r="J1037" i="10"/>
  <c r="J1036" i="10"/>
  <c r="J1033" i="10"/>
  <c r="J948" i="10"/>
  <c r="J859" i="10"/>
  <c r="J853" i="10"/>
  <c r="J817" i="10"/>
  <c r="J815" i="10"/>
  <c r="J814" i="10"/>
  <c r="J813" i="10"/>
  <c r="J542" i="10"/>
  <c r="J541" i="10"/>
  <c r="J538" i="10"/>
  <c r="J537" i="10"/>
  <c r="J536" i="10"/>
  <c r="J534" i="10"/>
  <c r="J530" i="10"/>
  <c r="J525" i="10"/>
  <c r="J522" i="10"/>
  <c r="J520" i="10"/>
  <c r="J517" i="10"/>
  <c r="J516" i="10"/>
  <c r="J514" i="10"/>
  <c r="J509" i="10"/>
  <c r="J508" i="10"/>
  <c r="J504" i="10"/>
  <c r="J503" i="10"/>
  <c r="J502" i="10"/>
  <c r="J498" i="10"/>
  <c r="J496" i="10"/>
  <c r="J495" i="10"/>
  <c r="J493" i="10"/>
  <c r="J491" i="10"/>
  <c r="J487" i="10"/>
  <c r="J482" i="10"/>
  <c r="J481" i="10"/>
  <c r="J479" i="10"/>
  <c r="J476" i="10"/>
  <c r="J472" i="10"/>
  <c r="J469" i="10"/>
  <c r="J466" i="10"/>
  <c r="J465" i="10"/>
  <c r="J463" i="10"/>
  <c r="J462" i="10"/>
  <c r="J824" i="10"/>
  <c r="J855" i="10"/>
  <c r="J1087" i="10"/>
  <c r="J1079" i="10"/>
  <c r="J1069" i="10"/>
  <c r="J1004" i="10"/>
  <c r="J996" i="10"/>
  <c r="J971" i="10"/>
  <c r="J932" i="10"/>
  <c r="J919" i="10"/>
  <c r="J912" i="10"/>
  <c r="J870" i="10"/>
  <c r="J864" i="10"/>
  <c r="J842" i="10"/>
  <c r="J825" i="10"/>
  <c r="J822" i="10"/>
  <c r="J544" i="10"/>
  <c r="J1096" i="10"/>
  <c r="J987" i="10"/>
  <c r="J913" i="10"/>
  <c r="J908" i="10"/>
  <c r="J903" i="10"/>
  <c r="J886" i="10"/>
  <c r="J850" i="10"/>
  <c r="J838" i="10"/>
  <c r="J1084" i="10"/>
  <c r="J1025" i="10"/>
  <c r="J1022" i="10"/>
  <c r="J992" i="10"/>
  <c r="J986" i="10"/>
  <c r="J883" i="10"/>
  <c r="J881" i="10"/>
  <c r="J871" i="10"/>
  <c r="J854" i="10"/>
  <c r="J830" i="10"/>
  <c r="J558" i="10"/>
  <c r="J254" i="12"/>
  <c r="J53" i="12"/>
  <c r="J61" i="12"/>
  <c r="J62" i="12"/>
  <c r="J63" i="12"/>
  <c r="J64" i="12"/>
  <c r="J65" i="12"/>
  <c r="J66" i="12"/>
  <c r="J68" i="12"/>
  <c r="J69" i="12"/>
  <c r="J71" i="12"/>
  <c r="J72" i="12"/>
  <c r="J73" i="12"/>
  <c r="J74" i="12"/>
  <c r="J75" i="12"/>
  <c r="J76" i="12"/>
  <c r="J77" i="12"/>
  <c r="J78" i="12"/>
  <c r="J79" i="12"/>
  <c r="J86" i="12"/>
  <c r="J87" i="12"/>
  <c r="J88" i="12"/>
  <c r="J89" i="12"/>
  <c r="J99" i="12"/>
  <c r="J103" i="12"/>
  <c r="J107" i="12"/>
  <c r="J108" i="12"/>
  <c r="J109" i="12"/>
  <c r="J112" i="12"/>
  <c r="J113" i="12"/>
  <c r="J114" i="12"/>
  <c r="J116" i="12"/>
  <c r="J119" i="12"/>
  <c r="J120" i="12"/>
  <c r="J121" i="12"/>
  <c r="J122" i="12"/>
  <c r="J123" i="12"/>
  <c r="J125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5" i="12"/>
  <c r="J244" i="12"/>
  <c r="J278" i="12"/>
  <c r="J282" i="12"/>
  <c r="J284" i="12"/>
  <c r="J147" i="12"/>
  <c r="J155" i="12"/>
  <c r="J172" i="12"/>
  <c r="J178" i="12"/>
  <c r="J184" i="12"/>
  <c r="J205" i="12"/>
  <c r="J215" i="12"/>
  <c r="J238" i="12"/>
  <c r="J245" i="12"/>
  <c r="J267" i="12"/>
  <c r="J298" i="12"/>
  <c r="J50" i="12"/>
  <c r="J157" i="12"/>
  <c r="J161" i="12"/>
  <c r="J169" i="12"/>
  <c r="J175" i="12"/>
  <c r="J176" i="12"/>
  <c r="J186" i="12"/>
  <c r="J196" i="12"/>
  <c r="J239" i="12"/>
  <c r="J279" i="12"/>
  <c r="J289" i="12"/>
  <c r="J294" i="12"/>
  <c r="J303" i="12"/>
  <c r="J55" i="12"/>
  <c r="J34" i="12"/>
  <c r="J60" i="12"/>
  <c r="J867" i="10"/>
  <c r="J839" i="10"/>
  <c r="J497" i="10"/>
  <c r="J484" i="10"/>
  <c r="J468" i="10"/>
  <c r="J464" i="10"/>
  <c r="J631" i="10"/>
  <c r="J630" i="10"/>
  <c r="J628" i="10"/>
  <c r="J627" i="10"/>
  <c r="J626" i="10"/>
  <c r="J624" i="10"/>
  <c r="J622" i="10"/>
  <c r="J621" i="10"/>
  <c r="J620" i="10"/>
  <c r="J619" i="10"/>
  <c r="J618" i="10"/>
  <c r="J617" i="10"/>
  <c r="J616" i="10"/>
  <c r="J613" i="10"/>
  <c r="J612" i="10"/>
  <c r="J610" i="10"/>
  <c r="J607" i="10"/>
  <c r="J604" i="10"/>
  <c r="J603" i="10"/>
  <c r="J602" i="10"/>
  <c r="J598" i="10"/>
  <c r="J597" i="10"/>
  <c r="J595" i="10"/>
  <c r="J590" i="10"/>
  <c r="J587" i="10"/>
  <c r="J585" i="10"/>
  <c r="J582" i="10"/>
  <c r="J581" i="10"/>
  <c r="J579" i="10"/>
  <c r="J578" i="10"/>
  <c r="J577" i="10"/>
  <c r="J576" i="10"/>
  <c r="J573" i="10"/>
  <c r="J569" i="10"/>
  <c r="J568" i="10"/>
  <c r="J567" i="10"/>
  <c r="J563" i="10"/>
  <c r="J557" i="10"/>
  <c r="J549" i="10"/>
  <c r="J545" i="10"/>
  <c r="J519" i="10"/>
  <c r="J911" i="10"/>
  <c r="J523" i="10"/>
  <c r="J485" i="10"/>
  <c r="J1061" i="10"/>
  <c r="J1032" i="10"/>
  <c r="J1013" i="10"/>
  <c r="J995" i="10"/>
  <c r="J938" i="10"/>
  <c r="J931" i="10"/>
  <c r="J873" i="10"/>
  <c r="J831" i="10"/>
  <c r="J808" i="10"/>
  <c r="J550" i="10"/>
  <c r="J490" i="10"/>
  <c r="J1098" i="10"/>
  <c r="J1075" i="10"/>
  <c r="J1063" i="10"/>
  <c r="J1062" i="10"/>
  <c r="J1011" i="10"/>
  <c r="J1008" i="10"/>
  <c r="J984" i="10"/>
  <c r="J960" i="10"/>
  <c r="J958" i="10"/>
  <c r="J936" i="10"/>
  <c r="J934" i="10"/>
  <c r="J898" i="10"/>
  <c r="J888" i="10"/>
  <c r="J860" i="10"/>
  <c r="J844" i="10"/>
  <c r="J840" i="10"/>
  <c r="J826" i="10"/>
  <c r="J823" i="10"/>
  <c r="J812" i="10"/>
  <c r="J505" i="10"/>
  <c r="J483" i="10"/>
  <c r="J478" i="10"/>
  <c r="J1083" i="10"/>
  <c r="J1074" i="10"/>
  <c r="J1053" i="10"/>
  <c r="J1047" i="10"/>
  <c r="J1028" i="10"/>
  <c r="J1026" i="10"/>
  <c r="J961" i="10"/>
  <c r="J959" i="10"/>
  <c r="J935" i="10"/>
  <c r="J910" i="10"/>
  <c r="J904" i="10"/>
  <c r="J892" i="10"/>
  <c r="J837" i="10"/>
  <c r="J833" i="10"/>
  <c r="J1097" i="10"/>
  <c r="J1085" i="10"/>
  <c r="J1078" i="10"/>
  <c r="J1046" i="10"/>
  <c r="J1003" i="10"/>
  <c r="J990" i="10"/>
  <c r="J970" i="10"/>
  <c r="J963" i="10"/>
  <c r="J952" i="10"/>
  <c r="J920" i="10"/>
  <c r="J918" i="10"/>
  <c r="J907" i="10"/>
  <c r="J899" i="10"/>
  <c r="J874" i="10"/>
  <c r="J845" i="10"/>
  <c r="J512" i="10"/>
  <c r="J473" i="10"/>
  <c r="J1095" i="10"/>
  <c r="J1091" i="10"/>
  <c r="J1071" i="10"/>
  <c r="J1068" i="10"/>
  <c r="J1058" i="10"/>
  <c r="J1040" i="10"/>
  <c r="J1014" i="10"/>
  <c r="J1010" i="10"/>
  <c r="J1005" i="10"/>
  <c r="J994" i="10"/>
  <c r="J983" i="10"/>
  <c r="J980" i="10"/>
  <c r="J977" i="10"/>
  <c r="J975" i="10"/>
  <c r="J964" i="10"/>
  <c r="J955" i="10"/>
  <c r="J943" i="10"/>
  <c r="J940" i="10"/>
  <c r="J928" i="10"/>
  <c r="J925" i="10"/>
  <c r="J900" i="10"/>
  <c r="J890" i="10"/>
  <c r="J880" i="10"/>
  <c r="J876" i="10"/>
  <c r="J872" i="10"/>
  <c r="J865" i="10"/>
  <c r="J862" i="10"/>
  <c r="J847" i="10"/>
  <c r="J828" i="10"/>
  <c r="J818" i="10"/>
  <c r="J810" i="10"/>
  <c r="J625" i="10"/>
  <c r="J615" i="10"/>
  <c r="J608" i="10"/>
  <c r="J606" i="10"/>
  <c r="J594" i="10"/>
  <c r="J592" i="10"/>
  <c r="J589" i="10"/>
  <c r="J586" i="10"/>
  <c r="J583" i="10"/>
  <c r="J574" i="10"/>
  <c r="J532" i="10"/>
  <c r="J526" i="10"/>
  <c r="J521" i="10"/>
  <c r="J511" i="10"/>
  <c r="J507" i="10"/>
  <c r="J501" i="10"/>
  <c r="J489" i="10"/>
  <c r="J486" i="10"/>
  <c r="J807" i="10"/>
  <c r="J806" i="10"/>
  <c r="J805" i="10"/>
  <c r="J804" i="10"/>
  <c r="J803" i="10"/>
  <c r="J802" i="10"/>
  <c r="J801" i="10"/>
  <c r="J800" i="10"/>
  <c r="J799" i="10"/>
  <c r="J798" i="10"/>
  <c r="J797" i="10"/>
  <c r="J796" i="10"/>
  <c r="J795" i="10"/>
  <c r="J794" i="10"/>
  <c r="J793" i="10"/>
  <c r="J792" i="10"/>
  <c r="J791" i="10"/>
  <c r="J790" i="10"/>
  <c r="J789" i="10"/>
  <c r="J788" i="10"/>
  <c r="J787" i="10"/>
  <c r="J786" i="10"/>
  <c r="J785" i="10"/>
  <c r="J784" i="10"/>
  <c r="J783" i="10"/>
  <c r="J782" i="10"/>
  <c r="J781" i="10"/>
  <c r="J780" i="10"/>
  <c r="J779" i="10"/>
  <c r="J778" i="10"/>
  <c r="J777" i="10"/>
  <c r="J776" i="10"/>
  <c r="J775" i="10"/>
  <c r="J774" i="10"/>
  <c r="J773" i="10"/>
  <c r="J772" i="10"/>
  <c r="J771" i="10"/>
  <c r="J770" i="10"/>
  <c r="J769" i="10"/>
  <c r="J768" i="10"/>
  <c r="J767" i="10"/>
  <c r="J766" i="10"/>
  <c r="J765" i="10"/>
  <c r="J764" i="10"/>
  <c r="J763" i="10"/>
  <c r="J762" i="10"/>
  <c r="J761" i="10"/>
  <c r="J760" i="10"/>
  <c r="J759" i="10"/>
  <c r="J758" i="10"/>
  <c r="J757" i="10"/>
  <c r="J756" i="10"/>
  <c r="J755" i="10"/>
  <c r="J754" i="10"/>
  <c r="J753" i="10"/>
  <c r="J752" i="10"/>
  <c r="J751" i="10"/>
  <c r="J750" i="10"/>
  <c r="J749" i="10"/>
  <c r="J748" i="10"/>
  <c r="J747" i="10"/>
  <c r="J746" i="10"/>
  <c r="J745" i="10"/>
  <c r="J744" i="10"/>
  <c r="J743" i="10"/>
  <c r="J742" i="10"/>
  <c r="J741" i="10"/>
  <c r="J740" i="10"/>
  <c r="J739" i="10"/>
  <c r="J738" i="10"/>
  <c r="J737" i="10"/>
  <c r="J736" i="10"/>
  <c r="J735" i="10"/>
  <c r="J734" i="10"/>
  <c r="J733" i="10"/>
  <c r="J732" i="10"/>
  <c r="J731" i="10"/>
  <c r="J730" i="10"/>
  <c r="J729" i="10"/>
  <c r="J728" i="10"/>
  <c r="J727" i="10"/>
  <c r="J726" i="10"/>
  <c r="J725" i="10"/>
  <c r="J724" i="10"/>
  <c r="J723" i="10"/>
  <c r="J722" i="10"/>
  <c r="J721" i="10"/>
  <c r="J720" i="10"/>
  <c r="J719" i="10"/>
  <c r="J718" i="10"/>
  <c r="J717" i="10"/>
  <c r="J716" i="10"/>
  <c r="J715" i="10"/>
  <c r="J714" i="10"/>
  <c r="J713" i="10"/>
  <c r="J712" i="10"/>
  <c r="J711" i="10"/>
  <c r="J710" i="10"/>
  <c r="J709" i="10"/>
  <c r="J708" i="10"/>
  <c r="J707" i="10"/>
  <c r="J706" i="10"/>
  <c r="J705" i="10"/>
  <c r="J704" i="10"/>
  <c r="J703" i="10"/>
  <c r="J702" i="10"/>
  <c r="J701" i="10"/>
  <c r="J700" i="10"/>
  <c r="J699" i="10"/>
  <c r="J698" i="10"/>
  <c r="J697" i="10"/>
  <c r="J696" i="10"/>
  <c r="J695" i="10"/>
  <c r="J694" i="10"/>
  <c r="J693" i="10"/>
  <c r="J692" i="10"/>
  <c r="J691" i="10"/>
  <c r="J690" i="10"/>
  <c r="J689" i="10"/>
  <c r="J688" i="10"/>
  <c r="J687" i="10"/>
  <c r="J686" i="10"/>
  <c r="J685" i="10"/>
  <c r="J684" i="10"/>
  <c r="J683" i="10"/>
  <c r="J682" i="10"/>
  <c r="J681" i="10"/>
  <c r="J680" i="10"/>
  <c r="J679" i="10"/>
  <c r="J678" i="10"/>
  <c r="J677" i="10"/>
  <c r="J676" i="10"/>
  <c r="J675" i="10"/>
  <c r="J674" i="10"/>
  <c r="J673" i="10"/>
  <c r="J672" i="10"/>
  <c r="J671" i="10"/>
  <c r="J670" i="10"/>
  <c r="J669" i="10"/>
  <c r="J668" i="10"/>
  <c r="J667" i="10"/>
  <c r="J666" i="10"/>
  <c r="J665" i="10"/>
  <c r="J664" i="10"/>
  <c r="J663" i="10"/>
  <c r="J662" i="10"/>
  <c r="J661" i="10"/>
  <c r="J660" i="10"/>
  <c r="J659" i="10"/>
  <c r="J658" i="10"/>
  <c r="J657" i="10"/>
  <c r="J656" i="10"/>
  <c r="J655" i="10"/>
  <c r="J654" i="10"/>
  <c r="J653" i="10"/>
  <c r="J652" i="10"/>
  <c r="J651" i="10"/>
  <c r="J650" i="10"/>
  <c r="J649" i="10"/>
  <c r="J648" i="10"/>
  <c r="J647" i="10"/>
  <c r="J646" i="10"/>
  <c r="J645" i="10"/>
  <c r="J644" i="10"/>
  <c r="J643" i="10"/>
  <c r="J642" i="10"/>
  <c r="J641" i="10"/>
  <c r="J640" i="10"/>
  <c r="J639" i="10"/>
  <c r="J638" i="10"/>
  <c r="J637" i="10"/>
  <c r="J636" i="10"/>
  <c r="J635" i="10"/>
  <c r="J634" i="10"/>
  <c r="J633" i="10"/>
  <c r="J632" i="10"/>
  <c r="J609" i="10"/>
  <c r="J601" i="10"/>
  <c r="J584" i="10"/>
  <c r="J566" i="10"/>
  <c r="J561" i="10"/>
  <c r="J552" i="10"/>
  <c r="J543" i="10"/>
  <c r="J540" i="10"/>
  <c r="J533" i="10"/>
  <c r="J528" i="10"/>
  <c r="J518" i="10"/>
  <c r="J506" i="10"/>
  <c r="J499" i="10"/>
  <c r="J494" i="10"/>
  <c r="J480" i="10"/>
  <c r="J477" i="10"/>
  <c r="J474" i="10"/>
  <c r="J1090" i="10"/>
  <c r="J1070" i="10"/>
  <c r="J1059" i="10"/>
  <c r="J1048" i="10"/>
  <c r="J1015" i="10"/>
  <c r="J1012" i="10"/>
  <c r="J951" i="10"/>
  <c r="J924" i="10"/>
  <c r="J902" i="10"/>
  <c r="J887" i="10"/>
  <c r="J884" i="10"/>
  <c r="J879" i="10"/>
  <c r="J843" i="10"/>
  <c r="J821" i="10"/>
  <c r="J629" i="10"/>
  <c r="J614" i="10"/>
  <c r="J611" i="10"/>
  <c r="J605" i="10"/>
  <c r="J570" i="10"/>
  <c r="J560" i="10"/>
  <c r="J553" i="10"/>
  <c r="J546" i="10"/>
  <c r="J529" i="10"/>
  <c r="J510" i="10"/>
  <c r="J492" i="10"/>
  <c r="J488" i="10"/>
  <c r="J467" i="10"/>
  <c r="J1101" i="10"/>
  <c r="J1094" i="10"/>
  <c r="J1092" i="10"/>
  <c r="J1082" i="10"/>
  <c r="J1050" i="10"/>
  <c r="J1029" i="10"/>
  <c r="J901" i="10"/>
  <c r="J841" i="10"/>
  <c r="J596" i="10"/>
  <c r="J571" i="10"/>
  <c r="J562" i="10"/>
  <c r="J539" i="10"/>
  <c r="J515" i="10"/>
  <c r="J475" i="10"/>
  <c r="J1081" i="10"/>
  <c r="J1060" i="10"/>
  <c r="J1056" i="10"/>
  <c r="J1034" i="10"/>
  <c r="J997" i="10"/>
  <c r="J988" i="10"/>
  <c r="J972" i="10"/>
  <c r="J966" i="10"/>
  <c r="J954" i="10"/>
  <c r="J946" i="10"/>
  <c r="J941" i="10"/>
  <c r="J939" i="10"/>
  <c r="J923" i="10"/>
  <c r="J909" i="10"/>
  <c r="J896" i="10"/>
  <c r="J893" i="10"/>
  <c r="J878" i="10"/>
  <c r="J875" i="10"/>
  <c r="J868" i="10"/>
  <c r="J863" i="10"/>
  <c r="J819" i="10"/>
  <c r="J623" i="10"/>
  <c r="J593" i="10"/>
  <c r="J588" i="10"/>
  <c r="J580" i="10"/>
  <c r="J535" i="10"/>
  <c r="J531" i="10"/>
  <c r="J513" i="10"/>
  <c r="J471" i="10"/>
  <c r="J1041" i="10"/>
  <c r="J1018" i="10"/>
  <c r="J989" i="10"/>
  <c r="J985" i="10"/>
  <c r="J906" i="10"/>
  <c r="J894" i="10"/>
  <c r="J835" i="10"/>
  <c r="J829" i="10"/>
  <c r="J599" i="10"/>
  <c r="J565" i="10"/>
  <c r="J1021" i="10"/>
  <c r="J950" i="10"/>
  <c r="J554" i="10"/>
  <c r="J1099" i="10"/>
  <c r="J1086" i="10"/>
  <c r="J1066" i="10"/>
  <c r="J1039" i="10"/>
  <c r="J1007" i="10"/>
  <c r="J1001" i="10"/>
  <c r="J998" i="10"/>
  <c r="J981" i="10"/>
  <c r="J973" i="10"/>
  <c r="J956" i="10"/>
  <c r="J949" i="10"/>
  <c r="J944" i="10"/>
  <c r="J937" i="10"/>
  <c r="J933" i="10"/>
  <c r="J926" i="10"/>
  <c r="J914" i="10"/>
  <c r="J891" i="10"/>
  <c r="J889" i="10"/>
  <c r="J869" i="10"/>
  <c r="J861" i="10"/>
  <c r="J846" i="10"/>
  <c r="J836" i="10"/>
  <c r="J820" i="10"/>
  <c r="J816" i="10"/>
  <c r="J811" i="10"/>
  <c r="J809" i="10"/>
  <c r="J600" i="10"/>
  <c r="J575" i="10"/>
  <c r="J572" i="10"/>
  <c r="J559" i="10"/>
  <c r="J555" i="10"/>
  <c r="J551" i="10"/>
  <c r="J527" i="10"/>
  <c r="J500" i="10"/>
  <c r="J470" i="10"/>
  <c r="J953" i="10"/>
  <c r="J1102" i="10"/>
  <c r="J1080" i="10"/>
  <c r="J1067" i="10"/>
  <c r="J1057" i="10"/>
  <c r="J1054" i="10"/>
  <c r="J1038" i="10"/>
  <c r="J1035" i="10"/>
  <c r="J1031" i="10"/>
  <c r="J1023" i="10"/>
  <c r="J1020" i="10"/>
  <c r="J1009" i="10"/>
  <c r="J1002" i="10"/>
  <c r="J999" i="10"/>
  <c r="J991" i="10"/>
  <c r="J979" i="10"/>
  <c r="J976" i="10"/>
  <c r="J974" i="10"/>
  <c r="J927" i="10"/>
  <c r="J921" i="10"/>
  <c r="J856" i="10"/>
  <c r="J591" i="10"/>
  <c r="J564" i="10"/>
  <c r="J548" i="10"/>
  <c r="J524" i="10"/>
  <c r="J44" i="12"/>
  <c r="J30" i="12"/>
  <c r="J36" i="12"/>
  <c r="J39" i="12"/>
  <c r="J43" i="12"/>
  <c r="J47" i="12"/>
  <c r="J58" i="12"/>
  <c r="J59" i="12"/>
  <c r="J56" i="12"/>
  <c r="J37" i="12"/>
  <c r="J54" i="12"/>
  <c r="J45" i="12"/>
  <c r="AP1103" i="9"/>
  <c r="AQ1103" i="9"/>
  <c r="J22" i="12"/>
  <c r="J12" i="12"/>
  <c r="J13" i="12"/>
  <c r="J28" i="12"/>
  <c r="J16" i="12"/>
  <c r="J19" i="12"/>
  <c r="J148" i="12"/>
  <c r="F1103" i="10"/>
  <c r="AN1103" i="9"/>
  <c r="AO1103" i="9"/>
  <c r="BV1103" i="9" l="1"/>
  <c r="L49" i="12"/>
  <c r="K54" i="11"/>
  <c r="L115" i="12"/>
  <c r="K120" i="11"/>
  <c r="L107" i="12"/>
  <c r="K112" i="11"/>
  <c r="L58" i="12"/>
  <c r="K63" i="11"/>
  <c r="L54" i="12"/>
  <c r="K59" i="11"/>
  <c r="L87" i="12"/>
  <c r="K92" i="11"/>
  <c r="L57" i="12"/>
  <c r="K62" i="11"/>
  <c r="L51" i="12"/>
  <c r="K56" i="11"/>
  <c r="L106" i="12"/>
  <c r="K111" i="11"/>
  <c r="L101" i="12"/>
  <c r="K106" i="11"/>
  <c r="L93" i="12"/>
  <c r="K98" i="11"/>
  <c r="K311" i="11"/>
  <c r="L306" i="12"/>
  <c r="K310" i="11"/>
  <c r="L305" i="12"/>
  <c r="K305" i="11"/>
  <c r="L300" i="12"/>
  <c r="K300" i="11"/>
  <c r="L295" i="12"/>
  <c r="K282" i="11"/>
  <c r="L277" i="12"/>
  <c r="K270" i="11"/>
  <c r="L265" i="12"/>
  <c r="K241" i="11"/>
  <c r="L236" i="12"/>
  <c r="K230" i="11"/>
  <c r="L225" i="12"/>
  <c r="K219" i="11"/>
  <c r="L214" i="12"/>
  <c r="L108" i="12"/>
  <c r="K113" i="11"/>
  <c r="K110" i="11"/>
  <c r="L105" i="12"/>
  <c r="L104" i="12"/>
  <c r="K109" i="11"/>
  <c r="L103" i="12"/>
  <c r="K108" i="11"/>
  <c r="K105" i="11"/>
  <c r="L100" i="12"/>
  <c r="L99" i="12"/>
  <c r="K104" i="11"/>
  <c r="K103" i="11"/>
  <c r="L98" i="12"/>
  <c r="L97" i="12"/>
  <c r="K102" i="11"/>
  <c r="L96" i="12"/>
  <c r="K101" i="11"/>
  <c r="L95" i="12"/>
  <c r="K100" i="11"/>
  <c r="K99" i="11"/>
  <c r="L94" i="12"/>
  <c r="L92" i="12"/>
  <c r="K97" i="11"/>
  <c r="K96" i="11"/>
  <c r="L91" i="12"/>
  <c r="L90" i="12"/>
  <c r="K95" i="11"/>
  <c r="K209" i="11"/>
  <c r="K191" i="11"/>
  <c r="K161" i="11"/>
  <c r="L141" i="12"/>
  <c r="K146" i="11"/>
  <c r="L139" i="12"/>
  <c r="K144" i="11"/>
  <c r="I224" i="11"/>
  <c r="I164" i="11"/>
  <c r="L159" i="12" s="1"/>
  <c r="I152" i="11"/>
  <c r="I131" i="11"/>
  <c r="I43" i="11"/>
  <c r="I81" i="11"/>
  <c r="I78" i="11"/>
  <c r="I77" i="11"/>
  <c r="I73" i="11"/>
  <c r="I68" i="11"/>
  <c r="I67" i="11"/>
  <c r="I66" i="11"/>
  <c r="I61" i="11"/>
  <c r="I60" i="11"/>
  <c r="I58" i="11"/>
  <c r="I308" i="11"/>
  <c r="I298" i="11"/>
  <c r="I290" i="11"/>
  <c r="I280" i="11"/>
  <c r="I279" i="11"/>
  <c r="I278" i="11"/>
  <c r="I277" i="11"/>
  <c r="I275" i="11"/>
  <c r="I264" i="11"/>
  <c r="I260" i="11"/>
  <c r="I257" i="11"/>
  <c r="I255" i="11"/>
  <c r="I254" i="11"/>
  <c r="I251" i="11"/>
  <c r="I248" i="11"/>
  <c r="I243" i="11"/>
  <c r="I231" i="11"/>
  <c r="I221" i="11"/>
  <c r="I218" i="11"/>
  <c r="I215" i="11"/>
  <c r="I208" i="11"/>
  <c r="L203" i="12" s="1"/>
  <c r="I206" i="11"/>
  <c r="L201" i="12" s="1"/>
  <c r="I204" i="11"/>
  <c r="L199" i="12" s="1"/>
  <c r="I202" i="11"/>
  <c r="L197" i="12" s="1"/>
  <c r="I201" i="11"/>
  <c r="L196" i="12" s="1"/>
  <c r="I199" i="11"/>
  <c r="L194" i="12" s="1"/>
  <c r="I197" i="11"/>
  <c r="L192" i="12" s="1"/>
  <c r="I179" i="11"/>
  <c r="L174" i="12" s="1"/>
  <c r="I178" i="11"/>
  <c r="L173" i="12" s="1"/>
  <c r="I177" i="11"/>
  <c r="L172" i="12" s="1"/>
  <c r="I173" i="11"/>
  <c r="L168" i="12" s="1"/>
  <c r="I172" i="11"/>
  <c r="L167" i="12" s="1"/>
  <c r="I167" i="11"/>
  <c r="L162" i="12" s="1"/>
  <c r="I158" i="11"/>
  <c r="I138" i="11"/>
  <c r="I129" i="11"/>
  <c r="I125" i="11"/>
  <c r="I47" i="11"/>
  <c r="I42" i="11"/>
  <c r="I29" i="11"/>
  <c r="I192" i="11"/>
  <c r="L187" i="12" s="1"/>
  <c r="I160" i="11"/>
  <c r="L155" i="12" s="1"/>
  <c r="I157" i="11"/>
  <c r="I145" i="11"/>
  <c r="I143" i="11"/>
  <c r="I119" i="11"/>
  <c r="I44" i="11"/>
  <c r="I37" i="11"/>
  <c r="I286" i="11"/>
  <c r="I237" i="11"/>
  <c r="I214" i="11"/>
  <c r="I133" i="11"/>
  <c r="I118" i="11"/>
  <c r="I115" i="11"/>
  <c r="I49" i="11"/>
  <c r="I213" i="11"/>
  <c r="I169" i="11"/>
  <c r="L164" i="12" s="1"/>
  <c r="I136" i="11"/>
  <c r="I64" i="11"/>
  <c r="I261" i="11"/>
  <c r="I211" i="11"/>
  <c r="I195" i="11"/>
  <c r="L190" i="12" s="1"/>
  <c r="I137" i="11"/>
  <c r="I117" i="11"/>
  <c r="I51" i="11"/>
  <c r="I273" i="11"/>
  <c r="I165" i="11"/>
  <c r="L160" i="12" s="1"/>
  <c r="I149" i="11"/>
  <c r="I126" i="11"/>
  <c r="I292" i="11"/>
  <c r="I262" i="11"/>
  <c r="I256" i="11"/>
  <c r="I235" i="11"/>
  <c r="I232" i="11"/>
  <c r="I194" i="11"/>
  <c r="L189" i="12" s="1"/>
  <c r="I163" i="11"/>
  <c r="L158" i="12" s="1"/>
  <c r="I114" i="11"/>
  <c r="I31" i="11"/>
  <c r="I227" i="11"/>
  <c r="I41" i="11"/>
  <c r="I236" i="11"/>
  <c r="I124" i="11"/>
  <c r="I245" i="11"/>
  <c r="I162" i="11"/>
  <c r="L157" i="12" s="1"/>
  <c r="I55" i="11"/>
  <c r="I307" i="11"/>
  <c r="I303" i="11"/>
  <c r="I296" i="11"/>
  <c r="I293" i="11"/>
  <c r="I287" i="11"/>
  <c r="I285" i="11"/>
  <c r="I276" i="11"/>
  <c r="I274" i="11"/>
  <c r="I271" i="11"/>
  <c r="I267" i="11"/>
  <c r="I259" i="11"/>
  <c r="I253" i="11"/>
  <c r="I247" i="11"/>
  <c r="I238" i="11"/>
  <c r="I233" i="11"/>
  <c r="I217" i="11"/>
  <c r="I203" i="11"/>
  <c r="L198" i="12" s="1"/>
  <c r="I196" i="11"/>
  <c r="L191" i="12" s="1"/>
  <c r="I190" i="11"/>
  <c r="L185" i="12" s="1"/>
  <c r="I188" i="11"/>
  <c r="L183" i="12" s="1"/>
  <c r="I186" i="11"/>
  <c r="L181" i="12" s="1"/>
  <c r="I183" i="11"/>
  <c r="L178" i="12" s="1"/>
  <c r="I174" i="11"/>
  <c r="L169" i="12" s="1"/>
  <c r="I168" i="11"/>
  <c r="L163" i="12" s="1"/>
  <c r="I153" i="11"/>
  <c r="I151" i="11"/>
  <c r="I141" i="11"/>
  <c r="I134" i="11"/>
  <c r="I132" i="11"/>
  <c r="I128" i="11"/>
  <c r="I123" i="11"/>
  <c r="I32" i="11"/>
  <c r="I182" i="11"/>
  <c r="L177" i="12" s="1"/>
  <c r="I302" i="11"/>
  <c r="I294" i="11"/>
  <c r="I289" i="11"/>
  <c r="I284" i="11"/>
  <c r="I281" i="11"/>
  <c r="I265" i="11"/>
  <c r="I249" i="11"/>
  <c r="I244" i="11"/>
  <c r="I242" i="11"/>
  <c r="I240" i="11"/>
  <c r="I228" i="11"/>
  <c r="I225" i="11"/>
  <c r="I184" i="11"/>
  <c r="L179" i="12" s="1"/>
  <c r="I181" i="11"/>
  <c r="L176" i="12" s="1"/>
  <c r="I147" i="11"/>
  <c r="I142" i="11"/>
  <c r="I140" i="11"/>
  <c r="I135" i="11"/>
  <c r="I122" i="11"/>
  <c r="I46" i="11"/>
  <c r="I263" i="11"/>
  <c r="I246" i="11"/>
  <c r="I226" i="11"/>
  <c r="I222" i="11"/>
  <c r="I171" i="11"/>
  <c r="L166" i="12" s="1"/>
  <c r="I155" i="11"/>
  <c r="I309" i="11"/>
  <c r="I306" i="11"/>
  <c r="I304" i="11"/>
  <c r="I301" i="11"/>
  <c r="I299" i="11"/>
  <c r="I297" i="11"/>
  <c r="I295" i="11"/>
  <c r="I288" i="11"/>
  <c r="I283" i="11"/>
  <c r="I272" i="11"/>
  <c r="I269" i="11"/>
  <c r="I268" i="11"/>
  <c r="I266" i="11"/>
  <c r="I258" i="11"/>
  <c r="I252" i="11"/>
  <c r="I250" i="11"/>
  <c r="I239" i="11"/>
  <c r="I234" i="11"/>
  <c r="I223" i="11"/>
  <c r="I220" i="11"/>
  <c r="I216" i="11"/>
  <c r="I212" i="11"/>
  <c r="I207" i="11"/>
  <c r="L202" i="12" s="1"/>
  <c r="I205" i="11"/>
  <c r="L200" i="12" s="1"/>
  <c r="I200" i="11"/>
  <c r="L195" i="12" s="1"/>
  <c r="I198" i="11"/>
  <c r="L193" i="12" s="1"/>
  <c r="I193" i="11"/>
  <c r="L188" i="12" s="1"/>
  <c r="I189" i="11"/>
  <c r="L184" i="12" s="1"/>
  <c r="I187" i="11"/>
  <c r="L182" i="12" s="1"/>
  <c r="I185" i="11"/>
  <c r="L180" i="12" s="1"/>
  <c r="I180" i="11"/>
  <c r="L175" i="12" s="1"/>
  <c r="I176" i="11"/>
  <c r="L171" i="12" s="1"/>
  <c r="I175" i="11"/>
  <c r="L170" i="12" s="1"/>
  <c r="I170" i="11"/>
  <c r="L165" i="12" s="1"/>
  <c r="I166" i="11"/>
  <c r="L161" i="12" s="1"/>
  <c r="I159" i="11"/>
  <c r="I156" i="11"/>
  <c r="I154" i="11"/>
  <c r="I148" i="11"/>
  <c r="I139" i="11"/>
  <c r="I127" i="11"/>
  <c r="I121" i="11"/>
  <c r="I116" i="11"/>
  <c r="I53" i="11"/>
  <c r="I45" i="11"/>
  <c r="I36" i="11"/>
  <c r="I30" i="11"/>
  <c r="N9" i="14"/>
  <c r="W9" i="14"/>
  <c r="M211" i="14"/>
  <c r="N211" i="14" s="1"/>
  <c r="L417" i="14"/>
  <c r="K417" i="14"/>
  <c r="F417" i="14"/>
  <c r="J417" i="14" s="1"/>
  <c r="L416" i="14"/>
  <c r="K416" i="14"/>
  <c r="F416" i="14"/>
  <c r="L415" i="14"/>
  <c r="K415" i="14"/>
  <c r="F415" i="14"/>
  <c r="J415" i="14" s="1"/>
  <c r="L414" i="14"/>
  <c r="K414" i="14"/>
  <c r="F414" i="14"/>
  <c r="L413" i="14"/>
  <c r="K413" i="14"/>
  <c r="F413" i="14"/>
  <c r="J413" i="14" s="1"/>
  <c r="L412" i="14"/>
  <c r="K412" i="14"/>
  <c r="F412" i="14"/>
  <c r="I412" i="14" s="1"/>
  <c r="L411" i="14"/>
  <c r="K411" i="14"/>
  <c r="F411" i="14"/>
  <c r="L410" i="14"/>
  <c r="K410" i="14"/>
  <c r="F410" i="14"/>
  <c r="I410" i="14" s="1"/>
  <c r="L409" i="14"/>
  <c r="K409" i="14"/>
  <c r="F409" i="14"/>
  <c r="L408" i="14"/>
  <c r="K408" i="14"/>
  <c r="F408" i="14"/>
  <c r="I408" i="14" s="1"/>
  <c r="L407" i="14"/>
  <c r="K407" i="14"/>
  <c r="F407" i="14"/>
  <c r="I407" i="14" s="1"/>
  <c r="L406" i="14"/>
  <c r="K406" i="14"/>
  <c r="F406" i="14"/>
  <c r="J406" i="14" s="1"/>
  <c r="L405" i="14"/>
  <c r="K405" i="14"/>
  <c r="F405" i="14"/>
  <c r="L404" i="14"/>
  <c r="K404" i="14"/>
  <c r="F404" i="14"/>
  <c r="L403" i="14"/>
  <c r="K403" i="14"/>
  <c r="F403" i="14"/>
  <c r="L402" i="14"/>
  <c r="K402" i="14"/>
  <c r="F402" i="14"/>
  <c r="L401" i="14"/>
  <c r="K401" i="14"/>
  <c r="F401" i="14"/>
  <c r="L400" i="14"/>
  <c r="K400" i="14"/>
  <c r="F400" i="14"/>
  <c r="I400" i="14" s="1"/>
  <c r="L399" i="14"/>
  <c r="K399" i="14"/>
  <c r="F399" i="14"/>
  <c r="J399" i="14" s="1"/>
  <c r="L398" i="14"/>
  <c r="K398" i="14"/>
  <c r="F398" i="14"/>
  <c r="L397" i="14"/>
  <c r="K397" i="14"/>
  <c r="F397" i="14"/>
  <c r="I397" i="14" s="1"/>
  <c r="L396" i="14"/>
  <c r="K396" i="14"/>
  <c r="F396" i="14"/>
  <c r="J396" i="14" s="1"/>
  <c r="L395" i="14"/>
  <c r="K395" i="14"/>
  <c r="F395" i="14"/>
  <c r="L394" i="14"/>
  <c r="K394" i="14"/>
  <c r="F394" i="14"/>
  <c r="I394" i="14" s="1"/>
  <c r="L393" i="14"/>
  <c r="K393" i="14"/>
  <c r="F393" i="14"/>
  <c r="I393" i="14" s="1"/>
  <c r="L392" i="14"/>
  <c r="K392" i="14"/>
  <c r="F392" i="14"/>
  <c r="I392" i="14" s="1"/>
  <c r="L391" i="14"/>
  <c r="K391" i="14"/>
  <c r="F391" i="14"/>
  <c r="L390" i="14"/>
  <c r="K390" i="14"/>
  <c r="F390" i="14"/>
  <c r="J390" i="14" s="1"/>
  <c r="L389" i="14"/>
  <c r="K389" i="14"/>
  <c r="F389" i="14"/>
  <c r="L388" i="14"/>
  <c r="K388" i="14"/>
  <c r="F388" i="14"/>
  <c r="J388" i="14" s="1"/>
  <c r="L387" i="14"/>
  <c r="K387" i="14"/>
  <c r="F387" i="14"/>
  <c r="L386" i="14"/>
  <c r="K386" i="14"/>
  <c r="F386" i="14"/>
  <c r="L385" i="14"/>
  <c r="K385" i="14"/>
  <c r="F385" i="14"/>
  <c r="J385" i="14" s="1"/>
  <c r="L384" i="14"/>
  <c r="K384" i="14"/>
  <c r="F384" i="14"/>
  <c r="J384" i="14" s="1"/>
  <c r="L383" i="14"/>
  <c r="K383" i="14"/>
  <c r="F383" i="14"/>
  <c r="J383" i="14" s="1"/>
  <c r="L382" i="14"/>
  <c r="K382" i="14"/>
  <c r="F382" i="14"/>
  <c r="J382" i="14" s="1"/>
  <c r="L381" i="14"/>
  <c r="K381" i="14"/>
  <c r="F381" i="14"/>
  <c r="L380" i="14"/>
  <c r="K380" i="14"/>
  <c r="F380" i="14"/>
  <c r="J380" i="14" s="1"/>
  <c r="L379" i="14"/>
  <c r="K379" i="14"/>
  <c r="F379" i="14"/>
  <c r="I379" i="14" s="1"/>
  <c r="L378" i="14"/>
  <c r="K378" i="14"/>
  <c r="F378" i="14"/>
  <c r="I378" i="14" s="1"/>
  <c r="L377" i="14"/>
  <c r="K377" i="14"/>
  <c r="F377" i="14"/>
  <c r="L376" i="14"/>
  <c r="K376" i="14"/>
  <c r="F376" i="14"/>
  <c r="L375" i="14"/>
  <c r="K375" i="14"/>
  <c r="F375" i="14"/>
  <c r="L374" i="14"/>
  <c r="K374" i="14"/>
  <c r="F374" i="14"/>
  <c r="L373" i="14"/>
  <c r="K373" i="14"/>
  <c r="F373" i="14"/>
  <c r="L372" i="14"/>
  <c r="K372" i="14"/>
  <c r="F372" i="14"/>
  <c r="L371" i="14"/>
  <c r="K371" i="14"/>
  <c r="F371" i="14"/>
  <c r="I371" i="14" s="1"/>
  <c r="L370" i="14"/>
  <c r="K370" i="14"/>
  <c r="F370" i="14"/>
  <c r="I370" i="14" s="1"/>
  <c r="L369" i="14"/>
  <c r="K369" i="14"/>
  <c r="F369" i="14"/>
  <c r="J369" i="14" s="1"/>
  <c r="L368" i="14"/>
  <c r="K368" i="14"/>
  <c r="F368" i="14"/>
  <c r="I368" i="14" s="1"/>
  <c r="L367" i="14"/>
  <c r="K367" i="14"/>
  <c r="F367" i="14"/>
  <c r="I367" i="14" s="1"/>
  <c r="L366" i="14"/>
  <c r="K366" i="14"/>
  <c r="F366" i="14"/>
  <c r="L365" i="14"/>
  <c r="K365" i="14"/>
  <c r="F365" i="14"/>
  <c r="J365" i="14" s="1"/>
  <c r="L364" i="14"/>
  <c r="K364" i="14"/>
  <c r="F364" i="14"/>
  <c r="L363" i="14"/>
  <c r="K363" i="14"/>
  <c r="F363" i="14"/>
  <c r="J363" i="14" s="1"/>
  <c r="L362" i="14"/>
  <c r="K362" i="14"/>
  <c r="F362" i="14"/>
  <c r="I362" i="14" s="1"/>
  <c r="L361" i="14"/>
  <c r="K361" i="14"/>
  <c r="F361" i="14"/>
  <c r="J361" i="14" s="1"/>
  <c r="L360" i="14"/>
  <c r="K360" i="14"/>
  <c r="F360" i="14"/>
  <c r="L359" i="14"/>
  <c r="K359" i="14"/>
  <c r="F359" i="14"/>
  <c r="L358" i="14"/>
  <c r="K358" i="14"/>
  <c r="F358" i="14"/>
  <c r="L357" i="14"/>
  <c r="K357" i="14"/>
  <c r="F357" i="14"/>
  <c r="J357" i="14" s="1"/>
  <c r="L356" i="14"/>
  <c r="K356" i="14"/>
  <c r="F356" i="14"/>
  <c r="J356" i="14" s="1"/>
  <c r="L355" i="14"/>
  <c r="K355" i="14"/>
  <c r="F355" i="14"/>
  <c r="I355" i="14" s="1"/>
  <c r="L354" i="14"/>
  <c r="K354" i="14"/>
  <c r="F354" i="14"/>
  <c r="J354" i="14" s="1"/>
  <c r="L353" i="14"/>
  <c r="K353" i="14"/>
  <c r="F353" i="14"/>
  <c r="L352" i="14"/>
  <c r="K352" i="14"/>
  <c r="F352" i="14"/>
  <c r="J352" i="14" s="1"/>
  <c r="L351" i="14"/>
  <c r="K351" i="14"/>
  <c r="F351" i="14"/>
  <c r="I351" i="14" s="1"/>
  <c r="L350" i="14"/>
  <c r="K350" i="14"/>
  <c r="F350" i="14"/>
  <c r="L349" i="14"/>
  <c r="K349" i="14"/>
  <c r="F349" i="14"/>
  <c r="I349" i="14" s="1"/>
  <c r="L348" i="14"/>
  <c r="K348" i="14"/>
  <c r="F348" i="14"/>
  <c r="J348" i="14" s="1"/>
  <c r="L347" i="14"/>
  <c r="K347" i="14"/>
  <c r="F347" i="14"/>
  <c r="L346" i="14"/>
  <c r="K346" i="14"/>
  <c r="F346" i="14"/>
  <c r="L345" i="14"/>
  <c r="K345" i="14"/>
  <c r="F345" i="14"/>
  <c r="J345" i="14" s="1"/>
  <c r="L344" i="14"/>
  <c r="K344" i="14"/>
  <c r="F344" i="14"/>
  <c r="L343" i="14"/>
  <c r="K343" i="14"/>
  <c r="F343" i="14"/>
  <c r="I343" i="14" s="1"/>
  <c r="L342" i="14"/>
  <c r="K342" i="14"/>
  <c r="F342" i="14"/>
  <c r="J342" i="14" s="1"/>
  <c r="L341" i="14"/>
  <c r="K341" i="14"/>
  <c r="F341" i="14"/>
  <c r="J341" i="14" s="1"/>
  <c r="L340" i="14"/>
  <c r="K340" i="14"/>
  <c r="F340" i="14"/>
  <c r="J340" i="14" s="1"/>
  <c r="L339" i="14"/>
  <c r="K339" i="14"/>
  <c r="F339" i="14"/>
  <c r="L338" i="14"/>
  <c r="K338" i="14"/>
  <c r="F338" i="14"/>
  <c r="L337" i="14"/>
  <c r="K337" i="14"/>
  <c r="F337" i="14"/>
  <c r="L336" i="14"/>
  <c r="K336" i="14"/>
  <c r="F336" i="14"/>
  <c r="J336" i="14" s="1"/>
  <c r="L335" i="14"/>
  <c r="K335" i="14"/>
  <c r="F335" i="14"/>
  <c r="J335" i="14" s="1"/>
  <c r="L334" i="14"/>
  <c r="K334" i="14"/>
  <c r="F334" i="14"/>
  <c r="J334" i="14" s="1"/>
  <c r="L333" i="14"/>
  <c r="K333" i="14"/>
  <c r="F333" i="14"/>
  <c r="L332" i="14"/>
  <c r="K332" i="14"/>
  <c r="F332" i="14"/>
  <c r="L331" i="14"/>
  <c r="K331" i="14"/>
  <c r="F331" i="14"/>
  <c r="L330" i="14"/>
  <c r="K330" i="14"/>
  <c r="F330" i="14"/>
  <c r="I330" i="14" s="1"/>
  <c r="L329" i="14"/>
  <c r="K329" i="14"/>
  <c r="F329" i="14"/>
  <c r="J329" i="14" s="1"/>
  <c r="L328" i="14"/>
  <c r="K328" i="14"/>
  <c r="F328" i="14"/>
  <c r="L327" i="14"/>
  <c r="K327" i="14"/>
  <c r="F327" i="14"/>
  <c r="L326" i="14"/>
  <c r="K326" i="14"/>
  <c r="F326" i="14"/>
  <c r="J326" i="14" s="1"/>
  <c r="L325" i="14"/>
  <c r="K325" i="14"/>
  <c r="F325" i="14"/>
  <c r="J325" i="14" s="1"/>
  <c r="L324" i="14"/>
  <c r="K324" i="14"/>
  <c r="F324" i="14"/>
  <c r="J324" i="14" s="1"/>
  <c r="L323" i="14"/>
  <c r="K323" i="14"/>
  <c r="F323" i="14"/>
  <c r="J323" i="14" s="1"/>
  <c r="L322" i="14"/>
  <c r="K322" i="14"/>
  <c r="F322" i="14"/>
  <c r="I322" i="14" s="1"/>
  <c r="L321" i="14"/>
  <c r="K321" i="14"/>
  <c r="F321" i="14"/>
  <c r="J321" i="14" s="1"/>
  <c r="L320" i="14"/>
  <c r="K320" i="14"/>
  <c r="F320" i="14"/>
  <c r="I320" i="14" s="1"/>
  <c r="L319" i="14"/>
  <c r="K319" i="14"/>
  <c r="F319" i="14"/>
  <c r="J319" i="14" s="1"/>
  <c r="L318" i="14"/>
  <c r="K318" i="14"/>
  <c r="F318" i="14"/>
  <c r="I318" i="14" s="1"/>
  <c r="L317" i="14"/>
  <c r="K317" i="14"/>
  <c r="F317" i="14"/>
  <c r="I317" i="14" s="1"/>
  <c r="L316" i="14"/>
  <c r="K316" i="14"/>
  <c r="F316" i="14"/>
  <c r="J316" i="14" s="1"/>
  <c r="L315" i="14"/>
  <c r="K315" i="14"/>
  <c r="F315" i="14"/>
  <c r="L314" i="14"/>
  <c r="K314" i="14"/>
  <c r="F314" i="14"/>
  <c r="I314" i="14" s="1"/>
  <c r="L313" i="14"/>
  <c r="K313" i="14"/>
  <c r="F313" i="14"/>
  <c r="J313" i="14" s="1"/>
  <c r="L312" i="14"/>
  <c r="K312" i="14"/>
  <c r="F312" i="14"/>
  <c r="L311" i="14"/>
  <c r="K311" i="14"/>
  <c r="F311" i="14"/>
  <c r="L310" i="14"/>
  <c r="K310" i="14"/>
  <c r="F310" i="14"/>
  <c r="J310" i="14" s="1"/>
  <c r="L309" i="14"/>
  <c r="K309" i="14"/>
  <c r="F309" i="14"/>
  <c r="J309" i="14" s="1"/>
  <c r="L308" i="14"/>
  <c r="K308" i="14"/>
  <c r="F308" i="14"/>
  <c r="J308" i="14" s="1"/>
  <c r="L307" i="14"/>
  <c r="K307" i="14"/>
  <c r="F307" i="14"/>
  <c r="L306" i="14"/>
  <c r="K306" i="14"/>
  <c r="F306" i="14"/>
  <c r="L305" i="14"/>
  <c r="K305" i="14"/>
  <c r="F305" i="14"/>
  <c r="J305" i="14" s="1"/>
  <c r="L304" i="14"/>
  <c r="K304" i="14"/>
  <c r="F304" i="14"/>
  <c r="I304" i="14" s="1"/>
  <c r="L303" i="14"/>
  <c r="K303" i="14"/>
  <c r="F303" i="14"/>
  <c r="L302" i="14"/>
  <c r="K302" i="14"/>
  <c r="F302" i="14"/>
  <c r="J302" i="14" s="1"/>
  <c r="L301" i="14"/>
  <c r="K301" i="14"/>
  <c r="F301" i="14"/>
  <c r="I301" i="14" s="1"/>
  <c r="L300" i="14"/>
  <c r="K300" i="14"/>
  <c r="F300" i="14"/>
  <c r="J300" i="14" s="1"/>
  <c r="L299" i="14"/>
  <c r="K299" i="14"/>
  <c r="F299" i="14"/>
  <c r="L298" i="14"/>
  <c r="K298" i="14"/>
  <c r="F298" i="14"/>
  <c r="L297" i="14"/>
  <c r="K297" i="14"/>
  <c r="F297" i="14"/>
  <c r="L296" i="14"/>
  <c r="K296" i="14"/>
  <c r="F296" i="14"/>
  <c r="L295" i="14"/>
  <c r="K295" i="14"/>
  <c r="F295" i="14"/>
  <c r="I295" i="14" s="1"/>
  <c r="L294" i="14"/>
  <c r="K294" i="14"/>
  <c r="F294" i="14"/>
  <c r="J294" i="14" s="1"/>
  <c r="L293" i="14"/>
  <c r="K293" i="14"/>
  <c r="F293" i="14"/>
  <c r="J293" i="14" s="1"/>
  <c r="L292" i="14"/>
  <c r="K292" i="14"/>
  <c r="F292" i="14"/>
  <c r="L291" i="14"/>
  <c r="K291" i="14"/>
  <c r="F291" i="14"/>
  <c r="J291" i="14" s="1"/>
  <c r="L290" i="14"/>
  <c r="K290" i="14"/>
  <c r="F290" i="14"/>
  <c r="I290" i="14" s="1"/>
  <c r="L289" i="14"/>
  <c r="K289" i="14"/>
  <c r="F289" i="14"/>
  <c r="J289" i="14" s="1"/>
  <c r="L288" i="14"/>
  <c r="K288" i="14"/>
  <c r="F288" i="14"/>
  <c r="I288" i="14" s="1"/>
  <c r="L287" i="14"/>
  <c r="K287" i="14"/>
  <c r="F287" i="14"/>
  <c r="I287" i="14" s="1"/>
  <c r="L286" i="14"/>
  <c r="K286" i="14"/>
  <c r="F286" i="14"/>
  <c r="L285" i="14"/>
  <c r="K285" i="14"/>
  <c r="F285" i="14"/>
  <c r="L284" i="14"/>
  <c r="K284" i="14"/>
  <c r="F284" i="14"/>
  <c r="J284" i="14" s="1"/>
  <c r="L283" i="14"/>
  <c r="K283" i="14"/>
  <c r="F283" i="14"/>
  <c r="J283" i="14" s="1"/>
  <c r="L282" i="14"/>
  <c r="K282" i="14"/>
  <c r="F282" i="14"/>
  <c r="L281" i="14"/>
  <c r="K281" i="14"/>
  <c r="F281" i="14"/>
  <c r="J281" i="14" s="1"/>
  <c r="L280" i="14"/>
  <c r="K280" i="14"/>
  <c r="F280" i="14"/>
  <c r="L279" i="14"/>
  <c r="K279" i="14"/>
  <c r="F279" i="14"/>
  <c r="J279" i="14" s="1"/>
  <c r="L278" i="14"/>
  <c r="K278" i="14"/>
  <c r="F278" i="14"/>
  <c r="J278" i="14" s="1"/>
  <c r="L277" i="14"/>
  <c r="K277" i="14"/>
  <c r="F277" i="14"/>
  <c r="J277" i="14" s="1"/>
  <c r="L276" i="14"/>
  <c r="K276" i="14"/>
  <c r="F276" i="14"/>
  <c r="J276" i="14" s="1"/>
  <c r="L275" i="14"/>
  <c r="K275" i="14"/>
  <c r="F275" i="14"/>
  <c r="J275" i="14" s="1"/>
  <c r="L274" i="14"/>
  <c r="K274" i="14"/>
  <c r="F274" i="14"/>
  <c r="J274" i="14" s="1"/>
  <c r="L273" i="14"/>
  <c r="K273" i="14"/>
  <c r="F273" i="14"/>
  <c r="J273" i="14" s="1"/>
  <c r="L272" i="14"/>
  <c r="K272" i="14"/>
  <c r="F272" i="14"/>
  <c r="J272" i="14" s="1"/>
  <c r="L271" i="14"/>
  <c r="K271" i="14"/>
  <c r="F271" i="14"/>
  <c r="J271" i="14" s="1"/>
  <c r="L270" i="14"/>
  <c r="K270" i="14"/>
  <c r="F270" i="14"/>
  <c r="J270" i="14" s="1"/>
  <c r="L269" i="14"/>
  <c r="K269" i="14"/>
  <c r="F269" i="14"/>
  <c r="J269" i="14" s="1"/>
  <c r="L268" i="14"/>
  <c r="K268" i="14"/>
  <c r="F268" i="14"/>
  <c r="J268" i="14" s="1"/>
  <c r="L267" i="14"/>
  <c r="K267" i="14"/>
  <c r="F267" i="14"/>
  <c r="J267" i="14" s="1"/>
  <c r="L266" i="14"/>
  <c r="K266" i="14"/>
  <c r="F266" i="14"/>
  <c r="J266" i="14" s="1"/>
  <c r="L265" i="14"/>
  <c r="K265" i="14"/>
  <c r="F265" i="14"/>
  <c r="J265" i="14" s="1"/>
  <c r="L264" i="14"/>
  <c r="K264" i="14"/>
  <c r="F264" i="14"/>
  <c r="J264" i="14" s="1"/>
  <c r="L263" i="14"/>
  <c r="K263" i="14"/>
  <c r="F263" i="14"/>
  <c r="J263" i="14" s="1"/>
  <c r="L262" i="14"/>
  <c r="K262" i="14"/>
  <c r="F262" i="14"/>
  <c r="J262" i="14" s="1"/>
  <c r="L261" i="14"/>
  <c r="K261" i="14"/>
  <c r="F261" i="14"/>
  <c r="J261" i="14" s="1"/>
  <c r="L260" i="14"/>
  <c r="K260" i="14"/>
  <c r="F260" i="14"/>
  <c r="J260" i="14" s="1"/>
  <c r="L259" i="14"/>
  <c r="K259" i="14"/>
  <c r="F259" i="14"/>
  <c r="J259" i="14" s="1"/>
  <c r="L258" i="14"/>
  <c r="K258" i="14"/>
  <c r="F258" i="14"/>
  <c r="J258" i="14" s="1"/>
  <c r="L257" i="14"/>
  <c r="K257" i="14"/>
  <c r="F257" i="14"/>
  <c r="J257" i="14" s="1"/>
  <c r="L256" i="14"/>
  <c r="K256" i="14"/>
  <c r="F256" i="14"/>
  <c r="J256" i="14" s="1"/>
  <c r="L255" i="14"/>
  <c r="K255" i="14"/>
  <c r="F255" i="14"/>
  <c r="J255" i="14" s="1"/>
  <c r="L254" i="14"/>
  <c r="K254" i="14"/>
  <c r="F254" i="14"/>
  <c r="J254" i="14" s="1"/>
  <c r="L253" i="14"/>
  <c r="K253" i="14"/>
  <c r="F253" i="14"/>
  <c r="J253" i="14" s="1"/>
  <c r="L252" i="14"/>
  <c r="K252" i="14"/>
  <c r="F252" i="14"/>
  <c r="J252" i="14" s="1"/>
  <c r="L251" i="14"/>
  <c r="K251" i="14"/>
  <c r="F251" i="14"/>
  <c r="J251" i="14" s="1"/>
  <c r="L250" i="14"/>
  <c r="K250" i="14"/>
  <c r="F250" i="14"/>
  <c r="J250" i="14" s="1"/>
  <c r="L249" i="14"/>
  <c r="K249" i="14"/>
  <c r="F249" i="14"/>
  <c r="J249" i="14" s="1"/>
  <c r="L248" i="14"/>
  <c r="K248" i="14"/>
  <c r="F248" i="14"/>
  <c r="L247" i="14"/>
  <c r="K247" i="14"/>
  <c r="F247" i="14"/>
  <c r="J247" i="14" s="1"/>
  <c r="L246" i="14"/>
  <c r="K246" i="14"/>
  <c r="F246" i="14"/>
  <c r="J246" i="14" s="1"/>
  <c r="L245" i="14"/>
  <c r="K245" i="14"/>
  <c r="F245" i="14"/>
  <c r="J245" i="14" s="1"/>
  <c r="L244" i="14"/>
  <c r="K244" i="14"/>
  <c r="F244" i="14"/>
  <c r="J244" i="14" s="1"/>
  <c r="L243" i="14"/>
  <c r="K243" i="14"/>
  <c r="F243" i="14"/>
  <c r="J243" i="14" s="1"/>
  <c r="L242" i="14"/>
  <c r="K242" i="14"/>
  <c r="F242" i="14"/>
  <c r="J242" i="14" s="1"/>
  <c r="L241" i="14"/>
  <c r="K241" i="14"/>
  <c r="F241" i="14"/>
  <c r="J241" i="14" s="1"/>
  <c r="L240" i="14"/>
  <c r="K240" i="14"/>
  <c r="F240" i="14"/>
  <c r="J240" i="14" s="1"/>
  <c r="L239" i="14"/>
  <c r="K239" i="14"/>
  <c r="F239" i="14"/>
  <c r="J239" i="14" s="1"/>
  <c r="L238" i="14"/>
  <c r="K238" i="14"/>
  <c r="F238" i="14"/>
  <c r="J238" i="14" s="1"/>
  <c r="L237" i="14"/>
  <c r="K237" i="14"/>
  <c r="F237" i="14"/>
  <c r="J237" i="14" s="1"/>
  <c r="L236" i="14"/>
  <c r="K236" i="14"/>
  <c r="F236" i="14"/>
  <c r="J236" i="14" s="1"/>
  <c r="L235" i="14"/>
  <c r="K235" i="14"/>
  <c r="F235" i="14"/>
  <c r="J235" i="14" s="1"/>
  <c r="L234" i="14"/>
  <c r="K234" i="14"/>
  <c r="F234" i="14"/>
  <c r="J234" i="14" s="1"/>
  <c r="L233" i="14"/>
  <c r="K233" i="14"/>
  <c r="F233" i="14"/>
  <c r="J233" i="14" s="1"/>
  <c r="L232" i="14"/>
  <c r="K232" i="14"/>
  <c r="F232" i="14"/>
  <c r="J232" i="14" s="1"/>
  <c r="L231" i="14"/>
  <c r="K231" i="14"/>
  <c r="F231" i="14"/>
  <c r="J231" i="14" s="1"/>
  <c r="L230" i="14"/>
  <c r="K230" i="14"/>
  <c r="F230" i="14"/>
  <c r="J230" i="14" s="1"/>
  <c r="L229" i="14"/>
  <c r="K229" i="14"/>
  <c r="F229" i="14"/>
  <c r="J229" i="14" s="1"/>
  <c r="L228" i="14"/>
  <c r="K228" i="14"/>
  <c r="F228" i="14"/>
  <c r="J228" i="14" s="1"/>
  <c r="L227" i="14"/>
  <c r="K227" i="14"/>
  <c r="F227" i="14"/>
  <c r="J227" i="14" s="1"/>
  <c r="L226" i="14"/>
  <c r="K226" i="14"/>
  <c r="F226" i="14"/>
  <c r="J226" i="14" s="1"/>
  <c r="L225" i="14"/>
  <c r="K225" i="14"/>
  <c r="F225" i="14"/>
  <c r="J225" i="14" s="1"/>
  <c r="L224" i="14"/>
  <c r="K224" i="14"/>
  <c r="F224" i="14"/>
  <c r="J224" i="14" s="1"/>
  <c r="L223" i="14"/>
  <c r="K223" i="14"/>
  <c r="F223" i="14"/>
  <c r="J223" i="14" s="1"/>
  <c r="L222" i="14"/>
  <c r="K222" i="14"/>
  <c r="F222" i="14"/>
  <c r="J222" i="14" s="1"/>
  <c r="L221" i="14"/>
  <c r="K221" i="14"/>
  <c r="F221" i="14"/>
  <c r="J221" i="14" s="1"/>
  <c r="L220" i="14"/>
  <c r="K220" i="14"/>
  <c r="F220" i="14"/>
  <c r="J220" i="14" s="1"/>
  <c r="L219" i="14"/>
  <c r="K219" i="14"/>
  <c r="F219" i="14"/>
  <c r="J219" i="14" s="1"/>
  <c r="L218" i="14"/>
  <c r="K218" i="14"/>
  <c r="F218" i="14"/>
  <c r="J218" i="14" s="1"/>
  <c r="L217" i="14"/>
  <c r="K217" i="14"/>
  <c r="F217" i="14"/>
  <c r="J217" i="14" s="1"/>
  <c r="B217" i="14"/>
  <c r="B218" i="14" s="1"/>
  <c r="B219" i="14" s="1"/>
  <c r="B220" i="14" s="1"/>
  <c r="B221" i="14" s="1"/>
  <c r="B222" i="14" s="1"/>
  <c r="B223" i="14" s="1"/>
  <c r="B224" i="14" s="1"/>
  <c r="B225" i="14" s="1"/>
  <c r="B226" i="14" s="1"/>
  <c r="B227" i="14" s="1"/>
  <c r="B228" i="14" s="1"/>
  <c r="B229" i="14" s="1"/>
  <c r="B230" i="14" s="1"/>
  <c r="B231" i="14" s="1"/>
  <c r="B232" i="14" s="1"/>
  <c r="B233" i="14" s="1"/>
  <c r="B234" i="14" s="1"/>
  <c r="B235" i="14" s="1"/>
  <c r="B236" i="14" s="1"/>
  <c r="B237" i="14" s="1"/>
  <c r="B238" i="14" s="1"/>
  <c r="B239" i="14" s="1"/>
  <c r="B240" i="14" s="1"/>
  <c r="B241" i="14" s="1"/>
  <c r="B242" i="14" s="1"/>
  <c r="B243" i="14" s="1"/>
  <c r="B244" i="14" s="1"/>
  <c r="B245" i="14" s="1"/>
  <c r="B246" i="14" s="1"/>
  <c r="B247" i="14" s="1"/>
  <c r="B248" i="14" s="1"/>
  <c r="B249" i="14" s="1"/>
  <c r="B250" i="14" s="1"/>
  <c r="B251" i="14" s="1"/>
  <c r="B252" i="14" s="1"/>
  <c r="B253" i="14" s="1"/>
  <c r="B254" i="14" s="1"/>
  <c r="B255" i="14" s="1"/>
  <c r="B256" i="14" s="1"/>
  <c r="B257" i="14" s="1"/>
  <c r="B258" i="14" s="1"/>
  <c r="B259" i="14" s="1"/>
  <c r="B260" i="14" s="1"/>
  <c r="B261" i="14" s="1"/>
  <c r="B262" i="14" s="1"/>
  <c r="B263" i="14" s="1"/>
  <c r="B264" i="14" s="1"/>
  <c r="B265" i="14" s="1"/>
  <c r="B266" i="14" s="1"/>
  <c r="B267" i="14" s="1"/>
  <c r="B268" i="14" s="1"/>
  <c r="B269" i="14" s="1"/>
  <c r="B270" i="14" s="1"/>
  <c r="B271" i="14" s="1"/>
  <c r="B272" i="14" s="1"/>
  <c r="B273" i="14" s="1"/>
  <c r="B274" i="14" s="1"/>
  <c r="B275" i="14" s="1"/>
  <c r="B276" i="14" s="1"/>
  <c r="B277" i="14" s="1"/>
  <c r="B278" i="14" s="1"/>
  <c r="B279" i="14" s="1"/>
  <c r="B280" i="14" s="1"/>
  <c r="B281" i="14" s="1"/>
  <c r="B282" i="14" s="1"/>
  <c r="B283" i="14" s="1"/>
  <c r="B284" i="14" s="1"/>
  <c r="B285" i="14" s="1"/>
  <c r="B286" i="14" s="1"/>
  <c r="B287" i="14" s="1"/>
  <c r="B288" i="14" s="1"/>
  <c r="B289" i="14" s="1"/>
  <c r="B290" i="14" s="1"/>
  <c r="B291" i="14" s="1"/>
  <c r="B292" i="14" s="1"/>
  <c r="B293" i="14" s="1"/>
  <c r="B294" i="14" s="1"/>
  <c r="B295" i="14" s="1"/>
  <c r="B296" i="14" s="1"/>
  <c r="B297" i="14" s="1"/>
  <c r="B298" i="14" s="1"/>
  <c r="B299" i="14" s="1"/>
  <c r="B300" i="14" s="1"/>
  <c r="B301" i="14" s="1"/>
  <c r="B302" i="14" s="1"/>
  <c r="B303" i="14" s="1"/>
  <c r="B304" i="14" s="1"/>
  <c r="B305" i="14" s="1"/>
  <c r="B306" i="14" s="1"/>
  <c r="B307" i="14" s="1"/>
  <c r="B308" i="14" s="1"/>
  <c r="B309" i="14" s="1"/>
  <c r="B310" i="14" s="1"/>
  <c r="B311" i="14" s="1"/>
  <c r="B312" i="14" s="1"/>
  <c r="B313" i="14" s="1"/>
  <c r="B314" i="14" s="1"/>
  <c r="B315" i="14" s="1"/>
  <c r="B316" i="14" s="1"/>
  <c r="B317" i="14" s="1"/>
  <c r="B318" i="14" s="1"/>
  <c r="B319" i="14" s="1"/>
  <c r="B320" i="14" s="1"/>
  <c r="B321" i="14" s="1"/>
  <c r="B322" i="14" s="1"/>
  <c r="B323" i="14" s="1"/>
  <c r="B324" i="14" s="1"/>
  <c r="B325" i="14" s="1"/>
  <c r="B326" i="14" s="1"/>
  <c r="B327" i="14" s="1"/>
  <c r="B328" i="14" s="1"/>
  <c r="B329" i="14" s="1"/>
  <c r="B330" i="14" s="1"/>
  <c r="B331" i="14" s="1"/>
  <c r="B332" i="14" s="1"/>
  <c r="B333" i="14" s="1"/>
  <c r="B334" i="14" s="1"/>
  <c r="B335" i="14" s="1"/>
  <c r="B336" i="14" s="1"/>
  <c r="B337" i="14" s="1"/>
  <c r="B338" i="14" s="1"/>
  <c r="B339" i="14" s="1"/>
  <c r="B340" i="14" s="1"/>
  <c r="B341" i="14" s="1"/>
  <c r="B342" i="14" s="1"/>
  <c r="B343" i="14" s="1"/>
  <c r="B344" i="14" s="1"/>
  <c r="B345" i="14" s="1"/>
  <c r="B346" i="14" s="1"/>
  <c r="B347" i="14" s="1"/>
  <c r="B348" i="14" s="1"/>
  <c r="B349" i="14" s="1"/>
  <c r="B350" i="14" s="1"/>
  <c r="B351" i="14" s="1"/>
  <c r="B352" i="14" s="1"/>
  <c r="B353" i="14" s="1"/>
  <c r="B354" i="14" s="1"/>
  <c r="B355" i="14" s="1"/>
  <c r="B356" i="14" s="1"/>
  <c r="B357" i="14" s="1"/>
  <c r="B358" i="14" s="1"/>
  <c r="B359" i="14" s="1"/>
  <c r="B360" i="14" s="1"/>
  <c r="B361" i="14" s="1"/>
  <c r="B362" i="14" s="1"/>
  <c r="B363" i="14" s="1"/>
  <c r="B364" i="14" s="1"/>
  <c r="B365" i="14" s="1"/>
  <c r="B366" i="14" s="1"/>
  <c r="B367" i="14" s="1"/>
  <c r="B368" i="14" s="1"/>
  <c r="B369" i="14" s="1"/>
  <c r="B370" i="14" s="1"/>
  <c r="B371" i="14" s="1"/>
  <c r="B372" i="14" s="1"/>
  <c r="B373" i="14" s="1"/>
  <c r="B374" i="14" s="1"/>
  <c r="B375" i="14" s="1"/>
  <c r="B376" i="14" s="1"/>
  <c r="B377" i="14" s="1"/>
  <c r="B378" i="14" s="1"/>
  <c r="B379" i="14" s="1"/>
  <c r="B380" i="14" s="1"/>
  <c r="B381" i="14" s="1"/>
  <c r="B382" i="14" s="1"/>
  <c r="B383" i="14" s="1"/>
  <c r="B384" i="14" s="1"/>
  <c r="B385" i="14" s="1"/>
  <c r="B386" i="14" s="1"/>
  <c r="B387" i="14" s="1"/>
  <c r="B388" i="14" s="1"/>
  <c r="B389" i="14" s="1"/>
  <c r="B390" i="14" s="1"/>
  <c r="B391" i="14" s="1"/>
  <c r="B392" i="14" s="1"/>
  <c r="B393" i="14" s="1"/>
  <c r="B394" i="14" s="1"/>
  <c r="B395" i="14" s="1"/>
  <c r="B396" i="14" s="1"/>
  <c r="B397" i="14" s="1"/>
  <c r="B398" i="14" s="1"/>
  <c r="B399" i="14" s="1"/>
  <c r="B400" i="14" s="1"/>
  <c r="B401" i="14" s="1"/>
  <c r="B402" i="14" s="1"/>
  <c r="B403" i="14" s="1"/>
  <c r="B404" i="14" s="1"/>
  <c r="B405" i="14" s="1"/>
  <c r="B406" i="14" s="1"/>
  <c r="B407" i="14" s="1"/>
  <c r="B408" i="14" s="1"/>
  <c r="B409" i="14" s="1"/>
  <c r="B410" i="14" s="1"/>
  <c r="B411" i="14" s="1"/>
  <c r="B412" i="14" s="1"/>
  <c r="B413" i="14" s="1"/>
  <c r="B414" i="14" s="1"/>
  <c r="B415" i="14" s="1"/>
  <c r="B416" i="14" s="1"/>
  <c r="B417" i="14" s="1"/>
  <c r="L216" i="14"/>
  <c r="K216" i="14"/>
  <c r="F216" i="14"/>
  <c r="I215" i="14"/>
  <c r="E210" i="14"/>
  <c r="E417" i="14" s="1"/>
  <c r="D210" i="14"/>
  <c r="D417" i="14" s="1"/>
  <c r="C210" i="14"/>
  <c r="H210" i="14" s="1"/>
  <c r="E209" i="14"/>
  <c r="E416" i="14" s="1"/>
  <c r="D209" i="14"/>
  <c r="D416" i="14" s="1"/>
  <c r="C209" i="14"/>
  <c r="E208" i="14"/>
  <c r="E415" i="14" s="1"/>
  <c r="D208" i="14"/>
  <c r="D415" i="14" s="1"/>
  <c r="C208" i="14"/>
  <c r="H208" i="14" s="1"/>
  <c r="E207" i="14"/>
  <c r="E414" i="14" s="1"/>
  <c r="D207" i="14"/>
  <c r="D414" i="14" s="1"/>
  <c r="C207" i="14"/>
  <c r="E206" i="14"/>
  <c r="E413" i="14" s="1"/>
  <c r="D206" i="14"/>
  <c r="D413" i="14" s="1"/>
  <c r="C206" i="14"/>
  <c r="H206" i="14" s="1"/>
  <c r="E205" i="14"/>
  <c r="E412" i="14" s="1"/>
  <c r="D205" i="14"/>
  <c r="D412" i="14" s="1"/>
  <c r="C205" i="14"/>
  <c r="E204" i="14"/>
  <c r="E411" i="14" s="1"/>
  <c r="D204" i="14"/>
  <c r="D411" i="14" s="1"/>
  <c r="C204" i="14"/>
  <c r="E203" i="14"/>
  <c r="E410" i="14" s="1"/>
  <c r="D203" i="14"/>
  <c r="D410" i="14" s="1"/>
  <c r="C203" i="14"/>
  <c r="I203" i="14" s="1"/>
  <c r="E202" i="14"/>
  <c r="E409" i="14" s="1"/>
  <c r="D202" i="14"/>
  <c r="D409" i="14" s="1"/>
  <c r="C202" i="14"/>
  <c r="H202" i="14" s="1"/>
  <c r="E201" i="14"/>
  <c r="E408" i="14" s="1"/>
  <c r="D201" i="14"/>
  <c r="D408" i="14" s="1"/>
  <c r="C201" i="14"/>
  <c r="C408" i="14" s="1"/>
  <c r="H408" i="14" s="1"/>
  <c r="E200" i="14"/>
  <c r="E407" i="14" s="1"/>
  <c r="D200" i="14"/>
  <c r="D407" i="14" s="1"/>
  <c r="C200" i="14"/>
  <c r="E199" i="14"/>
  <c r="E406" i="14" s="1"/>
  <c r="D199" i="14"/>
  <c r="D406" i="14" s="1"/>
  <c r="C199" i="14"/>
  <c r="C406" i="14" s="1"/>
  <c r="E198" i="14"/>
  <c r="E405" i="14" s="1"/>
  <c r="D198" i="14"/>
  <c r="D405" i="14" s="1"/>
  <c r="C198" i="14"/>
  <c r="C405" i="14" s="1"/>
  <c r="H405" i="14" s="1"/>
  <c r="E197" i="14"/>
  <c r="E404" i="14" s="1"/>
  <c r="D197" i="14"/>
  <c r="D404" i="14" s="1"/>
  <c r="C197" i="14"/>
  <c r="E196" i="14"/>
  <c r="E403" i="14" s="1"/>
  <c r="D196" i="14"/>
  <c r="D403" i="14" s="1"/>
  <c r="C196" i="14"/>
  <c r="C403" i="14" s="1"/>
  <c r="H403" i="14" s="1"/>
  <c r="E195" i="14"/>
  <c r="E402" i="14" s="1"/>
  <c r="D195" i="14"/>
  <c r="D402" i="14" s="1"/>
  <c r="C195" i="14"/>
  <c r="E194" i="14"/>
  <c r="E401" i="14" s="1"/>
  <c r="D194" i="14"/>
  <c r="D401" i="14" s="1"/>
  <c r="C194" i="14"/>
  <c r="J194" i="14" s="1"/>
  <c r="E193" i="14"/>
  <c r="E400" i="14" s="1"/>
  <c r="D193" i="14"/>
  <c r="D400" i="14" s="1"/>
  <c r="C193" i="14"/>
  <c r="E192" i="14"/>
  <c r="E399" i="14" s="1"/>
  <c r="D192" i="14"/>
  <c r="D399" i="14" s="1"/>
  <c r="C192" i="14"/>
  <c r="J192" i="14" s="1"/>
  <c r="E191" i="14"/>
  <c r="E398" i="14" s="1"/>
  <c r="D191" i="14"/>
  <c r="D398" i="14" s="1"/>
  <c r="C191" i="14"/>
  <c r="E190" i="14"/>
  <c r="E397" i="14" s="1"/>
  <c r="D190" i="14"/>
  <c r="D397" i="14" s="1"/>
  <c r="C190" i="14"/>
  <c r="J190" i="14" s="1"/>
  <c r="E189" i="14"/>
  <c r="E396" i="14" s="1"/>
  <c r="D189" i="14"/>
  <c r="D396" i="14" s="1"/>
  <c r="C189" i="14"/>
  <c r="H189" i="14" s="1"/>
  <c r="E188" i="14"/>
  <c r="E395" i="14" s="1"/>
  <c r="D188" i="14"/>
  <c r="D395" i="14" s="1"/>
  <c r="C188" i="14"/>
  <c r="E187" i="14"/>
  <c r="E394" i="14" s="1"/>
  <c r="D187" i="14"/>
  <c r="D394" i="14" s="1"/>
  <c r="C187" i="14"/>
  <c r="E186" i="14"/>
  <c r="E393" i="14" s="1"/>
  <c r="D186" i="14"/>
  <c r="D393" i="14" s="1"/>
  <c r="C186" i="14"/>
  <c r="I186" i="14" s="1"/>
  <c r="E185" i="14"/>
  <c r="E392" i="14" s="1"/>
  <c r="D185" i="14"/>
  <c r="D392" i="14" s="1"/>
  <c r="C185" i="14"/>
  <c r="J185" i="14" s="1"/>
  <c r="E184" i="14"/>
  <c r="E391" i="14" s="1"/>
  <c r="D184" i="14"/>
  <c r="D391" i="14" s="1"/>
  <c r="C184" i="14"/>
  <c r="I184" i="14" s="1"/>
  <c r="E183" i="14"/>
  <c r="E390" i="14" s="1"/>
  <c r="D183" i="14"/>
  <c r="D390" i="14" s="1"/>
  <c r="C183" i="14"/>
  <c r="E182" i="14"/>
  <c r="E389" i="14" s="1"/>
  <c r="D182" i="14"/>
  <c r="D389" i="14" s="1"/>
  <c r="C182" i="14"/>
  <c r="H182" i="14" s="1"/>
  <c r="E181" i="14"/>
  <c r="E388" i="14" s="1"/>
  <c r="D181" i="14"/>
  <c r="D388" i="14" s="1"/>
  <c r="C181" i="14"/>
  <c r="E180" i="14"/>
  <c r="E387" i="14" s="1"/>
  <c r="D180" i="14"/>
  <c r="D387" i="14" s="1"/>
  <c r="C180" i="14"/>
  <c r="E179" i="14"/>
  <c r="E386" i="14" s="1"/>
  <c r="D179" i="14"/>
  <c r="D386" i="14" s="1"/>
  <c r="C179" i="14"/>
  <c r="E178" i="14"/>
  <c r="E385" i="14" s="1"/>
  <c r="D178" i="14"/>
  <c r="D385" i="14" s="1"/>
  <c r="C178" i="14"/>
  <c r="I178" i="14" s="1"/>
  <c r="E177" i="14"/>
  <c r="E384" i="14" s="1"/>
  <c r="D177" i="14"/>
  <c r="D384" i="14" s="1"/>
  <c r="C177" i="14"/>
  <c r="E176" i="14"/>
  <c r="E383" i="14" s="1"/>
  <c r="D176" i="14"/>
  <c r="D383" i="14" s="1"/>
  <c r="C176" i="14"/>
  <c r="E175" i="14"/>
  <c r="E382" i="14" s="1"/>
  <c r="D175" i="14"/>
  <c r="D382" i="14" s="1"/>
  <c r="C175" i="14"/>
  <c r="E174" i="14"/>
  <c r="E381" i="14" s="1"/>
  <c r="D174" i="14"/>
  <c r="D381" i="14" s="1"/>
  <c r="C174" i="14"/>
  <c r="C381" i="14" s="1"/>
  <c r="E173" i="14"/>
  <c r="E380" i="14" s="1"/>
  <c r="D173" i="14"/>
  <c r="D380" i="14" s="1"/>
  <c r="C173" i="14"/>
  <c r="E172" i="14"/>
  <c r="E379" i="14" s="1"/>
  <c r="D172" i="14"/>
  <c r="D379" i="14" s="1"/>
  <c r="C172" i="14"/>
  <c r="C379" i="14" s="1"/>
  <c r="H379" i="14" s="1"/>
  <c r="E171" i="14"/>
  <c r="E378" i="14" s="1"/>
  <c r="D171" i="14"/>
  <c r="D378" i="14" s="1"/>
  <c r="C171" i="14"/>
  <c r="I171" i="14" s="1"/>
  <c r="E170" i="14"/>
  <c r="E377" i="14" s="1"/>
  <c r="D170" i="14"/>
  <c r="D377" i="14" s="1"/>
  <c r="C170" i="14"/>
  <c r="H170" i="14" s="1"/>
  <c r="E169" i="14"/>
  <c r="E376" i="14" s="1"/>
  <c r="D169" i="14"/>
  <c r="D376" i="14" s="1"/>
  <c r="C169" i="14"/>
  <c r="J169" i="14" s="1"/>
  <c r="E168" i="14"/>
  <c r="E375" i="14" s="1"/>
  <c r="D168" i="14"/>
  <c r="D375" i="14" s="1"/>
  <c r="C168" i="14"/>
  <c r="J168" i="14" s="1"/>
  <c r="E167" i="14"/>
  <c r="E374" i="14" s="1"/>
  <c r="D167" i="14"/>
  <c r="D374" i="14" s="1"/>
  <c r="C167" i="14"/>
  <c r="E166" i="14"/>
  <c r="E373" i="14" s="1"/>
  <c r="D166" i="14"/>
  <c r="D373" i="14" s="1"/>
  <c r="C166" i="14"/>
  <c r="E165" i="14"/>
  <c r="E372" i="14" s="1"/>
  <c r="D165" i="14"/>
  <c r="D372" i="14" s="1"/>
  <c r="C165" i="14"/>
  <c r="E164" i="14"/>
  <c r="E371" i="14" s="1"/>
  <c r="D164" i="14"/>
  <c r="D371" i="14" s="1"/>
  <c r="C164" i="14"/>
  <c r="E163" i="14"/>
  <c r="E370" i="14" s="1"/>
  <c r="D163" i="14"/>
  <c r="D370" i="14" s="1"/>
  <c r="C163" i="14"/>
  <c r="E162" i="14"/>
  <c r="E369" i="14" s="1"/>
  <c r="D162" i="14"/>
  <c r="D369" i="14" s="1"/>
  <c r="C162" i="14"/>
  <c r="E161" i="14"/>
  <c r="E368" i="14" s="1"/>
  <c r="D161" i="14"/>
  <c r="D368" i="14" s="1"/>
  <c r="C161" i="14"/>
  <c r="J161" i="14" s="1"/>
  <c r="E160" i="14"/>
  <c r="E367" i="14" s="1"/>
  <c r="D160" i="14"/>
  <c r="D367" i="14" s="1"/>
  <c r="C160" i="14"/>
  <c r="C367" i="14" s="1"/>
  <c r="E159" i="14"/>
  <c r="E366" i="14" s="1"/>
  <c r="D159" i="14"/>
  <c r="D366" i="14" s="1"/>
  <c r="C159" i="14"/>
  <c r="E158" i="14"/>
  <c r="E365" i="14" s="1"/>
  <c r="D158" i="14"/>
  <c r="D365" i="14" s="1"/>
  <c r="C158" i="14"/>
  <c r="I158" i="14" s="1"/>
  <c r="E157" i="14"/>
  <c r="E364" i="14" s="1"/>
  <c r="D157" i="14"/>
  <c r="D364" i="14" s="1"/>
  <c r="C157" i="14"/>
  <c r="H157" i="14" s="1"/>
  <c r="E156" i="14"/>
  <c r="E363" i="14" s="1"/>
  <c r="D156" i="14"/>
  <c r="D363" i="14" s="1"/>
  <c r="C156" i="14"/>
  <c r="E155" i="14"/>
  <c r="E362" i="14" s="1"/>
  <c r="D155" i="14"/>
  <c r="D362" i="14" s="1"/>
  <c r="C155" i="14"/>
  <c r="E154" i="14"/>
  <c r="E361" i="14" s="1"/>
  <c r="D154" i="14"/>
  <c r="D361" i="14" s="1"/>
  <c r="C154" i="14"/>
  <c r="H154" i="14" s="1"/>
  <c r="E153" i="14"/>
  <c r="E360" i="14" s="1"/>
  <c r="D153" i="14"/>
  <c r="D360" i="14" s="1"/>
  <c r="C153" i="14"/>
  <c r="I153" i="14" s="1"/>
  <c r="E152" i="14"/>
  <c r="E359" i="14" s="1"/>
  <c r="D152" i="14"/>
  <c r="D359" i="14" s="1"/>
  <c r="C152" i="14"/>
  <c r="E151" i="14"/>
  <c r="E358" i="14" s="1"/>
  <c r="D151" i="14"/>
  <c r="D358" i="14" s="1"/>
  <c r="C151" i="14"/>
  <c r="H151" i="14" s="1"/>
  <c r="E150" i="14"/>
  <c r="E357" i="14" s="1"/>
  <c r="D150" i="14"/>
  <c r="D357" i="14" s="1"/>
  <c r="C150" i="14"/>
  <c r="E149" i="14"/>
  <c r="E356" i="14" s="1"/>
  <c r="D149" i="14"/>
  <c r="D356" i="14" s="1"/>
  <c r="C149" i="14"/>
  <c r="E148" i="14"/>
  <c r="E355" i="14" s="1"/>
  <c r="D148" i="14"/>
  <c r="D355" i="14" s="1"/>
  <c r="C148" i="14"/>
  <c r="I148" i="14" s="1"/>
  <c r="E147" i="14"/>
  <c r="E354" i="14" s="1"/>
  <c r="D147" i="14"/>
  <c r="D354" i="14" s="1"/>
  <c r="C147" i="14"/>
  <c r="E146" i="14"/>
  <c r="E353" i="14" s="1"/>
  <c r="D146" i="14"/>
  <c r="D353" i="14" s="1"/>
  <c r="C146" i="14"/>
  <c r="I146" i="14" s="1"/>
  <c r="E145" i="14"/>
  <c r="E352" i="14" s="1"/>
  <c r="D145" i="14"/>
  <c r="D352" i="14" s="1"/>
  <c r="C145" i="14"/>
  <c r="H145" i="14" s="1"/>
  <c r="E144" i="14"/>
  <c r="E351" i="14" s="1"/>
  <c r="D144" i="14"/>
  <c r="D351" i="14" s="1"/>
  <c r="C144" i="14"/>
  <c r="I144" i="14" s="1"/>
  <c r="E143" i="14"/>
  <c r="E350" i="14" s="1"/>
  <c r="D143" i="14"/>
  <c r="D350" i="14" s="1"/>
  <c r="C143" i="14"/>
  <c r="E142" i="14"/>
  <c r="E349" i="14" s="1"/>
  <c r="D142" i="14"/>
  <c r="D349" i="14" s="1"/>
  <c r="C142" i="14"/>
  <c r="C349" i="14" s="1"/>
  <c r="E141" i="14"/>
  <c r="E348" i="14" s="1"/>
  <c r="D141" i="14"/>
  <c r="D348" i="14" s="1"/>
  <c r="C141" i="14"/>
  <c r="I141" i="14" s="1"/>
  <c r="E140" i="14"/>
  <c r="E347" i="14" s="1"/>
  <c r="D140" i="14"/>
  <c r="D347" i="14" s="1"/>
  <c r="C140" i="14"/>
  <c r="E139" i="14"/>
  <c r="E346" i="14" s="1"/>
  <c r="D139" i="14"/>
  <c r="D346" i="14" s="1"/>
  <c r="C139" i="14"/>
  <c r="E138" i="14"/>
  <c r="E345" i="14" s="1"/>
  <c r="D138" i="14"/>
  <c r="D345" i="14" s="1"/>
  <c r="C138" i="14"/>
  <c r="E137" i="14"/>
  <c r="E344" i="14" s="1"/>
  <c r="D137" i="14"/>
  <c r="D344" i="14" s="1"/>
  <c r="C137" i="14"/>
  <c r="I137" i="14" s="1"/>
  <c r="E136" i="14"/>
  <c r="E343" i="14" s="1"/>
  <c r="D136" i="14"/>
  <c r="D343" i="14" s="1"/>
  <c r="C136" i="14"/>
  <c r="E135" i="14"/>
  <c r="E342" i="14" s="1"/>
  <c r="D135" i="14"/>
  <c r="D342" i="14" s="1"/>
  <c r="C135" i="14"/>
  <c r="I135" i="14" s="1"/>
  <c r="E134" i="14"/>
  <c r="E341" i="14" s="1"/>
  <c r="D134" i="14"/>
  <c r="D341" i="14" s="1"/>
  <c r="C134" i="14"/>
  <c r="E133" i="14"/>
  <c r="E340" i="14" s="1"/>
  <c r="D133" i="14"/>
  <c r="D340" i="14" s="1"/>
  <c r="C133" i="14"/>
  <c r="H133" i="14" s="1"/>
  <c r="E132" i="14"/>
  <c r="E339" i="14" s="1"/>
  <c r="D132" i="14"/>
  <c r="D339" i="14" s="1"/>
  <c r="C132" i="14"/>
  <c r="E131" i="14"/>
  <c r="E338" i="14" s="1"/>
  <c r="D131" i="14"/>
  <c r="D338" i="14" s="1"/>
  <c r="C131" i="14"/>
  <c r="C338" i="14" s="1"/>
  <c r="E130" i="14"/>
  <c r="E337" i="14" s="1"/>
  <c r="D130" i="14"/>
  <c r="D337" i="14" s="1"/>
  <c r="C130" i="14"/>
  <c r="E129" i="14"/>
  <c r="E336" i="14" s="1"/>
  <c r="D129" i="14"/>
  <c r="D336" i="14" s="1"/>
  <c r="C129" i="14"/>
  <c r="E128" i="14"/>
  <c r="E335" i="14" s="1"/>
  <c r="D128" i="14"/>
  <c r="D335" i="14" s="1"/>
  <c r="C128" i="14"/>
  <c r="C335" i="14" s="1"/>
  <c r="E127" i="14"/>
  <c r="E334" i="14" s="1"/>
  <c r="D127" i="14"/>
  <c r="D334" i="14" s="1"/>
  <c r="C127" i="14"/>
  <c r="I127" i="14" s="1"/>
  <c r="E126" i="14"/>
  <c r="E333" i="14" s="1"/>
  <c r="D126" i="14"/>
  <c r="D333" i="14" s="1"/>
  <c r="C126" i="14"/>
  <c r="I126" i="14" s="1"/>
  <c r="E125" i="14"/>
  <c r="E332" i="14" s="1"/>
  <c r="D125" i="14"/>
  <c r="D332" i="14" s="1"/>
  <c r="C125" i="14"/>
  <c r="I125" i="14" s="1"/>
  <c r="E124" i="14"/>
  <c r="E331" i="14" s="1"/>
  <c r="D124" i="14"/>
  <c r="D331" i="14" s="1"/>
  <c r="C124" i="14"/>
  <c r="H124" i="14" s="1"/>
  <c r="E123" i="14"/>
  <c r="E330" i="14" s="1"/>
  <c r="D123" i="14"/>
  <c r="D330" i="14" s="1"/>
  <c r="C123" i="14"/>
  <c r="E122" i="14"/>
  <c r="E329" i="14" s="1"/>
  <c r="D122" i="14"/>
  <c r="D329" i="14" s="1"/>
  <c r="C122" i="14"/>
  <c r="I122" i="14" s="1"/>
  <c r="E121" i="14"/>
  <c r="E328" i="14" s="1"/>
  <c r="D121" i="14"/>
  <c r="D328" i="14" s="1"/>
  <c r="C121" i="14"/>
  <c r="I121" i="14" s="1"/>
  <c r="E120" i="14"/>
  <c r="E327" i="14" s="1"/>
  <c r="D120" i="14"/>
  <c r="D327" i="14" s="1"/>
  <c r="C120" i="14"/>
  <c r="E119" i="14"/>
  <c r="E326" i="14" s="1"/>
  <c r="D119" i="14"/>
  <c r="D326" i="14" s="1"/>
  <c r="C119" i="14"/>
  <c r="C326" i="14" s="1"/>
  <c r="E118" i="14"/>
  <c r="E325" i="14" s="1"/>
  <c r="D118" i="14"/>
  <c r="D325" i="14" s="1"/>
  <c r="C118" i="14"/>
  <c r="H118" i="14" s="1"/>
  <c r="E117" i="14"/>
  <c r="E324" i="14" s="1"/>
  <c r="D117" i="14"/>
  <c r="D324" i="14" s="1"/>
  <c r="C117" i="14"/>
  <c r="E116" i="14"/>
  <c r="E323" i="14" s="1"/>
  <c r="D116" i="14"/>
  <c r="D323" i="14" s="1"/>
  <c r="C116" i="14"/>
  <c r="I116" i="14" s="1"/>
  <c r="E115" i="14"/>
  <c r="E322" i="14" s="1"/>
  <c r="D115" i="14"/>
  <c r="D322" i="14" s="1"/>
  <c r="C115" i="14"/>
  <c r="H115" i="14" s="1"/>
  <c r="E114" i="14"/>
  <c r="E321" i="14" s="1"/>
  <c r="D114" i="14"/>
  <c r="D321" i="14" s="1"/>
  <c r="C114" i="14"/>
  <c r="I114" i="14" s="1"/>
  <c r="E113" i="14"/>
  <c r="E320" i="14" s="1"/>
  <c r="D113" i="14"/>
  <c r="D320" i="14" s="1"/>
  <c r="C113" i="14"/>
  <c r="I113" i="14" s="1"/>
  <c r="E112" i="14"/>
  <c r="E319" i="14" s="1"/>
  <c r="D112" i="14"/>
  <c r="D319" i="14" s="1"/>
  <c r="C112" i="14"/>
  <c r="I112" i="14" s="1"/>
  <c r="E111" i="14"/>
  <c r="E318" i="14" s="1"/>
  <c r="D111" i="14"/>
  <c r="D318" i="14" s="1"/>
  <c r="C111" i="14"/>
  <c r="E110" i="14"/>
  <c r="E317" i="14" s="1"/>
  <c r="D110" i="14"/>
  <c r="D317" i="14" s="1"/>
  <c r="C110" i="14"/>
  <c r="C317" i="14" s="1"/>
  <c r="E109" i="14"/>
  <c r="E316" i="14" s="1"/>
  <c r="D109" i="14"/>
  <c r="D316" i="14" s="1"/>
  <c r="C109" i="14"/>
  <c r="I109" i="14" s="1"/>
  <c r="E108" i="14"/>
  <c r="E315" i="14" s="1"/>
  <c r="D108" i="14"/>
  <c r="D315" i="14" s="1"/>
  <c r="C108" i="14"/>
  <c r="I108" i="14" s="1"/>
  <c r="E107" i="14"/>
  <c r="E314" i="14" s="1"/>
  <c r="D107" i="14"/>
  <c r="D314" i="14" s="1"/>
  <c r="C107" i="14"/>
  <c r="E106" i="14"/>
  <c r="E313" i="14" s="1"/>
  <c r="D106" i="14"/>
  <c r="D313" i="14" s="1"/>
  <c r="C106" i="14"/>
  <c r="I106" i="14" s="1"/>
  <c r="E105" i="14"/>
  <c r="E312" i="14" s="1"/>
  <c r="D105" i="14"/>
  <c r="D312" i="14" s="1"/>
  <c r="C105" i="14"/>
  <c r="H105" i="14" s="1"/>
  <c r="E104" i="14"/>
  <c r="E311" i="14" s="1"/>
  <c r="D104" i="14"/>
  <c r="D311" i="14" s="1"/>
  <c r="C104" i="14"/>
  <c r="C311" i="14" s="1"/>
  <c r="E103" i="14"/>
  <c r="E310" i="14" s="1"/>
  <c r="D103" i="14"/>
  <c r="D310" i="14" s="1"/>
  <c r="C103" i="14"/>
  <c r="E102" i="14"/>
  <c r="E309" i="14" s="1"/>
  <c r="D102" i="14"/>
  <c r="D309" i="14" s="1"/>
  <c r="C102" i="14"/>
  <c r="E101" i="14"/>
  <c r="E308" i="14" s="1"/>
  <c r="D101" i="14"/>
  <c r="D308" i="14" s="1"/>
  <c r="C101" i="14"/>
  <c r="C308" i="14" s="1"/>
  <c r="E100" i="14"/>
  <c r="E307" i="14" s="1"/>
  <c r="D100" i="14"/>
  <c r="D307" i="14" s="1"/>
  <c r="C100" i="14"/>
  <c r="C307" i="14" s="1"/>
  <c r="H307" i="14" s="1"/>
  <c r="E99" i="14"/>
  <c r="E306" i="14" s="1"/>
  <c r="D99" i="14"/>
  <c r="D306" i="14" s="1"/>
  <c r="C99" i="14"/>
  <c r="E98" i="14"/>
  <c r="E305" i="14" s="1"/>
  <c r="D98" i="14"/>
  <c r="D305" i="14" s="1"/>
  <c r="C98" i="14"/>
  <c r="E97" i="14"/>
  <c r="E304" i="14" s="1"/>
  <c r="D97" i="14"/>
  <c r="D304" i="14" s="1"/>
  <c r="C97" i="14"/>
  <c r="E96" i="14"/>
  <c r="E303" i="14" s="1"/>
  <c r="D96" i="14"/>
  <c r="D303" i="14" s="1"/>
  <c r="C96" i="14"/>
  <c r="C303" i="14" s="1"/>
  <c r="E95" i="14"/>
  <c r="E302" i="14" s="1"/>
  <c r="D95" i="14"/>
  <c r="D302" i="14" s="1"/>
  <c r="C95" i="14"/>
  <c r="C302" i="14" s="1"/>
  <c r="E94" i="14"/>
  <c r="E301" i="14" s="1"/>
  <c r="D94" i="14"/>
  <c r="D301" i="14" s="1"/>
  <c r="C94" i="14"/>
  <c r="E93" i="14"/>
  <c r="E300" i="14" s="1"/>
  <c r="D93" i="14"/>
  <c r="D300" i="14" s="1"/>
  <c r="C93" i="14"/>
  <c r="E92" i="14"/>
  <c r="E299" i="14" s="1"/>
  <c r="D92" i="14"/>
  <c r="D299" i="14" s="1"/>
  <c r="C92" i="14"/>
  <c r="E91" i="14"/>
  <c r="E298" i="14" s="1"/>
  <c r="D91" i="14"/>
  <c r="D298" i="14" s="1"/>
  <c r="C91" i="14"/>
  <c r="E90" i="14"/>
  <c r="E297" i="14" s="1"/>
  <c r="D90" i="14"/>
  <c r="D297" i="14" s="1"/>
  <c r="C90" i="14"/>
  <c r="E89" i="14"/>
  <c r="E296" i="14" s="1"/>
  <c r="D89" i="14"/>
  <c r="D296" i="14" s="1"/>
  <c r="C89" i="14"/>
  <c r="E88" i="14"/>
  <c r="E295" i="14" s="1"/>
  <c r="D88" i="14"/>
  <c r="D295" i="14" s="1"/>
  <c r="C88" i="14"/>
  <c r="E87" i="14"/>
  <c r="E294" i="14" s="1"/>
  <c r="D87" i="14"/>
  <c r="D294" i="14" s="1"/>
  <c r="C87" i="14"/>
  <c r="C294" i="14" s="1"/>
  <c r="E86" i="14"/>
  <c r="E293" i="14" s="1"/>
  <c r="D86" i="14"/>
  <c r="D293" i="14" s="1"/>
  <c r="C86" i="14"/>
  <c r="E85" i="14"/>
  <c r="E292" i="14" s="1"/>
  <c r="D85" i="14"/>
  <c r="D292" i="14" s="1"/>
  <c r="C85" i="14"/>
  <c r="E84" i="14"/>
  <c r="E291" i="14" s="1"/>
  <c r="D84" i="14"/>
  <c r="D291" i="14" s="1"/>
  <c r="C84" i="14"/>
  <c r="E83" i="14"/>
  <c r="E290" i="14" s="1"/>
  <c r="D83" i="14"/>
  <c r="D290" i="14" s="1"/>
  <c r="C83" i="14"/>
  <c r="C290" i="14" s="1"/>
  <c r="E82" i="14"/>
  <c r="E289" i="14" s="1"/>
  <c r="D82" i="14"/>
  <c r="D289" i="14" s="1"/>
  <c r="C82" i="14"/>
  <c r="E81" i="14"/>
  <c r="E288" i="14" s="1"/>
  <c r="D81" i="14"/>
  <c r="D288" i="14" s="1"/>
  <c r="C81" i="14"/>
  <c r="E80" i="14"/>
  <c r="E287" i="14" s="1"/>
  <c r="D80" i="14"/>
  <c r="D287" i="14" s="1"/>
  <c r="C80" i="14"/>
  <c r="E79" i="14"/>
  <c r="E286" i="14" s="1"/>
  <c r="D79" i="14"/>
  <c r="D286" i="14" s="1"/>
  <c r="C79" i="14"/>
  <c r="I79" i="14" s="1"/>
  <c r="E78" i="14"/>
  <c r="E285" i="14" s="1"/>
  <c r="D78" i="14"/>
  <c r="D285" i="14" s="1"/>
  <c r="C78" i="14"/>
  <c r="I78" i="14" s="1"/>
  <c r="E77" i="14"/>
  <c r="E284" i="14" s="1"/>
  <c r="D77" i="14"/>
  <c r="D284" i="14" s="1"/>
  <c r="C77" i="14"/>
  <c r="E76" i="14"/>
  <c r="E283" i="14" s="1"/>
  <c r="D76" i="14"/>
  <c r="D283" i="14" s="1"/>
  <c r="C76" i="14"/>
  <c r="H76" i="14" s="1"/>
  <c r="E75" i="14"/>
  <c r="E282" i="14" s="1"/>
  <c r="D75" i="14"/>
  <c r="D282" i="14" s="1"/>
  <c r="C75" i="14"/>
  <c r="E74" i="14"/>
  <c r="E281" i="14" s="1"/>
  <c r="D74" i="14"/>
  <c r="D281" i="14" s="1"/>
  <c r="C74" i="14"/>
  <c r="I74" i="14" s="1"/>
  <c r="E73" i="14"/>
  <c r="E280" i="14" s="1"/>
  <c r="D73" i="14"/>
  <c r="D280" i="14" s="1"/>
  <c r="C73" i="14"/>
  <c r="E72" i="14"/>
  <c r="E279" i="14" s="1"/>
  <c r="D72" i="14"/>
  <c r="D279" i="14" s="1"/>
  <c r="C72" i="14"/>
  <c r="C279" i="14" s="1"/>
  <c r="I279" i="14" s="1"/>
  <c r="E71" i="14"/>
  <c r="E278" i="14" s="1"/>
  <c r="D71" i="14"/>
  <c r="D278" i="14" s="1"/>
  <c r="C71" i="14"/>
  <c r="C278" i="14" s="1"/>
  <c r="I278" i="14" s="1"/>
  <c r="E70" i="14"/>
  <c r="E277" i="14" s="1"/>
  <c r="D70" i="14"/>
  <c r="D277" i="14" s="1"/>
  <c r="C70" i="14"/>
  <c r="E69" i="14"/>
  <c r="E276" i="14" s="1"/>
  <c r="D69" i="14"/>
  <c r="D276" i="14" s="1"/>
  <c r="C69" i="14"/>
  <c r="C276" i="14" s="1"/>
  <c r="E68" i="14"/>
  <c r="E275" i="14" s="1"/>
  <c r="D68" i="14"/>
  <c r="D275" i="14" s="1"/>
  <c r="C68" i="14"/>
  <c r="I68" i="14" s="1"/>
  <c r="E67" i="14"/>
  <c r="E274" i="14" s="1"/>
  <c r="D67" i="14"/>
  <c r="D274" i="14" s="1"/>
  <c r="C67" i="14"/>
  <c r="C274" i="14" s="1"/>
  <c r="E66" i="14"/>
  <c r="E273" i="14" s="1"/>
  <c r="D66" i="14"/>
  <c r="D273" i="14" s="1"/>
  <c r="C66" i="14"/>
  <c r="I66" i="14" s="1"/>
  <c r="E65" i="14"/>
  <c r="E272" i="14" s="1"/>
  <c r="D65" i="14"/>
  <c r="D272" i="14" s="1"/>
  <c r="C65" i="14"/>
  <c r="E64" i="14"/>
  <c r="E271" i="14" s="1"/>
  <c r="D64" i="14"/>
  <c r="D271" i="14" s="1"/>
  <c r="C64" i="14"/>
  <c r="I64" i="14" s="1"/>
  <c r="E63" i="14"/>
  <c r="E270" i="14" s="1"/>
  <c r="D63" i="14"/>
  <c r="D270" i="14" s="1"/>
  <c r="C63" i="14"/>
  <c r="E62" i="14"/>
  <c r="E269" i="14" s="1"/>
  <c r="D62" i="14"/>
  <c r="D269" i="14" s="1"/>
  <c r="C62" i="14"/>
  <c r="C269" i="14" s="1"/>
  <c r="I269" i="14" s="1"/>
  <c r="E61" i="14"/>
  <c r="E268" i="14" s="1"/>
  <c r="D61" i="14"/>
  <c r="D268" i="14" s="1"/>
  <c r="C61" i="14"/>
  <c r="E60" i="14"/>
  <c r="E267" i="14" s="1"/>
  <c r="D60" i="14"/>
  <c r="D267" i="14" s="1"/>
  <c r="C60" i="14"/>
  <c r="C267" i="14" s="1"/>
  <c r="E59" i="14"/>
  <c r="E266" i="14" s="1"/>
  <c r="D59" i="14"/>
  <c r="D266" i="14" s="1"/>
  <c r="C59" i="14"/>
  <c r="E58" i="14"/>
  <c r="E265" i="14" s="1"/>
  <c r="D58" i="14"/>
  <c r="D265" i="14" s="1"/>
  <c r="C58" i="14"/>
  <c r="I58" i="14" s="1"/>
  <c r="E57" i="14"/>
  <c r="E264" i="14" s="1"/>
  <c r="D57" i="14"/>
  <c r="D264" i="14" s="1"/>
  <c r="C57" i="14"/>
  <c r="C264" i="14" s="1"/>
  <c r="I264" i="14" s="1"/>
  <c r="E56" i="14"/>
  <c r="E263" i="14" s="1"/>
  <c r="D56" i="14"/>
  <c r="D263" i="14" s="1"/>
  <c r="C56" i="14"/>
  <c r="E55" i="14"/>
  <c r="E262" i="14" s="1"/>
  <c r="D55" i="14"/>
  <c r="D262" i="14" s="1"/>
  <c r="C55" i="14"/>
  <c r="C262" i="14" s="1"/>
  <c r="E54" i="14"/>
  <c r="E261" i="14" s="1"/>
  <c r="D54" i="14"/>
  <c r="D261" i="14" s="1"/>
  <c r="C54" i="14"/>
  <c r="C261" i="14" s="1"/>
  <c r="E53" i="14"/>
  <c r="E260" i="14" s="1"/>
  <c r="D53" i="14"/>
  <c r="D260" i="14" s="1"/>
  <c r="C53" i="14"/>
  <c r="I53" i="14" s="1"/>
  <c r="E52" i="14"/>
  <c r="E259" i="14" s="1"/>
  <c r="D52" i="14"/>
  <c r="D259" i="14" s="1"/>
  <c r="C52" i="14"/>
  <c r="I52" i="14" s="1"/>
  <c r="E51" i="14"/>
  <c r="E258" i="14" s="1"/>
  <c r="D51" i="14"/>
  <c r="D258" i="14" s="1"/>
  <c r="C51" i="14"/>
  <c r="E50" i="14"/>
  <c r="E257" i="14" s="1"/>
  <c r="D50" i="14"/>
  <c r="D257" i="14" s="1"/>
  <c r="C50" i="14"/>
  <c r="H50" i="14" s="1"/>
  <c r="E49" i="14"/>
  <c r="E256" i="14" s="1"/>
  <c r="D49" i="14"/>
  <c r="D256" i="14" s="1"/>
  <c r="C49" i="14"/>
  <c r="C256" i="14" s="1"/>
  <c r="E48" i="14"/>
  <c r="E255" i="14" s="1"/>
  <c r="D48" i="14"/>
  <c r="D255" i="14" s="1"/>
  <c r="C48" i="14"/>
  <c r="C255" i="14" s="1"/>
  <c r="H255" i="14" s="1"/>
  <c r="E47" i="14"/>
  <c r="E254" i="14" s="1"/>
  <c r="D47" i="14"/>
  <c r="D254" i="14" s="1"/>
  <c r="C47" i="14"/>
  <c r="E46" i="14"/>
  <c r="E253" i="14" s="1"/>
  <c r="D46" i="14"/>
  <c r="D253" i="14" s="1"/>
  <c r="C46" i="14"/>
  <c r="I46" i="14" s="1"/>
  <c r="E45" i="14"/>
  <c r="E252" i="14" s="1"/>
  <c r="D45" i="14"/>
  <c r="D252" i="14" s="1"/>
  <c r="C45" i="14"/>
  <c r="E44" i="14"/>
  <c r="E251" i="14" s="1"/>
  <c r="D44" i="14"/>
  <c r="D251" i="14" s="1"/>
  <c r="C44" i="14"/>
  <c r="I44" i="14" s="1"/>
  <c r="E43" i="14"/>
  <c r="E250" i="14" s="1"/>
  <c r="D43" i="14"/>
  <c r="D250" i="14" s="1"/>
  <c r="C43" i="14"/>
  <c r="I43" i="14" s="1"/>
  <c r="E42" i="14"/>
  <c r="E249" i="14" s="1"/>
  <c r="D42" i="14"/>
  <c r="D249" i="14" s="1"/>
  <c r="C42" i="14"/>
  <c r="E41" i="14"/>
  <c r="E248" i="14" s="1"/>
  <c r="D41" i="14"/>
  <c r="D248" i="14" s="1"/>
  <c r="C41" i="14"/>
  <c r="C248" i="14" s="1"/>
  <c r="E40" i="14"/>
  <c r="E247" i="14" s="1"/>
  <c r="D40" i="14"/>
  <c r="D247" i="14" s="1"/>
  <c r="C40" i="14"/>
  <c r="E39" i="14"/>
  <c r="E246" i="14" s="1"/>
  <c r="D39" i="14"/>
  <c r="D246" i="14" s="1"/>
  <c r="C39" i="14"/>
  <c r="C246" i="14" s="1"/>
  <c r="E38" i="14"/>
  <c r="E245" i="14" s="1"/>
  <c r="D38" i="14"/>
  <c r="D245" i="14" s="1"/>
  <c r="C38" i="14"/>
  <c r="E37" i="14"/>
  <c r="E244" i="14" s="1"/>
  <c r="D37" i="14"/>
  <c r="D244" i="14" s="1"/>
  <c r="C37" i="14"/>
  <c r="C244" i="14" s="1"/>
  <c r="E36" i="14"/>
  <c r="E243" i="14" s="1"/>
  <c r="D36" i="14"/>
  <c r="D243" i="14" s="1"/>
  <c r="C36" i="14"/>
  <c r="E35" i="14"/>
  <c r="E242" i="14" s="1"/>
  <c r="D35" i="14"/>
  <c r="D242" i="14" s="1"/>
  <c r="C35" i="14"/>
  <c r="C242" i="14" s="1"/>
  <c r="H242" i="14" s="1"/>
  <c r="E34" i="14"/>
  <c r="E241" i="14" s="1"/>
  <c r="D34" i="14"/>
  <c r="D241" i="14" s="1"/>
  <c r="C34" i="14"/>
  <c r="E33" i="14"/>
  <c r="E240" i="14" s="1"/>
  <c r="D33" i="14"/>
  <c r="D240" i="14" s="1"/>
  <c r="C33" i="14"/>
  <c r="C240" i="14" s="1"/>
  <c r="E32" i="14"/>
  <c r="E239" i="14" s="1"/>
  <c r="D32" i="14"/>
  <c r="D239" i="14" s="1"/>
  <c r="C32" i="14"/>
  <c r="E31" i="14"/>
  <c r="E238" i="14" s="1"/>
  <c r="D31" i="14"/>
  <c r="D238" i="14" s="1"/>
  <c r="C31" i="14"/>
  <c r="C238" i="14" s="1"/>
  <c r="I238" i="14" s="1"/>
  <c r="E30" i="14"/>
  <c r="E237" i="14" s="1"/>
  <c r="D30" i="14"/>
  <c r="D237" i="14" s="1"/>
  <c r="C30" i="14"/>
  <c r="I30" i="14" s="1"/>
  <c r="E29" i="14"/>
  <c r="E236" i="14" s="1"/>
  <c r="D29" i="14"/>
  <c r="D236" i="14" s="1"/>
  <c r="C29" i="14"/>
  <c r="E28" i="14"/>
  <c r="E235" i="14" s="1"/>
  <c r="D28" i="14"/>
  <c r="D235" i="14" s="1"/>
  <c r="C28" i="14"/>
  <c r="C235" i="14" s="1"/>
  <c r="E27" i="14"/>
  <c r="E234" i="14" s="1"/>
  <c r="D27" i="14"/>
  <c r="D234" i="14" s="1"/>
  <c r="C27" i="14"/>
  <c r="I27" i="14" s="1"/>
  <c r="E26" i="14"/>
  <c r="E233" i="14" s="1"/>
  <c r="D26" i="14"/>
  <c r="D233" i="14" s="1"/>
  <c r="C26" i="14"/>
  <c r="C233" i="14" s="1"/>
  <c r="I233" i="14" s="1"/>
  <c r="E25" i="14"/>
  <c r="E232" i="14" s="1"/>
  <c r="D25" i="14"/>
  <c r="D232" i="14" s="1"/>
  <c r="C25" i="14"/>
  <c r="I25" i="14" s="1"/>
  <c r="E24" i="14"/>
  <c r="E231" i="14" s="1"/>
  <c r="D24" i="14"/>
  <c r="D231" i="14" s="1"/>
  <c r="C24" i="14"/>
  <c r="E23" i="14"/>
  <c r="E230" i="14" s="1"/>
  <c r="D23" i="14"/>
  <c r="D230" i="14" s="1"/>
  <c r="C23" i="14"/>
  <c r="E22" i="14"/>
  <c r="E229" i="14" s="1"/>
  <c r="D22" i="14"/>
  <c r="D229" i="14" s="1"/>
  <c r="C22" i="14"/>
  <c r="I22" i="14" s="1"/>
  <c r="E21" i="14"/>
  <c r="E228" i="14" s="1"/>
  <c r="D21" i="14"/>
  <c r="D228" i="14" s="1"/>
  <c r="C21" i="14"/>
  <c r="E20" i="14"/>
  <c r="E227" i="14" s="1"/>
  <c r="D20" i="14"/>
  <c r="D227" i="14" s="1"/>
  <c r="C20" i="14"/>
  <c r="E19" i="14"/>
  <c r="E226" i="14" s="1"/>
  <c r="D19" i="14"/>
  <c r="D226" i="14" s="1"/>
  <c r="C19" i="14"/>
  <c r="E18" i="14"/>
  <c r="E225" i="14" s="1"/>
  <c r="D18" i="14"/>
  <c r="D225" i="14" s="1"/>
  <c r="C18" i="14"/>
  <c r="E17" i="14"/>
  <c r="E224" i="14" s="1"/>
  <c r="D17" i="14"/>
  <c r="H17" i="14" s="1"/>
  <c r="C17" i="14"/>
  <c r="E16" i="14"/>
  <c r="E223" i="14" s="1"/>
  <c r="D16" i="14"/>
  <c r="D223" i="14" s="1"/>
  <c r="C16" i="14"/>
  <c r="E15" i="14"/>
  <c r="E222" i="14" s="1"/>
  <c r="D15" i="14"/>
  <c r="D222" i="14" s="1"/>
  <c r="C15" i="14"/>
  <c r="E14" i="14"/>
  <c r="E221" i="14" s="1"/>
  <c r="D14" i="14"/>
  <c r="D221" i="14" s="1"/>
  <c r="H221" i="14" s="1"/>
  <c r="C14" i="14"/>
  <c r="E13" i="14"/>
  <c r="E220" i="14" s="1"/>
  <c r="D13" i="14"/>
  <c r="C13" i="14"/>
  <c r="C220" i="14" s="1"/>
  <c r="E12" i="14"/>
  <c r="E219" i="14" s="1"/>
  <c r="D12" i="14"/>
  <c r="C12" i="14"/>
  <c r="C219" i="14" s="1"/>
  <c r="E11" i="14"/>
  <c r="E218" i="14" s="1"/>
  <c r="D11" i="14"/>
  <c r="D218" i="14" s="1"/>
  <c r="H218" i="14" s="1"/>
  <c r="C11" i="14"/>
  <c r="C218" i="14" s="1"/>
  <c r="E10" i="14"/>
  <c r="E217" i="14" s="1"/>
  <c r="D10" i="14"/>
  <c r="D217" i="14" s="1"/>
  <c r="C10" i="14"/>
  <c r="C217" i="14" s="1"/>
  <c r="B10" i="14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B84" i="14" s="1"/>
  <c r="B85" i="14" s="1"/>
  <c r="B86" i="14" s="1"/>
  <c r="B87" i="14" s="1"/>
  <c r="B88" i="14" s="1"/>
  <c r="B89" i="14" s="1"/>
  <c r="B90" i="14" s="1"/>
  <c r="B91" i="14" s="1"/>
  <c r="B92" i="14" s="1"/>
  <c r="B93" i="14" s="1"/>
  <c r="B94" i="14" s="1"/>
  <c r="B95" i="14" s="1"/>
  <c r="B96" i="14" s="1"/>
  <c r="B97" i="14" s="1"/>
  <c r="B98" i="14" s="1"/>
  <c r="B99" i="14" s="1"/>
  <c r="B100" i="14" s="1"/>
  <c r="B101" i="14" s="1"/>
  <c r="B102" i="14" s="1"/>
  <c r="B103" i="14" s="1"/>
  <c r="B104" i="14" s="1"/>
  <c r="B105" i="14" s="1"/>
  <c r="B106" i="14" s="1"/>
  <c r="B107" i="14" s="1"/>
  <c r="B108" i="14" s="1"/>
  <c r="B109" i="14" s="1"/>
  <c r="B110" i="14" s="1"/>
  <c r="B111" i="14" s="1"/>
  <c r="B112" i="14" s="1"/>
  <c r="B113" i="14" s="1"/>
  <c r="B114" i="14" s="1"/>
  <c r="B115" i="14" s="1"/>
  <c r="B116" i="14" s="1"/>
  <c r="B117" i="14" s="1"/>
  <c r="B118" i="14" s="1"/>
  <c r="B119" i="14" s="1"/>
  <c r="B120" i="14" s="1"/>
  <c r="B121" i="14" s="1"/>
  <c r="B122" i="14" s="1"/>
  <c r="B123" i="14" s="1"/>
  <c r="B124" i="14" s="1"/>
  <c r="B125" i="14" s="1"/>
  <c r="B126" i="14" s="1"/>
  <c r="B127" i="14" s="1"/>
  <c r="B128" i="14" s="1"/>
  <c r="B129" i="14" s="1"/>
  <c r="B130" i="14" s="1"/>
  <c r="B131" i="14" s="1"/>
  <c r="B132" i="14" s="1"/>
  <c r="B133" i="14" s="1"/>
  <c r="B134" i="14" s="1"/>
  <c r="B135" i="14" s="1"/>
  <c r="B136" i="14" s="1"/>
  <c r="B137" i="14" s="1"/>
  <c r="B138" i="14" s="1"/>
  <c r="B139" i="14" s="1"/>
  <c r="B140" i="14" s="1"/>
  <c r="B141" i="14" s="1"/>
  <c r="B142" i="14" s="1"/>
  <c r="B143" i="14" s="1"/>
  <c r="B144" i="14" s="1"/>
  <c r="B145" i="14" s="1"/>
  <c r="B146" i="14" s="1"/>
  <c r="B147" i="14" s="1"/>
  <c r="B148" i="14" s="1"/>
  <c r="B149" i="14" s="1"/>
  <c r="B150" i="14" s="1"/>
  <c r="B151" i="14" s="1"/>
  <c r="B152" i="14" s="1"/>
  <c r="B153" i="14" s="1"/>
  <c r="B154" i="14" s="1"/>
  <c r="B155" i="14" s="1"/>
  <c r="B156" i="14" s="1"/>
  <c r="B157" i="14" s="1"/>
  <c r="B158" i="14" s="1"/>
  <c r="B159" i="14" s="1"/>
  <c r="B160" i="14" s="1"/>
  <c r="B161" i="14" s="1"/>
  <c r="B162" i="14" s="1"/>
  <c r="B163" i="14" s="1"/>
  <c r="B164" i="14" s="1"/>
  <c r="B165" i="14" s="1"/>
  <c r="B166" i="14" s="1"/>
  <c r="B167" i="14" s="1"/>
  <c r="B168" i="14" s="1"/>
  <c r="B169" i="14" s="1"/>
  <c r="B170" i="14" s="1"/>
  <c r="B171" i="14" s="1"/>
  <c r="B172" i="14" s="1"/>
  <c r="B173" i="14" s="1"/>
  <c r="B174" i="14" s="1"/>
  <c r="B175" i="14" s="1"/>
  <c r="B176" i="14" s="1"/>
  <c r="B177" i="14" s="1"/>
  <c r="B178" i="14" s="1"/>
  <c r="B179" i="14" s="1"/>
  <c r="B180" i="14" s="1"/>
  <c r="B181" i="14" s="1"/>
  <c r="B182" i="14" s="1"/>
  <c r="B183" i="14" s="1"/>
  <c r="B184" i="14" s="1"/>
  <c r="B185" i="14" s="1"/>
  <c r="B186" i="14" s="1"/>
  <c r="B187" i="14" s="1"/>
  <c r="B188" i="14" s="1"/>
  <c r="B189" i="14" s="1"/>
  <c r="B190" i="14" s="1"/>
  <c r="B191" i="14" s="1"/>
  <c r="B192" i="14" s="1"/>
  <c r="B193" i="14" s="1"/>
  <c r="B194" i="14" s="1"/>
  <c r="B195" i="14" s="1"/>
  <c r="B196" i="14" s="1"/>
  <c r="B197" i="14" s="1"/>
  <c r="B198" i="14" s="1"/>
  <c r="B199" i="14" s="1"/>
  <c r="B200" i="14" s="1"/>
  <c r="B201" i="14" s="1"/>
  <c r="B202" i="14" s="1"/>
  <c r="B203" i="14" s="1"/>
  <c r="B204" i="14" s="1"/>
  <c r="B205" i="14" s="1"/>
  <c r="B206" i="14" s="1"/>
  <c r="B207" i="14" s="1"/>
  <c r="B208" i="14" s="1"/>
  <c r="B209" i="14" s="1"/>
  <c r="B210" i="14" s="1"/>
  <c r="E9" i="14"/>
  <c r="E216" i="14" s="1"/>
  <c r="D9" i="14"/>
  <c r="D216" i="14" s="1"/>
  <c r="C9" i="14"/>
  <c r="C216" i="14" s="1"/>
  <c r="E8" i="14"/>
  <c r="E215" i="14" s="1"/>
  <c r="D8" i="14"/>
  <c r="C8" i="14"/>
  <c r="B3" i="14"/>
  <c r="B2" i="14"/>
  <c r="K224" i="11" l="1"/>
  <c r="L219" i="12"/>
  <c r="K308" i="11"/>
  <c r="L303" i="12"/>
  <c r="K298" i="11"/>
  <c r="L293" i="12"/>
  <c r="K290" i="11"/>
  <c r="L285" i="12"/>
  <c r="K280" i="11"/>
  <c r="L275" i="12"/>
  <c r="K279" i="11"/>
  <c r="L274" i="12"/>
  <c r="K278" i="11"/>
  <c r="L273" i="12"/>
  <c r="K277" i="11"/>
  <c r="L272" i="12"/>
  <c r="K275" i="11"/>
  <c r="L270" i="12"/>
  <c r="K264" i="11"/>
  <c r="L259" i="12"/>
  <c r="K260" i="11"/>
  <c r="L255" i="12"/>
  <c r="K257" i="11"/>
  <c r="L252" i="12"/>
  <c r="K255" i="11"/>
  <c r="L250" i="12"/>
  <c r="K254" i="11"/>
  <c r="L249" i="12"/>
  <c r="K251" i="11"/>
  <c r="L246" i="12"/>
  <c r="K248" i="11"/>
  <c r="L243" i="12"/>
  <c r="K243" i="11"/>
  <c r="L238" i="12"/>
  <c r="K231" i="11"/>
  <c r="L226" i="12"/>
  <c r="K221" i="11"/>
  <c r="L216" i="12"/>
  <c r="K218" i="11"/>
  <c r="L213" i="12"/>
  <c r="K215" i="11"/>
  <c r="L210" i="12"/>
  <c r="K286" i="11"/>
  <c r="L281" i="12"/>
  <c r="K237" i="11"/>
  <c r="L232" i="12"/>
  <c r="K214" i="11"/>
  <c r="L209" i="12"/>
  <c r="K213" i="11"/>
  <c r="L208" i="12"/>
  <c r="K261" i="11"/>
  <c r="L256" i="12"/>
  <c r="K211" i="11"/>
  <c r="L206" i="12"/>
  <c r="K273" i="11"/>
  <c r="L268" i="12"/>
  <c r="K292" i="11"/>
  <c r="L287" i="12"/>
  <c r="K262" i="11"/>
  <c r="L257" i="12"/>
  <c r="K256" i="11"/>
  <c r="L251" i="12"/>
  <c r="K235" i="11"/>
  <c r="L230" i="12"/>
  <c r="K232" i="11"/>
  <c r="L227" i="12"/>
  <c r="K227" i="11"/>
  <c r="L222" i="12"/>
  <c r="K236" i="11"/>
  <c r="L231" i="12"/>
  <c r="K245" i="11"/>
  <c r="L240" i="12"/>
  <c r="K307" i="11"/>
  <c r="L302" i="12"/>
  <c r="K303" i="11"/>
  <c r="L298" i="12"/>
  <c r="K296" i="11"/>
  <c r="L291" i="12"/>
  <c r="K293" i="11"/>
  <c r="L288" i="12"/>
  <c r="K287" i="11"/>
  <c r="L282" i="12"/>
  <c r="K285" i="11"/>
  <c r="L280" i="12"/>
  <c r="K276" i="11"/>
  <c r="L271" i="12"/>
  <c r="K274" i="11"/>
  <c r="L269" i="12"/>
  <c r="K271" i="11"/>
  <c r="L266" i="12"/>
  <c r="K267" i="11"/>
  <c r="L262" i="12"/>
  <c r="K259" i="11"/>
  <c r="L254" i="12"/>
  <c r="K253" i="11"/>
  <c r="L248" i="12"/>
  <c r="K247" i="11"/>
  <c r="L242" i="12"/>
  <c r="K238" i="11"/>
  <c r="L233" i="12"/>
  <c r="K233" i="11"/>
  <c r="L228" i="12"/>
  <c r="K217" i="11"/>
  <c r="L212" i="12"/>
  <c r="K302" i="11"/>
  <c r="L297" i="12"/>
  <c r="K294" i="11"/>
  <c r="L289" i="12"/>
  <c r="K289" i="11"/>
  <c r="L284" i="12"/>
  <c r="K284" i="11"/>
  <c r="L279" i="12"/>
  <c r="K281" i="11"/>
  <c r="L276" i="12"/>
  <c r="K265" i="11"/>
  <c r="L260" i="12"/>
  <c r="K249" i="11"/>
  <c r="L244" i="12"/>
  <c r="K244" i="11"/>
  <c r="L239" i="12"/>
  <c r="K242" i="11"/>
  <c r="L237" i="12"/>
  <c r="K240" i="11"/>
  <c r="L235" i="12"/>
  <c r="K228" i="11"/>
  <c r="L223" i="12"/>
  <c r="K225" i="11"/>
  <c r="L220" i="12"/>
  <c r="K263" i="11"/>
  <c r="L258" i="12"/>
  <c r="K246" i="11"/>
  <c r="L241" i="12"/>
  <c r="K226" i="11"/>
  <c r="L221" i="12"/>
  <c r="K222" i="11"/>
  <c r="L217" i="12"/>
  <c r="K309" i="11"/>
  <c r="L304" i="12"/>
  <c r="K306" i="11"/>
  <c r="L301" i="12"/>
  <c r="K304" i="11"/>
  <c r="L299" i="12"/>
  <c r="K301" i="11"/>
  <c r="L296" i="12"/>
  <c r="K299" i="11"/>
  <c r="L294" i="12"/>
  <c r="K297" i="11"/>
  <c r="L292" i="12"/>
  <c r="K295" i="11"/>
  <c r="L290" i="12"/>
  <c r="K288" i="11"/>
  <c r="L283" i="12"/>
  <c r="K283" i="11"/>
  <c r="L278" i="12"/>
  <c r="K272" i="11"/>
  <c r="L267" i="12"/>
  <c r="K269" i="11"/>
  <c r="L264" i="12"/>
  <c r="K268" i="11"/>
  <c r="L263" i="12"/>
  <c r="K266" i="11"/>
  <c r="L261" i="12"/>
  <c r="K258" i="11"/>
  <c r="L253" i="12"/>
  <c r="K252" i="11"/>
  <c r="L247" i="12"/>
  <c r="K250" i="11"/>
  <c r="L245" i="12"/>
  <c r="K239" i="11"/>
  <c r="L234" i="12"/>
  <c r="K234" i="11"/>
  <c r="L229" i="12"/>
  <c r="K223" i="11"/>
  <c r="L218" i="12"/>
  <c r="K220" i="11"/>
  <c r="L215" i="12"/>
  <c r="K216" i="11"/>
  <c r="L211" i="12"/>
  <c r="K212" i="11"/>
  <c r="L207" i="12"/>
  <c r="L32" i="12"/>
  <c r="K37" i="11"/>
  <c r="L120" i="12"/>
  <c r="K125" i="11"/>
  <c r="L121" i="12"/>
  <c r="K126" i="11"/>
  <c r="L118" i="12"/>
  <c r="K123" i="11"/>
  <c r="K164" i="11"/>
  <c r="L147" i="12"/>
  <c r="K152" i="11"/>
  <c r="L126" i="12"/>
  <c r="K131" i="11"/>
  <c r="L38" i="12"/>
  <c r="K43" i="11"/>
  <c r="L20" i="12"/>
  <c r="L10" i="12"/>
  <c r="L6" i="12"/>
  <c r="L76" i="12"/>
  <c r="K81" i="11"/>
  <c r="L73" i="12"/>
  <c r="K78" i="11"/>
  <c r="L72" i="12"/>
  <c r="K77" i="11"/>
  <c r="L68" i="12"/>
  <c r="K73" i="11"/>
  <c r="L63" i="12"/>
  <c r="K68" i="11"/>
  <c r="L62" i="12"/>
  <c r="K67" i="11"/>
  <c r="L61" i="12"/>
  <c r="K66" i="11"/>
  <c r="L56" i="12"/>
  <c r="K61" i="11"/>
  <c r="L55" i="12"/>
  <c r="K60" i="11"/>
  <c r="L53" i="12"/>
  <c r="K58" i="11"/>
  <c r="K208" i="11"/>
  <c r="K206" i="11"/>
  <c r="K204" i="11"/>
  <c r="K202" i="11"/>
  <c r="K201" i="11"/>
  <c r="K199" i="11"/>
  <c r="K197" i="11"/>
  <c r="K179" i="11"/>
  <c r="K178" i="11"/>
  <c r="K177" i="11"/>
  <c r="K173" i="11"/>
  <c r="K172" i="11"/>
  <c r="K167" i="11"/>
  <c r="L153" i="12"/>
  <c r="K158" i="11"/>
  <c r="L133" i="12"/>
  <c r="K138" i="11"/>
  <c r="L124" i="12"/>
  <c r="K129" i="11"/>
  <c r="L42" i="12"/>
  <c r="K47" i="11"/>
  <c r="L37" i="12"/>
  <c r="K42" i="11"/>
  <c r="L24" i="12"/>
  <c r="K29" i="11"/>
  <c r="L21" i="12"/>
  <c r="L11" i="12"/>
  <c r="K192" i="11"/>
  <c r="K160" i="11"/>
  <c r="L152" i="12"/>
  <c r="K157" i="11"/>
  <c r="L140" i="12"/>
  <c r="K145" i="11"/>
  <c r="L138" i="12"/>
  <c r="K143" i="11"/>
  <c r="L114" i="12"/>
  <c r="K119" i="11"/>
  <c r="L39" i="12"/>
  <c r="K44" i="11"/>
  <c r="L9" i="12"/>
  <c r="L128" i="12"/>
  <c r="K133" i="11"/>
  <c r="L113" i="12"/>
  <c r="K118" i="11"/>
  <c r="L110" i="12"/>
  <c r="K115" i="11"/>
  <c r="L44" i="12"/>
  <c r="K49" i="11"/>
  <c r="L8" i="12"/>
  <c r="K169" i="11"/>
  <c r="L131" i="12"/>
  <c r="K136" i="11"/>
  <c r="L59" i="12"/>
  <c r="K64" i="11"/>
  <c r="K195" i="11"/>
  <c r="L132" i="12"/>
  <c r="K137" i="11"/>
  <c r="L112" i="12"/>
  <c r="K117" i="11"/>
  <c r="L46" i="12"/>
  <c r="K51" i="11"/>
  <c r="K165" i="11"/>
  <c r="L144" i="12"/>
  <c r="K149" i="11"/>
  <c r="K194" i="11"/>
  <c r="K163" i="11"/>
  <c r="L109" i="12"/>
  <c r="K114" i="11"/>
  <c r="L26" i="12"/>
  <c r="K31" i="11"/>
  <c r="L36" i="12"/>
  <c r="K41" i="11"/>
  <c r="L119" i="12"/>
  <c r="K124" i="11"/>
  <c r="K162" i="11"/>
  <c r="L50" i="12"/>
  <c r="K55" i="11"/>
  <c r="L18" i="12"/>
  <c r="K203" i="11"/>
  <c r="K196" i="11"/>
  <c r="K190" i="11"/>
  <c r="K188" i="11"/>
  <c r="K186" i="11"/>
  <c r="K183" i="11"/>
  <c r="K174" i="11"/>
  <c r="K168" i="11"/>
  <c r="L148" i="12"/>
  <c r="K153" i="11"/>
  <c r="L146" i="12"/>
  <c r="K151" i="11"/>
  <c r="L136" i="12"/>
  <c r="K141" i="11"/>
  <c r="L129" i="12"/>
  <c r="K134" i="11"/>
  <c r="L127" i="12"/>
  <c r="K132" i="11"/>
  <c r="L123" i="12"/>
  <c r="K128" i="11"/>
  <c r="L27" i="12"/>
  <c r="K32" i="11"/>
  <c r="L22" i="12"/>
  <c r="L16" i="12"/>
  <c r="K182" i="11"/>
  <c r="K184" i="11"/>
  <c r="K181" i="11"/>
  <c r="L142" i="12"/>
  <c r="K147" i="11"/>
  <c r="L137" i="12"/>
  <c r="K142" i="11"/>
  <c r="L135" i="12"/>
  <c r="K140" i="11"/>
  <c r="L130" i="12"/>
  <c r="K135" i="11"/>
  <c r="L117" i="12"/>
  <c r="K122" i="11"/>
  <c r="L41" i="12"/>
  <c r="K46" i="11"/>
  <c r="L15" i="12"/>
  <c r="L7" i="12"/>
  <c r="K171" i="11"/>
  <c r="L150" i="12"/>
  <c r="K155" i="11"/>
  <c r="K207" i="11"/>
  <c r="K205" i="11"/>
  <c r="K200" i="11"/>
  <c r="K198" i="11"/>
  <c r="K193" i="11"/>
  <c r="K189" i="11"/>
  <c r="K187" i="11"/>
  <c r="K185" i="11"/>
  <c r="K180" i="11"/>
  <c r="K176" i="11"/>
  <c r="K175" i="11"/>
  <c r="K170" i="11"/>
  <c r="K166" i="11"/>
  <c r="L154" i="12"/>
  <c r="K159" i="11"/>
  <c r="L151" i="12"/>
  <c r="K156" i="11"/>
  <c r="L149" i="12"/>
  <c r="K154" i="11"/>
  <c r="L143" i="12"/>
  <c r="K148" i="11"/>
  <c r="L134" i="12"/>
  <c r="K139" i="11"/>
  <c r="L122" i="12"/>
  <c r="K127" i="11"/>
  <c r="L116" i="12"/>
  <c r="K121" i="11"/>
  <c r="L111" i="12"/>
  <c r="K116" i="11"/>
  <c r="L48" i="12"/>
  <c r="K53" i="11"/>
  <c r="L40" i="12"/>
  <c r="K45" i="11"/>
  <c r="L31" i="12"/>
  <c r="K36" i="11"/>
  <c r="L25" i="12"/>
  <c r="K30" i="11"/>
  <c r="L19" i="12"/>
  <c r="L13" i="12"/>
  <c r="G403" i="14"/>
  <c r="J196" i="14"/>
  <c r="C397" i="14"/>
  <c r="G397" i="14" s="1"/>
  <c r="I196" i="14"/>
  <c r="H87" i="14"/>
  <c r="C336" i="14"/>
  <c r="H336" i="14" s="1"/>
  <c r="I81" i="14"/>
  <c r="I129" i="14"/>
  <c r="C288" i="14"/>
  <c r="H288" i="14" s="1"/>
  <c r="I57" i="14"/>
  <c r="H141" i="14"/>
  <c r="H279" i="14"/>
  <c r="H196" i="14"/>
  <c r="G405" i="14"/>
  <c r="H290" i="14"/>
  <c r="H57" i="14"/>
  <c r="H35" i="14"/>
  <c r="I35" i="14"/>
  <c r="H33" i="14"/>
  <c r="I33" i="14"/>
  <c r="D224" i="14"/>
  <c r="H224" i="14" s="1"/>
  <c r="H18" i="14"/>
  <c r="J368" i="14"/>
  <c r="I31" i="14"/>
  <c r="J290" i="14"/>
  <c r="J182" i="14"/>
  <c r="H185" i="14"/>
  <c r="H110" i="14"/>
  <c r="H9" i="14"/>
  <c r="I124" i="14"/>
  <c r="I76" i="14"/>
  <c r="J320" i="14"/>
  <c r="I10" i="14"/>
  <c r="J210" i="14"/>
  <c r="C263" i="14"/>
  <c r="H168" i="14"/>
  <c r="J174" i="14"/>
  <c r="H225" i="14"/>
  <c r="H244" i="14"/>
  <c r="H317" i="14"/>
  <c r="C417" i="14"/>
  <c r="G417" i="14" s="1"/>
  <c r="C358" i="14"/>
  <c r="H358" i="14" s="1"/>
  <c r="J408" i="14"/>
  <c r="J349" i="14"/>
  <c r="I151" i="14"/>
  <c r="H31" i="14"/>
  <c r="H112" i="14"/>
  <c r="I365" i="14"/>
  <c r="I185" i="14"/>
  <c r="I110" i="14"/>
  <c r="I210" i="14"/>
  <c r="C296" i="14"/>
  <c r="C392" i="14"/>
  <c r="G392" i="14" s="1"/>
  <c r="I174" i="14"/>
  <c r="H62" i="14"/>
  <c r="I71" i="14"/>
  <c r="I62" i="14"/>
  <c r="I225" i="14"/>
  <c r="I244" i="14"/>
  <c r="I240" i="14"/>
  <c r="H240" i="14"/>
  <c r="I345" i="14"/>
  <c r="I361" i="14"/>
  <c r="C254" i="14"/>
  <c r="H254" i="14" s="1"/>
  <c r="C284" i="14"/>
  <c r="H284" i="14" s="1"/>
  <c r="H74" i="14"/>
  <c r="H11" i="14"/>
  <c r="I354" i="14"/>
  <c r="J397" i="14"/>
  <c r="I154" i="14"/>
  <c r="H39" i="14"/>
  <c r="I39" i="14"/>
  <c r="H169" i="14"/>
  <c r="J370" i="14"/>
  <c r="H45" i="14"/>
  <c r="J407" i="14"/>
  <c r="I50" i="14"/>
  <c r="H83" i="14"/>
  <c r="I103" i="14"/>
  <c r="H131" i="14"/>
  <c r="I145" i="14"/>
  <c r="J178" i="14"/>
  <c r="J206" i="14"/>
  <c r="C226" i="14"/>
  <c r="J301" i="14"/>
  <c r="C316" i="14"/>
  <c r="H316" i="14" s="1"/>
  <c r="I329" i="14"/>
  <c r="C348" i="14"/>
  <c r="H348" i="14" s="1"/>
  <c r="C352" i="14"/>
  <c r="J355" i="14"/>
  <c r="J367" i="14"/>
  <c r="J287" i="14"/>
  <c r="I369" i="14"/>
  <c r="I291" i="14"/>
  <c r="I47" i="14"/>
  <c r="I105" i="14"/>
  <c r="J288" i="14"/>
  <c r="I319" i="14"/>
  <c r="J351" i="14"/>
  <c r="C359" i="14"/>
  <c r="H359" i="14" s="1"/>
  <c r="I147" i="14"/>
  <c r="J160" i="14"/>
  <c r="I281" i="14"/>
  <c r="J379" i="14"/>
  <c r="I206" i="14"/>
  <c r="I83" i="14"/>
  <c r="I131" i="14"/>
  <c r="C360" i="14"/>
  <c r="H360" i="14" s="1"/>
  <c r="C354" i="14"/>
  <c r="J322" i="14"/>
  <c r="I341" i="14"/>
  <c r="H55" i="14"/>
  <c r="I284" i="14"/>
  <c r="I55" i="14"/>
  <c r="H152" i="14"/>
  <c r="I152" i="14"/>
  <c r="H72" i="14"/>
  <c r="I72" i="14"/>
  <c r="I32" i="14"/>
  <c r="H58" i="14"/>
  <c r="H184" i="14"/>
  <c r="H37" i="14"/>
  <c r="H48" i="14"/>
  <c r="H89" i="14"/>
  <c r="H109" i="14"/>
  <c r="H155" i="14"/>
  <c r="J184" i="14"/>
  <c r="H198" i="14"/>
  <c r="I293" i="14"/>
  <c r="C312" i="14"/>
  <c r="I316" i="14"/>
  <c r="I380" i="14"/>
  <c r="J412" i="14"/>
  <c r="I194" i="14"/>
  <c r="J378" i="14"/>
  <c r="H19" i="14"/>
  <c r="H47" i="14"/>
  <c r="C415" i="14"/>
  <c r="G415" i="14" s="1"/>
  <c r="I48" i="14"/>
  <c r="J314" i="14"/>
  <c r="H122" i="14"/>
  <c r="I406" i="14"/>
  <c r="I11" i="14"/>
  <c r="I221" i="14"/>
  <c r="I9" i="14"/>
  <c r="I100" i="14"/>
  <c r="H147" i="14"/>
  <c r="H43" i="14"/>
  <c r="H56" i="14"/>
  <c r="I89" i="14"/>
  <c r="H101" i="14"/>
  <c r="H153" i="14"/>
  <c r="H190" i="14"/>
  <c r="I198" i="14"/>
  <c r="I18" i="14"/>
  <c r="H81" i="14"/>
  <c r="I101" i="14"/>
  <c r="H129" i="14"/>
  <c r="I190" i="14"/>
  <c r="J198" i="14"/>
  <c r="J201" i="14"/>
  <c r="J188" i="14"/>
  <c r="I188" i="14"/>
  <c r="C414" i="14"/>
  <c r="J207" i="14"/>
  <c r="J353" i="14"/>
  <c r="I353" i="14"/>
  <c r="I376" i="14"/>
  <c r="J376" i="14"/>
  <c r="I384" i="14"/>
  <c r="J332" i="14"/>
  <c r="I332" i="14"/>
  <c r="J166" i="14"/>
  <c r="H166" i="14"/>
  <c r="H217" i="14"/>
  <c r="I217" i="14"/>
  <c r="I67" i="14"/>
  <c r="H67" i="14"/>
  <c r="H70" i="14"/>
  <c r="C277" i="14"/>
  <c r="I70" i="14"/>
  <c r="C287" i="14"/>
  <c r="I80" i="14"/>
  <c r="H80" i="14"/>
  <c r="J337" i="14"/>
  <c r="I337" i="14"/>
  <c r="H311" i="14"/>
  <c r="C356" i="14"/>
  <c r="H356" i="14" s="1"/>
  <c r="I149" i="14"/>
  <c r="C371" i="14"/>
  <c r="H371" i="14" s="1"/>
  <c r="I164" i="14"/>
  <c r="H164" i="14"/>
  <c r="C374" i="14"/>
  <c r="H167" i="14"/>
  <c r="J167" i="14"/>
  <c r="I289" i="14"/>
  <c r="I346" i="14"/>
  <c r="J346" i="14"/>
  <c r="H49" i="14"/>
  <c r="C280" i="14"/>
  <c r="I280" i="14" s="1"/>
  <c r="I73" i="14"/>
  <c r="H99" i="14"/>
  <c r="H102" i="14"/>
  <c r="C309" i="14"/>
  <c r="H309" i="14" s="1"/>
  <c r="C327" i="14"/>
  <c r="H327" i="14" s="1"/>
  <c r="I120" i="14"/>
  <c r="H188" i="14"/>
  <c r="I197" i="14"/>
  <c r="H197" i="14"/>
  <c r="H207" i="14"/>
  <c r="J304" i="14"/>
  <c r="I313" i="14"/>
  <c r="J373" i="14"/>
  <c r="I373" i="14"/>
  <c r="J402" i="14"/>
  <c r="I402" i="14"/>
  <c r="I417" i="14"/>
  <c r="I49" i="14"/>
  <c r="C285" i="14"/>
  <c r="H78" i="14"/>
  <c r="H85" i="14"/>
  <c r="I99" i="14"/>
  <c r="H127" i="14"/>
  <c r="C340" i="14"/>
  <c r="H340" i="14" s="1"/>
  <c r="I133" i="14"/>
  <c r="I207" i="14"/>
  <c r="I309" i="14"/>
  <c r="I385" i="14"/>
  <c r="J398" i="14"/>
  <c r="I398" i="14"/>
  <c r="C239" i="14"/>
  <c r="H239" i="14" s="1"/>
  <c r="H32" i="14"/>
  <c r="H75" i="14"/>
  <c r="I85" i="14"/>
  <c r="H106" i="14"/>
  <c r="C319" i="14"/>
  <c r="C399" i="14"/>
  <c r="I192" i="14"/>
  <c r="H192" i="14"/>
  <c r="I283" i="14"/>
  <c r="I338" i="14"/>
  <c r="J338" i="14"/>
  <c r="I390" i="14"/>
  <c r="I414" i="14"/>
  <c r="J414" i="14"/>
  <c r="C378" i="14"/>
  <c r="J171" i="14"/>
  <c r="H22" i="14"/>
  <c r="J303" i="14"/>
  <c r="I303" i="14"/>
  <c r="C292" i="14"/>
  <c r="C249" i="14"/>
  <c r="H249" i="14" s="1"/>
  <c r="C304" i="14"/>
  <c r="H304" i="14" s="1"/>
  <c r="I403" i="14"/>
  <c r="J403" i="14"/>
  <c r="H15" i="14"/>
  <c r="H20" i="14"/>
  <c r="H65" i="14"/>
  <c r="H97" i="14"/>
  <c r="I156" i="14"/>
  <c r="I167" i="14"/>
  <c r="C410" i="14"/>
  <c r="J203" i="14"/>
  <c r="H203" i="14"/>
  <c r="I335" i="14"/>
  <c r="I382" i="14"/>
  <c r="H10" i="14"/>
  <c r="I20" i="14"/>
  <c r="H73" i="14"/>
  <c r="I97" i="14"/>
  <c r="I102" i="14"/>
  <c r="H120" i="14"/>
  <c r="I150" i="14"/>
  <c r="C372" i="14"/>
  <c r="J165" i="14"/>
  <c r="I165" i="14"/>
  <c r="H165" i="14"/>
  <c r="J197" i="14"/>
  <c r="J318" i="14"/>
  <c r="I327" i="14"/>
  <c r="J327" i="14"/>
  <c r="C320" i="14"/>
  <c r="H320" i="14" s="1"/>
  <c r="H113" i="14"/>
  <c r="C370" i="14"/>
  <c r="G370" i="14" s="1"/>
  <c r="J163" i="14"/>
  <c r="I163" i="14"/>
  <c r="I204" i="14"/>
  <c r="C411" i="14"/>
  <c r="H411" i="14" s="1"/>
  <c r="I336" i="14"/>
  <c r="J400" i="14"/>
  <c r="I333" i="14"/>
  <c r="J333" i="14"/>
  <c r="H171" i="14"/>
  <c r="H104" i="14"/>
  <c r="J200" i="14"/>
  <c r="I200" i="14"/>
  <c r="I104" i="14"/>
  <c r="H149" i="14"/>
  <c r="C322" i="14"/>
  <c r="H322" i="14" s="1"/>
  <c r="I115" i="14"/>
  <c r="H256" i="14"/>
  <c r="C306" i="14"/>
  <c r="H306" i="14" s="1"/>
  <c r="I399" i="14"/>
  <c r="C407" i="14"/>
  <c r="H407" i="14" s="1"/>
  <c r="H108" i="14"/>
  <c r="C315" i="14"/>
  <c r="H315" i="14" s="1"/>
  <c r="I340" i="14"/>
  <c r="I356" i="14"/>
  <c r="H54" i="14"/>
  <c r="I54" i="14"/>
  <c r="C365" i="14"/>
  <c r="H158" i="14"/>
  <c r="I75" i="14"/>
  <c r="C282" i="14"/>
  <c r="H282" i="14" s="1"/>
  <c r="H163" i="14"/>
  <c r="J199" i="14"/>
  <c r="I199" i="14"/>
  <c r="H199" i="14"/>
  <c r="C272" i="14"/>
  <c r="I65" i="14"/>
  <c r="H60" i="14"/>
  <c r="I60" i="14"/>
  <c r="C369" i="14"/>
  <c r="G369" i="14" s="1"/>
  <c r="I162" i="14"/>
  <c r="C395" i="14"/>
  <c r="G395" i="14" s="1"/>
  <c r="J164" i="14"/>
  <c r="H16" i="14"/>
  <c r="I16" i="14"/>
  <c r="I98" i="14"/>
  <c r="H98" i="14"/>
  <c r="C328" i="14"/>
  <c r="H121" i="14"/>
  <c r="C333" i="14"/>
  <c r="H126" i="14"/>
  <c r="H176" i="14"/>
  <c r="J176" i="14"/>
  <c r="C286" i="14"/>
  <c r="H79" i="14"/>
  <c r="H103" i="14"/>
  <c r="C310" i="14"/>
  <c r="I256" i="14"/>
  <c r="I306" i="14"/>
  <c r="J306" i="14"/>
  <c r="I348" i="14"/>
  <c r="C404" i="14"/>
  <c r="H404" i="14" s="1"/>
  <c r="I298" i="14"/>
  <c r="J298" i="14"/>
  <c r="C258" i="14"/>
  <c r="H51" i="14"/>
  <c r="C334" i="14"/>
  <c r="I51" i="14"/>
  <c r="I87" i="14"/>
  <c r="H123" i="14"/>
  <c r="C344" i="14"/>
  <c r="H137" i="14"/>
  <c r="J162" i="14"/>
  <c r="I170" i="14"/>
  <c r="H200" i="14"/>
  <c r="I315" i="14"/>
  <c r="J315" i="14"/>
  <c r="J364" i="14"/>
  <c r="I364" i="14"/>
  <c r="J416" i="14"/>
  <c r="I416" i="14"/>
  <c r="I246" i="14"/>
  <c r="H246" i="14"/>
  <c r="H53" i="14"/>
  <c r="I119" i="14"/>
  <c r="J172" i="14"/>
  <c r="I302" i="14"/>
  <c r="I305" i="14"/>
  <c r="J392" i="14"/>
  <c r="I396" i="14"/>
  <c r="I413" i="14"/>
  <c r="C283" i="14"/>
  <c r="H283" i="14" s="1"/>
  <c r="I352" i="14"/>
  <c r="I363" i="14"/>
  <c r="I77" i="14"/>
  <c r="H77" i="14"/>
  <c r="H96" i="14"/>
  <c r="I96" i="14"/>
  <c r="C342" i="14"/>
  <c r="H342" i="14" s="1"/>
  <c r="H135" i="14"/>
  <c r="C376" i="14"/>
  <c r="I169" i="14"/>
  <c r="I300" i="14"/>
  <c r="I321" i="14"/>
  <c r="I325" i="14"/>
  <c r="I342" i="14"/>
  <c r="I401" i="14"/>
  <c r="J401" i="14"/>
  <c r="I130" i="14"/>
  <c r="H130" i="14"/>
  <c r="C391" i="14"/>
  <c r="G408" i="14"/>
  <c r="I391" i="14"/>
  <c r="J391" i="14"/>
  <c r="I17" i="14"/>
  <c r="C260" i="14"/>
  <c r="H260" i="14" s="1"/>
  <c r="I128" i="14"/>
  <c r="H128" i="14"/>
  <c r="I160" i="14"/>
  <c r="I172" i="14"/>
  <c r="H172" i="14"/>
  <c r="H174" i="14"/>
  <c r="I202" i="14"/>
  <c r="J297" i="14"/>
  <c r="I297" i="14"/>
  <c r="I415" i="14"/>
  <c r="I19" i="14"/>
  <c r="I37" i="14"/>
  <c r="I56" i="14"/>
  <c r="I294" i="14"/>
  <c r="I310" i="14"/>
  <c r="I323" i="14"/>
  <c r="J330" i="14"/>
  <c r="J343" i="14"/>
  <c r="I388" i="14"/>
  <c r="H248" i="14"/>
  <c r="I248" i="14"/>
  <c r="H349" i="14"/>
  <c r="C387" i="14"/>
  <c r="H180" i="14"/>
  <c r="C241" i="14"/>
  <c r="I34" i="14"/>
  <c r="H34" i="14"/>
  <c r="H132" i="14"/>
  <c r="I132" i="14"/>
  <c r="J175" i="14"/>
  <c r="H175" i="14"/>
  <c r="I175" i="14"/>
  <c r="C382" i="14"/>
  <c r="I61" i="14"/>
  <c r="C268" i="14"/>
  <c r="H61" i="14"/>
  <c r="H235" i="14"/>
  <c r="J358" i="14"/>
  <c r="I358" i="14"/>
  <c r="C295" i="14"/>
  <c r="I88" i="14"/>
  <c r="H88" i="14"/>
  <c r="C390" i="14"/>
  <c r="J183" i="14"/>
  <c r="I183" i="14"/>
  <c r="H183" i="14"/>
  <c r="J371" i="14"/>
  <c r="I21" i="14"/>
  <c r="H21" i="14"/>
  <c r="H41" i="14"/>
  <c r="I180" i="14"/>
  <c r="I285" i="14"/>
  <c r="J285" i="14"/>
  <c r="I41" i="14"/>
  <c r="C266" i="14"/>
  <c r="I59" i="14"/>
  <c r="H59" i="14"/>
  <c r="H86" i="14"/>
  <c r="I86" i="14"/>
  <c r="C293" i="14"/>
  <c r="H95" i="14"/>
  <c r="C318" i="14"/>
  <c r="I111" i="14"/>
  <c r="H111" i="14"/>
  <c r="C350" i="14"/>
  <c r="H143" i="14"/>
  <c r="J180" i="14"/>
  <c r="I222" i="14"/>
  <c r="H222" i="14"/>
  <c r="C231" i="14"/>
  <c r="H24" i="14"/>
  <c r="H30" i="14"/>
  <c r="I95" i="14"/>
  <c r="C388" i="14"/>
  <c r="J181" i="14"/>
  <c r="I181" i="14"/>
  <c r="H181" i="14"/>
  <c r="I312" i="14"/>
  <c r="J312" i="14"/>
  <c r="H28" i="14"/>
  <c r="C298" i="14"/>
  <c r="I91" i="14"/>
  <c r="H238" i="14"/>
  <c r="I350" i="14"/>
  <c r="J350" i="14"/>
  <c r="D220" i="14"/>
  <c r="I13" i="14"/>
  <c r="H13" i="14"/>
  <c r="H26" i="14"/>
  <c r="C247" i="14"/>
  <c r="I40" i="14"/>
  <c r="H40" i="14"/>
  <c r="C393" i="14"/>
  <c r="J186" i="14"/>
  <c r="I261" i="14"/>
  <c r="H261" i="14"/>
  <c r="I286" i="14"/>
  <c r="J286" i="14"/>
  <c r="C325" i="14"/>
  <c r="I347" i="14"/>
  <c r="J347" i="14"/>
  <c r="I262" i="14"/>
  <c r="H262" i="14"/>
  <c r="H142" i="14"/>
  <c r="I142" i="14"/>
  <c r="J292" i="14"/>
  <c r="I292" i="14"/>
  <c r="C324" i="14"/>
  <c r="I117" i="14"/>
  <c r="H117" i="14"/>
  <c r="I299" i="14"/>
  <c r="J299" i="14"/>
  <c r="C273" i="14"/>
  <c r="I93" i="14"/>
  <c r="C300" i="14"/>
  <c r="H93" i="14"/>
  <c r="C412" i="14"/>
  <c r="J205" i="14"/>
  <c r="I205" i="14"/>
  <c r="H205" i="14"/>
  <c r="H233" i="14"/>
  <c r="H66" i="14"/>
  <c r="H84" i="14"/>
  <c r="C291" i="14"/>
  <c r="I84" i="14"/>
  <c r="C345" i="14"/>
  <c r="I138" i="14"/>
  <c r="H138" i="14"/>
  <c r="C402" i="14"/>
  <c r="H195" i="14"/>
  <c r="I195" i="14"/>
  <c r="J195" i="14"/>
  <c r="H335" i="14"/>
  <c r="C289" i="14"/>
  <c r="H82" i="14"/>
  <c r="I82" i="14"/>
  <c r="C228" i="14"/>
  <c r="I15" i="14"/>
  <c r="I24" i="14"/>
  <c r="I45" i="14"/>
  <c r="C252" i="14"/>
  <c r="I276" i="14"/>
  <c r="H276" i="14"/>
  <c r="H114" i="14"/>
  <c r="C321" i="14"/>
  <c r="H91" i="14"/>
  <c r="H308" i="14"/>
  <c r="H338" i="14"/>
  <c r="I118" i="14"/>
  <c r="H134" i="14"/>
  <c r="I134" i="14"/>
  <c r="C341" i="14"/>
  <c r="C346" i="14"/>
  <c r="I139" i="14"/>
  <c r="H139" i="14"/>
  <c r="C384" i="14"/>
  <c r="H177" i="14"/>
  <c r="J177" i="14"/>
  <c r="I177" i="14"/>
  <c r="H302" i="14"/>
  <c r="C230" i="14"/>
  <c r="I23" i="14"/>
  <c r="H23" i="14"/>
  <c r="C237" i="14"/>
  <c r="J173" i="14"/>
  <c r="H173" i="14"/>
  <c r="I173" i="14"/>
  <c r="C271" i="14"/>
  <c r="H64" i="14"/>
  <c r="H140" i="14"/>
  <c r="I140" i="14"/>
  <c r="C347" i="14"/>
  <c r="H303" i="14"/>
  <c r="C339" i="14"/>
  <c r="H12" i="14"/>
  <c r="I12" i="14"/>
  <c r="D219" i="14"/>
  <c r="J339" i="14"/>
  <c r="I339" i="14"/>
  <c r="I28" i="14"/>
  <c r="I26" i="14"/>
  <c r="I94" i="14"/>
  <c r="H94" i="14"/>
  <c r="C301" i="14"/>
  <c r="C314" i="14"/>
  <c r="I107" i="14"/>
  <c r="H107" i="14"/>
  <c r="I143" i="14"/>
  <c r="C386" i="14"/>
  <c r="J179" i="14"/>
  <c r="I179" i="14"/>
  <c r="H179" i="14"/>
  <c r="I235" i="14"/>
  <c r="I216" i="14"/>
  <c r="H216" i="14"/>
  <c r="G216" i="14"/>
  <c r="J216" i="14" s="1"/>
  <c r="H38" i="14"/>
  <c r="C245" i="14"/>
  <c r="I38" i="14"/>
  <c r="H116" i="14"/>
  <c r="C323" i="14"/>
  <c r="C343" i="14"/>
  <c r="I136" i="14"/>
  <c r="H136" i="14"/>
  <c r="H193" i="14"/>
  <c r="C400" i="14"/>
  <c r="I193" i="14"/>
  <c r="J193" i="14"/>
  <c r="C380" i="14"/>
  <c r="H36" i="14"/>
  <c r="I36" i="14"/>
  <c r="C243" i="14"/>
  <c r="C270" i="14"/>
  <c r="H63" i="14"/>
  <c r="I63" i="14"/>
  <c r="H92" i="14"/>
  <c r="I92" i="14"/>
  <c r="C299" i="14"/>
  <c r="H186" i="14"/>
  <c r="C416" i="14"/>
  <c r="J209" i="14"/>
  <c r="I209" i="14"/>
  <c r="H209" i="14"/>
  <c r="H223" i="14"/>
  <c r="I223" i="14"/>
  <c r="I377" i="14"/>
  <c r="J377" i="14"/>
  <c r="C275" i="14"/>
  <c r="H68" i="14"/>
  <c r="I267" i="14"/>
  <c r="H267" i="14"/>
  <c r="C329" i="14"/>
  <c r="C368" i="14"/>
  <c r="H161" i="14"/>
  <c r="I161" i="14"/>
  <c r="H294" i="14"/>
  <c r="C305" i="14"/>
  <c r="I344" i="14"/>
  <c r="J344" i="14"/>
  <c r="C281" i="14"/>
  <c r="I157" i="14"/>
  <c r="C364" i="14"/>
  <c r="H159" i="14"/>
  <c r="I159" i="14"/>
  <c r="C366" i="14"/>
  <c r="C234" i="14"/>
  <c r="H274" i="14"/>
  <c r="C362" i="14"/>
  <c r="I155" i="14"/>
  <c r="C232" i="14"/>
  <c r="I242" i="14"/>
  <c r="C250" i="14"/>
  <c r="I274" i="14"/>
  <c r="J372" i="14"/>
  <c r="I372" i="14"/>
  <c r="I383" i="14"/>
  <c r="J317" i="14"/>
  <c r="I326" i="14"/>
  <c r="C331" i="14"/>
  <c r="J362" i="14"/>
  <c r="I409" i="14"/>
  <c r="J409" i="14"/>
  <c r="G381" i="14"/>
  <c r="H381" i="14"/>
  <c r="J386" i="14"/>
  <c r="I386" i="14"/>
  <c r="C394" i="14"/>
  <c r="I187" i="14"/>
  <c r="C236" i="14"/>
  <c r="I29" i="14"/>
  <c r="G367" i="14"/>
  <c r="H367" i="14"/>
  <c r="C355" i="14"/>
  <c r="H148" i="14"/>
  <c r="C363" i="14"/>
  <c r="H156" i="14"/>
  <c r="I331" i="14"/>
  <c r="J331" i="14"/>
  <c r="H14" i="14"/>
  <c r="C259" i="14"/>
  <c r="H52" i="14"/>
  <c r="C361" i="14"/>
  <c r="C377" i="14"/>
  <c r="J170" i="14"/>
  <c r="I334" i="14"/>
  <c r="I360" i="14"/>
  <c r="J360" i="14"/>
  <c r="I387" i="14"/>
  <c r="J387" i="14"/>
  <c r="C297" i="14"/>
  <c r="I255" i="14"/>
  <c r="C253" i="14"/>
  <c r="I14" i="14"/>
  <c r="H42" i="14"/>
  <c r="H269" i="14"/>
  <c r="H69" i="14"/>
  <c r="H90" i="14"/>
  <c r="C313" i="14"/>
  <c r="H119" i="14"/>
  <c r="H144" i="14"/>
  <c r="H187" i="14"/>
  <c r="I308" i="14"/>
  <c r="I324" i="14"/>
  <c r="C351" i="14"/>
  <c r="J395" i="14"/>
  <c r="I395" i="14"/>
  <c r="H326" i="14"/>
  <c r="C251" i="14"/>
  <c r="H44" i="14"/>
  <c r="J189" i="14"/>
  <c r="I189" i="14"/>
  <c r="C396" i="14"/>
  <c r="J191" i="14"/>
  <c r="H191" i="14"/>
  <c r="I191" i="14"/>
  <c r="C398" i="14"/>
  <c r="I381" i="14"/>
  <c r="J381" i="14"/>
  <c r="J394" i="14"/>
  <c r="C353" i="14"/>
  <c r="C330" i="14"/>
  <c r="I123" i="14"/>
  <c r="C357" i="14"/>
  <c r="H150" i="14"/>
  <c r="I282" i="14"/>
  <c r="J282" i="14"/>
  <c r="C257" i="14"/>
  <c r="H100" i="14"/>
  <c r="H25" i="14"/>
  <c r="H46" i="14"/>
  <c r="H27" i="14"/>
  <c r="H29" i="14"/>
  <c r="I42" i="14"/>
  <c r="C265" i="14"/>
  <c r="I69" i="14"/>
  <c r="H71" i="14"/>
  <c r="I90" i="14"/>
  <c r="H125" i="14"/>
  <c r="H146" i="14"/>
  <c r="H160" i="14"/>
  <c r="H162" i="14"/>
  <c r="C383" i="14"/>
  <c r="I176" i="14"/>
  <c r="C385" i="14"/>
  <c r="H178" i="14"/>
  <c r="J187" i="14"/>
  <c r="H194" i="14"/>
  <c r="C401" i="14"/>
  <c r="C409" i="14"/>
  <c r="J202" i="14"/>
  <c r="I218" i="14"/>
  <c r="C227" i="14"/>
  <c r="C229" i="14"/>
  <c r="H278" i="14"/>
  <c r="I311" i="14"/>
  <c r="J311" i="14"/>
  <c r="C332" i="14"/>
  <c r="C337" i="14"/>
  <c r="J410" i="14"/>
  <c r="H264" i="14"/>
  <c r="C373" i="14"/>
  <c r="I166" i="14"/>
  <c r="I168" i="14"/>
  <c r="C375" i="14"/>
  <c r="J204" i="14"/>
  <c r="H204" i="14"/>
  <c r="J208" i="14"/>
  <c r="I208" i="14"/>
  <c r="I296" i="14"/>
  <c r="J296" i="14"/>
  <c r="J374" i="14"/>
  <c r="I374" i="14"/>
  <c r="G379" i="14"/>
  <c r="I359" i="14"/>
  <c r="J359" i="14"/>
  <c r="H406" i="14"/>
  <c r="G406" i="14"/>
  <c r="C413" i="14"/>
  <c r="I375" i="14"/>
  <c r="J375" i="14"/>
  <c r="C389" i="14"/>
  <c r="I182" i="14"/>
  <c r="I357" i="14"/>
  <c r="J393" i="14"/>
  <c r="J295" i="14"/>
  <c r="J389" i="14"/>
  <c r="I389" i="14"/>
  <c r="J404" i="14"/>
  <c r="I404" i="14"/>
  <c r="J411" i="14"/>
  <c r="I411" i="14"/>
  <c r="J405" i="14"/>
  <c r="I405" i="14"/>
  <c r="I201" i="14"/>
  <c r="H201" i="14"/>
  <c r="L1104" i="12" l="1"/>
  <c r="H287" i="14"/>
  <c r="H310" i="14"/>
  <c r="H263" i="14"/>
  <c r="I263" i="14"/>
  <c r="H415" i="14"/>
  <c r="H397" i="14"/>
  <c r="G407" i="14"/>
  <c r="H277" i="14"/>
  <c r="H392" i="14"/>
  <c r="I224" i="14"/>
  <c r="H365" i="14"/>
  <c r="H354" i="14"/>
  <c r="H319" i="14"/>
  <c r="H296" i="14"/>
  <c r="H292" i="14"/>
  <c r="I254" i="14"/>
  <c r="J9" i="14"/>
  <c r="H369" i="14"/>
  <c r="H312" i="14"/>
  <c r="H352" i="14"/>
  <c r="H417" i="14"/>
  <c r="H280" i="14"/>
  <c r="I226" i="14"/>
  <c r="I249" i="14"/>
  <c r="H226" i="14"/>
  <c r="I277" i="14"/>
  <c r="H334" i="14"/>
  <c r="G391" i="14"/>
  <c r="H391" i="14"/>
  <c r="I239" i="14"/>
  <c r="H344" i="14"/>
  <c r="G411" i="14"/>
  <c r="H286" i="14"/>
  <c r="G404" i="14"/>
  <c r="H395" i="14"/>
  <c r="H399" i="14"/>
  <c r="G399" i="14"/>
  <c r="I258" i="14"/>
  <c r="H333" i="14"/>
  <c r="G371" i="14"/>
  <c r="H272" i="14"/>
  <c r="I272" i="14"/>
  <c r="I260" i="14"/>
  <c r="H328" i="14"/>
  <c r="G376" i="14"/>
  <c r="H376" i="14"/>
  <c r="H410" i="14"/>
  <c r="G410" i="14"/>
  <c r="I211" i="14"/>
  <c r="H258" i="14"/>
  <c r="H374" i="14"/>
  <c r="G374" i="14"/>
  <c r="H370" i="14"/>
  <c r="H211" i="14"/>
  <c r="G372" i="14"/>
  <c r="H372" i="14"/>
  <c r="G414" i="14"/>
  <c r="H414" i="14"/>
  <c r="H378" i="14"/>
  <c r="G378" i="14"/>
  <c r="H285" i="14"/>
  <c r="H295" i="14"/>
  <c r="G373" i="14"/>
  <c r="H373" i="14"/>
  <c r="H331" i="14"/>
  <c r="I270" i="14"/>
  <c r="H270" i="14"/>
  <c r="H343" i="14"/>
  <c r="H386" i="14"/>
  <c r="G386" i="14"/>
  <c r="H345" i="14"/>
  <c r="H300" i="14"/>
  <c r="I231" i="14"/>
  <c r="H231" i="14"/>
  <c r="H350" i="14"/>
  <c r="H271" i="14"/>
  <c r="I271" i="14"/>
  <c r="G401" i="14"/>
  <c r="H401" i="14"/>
  <c r="G393" i="14"/>
  <c r="H393" i="14"/>
  <c r="G398" i="14"/>
  <c r="H398" i="14"/>
  <c r="H394" i="14"/>
  <c r="G394" i="14"/>
  <c r="H305" i="14"/>
  <c r="I243" i="14"/>
  <c r="H243" i="14"/>
  <c r="H323" i="14"/>
  <c r="I219" i="14"/>
  <c r="H219" i="14"/>
  <c r="G409" i="14"/>
  <c r="H409" i="14"/>
  <c r="H291" i="14"/>
  <c r="H332" i="14"/>
  <c r="H396" i="14"/>
  <c r="G396" i="14"/>
  <c r="H253" i="14"/>
  <c r="I253" i="14"/>
  <c r="H314" i="14"/>
  <c r="H339" i="14"/>
  <c r="H237" i="14"/>
  <c r="I237" i="14"/>
  <c r="G387" i="14"/>
  <c r="H387" i="14"/>
  <c r="H366" i="14"/>
  <c r="H416" i="14"/>
  <c r="G416" i="14"/>
  <c r="I245" i="14"/>
  <c r="H245" i="14"/>
  <c r="H301" i="14"/>
  <c r="H346" i="14"/>
  <c r="H321" i="14"/>
  <c r="H289" i="14"/>
  <c r="H281" i="14"/>
  <c r="G377" i="14"/>
  <c r="H377" i="14"/>
  <c r="H298" i="14"/>
  <c r="H351" i="14"/>
  <c r="I247" i="14"/>
  <c r="H247" i="14"/>
  <c r="H353" i="14"/>
  <c r="I259" i="14"/>
  <c r="H259" i="14"/>
  <c r="H380" i="14"/>
  <c r="G380" i="14"/>
  <c r="H293" i="14"/>
  <c r="G382" i="14"/>
  <c r="H382" i="14"/>
  <c r="H265" i="14"/>
  <c r="I265" i="14"/>
  <c r="H236" i="14"/>
  <c r="I236" i="14"/>
  <c r="H266" i="14"/>
  <c r="I266" i="14"/>
  <c r="H362" i="14"/>
  <c r="H384" i="14"/>
  <c r="G384" i="14"/>
  <c r="H361" i="14"/>
  <c r="H268" i="14"/>
  <c r="I268" i="14"/>
  <c r="H355" i="14"/>
  <c r="H347" i="14"/>
  <c r="H341" i="14"/>
  <c r="H325" i="14"/>
  <c r="I229" i="14"/>
  <c r="H229" i="14"/>
  <c r="H297" i="14"/>
  <c r="H250" i="14"/>
  <c r="I250" i="14"/>
  <c r="H299" i="14"/>
  <c r="I220" i="14"/>
  <c r="H220" i="14"/>
  <c r="H385" i="14"/>
  <c r="G385" i="14"/>
  <c r="H363" i="14"/>
  <c r="H275" i="14"/>
  <c r="I275" i="14"/>
  <c r="H389" i="14"/>
  <c r="G389" i="14"/>
  <c r="H227" i="14"/>
  <c r="I227" i="14"/>
  <c r="I257" i="14"/>
  <c r="H257" i="14"/>
  <c r="I251" i="14"/>
  <c r="H251" i="14"/>
  <c r="H364" i="14"/>
  <c r="H329" i="14"/>
  <c r="H400" i="14"/>
  <c r="G400" i="14"/>
  <c r="H230" i="14"/>
  <c r="I230" i="14"/>
  <c r="H324" i="14"/>
  <c r="H390" i="14"/>
  <c r="G390" i="14"/>
  <c r="I228" i="14"/>
  <c r="H228" i="14"/>
  <c r="I241" i="14"/>
  <c r="H241" i="14"/>
  <c r="H337" i="14"/>
  <c r="G383" i="14"/>
  <c r="H383" i="14"/>
  <c r="G368" i="14"/>
  <c r="H368" i="14"/>
  <c r="H388" i="14"/>
  <c r="G388" i="14"/>
  <c r="G413" i="14"/>
  <c r="H413" i="14"/>
  <c r="H313" i="14"/>
  <c r="H357" i="14"/>
  <c r="I273" i="14"/>
  <c r="H273" i="14"/>
  <c r="H330" i="14"/>
  <c r="I234" i="14"/>
  <c r="H234" i="14"/>
  <c r="H318" i="14"/>
  <c r="G375" i="14"/>
  <c r="H375" i="14"/>
  <c r="H232" i="14"/>
  <c r="I232" i="14"/>
  <c r="I252" i="14"/>
  <c r="H252" i="14"/>
  <c r="H402" i="14"/>
  <c r="G402" i="14"/>
  <c r="H412" i="14"/>
  <c r="G412" i="14"/>
  <c r="H418" i="14" l="1"/>
  <c r="F159" i="14" l="1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210" i="14" l="1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0" i="14"/>
  <c r="F9" i="14"/>
  <c r="E154" i="12"/>
  <c r="D154" i="12"/>
  <c r="C154" i="12"/>
  <c r="E153" i="12"/>
  <c r="D153" i="12"/>
  <c r="C153" i="12"/>
  <c r="E152" i="12"/>
  <c r="D152" i="12"/>
  <c r="C152" i="12"/>
  <c r="E151" i="12"/>
  <c r="D151" i="12"/>
  <c r="C151" i="12"/>
  <c r="E150" i="12"/>
  <c r="D150" i="12"/>
  <c r="C150" i="12"/>
  <c r="E149" i="12"/>
  <c r="D149" i="12"/>
  <c r="C149" i="12"/>
  <c r="E148" i="12"/>
  <c r="D148" i="12"/>
  <c r="C148" i="12"/>
  <c r="E147" i="12"/>
  <c r="D147" i="12"/>
  <c r="C147" i="12"/>
  <c r="E146" i="12"/>
  <c r="D146" i="12"/>
  <c r="C146" i="12"/>
  <c r="E145" i="12"/>
  <c r="D145" i="12"/>
  <c r="C145" i="12"/>
  <c r="E144" i="12"/>
  <c r="D144" i="12"/>
  <c r="C144" i="12"/>
  <c r="E143" i="12"/>
  <c r="D143" i="12"/>
  <c r="C143" i="12"/>
  <c r="E142" i="12"/>
  <c r="D142" i="12"/>
  <c r="C142" i="12"/>
  <c r="E141" i="12"/>
  <c r="D141" i="12"/>
  <c r="C141" i="12"/>
  <c r="E140" i="12"/>
  <c r="D140" i="12"/>
  <c r="C140" i="12"/>
  <c r="E139" i="12"/>
  <c r="D139" i="12"/>
  <c r="C139" i="12"/>
  <c r="E138" i="12"/>
  <c r="D138" i="12"/>
  <c r="C138" i="12"/>
  <c r="E137" i="12"/>
  <c r="D137" i="12"/>
  <c r="C137" i="12"/>
  <c r="E136" i="12"/>
  <c r="D136" i="12"/>
  <c r="C136" i="12"/>
  <c r="E135" i="12"/>
  <c r="D135" i="12"/>
  <c r="C135" i="12"/>
  <c r="E134" i="12"/>
  <c r="D134" i="12"/>
  <c r="C134" i="12"/>
  <c r="E133" i="12"/>
  <c r="D133" i="12"/>
  <c r="C133" i="12"/>
  <c r="E132" i="12"/>
  <c r="D132" i="12"/>
  <c r="C132" i="12"/>
  <c r="E131" i="12"/>
  <c r="D131" i="12"/>
  <c r="C131" i="12"/>
  <c r="E130" i="12"/>
  <c r="D130" i="12"/>
  <c r="C130" i="12"/>
  <c r="E129" i="12"/>
  <c r="D129" i="12"/>
  <c r="C129" i="12"/>
  <c r="E128" i="12"/>
  <c r="D128" i="12"/>
  <c r="C128" i="12"/>
  <c r="E127" i="12"/>
  <c r="D127" i="12"/>
  <c r="C127" i="12"/>
  <c r="E126" i="12"/>
  <c r="D126" i="12"/>
  <c r="C126" i="12"/>
  <c r="E125" i="12"/>
  <c r="D125" i="12"/>
  <c r="C125" i="12"/>
  <c r="E124" i="12"/>
  <c r="D124" i="12"/>
  <c r="C124" i="12"/>
  <c r="E123" i="12"/>
  <c r="D123" i="12"/>
  <c r="C123" i="12"/>
  <c r="E122" i="12"/>
  <c r="D122" i="12"/>
  <c r="C122" i="12"/>
  <c r="E121" i="12"/>
  <c r="D121" i="12"/>
  <c r="C121" i="12"/>
  <c r="E120" i="12"/>
  <c r="D120" i="12"/>
  <c r="C120" i="12"/>
  <c r="E119" i="12"/>
  <c r="D119" i="12"/>
  <c r="C119" i="12"/>
  <c r="E118" i="12"/>
  <c r="D118" i="12"/>
  <c r="C118" i="12"/>
  <c r="E117" i="12"/>
  <c r="D117" i="12"/>
  <c r="C117" i="12"/>
  <c r="E116" i="12"/>
  <c r="D116" i="12"/>
  <c r="C116" i="12"/>
  <c r="E115" i="12"/>
  <c r="D115" i="12"/>
  <c r="C115" i="12"/>
  <c r="E114" i="12"/>
  <c r="D114" i="12"/>
  <c r="C114" i="12"/>
  <c r="E113" i="12"/>
  <c r="D113" i="12"/>
  <c r="C113" i="12"/>
  <c r="E112" i="12"/>
  <c r="D112" i="12"/>
  <c r="C112" i="12"/>
  <c r="E111" i="12"/>
  <c r="D111" i="12"/>
  <c r="C111" i="12"/>
  <c r="E110" i="12"/>
  <c r="D110" i="12"/>
  <c r="C110" i="12"/>
  <c r="E109" i="12"/>
  <c r="D109" i="12"/>
  <c r="C109" i="12"/>
  <c r="E108" i="12"/>
  <c r="D108" i="12"/>
  <c r="C108" i="12"/>
  <c r="E107" i="12"/>
  <c r="D107" i="12"/>
  <c r="C107" i="12"/>
  <c r="E106" i="12"/>
  <c r="D106" i="12"/>
  <c r="C106" i="12"/>
  <c r="E105" i="12"/>
  <c r="D105" i="12"/>
  <c r="C105" i="12"/>
  <c r="E104" i="12"/>
  <c r="D104" i="12"/>
  <c r="C104" i="12"/>
  <c r="E103" i="12"/>
  <c r="D103" i="12"/>
  <c r="C103" i="12"/>
  <c r="E102" i="12"/>
  <c r="D102" i="12"/>
  <c r="C102" i="12"/>
  <c r="E101" i="12"/>
  <c r="D101" i="12"/>
  <c r="C101" i="12"/>
  <c r="E100" i="12"/>
  <c r="D100" i="12"/>
  <c r="C100" i="12"/>
  <c r="E99" i="12"/>
  <c r="D99" i="12"/>
  <c r="C99" i="12"/>
  <c r="E98" i="12"/>
  <c r="D98" i="12"/>
  <c r="C98" i="12"/>
  <c r="E97" i="12"/>
  <c r="D97" i="12"/>
  <c r="C97" i="12"/>
  <c r="E96" i="12"/>
  <c r="D96" i="12"/>
  <c r="C96" i="12"/>
  <c r="E95" i="12"/>
  <c r="D95" i="12"/>
  <c r="C95" i="12"/>
  <c r="E94" i="12"/>
  <c r="D94" i="12"/>
  <c r="C94" i="12"/>
  <c r="E93" i="12"/>
  <c r="D93" i="12"/>
  <c r="C93" i="12"/>
  <c r="E92" i="12"/>
  <c r="D92" i="12"/>
  <c r="C92" i="12"/>
  <c r="E91" i="12"/>
  <c r="D91" i="12"/>
  <c r="C91" i="12"/>
  <c r="E90" i="12"/>
  <c r="D90" i="12"/>
  <c r="C90" i="12"/>
  <c r="E89" i="12"/>
  <c r="D89" i="12"/>
  <c r="C89" i="12"/>
  <c r="E88" i="12"/>
  <c r="D88" i="12"/>
  <c r="C88" i="12"/>
  <c r="E87" i="12"/>
  <c r="D87" i="12"/>
  <c r="C87" i="12"/>
  <c r="E86" i="12"/>
  <c r="D86" i="12"/>
  <c r="C86" i="12"/>
  <c r="E85" i="12"/>
  <c r="D85" i="12"/>
  <c r="C85" i="12"/>
  <c r="E84" i="12"/>
  <c r="D84" i="12"/>
  <c r="C84" i="12"/>
  <c r="E83" i="12"/>
  <c r="D83" i="12"/>
  <c r="C83" i="12"/>
  <c r="E82" i="12"/>
  <c r="D82" i="12"/>
  <c r="C82" i="12"/>
  <c r="E81" i="12"/>
  <c r="D81" i="12"/>
  <c r="C81" i="12"/>
  <c r="E80" i="12"/>
  <c r="D80" i="12"/>
  <c r="C80" i="12"/>
  <c r="E79" i="12"/>
  <c r="D79" i="12"/>
  <c r="C79" i="12"/>
  <c r="E78" i="12"/>
  <c r="D78" i="12"/>
  <c r="C78" i="12"/>
  <c r="E77" i="12"/>
  <c r="D77" i="12"/>
  <c r="C77" i="12"/>
  <c r="E76" i="12"/>
  <c r="D76" i="12"/>
  <c r="C76" i="12"/>
  <c r="E75" i="12"/>
  <c r="D75" i="12"/>
  <c r="C75" i="12"/>
  <c r="E74" i="12"/>
  <c r="D74" i="12"/>
  <c r="C74" i="12"/>
  <c r="E73" i="12"/>
  <c r="D73" i="12"/>
  <c r="C73" i="12"/>
  <c r="E72" i="12"/>
  <c r="D72" i="12"/>
  <c r="C72" i="12"/>
  <c r="E71" i="12"/>
  <c r="D71" i="12"/>
  <c r="C71" i="12"/>
  <c r="E70" i="12"/>
  <c r="D70" i="12"/>
  <c r="C70" i="12"/>
  <c r="E69" i="12"/>
  <c r="D69" i="12"/>
  <c r="C69" i="12"/>
  <c r="E68" i="12"/>
  <c r="D68" i="12"/>
  <c r="C68" i="12"/>
  <c r="E67" i="12"/>
  <c r="D67" i="12"/>
  <c r="C67" i="12"/>
  <c r="E66" i="12"/>
  <c r="D66" i="12"/>
  <c r="C66" i="12"/>
  <c r="E65" i="12"/>
  <c r="D65" i="12"/>
  <c r="C65" i="12"/>
  <c r="E64" i="12"/>
  <c r="D64" i="12"/>
  <c r="C64" i="12"/>
  <c r="E63" i="12"/>
  <c r="D63" i="12"/>
  <c r="C63" i="12"/>
  <c r="E62" i="12"/>
  <c r="D62" i="12"/>
  <c r="C62" i="12"/>
  <c r="E61" i="12"/>
  <c r="D61" i="12"/>
  <c r="C61" i="12"/>
  <c r="E60" i="12"/>
  <c r="D60" i="12"/>
  <c r="C60" i="12"/>
  <c r="E59" i="12"/>
  <c r="D59" i="12"/>
  <c r="C59" i="12"/>
  <c r="E58" i="12"/>
  <c r="D58" i="12"/>
  <c r="C58" i="12"/>
  <c r="E57" i="12"/>
  <c r="D57" i="12"/>
  <c r="C57" i="12"/>
  <c r="E56" i="12"/>
  <c r="D56" i="12"/>
  <c r="C56" i="12"/>
  <c r="E55" i="12"/>
  <c r="D55" i="12"/>
  <c r="C55" i="12"/>
  <c r="E54" i="12"/>
  <c r="D54" i="12"/>
  <c r="C54" i="12"/>
  <c r="E53" i="12"/>
  <c r="D53" i="12"/>
  <c r="C53" i="12"/>
  <c r="E52" i="12"/>
  <c r="D52" i="12"/>
  <c r="C52" i="12"/>
  <c r="E51" i="12"/>
  <c r="D51" i="12"/>
  <c r="C51" i="12"/>
  <c r="E50" i="12"/>
  <c r="D50" i="12"/>
  <c r="C50" i="12"/>
  <c r="E49" i="12"/>
  <c r="D49" i="12"/>
  <c r="C49" i="12"/>
  <c r="E48" i="12"/>
  <c r="D48" i="12"/>
  <c r="C48" i="12"/>
  <c r="E47" i="12"/>
  <c r="D47" i="12"/>
  <c r="C47" i="12"/>
  <c r="E46" i="12"/>
  <c r="D46" i="12"/>
  <c r="C46" i="12"/>
  <c r="E45" i="12"/>
  <c r="D45" i="12"/>
  <c r="C45" i="12"/>
  <c r="E44" i="12"/>
  <c r="D44" i="12"/>
  <c r="C44" i="12"/>
  <c r="E43" i="12"/>
  <c r="D43" i="12"/>
  <c r="C43" i="12"/>
  <c r="E42" i="12"/>
  <c r="D42" i="12"/>
  <c r="C42" i="12"/>
  <c r="E41" i="12"/>
  <c r="D41" i="12"/>
  <c r="C41" i="12"/>
  <c r="E40" i="12"/>
  <c r="D40" i="12"/>
  <c r="C40" i="12"/>
  <c r="E39" i="12"/>
  <c r="D39" i="12"/>
  <c r="C39" i="12"/>
  <c r="E38" i="12"/>
  <c r="D38" i="12"/>
  <c r="C38" i="12"/>
  <c r="E37" i="12"/>
  <c r="D37" i="12"/>
  <c r="C37" i="12"/>
  <c r="E36" i="12"/>
  <c r="D36" i="12"/>
  <c r="C36" i="12"/>
  <c r="E35" i="12"/>
  <c r="D35" i="12"/>
  <c r="C35" i="12"/>
  <c r="E34" i="12"/>
  <c r="D34" i="12"/>
  <c r="C34" i="12"/>
  <c r="E33" i="12"/>
  <c r="D33" i="12"/>
  <c r="C33" i="12"/>
  <c r="E32" i="12"/>
  <c r="D32" i="12"/>
  <c r="C32" i="12"/>
  <c r="E31" i="12"/>
  <c r="D31" i="12"/>
  <c r="C31" i="12"/>
  <c r="E30" i="12"/>
  <c r="D30" i="12"/>
  <c r="C30" i="12"/>
  <c r="E29" i="12"/>
  <c r="D29" i="12"/>
  <c r="C29" i="12"/>
  <c r="E28" i="12"/>
  <c r="D28" i="12"/>
  <c r="C28" i="12"/>
  <c r="E27" i="12"/>
  <c r="D27" i="12"/>
  <c r="C27" i="12"/>
  <c r="E26" i="12"/>
  <c r="D26" i="12"/>
  <c r="C26" i="12"/>
  <c r="E25" i="12"/>
  <c r="D25" i="12"/>
  <c r="C25" i="12"/>
  <c r="E24" i="12"/>
  <c r="D24" i="12"/>
  <c r="C24" i="12"/>
  <c r="E23" i="12"/>
  <c r="D23" i="12"/>
  <c r="E22" i="12"/>
  <c r="D22" i="12"/>
  <c r="E21" i="12"/>
  <c r="D21" i="12"/>
  <c r="E20" i="12"/>
  <c r="D20" i="12"/>
  <c r="E19" i="12"/>
  <c r="D19" i="12"/>
  <c r="E18" i="12"/>
  <c r="D18" i="12"/>
  <c r="E17" i="12"/>
  <c r="D17" i="12"/>
  <c r="E16" i="12"/>
  <c r="D16" i="12"/>
  <c r="E15" i="12"/>
  <c r="D15" i="12"/>
  <c r="E14" i="12"/>
  <c r="D14" i="12"/>
  <c r="E13" i="12"/>
  <c r="D13" i="12"/>
  <c r="E12" i="12"/>
  <c r="D12" i="12"/>
  <c r="E11" i="12"/>
  <c r="D11" i="12"/>
  <c r="E10" i="12"/>
  <c r="D10" i="12"/>
  <c r="E9" i="12"/>
  <c r="D9" i="12"/>
  <c r="E8" i="12"/>
  <c r="D8" i="12"/>
  <c r="E7" i="12"/>
  <c r="D7" i="12"/>
  <c r="E6" i="12"/>
  <c r="D6" i="12"/>
  <c r="E5" i="12"/>
  <c r="D5" i="12"/>
  <c r="C8" i="11"/>
  <c r="C1113" i="11" s="1"/>
  <c r="G2177" i="11"/>
  <c r="G2176" i="11"/>
  <c r="G2175" i="11"/>
  <c r="G2174" i="11"/>
  <c r="G2173" i="11"/>
  <c r="G2172" i="11"/>
  <c r="G2171" i="11"/>
  <c r="G2170" i="11"/>
  <c r="G2169" i="11"/>
  <c r="G2168" i="11"/>
  <c r="G2167" i="11"/>
  <c r="G2166" i="11"/>
  <c r="G2165" i="11"/>
  <c r="G2164" i="11"/>
  <c r="G2163" i="11"/>
  <c r="G2162" i="11"/>
  <c r="G2161" i="11"/>
  <c r="G2160" i="11"/>
  <c r="G2159" i="11"/>
  <c r="G2158" i="11"/>
  <c r="G2157" i="11"/>
  <c r="G2156" i="11"/>
  <c r="G2155" i="11"/>
  <c r="G2154" i="11"/>
  <c r="G2153" i="11"/>
  <c r="G2152" i="11"/>
  <c r="G2151" i="11"/>
  <c r="G2150" i="11"/>
  <c r="G2149" i="11"/>
  <c r="G2148" i="11"/>
  <c r="G2147" i="11"/>
  <c r="G2146" i="11"/>
  <c r="G2145" i="11"/>
  <c r="G2144" i="11"/>
  <c r="G2143" i="11"/>
  <c r="G2142" i="11"/>
  <c r="G2141" i="11"/>
  <c r="G2140" i="11"/>
  <c r="G2139" i="11"/>
  <c r="G2138" i="11"/>
  <c r="G2137" i="11"/>
  <c r="G2136" i="11"/>
  <c r="G2135" i="11"/>
  <c r="G2134" i="11"/>
  <c r="G2133" i="11"/>
  <c r="G2132" i="11"/>
  <c r="G2131" i="11"/>
  <c r="G2130" i="11"/>
  <c r="E4" i="12"/>
  <c r="C4" i="12"/>
  <c r="D4" i="12"/>
  <c r="B4" i="12"/>
  <c r="B1505" i="11"/>
  <c r="B1506" i="11" s="1"/>
  <c r="B1507" i="11" s="1"/>
  <c r="B1508" i="11" s="1"/>
  <c r="B1509" i="11" s="1"/>
  <c r="E3" i="12"/>
  <c r="D3" i="12"/>
  <c r="D8" i="11"/>
  <c r="D1113" i="11" s="1"/>
  <c r="E8" i="11"/>
  <c r="E1113" i="11" s="1"/>
  <c r="AQ1109" i="8"/>
  <c r="AP1109" i="8"/>
  <c r="AO1109" i="8"/>
  <c r="AN1109" i="8"/>
  <c r="AM1109" i="8"/>
  <c r="AL1109" i="8"/>
  <c r="AK1109" i="8"/>
  <c r="AJ1109" i="8"/>
  <c r="AI1109" i="8"/>
  <c r="AH1109" i="8"/>
  <c r="AG1109" i="8"/>
  <c r="AF1109" i="8"/>
  <c r="AE1109" i="8"/>
  <c r="AD1109" i="8"/>
  <c r="AC1109" i="8"/>
  <c r="AB1109" i="8"/>
  <c r="AA1109" i="8"/>
  <c r="Z1109" i="8"/>
  <c r="Y1109" i="8"/>
  <c r="X1109" i="8"/>
  <c r="W1109" i="8"/>
  <c r="V1109" i="8"/>
  <c r="U1109" i="8"/>
  <c r="T1109" i="8"/>
  <c r="S1109" i="8"/>
  <c r="R1109" i="8"/>
  <c r="Q1109" i="8"/>
  <c r="P1109" i="8"/>
  <c r="O1109" i="8"/>
  <c r="N1109" i="8"/>
  <c r="B3" i="11"/>
  <c r="B2" i="11"/>
  <c r="K1104" i="12" l="1"/>
  <c r="B5" i="12"/>
  <c r="B6" i="12" s="1"/>
  <c r="B7" i="12" s="1"/>
  <c r="B8" i="12" s="1"/>
  <c r="B9" i="12" s="1"/>
  <c r="B10" i="12" s="1"/>
  <c r="N1104" i="12" l="1"/>
  <c r="G188" i="14"/>
  <c r="N188" i="14" s="1"/>
  <c r="G204" i="14"/>
  <c r="N204" i="14" s="1"/>
  <c r="G209" i="14"/>
  <c r="N209" i="14" s="1"/>
  <c r="G210" i="14"/>
  <c r="N210" i="14" s="1"/>
  <c r="G199" i="14"/>
  <c r="N199" i="14" s="1"/>
  <c r="G200" i="14"/>
  <c r="N200" i="14" s="1"/>
  <c r="G195" i="14"/>
  <c r="N195" i="14" s="1"/>
  <c r="G190" i="14"/>
  <c r="N190" i="14" s="1"/>
  <c r="G206" i="14"/>
  <c r="N206" i="14" s="1"/>
  <c r="G201" i="14"/>
  <c r="N201" i="14" s="1"/>
  <c r="G198" i="14"/>
  <c r="N198" i="14" s="1"/>
  <c r="G194" i="14"/>
  <c r="N194" i="14" s="1"/>
  <c r="G189" i="14"/>
  <c r="N189" i="14" s="1"/>
  <c r="G205" i="14"/>
  <c r="N205" i="14" s="1"/>
  <c r="G191" i="14"/>
  <c r="N191" i="14" s="1"/>
  <c r="G207" i="14"/>
  <c r="N207" i="14" s="1"/>
  <c r="G197" i="14"/>
  <c r="N197" i="14" s="1"/>
  <c r="G193" i="14"/>
  <c r="N193" i="14" s="1"/>
  <c r="G202" i="14"/>
  <c r="N202" i="14" s="1"/>
  <c r="G208" i="14"/>
  <c r="N208" i="14" s="1"/>
  <c r="G196" i="14"/>
  <c r="N196" i="14" s="1"/>
  <c r="G192" i="14"/>
  <c r="N192" i="14" s="1"/>
  <c r="G203" i="14"/>
  <c r="N203" i="14" s="1"/>
  <c r="G170" i="14" l="1"/>
  <c r="N170" i="14" s="1"/>
  <c r="G174" i="14"/>
  <c r="N174" i="14" s="1"/>
  <c r="G187" i="14"/>
  <c r="N187" i="14" s="1"/>
  <c r="G177" i="14"/>
  <c r="N177" i="14" s="1"/>
  <c r="G166" i="14"/>
  <c r="N166" i="14" s="1"/>
  <c r="G171" i="14"/>
  <c r="N171" i="14" s="1"/>
  <c r="G183" i="14"/>
  <c r="N183" i="14" s="1"/>
  <c r="G173" i="14"/>
  <c r="N173" i="14" s="1"/>
  <c r="G186" i="14"/>
  <c r="N186" i="14" s="1"/>
  <c r="G176" i="14"/>
  <c r="N176" i="14" s="1"/>
  <c r="G162" i="14"/>
  <c r="N162" i="14" s="1"/>
  <c r="G180" i="14"/>
  <c r="N180" i="14" s="1"/>
  <c r="G179" i="14"/>
  <c r="N179" i="14" s="1"/>
  <c r="G172" i="14"/>
  <c r="N172" i="14" s="1"/>
  <c r="G168" i="14"/>
  <c r="N168" i="14" s="1"/>
  <c r="G175" i="14"/>
  <c r="N175" i="14" s="1"/>
  <c r="G164" i="14"/>
  <c r="N164" i="14" s="1"/>
  <c r="G185" i="14"/>
  <c r="N185" i="14" s="1"/>
  <c r="G181" i="14"/>
  <c r="N181" i="14" s="1"/>
  <c r="G184" i="14"/>
  <c r="N184" i="14" s="1"/>
  <c r="G169" i="14"/>
  <c r="N169" i="14" s="1"/>
  <c r="G160" i="14"/>
  <c r="N160" i="14" s="1"/>
  <c r="G161" i="14"/>
  <c r="N161" i="14" s="1"/>
  <c r="G167" i="14"/>
  <c r="N167" i="14" s="1"/>
  <c r="G163" i="14"/>
  <c r="N163" i="14" s="1"/>
  <c r="G182" i="14"/>
  <c r="N182" i="14" s="1"/>
  <c r="G165" i="14"/>
  <c r="N165" i="14" s="1"/>
  <c r="G178" i="14"/>
  <c r="N178" i="14" s="1"/>
  <c r="G159" i="14"/>
  <c r="G130" i="14"/>
  <c r="G140" i="14"/>
  <c r="G148" i="14"/>
  <c r="G126" i="14"/>
  <c r="G155" i="14"/>
  <c r="G146" i="14"/>
  <c r="G151" i="14"/>
  <c r="G122" i="14"/>
  <c r="G127" i="14"/>
  <c r="G152" i="14"/>
  <c r="G133" i="14"/>
  <c r="G147" i="14"/>
  <c r="G125" i="14"/>
  <c r="G142" i="14"/>
  <c r="G136" i="14"/>
  <c r="G144" i="14"/>
  <c r="G153" i="14"/>
  <c r="G149" i="14"/>
  <c r="G132" i="14"/>
  <c r="G138" i="14"/>
  <c r="G139" i="14"/>
  <c r="G150" i="14"/>
  <c r="G157" i="14"/>
  <c r="G124" i="14"/>
  <c r="G129" i="14"/>
  <c r="G158" i="14"/>
  <c r="G123" i="14"/>
  <c r="G135" i="14"/>
  <c r="G128" i="14"/>
  <c r="G137" i="14"/>
  <c r="G143" i="14"/>
  <c r="G145" i="14"/>
  <c r="G134" i="14"/>
  <c r="G156" i="14"/>
  <c r="G141" i="14"/>
  <c r="G131" i="14"/>
  <c r="G154" i="14"/>
  <c r="G121" i="14"/>
  <c r="G104" i="14"/>
  <c r="G106" i="14"/>
  <c r="G119" i="14"/>
  <c r="G111" i="14"/>
  <c r="G102" i="14"/>
  <c r="G112" i="14"/>
  <c r="G108" i="14"/>
  <c r="G120" i="14"/>
  <c r="G113" i="14"/>
  <c r="G115" i="14"/>
  <c r="G103" i="14"/>
  <c r="G118" i="14"/>
  <c r="G116" i="14"/>
  <c r="G114" i="14"/>
  <c r="G107" i="14"/>
  <c r="G105" i="14"/>
  <c r="G101" i="14"/>
  <c r="G109" i="14"/>
  <c r="G117" i="14"/>
  <c r="G110" i="14"/>
  <c r="G100" i="14"/>
  <c r="G75" i="14"/>
  <c r="G96" i="14"/>
  <c r="G80" i="14"/>
  <c r="G84" i="14"/>
  <c r="G93" i="14"/>
  <c r="G86" i="14"/>
  <c r="G82" i="14"/>
  <c r="G76" i="14"/>
  <c r="G81" i="14"/>
  <c r="G95" i="14"/>
  <c r="G83" i="14"/>
  <c r="G92" i="14"/>
  <c r="G78" i="14"/>
  <c r="G94" i="14"/>
  <c r="G91" i="14"/>
  <c r="G79" i="14"/>
  <c r="G74" i="14"/>
  <c r="G99" i="14"/>
  <c r="G88" i="14"/>
  <c r="G89" i="14"/>
  <c r="G98" i="14"/>
  <c r="G77" i="14"/>
  <c r="G87" i="14"/>
  <c r="G85" i="14"/>
  <c r="G97" i="14"/>
  <c r="G90" i="14"/>
  <c r="G73" i="14"/>
  <c r="G62" i="14"/>
  <c r="G64" i="14"/>
  <c r="G58" i="14"/>
  <c r="G67" i="14"/>
  <c r="G69" i="14"/>
  <c r="G68" i="14"/>
  <c r="G45" i="14"/>
  <c r="G72" i="14"/>
  <c r="G65" i="14"/>
  <c r="G51" i="14"/>
  <c r="G66" i="14"/>
  <c r="G59" i="14"/>
  <c r="G52" i="14"/>
  <c r="G57" i="14"/>
  <c r="G48" i="14"/>
  <c r="G50" i="14"/>
  <c r="G54" i="14"/>
  <c r="G55" i="14"/>
  <c r="G44" i="14"/>
  <c r="G70" i="14"/>
  <c r="G42" i="14"/>
  <c r="G63" i="14"/>
  <c r="G61" i="14"/>
  <c r="G56" i="14"/>
  <c r="G47" i="14"/>
  <c r="G49" i="14"/>
  <c r="G71" i="14"/>
  <c r="G53" i="14"/>
  <c r="G43" i="14"/>
  <c r="G46" i="14"/>
  <c r="G60" i="14"/>
  <c r="G41" i="14"/>
  <c r="G16" i="14"/>
  <c r="G24" i="14"/>
  <c r="G11" i="14"/>
  <c r="G20" i="14"/>
  <c r="G18" i="14"/>
  <c r="G12" i="14"/>
  <c r="G22" i="14"/>
  <c r="G35" i="14"/>
  <c r="G38" i="14"/>
  <c r="G21" i="14"/>
  <c r="G34" i="14"/>
  <c r="G36" i="14"/>
  <c r="G15" i="14"/>
  <c r="G39" i="14"/>
  <c r="G31" i="14"/>
  <c r="G10" i="14"/>
  <c r="G37" i="14"/>
  <c r="G30" i="14"/>
  <c r="G29" i="14"/>
  <c r="G17" i="14"/>
  <c r="G23" i="14"/>
  <c r="G28" i="14"/>
  <c r="G13" i="14"/>
  <c r="G14" i="14"/>
  <c r="G27" i="14"/>
  <c r="G33" i="14"/>
  <c r="G19" i="14"/>
  <c r="G40" i="14"/>
  <c r="G26" i="14"/>
  <c r="G32" i="14"/>
  <c r="G25" i="14"/>
  <c r="N130" i="14" l="1"/>
  <c r="J130" i="14"/>
  <c r="G337" i="14"/>
  <c r="N140" i="14"/>
  <c r="G347" i="14"/>
  <c r="J140" i="14"/>
  <c r="N148" i="14"/>
  <c r="G355" i="14"/>
  <c r="J148" i="14"/>
  <c r="N126" i="14"/>
  <c r="G333" i="14"/>
  <c r="J126" i="14"/>
  <c r="N155" i="14"/>
  <c r="J155" i="14"/>
  <c r="G362" i="14"/>
  <c r="N146" i="14"/>
  <c r="G353" i="14"/>
  <c r="J146" i="14"/>
  <c r="N151" i="14"/>
  <c r="G358" i="14"/>
  <c r="J151" i="14"/>
  <c r="N122" i="14"/>
  <c r="J122" i="14"/>
  <c r="G329" i="14"/>
  <c r="N127" i="14"/>
  <c r="G334" i="14"/>
  <c r="J127" i="14"/>
  <c r="N152" i="14"/>
  <c r="G359" i="14"/>
  <c r="J152" i="14"/>
  <c r="N133" i="14"/>
  <c r="G340" i="14"/>
  <c r="J133" i="14"/>
  <c r="N147" i="14"/>
  <c r="J147" i="14"/>
  <c r="G354" i="14"/>
  <c r="N125" i="14"/>
  <c r="G332" i="14"/>
  <c r="J125" i="14"/>
  <c r="N142" i="14"/>
  <c r="G349" i="14"/>
  <c r="J142" i="14"/>
  <c r="N136" i="14"/>
  <c r="J136" i="14"/>
  <c r="G343" i="14"/>
  <c r="N144" i="14"/>
  <c r="G351" i="14"/>
  <c r="J144" i="14"/>
  <c r="N153" i="14"/>
  <c r="J153" i="14"/>
  <c r="G360" i="14"/>
  <c r="N149" i="14"/>
  <c r="J149" i="14"/>
  <c r="G356" i="14"/>
  <c r="N132" i="14"/>
  <c r="J132" i="14"/>
  <c r="G339" i="14"/>
  <c r="N138" i="14"/>
  <c r="J138" i="14"/>
  <c r="G345" i="14"/>
  <c r="N139" i="14"/>
  <c r="J139" i="14"/>
  <c r="G346" i="14"/>
  <c r="N150" i="14"/>
  <c r="G357" i="14"/>
  <c r="J150" i="14"/>
  <c r="N157" i="14"/>
  <c r="G364" i="14"/>
  <c r="J157" i="14"/>
  <c r="N124" i="14"/>
  <c r="G331" i="14"/>
  <c r="J124" i="14"/>
  <c r="N129" i="14"/>
  <c r="J129" i="14"/>
  <c r="G336" i="14"/>
  <c r="N158" i="14"/>
  <c r="G365" i="14"/>
  <c r="J158" i="14"/>
  <c r="N123" i="14"/>
  <c r="J123" i="14"/>
  <c r="G330" i="14"/>
  <c r="N135" i="14"/>
  <c r="G342" i="14"/>
  <c r="J135" i="14"/>
  <c r="N128" i="14"/>
  <c r="G335" i="14"/>
  <c r="J128" i="14"/>
  <c r="N137" i="14"/>
  <c r="J137" i="14"/>
  <c r="G344" i="14"/>
  <c r="N143" i="14"/>
  <c r="J143" i="14"/>
  <c r="G350" i="14"/>
  <c r="N145" i="14"/>
  <c r="J145" i="14"/>
  <c r="G352" i="14"/>
  <c r="N134" i="14"/>
  <c r="J134" i="14"/>
  <c r="G341" i="14"/>
  <c r="N156" i="14"/>
  <c r="G363" i="14"/>
  <c r="J156" i="14"/>
  <c r="N141" i="14"/>
  <c r="J141" i="14"/>
  <c r="G348" i="14"/>
  <c r="N131" i="14"/>
  <c r="G338" i="14"/>
  <c r="J131" i="14"/>
  <c r="N154" i="14"/>
  <c r="G361" i="14"/>
  <c r="J154" i="14"/>
  <c r="N104" i="14"/>
  <c r="G311" i="14"/>
  <c r="J104" i="14"/>
  <c r="N106" i="14"/>
  <c r="G313" i="14"/>
  <c r="J106" i="14"/>
  <c r="N119" i="14"/>
  <c r="J119" i="14"/>
  <c r="G326" i="14"/>
  <c r="N111" i="14"/>
  <c r="G318" i="14"/>
  <c r="J111" i="14"/>
  <c r="N112" i="14"/>
  <c r="J112" i="14"/>
  <c r="G319" i="14"/>
  <c r="N108" i="14"/>
  <c r="J108" i="14"/>
  <c r="G315" i="14"/>
  <c r="N120" i="14"/>
  <c r="G327" i="14"/>
  <c r="J120" i="14"/>
  <c r="N113" i="14"/>
  <c r="G320" i="14"/>
  <c r="J113" i="14"/>
  <c r="N115" i="14"/>
  <c r="J115" i="14"/>
  <c r="G322" i="14"/>
  <c r="N118" i="14"/>
  <c r="G325" i="14"/>
  <c r="J118" i="14"/>
  <c r="N116" i="14"/>
  <c r="G323" i="14"/>
  <c r="J116" i="14"/>
  <c r="N114" i="14"/>
  <c r="J114" i="14"/>
  <c r="G321" i="14"/>
  <c r="N107" i="14"/>
  <c r="G314" i="14"/>
  <c r="J107" i="14"/>
  <c r="N105" i="14"/>
  <c r="J105" i="14"/>
  <c r="G312" i="14"/>
  <c r="N109" i="14"/>
  <c r="G316" i="14"/>
  <c r="J109" i="14"/>
  <c r="N117" i="14"/>
  <c r="G324" i="14"/>
  <c r="J117" i="14"/>
  <c r="N110" i="14"/>
  <c r="G317" i="14"/>
  <c r="J110" i="14"/>
  <c r="N11" i="14"/>
  <c r="J11" i="14"/>
  <c r="G218" i="14"/>
  <c r="N18" i="14"/>
  <c r="G225" i="14"/>
  <c r="J18" i="14"/>
  <c r="N12" i="14"/>
  <c r="J12" i="14"/>
  <c r="G219" i="14"/>
  <c r="N102" i="14"/>
  <c r="G309" i="14"/>
  <c r="J102" i="14"/>
  <c r="N103" i="14"/>
  <c r="J103" i="14"/>
  <c r="G310" i="14"/>
  <c r="N101" i="14"/>
  <c r="J101" i="14"/>
  <c r="G308" i="14"/>
  <c r="N75" i="14"/>
  <c r="J75" i="14"/>
  <c r="G282" i="14"/>
  <c r="N96" i="14"/>
  <c r="G303" i="14"/>
  <c r="J96" i="14"/>
  <c r="N80" i="14"/>
  <c r="J80" i="14"/>
  <c r="G287" i="14"/>
  <c r="N84" i="14"/>
  <c r="G291" i="14"/>
  <c r="J84" i="14"/>
  <c r="N93" i="14"/>
  <c r="G300" i="14"/>
  <c r="J93" i="14"/>
  <c r="N86" i="14"/>
  <c r="J86" i="14"/>
  <c r="G293" i="14"/>
  <c r="N82" i="14"/>
  <c r="J82" i="14"/>
  <c r="G289" i="14"/>
  <c r="N76" i="14"/>
  <c r="J76" i="14"/>
  <c r="G283" i="14"/>
  <c r="N81" i="14"/>
  <c r="G288" i="14"/>
  <c r="J81" i="14"/>
  <c r="N95" i="14"/>
  <c r="J95" i="14"/>
  <c r="G302" i="14"/>
  <c r="N83" i="14"/>
  <c r="G290" i="14"/>
  <c r="J83" i="14"/>
  <c r="N92" i="14"/>
  <c r="G299" i="14"/>
  <c r="J92" i="14"/>
  <c r="N78" i="14"/>
  <c r="G285" i="14"/>
  <c r="J78" i="14"/>
  <c r="N94" i="14"/>
  <c r="G301" i="14"/>
  <c r="J94" i="14"/>
  <c r="N91" i="14"/>
  <c r="G298" i="14"/>
  <c r="J91" i="14"/>
  <c r="N79" i="14"/>
  <c r="G286" i="14"/>
  <c r="J79" i="14"/>
  <c r="N74" i="14"/>
  <c r="J74" i="14"/>
  <c r="G281" i="14"/>
  <c r="N99" i="14"/>
  <c r="G306" i="14"/>
  <c r="J99" i="14"/>
  <c r="N88" i="14"/>
  <c r="G295" i="14"/>
  <c r="J88" i="14"/>
  <c r="N89" i="14"/>
  <c r="J89" i="14"/>
  <c r="G296" i="14"/>
  <c r="N98" i="14"/>
  <c r="J98" i="14"/>
  <c r="G305" i="14"/>
  <c r="N77" i="14"/>
  <c r="G284" i="14"/>
  <c r="J77" i="14"/>
  <c r="N87" i="14"/>
  <c r="J87" i="14"/>
  <c r="G294" i="14"/>
  <c r="N85" i="14"/>
  <c r="J85" i="14"/>
  <c r="G292" i="14"/>
  <c r="N97" i="14"/>
  <c r="J97" i="14"/>
  <c r="G304" i="14"/>
  <c r="N90" i="14"/>
  <c r="J90" i="14"/>
  <c r="G297" i="14"/>
  <c r="N62" i="14"/>
  <c r="J62" i="14"/>
  <c r="G269" i="14"/>
  <c r="N64" i="14"/>
  <c r="J64" i="14"/>
  <c r="G271" i="14"/>
  <c r="N58" i="14"/>
  <c r="J58" i="14"/>
  <c r="G265" i="14"/>
  <c r="N67" i="14"/>
  <c r="J67" i="14"/>
  <c r="G274" i="14"/>
  <c r="N69" i="14"/>
  <c r="J69" i="14"/>
  <c r="G276" i="14"/>
  <c r="N68" i="14"/>
  <c r="G275" i="14"/>
  <c r="J68" i="14"/>
  <c r="N45" i="14"/>
  <c r="G252" i="14"/>
  <c r="J45" i="14"/>
  <c r="N72" i="14"/>
  <c r="G279" i="14"/>
  <c r="J72" i="14"/>
  <c r="N65" i="14"/>
  <c r="J65" i="14"/>
  <c r="G272" i="14"/>
  <c r="N51" i="14"/>
  <c r="G258" i="14"/>
  <c r="J51" i="14"/>
  <c r="N66" i="14"/>
  <c r="J66" i="14"/>
  <c r="G273" i="14"/>
  <c r="N59" i="14"/>
  <c r="J59" i="14"/>
  <c r="G266" i="14"/>
  <c r="N52" i="14"/>
  <c r="G259" i="14"/>
  <c r="J52" i="14"/>
  <c r="N57" i="14"/>
  <c r="G264" i="14"/>
  <c r="J57" i="14"/>
  <c r="N48" i="14"/>
  <c r="G255" i="14"/>
  <c r="J48" i="14"/>
  <c r="N50" i="14"/>
  <c r="J50" i="14"/>
  <c r="G257" i="14"/>
  <c r="N54" i="14"/>
  <c r="G261" i="14"/>
  <c r="J54" i="14"/>
  <c r="N55" i="14"/>
  <c r="G262" i="14"/>
  <c r="J55" i="14"/>
  <c r="N44" i="14"/>
  <c r="G251" i="14"/>
  <c r="J44" i="14"/>
  <c r="N70" i="14"/>
  <c r="G277" i="14"/>
  <c r="J70" i="14"/>
  <c r="N42" i="14"/>
  <c r="J42" i="14"/>
  <c r="G249" i="14"/>
  <c r="N63" i="14"/>
  <c r="G270" i="14"/>
  <c r="J63" i="14"/>
  <c r="N61" i="14"/>
  <c r="J61" i="14"/>
  <c r="G268" i="14"/>
  <c r="N56" i="14"/>
  <c r="J56" i="14"/>
  <c r="G263" i="14"/>
  <c r="N47" i="14"/>
  <c r="G254" i="14"/>
  <c r="J47" i="14"/>
  <c r="N49" i="14"/>
  <c r="J49" i="14"/>
  <c r="G256" i="14"/>
  <c r="N71" i="14"/>
  <c r="J71" i="14"/>
  <c r="G278" i="14"/>
  <c r="N53" i="14"/>
  <c r="J53" i="14"/>
  <c r="G260" i="14"/>
  <c r="N43" i="14"/>
  <c r="G250" i="14"/>
  <c r="J43" i="14"/>
  <c r="N46" i="14"/>
  <c r="G253" i="14"/>
  <c r="J46" i="14"/>
  <c r="N60" i="14"/>
  <c r="J60" i="14"/>
  <c r="G267" i="14"/>
  <c r="N24" i="14"/>
  <c r="G231" i="14"/>
  <c r="J24" i="14"/>
  <c r="N20" i="14"/>
  <c r="J20" i="14"/>
  <c r="G227" i="14"/>
  <c r="N22" i="14"/>
  <c r="J22" i="14"/>
  <c r="G229" i="14"/>
  <c r="N35" i="14"/>
  <c r="G242" i="14"/>
  <c r="J35" i="14"/>
  <c r="N38" i="14"/>
  <c r="G245" i="14"/>
  <c r="J38" i="14"/>
  <c r="N21" i="14"/>
  <c r="J21" i="14"/>
  <c r="G228" i="14"/>
  <c r="N34" i="14"/>
  <c r="G241" i="14"/>
  <c r="J34" i="14"/>
  <c r="N36" i="14"/>
  <c r="G243" i="14"/>
  <c r="J36" i="14"/>
  <c r="N39" i="14"/>
  <c r="G246" i="14"/>
  <c r="J39" i="14"/>
  <c r="N31" i="14"/>
  <c r="J31" i="14"/>
  <c r="G238" i="14"/>
  <c r="N37" i="14"/>
  <c r="J37" i="14"/>
  <c r="G244" i="14"/>
  <c r="N30" i="14"/>
  <c r="G237" i="14"/>
  <c r="J30" i="14"/>
  <c r="N29" i="14"/>
  <c r="J29" i="14"/>
  <c r="G236" i="14"/>
  <c r="N23" i="14"/>
  <c r="J23" i="14"/>
  <c r="G230" i="14"/>
  <c r="N28" i="14"/>
  <c r="G235" i="14"/>
  <c r="J28" i="14"/>
  <c r="N27" i="14"/>
  <c r="J27" i="14"/>
  <c r="G234" i="14"/>
  <c r="N33" i="14"/>
  <c r="G240" i="14"/>
  <c r="J33" i="14"/>
  <c r="N19" i="14"/>
  <c r="J19" i="14"/>
  <c r="G226" i="14"/>
  <c r="N40" i="14"/>
  <c r="G247" i="14"/>
  <c r="J40" i="14"/>
  <c r="N26" i="14"/>
  <c r="J26" i="14"/>
  <c r="G233" i="14"/>
  <c r="N32" i="14"/>
  <c r="J32" i="14"/>
  <c r="G239" i="14"/>
  <c r="N25" i="14"/>
  <c r="J25" i="14"/>
  <c r="G232" i="14"/>
  <c r="N159" i="14"/>
  <c r="J159" i="14"/>
  <c r="G366" i="14"/>
  <c r="N121" i="14"/>
  <c r="J121" i="14"/>
  <c r="G328" i="14"/>
  <c r="N100" i="14"/>
  <c r="J100" i="14"/>
  <c r="G307" i="14"/>
  <c r="N73" i="14"/>
  <c r="J73" i="14"/>
  <c r="G280" i="14"/>
  <c r="J280" i="14" s="1"/>
  <c r="N41" i="14"/>
  <c r="G248" i="14"/>
  <c r="J248" i="14" s="1"/>
  <c r="J41" i="14"/>
  <c r="N10" i="14"/>
  <c r="G211" i="14"/>
  <c r="G217" i="14"/>
  <c r="J10" i="14"/>
  <c r="N13" i="14"/>
  <c r="J13" i="14"/>
  <c r="G220" i="14"/>
  <c r="N17" i="14"/>
  <c r="G224" i="14"/>
  <c r="J17" i="14"/>
  <c r="N15" i="14"/>
  <c r="G222" i="14"/>
  <c r="J15" i="14"/>
  <c r="N14" i="14"/>
  <c r="G221" i="14"/>
  <c r="J14" i="14"/>
  <c r="N16" i="14"/>
  <c r="G223" i="14"/>
  <c r="J16" i="14"/>
  <c r="G418" i="14" l="1"/>
  <c r="I307" i="14"/>
  <c r="I418" i="14" s="1"/>
  <c r="I366" i="14"/>
  <c r="J366" i="14" s="1"/>
  <c r="I328" i="14"/>
  <c r="J328" i="14" s="1"/>
  <c r="J211" i="14"/>
  <c r="H1109" i="8"/>
  <c r="I1109" i="8"/>
  <c r="B11" i="12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330" i="12" s="1"/>
  <c r="B331" i="12" s="1"/>
  <c r="B332" i="12" s="1"/>
  <c r="B333" i="12" s="1"/>
  <c r="B334" i="12" s="1"/>
  <c r="B335" i="12" s="1"/>
  <c r="B336" i="12" s="1"/>
  <c r="B337" i="12" s="1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93" i="12" s="1"/>
  <c r="B394" i="12" s="1"/>
  <c r="B395" i="12" s="1"/>
  <c r="B396" i="12" s="1"/>
  <c r="B397" i="12" s="1"/>
  <c r="B398" i="12" s="1"/>
  <c r="B399" i="12" s="1"/>
  <c r="B400" i="12" s="1"/>
  <c r="B401" i="12" s="1"/>
  <c r="B402" i="12" s="1"/>
  <c r="B403" i="12" s="1"/>
  <c r="B404" i="12" s="1"/>
  <c r="B405" i="12" s="1"/>
  <c r="B406" i="12" s="1"/>
  <c r="B407" i="12" s="1"/>
  <c r="B408" i="12" s="1"/>
  <c r="B409" i="12" s="1"/>
  <c r="B410" i="12" s="1"/>
  <c r="B411" i="12" s="1"/>
  <c r="B412" i="12" s="1"/>
  <c r="B413" i="12" s="1"/>
  <c r="B414" i="12" s="1"/>
  <c r="B415" i="12" s="1"/>
  <c r="B416" i="12" s="1"/>
  <c r="B417" i="12" s="1"/>
  <c r="B418" i="12" s="1"/>
  <c r="B419" i="12" s="1"/>
  <c r="B420" i="12" s="1"/>
  <c r="B421" i="12" s="1"/>
  <c r="B422" i="12" s="1"/>
  <c r="B423" i="12" s="1"/>
  <c r="B424" i="12" s="1"/>
  <c r="B425" i="12" s="1"/>
  <c r="B426" i="12" s="1"/>
  <c r="B427" i="12" s="1"/>
  <c r="B428" i="12" s="1"/>
  <c r="B429" i="12" s="1"/>
  <c r="B430" i="12" s="1"/>
  <c r="B431" i="12" s="1"/>
  <c r="B432" i="12" s="1"/>
  <c r="B433" i="12" s="1"/>
  <c r="B434" i="12" s="1"/>
  <c r="B435" i="12" s="1"/>
  <c r="B436" i="12" s="1"/>
  <c r="B437" i="12" s="1"/>
  <c r="B438" i="12" s="1"/>
  <c r="B439" i="12" s="1"/>
  <c r="B440" i="12" s="1"/>
  <c r="B441" i="12" s="1"/>
  <c r="B442" i="12" s="1"/>
  <c r="B443" i="12" s="1"/>
  <c r="B444" i="12" s="1"/>
  <c r="B445" i="12" s="1"/>
  <c r="B446" i="12" s="1"/>
  <c r="B447" i="12" s="1"/>
  <c r="B448" i="12" s="1"/>
  <c r="B449" i="12" s="1"/>
  <c r="B450" i="12" s="1"/>
  <c r="B451" i="12" s="1"/>
  <c r="B452" i="12" s="1"/>
  <c r="B453" i="12" s="1"/>
  <c r="B454" i="12" s="1"/>
  <c r="B455" i="12" s="1"/>
  <c r="B456" i="12" s="1"/>
  <c r="B457" i="12" s="1"/>
  <c r="B458" i="12" s="1"/>
  <c r="B459" i="12" s="1"/>
  <c r="B460" i="12" s="1"/>
  <c r="B461" i="12" s="1"/>
  <c r="B462" i="12" s="1"/>
  <c r="B463" i="12" s="1"/>
  <c r="B464" i="12" s="1"/>
  <c r="B465" i="12" s="1"/>
  <c r="B466" i="12" s="1"/>
  <c r="B467" i="12" s="1"/>
  <c r="B468" i="12" s="1"/>
  <c r="B469" i="12" s="1"/>
  <c r="B470" i="12" s="1"/>
  <c r="B471" i="12" s="1"/>
  <c r="B472" i="12" s="1"/>
  <c r="B473" i="12" s="1"/>
  <c r="B474" i="12" s="1"/>
  <c r="B475" i="12" s="1"/>
  <c r="B476" i="12" s="1"/>
  <c r="B477" i="12" s="1"/>
  <c r="B478" i="12" s="1"/>
  <c r="B479" i="12" s="1"/>
  <c r="B480" i="12" s="1"/>
  <c r="B481" i="12" s="1"/>
  <c r="B482" i="12" s="1"/>
  <c r="B483" i="12" s="1"/>
  <c r="B484" i="12" s="1"/>
  <c r="B485" i="12" s="1"/>
  <c r="B486" i="12" s="1"/>
  <c r="B487" i="12" s="1"/>
  <c r="B488" i="12" s="1"/>
  <c r="B489" i="12" s="1"/>
  <c r="B490" i="12" s="1"/>
  <c r="B491" i="12" s="1"/>
  <c r="B492" i="12" s="1"/>
  <c r="B493" i="12" s="1"/>
  <c r="B494" i="12" s="1"/>
  <c r="B495" i="12" s="1"/>
  <c r="B496" i="12" s="1"/>
  <c r="B497" i="12" s="1"/>
  <c r="B498" i="12" s="1"/>
  <c r="B499" i="12" s="1"/>
  <c r="B500" i="12" s="1"/>
  <c r="B501" i="12" s="1"/>
  <c r="B502" i="12" s="1"/>
  <c r="B503" i="12" s="1"/>
  <c r="B504" i="12" s="1"/>
  <c r="B505" i="12" s="1"/>
  <c r="B506" i="12" s="1"/>
  <c r="B507" i="12" s="1"/>
  <c r="B508" i="12" s="1"/>
  <c r="B509" i="12" s="1"/>
  <c r="B510" i="12" s="1"/>
  <c r="B511" i="12" s="1"/>
  <c r="B512" i="12" s="1"/>
  <c r="B513" i="12" s="1"/>
  <c r="B514" i="12" s="1"/>
  <c r="B515" i="12" s="1"/>
  <c r="B516" i="12" s="1"/>
  <c r="B517" i="12" s="1"/>
  <c r="B518" i="12" s="1"/>
  <c r="B519" i="12" s="1"/>
  <c r="B520" i="12" s="1"/>
  <c r="B521" i="12" s="1"/>
  <c r="B522" i="12" s="1"/>
  <c r="B523" i="12" s="1"/>
  <c r="B524" i="12" s="1"/>
  <c r="B525" i="12" s="1"/>
  <c r="B526" i="12" s="1"/>
  <c r="B527" i="12" s="1"/>
  <c r="B528" i="12" s="1"/>
  <c r="B529" i="12" s="1"/>
  <c r="B530" i="12" s="1"/>
  <c r="B531" i="12" s="1"/>
  <c r="B532" i="12" s="1"/>
  <c r="B533" i="12" s="1"/>
  <c r="B534" i="12" s="1"/>
  <c r="B535" i="12" s="1"/>
  <c r="B536" i="12" s="1"/>
  <c r="B537" i="12" s="1"/>
  <c r="B538" i="12" s="1"/>
  <c r="B539" i="12" s="1"/>
  <c r="B540" i="12" s="1"/>
  <c r="B541" i="12" s="1"/>
  <c r="B542" i="12" s="1"/>
  <c r="B543" i="12" s="1"/>
  <c r="B544" i="12" s="1"/>
  <c r="B545" i="12" s="1"/>
  <c r="B546" i="12" s="1"/>
  <c r="B547" i="12" s="1"/>
  <c r="B548" i="12" s="1"/>
  <c r="B549" i="12" s="1"/>
  <c r="B550" i="12" s="1"/>
  <c r="B551" i="12" s="1"/>
  <c r="B552" i="12" s="1"/>
  <c r="B553" i="12" s="1"/>
  <c r="B554" i="12" s="1"/>
  <c r="B555" i="12" s="1"/>
  <c r="B556" i="12" s="1"/>
  <c r="B557" i="12" s="1"/>
  <c r="B558" i="12" s="1"/>
  <c r="B559" i="12" s="1"/>
  <c r="B560" i="12" s="1"/>
  <c r="B561" i="12" s="1"/>
  <c r="B562" i="12" s="1"/>
  <c r="B563" i="12" s="1"/>
  <c r="B564" i="12" s="1"/>
  <c r="B565" i="12" s="1"/>
  <c r="B566" i="12" s="1"/>
  <c r="B567" i="12" s="1"/>
  <c r="B568" i="12" s="1"/>
  <c r="B569" i="12" s="1"/>
  <c r="B570" i="12" s="1"/>
  <c r="B571" i="12" s="1"/>
  <c r="B572" i="12" s="1"/>
  <c r="B573" i="12" s="1"/>
  <c r="B574" i="12" s="1"/>
  <c r="B575" i="12" s="1"/>
  <c r="B576" i="12" s="1"/>
  <c r="B577" i="12" s="1"/>
  <c r="B578" i="12" s="1"/>
  <c r="B579" i="12" s="1"/>
  <c r="B580" i="12" s="1"/>
  <c r="B581" i="12" s="1"/>
  <c r="B582" i="12" s="1"/>
  <c r="B583" i="12" s="1"/>
  <c r="B584" i="12" s="1"/>
  <c r="B585" i="12" s="1"/>
  <c r="B586" i="12" s="1"/>
  <c r="B587" i="12" s="1"/>
  <c r="B588" i="12" s="1"/>
  <c r="B589" i="12" s="1"/>
  <c r="B590" i="12" s="1"/>
  <c r="B591" i="12" s="1"/>
  <c r="B592" i="12" s="1"/>
  <c r="B593" i="12" s="1"/>
  <c r="B594" i="12" s="1"/>
  <c r="B595" i="12" s="1"/>
  <c r="B596" i="12" s="1"/>
  <c r="B597" i="12" s="1"/>
  <c r="B598" i="12" s="1"/>
  <c r="B599" i="12" s="1"/>
  <c r="B600" i="12" s="1"/>
  <c r="B601" i="12" s="1"/>
  <c r="B602" i="12" s="1"/>
  <c r="B603" i="12" s="1"/>
  <c r="B604" i="12" s="1"/>
  <c r="B605" i="12" s="1"/>
  <c r="B606" i="12" s="1"/>
  <c r="B607" i="12" s="1"/>
  <c r="B608" i="12" s="1"/>
  <c r="B609" i="12" s="1"/>
  <c r="B610" i="12" s="1"/>
  <c r="B611" i="12" s="1"/>
  <c r="B612" i="12" s="1"/>
  <c r="B613" i="12" s="1"/>
  <c r="B614" i="12" s="1"/>
  <c r="B615" i="12" s="1"/>
  <c r="B616" i="12" s="1"/>
  <c r="B617" i="12" s="1"/>
  <c r="B618" i="12" s="1"/>
  <c r="B619" i="12" s="1"/>
  <c r="B620" i="12" s="1"/>
  <c r="B621" i="12" s="1"/>
  <c r="B622" i="12" s="1"/>
  <c r="B623" i="12" s="1"/>
  <c r="B624" i="12" s="1"/>
  <c r="B625" i="12" s="1"/>
  <c r="B626" i="12" s="1"/>
  <c r="B627" i="12" s="1"/>
  <c r="B628" i="12" s="1"/>
  <c r="B629" i="12" s="1"/>
  <c r="B630" i="12" s="1"/>
  <c r="B631" i="12" s="1"/>
  <c r="B632" i="12" s="1"/>
  <c r="B633" i="12" s="1"/>
  <c r="B634" i="12" s="1"/>
  <c r="B635" i="12" s="1"/>
  <c r="B636" i="12" s="1"/>
  <c r="B637" i="12" s="1"/>
  <c r="B638" i="12" s="1"/>
  <c r="B639" i="12" s="1"/>
  <c r="B640" i="12" s="1"/>
  <c r="B641" i="12" s="1"/>
  <c r="B642" i="12" s="1"/>
  <c r="B643" i="12" s="1"/>
  <c r="B644" i="12" s="1"/>
  <c r="B645" i="12" s="1"/>
  <c r="B646" i="12" s="1"/>
  <c r="B647" i="12" s="1"/>
  <c r="B648" i="12" s="1"/>
  <c r="B649" i="12" s="1"/>
  <c r="B650" i="12" s="1"/>
  <c r="B651" i="12" s="1"/>
  <c r="B652" i="12" s="1"/>
  <c r="B653" i="12" s="1"/>
  <c r="B654" i="12" s="1"/>
  <c r="B655" i="12" s="1"/>
  <c r="B656" i="12" s="1"/>
  <c r="B657" i="12" s="1"/>
  <c r="B658" i="12" s="1"/>
  <c r="B659" i="12" s="1"/>
  <c r="B660" i="12" s="1"/>
  <c r="B661" i="12" s="1"/>
  <c r="B662" i="12" s="1"/>
  <c r="B663" i="12" s="1"/>
  <c r="B664" i="12" s="1"/>
  <c r="B665" i="12" s="1"/>
  <c r="B666" i="12" s="1"/>
  <c r="B667" i="12" s="1"/>
  <c r="B668" i="12" s="1"/>
  <c r="B669" i="12" s="1"/>
  <c r="B670" i="12" s="1"/>
  <c r="B671" i="12" s="1"/>
  <c r="B672" i="12" s="1"/>
  <c r="B673" i="12" s="1"/>
  <c r="B674" i="12" s="1"/>
  <c r="B675" i="12" s="1"/>
  <c r="B676" i="12" s="1"/>
  <c r="B677" i="12" s="1"/>
  <c r="B678" i="12" s="1"/>
  <c r="B679" i="12" s="1"/>
  <c r="B680" i="12" s="1"/>
  <c r="B681" i="12" s="1"/>
  <c r="B682" i="12" s="1"/>
  <c r="B683" i="12" s="1"/>
  <c r="B684" i="12" s="1"/>
  <c r="B685" i="12" s="1"/>
  <c r="B686" i="12" s="1"/>
  <c r="B687" i="12" s="1"/>
  <c r="B688" i="12" s="1"/>
  <c r="B689" i="12" s="1"/>
  <c r="B690" i="12" s="1"/>
  <c r="B691" i="12" s="1"/>
  <c r="B692" i="12" s="1"/>
  <c r="B693" i="12" s="1"/>
  <c r="B694" i="12" s="1"/>
  <c r="B695" i="12" s="1"/>
  <c r="B696" i="12" s="1"/>
  <c r="B697" i="12" s="1"/>
  <c r="B698" i="12" s="1"/>
  <c r="B699" i="12" s="1"/>
  <c r="B700" i="12" s="1"/>
  <c r="B701" i="12" s="1"/>
  <c r="B702" i="12" s="1"/>
  <c r="B703" i="12" s="1"/>
  <c r="B704" i="12" s="1"/>
  <c r="B705" i="12" s="1"/>
  <c r="B706" i="12" s="1"/>
  <c r="B707" i="12" s="1"/>
  <c r="B708" i="12" s="1"/>
  <c r="B709" i="12" s="1"/>
  <c r="B710" i="12" s="1"/>
  <c r="B711" i="12" s="1"/>
  <c r="B712" i="12" s="1"/>
  <c r="B713" i="12" s="1"/>
  <c r="B714" i="12" s="1"/>
  <c r="B715" i="12" s="1"/>
  <c r="B716" i="12" s="1"/>
  <c r="B717" i="12" s="1"/>
  <c r="B718" i="12" s="1"/>
  <c r="B719" i="12" s="1"/>
  <c r="B720" i="12" s="1"/>
  <c r="B721" i="12" s="1"/>
  <c r="B722" i="12" s="1"/>
  <c r="B723" i="12" s="1"/>
  <c r="B724" i="12" s="1"/>
  <c r="B725" i="12" s="1"/>
  <c r="B726" i="12" s="1"/>
  <c r="B727" i="12" s="1"/>
  <c r="B728" i="12" s="1"/>
  <c r="B729" i="12" s="1"/>
  <c r="B730" i="12" s="1"/>
  <c r="B731" i="12" s="1"/>
  <c r="B732" i="12" s="1"/>
  <c r="B733" i="12" s="1"/>
  <c r="B734" i="12" s="1"/>
  <c r="B735" i="12" s="1"/>
  <c r="B736" i="12" s="1"/>
  <c r="B737" i="12" s="1"/>
  <c r="B738" i="12" s="1"/>
  <c r="B739" i="12" s="1"/>
  <c r="B740" i="12" s="1"/>
  <c r="B741" i="12" s="1"/>
  <c r="B742" i="12" s="1"/>
  <c r="B743" i="12" s="1"/>
  <c r="B744" i="12" s="1"/>
  <c r="B745" i="12" s="1"/>
  <c r="B746" i="12" s="1"/>
  <c r="B747" i="12" s="1"/>
  <c r="B748" i="12" s="1"/>
  <c r="B749" i="12" s="1"/>
  <c r="B750" i="12" s="1"/>
  <c r="B751" i="12" s="1"/>
  <c r="B752" i="12" s="1"/>
  <c r="B753" i="12" s="1"/>
  <c r="B754" i="12" s="1"/>
  <c r="B755" i="12" s="1"/>
  <c r="B756" i="12" s="1"/>
  <c r="B757" i="12" s="1"/>
  <c r="B758" i="12" s="1"/>
  <c r="B759" i="12" s="1"/>
  <c r="B760" i="12" s="1"/>
  <c r="B761" i="12" s="1"/>
  <c r="B762" i="12" s="1"/>
  <c r="B763" i="12" s="1"/>
  <c r="B764" i="12" s="1"/>
  <c r="B765" i="12" s="1"/>
  <c r="B766" i="12" s="1"/>
  <c r="B767" i="12" s="1"/>
  <c r="B768" i="12" s="1"/>
  <c r="B769" i="12" s="1"/>
  <c r="B770" i="12" s="1"/>
  <c r="B771" i="12" s="1"/>
  <c r="B772" i="12" s="1"/>
  <c r="B773" i="12" s="1"/>
  <c r="B774" i="12" s="1"/>
  <c r="B775" i="12" s="1"/>
  <c r="B776" i="12" s="1"/>
  <c r="B777" i="12" s="1"/>
  <c r="B778" i="12" s="1"/>
  <c r="B779" i="12" s="1"/>
  <c r="B780" i="12" s="1"/>
  <c r="B781" i="12" s="1"/>
  <c r="B782" i="12" s="1"/>
  <c r="B783" i="12" s="1"/>
  <c r="B784" i="12" s="1"/>
  <c r="B785" i="12" s="1"/>
  <c r="B786" i="12" s="1"/>
  <c r="B787" i="12" s="1"/>
  <c r="B788" i="12" s="1"/>
  <c r="B789" i="12" s="1"/>
  <c r="B790" i="12" s="1"/>
  <c r="B791" i="12" s="1"/>
  <c r="B792" i="12" s="1"/>
  <c r="B793" i="12" s="1"/>
  <c r="B794" i="12" s="1"/>
  <c r="B795" i="12" s="1"/>
  <c r="B796" i="12" s="1"/>
  <c r="B797" i="12" s="1"/>
  <c r="B798" i="12" s="1"/>
  <c r="B799" i="12" s="1"/>
  <c r="B800" i="12" s="1"/>
  <c r="B801" i="12" s="1"/>
  <c r="B802" i="12" s="1"/>
  <c r="B803" i="12" s="1"/>
  <c r="B804" i="12" s="1"/>
  <c r="B805" i="12" s="1"/>
  <c r="B806" i="12" s="1"/>
  <c r="B807" i="12" s="1"/>
  <c r="B808" i="12" s="1"/>
  <c r="B809" i="12" s="1"/>
  <c r="B810" i="12" s="1"/>
  <c r="B811" i="12" s="1"/>
  <c r="B812" i="12" s="1"/>
  <c r="B813" i="12" s="1"/>
  <c r="B814" i="12" s="1"/>
  <c r="B815" i="12" s="1"/>
  <c r="B816" i="12" s="1"/>
  <c r="B817" i="12" s="1"/>
  <c r="B818" i="12" s="1"/>
  <c r="B819" i="12" s="1"/>
  <c r="B820" i="12" s="1"/>
  <c r="B821" i="12" s="1"/>
  <c r="B822" i="12" s="1"/>
  <c r="B823" i="12" s="1"/>
  <c r="B824" i="12" s="1"/>
  <c r="B825" i="12" s="1"/>
  <c r="B826" i="12" s="1"/>
  <c r="B827" i="12" s="1"/>
  <c r="B828" i="12" s="1"/>
  <c r="B829" i="12" s="1"/>
  <c r="B830" i="12" s="1"/>
  <c r="B831" i="12" s="1"/>
  <c r="B832" i="12" s="1"/>
  <c r="B833" i="12" s="1"/>
  <c r="B834" i="12" s="1"/>
  <c r="B835" i="12" s="1"/>
  <c r="B836" i="12" s="1"/>
  <c r="B837" i="12" s="1"/>
  <c r="B838" i="12" s="1"/>
  <c r="B839" i="12" s="1"/>
  <c r="B840" i="12" s="1"/>
  <c r="B841" i="12" s="1"/>
  <c r="B842" i="12" s="1"/>
  <c r="B843" i="12" s="1"/>
  <c r="B844" i="12" s="1"/>
  <c r="B845" i="12" s="1"/>
  <c r="B846" i="12" s="1"/>
  <c r="B847" i="12" s="1"/>
  <c r="B848" i="12" s="1"/>
  <c r="B849" i="12" s="1"/>
  <c r="B850" i="12" s="1"/>
  <c r="B851" i="12" s="1"/>
  <c r="B852" i="12" s="1"/>
  <c r="B853" i="12" s="1"/>
  <c r="B854" i="12" s="1"/>
  <c r="B855" i="12" s="1"/>
  <c r="B856" i="12" s="1"/>
  <c r="B857" i="12" s="1"/>
  <c r="B858" i="12" s="1"/>
  <c r="B859" i="12" s="1"/>
  <c r="B860" i="12" s="1"/>
  <c r="B861" i="12" s="1"/>
  <c r="B862" i="12" s="1"/>
  <c r="B863" i="12" s="1"/>
  <c r="B864" i="12" s="1"/>
  <c r="B865" i="12" s="1"/>
  <c r="B866" i="12" s="1"/>
  <c r="B867" i="12" s="1"/>
  <c r="B868" i="12" s="1"/>
  <c r="B869" i="12" s="1"/>
  <c r="B870" i="12" s="1"/>
  <c r="B871" i="12" s="1"/>
  <c r="B872" i="12" s="1"/>
  <c r="B873" i="12" s="1"/>
  <c r="B874" i="12" s="1"/>
  <c r="B875" i="12" s="1"/>
  <c r="B876" i="12" s="1"/>
  <c r="B877" i="12" s="1"/>
  <c r="B878" i="12" s="1"/>
  <c r="B879" i="12" s="1"/>
  <c r="B880" i="12" s="1"/>
  <c r="B881" i="12" s="1"/>
  <c r="B882" i="12" s="1"/>
  <c r="B883" i="12" s="1"/>
  <c r="B884" i="12" s="1"/>
  <c r="B885" i="12" s="1"/>
  <c r="B886" i="12" s="1"/>
  <c r="B887" i="12" s="1"/>
  <c r="B888" i="12" s="1"/>
  <c r="B889" i="12" s="1"/>
  <c r="B890" i="12" s="1"/>
  <c r="B891" i="12" s="1"/>
  <c r="B892" i="12" s="1"/>
  <c r="B893" i="12" s="1"/>
  <c r="B894" i="12" s="1"/>
  <c r="B895" i="12" s="1"/>
  <c r="B896" i="12" s="1"/>
  <c r="B897" i="12" s="1"/>
  <c r="B898" i="12" s="1"/>
  <c r="B899" i="12" s="1"/>
  <c r="B900" i="12" s="1"/>
  <c r="B901" i="12" s="1"/>
  <c r="B902" i="12" s="1"/>
  <c r="B903" i="12" s="1"/>
  <c r="B904" i="12" s="1"/>
  <c r="B905" i="12" s="1"/>
  <c r="B906" i="12" s="1"/>
  <c r="B907" i="12" s="1"/>
  <c r="B908" i="12" s="1"/>
  <c r="B909" i="12" s="1"/>
  <c r="B910" i="12" s="1"/>
  <c r="B911" i="12" s="1"/>
  <c r="B912" i="12" s="1"/>
  <c r="B913" i="12" s="1"/>
  <c r="B914" i="12" s="1"/>
  <c r="B915" i="12" s="1"/>
  <c r="B916" i="12" s="1"/>
  <c r="B917" i="12" s="1"/>
  <c r="B918" i="12" s="1"/>
  <c r="B919" i="12" s="1"/>
  <c r="B920" i="12" s="1"/>
  <c r="B921" i="12" s="1"/>
  <c r="B922" i="12" s="1"/>
  <c r="B923" i="12" s="1"/>
  <c r="B924" i="12" s="1"/>
  <c r="B925" i="12" s="1"/>
  <c r="B926" i="12" s="1"/>
  <c r="B927" i="12" s="1"/>
  <c r="B928" i="12" s="1"/>
  <c r="B929" i="12" s="1"/>
  <c r="B930" i="12" s="1"/>
  <c r="B931" i="12" s="1"/>
  <c r="B932" i="12" s="1"/>
  <c r="B933" i="12" s="1"/>
  <c r="B934" i="12" s="1"/>
  <c r="B935" i="12" s="1"/>
  <c r="B936" i="12" s="1"/>
  <c r="B937" i="12" s="1"/>
  <c r="B938" i="12" s="1"/>
  <c r="B939" i="12" s="1"/>
  <c r="B940" i="12" s="1"/>
  <c r="B941" i="12" s="1"/>
  <c r="B942" i="12" s="1"/>
  <c r="B943" i="12" s="1"/>
  <c r="B944" i="12" s="1"/>
  <c r="B945" i="12" s="1"/>
  <c r="B946" i="12" s="1"/>
  <c r="B947" i="12" s="1"/>
  <c r="B948" i="12" s="1"/>
  <c r="B949" i="12" s="1"/>
  <c r="B950" i="12" s="1"/>
  <c r="B951" i="12" s="1"/>
  <c r="B952" i="12" s="1"/>
  <c r="B953" i="12" s="1"/>
  <c r="B954" i="12" s="1"/>
  <c r="B955" i="12" s="1"/>
  <c r="B956" i="12" s="1"/>
  <c r="B957" i="12" s="1"/>
  <c r="B958" i="12" s="1"/>
  <c r="B959" i="12" s="1"/>
  <c r="B960" i="12" s="1"/>
  <c r="B961" i="12" s="1"/>
  <c r="B962" i="12" s="1"/>
  <c r="B963" i="12" s="1"/>
  <c r="B964" i="12" s="1"/>
  <c r="B965" i="12" s="1"/>
  <c r="B966" i="12" s="1"/>
  <c r="B967" i="12" s="1"/>
  <c r="B968" i="12" s="1"/>
  <c r="B969" i="12" s="1"/>
  <c r="B970" i="12" s="1"/>
  <c r="B971" i="12" s="1"/>
  <c r="B972" i="12" s="1"/>
  <c r="B973" i="12" s="1"/>
  <c r="B974" i="12" s="1"/>
  <c r="B975" i="12" s="1"/>
  <c r="B976" i="12" s="1"/>
  <c r="B977" i="12" s="1"/>
  <c r="B978" i="12" s="1"/>
  <c r="B979" i="12" s="1"/>
  <c r="B980" i="12" s="1"/>
  <c r="B981" i="12" s="1"/>
  <c r="B982" i="12" s="1"/>
  <c r="B983" i="12" s="1"/>
  <c r="B984" i="12" s="1"/>
  <c r="B985" i="12" s="1"/>
  <c r="B986" i="12" s="1"/>
  <c r="B987" i="12" s="1"/>
  <c r="B988" i="12" s="1"/>
  <c r="B989" i="12" s="1"/>
  <c r="B990" i="12" s="1"/>
  <c r="B991" i="12" s="1"/>
  <c r="B992" i="12" s="1"/>
  <c r="B993" i="12" s="1"/>
  <c r="B994" i="12" s="1"/>
  <c r="B995" i="12" s="1"/>
  <c r="B996" i="12" s="1"/>
  <c r="B997" i="12" s="1"/>
  <c r="B998" i="12" s="1"/>
  <c r="B999" i="12" s="1"/>
  <c r="B1000" i="12" s="1"/>
  <c r="B1001" i="12" s="1"/>
  <c r="B1002" i="12" s="1"/>
  <c r="B1003" i="12" s="1"/>
  <c r="B1004" i="12" s="1"/>
  <c r="B1005" i="12" s="1"/>
  <c r="B1006" i="12" s="1"/>
  <c r="B1007" i="12" s="1"/>
  <c r="B1008" i="12" s="1"/>
  <c r="B1009" i="12" s="1"/>
  <c r="B1010" i="12" s="1"/>
  <c r="B1011" i="12" s="1"/>
  <c r="B1012" i="12" s="1"/>
  <c r="B1013" i="12" s="1"/>
  <c r="B1014" i="12" s="1"/>
  <c r="B1015" i="12" s="1"/>
  <c r="B1016" i="12" s="1"/>
  <c r="B1017" i="12" s="1"/>
  <c r="B1018" i="12" s="1"/>
  <c r="B1019" i="12" s="1"/>
  <c r="B1020" i="12" s="1"/>
  <c r="B1021" i="12" s="1"/>
  <c r="B1022" i="12" s="1"/>
  <c r="B1023" i="12" s="1"/>
  <c r="B1024" i="12" s="1"/>
  <c r="B1025" i="12" s="1"/>
  <c r="B1026" i="12" s="1"/>
  <c r="B1027" i="12" s="1"/>
  <c r="B1028" i="12" s="1"/>
  <c r="B1029" i="12" s="1"/>
  <c r="B1030" i="12" s="1"/>
  <c r="B1031" i="12" s="1"/>
  <c r="B1032" i="12" s="1"/>
  <c r="B1033" i="12" s="1"/>
  <c r="B1034" i="12" s="1"/>
  <c r="B1035" i="12" s="1"/>
  <c r="B1036" i="12" s="1"/>
  <c r="B1037" i="12" s="1"/>
  <c r="B1038" i="12" s="1"/>
  <c r="B1039" i="12" s="1"/>
  <c r="B1040" i="12" s="1"/>
  <c r="B1041" i="12" s="1"/>
  <c r="B1042" i="12" s="1"/>
  <c r="B1043" i="12" s="1"/>
  <c r="B1044" i="12" s="1"/>
  <c r="B1045" i="12" s="1"/>
  <c r="B1046" i="12" s="1"/>
  <c r="B1047" i="12" s="1"/>
  <c r="B1048" i="12" s="1"/>
  <c r="B1049" i="12" s="1"/>
  <c r="B1050" i="12" s="1"/>
  <c r="B1051" i="12" s="1"/>
  <c r="B1052" i="12" s="1"/>
  <c r="B1053" i="12" s="1"/>
  <c r="B1054" i="12" s="1"/>
  <c r="B1055" i="12" s="1"/>
  <c r="B1056" i="12" s="1"/>
  <c r="B1057" i="12" s="1"/>
  <c r="B1058" i="12" s="1"/>
  <c r="B1059" i="12" s="1"/>
  <c r="B1060" i="12" s="1"/>
  <c r="B1061" i="12" s="1"/>
  <c r="B1062" i="12" s="1"/>
  <c r="B1063" i="12" s="1"/>
  <c r="B1064" i="12" s="1"/>
  <c r="B1065" i="12" s="1"/>
  <c r="B1066" i="12" s="1"/>
  <c r="B1067" i="12" s="1"/>
  <c r="B1068" i="12" s="1"/>
  <c r="B1069" i="12" s="1"/>
  <c r="B1070" i="12" s="1"/>
  <c r="B1071" i="12" s="1"/>
  <c r="B1072" i="12" s="1"/>
  <c r="B1073" i="12" s="1"/>
  <c r="B1074" i="12" s="1"/>
  <c r="B1075" i="12" s="1"/>
  <c r="B1076" i="12" s="1"/>
  <c r="B1077" i="12" s="1"/>
  <c r="B1078" i="12" s="1"/>
  <c r="B1079" i="12" s="1"/>
  <c r="B1080" i="12" s="1"/>
  <c r="B1081" i="12" s="1"/>
  <c r="B1082" i="12" s="1"/>
  <c r="B1083" i="12" s="1"/>
  <c r="B1084" i="12" s="1"/>
  <c r="B1085" i="12" s="1"/>
  <c r="B1086" i="12" s="1"/>
  <c r="B1087" i="12" s="1"/>
  <c r="B1088" i="12" s="1"/>
  <c r="B1089" i="12" s="1"/>
  <c r="B1090" i="12" s="1"/>
  <c r="B1091" i="12" s="1"/>
  <c r="B1092" i="12" s="1"/>
  <c r="B1093" i="12" s="1"/>
  <c r="B1094" i="12" s="1"/>
  <c r="B1095" i="12" s="1"/>
  <c r="B1096" i="12" s="1"/>
  <c r="B1097" i="12" s="1"/>
  <c r="B1098" i="12" s="1"/>
  <c r="B1099" i="12" s="1"/>
  <c r="B1100" i="12" s="1"/>
  <c r="B1101" i="12" s="1"/>
  <c r="B1102" i="12" s="1"/>
  <c r="B1103" i="12" s="1"/>
  <c r="J3" i="12"/>
  <c r="I3" i="12"/>
  <c r="B1510" i="11"/>
  <c r="B1511" i="11" s="1"/>
  <c r="B1512" i="11" s="1"/>
  <c r="B1513" i="11" s="1"/>
  <c r="B1514" i="11" s="1"/>
  <c r="B1515" i="11" s="1"/>
  <c r="B1516" i="11" s="1"/>
  <c r="B1517" i="11" s="1"/>
  <c r="B1518" i="11" s="1"/>
  <c r="B1519" i="11" s="1"/>
  <c r="B1520" i="11" s="1"/>
  <c r="B1521" i="11" s="1"/>
  <c r="B1522" i="11" s="1"/>
  <c r="B1523" i="11" s="1"/>
  <c r="B1524" i="11" s="1"/>
  <c r="B1525" i="11" s="1"/>
  <c r="B1526" i="11" s="1"/>
  <c r="B1527" i="11" s="1"/>
  <c r="B1528" i="11" s="1"/>
  <c r="B1529" i="11" s="1"/>
  <c r="B1530" i="11" s="1"/>
  <c r="B1531" i="11" s="1"/>
  <c r="B1532" i="11" s="1"/>
  <c r="B1533" i="11" s="1"/>
  <c r="B1534" i="11" s="1"/>
  <c r="B1535" i="11" s="1"/>
  <c r="B1536" i="11" s="1"/>
  <c r="B1537" i="11" s="1"/>
  <c r="B1538" i="11" s="1"/>
  <c r="B1539" i="11" s="1"/>
  <c r="B1540" i="11" s="1"/>
  <c r="B1541" i="11" s="1"/>
  <c r="B1542" i="11" s="1"/>
  <c r="B1543" i="11" s="1"/>
  <c r="B1544" i="11" s="1"/>
  <c r="B1545" i="11" s="1"/>
  <c r="B1546" i="11" s="1"/>
  <c r="B1547" i="11" s="1"/>
  <c r="B1548" i="11" s="1"/>
  <c r="B1549" i="11" s="1"/>
  <c r="B1550" i="11" s="1"/>
  <c r="B1551" i="11" s="1"/>
  <c r="B1552" i="11" s="1"/>
  <c r="B1553" i="11" s="1"/>
  <c r="B1554" i="11" s="1"/>
  <c r="B1555" i="11" s="1"/>
  <c r="B1556" i="11" s="1"/>
  <c r="B1557" i="11" s="1"/>
  <c r="B1558" i="11" s="1"/>
  <c r="B1559" i="11" s="1"/>
  <c r="B1560" i="11" s="1"/>
  <c r="B1561" i="11" s="1"/>
  <c r="B1562" i="11" s="1"/>
  <c r="B1563" i="11" s="1"/>
  <c r="B1564" i="11" s="1"/>
  <c r="B1565" i="11" s="1"/>
  <c r="B1567" i="11" s="1"/>
  <c r="B1568" i="11" s="1"/>
  <c r="B1569" i="11" s="1"/>
  <c r="B1570" i="11" s="1"/>
  <c r="B1571" i="11" s="1"/>
  <c r="B1572" i="11" s="1"/>
  <c r="B1573" i="11" s="1"/>
  <c r="B1574" i="11" s="1"/>
  <c r="B1575" i="11" s="1"/>
  <c r="B1576" i="11" s="1"/>
  <c r="B1577" i="11" s="1"/>
  <c r="B1578" i="11" s="1"/>
  <c r="B1579" i="11" s="1"/>
  <c r="B1580" i="11" s="1"/>
  <c r="B1581" i="11" s="1"/>
  <c r="B1582" i="11" s="1"/>
  <c r="B1583" i="11" s="1"/>
  <c r="B1584" i="11" s="1"/>
  <c r="B1585" i="11" s="1"/>
  <c r="B1586" i="11" s="1"/>
  <c r="B1587" i="11" s="1"/>
  <c r="B1588" i="11" s="1"/>
  <c r="B1589" i="11" s="1"/>
  <c r="B1590" i="11" s="1"/>
  <c r="B1591" i="11" s="1"/>
  <c r="B1592" i="11" s="1"/>
  <c r="B1593" i="11" s="1"/>
  <c r="B1594" i="11" s="1"/>
  <c r="B1595" i="11" s="1"/>
  <c r="B1596" i="11" s="1"/>
  <c r="B1597" i="11" s="1"/>
  <c r="B1598" i="11" s="1"/>
  <c r="B1599" i="11" s="1"/>
  <c r="B1600" i="11" s="1"/>
  <c r="B1601" i="11" s="1"/>
  <c r="B1602" i="11" s="1"/>
  <c r="B1603" i="11" s="1"/>
  <c r="B1604" i="11" s="1"/>
  <c r="B1605" i="11" s="1"/>
  <c r="B1606" i="11" s="1"/>
  <c r="B1607" i="11" s="1"/>
  <c r="B1608" i="11" s="1"/>
  <c r="B1609" i="11" s="1"/>
  <c r="B1610" i="11" s="1"/>
  <c r="B1611" i="11" s="1"/>
  <c r="B1612" i="11" s="1"/>
  <c r="B1613" i="11" s="1"/>
  <c r="B1614" i="11" s="1"/>
  <c r="B1615" i="11" s="1"/>
  <c r="B1616" i="11" s="1"/>
  <c r="B1617" i="11" s="1"/>
  <c r="B1618" i="11" s="1"/>
  <c r="B1619" i="11" s="1"/>
  <c r="B1620" i="11" s="1"/>
  <c r="B1621" i="11" s="1"/>
  <c r="B1622" i="11" s="1"/>
  <c r="B1623" i="11" s="1"/>
  <c r="B1624" i="11" s="1"/>
  <c r="B1625" i="11" s="1"/>
  <c r="B1626" i="11" s="1"/>
  <c r="B1627" i="11" s="1"/>
  <c r="B1628" i="11" s="1"/>
  <c r="B1629" i="11" s="1"/>
  <c r="B1630" i="11" s="1"/>
  <c r="B1631" i="11" s="1"/>
  <c r="B1632" i="11" s="1"/>
  <c r="B1633" i="11" s="1"/>
  <c r="B1634" i="11" s="1"/>
  <c r="B1635" i="11" s="1"/>
  <c r="B1636" i="11" s="1"/>
  <c r="B1637" i="11" s="1"/>
  <c r="B1638" i="11" s="1"/>
  <c r="B1639" i="11" s="1"/>
  <c r="B1640" i="11" s="1"/>
  <c r="B1641" i="11" s="1"/>
  <c r="B1642" i="11" s="1"/>
  <c r="B1643" i="11" s="1"/>
  <c r="B1644" i="11" s="1"/>
  <c r="B1645" i="11" s="1"/>
  <c r="B1646" i="11" s="1"/>
  <c r="B1647" i="11" s="1"/>
  <c r="B1648" i="11" s="1"/>
  <c r="B1649" i="11" s="1"/>
  <c r="B1650" i="11" s="1"/>
  <c r="B1651" i="11" s="1"/>
  <c r="B1652" i="11" s="1"/>
  <c r="B1653" i="11" s="1"/>
  <c r="B1654" i="11" s="1"/>
  <c r="B1655" i="11" s="1"/>
  <c r="B1656" i="11" s="1"/>
  <c r="B1657" i="11" s="1"/>
  <c r="B1658" i="11" s="1"/>
  <c r="B1659" i="11" s="1"/>
  <c r="B1660" i="11" s="1"/>
  <c r="B1661" i="11" s="1"/>
  <c r="B1662" i="11" s="1"/>
  <c r="B1663" i="11" s="1"/>
  <c r="B1664" i="11" s="1"/>
  <c r="B1665" i="11" s="1"/>
  <c r="B1666" i="11" s="1"/>
  <c r="B1667" i="11" s="1"/>
  <c r="B1668" i="11" s="1"/>
  <c r="B1669" i="11" s="1"/>
  <c r="B1670" i="11" s="1"/>
  <c r="B1671" i="11" s="1"/>
  <c r="B1672" i="11" s="1"/>
  <c r="B1673" i="11" s="1"/>
  <c r="B1674" i="11" s="1"/>
  <c r="B1675" i="11" s="1"/>
  <c r="B1676" i="11" l="1"/>
  <c r="B1677" i="11" s="1"/>
  <c r="B1678" i="11" s="1"/>
  <c r="B1679" i="11" s="1"/>
  <c r="B1680" i="11" s="1"/>
  <c r="B1681" i="11" s="1"/>
  <c r="B1682" i="11" s="1"/>
  <c r="B1683" i="11" s="1"/>
  <c r="B1684" i="11" s="1"/>
  <c r="B1685" i="11" s="1"/>
  <c r="B1686" i="11" s="1"/>
  <c r="B1687" i="11" s="1"/>
  <c r="B1688" i="11" s="1"/>
  <c r="B1689" i="11" s="1"/>
  <c r="B1690" i="11" s="1"/>
  <c r="B1691" i="11" s="1"/>
  <c r="B1692" i="11" s="1"/>
  <c r="B1693" i="11" s="1"/>
  <c r="B1694" i="11" s="1"/>
  <c r="B1695" i="11" s="1"/>
  <c r="B1696" i="11" s="1"/>
  <c r="B1697" i="11" s="1"/>
  <c r="B1698" i="11" s="1"/>
  <c r="B1699" i="11" s="1"/>
  <c r="B1700" i="11" s="1"/>
  <c r="B1701" i="11" s="1"/>
  <c r="B1702" i="11" s="1"/>
  <c r="B1703" i="11" s="1"/>
  <c r="B1704" i="11" s="1"/>
  <c r="B1705" i="11" s="1"/>
  <c r="B1706" i="11" s="1"/>
  <c r="B1707" i="11" s="1"/>
  <c r="B1708" i="11" s="1"/>
  <c r="B1709" i="11" s="1"/>
  <c r="B1710" i="11" s="1"/>
  <c r="B1711" i="11" s="1"/>
  <c r="B1712" i="11" s="1"/>
  <c r="B1713" i="11" s="1"/>
  <c r="B1714" i="11" s="1"/>
  <c r="B1715" i="11" s="1"/>
  <c r="B1716" i="11" s="1"/>
  <c r="B1717" i="11" s="1"/>
  <c r="B1718" i="11" s="1"/>
  <c r="B1719" i="11" s="1"/>
  <c r="B1720" i="11" s="1"/>
  <c r="B1721" i="11" s="1"/>
  <c r="B1722" i="11" s="1"/>
  <c r="B1723" i="11" s="1"/>
  <c r="B1724" i="11" s="1"/>
  <c r="B1725" i="11" s="1"/>
  <c r="B1726" i="11" s="1"/>
  <c r="B1727" i="11" s="1"/>
  <c r="B1728" i="11" s="1"/>
  <c r="B1729" i="11" s="1"/>
  <c r="B1730" i="11" s="1"/>
  <c r="B1731" i="11" s="1"/>
  <c r="B1732" i="11" s="1"/>
  <c r="B1733" i="11" s="1"/>
  <c r="B1734" i="11" s="1"/>
  <c r="B1735" i="11" s="1"/>
  <c r="B1736" i="11" s="1"/>
  <c r="B1737" i="11" s="1"/>
  <c r="B1738" i="11" s="1"/>
  <c r="B1739" i="11" s="1"/>
  <c r="B1740" i="11" s="1"/>
  <c r="B1741" i="11" s="1"/>
  <c r="B1742" i="11" s="1"/>
  <c r="B1743" i="11" s="1"/>
  <c r="B1744" i="11" s="1"/>
  <c r="B1745" i="11" s="1"/>
  <c r="B1746" i="11" s="1"/>
  <c r="B1747" i="11" s="1"/>
  <c r="B1748" i="11" s="1"/>
  <c r="B1749" i="11" s="1"/>
  <c r="B1750" i="11" s="1"/>
  <c r="B1751" i="11" s="1"/>
  <c r="B1752" i="11" s="1"/>
  <c r="B1753" i="11" s="1"/>
  <c r="B1754" i="11" s="1"/>
  <c r="B1755" i="11" s="1"/>
  <c r="B1756" i="11" s="1"/>
  <c r="B1757" i="11" s="1"/>
  <c r="B1758" i="11" s="1"/>
  <c r="B1759" i="11" s="1"/>
  <c r="B1760" i="11" s="1"/>
  <c r="B1761" i="11" s="1"/>
  <c r="B1762" i="11" s="1"/>
  <c r="B1763" i="11" s="1"/>
  <c r="B1764" i="11" s="1"/>
  <c r="B1765" i="11" s="1"/>
  <c r="B1766" i="11" s="1"/>
  <c r="B1767" i="11" s="1"/>
  <c r="B1768" i="11" s="1"/>
  <c r="B1769" i="11" s="1"/>
  <c r="B1770" i="11" s="1"/>
  <c r="B1771" i="11" s="1"/>
  <c r="B1772" i="11" s="1"/>
  <c r="B1773" i="11" s="1"/>
  <c r="B1774" i="11" s="1"/>
  <c r="B1775" i="11" s="1"/>
  <c r="B1776" i="11" s="1"/>
  <c r="B1777" i="11" s="1"/>
  <c r="B1778" i="11" s="1"/>
  <c r="B1779" i="11" s="1"/>
  <c r="B1780" i="11" s="1"/>
  <c r="B1781" i="11" s="1"/>
  <c r="B1782" i="11" s="1"/>
  <c r="B1783" i="11" s="1"/>
  <c r="B1784" i="11" s="1"/>
  <c r="B1785" i="11" s="1"/>
  <c r="B1786" i="11" s="1"/>
  <c r="B1787" i="11" s="1"/>
  <c r="B1788" i="11" s="1"/>
  <c r="B1789" i="11" s="1"/>
  <c r="B1790" i="11" s="1"/>
  <c r="B1791" i="11" s="1"/>
  <c r="B1792" i="11" s="1"/>
  <c r="B1793" i="11" s="1"/>
  <c r="B1794" i="11" s="1"/>
  <c r="B1795" i="11" s="1"/>
  <c r="B1796" i="11" s="1"/>
  <c r="B1797" i="11" s="1"/>
  <c r="B1798" i="11" s="1"/>
  <c r="B1799" i="11" s="1"/>
  <c r="B1800" i="11" s="1"/>
  <c r="B1801" i="11" s="1"/>
  <c r="B1802" i="11" s="1"/>
  <c r="B1803" i="11" s="1"/>
  <c r="B1804" i="11" s="1"/>
  <c r="B1805" i="11" s="1"/>
  <c r="B1806" i="11" s="1"/>
  <c r="B1807" i="11" s="1"/>
  <c r="B1808" i="11" s="1"/>
  <c r="B1809" i="11" s="1"/>
  <c r="B1810" i="11" s="1"/>
  <c r="B1811" i="11" s="1"/>
  <c r="B1812" i="11" s="1"/>
  <c r="B1813" i="11" s="1"/>
  <c r="B1814" i="11" s="1"/>
  <c r="B1815" i="11" s="1"/>
  <c r="B1816" i="11" s="1"/>
  <c r="B1817" i="11" s="1"/>
  <c r="B1818" i="11" s="1"/>
  <c r="B1819" i="11" s="1"/>
  <c r="B1820" i="11" s="1"/>
  <c r="B1821" i="11" s="1"/>
  <c r="B1822" i="11" s="1"/>
  <c r="B1823" i="11" s="1"/>
  <c r="B1824" i="11" s="1"/>
  <c r="B1825" i="11" s="1"/>
  <c r="B1826" i="11" s="1"/>
  <c r="B1827" i="11" s="1"/>
  <c r="B1828" i="11" s="1"/>
  <c r="B1829" i="11" s="1"/>
  <c r="B1830" i="11" s="1"/>
  <c r="B1831" i="11" s="1"/>
  <c r="B1832" i="11" s="1"/>
  <c r="B1833" i="11" s="1"/>
  <c r="B1834" i="11" s="1"/>
  <c r="B1835" i="11" s="1"/>
  <c r="B1836" i="11" s="1"/>
  <c r="B1837" i="11" s="1"/>
  <c r="B1838" i="11" s="1"/>
  <c r="B1839" i="11" s="1"/>
  <c r="B1840" i="11" s="1"/>
  <c r="B1841" i="11" s="1"/>
  <c r="B1842" i="11" s="1"/>
  <c r="B1843" i="11" s="1"/>
  <c r="B1844" i="11" s="1"/>
  <c r="B1845" i="11" s="1"/>
  <c r="B1846" i="11" s="1"/>
  <c r="B1847" i="11" s="1"/>
  <c r="B1848" i="11" s="1"/>
  <c r="B1849" i="11" s="1"/>
  <c r="B1850" i="11" s="1"/>
  <c r="B1851" i="11" s="1"/>
  <c r="B1852" i="11" s="1"/>
  <c r="B1853" i="11" s="1"/>
  <c r="B1854" i="11" s="1"/>
  <c r="B1855" i="11" s="1"/>
  <c r="B1856" i="11" s="1"/>
  <c r="B1857" i="11" s="1"/>
  <c r="B1858" i="11" s="1"/>
  <c r="B1859" i="11" s="1"/>
  <c r="B1860" i="11" s="1"/>
  <c r="B1861" i="11" s="1"/>
  <c r="B1862" i="11" s="1"/>
  <c r="B1863" i="11" s="1"/>
  <c r="B1864" i="11" s="1"/>
  <c r="B1865" i="11" s="1"/>
  <c r="B1866" i="11" s="1"/>
  <c r="B1867" i="11" s="1"/>
  <c r="B1868" i="11" s="1"/>
  <c r="B1869" i="11" s="1"/>
  <c r="B1870" i="11" s="1"/>
  <c r="B1871" i="11" s="1"/>
  <c r="B1872" i="11" s="1"/>
  <c r="B1873" i="11" s="1"/>
  <c r="B1874" i="11" s="1"/>
  <c r="B1875" i="11" s="1"/>
  <c r="B1876" i="11" s="1"/>
  <c r="B1877" i="11" s="1"/>
  <c r="B1878" i="11" s="1"/>
  <c r="B1879" i="11" s="1"/>
  <c r="B1880" i="11" s="1"/>
  <c r="B1881" i="11" s="1"/>
  <c r="B1882" i="11" s="1"/>
  <c r="B1883" i="11" s="1"/>
  <c r="B1884" i="11" s="1"/>
  <c r="B1885" i="11" s="1"/>
  <c r="B1886" i="11" s="1"/>
  <c r="B1887" i="11" s="1"/>
  <c r="B1888" i="11" s="1"/>
  <c r="B1889" i="11" s="1"/>
  <c r="B1890" i="11" s="1"/>
  <c r="B1891" i="11" s="1"/>
  <c r="B1892" i="11" s="1"/>
  <c r="B1893" i="11" s="1"/>
  <c r="B1894" i="11" s="1"/>
  <c r="B1895" i="11" s="1"/>
  <c r="B1896" i="11" s="1"/>
  <c r="B1897" i="11" s="1"/>
  <c r="B1898" i="11" s="1"/>
  <c r="B1899" i="11" s="1"/>
  <c r="B1900" i="11" s="1"/>
  <c r="B1901" i="11" s="1"/>
  <c r="B1902" i="11" s="1"/>
  <c r="B1903" i="11" s="1"/>
  <c r="B1904" i="11" s="1"/>
  <c r="B1905" i="11" s="1"/>
  <c r="B1906" i="11" s="1"/>
  <c r="B1907" i="11" s="1"/>
  <c r="B1908" i="11" s="1"/>
  <c r="B1909" i="11" s="1"/>
  <c r="B1910" i="11" s="1"/>
  <c r="B1911" i="11" s="1"/>
  <c r="B1912" i="11" s="1"/>
  <c r="B1913" i="11" s="1"/>
  <c r="B1914" i="11" s="1"/>
  <c r="B1915" i="11" s="1"/>
  <c r="B1916" i="11" s="1"/>
  <c r="B1917" i="11" s="1"/>
  <c r="B1918" i="11" s="1"/>
  <c r="B1919" i="11" s="1"/>
  <c r="B1920" i="11" s="1"/>
  <c r="B1921" i="11" s="1"/>
  <c r="B1922" i="11" s="1"/>
  <c r="B1923" i="11" s="1"/>
  <c r="B1924" i="11" s="1"/>
  <c r="B1925" i="11" s="1"/>
  <c r="B1926" i="11" s="1"/>
  <c r="B1927" i="11" s="1"/>
  <c r="B1928" i="11" s="1"/>
  <c r="B1929" i="11" s="1"/>
  <c r="B1930" i="11" s="1"/>
  <c r="B1931" i="11" s="1"/>
  <c r="B1932" i="11" s="1"/>
  <c r="B1933" i="11" s="1"/>
  <c r="B1934" i="11" s="1"/>
  <c r="B1935" i="11" s="1"/>
  <c r="B1936" i="11" s="1"/>
  <c r="B1937" i="11" s="1"/>
  <c r="B1938" i="11" s="1"/>
  <c r="B1939" i="11" s="1"/>
  <c r="B1940" i="11" s="1"/>
  <c r="B1941" i="11" s="1"/>
  <c r="B1942" i="11" s="1"/>
  <c r="B1943" i="11" s="1"/>
  <c r="B1944" i="11" s="1"/>
  <c r="B1945" i="11" s="1"/>
  <c r="B1946" i="11" s="1"/>
  <c r="B1947" i="11" s="1"/>
  <c r="B1948" i="11" s="1"/>
  <c r="B1949" i="11" s="1"/>
  <c r="B1950" i="11" s="1"/>
  <c r="B1951" i="11" s="1"/>
  <c r="B1952" i="11" s="1"/>
  <c r="B1953" i="11" s="1"/>
  <c r="B1954" i="11" s="1"/>
  <c r="B1955" i="11" s="1"/>
  <c r="B1956" i="11" s="1"/>
  <c r="B1957" i="11" s="1"/>
  <c r="B1958" i="11" s="1"/>
  <c r="B1959" i="11" s="1"/>
  <c r="B1960" i="11" s="1"/>
  <c r="B1961" i="11" s="1"/>
  <c r="B1962" i="11" s="1"/>
  <c r="B1963" i="11" s="1"/>
  <c r="B1964" i="11" s="1"/>
  <c r="B1965" i="11" s="1"/>
  <c r="B1966" i="11" s="1"/>
  <c r="B1967" i="11" s="1"/>
  <c r="B1968" i="11" s="1"/>
  <c r="B1969" i="11" s="1"/>
  <c r="B1970" i="11" s="1"/>
  <c r="B1971" i="11" s="1"/>
  <c r="B1972" i="11" s="1"/>
  <c r="B1973" i="11" s="1"/>
  <c r="B1974" i="11" s="1"/>
  <c r="B1975" i="11" s="1"/>
  <c r="B1976" i="11" s="1"/>
  <c r="B1977" i="11" s="1"/>
  <c r="B1978" i="11" s="1"/>
  <c r="B1979" i="11" s="1"/>
  <c r="B1980" i="11" s="1"/>
  <c r="B1981" i="11" s="1"/>
  <c r="B1982" i="11" s="1"/>
  <c r="B1983" i="11" s="1"/>
  <c r="B1984" i="11" s="1"/>
  <c r="B1985" i="11" s="1"/>
  <c r="B1986" i="11" s="1"/>
  <c r="B1987" i="11" s="1"/>
  <c r="B1988" i="11" s="1"/>
  <c r="B1989" i="11" s="1"/>
  <c r="B1990" i="11" s="1"/>
  <c r="B1991" i="11" s="1"/>
  <c r="B1992" i="11" s="1"/>
  <c r="B1993" i="11" s="1"/>
  <c r="B1994" i="11" s="1"/>
  <c r="B1995" i="11" s="1"/>
  <c r="B1996" i="11" s="1"/>
  <c r="B1997" i="11" s="1"/>
  <c r="B1998" i="11" s="1"/>
  <c r="B1999" i="11" s="1"/>
  <c r="B2000" i="11" s="1"/>
  <c r="B2001" i="11" s="1"/>
  <c r="B2002" i="11" s="1"/>
  <c r="B2003" i="11" s="1"/>
  <c r="B2004" i="11" s="1"/>
  <c r="B2005" i="11" s="1"/>
  <c r="B2006" i="11" s="1"/>
  <c r="B2007" i="11" s="1"/>
  <c r="B2008" i="11" s="1"/>
  <c r="B2009" i="11" s="1"/>
  <c r="B2010" i="11" s="1"/>
  <c r="B2011" i="11" s="1"/>
  <c r="B2012" i="11" s="1"/>
  <c r="B2013" i="11" s="1"/>
  <c r="B2014" i="11" s="1"/>
  <c r="B2015" i="11" s="1"/>
  <c r="B2016" i="11" s="1"/>
  <c r="B2017" i="11" s="1"/>
  <c r="B2018" i="11" s="1"/>
  <c r="B2019" i="11" s="1"/>
  <c r="B2020" i="11" s="1"/>
  <c r="B2021" i="11" s="1"/>
  <c r="B2022" i="11" s="1"/>
  <c r="B2023" i="11" s="1"/>
  <c r="B2024" i="11" s="1"/>
  <c r="B2025" i="11" s="1"/>
  <c r="B2026" i="11" s="1"/>
  <c r="B2027" i="11" s="1"/>
  <c r="B2028" i="11" s="1"/>
  <c r="B2029" i="11" s="1"/>
  <c r="B2030" i="11" s="1"/>
  <c r="B2031" i="11" s="1"/>
  <c r="B2032" i="11" s="1"/>
  <c r="B2033" i="11" s="1"/>
  <c r="B2034" i="11" s="1"/>
  <c r="B2035" i="11" s="1"/>
  <c r="B2036" i="11" s="1"/>
  <c r="B2037" i="11" s="1"/>
  <c r="B2038" i="11" s="1"/>
  <c r="B2039" i="11" s="1"/>
  <c r="B2040" i="11" s="1"/>
  <c r="B2041" i="11" s="1"/>
  <c r="B2042" i="11" s="1"/>
  <c r="B2043" i="11" s="1"/>
  <c r="B2044" i="11" s="1"/>
  <c r="B2045" i="11" s="1"/>
  <c r="B2046" i="11" s="1"/>
  <c r="B2047" i="11" s="1"/>
  <c r="B2048" i="11" s="1"/>
  <c r="B2049" i="11" s="1"/>
  <c r="B2050" i="11" s="1"/>
  <c r="B2051" i="11" s="1"/>
  <c r="B2052" i="11" s="1"/>
  <c r="B2053" i="11" s="1"/>
  <c r="B2054" i="11" s="1"/>
  <c r="B2055" i="11" s="1"/>
  <c r="B2056" i="11" s="1"/>
  <c r="B2057" i="11" s="1"/>
  <c r="B2058" i="11" s="1"/>
  <c r="B2059" i="11" s="1"/>
  <c r="B2060" i="11" s="1"/>
  <c r="B2061" i="11" s="1"/>
  <c r="B2062" i="11" s="1"/>
  <c r="B2063" i="11" s="1"/>
  <c r="B2064" i="11" s="1"/>
  <c r="B2065" i="11" s="1"/>
  <c r="B2066" i="11" s="1"/>
  <c r="B2067" i="11" s="1"/>
  <c r="B2068" i="11" s="1"/>
  <c r="B2069" i="11" s="1"/>
  <c r="B2070" i="11" s="1"/>
  <c r="B2071" i="11" s="1"/>
  <c r="B2072" i="11" s="1"/>
  <c r="B2073" i="11" s="1"/>
  <c r="B2074" i="11" s="1"/>
  <c r="B2075" i="11" s="1"/>
  <c r="B2076" i="11" s="1"/>
  <c r="B2077" i="11" s="1"/>
  <c r="B2078" i="11" s="1"/>
  <c r="B2079" i="11" s="1"/>
  <c r="B2080" i="11" s="1"/>
  <c r="B2081" i="11" s="1"/>
  <c r="B2082" i="11" s="1"/>
  <c r="B2083" i="11" s="1"/>
  <c r="B2084" i="11" s="1"/>
  <c r="B2085" i="11" s="1"/>
  <c r="B2086" i="11" s="1"/>
  <c r="B2087" i="11" s="1"/>
  <c r="B2088" i="11" s="1"/>
  <c r="B2089" i="11" s="1"/>
  <c r="B2090" i="11" s="1"/>
  <c r="B2091" i="11" s="1"/>
  <c r="B2092" i="11" s="1"/>
  <c r="B2093" i="11" s="1"/>
  <c r="B2094" i="11" s="1"/>
  <c r="B2095" i="11" s="1"/>
  <c r="B2096" i="11" s="1"/>
  <c r="B2097" i="11" s="1"/>
  <c r="B2098" i="11" s="1"/>
  <c r="B2099" i="11" s="1"/>
  <c r="B2100" i="11" s="1"/>
  <c r="B2101" i="11" s="1"/>
  <c r="B2102" i="11" s="1"/>
  <c r="B2103" i="11" s="1"/>
  <c r="B2104" i="11" s="1"/>
  <c r="B2105" i="11" s="1"/>
  <c r="B2106" i="11" s="1"/>
  <c r="B2107" i="11" s="1"/>
  <c r="B2108" i="11" s="1"/>
  <c r="B2109" i="11" s="1"/>
  <c r="B2110" i="11" s="1"/>
  <c r="B2111" i="11" s="1"/>
  <c r="B2112" i="11" s="1"/>
  <c r="B2113" i="11" s="1"/>
  <c r="B2114" i="11" s="1"/>
  <c r="B2115" i="11" s="1"/>
  <c r="B2116" i="11" s="1"/>
  <c r="B2117" i="11" s="1"/>
  <c r="B2118" i="11" s="1"/>
  <c r="B2119" i="11" s="1"/>
  <c r="B2120" i="11" s="1"/>
  <c r="B2121" i="11" s="1"/>
  <c r="B2122" i="11" s="1"/>
  <c r="B2123" i="11" s="1"/>
  <c r="B2124" i="11" s="1"/>
  <c r="B2125" i="11" s="1"/>
  <c r="B2126" i="11" s="1"/>
  <c r="B2127" i="11" s="1"/>
  <c r="B2128" i="11" s="1"/>
  <c r="B2129" i="11" s="1"/>
  <c r="B2130" i="11" s="1"/>
  <c r="B2131" i="11" s="1"/>
  <c r="B2132" i="11" s="1"/>
  <c r="B2133" i="11" s="1"/>
  <c r="B2134" i="11" s="1"/>
  <c r="B2135" i="11" s="1"/>
  <c r="B2136" i="11" s="1"/>
  <c r="B2137" i="11" s="1"/>
  <c r="B2138" i="11" s="1"/>
  <c r="B2139" i="11" s="1"/>
  <c r="B2140" i="11" s="1"/>
  <c r="B2141" i="11" s="1"/>
  <c r="B2142" i="11" s="1"/>
  <c r="B2143" i="11" s="1"/>
  <c r="B2144" i="11" s="1"/>
  <c r="B2145" i="11" s="1"/>
  <c r="B2146" i="11" s="1"/>
  <c r="B2147" i="11" s="1"/>
  <c r="B2148" i="11" s="1"/>
  <c r="B2149" i="11" s="1"/>
  <c r="B2150" i="11" s="1"/>
  <c r="B2151" i="11" s="1"/>
  <c r="B2152" i="11" s="1"/>
  <c r="B2153" i="11" s="1"/>
  <c r="B2154" i="11" s="1"/>
  <c r="B2155" i="11" s="1"/>
  <c r="B2156" i="11" s="1"/>
  <c r="B2157" i="11" s="1"/>
  <c r="B2158" i="11" s="1"/>
  <c r="B2159" i="11" s="1"/>
  <c r="B2160" i="11" s="1"/>
  <c r="B2161" i="11" s="1"/>
  <c r="B2162" i="11" s="1"/>
  <c r="B2163" i="11" s="1"/>
  <c r="B2164" i="11" s="1"/>
  <c r="B2165" i="11" s="1"/>
  <c r="B2166" i="11" s="1"/>
  <c r="B2167" i="11" s="1"/>
  <c r="B2168" i="11" s="1"/>
  <c r="B2169" i="11" s="1"/>
  <c r="B2170" i="11" s="1"/>
  <c r="B2171" i="11" s="1"/>
  <c r="B2172" i="11" s="1"/>
  <c r="B2173" i="11" s="1"/>
  <c r="B2174" i="11" s="1"/>
  <c r="B2175" i="11" s="1"/>
  <c r="B2176" i="11" s="1"/>
  <c r="B2177" i="11" s="1"/>
  <c r="B2178" i="11" s="1"/>
  <c r="B2179" i="11" s="1"/>
  <c r="B2180" i="11" s="1"/>
  <c r="B2181" i="11" s="1"/>
  <c r="B2182" i="11" s="1"/>
  <c r="B2183" i="11" s="1"/>
  <c r="B2184" i="11" s="1"/>
  <c r="B2185" i="11" s="1"/>
  <c r="B2186" i="11" s="1"/>
  <c r="B2187" i="11" s="1"/>
  <c r="B2188" i="11" s="1"/>
  <c r="B2189" i="11" s="1"/>
  <c r="B2190" i="11" s="1"/>
  <c r="B2191" i="11" s="1"/>
  <c r="B2192" i="11" s="1"/>
  <c r="B2193" i="11" s="1"/>
  <c r="B2194" i="11" s="1"/>
  <c r="B2195" i="11" s="1"/>
  <c r="B2196" i="11" s="1"/>
  <c r="B2197" i="11" s="1"/>
  <c r="B2198" i="11" s="1"/>
  <c r="B2199" i="11" s="1"/>
  <c r="B2200" i="11" s="1"/>
  <c r="B2201" i="11" s="1"/>
  <c r="B2202" i="11" s="1"/>
  <c r="B2203" i="11" s="1"/>
  <c r="B2204" i="11" s="1"/>
  <c r="B2205" i="11" s="1"/>
  <c r="B2206" i="11" s="1"/>
  <c r="B2207" i="11" s="1"/>
  <c r="B2208" i="11" s="1"/>
  <c r="B2209" i="11" s="1"/>
  <c r="B2210" i="11" s="1"/>
  <c r="B2211" i="11" s="1"/>
  <c r="B2212" i="11" s="1"/>
  <c r="B2213" i="11" s="1"/>
  <c r="J307" i="14"/>
  <c r="J418" i="14" s="1"/>
  <c r="X10" i="14" l="1"/>
  <c r="Y9" i="14" s="1"/>
  <c r="J420" i="14"/>
  <c r="K420" i="14" s="1"/>
  <c r="Z9" i="14" s="1"/>
  <c r="J4" i="12" l="1"/>
  <c r="I39" i="13" l="1"/>
  <c r="H39" i="13"/>
  <c r="H45" i="13" s="1"/>
  <c r="G39" i="13"/>
  <c r="G45" i="13" s="1"/>
  <c r="F39" i="13"/>
  <c r="F45" i="13" s="1"/>
  <c r="Q12" i="13"/>
  <c r="P12" i="13"/>
  <c r="O12" i="13"/>
  <c r="N12" i="13"/>
  <c r="M12" i="13"/>
  <c r="L12" i="13"/>
  <c r="K12" i="13"/>
  <c r="Q11" i="13"/>
  <c r="P11" i="13"/>
  <c r="O11" i="13"/>
  <c r="N11" i="13"/>
  <c r="M11" i="13"/>
  <c r="L11" i="13"/>
  <c r="K11" i="13"/>
  <c r="Q10" i="13"/>
  <c r="P10" i="13"/>
  <c r="O10" i="13"/>
  <c r="N10" i="13"/>
  <c r="M10" i="13"/>
  <c r="L10" i="13"/>
  <c r="K10" i="13"/>
  <c r="Q9" i="13"/>
  <c r="P9" i="13"/>
  <c r="O9" i="13"/>
  <c r="N9" i="13"/>
  <c r="M9" i="13"/>
  <c r="L9" i="13"/>
  <c r="K9" i="13"/>
  <c r="Q8" i="13"/>
  <c r="P8" i="13"/>
  <c r="O8" i="13"/>
  <c r="N8" i="13"/>
  <c r="M8" i="13"/>
  <c r="L8" i="13"/>
  <c r="K8" i="13"/>
  <c r="B8" i="13" a="1"/>
  <c r="N39" i="13" l="1"/>
  <c r="L39" i="13"/>
  <c r="P39" i="13"/>
  <c r="K39" i="13"/>
  <c r="M39" i="13"/>
  <c r="O39" i="13"/>
  <c r="Q39" i="13"/>
  <c r="B8" i="13"/>
  <c r="M1109" i="8" l="1"/>
  <c r="AX1109" i="8"/>
  <c r="AW1109" i="8"/>
  <c r="AV1109" i="8"/>
  <c r="AU1109" i="8"/>
  <c r="AS1109" i="8"/>
  <c r="AR1109" i="8"/>
  <c r="AT1109" i="8" l="1"/>
  <c r="J1109" i="11" l="1"/>
  <c r="I1109" i="11" l="1"/>
  <c r="K1109" i="11" l="1"/>
  <c r="H1109" i="11" l="1"/>
  <c r="H2214" i="11" l="1"/>
  <c r="I2214" i="11"/>
  <c r="J2214" i="11" l="1"/>
  <c r="K2214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<sst xmlns="http://schemas.openxmlformats.org/spreadsheetml/2006/main" count="1077" uniqueCount="165">
  <si>
    <t>ITEM</t>
  </si>
  <si>
    <t>DESCRIPCION</t>
  </si>
  <si>
    <t>CANT</t>
  </si>
  <si>
    <t>Item</t>
  </si>
  <si>
    <t>ITEMS</t>
  </si>
  <si>
    <t>MEDIA ARITMETICA</t>
  </si>
  <si>
    <t xml:space="preserve"> (APLICABLE A VARIACIONES PROMEDIO DE DATOS ENTRE EL 0% Y EL 10%)</t>
  </si>
  <si>
    <t>MEDIA GEOMETRICA</t>
  </si>
  <si>
    <t>MEDIA ARMONICA (APLICABLE A VARIACIONES PROMEDIO DE DATOS SUPERIORES AL 40%)</t>
  </si>
  <si>
    <t>PRECIO UNITARIO OFICIAL ESTIMADO DE ACUERDO CON LOS CRITERIOS PARA APLICAR LA MEDIA</t>
  </si>
  <si>
    <t xml:space="preserve">IVA </t>
  </si>
  <si>
    <t>Mediana</t>
  </si>
  <si>
    <t>Descripcion</t>
  </si>
  <si>
    <t>Especificaciones Tecnicas</t>
  </si>
  <si>
    <t>Cant</t>
  </si>
  <si>
    <t>Valor Unitario</t>
  </si>
  <si>
    <t>Media Aritmetica</t>
  </si>
  <si>
    <t>Desviacion Estandar</t>
  </si>
  <si>
    <t>Media Geometrica</t>
  </si>
  <si>
    <t>Media Armonica</t>
  </si>
  <si>
    <t>Min</t>
  </si>
  <si>
    <t>Max</t>
  </si>
  <si>
    <t>Cotización 1</t>
  </si>
  <si>
    <t>Cotización 2</t>
  </si>
  <si>
    <t>Cotización 3</t>
  </si>
  <si>
    <t>Cotización 4</t>
  </si>
  <si>
    <t>Cotización 5</t>
  </si>
  <si>
    <t>% de variación promedio por Ítem</t>
  </si>
  <si>
    <t>TOTAL</t>
  </si>
  <si>
    <t>UNIVERSIDAD MILITAR</t>
  </si>
  <si>
    <t>VALOR UNITARIO ANTES DE IVA</t>
  </si>
  <si>
    <t>ESTUDIO DE MERCADO</t>
  </si>
  <si>
    <t>PRESUPUESTO OFICIAL ESTIMADO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</si>
  <si>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REALIZAR, DESARROLLAR Y EJECUTAR LA INTERVENTORÍA TÉCNICA, JURÍDICA, ADMINISTRATIVA, FINANCIERA Y CONTABLE, EN REPRESENTACIÓN DE LA SECRETARÍA DE SALUD DEL DEPARTAMENTO DE CUNDINAMARCA COMO ENTIDAD CONTRATANTE DEL “CONTRATO DE CONCESIÓN NO. 002 DE 2003” CELEBRADO ENTRE LA SECRETARÍA DE SALUD Y LA UNIÓN TEMPORAL HOSPITAL CARDIOVASCULAR DEL NIÑO DE CUNDINAMARCA.</t>
    </r>
  </si>
  <si>
    <t>MR Y CIA SAS</t>
  </si>
  <si>
    <t>LABCARE DE COLOMBIA SAS</t>
  </si>
  <si>
    <t>ACG CALIDAD SAS</t>
  </si>
  <si>
    <t xml:space="preserve">Control de calidad externo microbiologico para análisis cualitativo de  Coliformes totales, Coliformes fecales y E coli AGUA PARA  CONSUMO HUMANO </t>
  </si>
  <si>
    <r>
      <t>Control de calidad externo microbiológico cualitativo para lácteos (Detección de Escherichia coli O157 (non- toxigenic strain); Listeria species; Listeria monocytogenes; Salmonella species Identification of Listeria species )</t>
    </r>
    <r>
      <rPr>
        <sz val="10"/>
        <color rgb="FF000000"/>
        <rFont val="Arial Narrow"/>
        <family val="2"/>
      </rPr>
      <t xml:space="preserve">. </t>
    </r>
  </si>
  <si>
    <t>Control de calidad Microbiología de Aguas.  Matriz agua envasada NMP/ 100 ml Coliformes totales, NMP/100 ml E. coli y NMP/100 ml Pseudomonas aeruginosa.</t>
  </si>
  <si>
    <t>num</t>
  </si>
  <si>
    <t>SI</t>
  </si>
  <si>
    <t>IVA</t>
  </si>
  <si>
    <t>NO</t>
  </si>
  <si>
    <t># DE UNIDADES</t>
  </si>
  <si>
    <t>UNIDAD DE MEDIDA</t>
  </si>
  <si>
    <t>IVA INDIVIDUAL</t>
  </si>
  <si>
    <t>COTIZACIONES</t>
  </si>
  <si>
    <t>OBJETO</t>
  </si>
  <si>
    <t>DATOS</t>
  </si>
  <si>
    <t xml:space="preserve"> COTIZACION 1</t>
  </si>
  <si>
    <t xml:space="preserve"> COTIZACION 2</t>
  </si>
  <si>
    <t xml:space="preserve"> COTIZACION 3</t>
  </si>
  <si>
    <t xml:space="preserve"> COTIZACION 4</t>
  </si>
  <si>
    <t xml:space="preserve"> COTIZACION 5</t>
  </si>
  <si>
    <t xml:space="preserve"> COTIZACION 6</t>
  </si>
  <si>
    <t xml:space="preserve"> COTIZACION 17</t>
  </si>
  <si>
    <t xml:space="preserve"> COTIZACION 7</t>
  </si>
  <si>
    <t xml:space="preserve"> COTIZACION 8</t>
  </si>
  <si>
    <t xml:space="preserve"> COTIZACION 9</t>
  </si>
  <si>
    <t xml:space="preserve"> COTIZACION 10</t>
  </si>
  <si>
    <t xml:space="preserve"> COTIZACION 11</t>
  </si>
  <si>
    <t xml:space="preserve"> COTIZACION 12</t>
  </si>
  <si>
    <t xml:space="preserve"> COTIZACION 13</t>
  </si>
  <si>
    <t xml:space="preserve"> COTIZACION 14</t>
  </si>
  <si>
    <t xml:space="preserve"> COTIZACION 15</t>
  </si>
  <si>
    <t xml:space="preserve"> COTIZACION 16</t>
  </si>
  <si>
    <t xml:space="preserve"> COTIZACION 18</t>
  </si>
  <si>
    <t xml:space="preserve"> COTIZACION 19</t>
  </si>
  <si>
    <t xml:space="preserve"> COTIZACION 20</t>
  </si>
  <si>
    <t xml:space="preserve"> COTIZACION 21</t>
  </si>
  <si>
    <t xml:space="preserve"> COTIZACION 22</t>
  </si>
  <si>
    <t xml:space="preserve"> COTIZACION 23</t>
  </si>
  <si>
    <t xml:space="preserve"> COTIZACION 24</t>
  </si>
  <si>
    <t xml:space="preserve"> COTIZACION 25</t>
  </si>
  <si>
    <t xml:space="preserve"> COTIZACION 26</t>
  </si>
  <si>
    <t xml:space="preserve"> COTIZACION 27</t>
  </si>
  <si>
    <t xml:space="preserve"> COTIZACION 28</t>
  </si>
  <si>
    <t xml:space="preserve"> COTIZACION 29</t>
  </si>
  <si>
    <t xml:space="preserve"> COTIZACION 30</t>
  </si>
  <si>
    <t xml:space="preserve"> COTIZACION 31</t>
  </si>
  <si>
    <t xml:space="preserve"> COTIZACION 32</t>
  </si>
  <si>
    <t xml:space="preserve"> COTIZACION 33</t>
  </si>
  <si>
    <t>DESCRIPCIÓN</t>
  </si>
  <si>
    <t>ESPECIFICACIONES TECNICAS</t>
  </si>
  <si>
    <t>SERVICIO</t>
  </si>
  <si>
    <t>PRECIO UNITARIO OFICIAL ESTIMADO DE ACUERDO CON LOS CRITERIOS PARA APLICAR LA MEDIA SIN IVA</t>
  </si>
  <si>
    <t>ESTANPILLAS</t>
  </si>
  <si>
    <t>ESTAMPILLA</t>
  </si>
  <si>
    <t>VALOR TOTAL INCLUIDO</t>
  </si>
  <si>
    <t>VALOR TOTAL</t>
  </si>
  <si>
    <t>VALOR  ANTES DE IVA</t>
  </si>
  <si>
    <t>BIEN Y/O SERVICIO</t>
  </si>
  <si>
    <t>PRESUPUESTO UNITARIO</t>
  </si>
  <si>
    <t>PRESUPUESTO GLOBAL</t>
  </si>
  <si>
    <t>TOTAL PRESUPUESTO OFICIAL ESTIMADO - UNIDAD</t>
  </si>
  <si>
    <t>TOTAL PRESUPUESTO OFICIAL ESTIMADO - GLOBAL</t>
  </si>
  <si>
    <t>TOTAL DIFERENCIA</t>
  </si>
  <si>
    <t>VALOR PROPUESTA</t>
  </si>
  <si>
    <t>PROPUESTA ECONÓMICA (ANEXO No. 9)</t>
  </si>
  <si>
    <t xml:space="preserve"> N° </t>
  </si>
  <si>
    <t xml:space="preserve"> PROPONENTE </t>
  </si>
  <si>
    <t xml:space="preserve"> CUMPLE / NO CUMPLE</t>
  </si>
  <si>
    <t>XXXXXXXXXXX</t>
  </si>
  <si>
    <t>XXXXXXXXXXXX</t>
  </si>
  <si>
    <t>VALOR PUBLICADO (A)</t>
  </si>
  <si>
    <t>VALOR DE LA PROPUESTA (B)</t>
  </si>
  <si>
    <t xml:space="preserve">  DIFERENCIA (A-B)</t>
  </si>
  <si>
    <t xml:space="preserve">PRESUPUESTO OFICIAL (C) </t>
  </si>
  <si>
    <t>DIFERENCIA (C-B)</t>
  </si>
  <si>
    <t>UNIDADES</t>
  </si>
  <si>
    <t xml:space="preserve"> (APLICABLE A VARIACIONES PROMEDIO DE DATOS ENTRE EL 11% Y EL 40%)</t>
  </si>
  <si>
    <t>MEDIA ARMONICA</t>
  </si>
  <si>
    <t>DIF</t>
  </si>
  <si>
    <t>A. S. MEDICAL LTDA</t>
  </si>
  <si>
    <t>SIBERMEDICAL SAS</t>
  </si>
  <si>
    <t xml:space="preserve">INGENIERIA Y MANTENIMIENTO COLOMBIANO SAS - IMC </t>
  </si>
  <si>
    <t>JOTA MEDICS SAS</t>
  </si>
  <si>
    <t>MANUFACTURAS LUCOLDI SAS</t>
  </si>
  <si>
    <t>1. ACTIVIDADES MANTENIMIENTO EQUIPO MÉDICO Y BIOMÉDICO DEL CRUE</t>
  </si>
  <si>
    <t>REPUESTO</t>
  </si>
  <si>
    <t>CANTIDAD</t>
  </si>
  <si>
    <t>UNIDAD</t>
  </si>
  <si>
    <t>(INCLUYE MANO DE OBRA)</t>
  </si>
  <si>
    <t>OFERTADO IVA INCLUIDO</t>
  </si>
  <si>
    <t>BALA DE OXÍGENO DE 4.15</t>
  </si>
  <si>
    <t>Realizar: 
1- Inspección física 
2- Recarga 
3- Prueba hidrostática 
4- Suministro de cánulas. (4 unidades)</t>
  </si>
  <si>
    <t>UND</t>
  </si>
  <si>
    <t>BALA DE OXÍGENO DE 6.5</t>
  </si>
  <si>
    <t>Realizar:
1- Inspección física 
2- recarga
3- Prueba hidrostática.</t>
  </si>
  <si>
    <t>PULSOXIMETROS MARCA RIESTER</t>
  </si>
  <si>
    <t>Realizar:
1- Inspección física
 2- Limpieza general
 3- Verificación de parámetros
4- Verificación de funcionamiento
5- Verificación de sistema eléctrico y electrónico.
6-Calibración.
7- Suministro de pilas "AAA" (6 uds)</t>
  </si>
  <si>
    <t>PULSOXIMETROS MARCA LEMMAN</t>
  </si>
  <si>
    <t>Realizar:
1- Inspección física
 2- Limpieza general
 3- Verificación de parámetros
4- Verificación de funcionamiento
5- Verificación de sistema eléctrico y electrónico.
6-Calibración.
7- Suministro de pilas "AAA" (4 uds)</t>
  </si>
  <si>
    <t>LINTERNAS MARCA RIESTER</t>
  </si>
  <si>
    <t xml:space="preserve">Realizar:
1- Inspección física.
2- Limpieza general.
3- Verificación de funcionamiento.
4- Suministro de pilas alcalinas "AAA" (20 unidades)
</t>
  </si>
  <si>
    <t>MANGOS DE LARINGOSCOPIO MARCA WELCH ALLYN</t>
  </si>
  <si>
    <t>Realizar:
1- Inspección física
2- Limpieza general
3- Verificación de accesorios
4- Verificación de funcionamiento
5- Suministro de pilas alcalinas "C2"</t>
  </si>
  <si>
    <t>FONENDOSCOPIOS MARCA SPIRIT</t>
  </si>
  <si>
    <t xml:space="preserve">Realizar:
1- Inspección física.
2- Limpieza general.
3- Verificación de accesorios.
4- Verificación de funcionamiento.
</t>
  </si>
  <si>
    <t>FONENDOSCOPIOS MARCA RIESTER</t>
  </si>
  <si>
    <t>TENSIOMETROS MARCA ALPK2</t>
  </si>
  <si>
    <t xml:space="preserve">Realizar:
1- Inspección física.
2- Limpieza general.
3- Verificación de parámetros.
4- Verificación de accesorios
5- Verificación neumática
6- Verificación de funcionamiento
7- Calibración
</t>
  </si>
  <si>
    <t>TENSIOMETROS MARCA PRESTIGE</t>
  </si>
  <si>
    <t>TENSIOMETROS MARCA RIESTER</t>
  </si>
  <si>
    <t>EQUIPO DE ÓRGANOS MARCA WELCH ALLYN</t>
  </si>
  <si>
    <t xml:space="preserve">Realizar:
1- Inspección física.
2- Limpieza general.
3- Verificación de parámetros.
4- Verificación de accesorios
5- Verificación de conectores
6- Verificación de funcionamiento
7- Suministro de pilas alcalinas "AA" (16 Unidades)
</t>
  </si>
  <si>
    <t>GLUCÓMETROS MARCA FASTCHECK</t>
  </si>
  <si>
    <t xml:space="preserve">Realizar:
1- Inspección física.
2- Limpieza general.
3- Verificación de parámetros.
4- Verificación de accesorios
5- Verificación de funcionamiento
6- Suministro de tirillas
7- Suministro de lancetas
8- Suministro de pilas de litio "3V"
</t>
  </si>
  <si>
    <t>MONITORES DE SIGNOS VITALES MARCA MINDRAY MODELO VS-800</t>
  </si>
  <si>
    <t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t>
  </si>
  <si>
    <t>MONITORES DE SIGNOS VITALES MARCA EDAN MODELO M9B</t>
  </si>
  <si>
    <t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t>
  </si>
  <si>
    <t>DESFIBRILADORES MARCA ZOLL AED PLUS</t>
  </si>
  <si>
    <t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t>
  </si>
  <si>
    <t>DESFIBRILADORES MARCA ZOLL AEDPRO</t>
  </si>
  <si>
    <t xml:space="preserve">Realizar:
1- Inspección física.
2- Limpieza general.
3- Verificación de parámetros.
4- Verificación de accesorios
5- Verificación de conectores
6- Verificación del sistema eléctrico y electrónico
7- Suministro de pila especial
</t>
  </si>
  <si>
    <t>DESFIBRILADORES DE ENTRENAMIENTO MARCA SCHILLER</t>
  </si>
  <si>
    <t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t>
  </si>
  <si>
    <t>DESFIBRILADORES DE ENTRENAMIENTO MARCA TRINER</t>
  </si>
  <si>
    <t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t>
  </si>
  <si>
    <t>KIT LARINGOSCOPIOS MARCA GREENLINE</t>
  </si>
  <si>
    <t xml:space="preserve">Realizar:
1- Inspección física.
2- Limpieza general.
3- Verificación de parámetros.
4- Verificación de accesorios
5- Verificación de funcionamiento
6- Suministro de pilas alcalinas "C2" (20 Unidades)
</t>
  </si>
  <si>
    <t>TOTAL VALOR PROPUESTA</t>
  </si>
  <si>
    <t xml:space="preserve">PRESTAR LOS SERVICIOS DE MANTENIMIENTO PREVENTIVO Y CORRECTIVO DEL EQUIPO MÉDICO Y BIOMÉDICO DEL CRUE DE CUNDINAMARCA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</si>
</sst>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&quot;$&quot;\ #,##0"/>
    <numFmt numFmtId="167" formatCode="_-&quot;$&quot;* #,##0.00_-;\-&quot;$&quot;* #,##0.00_-;_-&quot;$&quot;* &quot;-&quot;??_-;_-@_-"/>
    <numFmt numFmtId="168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2"/>
      <color rgb="FF000000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rgb="FF212121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4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1"/>
      <color rgb="FF002060"/>
      <name val="Arial Narrow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</font>
    <font>
      <sz val="10"/>
      <color theme="1"/>
      <name val="Arial"/>
      <family val="2"/>
    </font>
    <font>
      <b/>
      <sz val="11"/>
      <color rgb="FF000000"/>
      <name val="Arial Narrow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8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>
      <alignment vertical="center"/>
    </xf>
    <xf numFmtId="0" fontId="20" fillId="8" borderId="1" applyNumberFormat="0" applyProtection="0">
      <alignment horizontal="left" vertical="center"/>
    </xf>
    <xf numFmtId="0" fontId="22" fillId="9" borderId="0" applyNumberFormat="0" applyBorder="0" applyProtection="0">
      <alignment horizontal="center" vertical="center"/>
    </xf>
    <xf numFmtId="49" fontId="21" fillId="0" borderId="0" applyFill="0" applyBorder="0" applyProtection="0">
      <alignment horizontal="left" vertical="center"/>
    </xf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>
      <alignment vertical="center"/>
    </xf>
    <xf numFmtId="0" fontId="25" fillId="0" borderId="0"/>
    <xf numFmtId="44" fontId="19" fillId="0" borderId="0" applyFont="0" applyFill="0" applyBorder="0" applyAlignment="0" applyProtection="0"/>
    <xf numFmtId="0" fontId="26" fillId="0" borderId="0"/>
    <xf numFmtId="0" fontId="2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8" fillId="0" borderId="0"/>
  </cellStyleXfs>
  <cellXfs count="606"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6" fillId="2" borderId="1" xfId="3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6" fillId="2" borderId="12" xfId="3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49" fontId="6" fillId="4" borderId="1" xfId="3" applyFont="1" applyFill="1" applyBorder="1" applyAlignment="1">
      <alignment horizontal="left" vertical="center" wrapText="1"/>
    </xf>
    <xf numFmtId="164" fontId="0" fillId="0" borderId="14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0" xfId="1" applyNumberFormat="1" applyFont="1"/>
    <xf numFmtId="164" fontId="4" fillId="0" borderId="19" xfId="1" applyNumberFormat="1" applyFont="1" applyBorder="1"/>
    <xf numFmtId="164" fontId="4" fillId="0" borderId="20" xfId="1" applyNumberFormat="1" applyFont="1" applyBorder="1"/>
    <xf numFmtId="164" fontId="4" fillId="0" borderId="21" xfId="1" applyNumberFormat="1" applyFont="1" applyBorder="1"/>
    <xf numFmtId="164" fontId="4" fillId="0" borderId="0" xfId="1" applyNumberFormat="1" applyFont="1"/>
    <xf numFmtId="0" fontId="2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justify" vertical="center" wrapText="1"/>
    </xf>
    <xf numFmtId="164" fontId="0" fillId="0" borderId="0" xfId="0" applyNumberFormat="1"/>
    <xf numFmtId="0" fontId="10" fillId="0" borderId="1" xfId="0" applyFont="1" applyBorder="1" applyAlignment="1">
      <alignment horizontal="justify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13" fillId="0" borderId="0" xfId="0" applyFont="1" applyAlignment="1">
      <alignment horizontal="center" vertical="center"/>
    </xf>
    <xf numFmtId="165" fontId="13" fillId="0" borderId="0" xfId="2" applyNumberFormat="1" applyFont="1"/>
    <xf numFmtId="0" fontId="13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justify" vertical="center"/>
    </xf>
    <xf numFmtId="164" fontId="13" fillId="2" borderId="1" xfId="1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justify" vertical="center" wrapText="1"/>
    </xf>
    <xf numFmtId="164" fontId="13" fillId="2" borderId="1" xfId="1" applyNumberFormat="1" applyFont="1" applyFill="1" applyBorder="1" applyAlignment="1">
      <alignment vertical="center" wrapText="1"/>
    </xf>
    <xf numFmtId="164" fontId="13" fillId="2" borderId="1" xfId="0" applyNumberFormat="1" applyFont="1" applyFill="1" applyBorder="1" applyAlignment="1">
      <alignment vertical="center" wrapText="1"/>
    </xf>
    <xf numFmtId="1" fontId="13" fillId="2" borderId="1" xfId="1" applyNumberFormat="1" applyFont="1" applyFill="1" applyBorder="1" applyAlignment="1">
      <alignment vertical="center" wrapText="1"/>
    </xf>
    <xf numFmtId="164" fontId="13" fillId="0" borderId="0" xfId="1" applyNumberFormat="1" applyFont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17" fillId="2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3" fillId="0" borderId="43" xfId="0" applyFont="1" applyBorder="1"/>
    <xf numFmtId="165" fontId="14" fillId="3" borderId="49" xfId="2" applyNumberFormat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165" fontId="14" fillId="3" borderId="22" xfId="2" applyNumberFormat="1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/>
    </xf>
    <xf numFmtId="0" fontId="16" fillId="0" borderId="52" xfId="0" applyFont="1" applyBorder="1" applyAlignment="1">
      <alignment horizontal="justify" vertical="center"/>
    </xf>
    <xf numFmtId="164" fontId="13" fillId="2" borderId="52" xfId="1" applyNumberFormat="1" applyFont="1" applyFill="1" applyBorder="1" applyAlignment="1">
      <alignment vertical="center"/>
    </xf>
    <xf numFmtId="164" fontId="13" fillId="2" borderId="53" xfId="0" applyNumberFormat="1" applyFont="1" applyFill="1" applyBorder="1" applyAlignment="1">
      <alignment vertical="center"/>
    </xf>
    <xf numFmtId="0" fontId="13" fillId="2" borderId="54" xfId="0" applyFont="1" applyFill="1" applyBorder="1" applyAlignment="1">
      <alignment horizontal="center" vertical="center" wrapText="1"/>
    </xf>
    <xf numFmtId="164" fontId="13" fillId="2" borderId="55" xfId="0" applyNumberFormat="1" applyFont="1" applyFill="1" applyBorder="1" applyAlignment="1">
      <alignment vertical="center"/>
    </xf>
    <xf numFmtId="164" fontId="15" fillId="2" borderId="49" xfId="1" applyNumberFormat="1" applyFont="1" applyFill="1" applyBorder="1" applyAlignment="1">
      <alignment wrapText="1"/>
    </xf>
    <xf numFmtId="164" fontId="15" fillId="2" borderId="50" xfId="1" applyNumberFormat="1" applyFont="1" applyFill="1" applyBorder="1" applyAlignment="1">
      <alignment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60" xfId="0" applyFont="1" applyFill="1" applyBorder="1" applyAlignment="1">
      <alignment horizontal="center" vertical="center" wrapText="1"/>
    </xf>
    <xf numFmtId="0" fontId="14" fillId="3" borderId="59" xfId="0" applyFont="1" applyFill="1" applyBorder="1" applyAlignment="1">
      <alignment horizontal="center" vertical="center" wrapText="1"/>
    </xf>
    <xf numFmtId="0" fontId="13" fillId="0" borderId="51" xfId="0" applyFont="1" applyBorder="1" applyAlignment="1">
      <alignment vertical="center"/>
    </xf>
    <xf numFmtId="0" fontId="13" fillId="0" borderId="53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3" fillId="0" borderId="55" xfId="0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0" fontId="16" fillId="0" borderId="52" xfId="0" applyFont="1" applyBorder="1" applyAlignment="1">
      <alignment vertical="center"/>
    </xf>
    <xf numFmtId="164" fontId="13" fillId="2" borderId="55" xfId="0" applyNumberFormat="1" applyFont="1" applyFill="1" applyBorder="1" applyAlignment="1">
      <alignment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6" fillId="0" borderId="57" xfId="0" applyFont="1" applyBorder="1" applyAlignment="1">
      <alignment vertical="center"/>
    </xf>
    <xf numFmtId="0" fontId="16" fillId="0" borderId="57" xfId="0" applyFont="1" applyBorder="1" applyAlignment="1">
      <alignment horizontal="justify" vertical="center" wrapText="1"/>
    </xf>
    <xf numFmtId="1" fontId="13" fillId="2" borderId="57" xfId="1" applyNumberFormat="1" applyFont="1" applyFill="1" applyBorder="1" applyAlignment="1">
      <alignment vertical="center" wrapText="1"/>
    </xf>
    <xf numFmtId="164" fontId="13" fillId="2" borderId="57" xfId="1" applyNumberFormat="1" applyFont="1" applyFill="1" applyBorder="1" applyAlignment="1">
      <alignment vertical="center" wrapText="1"/>
    </xf>
    <xf numFmtId="164" fontId="13" fillId="2" borderId="57" xfId="0" applyNumberFormat="1" applyFont="1" applyFill="1" applyBorder="1" applyAlignment="1">
      <alignment vertical="center" wrapText="1"/>
    </xf>
    <xf numFmtId="164" fontId="13" fillId="2" borderId="57" xfId="1" applyNumberFormat="1" applyFont="1" applyFill="1" applyBorder="1" applyAlignment="1">
      <alignment vertical="center"/>
    </xf>
    <xf numFmtId="164" fontId="13" fillId="2" borderId="58" xfId="0" applyNumberFormat="1" applyFont="1" applyFill="1" applyBorder="1" applyAlignment="1">
      <alignment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1" fontId="13" fillId="2" borderId="52" xfId="1" applyNumberFormat="1" applyFont="1" applyFill="1" applyBorder="1" applyAlignment="1">
      <alignment vertical="center"/>
    </xf>
    <xf numFmtId="164" fontId="13" fillId="2" borderId="52" xfId="0" applyNumberFormat="1" applyFont="1" applyFill="1" applyBorder="1" applyAlignment="1">
      <alignment vertical="center"/>
    </xf>
    <xf numFmtId="165" fontId="13" fillId="0" borderId="0" xfId="2" applyNumberFormat="1" applyFont="1" applyAlignment="1"/>
    <xf numFmtId="0" fontId="13" fillId="2" borderId="54" xfId="0" applyFont="1" applyFill="1" applyBorder="1" applyAlignment="1">
      <alignment horizontal="center" vertical="center"/>
    </xf>
    <xf numFmtId="1" fontId="13" fillId="2" borderId="1" xfId="1" applyNumberFormat="1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vertical="center"/>
    </xf>
    <xf numFmtId="0" fontId="13" fillId="0" borderId="61" xfId="0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164" fontId="15" fillId="2" borderId="63" xfId="1" applyNumberFormat="1" applyFont="1" applyFill="1" applyBorder="1" applyAlignment="1">
      <alignment wrapText="1"/>
    </xf>
    <xf numFmtId="164" fontId="15" fillId="2" borderId="64" xfId="1" applyNumberFormat="1" applyFont="1" applyFill="1" applyBorder="1" applyAlignment="1">
      <alignment wrapText="1"/>
    </xf>
    <xf numFmtId="0" fontId="13" fillId="2" borderId="65" xfId="0" applyFont="1" applyFill="1" applyBorder="1" applyAlignment="1">
      <alignment horizontal="center" vertical="center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165" fontId="13" fillId="0" borderId="14" xfId="2" applyNumberFormat="1" applyFont="1" applyFill="1" applyBorder="1" applyAlignment="1">
      <alignment vertical="center" wrapText="1"/>
    </xf>
    <xf numFmtId="0" fontId="16" fillId="0" borderId="8" xfId="0" applyFont="1" applyBorder="1" applyAlignment="1">
      <alignment horizontal="justify" vertical="center"/>
    </xf>
    <xf numFmtId="0" fontId="17" fillId="2" borderId="8" xfId="0" applyFont="1" applyFill="1" applyBorder="1" applyAlignment="1">
      <alignment vertical="center"/>
    </xf>
    <xf numFmtId="164" fontId="13" fillId="2" borderId="8" xfId="1" applyNumberFormat="1" applyFont="1" applyFill="1" applyBorder="1" applyAlignment="1">
      <alignment vertical="center"/>
    </xf>
    <xf numFmtId="164" fontId="13" fillId="2" borderId="9" xfId="0" applyNumberFormat="1" applyFont="1" applyFill="1" applyBorder="1" applyAlignment="1">
      <alignment vertical="center"/>
    </xf>
    <xf numFmtId="165" fontId="13" fillId="0" borderId="15" xfId="2" applyNumberFormat="1" applyFont="1" applyFill="1" applyBorder="1" applyAlignment="1">
      <alignment vertical="center" wrapText="1"/>
    </xf>
    <xf numFmtId="164" fontId="13" fillId="2" borderId="10" xfId="0" applyNumberFormat="1" applyFont="1" applyFill="1" applyBorder="1" applyAlignment="1">
      <alignment vertical="center"/>
    </xf>
    <xf numFmtId="165" fontId="13" fillId="0" borderId="16" xfId="2" applyNumberFormat="1" applyFont="1" applyFill="1" applyBorder="1" applyAlignment="1">
      <alignment vertical="center" wrapText="1"/>
    </xf>
    <xf numFmtId="0" fontId="16" fillId="0" borderId="12" xfId="0" applyFont="1" applyBorder="1" applyAlignment="1">
      <alignment horizontal="justify" vertical="center"/>
    </xf>
    <xf numFmtId="0" fontId="17" fillId="2" borderId="12" xfId="0" applyFont="1" applyFill="1" applyBorder="1" applyAlignment="1">
      <alignment vertical="center"/>
    </xf>
    <xf numFmtId="164" fontId="13" fillId="2" borderId="12" xfId="1" applyNumberFormat="1" applyFont="1" applyFill="1" applyBorder="1" applyAlignment="1">
      <alignment vertical="center"/>
    </xf>
    <xf numFmtId="164" fontId="13" fillId="2" borderId="13" xfId="0" applyNumberFormat="1" applyFont="1" applyFill="1" applyBorder="1" applyAlignment="1">
      <alignment vertical="center"/>
    </xf>
    <xf numFmtId="0" fontId="14" fillId="3" borderId="68" xfId="0" applyFont="1" applyFill="1" applyBorder="1" applyAlignment="1">
      <alignment horizontal="center" vertical="center" wrapText="1"/>
    </xf>
    <xf numFmtId="0" fontId="13" fillId="0" borderId="69" xfId="0" applyFont="1" applyBorder="1" applyAlignment="1">
      <alignment vertical="center"/>
    </xf>
    <xf numFmtId="0" fontId="13" fillId="0" borderId="70" xfId="0" applyFont="1" applyBorder="1" applyAlignment="1">
      <alignment vertical="center"/>
    </xf>
    <xf numFmtId="0" fontId="13" fillId="0" borderId="71" xfId="0" applyFont="1" applyBorder="1" applyAlignment="1">
      <alignment vertical="center"/>
    </xf>
    <xf numFmtId="164" fontId="13" fillId="2" borderId="14" xfId="0" applyNumberFormat="1" applyFont="1" applyFill="1" applyBorder="1" applyAlignment="1">
      <alignment vertical="center"/>
    </xf>
    <xf numFmtId="164" fontId="13" fillId="2" borderId="15" xfId="0" applyNumberFormat="1" applyFont="1" applyFill="1" applyBorder="1" applyAlignment="1">
      <alignment vertical="center"/>
    </xf>
    <xf numFmtId="164" fontId="13" fillId="2" borderId="16" xfId="0" applyNumberFormat="1" applyFont="1" applyFill="1" applyBorder="1" applyAlignment="1">
      <alignment vertical="center"/>
    </xf>
    <xf numFmtId="165" fontId="15" fillId="0" borderId="0" xfId="2" applyNumberFormat="1" applyFont="1" applyAlignment="1">
      <alignment horizontal="center" vertical="center"/>
    </xf>
    <xf numFmtId="164" fontId="13" fillId="0" borderId="37" xfId="0" applyNumberFormat="1" applyFont="1" applyBorder="1"/>
    <xf numFmtId="0" fontId="13" fillId="0" borderId="72" xfId="0" applyFont="1" applyBorder="1"/>
    <xf numFmtId="0" fontId="24" fillId="12" borderId="30" xfId="0" applyFont="1" applyFill="1" applyBorder="1" applyAlignment="1">
      <alignment horizontal="center" vertical="center"/>
    </xf>
    <xf numFmtId="0" fontId="24" fillId="12" borderId="42" xfId="0" applyFont="1" applyFill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42" xfId="0" applyFont="1" applyBorder="1" applyAlignment="1">
      <alignment vertical="center"/>
    </xf>
    <xf numFmtId="6" fontId="19" fillId="0" borderId="42" xfId="0" applyNumberFormat="1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3" fillId="0" borderId="27" xfId="0" applyFont="1" applyBorder="1"/>
    <xf numFmtId="164" fontId="13" fillId="2" borderId="30" xfId="0" applyNumberFormat="1" applyFont="1" applyFill="1" applyBorder="1" applyAlignment="1">
      <alignment vertical="center"/>
    </xf>
    <xf numFmtId="6" fontId="19" fillId="0" borderId="41" xfId="0" applyNumberFormat="1" applyFont="1" applyBorder="1" applyAlignment="1">
      <alignment horizontal="center" vertical="center"/>
    </xf>
    <xf numFmtId="0" fontId="24" fillId="12" borderId="36" xfId="0" applyFont="1" applyFill="1" applyBorder="1" applyAlignment="1">
      <alignment horizontal="center" vertical="center"/>
    </xf>
    <xf numFmtId="6" fontId="19" fillId="0" borderId="28" xfId="0" applyNumberFormat="1" applyFont="1" applyBorder="1" applyAlignment="1">
      <alignment horizontal="center" vertical="center"/>
    </xf>
    <xf numFmtId="6" fontId="19" fillId="0" borderId="27" xfId="0" applyNumberFormat="1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165" fontId="13" fillId="2" borderId="0" xfId="2" applyNumberFormat="1" applyFont="1" applyFill="1" applyProtection="1">
      <protection locked="0"/>
    </xf>
    <xf numFmtId="165" fontId="13" fillId="2" borderId="0" xfId="2" applyNumberFormat="1" applyFont="1" applyFill="1" applyBorder="1" applyProtection="1">
      <protection locked="0"/>
    </xf>
    <xf numFmtId="165" fontId="13" fillId="2" borderId="0" xfId="2" applyNumberFormat="1" applyFont="1" applyFill="1" applyBorder="1" applyAlignment="1" applyProtection="1">
      <alignment wrapText="1"/>
      <protection locked="0"/>
    </xf>
    <xf numFmtId="165" fontId="13" fillId="2" borderId="0" xfId="2" applyNumberFormat="1" applyFont="1" applyFill="1" applyBorder="1" applyAlignment="1" applyProtection="1">
      <alignment horizontal="left" vertical="center" wrapText="1"/>
      <protection locked="0"/>
    </xf>
    <xf numFmtId="165" fontId="13" fillId="2" borderId="0" xfId="2" applyNumberFormat="1" applyFont="1" applyFill="1" applyBorder="1" applyAlignment="1" applyProtection="1">
      <alignment vertical="center" wrapText="1"/>
      <protection locked="0"/>
    </xf>
    <xf numFmtId="165" fontId="13" fillId="2" borderId="0" xfId="2" applyNumberFormat="1" applyFont="1" applyFill="1" applyBorder="1" applyAlignment="1" applyProtection="1">
      <alignment horizontal="center" vertical="center" wrapText="1"/>
      <protection locked="0"/>
    </xf>
    <xf numFmtId="164" fontId="14" fillId="3" borderId="20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21" xfId="1" applyNumberFormat="1" applyFont="1" applyFill="1" applyBorder="1" applyAlignment="1" applyProtection="1">
      <alignment horizontal="center" vertical="center" wrapText="1"/>
      <protection locked="0"/>
    </xf>
    <xf numFmtId="165" fontId="13" fillId="2" borderId="0" xfId="2" applyNumberFormat="1" applyFont="1" applyFill="1" applyAlignment="1" applyProtection="1">
      <alignment horizontal="center" vertical="center"/>
      <protection locked="0"/>
    </xf>
    <xf numFmtId="165" fontId="13" fillId="2" borderId="0" xfId="2" applyNumberFormat="1" applyFont="1" applyFill="1" applyAlignment="1" applyProtection="1">
      <alignment vertical="center"/>
      <protection locked="0"/>
    </xf>
    <xf numFmtId="164" fontId="13" fillId="0" borderId="1" xfId="1" applyNumberFormat="1" applyFont="1" applyFill="1" applyBorder="1" applyAlignment="1" applyProtection="1">
      <alignment horizontal="center" vertical="center"/>
      <protection locked="0"/>
    </xf>
    <xf numFmtId="164" fontId="13" fillId="0" borderId="70" xfId="1" applyNumberFormat="1" applyFont="1" applyFill="1" applyBorder="1" applyAlignment="1" applyProtection="1">
      <alignment horizontal="center" vertical="center"/>
      <protection locked="0"/>
    </xf>
    <xf numFmtId="164" fontId="13" fillId="0" borderId="12" xfId="1" applyNumberFormat="1" applyFont="1" applyFill="1" applyBorder="1" applyAlignment="1" applyProtection="1">
      <alignment horizontal="center" vertical="center"/>
      <protection locked="0"/>
    </xf>
    <xf numFmtId="164" fontId="13" fillId="0" borderId="77" xfId="1" applyNumberFormat="1" applyFont="1" applyFill="1" applyBorder="1" applyAlignment="1" applyProtection="1">
      <alignment horizontal="center" vertical="center"/>
      <protection locked="0"/>
    </xf>
    <xf numFmtId="164" fontId="13" fillId="13" borderId="15" xfId="1" applyNumberFormat="1" applyFont="1" applyFill="1" applyBorder="1" applyAlignment="1" applyProtection="1">
      <alignment horizontal="center" vertical="center"/>
    </xf>
    <xf numFmtId="164" fontId="13" fillId="13" borderId="1" xfId="1" applyNumberFormat="1" applyFont="1" applyFill="1" applyBorder="1" applyAlignment="1" applyProtection="1">
      <alignment horizontal="center" vertical="center"/>
    </xf>
    <xf numFmtId="164" fontId="13" fillId="13" borderId="10" xfId="1" applyNumberFormat="1" applyFont="1" applyFill="1" applyBorder="1" applyAlignment="1" applyProtection="1">
      <alignment horizontal="center" vertical="center"/>
    </xf>
    <xf numFmtId="164" fontId="13" fillId="13" borderId="16" xfId="1" applyNumberFormat="1" applyFont="1" applyFill="1" applyBorder="1" applyAlignment="1" applyProtection="1">
      <alignment horizontal="center" vertical="center"/>
    </xf>
    <xf numFmtId="164" fontId="13" fillId="13" borderId="12" xfId="1" applyNumberFormat="1" applyFont="1" applyFill="1" applyBorder="1" applyAlignment="1" applyProtection="1">
      <alignment horizontal="center" vertical="center"/>
    </xf>
    <xf numFmtId="164" fontId="13" fillId="13" borderId="13" xfId="1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0" fontId="13" fillId="0" borderId="7" xfId="0" applyFont="1" applyBorder="1" applyAlignment="1">
      <alignment horizontal="center" vertical="center"/>
    </xf>
    <xf numFmtId="164" fontId="13" fillId="6" borderId="1" xfId="1" applyNumberFormat="1" applyFont="1" applyFill="1" applyBorder="1" applyProtection="1"/>
    <xf numFmtId="0" fontId="13" fillId="0" borderId="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3" fillId="0" borderId="0" xfId="0" applyFont="1" applyAlignment="1" applyProtection="1">
      <alignment horizontal="center" vertical="center"/>
      <protection locked="0"/>
    </xf>
    <xf numFmtId="164" fontId="13" fillId="0" borderId="0" xfId="1" applyNumberFormat="1" applyFont="1" applyProtection="1">
      <protection locked="0"/>
    </xf>
    <xf numFmtId="164" fontId="13" fillId="6" borderId="14" xfId="1" applyNumberFormat="1" applyFont="1" applyFill="1" applyBorder="1" applyAlignment="1" applyProtection="1">
      <alignment horizontal="center" vertical="center"/>
    </xf>
    <xf numFmtId="164" fontId="13" fillId="6" borderId="8" xfId="1" applyNumberFormat="1" applyFont="1" applyFill="1" applyBorder="1" applyAlignment="1" applyProtection="1">
      <alignment horizontal="center" vertical="center"/>
    </xf>
    <xf numFmtId="164" fontId="13" fillId="6" borderId="15" xfId="1" applyNumberFormat="1" applyFont="1" applyFill="1" applyBorder="1" applyAlignment="1" applyProtection="1">
      <alignment horizontal="center" vertical="center"/>
    </xf>
    <xf numFmtId="164" fontId="13" fillId="6" borderId="1" xfId="1" applyNumberFormat="1" applyFont="1" applyFill="1" applyBorder="1" applyAlignment="1" applyProtection="1">
      <alignment horizontal="center" vertical="center"/>
    </xf>
    <xf numFmtId="0" fontId="13" fillId="0" borderId="11" xfId="0" applyFont="1" applyBorder="1" applyAlignment="1">
      <alignment horizontal="center" vertical="center"/>
    </xf>
    <xf numFmtId="164" fontId="13" fillId="6" borderId="16" xfId="1" applyNumberFormat="1" applyFont="1" applyFill="1" applyBorder="1" applyAlignment="1" applyProtection="1">
      <alignment horizontal="center" vertical="center"/>
    </xf>
    <xf numFmtId="164" fontId="13" fillId="6" borderId="12" xfId="1" applyNumberFormat="1" applyFont="1" applyFill="1" applyBorder="1" applyAlignment="1" applyProtection="1">
      <alignment horizontal="center" vertical="center"/>
    </xf>
    <xf numFmtId="0" fontId="15" fillId="0" borderId="47" xfId="0" applyFont="1" applyBorder="1"/>
    <xf numFmtId="0" fontId="15" fillId="0" borderId="32" xfId="0" applyFont="1" applyBorder="1"/>
    <xf numFmtId="0" fontId="15" fillId="0" borderId="33" xfId="0" applyFont="1" applyBorder="1"/>
    <xf numFmtId="0" fontId="13" fillId="0" borderId="73" xfId="0" applyFont="1" applyBorder="1" applyAlignment="1">
      <alignment horizontal="center" vertical="center"/>
    </xf>
    <xf numFmtId="10" fontId="13" fillId="0" borderId="73" xfId="4" applyNumberFormat="1" applyFont="1" applyBorder="1" applyAlignment="1" applyProtection="1">
      <alignment horizontal="center" vertical="center"/>
    </xf>
    <xf numFmtId="0" fontId="13" fillId="0" borderId="74" xfId="0" applyFont="1" applyBorder="1" applyAlignment="1">
      <alignment horizontal="center" vertical="center"/>
    </xf>
    <xf numFmtId="2" fontId="13" fillId="0" borderId="1" xfId="4" applyNumberFormat="1" applyFont="1" applyBorder="1" applyProtection="1"/>
    <xf numFmtId="2" fontId="13" fillId="0" borderId="70" xfId="4" applyNumberFormat="1" applyFont="1" applyBorder="1" applyProtection="1"/>
    <xf numFmtId="10" fontId="13" fillId="0" borderId="74" xfId="4" applyNumberFormat="1" applyFont="1" applyBorder="1" applyAlignment="1" applyProtection="1">
      <alignment horizontal="center" vertical="center"/>
    </xf>
    <xf numFmtId="0" fontId="13" fillId="0" borderId="75" xfId="0" applyFont="1" applyBorder="1" applyAlignment="1">
      <alignment horizontal="center" vertical="center"/>
    </xf>
    <xf numFmtId="2" fontId="13" fillId="0" borderId="12" xfId="4" applyNumberFormat="1" applyFont="1" applyBorder="1" applyProtection="1"/>
    <xf numFmtId="2" fontId="13" fillId="0" borderId="77" xfId="4" applyNumberFormat="1" applyFont="1" applyBorder="1" applyProtection="1"/>
    <xf numFmtId="10" fontId="13" fillId="0" borderId="75" xfId="4" applyNumberFormat="1" applyFont="1" applyBorder="1" applyAlignment="1" applyProtection="1">
      <alignment horizontal="center" vertical="center"/>
    </xf>
    <xf numFmtId="0" fontId="15" fillId="0" borderId="27" xfId="0" applyFont="1" applyBorder="1" applyAlignment="1">
      <alignment horizontal="center" vertical="center"/>
    </xf>
    <xf numFmtId="168" fontId="15" fillId="0" borderId="19" xfId="4" applyNumberFormat="1" applyFont="1" applyBorder="1" applyProtection="1"/>
    <xf numFmtId="168" fontId="15" fillId="0" borderId="20" xfId="4" applyNumberFormat="1" applyFont="1" applyBorder="1" applyProtection="1"/>
    <xf numFmtId="2" fontId="15" fillId="0" borderId="20" xfId="4" applyNumberFormat="1" applyFont="1" applyBorder="1" applyProtection="1"/>
    <xf numFmtId="0" fontId="17" fillId="0" borderId="14" xfId="13" applyFont="1" applyBorder="1">
      <alignment vertical="center"/>
    </xf>
    <xf numFmtId="0" fontId="17" fillId="0" borderId="15" xfId="13" applyFont="1" applyBorder="1">
      <alignment vertical="center"/>
    </xf>
    <xf numFmtId="0" fontId="17" fillId="0" borderId="16" xfId="13" applyFont="1" applyBorder="1">
      <alignment vertical="center"/>
    </xf>
    <xf numFmtId="0" fontId="17" fillId="0" borderId="80" xfId="13" applyFont="1" applyBorder="1">
      <alignment vertical="center"/>
    </xf>
    <xf numFmtId="0" fontId="17" fillId="0" borderId="40" xfId="13" applyFont="1" applyBorder="1">
      <alignment vertical="center"/>
    </xf>
    <xf numFmtId="165" fontId="13" fillId="2" borderId="74" xfId="0" applyNumberFormat="1" applyFont="1" applyFill="1" applyBorder="1" applyAlignment="1">
      <alignment horizontal="center" vertical="center"/>
    </xf>
    <xf numFmtId="0" fontId="17" fillId="0" borderId="1" xfId="13" applyFont="1" applyBorder="1">
      <alignment vertical="center"/>
    </xf>
    <xf numFmtId="0" fontId="17" fillId="0" borderId="8" xfId="13" applyFont="1" applyBorder="1">
      <alignment vertical="center"/>
    </xf>
    <xf numFmtId="0" fontId="17" fillId="0" borderId="9" xfId="13" applyFont="1" applyBorder="1">
      <alignment vertical="center"/>
    </xf>
    <xf numFmtId="0" fontId="17" fillId="0" borderId="10" xfId="13" applyFont="1" applyBorder="1">
      <alignment vertical="center"/>
    </xf>
    <xf numFmtId="0" fontId="17" fillId="0" borderId="12" xfId="13" applyFont="1" applyBorder="1">
      <alignment vertical="center"/>
    </xf>
    <xf numFmtId="0" fontId="17" fillId="0" borderId="13" xfId="13" applyFont="1" applyBorder="1">
      <alignment vertical="center"/>
    </xf>
    <xf numFmtId="0" fontId="17" fillId="0" borderId="76" xfId="13" applyFont="1" applyBorder="1">
      <alignment vertical="center"/>
    </xf>
    <xf numFmtId="0" fontId="17" fillId="0" borderId="70" xfId="13" applyFont="1" applyBorder="1">
      <alignment vertical="center"/>
    </xf>
    <xf numFmtId="0" fontId="17" fillId="0" borderId="77" xfId="13" applyFont="1" applyBorder="1">
      <alignment vertical="center"/>
    </xf>
    <xf numFmtId="0" fontId="14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7" fillId="0" borderId="73" xfId="13" applyFont="1" applyBorder="1">
      <alignment vertical="center"/>
    </xf>
    <xf numFmtId="165" fontId="13" fillId="2" borderId="75" xfId="0" applyNumberFormat="1" applyFont="1" applyFill="1" applyBorder="1" applyAlignment="1">
      <alignment horizontal="center" vertical="center"/>
    </xf>
    <xf numFmtId="165" fontId="14" fillId="3" borderId="19" xfId="2" applyNumberFormat="1" applyFont="1" applyFill="1" applyBorder="1" applyAlignment="1">
      <alignment horizontal="center" vertical="center" wrapText="1"/>
    </xf>
    <xf numFmtId="0" fontId="17" fillId="0" borderId="74" xfId="13" applyFont="1" applyBorder="1">
      <alignment vertical="center"/>
    </xf>
    <xf numFmtId="0" fontId="17" fillId="0" borderId="75" xfId="13" applyFont="1" applyBorder="1">
      <alignment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7" fillId="0" borderId="6" xfId="13" applyFont="1" applyBorder="1">
      <alignment vertical="center"/>
    </xf>
    <xf numFmtId="0" fontId="17" fillId="0" borderId="9" xfId="13" applyFont="1" applyBorder="1" applyProtection="1">
      <alignment vertical="center"/>
      <protection locked="0"/>
    </xf>
    <xf numFmtId="0" fontId="17" fillId="0" borderId="10" xfId="13" applyFont="1" applyBorder="1" applyProtection="1">
      <alignment vertical="center"/>
      <protection locked="0"/>
    </xf>
    <xf numFmtId="0" fontId="17" fillId="0" borderId="13" xfId="13" applyFont="1" applyBorder="1" applyProtection="1">
      <alignment vertical="center"/>
      <protection locked="0"/>
    </xf>
    <xf numFmtId="165" fontId="15" fillId="0" borderId="87" xfId="2" applyNumberFormat="1" applyFont="1" applyBorder="1" applyAlignment="1" applyProtection="1"/>
    <xf numFmtId="164" fontId="15" fillId="0" borderId="19" xfId="1" applyNumberFormat="1" applyFont="1" applyBorder="1" applyProtection="1"/>
    <xf numFmtId="164" fontId="15" fillId="0" borderId="20" xfId="1" applyNumberFormat="1" applyFont="1" applyBorder="1" applyProtection="1"/>
    <xf numFmtId="164" fontId="15" fillId="0" borderId="21" xfId="1" applyNumberFormat="1" applyFont="1" applyBorder="1" applyProtection="1"/>
    <xf numFmtId="164" fontId="15" fillId="0" borderId="27" xfId="1" applyNumberFormat="1" applyFont="1" applyBorder="1" applyProtection="1"/>
    <xf numFmtId="0" fontId="15" fillId="0" borderId="19" xfId="0" applyFont="1" applyBorder="1" applyAlignment="1">
      <alignment horizontal="center" vertical="center"/>
    </xf>
    <xf numFmtId="2" fontId="15" fillId="0" borderId="90" xfId="4" applyNumberFormat="1" applyFont="1" applyBorder="1" applyProtection="1"/>
    <xf numFmtId="0" fontId="15" fillId="2" borderId="27" xfId="0" applyFont="1" applyFill="1" applyBorder="1" applyAlignment="1">
      <alignment vertical="center" wrapText="1"/>
    </xf>
    <xf numFmtId="164" fontId="13" fillId="6" borderId="15" xfId="1" applyNumberFormat="1" applyFont="1" applyFill="1" applyBorder="1" applyProtection="1"/>
    <xf numFmtId="164" fontId="13" fillId="6" borderId="16" xfId="1" applyNumberFormat="1" applyFont="1" applyFill="1" applyBorder="1" applyProtection="1"/>
    <xf numFmtId="164" fontId="13" fillId="6" borderId="12" xfId="1" applyNumberFormat="1" applyFont="1" applyFill="1" applyBorder="1" applyProtection="1"/>
    <xf numFmtId="0" fontId="15" fillId="0" borderId="91" xfId="0" applyFont="1" applyBorder="1" applyAlignment="1">
      <alignment horizontal="center" vertical="center"/>
    </xf>
    <xf numFmtId="0" fontId="15" fillId="0" borderId="91" xfId="0" applyFont="1" applyBorder="1"/>
    <xf numFmtId="164" fontId="13" fillId="0" borderId="2" xfId="1" applyNumberFormat="1" applyFont="1" applyBorder="1" applyProtection="1">
      <protection locked="0"/>
    </xf>
    <xf numFmtId="0" fontId="14" fillId="3" borderId="89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2" fontId="13" fillId="0" borderId="5" xfId="4" applyNumberFormat="1" applyFont="1" applyBorder="1" applyProtection="1"/>
    <xf numFmtId="2" fontId="13" fillId="0" borderId="26" xfId="4" applyNumberFormat="1" applyFont="1" applyBorder="1" applyProtection="1"/>
    <xf numFmtId="0" fontId="14" fillId="3" borderId="31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7" fillId="0" borderId="80" xfId="13" applyFont="1" applyBorder="1" applyProtection="1">
      <alignment vertical="center"/>
      <protection locked="0"/>
    </xf>
    <xf numFmtId="0" fontId="17" fillId="0" borderId="40" xfId="13" applyFont="1" applyBorder="1" applyProtection="1">
      <alignment vertical="center"/>
      <protection locked="0"/>
    </xf>
    <xf numFmtId="0" fontId="17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left" vertical="center"/>
      <protection locked="0"/>
    </xf>
    <xf numFmtId="165" fontId="13" fillId="2" borderId="0" xfId="2" applyNumberFormat="1" applyFont="1" applyFill="1" applyAlignment="1" applyProtection="1"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left"/>
      <protection locked="0"/>
    </xf>
    <xf numFmtId="165" fontId="13" fillId="0" borderId="1" xfId="2" applyNumberFormat="1" applyFont="1" applyFill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165" fontId="13" fillId="0" borderId="1" xfId="2" applyNumberFormat="1" applyFont="1" applyFill="1" applyBorder="1" applyAlignment="1" applyProtection="1">
      <alignment horizontal="left" vertical="center"/>
      <protection locked="0"/>
    </xf>
    <xf numFmtId="165" fontId="17" fillId="0" borderId="1" xfId="2" applyNumberFormat="1" applyFont="1" applyFill="1" applyBorder="1" applyAlignment="1" applyProtection="1">
      <alignment horizontal="left" vertical="center"/>
      <protection locked="0"/>
    </xf>
    <xf numFmtId="165" fontId="13" fillId="0" borderId="1" xfId="2" applyNumberFormat="1" applyFont="1" applyFill="1" applyBorder="1" applyAlignment="1" applyProtection="1">
      <alignment horizontal="center" vertical="center"/>
      <protection locked="0"/>
    </xf>
    <xf numFmtId="165" fontId="13" fillId="0" borderId="12" xfId="2" applyNumberFormat="1" applyFont="1" applyFill="1" applyBorder="1" applyAlignment="1" applyProtection="1">
      <alignment horizontal="left" vertical="center"/>
      <protection locked="0"/>
    </xf>
    <xf numFmtId="165" fontId="13" fillId="0" borderId="12" xfId="2" applyNumberFormat="1" applyFont="1" applyFill="1" applyBorder="1" applyAlignment="1" applyProtection="1">
      <alignment horizontal="center" vertical="center"/>
      <protection locked="0"/>
    </xf>
    <xf numFmtId="164" fontId="15" fillId="0" borderId="19" xfId="1" applyNumberFormat="1" applyFont="1" applyBorder="1" applyAlignment="1" applyProtection="1"/>
    <xf numFmtId="164" fontId="15" fillId="0" borderId="20" xfId="1" applyNumberFormat="1" applyFont="1" applyBorder="1" applyAlignment="1" applyProtection="1"/>
    <xf numFmtId="164" fontId="15" fillId="0" borderId="21" xfId="1" applyNumberFormat="1" applyFont="1" applyBorder="1" applyAlignment="1" applyProtection="1"/>
    <xf numFmtId="164" fontId="15" fillId="0" borderId="88" xfId="1" applyNumberFormat="1" applyFont="1" applyBorder="1" applyAlignment="1" applyProtection="1"/>
    <xf numFmtId="164" fontId="15" fillId="0" borderId="63" xfId="1" applyNumberFormat="1" applyFont="1" applyBorder="1" applyAlignment="1" applyProtection="1"/>
    <xf numFmtId="164" fontId="15" fillId="0" borderId="64" xfId="1" applyNumberFormat="1" applyFont="1" applyBorder="1" applyAlignment="1" applyProtection="1"/>
    <xf numFmtId="165" fontId="13" fillId="2" borderId="0" xfId="2" applyNumberFormat="1" applyFont="1" applyFill="1" applyAlignment="1" applyProtection="1">
      <alignment horizontal="left" vertical="center"/>
      <protection locked="0"/>
    </xf>
    <xf numFmtId="165" fontId="13" fillId="2" borderId="0" xfId="2" applyNumberFormat="1" applyFont="1" applyFill="1" applyAlignment="1" applyProtection="1">
      <alignment horizontal="center"/>
      <protection locked="0"/>
    </xf>
    <xf numFmtId="164" fontId="13" fillId="2" borderId="0" xfId="1" applyNumberFormat="1" applyFont="1" applyFill="1" applyAlignment="1" applyProtection="1">
      <protection locked="0"/>
    </xf>
    <xf numFmtId="10" fontId="15" fillId="0" borderId="30" xfId="4" applyNumberFormat="1" applyFont="1" applyBorder="1" applyAlignment="1" applyProtection="1">
      <alignment horizontal="center" vertical="center"/>
    </xf>
    <xf numFmtId="164" fontId="14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15" fillId="0" borderId="30" xfId="1" applyNumberFormat="1" applyFont="1" applyBorder="1" applyAlignment="1" applyProtection="1">
      <alignment horizontal="center" vertical="center"/>
    </xf>
    <xf numFmtId="0" fontId="17" fillId="0" borderId="7" xfId="13" applyFont="1" applyBorder="1">
      <alignment vertical="center"/>
    </xf>
    <xf numFmtId="0" fontId="17" fillId="0" borderId="11" xfId="13" applyFont="1" applyBorder="1">
      <alignment vertical="center"/>
    </xf>
    <xf numFmtId="0" fontId="14" fillId="3" borderId="32" xfId="0" applyFont="1" applyFill="1" applyBorder="1" applyAlignment="1">
      <alignment horizontal="center" vertical="center" wrapText="1"/>
    </xf>
    <xf numFmtId="165" fontId="15" fillId="2" borderId="94" xfId="2" applyNumberFormat="1" applyFont="1" applyFill="1" applyBorder="1" applyAlignment="1">
      <alignment wrapText="1"/>
    </xf>
    <xf numFmtId="0" fontId="17" fillId="0" borderId="81" xfId="13" applyFont="1" applyBorder="1" applyProtection="1">
      <alignment vertical="center"/>
      <protection locked="0"/>
    </xf>
    <xf numFmtId="0" fontId="17" fillId="0" borderId="81" xfId="13" applyFont="1" applyBorder="1">
      <alignment vertical="center"/>
    </xf>
    <xf numFmtId="0" fontId="17" fillId="0" borderId="7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93" xfId="0" applyFont="1" applyBorder="1" applyAlignment="1">
      <alignment horizontal="left" vertical="center"/>
    </xf>
    <xf numFmtId="164" fontId="13" fillId="0" borderId="1" xfId="1" applyNumberFormat="1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right" vertical="center"/>
    </xf>
    <xf numFmtId="164" fontId="17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9" fontId="13" fillId="0" borderId="15" xfId="4" applyFont="1" applyBorder="1" applyProtection="1"/>
    <xf numFmtId="9" fontId="13" fillId="0" borderId="1" xfId="4" applyFont="1" applyBorder="1" applyProtection="1"/>
    <xf numFmtId="9" fontId="13" fillId="0" borderId="16" xfId="4" applyFont="1" applyBorder="1" applyProtection="1"/>
    <xf numFmtId="9" fontId="13" fillId="0" borderId="12" xfId="4" applyFont="1" applyBorder="1" applyProtection="1"/>
    <xf numFmtId="164" fontId="13" fillId="0" borderId="40" xfId="1" applyNumberFormat="1" applyFont="1" applyBorder="1" applyAlignment="1">
      <alignment vertical="center"/>
    </xf>
    <xf numFmtId="165" fontId="13" fillId="6" borderId="74" xfId="2" applyNumberFormat="1" applyFont="1" applyFill="1" applyBorder="1" applyAlignment="1" applyProtection="1">
      <alignment vertical="center"/>
    </xf>
    <xf numFmtId="165" fontId="13" fillId="6" borderId="75" xfId="2" applyNumberFormat="1" applyFont="1" applyFill="1" applyBorder="1" applyAlignment="1" applyProtection="1">
      <alignment vertical="center"/>
    </xf>
    <xf numFmtId="9" fontId="13" fillId="0" borderId="92" xfId="4" applyFont="1" applyBorder="1" applyProtection="1"/>
    <xf numFmtId="9" fontId="13" fillId="0" borderId="5" xfId="4" applyFont="1" applyBorder="1" applyProtection="1"/>
    <xf numFmtId="0" fontId="14" fillId="3" borderId="8" xfId="0" applyFont="1" applyFill="1" applyBorder="1" applyAlignment="1" applyProtection="1">
      <alignment horizontal="center" vertical="center" wrapText="1"/>
      <protection locked="0"/>
    </xf>
    <xf numFmtId="0" fontId="14" fillId="3" borderId="12" xfId="0" applyFont="1" applyFill="1" applyBorder="1" applyAlignment="1" applyProtection="1">
      <alignment horizontal="center" vertical="center" wrapText="1"/>
      <protection locked="0"/>
    </xf>
    <xf numFmtId="9" fontId="13" fillId="0" borderId="15" xfId="4" applyFont="1" applyBorder="1" applyAlignment="1" applyProtection="1">
      <alignment horizontal="center" vertical="center"/>
    </xf>
    <xf numFmtId="9" fontId="13" fillId="0" borderId="16" xfId="4" applyFont="1" applyBorder="1" applyAlignment="1" applyProtection="1">
      <alignment horizontal="center" vertical="center"/>
    </xf>
    <xf numFmtId="9" fontId="13" fillId="0" borderId="14" xfId="4" applyFont="1" applyBorder="1" applyAlignment="1" applyProtection="1">
      <alignment horizontal="center" vertical="center"/>
    </xf>
    <xf numFmtId="10" fontId="13" fillId="0" borderId="70" xfId="4" applyNumberFormat="1" applyFont="1" applyBorder="1" applyAlignment="1" applyProtection="1">
      <alignment horizontal="center" vertical="center"/>
    </xf>
    <xf numFmtId="10" fontId="13" fillId="0" borderId="77" xfId="4" applyNumberFormat="1" applyFont="1" applyBorder="1" applyAlignment="1" applyProtection="1">
      <alignment horizontal="center" vertical="center"/>
    </xf>
    <xf numFmtId="164" fontId="13" fillId="6" borderId="70" xfId="1" applyNumberFormat="1" applyFont="1" applyFill="1" applyBorder="1" applyProtection="1"/>
    <xf numFmtId="164" fontId="13" fillId="6" borderId="77" xfId="1" applyNumberFormat="1" applyFont="1" applyFill="1" applyBorder="1" applyProtection="1"/>
    <xf numFmtId="164" fontId="13" fillId="6" borderId="73" xfId="1" applyNumberFormat="1" applyFont="1" applyFill="1" applyBorder="1" applyProtection="1"/>
    <xf numFmtId="164" fontId="13" fillId="6" borderId="74" xfId="1" applyNumberFormat="1" applyFont="1" applyFill="1" applyBorder="1" applyProtection="1"/>
    <xf numFmtId="164" fontId="13" fillId="6" borderId="75" xfId="1" applyNumberFormat="1" applyFont="1" applyFill="1" applyBorder="1" applyProtection="1"/>
    <xf numFmtId="9" fontId="13" fillId="0" borderId="40" xfId="4" applyFont="1" applyBorder="1" applyAlignment="1" applyProtection="1">
      <alignment horizontal="center" vertical="center"/>
    </xf>
    <xf numFmtId="9" fontId="13" fillId="0" borderId="81" xfId="4" applyFont="1" applyBorder="1" applyAlignment="1" applyProtection="1">
      <alignment horizontal="center" vertical="center"/>
    </xf>
    <xf numFmtId="9" fontId="13" fillId="0" borderId="23" xfId="4" applyFont="1" applyBorder="1" applyAlignment="1" applyProtection="1">
      <alignment horizontal="center" vertical="center"/>
    </xf>
    <xf numFmtId="10" fontId="13" fillId="0" borderId="26" xfId="4" applyNumberFormat="1" applyFont="1" applyBorder="1" applyAlignment="1" applyProtection="1">
      <alignment horizontal="center" vertical="center"/>
    </xf>
    <xf numFmtId="10" fontId="13" fillId="0" borderId="9" xfId="4" applyNumberFormat="1" applyFont="1" applyBorder="1" applyAlignment="1" applyProtection="1">
      <alignment horizontal="center" vertical="center"/>
    </xf>
    <xf numFmtId="10" fontId="13" fillId="0" borderId="10" xfId="4" applyNumberFormat="1" applyFont="1" applyBorder="1" applyAlignment="1" applyProtection="1">
      <alignment horizontal="center" vertical="center"/>
    </xf>
    <xf numFmtId="10" fontId="13" fillId="0" borderId="13" xfId="4" applyNumberFormat="1" applyFont="1" applyBorder="1" applyAlignment="1" applyProtection="1">
      <alignment horizontal="center" vertical="center"/>
    </xf>
    <xf numFmtId="164" fontId="13" fillId="13" borderId="2" xfId="1" applyNumberFormat="1" applyFont="1" applyFill="1" applyBorder="1" applyAlignment="1">
      <alignment vertical="center"/>
    </xf>
    <xf numFmtId="164" fontId="13" fillId="13" borderId="12" xfId="1" applyNumberFormat="1" applyFont="1" applyFill="1" applyBorder="1" applyAlignment="1">
      <alignment vertical="center"/>
    </xf>
    <xf numFmtId="0" fontId="16" fillId="0" borderId="70" xfId="0" applyFont="1" applyBorder="1" applyAlignment="1">
      <alignment horizontal="left" vertical="center" wrapText="1"/>
    </xf>
    <xf numFmtId="0" fontId="16" fillId="0" borderId="40" xfId="0" applyFont="1" applyBorder="1" applyAlignment="1">
      <alignment horizontal="left" vertical="center" wrapText="1"/>
    </xf>
    <xf numFmtId="0" fontId="16" fillId="0" borderId="74" xfId="0" applyFont="1" applyBorder="1" applyAlignment="1">
      <alignment horizontal="left" vertical="center" wrapText="1"/>
    </xf>
    <xf numFmtId="165" fontId="15" fillId="0" borderId="63" xfId="2" applyNumberFormat="1" applyFont="1" applyBorder="1" applyAlignment="1" applyProtection="1">
      <alignment horizontal="right"/>
      <protection locked="0"/>
    </xf>
    <xf numFmtId="0" fontId="17" fillId="0" borderId="1" xfId="0" applyFont="1" applyBorder="1" applyAlignment="1" applyProtection="1">
      <alignment vertical="center" wrapText="1"/>
      <protection locked="0"/>
    </xf>
    <xf numFmtId="164" fontId="15" fillId="0" borderId="95" xfId="1" applyNumberFormat="1" applyFont="1" applyFill="1" applyBorder="1" applyAlignment="1" applyProtection="1">
      <alignment horizontal="center" vertical="center"/>
    </xf>
    <xf numFmtId="164" fontId="15" fillId="0" borderId="96" xfId="1" applyNumberFormat="1" applyFont="1" applyFill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right" vertical="center"/>
      <protection locked="0"/>
    </xf>
    <xf numFmtId="0" fontId="17" fillId="0" borderId="1" xfId="13" applyFont="1" applyBorder="1" applyAlignment="1" applyProtection="1">
      <alignment vertical="center" wrapText="1"/>
      <protection locked="0"/>
    </xf>
    <xf numFmtId="165" fontId="13" fillId="0" borderId="1" xfId="2" applyNumberFormat="1" applyFont="1" applyFill="1" applyBorder="1" applyAlignment="1" applyProtection="1">
      <alignment vertical="center" wrapText="1"/>
      <protection locked="0"/>
    </xf>
    <xf numFmtId="165" fontId="13" fillId="0" borderId="1" xfId="2" applyNumberFormat="1" applyFont="1" applyFill="1" applyBorder="1" applyAlignment="1" applyProtection="1">
      <protection locked="0"/>
    </xf>
    <xf numFmtId="165" fontId="13" fillId="0" borderId="15" xfId="2" applyNumberFormat="1" applyFont="1" applyFill="1" applyBorder="1" applyAlignment="1" applyProtection="1">
      <alignment horizontal="center" vertical="center"/>
    </xf>
    <xf numFmtId="0" fontId="17" fillId="0" borderId="10" xfId="13" applyFont="1" applyBorder="1" applyAlignment="1" applyProtection="1">
      <alignment horizontal="right" vertical="center" wrapText="1"/>
      <protection locked="0"/>
    </xf>
    <xf numFmtId="165" fontId="13" fillId="0" borderId="10" xfId="2" applyNumberFormat="1" applyFont="1" applyFill="1" applyBorder="1" applyAlignment="1" applyProtection="1">
      <alignment horizontal="right" vertical="center"/>
      <protection locked="0"/>
    </xf>
    <xf numFmtId="165" fontId="17" fillId="0" borderId="10" xfId="2" applyNumberFormat="1" applyFont="1" applyFill="1" applyBorder="1" applyAlignment="1" applyProtection="1">
      <alignment horizontal="right"/>
      <protection locked="0"/>
    </xf>
    <xf numFmtId="165" fontId="13" fillId="0" borderId="10" xfId="2" applyNumberFormat="1" applyFont="1" applyFill="1" applyBorder="1" applyAlignment="1" applyProtection="1">
      <alignment horizontal="right"/>
      <protection locked="0"/>
    </xf>
    <xf numFmtId="165" fontId="13" fillId="0" borderId="16" xfId="2" applyNumberFormat="1" applyFont="1" applyFill="1" applyBorder="1" applyAlignment="1" applyProtection="1">
      <alignment horizontal="center" vertical="center"/>
    </xf>
    <xf numFmtId="165" fontId="13" fillId="0" borderId="12" xfId="2" applyNumberFormat="1" applyFont="1" applyFill="1" applyBorder="1" applyAlignment="1" applyProtection="1">
      <protection locked="0"/>
    </xf>
    <xf numFmtId="165" fontId="13" fillId="0" borderId="13" xfId="2" applyNumberFormat="1" applyFont="1" applyFill="1" applyBorder="1" applyAlignment="1" applyProtection="1">
      <alignment horizontal="right"/>
      <protection locked="0"/>
    </xf>
    <xf numFmtId="165" fontId="13" fillId="0" borderId="12" xfId="2" applyNumberFormat="1" applyFont="1" applyFill="1" applyBorder="1" applyAlignment="1" applyProtection="1">
      <alignment vertical="center"/>
      <protection locked="0"/>
    </xf>
    <xf numFmtId="0" fontId="17" fillId="0" borderId="1" xfId="13" applyFont="1" applyBorder="1" applyProtection="1">
      <alignment vertical="center"/>
      <protection locked="0"/>
    </xf>
    <xf numFmtId="165" fontId="17" fillId="0" borderId="1" xfId="2" applyNumberFormat="1" applyFont="1" applyFill="1" applyBorder="1" applyAlignment="1" applyProtection="1">
      <alignment vertical="center"/>
      <protection locked="0"/>
    </xf>
    <xf numFmtId="165" fontId="13" fillId="0" borderId="6" xfId="2" applyNumberFormat="1" applyFont="1" applyFill="1" applyBorder="1" applyAlignment="1" applyProtection="1">
      <alignment vertical="center"/>
    </xf>
    <xf numFmtId="165" fontId="13" fillId="0" borderId="11" xfId="2" applyNumberFormat="1" applyFont="1" applyFill="1" applyBorder="1" applyAlignment="1" applyProtection="1">
      <alignment vertical="center"/>
    </xf>
    <xf numFmtId="164" fontId="13" fillId="0" borderId="40" xfId="1" applyNumberFormat="1" applyFont="1" applyBorder="1" applyAlignment="1" applyProtection="1">
      <alignment vertical="center"/>
      <protection locked="0"/>
    </xf>
    <xf numFmtId="164" fontId="13" fillId="0" borderId="81" xfId="1" applyNumberFormat="1" applyFont="1" applyBorder="1" applyAlignment="1" applyProtection="1">
      <alignment vertical="center"/>
      <protection locked="0"/>
    </xf>
    <xf numFmtId="165" fontId="15" fillId="0" borderId="30" xfId="2" applyNumberFormat="1" applyFont="1" applyBorder="1" applyAlignment="1" applyProtection="1"/>
    <xf numFmtId="164" fontId="13" fillId="2" borderId="0" xfId="1" applyNumberFormat="1" applyFont="1" applyFill="1" applyBorder="1" applyAlignment="1" applyProtection="1">
      <protection locked="0"/>
    </xf>
    <xf numFmtId="164" fontId="13" fillId="2" borderId="0" xfId="1" applyNumberFormat="1" applyFont="1" applyFill="1" applyBorder="1" applyAlignment="1" applyProtection="1">
      <alignment vertical="center" wrapText="1"/>
      <protection locked="0"/>
    </xf>
    <xf numFmtId="164" fontId="14" fillId="3" borderId="78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82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83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20" xfId="1" applyNumberFormat="1" applyFont="1" applyFill="1" applyBorder="1" applyAlignment="1" applyProtection="1">
      <alignment horizontal="center" vertical="center"/>
      <protection locked="0"/>
    </xf>
    <xf numFmtId="164" fontId="13" fillId="0" borderId="1" xfId="1" applyNumberFormat="1" applyFont="1" applyBorder="1" applyAlignment="1" applyProtection="1">
      <alignment vertical="center"/>
      <protection locked="0"/>
    </xf>
    <xf numFmtId="164" fontId="13" fillId="0" borderId="70" xfId="1" applyNumberFormat="1" applyFont="1" applyBorder="1" applyAlignment="1" applyProtection="1">
      <alignment vertical="center"/>
      <protection locked="0"/>
    </xf>
    <xf numFmtId="164" fontId="14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36" xfId="1" applyNumberFormat="1" applyFont="1" applyFill="1" applyBorder="1" applyAlignment="1" applyProtection="1">
      <alignment horizontal="center" vertical="center" wrapText="1"/>
      <protection locked="0"/>
    </xf>
    <xf numFmtId="164" fontId="13" fillId="0" borderId="7" xfId="1" applyNumberFormat="1" applyFont="1" applyBorder="1" applyAlignment="1" applyProtection="1">
      <alignment horizontal="center" vertical="center"/>
    </xf>
    <xf numFmtId="164" fontId="13" fillId="0" borderId="73" xfId="1" applyNumberFormat="1" applyFont="1" applyBorder="1"/>
    <xf numFmtId="164" fontId="13" fillId="0" borderId="6" xfId="1" applyNumberFormat="1" applyFont="1" applyBorder="1" applyAlignment="1" applyProtection="1">
      <alignment horizontal="center" vertical="center"/>
    </xf>
    <xf numFmtId="164" fontId="13" fillId="0" borderId="74" xfId="1" applyNumberFormat="1" applyFont="1" applyBorder="1"/>
    <xf numFmtId="164" fontId="13" fillId="0" borderId="11" xfId="1" applyNumberFormat="1" applyFont="1" applyBorder="1" applyAlignment="1" applyProtection="1">
      <alignment horizontal="center" vertical="center"/>
    </xf>
    <xf numFmtId="164" fontId="13" fillId="0" borderId="75" xfId="1" applyNumberFormat="1" applyFont="1" applyBorder="1"/>
    <xf numFmtId="164" fontId="13" fillId="0" borderId="0" xfId="1" applyNumberFormat="1" applyFont="1" applyAlignment="1" applyProtection="1">
      <alignment horizontal="center" vertical="center"/>
      <protection locked="0"/>
    </xf>
    <xf numFmtId="164" fontId="13" fillId="0" borderId="0" xfId="1" applyNumberFormat="1" applyFont="1"/>
    <xf numFmtId="164" fontId="15" fillId="0" borderId="91" xfId="1" applyNumberFormat="1" applyFont="1" applyBorder="1"/>
    <xf numFmtId="164" fontId="15" fillId="0" borderId="89" xfId="1" applyNumberFormat="1" applyFont="1" applyBorder="1"/>
    <xf numFmtId="164" fontId="15" fillId="0" borderId="2" xfId="1" applyNumberFormat="1" applyFont="1" applyBorder="1"/>
    <xf numFmtId="164" fontId="14" fillId="3" borderId="47" xfId="1" applyNumberFormat="1" applyFont="1" applyFill="1" applyBorder="1" applyAlignment="1">
      <alignment horizontal="center" vertical="center" wrapText="1"/>
    </xf>
    <xf numFmtId="164" fontId="14" fillId="3" borderId="32" xfId="1" applyNumberFormat="1" applyFont="1" applyFill="1" applyBorder="1" applyAlignment="1">
      <alignment horizontal="center" vertical="center" wrapText="1"/>
    </xf>
    <xf numFmtId="164" fontId="14" fillId="3" borderId="33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Alignment="1">
      <alignment horizontal="center" vertical="center" wrapText="1"/>
    </xf>
    <xf numFmtId="164" fontId="14" fillId="3" borderId="3" xfId="1" applyNumberFormat="1" applyFont="1" applyFill="1" applyBorder="1" applyAlignment="1">
      <alignment horizontal="center" vertical="center" wrapText="1"/>
    </xf>
    <xf numFmtId="164" fontId="17" fillId="0" borderId="1" xfId="1" applyNumberFormat="1" applyFont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4" fontId="17" fillId="0" borderId="73" xfId="1" applyNumberFormat="1" applyFont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4" fontId="17" fillId="0" borderId="74" xfId="1" applyNumberFormat="1" applyFont="1" applyBorder="1" applyAlignment="1">
      <alignment vertical="center"/>
    </xf>
    <xf numFmtId="164" fontId="17" fillId="0" borderId="13" xfId="1" applyNumberFormat="1" applyFont="1" applyBorder="1" applyAlignment="1">
      <alignment vertical="center"/>
    </xf>
    <xf numFmtId="164" fontId="17" fillId="0" borderId="75" xfId="1" applyNumberFormat="1" applyFont="1" applyBorder="1" applyAlignment="1">
      <alignment vertical="center"/>
    </xf>
    <xf numFmtId="164" fontId="15" fillId="2" borderId="95" xfId="1" applyNumberFormat="1" applyFont="1" applyFill="1" applyBorder="1" applyAlignment="1">
      <alignment wrapText="1"/>
    </xf>
    <xf numFmtId="164" fontId="15" fillId="2" borderId="96" xfId="1" applyNumberFormat="1" applyFont="1" applyFill="1" applyBorder="1" applyAlignment="1">
      <alignment wrapText="1"/>
    </xf>
    <xf numFmtId="164" fontId="15" fillId="2" borderId="42" xfId="1" applyNumberFormat="1" applyFont="1" applyFill="1" applyBorder="1" applyAlignment="1">
      <alignment wrapText="1"/>
    </xf>
    <xf numFmtId="164" fontId="13" fillId="0" borderId="0" xfId="1" applyNumberFormat="1" applyFont="1" applyAlignment="1">
      <alignment horizontal="center" vertical="center"/>
    </xf>
    <xf numFmtId="164" fontId="13" fillId="2" borderId="14" xfId="1" applyNumberFormat="1" applyFont="1" applyFill="1" applyBorder="1" applyAlignment="1">
      <alignment vertical="center"/>
    </xf>
    <xf numFmtId="164" fontId="13" fillId="2" borderId="9" xfId="1" applyNumberFormat="1" applyFont="1" applyFill="1" applyBorder="1" applyAlignment="1">
      <alignment vertical="center"/>
    </xf>
    <xf numFmtId="164" fontId="13" fillId="2" borderId="15" xfId="1" applyNumberFormat="1" applyFont="1" applyFill="1" applyBorder="1" applyAlignment="1">
      <alignment vertical="center"/>
    </xf>
    <xf numFmtId="164" fontId="13" fillId="2" borderId="10" xfId="1" applyNumberFormat="1" applyFont="1" applyFill="1" applyBorder="1" applyAlignment="1">
      <alignment vertical="center"/>
    </xf>
    <xf numFmtId="164" fontId="13" fillId="2" borderId="16" xfId="1" applyNumberFormat="1" applyFont="1" applyFill="1" applyBorder="1" applyAlignment="1">
      <alignment vertical="center"/>
    </xf>
    <xf numFmtId="164" fontId="13" fillId="2" borderId="13" xfId="1" applyNumberFormat="1" applyFont="1" applyFill="1" applyBorder="1" applyAlignment="1">
      <alignment vertical="center"/>
    </xf>
    <xf numFmtId="164" fontId="15" fillId="2" borderId="97" xfId="1" applyNumberFormat="1" applyFont="1" applyFill="1" applyBorder="1" applyAlignment="1">
      <alignment wrapText="1"/>
    </xf>
    <xf numFmtId="10" fontId="13" fillId="0" borderId="99" xfId="4" applyNumberFormat="1" applyFont="1" applyBorder="1" applyAlignment="1">
      <alignment horizontal="right" vertical="center"/>
    </xf>
    <xf numFmtId="10" fontId="13" fillId="0" borderId="0" xfId="4" applyNumberFormat="1" applyFont="1" applyAlignment="1">
      <alignment horizontal="right" vertical="center"/>
    </xf>
    <xf numFmtId="0" fontId="16" fillId="0" borderId="23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164" fontId="13" fillId="13" borderId="22" xfId="1" applyNumberFormat="1" applyFont="1" applyFill="1" applyBorder="1" applyAlignment="1">
      <alignment vertical="center"/>
    </xf>
    <xf numFmtId="165" fontId="14" fillId="3" borderId="20" xfId="2" applyNumberFormat="1" applyFont="1" applyFill="1" applyBorder="1" applyAlignment="1">
      <alignment horizontal="center" vertical="center" wrapText="1"/>
    </xf>
    <xf numFmtId="164" fontId="14" fillId="3" borderId="20" xfId="1" applyNumberFormat="1" applyFont="1" applyFill="1" applyBorder="1" applyAlignment="1">
      <alignment horizontal="center" vertical="center" wrapText="1"/>
    </xf>
    <xf numFmtId="10" fontId="14" fillId="3" borderId="20" xfId="4" applyNumberFormat="1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horizontal="center"/>
    </xf>
    <xf numFmtId="0" fontId="24" fillId="18" borderId="0" xfId="0" applyFont="1" applyFill="1" applyAlignment="1">
      <alignment horizontal="left" vertical="center" wrapText="1" indent="15"/>
    </xf>
    <xf numFmtId="0" fontId="30" fillId="0" borderId="1" xfId="0" applyFont="1" applyBorder="1" applyAlignment="1">
      <alignment horizontal="center" vertical="center" wrapText="1"/>
    </xf>
    <xf numFmtId="165" fontId="30" fillId="0" borderId="1" xfId="2" applyNumberFormat="1" applyFont="1" applyBorder="1" applyAlignment="1">
      <alignment horizontal="center" vertical="center" wrapText="1"/>
    </xf>
    <xf numFmtId="165" fontId="30" fillId="0" borderId="1" xfId="2" applyNumberFormat="1" applyFont="1" applyBorder="1" applyAlignment="1">
      <alignment vertical="center" wrapText="1"/>
    </xf>
    <xf numFmtId="164" fontId="30" fillId="0" borderId="1" xfId="1" applyNumberFormat="1" applyFont="1" applyBorder="1" applyAlignment="1">
      <alignment horizontal="left" vertical="center" wrapText="1" indent="2"/>
    </xf>
    <xf numFmtId="164" fontId="30" fillId="0" borderId="1" xfId="1" applyNumberFormat="1" applyFont="1" applyBorder="1" applyAlignment="1">
      <alignment horizontal="center" vertical="center" wrapText="1"/>
    </xf>
    <xf numFmtId="164" fontId="30" fillId="0" borderId="0" xfId="1" applyNumberFormat="1" applyFont="1" applyBorder="1" applyAlignment="1">
      <alignment horizontal="left" vertical="center" wrapText="1" indent="2"/>
    </xf>
    <xf numFmtId="0" fontId="15" fillId="0" borderId="1" xfId="0" applyFont="1" applyBorder="1" applyAlignment="1">
      <alignment horizontal="center" vertical="center" wrapText="1"/>
    </xf>
    <xf numFmtId="165" fontId="15" fillId="0" borderId="1" xfId="2" applyNumberFormat="1" applyFont="1" applyBorder="1" applyAlignment="1">
      <alignment horizontal="center" vertical="center" wrapText="1"/>
    </xf>
    <xf numFmtId="165" fontId="15" fillId="0" borderId="1" xfId="2" applyNumberFormat="1" applyFont="1" applyBorder="1" applyAlignment="1">
      <alignment vertical="center" wrapText="1"/>
    </xf>
    <xf numFmtId="164" fontId="15" fillId="0" borderId="1" xfId="1" applyNumberFormat="1" applyFont="1" applyBorder="1" applyAlignment="1">
      <alignment horizontal="left" vertical="center" wrapText="1" indent="2"/>
    </xf>
    <xf numFmtId="164" fontId="15" fillId="0" borderId="1" xfId="1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165" fontId="28" fillId="0" borderId="1" xfId="2" applyNumberFormat="1" applyFont="1" applyFill="1" applyBorder="1" applyAlignment="1">
      <alignment horizontal="center" vertical="center" wrapText="1"/>
    </xf>
    <xf numFmtId="165" fontId="28" fillId="0" borderId="1" xfId="2" applyNumberFormat="1" applyFont="1" applyFill="1" applyBorder="1" applyAlignment="1">
      <alignment vertical="center" wrapText="1"/>
    </xf>
    <xf numFmtId="164" fontId="28" fillId="0" borderId="1" xfId="1" applyNumberFormat="1" applyFont="1" applyFill="1" applyBorder="1" applyAlignment="1">
      <alignment horizontal="center" vertical="center" wrapText="1"/>
    </xf>
    <xf numFmtId="164" fontId="28" fillId="0" borderId="0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65" fontId="13" fillId="0" borderId="1" xfId="2" applyNumberFormat="1" applyFont="1" applyFill="1" applyBorder="1" applyAlignment="1">
      <alignment horizontal="center" vertical="center" wrapText="1"/>
    </xf>
    <xf numFmtId="165" fontId="13" fillId="0" borderId="1" xfId="2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0" fillId="0" borderId="95" xfId="0" applyBorder="1" applyAlignment="1">
      <alignment vertical="center" wrapText="1"/>
    </xf>
    <xf numFmtId="0" fontId="13" fillId="0" borderId="95" xfId="0" applyFont="1" applyBorder="1" applyAlignment="1">
      <alignment vertical="center" wrapText="1"/>
    </xf>
    <xf numFmtId="165" fontId="28" fillId="0" borderId="0" xfId="2" applyNumberFormat="1" applyFont="1"/>
    <xf numFmtId="164" fontId="28" fillId="0" borderId="0" xfId="1" applyNumberFormat="1" applyFont="1"/>
    <xf numFmtId="164" fontId="28" fillId="0" borderId="0" xfId="1" applyNumberFormat="1" applyFont="1" applyBorder="1"/>
    <xf numFmtId="0" fontId="30" fillId="0" borderId="0" xfId="0" applyFont="1"/>
    <xf numFmtId="165" fontId="30" fillId="0" borderId="0" xfId="2" applyNumberFormat="1" applyFont="1"/>
    <xf numFmtId="164" fontId="30" fillId="0" borderId="0" xfId="1" applyNumberFormat="1" applyFont="1"/>
    <xf numFmtId="164" fontId="30" fillId="0" borderId="0" xfId="1" applyNumberFormat="1" applyFont="1" applyBorder="1"/>
    <xf numFmtId="165" fontId="15" fillId="0" borderId="0" xfId="2" applyNumberFormat="1" applyFont="1"/>
    <xf numFmtId="164" fontId="15" fillId="0" borderId="0" xfId="1" applyNumberFormat="1" applyFont="1"/>
    <xf numFmtId="0" fontId="28" fillId="0" borderId="0" xfId="0" applyFont="1" applyAlignment="1">
      <alignment vertical="center"/>
    </xf>
    <xf numFmtId="164" fontId="28" fillId="0" borderId="0" xfId="0" applyNumberFormat="1" applyFont="1" applyAlignment="1">
      <alignment vertical="center"/>
    </xf>
    <xf numFmtId="164" fontId="28" fillId="0" borderId="0" xfId="0" applyNumberFormat="1" applyFont="1"/>
    <xf numFmtId="0" fontId="17" fillId="0" borderId="1" xfId="24" applyFont="1" applyBorder="1" applyAlignment="1">
      <alignment vertical="center" wrapText="1"/>
    </xf>
    <xf numFmtId="164" fontId="13" fillId="13" borderId="92" xfId="1" applyNumberFormat="1" applyFont="1" applyFill="1" applyBorder="1" applyAlignment="1" applyProtection="1">
      <alignment horizontal="center" vertical="center"/>
    </xf>
    <xf numFmtId="164" fontId="13" fillId="13" borderId="5" xfId="1" applyNumberFormat="1" applyFont="1" applyFill="1" applyBorder="1" applyAlignment="1" applyProtection="1">
      <alignment horizontal="center" vertical="center"/>
    </xf>
    <xf numFmtId="164" fontId="13" fillId="13" borderId="102" xfId="1" applyNumberFormat="1" applyFont="1" applyFill="1" applyBorder="1" applyAlignment="1" applyProtection="1">
      <alignment horizontal="center" vertical="center"/>
    </xf>
    <xf numFmtId="164" fontId="13" fillId="6" borderId="76" xfId="1" applyNumberFormat="1" applyFont="1" applyFill="1" applyBorder="1" applyAlignment="1" applyProtection="1">
      <alignment horizontal="center" vertical="center"/>
    </xf>
    <xf numFmtId="164" fontId="13" fillId="6" borderId="70" xfId="1" applyNumberFormat="1" applyFont="1" applyFill="1" applyBorder="1" applyAlignment="1" applyProtection="1">
      <alignment horizontal="center" vertical="center"/>
    </xf>
    <xf numFmtId="164" fontId="13" fillId="6" borderId="77" xfId="1" applyNumberFormat="1" applyFont="1" applyFill="1" applyBorder="1" applyAlignment="1" applyProtection="1">
      <alignment horizontal="center" vertical="center"/>
    </xf>
    <xf numFmtId="164" fontId="13" fillId="6" borderId="73" xfId="1" applyNumberFormat="1" applyFont="1" applyFill="1" applyBorder="1" applyAlignment="1" applyProtection="1">
      <alignment horizontal="center" vertical="center"/>
    </xf>
    <xf numFmtId="164" fontId="13" fillId="6" borderId="74" xfId="1" applyNumberFormat="1" applyFont="1" applyFill="1" applyBorder="1" applyAlignment="1" applyProtection="1">
      <alignment horizontal="center" vertical="center"/>
    </xf>
    <xf numFmtId="164" fontId="13" fillId="6" borderId="75" xfId="1" applyNumberFormat="1" applyFont="1" applyFill="1" applyBorder="1" applyAlignment="1" applyProtection="1">
      <alignment horizontal="center" vertical="center"/>
    </xf>
    <xf numFmtId="10" fontId="13" fillId="0" borderId="101" xfId="4" applyNumberFormat="1" applyFont="1" applyBorder="1" applyAlignment="1" applyProtection="1">
      <alignment horizontal="center" vertical="center"/>
    </xf>
    <xf numFmtId="164" fontId="17" fillId="0" borderId="8" xfId="1" applyNumberFormat="1" applyFont="1" applyBorder="1" applyAlignment="1">
      <alignment vertical="center"/>
    </xf>
    <xf numFmtId="164" fontId="17" fillId="0" borderId="12" xfId="1" applyNumberFormat="1" applyFont="1" applyBorder="1" applyAlignment="1">
      <alignment vertical="center"/>
    </xf>
    <xf numFmtId="164" fontId="13" fillId="2" borderId="73" xfId="1" applyNumberFormat="1" applyFont="1" applyFill="1" applyBorder="1" applyAlignment="1">
      <alignment vertical="center"/>
    </xf>
    <xf numFmtId="164" fontId="13" fillId="2" borderId="74" xfId="1" applyNumberFormat="1" applyFont="1" applyFill="1" applyBorder="1" applyAlignment="1">
      <alignment vertical="center"/>
    </xf>
    <xf numFmtId="164" fontId="13" fillId="2" borderId="75" xfId="1" applyNumberFormat="1" applyFont="1" applyFill="1" applyBorder="1" applyAlignment="1">
      <alignment vertical="center"/>
    </xf>
    <xf numFmtId="0" fontId="13" fillId="0" borderId="101" xfId="0" applyFont="1" applyBorder="1" applyAlignment="1">
      <alignment horizontal="center" vertical="center" wrapText="1"/>
    </xf>
    <xf numFmtId="10" fontId="13" fillId="0" borderId="25" xfId="4" applyNumberFormat="1" applyFont="1" applyBorder="1" applyAlignment="1">
      <alignment horizontal="right" vertical="center" wrapText="1"/>
    </xf>
    <xf numFmtId="164" fontId="13" fillId="13" borderId="92" xfId="1" applyNumberFormat="1" applyFont="1" applyFill="1" applyBorder="1" applyAlignment="1">
      <alignment horizontal="right" vertical="center" wrapText="1"/>
    </xf>
    <xf numFmtId="164" fontId="13" fillId="13" borderId="103" xfId="1" applyNumberFormat="1" applyFont="1" applyFill="1" applyBorder="1" applyAlignment="1">
      <alignment vertical="center" wrapText="1"/>
    </xf>
    <xf numFmtId="0" fontId="13" fillId="0" borderId="0" xfId="0" applyFont="1" applyAlignment="1">
      <alignment horizontal="right" vertical="center" wrapText="1"/>
    </xf>
    <xf numFmtId="0" fontId="13" fillId="0" borderId="74" xfId="0" applyFont="1" applyBorder="1" applyAlignment="1">
      <alignment horizontal="center" vertical="center" wrapText="1"/>
    </xf>
    <xf numFmtId="164" fontId="13" fillId="0" borderId="15" xfId="1" applyNumberFormat="1" applyFont="1" applyBorder="1" applyAlignment="1">
      <alignment horizontal="right" vertical="center" wrapText="1"/>
    </xf>
    <xf numFmtId="164" fontId="13" fillId="0" borderId="1" xfId="1" applyNumberFormat="1" applyFont="1" applyBorder="1" applyAlignment="1">
      <alignment horizontal="right" vertical="center" wrapText="1"/>
    </xf>
    <xf numFmtId="164" fontId="13" fillId="0" borderId="10" xfId="1" applyNumberFormat="1" applyFont="1" applyBorder="1" applyAlignment="1">
      <alignment horizontal="right" vertical="center" wrapText="1"/>
    </xf>
    <xf numFmtId="10" fontId="13" fillId="0" borderId="99" xfId="4" applyNumberFormat="1" applyFont="1" applyBorder="1" applyAlignment="1">
      <alignment horizontal="right" vertical="center" wrapText="1"/>
    </xf>
    <xf numFmtId="164" fontId="13" fillId="13" borderId="15" xfId="1" applyNumberFormat="1" applyFont="1" applyFill="1" applyBorder="1" applyAlignment="1">
      <alignment horizontal="right" vertical="center" wrapText="1"/>
    </xf>
    <xf numFmtId="164" fontId="13" fillId="13" borderId="1" xfId="1" applyNumberFormat="1" applyFont="1" applyFill="1" applyBorder="1" applyAlignment="1">
      <alignment vertical="center" wrapText="1"/>
    </xf>
    <xf numFmtId="164" fontId="13" fillId="13" borderId="1" xfId="1" applyNumberFormat="1" applyFont="1" applyFill="1" applyBorder="1" applyAlignment="1">
      <alignment vertical="center"/>
    </xf>
    <xf numFmtId="164" fontId="13" fillId="13" borderId="8" xfId="1" applyNumberFormat="1" applyFont="1" applyFill="1" applyBorder="1" applyAlignment="1">
      <alignment vertical="center" wrapText="1"/>
    </xf>
    <xf numFmtId="164" fontId="13" fillId="13" borderId="9" xfId="1" applyNumberFormat="1" applyFont="1" applyFill="1" applyBorder="1" applyAlignment="1">
      <alignment vertical="center" wrapText="1"/>
    </xf>
    <xf numFmtId="164" fontId="13" fillId="13" borderId="10" xfId="1" applyNumberFormat="1" applyFont="1" applyFill="1" applyBorder="1" applyAlignment="1">
      <alignment vertical="center" wrapText="1"/>
    </xf>
    <xf numFmtId="164" fontId="13" fillId="13" borderId="16" xfId="1" applyNumberFormat="1" applyFont="1" applyFill="1" applyBorder="1" applyAlignment="1">
      <alignment horizontal="right" vertical="center" wrapText="1"/>
    </xf>
    <xf numFmtId="164" fontId="13" fillId="13" borderId="13" xfId="1" applyNumberFormat="1" applyFont="1" applyFill="1" applyBorder="1" applyAlignment="1">
      <alignment vertical="center" wrapText="1"/>
    </xf>
    <xf numFmtId="164" fontId="13" fillId="0" borderId="14" xfId="1" applyNumberFormat="1" applyFont="1" applyBorder="1" applyAlignment="1">
      <alignment horizontal="right" vertical="center" wrapText="1"/>
    </xf>
    <xf numFmtId="164" fontId="13" fillId="0" borderId="8" xfId="1" applyNumberFormat="1" applyFont="1" applyBorder="1" applyAlignment="1">
      <alignment horizontal="right" vertical="center" wrapText="1"/>
    </xf>
    <xf numFmtId="164" fontId="13" fillId="0" borderId="9" xfId="1" applyNumberFormat="1" applyFont="1" applyBorder="1" applyAlignment="1">
      <alignment horizontal="right" vertical="center" wrapText="1"/>
    </xf>
    <xf numFmtId="0" fontId="13" fillId="0" borderId="100" xfId="0" applyFont="1" applyBorder="1" applyAlignment="1">
      <alignment horizontal="center" vertical="center"/>
    </xf>
    <xf numFmtId="0" fontId="16" fillId="0" borderId="100" xfId="0" applyFont="1" applyBorder="1" applyAlignment="1">
      <alignment horizontal="left" vertical="center" wrapText="1"/>
    </xf>
    <xf numFmtId="0" fontId="16" fillId="0" borderId="89" xfId="0" applyFont="1" applyBorder="1" applyAlignment="1">
      <alignment horizontal="left" vertical="center" wrapText="1"/>
    </xf>
    <xf numFmtId="0" fontId="16" fillId="0" borderId="104" xfId="0" applyFont="1" applyBorder="1" applyAlignment="1">
      <alignment horizontal="left" vertical="center" wrapText="1"/>
    </xf>
    <xf numFmtId="164" fontId="13" fillId="0" borderId="105" xfId="1" applyNumberFormat="1" applyFont="1" applyBorder="1" applyAlignment="1">
      <alignment horizontal="right" vertical="center" wrapText="1"/>
    </xf>
    <xf numFmtId="164" fontId="13" fillId="0" borderId="2" xfId="1" applyNumberFormat="1" applyFont="1" applyBorder="1" applyAlignment="1">
      <alignment horizontal="right" vertical="center" wrapText="1"/>
    </xf>
    <xf numFmtId="164" fontId="13" fillId="0" borderId="98" xfId="1" applyNumberFormat="1" applyFont="1" applyBorder="1" applyAlignment="1">
      <alignment horizontal="right" vertical="center" wrapText="1"/>
    </xf>
    <xf numFmtId="10" fontId="13" fillId="0" borderId="106" xfId="4" applyNumberFormat="1" applyFont="1" applyBorder="1" applyAlignment="1">
      <alignment horizontal="right" vertical="center"/>
    </xf>
    <xf numFmtId="164" fontId="13" fillId="13" borderId="35" xfId="1" applyNumberFormat="1" applyFont="1" applyFill="1" applyBorder="1" applyAlignment="1">
      <alignment horizontal="right" vertical="center" wrapText="1"/>
    </xf>
    <xf numFmtId="164" fontId="15" fillId="0" borderId="19" xfId="1" applyNumberFormat="1" applyFont="1" applyBorder="1" applyAlignment="1">
      <alignment horizontal="right" vertical="center"/>
    </xf>
    <xf numFmtId="164" fontId="15" fillId="0" borderId="20" xfId="1" applyNumberFormat="1" applyFont="1" applyBorder="1" applyAlignment="1">
      <alignment horizontal="right" vertical="center"/>
    </xf>
    <xf numFmtId="164" fontId="15" fillId="0" borderId="21" xfId="1" applyNumberFormat="1" applyFont="1" applyBorder="1" applyAlignment="1">
      <alignment horizontal="right" vertical="center"/>
    </xf>
    <xf numFmtId="165" fontId="13" fillId="0" borderId="99" xfId="2" applyNumberFormat="1" applyFont="1" applyFill="1" applyBorder="1" applyAlignment="1" applyProtection="1">
      <alignment vertical="center"/>
    </xf>
    <xf numFmtId="0" fontId="17" fillId="0" borderId="5" xfId="13" applyFont="1" applyBorder="1" applyAlignment="1" applyProtection="1">
      <alignment vertical="center" wrapText="1"/>
      <protection locked="0"/>
    </xf>
    <xf numFmtId="0" fontId="17" fillId="0" borderId="5" xfId="0" applyFont="1" applyBorder="1" applyAlignment="1" applyProtection="1">
      <alignment vertical="center"/>
      <protection locked="0"/>
    </xf>
    <xf numFmtId="0" fontId="17" fillId="0" borderId="5" xfId="0" applyFont="1" applyBorder="1" applyAlignment="1" applyProtection="1">
      <alignment vertical="center" wrapText="1"/>
      <protection locked="0"/>
    </xf>
    <xf numFmtId="0" fontId="17" fillId="0" borderId="5" xfId="24" applyFont="1" applyBorder="1" applyAlignment="1">
      <alignment vertical="center" wrapText="1"/>
    </xf>
    <xf numFmtId="0" fontId="13" fillId="0" borderId="102" xfId="0" applyFont="1" applyBorder="1" applyAlignment="1" applyProtection="1">
      <alignment horizontal="right" vertical="center"/>
      <protection locked="0"/>
    </xf>
    <xf numFmtId="0" fontId="13" fillId="0" borderId="12" xfId="0" applyFont="1" applyBorder="1" applyAlignment="1">
      <alignment vertical="center" wrapText="1"/>
    </xf>
    <xf numFmtId="0" fontId="17" fillId="0" borderId="12" xfId="24" applyFont="1" applyBorder="1" applyAlignment="1">
      <alignment vertical="center" wrapText="1"/>
    </xf>
    <xf numFmtId="0" fontId="13" fillId="0" borderId="13" xfId="0" applyFont="1" applyBorder="1" applyAlignment="1" applyProtection="1">
      <alignment horizontal="right" vertical="center"/>
      <protection locked="0"/>
    </xf>
    <xf numFmtId="165" fontId="13" fillId="6" borderId="101" xfId="2" applyNumberFormat="1" applyFont="1" applyFill="1" applyBorder="1" applyAlignment="1" applyProtection="1">
      <alignment vertical="center"/>
    </xf>
    <xf numFmtId="165" fontId="13" fillId="0" borderId="92" xfId="2" applyNumberFormat="1" applyFont="1" applyFill="1" applyBorder="1" applyAlignment="1" applyProtection="1">
      <alignment horizontal="center" vertical="center"/>
    </xf>
    <xf numFmtId="165" fontId="13" fillId="0" borderId="74" xfId="2" applyNumberFormat="1" applyFont="1" applyFill="1" applyBorder="1" applyAlignment="1" applyProtection="1">
      <alignment horizontal="center" vertical="center"/>
    </xf>
    <xf numFmtId="165" fontId="13" fillId="0" borderId="75" xfId="2" applyNumberFormat="1" applyFont="1" applyFill="1" applyBorder="1" applyAlignment="1" applyProtection="1">
      <alignment horizontal="center" vertical="center"/>
    </xf>
    <xf numFmtId="165" fontId="13" fillId="0" borderId="101" xfId="2" applyNumberFormat="1" applyFont="1" applyFill="1" applyBorder="1" applyAlignment="1" applyProtection="1">
      <alignment horizontal="center" vertical="center"/>
    </xf>
    <xf numFmtId="165" fontId="13" fillId="0" borderId="25" xfId="2" applyNumberFormat="1" applyFont="1" applyBorder="1" applyAlignment="1" applyProtection="1">
      <alignment vertical="center"/>
    </xf>
    <xf numFmtId="164" fontId="13" fillId="0" borderId="23" xfId="1" applyNumberFormat="1" applyFont="1" applyBorder="1" applyAlignment="1" applyProtection="1">
      <alignment vertical="center"/>
      <protection locked="0"/>
    </xf>
    <xf numFmtId="164" fontId="13" fillId="0" borderId="5" xfId="1" applyNumberFormat="1" applyFont="1" applyBorder="1" applyAlignment="1" applyProtection="1">
      <alignment vertical="center"/>
      <protection locked="0"/>
    </xf>
    <xf numFmtId="164" fontId="13" fillId="0" borderId="5" xfId="1" applyNumberFormat="1" applyFont="1" applyFill="1" applyBorder="1" applyAlignment="1">
      <alignment horizontal="center" vertical="center"/>
    </xf>
    <xf numFmtId="164" fontId="13" fillId="0" borderId="26" xfId="1" applyNumberFormat="1" applyFont="1" applyBorder="1" applyAlignment="1" applyProtection="1">
      <alignment vertical="center"/>
      <protection locked="0"/>
    </xf>
    <xf numFmtId="165" fontId="14" fillId="3" borderId="19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20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20" xfId="2" applyNumberFormat="1" applyFont="1" applyFill="1" applyBorder="1" applyAlignment="1" applyProtection="1">
      <alignment vertical="center" wrapText="1"/>
      <protection locked="0"/>
    </xf>
    <xf numFmtId="164" fontId="15" fillId="2" borderId="34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39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4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36" xfId="1" applyNumberFormat="1" applyFont="1" applyFill="1" applyBorder="1" applyAlignment="1" applyProtection="1">
      <alignment horizontal="center" vertical="center" wrapText="1"/>
      <protection locked="0"/>
    </xf>
    <xf numFmtId="165" fontId="15" fillId="0" borderId="79" xfId="2" applyNumberFormat="1" applyFont="1" applyBorder="1" applyAlignment="1" applyProtection="1">
      <alignment horizontal="center"/>
      <protection locked="0"/>
    </xf>
    <xf numFmtId="165" fontId="15" fillId="0" borderId="63" xfId="2" applyNumberFormat="1" applyFont="1" applyBorder="1" applyAlignment="1" applyProtection="1">
      <alignment horizontal="center"/>
      <protection locked="0"/>
    </xf>
    <xf numFmtId="164" fontId="23" fillId="7" borderId="34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39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4" xfId="1" applyNumberFormat="1" applyFont="1" applyFill="1" applyBorder="1" applyAlignment="1" applyProtection="1">
      <alignment horizontal="center" vertical="center" wrapText="1"/>
      <protection locked="0"/>
    </xf>
    <xf numFmtId="165" fontId="15" fillId="2" borderId="17" xfId="2" applyNumberFormat="1" applyFont="1" applyFill="1" applyBorder="1" applyAlignment="1" applyProtection="1">
      <alignment horizontal="center" vertical="center"/>
      <protection locked="0"/>
    </xf>
    <xf numFmtId="165" fontId="15" fillId="2" borderId="18" xfId="2" applyNumberFormat="1" applyFont="1" applyFill="1" applyBorder="1" applyAlignment="1" applyProtection="1">
      <alignment horizontal="center" vertical="center"/>
      <protection locked="0"/>
    </xf>
    <xf numFmtId="165" fontId="15" fillId="2" borderId="28" xfId="2" applyNumberFormat="1" applyFont="1" applyFill="1" applyBorder="1" applyAlignment="1" applyProtection="1">
      <alignment horizontal="center" vertical="center"/>
      <protection locked="0"/>
    </xf>
    <xf numFmtId="49" fontId="15" fillId="2" borderId="34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39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4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38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36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30" fillId="0" borderId="26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8" fillId="14" borderId="25" xfId="0" applyFont="1" applyFill="1" applyBorder="1" applyAlignment="1">
      <alignment horizontal="center"/>
    </xf>
    <xf numFmtId="0" fontId="13" fillId="15" borderId="25" xfId="0" applyFont="1" applyFill="1" applyBorder="1" applyAlignment="1">
      <alignment horizontal="center"/>
    </xf>
    <xf numFmtId="0" fontId="13" fillId="16" borderId="25" xfId="0" applyFont="1" applyFill="1" applyBorder="1" applyAlignment="1">
      <alignment horizontal="center"/>
    </xf>
    <xf numFmtId="0" fontId="13" fillId="17" borderId="25" xfId="0" applyFont="1" applyFill="1" applyBorder="1" applyAlignment="1">
      <alignment horizontal="center"/>
    </xf>
    <xf numFmtId="0" fontId="24" fillId="18" borderId="1" xfId="0" applyFont="1" applyFill="1" applyBorder="1" applyAlignment="1">
      <alignment horizontal="left" vertical="center" wrapText="1" indent="15"/>
    </xf>
    <xf numFmtId="0" fontId="29" fillId="18" borderId="1" xfId="0" applyFont="1" applyFill="1" applyBorder="1" applyAlignment="1">
      <alignment horizontal="left" vertical="center" wrapText="1" indent="15"/>
    </xf>
    <xf numFmtId="0" fontId="28" fillId="4" borderId="25" xfId="0" applyFont="1" applyFill="1" applyBorder="1" applyAlignment="1">
      <alignment horizontal="center"/>
    </xf>
    <xf numFmtId="0" fontId="14" fillId="3" borderId="31" xfId="0" applyFont="1" applyFill="1" applyBorder="1" applyAlignment="1" applyProtection="1">
      <alignment horizontal="center" vertical="center" wrapText="1"/>
      <protection locked="0"/>
    </xf>
    <xf numFmtId="164" fontId="14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29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9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13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98" xfId="1" applyNumberFormat="1" applyFont="1" applyFill="1" applyBorder="1" applyAlignment="1" applyProtection="1">
      <alignment horizontal="center" vertical="center" wrapText="1"/>
      <protection locked="0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23" fillId="10" borderId="84" xfId="0" applyFont="1" applyFill="1" applyBorder="1" applyAlignment="1">
      <alignment horizontal="center" vertical="center" wrapText="1"/>
    </xf>
    <xf numFmtId="0" fontId="23" fillId="10" borderId="85" xfId="0" applyFont="1" applyFill="1" applyBorder="1" applyAlignment="1">
      <alignment horizontal="center" vertical="center" wrapText="1"/>
    </xf>
    <xf numFmtId="0" fontId="23" fillId="10" borderId="86" xfId="0" applyFont="1" applyFill="1" applyBorder="1" applyAlignment="1">
      <alignment horizontal="center" vertical="center" wrapText="1"/>
    </xf>
    <xf numFmtId="0" fontId="23" fillId="10" borderId="44" xfId="0" applyFont="1" applyFill="1" applyBorder="1" applyAlignment="1">
      <alignment horizontal="center" vertical="center" wrapText="1"/>
    </xf>
    <xf numFmtId="0" fontId="23" fillId="10" borderId="45" xfId="0" applyFont="1" applyFill="1" applyBorder="1" applyAlignment="1">
      <alignment horizontal="center" vertical="center" wrapText="1"/>
    </xf>
    <xf numFmtId="0" fontId="23" fillId="10" borderId="46" xfId="0" applyFont="1" applyFill="1" applyBorder="1" applyAlignment="1">
      <alignment horizontal="center" vertical="center" wrapText="1"/>
    </xf>
    <xf numFmtId="0" fontId="17" fillId="0" borderId="31" xfId="13" applyFont="1" applyBorder="1" applyAlignment="1">
      <alignment horizontal="center" vertical="center" wrapText="1"/>
    </xf>
    <xf numFmtId="0" fontId="17" fillId="0" borderId="35" xfId="13" applyFont="1" applyBorder="1" applyAlignment="1">
      <alignment horizontal="center" vertical="center" wrapText="1"/>
    </xf>
    <xf numFmtId="0" fontId="17" fillId="0" borderId="92" xfId="13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2" borderId="48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center" vertical="center" wrapText="1"/>
    </xf>
    <xf numFmtId="0" fontId="24" fillId="12" borderId="17" xfId="0" applyFont="1" applyFill="1" applyBorder="1" applyAlignment="1">
      <alignment horizontal="center" vertical="center"/>
    </xf>
    <xf numFmtId="0" fontId="24" fillId="12" borderId="18" xfId="0" applyFont="1" applyFill="1" applyBorder="1" applyAlignment="1">
      <alignment horizontal="center" vertical="center"/>
    </xf>
    <xf numFmtId="0" fontId="24" fillId="12" borderId="28" xfId="0" applyFont="1" applyFill="1" applyBorder="1" applyAlignment="1">
      <alignment horizontal="center" vertical="center"/>
    </xf>
    <xf numFmtId="164" fontId="24" fillId="12" borderId="41" xfId="0" applyNumberFormat="1" applyFont="1" applyFill="1" applyBorder="1" applyAlignment="1">
      <alignment horizontal="center" vertical="center"/>
    </xf>
    <xf numFmtId="0" fontId="15" fillId="2" borderId="49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/>
    </xf>
    <xf numFmtId="0" fontId="23" fillId="11" borderId="33" xfId="0" applyFont="1" applyFill="1" applyBorder="1" applyAlignment="1">
      <alignment horizontal="center" vertical="center"/>
    </xf>
    <xf numFmtId="164" fontId="13" fillId="19" borderId="10" xfId="1" applyNumberFormat="1" applyFont="1" applyFill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0" fontId="14" fillId="3" borderId="94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101" xfId="0" applyFont="1" applyBorder="1" applyAlignment="1">
      <alignment vertical="center" wrapText="1"/>
    </xf>
    <xf numFmtId="164" fontId="13" fillId="13" borderId="14" xfId="1" applyNumberFormat="1" applyFont="1" applyFill="1" applyBorder="1" applyAlignment="1">
      <alignment horizontal="center" vertical="center" wrapText="1"/>
    </xf>
    <xf numFmtId="164" fontId="13" fillId="13" borderId="15" xfId="1" applyNumberFormat="1" applyFont="1" applyFill="1" applyBorder="1" applyAlignment="1">
      <alignment horizontal="center" vertical="center" wrapText="1"/>
    </xf>
    <xf numFmtId="0" fontId="17" fillId="0" borderId="92" xfId="13" applyFont="1" applyBorder="1" applyAlignment="1" applyProtection="1">
      <alignment vertical="center" wrapText="1"/>
      <protection locked="0"/>
    </xf>
    <xf numFmtId="0" fontId="17" fillId="0" borderId="15" xfId="13" applyFont="1" applyBorder="1" applyAlignment="1" applyProtection="1">
      <alignment vertical="center" wrapText="1"/>
      <protection locked="0"/>
    </xf>
    <xf numFmtId="0" fontId="17" fillId="0" borderId="16" xfId="13" applyFont="1" applyBorder="1" applyAlignment="1" applyProtection="1">
      <alignment vertical="center" wrapText="1"/>
      <protection locked="0"/>
    </xf>
  </cellXfs>
  <cellStyles count="38">
    <cellStyle name="BodyStyle" xfId="3" xr:uid="{00000000-0005-0000-0000-000000000000}"/>
    <cellStyle name="BodyStyle 2" xfId="16" xr:uid="{8B475344-18F6-4DDB-9066-84D907D6A285}"/>
    <cellStyle name="BodyStyle 2 2" xfId="32" xr:uid="{CAB3CB08-0D9D-409E-BA07-B2FB390354FE}"/>
    <cellStyle name="HeaderStyle" xfId="15" xr:uid="{F12351BB-CFFC-4CFD-91B8-27457E223AB2}"/>
    <cellStyle name="MainTitle" xfId="14" xr:uid="{1754B1EC-1B3A-43ED-9E54-449CF53512AA}"/>
    <cellStyle name="Millares" xfId="2" builtinId="3"/>
    <cellStyle name="Millares 2" xfId="6" xr:uid="{7426D9E4-334A-413E-8354-6E9A4FB9CBA9}"/>
    <cellStyle name="Millares 2 2" xfId="28" xr:uid="{CD6064CF-C52B-4726-803F-26FF760F4540}"/>
    <cellStyle name="Millares 3" xfId="8" xr:uid="{8B4AEFE2-C5C8-4E9D-9B92-B2BD4FEB47D9}"/>
    <cellStyle name="Millares 3 2" xfId="29" xr:uid="{C843DC15-F923-4F99-8551-F2AF6ECCDEB7}"/>
    <cellStyle name="Millares 4" xfId="10" xr:uid="{09B32F5A-0F0D-416C-BC9F-19F33813D557}"/>
    <cellStyle name="Millares 4 2" xfId="31" xr:uid="{AADDD923-112F-4214-BB0A-6F276A19CEA9}"/>
    <cellStyle name="Millares 5" xfId="19" xr:uid="{E97AF0C1-0A9E-4A47-A309-0390220DCAA3}"/>
    <cellStyle name="Millares 5 2" xfId="35" xr:uid="{56FB3323-3709-4954-900A-DECD6232E1C5}"/>
    <cellStyle name="Millares 6" xfId="26" xr:uid="{DE65A659-9D72-4AB6-886F-D78CC344294A}"/>
    <cellStyle name="Moneda" xfId="1" builtinId="4"/>
    <cellStyle name="Moneda [0] 2" xfId="17" xr:uid="{DDEF316A-0DAB-4550-B846-0341A95A621D}"/>
    <cellStyle name="Moneda [0] 2 2" xfId="33" xr:uid="{E775B5CF-B62E-4672-91F3-B5DCCC3E2834}"/>
    <cellStyle name="Moneda 2" xfId="7" xr:uid="{7D396E71-5725-40C0-9B29-C5F2004538D8}"/>
    <cellStyle name="Moneda 2 2" xfId="22" xr:uid="{668F35CA-4DB3-4D38-AF30-5385560B6D6E}"/>
    <cellStyle name="Moneda 2 2 2" xfId="36" xr:uid="{4AD7A3B7-26E7-4619-A2EF-525ADD88FBCC}"/>
    <cellStyle name="Moneda 3" xfId="5" xr:uid="{2A0317C2-158C-4A3D-9B24-0110F440D374}"/>
    <cellStyle name="Moneda 3 2" xfId="27" xr:uid="{0FDA7C7E-ED5E-4D81-A11B-58221101ABC1}"/>
    <cellStyle name="Moneda 4" xfId="9" xr:uid="{5E8B7335-7E2E-4106-8542-628506458DAE}"/>
    <cellStyle name="Moneda 4 2" xfId="30" xr:uid="{1E13EF98-40C6-468F-BDBB-712414D74232}"/>
    <cellStyle name="Moneda 5" xfId="18" xr:uid="{A2039D41-7297-4A3B-BB5F-6ADF8C75B585}"/>
    <cellStyle name="Moneda 5 2" xfId="34" xr:uid="{2962FBB5-C81E-4E62-9443-6F9E6E538839}"/>
    <cellStyle name="Moneda 6" xfId="25" xr:uid="{A9A77384-FF0A-458D-A4B7-8C7A0C78FDC7}"/>
    <cellStyle name="Normal" xfId="0" builtinId="0"/>
    <cellStyle name="Normal 13" xfId="11" xr:uid="{10B316D6-78B6-45F3-B680-FEA2B4950F0E}"/>
    <cellStyle name="Normal 2" xfId="12" xr:uid="{51CF36A9-FF5E-47BF-83DA-6F4785D68B74}"/>
    <cellStyle name="Normal 2 2" xfId="20" xr:uid="{32FE950F-A3AA-49E2-A56E-3876CFEDB603}"/>
    <cellStyle name="Normal 3" xfId="13" xr:uid="{A3975B5B-DCD8-4115-B66A-BBED7B72466E}"/>
    <cellStyle name="Normal 3 2" xfId="21" xr:uid="{88D605DC-550B-44D5-B684-65660A192B56}"/>
    <cellStyle name="Normal 4" xfId="23" xr:uid="{306C20E8-4DBE-4F43-A2D5-CFE23BA46E44}"/>
    <cellStyle name="Normal 4 2" xfId="37" xr:uid="{BD3E4CF3-C529-4365-B466-95E9463C42E9}"/>
    <cellStyle name="Normal 5" xfId="24" xr:uid="{8FC3CABF-8098-4F52-86A6-322B95A3A462}"/>
    <cellStyle name="Porcentaje" xfId="4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289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90</xdr:row>
      <xdr:rowOff>0</xdr:rowOff>
    </xdr:from>
    <xdr:to>
      <xdr:col>12</xdr:col>
      <xdr:colOff>142875</xdr:colOff>
      <xdr:row>119</xdr:row>
      <xdr:rowOff>114300</xdr:rowOff>
    </xdr:to>
    <xdr:pic>
      <xdr:nvPicPr>
        <xdr:cNvPr id="2" name="Image 8">
          <a:extLst>
            <a:ext uri="{FF2B5EF4-FFF2-40B4-BE49-F238E27FC236}">
              <a16:creationId xmlns:a16="http://schemas.microsoft.com/office/drawing/2014/main" id="{D73928D8-91F3-456F-B4DD-A2A0F2114E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47882175"/>
          <a:ext cx="5734050" cy="481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169</xdr:row>
      <xdr:rowOff>0</xdr:rowOff>
    </xdr:from>
    <xdr:to>
      <xdr:col>12</xdr:col>
      <xdr:colOff>142875</xdr:colOff>
      <xdr:row>194</xdr:row>
      <xdr:rowOff>161925</xdr:rowOff>
    </xdr:to>
    <xdr:pic>
      <xdr:nvPicPr>
        <xdr:cNvPr id="3" name="Image 9">
          <a:extLst>
            <a:ext uri="{FF2B5EF4-FFF2-40B4-BE49-F238E27FC236}">
              <a16:creationId xmlns:a16="http://schemas.microsoft.com/office/drawing/2014/main" id="{9BF62888-6757-4EA4-82F9-66519E8D58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60674250"/>
          <a:ext cx="5734050" cy="421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70</xdr:row>
      <xdr:rowOff>0</xdr:rowOff>
    </xdr:from>
    <xdr:to>
      <xdr:col>12</xdr:col>
      <xdr:colOff>142875</xdr:colOff>
      <xdr:row>99</xdr:row>
      <xdr:rowOff>114300</xdr:rowOff>
    </xdr:to>
    <xdr:pic>
      <xdr:nvPicPr>
        <xdr:cNvPr id="4" name="Image 8">
          <a:extLst>
            <a:ext uri="{FF2B5EF4-FFF2-40B4-BE49-F238E27FC236}">
              <a16:creationId xmlns:a16="http://schemas.microsoft.com/office/drawing/2014/main" id="{279DBD73-3256-408B-8AE1-99A6DB33B3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44643675"/>
          <a:ext cx="5734050" cy="481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149</xdr:row>
      <xdr:rowOff>0</xdr:rowOff>
    </xdr:from>
    <xdr:to>
      <xdr:col>12</xdr:col>
      <xdr:colOff>142875</xdr:colOff>
      <xdr:row>174</xdr:row>
      <xdr:rowOff>161925</xdr:rowOff>
    </xdr:to>
    <xdr:pic>
      <xdr:nvPicPr>
        <xdr:cNvPr id="5" name="Image 9">
          <a:extLst>
            <a:ext uri="{FF2B5EF4-FFF2-40B4-BE49-F238E27FC236}">
              <a16:creationId xmlns:a16="http://schemas.microsoft.com/office/drawing/2014/main" id="{FA00C9C6-3347-4B41-AE3D-CFC6363593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57435750"/>
          <a:ext cx="5734050" cy="421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acostam\Downloads\6-%20ESTUDIOS%20DE%20MERCADO%205%20COTIZACIONES.xlsx" TargetMode="External"/><Relationship Id="rId1" Type="http://schemas.openxmlformats.org/officeDocument/2006/relationships/externalLinkPath" Target="file:///C:\Users\jaacostam\Downloads\6-%20ESTUDIOS%20DE%20MERCADO%205%20COTIZ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álculos (julio11) (2)"/>
      <sheetName val="COMPARATIVO"/>
      <sheetName val="Cálculos "/>
      <sheetName val="A.S. MEDICAL LTDA"/>
      <sheetName val="SIBERMEDICAL SAS"/>
      <sheetName val="IMC SAS"/>
      <sheetName val="JOTAMEDICS SAS"/>
      <sheetName val="LUCOLDI SAS"/>
      <sheetName val="Precio unitario "/>
      <sheetName val="Variación "/>
      <sheetName val="Valor total"/>
      <sheetName val="RESUME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3">
          <cell r="H213">
            <v>6646804.5</v>
          </cell>
        </row>
        <row r="214">
          <cell r="H214">
            <v>1439424</v>
          </cell>
        </row>
        <row r="215">
          <cell r="H215">
            <v>1010274.2999999999</v>
          </cell>
        </row>
        <row r="216">
          <cell r="H216">
            <v>673516.2</v>
          </cell>
        </row>
        <row r="217">
          <cell r="H217">
            <v>635341</v>
          </cell>
        </row>
        <row r="218">
          <cell r="H218">
            <v>871080</v>
          </cell>
        </row>
        <row r="219">
          <cell r="H219">
            <v>790398</v>
          </cell>
        </row>
        <row r="220">
          <cell r="H220">
            <v>2898126</v>
          </cell>
        </row>
        <row r="221">
          <cell r="H221">
            <v>5974276</v>
          </cell>
        </row>
        <row r="222">
          <cell r="H222">
            <v>3000942</v>
          </cell>
        </row>
        <row r="223">
          <cell r="H223">
            <v>1667190</v>
          </cell>
        </row>
        <row r="224">
          <cell r="H224">
            <v>560632.80000000005</v>
          </cell>
        </row>
        <row r="225">
          <cell r="H225">
            <v>1250333</v>
          </cell>
        </row>
        <row r="226">
          <cell r="H226">
            <v>10407740</v>
          </cell>
        </row>
        <row r="227">
          <cell r="H227">
            <v>2288608</v>
          </cell>
        </row>
        <row r="228">
          <cell r="H228">
            <v>546210</v>
          </cell>
        </row>
        <row r="229">
          <cell r="H229">
            <v>3116372</v>
          </cell>
        </row>
        <row r="230">
          <cell r="H230">
            <v>732611.6</v>
          </cell>
        </row>
        <row r="231">
          <cell r="H231">
            <v>759243.8</v>
          </cell>
        </row>
        <row r="232">
          <cell r="H232">
            <v>2553740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view="pageBreakPreview" topLeftCell="C4" zoomScale="106" zoomScaleNormal="100" zoomScaleSheetLayoutView="106" workbookViewId="0">
      <selection activeCell="G42" sqref="G42"/>
    </sheetView>
  </sheetViews>
  <sheetFormatPr baseColWidth="10" defaultRowHeight="15" x14ac:dyDescent="0.25"/>
  <cols>
    <col min="2" max="2" width="6.85546875" customWidth="1"/>
    <col min="3" max="3" width="61.140625" customWidth="1"/>
    <col min="4" max="4" width="36.42578125" hidden="1" customWidth="1"/>
    <col min="6" max="6" width="18.28515625" customWidth="1"/>
    <col min="7" max="7" width="16.7109375" customWidth="1"/>
    <col min="8" max="8" width="18.7109375" customWidth="1"/>
    <col min="9" max="9" width="0.42578125" customWidth="1"/>
    <col min="10" max="10" width="0.28515625" customWidth="1"/>
    <col min="11" max="11" width="17.7109375" customWidth="1"/>
    <col min="12" max="12" width="18.5703125" bestFit="1" customWidth="1"/>
    <col min="13" max="13" width="17.7109375" customWidth="1"/>
    <col min="14" max="14" width="16.28515625" customWidth="1"/>
    <col min="15" max="15" width="17.28515625" customWidth="1"/>
    <col min="16" max="16" width="18.5703125" bestFit="1" customWidth="1"/>
    <col min="17" max="17" width="20.140625" bestFit="1" customWidth="1"/>
  </cols>
  <sheetData>
    <row r="1" spans="1:17" ht="37.9" customHeight="1" x14ac:dyDescent="0.45">
      <c r="B1" s="528" t="s">
        <v>31</v>
      </c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</row>
    <row r="2" spans="1:17" x14ac:dyDescent="0.25">
      <c r="B2" s="530" t="s">
        <v>33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</row>
    <row r="3" spans="1:17" x14ac:dyDescent="0.25"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</row>
    <row r="4" spans="1:17" x14ac:dyDescent="0.25">
      <c r="B4" s="531"/>
      <c r="C4" s="531"/>
      <c r="D4" s="531"/>
      <c r="E4" s="531"/>
      <c r="F4" s="531"/>
      <c r="G4" s="531"/>
      <c r="H4" s="531"/>
      <c r="I4" s="531"/>
      <c r="J4" s="531"/>
      <c r="K4" s="531"/>
      <c r="L4" s="531"/>
      <c r="M4" s="531"/>
      <c r="N4" s="531"/>
      <c r="O4" s="531"/>
      <c r="P4" s="531"/>
      <c r="Q4" s="531"/>
    </row>
    <row r="5" spans="1:17" x14ac:dyDescent="0.25">
      <c r="B5" s="532"/>
      <c r="C5" s="532"/>
      <c r="D5" s="532"/>
      <c r="E5" s="532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</row>
    <row r="6" spans="1:17" ht="165" x14ac:dyDescent="0.25">
      <c r="B6" s="533"/>
      <c r="C6" s="534"/>
      <c r="D6" s="534"/>
      <c r="E6" s="534"/>
      <c r="F6" s="32" t="s">
        <v>22</v>
      </c>
      <c r="G6" s="38" t="s">
        <v>23</v>
      </c>
      <c r="H6" s="38" t="s">
        <v>24</v>
      </c>
      <c r="I6" s="38" t="s">
        <v>25</v>
      </c>
      <c r="J6" s="38" t="s">
        <v>26</v>
      </c>
      <c r="K6" s="535"/>
      <c r="L6" s="536"/>
      <c r="M6" s="536"/>
      <c r="N6" s="536"/>
      <c r="O6" s="536"/>
      <c r="P6" s="536"/>
      <c r="Q6" s="537"/>
    </row>
    <row r="7" spans="1:17" ht="57" customHeight="1" thickBot="1" x14ac:dyDescent="0.3">
      <c r="A7" s="30" t="s">
        <v>3</v>
      </c>
      <c r="B7" s="30" t="s">
        <v>3</v>
      </c>
      <c r="C7" s="30" t="s">
        <v>12</v>
      </c>
      <c r="D7" s="30" t="s">
        <v>13</v>
      </c>
      <c r="E7" s="31" t="s">
        <v>14</v>
      </c>
      <c r="F7" s="2" t="s">
        <v>34</v>
      </c>
      <c r="G7" s="2" t="s">
        <v>35</v>
      </c>
      <c r="H7" s="2" t="s">
        <v>36</v>
      </c>
      <c r="I7" s="2" t="s">
        <v>29</v>
      </c>
      <c r="J7" s="13" t="s">
        <v>15</v>
      </c>
      <c r="K7" s="13" t="s">
        <v>16</v>
      </c>
      <c r="L7" s="13" t="s">
        <v>17</v>
      </c>
      <c r="M7" s="13" t="s">
        <v>11</v>
      </c>
      <c r="N7" s="13" t="s">
        <v>18</v>
      </c>
      <c r="O7" s="13" t="s">
        <v>19</v>
      </c>
      <c r="P7" s="13" t="s">
        <v>20</v>
      </c>
      <c r="Q7" s="13" t="s">
        <v>21</v>
      </c>
    </row>
    <row r="8" spans="1:17" ht="25.5" x14ac:dyDescent="0.25">
      <c r="B8" s="5" cm="1">
        <f t="array" ref="B8:B37">_xlfn.SEQUENCE(30,1,1)</f>
        <v>1</v>
      </c>
      <c r="C8" s="36" t="s">
        <v>37</v>
      </c>
      <c r="D8" s="6"/>
      <c r="E8" s="39">
        <v>1</v>
      </c>
      <c r="F8" s="37">
        <v>3127636</v>
      </c>
      <c r="G8" s="37">
        <v>3036543.6974789919</v>
      </c>
      <c r="H8" s="37">
        <v>3158001</v>
      </c>
      <c r="I8" s="16"/>
      <c r="J8" s="17"/>
      <c r="K8" s="15">
        <f>AVERAGE(F8:I8)</f>
        <v>3107393.5658263303</v>
      </c>
      <c r="L8" s="16">
        <f>STDEVA(F8:I8)</f>
        <v>63208.276276737852</v>
      </c>
      <c r="M8" s="16">
        <f>MEDIAN(F8:I8)</f>
        <v>3127636</v>
      </c>
      <c r="N8" s="16">
        <f>GEOMEAN(F8:I8)</f>
        <v>3106962.4219664261</v>
      </c>
      <c r="O8" s="16">
        <f>HARMEAN(F8:I8)</f>
        <v>3106528.7729216744</v>
      </c>
      <c r="P8" s="16">
        <f>MIN(F8:I8)</f>
        <v>3036543.6974789919</v>
      </c>
      <c r="Q8" s="17">
        <f>MAX(F8:I8)</f>
        <v>3158001</v>
      </c>
    </row>
    <row r="9" spans="1:17" ht="38.25" x14ac:dyDescent="0.25">
      <c r="B9" s="7">
        <v>2</v>
      </c>
      <c r="C9" s="36" t="s">
        <v>38</v>
      </c>
      <c r="D9" s="1"/>
      <c r="E9" s="39">
        <v>1</v>
      </c>
      <c r="F9" s="37">
        <v>5495150</v>
      </c>
      <c r="G9" s="37">
        <v>5335096.6386554623</v>
      </c>
      <c r="H9" s="37">
        <v>5548500</v>
      </c>
      <c r="I9" s="19"/>
      <c r="J9" s="20"/>
      <c r="K9" s="18">
        <f t="shared" ref="K9:K12" si="0">AVERAGE(F9:I9)</f>
        <v>5459582.2128851535</v>
      </c>
      <c r="L9" s="19">
        <f t="shared" ref="L9:L12" si="1">STDEVA(F9:I9)</f>
        <v>111058.76493312935</v>
      </c>
      <c r="M9" s="19">
        <f t="shared" ref="M9:M12" si="2">MEDIAN(F9:I9)</f>
        <v>5495150</v>
      </c>
      <c r="N9" s="19">
        <f t="shared" ref="N9:N12" si="3">GEOMEAN(F9:I9)</f>
        <v>5458824.652935667</v>
      </c>
      <c r="O9" s="19">
        <f t="shared" ref="O9:O12" si="4">HARMEAN(F9:I9)</f>
        <v>5458062.690866028</v>
      </c>
      <c r="P9" s="19">
        <f t="shared" ref="P9:P12" si="5">MIN(F9:I9)</f>
        <v>5335096.6386554623</v>
      </c>
      <c r="Q9" s="20">
        <f t="shared" ref="Q9:Q12" si="6">MAX(F9:I9)</f>
        <v>5548500</v>
      </c>
    </row>
    <row r="10" spans="1:17" ht="26.25" thickBot="1" x14ac:dyDescent="0.3">
      <c r="B10" s="7">
        <v>3</v>
      </c>
      <c r="C10" s="36" t="s">
        <v>39</v>
      </c>
      <c r="D10" s="1"/>
      <c r="E10" s="39">
        <v>1</v>
      </c>
      <c r="F10" s="37">
        <v>2737637</v>
      </c>
      <c r="G10" s="37">
        <v>2657900</v>
      </c>
      <c r="H10" s="37">
        <v>2764216</v>
      </c>
      <c r="I10" s="19"/>
      <c r="J10" s="20"/>
      <c r="K10" s="18">
        <f t="shared" si="0"/>
        <v>2719917.6666666665</v>
      </c>
      <c r="L10" s="19">
        <f t="shared" si="1"/>
        <v>55328.600599810343</v>
      </c>
      <c r="M10" s="19">
        <f t="shared" si="2"/>
        <v>2737637</v>
      </c>
      <c r="N10" s="19">
        <f t="shared" si="3"/>
        <v>2719540.2558643869</v>
      </c>
      <c r="O10" s="19">
        <f t="shared" si="4"/>
        <v>2719160.6519801351</v>
      </c>
      <c r="P10" s="19">
        <f t="shared" si="5"/>
        <v>2657900</v>
      </c>
      <c r="Q10" s="20">
        <f t="shared" si="6"/>
        <v>2764216</v>
      </c>
    </row>
    <row r="11" spans="1:17" ht="15.75" hidden="1" customHeight="1" thickBot="1" x14ac:dyDescent="0.3">
      <c r="B11" s="7">
        <v>4</v>
      </c>
      <c r="C11" s="33"/>
      <c r="D11" s="1"/>
      <c r="E11" s="8"/>
      <c r="F11" s="18"/>
      <c r="G11" s="19"/>
      <c r="H11" s="19"/>
      <c r="I11" s="19"/>
      <c r="J11" s="20"/>
      <c r="K11" s="18" t="e">
        <f t="shared" si="0"/>
        <v>#DIV/0!</v>
      </c>
      <c r="L11" s="19" t="e">
        <f t="shared" si="1"/>
        <v>#DIV/0!</v>
      </c>
      <c r="M11" s="19" t="e">
        <f t="shared" si="2"/>
        <v>#NUM!</v>
      </c>
      <c r="N11" s="19" t="e">
        <f t="shared" si="3"/>
        <v>#NUM!</v>
      </c>
      <c r="O11" s="19" t="e">
        <f t="shared" si="4"/>
        <v>#N/A</v>
      </c>
      <c r="P11" s="19">
        <f t="shared" si="5"/>
        <v>0</v>
      </c>
      <c r="Q11" s="20">
        <f t="shared" si="6"/>
        <v>0</v>
      </c>
    </row>
    <row r="12" spans="1:17" ht="15.75" hidden="1" customHeight="1" thickBot="1" x14ac:dyDescent="0.3">
      <c r="B12" s="7">
        <v>5</v>
      </c>
      <c r="C12" s="34"/>
      <c r="D12" s="1"/>
      <c r="E12" s="8"/>
      <c r="F12" s="18"/>
      <c r="G12" s="19"/>
      <c r="H12" s="19"/>
      <c r="I12" s="19"/>
      <c r="J12" s="20"/>
      <c r="K12" s="18" t="e">
        <f t="shared" si="0"/>
        <v>#DIV/0!</v>
      </c>
      <c r="L12" s="19" t="e">
        <f t="shared" si="1"/>
        <v>#DIV/0!</v>
      </c>
      <c r="M12" s="19" t="e">
        <f t="shared" si="2"/>
        <v>#NUM!</v>
      </c>
      <c r="N12" s="19" t="e">
        <f t="shared" si="3"/>
        <v>#NUM!</v>
      </c>
      <c r="O12" s="19" t="e">
        <f t="shared" si="4"/>
        <v>#N/A</v>
      </c>
      <c r="P12" s="19">
        <f t="shared" si="5"/>
        <v>0</v>
      </c>
      <c r="Q12" s="20">
        <f t="shared" si="6"/>
        <v>0</v>
      </c>
    </row>
    <row r="13" spans="1:17" ht="15.75" hidden="1" customHeight="1" thickBot="1" x14ac:dyDescent="0.3">
      <c r="B13" s="7">
        <v>6</v>
      </c>
      <c r="C13" s="3"/>
      <c r="D13" s="1"/>
      <c r="E13" s="8">
        <v>1</v>
      </c>
      <c r="F13" s="18"/>
      <c r="G13" s="19"/>
      <c r="H13" s="19"/>
      <c r="I13" s="19"/>
      <c r="J13" s="20"/>
      <c r="K13" s="18"/>
      <c r="L13" s="19"/>
      <c r="M13" s="19"/>
      <c r="N13" s="19"/>
      <c r="O13" s="19"/>
      <c r="P13" s="19"/>
      <c r="Q13" s="20"/>
    </row>
    <row r="14" spans="1:17" ht="15.75" hidden="1" customHeight="1" thickBot="1" x14ac:dyDescent="0.3">
      <c r="B14" s="7">
        <v>7</v>
      </c>
      <c r="C14" s="3"/>
      <c r="D14" s="1"/>
      <c r="E14" s="8">
        <v>1</v>
      </c>
      <c r="F14" s="18"/>
      <c r="G14" s="19"/>
      <c r="H14" s="19"/>
      <c r="I14" s="19"/>
      <c r="J14" s="20"/>
      <c r="K14" s="18"/>
      <c r="L14" s="19"/>
      <c r="M14" s="19"/>
      <c r="N14" s="19"/>
      <c r="O14" s="19"/>
      <c r="P14" s="19"/>
      <c r="Q14" s="20"/>
    </row>
    <row r="15" spans="1:17" ht="15.75" hidden="1" customHeight="1" thickBot="1" x14ac:dyDescent="0.3">
      <c r="B15" s="7">
        <v>8</v>
      </c>
      <c r="C15" s="3"/>
      <c r="D15" s="1"/>
      <c r="E15" s="8">
        <v>1</v>
      </c>
      <c r="F15" s="18"/>
      <c r="G15" s="19"/>
      <c r="H15" s="19"/>
      <c r="I15" s="19"/>
      <c r="J15" s="20"/>
      <c r="K15" s="18"/>
      <c r="L15" s="19"/>
      <c r="M15" s="19"/>
      <c r="N15" s="19"/>
      <c r="O15" s="19"/>
      <c r="P15" s="19"/>
      <c r="Q15" s="20"/>
    </row>
    <row r="16" spans="1:17" ht="15.75" hidden="1" customHeight="1" thickBot="1" x14ac:dyDescent="0.3">
      <c r="B16" s="7">
        <v>9</v>
      </c>
      <c r="C16" s="3"/>
      <c r="D16" s="1"/>
      <c r="E16" s="8">
        <v>1</v>
      </c>
      <c r="F16" s="18"/>
      <c r="G16" s="19"/>
      <c r="H16" s="19"/>
      <c r="I16" s="19"/>
      <c r="J16" s="20"/>
      <c r="K16" s="18"/>
      <c r="L16" s="19"/>
      <c r="M16" s="19"/>
      <c r="N16" s="19"/>
      <c r="O16" s="19"/>
      <c r="P16" s="19"/>
      <c r="Q16" s="20"/>
    </row>
    <row r="17" spans="2:17" ht="15.75" hidden="1" customHeight="1" thickBot="1" x14ac:dyDescent="0.3">
      <c r="B17" s="7">
        <v>10</v>
      </c>
      <c r="C17" s="3"/>
      <c r="D17" s="1"/>
      <c r="E17" s="8">
        <v>1</v>
      </c>
      <c r="F17" s="18"/>
      <c r="G17" s="19"/>
      <c r="H17" s="19"/>
      <c r="I17" s="19"/>
      <c r="J17" s="20"/>
      <c r="K17" s="18"/>
      <c r="L17" s="19"/>
      <c r="M17" s="19"/>
      <c r="N17" s="19"/>
      <c r="O17" s="19"/>
      <c r="P17" s="19"/>
      <c r="Q17" s="20"/>
    </row>
    <row r="18" spans="2:17" ht="15.75" hidden="1" customHeight="1" thickBot="1" x14ac:dyDescent="0.3">
      <c r="B18" s="7">
        <v>11</v>
      </c>
      <c r="C18" s="14"/>
      <c r="D18" s="1"/>
      <c r="E18" s="8"/>
      <c r="F18" s="18"/>
      <c r="G18" s="19"/>
      <c r="H18" s="19"/>
      <c r="I18" s="19"/>
      <c r="J18" s="20"/>
      <c r="K18" s="18"/>
      <c r="L18" s="19"/>
      <c r="M18" s="19"/>
      <c r="N18" s="19"/>
      <c r="O18" s="19"/>
      <c r="P18" s="19"/>
      <c r="Q18" s="20"/>
    </row>
    <row r="19" spans="2:17" ht="15.75" hidden="1" customHeight="1" thickBot="1" x14ac:dyDescent="0.3">
      <c r="B19" s="7">
        <v>12</v>
      </c>
      <c r="C19" s="3"/>
      <c r="D19" s="1"/>
      <c r="E19" s="8"/>
      <c r="F19" s="18"/>
      <c r="G19" s="19"/>
      <c r="H19" s="19"/>
      <c r="I19" s="19"/>
      <c r="J19" s="20"/>
      <c r="K19" s="18"/>
      <c r="L19" s="19"/>
      <c r="M19" s="19"/>
      <c r="N19" s="19"/>
      <c r="O19" s="19"/>
      <c r="P19" s="19"/>
      <c r="Q19" s="20"/>
    </row>
    <row r="20" spans="2:17" ht="15.75" hidden="1" customHeight="1" thickBot="1" x14ac:dyDescent="0.3">
      <c r="B20" s="7">
        <v>13</v>
      </c>
      <c r="C20" s="3"/>
      <c r="D20" s="1"/>
      <c r="E20" s="8"/>
      <c r="F20" s="18"/>
      <c r="G20" s="19"/>
      <c r="H20" s="19"/>
      <c r="I20" s="19"/>
      <c r="J20" s="20"/>
      <c r="K20" s="18"/>
      <c r="L20" s="19"/>
      <c r="M20" s="19"/>
      <c r="N20" s="19"/>
      <c r="O20" s="19"/>
      <c r="P20" s="19"/>
      <c r="Q20" s="20"/>
    </row>
    <row r="21" spans="2:17" ht="15.75" hidden="1" customHeight="1" thickBot="1" x14ac:dyDescent="0.3">
      <c r="B21" s="7">
        <v>14</v>
      </c>
      <c r="C21" s="3"/>
      <c r="D21" s="1"/>
      <c r="E21" s="8"/>
      <c r="F21" s="18"/>
      <c r="G21" s="19"/>
      <c r="H21" s="19"/>
      <c r="I21" s="19"/>
      <c r="J21" s="20"/>
      <c r="K21" s="18"/>
      <c r="L21" s="19"/>
      <c r="M21" s="19"/>
      <c r="N21" s="19"/>
      <c r="O21" s="19"/>
      <c r="P21" s="19"/>
      <c r="Q21" s="20"/>
    </row>
    <row r="22" spans="2:17" ht="15.75" hidden="1" customHeight="1" thickBot="1" x14ac:dyDescent="0.3">
      <c r="B22" s="7">
        <v>15</v>
      </c>
      <c r="C22" s="3"/>
      <c r="D22" s="1"/>
      <c r="E22" s="8"/>
      <c r="F22" s="18"/>
      <c r="G22" s="19"/>
      <c r="H22" s="19"/>
      <c r="I22" s="19"/>
      <c r="J22" s="20"/>
      <c r="K22" s="18"/>
      <c r="L22" s="19"/>
      <c r="M22" s="19"/>
      <c r="N22" s="19"/>
      <c r="O22" s="19"/>
      <c r="P22" s="19"/>
      <c r="Q22" s="20"/>
    </row>
    <row r="23" spans="2:17" ht="15.75" hidden="1" customHeight="1" thickBot="1" x14ac:dyDescent="0.3">
      <c r="B23" s="7">
        <v>16</v>
      </c>
      <c r="C23" s="3"/>
      <c r="D23" s="1"/>
      <c r="E23" s="8"/>
      <c r="F23" s="18"/>
      <c r="G23" s="19"/>
      <c r="H23" s="19"/>
      <c r="I23" s="19"/>
      <c r="J23" s="20"/>
      <c r="K23" s="18"/>
      <c r="L23" s="19"/>
      <c r="M23" s="19"/>
      <c r="N23" s="19"/>
      <c r="O23" s="19"/>
      <c r="P23" s="19"/>
      <c r="Q23" s="20"/>
    </row>
    <row r="24" spans="2:17" ht="15.75" hidden="1" customHeight="1" thickBot="1" x14ac:dyDescent="0.3">
      <c r="B24" s="9">
        <v>17</v>
      </c>
      <c r="C24" s="10"/>
      <c r="D24" s="11"/>
      <c r="E24" s="12"/>
      <c r="F24" s="21"/>
      <c r="G24" s="22"/>
      <c r="H24" s="22"/>
      <c r="I24" s="22"/>
      <c r="J24" s="23"/>
      <c r="K24" s="21"/>
      <c r="L24" s="22"/>
      <c r="M24" s="22"/>
      <c r="N24" s="22"/>
      <c r="O24" s="22"/>
      <c r="P24" s="22"/>
      <c r="Q24" s="23"/>
    </row>
    <row r="25" spans="2:17" ht="15.75" hidden="1" customHeight="1" thickBot="1" x14ac:dyDescent="0.3">
      <c r="B25" s="4">
        <v>18</v>
      </c>
      <c r="C25" s="4"/>
      <c r="D25" s="4"/>
      <c r="E25" s="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ht="15.75" hidden="1" customHeight="1" thickBot="1" x14ac:dyDescent="0.3">
      <c r="B26" s="1">
        <v>19</v>
      </c>
      <c r="C26" s="1"/>
      <c r="D26" s="1"/>
      <c r="E26" s="1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2:17" ht="15.75" hidden="1" customHeight="1" thickBot="1" x14ac:dyDescent="0.3">
      <c r="B27" s="1">
        <v>20</v>
      </c>
      <c r="C27" s="1"/>
      <c r="D27" s="1"/>
      <c r="E27" s="1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2:17" ht="15.75" hidden="1" customHeight="1" thickBot="1" x14ac:dyDescent="0.3">
      <c r="B28" s="1">
        <v>21</v>
      </c>
      <c r="C28" s="1"/>
      <c r="D28" s="1"/>
      <c r="E28" s="1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2:17" ht="15.75" hidden="1" customHeight="1" thickBot="1" x14ac:dyDescent="0.3">
      <c r="B29" s="1">
        <v>22</v>
      </c>
      <c r="C29" s="1"/>
      <c r="D29" s="1"/>
      <c r="E29" s="1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2:17" ht="15.75" hidden="1" customHeight="1" thickBot="1" x14ac:dyDescent="0.3">
      <c r="B30" s="1">
        <v>23</v>
      </c>
      <c r="C30" s="1"/>
      <c r="D30" s="1"/>
      <c r="E30" s="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2:17" ht="15.75" hidden="1" customHeight="1" thickBot="1" x14ac:dyDescent="0.3">
      <c r="B31" s="1">
        <v>24</v>
      </c>
      <c r="C31" s="1"/>
      <c r="D31" s="1"/>
      <c r="E31" s="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 ht="15.75" hidden="1" customHeight="1" thickBot="1" x14ac:dyDescent="0.3">
      <c r="B32" s="1">
        <v>25</v>
      </c>
      <c r="C32" s="1"/>
      <c r="D32" s="1"/>
      <c r="E32" s="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17" ht="15.75" hidden="1" customHeight="1" thickBot="1" x14ac:dyDescent="0.3">
      <c r="B33" s="1">
        <v>26</v>
      </c>
      <c r="C33" s="1"/>
      <c r="D33" s="1"/>
      <c r="E33" s="1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 ht="15.75" hidden="1" customHeight="1" thickBot="1" x14ac:dyDescent="0.3">
      <c r="B34" s="1">
        <v>27</v>
      </c>
      <c r="C34" s="1"/>
      <c r="D34" s="1"/>
      <c r="E34" s="1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2:17" ht="15.75" hidden="1" customHeight="1" thickBot="1" x14ac:dyDescent="0.3">
      <c r="B35" s="1">
        <v>28</v>
      </c>
      <c r="C35" s="1"/>
      <c r="D35" s="1"/>
      <c r="E35" s="1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2:17" ht="15.75" hidden="1" customHeight="1" thickBot="1" x14ac:dyDescent="0.3">
      <c r="B36" s="1">
        <v>29</v>
      </c>
      <c r="C36" s="1"/>
      <c r="D36" s="1"/>
      <c r="E36" s="1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2:17" ht="15.75" hidden="1" customHeight="1" thickBot="1" x14ac:dyDescent="0.3">
      <c r="B37" s="1">
        <v>30</v>
      </c>
      <c r="C37" s="1"/>
      <c r="D37" s="1"/>
      <c r="E37" s="1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2:17" ht="15.75" hidden="1" customHeight="1" thickBot="1" x14ac:dyDescent="0.3"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2:17" ht="15.75" thickBot="1" x14ac:dyDescent="0.3">
      <c r="B39" s="40" t="s">
        <v>28</v>
      </c>
      <c r="C39" s="41"/>
      <c r="D39" s="41"/>
      <c r="E39" s="41"/>
      <c r="F39" s="26">
        <f>SUM(F8:F38)</f>
        <v>11360423</v>
      </c>
      <c r="G39" s="27">
        <f t="shared" ref="G39:I39" si="7">SUM(G8:G38)</f>
        <v>11029540.336134454</v>
      </c>
      <c r="H39" s="27">
        <f t="shared" si="7"/>
        <v>11470717</v>
      </c>
      <c r="I39" s="28">
        <f t="shared" si="7"/>
        <v>0</v>
      </c>
      <c r="J39" s="29"/>
      <c r="K39" s="26">
        <f>K8+K9+K10</f>
        <v>11286893.445378149</v>
      </c>
      <c r="L39" s="26">
        <f t="shared" ref="L39:Q39" si="8">L8+L9+L10</f>
        <v>229595.64180967753</v>
      </c>
      <c r="M39" s="26">
        <f t="shared" si="8"/>
        <v>11360423</v>
      </c>
      <c r="N39" s="26">
        <f t="shared" si="8"/>
        <v>11285327.33076648</v>
      </c>
      <c r="O39" s="26">
        <f t="shared" si="8"/>
        <v>11283752.115767838</v>
      </c>
      <c r="P39" s="26">
        <f t="shared" si="8"/>
        <v>11029540.336134454</v>
      </c>
      <c r="Q39" s="26">
        <f t="shared" si="8"/>
        <v>11470717</v>
      </c>
    </row>
    <row r="40" spans="2:17" x14ac:dyDescent="0.25">
      <c r="F40" s="37"/>
    </row>
    <row r="41" spans="2:17" x14ac:dyDescent="0.25">
      <c r="F41" s="37"/>
    </row>
    <row r="42" spans="2:17" x14ac:dyDescent="0.25">
      <c r="F42" s="37"/>
    </row>
    <row r="43" spans="2:17" x14ac:dyDescent="0.25">
      <c r="E43">
        <v>1</v>
      </c>
    </row>
    <row r="44" spans="2:17" x14ac:dyDescent="0.25">
      <c r="E44">
        <v>1</v>
      </c>
    </row>
    <row r="45" spans="2:17" x14ac:dyDescent="0.25">
      <c r="E45">
        <v>1</v>
      </c>
      <c r="F45" s="35">
        <f>F39*1.19</f>
        <v>13518903.369999999</v>
      </c>
      <c r="G45" s="35">
        <f>G39*1.19</f>
        <v>13125153</v>
      </c>
      <c r="H45" s="35">
        <f>H39*1.19</f>
        <v>13650153.229999999</v>
      </c>
    </row>
  </sheetData>
  <mergeCells count="4">
    <mergeCell ref="B1:Q1"/>
    <mergeCell ref="B2:Q5"/>
    <mergeCell ref="B6:E6"/>
    <mergeCell ref="K6:Q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01376-3A30-49D5-BED0-8F6C57018946}">
  <dimension ref="A1:AR51"/>
  <sheetViews>
    <sheetView topLeftCell="U43" workbookViewId="0">
      <selection activeCell="X45" sqref="X45"/>
    </sheetView>
  </sheetViews>
  <sheetFormatPr baseColWidth="10" defaultRowHeight="12.75" x14ac:dyDescent="0.2"/>
  <cols>
    <col min="1" max="1" width="11.7109375" style="393" customWidth="1"/>
    <col min="2" max="2" width="12.5703125" style="393" customWidth="1"/>
    <col min="3" max="3" width="35.140625" style="393" customWidth="1"/>
    <col min="4" max="4" width="11.7109375" style="426" customWidth="1"/>
    <col min="5" max="5" width="11.42578125" style="426" customWidth="1"/>
    <col min="6" max="6" width="13" style="427" customWidth="1"/>
    <col min="7" max="7" width="12" style="427" customWidth="1"/>
    <col min="8" max="8" width="17" style="427" customWidth="1"/>
    <col min="9" max="9" width="11.42578125" style="393" customWidth="1"/>
    <col min="10" max="10" width="11.7109375" style="393" customWidth="1"/>
    <col min="11" max="11" width="35.85546875" style="393" customWidth="1"/>
    <col min="12" max="12" width="36.28515625" style="435" customWidth="1"/>
    <col min="13" max="13" width="11.42578125" style="435" customWidth="1"/>
    <col min="14" max="14" width="11.85546875" style="435" customWidth="1"/>
    <col min="15" max="15" width="14.140625" style="435" customWidth="1"/>
    <col min="16" max="16" width="12.7109375" style="435" customWidth="1"/>
    <col min="17" max="17" width="13.85546875" style="393" customWidth="1"/>
    <col min="18" max="18" width="7.28515625" style="393" customWidth="1"/>
    <col min="19" max="19" width="11.42578125" style="393" customWidth="1"/>
    <col min="20" max="20" width="17.28515625" style="393" customWidth="1"/>
    <col min="21" max="21" width="33.28515625" style="393" customWidth="1"/>
    <col min="22" max="23" width="11.42578125" style="393" customWidth="1"/>
    <col min="24" max="24" width="12.5703125" style="393" customWidth="1"/>
    <col min="25" max="25" width="12.85546875" style="393" customWidth="1"/>
    <col min="26" max="26" width="16" style="393" customWidth="1"/>
    <col min="27" max="28" width="11.42578125" style="393"/>
    <col min="29" max="29" width="21.28515625" style="393" customWidth="1"/>
    <col min="30" max="30" width="31.42578125" style="393" customWidth="1"/>
    <col min="31" max="32" width="11.42578125" style="393"/>
    <col min="33" max="33" width="12.7109375" style="393" customWidth="1"/>
    <col min="34" max="34" width="13.140625" style="393" customWidth="1"/>
    <col min="35" max="35" width="16.42578125" style="393" customWidth="1"/>
    <col min="36" max="37" width="11.42578125" style="393"/>
    <col min="38" max="38" width="19.28515625" style="393" customWidth="1"/>
    <col min="39" max="39" width="35.28515625" style="393" customWidth="1"/>
    <col min="40" max="41" width="11.42578125" style="393"/>
    <col min="42" max="42" width="12.85546875" style="393" customWidth="1"/>
    <col min="43" max="43" width="13.85546875" style="393" bestFit="1" customWidth="1"/>
    <col min="44" max="44" width="15" style="393" customWidth="1"/>
    <col min="45" max="16384" width="11.42578125" style="393"/>
  </cols>
  <sheetData>
    <row r="1" spans="1:44" ht="16.5" x14ac:dyDescent="0.3">
      <c r="A1" s="552" t="s">
        <v>114</v>
      </c>
      <c r="B1" s="552"/>
      <c r="C1" s="552"/>
      <c r="D1" s="552"/>
      <c r="E1" s="552"/>
      <c r="F1" s="552"/>
      <c r="G1" s="552"/>
      <c r="H1" s="552"/>
      <c r="J1" s="546" t="s">
        <v>115</v>
      </c>
      <c r="K1" s="546"/>
      <c r="L1" s="546"/>
      <c r="M1" s="546"/>
      <c r="N1" s="546"/>
      <c r="O1" s="546"/>
      <c r="P1" s="546"/>
      <c r="Q1" s="546"/>
      <c r="R1" s="394"/>
      <c r="S1" s="547" t="s">
        <v>116</v>
      </c>
      <c r="T1" s="547"/>
      <c r="U1" s="547"/>
      <c r="V1" s="547"/>
      <c r="W1" s="547"/>
      <c r="X1" s="547"/>
      <c r="Y1" s="547"/>
      <c r="Z1" s="547"/>
      <c r="AA1" s="42"/>
      <c r="AB1" s="548" t="s">
        <v>117</v>
      </c>
      <c r="AC1" s="548"/>
      <c r="AD1" s="548"/>
      <c r="AE1" s="548"/>
      <c r="AF1" s="548"/>
      <c r="AG1" s="548"/>
      <c r="AH1" s="548"/>
      <c r="AI1" s="548"/>
      <c r="AJ1" s="42"/>
      <c r="AK1" s="549" t="s">
        <v>118</v>
      </c>
      <c r="AL1" s="549"/>
      <c r="AM1" s="549"/>
      <c r="AN1" s="549"/>
      <c r="AO1" s="549"/>
      <c r="AP1" s="549"/>
      <c r="AQ1" s="549"/>
      <c r="AR1" s="549"/>
    </row>
    <row r="2" spans="1:44" ht="12.75" customHeight="1" x14ac:dyDescent="0.3">
      <c r="A2" s="550" t="s">
        <v>119</v>
      </c>
      <c r="B2" s="550"/>
      <c r="C2" s="550"/>
      <c r="D2" s="550"/>
      <c r="E2" s="550"/>
      <c r="F2" s="550"/>
      <c r="G2" s="550"/>
      <c r="H2" s="550"/>
      <c r="J2" s="550" t="s">
        <v>119</v>
      </c>
      <c r="K2" s="550"/>
      <c r="L2" s="550"/>
      <c r="M2" s="550"/>
      <c r="N2" s="550"/>
      <c r="O2" s="550"/>
      <c r="P2" s="550"/>
      <c r="Q2" s="550"/>
      <c r="R2" s="395"/>
      <c r="S2" s="551" t="s">
        <v>119</v>
      </c>
      <c r="T2" s="551"/>
      <c r="U2" s="551"/>
      <c r="V2" s="551"/>
      <c r="W2" s="551"/>
      <c r="X2" s="551"/>
      <c r="Y2" s="551"/>
      <c r="Z2" s="551"/>
      <c r="AA2" s="42"/>
      <c r="AB2" s="551" t="s">
        <v>119</v>
      </c>
      <c r="AC2" s="551"/>
      <c r="AD2" s="551"/>
      <c r="AE2" s="551"/>
      <c r="AF2" s="551"/>
      <c r="AG2" s="551"/>
      <c r="AH2" s="551"/>
      <c r="AI2" s="551"/>
      <c r="AJ2" s="42"/>
      <c r="AK2" s="551" t="s">
        <v>119</v>
      </c>
      <c r="AL2" s="551"/>
      <c r="AM2" s="551"/>
      <c r="AN2" s="551"/>
      <c r="AO2" s="551"/>
      <c r="AP2" s="551"/>
      <c r="AQ2" s="551"/>
      <c r="AR2" s="551"/>
    </row>
    <row r="3" spans="1:44" ht="51" x14ac:dyDescent="0.3">
      <c r="A3" s="396" t="s">
        <v>0</v>
      </c>
      <c r="B3" s="396"/>
      <c r="C3" s="396" t="s">
        <v>120</v>
      </c>
      <c r="D3" s="397" t="s">
        <v>121</v>
      </c>
      <c r="E3" s="398" t="s">
        <v>122</v>
      </c>
      <c r="F3" s="399" t="s">
        <v>123</v>
      </c>
      <c r="G3" s="400" t="s">
        <v>42</v>
      </c>
      <c r="H3" s="399" t="s">
        <v>124</v>
      </c>
      <c r="J3" s="396" t="s">
        <v>0</v>
      </c>
      <c r="K3" s="396"/>
      <c r="L3" s="396" t="s">
        <v>120</v>
      </c>
      <c r="M3" s="397" t="s">
        <v>121</v>
      </c>
      <c r="N3" s="398" t="s">
        <v>122</v>
      </c>
      <c r="O3" s="399" t="s">
        <v>123</v>
      </c>
      <c r="P3" s="400" t="s">
        <v>42</v>
      </c>
      <c r="Q3" s="399" t="s">
        <v>124</v>
      </c>
      <c r="R3" s="401"/>
      <c r="S3" s="402" t="s">
        <v>0</v>
      </c>
      <c r="T3" s="402"/>
      <c r="U3" s="402" t="s">
        <v>120</v>
      </c>
      <c r="V3" s="403" t="s">
        <v>121</v>
      </c>
      <c r="W3" s="404" t="s">
        <v>122</v>
      </c>
      <c r="X3" s="405" t="s">
        <v>123</v>
      </c>
      <c r="Y3" s="406" t="s">
        <v>42</v>
      </c>
      <c r="Z3" s="405" t="s">
        <v>124</v>
      </c>
      <c r="AA3" s="42"/>
      <c r="AB3" s="402" t="s">
        <v>0</v>
      </c>
      <c r="AC3" s="402"/>
      <c r="AD3" s="402" t="s">
        <v>120</v>
      </c>
      <c r="AE3" s="403" t="s">
        <v>121</v>
      </c>
      <c r="AF3" s="404" t="s">
        <v>122</v>
      </c>
      <c r="AG3" s="405" t="s">
        <v>123</v>
      </c>
      <c r="AH3" s="406" t="s">
        <v>42</v>
      </c>
      <c r="AI3" s="405" t="s">
        <v>124</v>
      </c>
      <c r="AJ3" s="42"/>
      <c r="AK3" s="402" t="s">
        <v>0</v>
      </c>
      <c r="AL3" s="402"/>
      <c r="AM3" s="402" t="s">
        <v>120</v>
      </c>
      <c r="AN3" s="403" t="s">
        <v>121</v>
      </c>
      <c r="AO3" s="404" t="s">
        <v>122</v>
      </c>
      <c r="AP3" s="405" t="s">
        <v>123</v>
      </c>
      <c r="AQ3" s="406" t="s">
        <v>42</v>
      </c>
      <c r="AR3" s="405" t="s">
        <v>124</v>
      </c>
    </row>
    <row r="4" spans="1:44" ht="13.5" customHeight="1" thickBot="1" x14ac:dyDescent="0.35">
      <c r="A4" s="544" t="s">
        <v>125</v>
      </c>
      <c r="B4" s="544"/>
      <c r="C4" s="544"/>
      <c r="D4" s="544"/>
      <c r="E4" s="544"/>
      <c r="F4" s="544"/>
      <c r="G4" s="544"/>
      <c r="H4" s="544"/>
      <c r="J4" s="544" t="s">
        <v>125</v>
      </c>
      <c r="K4" s="544"/>
      <c r="L4" s="544"/>
      <c r="M4" s="544"/>
      <c r="N4" s="544"/>
      <c r="O4" s="544"/>
      <c r="P4" s="544"/>
      <c r="Q4" s="544"/>
      <c r="R4" s="407"/>
      <c r="S4" s="545" t="s">
        <v>125</v>
      </c>
      <c r="T4" s="545"/>
      <c r="U4" s="545"/>
      <c r="V4" s="545"/>
      <c r="W4" s="545"/>
      <c r="X4" s="545"/>
      <c r="Y4" s="545"/>
      <c r="Z4" s="545"/>
      <c r="AA4" s="42"/>
      <c r="AB4" s="545" t="s">
        <v>125</v>
      </c>
      <c r="AC4" s="545"/>
      <c r="AD4" s="545"/>
      <c r="AE4" s="545"/>
      <c r="AF4" s="545"/>
      <c r="AG4" s="545"/>
      <c r="AH4" s="545"/>
      <c r="AI4" s="545"/>
      <c r="AJ4" s="42"/>
      <c r="AK4" s="545" t="s">
        <v>125</v>
      </c>
      <c r="AL4" s="545"/>
      <c r="AM4" s="545"/>
      <c r="AN4" s="545"/>
      <c r="AO4" s="545"/>
      <c r="AP4" s="545"/>
      <c r="AQ4" s="545"/>
      <c r="AR4" s="545"/>
    </row>
    <row r="5" spans="1:44" ht="87" customHeight="1" x14ac:dyDescent="0.3">
      <c r="A5" s="408">
        <v>1</v>
      </c>
      <c r="B5" s="408" t="s">
        <v>125</v>
      </c>
      <c r="C5" s="409" t="s">
        <v>126</v>
      </c>
      <c r="D5" s="410">
        <v>15</v>
      </c>
      <c r="E5" s="411" t="s">
        <v>127</v>
      </c>
      <c r="F5" s="412">
        <f>98000+145000+12000</f>
        <v>255000</v>
      </c>
      <c r="G5" s="412">
        <f>18620+27550+2280</f>
        <v>48450</v>
      </c>
      <c r="H5" s="412">
        <v>4394670</v>
      </c>
      <c r="J5" s="408">
        <v>1</v>
      </c>
      <c r="K5" s="408" t="s">
        <v>125</v>
      </c>
      <c r="L5" s="409" t="s">
        <v>126</v>
      </c>
      <c r="M5" s="410">
        <v>15</v>
      </c>
      <c r="N5" s="411" t="s">
        <v>127</v>
      </c>
      <c r="O5" s="412">
        <f>171000+200000+4600</f>
        <v>375600</v>
      </c>
      <c r="P5" s="412">
        <f>32490+38000+874</f>
        <v>71364</v>
      </c>
      <c r="Q5" s="412">
        <f>3052350+3570000+21896</f>
        <v>6644246</v>
      </c>
      <c r="R5" s="413"/>
      <c r="S5" s="414">
        <v>1</v>
      </c>
      <c r="T5" s="414" t="s">
        <v>125</v>
      </c>
      <c r="U5" s="415" t="s">
        <v>126</v>
      </c>
      <c r="V5" s="416">
        <v>15</v>
      </c>
      <c r="W5" s="417" t="s">
        <v>127</v>
      </c>
      <c r="X5" s="418">
        <f>10000+70000+160000+20000</f>
        <v>260000</v>
      </c>
      <c r="Y5" s="418">
        <f>1900+13300+30400+3800</f>
        <v>49400</v>
      </c>
      <c r="Z5" s="418">
        <f>178500+1249500+2856000+95200</f>
        <v>4379200</v>
      </c>
      <c r="AA5" s="42"/>
      <c r="AB5" s="414">
        <v>1</v>
      </c>
      <c r="AC5" s="414" t="s">
        <v>125</v>
      </c>
      <c r="AD5" s="415" t="s">
        <v>126</v>
      </c>
      <c r="AE5" s="416">
        <v>15</v>
      </c>
      <c r="AF5" s="417" t="s">
        <v>127</v>
      </c>
      <c r="AG5" s="418">
        <f>15000+69000+195000+2250</f>
        <v>281250</v>
      </c>
      <c r="AH5" s="418">
        <f>2850+13110+37050+427</f>
        <v>53437</v>
      </c>
      <c r="AI5" s="418">
        <f>267750+1231658+3480745+10709</f>
        <v>4990862</v>
      </c>
      <c r="AJ5" s="42"/>
      <c r="AK5" s="414">
        <v>1</v>
      </c>
      <c r="AL5" s="414" t="s">
        <v>125</v>
      </c>
      <c r="AM5" s="415" t="s">
        <v>126</v>
      </c>
      <c r="AN5" s="416">
        <v>15</v>
      </c>
      <c r="AO5" s="417" t="s">
        <v>127</v>
      </c>
      <c r="AP5" s="418">
        <f>120000+120000+360000+90000</f>
        <v>690000</v>
      </c>
      <c r="AQ5" s="418">
        <f>22800+22800+68400+17100</f>
        <v>131100</v>
      </c>
      <c r="AR5" s="418">
        <f>2142000+2142000+6426000+428400</f>
        <v>11138400</v>
      </c>
    </row>
    <row r="6" spans="1:44" ht="12.75" customHeight="1" x14ac:dyDescent="0.3">
      <c r="A6" s="544" t="s">
        <v>128</v>
      </c>
      <c r="B6" s="544"/>
      <c r="C6" s="544"/>
      <c r="D6" s="544"/>
      <c r="E6" s="544"/>
      <c r="F6" s="544"/>
      <c r="G6" s="544"/>
      <c r="H6" s="544"/>
      <c r="J6" s="544" t="s">
        <v>128</v>
      </c>
      <c r="K6" s="544"/>
      <c r="L6" s="544"/>
      <c r="M6" s="544"/>
      <c r="N6" s="544"/>
      <c r="O6" s="544"/>
      <c r="P6" s="544"/>
      <c r="Q6" s="544"/>
      <c r="R6" s="407"/>
      <c r="S6" s="545" t="s">
        <v>128</v>
      </c>
      <c r="T6" s="545"/>
      <c r="U6" s="545"/>
      <c r="V6" s="545"/>
      <c r="W6" s="545"/>
      <c r="X6" s="545"/>
      <c r="Y6" s="545"/>
      <c r="Z6" s="545"/>
      <c r="AA6" s="42"/>
      <c r="AB6" s="545" t="s">
        <v>128</v>
      </c>
      <c r="AC6" s="545"/>
      <c r="AD6" s="545"/>
      <c r="AE6" s="545"/>
      <c r="AF6" s="545"/>
      <c r="AG6" s="545"/>
      <c r="AH6" s="545"/>
      <c r="AI6" s="545"/>
      <c r="AJ6" s="42"/>
      <c r="AK6" s="545" t="s">
        <v>128</v>
      </c>
      <c r="AL6" s="545"/>
      <c r="AM6" s="545"/>
      <c r="AN6" s="545"/>
      <c r="AO6" s="545"/>
      <c r="AP6" s="545"/>
      <c r="AQ6" s="545"/>
      <c r="AR6" s="545"/>
    </row>
    <row r="7" spans="1:44" ht="79.5" customHeight="1" x14ac:dyDescent="0.3">
      <c r="A7" s="408">
        <v>2</v>
      </c>
      <c r="B7" s="408" t="s">
        <v>128</v>
      </c>
      <c r="C7" s="419" t="s">
        <v>129</v>
      </c>
      <c r="D7" s="410">
        <v>3</v>
      </c>
      <c r="E7" s="411" t="s">
        <v>127</v>
      </c>
      <c r="F7" s="412">
        <f>130000+145000</f>
        <v>275000</v>
      </c>
      <c r="G7" s="412">
        <f>24700+27550</f>
        <v>52250</v>
      </c>
      <c r="H7" s="412">
        <f>(275000+52250)*3</f>
        <v>981750</v>
      </c>
      <c r="J7" s="408">
        <v>2</v>
      </c>
      <c r="K7" s="408" t="s">
        <v>128</v>
      </c>
      <c r="L7" s="419" t="s">
        <v>129</v>
      </c>
      <c r="M7" s="410">
        <v>3</v>
      </c>
      <c r="N7" s="411" t="s">
        <v>127</v>
      </c>
      <c r="O7" s="412">
        <f>180000+200000</f>
        <v>380000</v>
      </c>
      <c r="P7" s="412">
        <f>34200+38000</f>
        <v>72200</v>
      </c>
      <c r="Q7" s="412">
        <f>642600+714000</f>
        <v>1356600</v>
      </c>
      <c r="R7" s="413"/>
      <c r="S7" s="414">
        <v>2</v>
      </c>
      <c r="T7" s="414" t="s">
        <v>128</v>
      </c>
      <c r="U7" s="420" t="s">
        <v>129</v>
      </c>
      <c r="V7" s="416">
        <v>3</v>
      </c>
      <c r="W7" s="417" t="s">
        <v>127</v>
      </c>
      <c r="X7" s="418">
        <f>10000+105000+160000</f>
        <v>275000</v>
      </c>
      <c r="Y7" s="418">
        <f>1900+19950+30400</f>
        <v>52250</v>
      </c>
      <c r="Z7" s="418">
        <f>35700+374850+571200</f>
        <v>981750</v>
      </c>
      <c r="AA7" s="42"/>
      <c r="AB7" s="414">
        <v>2</v>
      </c>
      <c r="AC7" s="414" t="s">
        <v>128</v>
      </c>
      <c r="AD7" s="420" t="s">
        <v>129</v>
      </c>
      <c r="AE7" s="416">
        <v>3</v>
      </c>
      <c r="AF7" s="417" t="s">
        <v>127</v>
      </c>
      <c r="AG7" s="418">
        <f>15000+146000+195000</f>
        <v>356000</v>
      </c>
      <c r="AH7" s="418">
        <f>2850+27740+37050</f>
        <v>67640</v>
      </c>
      <c r="AI7" s="418">
        <f>53550+521221+696149</f>
        <v>1270920</v>
      </c>
      <c r="AJ7" s="42"/>
      <c r="AK7" s="414">
        <v>2</v>
      </c>
      <c r="AL7" s="414" t="s">
        <v>128</v>
      </c>
      <c r="AM7" s="420" t="s">
        <v>129</v>
      </c>
      <c r="AN7" s="416">
        <v>3</v>
      </c>
      <c r="AO7" s="417" t="s">
        <v>127</v>
      </c>
      <c r="AP7" s="418">
        <f>120000+250000+360000</f>
        <v>730000</v>
      </c>
      <c r="AQ7" s="418">
        <f>22800+47500+68400</f>
        <v>138700</v>
      </c>
      <c r="AR7" s="418">
        <f>428400+892500+1285200</f>
        <v>2606100</v>
      </c>
    </row>
    <row r="8" spans="1:44" ht="12.75" customHeight="1" x14ac:dyDescent="0.3">
      <c r="A8" s="544" t="s">
        <v>130</v>
      </c>
      <c r="B8" s="544"/>
      <c r="C8" s="544"/>
      <c r="D8" s="544"/>
      <c r="E8" s="544"/>
      <c r="F8" s="544"/>
      <c r="G8" s="544"/>
      <c r="H8" s="544"/>
      <c r="J8" s="544" t="s">
        <v>130</v>
      </c>
      <c r="K8" s="544"/>
      <c r="L8" s="544"/>
      <c r="M8" s="544"/>
      <c r="N8" s="544"/>
      <c r="O8" s="544"/>
      <c r="P8" s="544"/>
      <c r="Q8" s="544"/>
      <c r="R8" s="407"/>
      <c r="S8" s="545" t="s">
        <v>130</v>
      </c>
      <c r="T8" s="545"/>
      <c r="U8" s="545"/>
      <c r="V8" s="545"/>
      <c r="W8" s="545"/>
      <c r="X8" s="545"/>
      <c r="Y8" s="545"/>
      <c r="Z8" s="545"/>
      <c r="AA8" s="42"/>
      <c r="AB8" s="545" t="s">
        <v>130</v>
      </c>
      <c r="AC8" s="545"/>
      <c r="AD8" s="545"/>
      <c r="AE8" s="545"/>
      <c r="AF8" s="545"/>
      <c r="AG8" s="545"/>
      <c r="AH8" s="545"/>
      <c r="AI8" s="545"/>
      <c r="AJ8" s="42"/>
      <c r="AK8" s="545" t="s">
        <v>130</v>
      </c>
      <c r="AL8" s="545"/>
      <c r="AM8" s="545"/>
      <c r="AN8" s="545"/>
      <c r="AO8" s="545"/>
      <c r="AP8" s="545"/>
      <c r="AQ8" s="545"/>
      <c r="AR8" s="545"/>
    </row>
    <row r="9" spans="1:44" ht="167.25" customHeight="1" x14ac:dyDescent="0.3">
      <c r="A9" s="408">
        <v>3</v>
      </c>
      <c r="B9" s="408" t="s">
        <v>130</v>
      </c>
      <c r="C9" s="421" t="s">
        <v>131</v>
      </c>
      <c r="D9" s="410">
        <v>3</v>
      </c>
      <c r="E9" s="411" t="s">
        <v>127</v>
      </c>
      <c r="F9" s="412">
        <v>266500</v>
      </c>
      <c r="G9" s="412">
        <v>50635</v>
      </c>
      <c r="H9" s="412">
        <v>1010310</v>
      </c>
      <c r="J9" s="408">
        <v>3</v>
      </c>
      <c r="K9" s="408" t="s">
        <v>130</v>
      </c>
      <c r="L9" s="421" t="s">
        <v>131</v>
      </c>
      <c r="M9" s="410">
        <v>3</v>
      </c>
      <c r="N9" s="411" t="s">
        <v>127</v>
      </c>
      <c r="O9" s="412">
        <f>72000+277000+8000</f>
        <v>357000</v>
      </c>
      <c r="P9" s="412">
        <f>13680+52630+1520</f>
        <v>67830</v>
      </c>
      <c r="Q9" s="412">
        <f>257040+988890+57120</f>
        <v>1303050</v>
      </c>
      <c r="R9" s="413"/>
      <c r="S9" s="414">
        <v>3</v>
      </c>
      <c r="T9" s="414" t="s">
        <v>130</v>
      </c>
      <c r="U9" s="420" t="s">
        <v>131</v>
      </c>
      <c r="V9" s="416">
        <v>3</v>
      </c>
      <c r="W9" s="417" t="s">
        <v>127</v>
      </c>
      <c r="X9" s="418">
        <f>50000+90000+15000</f>
        <v>155000</v>
      </c>
      <c r="Y9" s="418">
        <f>1900*5+17100+2850</f>
        <v>29450</v>
      </c>
      <c r="Z9" s="418">
        <f>35700*5+321300+107100</f>
        <v>606900</v>
      </c>
      <c r="AA9" s="42"/>
      <c r="AB9" s="414">
        <v>3</v>
      </c>
      <c r="AC9" s="414" t="s">
        <v>130</v>
      </c>
      <c r="AD9" s="420" t="s">
        <v>131</v>
      </c>
      <c r="AE9" s="416">
        <v>3</v>
      </c>
      <c r="AF9" s="417" t="s">
        <v>127</v>
      </c>
      <c r="AG9" s="418">
        <f>6000+8000+12000+12000+12000+70000+8450</f>
        <v>128450</v>
      </c>
      <c r="AH9" s="418">
        <f>1140+1520+2280+2280+2280+13300+1606</f>
        <v>24406</v>
      </c>
      <c r="AI9" s="418">
        <f>21420+28560+42840+42840+42840+249900+60336</f>
        <v>488736</v>
      </c>
      <c r="AJ9" s="42"/>
      <c r="AK9" s="414">
        <v>3</v>
      </c>
      <c r="AL9" s="414" t="s">
        <v>130</v>
      </c>
      <c r="AM9" s="420" t="s">
        <v>131</v>
      </c>
      <c r="AN9" s="416">
        <v>3</v>
      </c>
      <c r="AO9" s="417" t="s">
        <v>127</v>
      </c>
      <c r="AP9" s="418">
        <f>250000+250000+8000</f>
        <v>508000</v>
      </c>
      <c r="AQ9" s="418">
        <f>47500+47500+1520</f>
        <v>96520</v>
      </c>
      <c r="AR9" s="418">
        <f>892500+892500+57120</f>
        <v>1842120</v>
      </c>
    </row>
    <row r="10" spans="1:44" ht="12.75" customHeight="1" x14ac:dyDescent="0.3">
      <c r="A10" s="544" t="s">
        <v>132</v>
      </c>
      <c r="B10" s="544"/>
      <c r="C10" s="544"/>
      <c r="D10" s="544"/>
      <c r="E10" s="544"/>
      <c r="F10" s="544"/>
      <c r="G10" s="544"/>
      <c r="H10" s="544"/>
      <c r="J10" s="544" t="s">
        <v>132</v>
      </c>
      <c r="K10" s="544"/>
      <c r="L10" s="544"/>
      <c r="M10" s="544"/>
      <c r="N10" s="544"/>
      <c r="O10" s="544"/>
      <c r="P10" s="544"/>
      <c r="Q10" s="544"/>
      <c r="R10" s="407"/>
      <c r="S10" s="545" t="s">
        <v>132</v>
      </c>
      <c r="T10" s="545"/>
      <c r="U10" s="545"/>
      <c r="V10" s="545"/>
      <c r="W10" s="545"/>
      <c r="X10" s="545"/>
      <c r="Y10" s="545"/>
      <c r="Z10" s="545"/>
      <c r="AA10" s="42"/>
      <c r="AB10" s="545" t="s">
        <v>132</v>
      </c>
      <c r="AC10" s="545"/>
      <c r="AD10" s="545"/>
      <c r="AE10" s="545"/>
      <c r="AF10" s="545"/>
      <c r="AG10" s="545"/>
      <c r="AH10" s="545"/>
      <c r="AI10" s="545"/>
      <c r="AJ10" s="42"/>
      <c r="AK10" s="545" t="s">
        <v>132</v>
      </c>
      <c r="AL10" s="545"/>
      <c r="AM10" s="545"/>
      <c r="AN10" s="545"/>
      <c r="AO10" s="545"/>
      <c r="AP10" s="545"/>
      <c r="AQ10" s="545"/>
      <c r="AR10" s="545"/>
    </row>
    <row r="11" spans="1:44" ht="156.75" customHeight="1" x14ac:dyDescent="0.3">
      <c r="A11" s="408">
        <v>4</v>
      </c>
      <c r="B11" s="408" t="s">
        <v>132</v>
      </c>
      <c r="C11" s="421" t="s">
        <v>133</v>
      </c>
      <c r="D11" s="410">
        <v>2</v>
      </c>
      <c r="E11" s="411" t="s">
        <v>127</v>
      </c>
      <c r="F11" s="412">
        <v>266500</v>
      </c>
      <c r="G11" s="412">
        <v>50635</v>
      </c>
      <c r="H11" s="412">
        <v>673540</v>
      </c>
      <c r="J11" s="408">
        <v>4</v>
      </c>
      <c r="K11" s="408" t="s">
        <v>132</v>
      </c>
      <c r="L11" s="421" t="s">
        <v>133</v>
      </c>
      <c r="M11" s="410">
        <v>2</v>
      </c>
      <c r="N11" s="411" t="s">
        <v>127</v>
      </c>
      <c r="O11" s="412">
        <f>72000+277000+8000</f>
        <v>357000</v>
      </c>
      <c r="P11" s="412">
        <f>13680+52630+1520</f>
        <v>67830</v>
      </c>
      <c r="Q11" s="412">
        <f>171360+659260+38080</f>
        <v>868700</v>
      </c>
      <c r="R11" s="413"/>
      <c r="S11" s="414">
        <v>4</v>
      </c>
      <c r="T11" s="414" t="s">
        <v>132</v>
      </c>
      <c r="U11" s="420" t="s">
        <v>133</v>
      </c>
      <c r="V11" s="416">
        <v>2</v>
      </c>
      <c r="W11" s="417" t="s">
        <v>127</v>
      </c>
      <c r="X11" s="418">
        <f>10000*5+90000+15000</f>
        <v>155000</v>
      </c>
      <c r="Y11" s="418">
        <f>1900*5+17100+2850</f>
        <v>29450</v>
      </c>
      <c r="Z11" s="418">
        <f>23800*5+214200+71400</f>
        <v>404600</v>
      </c>
      <c r="AA11" s="42"/>
      <c r="AB11" s="414">
        <v>4</v>
      </c>
      <c r="AC11" s="414" t="s">
        <v>132</v>
      </c>
      <c r="AD11" s="420" t="s">
        <v>133</v>
      </c>
      <c r="AE11" s="416">
        <v>2</v>
      </c>
      <c r="AF11" s="417" t="s">
        <v>127</v>
      </c>
      <c r="AG11" s="418">
        <f>6000+8000+12000+12000+12000+70000+8450</f>
        <v>128450</v>
      </c>
      <c r="AH11" s="418">
        <f>1140+1520+2280+2280+2280+13300+1606</f>
        <v>24406</v>
      </c>
      <c r="AI11" s="418">
        <f>14280+19040+28560+28560+28560+166600+40224</f>
        <v>325824</v>
      </c>
      <c r="AJ11" s="42"/>
      <c r="AK11" s="414">
        <v>4</v>
      </c>
      <c r="AL11" s="414" t="s">
        <v>132</v>
      </c>
      <c r="AM11" s="420" t="s">
        <v>133</v>
      </c>
      <c r="AN11" s="416">
        <v>2</v>
      </c>
      <c r="AO11" s="417" t="s">
        <v>127</v>
      </c>
      <c r="AP11" s="418">
        <f>250000+250000+8000</f>
        <v>508000</v>
      </c>
      <c r="AQ11" s="418">
        <f>47500+47500+1520</f>
        <v>96520</v>
      </c>
      <c r="AR11" s="418">
        <f>595000+595000+38080</f>
        <v>1228080</v>
      </c>
    </row>
    <row r="12" spans="1:44" ht="12.75" customHeight="1" x14ac:dyDescent="0.3">
      <c r="A12" s="544" t="s">
        <v>134</v>
      </c>
      <c r="B12" s="544"/>
      <c r="C12" s="544"/>
      <c r="D12" s="544"/>
      <c r="E12" s="544"/>
      <c r="F12" s="544"/>
      <c r="G12" s="544"/>
      <c r="H12" s="544"/>
      <c r="J12" s="544" t="s">
        <v>134</v>
      </c>
      <c r="K12" s="544"/>
      <c r="L12" s="544"/>
      <c r="M12" s="544"/>
      <c r="N12" s="544"/>
      <c r="O12" s="544"/>
      <c r="P12" s="544"/>
      <c r="Q12" s="544"/>
      <c r="R12" s="407"/>
      <c r="S12" s="545" t="s">
        <v>134</v>
      </c>
      <c r="T12" s="545"/>
      <c r="U12" s="545"/>
      <c r="V12" s="545"/>
      <c r="W12" s="545"/>
      <c r="X12" s="545"/>
      <c r="Y12" s="545"/>
      <c r="Z12" s="545"/>
      <c r="AA12" s="42"/>
      <c r="AB12" s="545" t="s">
        <v>134</v>
      </c>
      <c r="AC12" s="545"/>
      <c r="AD12" s="545"/>
      <c r="AE12" s="545"/>
      <c r="AF12" s="545"/>
      <c r="AG12" s="545"/>
      <c r="AH12" s="545"/>
      <c r="AI12" s="545"/>
      <c r="AJ12" s="42"/>
      <c r="AK12" s="545" t="s">
        <v>134</v>
      </c>
      <c r="AL12" s="545"/>
      <c r="AM12" s="545"/>
      <c r="AN12" s="545"/>
      <c r="AO12" s="545"/>
      <c r="AP12" s="545"/>
      <c r="AQ12" s="545"/>
      <c r="AR12" s="545"/>
    </row>
    <row r="13" spans="1:44" ht="116.25" customHeight="1" x14ac:dyDescent="0.3">
      <c r="A13" s="408">
        <v>5</v>
      </c>
      <c r="B13" s="408" t="s">
        <v>134</v>
      </c>
      <c r="C13" s="422" t="s">
        <v>135</v>
      </c>
      <c r="D13" s="410">
        <v>10</v>
      </c>
      <c r="E13" s="411" t="s">
        <v>127</v>
      </c>
      <c r="F13" s="412">
        <v>36500</v>
      </c>
      <c r="G13" s="412">
        <v>6935</v>
      </c>
      <c r="H13" s="412">
        <v>630700</v>
      </c>
      <c r="J13" s="408">
        <v>5</v>
      </c>
      <c r="K13" s="408" t="s">
        <v>134</v>
      </c>
      <c r="L13" s="422" t="s">
        <v>135</v>
      </c>
      <c r="M13" s="410">
        <v>10</v>
      </c>
      <c r="N13" s="411" t="s">
        <v>127</v>
      </c>
      <c r="O13" s="412">
        <v>19000</v>
      </c>
      <c r="P13" s="412">
        <f>2090+1520</f>
        <v>3610</v>
      </c>
      <c r="Q13" s="412">
        <f>130900+190400</f>
        <v>321300</v>
      </c>
      <c r="R13" s="413"/>
      <c r="S13" s="414">
        <v>5</v>
      </c>
      <c r="T13" s="414" t="s">
        <v>134</v>
      </c>
      <c r="U13" s="423" t="s">
        <v>135</v>
      </c>
      <c r="V13" s="416">
        <v>10</v>
      </c>
      <c r="W13" s="417" t="s">
        <v>127</v>
      </c>
      <c r="X13" s="418">
        <v>30000</v>
      </c>
      <c r="Y13" s="418">
        <f>950*3+2850</f>
        <v>5700</v>
      </c>
      <c r="Z13" s="418">
        <f>59500*3+357000</f>
        <v>535500</v>
      </c>
      <c r="AA13" s="42"/>
      <c r="AB13" s="414">
        <v>5</v>
      </c>
      <c r="AC13" s="414" t="s">
        <v>134</v>
      </c>
      <c r="AD13" s="423" t="s">
        <v>135</v>
      </c>
      <c r="AE13" s="416">
        <v>10</v>
      </c>
      <c r="AF13" s="417" t="s">
        <v>127</v>
      </c>
      <c r="AG13" s="418">
        <f>8000+10000+27000+8450</f>
        <v>53450</v>
      </c>
      <c r="AH13" s="418">
        <f>1520+1900+5130+1606</f>
        <v>10156</v>
      </c>
      <c r="AI13" s="418">
        <f>95200+119000+321300+201119</f>
        <v>736619</v>
      </c>
      <c r="AJ13" s="42"/>
      <c r="AK13" s="414">
        <v>5</v>
      </c>
      <c r="AL13" s="414" t="s">
        <v>134</v>
      </c>
      <c r="AM13" s="423" t="s">
        <v>135</v>
      </c>
      <c r="AN13" s="416">
        <v>10</v>
      </c>
      <c r="AO13" s="417" t="s">
        <v>127</v>
      </c>
      <c r="AP13" s="418">
        <f>120000+8000</f>
        <v>128000</v>
      </c>
      <c r="AQ13" s="418">
        <f>22800+1520</f>
        <v>24320</v>
      </c>
      <c r="AR13" s="418">
        <f>1428000+190400</f>
        <v>1618400</v>
      </c>
    </row>
    <row r="14" spans="1:44" ht="12.75" customHeight="1" x14ac:dyDescent="0.3">
      <c r="A14" s="544" t="s">
        <v>136</v>
      </c>
      <c r="B14" s="544"/>
      <c r="C14" s="544"/>
      <c r="D14" s="544"/>
      <c r="E14" s="544"/>
      <c r="F14" s="544"/>
      <c r="G14" s="544"/>
      <c r="H14" s="544"/>
      <c r="J14" s="544" t="s">
        <v>136</v>
      </c>
      <c r="K14" s="544"/>
      <c r="L14" s="544"/>
      <c r="M14" s="544"/>
      <c r="N14" s="544"/>
      <c r="O14" s="544"/>
      <c r="P14" s="544"/>
      <c r="Q14" s="544"/>
      <c r="R14" s="407"/>
      <c r="S14" s="545" t="s">
        <v>136</v>
      </c>
      <c r="T14" s="545"/>
      <c r="U14" s="545"/>
      <c r="V14" s="545"/>
      <c r="W14" s="545"/>
      <c r="X14" s="545"/>
      <c r="Y14" s="545"/>
      <c r="Z14" s="545"/>
      <c r="AA14" s="42"/>
      <c r="AB14" s="545" t="s">
        <v>136</v>
      </c>
      <c r="AC14" s="545"/>
      <c r="AD14" s="545"/>
      <c r="AE14" s="545"/>
      <c r="AF14" s="545"/>
      <c r="AG14" s="545"/>
      <c r="AH14" s="545"/>
      <c r="AI14" s="545"/>
      <c r="AJ14" s="42"/>
      <c r="AK14" s="545" t="s">
        <v>136</v>
      </c>
      <c r="AL14" s="545"/>
      <c r="AM14" s="545"/>
      <c r="AN14" s="545"/>
      <c r="AO14" s="545"/>
      <c r="AP14" s="545"/>
      <c r="AQ14" s="545"/>
      <c r="AR14" s="545"/>
    </row>
    <row r="15" spans="1:44" ht="105" customHeight="1" x14ac:dyDescent="0.3">
      <c r="A15" s="408">
        <v>6</v>
      </c>
      <c r="B15" s="408" t="s">
        <v>136</v>
      </c>
      <c r="C15" s="419" t="s">
        <v>137</v>
      </c>
      <c r="D15" s="410">
        <v>6</v>
      </c>
      <c r="E15" s="411" t="s">
        <v>127</v>
      </c>
      <c r="F15" s="412">
        <v>64000</v>
      </c>
      <c r="G15" s="412">
        <v>12160</v>
      </c>
      <c r="H15" s="412">
        <v>592620</v>
      </c>
      <c r="J15" s="408">
        <v>6</v>
      </c>
      <c r="K15" s="408" t="s">
        <v>136</v>
      </c>
      <c r="L15" s="419" t="s">
        <v>137</v>
      </c>
      <c r="M15" s="410">
        <v>6</v>
      </c>
      <c r="N15" s="411" t="s">
        <v>127</v>
      </c>
      <c r="O15" s="412">
        <f>17000+16000</f>
        <v>33000</v>
      </c>
      <c r="P15" s="412">
        <f>3230+3040</f>
        <v>6270</v>
      </c>
      <c r="Q15" s="412">
        <f>121380+228480</f>
        <v>349860</v>
      </c>
      <c r="R15" s="413"/>
      <c r="S15" s="414">
        <v>6</v>
      </c>
      <c r="T15" s="414" t="s">
        <v>136</v>
      </c>
      <c r="U15" s="420" t="s">
        <v>137</v>
      </c>
      <c r="V15" s="416">
        <v>6</v>
      </c>
      <c r="W15" s="417" t="s">
        <v>127</v>
      </c>
      <c r="X15" s="418">
        <f>10000+10000+5000+5000+35000</f>
        <v>65000</v>
      </c>
      <c r="Y15" s="418">
        <f>1900+1900+950+950+6650</f>
        <v>12350</v>
      </c>
      <c r="Z15" s="418">
        <f>71400+71400+35700+35700+499800</f>
        <v>714000</v>
      </c>
      <c r="AA15" s="42"/>
      <c r="AB15" s="414">
        <v>6</v>
      </c>
      <c r="AC15" s="414" t="s">
        <v>136</v>
      </c>
      <c r="AD15" s="420" t="s">
        <v>137</v>
      </c>
      <c r="AE15" s="416">
        <v>6</v>
      </c>
      <c r="AF15" s="417" t="s">
        <v>127</v>
      </c>
      <c r="AG15" s="418">
        <f>8000+10000+10000+17000+73000</f>
        <v>118000</v>
      </c>
      <c r="AH15" s="418">
        <f>1520+1900+1900+3230+13870</f>
        <v>22420</v>
      </c>
      <c r="AI15" s="418">
        <f>57120+71400+71400+121380+1042437</f>
        <v>1363737</v>
      </c>
      <c r="AJ15" s="42"/>
      <c r="AK15" s="414">
        <v>6</v>
      </c>
      <c r="AL15" s="414" t="s">
        <v>136</v>
      </c>
      <c r="AM15" s="420" t="s">
        <v>137</v>
      </c>
      <c r="AN15" s="416">
        <v>6</v>
      </c>
      <c r="AO15" s="417" t="s">
        <v>127</v>
      </c>
      <c r="AP15" s="418">
        <f>250000+80000</f>
        <v>330000</v>
      </c>
      <c r="AQ15" s="418">
        <f>47500+15200</f>
        <v>62700</v>
      </c>
      <c r="AR15" s="418">
        <f>1785000+1142400</f>
        <v>2927400</v>
      </c>
    </row>
    <row r="16" spans="1:44" ht="12.75" customHeight="1" x14ac:dyDescent="0.3">
      <c r="A16" s="544" t="s">
        <v>138</v>
      </c>
      <c r="B16" s="544"/>
      <c r="C16" s="544"/>
      <c r="D16" s="544"/>
      <c r="E16" s="544"/>
      <c r="F16" s="544"/>
      <c r="G16" s="544"/>
      <c r="H16" s="544"/>
      <c r="J16" s="544" t="s">
        <v>138</v>
      </c>
      <c r="K16" s="544"/>
      <c r="L16" s="544"/>
      <c r="M16" s="544"/>
      <c r="N16" s="544"/>
      <c r="O16" s="544"/>
      <c r="P16" s="544"/>
      <c r="Q16" s="544"/>
      <c r="R16" s="407"/>
      <c r="S16" s="545" t="s">
        <v>138</v>
      </c>
      <c r="T16" s="545"/>
      <c r="U16" s="545"/>
      <c r="V16" s="545"/>
      <c r="W16" s="545"/>
      <c r="X16" s="545"/>
      <c r="Y16" s="545"/>
      <c r="Z16" s="545"/>
      <c r="AA16" s="42"/>
      <c r="AB16" s="545" t="s">
        <v>138</v>
      </c>
      <c r="AC16" s="545"/>
      <c r="AD16" s="545"/>
      <c r="AE16" s="545"/>
      <c r="AF16" s="545"/>
      <c r="AG16" s="545"/>
      <c r="AH16" s="545"/>
      <c r="AI16" s="545"/>
      <c r="AJ16" s="42"/>
      <c r="AK16" s="545" t="s">
        <v>138</v>
      </c>
      <c r="AL16" s="545"/>
      <c r="AM16" s="545"/>
      <c r="AN16" s="545"/>
      <c r="AO16" s="545"/>
      <c r="AP16" s="545"/>
      <c r="AQ16" s="545"/>
      <c r="AR16" s="545"/>
    </row>
    <row r="17" spans="1:44" ht="105.75" customHeight="1" thickBot="1" x14ac:dyDescent="0.35">
      <c r="A17" s="408">
        <v>7</v>
      </c>
      <c r="B17" s="408" t="s">
        <v>138</v>
      </c>
      <c r="C17" s="424" t="s">
        <v>139</v>
      </c>
      <c r="D17" s="410">
        <v>9</v>
      </c>
      <c r="E17" s="411" t="s">
        <v>127</v>
      </c>
      <c r="F17" s="412">
        <v>25000</v>
      </c>
      <c r="G17" s="412">
        <v>4750</v>
      </c>
      <c r="H17" s="412">
        <v>267750</v>
      </c>
      <c r="J17" s="408">
        <v>7</v>
      </c>
      <c r="K17" s="408" t="s">
        <v>138</v>
      </c>
      <c r="L17" s="424" t="s">
        <v>139</v>
      </c>
      <c r="M17" s="410">
        <v>9</v>
      </c>
      <c r="N17" s="411" t="s">
        <v>127</v>
      </c>
      <c r="O17" s="412">
        <v>16000</v>
      </c>
      <c r="P17" s="412">
        <v>3040</v>
      </c>
      <c r="Q17" s="412">
        <v>19040</v>
      </c>
      <c r="R17" s="413"/>
      <c r="S17" s="414">
        <v>7</v>
      </c>
      <c r="T17" s="414" t="s">
        <v>138</v>
      </c>
      <c r="U17" s="425" t="s">
        <v>139</v>
      </c>
      <c r="V17" s="416">
        <v>9</v>
      </c>
      <c r="W17" s="417" t="s">
        <v>127</v>
      </c>
      <c r="X17" s="418">
        <v>40000</v>
      </c>
      <c r="Y17" s="418">
        <f>1900*4</f>
        <v>7600</v>
      </c>
      <c r="Z17" s="418">
        <f>107100*4</f>
        <v>428400</v>
      </c>
      <c r="AA17" s="42"/>
      <c r="AB17" s="414">
        <v>7</v>
      </c>
      <c r="AC17" s="414" t="s">
        <v>138</v>
      </c>
      <c r="AD17" s="425" t="s">
        <v>139</v>
      </c>
      <c r="AE17" s="416">
        <v>9</v>
      </c>
      <c r="AF17" s="417" t="s">
        <v>127</v>
      </c>
      <c r="AG17" s="418">
        <f>8000+10000+8000+12000</f>
        <v>38000</v>
      </c>
      <c r="AH17" s="418">
        <f>1520+1900+1520+2280</f>
        <v>7220</v>
      </c>
      <c r="AI17" s="418">
        <f>85680+107100+85680+128520</f>
        <v>406980</v>
      </c>
      <c r="AJ17" s="42"/>
      <c r="AK17" s="414">
        <v>7</v>
      </c>
      <c r="AL17" s="414" t="s">
        <v>138</v>
      </c>
      <c r="AM17" s="425" t="s">
        <v>139</v>
      </c>
      <c r="AN17" s="416">
        <v>9</v>
      </c>
      <c r="AO17" s="417" t="s">
        <v>127</v>
      </c>
      <c r="AP17" s="418">
        <v>250000</v>
      </c>
      <c r="AQ17" s="418">
        <v>47500</v>
      </c>
      <c r="AR17" s="418">
        <v>2677500</v>
      </c>
    </row>
    <row r="18" spans="1:44" ht="12.75" customHeight="1" x14ac:dyDescent="0.3">
      <c r="A18" s="544" t="s">
        <v>140</v>
      </c>
      <c r="B18" s="544"/>
      <c r="C18" s="544"/>
      <c r="D18" s="544"/>
      <c r="E18" s="544"/>
      <c r="F18" s="544"/>
      <c r="G18" s="544"/>
      <c r="H18" s="544"/>
      <c r="J18" s="544" t="s">
        <v>140</v>
      </c>
      <c r="K18" s="544"/>
      <c r="L18" s="544"/>
      <c r="M18" s="544"/>
      <c r="N18" s="544"/>
      <c r="O18" s="544"/>
      <c r="P18" s="544"/>
      <c r="Q18" s="544"/>
      <c r="R18" s="407"/>
      <c r="S18" s="545" t="s">
        <v>140</v>
      </c>
      <c r="T18" s="545"/>
      <c r="U18" s="545"/>
      <c r="V18" s="545"/>
      <c r="W18" s="545"/>
      <c r="X18" s="545"/>
      <c r="Y18" s="545"/>
      <c r="Z18" s="545"/>
      <c r="AA18" s="42"/>
      <c r="AB18" s="545" t="s">
        <v>140</v>
      </c>
      <c r="AC18" s="545"/>
      <c r="AD18" s="545"/>
      <c r="AE18" s="545"/>
      <c r="AF18" s="545"/>
      <c r="AG18" s="545"/>
      <c r="AH18" s="545"/>
      <c r="AI18" s="545"/>
      <c r="AJ18" s="42"/>
      <c r="AK18" s="545" t="s">
        <v>140</v>
      </c>
      <c r="AL18" s="545"/>
      <c r="AM18" s="545"/>
      <c r="AN18" s="545"/>
      <c r="AO18" s="545"/>
      <c r="AP18" s="545"/>
      <c r="AQ18" s="545"/>
      <c r="AR18" s="545"/>
    </row>
    <row r="19" spans="1:44" ht="91.5" customHeight="1" thickBot="1" x14ac:dyDescent="0.35">
      <c r="A19" s="408">
        <v>8</v>
      </c>
      <c r="B19" s="408" t="s">
        <v>140</v>
      </c>
      <c r="C19" s="424" t="s">
        <v>139</v>
      </c>
      <c r="D19" s="410">
        <v>33</v>
      </c>
      <c r="E19" s="411" t="s">
        <v>127</v>
      </c>
      <c r="F19" s="412">
        <v>25000</v>
      </c>
      <c r="G19" s="412">
        <v>4750</v>
      </c>
      <c r="H19" s="412">
        <v>981750</v>
      </c>
      <c r="J19" s="408">
        <v>8</v>
      </c>
      <c r="K19" s="408" t="s">
        <v>140</v>
      </c>
      <c r="L19" s="424" t="s">
        <v>139</v>
      </c>
      <c r="M19" s="410">
        <v>33</v>
      </c>
      <c r="N19" s="411" t="s">
        <v>127</v>
      </c>
      <c r="O19" s="412">
        <v>16000</v>
      </c>
      <c r="P19" s="412">
        <v>3040</v>
      </c>
      <c r="Q19" s="412">
        <v>628320</v>
      </c>
      <c r="R19" s="413"/>
      <c r="S19" s="414">
        <v>8</v>
      </c>
      <c r="T19" s="414" t="s">
        <v>140</v>
      </c>
      <c r="U19" s="425" t="s">
        <v>139</v>
      </c>
      <c r="V19" s="416">
        <v>33</v>
      </c>
      <c r="W19" s="417" t="s">
        <v>127</v>
      </c>
      <c r="X19" s="418">
        <v>40000</v>
      </c>
      <c r="Y19" s="418">
        <f>1900*4</f>
        <v>7600</v>
      </c>
      <c r="Z19" s="418">
        <f>392700*4</f>
        <v>1570800</v>
      </c>
      <c r="AA19" s="42"/>
      <c r="AB19" s="414">
        <v>8</v>
      </c>
      <c r="AC19" s="414" t="s">
        <v>140</v>
      </c>
      <c r="AD19" s="425" t="s">
        <v>139</v>
      </c>
      <c r="AE19" s="416">
        <v>33</v>
      </c>
      <c r="AF19" s="417" t="s">
        <v>127</v>
      </c>
      <c r="AG19" s="418">
        <f>8000+10000+8000+12000</f>
        <v>38000</v>
      </c>
      <c r="AH19" s="418">
        <f>1520+1900+1520+2280</f>
        <v>7220</v>
      </c>
      <c r="AI19" s="418">
        <f>314160+392700+314160+471240</f>
        <v>1492260</v>
      </c>
      <c r="AJ19" s="42"/>
      <c r="AK19" s="414">
        <v>8</v>
      </c>
      <c r="AL19" s="414" t="s">
        <v>140</v>
      </c>
      <c r="AM19" s="425" t="s">
        <v>139</v>
      </c>
      <c r="AN19" s="416">
        <v>33</v>
      </c>
      <c r="AO19" s="417" t="s">
        <v>127</v>
      </c>
      <c r="AP19" s="418">
        <v>250000</v>
      </c>
      <c r="AQ19" s="418">
        <v>47500</v>
      </c>
      <c r="AR19" s="418">
        <v>9817500</v>
      </c>
    </row>
    <row r="20" spans="1:44" ht="12.75" customHeight="1" x14ac:dyDescent="0.3">
      <c r="A20" s="544" t="s">
        <v>141</v>
      </c>
      <c r="B20" s="544"/>
      <c r="C20" s="544"/>
      <c r="D20" s="544"/>
      <c r="E20" s="544"/>
      <c r="F20" s="544"/>
      <c r="G20" s="544"/>
      <c r="H20" s="544"/>
      <c r="J20" s="544" t="s">
        <v>141</v>
      </c>
      <c r="K20" s="544"/>
      <c r="L20" s="544"/>
      <c r="M20" s="544"/>
      <c r="N20" s="544"/>
      <c r="O20" s="544"/>
      <c r="P20" s="544"/>
      <c r="Q20" s="544"/>
      <c r="R20" s="407"/>
      <c r="S20" s="545" t="s">
        <v>141</v>
      </c>
      <c r="T20" s="545"/>
      <c r="U20" s="545"/>
      <c r="V20" s="545"/>
      <c r="W20" s="545"/>
      <c r="X20" s="545"/>
      <c r="Y20" s="545"/>
      <c r="Z20" s="545"/>
      <c r="AA20" s="42"/>
      <c r="AB20" s="545" t="s">
        <v>141</v>
      </c>
      <c r="AC20" s="545"/>
      <c r="AD20" s="545"/>
      <c r="AE20" s="545"/>
      <c r="AF20" s="545"/>
      <c r="AG20" s="545"/>
      <c r="AH20" s="545"/>
      <c r="AI20" s="545"/>
      <c r="AJ20" s="42"/>
      <c r="AK20" s="545" t="s">
        <v>141</v>
      </c>
      <c r="AL20" s="545"/>
      <c r="AM20" s="545"/>
      <c r="AN20" s="545"/>
      <c r="AO20" s="545"/>
      <c r="AP20" s="545"/>
      <c r="AQ20" s="545"/>
      <c r="AR20" s="545"/>
    </row>
    <row r="21" spans="1:44" ht="130.5" customHeight="1" thickBot="1" x14ac:dyDescent="0.35">
      <c r="A21" s="408">
        <v>9</v>
      </c>
      <c r="B21" s="408" t="s">
        <v>141</v>
      </c>
      <c r="C21" s="424" t="s">
        <v>142</v>
      </c>
      <c r="D21" s="410">
        <v>22</v>
      </c>
      <c r="E21" s="411" t="s">
        <v>127</v>
      </c>
      <c r="F21" s="412">
        <v>55000</v>
      </c>
      <c r="G21" s="412">
        <v>10450</v>
      </c>
      <c r="H21" s="412">
        <v>1439900</v>
      </c>
      <c r="J21" s="408">
        <v>9</v>
      </c>
      <c r="K21" s="408" t="s">
        <v>141</v>
      </c>
      <c r="L21" s="424" t="s">
        <v>142</v>
      </c>
      <c r="M21" s="410">
        <v>22</v>
      </c>
      <c r="N21" s="411" t="s">
        <v>127</v>
      </c>
      <c r="O21" s="412">
        <f>40000+188000</f>
        <v>228000</v>
      </c>
      <c r="P21" s="412">
        <f>7600+35720</f>
        <v>43320</v>
      </c>
      <c r="Q21" s="412">
        <f>1047200+4921840</f>
        <v>5969040</v>
      </c>
      <c r="R21" s="413"/>
      <c r="S21" s="414">
        <v>9</v>
      </c>
      <c r="T21" s="414" t="s">
        <v>141</v>
      </c>
      <c r="U21" s="425" t="s">
        <v>142</v>
      </c>
      <c r="V21" s="416">
        <v>22</v>
      </c>
      <c r="W21" s="417" t="s">
        <v>127</v>
      </c>
      <c r="X21" s="418">
        <f>10000+15000+10000+5000+5000+5000+90000</f>
        <v>140000</v>
      </c>
      <c r="Y21" s="418">
        <f>1900+2850+1900+950+950+950+17100</f>
        <v>26600</v>
      </c>
      <c r="Z21" s="418">
        <f>261800+392700+261800+130900+130900+130900+2356200</f>
        <v>3665200</v>
      </c>
      <c r="AA21" s="42"/>
      <c r="AB21" s="414">
        <v>9</v>
      </c>
      <c r="AC21" s="414" t="s">
        <v>141</v>
      </c>
      <c r="AD21" s="425" t="s">
        <v>142</v>
      </c>
      <c r="AE21" s="416">
        <v>22</v>
      </c>
      <c r="AF21" s="417" t="s">
        <v>127</v>
      </c>
      <c r="AG21" s="418">
        <f>6000+8000+12000+11000+11000+12000+158000</f>
        <v>218000</v>
      </c>
      <c r="AH21" s="418">
        <f>1140+1520+2280+2090+2090+2280+30020</f>
        <v>41420</v>
      </c>
      <c r="AI21" s="418">
        <f>157080+209440+314160+287980+287980+314160+4136440</f>
        <v>5707240</v>
      </c>
      <c r="AJ21" s="42"/>
      <c r="AK21" s="414">
        <v>9</v>
      </c>
      <c r="AL21" s="414" t="s">
        <v>141</v>
      </c>
      <c r="AM21" s="425" t="s">
        <v>142</v>
      </c>
      <c r="AN21" s="416">
        <v>22</v>
      </c>
      <c r="AO21" s="417" t="s">
        <v>127</v>
      </c>
      <c r="AP21" s="418">
        <f>250000+250000</f>
        <v>500000</v>
      </c>
      <c r="AQ21" s="418">
        <f>47500+47500</f>
        <v>95000</v>
      </c>
      <c r="AR21" s="418">
        <f>6545000+6545000</f>
        <v>13090000</v>
      </c>
    </row>
    <row r="22" spans="1:44" ht="12.75" customHeight="1" x14ac:dyDescent="0.3">
      <c r="A22" s="544" t="s">
        <v>143</v>
      </c>
      <c r="B22" s="544"/>
      <c r="C22" s="544"/>
      <c r="D22" s="544"/>
      <c r="E22" s="544"/>
      <c r="F22" s="544"/>
      <c r="G22" s="544"/>
      <c r="H22" s="544"/>
      <c r="J22" s="544" t="s">
        <v>143</v>
      </c>
      <c r="K22" s="544"/>
      <c r="L22" s="544"/>
      <c r="M22" s="544"/>
      <c r="N22" s="544"/>
      <c r="O22" s="544"/>
      <c r="P22" s="544"/>
      <c r="Q22" s="544"/>
      <c r="R22" s="407"/>
      <c r="S22" s="545" t="s">
        <v>143</v>
      </c>
      <c r="T22" s="545"/>
      <c r="U22" s="545"/>
      <c r="V22" s="545"/>
      <c r="W22" s="545"/>
      <c r="X22" s="545"/>
      <c r="Y22" s="545"/>
      <c r="Z22" s="545"/>
      <c r="AA22" s="42"/>
      <c r="AB22" s="545" t="s">
        <v>143</v>
      </c>
      <c r="AC22" s="545"/>
      <c r="AD22" s="545"/>
      <c r="AE22" s="545"/>
      <c r="AF22" s="545"/>
      <c r="AG22" s="545"/>
      <c r="AH22" s="545"/>
      <c r="AI22" s="545"/>
      <c r="AJ22" s="42"/>
      <c r="AK22" s="545" t="s">
        <v>143</v>
      </c>
      <c r="AL22" s="545"/>
      <c r="AM22" s="545"/>
      <c r="AN22" s="545"/>
      <c r="AO22" s="545"/>
      <c r="AP22" s="545"/>
      <c r="AQ22" s="545"/>
      <c r="AR22" s="545"/>
    </row>
    <row r="23" spans="1:44" ht="135.75" customHeight="1" thickBot="1" x14ac:dyDescent="0.35">
      <c r="A23" s="408">
        <v>10</v>
      </c>
      <c r="B23" s="408" t="s">
        <v>143</v>
      </c>
      <c r="C23" s="424" t="s">
        <v>142</v>
      </c>
      <c r="D23" s="410">
        <v>9</v>
      </c>
      <c r="E23" s="411" t="s">
        <v>127</v>
      </c>
      <c r="F23" s="412">
        <v>315000</v>
      </c>
      <c r="G23" s="412">
        <v>59850</v>
      </c>
      <c r="H23" s="412">
        <v>3373650</v>
      </c>
      <c r="J23" s="408">
        <v>10</v>
      </c>
      <c r="K23" s="408" t="s">
        <v>143</v>
      </c>
      <c r="L23" s="424" t="s">
        <v>142</v>
      </c>
      <c r="M23" s="410">
        <v>9</v>
      </c>
      <c r="N23" s="411" t="s">
        <v>127</v>
      </c>
      <c r="O23" s="412">
        <f>40000+188000</f>
        <v>228000</v>
      </c>
      <c r="P23" s="412">
        <f>7600+35720</f>
        <v>43320</v>
      </c>
      <c r="Q23" s="412">
        <f>428400+2013480</f>
        <v>2441880</v>
      </c>
      <c r="R23" s="413"/>
      <c r="S23" s="414">
        <v>10</v>
      </c>
      <c r="T23" s="414" t="s">
        <v>143</v>
      </c>
      <c r="U23" s="425" t="s">
        <v>142</v>
      </c>
      <c r="V23" s="416">
        <v>9</v>
      </c>
      <c r="W23" s="417" t="s">
        <v>127</v>
      </c>
      <c r="X23" s="418">
        <f>10000+15000+10000+5000+5000+5000+90000</f>
        <v>140000</v>
      </c>
      <c r="Y23" s="418">
        <f>1900+2850+1900+950+950+950+17100</f>
        <v>26600</v>
      </c>
      <c r="Z23" s="418">
        <f>107100+160650+107100+53550+53550+53550+963900</f>
        <v>1499400</v>
      </c>
      <c r="AA23" s="42"/>
      <c r="AB23" s="414">
        <v>10</v>
      </c>
      <c r="AC23" s="414" t="s">
        <v>143</v>
      </c>
      <c r="AD23" s="425" t="s">
        <v>142</v>
      </c>
      <c r="AE23" s="416">
        <v>9</v>
      </c>
      <c r="AF23" s="417" t="s">
        <v>127</v>
      </c>
      <c r="AG23" s="418">
        <f>6000+8000+12000+11000+11000+12000+158000</f>
        <v>218000</v>
      </c>
      <c r="AH23" s="418">
        <f>1140+1520+2280+2090+2090+2280+30020</f>
        <v>41420</v>
      </c>
      <c r="AI23" s="418">
        <f>64260+85680+128520+117810+117810+128520+1692180</f>
        <v>2334780</v>
      </c>
      <c r="AJ23" s="42"/>
      <c r="AK23" s="414">
        <v>10</v>
      </c>
      <c r="AL23" s="414" t="s">
        <v>143</v>
      </c>
      <c r="AM23" s="425" t="s">
        <v>142</v>
      </c>
      <c r="AN23" s="416">
        <v>9</v>
      </c>
      <c r="AO23" s="417" t="s">
        <v>127</v>
      </c>
      <c r="AP23" s="418">
        <f>250000+250000</f>
        <v>500000</v>
      </c>
      <c r="AQ23" s="418">
        <f>47500+47500</f>
        <v>95000</v>
      </c>
      <c r="AR23" s="418">
        <f>2677500+2677500</f>
        <v>5355000</v>
      </c>
    </row>
    <row r="24" spans="1:44" ht="12.75" customHeight="1" x14ac:dyDescent="0.3">
      <c r="A24" s="544" t="s">
        <v>144</v>
      </c>
      <c r="B24" s="544"/>
      <c r="C24" s="544"/>
      <c r="D24" s="544"/>
      <c r="E24" s="544"/>
      <c r="F24" s="544"/>
      <c r="G24" s="544"/>
      <c r="H24" s="544"/>
      <c r="J24" s="544" t="s">
        <v>144</v>
      </c>
      <c r="K24" s="544"/>
      <c r="L24" s="544"/>
      <c r="M24" s="544"/>
      <c r="N24" s="544"/>
      <c r="O24" s="544"/>
      <c r="P24" s="544"/>
      <c r="Q24" s="544"/>
      <c r="R24" s="407"/>
      <c r="S24" s="545" t="s">
        <v>144</v>
      </c>
      <c r="T24" s="545"/>
      <c r="U24" s="545"/>
      <c r="V24" s="545"/>
      <c r="W24" s="545"/>
      <c r="X24" s="545"/>
      <c r="Y24" s="545"/>
      <c r="Z24" s="545"/>
      <c r="AA24" s="42"/>
      <c r="AB24" s="545" t="s">
        <v>144</v>
      </c>
      <c r="AC24" s="545"/>
      <c r="AD24" s="545"/>
      <c r="AE24" s="545"/>
      <c r="AF24" s="545"/>
      <c r="AG24" s="545"/>
      <c r="AH24" s="545"/>
      <c r="AI24" s="545"/>
      <c r="AJ24" s="42"/>
      <c r="AK24" s="545" t="s">
        <v>144</v>
      </c>
      <c r="AL24" s="545"/>
      <c r="AM24" s="545"/>
      <c r="AN24" s="545"/>
      <c r="AO24" s="545"/>
      <c r="AP24" s="545"/>
      <c r="AQ24" s="545"/>
      <c r="AR24" s="545"/>
    </row>
    <row r="25" spans="1:44" ht="123" customHeight="1" thickBot="1" x14ac:dyDescent="0.35">
      <c r="A25" s="408">
        <v>11</v>
      </c>
      <c r="B25" s="408" t="s">
        <v>144</v>
      </c>
      <c r="C25" s="424" t="s">
        <v>142</v>
      </c>
      <c r="D25" s="410">
        <v>5</v>
      </c>
      <c r="E25" s="411" t="s">
        <v>127</v>
      </c>
      <c r="F25" s="412">
        <v>315000</v>
      </c>
      <c r="G25" s="412">
        <v>59850</v>
      </c>
      <c r="H25" s="412">
        <v>1874250</v>
      </c>
      <c r="J25" s="408">
        <v>11</v>
      </c>
      <c r="K25" s="408" t="s">
        <v>144</v>
      </c>
      <c r="L25" s="424" t="s">
        <v>142</v>
      </c>
      <c r="M25" s="410">
        <v>5</v>
      </c>
      <c r="N25" s="411" t="s">
        <v>127</v>
      </c>
      <c r="O25" s="412">
        <f>40000+188000</f>
        <v>228000</v>
      </c>
      <c r="P25" s="412">
        <f>7600+35720</f>
        <v>43320</v>
      </c>
      <c r="Q25" s="412">
        <f>238000+1118600</f>
        <v>1356600</v>
      </c>
      <c r="R25" s="413"/>
      <c r="S25" s="414">
        <v>11</v>
      </c>
      <c r="T25" s="414" t="s">
        <v>144</v>
      </c>
      <c r="U25" s="425" t="s">
        <v>142</v>
      </c>
      <c r="V25" s="416">
        <v>5</v>
      </c>
      <c r="W25" s="417" t="s">
        <v>127</v>
      </c>
      <c r="X25" s="418">
        <f>10000+15000+10000+5000+5000+5000+90000</f>
        <v>140000</v>
      </c>
      <c r="Y25" s="418">
        <f>1900+2850+1900+950+950+950+17100</f>
        <v>26600</v>
      </c>
      <c r="Z25" s="418">
        <f>59500+89250+59500+29750+29750+29750+535500</f>
        <v>833000</v>
      </c>
      <c r="AA25" s="42"/>
      <c r="AB25" s="414">
        <v>11</v>
      </c>
      <c r="AC25" s="414" t="s">
        <v>144</v>
      </c>
      <c r="AD25" s="425" t="s">
        <v>142</v>
      </c>
      <c r="AE25" s="416">
        <v>5</v>
      </c>
      <c r="AF25" s="417" t="s">
        <v>127</v>
      </c>
      <c r="AG25" s="418">
        <f>6000+8000+12000+11000+11000+12000+158000</f>
        <v>218000</v>
      </c>
      <c r="AH25" s="418">
        <f>1140+1520+2280+2090+2090+2280+30020</f>
        <v>41420</v>
      </c>
      <c r="AI25" s="418">
        <f>35700+47600+71400+65450+65450+71400+940100</f>
        <v>1297100</v>
      </c>
      <c r="AJ25" s="42"/>
      <c r="AK25" s="414">
        <v>11</v>
      </c>
      <c r="AL25" s="414" t="s">
        <v>144</v>
      </c>
      <c r="AM25" s="425" t="s">
        <v>142</v>
      </c>
      <c r="AN25" s="416">
        <v>5</v>
      </c>
      <c r="AO25" s="417" t="s">
        <v>127</v>
      </c>
      <c r="AP25" s="418">
        <f>250000+250000</f>
        <v>500000</v>
      </c>
      <c r="AQ25" s="418">
        <f>47500+47500</f>
        <v>95000</v>
      </c>
      <c r="AR25" s="418">
        <f>1487500+1487500</f>
        <v>2975000</v>
      </c>
    </row>
    <row r="26" spans="1:44" ht="12.75" customHeight="1" x14ac:dyDescent="0.3">
      <c r="A26" s="544" t="s">
        <v>145</v>
      </c>
      <c r="B26" s="544"/>
      <c r="C26" s="544"/>
      <c r="D26" s="544"/>
      <c r="E26" s="544"/>
      <c r="F26" s="544"/>
      <c r="G26" s="544"/>
      <c r="H26" s="544"/>
      <c r="J26" s="544" t="s">
        <v>145</v>
      </c>
      <c r="K26" s="544"/>
      <c r="L26" s="544"/>
      <c r="M26" s="544"/>
      <c r="N26" s="544"/>
      <c r="O26" s="544"/>
      <c r="P26" s="544"/>
      <c r="Q26" s="544"/>
      <c r="R26" s="407"/>
      <c r="S26" s="545" t="s">
        <v>145</v>
      </c>
      <c r="T26" s="545"/>
      <c r="U26" s="545"/>
      <c r="V26" s="545"/>
      <c r="W26" s="545"/>
      <c r="X26" s="545"/>
      <c r="Y26" s="545"/>
      <c r="Z26" s="545"/>
      <c r="AA26" s="42"/>
      <c r="AB26" s="545" t="s">
        <v>145</v>
      </c>
      <c r="AC26" s="545"/>
      <c r="AD26" s="545"/>
      <c r="AE26" s="545"/>
      <c r="AF26" s="545"/>
      <c r="AG26" s="545"/>
      <c r="AH26" s="545"/>
      <c r="AI26" s="545"/>
      <c r="AJ26" s="42"/>
      <c r="AK26" s="545" t="s">
        <v>145</v>
      </c>
      <c r="AL26" s="545"/>
      <c r="AM26" s="545"/>
      <c r="AN26" s="545"/>
      <c r="AO26" s="545"/>
      <c r="AP26" s="545"/>
      <c r="AQ26" s="545"/>
      <c r="AR26" s="545"/>
    </row>
    <row r="27" spans="1:44" ht="149.25" customHeight="1" thickBot="1" x14ac:dyDescent="0.35">
      <c r="A27" s="408">
        <v>12</v>
      </c>
      <c r="B27" s="408" t="s">
        <v>145</v>
      </c>
      <c r="C27" s="424" t="s">
        <v>146</v>
      </c>
      <c r="D27" s="410">
        <v>4</v>
      </c>
      <c r="E27" s="411" t="s">
        <v>127</v>
      </c>
      <c r="F27" s="412">
        <v>135000</v>
      </c>
      <c r="G27" s="412">
        <v>25650</v>
      </c>
      <c r="H27" s="412">
        <v>376800</v>
      </c>
      <c r="J27" s="408">
        <v>12</v>
      </c>
      <c r="K27" s="408" t="s">
        <v>145</v>
      </c>
      <c r="L27" s="424" t="s">
        <v>146</v>
      </c>
      <c r="M27" s="410">
        <v>4</v>
      </c>
      <c r="N27" s="411" t="s">
        <v>127</v>
      </c>
      <c r="O27" s="412">
        <f>35000+7300</f>
        <v>42300</v>
      </c>
      <c r="P27" s="412">
        <f>6650+1387</f>
        <v>8037</v>
      </c>
      <c r="Q27" s="412">
        <f>166600+138992</f>
        <v>305592</v>
      </c>
      <c r="R27" s="413"/>
      <c r="S27" s="414">
        <v>12</v>
      </c>
      <c r="T27" s="414" t="s">
        <v>145</v>
      </c>
      <c r="U27" s="425" t="s">
        <v>146</v>
      </c>
      <c r="V27" s="416">
        <v>4</v>
      </c>
      <c r="W27" s="417" t="s">
        <v>127</v>
      </c>
      <c r="X27" s="418">
        <f>10000+20000+10000+10000+10000+10000+15000</f>
        <v>85000</v>
      </c>
      <c r="Y27" s="418">
        <f>1900+3800+1900+1900+1900+1900+2850</f>
        <v>16150</v>
      </c>
      <c r="Z27" s="418">
        <f>47600+95200+47600+47600+47600+47600+285600</f>
        <v>618800</v>
      </c>
      <c r="AA27" s="42"/>
      <c r="AB27" s="414">
        <v>12</v>
      </c>
      <c r="AC27" s="414" t="s">
        <v>145</v>
      </c>
      <c r="AD27" s="425" t="s">
        <v>146</v>
      </c>
      <c r="AE27" s="416">
        <v>4</v>
      </c>
      <c r="AF27" s="417" t="s">
        <v>127</v>
      </c>
      <c r="AG27" s="418">
        <f>6000+8000+12000+11000+11000+12000+8600</f>
        <v>68600</v>
      </c>
      <c r="AH27" s="418">
        <f>1140+1520+2280+2090+2090+2280+1634</f>
        <v>13034</v>
      </c>
      <c r="AI27" s="418">
        <f>28560+38080+57120+52360+52360+57120+163752</f>
        <v>449352</v>
      </c>
      <c r="AJ27" s="42"/>
      <c r="AK27" s="414">
        <v>12</v>
      </c>
      <c r="AL27" s="414" t="s">
        <v>145</v>
      </c>
      <c r="AM27" s="425" t="s">
        <v>146</v>
      </c>
      <c r="AN27" s="416">
        <v>4</v>
      </c>
      <c r="AO27" s="417" t="s">
        <v>127</v>
      </c>
      <c r="AP27" s="418">
        <f>250000+8000</f>
        <v>258000</v>
      </c>
      <c r="AQ27" s="418">
        <f>47500+1520</f>
        <v>49020</v>
      </c>
      <c r="AR27" s="418">
        <f>1190000+152320</f>
        <v>1342320</v>
      </c>
    </row>
    <row r="28" spans="1:44" ht="12.75" customHeight="1" x14ac:dyDescent="0.3">
      <c r="A28" s="544" t="s">
        <v>147</v>
      </c>
      <c r="B28" s="544"/>
      <c r="C28" s="544"/>
      <c r="D28" s="544"/>
      <c r="E28" s="544"/>
      <c r="F28" s="544"/>
      <c r="G28" s="544"/>
      <c r="H28" s="544"/>
      <c r="J28" s="544" t="s">
        <v>147</v>
      </c>
      <c r="K28" s="544"/>
      <c r="L28" s="544"/>
      <c r="M28" s="544"/>
      <c r="N28" s="544"/>
      <c r="O28" s="544"/>
      <c r="P28" s="544"/>
      <c r="Q28" s="544"/>
      <c r="R28" s="407"/>
      <c r="S28" s="545" t="s">
        <v>147</v>
      </c>
      <c r="T28" s="545"/>
      <c r="U28" s="545"/>
      <c r="V28" s="545"/>
      <c r="W28" s="545"/>
      <c r="X28" s="545"/>
      <c r="Y28" s="545"/>
      <c r="Z28" s="545"/>
      <c r="AA28" s="42"/>
      <c r="AB28" s="545" t="s">
        <v>147</v>
      </c>
      <c r="AC28" s="545"/>
      <c r="AD28" s="545"/>
      <c r="AE28" s="545"/>
      <c r="AF28" s="545"/>
      <c r="AG28" s="545"/>
      <c r="AH28" s="545"/>
      <c r="AI28" s="545"/>
      <c r="AJ28" s="42"/>
      <c r="AK28" s="545" t="s">
        <v>147</v>
      </c>
      <c r="AL28" s="545"/>
      <c r="AM28" s="545"/>
      <c r="AN28" s="545"/>
      <c r="AO28" s="545"/>
      <c r="AP28" s="545"/>
      <c r="AQ28" s="545"/>
      <c r="AR28" s="545"/>
    </row>
    <row r="29" spans="1:44" ht="151.5" customHeight="1" thickBot="1" x14ac:dyDescent="0.35">
      <c r="A29" s="408">
        <v>13</v>
      </c>
      <c r="B29" s="408" t="s">
        <v>147</v>
      </c>
      <c r="C29" s="424" t="s">
        <v>148</v>
      </c>
      <c r="D29" s="410">
        <v>5</v>
      </c>
      <c r="E29" s="411" t="s">
        <v>127</v>
      </c>
      <c r="F29" s="412">
        <v>163000</v>
      </c>
      <c r="G29" s="412">
        <v>30970</v>
      </c>
      <c r="H29" s="412">
        <v>969850</v>
      </c>
      <c r="J29" s="408">
        <v>13</v>
      </c>
      <c r="K29" s="408" t="s">
        <v>147</v>
      </c>
      <c r="L29" s="424" t="s">
        <v>148</v>
      </c>
      <c r="M29" s="410">
        <v>5</v>
      </c>
      <c r="N29" s="411" t="s">
        <v>127</v>
      </c>
      <c r="O29" s="412">
        <f>35000+50000+35000+6200</f>
        <v>126200</v>
      </c>
      <c r="P29" s="412">
        <v>23978</v>
      </c>
      <c r="Q29" s="412">
        <v>750890</v>
      </c>
      <c r="R29" s="413"/>
      <c r="S29" s="414">
        <v>13</v>
      </c>
      <c r="T29" s="414" t="s">
        <v>147</v>
      </c>
      <c r="U29" s="425" t="s">
        <v>148</v>
      </c>
      <c r="V29" s="416">
        <v>5</v>
      </c>
      <c r="W29" s="417" t="s">
        <v>127</v>
      </c>
      <c r="X29" s="418">
        <f>5000+5000+5000+5000+5000+65000+18000+17000</f>
        <v>125000</v>
      </c>
      <c r="Y29" s="418">
        <f>950+950+950+950+950+12350+3420+3230</f>
        <v>23750</v>
      </c>
      <c r="Z29" s="418">
        <f>29750+29750+29750+29750+29750+386750+107100+101150</f>
        <v>743750</v>
      </c>
      <c r="AA29" s="42"/>
      <c r="AB29" s="414">
        <v>13</v>
      </c>
      <c r="AC29" s="414" t="s">
        <v>147</v>
      </c>
      <c r="AD29" s="425" t="s">
        <v>148</v>
      </c>
      <c r="AE29" s="416">
        <v>5</v>
      </c>
      <c r="AF29" s="417" t="s">
        <v>127</v>
      </c>
      <c r="AG29" s="418">
        <f>6000+8000+12000+11000+11000+12000+52000+14500</f>
        <v>126500</v>
      </c>
      <c r="AH29" s="418">
        <f>1140+1520+2280+2090+2090+2280+9880+2755</f>
        <v>24035</v>
      </c>
      <c r="AI29" s="418">
        <f>35700+47600+71400+65450+65450+71400+309397+86273</f>
        <v>752670</v>
      </c>
      <c r="AJ29" s="42"/>
      <c r="AK29" s="414">
        <v>13</v>
      </c>
      <c r="AL29" s="414" t="s">
        <v>147</v>
      </c>
      <c r="AM29" s="425" t="s">
        <v>148</v>
      </c>
      <c r="AN29" s="416">
        <v>5</v>
      </c>
      <c r="AO29" s="417" t="s">
        <v>127</v>
      </c>
      <c r="AP29" s="418">
        <f>250000+140000+100000+20000</f>
        <v>510000</v>
      </c>
      <c r="AQ29" s="418">
        <f>47500+26600+19000+3800</f>
        <v>96900</v>
      </c>
      <c r="AR29" s="418">
        <f>1487500+833000+595000+119000</f>
        <v>3034500</v>
      </c>
    </row>
    <row r="30" spans="1:44" ht="12.75" customHeight="1" x14ac:dyDescent="0.3">
      <c r="A30" s="544" t="s">
        <v>149</v>
      </c>
      <c r="B30" s="544"/>
      <c r="C30" s="544"/>
      <c r="D30" s="544"/>
      <c r="E30" s="544"/>
      <c r="F30" s="544"/>
      <c r="G30" s="544"/>
      <c r="H30" s="544"/>
      <c r="J30" s="544" t="s">
        <v>149</v>
      </c>
      <c r="K30" s="544"/>
      <c r="L30" s="544"/>
      <c r="M30" s="544"/>
      <c r="N30" s="544"/>
      <c r="O30" s="544"/>
      <c r="P30" s="544"/>
      <c r="Q30" s="544"/>
      <c r="R30" s="407"/>
      <c r="S30" s="545" t="s">
        <v>149</v>
      </c>
      <c r="T30" s="545"/>
      <c r="U30" s="545"/>
      <c r="V30" s="545"/>
      <c r="W30" s="545"/>
      <c r="X30" s="545"/>
      <c r="Y30" s="545"/>
      <c r="Z30" s="545"/>
      <c r="AA30" s="42"/>
      <c r="AB30" s="545" t="s">
        <v>149</v>
      </c>
      <c r="AC30" s="545"/>
      <c r="AD30" s="545"/>
      <c r="AE30" s="545"/>
      <c r="AF30" s="545"/>
      <c r="AG30" s="545"/>
      <c r="AH30" s="545"/>
      <c r="AI30" s="545"/>
      <c r="AJ30" s="42"/>
      <c r="AK30" s="545" t="s">
        <v>149</v>
      </c>
      <c r="AL30" s="545"/>
      <c r="AM30" s="545"/>
      <c r="AN30" s="545"/>
      <c r="AO30" s="545"/>
      <c r="AP30" s="545"/>
      <c r="AQ30" s="545"/>
      <c r="AR30" s="545"/>
    </row>
    <row r="31" spans="1:44" ht="197.25" customHeight="1" thickBot="1" x14ac:dyDescent="0.35">
      <c r="A31" s="408">
        <v>14</v>
      </c>
      <c r="B31" s="408" t="s">
        <v>149</v>
      </c>
      <c r="C31" s="424" t="s">
        <v>150</v>
      </c>
      <c r="D31" s="410">
        <v>5</v>
      </c>
      <c r="E31" s="411" t="s">
        <v>127</v>
      </c>
      <c r="F31" s="412">
        <v>780000</v>
      </c>
      <c r="G31" s="412">
        <v>148200</v>
      </c>
      <c r="H31" s="412">
        <v>4641000</v>
      </c>
      <c r="J31" s="408">
        <v>14</v>
      </c>
      <c r="K31" s="408" t="s">
        <v>149</v>
      </c>
      <c r="L31" s="424" t="s">
        <v>150</v>
      </c>
      <c r="M31" s="410">
        <v>5</v>
      </c>
      <c r="N31" s="411" t="s">
        <v>127</v>
      </c>
      <c r="O31" s="412">
        <f>166000+388000+850000</f>
        <v>1404000</v>
      </c>
      <c r="P31" s="412">
        <f>31540+73720+161500</f>
        <v>266760</v>
      </c>
      <c r="Q31" s="412">
        <f>987700+2308600+5057500</f>
        <v>8353800</v>
      </c>
      <c r="R31" s="413"/>
      <c r="S31" s="414">
        <v>14</v>
      </c>
      <c r="T31" s="414" t="s">
        <v>149</v>
      </c>
      <c r="U31" s="425" t="s">
        <v>150</v>
      </c>
      <c r="V31" s="416">
        <v>5</v>
      </c>
      <c r="W31" s="417" t="s">
        <v>127</v>
      </c>
      <c r="X31" s="418">
        <f>20000+20000+10000+10000+5000+5000+10000+10000+190000+850000</f>
        <v>1130000</v>
      </c>
      <c r="Y31" s="418">
        <f>3800+3800+1900+1900+950+950+1900+1900+36100+161500</f>
        <v>214700</v>
      </c>
      <c r="Z31" s="418">
        <f>119000+119000+59500+59500+29750+29750+59500+59500+1130500+5057500</f>
        <v>6723500</v>
      </c>
      <c r="AA31" s="42"/>
      <c r="AB31" s="414">
        <v>14</v>
      </c>
      <c r="AC31" s="414" t="s">
        <v>149</v>
      </c>
      <c r="AD31" s="425" t="s">
        <v>150</v>
      </c>
      <c r="AE31" s="416">
        <v>5</v>
      </c>
      <c r="AF31" s="417" t="s">
        <v>127</v>
      </c>
      <c r="AG31" s="418">
        <f>15000+15000+20000+15000+15000+15000+20000+20000+120000+577000</f>
        <v>832000</v>
      </c>
      <c r="AH31" s="418">
        <f>2850+2850+3800+2850+2850+2850+3800+3800+22800+109630</f>
        <v>158080</v>
      </c>
      <c r="AI31" s="418">
        <f>89250+89250+119000+89250+89250+89250+119000+119000+714000+3433153</f>
        <v>4950403</v>
      </c>
      <c r="AJ31" s="42"/>
      <c r="AK31" s="414">
        <v>14</v>
      </c>
      <c r="AL31" s="414" t="s">
        <v>149</v>
      </c>
      <c r="AM31" s="425" t="s">
        <v>150</v>
      </c>
      <c r="AN31" s="416">
        <v>5</v>
      </c>
      <c r="AO31" s="417" t="s">
        <v>127</v>
      </c>
      <c r="AP31" s="418">
        <f>700000+2000000+1900000</f>
        <v>4600000</v>
      </c>
      <c r="AQ31" s="418">
        <f>133000+380000+361000</f>
        <v>874000</v>
      </c>
      <c r="AR31" s="418">
        <f>4165000+11900000+11305000</f>
        <v>27370000</v>
      </c>
    </row>
    <row r="32" spans="1:44" ht="12.75" customHeight="1" x14ac:dyDescent="0.3">
      <c r="A32" s="544" t="s">
        <v>151</v>
      </c>
      <c r="B32" s="544"/>
      <c r="C32" s="544"/>
      <c r="D32" s="544"/>
      <c r="E32" s="544"/>
      <c r="F32" s="544"/>
      <c r="G32" s="544"/>
      <c r="H32" s="544"/>
      <c r="J32" s="544" t="s">
        <v>151</v>
      </c>
      <c r="K32" s="544"/>
      <c r="L32" s="544"/>
      <c r="M32" s="544"/>
      <c r="N32" s="544"/>
      <c r="O32" s="544"/>
      <c r="P32" s="544"/>
      <c r="Q32" s="544"/>
      <c r="R32" s="407"/>
      <c r="S32" s="545" t="s">
        <v>151</v>
      </c>
      <c r="T32" s="545"/>
      <c r="U32" s="545"/>
      <c r="V32" s="545"/>
      <c r="W32" s="545"/>
      <c r="X32" s="545"/>
      <c r="Y32" s="545"/>
      <c r="Z32" s="545"/>
      <c r="AA32" s="42"/>
      <c r="AB32" s="545" t="s">
        <v>151</v>
      </c>
      <c r="AC32" s="545"/>
      <c r="AD32" s="545"/>
      <c r="AE32" s="545"/>
      <c r="AF32" s="545"/>
      <c r="AG32" s="545"/>
      <c r="AH32" s="545"/>
      <c r="AI32" s="545"/>
      <c r="AJ32" s="42"/>
      <c r="AK32" s="545" t="s">
        <v>151</v>
      </c>
      <c r="AL32" s="545"/>
      <c r="AM32" s="545"/>
      <c r="AN32" s="545"/>
      <c r="AO32" s="545"/>
      <c r="AP32" s="545"/>
      <c r="AQ32" s="545"/>
      <c r="AR32" s="545"/>
    </row>
    <row r="33" spans="1:44" ht="219.75" customHeight="1" thickBot="1" x14ac:dyDescent="0.35">
      <c r="A33" s="408">
        <v>15</v>
      </c>
      <c r="B33" s="408" t="s">
        <v>151</v>
      </c>
      <c r="C33" s="424" t="s">
        <v>152</v>
      </c>
      <c r="D33" s="410">
        <v>1</v>
      </c>
      <c r="E33" s="411" t="s">
        <v>127</v>
      </c>
      <c r="F33" s="412">
        <v>1130000</v>
      </c>
      <c r="G33" s="412">
        <v>214700</v>
      </c>
      <c r="H33" s="412">
        <v>1344700</v>
      </c>
      <c r="J33" s="408">
        <v>15</v>
      </c>
      <c r="K33" s="408" t="s">
        <v>151</v>
      </c>
      <c r="L33" s="424" t="s">
        <v>152</v>
      </c>
      <c r="M33" s="410">
        <v>1</v>
      </c>
      <c r="N33" s="411" t="s">
        <v>127</v>
      </c>
      <c r="O33" s="412">
        <f>166000+360000+545000+133000</f>
        <v>1204000</v>
      </c>
      <c r="P33" s="412">
        <f>31540+68400+103550+25270</f>
        <v>228760</v>
      </c>
      <c r="Q33" s="412">
        <f>197540+428400+648550+158270</f>
        <v>1432760</v>
      </c>
      <c r="R33" s="413"/>
      <c r="S33" s="414">
        <v>15</v>
      </c>
      <c r="T33" s="414" t="s">
        <v>151</v>
      </c>
      <c r="U33" s="425" t="s">
        <v>152</v>
      </c>
      <c r="V33" s="416">
        <v>1</v>
      </c>
      <c r="W33" s="417" t="s">
        <v>127</v>
      </c>
      <c r="X33" s="418">
        <f>20000+20000+10000+5000+5000+10000+5000+10000+190000+390000+140000</f>
        <v>805000</v>
      </c>
      <c r="Y33" s="418">
        <f>3800+3800+1900+950+950+1900+950+1900+36100+74100+26600</f>
        <v>152950</v>
      </c>
      <c r="Z33" s="418">
        <f>23800+23800+11900+5950+5950+11900+5950+11900+226100+464100+166600</f>
        <v>957950</v>
      </c>
      <c r="AA33" s="42"/>
      <c r="AB33" s="414">
        <v>15</v>
      </c>
      <c r="AC33" s="414" t="s">
        <v>151</v>
      </c>
      <c r="AD33" s="425" t="s">
        <v>152</v>
      </c>
      <c r="AE33" s="416">
        <v>1</v>
      </c>
      <c r="AF33" s="417" t="s">
        <v>127</v>
      </c>
      <c r="AG33" s="418">
        <f>15000+15000+20000+15000+15000+15000+20000+20000+120000+652000+120000</f>
        <v>1027000</v>
      </c>
      <c r="AH33" s="418">
        <f>2850+2850+3800+2850+2850+2850+3800+3800+22800+123880+22800</f>
        <v>195130</v>
      </c>
      <c r="AI33" s="418">
        <f>17850+17850+23800+17850+17850+17850+23800+23800+142800+775880+142800</f>
        <v>1222130</v>
      </c>
      <c r="AJ33" s="42"/>
      <c r="AK33" s="414">
        <v>15</v>
      </c>
      <c r="AL33" s="414" t="s">
        <v>151</v>
      </c>
      <c r="AM33" s="425" t="s">
        <v>152</v>
      </c>
      <c r="AN33" s="416">
        <v>1</v>
      </c>
      <c r="AO33" s="417" t="s">
        <v>127</v>
      </c>
      <c r="AP33" s="418">
        <f>700000+2000000+1900000+850000</f>
        <v>5450000</v>
      </c>
      <c r="AQ33" s="418">
        <f>133000+380000+361000+161500</f>
        <v>1035500</v>
      </c>
      <c r="AR33" s="418">
        <f>833000+2380000+2261000+1011500</f>
        <v>6485500</v>
      </c>
    </row>
    <row r="34" spans="1:44" ht="12.75" customHeight="1" x14ac:dyDescent="0.3">
      <c r="A34" s="538" t="s">
        <v>153</v>
      </c>
      <c r="B34" s="539"/>
      <c r="C34" s="539"/>
      <c r="D34" s="539"/>
      <c r="E34" s="539"/>
      <c r="F34" s="539"/>
      <c r="G34" s="539"/>
      <c r="H34" s="540"/>
      <c r="J34" s="538" t="s">
        <v>153</v>
      </c>
      <c r="K34" s="539"/>
      <c r="L34" s="539"/>
      <c r="M34" s="539"/>
      <c r="N34" s="539"/>
      <c r="O34" s="539"/>
      <c r="P34" s="539"/>
      <c r="Q34" s="540"/>
      <c r="R34" s="407"/>
      <c r="S34" s="541" t="s">
        <v>153</v>
      </c>
      <c r="T34" s="542"/>
      <c r="U34" s="542"/>
      <c r="V34" s="542"/>
      <c r="W34" s="542"/>
      <c r="X34" s="542"/>
      <c r="Y34" s="542"/>
      <c r="Z34" s="543"/>
      <c r="AA34" s="42"/>
      <c r="AB34" s="541" t="s">
        <v>153</v>
      </c>
      <c r="AC34" s="542"/>
      <c r="AD34" s="542"/>
      <c r="AE34" s="542"/>
      <c r="AF34" s="542"/>
      <c r="AG34" s="542"/>
      <c r="AH34" s="542"/>
      <c r="AI34" s="543"/>
      <c r="AJ34" s="42"/>
      <c r="AK34" s="541" t="s">
        <v>153</v>
      </c>
      <c r="AL34" s="542"/>
      <c r="AM34" s="542"/>
      <c r="AN34" s="542"/>
      <c r="AO34" s="542"/>
      <c r="AP34" s="542"/>
      <c r="AQ34" s="542"/>
      <c r="AR34" s="543"/>
    </row>
    <row r="35" spans="1:44" ht="140.25" customHeight="1" thickBot="1" x14ac:dyDescent="0.35">
      <c r="A35" s="408">
        <v>16</v>
      </c>
      <c r="B35" s="408" t="s">
        <v>153</v>
      </c>
      <c r="C35" s="424" t="s">
        <v>154</v>
      </c>
      <c r="D35" s="410">
        <v>1</v>
      </c>
      <c r="E35" s="411" t="s">
        <v>127</v>
      </c>
      <c r="F35" s="412">
        <v>382000</v>
      </c>
      <c r="G35" s="412">
        <v>72580</v>
      </c>
      <c r="H35" s="412">
        <v>797300</v>
      </c>
      <c r="J35" s="408">
        <v>16</v>
      </c>
      <c r="K35" s="408" t="s">
        <v>153</v>
      </c>
      <c r="L35" s="424" t="s">
        <v>154</v>
      </c>
      <c r="M35" s="410">
        <v>1</v>
      </c>
      <c r="N35" s="411" t="s">
        <v>127</v>
      </c>
      <c r="O35" s="412">
        <f>200000+22500</f>
        <v>222500</v>
      </c>
      <c r="P35" s="412">
        <f>38000+4275</f>
        <v>42275</v>
      </c>
      <c r="Q35" s="412">
        <f>238000+267750</f>
        <v>505750</v>
      </c>
      <c r="R35" s="413"/>
      <c r="S35" s="414">
        <v>16</v>
      </c>
      <c r="T35" s="414" t="s">
        <v>153</v>
      </c>
      <c r="U35" s="425" t="s">
        <v>154</v>
      </c>
      <c r="V35" s="416">
        <v>1</v>
      </c>
      <c r="W35" s="417" t="s">
        <v>127</v>
      </c>
      <c r="X35" s="418">
        <f>20000+30000+10000+10000+5000+20000+350000</f>
        <v>445000</v>
      </c>
      <c r="Y35" s="418">
        <f>3800+5700+1900+1900+950+3800+66500</f>
        <v>84550</v>
      </c>
      <c r="Z35" s="418">
        <f>23800+35700+11900+11900+5950+23800+416500</f>
        <v>529550</v>
      </c>
      <c r="AA35" s="42"/>
      <c r="AB35" s="414">
        <v>16</v>
      </c>
      <c r="AC35" s="414" t="s">
        <v>153</v>
      </c>
      <c r="AD35" s="425" t="s">
        <v>154</v>
      </c>
      <c r="AE35" s="416">
        <v>1</v>
      </c>
      <c r="AF35" s="417" t="s">
        <v>127</v>
      </c>
      <c r="AG35" s="418">
        <f>25000+25000+190000+35000+30000+45000+45500</f>
        <v>395500</v>
      </c>
      <c r="AH35" s="418">
        <f>4750+4750+36100+6650+5700+8550+8645</f>
        <v>75145</v>
      </c>
      <c r="AI35" s="418">
        <f>29750+29750+226100+41650+35700+53550+541450</f>
        <v>957950</v>
      </c>
      <c r="AJ35" s="42"/>
      <c r="AK35" s="414">
        <v>16</v>
      </c>
      <c r="AL35" s="414" t="s">
        <v>153</v>
      </c>
      <c r="AM35" s="425" t="s">
        <v>154</v>
      </c>
      <c r="AN35" s="416">
        <v>1</v>
      </c>
      <c r="AO35" s="417" t="s">
        <v>127</v>
      </c>
      <c r="AP35" s="418">
        <f>700000+150000</f>
        <v>850000</v>
      </c>
      <c r="AQ35" s="418">
        <f>133000+28500</f>
        <v>161500</v>
      </c>
      <c r="AR35" s="418">
        <f>833000+1785000</f>
        <v>2618000</v>
      </c>
    </row>
    <row r="36" spans="1:44" ht="12.75" customHeight="1" x14ac:dyDescent="0.3">
      <c r="A36" s="538" t="s">
        <v>155</v>
      </c>
      <c r="B36" s="539"/>
      <c r="C36" s="539"/>
      <c r="D36" s="539"/>
      <c r="E36" s="539"/>
      <c r="F36" s="539"/>
      <c r="G36" s="539"/>
      <c r="H36" s="540"/>
      <c r="J36" s="538" t="s">
        <v>155</v>
      </c>
      <c r="K36" s="539"/>
      <c r="L36" s="539"/>
      <c r="M36" s="539"/>
      <c r="N36" s="539"/>
      <c r="O36" s="539"/>
      <c r="P36" s="539"/>
      <c r="Q36" s="540"/>
      <c r="R36" s="407"/>
      <c r="S36" s="541" t="s">
        <v>155</v>
      </c>
      <c r="T36" s="542"/>
      <c r="U36" s="542"/>
      <c r="V36" s="542"/>
      <c r="W36" s="542"/>
      <c r="X36" s="542"/>
      <c r="Y36" s="542"/>
      <c r="Z36" s="543"/>
      <c r="AA36" s="42"/>
      <c r="AB36" s="541" t="s">
        <v>155</v>
      </c>
      <c r="AC36" s="542"/>
      <c r="AD36" s="542"/>
      <c r="AE36" s="542"/>
      <c r="AF36" s="542"/>
      <c r="AG36" s="542"/>
      <c r="AH36" s="542"/>
      <c r="AI36" s="543"/>
      <c r="AJ36" s="42"/>
      <c r="AK36" s="541" t="s">
        <v>155</v>
      </c>
      <c r="AL36" s="542"/>
      <c r="AM36" s="542"/>
      <c r="AN36" s="542"/>
      <c r="AO36" s="542"/>
      <c r="AP36" s="542"/>
      <c r="AQ36" s="542"/>
      <c r="AR36" s="543"/>
    </row>
    <row r="37" spans="1:44" ht="147.75" customHeight="1" thickBot="1" x14ac:dyDescent="0.35">
      <c r="A37" s="408">
        <v>17</v>
      </c>
      <c r="B37" s="408" t="s">
        <v>155</v>
      </c>
      <c r="C37" s="424" t="s">
        <v>156</v>
      </c>
      <c r="D37" s="410">
        <v>1</v>
      </c>
      <c r="E37" s="411" t="s">
        <v>127</v>
      </c>
      <c r="F37" s="412">
        <v>2915000</v>
      </c>
      <c r="G37" s="412">
        <v>553850</v>
      </c>
      <c r="H37" s="412">
        <v>3468850</v>
      </c>
      <c r="J37" s="408">
        <v>17</v>
      </c>
      <c r="K37" s="408" t="s">
        <v>155</v>
      </c>
      <c r="L37" s="424" t="s">
        <v>156</v>
      </c>
      <c r="M37" s="410">
        <v>1</v>
      </c>
      <c r="N37" s="411" t="s">
        <v>127</v>
      </c>
      <c r="O37" s="412">
        <f>200000+3500000</f>
        <v>3700000</v>
      </c>
      <c r="P37" s="412">
        <f>38000+665000</f>
        <v>703000</v>
      </c>
      <c r="Q37" s="412">
        <f>238000+4165000</f>
        <v>4403000</v>
      </c>
      <c r="R37" s="413"/>
      <c r="S37" s="414">
        <v>17</v>
      </c>
      <c r="T37" s="414" t="s">
        <v>155</v>
      </c>
      <c r="U37" s="425" t="s">
        <v>156</v>
      </c>
      <c r="V37" s="416">
        <v>1</v>
      </c>
      <c r="W37" s="417" t="s">
        <v>127</v>
      </c>
      <c r="X37" s="418">
        <f>20000+30000+10000+10000+5000+20000+1250000</f>
        <v>1345000</v>
      </c>
      <c r="Y37" s="418">
        <f>3800+5700+1900+1900+950+3800+237500</f>
        <v>255550</v>
      </c>
      <c r="Z37" s="418">
        <f>23800+35700+11900+11900+5950+23800+1487500</f>
        <v>1600550</v>
      </c>
      <c r="AA37" s="42"/>
      <c r="AB37" s="414">
        <v>17</v>
      </c>
      <c r="AC37" s="414" t="s">
        <v>155</v>
      </c>
      <c r="AD37" s="425" t="s">
        <v>156</v>
      </c>
      <c r="AE37" s="416">
        <v>1</v>
      </c>
      <c r="AF37" s="417" t="s">
        <v>127</v>
      </c>
      <c r="AG37" s="418">
        <f>25000+25000+190000+35000+30000+45000+1584000</f>
        <v>1934000</v>
      </c>
      <c r="AH37" s="418">
        <f>4750+4750+36100+6650+5700+8550+300960</f>
        <v>367460</v>
      </c>
      <c r="AI37" s="418">
        <f>29750+29750+226100+41650+35700+53550+1884960</f>
        <v>2301460</v>
      </c>
      <c r="AJ37" s="42"/>
      <c r="AK37" s="414">
        <v>17</v>
      </c>
      <c r="AL37" s="414" t="s">
        <v>155</v>
      </c>
      <c r="AM37" s="425" t="s">
        <v>156</v>
      </c>
      <c r="AN37" s="416">
        <v>1</v>
      </c>
      <c r="AO37" s="417" t="s">
        <v>127</v>
      </c>
      <c r="AP37" s="418">
        <f>700000+2500000</f>
        <v>3200000</v>
      </c>
      <c r="AQ37" s="418">
        <f>133000+475000</f>
        <v>608000</v>
      </c>
      <c r="AR37" s="418">
        <f>833000+2975000</f>
        <v>3808000</v>
      </c>
    </row>
    <row r="38" spans="1:44" ht="12.75" customHeight="1" x14ac:dyDescent="0.3">
      <c r="A38" s="538" t="s">
        <v>157</v>
      </c>
      <c r="B38" s="539"/>
      <c r="C38" s="539"/>
      <c r="D38" s="539"/>
      <c r="E38" s="539"/>
      <c r="F38" s="539"/>
      <c r="G38" s="539"/>
      <c r="H38" s="540"/>
      <c r="J38" s="538" t="s">
        <v>157</v>
      </c>
      <c r="K38" s="539"/>
      <c r="L38" s="539"/>
      <c r="M38" s="539"/>
      <c r="N38" s="539"/>
      <c r="O38" s="539"/>
      <c r="P38" s="539"/>
      <c r="Q38" s="540"/>
      <c r="R38" s="407"/>
      <c r="S38" s="541" t="s">
        <v>157</v>
      </c>
      <c r="T38" s="542"/>
      <c r="U38" s="542"/>
      <c r="V38" s="542"/>
      <c r="W38" s="542"/>
      <c r="X38" s="542"/>
      <c r="Y38" s="542"/>
      <c r="Z38" s="543"/>
      <c r="AA38" s="42"/>
      <c r="AB38" s="541" t="s">
        <v>157</v>
      </c>
      <c r="AC38" s="542"/>
      <c r="AD38" s="542"/>
      <c r="AE38" s="542"/>
      <c r="AF38" s="542"/>
      <c r="AG38" s="542"/>
      <c r="AH38" s="542"/>
      <c r="AI38" s="543"/>
      <c r="AJ38" s="42"/>
      <c r="AK38" s="541" t="s">
        <v>157</v>
      </c>
      <c r="AL38" s="542"/>
      <c r="AM38" s="542"/>
      <c r="AN38" s="542"/>
      <c r="AO38" s="542"/>
      <c r="AP38" s="542"/>
      <c r="AQ38" s="542"/>
      <c r="AR38" s="543"/>
    </row>
    <row r="39" spans="1:44" ht="180.75" customHeight="1" thickBot="1" x14ac:dyDescent="0.35">
      <c r="A39" s="408">
        <v>18</v>
      </c>
      <c r="B39" s="408" t="s">
        <v>157</v>
      </c>
      <c r="C39" s="424" t="s">
        <v>158</v>
      </c>
      <c r="D39" s="410">
        <v>2</v>
      </c>
      <c r="E39" s="411" t="s">
        <v>127</v>
      </c>
      <c r="F39" s="412">
        <v>365000</v>
      </c>
      <c r="G39" s="412">
        <v>69350</v>
      </c>
      <c r="H39" s="412">
        <v>975800</v>
      </c>
      <c r="J39" s="408">
        <v>18</v>
      </c>
      <c r="K39" s="408" t="s">
        <v>157</v>
      </c>
      <c r="L39" s="424" t="s">
        <v>158</v>
      </c>
      <c r="M39" s="410">
        <v>2</v>
      </c>
      <c r="N39" s="411" t="s">
        <v>127</v>
      </c>
      <c r="O39" s="412">
        <f>200000+7500</f>
        <v>207500</v>
      </c>
      <c r="P39" s="412">
        <f>38000+1425</f>
        <v>39425</v>
      </c>
      <c r="Q39" s="412">
        <f>476000+71400</f>
        <v>547400</v>
      </c>
      <c r="R39" s="413"/>
      <c r="S39" s="414">
        <v>18</v>
      </c>
      <c r="T39" s="414" t="s">
        <v>157</v>
      </c>
      <c r="U39" s="425" t="s">
        <v>158</v>
      </c>
      <c r="V39" s="416">
        <v>2</v>
      </c>
      <c r="W39" s="417" t="s">
        <v>127</v>
      </c>
      <c r="X39" s="418">
        <f>20000+30000+10000+10000+5000+20000+15000</f>
        <v>110000</v>
      </c>
      <c r="Y39" s="418">
        <f>3800+5700+1900+1900+950+3800+2850</f>
        <v>20900</v>
      </c>
      <c r="Z39" s="418">
        <f>47600+71400+23800+23800+11900+47600+142800</f>
        <v>368900</v>
      </c>
      <c r="AA39" s="42"/>
      <c r="AB39" s="414">
        <v>18</v>
      </c>
      <c r="AC39" s="414" t="s">
        <v>157</v>
      </c>
      <c r="AD39" s="425" t="s">
        <v>158</v>
      </c>
      <c r="AE39" s="416">
        <v>2</v>
      </c>
      <c r="AF39" s="417" t="s">
        <v>127</v>
      </c>
      <c r="AG39" s="418">
        <f>15000+15000+50000+15000+15000+30000+8600</f>
        <v>148600</v>
      </c>
      <c r="AH39" s="418">
        <f>2850+2850+9500+2850+2850+5700+1634</f>
        <v>28234</v>
      </c>
      <c r="AI39" s="418">
        <f>35700+35700+119000+35700+35700+71400+81876</f>
        <v>415076</v>
      </c>
      <c r="AJ39" s="42"/>
      <c r="AK39" s="414">
        <v>18</v>
      </c>
      <c r="AL39" s="414" t="s">
        <v>157</v>
      </c>
      <c r="AM39" s="425" t="s">
        <v>158</v>
      </c>
      <c r="AN39" s="416">
        <v>2</v>
      </c>
      <c r="AO39" s="417" t="s">
        <v>127</v>
      </c>
      <c r="AP39" s="418">
        <f>700000+8000</f>
        <v>708000</v>
      </c>
      <c r="AQ39" s="418">
        <f>133000+1520</f>
        <v>134520</v>
      </c>
      <c r="AR39" s="418">
        <f>1666000+76160</f>
        <v>1742160</v>
      </c>
    </row>
    <row r="40" spans="1:44" ht="12.75" customHeight="1" x14ac:dyDescent="0.3">
      <c r="A40" s="538" t="s">
        <v>159</v>
      </c>
      <c r="B40" s="539"/>
      <c r="C40" s="539"/>
      <c r="D40" s="539"/>
      <c r="E40" s="539"/>
      <c r="F40" s="539"/>
      <c r="G40" s="539"/>
      <c r="H40" s="540"/>
      <c r="J40" s="538" t="s">
        <v>159</v>
      </c>
      <c r="K40" s="539"/>
      <c r="L40" s="539"/>
      <c r="M40" s="539"/>
      <c r="N40" s="539"/>
      <c r="O40" s="539"/>
      <c r="P40" s="539"/>
      <c r="Q40" s="540"/>
      <c r="R40" s="407"/>
      <c r="S40" s="541" t="s">
        <v>159</v>
      </c>
      <c r="T40" s="542"/>
      <c r="U40" s="542"/>
      <c r="V40" s="542"/>
      <c r="W40" s="542"/>
      <c r="X40" s="542"/>
      <c r="Y40" s="542"/>
      <c r="Z40" s="543"/>
      <c r="AA40" s="42"/>
      <c r="AB40" s="541" t="s">
        <v>159</v>
      </c>
      <c r="AC40" s="542"/>
      <c r="AD40" s="542"/>
      <c r="AE40" s="542"/>
      <c r="AF40" s="542"/>
      <c r="AG40" s="542"/>
      <c r="AH40" s="542"/>
      <c r="AI40" s="543"/>
      <c r="AJ40" s="42"/>
      <c r="AK40" s="541" t="s">
        <v>159</v>
      </c>
      <c r="AL40" s="542"/>
      <c r="AM40" s="542"/>
      <c r="AN40" s="542"/>
      <c r="AO40" s="542"/>
      <c r="AP40" s="542"/>
      <c r="AQ40" s="542"/>
      <c r="AR40" s="543"/>
    </row>
    <row r="41" spans="1:44" ht="188.25" customHeight="1" thickBot="1" x14ac:dyDescent="0.35">
      <c r="A41" s="408">
        <v>19</v>
      </c>
      <c r="B41" s="408" t="s">
        <v>159</v>
      </c>
      <c r="C41" s="424" t="s">
        <v>160</v>
      </c>
      <c r="D41" s="410">
        <v>2</v>
      </c>
      <c r="E41" s="411" t="s">
        <v>127</v>
      </c>
      <c r="F41" s="412">
        <v>381500</v>
      </c>
      <c r="G41" s="412">
        <v>72485</v>
      </c>
      <c r="H41" s="412">
        <v>1018640</v>
      </c>
      <c r="J41" s="408">
        <v>19</v>
      </c>
      <c r="K41" s="408" t="s">
        <v>159</v>
      </c>
      <c r="L41" s="424" t="s">
        <v>160</v>
      </c>
      <c r="M41" s="410">
        <v>2</v>
      </c>
      <c r="N41" s="411" t="s">
        <v>127</v>
      </c>
      <c r="O41" s="412">
        <f>200000+7500+8000</f>
        <v>215500</v>
      </c>
      <c r="P41" s="412">
        <f>38000+1425+1520</f>
        <v>40945</v>
      </c>
      <c r="Q41" s="412">
        <f>476000+53550+38080</f>
        <v>567630</v>
      </c>
      <c r="R41" s="413"/>
      <c r="S41" s="414">
        <v>19</v>
      </c>
      <c r="T41" s="414" t="s">
        <v>159</v>
      </c>
      <c r="U41" s="425" t="s">
        <v>160</v>
      </c>
      <c r="V41" s="416">
        <v>2</v>
      </c>
      <c r="W41" s="417" t="s">
        <v>127</v>
      </c>
      <c r="X41" s="418">
        <f>20000+30000+10000+10000+5000+20000+15000+15000</f>
        <v>125000</v>
      </c>
      <c r="Y41" s="418">
        <f>3800+5700+1900+1900+950+3800+2850+2850</f>
        <v>23750</v>
      </c>
      <c r="Z41" s="418">
        <f>47600+71400+23800+23800+11900+47600+107100+71400</f>
        <v>404600</v>
      </c>
      <c r="AA41" s="42"/>
      <c r="AB41" s="414">
        <v>19</v>
      </c>
      <c r="AC41" s="414" t="s">
        <v>159</v>
      </c>
      <c r="AD41" s="425" t="s">
        <v>160</v>
      </c>
      <c r="AE41" s="416">
        <v>2</v>
      </c>
      <c r="AF41" s="417" t="s">
        <v>127</v>
      </c>
      <c r="AG41" s="418">
        <f>15000+15000+50000+15000+15000+30000+8600+8450</f>
        <v>157050</v>
      </c>
      <c r="AH41" s="418">
        <f>2850+2850+9500+2850+2850+5700+1634+1606</f>
        <v>29840</v>
      </c>
      <c r="AI41" s="418">
        <f>35700+35700+119000+35700+35700+71400+61407+40224</f>
        <v>434831</v>
      </c>
      <c r="AJ41" s="42"/>
      <c r="AK41" s="414">
        <v>19</v>
      </c>
      <c r="AL41" s="414" t="s">
        <v>159</v>
      </c>
      <c r="AM41" s="425" t="s">
        <v>160</v>
      </c>
      <c r="AN41" s="416">
        <v>2</v>
      </c>
      <c r="AO41" s="417" t="s">
        <v>127</v>
      </c>
      <c r="AP41" s="418">
        <f>700000+8000+8000</f>
        <v>716000</v>
      </c>
      <c r="AQ41" s="418">
        <f>133000+1520+1520</f>
        <v>136040</v>
      </c>
      <c r="AR41" s="418">
        <f>1666000+57120+38080</f>
        <v>1761200</v>
      </c>
    </row>
    <row r="42" spans="1:44" ht="12.75" customHeight="1" x14ac:dyDescent="0.3">
      <c r="A42" s="538" t="s">
        <v>161</v>
      </c>
      <c r="B42" s="539"/>
      <c r="C42" s="539"/>
      <c r="D42" s="539"/>
      <c r="E42" s="539"/>
      <c r="F42" s="539"/>
      <c r="G42" s="539"/>
      <c r="H42" s="540"/>
      <c r="J42" s="538" t="s">
        <v>161</v>
      </c>
      <c r="K42" s="539"/>
      <c r="L42" s="539"/>
      <c r="M42" s="539"/>
      <c r="N42" s="539"/>
      <c r="O42" s="539"/>
      <c r="P42" s="539"/>
      <c r="Q42" s="540"/>
      <c r="R42" s="407"/>
      <c r="S42" s="541" t="s">
        <v>161</v>
      </c>
      <c r="T42" s="542"/>
      <c r="U42" s="542"/>
      <c r="V42" s="542"/>
      <c r="W42" s="542"/>
      <c r="X42" s="542"/>
      <c r="Y42" s="542"/>
      <c r="Z42" s="543"/>
      <c r="AA42" s="42"/>
      <c r="AB42" s="541" t="s">
        <v>161</v>
      </c>
      <c r="AC42" s="542"/>
      <c r="AD42" s="542"/>
      <c r="AE42" s="542"/>
      <c r="AF42" s="542"/>
      <c r="AG42" s="542"/>
      <c r="AH42" s="542"/>
      <c r="AI42" s="543"/>
      <c r="AJ42" s="42"/>
      <c r="AK42" s="541" t="s">
        <v>161</v>
      </c>
      <c r="AL42" s="542"/>
      <c r="AM42" s="542"/>
      <c r="AN42" s="542"/>
      <c r="AO42" s="542"/>
      <c r="AP42" s="542"/>
      <c r="AQ42" s="542"/>
      <c r="AR42" s="543"/>
    </row>
    <row r="43" spans="1:44" ht="132" customHeight="1" thickBot="1" x14ac:dyDescent="0.35">
      <c r="A43" s="408">
        <v>20</v>
      </c>
      <c r="B43" s="408" t="s">
        <v>161</v>
      </c>
      <c r="C43" s="424" t="s">
        <v>162</v>
      </c>
      <c r="D43" s="410">
        <v>10</v>
      </c>
      <c r="E43" s="411" t="s">
        <v>127</v>
      </c>
      <c r="F43" s="412">
        <v>64000</v>
      </c>
      <c r="G43" s="412">
        <v>12160</v>
      </c>
      <c r="H43" s="412">
        <v>987700</v>
      </c>
      <c r="J43" s="408">
        <v>20</v>
      </c>
      <c r="K43" s="408" t="s">
        <v>161</v>
      </c>
      <c r="L43" s="424" t="s">
        <v>162</v>
      </c>
      <c r="M43" s="410">
        <v>10</v>
      </c>
      <c r="N43" s="411" t="s">
        <v>127</v>
      </c>
      <c r="O43" s="412">
        <f>35000+16000</f>
        <v>51000</v>
      </c>
      <c r="P43" s="412">
        <f>6650+3040</f>
        <v>9690</v>
      </c>
      <c r="Q43" s="412">
        <f>416500+380800</f>
        <v>797300</v>
      </c>
      <c r="R43" s="413"/>
      <c r="S43" s="414">
        <v>20</v>
      </c>
      <c r="T43" s="414" t="s">
        <v>161</v>
      </c>
      <c r="U43" s="425" t="s">
        <v>162</v>
      </c>
      <c r="V43" s="416">
        <v>10</v>
      </c>
      <c r="W43" s="417" t="s">
        <v>127</v>
      </c>
      <c r="X43" s="418">
        <f>5000+10000+5000+5000+35000</f>
        <v>60000</v>
      </c>
      <c r="Y43" s="418">
        <f>950+1900+950+950+6650</f>
        <v>11400</v>
      </c>
      <c r="Z43" s="418">
        <f>59500+119000+59500+59500+833000</f>
        <v>1130500</v>
      </c>
      <c r="AA43" s="42"/>
      <c r="AB43" s="414">
        <v>20</v>
      </c>
      <c r="AC43" s="414" t="s">
        <v>161</v>
      </c>
      <c r="AD43" s="425" t="s">
        <v>162</v>
      </c>
      <c r="AE43" s="416">
        <v>10</v>
      </c>
      <c r="AF43" s="417" t="s">
        <v>127</v>
      </c>
      <c r="AG43" s="418">
        <f>8000+10000+10000+17000+73000</f>
        <v>118000</v>
      </c>
      <c r="AH43" s="418">
        <f>1634+1606+1900+3230+13870</f>
        <v>22240</v>
      </c>
      <c r="AI43" s="418">
        <f>96341+116056+119000+202300+1737396</f>
        <v>2271093</v>
      </c>
      <c r="AJ43" s="42"/>
      <c r="AK43" s="414">
        <v>20</v>
      </c>
      <c r="AL43" s="414" t="s">
        <v>161</v>
      </c>
      <c r="AM43" s="425" t="s">
        <v>162</v>
      </c>
      <c r="AN43" s="416">
        <v>10</v>
      </c>
      <c r="AO43" s="417" t="s">
        <v>127</v>
      </c>
      <c r="AP43" s="418">
        <f>700000+80000</f>
        <v>780000</v>
      </c>
      <c r="AQ43" s="418">
        <f>133000+15200</f>
        <v>148200</v>
      </c>
      <c r="AR43" s="418">
        <f>8330000+1904000</f>
        <v>10234000</v>
      </c>
    </row>
    <row r="44" spans="1:44" ht="16.5" x14ac:dyDescent="0.3">
      <c r="L44" s="393"/>
      <c r="M44" s="426"/>
      <c r="N44" s="426"/>
      <c r="O44" s="427"/>
      <c r="P44" s="427"/>
      <c r="Q44" s="427"/>
      <c r="R44" s="428"/>
      <c r="S44" s="42"/>
      <c r="T44" s="42"/>
      <c r="U44" s="42"/>
      <c r="V44" s="45"/>
      <c r="W44" s="45"/>
      <c r="X44" s="358"/>
      <c r="Y44" s="358"/>
      <c r="Z44" s="358"/>
      <c r="AA44" s="42"/>
      <c r="AB44" s="42"/>
      <c r="AC44" s="42"/>
      <c r="AD44" s="42"/>
      <c r="AE44" s="45"/>
      <c r="AF44" s="45"/>
      <c r="AG44" s="358"/>
      <c r="AH44" s="358"/>
      <c r="AI44" s="358"/>
      <c r="AJ44" s="42"/>
      <c r="AK44" s="42"/>
      <c r="AL44" s="42"/>
      <c r="AM44" s="42"/>
      <c r="AN44" s="45"/>
      <c r="AO44" s="45"/>
      <c r="AP44" s="358"/>
      <c r="AQ44" s="358"/>
      <c r="AR44" s="358"/>
    </row>
    <row r="45" spans="1:44" ht="16.5" x14ac:dyDescent="0.3">
      <c r="C45" s="429" t="s">
        <v>163</v>
      </c>
      <c r="D45" s="430"/>
      <c r="E45" s="430"/>
      <c r="F45" s="431">
        <f>+F5+F7+F9+F11+F13+F15+F17+F19+F21+F23+F25+F27+F29+F31+F33+F35+F37+F39+F41+F43</f>
        <v>8214000</v>
      </c>
      <c r="G45" s="431">
        <f t="shared" ref="G45:H45" si="0">+G5+G7+G9+G11+G13+G15+G17+G19+G21+G23+G25+G27+G29+G31+G33+G35+G37+G39+G41+G43</f>
        <v>1560660</v>
      </c>
      <c r="H45" s="431">
        <f t="shared" si="0"/>
        <v>30801530</v>
      </c>
      <c r="L45" s="429" t="s">
        <v>163</v>
      </c>
      <c r="M45" s="430"/>
      <c r="N45" s="430"/>
      <c r="O45" s="431">
        <f>+O5+O7+O9+O11+O13+O15+O17+O19+O21+O23+O25+O27+O29+O31+O33+O35+O37+O39+O41+O43</f>
        <v>9410600</v>
      </c>
      <c r="P45" s="431">
        <f t="shared" ref="P45:Q45" si="1">+P5+P7+P9+P11+P13+P15+P17+P19+P21+P23+P25+P27+P29+P31+P33+P35+P37+P39+P41+P43</f>
        <v>1788014</v>
      </c>
      <c r="Q45" s="431">
        <f t="shared" si="1"/>
        <v>38922758</v>
      </c>
      <c r="R45" s="432"/>
      <c r="S45" s="42"/>
      <c r="T45" s="42"/>
      <c r="U45" s="54" t="s">
        <v>163</v>
      </c>
      <c r="V45" s="433"/>
      <c r="W45" s="433"/>
      <c r="X45" s="434">
        <f>+X5+X7+X9+X11+X13+X15+X17+X19+X21+X23+X25+X27+X29+X31+X33+X35+X37+X39+X41+X43</f>
        <v>5670000</v>
      </c>
      <c r="Y45" s="434">
        <f t="shared" ref="Y45:Z45" si="2">+Y5+Y7+Y9+Y11+Y13+Y15+Y17+Y19+Y21+Y23+Y25+Y27+Y29+Y31+Y33+Y35+Y37+Y39+Y41+Y43</f>
        <v>1077300</v>
      </c>
      <c r="Z45" s="434">
        <f t="shared" si="2"/>
        <v>28696850</v>
      </c>
      <c r="AA45" s="42"/>
      <c r="AB45" s="42"/>
      <c r="AC45" s="42"/>
      <c r="AD45" s="54" t="s">
        <v>163</v>
      </c>
      <c r="AE45" s="433"/>
      <c r="AF45" s="433"/>
      <c r="AG45" s="434">
        <f>+AG5+AG7+AG9+AG11+AG13+AG15+AG17+AG19+AG21+AG23+AG25+AG27+AG29+AG31+AG33+AG35+AG37+AG39+AG41+AG43</f>
        <v>6602850</v>
      </c>
      <c r="AH45" s="434">
        <f t="shared" ref="AH45:AI45" si="3">+AH5+AH7+AH9+AH11+AH13+AH15+AH17+AH19+AH21+AH23+AH25+AH27+AH29+AH31+AH33+AH35+AH37+AH39+AH41+AH43</f>
        <v>1254363</v>
      </c>
      <c r="AI45" s="434">
        <f t="shared" si="3"/>
        <v>34170023</v>
      </c>
      <c r="AJ45" s="42"/>
      <c r="AK45" s="42"/>
      <c r="AL45" s="42"/>
      <c r="AM45" s="54" t="s">
        <v>163</v>
      </c>
      <c r="AN45" s="433"/>
      <c r="AO45" s="433"/>
      <c r="AP45" s="434">
        <f>+AP5+AP7+AP9+AP11+AP13+AP15+AP17+AP19+AP21+AP23+AP25+AP27+AP29+AP31+AP33+AP35+AP37+AP39+AP41+AP43</f>
        <v>21966000</v>
      </c>
      <c r="AQ45" s="434">
        <f t="shared" ref="AQ45:AR45" si="4">+AQ5+AQ7+AQ9+AQ11+AQ13+AQ15+AQ17+AQ19+AQ21+AQ23+AQ25+AQ27+AQ29+AQ31+AQ33+AQ35+AQ37+AQ39+AQ41+AQ43</f>
        <v>4173540</v>
      </c>
      <c r="AR45" s="434">
        <f t="shared" si="4"/>
        <v>113671180</v>
      </c>
    </row>
    <row r="46" spans="1:44" ht="16.5" x14ac:dyDescent="0.3"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</row>
    <row r="47" spans="1:44" ht="16.5" x14ac:dyDescent="0.3">
      <c r="F47" s="427">
        <f>30801530-1560660</f>
        <v>29240870</v>
      </c>
      <c r="O47" s="436">
        <f>+Q45-P45</f>
        <v>37134744</v>
      </c>
      <c r="Q47" s="437"/>
      <c r="S47" s="42"/>
      <c r="T47" s="42"/>
      <c r="U47" s="42"/>
      <c r="V47" s="42"/>
      <c r="W47" s="42"/>
      <c r="X47" s="43">
        <f>+Z45-Y45</f>
        <v>27619550</v>
      </c>
      <c r="Y47" s="42"/>
      <c r="Z47" s="42"/>
      <c r="AA47" s="42"/>
      <c r="AB47" s="42"/>
      <c r="AC47" s="42"/>
      <c r="AD47" s="42"/>
      <c r="AE47" s="42"/>
      <c r="AF47" s="42"/>
      <c r="AG47" s="42"/>
      <c r="AH47" s="43">
        <f>+AI45-AH45</f>
        <v>32915660</v>
      </c>
      <c r="AI47" s="42"/>
      <c r="AJ47" s="42"/>
      <c r="AK47" s="42"/>
      <c r="AL47" s="42"/>
      <c r="AM47" s="42"/>
      <c r="AN47" s="42"/>
      <c r="AO47" s="42"/>
      <c r="AP47" s="42"/>
      <c r="AQ47" s="43">
        <f>+AR45-AQ45</f>
        <v>109497640</v>
      </c>
      <c r="AR47" s="42"/>
    </row>
    <row r="48" spans="1:44" ht="16.5" x14ac:dyDescent="0.3"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</row>
    <row r="49" spans="19:44" ht="16.5" x14ac:dyDescent="0.3"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</row>
    <row r="50" spans="19:44" ht="16.5" x14ac:dyDescent="0.3"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</row>
    <row r="51" spans="19:44" ht="16.5" x14ac:dyDescent="0.3"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</row>
  </sheetData>
  <mergeCells count="110">
    <mergeCell ref="J1:Q1"/>
    <mergeCell ref="S1:Z1"/>
    <mergeCell ref="AB1:AI1"/>
    <mergeCell ref="AK1:AR1"/>
    <mergeCell ref="A2:H2"/>
    <mergeCell ref="J2:Q2"/>
    <mergeCell ref="S2:Z2"/>
    <mergeCell ref="AB2:AI2"/>
    <mergeCell ref="AK2:AR2"/>
    <mergeCell ref="A1:H1"/>
    <mergeCell ref="A4:H4"/>
    <mergeCell ref="J4:Q4"/>
    <mergeCell ref="S4:Z4"/>
    <mergeCell ref="AB4:AI4"/>
    <mergeCell ref="AK4:AR4"/>
    <mergeCell ref="A6:H6"/>
    <mergeCell ref="J6:Q6"/>
    <mergeCell ref="S6:Z6"/>
    <mergeCell ref="AB6:AI6"/>
    <mergeCell ref="AK6:AR6"/>
    <mergeCell ref="A8:H8"/>
    <mergeCell ref="J8:Q8"/>
    <mergeCell ref="S8:Z8"/>
    <mergeCell ref="AB8:AI8"/>
    <mergeCell ref="AK8:AR8"/>
    <mergeCell ref="A10:H10"/>
    <mergeCell ref="J10:Q10"/>
    <mergeCell ref="S10:Z10"/>
    <mergeCell ref="AB10:AI10"/>
    <mergeCell ref="AK10:AR10"/>
    <mergeCell ref="A12:H12"/>
    <mergeCell ref="J12:Q12"/>
    <mergeCell ref="S12:Z12"/>
    <mergeCell ref="AB12:AI12"/>
    <mergeCell ref="AK12:AR12"/>
    <mergeCell ref="A14:H14"/>
    <mergeCell ref="J14:Q14"/>
    <mergeCell ref="S14:Z14"/>
    <mergeCell ref="AB14:AI14"/>
    <mergeCell ref="AK14:AR14"/>
    <mergeCell ref="A16:H16"/>
    <mergeCell ref="J16:Q16"/>
    <mergeCell ref="S16:Z16"/>
    <mergeCell ref="AB16:AI16"/>
    <mergeCell ref="AK16:AR16"/>
    <mergeCell ref="A18:H18"/>
    <mergeCell ref="J18:Q18"/>
    <mergeCell ref="S18:Z18"/>
    <mergeCell ref="AB18:AI18"/>
    <mergeCell ref="AK18:AR18"/>
    <mergeCell ref="A20:H20"/>
    <mergeCell ref="J20:Q20"/>
    <mergeCell ref="S20:Z20"/>
    <mergeCell ref="AB20:AI20"/>
    <mergeCell ref="AK20:AR20"/>
    <mergeCell ref="A22:H22"/>
    <mergeCell ref="J22:Q22"/>
    <mergeCell ref="S22:Z22"/>
    <mergeCell ref="AB22:AI22"/>
    <mergeCell ref="AK22:AR22"/>
    <mergeCell ref="A24:H24"/>
    <mergeCell ref="J24:Q24"/>
    <mergeCell ref="S24:Z24"/>
    <mergeCell ref="AB24:AI24"/>
    <mergeCell ref="AK24:AR24"/>
    <mergeCell ref="A26:H26"/>
    <mergeCell ref="J26:Q26"/>
    <mergeCell ref="S26:Z26"/>
    <mergeCell ref="AB26:AI26"/>
    <mergeCell ref="AK26:AR26"/>
    <mergeCell ref="A28:H28"/>
    <mergeCell ref="J28:Q28"/>
    <mergeCell ref="S28:Z28"/>
    <mergeCell ref="AB28:AI28"/>
    <mergeCell ref="AK28:AR28"/>
    <mergeCell ref="A30:H30"/>
    <mergeCell ref="J30:Q30"/>
    <mergeCell ref="S30:Z30"/>
    <mergeCell ref="AB30:AI30"/>
    <mergeCell ref="AK30:AR30"/>
    <mergeCell ref="A32:H32"/>
    <mergeCell ref="J32:Q32"/>
    <mergeCell ref="S32:Z32"/>
    <mergeCell ref="AB32:AI32"/>
    <mergeCell ref="AK32:AR32"/>
    <mergeCell ref="A34:H34"/>
    <mergeCell ref="J34:Q34"/>
    <mergeCell ref="S34:Z34"/>
    <mergeCell ref="AB34:AI34"/>
    <mergeCell ref="AK34:AR34"/>
    <mergeCell ref="A36:H36"/>
    <mergeCell ref="J36:Q36"/>
    <mergeCell ref="S36:Z36"/>
    <mergeCell ref="AB36:AI36"/>
    <mergeCell ref="AK36:AR36"/>
    <mergeCell ref="A38:H38"/>
    <mergeCell ref="J38:Q38"/>
    <mergeCell ref="S38:Z38"/>
    <mergeCell ref="AB38:AI38"/>
    <mergeCell ref="AK38:AR38"/>
    <mergeCell ref="A40:H40"/>
    <mergeCell ref="J40:Q40"/>
    <mergeCell ref="S40:Z40"/>
    <mergeCell ref="AB40:AI40"/>
    <mergeCell ref="AK40:AR40"/>
    <mergeCell ref="A42:H42"/>
    <mergeCell ref="J42:Q42"/>
    <mergeCell ref="S42:Z42"/>
    <mergeCell ref="AB42:AI42"/>
    <mergeCell ref="AK42:AR42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A5C9-0242-4045-86C4-61A9E91A52F6}">
  <dimension ref="A1:AR31"/>
  <sheetViews>
    <sheetView topLeftCell="AE13" workbookViewId="0">
      <selection activeCell="AP25" sqref="AP25"/>
    </sheetView>
  </sheetViews>
  <sheetFormatPr baseColWidth="10" defaultRowHeight="12.75" x14ac:dyDescent="0.2"/>
  <cols>
    <col min="1" max="1" width="11.7109375" style="393" customWidth="1"/>
    <col min="2" max="2" width="12.5703125" style="393" customWidth="1"/>
    <col min="3" max="3" width="35.140625" style="393" customWidth="1"/>
    <col min="4" max="4" width="11.7109375" style="426" customWidth="1"/>
    <col min="5" max="5" width="11.42578125" style="426"/>
    <col min="6" max="6" width="13" style="427" customWidth="1"/>
    <col min="7" max="7" width="12" style="427" customWidth="1"/>
    <col min="8" max="8" width="17" style="427" customWidth="1"/>
    <col min="9" max="9" width="11.42578125" style="393"/>
    <col min="10" max="10" width="11.7109375" style="393" customWidth="1"/>
    <col min="11" max="11" width="35.85546875" style="393" customWidth="1"/>
    <col min="12" max="12" width="36.28515625" style="435" customWidth="1"/>
    <col min="13" max="13" width="11.42578125" style="435"/>
    <col min="14" max="14" width="11.85546875" style="435" customWidth="1"/>
    <col min="15" max="15" width="14.140625" style="435" customWidth="1"/>
    <col min="16" max="16" width="12.7109375" style="435" customWidth="1"/>
    <col min="17" max="17" width="13.85546875" style="393" customWidth="1"/>
    <col min="18" max="18" width="7.28515625" style="393" customWidth="1"/>
    <col min="19" max="19" width="11.42578125" style="393"/>
    <col min="20" max="20" width="17.28515625" style="393" customWidth="1"/>
    <col min="21" max="21" width="33.28515625" style="393" customWidth="1"/>
    <col min="22" max="23" width="11.42578125" style="393"/>
    <col min="24" max="24" width="12.5703125" style="393" customWidth="1"/>
    <col min="25" max="25" width="12.85546875" style="393" customWidth="1"/>
    <col min="26" max="26" width="16" style="393" customWidth="1"/>
    <col min="27" max="28" width="11.42578125" style="393"/>
    <col min="29" max="29" width="21.28515625" style="393" customWidth="1"/>
    <col min="30" max="30" width="31.42578125" style="393" customWidth="1"/>
    <col min="31" max="32" width="11.42578125" style="393"/>
    <col min="33" max="33" width="12.7109375" style="393" customWidth="1"/>
    <col min="34" max="34" width="13.140625" style="393" customWidth="1"/>
    <col min="35" max="35" width="16.42578125" style="393" customWidth="1"/>
    <col min="36" max="37" width="11.42578125" style="393"/>
    <col min="38" max="38" width="19.28515625" style="393" customWidth="1"/>
    <col min="39" max="39" width="35.28515625" style="393" customWidth="1"/>
    <col min="40" max="41" width="11.42578125" style="393"/>
    <col min="42" max="42" width="12.85546875" style="393" customWidth="1"/>
    <col min="43" max="43" width="13.85546875" style="393" bestFit="1" customWidth="1"/>
    <col min="44" max="44" width="15" style="393" customWidth="1"/>
    <col min="45" max="16384" width="11.42578125" style="393"/>
  </cols>
  <sheetData>
    <row r="1" spans="1:44" ht="16.5" x14ac:dyDescent="0.3">
      <c r="A1" s="552" t="s">
        <v>114</v>
      </c>
      <c r="B1" s="552"/>
      <c r="C1" s="552"/>
      <c r="D1" s="552"/>
      <c r="E1" s="552"/>
      <c r="F1" s="552"/>
      <c r="G1" s="552"/>
      <c r="H1" s="552"/>
      <c r="J1" s="546" t="s">
        <v>115</v>
      </c>
      <c r="K1" s="546"/>
      <c r="L1" s="546"/>
      <c r="M1" s="546"/>
      <c r="N1" s="546"/>
      <c r="O1" s="546"/>
      <c r="P1" s="546"/>
      <c r="Q1" s="546"/>
      <c r="R1" s="394"/>
      <c r="S1" s="547" t="s">
        <v>116</v>
      </c>
      <c r="T1" s="547"/>
      <c r="U1" s="547"/>
      <c r="V1" s="547"/>
      <c r="W1" s="547"/>
      <c r="X1" s="547"/>
      <c r="Y1" s="547"/>
      <c r="Z1" s="547"/>
      <c r="AA1" s="42"/>
      <c r="AB1" s="548" t="s">
        <v>117</v>
      </c>
      <c r="AC1" s="548"/>
      <c r="AD1" s="548"/>
      <c r="AE1" s="548"/>
      <c r="AF1" s="548"/>
      <c r="AG1" s="548"/>
      <c r="AH1" s="548"/>
      <c r="AI1" s="548"/>
      <c r="AJ1" s="42"/>
      <c r="AK1" s="549" t="s">
        <v>118</v>
      </c>
      <c r="AL1" s="549"/>
      <c r="AM1" s="549"/>
      <c r="AN1" s="549"/>
      <c r="AO1" s="549"/>
      <c r="AP1" s="549"/>
      <c r="AQ1" s="549"/>
      <c r="AR1" s="549"/>
    </row>
    <row r="2" spans="1:44" ht="16.5" x14ac:dyDescent="0.3">
      <c r="A2" s="550" t="s">
        <v>119</v>
      </c>
      <c r="B2" s="550"/>
      <c r="C2" s="550"/>
      <c r="D2" s="550"/>
      <c r="E2" s="550"/>
      <c r="F2" s="550"/>
      <c r="G2" s="550"/>
      <c r="H2" s="550"/>
      <c r="J2" s="550" t="s">
        <v>119</v>
      </c>
      <c r="K2" s="550"/>
      <c r="L2" s="550"/>
      <c r="M2" s="550"/>
      <c r="N2" s="550"/>
      <c r="O2" s="550"/>
      <c r="P2" s="550"/>
      <c r="Q2" s="550"/>
      <c r="R2" s="395"/>
      <c r="S2" s="551" t="s">
        <v>119</v>
      </c>
      <c r="T2" s="551"/>
      <c r="U2" s="551"/>
      <c r="V2" s="551"/>
      <c r="W2" s="551"/>
      <c r="X2" s="551"/>
      <c r="Y2" s="551"/>
      <c r="Z2" s="551"/>
      <c r="AA2" s="42"/>
      <c r="AB2" s="551" t="s">
        <v>119</v>
      </c>
      <c r="AC2" s="551"/>
      <c r="AD2" s="551"/>
      <c r="AE2" s="551"/>
      <c r="AF2" s="551"/>
      <c r="AG2" s="551"/>
      <c r="AH2" s="551"/>
      <c r="AI2" s="551"/>
      <c r="AJ2" s="42"/>
      <c r="AK2" s="551" t="s">
        <v>119</v>
      </c>
      <c r="AL2" s="551"/>
      <c r="AM2" s="551"/>
      <c r="AN2" s="551"/>
      <c r="AO2" s="551"/>
      <c r="AP2" s="551"/>
      <c r="AQ2" s="551"/>
      <c r="AR2" s="551"/>
    </row>
    <row r="3" spans="1:44" ht="51.75" thickBot="1" x14ac:dyDescent="0.35">
      <c r="A3" s="396" t="s">
        <v>0</v>
      </c>
      <c r="B3" s="396"/>
      <c r="C3" s="396" t="s">
        <v>120</v>
      </c>
      <c r="D3" s="397" t="s">
        <v>121</v>
      </c>
      <c r="E3" s="398" t="s">
        <v>122</v>
      </c>
      <c r="F3" s="399" t="s">
        <v>123</v>
      </c>
      <c r="G3" s="400" t="s">
        <v>42</v>
      </c>
      <c r="H3" s="399" t="s">
        <v>124</v>
      </c>
      <c r="J3" s="396" t="s">
        <v>0</v>
      </c>
      <c r="K3" s="396"/>
      <c r="L3" s="396" t="s">
        <v>120</v>
      </c>
      <c r="M3" s="397" t="s">
        <v>121</v>
      </c>
      <c r="N3" s="398" t="s">
        <v>122</v>
      </c>
      <c r="O3" s="399" t="s">
        <v>123</v>
      </c>
      <c r="P3" s="400" t="s">
        <v>42</v>
      </c>
      <c r="Q3" s="399" t="s">
        <v>124</v>
      </c>
      <c r="R3" s="401"/>
      <c r="S3" s="402" t="s">
        <v>0</v>
      </c>
      <c r="T3" s="402"/>
      <c r="U3" s="402" t="s">
        <v>120</v>
      </c>
      <c r="V3" s="403" t="s">
        <v>121</v>
      </c>
      <c r="W3" s="404" t="s">
        <v>122</v>
      </c>
      <c r="X3" s="405" t="s">
        <v>123</v>
      </c>
      <c r="Y3" s="406" t="s">
        <v>42</v>
      </c>
      <c r="Z3" s="405" t="s">
        <v>124</v>
      </c>
      <c r="AA3" s="42"/>
      <c r="AB3" s="402" t="s">
        <v>0</v>
      </c>
      <c r="AC3" s="402"/>
      <c r="AD3" s="402" t="s">
        <v>120</v>
      </c>
      <c r="AE3" s="403" t="s">
        <v>121</v>
      </c>
      <c r="AF3" s="404" t="s">
        <v>122</v>
      </c>
      <c r="AG3" s="405" t="s">
        <v>123</v>
      </c>
      <c r="AH3" s="406" t="s">
        <v>42</v>
      </c>
      <c r="AI3" s="405" t="s">
        <v>124</v>
      </c>
      <c r="AJ3" s="42"/>
      <c r="AK3" s="402" t="s">
        <v>0</v>
      </c>
      <c r="AL3" s="402"/>
      <c r="AM3" s="402" t="s">
        <v>120</v>
      </c>
      <c r="AN3" s="403" t="s">
        <v>121</v>
      </c>
      <c r="AO3" s="404" t="s">
        <v>122</v>
      </c>
      <c r="AP3" s="405" t="s">
        <v>123</v>
      </c>
      <c r="AQ3" s="406" t="s">
        <v>42</v>
      </c>
      <c r="AR3" s="405" t="s">
        <v>124</v>
      </c>
    </row>
    <row r="4" spans="1:44" ht="99" x14ac:dyDescent="0.3">
      <c r="A4" s="408">
        <v>1</v>
      </c>
      <c r="B4" s="408" t="s">
        <v>125</v>
      </c>
      <c r="C4" s="409" t="s">
        <v>126</v>
      </c>
      <c r="D4" s="410">
        <v>15</v>
      </c>
      <c r="E4" s="411" t="s">
        <v>127</v>
      </c>
      <c r="F4" s="412">
        <f>98000+145000+12000</f>
        <v>255000</v>
      </c>
      <c r="G4" s="412">
        <f>18620+27550+2280</f>
        <v>48450</v>
      </c>
      <c r="H4" s="412">
        <v>4394670</v>
      </c>
      <c r="J4" s="408">
        <v>1</v>
      </c>
      <c r="K4" s="408" t="s">
        <v>125</v>
      </c>
      <c r="L4" s="409" t="s">
        <v>126</v>
      </c>
      <c r="M4" s="410">
        <v>15</v>
      </c>
      <c r="N4" s="411" t="s">
        <v>127</v>
      </c>
      <c r="O4" s="412">
        <f>171000+200000+4600</f>
        <v>375600</v>
      </c>
      <c r="P4" s="412">
        <f>32490+38000+874</f>
        <v>71364</v>
      </c>
      <c r="Q4" s="412">
        <f>3052350+3570000+21896</f>
        <v>6644246</v>
      </c>
      <c r="R4" s="413"/>
      <c r="S4" s="414">
        <v>1</v>
      </c>
      <c r="T4" s="414" t="s">
        <v>125</v>
      </c>
      <c r="U4" s="415" t="s">
        <v>126</v>
      </c>
      <c r="V4" s="416">
        <v>15</v>
      </c>
      <c r="W4" s="417" t="s">
        <v>127</v>
      </c>
      <c r="X4" s="418">
        <f>10000+70000+160000+20000</f>
        <v>260000</v>
      </c>
      <c r="Y4" s="418">
        <f>1900+13300+30400+3800</f>
        <v>49400</v>
      </c>
      <c r="Z4" s="418">
        <f>178500+1249500+2856000+95200</f>
        <v>4379200</v>
      </c>
      <c r="AA4" s="42"/>
      <c r="AB4" s="414">
        <v>1</v>
      </c>
      <c r="AC4" s="414" t="s">
        <v>125</v>
      </c>
      <c r="AD4" s="415" t="s">
        <v>126</v>
      </c>
      <c r="AE4" s="416">
        <v>15</v>
      </c>
      <c r="AF4" s="417" t="s">
        <v>127</v>
      </c>
      <c r="AG4" s="418">
        <f>15000+69000+195000+2250</f>
        <v>281250</v>
      </c>
      <c r="AH4" s="418">
        <f>2850+13110+37050+427</f>
        <v>53437</v>
      </c>
      <c r="AI4" s="418">
        <f>267750+1231658+3480745+10709</f>
        <v>4990862</v>
      </c>
      <c r="AJ4" s="42"/>
      <c r="AK4" s="414">
        <v>1</v>
      </c>
      <c r="AL4" s="414" t="s">
        <v>125</v>
      </c>
      <c r="AM4" s="415" t="s">
        <v>126</v>
      </c>
      <c r="AN4" s="416">
        <v>15</v>
      </c>
      <c r="AO4" s="417" t="s">
        <v>127</v>
      </c>
      <c r="AP4" s="418">
        <f>120000+120000+360000+90000</f>
        <v>690000</v>
      </c>
      <c r="AQ4" s="418">
        <f>22800+22800+68400+17100</f>
        <v>131100</v>
      </c>
      <c r="AR4" s="418">
        <f>2142000+2142000+6426000+428400</f>
        <v>11138400</v>
      </c>
    </row>
    <row r="5" spans="1:44" ht="66" x14ac:dyDescent="0.3">
      <c r="A5" s="408">
        <v>2</v>
      </c>
      <c r="B5" s="408" t="s">
        <v>128</v>
      </c>
      <c r="C5" s="419" t="s">
        <v>129</v>
      </c>
      <c r="D5" s="410">
        <v>3</v>
      </c>
      <c r="E5" s="411" t="s">
        <v>127</v>
      </c>
      <c r="F5" s="412">
        <f>130000+145000</f>
        <v>275000</v>
      </c>
      <c r="G5" s="412">
        <f>24700+27550</f>
        <v>52250</v>
      </c>
      <c r="H5" s="412">
        <f>(275000+52250)*3</f>
        <v>981750</v>
      </c>
      <c r="J5" s="408">
        <v>2</v>
      </c>
      <c r="K5" s="408" t="s">
        <v>128</v>
      </c>
      <c r="L5" s="419" t="s">
        <v>129</v>
      </c>
      <c r="M5" s="410">
        <v>3</v>
      </c>
      <c r="N5" s="411" t="s">
        <v>127</v>
      </c>
      <c r="O5" s="412">
        <f>180000+200000</f>
        <v>380000</v>
      </c>
      <c r="P5" s="412">
        <f>34200+38000</f>
        <v>72200</v>
      </c>
      <c r="Q5" s="412">
        <f>642600+714000</f>
        <v>1356600</v>
      </c>
      <c r="R5" s="413"/>
      <c r="S5" s="414">
        <v>2</v>
      </c>
      <c r="T5" s="414" t="s">
        <v>128</v>
      </c>
      <c r="U5" s="420" t="s">
        <v>129</v>
      </c>
      <c r="V5" s="416">
        <v>3</v>
      </c>
      <c r="W5" s="417" t="s">
        <v>127</v>
      </c>
      <c r="X5" s="418">
        <f>10000+105000+160000</f>
        <v>275000</v>
      </c>
      <c r="Y5" s="418">
        <f>1900+19950+30400</f>
        <v>52250</v>
      </c>
      <c r="Z5" s="418">
        <f>35700+374850+571200</f>
        <v>981750</v>
      </c>
      <c r="AA5" s="42"/>
      <c r="AB5" s="414">
        <v>2</v>
      </c>
      <c r="AC5" s="414" t="s">
        <v>128</v>
      </c>
      <c r="AD5" s="420" t="s">
        <v>129</v>
      </c>
      <c r="AE5" s="416">
        <v>3</v>
      </c>
      <c r="AF5" s="417" t="s">
        <v>127</v>
      </c>
      <c r="AG5" s="418">
        <f>15000+146000+195000</f>
        <v>356000</v>
      </c>
      <c r="AH5" s="418">
        <f>2850+27740+37050</f>
        <v>67640</v>
      </c>
      <c r="AI5" s="418">
        <f>53550+521221+696149</f>
        <v>1270920</v>
      </c>
      <c r="AJ5" s="42"/>
      <c r="AK5" s="414">
        <v>2</v>
      </c>
      <c r="AL5" s="414" t="s">
        <v>128</v>
      </c>
      <c r="AM5" s="420" t="s">
        <v>129</v>
      </c>
      <c r="AN5" s="416">
        <v>3</v>
      </c>
      <c r="AO5" s="417" t="s">
        <v>127</v>
      </c>
      <c r="AP5" s="418">
        <f>120000+250000+360000</f>
        <v>730000</v>
      </c>
      <c r="AQ5" s="418">
        <f>22800+47500+68400</f>
        <v>138700</v>
      </c>
      <c r="AR5" s="418">
        <f>428400+892500+1285200</f>
        <v>2606100</v>
      </c>
    </row>
    <row r="6" spans="1:44" ht="148.5" x14ac:dyDescent="0.3">
      <c r="A6" s="408">
        <v>3</v>
      </c>
      <c r="B6" s="408" t="s">
        <v>130</v>
      </c>
      <c r="C6" s="421" t="s">
        <v>131</v>
      </c>
      <c r="D6" s="410">
        <v>3</v>
      </c>
      <c r="E6" s="411" t="s">
        <v>127</v>
      </c>
      <c r="F6" s="412">
        <v>266500</v>
      </c>
      <c r="G6" s="412">
        <v>50635</v>
      </c>
      <c r="H6" s="412">
        <v>1010310</v>
      </c>
      <c r="J6" s="408">
        <v>3</v>
      </c>
      <c r="K6" s="408" t="s">
        <v>130</v>
      </c>
      <c r="L6" s="421" t="s">
        <v>131</v>
      </c>
      <c r="M6" s="410">
        <v>3</v>
      </c>
      <c r="N6" s="411" t="s">
        <v>127</v>
      </c>
      <c r="O6" s="412">
        <f>72000+277000+8000</f>
        <v>357000</v>
      </c>
      <c r="P6" s="412">
        <f>13680+52630+1520</f>
        <v>67830</v>
      </c>
      <c r="Q6" s="412">
        <f>257040+988890+57120</f>
        <v>1303050</v>
      </c>
      <c r="R6" s="413"/>
      <c r="S6" s="414">
        <v>3</v>
      </c>
      <c r="T6" s="414" t="s">
        <v>130</v>
      </c>
      <c r="U6" s="420" t="s">
        <v>131</v>
      </c>
      <c r="V6" s="416">
        <v>3</v>
      </c>
      <c r="W6" s="417" t="s">
        <v>127</v>
      </c>
      <c r="X6" s="418">
        <f>50000+90000+15000</f>
        <v>155000</v>
      </c>
      <c r="Y6" s="418">
        <f>1900*5+17100+2850</f>
        <v>29450</v>
      </c>
      <c r="Z6" s="418">
        <f>35700*5+321300+107100</f>
        <v>606900</v>
      </c>
      <c r="AA6" s="42"/>
      <c r="AB6" s="414">
        <v>3</v>
      </c>
      <c r="AC6" s="414" t="s">
        <v>130</v>
      </c>
      <c r="AD6" s="420" t="s">
        <v>131</v>
      </c>
      <c r="AE6" s="416">
        <v>3</v>
      </c>
      <c r="AF6" s="417" t="s">
        <v>127</v>
      </c>
      <c r="AG6" s="418">
        <f>6000+8000+12000+12000+12000+70000+8450</f>
        <v>128450</v>
      </c>
      <c r="AH6" s="418">
        <f>1140+1520+2280+2280+2280+13300+1606</f>
        <v>24406</v>
      </c>
      <c r="AI6" s="418">
        <f>21420+28560+42840+42840+42840+249900+60336</f>
        <v>488736</v>
      </c>
      <c r="AJ6" s="42"/>
      <c r="AK6" s="414">
        <v>3</v>
      </c>
      <c r="AL6" s="414" t="s">
        <v>130</v>
      </c>
      <c r="AM6" s="420" t="s">
        <v>131</v>
      </c>
      <c r="AN6" s="416">
        <v>3</v>
      </c>
      <c r="AO6" s="417" t="s">
        <v>127</v>
      </c>
      <c r="AP6" s="418">
        <f>250000+250000+8000</f>
        <v>508000</v>
      </c>
      <c r="AQ6" s="418">
        <f>47500+47500+1520</f>
        <v>96520</v>
      </c>
      <c r="AR6" s="418">
        <f>892500+892500+57120</f>
        <v>1842120</v>
      </c>
    </row>
    <row r="7" spans="1:44" ht="148.5" x14ac:dyDescent="0.3">
      <c r="A7" s="408">
        <v>4</v>
      </c>
      <c r="B7" s="408" t="s">
        <v>132</v>
      </c>
      <c r="C7" s="421" t="s">
        <v>133</v>
      </c>
      <c r="D7" s="410">
        <v>2</v>
      </c>
      <c r="E7" s="411" t="s">
        <v>127</v>
      </c>
      <c r="F7" s="412">
        <v>266500</v>
      </c>
      <c r="G7" s="412">
        <v>50635</v>
      </c>
      <c r="H7" s="412">
        <v>673540</v>
      </c>
      <c r="J7" s="408">
        <v>4</v>
      </c>
      <c r="K7" s="408" t="s">
        <v>132</v>
      </c>
      <c r="L7" s="421" t="s">
        <v>133</v>
      </c>
      <c r="M7" s="410">
        <v>2</v>
      </c>
      <c r="N7" s="411" t="s">
        <v>127</v>
      </c>
      <c r="O7" s="412">
        <f>72000+277000+8000</f>
        <v>357000</v>
      </c>
      <c r="P7" s="412">
        <f>13680+52630+1520</f>
        <v>67830</v>
      </c>
      <c r="Q7" s="412">
        <f>171360+659260+38080</f>
        <v>868700</v>
      </c>
      <c r="R7" s="413"/>
      <c r="S7" s="414">
        <v>4</v>
      </c>
      <c r="T7" s="414" t="s">
        <v>132</v>
      </c>
      <c r="U7" s="420" t="s">
        <v>133</v>
      </c>
      <c r="V7" s="416">
        <v>2</v>
      </c>
      <c r="W7" s="417" t="s">
        <v>127</v>
      </c>
      <c r="X7" s="418">
        <f>10000*5+90000+15000</f>
        <v>155000</v>
      </c>
      <c r="Y7" s="418">
        <f>1900*5+17100+2850</f>
        <v>29450</v>
      </c>
      <c r="Z7" s="418">
        <f>23800*5+214200+71400</f>
        <v>404600</v>
      </c>
      <c r="AA7" s="42"/>
      <c r="AB7" s="414">
        <v>4</v>
      </c>
      <c r="AC7" s="414" t="s">
        <v>132</v>
      </c>
      <c r="AD7" s="420" t="s">
        <v>133</v>
      </c>
      <c r="AE7" s="416">
        <v>2</v>
      </c>
      <c r="AF7" s="417" t="s">
        <v>127</v>
      </c>
      <c r="AG7" s="418">
        <f>6000+8000+12000+12000+12000+70000+8450</f>
        <v>128450</v>
      </c>
      <c r="AH7" s="418">
        <f>1140+1520+2280+2280+2280+13300+1606</f>
        <v>24406</v>
      </c>
      <c r="AI7" s="418">
        <f>14280+19040+28560+28560+28560+166600+40224</f>
        <v>325824</v>
      </c>
      <c r="AJ7" s="42"/>
      <c r="AK7" s="414">
        <v>4</v>
      </c>
      <c r="AL7" s="414" t="s">
        <v>132</v>
      </c>
      <c r="AM7" s="420" t="s">
        <v>133</v>
      </c>
      <c r="AN7" s="416">
        <v>2</v>
      </c>
      <c r="AO7" s="417" t="s">
        <v>127</v>
      </c>
      <c r="AP7" s="418">
        <f>250000+250000+8000</f>
        <v>508000</v>
      </c>
      <c r="AQ7" s="418">
        <f>47500+47500+1520</f>
        <v>96520</v>
      </c>
      <c r="AR7" s="418">
        <f>595000+595000+38080</f>
        <v>1228080</v>
      </c>
    </row>
    <row r="8" spans="1:44" ht="115.5" x14ac:dyDescent="0.3">
      <c r="A8" s="408">
        <v>5</v>
      </c>
      <c r="B8" s="408" t="s">
        <v>134</v>
      </c>
      <c r="C8" s="422" t="s">
        <v>135</v>
      </c>
      <c r="D8" s="410">
        <v>10</v>
      </c>
      <c r="E8" s="411" t="s">
        <v>127</v>
      </c>
      <c r="F8" s="412">
        <v>36500</v>
      </c>
      <c r="G8" s="412">
        <v>6935</v>
      </c>
      <c r="H8" s="412">
        <v>630700</v>
      </c>
      <c r="J8" s="408">
        <v>5</v>
      </c>
      <c r="K8" s="408" t="s">
        <v>134</v>
      </c>
      <c r="L8" s="422" t="s">
        <v>135</v>
      </c>
      <c r="M8" s="410">
        <v>10</v>
      </c>
      <c r="N8" s="411" t="s">
        <v>127</v>
      </c>
      <c r="O8" s="412">
        <v>19000</v>
      </c>
      <c r="P8" s="412">
        <f>2090+1520</f>
        <v>3610</v>
      </c>
      <c r="Q8" s="412">
        <f>130900+190400</f>
        <v>321300</v>
      </c>
      <c r="R8" s="413"/>
      <c r="S8" s="414">
        <v>5</v>
      </c>
      <c r="T8" s="414" t="s">
        <v>134</v>
      </c>
      <c r="U8" s="423" t="s">
        <v>135</v>
      </c>
      <c r="V8" s="416">
        <v>10</v>
      </c>
      <c r="W8" s="417" t="s">
        <v>127</v>
      </c>
      <c r="X8" s="418">
        <v>30000</v>
      </c>
      <c r="Y8" s="418">
        <f>950*3+2850</f>
        <v>5700</v>
      </c>
      <c r="Z8" s="418">
        <f>59500*3+357000</f>
        <v>535500</v>
      </c>
      <c r="AA8" s="42"/>
      <c r="AB8" s="414">
        <v>5</v>
      </c>
      <c r="AC8" s="414" t="s">
        <v>134</v>
      </c>
      <c r="AD8" s="423" t="s">
        <v>135</v>
      </c>
      <c r="AE8" s="416">
        <v>10</v>
      </c>
      <c r="AF8" s="417" t="s">
        <v>127</v>
      </c>
      <c r="AG8" s="418">
        <f>8000+10000+27000+8450</f>
        <v>53450</v>
      </c>
      <c r="AH8" s="418">
        <f>1520+1900+5130+1606</f>
        <v>10156</v>
      </c>
      <c r="AI8" s="418">
        <f>95200+119000+321300+201119</f>
        <v>736619</v>
      </c>
      <c r="AJ8" s="42"/>
      <c r="AK8" s="414">
        <v>5</v>
      </c>
      <c r="AL8" s="414" t="s">
        <v>134</v>
      </c>
      <c r="AM8" s="423" t="s">
        <v>135</v>
      </c>
      <c r="AN8" s="416">
        <v>10</v>
      </c>
      <c r="AO8" s="417" t="s">
        <v>127</v>
      </c>
      <c r="AP8" s="418">
        <f>120000+8000</f>
        <v>128000</v>
      </c>
      <c r="AQ8" s="418">
        <f>22800+1520</f>
        <v>24320</v>
      </c>
      <c r="AR8" s="418">
        <f>1428000+190400</f>
        <v>1618400</v>
      </c>
    </row>
    <row r="9" spans="1:44" ht="99" x14ac:dyDescent="0.3">
      <c r="A9" s="408">
        <v>6</v>
      </c>
      <c r="B9" s="408" t="s">
        <v>136</v>
      </c>
      <c r="C9" s="419" t="s">
        <v>137</v>
      </c>
      <c r="D9" s="410">
        <v>6</v>
      </c>
      <c r="E9" s="411" t="s">
        <v>127</v>
      </c>
      <c r="F9" s="412">
        <v>64000</v>
      </c>
      <c r="G9" s="412">
        <v>12160</v>
      </c>
      <c r="H9" s="412">
        <v>592620</v>
      </c>
      <c r="J9" s="408">
        <v>6</v>
      </c>
      <c r="K9" s="408" t="s">
        <v>136</v>
      </c>
      <c r="L9" s="419" t="s">
        <v>137</v>
      </c>
      <c r="M9" s="410">
        <v>6</v>
      </c>
      <c r="N9" s="411" t="s">
        <v>127</v>
      </c>
      <c r="O9" s="412">
        <f>17000+16000</f>
        <v>33000</v>
      </c>
      <c r="P9" s="412">
        <f>3230+3040</f>
        <v>6270</v>
      </c>
      <c r="Q9" s="412">
        <f>121380+228480</f>
        <v>349860</v>
      </c>
      <c r="R9" s="413"/>
      <c r="S9" s="414">
        <v>6</v>
      </c>
      <c r="T9" s="414" t="s">
        <v>136</v>
      </c>
      <c r="U9" s="420" t="s">
        <v>137</v>
      </c>
      <c r="V9" s="416">
        <v>6</v>
      </c>
      <c r="W9" s="417" t="s">
        <v>127</v>
      </c>
      <c r="X9" s="418">
        <f>10000+10000+5000+5000+35000</f>
        <v>65000</v>
      </c>
      <c r="Y9" s="418">
        <f>1900+1900+950+950+6650</f>
        <v>12350</v>
      </c>
      <c r="Z9" s="418">
        <f>71400+71400+35700+35700+499800</f>
        <v>714000</v>
      </c>
      <c r="AA9" s="42"/>
      <c r="AB9" s="414">
        <v>6</v>
      </c>
      <c r="AC9" s="414" t="s">
        <v>136</v>
      </c>
      <c r="AD9" s="420" t="s">
        <v>137</v>
      </c>
      <c r="AE9" s="416">
        <v>6</v>
      </c>
      <c r="AF9" s="417" t="s">
        <v>127</v>
      </c>
      <c r="AG9" s="418">
        <f>8000+10000+10000+17000+73000</f>
        <v>118000</v>
      </c>
      <c r="AH9" s="418">
        <f>1520+1900+1900+3230+13870</f>
        <v>22420</v>
      </c>
      <c r="AI9" s="418">
        <f>57120+71400+71400+121380+1042437</f>
        <v>1363737</v>
      </c>
      <c r="AJ9" s="42"/>
      <c r="AK9" s="414">
        <v>6</v>
      </c>
      <c r="AL9" s="414" t="s">
        <v>136</v>
      </c>
      <c r="AM9" s="420" t="s">
        <v>137</v>
      </c>
      <c r="AN9" s="416">
        <v>6</v>
      </c>
      <c r="AO9" s="417" t="s">
        <v>127</v>
      </c>
      <c r="AP9" s="418">
        <f>250000+80000</f>
        <v>330000</v>
      </c>
      <c r="AQ9" s="418">
        <f>47500+15200</f>
        <v>62700</v>
      </c>
      <c r="AR9" s="418">
        <f>1785000+1142400</f>
        <v>2927400</v>
      </c>
    </row>
    <row r="10" spans="1:44" ht="99.75" thickBot="1" x14ac:dyDescent="0.35">
      <c r="A10" s="408">
        <v>7</v>
      </c>
      <c r="B10" s="408" t="s">
        <v>138</v>
      </c>
      <c r="C10" s="424" t="s">
        <v>139</v>
      </c>
      <c r="D10" s="410">
        <v>9</v>
      </c>
      <c r="E10" s="411" t="s">
        <v>127</v>
      </c>
      <c r="F10" s="412">
        <v>25000</v>
      </c>
      <c r="G10" s="412">
        <v>4750</v>
      </c>
      <c r="H10" s="412">
        <v>267750</v>
      </c>
      <c r="J10" s="408">
        <v>7</v>
      </c>
      <c r="K10" s="408" t="s">
        <v>138</v>
      </c>
      <c r="L10" s="424" t="s">
        <v>139</v>
      </c>
      <c r="M10" s="410">
        <v>9</v>
      </c>
      <c r="N10" s="411" t="s">
        <v>127</v>
      </c>
      <c r="O10" s="412">
        <v>16000</v>
      </c>
      <c r="P10" s="412">
        <v>3040</v>
      </c>
      <c r="Q10" s="412">
        <v>19040</v>
      </c>
      <c r="R10" s="413"/>
      <c r="S10" s="414">
        <v>7</v>
      </c>
      <c r="T10" s="414" t="s">
        <v>138</v>
      </c>
      <c r="U10" s="425" t="s">
        <v>139</v>
      </c>
      <c r="V10" s="416">
        <v>9</v>
      </c>
      <c r="W10" s="417" t="s">
        <v>127</v>
      </c>
      <c r="X10" s="418">
        <v>40000</v>
      </c>
      <c r="Y10" s="418">
        <f>1900*4</f>
        <v>7600</v>
      </c>
      <c r="Z10" s="418">
        <f>107100*4</f>
        <v>428400</v>
      </c>
      <c r="AA10" s="42"/>
      <c r="AB10" s="414">
        <v>7</v>
      </c>
      <c r="AC10" s="414" t="s">
        <v>138</v>
      </c>
      <c r="AD10" s="425" t="s">
        <v>139</v>
      </c>
      <c r="AE10" s="416">
        <v>9</v>
      </c>
      <c r="AF10" s="417" t="s">
        <v>127</v>
      </c>
      <c r="AG10" s="418">
        <f>8000+10000+8000+12000</f>
        <v>38000</v>
      </c>
      <c r="AH10" s="418">
        <f>1520+1900+1520+2280</f>
        <v>7220</v>
      </c>
      <c r="AI10" s="418">
        <f>85680+107100+85680+128520</f>
        <v>406980</v>
      </c>
      <c r="AJ10" s="42"/>
      <c r="AK10" s="414">
        <v>7</v>
      </c>
      <c r="AL10" s="414" t="s">
        <v>138</v>
      </c>
      <c r="AM10" s="425" t="s">
        <v>139</v>
      </c>
      <c r="AN10" s="416">
        <v>9</v>
      </c>
      <c r="AO10" s="417" t="s">
        <v>127</v>
      </c>
      <c r="AP10" s="418">
        <v>250000</v>
      </c>
      <c r="AQ10" s="418">
        <v>47500</v>
      </c>
      <c r="AR10" s="418">
        <v>2677500</v>
      </c>
    </row>
    <row r="11" spans="1:44" ht="99.75" thickBot="1" x14ac:dyDescent="0.35">
      <c r="A11" s="408">
        <v>8</v>
      </c>
      <c r="B11" s="408" t="s">
        <v>140</v>
      </c>
      <c r="C11" s="424" t="s">
        <v>139</v>
      </c>
      <c r="D11" s="410">
        <v>33</v>
      </c>
      <c r="E11" s="411" t="s">
        <v>127</v>
      </c>
      <c r="F11" s="412">
        <v>25000</v>
      </c>
      <c r="G11" s="412">
        <v>4750</v>
      </c>
      <c r="H11" s="412">
        <v>981750</v>
      </c>
      <c r="J11" s="408">
        <v>8</v>
      </c>
      <c r="K11" s="408" t="s">
        <v>140</v>
      </c>
      <c r="L11" s="424" t="s">
        <v>139</v>
      </c>
      <c r="M11" s="410">
        <v>33</v>
      </c>
      <c r="N11" s="411" t="s">
        <v>127</v>
      </c>
      <c r="O11" s="412">
        <v>16000</v>
      </c>
      <c r="P11" s="412">
        <v>3040</v>
      </c>
      <c r="Q11" s="412">
        <v>628320</v>
      </c>
      <c r="R11" s="413"/>
      <c r="S11" s="414">
        <v>8</v>
      </c>
      <c r="T11" s="414" t="s">
        <v>140</v>
      </c>
      <c r="U11" s="425" t="s">
        <v>139</v>
      </c>
      <c r="V11" s="416">
        <v>33</v>
      </c>
      <c r="W11" s="417" t="s">
        <v>127</v>
      </c>
      <c r="X11" s="418">
        <v>40000</v>
      </c>
      <c r="Y11" s="418">
        <f>1900*4</f>
        <v>7600</v>
      </c>
      <c r="Z11" s="418">
        <f>392700*4</f>
        <v>1570800</v>
      </c>
      <c r="AA11" s="42"/>
      <c r="AB11" s="414">
        <v>8</v>
      </c>
      <c r="AC11" s="414" t="s">
        <v>140</v>
      </c>
      <c r="AD11" s="425" t="s">
        <v>139</v>
      </c>
      <c r="AE11" s="416">
        <v>33</v>
      </c>
      <c r="AF11" s="417" t="s">
        <v>127</v>
      </c>
      <c r="AG11" s="418">
        <f>8000+10000+8000+12000</f>
        <v>38000</v>
      </c>
      <c r="AH11" s="418">
        <f>1520+1900+1520+2280</f>
        <v>7220</v>
      </c>
      <c r="AI11" s="418">
        <f>314160+392700+314160+471240</f>
        <v>1492260</v>
      </c>
      <c r="AJ11" s="42"/>
      <c r="AK11" s="414">
        <v>8</v>
      </c>
      <c r="AL11" s="414" t="s">
        <v>140</v>
      </c>
      <c r="AM11" s="425" t="s">
        <v>139</v>
      </c>
      <c r="AN11" s="416">
        <v>33</v>
      </c>
      <c r="AO11" s="417" t="s">
        <v>127</v>
      </c>
      <c r="AP11" s="418">
        <v>250000</v>
      </c>
      <c r="AQ11" s="418">
        <v>47500</v>
      </c>
      <c r="AR11" s="418">
        <v>9817500</v>
      </c>
    </row>
    <row r="12" spans="1:44" ht="149.25" thickBot="1" x14ac:dyDescent="0.35">
      <c r="A12" s="408">
        <v>9</v>
      </c>
      <c r="B12" s="408" t="s">
        <v>141</v>
      </c>
      <c r="C12" s="424" t="s">
        <v>142</v>
      </c>
      <c r="D12" s="410">
        <v>22</v>
      </c>
      <c r="E12" s="411" t="s">
        <v>127</v>
      </c>
      <c r="F12" s="412">
        <v>55000</v>
      </c>
      <c r="G12" s="412">
        <v>10450</v>
      </c>
      <c r="H12" s="412">
        <v>1439900</v>
      </c>
      <c r="J12" s="408">
        <v>9</v>
      </c>
      <c r="K12" s="408" t="s">
        <v>141</v>
      </c>
      <c r="L12" s="424" t="s">
        <v>142</v>
      </c>
      <c r="M12" s="410">
        <v>22</v>
      </c>
      <c r="N12" s="411" t="s">
        <v>127</v>
      </c>
      <c r="O12" s="412">
        <f>40000+188000</f>
        <v>228000</v>
      </c>
      <c r="P12" s="412">
        <f>7600+35720</f>
        <v>43320</v>
      </c>
      <c r="Q12" s="412">
        <f>1047200+4921840</f>
        <v>5969040</v>
      </c>
      <c r="R12" s="413"/>
      <c r="S12" s="414">
        <v>9</v>
      </c>
      <c r="T12" s="414" t="s">
        <v>141</v>
      </c>
      <c r="U12" s="425" t="s">
        <v>142</v>
      </c>
      <c r="V12" s="416">
        <v>22</v>
      </c>
      <c r="W12" s="417" t="s">
        <v>127</v>
      </c>
      <c r="X12" s="418">
        <f>10000+15000+10000+5000+5000+5000+90000</f>
        <v>140000</v>
      </c>
      <c r="Y12" s="418">
        <f>1900+2850+1900+950+950+950+17100</f>
        <v>26600</v>
      </c>
      <c r="Z12" s="418">
        <f>261800+392700+261800+130900+130900+130900+2356200</f>
        <v>3665200</v>
      </c>
      <c r="AA12" s="42"/>
      <c r="AB12" s="414">
        <v>9</v>
      </c>
      <c r="AC12" s="414" t="s">
        <v>141</v>
      </c>
      <c r="AD12" s="425" t="s">
        <v>142</v>
      </c>
      <c r="AE12" s="416">
        <v>22</v>
      </c>
      <c r="AF12" s="417" t="s">
        <v>127</v>
      </c>
      <c r="AG12" s="418">
        <f>6000+8000+12000+11000+11000+12000+158000</f>
        <v>218000</v>
      </c>
      <c r="AH12" s="418">
        <f>1140+1520+2280+2090+2090+2280+30020</f>
        <v>41420</v>
      </c>
      <c r="AI12" s="418">
        <f>157080+209440+314160+287980+287980+314160+4136440</f>
        <v>5707240</v>
      </c>
      <c r="AJ12" s="42"/>
      <c r="AK12" s="414">
        <v>9</v>
      </c>
      <c r="AL12" s="414" t="s">
        <v>141</v>
      </c>
      <c r="AM12" s="425" t="s">
        <v>142</v>
      </c>
      <c r="AN12" s="416">
        <v>22</v>
      </c>
      <c r="AO12" s="417" t="s">
        <v>127</v>
      </c>
      <c r="AP12" s="418">
        <f>250000+250000</f>
        <v>500000</v>
      </c>
      <c r="AQ12" s="418">
        <f>47500+47500</f>
        <v>95000</v>
      </c>
      <c r="AR12" s="418">
        <f>6545000+6545000</f>
        <v>13090000</v>
      </c>
    </row>
    <row r="13" spans="1:44" ht="149.25" thickBot="1" x14ac:dyDescent="0.35">
      <c r="A13" s="408">
        <v>10</v>
      </c>
      <c r="B13" s="408" t="s">
        <v>143</v>
      </c>
      <c r="C13" s="424" t="s">
        <v>142</v>
      </c>
      <c r="D13" s="410">
        <v>9</v>
      </c>
      <c r="E13" s="411" t="s">
        <v>127</v>
      </c>
      <c r="F13" s="412">
        <v>315000</v>
      </c>
      <c r="G13" s="412">
        <v>59850</v>
      </c>
      <c r="H13" s="412">
        <v>3373650</v>
      </c>
      <c r="J13" s="408">
        <v>10</v>
      </c>
      <c r="K13" s="408" t="s">
        <v>143</v>
      </c>
      <c r="L13" s="424" t="s">
        <v>142</v>
      </c>
      <c r="M13" s="410">
        <v>9</v>
      </c>
      <c r="N13" s="411" t="s">
        <v>127</v>
      </c>
      <c r="O13" s="412">
        <f>40000+188000</f>
        <v>228000</v>
      </c>
      <c r="P13" s="412">
        <f>7600+35720</f>
        <v>43320</v>
      </c>
      <c r="Q13" s="412">
        <f>428400+2013480</f>
        <v>2441880</v>
      </c>
      <c r="R13" s="413"/>
      <c r="S13" s="414">
        <v>10</v>
      </c>
      <c r="T13" s="414" t="s">
        <v>143</v>
      </c>
      <c r="U13" s="425" t="s">
        <v>142</v>
      </c>
      <c r="V13" s="416">
        <v>9</v>
      </c>
      <c r="W13" s="417" t="s">
        <v>127</v>
      </c>
      <c r="X13" s="418">
        <f>10000+15000+10000+5000+5000+5000+90000</f>
        <v>140000</v>
      </c>
      <c r="Y13" s="418">
        <f>1900+2850+1900+950+950+950+17100</f>
        <v>26600</v>
      </c>
      <c r="Z13" s="418">
        <f>107100+160650+107100+53550+53550+53550+963900</f>
        <v>1499400</v>
      </c>
      <c r="AA13" s="42"/>
      <c r="AB13" s="414">
        <v>10</v>
      </c>
      <c r="AC13" s="414" t="s">
        <v>143</v>
      </c>
      <c r="AD13" s="425" t="s">
        <v>142</v>
      </c>
      <c r="AE13" s="416">
        <v>9</v>
      </c>
      <c r="AF13" s="417" t="s">
        <v>127</v>
      </c>
      <c r="AG13" s="418">
        <f>6000+8000+12000+11000+11000+12000+158000</f>
        <v>218000</v>
      </c>
      <c r="AH13" s="418">
        <f>1140+1520+2280+2090+2090+2280+30020</f>
        <v>41420</v>
      </c>
      <c r="AI13" s="418">
        <f>64260+85680+128520+117810+117810+128520+1692180</f>
        <v>2334780</v>
      </c>
      <c r="AJ13" s="42"/>
      <c r="AK13" s="414">
        <v>10</v>
      </c>
      <c r="AL13" s="414" t="s">
        <v>143</v>
      </c>
      <c r="AM13" s="425" t="s">
        <v>142</v>
      </c>
      <c r="AN13" s="416">
        <v>9</v>
      </c>
      <c r="AO13" s="417" t="s">
        <v>127</v>
      </c>
      <c r="AP13" s="418">
        <f>250000+250000</f>
        <v>500000</v>
      </c>
      <c r="AQ13" s="418">
        <f>47500+47500</f>
        <v>95000</v>
      </c>
      <c r="AR13" s="418">
        <f>2677500+2677500</f>
        <v>5355000</v>
      </c>
    </row>
    <row r="14" spans="1:44" ht="149.25" thickBot="1" x14ac:dyDescent="0.35">
      <c r="A14" s="408">
        <v>11</v>
      </c>
      <c r="B14" s="408" t="s">
        <v>144</v>
      </c>
      <c r="C14" s="424" t="s">
        <v>142</v>
      </c>
      <c r="D14" s="410">
        <v>5</v>
      </c>
      <c r="E14" s="411" t="s">
        <v>127</v>
      </c>
      <c r="F14" s="412">
        <v>315000</v>
      </c>
      <c r="G14" s="412">
        <v>59850</v>
      </c>
      <c r="H14" s="412">
        <v>1874250</v>
      </c>
      <c r="J14" s="408">
        <v>11</v>
      </c>
      <c r="K14" s="408" t="s">
        <v>144</v>
      </c>
      <c r="L14" s="424" t="s">
        <v>142</v>
      </c>
      <c r="M14" s="410">
        <v>5</v>
      </c>
      <c r="N14" s="411" t="s">
        <v>127</v>
      </c>
      <c r="O14" s="412">
        <f>40000+188000</f>
        <v>228000</v>
      </c>
      <c r="P14" s="412">
        <f>7600+35720</f>
        <v>43320</v>
      </c>
      <c r="Q14" s="412">
        <f>238000+1118600</f>
        <v>1356600</v>
      </c>
      <c r="R14" s="413"/>
      <c r="S14" s="414">
        <v>11</v>
      </c>
      <c r="T14" s="414" t="s">
        <v>144</v>
      </c>
      <c r="U14" s="425" t="s">
        <v>142</v>
      </c>
      <c r="V14" s="416">
        <v>5</v>
      </c>
      <c r="W14" s="417" t="s">
        <v>127</v>
      </c>
      <c r="X14" s="418">
        <f>10000+15000+10000+5000+5000+5000+90000</f>
        <v>140000</v>
      </c>
      <c r="Y14" s="418">
        <f>1900+2850+1900+950+950+950+17100</f>
        <v>26600</v>
      </c>
      <c r="Z14" s="418">
        <f>59500+89250+59500+29750+29750+29750+535500</f>
        <v>833000</v>
      </c>
      <c r="AA14" s="42"/>
      <c r="AB14" s="414">
        <v>11</v>
      </c>
      <c r="AC14" s="414" t="s">
        <v>144</v>
      </c>
      <c r="AD14" s="425" t="s">
        <v>142</v>
      </c>
      <c r="AE14" s="416">
        <v>5</v>
      </c>
      <c r="AF14" s="417" t="s">
        <v>127</v>
      </c>
      <c r="AG14" s="418">
        <f>6000+8000+12000+11000+11000+12000+158000</f>
        <v>218000</v>
      </c>
      <c r="AH14" s="418">
        <f>1140+1520+2280+2090+2090+2280+30020</f>
        <v>41420</v>
      </c>
      <c r="AI14" s="418">
        <f>35700+47600+71400+65450+65450+71400+940100</f>
        <v>1297100</v>
      </c>
      <c r="AJ14" s="42"/>
      <c r="AK14" s="414">
        <v>11</v>
      </c>
      <c r="AL14" s="414" t="s">
        <v>144</v>
      </c>
      <c r="AM14" s="425" t="s">
        <v>142</v>
      </c>
      <c r="AN14" s="416">
        <v>5</v>
      </c>
      <c r="AO14" s="417" t="s">
        <v>127</v>
      </c>
      <c r="AP14" s="418">
        <f>250000+250000</f>
        <v>500000</v>
      </c>
      <c r="AQ14" s="418">
        <f>47500+47500</f>
        <v>95000</v>
      </c>
      <c r="AR14" s="418">
        <f>1487500+1487500</f>
        <v>2975000</v>
      </c>
    </row>
    <row r="15" spans="1:44" ht="165.75" thickBot="1" x14ac:dyDescent="0.35">
      <c r="A15" s="408">
        <v>12</v>
      </c>
      <c r="B15" s="408" t="s">
        <v>145</v>
      </c>
      <c r="C15" s="424" t="s">
        <v>146</v>
      </c>
      <c r="D15" s="410">
        <v>4</v>
      </c>
      <c r="E15" s="411" t="s">
        <v>127</v>
      </c>
      <c r="F15" s="412">
        <v>135000</v>
      </c>
      <c r="G15" s="412">
        <v>25650</v>
      </c>
      <c r="H15" s="412">
        <v>376800</v>
      </c>
      <c r="J15" s="408">
        <v>12</v>
      </c>
      <c r="K15" s="408" t="s">
        <v>145</v>
      </c>
      <c r="L15" s="424" t="s">
        <v>146</v>
      </c>
      <c r="M15" s="410">
        <v>4</v>
      </c>
      <c r="N15" s="411" t="s">
        <v>127</v>
      </c>
      <c r="O15" s="412">
        <f>35000+7300</f>
        <v>42300</v>
      </c>
      <c r="P15" s="412">
        <f>6650+1387</f>
        <v>8037</v>
      </c>
      <c r="Q15" s="412">
        <f>166600+138992</f>
        <v>305592</v>
      </c>
      <c r="R15" s="413"/>
      <c r="S15" s="414">
        <v>12</v>
      </c>
      <c r="T15" s="414" t="s">
        <v>145</v>
      </c>
      <c r="U15" s="425" t="s">
        <v>146</v>
      </c>
      <c r="V15" s="416">
        <v>4</v>
      </c>
      <c r="W15" s="417" t="s">
        <v>127</v>
      </c>
      <c r="X15" s="418">
        <f>10000+20000+10000+10000+10000+10000+15000</f>
        <v>85000</v>
      </c>
      <c r="Y15" s="418">
        <f>1900+3800+1900+1900+1900+1900+2850</f>
        <v>16150</v>
      </c>
      <c r="Z15" s="418">
        <f>47600+95200+47600+47600+47600+47600+285600</f>
        <v>618800</v>
      </c>
      <c r="AA15" s="42"/>
      <c r="AB15" s="414">
        <v>12</v>
      </c>
      <c r="AC15" s="414" t="s">
        <v>145</v>
      </c>
      <c r="AD15" s="425" t="s">
        <v>146</v>
      </c>
      <c r="AE15" s="416">
        <v>4</v>
      </c>
      <c r="AF15" s="417" t="s">
        <v>127</v>
      </c>
      <c r="AG15" s="418">
        <f>6000+8000+12000+11000+11000+12000+8600</f>
        <v>68600</v>
      </c>
      <c r="AH15" s="418">
        <f>1140+1520+2280+2090+2090+2280+1634</f>
        <v>13034</v>
      </c>
      <c r="AI15" s="418">
        <f>28560+38080+57120+52360+52360+57120+163752</f>
        <v>449352</v>
      </c>
      <c r="AJ15" s="42"/>
      <c r="AK15" s="414">
        <v>12</v>
      </c>
      <c r="AL15" s="414" t="s">
        <v>145</v>
      </c>
      <c r="AM15" s="425" t="s">
        <v>146</v>
      </c>
      <c r="AN15" s="416">
        <v>4</v>
      </c>
      <c r="AO15" s="417" t="s">
        <v>127</v>
      </c>
      <c r="AP15" s="418">
        <f>250000+8000</f>
        <v>258000</v>
      </c>
      <c r="AQ15" s="418">
        <f>47500+1520</f>
        <v>49020</v>
      </c>
      <c r="AR15" s="418">
        <f>1190000+152320</f>
        <v>1342320</v>
      </c>
    </row>
    <row r="16" spans="1:44" ht="165.75" thickBot="1" x14ac:dyDescent="0.35">
      <c r="A16" s="408">
        <v>13</v>
      </c>
      <c r="B16" s="408" t="s">
        <v>147</v>
      </c>
      <c r="C16" s="424" t="s">
        <v>148</v>
      </c>
      <c r="D16" s="410">
        <v>5</v>
      </c>
      <c r="E16" s="411" t="s">
        <v>127</v>
      </c>
      <c r="F16" s="412">
        <v>163000</v>
      </c>
      <c r="G16" s="412">
        <v>30970</v>
      </c>
      <c r="H16" s="412">
        <v>969850</v>
      </c>
      <c r="J16" s="408">
        <v>13</v>
      </c>
      <c r="K16" s="408" t="s">
        <v>147</v>
      </c>
      <c r="L16" s="424" t="s">
        <v>148</v>
      </c>
      <c r="M16" s="410">
        <v>5</v>
      </c>
      <c r="N16" s="411" t="s">
        <v>127</v>
      </c>
      <c r="O16" s="412">
        <f>35000+50000+35000+6200</f>
        <v>126200</v>
      </c>
      <c r="P16" s="412">
        <v>23978</v>
      </c>
      <c r="Q16" s="412">
        <v>750890</v>
      </c>
      <c r="R16" s="413"/>
      <c r="S16" s="414">
        <v>13</v>
      </c>
      <c r="T16" s="414" t="s">
        <v>147</v>
      </c>
      <c r="U16" s="425" t="s">
        <v>148</v>
      </c>
      <c r="V16" s="416">
        <v>5</v>
      </c>
      <c r="W16" s="417" t="s">
        <v>127</v>
      </c>
      <c r="X16" s="418">
        <f>5000+5000+5000+5000+5000+65000+18000+17000</f>
        <v>125000</v>
      </c>
      <c r="Y16" s="418">
        <f>950+950+950+950+950+12350+3420+3230</f>
        <v>23750</v>
      </c>
      <c r="Z16" s="418">
        <f>29750+29750+29750+29750+29750+386750+107100+101150</f>
        <v>743750</v>
      </c>
      <c r="AA16" s="42"/>
      <c r="AB16" s="414">
        <v>13</v>
      </c>
      <c r="AC16" s="414" t="s">
        <v>147</v>
      </c>
      <c r="AD16" s="425" t="s">
        <v>148</v>
      </c>
      <c r="AE16" s="416">
        <v>5</v>
      </c>
      <c r="AF16" s="417" t="s">
        <v>127</v>
      </c>
      <c r="AG16" s="418">
        <f>6000+8000+12000+11000+11000+12000+52000+14500</f>
        <v>126500</v>
      </c>
      <c r="AH16" s="418">
        <f>1140+1520+2280+2090+2090+2280+9880+2755</f>
        <v>24035</v>
      </c>
      <c r="AI16" s="418">
        <f>35700+47600+71400+65450+65450+71400+309397+86273</f>
        <v>752670</v>
      </c>
      <c r="AJ16" s="42"/>
      <c r="AK16" s="414">
        <v>13</v>
      </c>
      <c r="AL16" s="414" t="s">
        <v>147</v>
      </c>
      <c r="AM16" s="425" t="s">
        <v>148</v>
      </c>
      <c r="AN16" s="416">
        <v>5</v>
      </c>
      <c r="AO16" s="417" t="s">
        <v>127</v>
      </c>
      <c r="AP16" s="418">
        <f>250000+140000+100000+20000</f>
        <v>510000</v>
      </c>
      <c r="AQ16" s="418">
        <f>47500+26600+19000+3800</f>
        <v>96900</v>
      </c>
      <c r="AR16" s="418">
        <f>1487500+833000+595000+119000</f>
        <v>3034500</v>
      </c>
    </row>
    <row r="17" spans="1:44" ht="198.75" thickBot="1" x14ac:dyDescent="0.35">
      <c r="A17" s="408">
        <v>14</v>
      </c>
      <c r="B17" s="408" t="s">
        <v>149</v>
      </c>
      <c r="C17" s="424" t="s">
        <v>150</v>
      </c>
      <c r="D17" s="410">
        <v>5</v>
      </c>
      <c r="E17" s="411" t="s">
        <v>127</v>
      </c>
      <c r="F17" s="412">
        <v>780000</v>
      </c>
      <c r="G17" s="412">
        <v>148200</v>
      </c>
      <c r="H17" s="412">
        <v>4641000</v>
      </c>
      <c r="J17" s="408">
        <v>14</v>
      </c>
      <c r="K17" s="408" t="s">
        <v>149</v>
      </c>
      <c r="L17" s="424" t="s">
        <v>150</v>
      </c>
      <c r="M17" s="410">
        <v>5</v>
      </c>
      <c r="N17" s="411" t="s">
        <v>127</v>
      </c>
      <c r="O17" s="412">
        <f>166000+388000+850000</f>
        <v>1404000</v>
      </c>
      <c r="P17" s="412">
        <f>31540+73720+161500</f>
        <v>266760</v>
      </c>
      <c r="Q17" s="412">
        <f>987700+2308600+5057500</f>
        <v>8353800</v>
      </c>
      <c r="R17" s="413"/>
      <c r="S17" s="414">
        <v>14</v>
      </c>
      <c r="T17" s="414" t="s">
        <v>149</v>
      </c>
      <c r="U17" s="425" t="s">
        <v>150</v>
      </c>
      <c r="V17" s="416">
        <v>5</v>
      </c>
      <c r="W17" s="417" t="s">
        <v>127</v>
      </c>
      <c r="X17" s="418">
        <f>20000+20000+10000+10000+5000+5000+10000+10000+190000+850000</f>
        <v>1130000</v>
      </c>
      <c r="Y17" s="418">
        <f>3800+3800+1900+1900+950+950+1900+1900+36100+161500</f>
        <v>214700</v>
      </c>
      <c r="Z17" s="418">
        <f>119000+119000+59500+59500+29750+29750+59500+59500+1130500+5057500</f>
        <v>6723500</v>
      </c>
      <c r="AA17" s="42"/>
      <c r="AB17" s="414">
        <v>14</v>
      </c>
      <c r="AC17" s="414" t="s">
        <v>149</v>
      </c>
      <c r="AD17" s="425" t="s">
        <v>150</v>
      </c>
      <c r="AE17" s="416">
        <v>5</v>
      </c>
      <c r="AF17" s="417" t="s">
        <v>127</v>
      </c>
      <c r="AG17" s="418">
        <f>15000+15000+20000+15000+15000+15000+20000+20000+120000+577000</f>
        <v>832000</v>
      </c>
      <c r="AH17" s="418">
        <f>2850+2850+3800+2850+2850+2850+3800+3800+22800+109630</f>
        <v>158080</v>
      </c>
      <c r="AI17" s="418">
        <f>89250+89250+119000+89250+89250+89250+119000+119000+714000+3433153</f>
        <v>4950403</v>
      </c>
      <c r="AJ17" s="42"/>
      <c r="AK17" s="414">
        <v>14</v>
      </c>
      <c r="AL17" s="414" t="s">
        <v>149</v>
      </c>
      <c r="AM17" s="425" t="s">
        <v>150</v>
      </c>
      <c r="AN17" s="416">
        <v>5</v>
      </c>
      <c r="AO17" s="417" t="s">
        <v>127</v>
      </c>
      <c r="AP17" s="418">
        <f>700000+2000000+1900000</f>
        <v>4600000</v>
      </c>
      <c r="AQ17" s="418">
        <f>133000+380000+361000</f>
        <v>874000</v>
      </c>
      <c r="AR17" s="418">
        <f>4165000+11900000+11305000</f>
        <v>27370000</v>
      </c>
    </row>
    <row r="18" spans="1:44" ht="215.25" thickBot="1" x14ac:dyDescent="0.35">
      <c r="A18" s="408">
        <v>15</v>
      </c>
      <c r="B18" s="408" t="s">
        <v>151</v>
      </c>
      <c r="C18" s="424" t="s">
        <v>152</v>
      </c>
      <c r="D18" s="410">
        <v>1</v>
      </c>
      <c r="E18" s="411" t="s">
        <v>127</v>
      </c>
      <c r="F18" s="412">
        <v>1130000</v>
      </c>
      <c r="G18" s="412">
        <v>214700</v>
      </c>
      <c r="H18" s="412">
        <v>1344700</v>
      </c>
      <c r="J18" s="408">
        <v>15</v>
      </c>
      <c r="K18" s="408" t="s">
        <v>151</v>
      </c>
      <c r="L18" s="424" t="s">
        <v>152</v>
      </c>
      <c r="M18" s="410">
        <v>1</v>
      </c>
      <c r="N18" s="411" t="s">
        <v>127</v>
      </c>
      <c r="O18" s="412">
        <f>166000+360000+545000+133000</f>
        <v>1204000</v>
      </c>
      <c r="P18" s="412">
        <f>31540+68400+103550+25270</f>
        <v>228760</v>
      </c>
      <c r="Q18" s="412">
        <f>197540+428400+648550+158270</f>
        <v>1432760</v>
      </c>
      <c r="R18" s="413"/>
      <c r="S18" s="414">
        <v>15</v>
      </c>
      <c r="T18" s="414" t="s">
        <v>151</v>
      </c>
      <c r="U18" s="425" t="s">
        <v>152</v>
      </c>
      <c r="V18" s="416">
        <v>1</v>
      </c>
      <c r="W18" s="417" t="s">
        <v>127</v>
      </c>
      <c r="X18" s="418">
        <f>20000+20000+10000+5000+5000+10000+5000+10000+190000+390000+140000</f>
        <v>805000</v>
      </c>
      <c r="Y18" s="418">
        <f>3800+3800+1900+950+950+1900+950+1900+36100+74100+26600</f>
        <v>152950</v>
      </c>
      <c r="Z18" s="418">
        <f>23800+23800+11900+5950+5950+11900+5950+11900+226100+464100+166600</f>
        <v>957950</v>
      </c>
      <c r="AA18" s="42"/>
      <c r="AB18" s="414">
        <v>15</v>
      </c>
      <c r="AC18" s="414" t="s">
        <v>151</v>
      </c>
      <c r="AD18" s="425" t="s">
        <v>152</v>
      </c>
      <c r="AE18" s="416">
        <v>1</v>
      </c>
      <c r="AF18" s="417" t="s">
        <v>127</v>
      </c>
      <c r="AG18" s="418">
        <f>15000+15000+20000+15000+15000+15000+20000+20000+120000+652000+120000</f>
        <v>1027000</v>
      </c>
      <c r="AH18" s="418">
        <f>2850+2850+3800+2850+2850+2850+3800+3800+22800+123880+22800</f>
        <v>195130</v>
      </c>
      <c r="AI18" s="418">
        <f>17850+17850+23800+17850+17850+17850+23800+23800+142800+775880+142800</f>
        <v>1222130</v>
      </c>
      <c r="AJ18" s="42"/>
      <c r="AK18" s="414">
        <v>15</v>
      </c>
      <c r="AL18" s="414" t="s">
        <v>151</v>
      </c>
      <c r="AM18" s="425" t="s">
        <v>152</v>
      </c>
      <c r="AN18" s="416">
        <v>1</v>
      </c>
      <c r="AO18" s="417" t="s">
        <v>127</v>
      </c>
      <c r="AP18" s="418">
        <f>700000+2000000+1900000+850000</f>
        <v>5450000</v>
      </c>
      <c r="AQ18" s="418">
        <f>133000+380000+361000+161500</f>
        <v>1035500</v>
      </c>
      <c r="AR18" s="418">
        <f>833000+2380000+2261000+1011500</f>
        <v>6485500</v>
      </c>
    </row>
    <row r="19" spans="1:44" ht="182.25" thickBot="1" x14ac:dyDescent="0.35">
      <c r="A19" s="408">
        <v>16</v>
      </c>
      <c r="B19" s="408" t="s">
        <v>153</v>
      </c>
      <c r="C19" s="424" t="s">
        <v>154</v>
      </c>
      <c r="D19" s="410">
        <v>1</v>
      </c>
      <c r="E19" s="411" t="s">
        <v>127</v>
      </c>
      <c r="F19" s="412">
        <v>382000</v>
      </c>
      <c r="G19" s="412">
        <v>72580</v>
      </c>
      <c r="H19" s="412">
        <v>797300</v>
      </c>
      <c r="J19" s="408">
        <v>16</v>
      </c>
      <c r="K19" s="408" t="s">
        <v>153</v>
      </c>
      <c r="L19" s="424" t="s">
        <v>154</v>
      </c>
      <c r="M19" s="410">
        <v>1</v>
      </c>
      <c r="N19" s="411" t="s">
        <v>127</v>
      </c>
      <c r="O19" s="412">
        <f>200000+22500</f>
        <v>222500</v>
      </c>
      <c r="P19" s="412">
        <f>38000+4275</f>
        <v>42275</v>
      </c>
      <c r="Q19" s="412">
        <f>238000+267750</f>
        <v>505750</v>
      </c>
      <c r="R19" s="413"/>
      <c r="S19" s="414">
        <v>16</v>
      </c>
      <c r="T19" s="414" t="s">
        <v>153</v>
      </c>
      <c r="U19" s="425" t="s">
        <v>154</v>
      </c>
      <c r="V19" s="416">
        <v>1</v>
      </c>
      <c r="W19" s="417" t="s">
        <v>127</v>
      </c>
      <c r="X19" s="418">
        <f>20000+30000+10000+10000+5000+20000+350000</f>
        <v>445000</v>
      </c>
      <c r="Y19" s="418">
        <f>3800+5700+1900+1900+950+3800+66500</f>
        <v>84550</v>
      </c>
      <c r="Z19" s="418">
        <f>23800+35700+11900+11900+5950+23800+416500</f>
        <v>529550</v>
      </c>
      <c r="AA19" s="42"/>
      <c r="AB19" s="414">
        <v>16</v>
      </c>
      <c r="AC19" s="414" t="s">
        <v>153</v>
      </c>
      <c r="AD19" s="425" t="s">
        <v>154</v>
      </c>
      <c r="AE19" s="416">
        <v>1</v>
      </c>
      <c r="AF19" s="417" t="s">
        <v>127</v>
      </c>
      <c r="AG19" s="418">
        <f>25000+25000+190000+35000+30000+45000+45500</f>
        <v>395500</v>
      </c>
      <c r="AH19" s="418">
        <f>4750+4750+36100+6650+5700+8550+8645</f>
        <v>75145</v>
      </c>
      <c r="AI19" s="418">
        <f>29750+29750+226100+41650+35700+53550+541450</f>
        <v>957950</v>
      </c>
      <c r="AJ19" s="42"/>
      <c r="AK19" s="414">
        <v>16</v>
      </c>
      <c r="AL19" s="414" t="s">
        <v>153</v>
      </c>
      <c r="AM19" s="425" t="s">
        <v>154</v>
      </c>
      <c r="AN19" s="416">
        <v>1</v>
      </c>
      <c r="AO19" s="417" t="s">
        <v>127</v>
      </c>
      <c r="AP19" s="418">
        <f>700000+150000</f>
        <v>850000</v>
      </c>
      <c r="AQ19" s="418">
        <f>133000+28500</f>
        <v>161500</v>
      </c>
      <c r="AR19" s="418">
        <f>833000+1785000</f>
        <v>2618000</v>
      </c>
    </row>
    <row r="20" spans="1:44" ht="165.75" thickBot="1" x14ac:dyDescent="0.35">
      <c r="A20" s="408">
        <v>17</v>
      </c>
      <c r="B20" s="408" t="s">
        <v>155</v>
      </c>
      <c r="C20" s="424" t="s">
        <v>156</v>
      </c>
      <c r="D20" s="410">
        <v>1</v>
      </c>
      <c r="E20" s="411" t="s">
        <v>127</v>
      </c>
      <c r="F20" s="412">
        <v>2915000</v>
      </c>
      <c r="G20" s="412">
        <v>553850</v>
      </c>
      <c r="H20" s="412">
        <v>3468850</v>
      </c>
      <c r="J20" s="408">
        <v>17</v>
      </c>
      <c r="K20" s="408" t="s">
        <v>155</v>
      </c>
      <c r="L20" s="424" t="s">
        <v>156</v>
      </c>
      <c r="M20" s="410">
        <v>1</v>
      </c>
      <c r="N20" s="411" t="s">
        <v>127</v>
      </c>
      <c r="O20" s="412">
        <f>200000+3500000</f>
        <v>3700000</v>
      </c>
      <c r="P20" s="412">
        <f>38000+665000</f>
        <v>703000</v>
      </c>
      <c r="Q20" s="412">
        <f>238000+4165000</f>
        <v>4403000</v>
      </c>
      <c r="R20" s="413"/>
      <c r="S20" s="414">
        <v>17</v>
      </c>
      <c r="T20" s="414" t="s">
        <v>155</v>
      </c>
      <c r="U20" s="425" t="s">
        <v>156</v>
      </c>
      <c r="V20" s="416">
        <v>1</v>
      </c>
      <c r="W20" s="417" t="s">
        <v>127</v>
      </c>
      <c r="X20" s="418">
        <f>20000+30000+10000+10000+5000+20000+1250000</f>
        <v>1345000</v>
      </c>
      <c r="Y20" s="418">
        <f>3800+5700+1900+1900+950+3800+237500</f>
        <v>255550</v>
      </c>
      <c r="Z20" s="418">
        <f>23800+35700+11900+11900+5950+23800+1487500</f>
        <v>1600550</v>
      </c>
      <c r="AA20" s="42"/>
      <c r="AB20" s="414">
        <v>17</v>
      </c>
      <c r="AC20" s="414" t="s">
        <v>155</v>
      </c>
      <c r="AD20" s="425" t="s">
        <v>156</v>
      </c>
      <c r="AE20" s="416">
        <v>1</v>
      </c>
      <c r="AF20" s="417" t="s">
        <v>127</v>
      </c>
      <c r="AG20" s="418">
        <f>25000+25000+190000+35000+30000+45000+1584000</f>
        <v>1934000</v>
      </c>
      <c r="AH20" s="418">
        <f>4750+4750+36100+6650+5700+8550+300960</f>
        <v>367460</v>
      </c>
      <c r="AI20" s="418">
        <f>29750+29750+226100+41650+35700+53550+1884960</f>
        <v>2301460</v>
      </c>
      <c r="AJ20" s="42"/>
      <c r="AK20" s="414">
        <v>17</v>
      </c>
      <c r="AL20" s="414" t="s">
        <v>155</v>
      </c>
      <c r="AM20" s="425" t="s">
        <v>156</v>
      </c>
      <c r="AN20" s="416">
        <v>1</v>
      </c>
      <c r="AO20" s="417" t="s">
        <v>127</v>
      </c>
      <c r="AP20" s="418">
        <f>700000+2500000</f>
        <v>3200000</v>
      </c>
      <c r="AQ20" s="418">
        <f>133000+475000</f>
        <v>608000</v>
      </c>
      <c r="AR20" s="418">
        <f>833000+2975000</f>
        <v>3808000</v>
      </c>
    </row>
    <row r="21" spans="1:44" ht="182.25" thickBot="1" x14ac:dyDescent="0.35">
      <c r="A21" s="408">
        <v>18</v>
      </c>
      <c r="B21" s="408" t="s">
        <v>157</v>
      </c>
      <c r="C21" s="424" t="s">
        <v>158</v>
      </c>
      <c r="D21" s="410">
        <v>2</v>
      </c>
      <c r="E21" s="411" t="s">
        <v>127</v>
      </c>
      <c r="F21" s="412">
        <v>365000</v>
      </c>
      <c r="G21" s="412">
        <v>69350</v>
      </c>
      <c r="H21" s="412">
        <v>975800</v>
      </c>
      <c r="J21" s="408">
        <v>18</v>
      </c>
      <c r="K21" s="408" t="s">
        <v>157</v>
      </c>
      <c r="L21" s="424" t="s">
        <v>158</v>
      </c>
      <c r="M21" s="410">
        <v>2</v>
      </c>
      <c r="N21" s="411" t="s">
        <v>127</v>
      </c>
      <c r="O21" s="412">
        <f>200000+7500</f>
        <v>207500</v>
      </c>
      <c r="P21" s="412">
        <f>38000+1425</f>
        <v>39425</v>
      </c>
      <c r="Q21" s="412">
        <f>476000+71400</f>
        <v>547400</v>
      </c>
      <c r="R21" s="413"/>
      <c r="S21" s="414">
        <v>18</v>
      </c>
      <c r="T21" s="414" t="s">
        <v>157</v>
      </c>
      <c r="U21" s="425" t="s">
        <v>158</v>
      </c>
      <c r="V21" s="416">
        <v>2</v>
      </c>
      <c r="W21" s="417" t="s">
        <v>127</v>
      </c>
      <c r="X21" s="418">
        <f>20000+30000+10000+10000+5000+20000+15000</f>
        <v>110000</v>
      </c>
      <c r="Y21" s="418">
        <f>3800+5700+1900+1900+950+3800+2850</f>
        <v>20900</v>
      </c>
      <c r="Z21" s="418">
        <f>47600+71400+23800+23800+11900+47600+142800</f>
        <v>368900</v>
      </c>
      <c r="AA21" s="42"/>
      <c r="AB21" s="414">
        <v>18</v>
      </c>
      <c r="AC21" s="414" t="s">
        <v>157</v>
      </c>
      <c r="AD21" s="425" t="s">
        <v>158</v>
      </c>
      <c r="AE21" s="416">
        <v>2</v>
      </c>
      <c r="AF21" s="417" t="s">
        <v>127</v>
      </c>
      <c r="AG21" s="418">
        <f>15000+15000+50000+15000+15000+30000+8600</f>
        <v>148600</v>
      </c>
      <c r="AH21" s="418">
        <f>2850+2850+9500+2850+2850+5700+1634</f>
        <v>28234</v>
      </c>
      <c r="AI21" s="418">
        <f>35700+35700+119000+35700+35700+71400+81876</f>
        <v>415076</v>
      </c>
      <c r="AJ21" s="42"/>
      <c r="AK21" s="414">
        <v>18</v>
      </c>
      <c r="AL21" s="414" t="s">
        <v>157</v>
      </c>
      <c r="AM21" s="425" t="s">
        <v>158</v>
      </c>
      <c r="AN21" s="416">
        <v>2</v>
      </c>
      <c r="AO21" s="417" t="s">
        <v>127</v>
      </c>
      <c r="AP21" s="418">
        <f>700000+8000</f>
        <v>708000</v>
      </c>
      <c r="AQ21" s="418">
        <f>133000+1520</f>
        <v>134520</v>
      </c>
      <c r="AR21" s="418">
        <f>1666000+76160</f>
        <v>1742160</v>
      </c>
    </row>
    <row r="22" spans="1:44" ht="215.25" thickBot="1" x14ac:dyDescent="0.35">
      <c r="A22" s="408">
        <v>19</v>
      </c>
      <c r="B22" s="408" t="s">
        <v>159</v>
      </c>
      <c r="C22" s="424" t="s">
        <v>160</v>
      </c>
      <c r="D22" s="410">
        <v>2</v>
      </c>
      <c r="E22" s="411" t="s">
        <v>127</v>
      </c>
      <c r="F22" s="412">
        <v>381500</v>
      </c>
      <c r="G22" s="412">
        <v>72485</v>
      </c>
      <c r="H22" s="412">
        <v>1018640</v>
      </c>
      <c r="J22" s="408">
        <v>19</v>
      </c>
      <c r="K22" s="408" t="s">
        <v>159</v>
      </c>
      <c r="L22" s="424" t="s">
        <v>160</v>
      </c>
      <c r="M22" s="410">
        <v>2</v>
      </c>
      <c r="N22" s="411" t="s">
        <v>127</v>
      </c>
      <c r="O22" s="412">
        <f>200000+7500+8000</f>
        <v>215500</v>
      </c>
      <c r="P22" s="412">
        <f>38000+1425+1520</f>
        <v>40945</v>
      </c>
      <c r="Q22" s="412">
        <f>476000+53550+38080</f>
        <v>567630</v>
      </c>
      <c r="R22" s="413"/>
      <c r="S22" s="414">
        <v>19</v>
      </c>
      <c r="T22" s="414" t="s">
        <v>159</v>
      </c>
      <c r="U22" s="425" t="s">
        <v>160</v>
      </c>
      <c r="V22" s="416">
        <v>2</v>
      </c>
      <c r="W22" s="417" t="s">
        <v>127</v>
      </c>
      <c r="X22" s="418">
        <f>20000+30000+10000+10000+5000+20000+15000+15000</f>
        <v>125000</v>
      </c>
      <c r="Y22" s="418">
        <f>3800+5700+1900+1900+950+3800+2850+2850</f>
        <v>23750</v>
      </c>
      <c r="Z22" s="418">
        <f>47600+71400+23800+23800+11900+47600+107100+71400</f>
        <v>404600</v>
      </c>
      <c r="AA22" s="42"/>
      <c r="AB22" s="414">
        <v>19</v>
      </c>
      <c r="AC22" s="414" t="s">
        <v>159</v>
      </c>
      <c r="AD22" s="425" t="s">
        <v>160</v>
      </c>
      <c r="AE22" s="416">
        <v>2</v>
      </c>
      <c r="AF22" s="417" t="s">
        <v>127</v>
      </c>
      <c r="AG22" s="418">
        <f>15000+15000+50000+15000+15000+30000+8600+8450</f>
        <v>157050</v>
      </c>
      <c r="AH22" s="418">
        <f>2850+2850+9500+2850+2850+5700+1634+1606</f>
        <v>29840</v>
      </c>
      <c r="AI22" s="418">
        <f>35700+35700+119000+35700+35700+71400+61407+40224</f>
        <v>434831</v>
      </c>
      <c r="AJ22" s="42"/>
      <c r="AK22" s="414">
        <v>19</v>
      </c>
      <c r="AL22" s="414" t="s">
        <v>159</v>
      </c>
      <c r="AM22" s="425" t="s">
        <v>160</v>
      </c>
      <c r="AN22" s="416">
        <v>2</v>
      </c>
      <c r="AO22" s="417" t="s">
        <v>127</v>
      </c>
      <c r="AP22" s="418">
        <f>700000+8000+8000</f>
        <v>716000</v>
      </c>
      <c r="AQ22" s="418">
        <f>133000+1520+1520</f>
        <v>136040</v>
      </c>
      <c r="AR22" s="418">
        <f>1666000+57120+38080</f>
        <v>1761200</v>
      </c>
    </row>
    <row r="23" spans="1:44" ht="149.25" thickBot="1" x14ac:dyDescent="0.35">
      <c r="A23" s="408">
        <v>20</v>
      </c>
      <c r="B23" s="408" t="s">
        <v>161</v>
      </c>
      <c r="C23" s="424" t="s">
        <v>162</v>
      </c>
      <c r="D23" s="410">
        <v>10</v>
      </c>
      <c r="E23" s="411" t="s">
        <v>127</v>
      </c>
      <c r="F23" s="412">
        <v>64000</v>
      </c>
      <c r="G23" s="412">
        <v>12160</v>
      </c>
      <c r="H23" s="412">
        <v>987700</v>
      </c>
      <c r="J23" s="408">
        <v>20</v>
      </c>
      <c r="K23" s="408" t="s">
        <v>161</v>
      </c>
      <c r="L23" s="424" t="s">
        <v>162</v>
      </c>
      <c r="M23" s="410">
        <v>10</v>
      </c>
      <c r="N23" s="411" t="s">
        <v>127</v>
      </c>
      <c r="O23" s="412">
        <f>35000+16000</f>
        <v>51000</v>
      </c>
      <c r="P23" s="412">
        <f>6650+3040</f>
        <v>9690</v>
      </c>
      <c r="Q23" s="412">
        <f>416500+380800</f>
        <v>797300</v>
      </c>
      <c r="R23" s="413"/>
      <c r="S23" s="414">
        <v>20</v>
      </c>
      <c r="T23" s="414" t="s">
        <v>161</v>
      </c>
      <c r="U23" s="425" t="s">
        <v>162</v>
      </c>
      <c r="V23" s="416">
        <v>10</v>
      </c>
      <c r="W23" s="417" t="s">
        <v>127</v>
      </c>
      <c r="X23" s="418">
        <f>5000+10000+5000+5000+35000</f>
        <v>60000</v>
      </c>
      <c r="Y23" s="418">
        <f>950+1900+950+950+6650</f>
        <v>11400</v>
      </c>
      <c r="Z23" s="418">
        <f>59500+119000+59500+59500+833000</f>
        <v>1130500</v>
      </c>
      <c r="AA23" s="42"/>
      <c r="AB23" s="414">
        <v>20</v>
      </c>
      <c r="AC23" s="414" t="s">
        <v>161</v>
      </c>
      <c r="AD23" s="425" t="s">
        <v>162</v>
      </c>
      <c r="AE23" s="416">
        <v>10</v>
      </c>
      <c r="AF23" s="417" t="s">
        <v>127</v>
      </c>
      <c r="AG23" s="418">
        <f>8000+10000+10000+17000+73000</f>
        <v>118000</v>
      </c>
      <c r="AH23" s="418">
        <f>1634+1606+1900+3230+13870</f>
        <v>22240</v>
      </c>
      <c r="AI23" s="418">
        <f>96341+116056+119000+202300+1737396</f>
        <v>2271093</v>
      </c>
      <c r="AJ23" s="42"/>
      <c r="AK23" s="414">
        <v>20</v>
      </c>
      <c r="AL23" s="414" t="s">
        <v>161</v>
      </c>
      <c r="AM23" s="425" t="s">
        <v>162</v>
      </c>
      <c r="AN23" s="416">
        <v>10</v>
      </c>
      <c r="AO23" s="417" t="s">
        <v>127</v>
      </c>
      <c r="AP23" s="418">
        <f>700000+80000</f>
        <v>780000</v>
      </c>
      <c r="AQ23" s="418">
        <f>133000+15200</f>
        <v>148200</v>
      </c>
      <c r="AR23" s="418">
        <f>8330000+1904000</f>
        <v>10234000</v>
      </c>
    </row>
    <row r="24" spans="1:44" ht="16.5" x14ac:dyDescent="0.3">
      <c r="L24" s="393"/>
      <c r="M24" s="426"/>
      <c r="N24" s="426"/>
      <c r="O24" s="427"/>
      <c r="P24" s="427"/>
      <c r="Q24" s="427"/>
      <c r="R24" s="428"/>
      <c r="S24" s="42"/>
      <c r="T24" s="42"/>
      <c r="U24" s="42"/>
      <c r="V24" s="45"/>
      <c r="W24" s="45"/>
      <c r="X24" s="358"/>
      <c r="Y24" s="358"/>
      <c r="Z24" s="358"/>
      <c r="AA24" s="42"/>
      <c r="AB24" s="42"/>
      <c r="AC24" s="42"/>
      <c r="AD24" s="42"/>
      <c r="AE24" s="45"/>
      <c r="AF24" s="45"/>
      <c r="AG24" s="358"/>
      <c r="AH24" s="358"/>
      <c r="AI24" s="358"/>
      <c r="AJ24" s="42"/>
      <c r="AK24" s="42"/>
      <c r="AL24" s="42"/>
      <c r="AM24" s="42"/>
      <c r="AN24" s="45"/>
      <c r="AO24" s="45"/>
      <c r="AP24" s="358"/>
      <c r="AQ24" s="358"/>
      <c r="AR24" s="358"/>
    </row>
    <row r="25" spans="1:44" ht="16.5" x14ac:dyDescent="0.3">
      <c r="C25" s="429" t="s">
        <v>163</v>
      </c>
      <c r="D25" s="430"/>
      <c r="E25" s="430"/>
      <c r="F25" s="431">
        <f>+F4+F5+F6+F7+F8+F9+F10+F11+F12+F13+F14+F15+F16+F17+F18+F19+F20+F21+F22+F23</f>
        <v>8214000</v>
      </c>
      <c r="G25" s="431">
        <f>+G4+G5+G6+G7+G8+G9+G10+G11+G12+G13+G14+G15+G16+G17+G18+G19+G20+G21+G22+G23</f>
        <v>1560660</v>
      </c>
      <c r="H25" s="431">
        <f>+H4+H5+H6+H7+H8+H9+H10+H11+H12+H13+H14+H15+H16+H17+H18+H19+H20+H21+H22+H23</f>
        <v>30801530</v>
      </c>
      <c r="L25" s="429" t="s">
        <v>163</v>
      </c>
      <c r="M25" s="430"/>
      <c r="N25" s="430"/>
      <c r="O25" s="431">
        <f>+O4+O5+O6+O7+O8+O9+O10+O11+O12+O13+O14+O15+O16+O17+O18+O19+O20+O21+O22+O23</f>
        <v>9410600</v>
      </c>
      <c r="P25" s="431">
        <f>+P4+P5+P6+P7+P8+P9+P10+P11+P12+P13+P14+P15+P16+P17+P18+P19+P20+P21+P22+P23</f>
        <v>1788014</v>
      </c>
      <c r="Q25" s="431">
        <f>+Q4+Q5+Q6+Q7+Q8+Q9+Q10+Q11+Q12+Q13+Q14+Q15+Q16+Q17+Q18+Q19+Q20+Q21+Q22+Q23</f>
        <v>38922758</v>
      </c>
      <c r="R25" s="432"/>
      <c r="S25" s="42"/>
      <c r="T25" s="42"/>
      <c r="U25" s="54" t="s">
        <v>163</v>
      </c>
      <c r="V25" s="433"/>
      <c r="W25" s="433"/>
      <c r="X25" s="434">
        <f>+X4+X5+X6+X7+X8+X9+X10+X11+X12+X13+X14+X15+X16+X17+X18+X19+X20+X21+X22+X23</f>
        <v>5670000</v>
      </c>
      <c r="Y25" s="434">
        <f>+Y4+Y5+Y6+Y7+Y8+Y9+Y10+Y11+Y12+Y13+Y14+Y15+Y16+Y17+Y18+Y19+Y20+Y21+Y22+Y23</f>
        <v>1077300</v>
      </c>
      <c r="Z25" s="434">
        <f>+Z4+Z5+Z6+Z7+Z8+Z9+Z10+Z11+Z12+Z13+Z14+Z15+Z16+Z17+Z18+Z19+Z20+Z21+Z22+Z23</f>
        <v>28696850</v>
      </c>
      <c r="AA25" s="42"/>
      <c r="AB25" s="42"/>
      <c r="AC25" s="42"/>
      <c r="AD25" s="54" t="s">
        <v>163</v>
      </c>
      <c r="AE25" s="433"/>
      <c r="AF25" s="433"/>
      <c r="AG25" s="434">
        <f>+AG4+AG5+AG6+AG7+AG8+AG9+AG10+AG11+AG12+AG13+AG14+AG15+AG16+AG17+AG18+AG19+AG20+AG21+AG22+AG23</f>
        <v>6602850</v>
      </c>
      <c r="AH25" s="434">
        <f>+AH4+AH5+AH6+AH7+AH8+AH9+AH10+AH11+AH12+AH13+AH14+AH15+AH16+AH17+AH18+AH19+AH20+AH21+AH22+AH23</f>
        <v>1254363</v>
      </c>
      <c r="AI25" s="434">
        <f>+AI4+AI5+AI6+AI7+AI8+AI9+AI10+AI11+AI12+AI13+AI14+AI15+AI16+AI17+AI18+AI19+AI20+AI21+AI22+AI23</f>
        <v>34170023</v>
      </c>
      <c r="AJ25" s="42"/>
      <c r="AK25" s="42"/>
      <c r="AL25" s="42"/>
      <c r="AM25" s="54" t="s">
        <v>163</v>
      </c>
      <c r="AN25" s="433"/>
      <c r="AO25" s="433"/>
      <c r="AP25" s="434">
        <f>+AP4+AP5+AP6+AP7+AP8+AP9+AP10+AP11+AP12+AP13+AP14+AP15+AP16+AP17+AP18+AP19+AP20+AP21+AP22+AP23</f>
        <v>21966000</v>
      </c>
      <c r="AQ25" s="434">
        <f>+AQ4+AQ5+AQ6+AQ7+AQ8+AQ9+AQ10+AQ11+AQ12+AQ13+AQ14+AQ15+AQ16+AQ17+AQ18+AQ19+AQ20+AQ21+AQ22+AQ23</f>
        <v>4173540</v>
      </c>
      <c r="AR25" s="434">
        <f>+AR4+AR5+AR6+AR7+AR8+AR9+AR10+AR11+AR12+AR13+AR14+AR15+AR16+AR17+AR18+AR19+AR20+AR21+AR22+AR23</f>
        <v>113671180</v>
      </c>
    </row>
    <row r="26" spans="1:44" ht="16.5" x14ac:dyDescent="0.3"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</row>
    <row r="27" spans="1:44" ht="16.5" x14ac:dyDescent="0.3">
      <c r="F27" s="427">
        <f>30801530-1560660</f>
        <v>29240870</v>
      </c>
      <c r="O27" s="436">
        <f>+Q25-P25</f>
        <v>37134744</v>
      </c>
      <c r="Q27" s="437"/>
      <c r="S27" s="42"/>
      <c r="T27" s="42"/>
      <c r="U27" s="42"/>
      <c r="V27" s="42"/>
      <c r="W27" s="42"/>
      <c r="X27" s="43">
        <f>+Z25-Y25</f>
        <v>27619550</v>
      </c>
      <c r="Y27" s="42"/>
      <c r="Z27" s="42"/>
      <c r="AA27" s="42"/>
      <c r="AB27" s="42"/>
      <c r="AC27" s="42"/>
      <c r="AD27" s="42"/>
      <c r="AE27" s="42"/>
      <c r="AF27" s="42"/>
      <c r="AG27" s="42"/>
      <c r="AH27" s="43">
        <f>+AI25-AH25</f>
        <v>32915660</v>
      </c>
      <c r="AI27" s="42"/>
      <c r="AJ27" s="42"/>
      <c r="AK27" s="42"/>
      <c r="AL27" s="42"/>
      <c r="AM27" s="42"/>
      <c r="AN27" s="42"/>
      <c r="AO27" s="42"/>
      <c r="AP27" s="42"/>
      <c r="AQ27" s="43">
        <f>+AR25-AQ25</f>
        <v>109497640</v>
      </c>
      <c r="AR27" s="42"/>
    </row>
    <row r="28" spans="1:44" ht="16.5" x14ac:dyDescent="0.3"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</row>
    <row r="29" spans="1:44" ht="16.5" x14ac:dyDescent="0.3"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</row>
    <row r="30" spans="1:44" ht="16.5" x14ac:dyDescent="0.3"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</row>
    <row r="31" spans="1:44" ht="16.5" x14ac:dyDescent="0.3"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</row>
  </sheetData>
  <mergeCells count="10">
    <mergeCell ref="J1:Q1"/>
    <mergeCell ref="S1:Z1"/>
    <mergeCell ref="AB1:AI1"/>
    <mergeCell ref="AK1:AR1"/>
    <mergeCell ref="A2:H2"/>
    <mergeCell ref="J2:Q2"/>
    <mergeCell ref="S2:Z2"/>
    <mergeCell ref="AB2:AI2"/>
    <mergeCell ref="AK2:AR2"/>
    <mergeCell ref="A1:H1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AX1109"/>
  <sheetViews>
    <sheetView tabSelected="1" zoomScale="68" zoomScaleNormal="68" zoomScaleSheetLayoutView="106" workbookViewId="0">
      <selection activeCell="BA7" sqref="BA7"/>
    </sheetView>
  </sheetViews>
  <sheetFormatPr baseColWidth="10" defaultColWidth="11.42578125" defaultRowHeight="16.5" x14ac:dyDescent="0.3"/>
  <cols>
    <col min="1" max="1" width="11.42578125" style="249"/>
    <col min="2" max="2" width="11.5703125" style="249" bestFit="1" customWidth="1"/>
    <col min="3" max="3" width="37.7109375" style="249" hidden="1" customWidth="1"/>
    <col min="4" max="4" width="46.7109375" style="265" bestFit="1" customWidth="1"/>
    <col min="5" max="5" width="42.28515625" style="249" hidden="1" customWidth="1"/>
    <col min="6" max="6" width="19" style="151" hidden="1" customWidth="1"/>
    <col min="7" max="7" width="19" style="266" hidden="1" customWidth="1"/>
    <col min="8" max="8" width="10.140625" style="249" hidden="1" customWidth="1"/>
    <col min="9" max="9" width="11" style="249" hidden="1" customWidth="1"/>
    <col min="10" max="14" width="18.85546875" style="267" hidden="1" customWidth="1"/>
    <col min="15" max="32" width="16.140625" style="267" hidden="1" customWidth="1"/>
    <col min="33" max="43" width="16.7109375" style="267" hidden="1" customWidth="1"/>
    <col min="44" max="44" width="17.42578125" style="267" customWidth="1"/>
    <col min="45" max="45" width="18.28515625" style="267" hidden="1" customWidth="1"/>
    <col min="46" max="48" width="17.42578125" style="267" customWidth="1"/>
    <col min="49" max="49" width="21" style="267" customWidth="1"/>
    <col min="50" max="50" width="20.5703125" style="267" customWidth="1"/>
    <col min="51" max="16384" width="11.42578125" style="249"/>
  </cols>
  <sheetData>
    <row r="1" spans="2:50" s="142" customFormat="1" ht="37.9" customHeight="1" thickBot="1" x14ac:dyDescent="0.35">
      <c r="B1" s="519" t="s">
        <v>48</v>
      </c>
      <c r="C1" s="520"/>
      <c r="D1" s="520"/>
      <c r="E1" s="520"/>
      <c r="F1" s="520"/>
      <c r="G1" s="520"/>
      <c r="H1" s="520"/>
      <c r="I1" s="52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</row>
    <row r="2" spans="2:50" s="142" customFormat="1" ht="6.75" customHeight="1" thickBot="1" x14ac:dyDescent="0.35">
      <c r="B2" s="143"/>
      <c r="C2" s="144"/>
      <c r="D2" s="145"/>
      <c r="E2" s="146"/>
      <c r="F2" s="146"/>
      <c r="G2" s="147"/>
      <c r="H2" s="146"/>
      <c r="I2" s="146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  <c r="AH2" s="342"/>
      <c r="AI2" s="342"/>
      <c r="AJ2" s="342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342"/>
      <c r="AV2" s="342"/>
      <c r="AW2" s="342"/>
      <c r="AX2" s="342"/>
    </row>
    <row r="3" spans="2:50" s="142" customFormat="1" x14ac:dyDescent="0.3">
      <c r="B3" s="522" t="s">
        <v>164</v>
      </c>
      <c r="C3" s="523"/>
      <c r="D3" s="523"/>
      <c r="E3" s="523"/>
      <c r="F3" s="523"/>
      <c r="G3" s="523"/>
      <c r="H3" s="523"/>
      <c r="I3" s="524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  <c r="AH3" s="342"/>
      <c r="AI3" s="342"/>
      <c r="AJ3" s="342"/>
      <c r="AK3" s="342"/>
      <c r="AL3" s="342"/>
      <c r="AM3" s="342"/>
      <c r="AN3" s="342"/>
      <c r="AO3" s="342"/>
      <c r="AP3" s="342"/>
      <c r="AQ3" s="342"/>
      <c r="AR3" s="342"/>
      <c r="AS3" s="342"/>
      <c r="AT3" s="342"/>
      <c r="AU3" s="342"/>
      <c r="AV3" s="342"/>
      <c r="AW3" s="342"/>
      <c r="AX3" s="342"/>
    </row>
    <row r="4" spans="2:50" s="142" customFormat="1" x14ac:dyDescent="0.3">
      <c r="B4" s="525"/>
      <c r="C4" s="526"/>
      <c r="D4" s="526"/>
      <c r="E4" s="526"/>
      <c r="F4" s="526"/>
      <c r="G4" s="526"/>
      <c r="H4" s="526"/>
      <c r="I4" s="527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  <c r="AH4" s="342"/>
      <c r="AI4" s="342"/>
      <c r="AJ4" s="342"/>
      <c r="AK4" s="342"/>
      <c r="AL4" s="342"/>
      <c r="AM4" s="342"/>
      <c r="AN4" s="342"/>
      <c r="AO4" s="342"/>
      <c r="AP4" s="342"/>
      <c r="AQ4" s="342"/>
      <c r="AR4" s="342"/>
      <c r="AS4" s="342"/>
      <c r="AT4" s="342"/>
      <c r="AU4" s="342"/>
      <c r="AV4" s="342"/>
      <c r="AW4" s="342"/>
      <c r="AX4" s="342"/>
    </row>
    <row r="5" spans="2:50" s="142" customFormat="1" ht="17.25" thickBot="1" x14ac:dyDescent="0.35">
      <c r="B5" s="525"/>
      <c r="C5" s="526"/>
      <c r="D5" s="526"/>
      <c r="E5" s="526"/>
      <c r="F5" s="526"/>
      <c r="G5" s="526"/>
      <c r="H5" s="526"/>
      <c r="I5" s="527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2"/>
      <c r="AK5" s="342"/>
      <c r="AL5" s="342"/>
      <c r="AM5" s="342"/>
      <c r="AN5" s="342"/>
      <c r="AO5" s="342"/>
      <c r="AP5" s="342"/>
      <c r="AQ5" s="342"/>
      <c r="AR5" s="342"/>
      <c r="AS5" s="342"/>
      <c r="AT5" s="342"/>
      <c r="AU5" s="342"/>
      <c r="AV5" s="342"/>
      <c r="AW5" s="342"/>
      <c r="AX5" s="342"/>
    </row>
    <row r="6" spans="2:50" s="142" customFormat="1" ht="17.25" thickBot="1" x14ac:dyDescent="0.35">
      <c r="B6" s="525"/>
      <c r="C6" s="526"/>
      <c r="D6" s="526"/>
      <c r="E6" s="526"/>
      <c r="F6" s="526"/>
      <c r="G6" s="526"/>
      <c r="H6" s="526"/>
      <c r="I6" s="527"/>
      <c r="J6" s="516" t="s">
        <v>47</v>
      </c>
      <c r="K6" s="517"/>
      <c r="L6" s="517"/>
      <c r="M6" s="517"/>
      <c r="N6" s="517"/>
      <c r="O6" s="517"/>
      <c r="P6" s="517"/>
      <c r="Q6" s="517"/>
      <c r="R6" s="517"/>
      <c r="S6" s="517"/>
      <c r="T6" s="517"/>
      <c r="U6" s="517"/>
      <c r="V6" s="517"/>
      <c r="W6" s="517"/>
      <c r="X6" s="517"/>
      <c r="Y6" s="517"/>
      <c r="Z6" s="517"/>
      <c r="AA6" s="517"/>
      <c r="AB6" s="517"/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7"/>
      <c r="AN6" s="517"/>
      <c r="AO6" s="517"/>
      <c r="AP6" s="517"/>
      <c r="AQ6" s="518"/>
      <c r="AR6" s="509" t="s">
        <v>49</v>
      </c>
      <c r="AS6" s="510"/>
      <c r="AT6" s="510"/>
      <c r="AU6" s="510"/>
      <c r="AV6" s="510"/>
      <c r="AW6" s="510"/>
      <c r="AX6" s="511"/>
    </row>
    <row r="7" spans="2:50" s="142" customFormat="1" ht="50.25" customHeight="1" thickBot="1" x14ac:dyDescent="0.35">
      <c r="B7" s="525"/>
      <c r="C7" s="526"/>
      <c r="D7" s="526"/>
      <c r="E7" s="526"/>
      <c r="F7" s="526"/>
      <c r="G7" s="526"/>
      <c r="H7" s="526"/>
      <c r="I7" s="526"/>
      <c r="J7" s="343" t="s">
        <v>50</v>
      </c>
      <c r="K7" s="344" t="s">
        <v>51</v>
      </c>
      <c r="L7" s="344" t="s">
        <v>52</v>
      </c>
      <c r="M7" s="344" t="s">
        <v>53</v>
      </c>
      <c r="N7" s="344" t="s">
        <v>54</v>
      </c>
      <c r="O7" s="344" t="s">
        <v>55</v>
      </c>
      <c r="P7" s="344" t="s">
        <v>57</v>
      </c>
      <c r="Q7" s="344" t="s">
        <v>58</v>
      </c>
      <c r="R7" s="344" t="s">
        <v>59</v>
      </c>
      <c r="S7" s="344" t="s">
        <v>60</v>
      </c>
      <c r="T7" s="344" t="s">
        <v>61</v>
      </c>
      <c r="U7" s="344" t="s">
        <v>62</v>
      </c>
      <c r="V7" s="344" t="s">
        <v>63</v>
      </c>
      <c r="W7" s="344" t="s">
        <v>64</v>
      </c>
      <c r="X7" s="344" t="s">
        <v>65</v>
      </c>
      <c r="Y7" s="344" t="s">
        <v>66</v>
      </c>
      <c r="Z7" s="344" t="s">
        <v>56</v>
      </c>
      <c r="AA7" s="344" t="s">
        <v>67</v>
      </c>
      <c r="AB7" s="344" t="s">
        <v>67</v>
      </c>
      <c r="AC7" s="344" t="s">
        <v>68</v>
      </c>
      <c r="AD7" s="344" t="s">
        <v>69</v>
      </c>
      <c r="AE7" s="344" t="s">
        <v>70</v>
      </c>
      <c r="AF7" s="344" t="s">
        <v>71</v>
      </c>
      <c r="AG7" s="344" t="s">
        <v>72</v>
      </c>
      <c r="AH7" s="344" t="s">
        <v>73</v>
      </c>
      <c r="AI7" s="344" t="s">
        <v>74</v>
      </c>
      <c r="AJ7" s="344" t="s">
        <v>75</v>
      </c>
      <c r="AK7" s="344" t="s">
        <v>76</v>
      </c>
      <c r="AL7" s="344" t="s">
        <v>77</v>
      </c>
      <c r="AM7" s="344" t="s">
        <v>78</v>
      </c>
      <c r="AN7" s="344" t="s">
        <v>79</v>
      </c>
      <c r="AO7" s="344" t="s">
        <v>80</v>
      </c>
      <c r="AP7" s="344" t="s">
        <v>81</v>
      </c>
      <c r="AQ7" s="345" t="s">
        <v>82</v>
      </c>
      <c r="AR7" s="512"/>
      <c r="AS7" s="512"/>
      <c r="AT7" s="512"/>
      <c r="AU7" s="512"/>
      <c r="AV7" s="512"/>
      <c r="AW7" s="512"/>
      <c r="AX7" s="513"/>
    </row>
    <row r="8" spans="2:50" s="150" customFormat="1" ht="85.5" customHeight="1" thickBot="1" x14ac:dyDescent="0.3">
      <c r="B8" s="506" t="s">
        <v>40</v>
      </c>
      <c r="C8" s="507" t="s">
        <v>92</v>
      </c>
      <c r="D8" s="507" t="s">
        <v>83</v>
      </c>
      <c r="E8" s="507" t="s">
        <v>84</v>
      </c>
      <c r="F8" s="508" t="s">
        <v>45</v>
      </c>
      <c r="G8" s="507" t="s">
        <v>44</v>
      </c>
      <c r="H8" s="507" t="s">
        <v>44</v>
      </c>
      <c r="I8" s="507" t="s">
        <v>28</v>
      </c>
      <c r="J8" s="391" t="s">
        <v>114</v>
      </c>
      <c r="K8" s="391" t="s">
        <v>115</v>
      </c>
      <c r="L8" s="391" t="s">
        <v>116</v>
      </c>
      <c r="M8" s="391" t="s">
        <v>117</v>
      </c>
      <c r="N8" s="148" t="s">
        <v>118</v>
      </c>
      <c r="O8" s="346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 t="s">
        <v>16</v>
      </c>
      <c r="AS8" s="148" t="s">
        <v>17</v>
      </c>
      <c r="AT8" s="148" t="s">
        <v>11</v>
      </c>
      <c r="AU8" s="148" t="s">
        <v>18</v>
      </c>
      <c r="AV8" s="148" t="s">
        <v>19</v>
      </c>
      <c r="AW8" s="148" t="s">
        <v>20</v>
      </c>
      <c r="AX8" s="149" t="s">
        <v>21</v>
      </c>
    </row>
    <row r="9" spans="2:50" s="151" customFormat="1" ht="82.5" x14ac:dyDescent="0.25">
      <c r="B9" s="500">
        <v>1</v>
      </c>
      <c r="C9" s="603" t="s">
        <v>119</v>
      </c>
      <c r="D9" s="490" t="s">
        <v>125</v>
      </c>
      <c r="E9" s="423" t="s">
        <v>126</v>
      </c>
      <c r="F9" s="491" t="s">
        <v>110</v>
      </c>
      <c r="G9" s="492">
        <v>15</v>
      </c>
      <c r="H9" s="501">
        <v>1</v>
      </c>
      <c r="I9" s="496">
        <f>+IF(D9="","",SUM(G9*H9))</f>
        <v>15</v>
      </c>
      <c r="J9" s="502">
        <v>255000</v>
      </c>
      <c r="K9" s="503">
        <v>375600</v>
      </c>
      <c r="L9" s="504">
        <v>260000</v>
      </c>
      <c r="M9" s="504">
        <v>281250</v>
      </c>
      <c r="N9" s="503">
        <v>690000</v>
      </c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503"/>
      <c r="AJ9" s="503"/>
      <c r="AK9" s="503"/>
      <c r="AL9" s="503"/>
      <c r="AM9" s="503"/>
      <c r="AN9" s="503"/>
      <c r="AO9" s="503"/>
      <c r="AP9" s="503"/>
      <c r="AQ9" s="505"/>
      <c r="AR9" s="439">
        <f>IF(D9="","",AVERAGE(J9:AQ9))</f>
        <v>372370</v>
      </c>
      <c r="AS9" s="440">
        <f>IF(D9="","",STDEVA(J9:AQ9))</f>
        <v>184122.81091706155</v>
      </c>
      <c r="AT9" s="440">
        <f>IF(D9="","",MEDIAN(J9:AQ9))</f>
        <v>281250</v>
      </c>
      <c r="AU9" s="440">
        <f>IF(D9="","",GEOMEAN(J9:AQ9))</f>
        <v>344220.03685968701</v>
      </c>
      <c r="AV9" s="440">
        <f>IF(D9="","",HARMEAN(J9:AQ9))</f>
        <v>323939.93459435407</v>
      </c>
      <c r="AW9" s="440">
        <f>IF(D9="","",MIN(J9:AQ9))</f>
        <v>255000</v>
      </c>
      <c r="AX9" s="441">
        <f>IF(D9="","",MAX(J9:AQ9))</f>
        <v>690000</v>
      </c>
    </row>
    <row r="10" spans="2:50" s="151" customFormat="1" ht="66" x14ac:dyDescent="0.25">
      <c r="B10" s="498">
        <f>+B9+1</f>
        <v>2</v>
      </c>
      <c r="C10" s="604"/>
      <c r="D10" s="318" t="s">
        <v>128</v>
      </c>
      <c r="E10" s="420" t="s">
        <v>129</v>
      </c>
      <c r="F10" s="438" t="s">
        <v>110</v>
      </c>
      <c r="G10" s="321">
        <v>3</v>
      </c>
      <c r="H10" s="487">
        <v>1</v>
      </c>
      <c r="I10" s="289">
        <f t="shared" ref="I10:I73" si="0">+IF(D10="","",SUM(G10*H10))</f>
        <v>3</v>
      </c>
      <c r="J10" s="338">
        <v>275000</v>
      </c>
      <c r="K10" s="347">
        <v>380000</v>
      </c>
      <c r="L10" s="281">
        <v>275000</v>
      </c>
      <c r="M10" s="281">
        <v>356000</v>
      </c>
      <c r="N10" s="347">
        <v>730000</v>
      </c>
      <c r="O10" s="347"/>
      <c r="P10" s="347"/>
      <c r="Q10" s="347"/>
      <c r="R10" s="347"/>
      <c r="S10" s="347"/>
      <c r="T10" s="347"/>
      <c r="U10" s="347"/>
      <c r="V10" s="347"/>
      <c r="W10" s="347"/>
      <c r="X10" s="347"/>
      <c r="Y10" s="347"/>
      <c r="Z10" s="347"/>
      <c r="AA10" s="347"/>
      <c r="AB10" s="347"/>
      <c r="AC10" s="347"/>
      <c r="AD10" s="347"/>
      <c r="AE10" s="347"/>
      <c r="AF10" s="347"/>
      <c r="AG10" s="347"/>
      <c r="AH10" s="347"/>
      <c r="AI10" s="347"/>
      <c r="AJ10" s="347"/>
      <c r="AK10" s="347"/>
      <c r="AL10" s="347"/>
      <c r="AM10" s="347"/>
      <c r="AN10" s="347"/>
      <c r="AO10" s="347"/>
      <c r="AP10" s="347"/>
      <c r="AQ10" s="348"/>
      <c r="AR10" s="156">
        <f t="shared" ref="AR10:AR28" si="1">IF(D10="","",AVERAGE(J10:AQ10))</f>
        <v>403200</v>
      </c>
      <c r="AS10" s="157">
        <f t="shared" ref="AS10:AS28" si="2">IF(D10="","",STDEVA(J10:AQ10))</f>
        <v>188702.67618664022</v>
      </c>
      <c r="AT10" s="157">
        <f t="shared" ref="AT10:AT28" si="3">IF(D10="","",MEDIAN(J10:AQ10))</f>
        <v>356000</v>
      </c>
      <c r="AU10" s="157">
        <f t="shared" ref="AU10:AU28" si="4">IF(D10="","",GEOMEAN(J10:AQ10))</f>
        <v>375529.76759257866</v>
      </c>
      <c r="AV10" s="157">
        <f t="shared" ref="AV10:AV28" si="5">IF(D10="","",HARMEAN(J10:AQ10))</f>
        <v>355034.00592162163</v>
      </c>
      <c r="AW10" s="157">
        <f t="shared" ref="AW10:AW28" si="6">IF(D10="","",MIN(J10:AQ10))</f>
        <v>275000</v>
      </c>
      <c r="AX10" s="158">
        <f t="shared" ref="AX10:AX28" si="7">IF(D10="","",MAX(J10:AQ10))</f>
        <v>730000</v>
      </c>
    </row>
    <row r="11" spans="2:50" s="151" customFormat="1" ht="132" x14ac:dyDescent="0.25">
      <c r="B11" s="498">
        <f t="shared" ref="B11:B35" si="8">+B10+1</f>
        <v>3</v>
      </c>
      <c r="C11" s="604"/>
      <c r="D11" s="420" t="s">
        <v>130</v>
      </c>
      <c r="E11" s="420" t="s">
        <v>131</v>
      </c>
      <c r="F11" s="438" t="s">
        <v>110</v>
      </c>
      <c r="G11" s="321">
        <v>3</v>
      </c>
      <c r="H11" s="487">
        <v>1</v>
      </c>
      <c r="I11" s="289">
        <f t="shared" si="0"/>
        <v>3</v>
      </c>
      <c r="J11" s="338">
        <v>266500</v>
      </c>
      <c r="K11" s="347">
        <v>357000</v>
      </c>
      <c r="L11" s="280">
        <v>155000</v>
      </c>
      <c r="M11" s="281">
        <v>128450</v>
      </c>
      <c r="N11" s="347">
        <v>508000</v>
      </c>
      <c r="O11" s="347"/>
      <c r="P11" s="347"/>
      <c r="Q11" s="347"/>
      <c r="R11" s="347"/>
      <c r="S11" s="347"/>
      <c r="T11" s="347"/>
      <c r="U11" s="347"/>
      <c r="V11" s="347"/>
      <c r="W11" s="347"/>
      <c r="X11" s="347"/>
      <c r="Y11" s="347"/>
      <c r="Z11" s="347"/>
      <c r="AA11" s="347"/>
      <c r="AB11" s="347"/>
      <c r="AC11" s="347"/>
      <c r="AD11" s="347"/>
      <c r="AE11" s="347"/>
      <c r="AF11" s="347"/>
      <c r="AG11" s="347"/>
      <c r="AH11" s="347"/>
      <c r="AI11" s="347"/>
      <c r="AJ11" s="347"/>
      <c r="AK11" s="347"/>
      <c r="AL11" s="347"/>
      <c r="AM11" s="347"/>
      <c r="AN11" s="347"/>
      <c r="AO11" s="347"/>
      <c r="AP11" s="347"/>
      <c r="AQ11" s="348"/>
      <c r="AR11" s="156">
        <f t="shared" si="1"/>
        <v>282990</v>
      </c>
      <c r="AS11" s="157">
        <f t="shared" si="2"/>
        <v>155437.24778829559</v>
      </c>
      <c r="AT11" s="157">
        <f t="shared" si="3"/>
        <v>266500</v>
      </c>
      <c r="AU11" s="157">
        <f t="shared" si="4"/>
        <v>249263.6726960832</v>
      </c>
      <c r="AV11" s="157">
        <f t="shared" si="5"/>
        <v>219696.07951238789</v>
      </c>
      <c r="AW11" s="157">
        <f t="shared" si="6"/>
        <v>128450</v>
      </c>
      <c r="AX11" s="158">
        <f t="shared" si="7"/>
        <v>508000</v>
      </c>
    </row>
    <row r="12" spans="2:50" s="151" customFormat="1" ht="132" x14ac:dyDescent="0.25">
      <c r="B12" s="498">
        <f t="shared" si="8"/>
        <v>4</v>
      </c>
      <c r="C12" s="604"/>
      <c r="D12" s="420" t="s">
        <v>132</v>
      </c>
      <c r="E12" s="420" t="s">
        <v>133</v>
      </c>
      <c r="F12" s="438" t="s">
        <v>110</v>
      </c>
      <c r="G12" s="321">
        <v>2</v>
      </c>
      <c r="H12" s="487">
        <v>1</v>
      </c>
      <c r="I12" s="289">
        <f t="shared" si="0"/>
        <v>2</v>
      </c>
      <c r="J12" s="338">
        <v>266500</v>
      </c>
      <c r="K12" s="347">
        <v>357000</v>
      </c>
      <c r="L12" s="280">
        <v>155000</v>
      </c>
      <c r="M12" s="281">
        <v>128450</v>
      </c>
      <c r="N12" s="347">
        <v>508000</v>
      </c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347"/>
      <c r="AE12" s="347"/>
      <c r="AF12" s="347"/>
      <c r="AG12" s="347"/>
      <c r="AH12" s="347"/>
      <c r="AI12" s="347"/>
      <c r="AJ12" s="347"/>
      <c r="AK12" s="347"/>
      <c r="AL12" s="347"/>
      <c r="AM12" s="347"/>
      <c r="AN12" s="347"/>
      <c r="AO12" s="347"/>
      <c r="AP12" s="347"/>
      <c r="AQ12" s="348"/>
      <c r="AR12" s="156">
        <f t="shared" si="1"/>
        <v>282990</v>
      </c>
      <c r="AS12" s="157">
        <f t="shared" si="2"/>
        <v>155437.24778829559</v>
      </c>
      <c r="AT12" s="157">
        <f t="shared" si="3"/>
        <v>266500</v>
      </c>
      <c r="AU12" s="157">
        <f t="shared" si="4"/>
        <v>249263.6726960832</v>
      </c>
      <c r="AV12" s="157">
        <f t="shared" si="5"/>
        <v>219696.07951238789</v>
      </c>
      <c r="AW12" s="157">
        <f t="shared" si="6"/>
        <v>128450</v>
      </c>
      <c r="AX12" s="158">
        <f t="shared" si="7"/>
        <v>508000</v>
      </c>
    </row>
    <row r="13" spans="2:50" ht="99" x14ac:dyDescent="0.3">
      <c r="B13" s="498">
        <f t="shared" si="8"/>
        <v>5</v>
      </c>
      <c r="C13" s="604"/>
      <c r="D13" s="420" t="s">
        <v>134</v>
      </c>
      <c r="E13" s="420" t="s">
        <v>135</v>
      </c>
      <c r="F13" s="438" t="s">
        <v>110</v>
      </c>
      <c r="G13" s="321">
        <v>10</v>
      </c>
      <c r="H13" s="487">
        <v>1</v>
      </c>
      <c r="I13" s="289">
        <f t="shared" si="0"/>
        <v>10</v>
      </c>
      <c r="J13" s="338">
        <v>36500</v>
      </c>
      <c r="K13" s="347">
        <v>19000</v>
      </c>
      <c r="L13" s="280">
        <v>30000</v>
      </c>
      <c r="M13" s="281">
        <v>53450</v>
      </c>
      <c r="N13" s="347">
        <v>128000</v>
      </c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  <c r="AJ13" s="347"/>
      <c r="AK13" s="347"/>
      <c r="AL13" s="347"/>
      <c r="AM13" s="347"/>
      <c r="AN13" s="347"/>
      <c r="AO13" s="347"/>
      <c r="AP13" s="347"/>
      <c r="AQ13" s="348"/>
      <c r="AR13" s="156">
        <f t="shared" si="1"/>
        <v>53390</v>
      </c>
      <c r="AS13" s="157">
        <f t="shared" si="2"/>
        <v>43536.455988056725</v>
      </c>
      <c r="AT13" s="157">
        <f t="shared" si="3"/>
        <v>36500</v>
      </c>
      <c r="AU13" s="157">
        <f t="shared" si="4"/>
        <v>42723.328440995836</v>
      </c>
      <c r="AV13" s="157">
        <f t="shared" si="5"/>
        <v>35743.966877452949</v>
      </c>
      <c r="AW13" s="157">
        <f t="shared" si="6"/>
        <v>19000</v>
      </c>
      <c r="AX13" s="158">
        <f t="shared" si="7"/>
        <v>128000</v>
      </c>
    </row>
    <row r="14" spans="2:50" ht="99" x14ac:dyDescent="0.3">
      <c r="B14" s="498">
        <f t="shared" si="8"/>
        <v>6</v>
      </c>
      <c r="C14" s="604"/>
      <c r="D14" s="420" t="s">
        <v>136</v>
      </c>
      <c r="E14" s="420" t="s">
        <v>137</v>
      </c>
      <c r="F14" s="438" t="s">
        <v>110</v>
      </c>
      <c r="G14" s="321">
        <v>6</v>
      </c>
      <c r="H14" s="487">
        <v>1</v>
      </c>
      <c r="I14" s="289">
        <f t="shared" si="0"/>
        <v>6</v>
      </c>
      <c r="J14" s="338">
        <v>64000</v>
      </c>
      <c r="K14" s="347">
        <v>33000</v>
      </c>
      <c r="L14" s="280">
        <v>65000</v>
      </c>
      <c r="M14" s="281">
        <v>118000</v>
      </c>
      <c r="N14" s="347">
        <v>330000</v>
      </c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347"/>
      <c r="AE14" s="347"/>
      <c r="AF14" s="347"/>
      <c r="AG14" s="347"/>
      <c r="AH14" s="347"/>
      <c r="AI14" s="347"/>
      <c r="AJ14" s="347"/>
      <c r="AK14" s="347"/>
      <c r="AL14" s="347"/>
      <c r="AM14" s="347"/>
      <c r="AN14" s="347"/>
      <c r="AO14" s="347"/>
      <c r="AP14" s="347"/>
      <c r="AQ14" s="348"/>
      <c r="AR14" s="156">
        <f t="shared" si="1"/>
        <v>122000</v>
      </c>
      <c r="AS14" s="157">
        <f t="shared" si="2"/>
        <v>120222.71000106428</v>
      </c>
      <c r="AT14" s="157">
        <f t="shared" si="3"/>
        <v>65000</v>
      </c>
      <c r="AU14" s="157">
        <f t="shared" si="4"/>
        <v>88226.823556215575</v>
      </c>
      <c r="AV14" s="157">
        <f t="shared" si="5"/>
        <v>68664.789152694124</v>
      </c>
      <c r="AW14" s="157">
        <f t="shared" si="6"/>
        <v>33000</v>
      </c>
      <c r="AX14" s="158">
        <f t="shared" si="7"/>
        <v>330000</v>
      </c>
    </row>
    <row r="15" spans="2:50" ht="99" x14ac:dyDescent="0.3">
      <c r="B15" s="498">
        <f t="shared" si="8"/>
        <v>7</v>
      </c>
      <c r="C15" s="604"/>
      <c r="D15" s="420" t="s">
        <v>138</v>
      </c>
      <c r="E15" s="420" t="s">
        <v>139</v>
      </c>
      <c r="F15" s="438" t="s">
        <v>110</v>
      </c>
      <c r="G15" s="321">
        <v>9</v>
      </c>
      <c r="H15" s="487">
        <v>1</v>
      </c>
      <c r="I15" s="289">
        <f t="shared" si="0"/>
        <v>9</v>
      </c>
      <c r="J15" s="338">
        <v>25000</v>
      </c>
      <c r="K15" s="347">
        <v>16000</v>
      </c>
      <c r="L15" s="282">
        <v>40000</v>
      </c>
      <c r="M15" s="281">
        <v>38000</v>
      </c>
      <c r="N15" s="347">
        <v>250000</v>
      </c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  <c r="Z15" s="347"/>
      <c r="AA15" s="347"/>
      <c r="AB15" s="347"/>
      <c r="AC15" s="347"/>
      <c r="AD15" s="347"/>
      <c r="AE15" s="347"/>
      <c r="AF15" s="347"/>
      <c r="AG15" s="347"/>
      <c r="AH15" s="347"/>
      <c r="AI15" s="347"/>
      <c r="AJ15" s="347"/>
      <c r="AK15" s="347"/>
      <c r="AL15" s="347"/>
      <c r="AM15" s="347"/>
      <c r="AN15" s="347"/>
      <c r="AO15" s="347"/>
      <c r="AP15" s="347"/>
      <c r="AQ15" s="348"/>
      <c r="AR15" s="156">
        <f t="shared" si="1"/>
        <v>73800</v>
      </c>
      <c r="AS15" s="157">
        <f t="shared" si="2"/>
        <v>98985.857575716334</v>
      </c>
      <c r="AT15" s="157">
        <f t="shared" si="3"/>
        <v>38000</v>
      </c>
      <c r="AU15" s="157">
        <f t="shared" si="4"/>
        <v>43288.11927685784</v>
      </c>
      <c r="AV15" s="157">
        <f t="shared" si="5"/>
        <v>31682.507920626977</v>
      </c>
      <c r="AW15" s="157">
        <f t="shared" si="6"/>
        <v>16000</v>
      </c>
      <c r="AX15" s="158">
        <f t="shared" si="7"/>
        <v>250000</v>
      </c>
    </row>
    <row r="16" spans="2:50" ht="99" x14ac:dyDescent="0.3">
      <c r="B16" s="498">
        <f t="shared" si="8"/>
        <v>8</v>
      </c>
      <c r="C16" s="604"/>
      <c r="D16" s="420" t="s">
        <v>140</v>
      </c>
      <c r="E16" s="420" t="s">
        <v>139</v>
      </c>
      <c r="F16" s="438" t="s">
        <v>110</v>
      </c>
      <c r="G16" s="321">
        <v>33</v>
      </c>
      <c r="H16" s="487">
        <v>1</v>
      </c>
      <c r="I16" s="289">
        <f t="shared" si="0"/>
        <v>33</v>
      </c>
      <c r="J16" s="338">
        <v>25000</v>
      </c>
      <c r="K16" s="347">
        <v>16000</v>
      </c>
      <c r="L16" s="283">
        <v>40000</v>
      </c>
      <c r="M16" s="283">
        <v>38000</v>
      </c>
      <c r="N16" s="347">
        <v>250000</v>
      </c>
      <c r="O16" s="347"/>
      <c r="P16" s="347"/>
      <c r="Q16" s="347"/>
      <c r="R16" s="347"/>
      <c r="S16" s="347"/>
      <c r="T16" s="347"/>
      <c r="U16" s="347"/>
      <c r="V16" s="347"/>
      <c r="W16" s="347"/>
      <c r="X16" s="347"/>
      <c r="Y16" s="347"/>
      <c r="Z16" s="347"/>
      <c r="AA16" s="347"/>
      <c r="AB16" s="347"/>
      <c r="AC16" s="347"/>
      <c r="AD16" s="347"/>
      <c r="AE16" s="347"/>
      <c r="AF16" s="347"/>
      <c r="AG16" s="347"/>
      <c r="AH16" s="347"/>
      <c r="AI16" s="347"/>
      <c r="AJ16" s="347"/>
      <c r="AK16" s="347"/>
      <c r="AL16" s="347"/>
      <c r="AM16" s="347"/>
      <c r="AN16" s="347"/>
      <c r="AO16" s="347"/>
      <c r="AP16" s="347"/>
      <c r="AQ16" s="348"/>
      <c r="AR16" s="156">
        <f t="shared" si="1"/>
        <v>73800</v>
      </c>
      <c r="AS16" s="157">
        <f t="shared" si="2"/>
        <v>98985.857575716334</v>
      </c>
      <c r="AT16" s="157">
        <f t="shared" si="3"/>
        <v>38000</v>
      </c>
      <c r="AU16" s="157">
        <f t="shared" si="4"/>
        <v>43288.11927685784</v>
      </c>
      <c r="AV16" s="157">
        <f t="shared" si="5"/>
        <v>31682.507920626977</v>
      </c>
      <c r="AW16" s="157">
        <f t="shared" si="6"/>
        <v>16000</v>
      </c>
      <c r="AX16" s="158">
        <f t="shared" si="7"/>
        <v>250000</v>
      </c>
    </row>
    <row r="17" spans="2:50" ht="148.5" x14ac:dyDescent="0.3">
      <c r="B17" s="498">
        <f t="shared" si="8"/>
        <v>9</v>
      </c>
      <c r="C17" s="604"/>
      <c r="D17" s="420" t="s">
        <v>141</v>
      </c>
      <c r="E17" s="420" t="s">
        <v>142</v>
      </c>
      <c r="F17" s="438" t="s">
        <v>110</v>
      </c>
      <c r="G17" s="321">
        <v>22</v>
      </c>
      <c r="H17" s="487">
        <v>1</v>
      </c>
      <c r="I17" s="289">
        <f t="shared" si="0"/>
        <v>22</v>
      </c>
      <c r="J17" s="338">
        <v>55000</v>
      </c>
      <c r="K17" s="347">
        <v>228000</v>
      </c>
      <c r="L17" s="283">
        <v>140000</v>
      </c>
      <c r="M17" s="283">
        <v>218000</v>
      </c>
      <c r="N17" s="347">
        <v>500000</v>
      </c>
      <c r="O17" s="347"/>
      <c r="P17" s="347"/>
      <c r="Q17" s="347"/>
      <c r="R17" s="347"/>
      <c r="S17" s="347"/>
      <c r="T17" s="347"/>
      <c r="U17" s="347"/>
      <c r="V17" s="347"/>
      <c r="W17" s="347"/>
      <c r="X17" s="347"/>
      <c r="Y17" s="347"/>
      <c r="Z17" s="347"/>
      <c r="AA17" s="347"/>
      <c r="AB17" s="347"/>
      <c r="AC17" s="347"/>
      <c r="AD17" s="347"/>
      <c r="AE17" s="347"/>
      <c r="AF17" s="347"/>
      <c r="AG17" s="347"/>
      <c r="AH17" s="347"/>
      <c r="AI17" s="347"/>
      <c r="AJ17" s="347"/>
      <c r="AK17" s="347"/>
      <c r="AL17" s="347"/>
      <c r="AM17" s="347"/>
      <c r="AN17" s="347"/>
      <c r="AO17" s="347"/>
      <c r="AP17" s="347"/>
      <c r="AQ17" s="348"/>
      <c r="AR17" s="156">
        <f t="shared" si="1"/>
        <v>228200</v>
      </c>
      <c r="AS17" s="157">
        <f t="shared" si="2"/>
        <v>167150.2318275389</v>
      </c>
      <c r="AT17" s="157">
        <f t="shared" si="3"/>
        <v>218000</v>
      </c>
      <c r="AU17" s="157">
        <f t="shared" si="4"/>
        <v>180455.62083665692</v>
      </c>
      <c r="AV17" s="157">
        <f t="shared" si="5"/>
        <v>137749.40970009504</v>
      </c>
      <c r="AW17" s="157">
        <f t="shared" si="6"/>
        <v>55000</v>
      </c>
      <c r="AX17" s="158">
        <f t="shared" si="7"/>
        <v>500000</v>
      </c>
    </row>
    <row r="18" spans="2:50" ht="148.5" x14ac:dyDescent="0.3">
      <c r="B18" s="498">
        <f t="shared" si="8"/>
        <v>10</v>
      </c>
      <c r="C18" s="604"/>
      <c r="D18" s="420" t="s">
        <v>143</v>
      </c>
      <c r="E18" s="420" t="s">
        <v>142</v>
      </c>
      <c r="F18" s="438" t="s">
        <v>110</v>
      </c>
      <c r="G18" s="321">
        <v>9</v>
      </c>
      <c r="H18" s="487">
        <v>1</v>
      </c>
      <c r="I18" s="289">
        <f t="shared" si="0"/>
        <v>9</v>
      </c>
      <c r="J18" s="338">
        <v>315000</v>
      </c>
      <c r="K18" s="347">
        <v>228000</v>
      </c>
      <c r="L18" s="283">
        <v>140000</v>
      </c>
      <c r="M18" s="283">
        <v>218000</v>
      </c>
      <c r="N18" s="347">
        <v>500000</v>
      </c>
      <c r="O18" s="347"/>
      <c r="P18" s="347"/>
      <c r="Q18" s="347"/>
      <c r="R18" s="347"/>
      <c r="S18" s="347"/>
      <c r="T18" s="347"/>
      <c r="U18" s="347"/>
      <c r="V18" s="347"/>
      <c r="W18" s="347"/>
      <c r="X18" s="347"/>
      <c r="Y18" s="347"/>
      <c r="Z18" s="347"/>
      <c r="AA18" s="347"/>
      <c r="AB18" s="347"/>
      <c r="AC18" s="347"/>
      <c r="AD18" s="347"/>
      <c r="AE18" s="347"/>
      <c r="AF18" s="347"/>
      <c r="AG18" s="347"/>
      <c r="AH18" s="347"/>
      <c r="AI18" s="347"/>
      <c r="AJ18" s="347"/>
      <c r="AK18" s="347"/>
      <c r="AL18" s="347"/>
      <c r="AM18" s="347"/>
      <c r="AN18" s="347"/>
      <c r="AO18" s="347"/>
      <c r="AP18" s="347"/>
      <c r="AQ18" s="348"/>
      <c r="AR18" s="156">
        <f t="shared" si="1"/>
        <v>280200</v>
      </c>
      <c r="AS18" s="157">
        <f t="shared" si="2"/>
        <v>137634.29805103087</v>
      </c>
      <c r="AT18" s="157">
        <f t="shared" si="3"/>
        <v>228000</v>
      </c>
      <c r="AU18" s="157">
        <f t="shared" si="4"/>
        <v>255835.01660116675</v>
      </c>
      <c r="AV18" s="157">
        <f t="shared" si="5"/>
        <v>234845.63219127335</v>
      </c>
      <c r="AW18" s="157">
        <f t="shared" si="6"/>
        <v>140000</v>
      </c>
      <c r="AX18" s="158">
        <f t="shared" si="7"/>
        <v>500000</v>
      </c>
    </row>
    <row r="19" spans="2:50" ht="148.5" x14ac:dyDescent="0.3">
      <c r="B19" s="498">
        <f t="shared" si="8"/>
        <v>11</v>
      </c>
      <c r="C19" s="604"/>
      <c r="D19" s="420" t="s">
        <v>144</v>
      </c>
      <c r="E19" s="420" t="s">
        <v>142</v>
      </c>
      <c r="F19" s="438" t="s">
        <v>110</v>
      </c>
      <c r="G19" s="321">
        <v>5</v>
      </c>
      <c r="H19" s="487">
        <v>1</v>
      </c>
      <c r="I19" s="289">
        <f t="shared" si="0"/>
        <v>5</v>
      </c>
      <c r="J19" s="338">
        <v>315000</v>
      </c>
      <c r="K19" s="347">
        <v>228000</v>
      </c>
      <c r="L19" s="283">
        <v>140000</v>
      </c>
      <c r="M19" s="283">
        <v>218000</v>
      </c>
      <c r="N19" s="347">
        <v>500000</v>
      </c>
      <c r="O19" s="347"/>
      <c r="P19" s="347"/>
      <c r="Q19" s="347"/>
      <c r="R19" s="347"/>
      <c r="S19" s="347"/>
      <c r="T19" s="347"/>
      <c r="U19" s="347"/>
      <c r="V19" s="347"/>
      <c r="W19" s="347"/>
      <c r="X19" s="347"/>
      <c r="Y19" s="347"/>
      <c r="Z19" s="347"/>
      <c r="AA19" s="347"/>
      <c r="AB19" s="347"/>
      <c r="AC19" s="347"/>
      <c r="AD19" s="347"/>
      <c r="AE19" s="347"/>
      <c r="AF19" s="347"/>
      <c r="AG19" s="347"/>
      <c r="AH19" s="347"/>
      <c r="AI19" s="347"/>
      <c r="AJ19" s="347"/>
      <c r="AK19" s="347"/>
      <c r="AL19" s="347"/>
      <c r="AM19" s="347"/>
      <c r="AN19" s="347"/>
      <c r="AO19" s="347"/>
      <c r="AP19" s="347"/>
      <c r="AQ19" s="348"/>
      <c r="AR19" s="156">
        <f t="shared" si="1"/>
        <v>280200</v>
      </c>
      <c r="AS19" s="157">
        <f t="shared" si="2"/>
        <v>137634.29805103087</v>
      </c>
      <c r="AT19" s="157">
        <f t="shared" si="3"/>
        <v>228000</v>
      </c>
      <c r="AU19" s="157">
        <f t="shared" si="4"/>
        <v>255835.01660116675</v>
      </c>
      <c r="AV19" s="157">
        <f t="shared" si="5"/>
        <v>234845.63219127335</v>
      </c>
      <c r="AW19" s="157">
        <f t="shared" si="6"/>
        <v>140000</v>
      </c>
      <c r="AX19" s="158">
        <f t="shared" si="7"/>
        <v>500000</v>
      </c>
    </row>
    <row r="20" spans="2:50" ht="148.5" x14ac:dyDescent="0.3">
      <c r="B20" s="498">
        <f t="shared" si="8"/>
        <v>12</v>
      </c>
      <c r="C20" s="604"/>
      <c r="D20" s="420" t="s">
        <v>145</v>
      </c>
      <c r="E20" s="420" t="s">
        <v>146</v>
      </c>
      <c r="F20" s="438" t="s">
        <v>110</v>
      </c>
      <c r="G20" s="321">
        <v>4</v>
      </c>
      <c r="H20" s="487">
        <v>1</v>
      </c>
      <c r="I20" s="289">
        <f t="shared" si="0"/>
        <v>4</v>
      </c>
      <c r="J20" s="338">
        <v>135000</v>
      </c>
      <c r="K20" s="347">
        <v>42300</v>
      </c>
      <c r="L20" s="283">
        <v>85000</v>
      </c>
      <c r="M20" s="283">
        <v>68600</v>
      </c>
      <c r="N20" s="347">
        <v>258000</v>
      </c>
      <c r="O20" s="347"/>
      <c r="P20" s="347"/>
      <c r="Q20" s="347"/>
      <c r="R20" s="347"/>
      <c r="S20" s="347"/>
      <c r="T20" s="347"/>
      <c r="U20" s="347"/>
      <c r="V20" s="347"/>
      <c r="W20" s="347"/>
      <c r="X20" s="347"/>
      <c r="Y20" s="347"/>
      <c r="Z20" s="347"/>
      <c r="AA20" s="347"/>
      <c r="AB20" s="347"/>
      <c r="AC20" s="347"/>
      <c r="AD20" s="347"/>
      <c r="AE20" s="347"/>
      <c r="AF20" s="347"/>
      <c r="AG20" s="347"/>
      <c r="AH20" s="347"/>
      <c r="AI20" s="347"/>
      <c r="AJ20" s="347"/>
      <c r="AK20" s="347"/>
      <c r="AL20" s="347"/>
      <c r="AM20" s="347"/>
      <c r="AN20" s="347"/>
      <c r="AO20" s="347"/>
      <c r="AP20" s="347"/>
      <c r="AQ20" s="348"/>
      <c r="AR20" s="156">
        <f t="shared" si="1"/>
        <v>117780</v>
      </c>
      <c r="AS20" s="157">
        <f t="shared" si="2"/>
        <v>85364.817108689458</v>
      </c>
      <c r="AT20" s="157">
        <f t="shared" si="3"/>
        <v>85000</v>
      </c>
      <c r="AU20" s="157">
        <f t="shared" si="4"/>
        <v>97007.961080156863</v>
      </c>
      <c r="AV20" s="157">
        <f t="shared" si="5"/>
        <v>81611.329259034421</v>
      </c>
      <c r="AW20" s="157">
        <f t="shared" si="6"/>
        <v>42300</v>
      </c>
      <c r="AX20" s="158">
        <f t="shared" si="7"/>
        <v>258000</v>
      </c>
    </row>
    <row r="21" spans="2:50" ht="165" x14ac:dyDescent="0.3">
      <c r="B21" s="498">
        <f t="shared" si="8"/>
        <v>13</v>
      </c>
      <c r="C21" s="604"/>
      <c r="D21" s="420" t="s">
        <v>147</v>
      </c>
      <c r="E21" s="420" t="s">
        <v>148</v>
      </c>
      <c r="F21" s="438" t="s">
        <v>110</v>
      </c>
      <c r="G21" s="321">
        <v>5</v>
      </c>
      <c r="H21" s="487">
        <v>1</v>
      </c>
      <c r="I21" s="289">
        <f t="shared" si="0"/>
        <v>5</v>
      </c>
      <c r="J21" s="338">
        <v>163000</v>
      </c>
      <c r="K21" s="347">
        <v>126200</v>
      </c>
      <c r="L21" s="283">
        <v>125000</v>
      </c>
      <c r="M21" s="283">
        <v>126500</v>
      </c>
      <c r="N21" s="347">
        <v>510000</v>
      </c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  <c r="Z21" s="347"/>
      <c r="AA21" s="347"/>
      <c r="AB21" s="347"/>
      <c r="AC21" s="347"/>
      <c r="AD21" s="347"/>
      <c r="AE21" s="347"/>
      <c r="AF21" s="347"/>
      <c r="AG21" s="347"/>
      <c r="AH21" s="347"/>
      <c r="AI21" s="347"/>
      <c r="AJ21" s="347"/>
      <c r="AK21" s="347"/>
      <c r="AL21" s="347"/>
      <c r="AM21" s="347"/>
      <c r="AN21" s="347"/>
      <c r="AO21" s="347"/>
      <c r="AP21" s="347"/>
      <c r="AQ21" s="348"/>
      <c r="AR21" s="156">
        <f t="shared" si="1"/>
        <v>210140</v>
      </c>
      <c r="AS21" s="157">
        <f t="shared" si="2"/>
        <v>168395.80754876291</v>
      </c>
      <c r="AT21" s="157">
        <f t="shared" si="3"/>
        <v>126500</v>
      </c>
      <c r="AU21" s="157">
        <f t="shared" si="4"/>
        <v>175373.3244748681</v>
      </c>
      <c r="AV21" s="157">
        <f t="shared" si="5"/>
        <v>156617.94327703133</v>
      </c>
      <c r="AW21" s="157">
        <f t="shared" si="6"/>
        <v>125000</v>
      </c>
      <c r="AX21" s="158">
        <f t="shared" si="7"/>
        <v>510000</v>
      </c>
    </row>
    <row r="22" spans="2:50" ht="181.5" x14ac:dyDescent="0.3">
      <c r="B22" s="498">
        <f t="shared" si="8"/>
        <v>14</v>
      </c>
      <c r="C22" s="604"/>
      <c r="D22" s="420" t="s">
        <v>149</v>
      </c>
      <c r="E22" s="420" t="s">
        <v>150</v>
      </c>
      <c r="F22" s="438" t="s">
        <v>110</v>
      </c>
      <c r="G22" s="321">
        <v>5</v>
      </c>
      <c r="H22" s="487">
        <v>1</v>
      </c>
      <c r="I22" s="289">
        <f t="shared" si="0"/>
        <v>5</v>
      </c>
      <c r="J22" s="338">
        <v>780000</v>
      </c>
      <c r="K22" s="347">
        <v>1404000</v>
      </c>
      <c r="L22" s="283">
        <v>1130000</v>
      </c>
      <c r="M22" s="283">
        <v>832000</v>
      </c>
      <c r="N22" s="347">
        <v>4600000</v>
      </c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347"/>
      <c r="AC22" s="347"/>
      <c r="AD22" s="347"/>
      <c r="AE22" s="347"/>
      <c r="AF22" s="347"/>
      <c r="AG22" s="347"/>
      <c r="AH22" s="347"/>
      <c r="AI22" s="347"/>
      <c r="AJ22" s="347"/>
      <c r="AK22" s="347"/>
      <c r="AL22" s="347"/>
      <c r="AM22" s="347"/>
      <c r="AN22" s="347"/>
      <c r="AO22" s="347"/>
      <c r="AP22" s="347"/>
      <c r="AQ22" s="348"/>
      <c r="AR22" s="156">
        <f t="shared" si="1"/>
        <v>1749200</v>
      </c>
      <c r="AS22" s="157">
        <f t="shared" si="2"/>
        <v>1613244.9287073554</v>
      </c>
      <c r="AT22" s="157">
        <f t="shared" si="3"/>
        <v>1130000</v>
      </c>
      <c r="AU22" s="157">
        <f t="shared" si="4"/>
        <v>1364847.9204943215</v>
      </c>
      <c r="AV22" s="157">
        <f t="shared" si="5"/>
        <v>1163176.946056295</v>
      </c>
      <c r="AW22" s="157">
        <f t="shared" si="6"/>
        <v>780000</v>
      </c>
      <c r="AX22" s="158">
        <f t="shared" si="7"/>
        <v>4600000</v>
      </c>
    </row>
    <row r="23" spans="2:50" ht="198" x14ac:dyDescent="0.3">
      <c r="B23" s="498">
        <f t="shared" si="8"/>
        <v>15</v>
      </c>
      <c r="C23" s="604"/>
      <c r="D23" s="420" t="s">
        <v>151</v>
      </c>
      <c r="E23" s="420" t="s">
        <v>152</v>
      </c>
      <c r="F23" s="438" t="s">
        <v>110</v>
      </c>
      <c r="G23" s="321">
        <v>1</v>
      </c>
      <c r="H23" s="487">
        <v>1</v>
      </c>
      <c r="I23" s="289">
        <f t="shared" si="0"/>
        <v>1</v>
      </c>
      <c r="J23" s="338">
        <v>1130000</v>
      </c>
      <c r="K23" s="347">
        <v>1204000</v>
      </c>
      <c r="L23" s="283">
        <v>805000</v>
      </c>
      <c r="M23" s="283">
        <v>1027000</v>
      </c>
      <c r="N23" s="347">
        <v>5450000</v>
      </c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  <c r="Z23" s="347"/>
      <c r="AA23" s="347"/>
      <c r="AB23" s="347"/>
      <c r="AC23" s="347"/>
      <c r="AD23" s="347"/>
      <c r="AE23" s="347"/>
      <c r="AF23" s="347"/>
      <c r="AG23" s="347"/>
      <c r="AH23" s="347"/>
      <c r="AI23" s="347"/>
      <c r="AJ23" s="347"/>
      <c r="AK23" s="347"/>
      <c r="AL23" s="347"/>
      <c r="AM23" s="347"/>
      <c r="AN23" s="347"/>
      <c r="AO23" s="347"/>
      <c r="AP23" s="347"/>
      <c r="AQ23" s="348"/>
      <c r="AR23" s="156">
        <f t="shared" si="1"/>
        <v>1923200</v>
      </c>
      <c r="AS23" s="157">
        <f t="shared" si="2"/>
        <v>1977263.1843029901</v>
      </c>
      <c r="AT23" s="157">
        <f t="shared" si="3"/>
        <v>1130000</v>
      </c>
      <c r="AU23" s="157">
        <f t="shared" si="4"/>
        <v>1437121.7139341033</v>
      </c>
      <c r="AV23" s="157">
        <f t="shared" si="5"/>
        <v>1215080.8149166829</v>
      </c>
      <c r="AW23" s="157">
        <f t="shared" si="6"/>
        <v>805000</v>
      </c>
      <c r="AX23" s="158">
        <f t="shared" si="7"/>
        <v>5450000</v>
      </c>
    </row>
    <row r="24" spans="2:50" ht="165" x14ac:dyDescent="0.3">
      <c r="B24" s="498">
        <f t="shared" si="8"/>
        <v>16</v>
      </c>
      <c r="C24" s="604"/>
      <c r="D24" s="420" t="s">
        <v>153</v>
      </c>
      <c r="E24" s="420" t="s">
        <v>154</v>
      </c>
      <c r="F24" s="438" t="s">
        <v>110</v>
      </c>
      <c r="G24" s="321">
        <v>1</v>
      </c>
      <c r="H24" s="487">
        <v>1</v>
      </c>
      <c r="I24" s="289">
        <f t="shared" si="0"/>
        <v>1</v>
      </c>
      <c r="J24" s="338">
        <v>382000</v>
      </c>
      <c r="K24" s="347">
        <v>222500</v>
      </c>
      <c r="L24" s="283">
        <v>445000</v>
      </c>
      <c r="M24" s="283">
        <v>395500</v>
      </c>
      <c r="N24" s="347">
        <v>850000</v>
      </c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  <c r="AG24" s="347"/>
      <c r="AH24" s="347"/>
      <c r="AI24" s="347"/>
      <c r="AJ24" s="347"/>
      <c r="AK24" s="347"/>
      <c r="AL24" s="347"/>
      <c r="AM24" s="347"/>
      <c r="AN24" s="347"/>
      <c r="AO24" s="347"/>
      <c r="AP24" s="347"/>
      <c r="AQ24" s="348"/>
      <c r="AR24" s="156">
        <f t="shared" si="1"/>
        <v>459000</v>
      </c>
      <c r="AS24" s="157">
        <f t="shared" si="2"/>
        <v>233971.41919473841</v>
      </c>
      <c r="AT24" s="157">
        <f t="shared" si="3"/>
        <v>395500</v>
      </c>
      <c r="AU24" s="157">
        <f t="shared" si="4"/>
        <v>417699.31259631482</v>
      </c>
      <c r="AV24" s="157">
        <f t="shared" si="5"/>
        <v>382722.68330216507</v>
      </c>
      <c r="AW24" s="157">
        <f t="shared" si="6"/>
        <v>222500</v>
      </c>
      <c r="AX24" s="158">
        <f t="shared" si="7"/>
        <v>850000</v>
      </c>
    </row>
    <row r="25" spans="2:50" ht="148.5" x14ac:dyDescent="0.3">
      <c r="B25" s="498">
        <f t="shared" si="8"/>
        <v>17</v>
      </c>
      <c r="C25" s="604"/>
      <c r="D25" s="420" t="s">
        <v>155</v>
      </c>
      <c r="E25" s="420" t="s">
        <v>156</v>
      </c>
      <c r="F25" s="438" t="s">
        <v>110</v>
      </c>
      <c r="G25" s="321">
        <v>1</v>
      </c>
      <c r="H25" s="487">
        <v>1</v>
      </c>
      <c r="I25" s="289">
        <f t="shared" si="0"/>
        <v>1</v>
      </c>
      <c r="J25" s="338">
        <v>2915000</v>
      </c>
      <c r="K25" s="347">
        <v>3700000</v>
      </c>
      <c r="L25" s="283">
        <v>1345000</v>
      </c>
      <c r="M25" s="283">
        <v>1934000</v>
      </c>
      <c r="N25" s="347">
        <v>3200000</v>
      </c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  <c r="AG25" s="347"/>
      <c r="AH25" s="347"/>
      <c r="AI25" s="347"/>
      <c r="AJ25" s="347"/>
      <c r="AK25" s="347"/>
      <c r="AL25" s="347"/>
      <c r="AM25" s="347"/>
      <c r="AN25" s="347"/>
      <c r="AO25" s="347"/>
      <c r="AP25" s="347"/>
      <c r="AQ25" s="348"/>
      <c r="AR25" s="156">
        <f t="shared" si="1"/>
        <v>2618800</v>
      </c>
      <c r="AS25" s="157">
        <f t="shared" si="2"/>
        <v>959952.96759789228</v>
      </c>
      <c r="AT25" s="157">
        <f t="shared" si="3"/>
        <v>2915000</v>
      </c>
      <c r="AU25" s="157">
        <f t="shared" si="4"/>
        <v>2458293.8978305296</v>
      </c>
      <c r="AV25" s="157">
        <f t="shared" si="5"/>
        <v>2286884.1782979709</v>
      </c>
      <c r="AW25" s="157">
        <f t="shared" si="6"/>
        <v>1345000</v>
      </c>
      <c r="AX25" s="158">
        <f t="shared" si="7"/>
        <v>3700000</v>
      </c>
    </row>
    <row r="26" spans="2:50" ht="148.5" x14ac:dyDescent="0.3">
      <c r="B26" s="498">
        <f t="shared" si="8"/>
        <v>18</v>
      </c>
      <c r="C26" s="604"/>
      <c r="D26" s="420" t="s">
        <v>157</v>
      </c>
      <c r="E26" s="420" t="s">
        <v>158</v>
      </c>
      <c r="F26" s="438" t="s">
        <v>110</v>
      </c>
      <c r="G26" s="321">
        <v>2</v>
      </c>
      <c r="H26" s="487">
        <v>1</v>
      </c>
      <c r="I26" s="289">
        <f t="shared" si="0"/>
        <v>2</v>
      </c>
      <c r="J26" s="338">
        <v>365000</v>
      </c>
      <c r="K26" s="347">
        <v>207500</v>
      </c>
      <c r="L26" s="283">
        <v>110000</v>
      </c>
      <c r="M26" s="283">
        <v>148600</v>
      </c>
      <c r="N26" s="347">
        <v>708000</v>
      </c>
      <c r="O26" s="347"/>
      <c r="P26" s="347"/>
      <c r="Q26" s="347"/>
      <c r="R26" s="347"/>
      <c r="S26" s="347"/>
      <c r="T26" s="347"/>
      <c r="U26" s="347"/>
      <c r="V26" s="347"/>
      <c r="W26" s="347"/>
      <c r="X26" s="347"/>
      <c r="Y26" s="347"/>
      <c r="Z26" s="347"/>
      <c r="AA26" s="347"/>
      <c r="AB26" s="347"/>
      <c r="AC26" s="347"/>
      <c r="AD26" s="347"/>
      <c r="AE26" s="347"/>
      <c r="AF26" s="347"/>
      <c r="AG26" s="347"/>
      <c r="AH26" s="347"/>
      <c r="AI26" s="347"/>
      <c r="AJ26" s="347"/>
      <c r="AK26" s="347"/>
      <c r="AL26" s="347"/>
      <c r="AM26" s="347"/>
      <c r="AN26" s="347"/>
      <c r="AO26" s="347"/>
      <c r="AP26" s="347"/>
      <c r="AQ26" s="348"/>
      <c r="AR26" s="156">
        <f t="shared" si="1"/>
        <v>307820</v>
      </c>
      <c r="AS26" s="157">
        <f t="shared" si="2"/>
        <v>243906.46157902418</v>
      </c>
      <c r="AT26" s="157">
        <f t="shared" si="3"/>
        <v>207500</v>
      </c>
      <c r="AU26" s="157">
        <f t="shared" si="4"/>
        <v>244653.33687003335</v>
      </c>
      <c r="AV26" s="157">
        <f t="shared" si="5"/>
        <v>201679.45170177496</v>
      </c>
      <c r="AW26" s="157">
        <f t="shared" si="6"/>
        <v>110000</v>
      </c>
      <c r="AX26" s="158">
        <f t="shared" si="7"/>
        <v>708000</v>
      </c>
    </row>
    <row r="27" spans="2:50" ht="165" x14ac:dyDescent="0.3">
      <c r="B27" s="498">
        <f t="shared" si="8"/>
        <v>19</v>
      </c>
      <c r="C27" s="604"/>
      <c r="D27" s="420" t="s">
        <v>159</v>
      </c>
      <c r="E27" s="420" t="s">
        <v>160</v>
      </c>
      <c r="F27" s="438" t="s">
        <v>110</v>
      </c>
      <c r="G27" s="321">
        <v>2</v>
      </c>
      <c r="H27" s="487">
        <v>1</v>
      </c>
      <c r="I27" s="289">
        <f t="shared" si="0"/>
        <v>2</v>
      </c>
      <c r="J27" s="338">
        <v>381500</v>
      </c>
      <c r="K27" s="347">
        <v>215500</v>
      </c>
      <c r="L27" s="283">
        <v>125000</v>
      </c>
      <c r="M27" s="283">
        <v>157050</v>
      </c>
      <c r="N27" s="347">
        <v>716000</v>
      </c>
      <c r="O27" s="347"/>
      <c r="P27" s="347"/>
      <c r="Q27" s="347"/>
      <c r="R27" s="347"/>
      <c r="S27" s="347"/>
      <c r="T27" s="347"/>
      <c r="U27" s="347"/>
      <c r="V27" s="347"/>
      <c r="W27" s="347"/>
      <c r="X27" s="347"/>
      <c r="Y27" s="347"/>
      <c r="Z27" s="347"/>
      <c r="AA27" s="347"/>
      <c r="AB27" s="347"/>
      <c r="AC27" s="347"/>
      <c r="AD27" s="347"/>
      <c r="AE27" s="347"/>
      <c r="AF27" s="347"/>
      <c r="AG27" s="347"/>
      <c r="AH27" s="347"/>
      <c r="AI27" s="347"/>
      <c r="AJ27" s="347"/>
      <c r="AK27" s="347"/>
      <c r="AL27" s="347"/>
      <c r="AM27" s="347"/>
      <c r="AN27" s="347"/>
      <c r="AO27" s="347"/>
      <c r="AP27" s="347"/>
      <c r="AQ27" s="348"/>
      <c r="AR27" s="156">
        <f t="shared" si="1"/>
        <v>319010</v>
      </c>
      <c r="AS27" s="157">
        <f t="shared" si="2"/>
        <v>242946.13703452871</v>
      </c>
      <c r="AT27" s="157">
        <f t="shared" si="3"/>
        <v>215500</v>
      </c>
      <c r="AU27" s="157">
        <f t="shared" si="4"/>
        <v>258559.53530874586</v>
      </c>
      <c r="AV27" s="157">
        <f t="shared" si="5"/>
        <v>217149.13424270047</v>
      </c>
      <c r="AW27" s="157">
        <f t="shared" si="6"/>
        <v>125000</v>
      </c>
      <c r="AX27" s="158">
        <f t="shared" si="7"/>
        <v>716000</v>
      </c>
    </row>
    <row r="28" spans="2:50" ht="132.75" thickBot="1" x14ac:dyDescent="0.35">
      <c r="B28" s="499">
        <f t="shared" si="8"/>
        <v>20</v>
      </c>
      <c r="C28" s="605"/>
      <c r="D28" s="493" t="s">
        <v>161</v>
      </c>
      <c r="E28" s="493" t="s">
        <v>162</v>
      </c>
      <c r="F28" s="494" t="s">
        <v>110</v>
      </c>
      <c r="G28" s="495">
        <v>10</v>
      </c>
      <c r="H28" s="487">
        <v>1</v>
      </c>
      <c r="I28" s="290">
        <f t="shared" si="0"/>
        <v>10</v>
      </c>
      <c r="J28" s="338">
        <v>64000</v>
      </c>
      <c r="K28" s="347">
        <v>51000</v>
      </c>
      <c r="L28" s="283">
        <v>60000</v>
      </c>
      <c r="M28" s="283">
        <v>118000</v>
      </c>
      <c r="N28" s="347">
        <v>780000</v>
      </c>
      <c r="O28" s="347"/>
      <c r="P28" s="347"/>
      <c r="Q28" s="347"/>
      <c r="R28" s="347"/>
      <c r="S28" s="347"/>
      <c r="T28" s="347"/>
      <c r="U28" s="347"/>
      <c r="V28" s="347"/>
      <c r="W28" s="347"/>
      <c r="X28" s="347"/>
      <c r="Y28" s="347"/>
      <c r="Z28" s="347"/>
      <c r="AA28" s="347"/>
      <c r="AB28" s="347"/>
      <c r="AC28" s="347"/>
      <c r="AD28" s="347"/>
      <c r="AE28" s="347"/>
      <c r="AF28" s="347"/>
      <c r="AG28" s="347"/>
      <c r="AH28" s="347"/>
      <c r="AI28" s="347"/>
      <c r="AJ28" s="347"/>
      <c r="AK28" s="347"/>
      <c r="AL28" s="347"/>
      <c r="AM28" s="347"/>
      <c r="AN28" s="347"/>
      <c r="AO28" s="347"/>
      <c r="AP28" s="347"/>
      <c r="AQ28" s="348"/>
      <c r="AR28" s="159">
        <f t="shared" si="1"/>
        <v>214600</v>
      </c>
      <c r="AS28" s="160">
        <f t="shared" si="2"/>
        <v>317157.37418511964</v>
      </c>
      <c r="AT28" s="160">
        <f t="shared" si="3"/>
        <v>64000</v>
      </c>
      <c r="AU28" s="160">
        <f t="shared" si="4"/>
        <v>112505.97872910503</v>
      </c>
      <c r="AV28" s="160">
        <f t="shared" si="5"/>
        <v>81094.927679886809</v>
      </c>
      <c r="AW28" s="160">
        <f t="shared" si="6"/>
        <v>51000</v>
      </c>
      <c r="AX28" s="161">
        <f t="shared" si="7"/>
        <v>780000</v>
      </c>
    </row>
    <row r="29" spans="2:50" hidden="1" x14ac:dyDescent="0.3">
      <c r="B29" s="497">
        <f t="shared" si="8"/>
        <v>21</v>
      </c>
      <c r="C29" s="488"/>
      <c r="D29" s="489"/>
      <c r="E29" s="490"/>
      <c r="F29" s="491"/>
      <c r="G29" s="492"/>
      <c r="H29" s="336">
        <v>1</v>
      </c>
      <c r="I29" s="496" t="str">
        <f t="shared" si="0"/>
        <v/>
      </c>
      <c r="J29" s="338"/>
      <c r="K29" s="347"/>
      <c r="L29" s="283"/>
      <c r="M29" s="283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347"/>
      <c r="AE29" s="347"/>
      <c r="AF29" s="347"/>
      <c r="AG29" s="347"/>
      <c r="AH29" s="347"/>
      <c r="AI29" s="347"/>
      <c r="AJ29" s="347"/>
      <c r="AK29" s="347"/>
      <c r="AL29" s="347"/>
      <c r="AM29" s="347"/>
      <c r="AN29" s="347"/>
      <c r="AO29" s="347"/>
      <c r="AP29" s="347"/>
      <c r="AQ29" s="348"/>
      <c r="AR29" s="439" t="str">
        <f t="shared" ref="AR29:AR73" si="9">IF(C29="","",AVERAGE(J29:AQ29))</f>
        <v/>
      </c>
      <c r="AS29" s="440" t="str">
        <f t="shared" ref="AS29:AS73" si="10">IF(C29="","",STDEVA(J29:AQ29))</f>
        <v/>
      </c>
      <c r="AT29" s="440" t="str">
        <f t="shared" ref="AT29:AT73" si="11">IF(C29="","",MEDIAN(J29:AQ29))</f>
        <v/>
      </c>
      <c r="AU29" s="440" t="str">
        <f t="shared" ref="AU29:AU73" si="12">IF(C29="","",GEOMEAN(J29:AQ29))</f>
        <v/>
      </c>
      <c r="AV29" s="440" t="str">
        <f t="shared" ref="AV29:AV73" si="13">IF(C29="","",HARMEAN(J29:AQ29))</f>
        <v/>
      </c>
      <c r="AW29" s="440" t="str">
        <f t="shared" ref="AW29:AW73" si="14">IF(C29="","",MIN(J29:AQ29))</f>
        <v/>
      </c>
      <c r="AX29" s="441" t="str">
        <f t="shared" ref="AX29:AX73" si="15">IF(C29="","",MAX(J29:AQ29))</f>
        <v/>
      </c>
    </row>
    <row r="30" spans="2:50" hidden="1" x14ac:dyDescent="0.3">
      <c r="B30" s="325">
        <f t="shared" si="8"/>
        <v>22</v>
      </c>
      <c r="C30" s="322"/>
      <c r="D30" s="247"/>
      <c r="E30" s="318"/>
      <c r="F30" s="438"/>
      <c r="G30" s="321"/>
      <c r="H30" s="336">
        <v>1</v>
      </c>
      <c r="I30" s="289" t="str">
        <f t="shared" si="0"/>
        <v/>
      </c>
      <c r="J30" s="338"/>
      <c r="K30" s="347"/>
      <c r="L30" s="283"/>
      <c r="M30" s="283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7"/>
      <c r="AO30" s="347"/>
      <c r="AP30" s="347"/>
      <c r="AQ30" s="348"/>
      <c r="AR30" s="156" t="str">
        <f t="shared" si="9"/>
        <v/>
      </c>
      <c r="AS30" s="157" t="str">
        <f t="shared" si="10"/>
        <v/>
      </c>
      <c r="AT30" s="157" t="str">
        <f t="shared" si="11"/>
        <v/>
      </c>
      <c r="AU30" s="157" t="str">
        <f t="shared" si="12"/>
        <v/>
      </c>
      <c r="AV30" s="157" t="str">
        <f t="shared" si="13"/>
        <v/>
      </c>
      <c r="AW30" s="157" t="str">
        <f t="shared" si="14"/>
        <v/>
      </c>
      <c r="AX30" s="158" t="str">
        <f t="shared" si="15"/>
        <v/>
      </c>
    </row>
    <row r="31" spans="2:50" hidden="1" x14ac:dyDescent="0.3">
      <c r="B31" s="325">
        <f t="shared" si="8"/>
        <v>23</v>
      </c>
      <c r="C31" s="322"/>
      <c r="D31" s="247"/>
      <c r="E31" s="318"/>
      <c r="F31" s="438"/>
      <c r="G31" s="321"/>
      <c r="H31" s="336">
        <v>1</v>
      </c>
      <c r="I31" s="289" t="str">
        <f t="shared" si="0"/>
        <v/>
      </c>
      <c r="J31" s="338"/>
      <c r="K31" s="347"/>
      <c r="L31" s="283"/>
      <c r="M31" s="283"/>
      <c r="N31" s="347"/>
      <c r="O31" s="347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7"/>
      <c r="AO31" s="347"/>
      <c r="AP31" s="347"/>
      <c r="AQ31" s="348"/>
      <c r="AR31" s="156" t="str">
        <f t="shared" si="9"/>
        <v/>
      </c>
      <c r="AS31" s="157" t="str">
        <f t="shared" si="10"/>
        <v/>
      </c>
      <c r="AT31" s="157" t="str">
        <f t="shared" si="11"/>
        <v/>
      </c>
      <c r="AU31" s="157" t="str">
        <f t="shared" si="12"/>
        <v/>
      </c>
      <c r="AV31" s="157" t="str">
        <f t="shared" si="13"/>
        <v/>
      </c>
      <c r="AW31" s="157" t="str">
        <f t="shared" si="14"/>
        <v/>
      </c>
      <c r="AX31" s="158" t="str">
        <f t="shared" si="15"/>
        <v/>
      </c>
    </row>
    <row r="32" spans="2:50" hidden="1" x14ac:dyDescent="0.3">
      <c r="B32" s="325">
        <f t="shared" si="8"/>
        <v>24</v>
      </c>
      <c r="C32" s="322"/>
      <c r="D32" s="247"/>
      <c r="E32" s="318"/>
      <c r="F32" s="438"/>
      <c r="G32" s="321"/>
      <c r="H32" s="336">
        <v>1</v>
      </c>
      <c r="I32" s="289" t="str">
        <f t="shared" si="0"/>
        <v/>
      </c>
      <c r="J32" s="338"/>
      <c r="K32" s="347"/>
      <c r="L32" s="283"/>
      <c r="M32" s="283"/>
      <c r="N32" s="347"/>
      <c r="O32" s="347"/>
      <c r="P32" s="347"/>
      <c r="Q32" s="347"/>
      <c r="R32" s="347"/>
      <c r="S32" s="347"/>
      <c r="T32" s="347"/>
      <c r="U32" s="347"/>
      <c r="V32" s="347"/>
      <c r="W32" s="347"/>
      <c r="X32" s="347"/>
      <c r="Y32" s="347"/>
      <c r="Z32" s="347"/>
      <c r="AA32" s="347"/>
      <c r="AB32" s="347"/>
      <c r="AC32" s="347"/>
      <c r="AD32" s="347"/>
      <c r="AE32" s="347"/>
      <c r="AF32" s="347"/>
      <c r="AG32" s="347"/>
      <c r="AH32" s="347"/>
      <c r="AI32" s="347"/>
      <c r="AJ32" s="347"/>
      <c r="AK32" s="347"/>
      <c r="AL32" s="347"/>
      <c r="AM32" s="347"/>
      <c r="AN32" s="347"/>
      <c r="AO32" s="347"/>
      <c r="AP32" s="347"/>
      <c r="AQ32" s="348"/>
      <c r="AR32" s="156" t="str">
        <f t="shared" si="9"/>
        <v/>
      </c>
      <c r="AS32" s="157" t="str">
        <f t="shared" si="10"/>
        <v/>
      </c>
      <c r="AT32" s="157" t="str">
        <f t="shared" si="11"/>
        <v/>
      </c>
      <c r="AU32" s="157" t="str">
        <f t="shared" si="12"/>
        <v/>
      </c>
      <c r="AV32" s="157" t="str">
        <f t="shared" si="13"/>
        <v/>
      </c>
      <c r="AW32" s="157" t="str">
        <f t="shared" si="14"/>
        <v/>
      </c>
      <c r="AX32" s="158" t="str">
        <f t="shared" si="15"/>
        <v/>
      </c>
    </row>
    <row r="33" spans="2:50" hidden="1" x14ac:dyDescent="0.3">
      <c r="B33" s="325">
        <f t="shared" si="8"/>
        <v>25</v>
      </c>
      <c r="C33" s="322"/>
      <c r="D33" s="247"/>
      <c r="E33" s="318"/>
      <c r="F33" s="438"/>
      <c r="G33" s="321"/>
      <c r="H33" s="336">
        <v>1</v>
      </c>
      <c r="I33" s="289" t="str">
        <f t="shared" si="0"/>
        <v/>
      </c>
      <c r="J33" s="338"/>
      <c r="K33" s="347"/>
      <c r="L33" s="283"/>
      <c r="M33" s="283"/>
      <c r="N33" s="347"/>
      <c r="O33" s="347"/>
      <c r="P33" s="347"/>
      <c r="Q33" s="347"/>
      <c r="R33" s="347"/>
      <c r="S33" s="347"/>
      <c r="T33" s="347"/>
      <c r="U33" s="347"/>
      <c r="V33" s="347"/>
      <c r="W33" s="347"/>
      <c r="X33" s="347"/>
      <c r="Y33" s="347"/>
      <c r="Z33" s="347"/>
      <c r="AA33" s="347"/>
      <c r="AB33" s="347"/>
      <c r="AC33" s="347"/>
      <c r="AD33" s="347"/>
      <c r="AE33" s="347"/>
      <c r="AF33" s="347"/>
      <c r="AG33" s="347"/>
      <c r="AH33" s="347"/>
      <c r="AI33" s="347"/>
      <c r="AJ33" s="347"/>
      <c r="AK33" s="347"/>
      <c r="AL33" s="347"/>
      <c r="AM33" s="347"/>
      <c r="AN33" s="347"/>
      <c r="AO33" s="347"/>
      <c r="AP33" s="347"/>
      <c r="AQ33" s="348"/>
      <c r="AR33" s="156" t="str">
        <f t="shared" si="9"/>
        <v/>
      </c>
      <c r="AS33" s="157" t="str">
        <f t="shared" si="10"/>
        <v/>
      </c>
      <c r="AT33" s="157" t="str">
        <f t="shared" si="11"/>
        <v/>
      </c>
      <c r="AU33" s="157" t="str">
        <f t="shared" si="12"/>
        <v/>
      </c>
      <c r="AV33" s="157" t="str">
        <f t="shared" si="13"/>
        <v/>
      </c>
      <c r="AW33" s="157" t="str">
        <f t="shared" si="14"/>
        <v/>
      </c>
      <c r="AX33" s="158" t="str">
        <f t="shared" si="15"/>
        <v/>
      </c>
    </row>
    <row r="34" spans="2:50" hidden="1" x14ac:dyDescent="0.3">
      <c r="B34" s="325">
        <f t="shared" si="8"/>
        <v>26</v>
      </c>
      <c r="C34" s="322"/>
      <c r="D34" s="247"/>
      <c r="E34" s="318"/>
      <c r="F34" s="438"/>
      <c r="G34" s="321"/>
      <c r="H34" s="336">
        <v>1</v>
      </c>
      <c r="I34" s="289" t="str">
        <f t="shared" si="0"/>
        <v/>
      </c>
      <c r="J34" s="338"/>
      <c r="K34" s="347"/>
      <c r="L34" s="283"/>
      <c r="M34" s="283"/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347"/>
      <c r="AE34" s="347"/>
      <c r="AF34" s="347"/>
      <c r="AG34" s="347"/>
      <c r="AH34" s="347"/>
      <c r="AI34" s="347"/>
      <c r="AJ34" s="347"/>
      <c r="AK34" s="347"/>
      <c r="AL34" s="347"/>
      <c r="AM34" s="347"/>
      <c r="AN34" s="347"/>
      <c r="AO34" s="347"/>
      <c r="AP34" s="347"/>
      <c r="AQ34" s="348"/>
      <c r="AR34" s="156" t="str">
        <f t="shared" si="9"/>
        <v/>
      </c>
      <c r="AS34" s="157" t="str">
        <f t="shared" si="10"/>
        <v/>
      </c>
      <c r="AT34" s="157" t="str">
        <f t="shared" si="11"/>
        <v/>
      </c>
      <c r="AU34" s="157" t="str">
        <f t="shared" si="12"/>
        <v/>
      </c>
      <c r="AV34" s="157" t="str">
        <f t="shared" si="13"/>
        <v/>
      </c>
      <c r="AW34" s="157" t="str">
        <f t="shared" si="14"/>
        <v/>
      </c>
      <c r="AX34" s="158" t="str">
        <f t="shared" si="15"/>
        <v/>
      </c>
    </row>
    <row r="35" spans="2:50" hidden="1" x14ac:dyDescent="0.3">
      <c r="B35" s="325">
        <f t="shared" si="8"/>
        <v>27</v>
      </c>
      <c r="C35" s="322"/>
      <c r="D35" s="247"/>
      <c r="E35" s="248"/>
      <c r="F35" s="334"/>
      <c r="G35" s="326"/>
      <c r="H35" s="336">
        <v>1</v>
      </c>
      <c r="I35" s="289" t="str">
        <f t="shared" si="0"/>
        <v/>
      </c>
      <c r="J35" s="338"/>
      <c r="K35" s="347"/>
      <c r="L35" s="283"/>
      <c r="M35" s="283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7"/>
      <c r="AE35" s="347"/>
      <c r="AF35" s="347"/>
      <c r="AG35" s="347"/>
      <c r="AH35" s="347"/>
      <c r="AI35" s="347"/>
      <c r="AJ35" s="347"/>
      <c r="AK35" s="347"/>
      <c r="AL35" s="347"/>
      <c r="AM35" s="347"/>
      <c r="AN35" s="347"/>
      <c r="AO35" s="347"/>
      <c r="AP35" s="347"/>
      <c r="AQ35" s="348"/>
      <c r="AR35" s="156" t="str">
        <f t="shared" si="9"/>
        <v/>
      </c>
      <c r="AS35" s="157" t="str">
        <f t="shared" si="10"/>
        <v/>
      </c>
      <c r="AT35" s="157" t="str">
        <f t="shared" si="11"/>
        <v/>
      </c>
      <c r="AU35" s="157" t="str">
        <f t="shared" si="12"/>
        <v/>
      </c>
      <c r="AV35" s="157" t="str">
        <f t="shared" si="13"/>
        <v/>
      </c>
      <c r="AW35" s="157" t="str">
        <f t="shared" si="14"/>
        <v/>
      </c>
      <c r="AX35" s="158" t="str">
        <f t="shared" si="15"/>
        <v/>
      </c>
    </row>
    <row r="36" spans="2:50" hidden="1" x14ac:dyDescent="0.3">
      <c r="B36" s="325">
        <f t="shared" ref="B36:B74" si="16">+B35+1</f>
        <v>28</v>
      </c>
      <c r="C36" s="322"/>
      <c r="D36" s="248"/>
      <c r="E36" s="248"/>
      <c r="F36" s="334"/>
      <c r="G36" s="326"/>
      <c r="H36" s="336">
        <v>1</v>
      </c>
      <c r="I36" s="289" t="str">
        <f t="shared" si="0"/>
        <v/>
      </c>
      <c r="J36" s="338"/>
      <c r="K36" s="347"/>
      <c r="L36" s="283"/>
      <c r="M36" s="283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347"/>
      <c r="AE36" s="347"/>
      <c r="AF36" s="347"/>
      <c r="AG36" s="347"/>
      <c r="AH36" s="347"/>
      <c r="AI36" s="347"/>
      <c r="AJ36" s="347"/>
      <c r="AK36" s="347"/>
      <c r="AL36" s="347"/>
      <c r="AM36" s="347"/>
      <c r="AN36" s="347"/>
      <c r="AO36" s="347"/>
      <c r="AP36" s="347"/>
      <c r="AQ36" s="348"/>
      <c r="AR36" s="156" t="str">
        <f t="shared" si="9"/>
        <v/>
      </c>
      <c r="AS36" s="157" t="str">
        <f t="shared" si="10"/>
        <v/>
      </c>
      <c r="AT36" s="157" t="str">
        <f t="shared" si="11"/>
        <v/>
      </c>
      <c r="AU36" s="157" t="str">
        <f t="shared" si="12"/>
        <v/>
      </c>
      <c r="AV36" s="157" t="str">
        <f t="shared" si="13"/>
        <v/>
      </c>
      <c r="AW36" s="157" t="str">
        <f t="shared" si="14"/>
        <v/>
      </c>
      <c r="AX36" s="158" t="str">
        <f t="shared" si="15"/>
        <v/>
      </c>
    </row>
    <row r="37" spans="2:50" hidden="1" x14ac:dyDescent="0.3">
      <c r="B37" s="325">
        <f t="shared" si="16"/>
        <v>29</v>
      </c>
      <c r="C37" s="322"/>
      <c r="D37" s="248"/>
      <c r="E37" s="248"/>
      <c r="F37" s="334"/>
      <c r="G37" s="326"/>
      <c r="H37" s="336">
        <v>1</v>
      </c>
      <c r="I37" s="289" t="str">
        <f t="shared" si="0"/>
        <v/>
      </c>
      <c r="J37" s="338"/>
      <c r="K37" s="347"/>
      <c r="L37" s="283"/>
      <c r="M37" s="283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  <c r="AE37" s="347"/>
      <c r="AF37" s="347"/>
      <c r="AG37" s="347"/>
      <c r="AH37" s="347"/>
      <c r="AI37" s="347"/>
      <c r="AJ37" s="347"/>
      <c r="AK37" s="347"/>
      <c r="AL37" s="347"/>
      <c r="AM37" s="347"/>
      <c r="AN37" s="347"/>
      <c r="AO37" s="347"/>
      <c r="AP37" s="347"/>
      <c r="AQ37" s="348"/>
      <c r="AR37" s="156" t="str">
        <f t="shared" si="9"/>
        <v/>
      </c>
      <c r="AS37" s="157" t="str">
        <f t="shared" si="10"/>
        <v/>
      </c>
      <c r="AT37" s="157" t="str">
        <f t="shared" si="11"/>
        <v/>
      </c>
      <c r="AU37" s="157" t="str">
        <f t="shared" si="12"/>
        <v/>
      </c>
      <c r="AV37" s="157" t="str">
        <f t="shared" si="13"/>
        <v/>
      </c>
      <c r="AW37" s="157" t="str">
        <f t="shared" si="14"/>
        <v/>
      </c>
      <c r="AX37" s="158" t="str">
        <f t="shared" si="15"/>
        <v/>
      </c>
    </row>
    <row r="38" spans="2:50" hidden="1" x14ac:dyDescent="0.3">
      <c r="B38" s="325">
        <f t="shared" si="16"/>
        <v>30</v>
      </c>
      <c r="C38" s="322"/>
      <c r="D38" s="248"/>
      <c r="E38" s="248"/>
      <c r="F38" s="334"/>
      <c r="G38" s="326"/>
      <c r="H38" s="336">
        <v>1</v>
      </c>
      <c r="I38" s="289" t="str">
        <f t="shared" si="0"/>
        <v/>
      </c>
      <c r="J38" s="338"/>
      <c r="K38" s="347"/>
      <c r="L38" s="283"/>
      <c r="M38" s="283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7"/>
      <c r="AE38" s="347"/>
      <c r="AF38" s="347"/>
      <c r="AG38" s="347"/>
      <c r="AH38" s="347"/>
      <c r="AI38" s="347"/>
      <c r="AJ38" s="347"/>
      <c r="AK38" s="347"/>
      <c r="AL38" s="347"/>
      <c r="AM38" s="347"/>
      <c r="AN38" s="347"/>
      <c r="AO38" s="347"/>
      <c r="AP38" s="347"/>
      <c r="AQ38" s="348"/>
      <c r="AR38" s="156" t="str">
        <f t="shared" si="9"/>
        <v/>
      </c>
      <c r="AS38" s="157" t="str">
        <f t="shared" si="10"/>
        <v/>
      </c>
      <c r="AT38" s="157" t="str">
        <f t="shared" si="11"/>
        <v/>
      </c>
      <c r="AU38" s="157" t="str">
        <f t="shared" si="12"/>
        <v/>
      </c>
      <c r="AV38" s="157" t="str">
        <f t="shared" si="13"/>
        <v/>
      </c>
      <c r="AW38" s="157" t="str">
        <f t="shared" si="14"/>
        <v/>
      </c>
      <c r="AX38" s="158" t="str">
        <f t="shared" si="15"/>
        <v/>
      </c>
    </row>
    <row r="39" spans="2:50" hidden="1" x14ac:dyDescent="0.3">
      <c r="B39" s="325">
        <f t="shared" si="16"/>
        <v>31</v>
      </c>
      <c r="C39" s="322"/>
      <c r="D39" s="248"/>
      <c r="E39" s="248"/>
      <c r="F39" s="334"/>
      <c r="G39" s="326"/>
      <c r="H39" s="336">
        <v>1</v>
      </c>
      <c r="I39" s="289" t="str">
        <f t="shared" si="0"/>
        <v/>
      </c>
      <c r="J39" s="338"/>
      <c r="K39" s="347"/>
      <c r="L39" s="283"/>
      <c r="M39" s="283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  <c r="AE39" s="347"/>
      <c r="AF39" s="347"/>
      <c r="AG39" s="347"/>
      <c r="AH39" s="347"/>
      <c r="AI39" s="347"/>
      <c r="AJ39" s="347"/>
      <c r="AK39" s="347"/>
      <c r="AL39" s="347"/>
      <c r="AM39" s="347"/>
      <c r="AN39" s="347"/>
      <c r="AO39" s="347"/>
      <c r="AP39" s="347"/>
      <c r="AQ39" s="348"/>
      <c r="AR39" s="156" t="str">
        <f t="shared" si="9"/>
        <v/>
      </c>
      <c r="AS39" s="157" t="str">
        <f t="shared" si="10"/>
        <v/>
      </c>
      <c r="AT39" s="157" t="str">
        <f t="shared" si="11"/>
        <v/>
      </c>
      <c r="AU39" s="157" t="str">
        <f t="shared" si="12"/>
        <v/>
      </c>
      <c r="AV39" s="157" t="str">
        <f t="shared" si="13"/>
        <v/>
      </c>
      <c r="AW39" s="157" t="str">
        <f t="shared" si="14"/>
        <v/>
      </c>
      <c r="AX39" s="158" t="str">
        <f t="shared" si="15"/>
        <v/>
      </c>
    </row>
    <row r="40" spans="2:50" hidden="1" x14ac:dyDescent="0.3">
      <c r="B40" s="325">
        <f t="shared" si="16"/>
        <v>32</v>
      </c>
      <c r="C40" s="322"/>
      <c r="D40" s="248"/>
      <c r="E40" s="248"/>
      <c r="F40" s="334"/>
      <c r="G40" s="326"/>
      <c r="H40" s="336">
        <v>1</v>
      </c>
      <c r="I40" s="289" t="str">
        <f t="shared" si="0"/>
        <v/>
      </c>
      <c r="J40" s="338"/>
      <c r="K40" s="347"/>
      <c r="L40" s="283"/>
      <c r="M40" s="283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7"/>
      <c r="AE40" s="347"/>
      <c r="AF40" s="347"/>
      <c r="AG40" s="347"/>
      <c r="AH40" s="347"/>
      <c r="AI40" s="347"/>
      <c r="AJ40" s="347"/>
      <c r="AK40" s="347"/>
      <c r="AL40" s="347"/>
      <c r="AM40" s="347"/>
      <c r="AN40" s="347"/>
      <c r="AO40" s="347"/>
      <c r="AP40" s="347"/>
      <c r="AQ40" s="348"/>
      <c r="AR40" s="156" t="str">
        <f t="shared" si="9"/>
        <v/>
      </c>
      <c r="AS40" s="157" t="str">
        <f t="shared" si="10"/>
        <v/>
      </c>
      <c r="AT40" s="157" t="str">
        <f t="shared" si="11"/>
        <v/>
      </c>
      <c r="AU40" s="157" t="str">
        <f t="shared" si="12"/>
        <v/>
      </c>
      <c r="AV40" s="157" t="str">
        <f t="shared" si="13"/>
        <v/>
      </c>
      <c r="AW40" s="157" t="str">
        <f t="shared" si="14"/>
        <v/>
      </c>
      <c r="AX40" s="158" t="str">
        <f t="shared" si="15"/>
        <v/>
      </c>
    </row>
    <row r="41" spans="2:50" hidden="1" x14ac:dyDescent="0.3">
      <c r="B41" s="325">
        <f t="shared" si="16"/>
        <v>33</v>
      </c>
      <c r="C41" s="323"/>
      <c r="D41" s="248"/>
      <c r="E41" s="248"/>
      <c r="F41" s="334"/>
      <c r="G41" s="326"/>
      <c r="H41" s="336">
        <v>1</v>
      </c>
      <c r="I41" s="289" t="str">
        <f t="shared" si="0"/>
        <v/>
      </c>
      <c r="J41" s="338"/>
      <c r="K41" s="347"/>
      <c r="L41" s="283"/>
      <c r="M41" s="283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  <c r="AG41" s="347"/>
      <c r="AH41" s="347"/>
      <c r="AI41" s="347"/>
      <c r="AJ41" s="347"/>
      <c r="AK41" s="347"/>
      <c r="AL41" s="347"/>
      <c r="AM41" s="347"/>
      <c r="AN41" s="347"/>
      <c r="AO41" s="347"/>
      <c r="AP41" s="347"/>
      <c r="AQ41" s="348"/>
      <c r="AR41" s="156" t="str">
        <f t="shared" si="9"/>
        <v/>
      </c>
      <c r="AS41" s="157" t="str">
        <f t="shared" si="10"/>
        <v/>
      </c>
      <c r="AT41" s="157" t="str">
        <f t="shared" si="11"/>
        <v/>
      </c>
      <c r="AU41" s="157" t="str">
        <f t="shared" si="12"/>
        <v/>
      </c>
      <c r="AV41" s="157" t="str">
        <f t="shared" si="13"/>
        <v/>
      </c>
      <c r="AW41" s="157" t="str">
        <f t="shared" si="14"/>
        <v/>
      </c>
      <c r="AX41" s="158" t="str">
        <f t="shared" si="15"/>
        <v/>
      </c>
    </row>
    <row r="42" spans="2:50" hidden="1" x14ac:dyDescent="0.3">
      <c r="B42" s="325">
        <f t="shared" si="16"/>
        <v>34</v>
      </c>
      <c r="C42" s="323"/>
      <c r="D42" s="247"/>
      <c r="E42" s="248"/>
      <c r="F42" s="334"/>
      <c r="G42" s="326"/>
      <c r="H42" s="336">
        <v>1</v>
      </c>
      <c r="I42" s="289" t="str">
        <f t="shared" si="0"/>
        <v/>
      </c>
      <c r="J42" s="338"/>
      <c r="K42" s="347"/>
      <c r="L42" s="283"/>
      <c r="M42" s="283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  <c r="AE42" s="347"/>
      <c r="AF42" s="347"/>
      <c r="AG42" s="347"/>
      <c r="AH42" s="347"/>
      <c r="AI42" s="347"/>
      <c r="AJ42" s="347"/>
      <c r="AK42" s="347"/>
      <c r="AL42" s="347"/>
      <c r="AM42" s="347"/>
      <c r="AN42" s="347"/>
      <c r="AO42" s="347"/>
      <c r="AP42" s="347"/>
      <c r="AQ42" s="348"/>
      <c r="AR42" s="156" t="str">
        <f t="shared" si="9"/>
        <v/>
      </c>
      <c r="AS42" s="157" t="str">
        <f t="shared" si="10"/>
        <v/>
      </c>
      <c r="AT42" s="157" t="str">
        <f t="shared" si="11"/>
        <v/>
      </c>
      <c r="AU42" s="157" t="str">
        <f t="shared" si="12"/>
        <v/>
      </c>
      <c r="AV42" s="157" t="str">
        <f t="shared" si="13"/>
        <v/>
      </c>
      <c r="AW42" s="157" t="str">
        <f t="shared" si="14"/>
        <v/>
      </c>
      <c r="AX42" s="158" t="str">
        <f t="shared" si="15"/>
        <v/>
      </c>
    </row>
    <row r="43" spans="2:50" hidden="1" x14ac:dyDescent="0.3">
      <c r="B43" s="325">
        <f t="shared" si="16"/>
        <v>35</v>
      </c>
      <c r="C43" s="323"/>
      <c r="D43" s="247"/>
      <c r="E43" s="248"/>
      <c r="F43" s="334"/>
      <c r="G43" s="326"/>
      <c r="H43" s="336">
        <v>1</v>
      </c>
      <c r="I43" s="289" t="str">
        <f t="shared" si="0"/>
        <v/>
      </c>
      <c r="J43" s="338"/>
      <c r="K43" s="347"/>
      <c r="L43" s="283"/>
      <c r="M43" s="283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7"/>
      <c r="AE43" s="347"/>
      <c r="AF43" s="347"/>
      <c r="AG43" s="347"/>
      <c r="AH43" s="347"/>
      <c r="AI43" s="347"/>
      <c r="AJ43" s="347"/>
      <c r="AK43" s="347"/>
      <c r="AL43" s="347"/>
      <c r="AM43" s="347"/>
      <c r="AN43" s="347"/>
      <c r="AO43" s="347"/>
      <c r="AP43" s="347"/>
      <c r="AQ43" s="348"/>
      <c r="AR43" s="156" t="str">
        <f t="shared" si="9"/>
        <v/>
      </c>
      <c r="AS43" s="157" t="str">
        <f t="shared" si="10"/>
        <v/>
      </c>
      <c r="AT43" s="157" t="str">
        <f t="shared" si="11"/>
        <v/>
      </c>
      <c r="AU43" s="157" t="str">
        <f t="shared" si="12"/>
        <v/>
      </c>
      <c r="AV43" s="157" t="str">
        <f t="shared" si="13"/>
        <v/>
      </c>
      <c r="AW43" s="157" t="str">
        <f t="shared" si="14"/>
        <v/>
      </c>
      <c r="AX43" s="158" t="str">
        <f t="shared" si="15"/>
        <v/>
      </c>
    </row>
    <row r="44" spans="2:50" hidden="1" x14ac:dyDescent="0.3">
      <c r="B44" s="325">
        <f t="shared" si="16"/>
        <v>36</v>
      </c>
      <c r="C44" s="323"/>
      <c r="D44" s="247"/>
      <c r="E44" s="250"/>
      <c r="F44" s="334"/>
      <c r="G44" s="326"/>
      <c r="H44" s="336">
        <v>1</v>
      </c>
      <c r="I44" s="289" t="str">
        <f t="shared" si="0"/>
        <v/>
      </c>
      <c r="J44" s="338"/>
      <c r="K44" s="347"/>
      <c r="L44" s="283"/>
      <c r="M44" s="283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  <c r="AE44" s="347"/>
      <c r="AF44" s="347"/>
      <c r="AG44" s="347"/>
      <c r="AH44" s="347"/>
      <c r="AI44" s="347"/>
      <c r="AJ44" s="347"/>
      <c r="AK44" s="347"/>
      <c r="AL44" s="347"/>
      <c r="AM44" s="347"/>
      <c r="AN44" s="347"/>
      <c r="AO44" s="347"/>
      <c r="AP44" s="347"/>
      <c r="AQ44" s="348"/>
      <c r="AR44" s="156" t="str">
        <f t="shared" si="9"/>
        <v/>
      </c>
      <c r="AS44" s="157" t="str">
        <f t="shared" si="10"/>
        <v/>
      </c>
      <c r="AT44" s="157" t="str">
        <f t="shared" si="11"/>
        <v/>
      </c>
      <c r="AU44" s="157" t="str">
        <f t="shared" si="12"/>
        <v/>
      </c>
      <c r="AV44" s="157" t="str">
        <f t="shared" si="13"/>
        <v/>
      </c>
      <c r="AW44" s="157" t="str">
        <f t="shared" si="14"/>
        <v/>
      </c>
      <c r="AX44" s="158" t="str">
        <f t="shared" si="15"/>
        <v/>
      </c>
    </row>
    <row r="45" spans="2:50" hidden="1" x14ac:dyDescent="0.3">
      <c r="B45" s="325">
        <f t="shared" si="16"/>
        <v>37</v>
      </c>
      <c r="C45" s="323"/>
      <c r="D45" s="247"/>
      <c r="E45" s="250"/>
      <c r="F45" s="334"/>
      <c r="G45" s="326"/>
      <c r="H45" s="336">
        <v>1</v>
      </c>
      <c r="I45" s="289" t="str">
        <f t="shared" si="0"/>
        <v/>
      </c>
      <c r="J45" s="338"/>
      <c r="K45" s="347"/>
      <c r="L45" s="283"/>
      <c r="M45" s="283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  <c r="Z45" s="347"/>
      <c r="AA45" s="347"/>
      <c r="AB45" s="347"/>
      <c r="AC45" s="347"/>
      <c r="AD45" s="347"/>
      <c r="AE45" s="347"/>
      <c r="AF45" s="347"/>
      <c r="AG45" s="347"/>
      <c r="AH45" s="347"/>
      <c r="AI45" s="347"/>
      <c r="AJ45" s="347"/>
      <c r="AK45" s="347"/>
      <c r="AL45" s="347"/>
      <c r="AM45" s="347"/>
      <c r="AN45" s="347"/>
      <c r="AO45" s="347"/>
      <c r="AP45" s="347"/>
      <c r="AQ45" s="348"/>
      <c r="AR45" s="156" t="str">
        <f t="shared" si="9"/>
        <v/>
      </c>
      <c r="AS45" s="157" t="str">
        <f t="shared" si="10"/>
        <v/>
      </c>
      <c r="AT45" s="157" t="str">
        <f t="shared" si="11"/>
        <v/>
      </c>
      <c r="AU45" s="157" t="str">
        <f t="shared" si="12"/>
        <v/>
      </c>
      <c r="AV45" s="157" t="str">
        <f t="shared" si="13"/>
        <v/>
      </c>
      <c r="AW45" s="157" t="str">
        <f t="shared" si="14"/>
        <v/>
      </c>
      <c r="AX45" s="158" t="str">
        <f t="shared" si="15"/>
        <v/>
      </c>
    </row>
    <row r="46" spans="2:50" hidden="1" x14ac:dyDescent="0.3">
      <c r="B46" s="325">
        <f t="shared" si="16"/>
        <v>38</v>
      </c>
      <c r="C46" s="323"/>
      <c r="D46" s="248"/>
      <c r="E46" s="248"/>
      <c r="F46" s="334"/>
      <c r="G46" s="326"/>
      <c r="H46" s="336">
        <v>1</v>
      </c>
      <c r="I46" s="289" t="str">
        <f t="shared" si="0"/>
        <v/>
      </c>
      <c r="J46" s="338"/>
      <c r="K46" s="347"/>
      <c r="L46" s="283"/>
      <c r="M46" s="283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  <c r="AE46" s="347"/>
      <c r="AF46" s="347"/>
      <c r="AG46" s="347"/>
      <c r="AH46" s="347"/>
      <c r="AI46" s="347"/>
      <c r="AJ46" s="347"/>
      <c r="AK46" s="347"/>
      <c r="AL46" s="347"/>
      <c r="AM46" s="347"/>
      <c r="AN46" s="347"/>
      <c r="AO46" s="347"/>
      <c r="AP46" s="347"/>
      <c r="AQ46" s="348"/>
      <c r="AR46" s="156" t="str">
        <f t="shared" si="9"/>
        <v/>
      </c>
      <c r="AS46" s="157" t="str">
        <f t="shared" si="10"/>
        <v/>
      </c>
      <c r="AT46" s="157" t="str">
        <f t="shared" si="11"/>
        <v/>
      </c>
      <c r="AU46" s="157" t="str">
        <f t="shared" si="12"/>
        <v/>
      </c>
      <c r="AV46" s="157" t="str">
        <f t="shared" si="13"/>
        <v/>
      </c>
      <c r="AW46" s="157" t="str">
        <f t="shared" si="14"/>
        <v/>
      </c>
      <c r="AX46" s="158" t="str">
        <f t="shared" si="15"/>
        <v/>
      </c>
    </row>
    <row r="47" spans="2:50" hidden="1" x14ac:dyDescent="0.3">
      <c r="B47" s="325">
        <f t="shared" si="16"/>
        <v>39</v>
      </c>
      <c r="C47" s="323"/>
      <c r="D47" s="247"/>
      <c r="E47" s="248"/>
      <c r="F47" s="334"/>
      <c r="G47" s="326"/>
      <c r="H47" s="336">
        <v>1</v>
      </c>
      <c r="I47" s="289" t="str">
        <f t="shared" si="0"/>
        <v/>
      </c>
      <c r="J47" s="338"/>
      <c r="K47" s="347"/>
      <c r="L47" s="283"/>
      <c r="M47" s="283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7"/>
      <c r="AE47" s="347"/>
      <c r="AF47" s="347"/>
      <c r="AG47" s="347"/>
      <c r="AH47" s="347"/>
      <c r="AI47" s="347"/>
      <c r="AJ47" s="347"/>
      <c r="AK47" s="347"/>
      <c r="AL47" s="347"/>
      <c r="AM47" s="347"/>
      <c r="AN47" s="347"/>
      <c r="AO47" s="347"/>
      <c r="AP47" s="347"/>
      <c r="AQ47" s="348"/>
      <c r="AR47" s="156" t="str">
        <f t="shared" si="9"/>
        <v/>
      </c>
      <c r="AS47" s="157" t="str">
        <f t="shared" si="10"/>
        <v/>
      </c>
      <c r="AT47" s="157" t="str">
        <f t="shared" si="11"/>
        <v/>
      </c>
      <c r="AU47" s="157" t="str">
        <f t="shared" si="12"/>
        <v/>
      </c>
      <c r="AV47" s="157" t="str">
        <f t="shared" si="13"/>
        <v/>
      </c>
      <c r="AW47" s="157" t="str">
        <f t="shared" si="14"/>
        <v/>
      </c>
      <c r="AX47" s="158" t="str">
        <f t="shared" si="15"/>
        <v/>
      </c>
    </row>
    <row r="48" spans="2:50" hidden="1" x14ac:dyDescent="0.3">
      <c r="B48" s="325">
        <f t="shared" si="16"/>
        <v>40</v>
      </c>
      <c r="C48" s="323"/>
      <c r="D48" s="247"/>
      <c r="E48" s="248"/>
      <c r="F48" s="334"/>
      <c r="G48" s="326"/>
      <c r="H48" s="336">
        <v>1</v>
      </c>
      <c r="I48" s="289" t="str">
        <f t="shared" si="0"/>
        <v/>
      </c>
      <c r="J48" s="338"/>
      <c r="K48" s="347"/>
      <c r="L48" s="283"/>
      <c r="M48" s="283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  <c r="AE48" s="347"/>
      <c r="AF48" s="347"/>
      <c r="AG48" s="347"/>
      <c r="AH48" s="347"/>
      <c r="AI48" s="347"/>
      <c r="AJ48" s="347"/>
      <c r="AK48" s="347"/>
      <c r="AL48" s="347"/>
      <c r="AM48" s="347"/>
      <c r="AN48" s="347"/>
      <c r="AO48" s="347"/>
      <c r="AP48" s="347"/>
      <c r="AQ48" s="348"/>
      <c r="AR48" s="156" t="str">
        <f t="shared" si="9"/>
        <v/>
      </c>
      <c r="AS48" s="157" t="str">
        <f t="shared" si="10"/>
        <v/>
      </c>
      <c r="AT48" s="157" t="str">
        <f t="shared" si="11"/>
        <v/>
      </c>
      <c r="AU48" s="157" t="str">
        <f t="shared" si="12"/>
        <v/>
      </c>
      <c r="AV48" s="157" t="str">
        <f t="shared" si="13"/>
        <v/>
      </c>
      <c r="AW48" s="157" t="str">
        <f t="shared" si="14"/>
        <v/>
      </c>
      <c r="AX48" s="158" t="str">
        <f t="shared" si="15"/>
        <v/>
      </c>
    </row>
    <row r="49" spans="2:50" hidden="1" x14ac:dyDescent="0.3">
      <c r="B49" s="325">
        <f t="shared" si="16"/>
        <v>41</v>
      </c>
      <c r="C49" s="323"/>
      <c r="D49" s="247"/>
      <c r="E49" s="248"/>
      <c r="F49" s="334"/>
      <c r="G49" s="326"/>
      <c r="H49" s="336">
        <v>1</v>
      </c>
      <c r="I49" s="289" t="str">
        <f t="shared" si="0"/>
        <v/>
      </c>
      <c r="J49" s="338"/>
      <c r="K49" s="347"/>
      <c r="L49" s="283"/>
      <c r="M49" s="283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  <c r="Z49" s="347"/>
      <c r="AA49" s="347"/>
      <c r="AB49" s="347"/>
      <c r="AC49" s="347"/>
      <c r="AD49" s="347"/>
      <c r="AE49" s="347"/>
      <c r="AF49" s="347"/>
      <c r="AG49" s="347"/>
      <c r="AH49" s="347"/>
      <c r="AI49" s="347"/>
      <c r="AJ49" s="347"/>
      <c r="AK49" s="347"/>
      <c r="AL49" s="347"/>
      <c r="AM49" s="347"/>
      <c r="AN49" s="347"/>
      <c r="AO49" s="347"/>
      <c r="AP49" s="347"/>
      <c r="AQ49" s="348"/>
      <c r="AR49" s="156" t="str">
        <f t="shared" si="9"/>
        <v/>
      </c>
      <c r="AS49" s="157" t="str">
        <f t="shared" si="10"/>
        <v/>
      </c>
      <c r="AT49" s="157" t="str">
        <f t="shared" si="11"/>
        <v/>
      </c>
      <c r="AU49" s="157" t="str">
        <f t="shared" si="12"/>
        <v/>
      </c>
      <c r="AV49" s="157" t="str">
        <f t="shared" si="13"/>
        <v/>
      </c>
      <c r="AW49" s="157" t="str">
        <f t="shared" si="14"/>
        <v/>
      </c>
      <c r="AX49" s="158" t="str">
        <f t="shared" si="15"/>
        <v/>
      </c>
    </row>
    <row r="50" spans="2:50" hidden="1" x14ac:dyDescent="0.3">
      <c r="B50" s="325">
        <f t="shared" si="16"/>
        <v>42</v>
      </c>
      <c r="C50" s="323"/>
      <c r="D50" s="247"/>
      <c r="E50" s="248"/>
      <c r="F50" s="334"/>
      <c r="G50" s="326"/>
      <c r="H50" s="336">
        <v>1</v>
      </c>
      <c r="I50" s="289" t="str">
        <f t="shared" si="0"/>
        <v/>
      </c>
      <c r="J50" s="338"/>
      <c r="K50" s="347"/>
      <c r="L50" s="283"/>
      <c r="M50" s="283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  <c r="Z50" s="347"/>
      <c r="AA50" s="347"/>
      <c r="AB50" s="347"/>
      <c r="AC50" s="347"/>
      <c r="AD50" s="347"/>
      <c r="AE50" s="347"/>
      <c r="AF50" s="347"/>
      <c r="AG50" s="347"/>
      <c r="AH50" s="347"/>
      <c r="AI50" s="347"/>
      <c r="AJ50" s="347"/>
      <c r="AK50" s="347"/>
      <c r="AL50" s="347"/>
      <c r="AM50" s="347"/>
      <c r="AN50" s="347"/>
      <c r="AO50" s="347"/>
      <c r="AP50" s="347"/>
      <c r="AQ50" s="348"/>
      <c r="AR50" s="156" t="str">
        <f t="shared" si="9"/>
        <v/>
      </c>
      <c r="AS50" s="157" t="str">
        <f t="shared" si="10"/>
        <v/>
      </c>
      <c r="AT50" s="157" t="str">
        <f t="shared" si="11"/>
        <v/>
      </c>
      <c r="AU50" s="157" t="str">
        <f t="shared" si="12"/>
        <v/>
      </c>
      <c r="AV50" s="157" t="str">
        <f t="shared" si="13"/>
        <v/>
      </c>
      <c r="AW50" s="157" t="str">
        <f t="shared" si="14"/>
        <v/>
      </c>
      <c r="AX50" s="158" t="str">
        <f t="shared" si="15"/>
        <v/>
      </c>
    </row>
    <row r="51" spans="2:50" hidden="1" x14ac:dyDescent="0.3">
      <c r="B51" s="325">
        <f t="shared" si="16"/>
        <v>43</v>
      </c>
      <c r="C51" s="323"/>
      <c r="D51" s="247"/>
      <c r="E51" s="248"/>
      <c r="F51" s="334"/>
      <c r="G51" s="326"/>
      <c r="H51" s="336">
        <v>1</v>
      </c>
      <c r="I51" s="289" t="str">
        <f t="shared" si="0"/>
        <v/>
      </c>
      <c r="J51" s="338"/>
      <c r="K51" s="347"/>
      <c r="L51" s="283"/>
      <c r="M51" s="283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  <c r="Z51" s="347"/>
      <c r="AA51" s="347"/>
      <c r="AB51" s="347"/>
      <c r="AC51" s="347"/>
      <c r="AD51" s="347"/>
      <c r="AE51" s="347"/>
      <c r="AF51" s="347"/>
      <c r="AG51" s="347"/>
      <c r="AH51" s="347"/>
      <c r="AI51" s="347"/>
      <c r="AJ51" s="347"/>
      <c r="AK51" s="347"/>
      <c r="AL51" s="347"/>
      <c r="AM51" s="347"/>
      <c r="AN51" s="347"/>
      <c r="AO51" s="347"/>
      <c r="AP51" s="347"/>
      <c r="AQ51" s="348"/>
      <c r="AR51" s="156" t="str">
        <f t="shared" si="9"/>
        <v/>
      </c>
      <c r="AS51" s="157" t="str">
        <f t="shared" si="10"/>
        <v/>
      </c>
      <c r="AT51" s="157" t="str">
        <f t="shared" si="11"/>
        <v/>
      </c>
      <c r="AU51" s="157" t="str">
        <f t="shared" si="12"/>
        <v/>
      </c>
      <c r="AV51" s="157" t="str">
        <f t="shared" si="13"/>
        <v/>
      </c>
      <c r="AW51" s="157" t="str">
        <f t="shared" si="14"/>
        <v/>
      </c>
      <c r="AX51" s="158" t="str">
        <f t="shared" si="15"/>
        <v/>
      </c>
    </row>
    <row r="52" spans="2:50" hidden="1" x14ac:dyDescent="0.3">
      <c r="B52" s="325">
        <f t="shared" si="16"/>
        <v>44</v>
      </c>
      <c r="C52" s="323"/>
      <c r="D52" s="247"/>
      <c r="E52" s="248"/>
      <c r="F52" s="334"/>
      <c r="G52" s="326"/>
      <c r="H52" s="336">
        <v>1</v>
      </c>
      <c r="I52" s="289" t="str">
        <f t="shared" si="0"/>
        <v/>
      </c>
      <c r="J52" s="338"/>
      <c r="K52" s="347"/>
      <c r="L52" s="283"/>
      <c r="M52" s="283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7"/>
      <c r="AE52" s="347"/>
      <c r="AF52" s="347"/>
      <c r="AG52" s="347"/>
      <c r="AH52" s="347"/>
      <c r="AI52" s="347"/>
      <c r="AJ52" s="347"/>
      <c r="AK52" s="347"/>
      <c r="AL52" s="347"/>
      <c r="AM52" s="347"/>
      <c r="AN52" s="347"/>
      <c r="AO52" s="347"/>
      <c r="AP52" s="347"/>
      <c r="AQ52" s="348"/>
      <c r="AR52" s="156" t="str">
        <f t="shared" si="9"/>
        <v/>
      </c>
      <c r="AS52" s="157" t="str">
        <f t="shared" si="10"/>
        <v/>
      </c>
      <c r="AT52" s="157" t="str">
        <f t="shared" si="11"/>
        <v/>
      </c>
      <c r="AU52" s="157" t="str">
        <f t="shared" si="12"/>
        <v/>
      </c>
      <c r="AV52" s="157" t="str">
        <f t="shared" si="13"/>
        <v/>
      </c>
      <c r="AW52" s="157" t="str">
        <f t="shared" si="14"/>
        <v/>
      </c>
      <c r="AX52" s="158" t="str">
        <f t="shared" si="15"/>
        <v/>
      </c>
    </row>
    <row r="53" spans="2:50" hidden="1" x14ac:dyDescent="0.3">
      <c r="B53" s="325">
        <f t="shared" si="16"/>
        <v>45</v>
      </c>
      <c r="C53" s="323"/>
      <c r="D53" s="247"/>
      <c r="E53" s="247"/>
      <c r="F53" s="334"/>
      <c r="G53" s="326"/>
      <c r="H53" s="336">
        <v>1</v>
      </c>
      <c r="I53" s="289" t="str">
        <f t="shared" si="0"/>
        <v/>
      </c>
      <c r="J53" s="338"/>
      <c r="K53" s="347"/>
      <c r="L53" s="283"/>
      <c r="M53" s="283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347"/>
      <c r="AE53" s="347"/>
      <c r="AF53" s="347"/>
      <c r="AG53" s="347"/>
      <c r="AH53" s="347"/>
      <c r="AI53" s="347"/>
      <c r="AJ53" s="347"/>
      <c r="AK53" s="347"/>
      <c r="AL53" s="347"/>
      <c r="AM53" s="347"/>
      <c r="AN53" s="347"/>
      <c r="AO53" s="347"/>
      <c r="AP53" s="347"/>
      <c r="AQ53" s="348"/>
      <c r="AR53" s="156" t="str">
        <f t="shared" si="9"/>
        <v/>
      </c>
      <c r="AS53" s="157" t="str">
        <f t="shared" si="10"/>
        <v/>
      </c>
      <c r="AT53" s="157" t="str">
        <f t="shared" si="11"/>
        <v/>
      </c>
      <c r="AU53" s="157" t="str">
        <f t="shared" si="12"/>
        <v/>
      </c>
      <c r="AV53" s="157" t="str">
        <f t="shared" si="13"/>
        <v/>
      </c>
      <c r="AW53" s="157" t="str">
        <f t="shared" si="14"/>
        <v/>
      </c>
      <c r="AX53" s="158" t="str">
        <f t="shared" si="15"/>
        <v/>
      </c>
    </row>
    <row r="54" spans="2:50" hidden="1" x14ac:dyDescent="0.3">
      <c r="B54" s="325">
        <f t="shared" si="16"/>
        <v>46</v>
      </c>
      <c r="C54" s="323"/>
      <c r="D54" s="247"/>
      <c r="E54" s="247"/>
      <c r="F54" s="334"/>
      <c r="G54" s="326"/>
      <c r="H54" s="336">
        <v>1</v>
      </c>
      <c r="I54" s="289" t="str">
        <f t="shared" si="0"/>
        <v/>
      </c>
      <c r="J54" s="338"/>
      <c r="K54" s="347"/>
      <c r="L54" s="283"/>
      <c r="M54" s="283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  <c r="AE54" s="347"/>
      <c r="AF54" s="347"/>
      <c r="AG54" s="347"/>
      <c r="AH54" s="347"/>
      <c r="AI54" s="347"/>
      <c r="AJ54" s="347"/>
      <c r="AK54" s="347"/>
      <c r="AL54" s="347"/>
      <c r="AM54" s="347"/>
      <c r="AN54" s="347"/>
      <c r="AO54" s="347"/>
      <c r="AP54" s="347"/>
      <c r="AQ54" s="348"/>
      <c r="AR54" s="156" t="str">
        <f t="shared" si="9"/>
        <v/>
      </c>
      <c r="AS54" s="157" t="str">
        <f t="shared" si="10"/>
        <v/>
      </c>
      <c r="AT54" s="157" t="str">
        <f t="shared" si="11"/>
        <v/>
      </c>
      <c r="AU54" s="157" t="str">
        <f t="shared" si="12"/>
        <v/>
      </c>
      <c r="AV54" s="157" t="str">
        <f t="shared" si="13"/>
        <v/>
      </c>
      <c r="AW54" s="157" t="str">
        <f t="shared" si="14"/>
        <v/>
      </c>
      <c r="AX54" s="158" t="str">
        <f t="shared" si="15"/>
        <v/>
      </c>
    </row>
    <row r="55" spans="2:50" hidden="1" x14ac:dyDescent="0.3">
      <c r="B55" s="325">
        <f t="shared" si="16"/>
        <v>47</v>
      </c>
      <c r="C55" s="323"/>
      <c r="D55" s="247"/>
      <c r="E55" s="248"/>
      <c r="F55" s="334"/>
      <c r="G55" s="326"/>
      <c r="H55" s="336">
        <v>1</v>
      </c>
      <c r="I55" s="289" t="str">
        <f t="shared" si="0"/>
        <v/>
      </c>
      <c r="J55" s="338"/>
      <c r="K55" s="347"/>
      <c r="L55" s="283"/>
      <c r="M55" s="283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  <c r="AE55" s="347"/>
      <c r="AF55" s="347"/>
      <c r="AG55" s="347"/>
      <c r="AH55" s="347"/>
      <c r="AI55" s="347"/>
      <c r="AJ55" s="347"/>
      <c r="AK55" s="347"/>
      <c r="AL55" s="347"/>
      <c r="AM55" s="347"/>
      <c r="AN55" s="347"/>
      <c r="AO55" s="347"/>
      <c r="AP55" s="347"/>
      <c r="AQ55" s="348"/>
      <c r="AR55" s="156" t="str">
        <f t="shared" si="9"/>
        <v/>
      </c>
      <c r="AS55" s="157" t="str">
        <f t="shared" si="10"/>
        <v/>
      </c>
      <c r="AT55" s="157" t="str">
        <f t="shared" si="11"/>
        <v/>
      </c>
      <c r="AU55" s="157" t="str">
        <f t="shared" si="12"/>
        <v/>
      </c>
      <c r="AV55" s="157" t="str">
        <f t="shared" si="13"/>
        <v/>
      </c>
      <c r="AW55" s="157" t="str">
        <f t="shared" si="14"/>
        <v/>
      </c>
      <c r="AX55" s="158" t="str">
        <f t="shared" si="15"/>
        <v/>
      </c>
    </row>
    <row r="56" spans="2:50" hidden="1" x14ac:dyDescent="0.3">
      <c r="B56" s="325">
        <f t="shared" si="16"/>
        <v>48</v>
      </c>
      <c r="C56" s="252"/>
      <c r="D56" s="247"/>
      <c r="E56" s="248"/>
      <c r="F56" s="334"/>
      <c r="G56" s="326"/>
      <c r="H56" s="336">
        <v>1</v>
      </c>
      <c r="I56" s="289" t="str">
        <f t="shared" si="0"/>
        <v/>
      </c>
      <c r="J56" s="288"/>
      <c r="K56" s="283"/>
      <c r="L56" s="283"/>
      <c r="M56" s="283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  <c r="AE56" s="347"/>
      <c r="AF56" s="347"/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348"/>
      <c r="AR56" s="156" t="str">
        <f t="shared" si="9"/>
        <v/>
      </c>
      <c r="AS56" s="157" t="str">
        <f t="shared" si="10"/>
        <v/>
      </c>
      <c r="AT56" s="157" t="str">
        <f t="shared" si="11"/>
        <v/>
      </c>
      <c r="AU56" s="157" t="str">
        <f t="shared" si="12"/>
        <v/>
      </c>
      <c r="AV56" s="157" t="str">
        <f t="shared" si="13"/>
        <v/>
      </c>
      <c r="AW56" s="157" t="str">
        <f t="shared" si="14"/>
        <v/>
      </c>
      <c r="AX56" s="158" t="str">
        <f t="shared" si="15"/>
        <v/>
      </c>
    </row>
    <row r="57" spans="2:50" hidden="1" x14ac:dyDescent="0.3">
      <c r="B57" s="325">
        <f t="shared" si="16"/>
        <v>49</v>
      </c>
      <c r="C57" s="252"/>
      <c r="D57" s="247"/>
      <c r="E57" s="248"/>
      <c r="F57" s="334"/>
      <c r="G57" s="326"/>
      <c r="H57" s="336">
        <v>1</v>
      </c>
      <c r="I57" s="289" t="str">
        <f t="shared" si="0"/>
        <v/>
      </c>
      <c r="J57" s="288"/>
      <c r="K57" s="283"/>
      <c r="L57" s="283"/>
      <c r="M57" s="283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7"/>
      <c r="AE57" s="347"/>
      <c r="AF57" s="347"/>
      <c r="AG57" s="347"/>
      <c r="AH57" s="347"/>
      <c r="AI57" s="347"/>
      <c r="AJ57" s="347"/>
      <c r="AK57" s="347"/>
      <c r="AL57" s="347"/>
      <c r="AM57" s="347"/>
      <c r="AN57" s="347"/>
      <c r="AO57" s="347"/>
      <c r="AP57" s="347"/>
      <c r="AQ57" s="348"/>
      <c r="AR57" s="156" t="str">
        <f t="shared" si="9"/>
        <v/>
      </c>
      <c r="AS57" s="157" t="str">
        <f t="shared" si="10"/>
        <v/>
      </c>
      <c r="AT57" s="157" t="str">
        <f t="shared" si="11"/>
        <v/>
      </c>
      <c r="AU57" s="157" t="str">
        <f t="shared" si="12"/>
        <v/>
      </c>
      <c r="AV57" s="157" t="str">
        <f t="shared" si="13"/>
        <v/>
      </c>
      <c r="AW57" s="157" t="str">
        <f t="shared" si="14"/>
        <v/>
      </c>
      <c r="AX57" s="158" t="str">
        <f t="shared" si="15"/>
        <v/>
      </c>
    </row>
    <row r="58" spans="2:50" hidden="1" x14ac:dyDescent="0.3">
      <c r="B58" s="325">
        <f t="shared" si="16"/>
        <v>50</v>
      </c>
      <c r="C58" s="252"/>
      <c r="D58" s="247"/>
      <c r="E58" s="248"/>
      <c r="F58" s="334"/>
      <c r="G58" s="326"/>
      <c r="H58" s="336">
        <v>1</v>
      </c>
      <c r="I58" s="289" t="str">
        <f t="shared" si="0"/>
        <v/>
      </c>
      <c r="J58" s="288"/>
      <c r="K58" s="283"/>
      <c r="L58" s="283"/>
      <c r="M58" s="283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7"/>
      <c r="AE58" s="347"/>
      <c r="AF58" s="347"/>
      <c r="AG58" s="347"/>
      <c r="AH58" s="347"/>
      <c r="AI58" s="347"/>
      <c r="AJ58" s="347"/>
      <c r="AK58" s="347"/>
      <c r="AL58" s="347"/>
      <c r="AM58" s="347"/>
      <c r="AN58" s="347"/>
      <c r="AO58" s="347"/>
      <c r="AP58" s="347"/>
      <c r="AQ58" s="348"/>
      <c r="AR58" s="156" t="str">
        <f t="shared" si="9"/>
        <v/>
      </c>
      <c r="AS58" s="157" t="str">
        <f t="shared" si="10"/>
        <v/>
      </c>
      <c r="AT58" s="157" t="str">
        <f t="shared" si="11"/>
        <v/>
      </c>
      <c r="AU58" s="157" t="str">
        <f t="shared" si="12"/>
        <v/>
      </c>
      <c r="AV58" s="157" t="str">
        <f t="shared" si="13"/>
        <v/>
      </c>
      <c r="AW58" s="157" t="str">
        <f t="shared" si="14"/>
        <v/>
      </c>
      <c r="AX58" s="158" t="str">
        <f t="shared" si="15"/>
        <v/>
      </c>
    </row>
    <row r="59" spans="2:50" hidden="1" x14ac:dyDescent="0.3">
      <c r="B59" s="325">
        <f t="shared" si="16"/>
        <v>51</v>
      </c>
      <c r="C59" s="252"/>
      <c r="D59" s="247"/>
      <c r="E59" s="248"/>
      <c r="F59" s="334"/>
      <c r="G59" s="326"/>
      <c r="H59" s="336">
        <v>1</v>
      </c>
      <c r="I59" s="289" t="str">
        <f t="shared" si="0"/>
        <v/>
      </c>
      <c r="J59" s="288"/>
      <c r="K59" s="283"/>
      <c r="L59" s="283"/>
      <c r="M59" s="283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7"/>
      <c r="AE59" s="347"/>
      <c r="AF59" s="347"/>
      <c r="AG59" s="347"/>
      <c r="AH59" s="347"/>
      <c r="AI59" s="347"/>
      <c r="AJ59" s="347"/>
      <c r="AK59" s="347"/>
      <c r="AL59" s="347"/>
      <c r="AM59" s="347"/>
      <c r="AN59" s="347"/>
      <c r="AO59" s="347"/>
      <c r="AP59" s="347"/>
      <c r="AQ59" s="348"/>
      <c r="AR59" s="156" t="str">
        <f t="shared" si="9"/>
        <v/>
      </c>
      <c r="AS59" s="157" t="str">
        <f t="shared" si="10"/>
        <v/>
      </c>
      <c r="AT59" s="157" t="str">
        <f t="shared" si="11"/>
        <v/>
      </c>
      <c r="AU59" s="157" t="str">
        <f t="shared" si="12"/>
        <v/>
      </c>
      <c r="AV59" s="157" t="str">
        <f t="shared" si="13"/>
        <v/>
      </c>
      <c r="AW59" s="157" t="str">
        <f t="shared" si="14"/>
        <v/>
      </c>
      <c r="AX59" s="158" t="str">
        <f t="shared" si="15"/>
        <v/>
      </c>
    </row>
    <row r="60" spans="2:50" hidden="1" x14ac:dyDescent="0.3">
      <c r="B60" s="325">
        <f t="shared" si="16"/>
        <v>52</v>
      </c>
      <c r="C60" s="252"/>
      <c r="D60" s="247"/>
      <c r="E60" s="248"/>
      <c r="F60" s="334"/>
      <c r="G60" s="326"/>
      <c r="H60" s="336">
        <v>1</v>
      </c>
      <c r="I60" s="289" t="str">
        <f t="shared" si="0"/>
        <v/>
      </c>
      <c r="J60" s="288"/>
      <c r="K60" s="283"/>
      <c r="L60" s="283"/>
      <c r="M60" s="283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7"/>
      <c r="AE60" s="347"/>
      <c r="AF60" s="347"/>
      <c r="AG60" s="347"/>
      <c r="AH60" s="347"/>
      <c r="AI60" s="347"/>
      <c r="AJ60" s="347"/>
      <c r="AK60" s="347"/>
      <c r="AL60" s="347"/>
      <c r="AM60" s="347"/>
      <c r="AN60" s="347"/>
      <c r="AO60" s="347"/>
      <c r="AP60" s="347"/>
      <c r="AQ60" s="348"/>
      <c r="AR60" s="156" t="str">
        <f t="shared" si="9"/>
        <v/>
      </c>
      <c r="AS60" s="157" t="str">
        <f t="shared" si="10"/>
        <v/>
      </c>
      <c r="AT60" s="157" t="str">
        <f t="shared" si="11"/>
        <v/>
      </c>
      <c r="AU60" s="157" t="str">
        <f t="shared" si="12"/>
        <v/>
      </c>
      <c r="AV60" s="157" t="str">
        <f t="shared" si="13"/>
        <v/>
      </c>
      <c r="AW60" s="157" t="str">
        <f t="shared" si="14"/>
        <v/>
      </c>
      <c r="AX60" s="158" t="str">
        <f t="shared" si="15"/>
        <v/>
      </c>
    </row>
    <row r="61" spans="2:50" hidden="1" x14ac:dyDescent="0.3">
      <c r="B61" s="325">
        <f t="shared" si="16"/>
        <v>53</v>
      </c>
      <c r="C61" s="252"/>
      <c r="D61" s="247"/>
      <c r="E61" s="248"/>
      <c r="F61" s="334"/>
      <c r="G61" s="326"/>
      <c r="H61" s="336">
        <v>1</v>
      </c>
      <c r="I61" s="289" t="str">
        <f t="shared" si="0"/>
        <v/>
      </c>
      <c r="J61" s="288"/>
      <c r="K61" s="283"/>
      <c r="L61" s="283"/>
      <c r="M61" s="283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7"/>
      <c r="AE61" s="347"/>
      <c r="AF61" s="347"/>
      <c r="AG61" s="347"/>
      <c r="AH61" s="347"/>
      <c r="AI61" s="347"/>
      <c r="AJ61" s="347"/>
      <c r="AK61" s="347"/>
      <c r="AL61" s="347"/>
      <c r="AM61" s="347"/>
      <c r="AN61" s="347"/>
      <c r="AO61" s="347"/>
      <c r="AP61" s="347"/>
      <c r="AQ61" s="348"/>
      <c r="AR61" s="156" t="str">
        <f t="shared" si="9"/>
        <v/>
      </c>
      <c r="AS61" s="157" t="str">
        <f t="shared" si="10"/>
        <v/>
      </c>
      <c r="AT61" s="157" t="str">
        <f t="shared" si="11"/>
        <v/>
      </c>
      <c r="AU61" s="157" t="str">
        <f t="shared" si="12"/>
        <v/>
      </c>
      <c r="AV61" s="157" t="str">
        <f t="shared" si="13"/>
        <v/>
      </c>
      <c r="AW61" s="157" t="str">
        <f t="shared" si="14"/>
        <v/>
      </c>
      <c r="AX61" s="158" t="str">
        <f t="shared" si="15"/>
        <v/>
      </c>
    </row>
    <row r="62" spans="2:50" hidden="1" x14ac:dyDescent="0.3">
      <c r="B62" s="325">
        <f t="shared" si="16"/>
        <v>54</v>
      </c>
      <c r="C62" s="252"/>
      <c r="D62" s="247"/>
      <c r="E62" s="248"/>
      <c r="F62" s="334"/>
      <c r="G62" s="326"/>
      <c r="H62" s="336">
        <v>1</v>
      </c>
      <c r="I62" s="289" t="str">
        <f t="shared" si="0"/>
        <v/>
      </c>
      <c r="J62" s="288"/>
      <c r="K62" s="283"/>
      <c r="L62" s="283"/>
      <c r="M62" s="283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7"/>
      <c r="AE62" s="347"/>
      <c r="AF62" s="347"/>
      <c r="AG62" s="347"/>
      <c r="AH62" s="347"/>
      <c r="AI62" s="347"/>
      <c r="AJ62" s="347"/>
      <c r="AK62" s="347"/>
      <c r="AL62" s="347"/>
      <c r="AM62" s="347"/>
      <c r="AN62" s="347"/>
      <c r="AO62" s="347"/>
      <c r="AP62" s="347"/>
      <c r="AQ62" s="348"/>
      <c r="AR62" s="156" t="str">
        <f t="shared" si="9"/>
        <v/>
      </c>
      <c r="AS62" s="157" t="str">
        <f t="shared" si="10"/>
        <v/>
      </c>
      <c r="AT62" s="157" t="str">
        <f t="shared" si="11"/>
        <v/>
      </c>
      <c r="AU62" s="157" t="str">
        <f t="shared" si="12"/>
        <v/>
      </c>
      <c r="AV62" s="157" t="str">
        <f t="shared" si="13"/>
        <v/>
      </c>
      <c r="AW62" s="157" t="str">
        <f t="shared" si="14"/>
        <v/>
      </c>
      <c r="AX62" s="158" t="str">
        <f t="shared" si="15"/>
        <v/>
      </c>
    </row>
    <row r="63" spans="2:50" hidden="1" x14ac:dyDescent="0.3">
      <c r="B63" s="325">
        <f t="shared" si="16"/>
        <v>55</v>
      </c>
      <c r="C63" s="252"/>
      <c r="D63" s="247"/>
      <c r="E63" s="248"/>
      <c r="F63" s="334"/>
      <c r="G63" s="326"/>
      <c r="H63" s="336">
        <v>1</v>
      </c>
      <c r="I63" s="289" t="str">
        <f t="shared" si="0"/>
        <v/>
      </c>
      <c r="J63" s="288"/>
      <c r="K63" s="283"/>
      <c r="L63" s="283"/>
      <c r="M63" s="283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7"/>
      <c r="AE63" s="347"/>
      <c r="AF63" s="347"/>
      <c r="AG63" s="347"/>
      <c r="AH63" s="347"/>
      <c r="AI63" s="347"/>
      <c r="AJ63" s="347"/>
      <c r="AK63" s="347"/>
      <c r="AL63" s="347"/>
      <c r="AM63" s="347"/>
      <c r="AN63" s="347"/>
      <c r="AO63" s="347"/>
      <c r="AP63" s="347"/>
      <c r="AQ63" s="348"/>
      <c r="AR63" s="156" t="str">
        <f t="shared" si="9"/>
        <v/>
      </c>
      <c r="AS63" s="157" t="str">
        <f t="shared" si="10"/>
        <v/>
      </c>
      <c r="AT63" s="157" t="str">
        <f t="shared" si="11"/>
        <v/>
      </c>
      <c r="AU63" s="157" t="str">
        <f t="shared" si="12"/>
        <v/>
      </c>
      <c r="AV63" s="157" t="str">
        <f t="shared" si="13"/>
        <v/>
      </c>
      <c r="AW63" s="157" t="str">
        <f t="shared" si="14"/>
        <v/>
      </c>
      <c r="AX63" s="158" t="str">
        <f t="shared" si="15"/>
        <v/>
      </c>
    </row>
    <row r="64" spans="2:50" hidden="1" x14ac:dyDescent="0.3">
      <c r="B64" s="325">
        <f t="shared" si="16"/>
        <v>56</v>
      </c>
      <c r="C64" s="252"/>
      <c r="D64" s="247"/>
      <c r="E64" s="248"/>
      <c r="F64" s="334"/>
      <c r="G64" s="326"/>
      <c r="H64" s="336">
        <v>1</v>
      </c>
      <c r="I64" s="289" t="str">
        <f t="shared" si="0"/>
        <v/>
      </c>
      <c r="J64" s="288"/>
      <c r="K64" s="283"/>
      <c r="L64" s="283"/>
      <c r="M64" s="283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347"/>
      <c r="AE64" s="347"/>
      <c r="AF64" s="347"/>
      <c r="AG64" s="347"/>
      <c r="AH64" s="347"/>
      <c r="AI64" s="347"/>
      <c r="AJ64" s="347"/>
      <c r="AK64" s="347"/>
      <c r="AL64" s="347"/>
      <c r="AM64" s="347"/>
      <c r="AN64" s="347"/>
      <c r="AO64" s="347"/>
      <c r="AP64" s="347"/>
      <c r="AQ64" s="348"/>
      <c r="AR64" s="156" t="str">
        <f t="shared" si="9"/>
        <v/>
      </c>
      <c r="AS64" s="157" t="str">
        <f t="shared" si="10"/>
        <v/>
      </c>
      <c r="AT64" s="157" t="str">
        <f t="shared" si="11"/>
        <v/>
      </c>
      <c r="AU64" s="157" t="str">
        <f t="shared" si="12"/>
        <v/>
      </c>
      <c r="AV64" s="157" t="str">
        <f t="shared" si="13"/>
        <v/>
      </c>
      <c r="AW64" s="157" t="str">
        <f t="shared" si="14"/>
        <v/>
      </c>
      <c r="AX64" s="158" t="str">
        <f t="shared" si="15"/>
        <v/>
      </c>
    </row>
    <row r="65" spans="2:50" hidden="1" x14ac:dyDescent="0.3">
      <c r="B65" s="325">
        <f t="shared" si="16"/>
        <v>57</v>
      </c>
      <c r="C65" s="252"/>
      <c r="D65" s="247"/>
      <c r="E65" s="248"/>
      <c r="F65" s="334"/>
      <c r="G65" s="326"/>
      <c r="H65" s="336">
        <v>1</v>
      </c>
      <c r="I65" s="289" t="str">
        <f t="shared" si="0"/>
        <v/>
      </c>
      <c r="J65" s="338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G65" s="347"/>
      <c r="AH65" s="347"/>
      <c r="AI65" s="347"/>
      <c r="AJ65" s="347"/>
      <c r="AK65" s="347"/>
      <c r="AL65" s="347"/>
      <c r="AM65" s="347"/>
      <c r="AN65" s="347"/>
      <c r="AO65" s="347"/>
      <c r="AP65" s="347"/>
      <c r="AQ65" s="348"/>
      <c r="AR65" s="156" t="str">
        <f t="shared" si="9"/>
        <v/>
      </c>
      <c r="AS65" s="157" t="str">
        <f t="shared" si="10"/>
        <v/>
      </c>
      <c r="AT65" s="157" t="str">
        <f t="shared" si="11"/>
        <v/>
      </c>
      <c r="AU65" s="157" t="str">
        <f t="shared" si="12"/>
        <v/>
      </c>
      <c r="AV65" s="157" t="str">
        <f t="shared" si="13"/>
        <v/>
      </c>
      <c r="AW65" s="157" t="str">
        <f t="shared" si="14"/>
        <v/>
      </c>
      <c r="AX65" s="158" t="str">
        <f t="shared" si="15"/>
        <v/>
      </c>
    </row>
    <row r="66" spans="2:50" hidden="1" x14ac:dyDescent="0.3">
      <c r="B66" s="325">
        <f t="shared" si="16"/>
        <v>58</v>
      </c>
      <c r="C66" s="252"/>
      <c r="D66" s="247"/>
      <c r="E66" s="248"/>
      <c r="F66" s="334"/>
      <c r="G66" s="326"/>
      <c r="H66" s="336">
        <v>1</v>
      </c>
      <c r="I66" s="289" t="str">
        <f t="shared" si="0"/>
        <v/>
      </c>
      <c r="J66" s="338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  <c r="AE66" s="347"/>
      <c r="AF66" s="347"/>
      <c r="AG66" s="347"/>
      <c r="AH66" s="347"/>
      <c r="AI66" s="347"/>
      <c r="AJ66" s="347"/>
      <c r="AK66" s="347"/>
      <c r="AL66" s="347"/>
      <c r="AM66" s="347"/>
      <c r="AN66" s="347"/>
      <c r="AO66" s="347"/>
      <c r="AP66" s="347"/>
      <c r="AQ66" s="348"/>
      <c r="AR66" s="156" t="str">
        <f t="shared" si="9"/>
        <v/>
      </c>
      <c r="AS66" s="157" t="str">
        <f t="shared" si="10"/>
        <v/>
      </c>
      <c r="AT66" s="157" t="str">
        <f t="shared" si="11"/>
        <v/>
      </c>
      <c r="AU66" s="157" t="str">
        <f t="shared" si="12"/>
        <v/>
      </c>
      <c r="AV66" s="157" t="str">
        <f t="shared" si="13"/>
        <v/>
      </c>
      <c r="AW66" s="157" t="str">
        <f t="shared" si="14"/>
        <v/>
      </c>
      <c r="AX66" s="158" t="str">
        <f t="shared" si="15"/>
        <v/>
      </c>
    </row>
    <row r="67" spans="2:50" hidden="1" x14ac:dyDescent="0.3">
      <c r="B67" s="325">
        <f t="shared" si="16"/>
        <v>59</v>
      </c>
      <c r="C67" s="252"/>
      <c r="D67" s="247"/>
      <c r="E67" s="248"/>
      <c r="F67" s="334"/>
      <c r="G67" s="326"/>
      <c r="H67" s="336">
        <v>1</v>
      </c>
      <c r="I67" s="289" t="str">
        <f t="shared" si="0"/>
        <v/>
      </c>
      <c r="J67" s="338"/>
      <c r="K67" s="347"/>
      <c r="L67" s="347"/>
      <c r="M67" s="347"/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347"/>
      <c r="AE67" s="347"/>
      <c r="AF67" s="347"/>
      <c r="AG67" s="347"/>
      <c r="AH67" s="347"/>
      <c r="AI67" s="347"/>
      <c r="AJ67" s="347"/>
      <c r="AK67" s="347"/>
      <c r="AL67" s="347"/>
      <c r="AM67" s="347"/>
      <c r="AN67" s="347"/>
      <c r="AO67" s="347"/>
      <c r="AP67" s="347"/>
      <c r="AQ67" s="348"/>
      <c r="AR67" s="156" t="str">
        <f t="shared" si="9"/>
        <v/>
      </c>
      <c r="AS67" s="157" t="str">
        <f t="shared" si="10"/>
        <v/>
      </c>
      <c r="AT67" s="157" t="str">
        <f t="shared" si="11"/>
        <v/>
      </c>
      <c r="AU67" s="157" t="str">
        <f t="shared" si="12"/>
        <v/>
      </c>
      <c r="AV67" s="157" t="str">
        <f t="shared" si="13"/>
        <v/>
      </c>
      <c r="AW67" s="157" t="str">
        <f t="shared" si="14"/>
        <v/>
      </c>
      <c r="AX67" s="158" t="str">
        <f t="shared" si="15"/>
        <v/>
      </c>
    </row>
    <row r="68" spans="2:50" hidden="1" x14ac:dyDescent="0.3">
      <c r="B68" s="325">
        <f t="shared" si="16"/>
        <v>60</v>
      </c>
      <c r="C68" s="252"/>
      <c r="D68" s="248"/>
      <c r="E68" s="248"/>
      <c r="F68" s="334"/>
      <c r="G68" s="326"/>
      <c r="H68" s="336">
        <v>1</v>
      </c>
      <c r="I68" s="289" t="str">
        <f t="shared" si="0"/>
        <v/>
      </c>
      <c r="J68" s="338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  <c r="AE68" s="347"/>
      <c r="AF68" s="347"/>
      <c r="AG68" s="347"/>
      <c r="AH68" s="347"/>
      <c r="AI68" s="347"/>
      <c r="AJ68" s="347"/>
      <c r="AK68" s="347"/>
      <c r="AL68" s="347"/>
      <c r="AM68" s="347"/>
      <c r="AN68" s="347"/>
      <c r="AO68" s="347"/>
      <c r="AP68" s="347"/>
      <c r="AQ68" s="348"/>
      <c r="AR68" s="156" t="str">
        <f t="shared" si="9"/>
        <v/>
      </c>
      <c r="AS68" s="157" t="str">
        <f t="shared" si="10"/>
        <v/>
      </c>
      <c r="AT68" s="157" t="str">
        <f t="shared" si="11"/>
        <v/>
      </c>
      <c r="AU68" s="157" t="str">
        <f t="shared" si="12"/>
        <v/>
      </c>
      <c r="AV68" s="157" t="str">
        <f t="shared" si="13"/>
        <v/>
      </c>
      <c r="AW68" s="157" t="str">
        <f t="shared" si="14"/>
        <v/>
      </c>
      <c r="AX68" s="158" t="str">
        <f t="shared" si="15"/>
        <v/>
      </c>
    </row>
    <row r="69" spans="2:50" hidden="1" x14ac:dyDescent="0.3">
      <c r="B69" s="325">
        <f t="shared" si="16"/>
        <v>61</v>
      </c>
      <c r="C69" s="252"/>
      <c r="D69" s="248"/>
      <c r="E69" s="248"/>
      <c r="F69" s="334"/>
      <c r="G69" s="326"/>
      <c r="H69" s="336">
        <v>1</v>
      </c>
      <c r="I69" s="289" t="str">
        <f t="shared" si="0"/>
        <v/>
      </c>
      <c r="J69" s="338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  <c r="AM69" s="347"/>
      <c r="AN69" s="347"/>
      <c r="AO69" s="347"/>
      <c r="AP69" s="347"/>
      <c r="AQ69" s="348"/>
      <c r="AR69" s="156" t="str">
        <f t="shared" si="9"/>
        <v/>
      </c>
      <c r="AS69" s="157" t="str">
        <f t="shared" si="10"/>
        <v/>
      </c>
      <c r="AT69" s="157" t="str">
        <f t="shared" si="11"/>
        <v/>
      </c>
      <c r="AU69" s="157" t="str">
        <f t="shared" si="12"/>
        <v/>
      </c>
      <c r="AV69" s="157" t="str">
        <f t="shared" si="13"/>
        <v/>
      </c>
      <c r="AW69" s="157" t="str">
        <f t="shared" si="14"/>
        <v/>
      </c>
      <c r="AX69" s="158" t="str">
        <f t="shared" si="15"/>
        <v/>
      </c>
    </row>
    <row r="70" spans="2:50" hidden="1" x14ac:dyDescent="0.3">
      <c r="B70" s="325">
        <f t="shared" si="16"/>
        <v>62</v>
      </c>
      <c r="C70" s="252"/>
      <c r="D70" s="248"/>
      <c r="E70" s="248"/>
      <c r="F70" s="334"/>
      <c r="G70" s="326"/>
      <c r="H70" s="336">
        <v>1</v>
      </c>
      <c r="I70" s="289" t="str">
        <f t="shared" si="0"/>
        <v/>
      </c>
      <c r="J70" s="338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  <c r="AM70" s="347"/>
      <c r="AN70" s="347"/>
      <c r="AO70" s="347"/>
      <c r="AP70" s="347"/>
      <c r="AQ70" s="348"/>
      <c r="AR70" s="156" t="str">
        <f t="shared" si="9"/>
        <v/>
      </c>
      <c r="AS70" s="157" t="str">
        <f t="shared" si="10"/>
        <v/>
      </c>
      <c r="AT70" s="157" t="str">
        <f t="shared" si="11"/>
        <v/>
      </c>
      <c r="AU70" s="157" t="str">
        <f t="shared" si="12"/>
        <v/>
      </c>
      <c r="AV70" s="157" t="str">
        <f t="shared" si="13"/>
        <v/>
      </c>
      <c r="AW70" s="157" t="str">
        <f t="shared" si="14"/>
        <v/>
      </c>
      <c r="AX70" s="158" t="str">
        <f t="shared" si="15"/>
        <v/>
      </c>
    </row>
    <row r="71" spans="2:50" hidden="1" x14ac:dyDescent="0.3">
      <c r="B71" s="325">
        <f t="shared" si="16"/>
        <v>63</v>
      </c>
      <c r="C71" s="252"/>
      <c r="D71" s="248"/>
      <c r="E71" s="248"/>
      <c r="F71" s="334"/>
      <c r="G71" s="326"/>
      <c r="H71" s="336">
        <v>1</v>
      </c>
      <c r="I71" s="289" t="str">
        <f t="shared" si="0"/>
        <v/>
      </c>
      <c r="J71" s="338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47"/>
      <c r="AE71" s="347"/>
      <c r="AF71" s="347"/>
      <c r="AG71" s="347"/>
      <c r="AH71" s="347"/>
      <c r="AI71" s="347"/>
      <c r="AJ71" s="347"/>
      <c r="AK71" s="347"/>
      <c r="AL71" s="347"/>
      <c r="AM71" s="347"/>
      <c r="AN71" s="347"/>
      <c r="AO71" s="347"/>
      <c r="AP71" s="347"/>
      <c r="AQ71" s="348"/>
      <c r="AR71" s="156" t="str">
        <f t="shared" si="9"/>
        <v/>
      </c>
      <c r="AS71" s="157" t="str">
        <f t="shared" si="10"/>
        <v/>
      </c>
      <c r="AT71" s="157" t="str">
        <f t="shared" si="11"/>
        <v/>
      </c>
      <c r="AU71" s="157" t="str">
        <f t="shared" si="12"/>
        <v/>
      </c>
      <c r="AV71" s="157" t="str">
        <f t="shared" si="13"/>
        <v/>
      </c>
      <c r="AW71" s="157" t="str">
        <f t="shared" si="14"/>
        <v/>
      </c>
      <c r="AX71" s="158" t="str">
        <f t="shared" si="15"/>
        <v/>
      </c>
    </row>
    <row r="72" spans="2:50" hidden="1" x14ac:dyDescent="0.3">
      <c r="B72" s="325">
        <f t="shared" si="16"/>
        <v>64</v>
      </c>
      <c r="C72" s="252"/>
      <c r="D72" s="248"/>
      <c r="E72" s="248"/>
      <c r="F72" s="334"/>
      <c r="G72" s="326"/>
      <c r="H72" s="336">
        <v>1</v>
      </c>
      <c r="I72" s="289" t="str">
        <f t="shared" si="0"/>
        <v/>
      </c>
      <c r="J72" s="338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47"/>
      <c r="AE72" s="347"/>
      <c r="AF72" s="347"/>
      <c r="AG72" s="347"/>
      <c r="AH72" s="347"/>
      <c r="AI72" s="347"/>
      <c r="AJ72" s="347"/>
      <c r="AK72" s="347"/>
      <c r="AL72" s="347"/>
      <c r="AM72" s="347"/>
      <c r="AN72" s="347"/>
      <c r="AO72" s="347"/>
      <c r="AP72" s="347"/>
      <c r="AQ72" s="348"/>
      <c r="AR72" s="156" t="str">
        <f t="shared" si="9"/>
        <v/>
      </c>
      <c r="AS72" s="157" t="str">
        <f t="shared" si="10"/>
        <v/>
      </c>
      <c r="AT72" s="157" t="str">
        <f t="shared" si="11"/>
        <v/>
      </c>
      <c r="AU72" s="157" t="str">
        <f t="shared" si="12"/>
        <v/>
      </c>
      <c r="AV72" s="157" t="str">
        <f t="shared" si="13"/>
        <v/>
      </c>
      <c r="AW72" s="157" t="str">
        <f t="shared" si="14"/>
        <v/>
      </c>
      <c r="AX72" s="158" t="str">
        <f t="shared" si="15"/>
        <v/>
      </c>
    </row>
    <row r="73" spans="2:50" hidden="1" x14ac:dyDescent="0.3">
      <c r="B73" s="325">
        <f t="shared" si="16"/>
        <v>65</v>
      </c>
      <c r="C73" s="252"/>
      <c r="D73" s="248"/>
      <c r="E73" s="248"/>
      <c r="F73" s="334"/>
      <c r="G73" s="326"/>
      <c r="H73" s="336">
        <v>1</v>
      </c>
      <c r="I73" s="289" t="str">
        <f t="shared" si="0"/>
        <v/>
      </c>
      <c r="J73" s="338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47"/>
      <c r="AE73" s="347"/>
      <c r="AF73" s="347"/>
      <c r="AG73" s="347"/>
      <c r="AH73" s="347"/>
      <c r="AI73" s="347"/>
      <c r="AJ73" s="347"/>
      <c r="AK73" s="347"/>
      <c r="AL73" s="347"/>
      <c r="AM73" s="347"/>
      <c r="AN73" s="347"/>
      <c r="AO73" s="347"/>
      <c r="AP73" s="347"/>
      <c r="AQ73" s="348"/>
      <c r="AR73" s="156" t="str">
        <f t="shared" si="9"/>
        <v/>
      </c>
      <c r="AS73" s="157" t="str">
        <f t="shared" si="10"/>
        <v/>
      </c>
      <c r="AT73" s="157" t="str">
        <f t="shared" si="11"/>
        <v/>
      </c>
      <c r="AU73" s="157" t="str">
        <f t="shared" si="12"/>
        <v/>
      </c>
      <c r="AV73" s="157" t="str">
        <f t="shared" si="13"/>
        <v/>
      </c>
      <c r="AW73" s="157" t="str">
        <f t="shared" si="14"/>
        <v/>
      </c>
      <c r="AX73" s="158" t="str">
        <f t="shared" si="15"/>
        <v/>
      </c>
    </row>
    <row r="74" spans="2:50" hidden="1" x14ac:dyDescent="0.3">
      <c r="B74" s="325">
        <f t="shared" si="16"/>
        <v>66</v>
      </c>
      <c r="C74" s="252"/>
      <c r="D74" s="247"/>
      <c r="E74" s="248"/>
      <c r="F74" s="334"/>
      <c r="G74" s="326"/>
      <c r="H74" s="336">
        <v>1</v>
      </c>
      <c r="I74" s="289" t="str">
        <f t="shared" ref="I74:I137" si="17">+IF(D74="","",SUM(G74*H74))</f>
        <v/>
      </c>
      <c r="J74" s="338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47"/>
      <c r="AE74" s="347"/>
      <c r="AF74" s="347"/>
      <c r="AG74" s="347"/>
      <c r="AH74" s="347"/>
      <c r="AI74" s="347"/>
      <c r="AJ74" s="347"/>
      <c r="AK74" s="347"/>
      <c r="AL74" s="347"/>
      <c r="AM74" s="347"/>
      <c r="AN74" s="347"/>
      <c r="AO74" s="347"/>
      <c r="AP74" s="347"/>
      <c r="AQ74" s="348"/>
      <c r="AR74" s="156" t="str">
        <f t="shared" ref="AR74:AR137" si="18">IF(C74="","",AVERAGE(J74:AQ74))</f>
        <v/>
      </c>
      <c r="AS74" s="157" t="str">
        <f t="shared" ref="AS74:AS137" si="19">IF(C74="","",STDEVA(J74:AQ74))</f>
        <v/>
      </c>
      <c r="AT74" s="157" t="str">
        <f t="shared" ref="AT74:AT137" si="20">IF(C74="","",MEDIAN(J74:AQ74))</f>
        <v/>
      </c>
      <c r="AU74" s="157" t="str">
        <f t="shared" ref="AU74:AU137" si="21">IF(C74="","",GEOMEAN(J74:AQ74))</f>
        <v/>
      </c>
      <c r="AV74" s="157" t="str">
        <f t="shared" ref="AV74:AV137" si="22">IF(C74="","",HARMEAN(J74:AQ74))</f>
        <v/>
      </c>
      <c r="AW74" s="157" t="str">
        <f t="shared" ref="AW74:AW137" si="23">IF(C74="","",MIN(J74:AQ74))</f>
        <v/>
      </c>
      <c r="AX74" s="158" t="str">
        <f t="shared" ref="AX74:AX137" si="24">IF(C74="","",MAX(J74:AQ74))</f>
        <v/>
      </c>
    </row>
    <row r="75" spans="2:50" hidden="1" x14ac:dyDescent="0.3">
      <c r="B75" s="325">
        <f t="shared" ref="B75:B138" si="25">+B74+1</f>
        <v>67</v>
      </c>
      <c r="C75" s="252"/>
      <c r="D75" s="247"/>
      <c r="E75" s="248"/>
      <c r="F75" s="334"/>
      <c r="G75" s="326"/>
      <c r="H75" s="336">
        <v>1</v>
      </c>
      <c r="I75" s="289" t="str">
        <f t="shared" si="17"/>
        <v/>
      </c>
      <c r="J75" s="338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  <c r="AE75" s="347"/>
      <c r="AF75" s="347"/>
      <c r="AG75" s="347"/>
      <c r="AH75" s="347"/>
      <c r="AI75" s="347"/>
      <c r="AJ75" s="347"/>
      <c r="AK75" s="347"/>
      <c r="AL75" s="347"/>
      <c r="AM75" s="347"/>
      <c r="AN75" s="347"/>
      <c r="AO75" s="347"/>
      <c r="AP75" s="347"/>
      <c r="AQ75" s="348"/>
      <c r="AR75" s="156" t="str">
        <f t="shared" si="18"/>
        <v/>
      </c>
      <c r="AS75" s="157" t="str">
        <f t="shared" si="19"/>
        <v/>
      </c>
      <c r="AT75" s="157" t="str">
        <f t="shared" si="20"/>
        <v/>
      </c>
      <c r="AU75" s="157" t="str">
        <f t="shared" si="21"/>
        <v/>
      </c>
      <c r="AV75" s="157" t="str">
        <f t="shared" si="22"/>
        <v/>
      </c>
      <c r="AW75" s="157" t="str">
        <f t="shared" si="23"/>
        <v/>
      </c>
      <c r="AX75" s="158" t="str">
        <f t="shared" si="24"/>
        <v/>
      </c>
    </row>
    <row r="76" spans="2:50" hidden="1" x14ac:dyDescent="0.3">
      <c r="B76" s="325">
        <f t="shared" si="25"/>
        <v>68</v>
      </c>
      <c r="C76" s="252"/>
      <c r="D76" s="247"/>
      <c r="E76" s="248"/>
      <c r="F76" s="334"/>
      <c r="G76" s="326"/>
      <c r="H76" s="336">
        <v>1</v>
      </c>
      <c r="I76" s="289" t="str">
        <f t="shared" si="17"/>
        <v/>
      </c>
      <c r="J76" s="338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  <c r="AE76" s="347"/>
      <c r="AF76" s="347"/>
      <c r="AG76" s="347"/>
      <c r="AH76" s="347"/>
      <c r="AI76" s="347"/>
      <c r="AJ76" s="347"/>
      <c r="AK76" s="347"/>
      <c r="AL76" s="347"/>
      <c r="AM76" s="347"/>
      <c r="AN76" s="347"/>
      <c r="AO76" s="347"/>
      <c r="AP76" s="347"/>
      <c r="AQ76" s="348"/>
      <c r="AR76" s="156" t="str">
        <f t="shared" si="18"/>
        <v/>
      </c>
      <c r="AS76" s="157" t="str">
        <f t="shared" si="19"/>
        <v/>
      </c>
      <c r="AT76" s="157" t="str">
        <f t="shared" si="20"/>
        <v/>
      </c>
      <c r="AU76" s="157" t="str">
        <f t="shared" si="21"/>
        <v/>
      </c>
      <c r="AV76" s="157" t="str">
        <f t="shared" si="22"/>
        <v/>
      </c>
      <c r="AW76" s="157" t="str">
        <f t="shared" si="23"/>
        <v/>
      </c>
      <c r="AX76" s="158" t="str">
        <f t="shared" si="24"/>
        <v/>
      </c>
    </row>
    <row r="77" spans="2:50" hidden="1" x14ac:dyDescent="0.3">
      <c r="B77" s="325">
        <f t="shared" si="25"/>
        <v>69</v>
      </c>
      <c r="C77" s="252"/>
      <c r="D77" s="247"/>
      <c r="E77" s="248"/>
      <c r="F77" s="334"/>
      <c r="G77" s="326"/>
      <c r="H77" s="336">
        <v>1</v>
      </c>
      <c r="I77" s="289" t="str">
        <f t="shared" si="17"/>
        <v/>
      </c>
      <c r="J77" s="338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47"/>
      <c r="AE77" s="347"/>
      <c r="AF77" s="347"/>
      <c r="AG77" s="347"/>
      <c r="AH77" s="347"/>
      <c r="AI77" s="347"/>
      <c r="AJ77" s="347"/>
      <c r="AK77" s="347"/>
      <c r="AL77" s="347"/>
      <c r="AM77" s="347"/>
      <c r="AN77" s="347"/>
      <c r="AO77" s="347"/>
      <c r="AP77" s="347"/>
      <c r="AQ77" s="348"/>
      <c r="AR77" s="156" t="str">
        <f t="shared" si="18"/>
        <v/>
      </c>
      <c r="AS77" s="157" t="str">
        <f t="shared" si="19"/>
        <v/>
      </c>
      <c r="AT77" s="157" t="str">
        <f t="shared" si="20"/>
        <v/>
      </c>
      <c r="AU77" s="157" t="str">
        <f t="shared" si="21"/>
        <v/>
      </c>
      <c r="AV77" s="157" t="str">
        <f t="shared" si="22"/>
        <v/>
      </c>
      <c r="AW77" s="157" t="str">
        <f t="shared" si="23"/>
        <v/>
      </c>
      <c r="AX77" s="158" t="str">
        <f t="shared" si="24"/>
        <v/>
      </c>
    </row>
    <row r="78" spans="2:50" hidden="1" x14ac:dyDescent="0.3">
      <c r="B78" s="325">
        <f t="shared" si="25"/>
        <v>70</v>
      </c>
      <c r="C78" s="252"/>
      <c r="D78" s="247"/>
      <c r="E78" s="248"/>
      <c r="F78" s="334"/>
      <c r="G78" s="326"/>
      <c r="H78" s="336">
        <v>1</v>
      </c>
      <c r="I78" s="289" t="str">
        <f t="shared" si="17"/>
        <v/>
      </c>
      <c r="J78" s="338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47"/>
      <c r="AE78" s="347"/>
      <c r="AF78" s="347"/>
      <c r="AG78" s="347"/>
      <c r="AH78" s="347"/>
      <c r="AI78" s="347"/>
      <c r="AJ78" s="347"/>
      <c r="AK78" s="347"/>
      <c r="AL78" s="347"/>
      <c r="AM78" s="347"/>
      <c r="AN78" s="347"/>
      <c r="AO78" s="347"/>
      <c r="AP78" s="347"/>
      <c r="AQ78" s="348"/>
      <c r="AR78" s="156" t="str">
        <f t="shared" si="18"/>
        <v/>
      </c>
      <c r="AS78" s="157" t="str">
        <f t="shared" si="19"/>
        <v/>
      </c>
      <c r="AT78" s="157" t="str">
        <f t="shared" si="20"/>
        <v/>
      </c>
      <c r="AU78" s="157" t="str">
        <f t="shared" si="21"/>
        <v/>
      </c>
      <c r="AV78" s="157" t="str">
        <f t="shared" si="22"/>
        <v/>
      </c>
      <c r="AW78" s="157" t="str">
        <f t="shared" si="23"/>
        <v/>
      </c>
      <c r="AX78" s="158" t="str">
        <f t="shared" si="24"/>
        <v/>
      </c>
    </row>
    <row r="79" spans="2:50" hidden="1" x14ac:dyDescent="0.3">
      <c r="B79" s="325">
        <f t="shared" si="25"/>
        <v>71</v>
      </c>
      <c r="C79" s="252"/>
      <c r="D79" s="248"/>
      <c r="E79" s="248"/>
      <c r="F79" s="334"/>
      <c r="G79" s="326"/>
      <c r="H79" s="336">
        <v>1</v>
      </c>
      <c r="I79" s="289" t="str">
        <f t="shared" si="17"/>
        <v/>
      </c>
      <c r="J79" s="338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347"/>
      <c r="AE79" s="347"/>
      <c r="AF79" s="347"/>
      <c r="AG79" s="347"/>
      <c r="AH79" s="347"/>
      <c r="AI79" s="347"/>
      <c r="AJ79" s="347"/>
      <c r="AK79" s="347"/>
      <c r="AL79" s="347"/>
      <c r="AM79" s="347"/>
      <c r="AN79" s="347"/>
      <c r="AO79" s="347"/>
      <c r="AP79" s="347"/>
      <c r="AQ79" s="348"/>
      <c r="AR79" s="156" t="str">
        <f t="shared" si="18"/>
        <v/>
      </c>
      <c r="AS79" s="157" t="str">
        <f t="shared" si="19"/>
        <v/>
      </c>
      <c r="AT79" s="157" t="str">
        <f t="shared" si="20"/>
        <v/>
      </c>
      <c r="AU79" s="157" t="str">
        <f t="shared" si="21"/>
        <v/>
      </c>
      <c r="AV79" s="157" t="str">
        <f t="shared" si="22"/>
        <v/>
      </c>
      <c r="AW79" s="157" t="str">
        <f t="shared" si="23"/>
        <v/>
      </c>
      <c r="AX79" s="158" t="str">
        <f t="shared" si="24"/>
        <v/>
      </c>
    </row>
    <row r="80" spans="2:50" hidden="1" x14ac:dyDescent="0.3">
      <c r="B80" s="325">
        <f t="shared" si="25"/>
        <v>72</v>
      </c>
      <c r="C80" s="252"/>
      <c r="D80" s="248"/>
      <c r="E80" s="248"/>
      <c r="F80" s="334"/>
      <c r="G80" s="326"/>
      <c r="H80" s="336">
        <v>1</v>
      </c>
      <c r="I80" s="289" t="str">
        <f t="shared" si="17"/>
        <v/>
      </c>
      <c r="J80" s="338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347"/>
      <c r="AE80" s="347"/>
      <c r="AF80" s="347"/>
      <c r="AG80" s="347"/>
      <c r="AH80" s="347"/>
      <c r="AI80" s="347"/>
      <c r="AJ80" s="347"/>
      <c r="AK80" s="347"/>
      <c r="AL80" s="347"/>
      <c r="AM80" s="347"/>
      <c r="AN80" s="347"/>
      <c r="AO80" s="347"/>
      <c r="AP80" s="347"/>
      <c r="AQ80" s="348"/>
      <c r="AR80" s="156" t="str">
        <f t="shared" si="18"/>
        <v/>
      </c>
      <c r="AS80" s="157" t="str">
        <f t="shared" si="19"/>
        <v/>
      </c>
      <c r="AT80" s="157" t="str">
        <f t="shared" si="20"/>
        <v/>
      </c>
      <c r="AU80" s="157" t="str">
        <f t="shared" si="21"/>
        <v/>
      </c>
      <c r="AV80" s="157" t="str">
        <f t="shared" si="22"/>
        <v/>
      </c>
      <c r="AW80" s="157" t="str">
        <f t="shared" si="23"/>
        <v/>
      </c>
      <c r="AX80" s="158" t="str">
        <f t="shared" si="24"/>
        <v/>
      </c>
    </row>
    <row r="81" spans="2:50" hidden="1" x14ac:dyDescent="0.3">
      <c r="B81" s="325">
        <f t="shared" si="25"/>
        <v>73</v>
      </c>
      <c r="C81" s="252"/>
      <c r="D81" s="248"/>
      <c r="E81" s="248"/>
      <c r="F81" s="334"/>
      <c r="G81" s="326"/>
      <c r="H81" s="336">
        <v>1</v>
      </c>
      <c r="I81" s="289" t="str">
        <f t="shared" si="17"/>
        <v/>
      </c>
      <c r="J81" s="338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  <c r="AE81" s="347"/>
      <c r="AF81" s="347"/>
      <c r="AG81" s="347"/>
      <c r="AH81" s="347"/>
      <c r="AI81" s="347"/>
      <c r="AJ81" s="347"/>
      <c r="AK81" s="347"/>
      <c r="AL81" s="347"/>
      <c r="AM81" s="347"/>
      <c r="AN81" s="347"/>
      <c r="AO81" s="347"/>
      <c r="AP81" s="347"/>
      <c r="AQ81" s="348"/>
      <c r="AR81" s="156" t="str">
        <f t="shared" si="18"/>
        <v/>
      </c>
      <c r="AS81" s="157" t="str">
        <f t="shared" si="19"/>
        <v/>
      </c>
      <c r="AT81" s="157" t="str">
        <f t="shared" si="20"/>
        <v/>
      </c>
      <c r="AU81" s="157" t="str">
        <f t="shared" si="21"/>
        <v/>
      </c>
      <c r="AV81" s="157" t="str">
        <f t="shared" si="22"/>
        <v/>
      </c>
      <c r="AW81" s="157" t="str">
        <f t="shared" si="23"/>
        <v/>
      </c>
      <c r="AX81" s="158" t="str">
        <f t="shared" si="24"/>
        <v/>
      </c>
    </row>
    <row r="82" spans="2:50" hidden="1" x14ac:dyDescent="0.3">
      <c r="B82" s="325">
        <f t="shared" si="25"/>
        <v>74</v>
      </c>
      <c r="C82" s="252"/>
      <c r="D82" s="247"/>
      <c r="E82" s="248"/>
      <c r="F82" s="334"/>
      <c r="G82" s="326"/>
      <c r="H82" s="336">
        <v>1</v>
      </c>
      <c r="I82" s="289" t="str">
        <f t="shared" si="17"/>
        <v/>
      </c>
      <c r="J82" s="338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347"/>
      <c r="AE82" s="347"/>
      <c r="AF82" s="347"/>
      <c r="AG82" s="347"/>
      <c r="AH82" s="347"/>
      <c r="AI82" s="347"/>
      <c r="AJ82" s="347"/>
      <c r="AK82" s="347"/>
      <c r="AL82" s="347"/>
      <c r="AM82" s="347"/>
      <c r="AN82" s="347"/>
      <c r="AO82" s="347"/>
      <c r="AP82" s="347"/>
      <c r="AQ82" s="348"/>
      <c r="AR82" s="156" t="str">
        <f t="shared" si="18"/>
        <v/>
      </c>
      <c r="AS82" s="157" t="str">
        <f t="shared" si="19"/>
        <v/>
      </c>
      <c r="AT82" s="157" t="str">
        <f t="shared" si="20"/>
        <v/>
      </c>
      <c r="AU82" s="157" t="str">
        <f t="shared" si="21"/>
        <v/>
      </c>
      <c r="AV82" s="157" t="str">
        <f t="shared" si="22"/>
        <v/>
      </c>
      <c r="AW82" s="157" t="str">
        <f t="shared" si="23"/>
        <v/>
      </c>
      <c r="AX82" s="158" t="str">
        <f t="shared" si="24"/>
        <v/>
      </c>
    </row>
    <row r="83" spans="2:50" hidden="1" x14ac:dyDescent="0.3">
      <c r="B83" s="325">
        <f t="shared" si="25"/>
        <v>75</v>
      </c>
      <c r="C83" s="252"/>
      <c r="D83" s="247"/>
      <c r="E83" s="248"/>
      <c r="F83" s="334"/>
      <c r="G83" s="326"/>
      <c r="H83" s="336">
        <v>1</v>
      </c>
      <c r="I83" s="289" t="str">
        <f t="shared" si="17"/>
        <v/>
      </c>
      <c r="J83" s="338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347"/>
      <c r="AE83" s="347"/>
      <c r="AF83" s="347"/>
      <c r="AG83" s="347"/>
      <c r="AH83" s="347"/>
      <c r="AI83" s="347"/>
      <c r="AJ83" s="347"/>
      <c r="AK83" s="347"/>
      <c r="AL83" s="347"/>
      <c r="AM83" s="347"/>
      <c r="AN83" s="347"/>
      <c r="AO83" s="347"/>
      <c r="AP83" s="347"/>
      <c r="AQ83" s="348"/>
      <c r="AR83" s="156" t="str">
        <f t="shared" si="18"/>
        <v/>
      </c>
      <c r="AS83" s="157" t="str">
        <f t="shared" si="19"/>
        <v/>
      </c>
      <c r="AT83" s="157" t="str">
        <f t="shared" si="20"/>
        <v/>
      </c>
      <c r="AU83" s="157" t="str">
        <f t="shared" si="21"/>
        <v/>
      </c>
      <c r="AV83" s="157" t="str">
        <f t="shared" si="22"/>
        <v/>
      </c>
      <c r="AW83" s="157" t="str">
        <f t="shared" si="23"/>
        <v/>
      </c>
      <c r="AX83" s="158" t="str">
        <f t="shared" si="24"/>
        <v/>
      </c>
    </row>
    <row r="84" spans="2:50" hidden="1" x14ac:dyDescent="0.3">
      <c r="B84" s="325">
        <f t="shared" si="25"/>
        <v>76</v>
      </c>
      <c r="C84" s="252"/>
      <c r="D84" s="247"/>
      <c r="E84" s="248"/>
      <c r="F84" s="334"/>
      <c r="G84" s="326"/>
      <c r="H84" s="336">
        <v>1</v>
      </c>
      <c r="I84" s="289" t="str">
        <f t="shared" si="17"/>
        <v/>
      </c>
      <c r="J84" s="338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347"/>
      <c r="AE84" s="347"/>
      <c r="AF84" s="347"/>
      <c r="AG84" s="347"/>
      <c r="AH84" s="347"/>
      <c r="AI84" s="347"/>
      <c r="AJ84" s="347"/>
      <c r="AK84" s="347"/>
      <c r="AL84" s="347"/>
      <c r="AM84" s="347"/>
      <c r="AN84" s="347"/>
      <c r="AO84" s="347"/>
      <c r="AP84" s="347"/>
      <c r="AQ84" s="348"/>
      <c r="AR84" s="156" t="str">
        <f t="shared" si="18"/>
        <v/>
      </c>
      <c r="AS84" s="157" t="str">
        <f t="shared" si="19"/>
        <v/>
      </c>
      <c r="AT84" s="157" t="str">
        <f t="shared" si="20"/>
        <v/>
      </c>
      <c r="AU84" s="157" t="str">
        <f t="shared" si="21"/>
        <v/>
      </c>
      <c r="AV84" s="157" t="str">
        <f t="shared" si="22"/>
        <v/>
      </c>
      <c r="AW84" s="157" t="str">
        <f t="shared" si="23"/>
        <v/>
      </c>
      <c r="AX84" s="158" t="str">
        <f t="shared" si="24"/>
        <v/>
      </c>
    </row>
    <row r="85" spans="2:50" hidden="1" x14ac:dyDescent="0.3">
      <c r="B85" s="325">
        <f t="shared" si="25"/>
        <v>77</v>
      </c>
      <c r="C85" s="252"/>
      <c r="D85" s="247"/>
      <c r="E85" s="248"/>
      <c r="F85" s="334"/>
      <c r="G85" s="326"/>
      <c r="H85" s="336">
        <v>1</v>
      </c>
      <c r="I85" s="289" t="str">
        <f t="shared" si="17"/>
        <v/>
      </c>
      <c r="J85" s="338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347"/>
      <c r="AE85" s="347"/>
      <c r="AF85" s="347"/>
      <c r="AG85" s="347"/>
      <c r="AH85" s="347"/>
      <c r="AI85" s="347"/>
      <c r="AJ85" s="347"/>
      <c r="AK85" s="347"/>
      <c r="AL85" s="347"/>
      <c r="AM85" s="347"/>
      <c r="AN85" s="347"/>
      <c r="AO85" s="347"/>
      <c r="AP85" s="347"/>
      <c r="AQ85" s="348"/>
      <c r="AR85" s="156" t="str">
        <f t="shared" si="18"/>
        <v/>
      </c>
      <c r="AS85" s="157" t="str">
        <f t="shared" si="19"/>
        <v/>
      </c>
      <c r="AT85" s="157" t="str">
        <f t="shared" si="20"/>
        <v/>
      </c>
      <c r="AU85" s="157" t="str">
        <f t="shared" si="21"/>
        <v/>
      </c>
      <c r="AV85" s="157" t="str">
        <f t="shared" si="22"/>
        <v/>
      </c>
      <c r="AW85" s="157" t="str">
        <f t="shared" si="23"/>
        <v/>
      </c>
      <c r="AX85" s="158" t="str">
        <f t="shared" si="24"/>
        <v/>
      </c>
    </row>
    <row r="86" spans="2:50" hidden="1" x14ac:dyDescent="0.3">
      <c r="B86" s="325">
        <f t="shared" si="25"/>
        <v>78</v>
      </c>
      <c r="C86" s="252"/>
      <c r="D86" s="247"/>
      <c r="E86" s="248"/>
      <c r="F86" s="334"/>
      <c r="G86" s="326"/>
      <c r="H86" s="336">
        <v>1</v>
      </c>
      <c r="I86" s="289" t="str">
        <f t="shared" si="17"/>
        <v/>
      </c>
      <c r="J86" s="338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347"/>
      <c r="AE86" s="347"/>
      <c r="AF86" s="347"/>
      <c r="AG86" s="347"/>
      <c r="AH86" s="347"/>
      <c r="AI86" s="347"/>
      <c r="AJ86" s="347"/>
      <c r="AK86" s="347"/>
      <c r="AL86" s="347"/>
      <c r="AM86" s="347"/>
      <c r="AN86" s="347"/>
      <c r="AO86" s="347"/>
      <c r="AP86" s="347"/>
      <c r="AQ86" s="348"/>
      <c r="AR86" s="156" t="str">
        <f t="shared" si="18"/>
        <v/>
      </c>
      <c r="AS86" s="157" t="str">
        <f t="shared" si="19"/>
        <v/>
      </c>
      <c r="AT86" s="157" t="str">
        <f t="shared" si="20"/>
        <v/>
      </c>
      <c r="AU86" s="157" t="str">
        <f t="shared" si="21"/>
        <v/>
      </c>
      <c r="AV86" s="157" t="str">
        <f t="shared" si="22"/>
        <v/>
      </c>
      <c r="AW86" s="157" t="str">
        <f t="shared" si="23"/>
        <v/>
      </c>
      <c r="AX86" s="158" t="str">
        <f t="shared" si="24"/>
        <v/>
      </c>
    </row>
    <row r="87" spans="2:50" hidden="1" x14ac:dyDescent="0.3">
      <c r="B87" s="325">
        <f t="shared" si="25"/>
        <v>79</v>
      </c>
      <c r="C87" s="252"/>
      <c r="D87" s="247"/>
      <c r="E87" s="248"/>
      <c r="F87" s="334"/>
      <c r="G87" s="326"/>
      <c r="H87" s="336">
        <v>1</v>
      </c>
      <c r="I87" s="289" t="str">
        <f t="shared" si="17"/>
        <v/>
      </c>
      <c r="J87" s="338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347"/>
      <c r="AE87" s="347"/>
      <c r="AF87" s="347"/>
      <c r="AG87" s="347"/>
      <c r="AH87" s="347"/>
      <c r="AI87" s="347"/>
      <c r="AJ87" s="347"/>
      <c r="AK87" s="347"/>
      <c r="AL87" s="347"/>
      <c r="AM87" s="347"/>
      <c r="AN87" s="347"/>
      <c r="AO87" s="347"/>
      <c r="AP87" s="347"/>
      <c r="AQ87" s="348"/>
      <c r="AR87" s="156" t="str">
        <f t="shared" si="18"/>
        <v/>
      </c>
      <c r="AS87" s="157" t="str">
        <f t="shared" si="19"/>
        <v/>
      </c>
      <c r="AT87" s="157" t="str">
        <f t="shared" si="20"/>
        <v/>
      </c>
      <c r="AU87" s="157" t="str">
        <f t="shared" si="21"/>
        <v/>
      </c>
      <c r="AV87" s="157" t="str">
        <f t="shared" si="22"/>
        <v/>
      </c>
      <c r="AW87" s="157" t="str">
        <f t="shared" si="23"/>
        <v/>
      </c>
      <c r="AX87" s="158" t="str">
        <f t="shared" si="24"/>
        <v/>
      </c>
    </row>
    <row r="88" spans="2:50" hidden="1" x14ac:dyDescent="0.3">
      <c r="B88" s="325">
        <f t="shared" si="25"/>
        <v>80</v>
      </c>
      <c r="C88" s="252"/>
      <c r="D88" s="247"/>
      <c r="E88" s="248"/>
      <c r="F88" s="334"/>
      <c r="G88" s="326"/>
      <c r="H88" s="336">
        <v>1</v>
      </c>
      <c r="I88" s="289" t="str">
        <f t="shared" si="17"/>
        <v/>
      </c>
      <c r="J88" s="338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  <c r="Z88" s="347"/>
      <c r="AA88" s="347"/>
      <c r="AB88" s="347"/>
      <c r="AC88" s="347"/>
      <c r="AD88" s="347"/>
      <c r="AE88" s="347"/>
      <c r="AF88" s="347"/>
      <c r="AG88" s="347"/>
      <c r="AH88" s="347"/>
      <c r="AI88" s="347"/>
      <c r="AJ88" s="347"/>
      <c r="AK88" s="347"/>
      <c r="AL88" s="347"/>
      <c r="AM88" s="347"/>
      <c r="AN88" s="347"/>
      <c r="AO88" s="347"/>
      <c r="AP88" s="347"/>
      <c r="AQ88" s="348"/>
      <c r="AR88" s="156" t="str">
        <f t="shared" si="18"/>
        <v/>
      </c>
      <c r="AS88" s="157" t="str">
        <f t="shared" si="19"/>
        <v/>
      </c>
      <c r="AT88" s="157" t="str">
        <f t="shared" si="20"/>
        <v/>
      </c>
      <c r="AU88" s="157" t="str">
        <f t="shared" si="21"/>
        <v/>
      </c>
      <c r="AV88" s="157" t="str">
        <f t="shared" si="22"/>
        <v/>
      </c>
      <c r="AW88" s="157" t="str">
        <f t="shared" si="23"/>
        <v/>
      </c>
      <c r="AX88" s="158" t="str">
        <f t="shared" si="24"/>
        <v/>
      </c>
    </row>
    <row r="89" spans="2:50" hidden="1" x14ac:dyDescent="0.3">
      <c r="B89" s="325">
        <f t="shared" si="25"/>
        <v>81</v>
      </c>
      <c r="C89" s="252"/>
      <c r="D89" s="247"/>
      <c r="E89" s="248"/>
      <c r="F89" s="334"/>
      <c r="G89" s="326"/>
      <c r="H89" s="336">
        <v>1</v>
      </c>
      <c r="I89" s="289" t="str">
        <f t="shared" si="17"/>
        <v/>
      </c>
      <c r="J89" s="338"/>
      <c r="K89" s="347"/>
      <c r="L89" s="347"/>
      <c r="M89" s="347"/>
      <c r="N89" s="347"/>
      <c r="O89" s="347"/>
      <c r="P89" s="347"/>
      <c r="Q89" s="347"/>
      <c r="R89" s="347"/>
      <c r="S89" s="347"/>
      <c r="T89" s="347"/>
      <c r="U89" s="347"/>
      <c r="V89" s="347"/>
      <c r="W89" s="347"/>
      <c r="X89" s="347"/>
      <c r="Y89" s="347"/>
      <c r="Z89" s="347"/>
      <c r="AA89" s="347"/>
      <c r="AB89" s="347"/>
      <c r="AC89" s="347"/>
      <c r="AD89" s="347"/>
      <c r="AE89" s="347"/>
      <c r="AF89" s="347"/>
      <c r="AG89" s="347"/>
      <c r="AH89" s="347"/>
      <c r="AI89" s="347"/>
      <c r="AJ89" s="347"/>
      <c r="AK89" s="347"/>
      <c r="AL89" s="347"/>
      <c r="AM89" s="347"/>
      <c r="AN89" s="347"/>
      <c r="AO89" s="347"/>
      <c r="AP89" s="347"/>
      <c r="AQ89" s="348"/>
      <c r="AR89" s="156" t="str">
        <f t="shared" si="18"/>
        <v/>
      </c>
      <c r="AS89" s="157" t="str">
        <f t="shared" si="19"/>
        <v/>
      </c>
      <c r="AT89" s="157" t="str">
        <f t="shared" si="20"/>
        <v/>
      </c>
      <c r="AU89" s="157" t="str">
        <f t="shared" si="21"/>
        <v/>
      </c>
      <c r="AV89" s="157" t="str">
        <f t="shared" si="22"/>
        <v/>
      </c>
      <c r="AW89" s="157" t="str">
        <f t="shared" si="23"/>
        <v/>
      </c>
      <c r="AX89" s="158" t="str">
        <f t="shared" si="24"/>
        <v/>
      </c>
    </row>
    <row r="90" spans="2:50" hidden="1" x14ac:dyDescent="0.3">
      <c r="B90" s="325">
        <f t="shared" si="25"/>
        <v>82</v>
      </c>
      <c r="C90" s="252"/>
      <c r="D90" s="247"/>
      <c r="E90" s="248"/>
      <c r="F90" s="334"/>
      <c r="G90" s="326"/>
      <c r="H90" s="336">
        <v>1</v>
      </c>
      <c r="I90" s="289" t="str">
        <f t="shared" si="17"/>
        <v/>
      </c>
      <c r="J90" s="338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  <c r="AE90" s="347"/>
      <c r="AF90" s="347"/>
      <c r="AG90" s="347"/>
      <c r="AH90" s="347"/>
      <c r="AI90" s="347"/>
      <c r="AJ90" s="347"/>
      <c r="AK90" s="347"/>
      <c r="AL90" s="347"/>
      <c r="AM90" s="347"/>
      <c r="AN90" s="347"/>
      <c r="AO90" s="347"/>
      <c r="AP90" s="347"/>
      <c r="AQ90" s="348"/>
      <c r="AR90" s="156" t="str">
        <f t="shared" si="18"/>
        <v/>
      </c>
      <c r="AS90" s="157" t="str">
        <f t="shared" si="19"/>
        <v/>
      </c>
      <c r="AT90" s="157" t="str">
        <f t="shared" si="20"/>
        <v/>
      </c>
      <c r="AU90" s="157" t="str">
        <f t="shared" si="21"/>
        <v/>
      </c>
      <c r="AV90" s="157" t="str">
        <f t="shared" si="22"/>
        <v/>
      </c>
      <c r="AW90" s="157" t="str">
        <f t="shared" si="23"/>
        <v/>
      </c>
      <c r="AX90" s="158" t="str">
        <f t="shared" si="24"/>
        <v/>
      </c>
    </row>
    <row r="91" spans="2:50" hidden="1" x14ac:dyDescent="0.3">
      <c r="B91" s="325">
        <f t="shared" si="25"/>
        <v>83</v>
      </c>
      <c r="C91" s="252"/>
      <c r="D91" s="248"/>
      <c r="E91" s="248"/>
      <c r="F91" s="334"/>
      <c r="G91" s="326"/>
      <c r="H91" s="336">
        <v>1</v>
      </c>
      <c r="I91" s="289" t="str">
        <f t="shared" si="17"/>
        <v/>
      </c>
      <c r="J91" s="338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  <c r="AE91" s="347"/>
      <c r="AF91" s="347"/>
      <c r="AG91" s="347"/>
      <c r="AH91" s="347"/>
      <c r="AI91" s="347"/>
      <c r="AJ91" s="347"/>
      <c r="AK91" s="347"/>
      <c r="AL91" s="347"/>
      <c r="AM91" s="347"/>
      <c r="AN91" s="347"/>
      <c r="AO91" s="347"/>
      <c r="AP91" s="347"/>
      <c r="AQ91" s="348"/>
      <c r="AR91" s="156" t="str">
        <f t="shared" si="18"/>
        <v/>
      </c>
      <c r="AS91" s="157" t="str">
        <f t="shared" si="19"/>
        <v/>
      </c>
      <c r="AT91" s="157" t="str">
        <f t="shared" si="20"/>
        <v/>
      </c>
      <c r="AU91" s="157" t="str">
        <f t="shared" si="21"/>
        <v/>
      </c>
      <c r="AV91" s="157" t="str">
        <f t="shared" si="22"/>
        <v/>
      </c>
      <c r="AW91" s="157" t="str">
        <f t="shared" si="23"/>
        <v/>
      </c>
      <c r="AX91" s="158" t="str">
        <f t="shared" si="24"/>
        <v/>
      </c>
    </row>
    <row r="92" spans="2:50" hidden="1" x14ac:dyDescent="0.3">
      <c r="B92" s="325">
        <f t="shared" si="25"/>
        <v>84</v>
      </c>
      <c r="C92" s="252"/>
      <c r="D92" s="247"/>
      <c r="E92" s="248"/>
      <c r="F92" s="334"/>
      <c r="G92" s="326"/>
      <c r="H92" s="336">
        <v>1</v>
      </c>
      <c r="I92" s="289" t="str">
        <f t="shared" si="17"/>
        <v/>
      </c>
      <c r="J92" s="338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347"/>
      <c r="AE92" s="347"/>
      <c r="AF92" s="347"/>
      <c r="AG92" s="347"/>
      <c r="AH92" s="347"/>
      <c r="AI92" s="347"/>
      <c r="AJ92" s="347"/>
      <c r="AK92" s="347"/>
      <c r="AL92" s="347"/>
      <c r="AM92" s="347"/>
      <c r="AN92" s="347"/>
      <c r="AO92" s="347"/>
      <c r="AP92" s="347"/>
      <c r="AQ92" s="348"/>
      <c r="AR92" s="156" t="str">
        <f t="shared" si="18"/>
        <v/>
      </c>
      <c r="AS92" s="157" t="str">
        <f t="shared" si="19"/>
        <v/>
      </c>
      <c r="AT92" s="157" t="str">
        <f t="shared" si="20"/>
        <v/>
      </c>
      <c r="AU92" s="157" t="str">
        <f t="shared" si="21"/>
        <v/>
      </c>
      <c r="AV92" s="157" t="str">
        <f t="shared" si="22"/>
        <v/>
      </c>
      <c r="AW92" s="157" t="str">
        <f t="shared" si="23"/>
        <v/>
      </c>
      <c r="AX92" s="158" t="str">
        <f t="shared" si="24"/>
        <v/>
      </c>
    </row>
    <row r="93" spans="2:50" hidden="1" x14ac:dyDescent="0.3">
      <c r="B93" s="325">
        <f t="shared" si="25"/>
        <v>85</v>
      </c>
      <c r="C93" s="252"/>
      <c r="D93" s="247"/>
      <c r="E93" s="248"/>
      <c r="F93" s="334"/>
      <c r="G93" s="326"/>
      <c r="H93" s="336">
        <v>1</v>
      </c>
      <c r="I93" s="289" t="str">
        <f t="shared" si="17"/>
        <v/>
      </c>
      <c r="J93" s="338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47"/>
      <c r="AC93" s="347"/>
      <c r="AD93" s="347"/>
      <c r="AE93" s="347"/>
      <c r="AF93" s="347"/>
      <c r="AG93" s="347"/>
      <c r="AH93" s="347"/>
      <c r="AI93" s="347"/>
      <c r="AJ93" s="347"/>
      <c r="AK93" s="347"/>
      <c r="AL93" s="347"/>
      <c r="AM93" s="347"/>
      <c r="AN93" s="347"/>
      <c r="AO93" s="347"/>
      <c r="AP93" s="347"/>
      <c r="AQ93" s="348"/>
      <c r="AR93" s="156" t="str">
        <f t="shared" si="18"/>
        <v/>
      </c>
      <c r="AS93" s="157" t="str">
        <f t="shared" si="19"/>
        <v/>
      </c>
      <c r="AT93" s="157" t="str">
        <f t="shared" si="20"/>
        <v/>
      </c>
      <c r="AU93" s="157" t="str">
        <f t="shared" si="21"/>
        <v/>
      </c>
      <c r="AV93" s="157" t="str">
        <f t="shared" si="22"/>
        <v/>
      </c>
      <c r="AW93" s="157" t="str">
        <f t="shared" si="23"/>
        <v/>
      </c>
      <c r="AX93" s="158" t="str">
        <f t="shared" si="24"/>
        <v/>
      </c>
    </row>
    <row r="94" spans="2:50" hidden="1" x14ac:dyDescent="0.3">
      <c r="B94" s="325">
        <f t="shared" si="25"/>
        <v>86</v>
      </c>
      <c r="C94" s="252"/>
      <c r="D94" s="247"/>
      <c r="E94" s="248"/>
      <c r="F94" s="334"/>
      <c r="G94" s="326"/>
      <c r="H94" s="336">
        <v>1</v>
      </c>
      <c r="I94" s="289" t="str">
        <f t="shared" si="17"/>
        <v/>
      </c>
      <c r="J94" s="338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347"/>
      <c r="AE94" s="347"/>
      <c r="AF94" s="347"/>
      <c r="AG94" s="347"/>
      <c r="AH94" s="347"/>
      <c r="AI94" s="347"/>
      <c r="AJ94" s="347"/>
      <c r="AK94" s="347"/>
      <c r="AL94" s="347"/>
      <c r="AM94" s="347"/>
      <c r="AN94" s="347"/>
      <c r="AO94" s="347"/>
      <c r="AP94" s="347"/>
      <c r="AQ94" s="348"/>
      <c r="AR94" s="156" t="str">
        <f t="shared" si="18"/>
        <v/>
      </c>
      <c r="AS94" s="157" t="str">
        <f t="shared" si="19"/>
        <v/>
      </c>
      <c r="AT94" s="157" t="str">
        <f t="shared" si="20"/>
        <v/>
      </c>
      <c r="AU94" s="157" t="str">
        <f t="shared" si="21"/>
        <v/>
      </c>
      <c r="AV94" s="157" t="str">
        <f t="shared" si="22"/>
        <v/>
      </c>
      <c r="AW94" s="157" t="str">
        <f t="shared" si="23"/>
        <v/>
      </c>
      <c r="AX94" s="158" t="str">
        <f t="shared" si="24"/>
        <v/>
      </c>
    </row>
    <row r="95" spans="2:50" hidden="1" x14ac:dyDescent="0.3">
      <c r="B95" s="325">
        <f t="shared" si="25"/>
        <v>87</v>
      </c>
      <c r="C95" s="252"/>
      <c r="D95" s="247"/>
      <c r="E95" s="248"/>
      <c r="F95" s="334"/>
      <c r="G95" s="326"/>
      <c r="H95" s="336">
        <v>1</v>
      </c>
      <c r="I95" s="289" t="str">
        <f t="shared" si="17"/>
        <v/>
      </c>
      <c r="J95" s="338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347"/>
      <c r="AE95" s="347"/>
      <c r="AF95" s="347"/>
      <c r="AG95" s="347"/>
      <c r="AH95" s="347"/>
      <c r="AI95" s="347"/>
      <c r="AJ95" s="347"/>
      <c r="AK95" s="347"/>
      <c r="AL95" s="347"/>
      <c r="AM95" s="347"/>
      <c r="AN95" s="347"/>
      <c r="AO95" s="347"/>
      <c r="AP95" s="347"/>
      <c r="AQ95" s="348"/>
      <c r="AR95" s="156" t="str">
        <f t="shared" si="18"/>
        <v/>
      </c>
      <c r="AS95" s="157" t="str">
        <f t="shared" si="19"/>
        <v/>
      </c>
      <c r="AT95" s="157" t="str">
        <f t="shared" si="20"/>
        <v/>
      </c>
      <c r="AU95" s="157" t="str">
        <f t="shared" si="21"/>
        <v/>
      </c>
      <c r="AV95" s="157" t="str">
        <f t="shared" si="22"/>
        <v/>
      </c>
      <c r="AW95" s="157" t="str">
        <f t="shared" si="23"/>
        <v/>
      </c>
      <c r="AX95" s="158" t="str">
        <f t="shared" si="24"/>
        <v/>
      </c>
    </row>
    <row r="96" spans="2:50" hidden="1" x14ac:dyDescent="0.3">
      <c r="B96" s="325">
        <f t="shared" si="25"/>
        <v>88</v>
      </c>
      <c r="C96" s="252"/>
      <c r="D96" s="247"/>
      <c r="E96" s="248"/>
      <c r="F96" s="334"/>
      <c r="G96" s="326"/>
      <c r="H96" s="336">
        <v>1</v>
      </c>
      <c r="I96" s="289" t="str">
        <f t="shared" si="17"/>
        <v/>
      </c>
      <c r="J96" s="338"/>
      <c r="K96" s="347"/>
      <c r="L96" s="347"/>
      <c r="M96" s="347"/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347"/>
      <c r="AE96" s="347"/>
      <c r="AF96" s="347"/>
      <c r="AG96" s="347"/>
      <c r="AH96" s="347"/>
      <c r="AI96" s="347"/>
      <c r="AJ96" s="347"/>
      <c r="AK96" s="347"/>
      <c r="AL96" s="347"/>
      <c r="AM96" s="347"/>
      <c r="AN96" s="347"/>
      <c r="AO96" s="347"/>
      <c r="AP96" s="347"/>
      <c r="AQ96" s="348"/>
      <c r="AR96" s="156" t="str">
        <f t="shared" si="18"/>
        <v/>
      </c>
      <c r="AS96" s="157" t="str">
        <f t="shared" si="19"/>
        <v/>
      </c>
      <c r="AT96" s="157" t="str">
        <f t="shared" si="20"/>
        <v/>
      </c>
      <c r="AU96" s="157" t="str">
        <f t="shared" si="21"/>
        <v/>
      </c>
      <c r="AV96" s="157" t="str">
        <f t="shared" si="22"/>
        <v/>
      </c>
      <c r="AW96" s="157" t="str">
        <f t="shared" si="23"/>
        <v/>
      </c>
      <c r="AX96" s="158" t="str">
        <f t="shared" si="24"/>
        <v/>
      </c>
    </row>
    <row r="97" spans="2:50" hidden="1" x14ac:dyDescent="0.3">
      <c r="B97" s="325">
        <f t="shared" si="25"/>
        <v>89</v>
      </c>
      <c r="C97" s="252"/>
      <c r="D97" s="248"/>
      <c r="E97" s="248"/>
      <c r="F97" s="334"/>
      <c r="G97" s="326"/>
      <c r="H97" s="336">
        <v>1</v>
      </c>
      <c r="I97" s="289" t="str">
        <f t="shared" si="17"/>
        <v/>
      </c>
      <c r="J97" s="338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347"/>
      <c r="AE97" s="347"/>
      <c r="AF97" s="347"/>
      <c r="AG97" s="347"/>
      <c r="AH97" s="347"/>
      <c r="AI97" s="347"/>
      <c r="AJ97" s="347"/>
      <c r="AK97" s="347"/>
      <c r="AL97" s="347"/>
      <c r="AM97" s="347"/>
      <c r="AN97" s="347"/>
      <c r="AO97" s="347"/>
      <c r="AP97" s="347"/>
      <c r="AQ97" s="348"/>
      <c r="AR97" s="156" t="str">
        <f t="shared" si="18"/>
        <v/>
      </c>
      <c r="AS97" s="157" t="str">
        <f t="shared" si="19"/>
        <v/>
      </c>
      <c r="AT97" s="157" t="str">
        <f t="shared" si="20"/>
        <v/>
      </c>
      <c r="AU97" s="157" t="str">
        <f t="shared" si="21"/>
        <v/>
      </c>
      <c r="AV97" s="157" t="str">
        <f t="shared" si="22"/>
        <v/>
      </c>
      <c r="AW97" s="157" t="str">
        <f t="shared" si="23"/>
        <v/>
      </c>
      <c r="AX97" s="158" t="str">
        <f t="shared" si="24"/>
        <v/>
      </c>
    </row>
    <row r="98" spans="2:50" hidden="1" x14ac:dyDescent="0.3">
      <c r="B98" s="325">
        <f t="shared" si="25"/>
        <v>90</v>
      </c>
      <c r="C98" s="252"/>
      <c r="D98" s="248"/>
      <c r="E98" s="248"/>
      <c r="F98" s="334"/>
      <c r="G98" s="326"/>
      <c r="H98" s="336">
        <v>1</v>
      </c>
      <c r="I98" s="289" t="str">
        <f t="shared" si="17"/>
        <v/>
      </c>
      <c r="J98" s="338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347"/>
      <c r="AE98" s="347"/>
      <c r="AF98" s="347"/>
      <c r="AG98" s="347"/>
      <c r="AH98" s="347"/>
      <c r="AI98" s="347"/>
      <c r="AJ98" s="347"/>
      <c r="AK98" s="347"/>
      <c r="AL98" s="347"/>
      <c r="AM98" s="347"/>
      <c r="AN98" s="347"/>
      <c r="AO98" s="347"/>
      <c r="AP98" s="347"/>
      <c r="AQ98" s="348"/>
      <c r="AR98" s="156" t="str">
        <f t="shared" si="18"/>
        <v/>
      </c>
      <c r="AS98" s="157" t="str">
        <f t="shared" si="19"/>
        <v/>
      </c>
      <c r="AT98" s="157" t="str">
        <f t="shared" si="20"/>
        <v/>
      </c>
      <c r="AU98" s="157" t="str">
        <f t="shared" si="21"/>
        <v/>
      </c>
      <c r="AV98" s="157" t="str">
        <f t="shared" si="22"/>
        <v/>
      </c>
      <c r="AW98" s="157" t="str">
        <f t="shared" si="23"/>
        <v/>
      </c>
      <c r="AX98" s="158" t="str">
        <f t="shared" si="24"/>
        <v/>
      </c>
    </row>
    <row r="99" spans="2:50" hidden="1" x14ac:dyDescent="0.3">
      <c r="B99" s="325">
        <f t="shared" si="25"/>
        <v>91</v>
      </c>
      <c r="C99" s="252"/>
      <c r="D99" s="248"/>
      <c r="E99" s="248"/>
      <c r="F99" s="334"/>
      <c r="G99" s="326"/>
      <c r="H99" s="336">
        <v>1</v>
      </c>
      <c r="I99" s="289" t="str">
        <f t="shared" si="17"/>
        <v/>
      </c>
      <c r="J99" s="338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347"/>
      <c r="AE99" s="347"/>
      <c r="AF99" s="347"/>
      <c r="AG99" s="347"/>
      <c r="AH99" s="347"/>
      <c r="AI99" s="347"/>
      <c r="AJ99" s="347"/>
      <c r="AK99" s="347"/>
      <c r="AL99" s="347"/>
      <c r="AM99" s="347"/>
      <c r="AN99" s="347"/>
      <c r="AO99" s="347"/>
      <c r="AP99" s="347"/>
      <c r="AQ99" s="348"/>
      <c r="AR99" s="156" t="str">
        <f t="shared" si="18"/>
        <v/>
      </c>
      <c r="AS99" s="157" t="str">
        <f t="shared" si="19"/>
        <v/>
      </c>
      <c r="AT99" s="157" t="str">
        <f t="shared" si="20"/>
        <v/>
      </c>
      <c r="AU99" s="157" t="str">
        <f t="shared" si="21"/>
        <v/>
      </c>
      <c r="AV99" s="157" t="str">
        <f t="shared" si="22"/>
        <v/>
      </c>
      <c r="AW99" s="157" t="str">
        <f t="shared" si="23"/>
        <v/>
      </c>
      <c r="AX99" s="158" t="str">
        <f t="shared" si="24"/>
        <v/>
      </c>
    </row>
    <row r="100" spans="2:50" hidden="1" x14ac:dyDescent="0.3">
      <c r="B100" s="325">
        <f t="shared" si="25"/>
        <v>92</v>
      </c>
      <c r="C100" s="252"/>
      <c r="D100" s="247"/>
      <c r="E100" s="248"/>
      <c r="F100" s="334"/>
      <c r="G100" s="326"/>
      <c r="H100" s="336">
        <v>1</v>
      </c>
      <c r="I100" s="289" t="str">
        <f t="shared" si="17"/>
        <v/>
      </c>
      <c r="J100" s="338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  <c r="Z100" s="347"/>
      <c r="AA100" s="347"/>
      <c r="AB100" s="347"/>
      <c r="AC100" s="347"/>
      <c r="AD100" s="347"/>
      <c r="AE100" s="347"/>
      <c r="AF100" s="347"/>
      <c r="AG100" s="347"/>
      <c r="AH100" s="347"/>
      <c r="AI100" s="347"/>
      <c r="AJ100" s="347"/>
      <c r="AK100" s="347"/>
      <c r="AL100" s="347"/>
      <c r="AM100" s="347"/>
      <c r="AN100" s="347"/>
      <c r="AO100" s="347"/>
      <c r="AP100" s="347"/>
      <c r="AQ100" s="348"/>
      <c r="AR100" s="156" t="str">
        <f t="shared" si="18"/>
        <v/>
      </c>
      <c r="AS100" s="157" t="str">
        <f t="shared" si="19"/>
        <v/>
      </c>
      <c r="AT100" s="157" t="str">
        <f t="shared" si="20"/>
        <v/>
      </c>
      <c r="AU100" s="157" t="str">
        <f t="shared" si="21"/>
        <v/>
      </c>
      <c r="AV100" s="157" t="str">
        <f t="shared" si="22"/>
        <v/>
      </c>
      <c r="AW100" s="157" t="str">
        <f t="shared" si="23"/>
        <v/>
      </c>
      <c r="AX100" s="158" t="str">
        <f t="shared" si="24"/>
        <v/>
      </c>
    </row>
    <row r="101" spans="2:50" hidden="1" x14ac:dyDescent="0.3">
      <c r="B101" s="325">
        <f t="shared" si="25"/>
        <v>93</v>
      </c>
      <c r="C101" s="252"/>
      <c r="D101" s="247"/>
      <c r="E101" s="248"/>
      <c r="F101" s="334"/>
      <c r="G101" s="326"/>
      <c r="H101" s="336">
        <v>1</v>
      </c>
      <c r="I101" s="289" t="str">
        <f t="shared" si="17"/>
        <v/>
      </c>
      <c r="J101" s="338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  <c r="Z101" s="347"/>
      <c r="AA101" s="347"/>
      <c r="AB101" s="347"/>
      <c r="AC101" s="347"/>
      <c r="AD101" s="347"/>
      <c r="AE101" s="347"/>
      <c r="AF101" s="347"/>
      <c r="AG101" s="347"/>
      <c r="AH101" s="347"/>
      <c r="AI101" s="347"/>
      <c r="AJ101" s="347"/>
      <c r="AK101" s="347"/>
      <c r="AL101" s="347"/>
      <c r="AM101" s="347"/>
      <c r="AN101" s="347"/>
      <c r="AO101" s="347"/>
      <c r="AP101" s="347"/>
      <c r="AQ101" s="348"/>
      <c r="AR101" s="156" t="str">
        <f t="shared" si="18"/>
        <v/>
      </c>
      <c r="AS101" s="157" t="str">
        <f t="shared" si="19"/>
        <v/>
      </c>
      <c r="AT101" s="157" t="str">
        <f t="shared" si="20"/>
        <v/>
      </c>
      <c r="AU101" s="157" t="str">
        <f t="shared" si="21"/>
        <v/>
      </c>
      <c r="AV101" s="157" t="str">
        <f t="shared" si="22"/>
        <v/>
      </c>
      <c r="AW101" s="157" t="str">
        <f t="shared" si="23"/>
        <v/>
      </c>
      <c r="AX101" s="158" t="str">
        <f t="shared" si="24"/>
        <v/>
      </c>
    </row>
    <row r="102" spans="2:50" hidden="1" x14ac:dyDescent="0.3">
      <c r="B102" s="325">
        <f t="shared" si="25"/>
        <v>94</v>
      </c>
      <c r="C102" s="252"/>
      <c r="D102" s="247"/>
      <c r="E102" s="248"/>
      <c r="F102" s="334"/>
      <c r="G102" s="326"/>
      <c r="H102" s="336">
        <v>1</v>
      </c>
      <c r="I102" s="289" t="str">
        <f t="shared" si="17"/>
        <v/>
      </c>
      <c r="J102" s="338"/>
      <c r="K102" s="347"/>
      <c r="L102" s="347"/>
      <c r="M102" s="347"/>
      <c r="N102" s="347"/>
      <c r="O102" s="347"/>
      <c r="P102" s="347"/>
      <c r="Q102" s="347"/>
      <c r="R102" s="347"/>
      <c r="S102" s="347"/>
      <c r="T102" s="347"/>
      <c r="U102" s="347"/>
      <c r="V102" s="347"/>
      <c r="W102" s="347"/>
      <c r="X102" s="347"/>
      <c r="Y102" s="347"/>
      <c r="Z102" s="347"/>
      <c r="AA102" s="347"/>
      <c r="AB102" s="347"/>
      <c r="AC102" s="347"/>
      <c r="AD102" s="347"/>
      <c r="AE102" s="347"/>
      <c r="AF102" s="347"/>
      <c r="AG102" s="347"/>
      <c r="AH102" s="347"/>
      <c r="AI102" s="347"/>
      <c r="AJ102" s="347"/>
      <c r="AK102" s="347"/>
      <c r="AL102" s="347"/>
      <c r="AM102" s="347"/>
      <c r="AN102" s="347"/>
      <c r="AO102" s="347"/>
      <c r="AP102" s="347"/>
      <c r="AQ102" s="348"/>
      <c r="AR102" s="156" t="str">
        <f t="shared" si="18"/>
        <v/>
      </c>
      <c r="AS102" s="157" t="str">
        <f t="shared" si="19"/>
        <v/>
      </c>
      <c r="AT102" s="157" t="str">
        <f t="shared" si="20"/>
        <v/>
      </c>
      <c r="AU102" s="157" t="str">
        <f t="shared" si="21"/>
        <v/>
      </c>
      <c r="AV102" s="157" t="str">
        <f t="shared" si="22"/>
        <v/>
      </c>
      <c r="AW102" s="157" t="str">
        <f t="shared" si="23"/>
        <v/>
      </c>
      <c r="AX102" s="158" t="str">
        <f t="shared" si="24"/>
        <v/>
      </c>
    </row>
    <row r="103" spans="2:50" hidden="1" x14ac:dyDescent="0.3">
      <c r="B103" s="325">
        <f t="shared" si="25"/>
        <v>95</v>
      </c>
      <c r="C103" s="252"/>
      <c r="D103" s="247"/>
      <c r="E103" s="248"/>
      <c r="F103" s="334"/>
      <c r="G103" s="326"/>
      <c r="H103" s="336">
        <v>1</v>
      </c>
      <c r="I103" s="289" t="str">
        <f t="shared" si="17"/>
        <v/>
      </c>
      <c r="J103" s="338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  <c r="AE103" s="347"/>
      <c r="AF103" s="347"/>
      <c r="AG103" s="347"/>
      <c r="AH103" s="347"/>
      <c r="AI103" s="347"/>
      <c r="AJ103" s="347"/>
      <c r="AK103" s="347"/>
      <c r="AL103" s="347"/>
      <c r="AM103" s="347"/>
      <c r="AN103" s="347"/>
      <c r="AO103" s="347"/>
      <c r="AP103" s="347"/>
      <c r="AQ103" s="348"/>
      <c r="AR103" s="156" t="str">
        <f t="shared" si="18"/>
        <v/>
      </c>
      <c r="AS103" s="157" t="str">
        <f t="shared" si="19"/>
        <v/>
      </c>
      <c r="AT103" s="157" t="str">
        <f t="shared" si="20"/>
        <v/>
      </c>
      <c r="AU103" s="157" t="str">
        <f t="shared" si="21"/>
        <v/>
      </c>
      <c r="AV103" s="157" t="str">
        <f t="shared" si="22"/>
        <v/>
      </c>
      <c r="AW103" s="157" t="str">
        <f t="shared" si="23"/>
        <v/>
      </c>
      <c r="AX103" s="158" t="str">
        <f t="shared" si="24"/>
        <v/>
      </c>
    </row>
    <row r="104" spans="2:50" hidden="1" x14ac:dyDescent="0.3">
      <c r="B104" s="325">
        <f t="shared" si="25"/>
        <v>96</v>
      </c>
      <c r="C104" s="252"/>
      <c r="D104" s="247"/>
      <c r="E104" s="248"/>
      <c r="F104" s="334"/>
      <c r="G104" s="326"/>
      <c r="H104" s="336">
        <v>1</v>
      </c>
      <c r="I104" s="289" t="str">
        <f t="shared" si="17"/>
        <v/>
      </c>
      <c r="J104" s="338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347"/>
      <c r="AE104" s="347"/>
      <c r="AF104" s="347"/>
      <c r="AG104" s="347"/>
      <c r="AH104" s="347"/>
      <c r="AI104" s="347"/>
      <c r="AJ104" s="347"/>
      <c r="AK104" s="347"/>
      <c r="AL104" s="347"/>
      <c r="AM104" s="347"/>
      <c r="AN104" s="347"/>
      <c r="AO104" s="347"/>
      <c r="AP104" s="347"/>
      <c r="AQ104" s="348"/>
      <c r="AR104" s="156" t="str">
        <f t="shared" si="18"/>
        <v/>
      </c>
      <c r="AS104" s="157" t="str">
        <f t="shared" si="19"/>
        <v/>
      </c>
      <c r="AT104" s="157" t="str">
        <f t="shared" si="20"/>
        <v/>
      </c>
      <c r="AU104" s="157" t="str">
        <f t="shared" si="21"/>
        <v/>
      </c>
      <c r="AV104" s="157" t="str">
        <f t="shared" si="22"/>
        <v/>
      </c>
      <c r="AW104" s="157" t="str">
        <f t="shared" si="23"/>
        <v/>
      </c>
      <c r="AX104" s="158" t="str">
        <f t="shared" si="24"/>
        <v/>
      </c>
    </row>
    <row r="105" spans="2:50" hidden="1" x14ac:dyDescent="0.3">
      <c r="B105" s="325">
        <f t="shared" si="25"/>
        <v>97</v>
      </c>
      <c r="C105" s="252"/>
      <c r="D105" s="247"/>
      <c r="E105" s="248"/>
      <c r="F105" s="334"/>
      <c r="G105" s="326"/>
      <c r="H105" s="336">
        <v>1</v>
      </c>
      <c r="I105" s="289" t="str">
        <f t="shared" si="17"/>
        <v/>
      </c>
      <c r="J105" s="338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347"/>
      <c r="AE105" s="347"/>
      <c r="AF105" s="347"/>
      <c r="AG105" s="347"/>
      <c r="AH105" s="347"/>
      <c r="AI105" s="347"/>
      <c r="AJ105" s="347"/>
      <c r="AK105" s="347"/>
      <c r="AL105" s="347"/>
      <c r="AM105" s="347"/>
      <c r="AN105" s="347"/>
      <c r="AO105" s="347"/>
      <c r="AP105" s="347"/>
      <c r="AQ105" s="348"/>
      <c r="AR105" s="156" t="str">
        <f t="shared" si="18"/>
        <v/>
      </c>
      <c r="AS105" s="157" t="str">
        <f t="shared" si="19"/>
        <v/>
      </c>
      <c r="AT105" s="157" t="str">
        <f t="shared" si="20"/>
        <v/>
      </c>
      <c r="AU105" s="157" t="str">
        <f t="shared" si="21"/>
        <v/>
      </c>
      <c r="AV105" s="157" t="str">
        <f t="shared" si="22"/>
        <v/>
      </c>
      <c r="AW105" s="157" t="str">
        <f t="shared" si="23"/>
        <v/>
      </c>
      <c r="AX105" s="158" t="str">
        <f t="shared" si="24"/>
        <v/>
      </c>
    </row>
    <row r="106" spans="2:50" hidden="1" x14ac:dyDescent="0.3">
      <c r="B106" s="325">
        <f t="shared" si="25"/>
        <v>98</v>
      </c>
      <c r="C106" s="252"/>
      <c r="D106" s="248"/>
      <c r="E106" s="251"/>
      <c r="F106" s="334"/>
      <c r="G106" s="326"/>
      <c r="H106" s="336">
        <v>1</v>
      </c>
      <c r="I106" s="289" t="str">
        <f t="shared" si="17"/>
        <v/>
      </c>
      <c r="J106" s="338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347"/>
      <c r="AE106" s="347"/>
      <c r="AF106" s="347"/>
      <c r="AG106" s="347"/>
      <c r="AH106" s="347"/>
      <c r="AI106" s="347"/>
      <c r="AJ106" s="347"/>
      <c r="AK106" s="347"/>
      <c r="AL106" s="347"/>
      <c r="AM106" s="347"/>
      <c r="AN106" s="347"/>
      <c r="AO106" s="347"/>
      <c r="AP106" s="347"/>
      <c r="AQ106" s="348"/>
      <c r="AR106" s="156" t="str">
        <f t="shared" si="18"/>
        <v/>
      </c>
      <c r="AS106" s="157" t="str">
        <f t="shared" si="19"/>
        <v/>
      </c>
      <c r="AT106" s="157" t="str">
        <f t="shared" si="20"/>
        <v/>
      </c>
      <c r="AU106" s="157" t="str">
        <f t="shared" si="21"/>
        <v/>
      </c>
      <c r="AV106" s="157" t="str">
        <f t="shared" si="22"/>
        <v/>
      </c>
      <c r="AW106" s="157" t="str">
        <f t="shared" si="23"/>
        <v/>
      </c>
      <c r="AX106" s="158" t="str">
        <f t="shared" si="24"/>
        <v/>
      </c>
    </row>
    <row r="107" spans="2:50" hidden="1" x14ac:dyDescent="0.3">
      <c r="B107" s="325">
        <f t="shared" si="25"/>
        <v>99</v>
      </c>
      <c r="C107" s="252"/>
      <c r="D107" s="247"/>
      <c r="E107" s="248"/>
      <c r="F107" s="334"/>
      <c r="G107" s="326"/>
      <c r="H107" s="336">
        <v>1</v>
      </c>
      <c r="I107" s="289" t="str">
        <f t="shared" si="17"/>
        <v/>
      </c>
      <c r="J107" s="338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347"/>
      <c r="AE107" s="347"/>
      <c r="AF107" s="347"/>
      <c r="AG107" s="347"/>
      <c r="AH107" s="347"/>
      <c r="AI107" s="347"/>
      <c r="AJ107" s="347"/>
      <c r="AK107" s="347"/>
      <c r="AL107" s="347"/>
      <c r="AM107" s="347"/>
      <c r="AN107" s="347"/>
      <c r="AO107" s="347"/>
      <c r="AP107" s="347"/>
      <c r="AQ107" s="348"/>
      <c r="AR107" s="156" t="str">
        <f t="shared" si="18"/>
        <v/>
      </c>
      <c r="AS107" s="157" t="str">
        <f t="shared" si="19"/>
        <v/>
      </c>
      <c r="AT107" s="157" t="str">
        <f t="shared" si="20"/>
        <v/>
      </c>
      <c r="AU107" s="157" t="str">
        <f t="shared" si="21"/>
        <v/>
      </c>
      <c r="AV107" s="157" t="str">
        <f t="shared" si="22"/>
        <v/>
      </c>
      <c r="AW107" s="157" t="str">
        <f t="shared" si="23"/>
        <v/>
      </c>
      <c r="AX107" s="158" t="str">
        <f t="shared" si="24"/>
        <v/>
      </c>
    </row>
    <row r="108" spans="2:50" hidden="1" x14ac:dyDescent="0.3">
      <c r="B108" s="325">
        <f t="shared" si="25"/>
        <v>100</v>
      </c>
      <c r="C108" s="252"/>
      <c r="D108" s="247"/>
      <c r="E108" s="248"/>
      <c r="F108" s="334"/>
      <c r="G108" s="326"/>
      <c r="H108" s="336">
        <v>1</v>
      </c>
      <c r="I108" s="289" t="str">
        <f t="shared" si="17"/>
        <v/>
      </c>
      <c r="J108" s="338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  <c r="Z108" s="347"/>
      <c r="AA108" s="347"/>
      <c r="AB108" s="347"/>
      <c r="AC108" s="347"/>
      <c r="AD108" s="347"/>
      <c r="AE108" s="347"/>
      <c r="AF108" s="347"/>
      <c r="AG108" s="347"/>
      <c r="AH108" s="347"/>
      <c r="AI108" s="347"/>
      <c r="AJ108" s="347"/>
      <c r="AK108" s="347"/>
      <c r="AL108" s="347"/>
      <c r="AM108" s="347"/>
      <c r="AN108" s="347"/>
      <c r="AO108" s="347"/>
      <c r="AP108" s="347"/>
      <c r="AQ108" s="348"/>
      <c r="AR108" s="156" t="str">
        <f t="shared" si="18"/>
        <v/>
      </c>
      <c r="AS108" s="157" t="str">
        <f t="shared" si="19"/>
        <v/>
      </c>
      <c r="AT108" s="157" t="str">
        <f t="shared" si="20"/>
        <v/>
      </c>
      <c r="AU108" s="157" t="str">
        <f t="shared" si="21"/>
        <v/>
      </c>
      <c r="AV108" s="157" t="str">
        <f t="shared" si="22"/>
        <v/>
      </c>
      <c r="AW108" s="157" t="str">
        <f t="shared" si="23"/>
        <v/>
      </c>
      <c r="AX108" s="158" t="str">
        <f t="shared" si="24"/>
        <v/>
      </c>
    </row>
    <row r="109" spans="2:50" hidden="1" x14ac:dyDescent="0.3">
      <c r="B109" s="325">
        <f t="shared" si="25"/>
        <v>101</v>
      </c>
      <c r="C109" s="252"/>
      <c r="D109" s="247"/>
      <c r="E109" s="248"/>
      <c r="F109" s="334"/>
      <c r="G109" s="326"/>
      <c r="H109" s="336">
        <v>1</v>
      </c>
      <c r="I109" s="289" t="str">
        <f t="shared" si="17"/>
        <v/>
      </c>
      <c r="J109" s="338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  <c r="Z109" s="347"/>
      <c r="AA109" s="347"/>
      <c r="AB109" s="347"/>
      <c r="AC109" s="347"/>
      <c r="AD109" s="347"/>
      <c r="AE109" s="347"/>
      <c r="AF109" s="347"/>
      <c r="AG109" s="347"/>
      <c r="AH109" s="347"/>
      <c r="AI109" s="347"/>
      <c r="AJ109" s="347"/>
      <c r="AK109" s="347"/>
      <c r="AL109" s="347"/>
      <c r="AM109" s="347"/>
      <c r="AN109" s="347"/>
      <c r="AO109" s="347"/>
      <c r="AP109" s="347"/>
      <c r="AQ109" s="348"/>
      <c r="AR109" s="156" t="str">
        <f t="shared" si="18"/>
        <v/>
      </c>
      <c r="AS109" s="157" t="str">
        <f t="shared" si="19"/>
        <v/>
      </c>
      <c r="AT109" s="157" t="str">
        <f t="shared" si="20"/>
        <v/>
      </c>
      <c r="AU109" s="157" t="str">
        <f t="shared" si="21"/>
        <v/>
      </c>
      <c r="AV109" s="157" t="str">
        <f t="shared" si="22"/>
        <v/>
      </c>
      <c r="AW109" s="157" t="str">
        <f t="shared" si="23"/>
        <v/>
      </c>
      <c r="AX109" s="158" t="str">
        <f t="shared" si="24"/>
        <v/>
      </c>
    </row>
    <row r="110" spans="2:50" hidden="1" x14ac:dyDescent="0.3">
      <c r="B110" s="325">
        <f t="shared" si="25"/>
        <v>102</v>
      </c>
      <c r="C110" s="252"/>
      <c r="D110" s="247"/>
      <c r="E110" s="248"/>
      <c r="F110" s="334"/>
      <c r="G110" s="326"/>
      <c r="H110" s="336">
        <v>1</v>
      </c>
      <c r="I110" s="289" t="str">
        <f t="shared" si="17"/>
        <v/>
      </c>
      <c r="J110" s="338"/>
      <c r="K110" s="347"/>
      <c r="L110" s="347"/>
      <c r="M110" s="347"/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347"/>
      <c r="AE110" s="347"/>
      <c r="AF110" s="347"/>
      <c r="AG110" s="347"/>
      <c r="AH110" s="347"/>
      <c r="AI110" s="347"/>
      <c r="AJ110" s="347"/>
      <c r="AK110" s="347"/>
      <c r="AL110" s="347"/>
      <c r="AM110" s="347"/>
      <c r="AN110" s="347"/>
      <c r="AO110" s="347"/>
      <c r="AP110" s="347"/>
      <c r="AQ110" s="348"/>
      <c r="AR110" s="156" t="str">
        <f t="shared" si="18"/>
        <v/>
      </c>
      <c r="AS110" s="157" t="str">
        <f t="shared" si="19"/>
        <v/>
      </c>
      <c r="AT110" s="157" t="str">
        <f t="shared" si="20"/>
        <v/>
      </c>
      <c r="AU110" s="157" t="str">
        <f t="shared" si="21"/>
        <v/>
      </c>
      <c r="AV110" s="157" t="str">
        <f t="shared" si="22"/>
        <v/>
      </c>
      <c r="AW110" s="157" t="str">
        <f t="shared" si="23"/>
        <v/>
      </c>
      <c r="AX110" s="158" t="str">
        <f t="shared" si="24"/>
        <v/>
      </c>
    </row>
    <row r="111" spans="2:50" hidden="1" x14ac:dyDescent="0.3">
      <c r="B111" s="325">
        <f t="shared" si="25"/>
        <v>103</v>
      </c>
      <c r="C111" s="252"/>
      <c r="D111" s="247"/>
      <c r="E111" s="248"/>
      <c r="F111" s="334"/>
      <c r="G111" s="326"/>
      <c r="H111" s="336">
        <v>1</v>
      </c>
      <c r="I111" s="289" t="str">
        <f t="shared" si="17"/>
        <v/>
      </c>
      <c r="J111" s="338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  <c r="Z111" s="347"/>
      <c r="AA111" s="347"/>
      <c r="AB111" s="347"/>
      <c r="AC111" s="347"/>
      <c r="AD111" s="347"/>
      <c r="AE111" s="347"/>
      <c r="AF111" s="347"/>
      <c r="AG111" s="347"/>
      <c r="AH111" s="347"/>
      <c r="AI111" s="347"/>
      <c r="AJ111" s="347"/>
      <c r="AK111" s="347"/>
      <c r="AL111" s="347"/>
      <c r="AM111" s="347"/>
      <c r="AN111" s="347"/>
      <c r="AO111" s="347"/>
      <c r="AP111" s="347"/>
      <c r="AQ111" s="348"/>
      <c r="AR111" s="156" t="str">
        <f t="shared" si="18"/>
        <v/>
      </c>
      <c r="AS111" s="157" t="str">
        <f t="shared" si="19"/>
        <v/>
      </c>
      <c r="AT111" s="157" t="str">
        <f t="shared" si="20"/>
        <v/>
      </c>
      <c r="AU111" s="157" t="str">
        <f t="shared" si="21"/>
        <v/>
      </c>
      <c r="AV111" s="157" t="str">
        <f t="shared" si="22"/>
        <v/>
      </c>
      <c r="AW111" s="157" t="str">
        <f t="shared" si="23"/>
        <v/>
      </c>
      <c r="AX111" s="158" t="str">
        <f t="shared" si="24"/>
        <v/>
      </c>
    </row>
    <row r="112" spans="2:50" hidden="1" x14ac:dyDescent="0.3">
      <c r="B112" s="325">
        <f t="shared" si="25"/>
        <v>104</v>
      </c>
      <c r="C112" s="252"/>
      <c r="D112" s="247"/>
      <c r="E112" s="248"/>
      <c r="F112" s="334"/>
      <c r="G112" s="326"/>
      <c r="H112" s="336">
        <v>1</v>
      </c>
      <c r="I112" s="289" t="str">
        <f t="shared" si="17"/>
        <v/>
      </c>
      <c r="J112" s="338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  <c r="Z112" s="347"/>
      <c r="AA112" s="347"/>
      <c r="AB112" s="347"/>
      <c r="AC112" s="347"/>
      <c r="AD112" s="347"/>
      <c r="AE112" s="347"/>
      <c r="AF112" s="347"/>
      <c r="AG112" s="347"/>
      <c r="AH112" s="347"/>
      <c r="AI112" s="347"/>
      <c r="AJ112" s="347"/>
      <c r="AK112" s="347"/>
      <c r="AL112" s="347"/>
      <c r="AM112" s="347"/>
      <c r="AN112" s="347"/>
      <c r="AO112" s="347"/>
      <c r="AP112" s="347"/>
      <c r="AQ112" s="348"/>
      <c r="AR112" s="156" t="str">
        <f t="shared" si="18"/>
        <v/>
      </c>
      <c r="AS112" s="157" t="str">
        <f t="shared" si="19"/>
        <v/>
      </c>
      <c r="AT112" s="157" t="str">
        <f t="shared" si="20"/>
        <v/>
      </c>
      <c r="AU112" s="157" t="str">
        <f t="shared" si="21"/>
        <v/>
      </c>
      <c r="AV112" s="157" t="str">
        <f t="shared" si="22"/>
        <v/>
      </c>
      <c r="AW112" s="157" t="str">
        <f t="shared" si="23"/>
        <v/>
      </c>
      <c r="AX112" s="158" t="str">
        <f t="shared" si="24"/>
        <v/>
      </c>
    </row>
    <row r="113" spans="2:50" hidden="1" x14ac:dyDescent="0.3">
      <c r="B113" s="325">
        <f t="shared" si="25"/>
        <v>105</v>
      </c>
      <c r="C113" s="252"/>
      <c r="D113" s="247"/>
      <c r="E113" s="248"/>
      <c r="F113" s="334"/>
      <c r="G113" s="326"/>
      <c r="H113" s="336">
        <v>1</v>
      </c>
      <c r="I113" s="289" t="str">
        <f t="shared" si="17"/>
        <v/>
      </c>
      <c r="J113" s="338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347"/>
      <c r="AE113" s="347"/>
      <c r="AF113" s="347"/>
      <c r="AG113" s="347"/>
      <c r="AH113" s="347"/>
      <c r="AI113" s="347"/>
      <c r="AJ113" s="347"/>
      <c r="AK113" s="347"/>
      <c r="AL113" s="347"/>
      <c r="AM113" s="347"/>
      <c r="AN113" s="347"/>
      <c r="AO113" s="347"/>
      <c r="AP113" s="347"/>
      <c r="AQ113" s="348"/>
      <c r="AR113" s="156" t="str">
        <f t="shared" si="18"/>
        <v/>
      </c>
      <c r="AS113" s="157" t="str">
        <f t="shared" si="19"/>
        <v/>
      </c>
      <c r="AT113" s="157" t="str">
        <f t="shared" si="20"/>
        <v/>
      </c>
      <c r="AU113" s="157" t="str">
        <f t="shared" si="21"/>
        <v/>
      </c>
      <c r="AV113" s="157" t="str">
        <f t="shared" si="22"/>
        <v/>
      </c>
      <c r="AW113" s="157" t="str">
        <f t="shared" si="23"/>
        <v/>
      </c>
      <c r="AX113" s="158" t="str">
        <f t="shared" si="24"/>
        <v/>
      </c>
    </row>
    <row r="114" spans="2:50" hidden="1" x14ac:dyDescent="0.3">
      <c r="B114" s="325">
        <f t="shared" si="25"/>
        <v>106</v>
      </c>
      <c r="C114" s="252"/>
      <c r="D114" s="247"/>
      <c r="E114" s="248"/>
      <c r="F114" s="334"/>
      <c r="G114" s="326"/>
      <c r="H114" s="336">
        <v>1</v>
      </c>
      <c r="I114" s="289" t="str">
        <f t="shared" si="17"/>
        <v/>
      </c>
      <c r="J114" s="338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  <c r="Z114" s="347"/>
      <c r="AA114" s="347"/>
      <c r="AB114" s="347"/>
      <c r="AC114" s="347"/>
      <c r="AD114" s="347"/>
      <c r="AE114" s="347"/>
      <c r="AF114" s="347"/>
      <c r="AG114" s="347"/>
      <c r="AH114" s="347"/>
      <c r="AI114" s="347"/>
      <c r="AJ114" s="347"/>
      <c r="AK114" s="347"/>
      <c r="AL114" s="347"/>
      <c r="AM114" s="347"/>
      <c r="AN114" s="347"/>
      <c r="AO114" s="347"/>
      <c r="AP114" s="347"/>
      <c r="AQ114" s="348"/>
      <c r="AR114" s="156" t="str">
        <f t="shared" si="18"/>
        <v/>
      </c>
      <c r="AS114" s="157" t="str">
        <f t="shared" si="19"/>
        <v/>
      </c>
      <c r="AT114" s="157" t="str">
        <f t="shared" si="20"/>
        <v/>
      </c>
      <c r="AU114" s="157" t="str">
        <f t="shared" si="21"/>
        <v/>
      </c>
      <c r="AV114" s="157" t="str">
        <f t="shared" si="22"/>
        <v/>
      </c>
      <c r="AW114" s="157" t="str">
        <f t="shared" si="23"/>
        <v/>
      </c>
      <c r="AX114" s="158" t="str">
        <f t="shared" si="24"/>
        <v/>
      </c>
    </row>
    <row r="115" spans="2:50" hidden="1" x14ac:dyDescent="0.3">
      <c r="B115" s="325">
        <f t="shared" si="25"/>
        <v>107</v>
      </c>
      <c r="C115" s="252"/>
      <c r="D115" s="247"/>
      <c r="E115" s="248"/>
      <c r="F115" s="334"/>
      <c r="G115" s="326"/>
      <c r="H115" s="336">
        <v>1</v>
      </c>
      <c r="I115" s="289" t="str">
        <f t="shared" si="17"/>
        <v/>
      </c>
      <c r="J115" s="338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  <c r="Z115" s="347"/>
      <c r="AA115" s="347"/>
      <c r="AB115" s="347"/>
      <c r="AC115" s="347"/>
      <c r="AD115" s="347"/>
      <c r="AE115" s="347"/>
      <c r="AF115" s="347"/>
      <c r="AG115" s="347"/>
      <c r="AH115" s="347"/>
      <c r="AI115" s="347"/>
      <c r="AJ115" s="347"/>
      <c r="AK115" s="347"/>
      <c r="AL115" s="347"/>
      <c r="AM115" s="347"/>
      <c r="AN115" s="347"/>
      <c r="AO115" s="347"/>
      <c r="AP115" s="347"/>
      <c r="AQ115" s="348"/>
      <c r="AR115" s="156" t="str">
        <f t="shared" si="18"/>
        <v/>
      </c>
      <c r="AS115" s="157" t="str">
        <f t="shared" si="19"/>
        <v/>
      </c>
      <c r="AT115" s="157" t="str">
        <f t="shared" si="20"/>
        <v/>
      </c>
      <c r="AU115" s="157" t="str">
        <f t="shared" si="21"/>
        <v/>
      </c>
      <c r="AV115" s="157" t="str">
        <f t="shared" si="22"/>
        <v/>
      </c>
      <c r="AW115" s="157" t="str">
        <f t="shared" si="23"/>
        <v/>
      </c>
      <c r="AX115" s="158" t="str">
        <f t="shared" si="24"/>
        <v/>
      </c>
    </row>
    <row r="116" spans="2:50" hidden="1" x14ac:dyDescent="0.3">
      <c r="B116" s="325">
        <f t="shared" si="25"/>
        <v>108</v>
      </c>
      <c r="C116" s="252"/>
      <c r="D116" s="247"/>
      <c r="E116" s="248"/>
      <c r="F116" s="334"/>
      <c r="G116" s="326"/>
      <c r="H116" s="336">
        <v>1</v>
      </c>
      <c r="I116" s="289" t="str">
        <f t="shared" si="17"/>
        <v/>
      </c>
      <c r="J116" s="338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  <c r="Z116" s="347"/>
      <c r="AA116" s="347"/>
      <c r="AB116" s="347"/>
      <c r="AC116" s="347"/>
      <c r="AD116" s="347"/>
      <c r="AE116" s="347"/>
      <c r="AF116" s="347"/>
      <c r="AG116" s="347"/>
      <c r="AH116" s="347"/>
      <c r="AI116" s="347"/>
      <c r="AJ116" s="347"/>
      <c r="AK116" s="347"/>
      <c r="AL116" s="347"/>
      <c r="AM116" s="347"/>
      <c r="AN116" s="347"/>
      <c r="AO116" s="347"/>
      <c r="AP116" s="347"/>
      <c r="AQ116" s="348"/>
      <c r="AR116" s="156" t="str">
        <f t="shared" si="18"/>
        <v/>
      </c>
      <c r="AS116" s="157" t="str">
        <f t="shared" si="19"/>
        <v/>
      </c>
      <c r="AT116" s="157" t="str">
        <f t="shared" si="20"/>
        <v/>
      </c>
      <c r="AU116" s="157" t="str">
        <f t="shared" si="21"/>
        <v/>
      </c>
      <c r="AV116" s="157" t="str">
        <f t="shared" si="22"/>
        <v/>
      </c>
      <c r="AW116" s="157" t="str">
        <f t="shared" si="23"/>
        <v/>
      </c>
      <c r="AX116" s="158" t="str">
        <f t="shared" si="24"/>
        <v/>
      </c>
    </row>
    <row r="117" spans="2:50" hidden="1" x14ac:dyDescent="0.3">
      <c r="B117" s="325">
        <f t="shared" si="25"/>
        <v>109</v>
      </c>
      <c r="C117" s="252"/>
      <c r="D117" s="247"/>
      <c r="E117" s="248"/>
      <c r="F117" s="334"/>
      <c r="G117" s="326"/>
      <c r="H117" s="336">
        <v>1</v>
      </c>
      <c r="I117" s="289" t="str">
        <f t="shared" si="17"/>
        <v/>
      </c>
      <c r="J117" s="338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  <c r="Z117" s="347"/>
      <c r="AA117" s="347"/>
      <c r="AB117" s="347"/>
      <c r="AC117" s="347"/>
      <c r="AD117" s="347"/>
      <c r="AE117" s="347"/>
      <c r="AF117" s="347"/>
      <c r="AG117" s="347"/>
      <c r="AH117" s="347"/>
      <c r="AI117" s="347"/>
      <c r="AJ117" s="347"/>
      <c r="AK117" s="347"/>
      <c r="AL117" s="347"/>
      <c r="AM117" s="347"/>
      <c r="AN117" s="347"/>
      <c r="AO117" s="347"/>
      <c r="AP117" s="347"/>
      <c r="AQ117" s="348"/>
      <c r="AR117" s="156" t="str">
        <f t="shared" si="18"/>
        <v/>
      </c>
      <c r="AS117" s="157" t="str">
        <f t="shared" si="19"/>
        <v/>
      </c>
      <c r="AT117" s="157" t="str">
        <f t="shared" si="20"/>
        <v/>
      </c>
      <c r="AU117" s="157" t="str">
        <f t="shared" si="21"/>
        <v/>
      </c>
      <c r="AV117" s="157" t="str">
        <f t="shared" si="22"/>
        <v/>
      </c>
      <c r="AW117" s="157" t="str">
        <f t="shared" si="23"/>
        <v/>
      </c>
      <c r="AX117" s="158" t="str">
        <f t="shared" si="24"/>
        <v/>
      </c>
    </row>
    <row r="118" spans="2:50" hidden="1" x14ac:dyDescent="0.3">
      <c r="B118" s="325">
        <f t="shared" si="25"/>
        <v>110</v>
      </c>
      <c r="C118" s="252"/>
      <c r="D118" s="247"/>
      <c r="E118" s="248"/>
      <c r="F118" s="334"/>
      <c r="G118" s="326"/>
      <c r="H118" s="336">
        <v>1</v>
      </c>
      <c r="I118" s="289" t="str">
        <f t="shared" si="17"/>
        <v/>
      </c>
      <c r="J118" s="338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  <c r="Z118" s="347"/>
      <c r="AA118" s="347"/>
      <c r="AB118" s="347"/>
      <c r="AC118" s="347"/>
      <c r="AD118" s="347"/>
      <c r="AE118" s="347"/>
      <c r="AF118" s="347"/>
      <c r="AG118" s="347"/>
      <c r="AH118" s="347"/>
      <c r="AI118" s="347"/>
      <c r="AJ118" s="347"/>
      <c r="AK118" s="347"/>
      <c r="AL118" s="347"/>
      <c r="AM118" s="347"/>
      <c r="AN118" s="347"/>
      <c r="AO118" s="347"/>
      <c r="AP118" s="347"/>
      <c r="AQ118" s="348"/>
      <c r="AR118" s="156" t="str">
        <f t="shared" si="18"/>
        <v/>
      </c>
      <c r="AS118" s="157" t="str">
        <f t="shared" si="19"/>
        <v/>
      </c>
      <c r="AT118" s="157" t="str">
        <f t="shared" si="20"/>
        <v/>
      </c>
      <c r="AU118" s="157" t="str">
        <f t="shared" si="21"/>
        <v/>
      </c>
      <c r="AV118" s="157" t="str">
        <f t="shared" si="22"/>
        <v/>
      </c>
      <c r="AW118" s="157" t="str">
        <f t="shared" si="23"/>
        <v/>
      </c>
      <c r="AX118" s="158" t="str">
        <f t="shared" si="24"/>
        <v/>
      </c>
    </row>
    <row r="119" spans="2:50" hidden="1" x14ac:dyDescent="0.3">
      <c r="B119" s="325">
        <f t="shared" si="25"/>
        <v>111</v>
      </c>
      <c r="C119" s="252"/>
      <c r="D119" s="247"/>
      <c r="E119" s="248"/>
      <c r="F119" s="334"/>
      <c r="G119" s="326"/>
      <c r="H119" s="336">
        <v>1</v>
      </c>
      <c r="I119" s="289" t="str">
        <f t="shared" si="17"/>
        <v/>
      </c>
      <c r="J119" s="338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  <c r="Z119" s="347"/>
      <c r="AA119" s="347"/>
      <c r="AB119" s="347"/>
      <c r="AC119" s="347"/>
      <c r="AD119" s="347"/>
      <c r="AE119" s="347"/>
      <c r="AF119" s="347"/>
      <c r="AG119" s="347"/>
      <c r="AH119" s="347"/>
      <c r="AI119" s="347"/>
      <c r="AJ119" s="347"/>
      <c r="AK119" s="347"/>
      <c r="AL119" s="347"/>
      <c r="AM119" s="347"/>
      <c r="AN119" s="347"/>
      <c r="AO119" s="347"/>
      <c r="AP119" s="347"/>
      <c r="AQ119" s="348"/>
      <c r="AR119" s="156" t="str">
        <f t="shared" si="18"/>
        <v/>
      </c>
      <c r="AS119" s="157" t="str">
        <f t="shared" si="19"/>
        <v/>
      </c>
      <c r="AT119" s="157" t="str">
        <f t="shared" si="20"/>
        <v/>
      </c>
      <c r="AU119" s="157" t="str">
        <f t="shared" si="21"/>
        <v/>
      </c>
      <c r="AV119" s="157" t="str">
        <f t="shared" si="22"/>
        <v/>
      </c>
      <c r="AW119" s="157" t="str">
        <f t="shared" si="23"/>
        <v/>
      </c>
      <c r="AX119" s="158" t="str">
        <f t="shared" si="24"/>
        <v/>
      </c>
    </row>
    <row r="120" spans="2:50" hidden="1" x14ac:dyDescent="0.3">
      <c r="B120" s="325">
        <f t="shared" si="25"/>
        <v>112</v>
      </c>
      <c r="C120" s="252"/>
      <c r="D120" s="247"/>
      <c r="E120" s="248"/>
      <c r="F120" s="334"/>
      <c r="G120" s="326"/>
      <c r="H120" s="336">
        <v>1</v>
      </c>
      <c r="I120" s="289" t="str">
        <f t="shared" si="17"/>
        <v/>
      </c>
      <c r="J120" s="338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  <c r="Z120" s="347"/>
      <c r="AA120" s="347"/>
      <c r="AB120" s="347"/>
      <c r="AC120" s="347"/>
      <c r="AD120" s="347"/>
      <c r="AE120" s="347"/>
      <c r="AF120" s="347"/>
      <c r="AG120" s="347"/>
      <c r="AH120" s="347"/>
      <c r="AI120" s="347"/>
      <c r="AJ120" s="347"/>
      <c r="AK120" s="347"/>
      <c r="AL120" s="347"/>
      <c r="AM120" s="347"/>
      <c r="AN120" s="347"/>
      <c r="AO120" s="347"/>
      <c r="AP120" s="347"/>
      <c r="AQ120" s="348"/>
      <c r="AR120" s="156" t="str">
        <f t="shared" si="18"/>
        <v/>
      </c>
      <c r="AS120" s="157" t="str">
        <f t="shared" si="19"/>
        <v/>
      </c>
      <c r="AT120" s="157" t="str">
        <f t="shared" si="20"/>
        <v/>
      </c>
      <c r="AU120" s="157" t="str">
        <f t="shared" si="21"/>
        <v/>
      </c>
      <c r="AV120" s="157" t="str">
        <f t="shared" si="22"/>
        <v/>
      </c>
      <c r="AW120" s="157" t="str">
        <f t="shared" si="23"/>
        <v/>
      </c>
      <c r="AX120" s="158" t="str">
        <f t="shared" si="24"/>
        <v/>
      </c>
    </row>
    <row r="121" spans="2:50" hidden="1" x14ac:dyDescent="0.3">
      <c r="B121" s="325">
        <f t="shared" si="25"/>
        <v>113</v>
      </c>
      <c r="C121" s="252"/>
      <c r="D121" s="247"/>
      <c r="E121" s="248"/>
      <c r="F121" s="334"/>
      <c r="G121" s="326"/>
      <c r="H121" s="336">
        <v>1</v>
      </c>
      <c r="I121" s="289" t="str">
        <f t="shared" si="17"/>
        <v/>
      </c>
      <c r="J121" s="338"/>
      <c r="K121" s="347"/>
      <c r="L121" s="347"/>
      <c r="M121" s="347"/>
      <c r="N121" s="347"/>
      <c r="O121" s="347"/>
      <c r="P121" s="347"/>
      <c r="Q121" s="347"/>
      <c r="R121" s="347"/>
      <c r="S121" s="347"/>
      <c r="T121" s="347"/>
      <c r="U121" s="347"/>
      <c r="V121" s="347"/>
      <c r="W121" s="347"/>
      <c r="X121" s="347"/>
      <c r="Y121" s="347"/>
      <c r="Z121" s="347"/>
      <c r="AA121" s="347"/>
      <c r="AB121" s="347"/>
      <c r="AC121" s="347"/>
      <c r="AD121" s="347"/>
      <c r="AE121" s="347"/>
      <c r="AF121" s="347"/>
      <c r="AG121" s="347"/>
      <c r="AH121" s="347"/>
      <c r="AI121" s="347"/>
      <c r="AJ121" s="347"/>
      <c r="AK121" s="347"/>
      <c r="AL121" s="347"/>
      <c r="AM121" s="347"/>
      <c r="AN121" s="347"/>
      <c r="AO121" s="347"/>
      <c r="AP121" s="347"/>
      <c r="AQ121" s="348"/>
      <c r="AR121" s="156" t="str">
        <f t="shared" si="18"/>
        <v/>
      </c>
      <c r="AS121" s="157" t="str">
        <f t="shared" si="19"/>
        <v/>
      </c>
      <c r="AT121" s="157" t="str">
        <f t="shared" si="20"/>
        <v/>
      </c>
      <c r="AU121" s="157" t="str">
        <f t="shared" si="21"/>
        <v/>
      </c>
      <c r="AV121" s="157" t="str">
        <f t="shared" si="22"/>
        <v/>
      </c>
      <c r="AW121" s="157" t="str">
        <f t="shared" si="23"/>
        <v/>
      </c>
      <c r="AX121" s="158" t="str">
        <f t="shared" si="24"/>
        <v/>
      </c>
    </row>
    <row r="122" spans="2:50" hidden="1" x14ac:dyDescent="0.3">
      <c r="B122" s="325">
        <f t="shared" si="25"/>
        <v>114</v>
      </c>
      <c r="C122" s="252"/>
      <c r="D122" s="247"/>
      <c r="E122" s="248"/>
      <c r="F122" s="334"/>
      <c r="G122" s="326"/>
      <c r="H122" s="336">
        <v>1</v>
      </c>
      <c r="I122" s="289" t="str">
        <f t="shared" si="17"/>
        <v/>
      </c>
      <c r="J122" s="338"/>
      <c r="K122" s="347"/>
      <c r="L122" s="347"/>
      <c r="M122" s="347"/>
      <c r="N122" s="347"/>
      <c r="O122" s="347"/>
      <c r="P122" s="347"/>
      <c r="Q122" s="347"/>
      <c r="R122" s="347"/>
      <c r="S122" s="347"/>
      <c r="T122" s="347"/>
      <c r="U122" s="347"/>
      <c r="V122" s="347"/>
      <c r="W122" s="347"/>
      <c r="X122" s="347"/>
      <c r="Y122" s="347"/>
      <c r="Z122" s="347"/>
      <c r="AA122" s="347"/>
      <c r="AB122" s="347"/>
      <c r="AC122" s="347"/>
      <c r="AD122" s="347"/>
      <c r="AE122" s="347"/>
      <c r="AF122" s="347"/>
      <c r="AG122" s="347"/>
      <c r="AH122" s="347"/>
      <c r="AI122" s="347"/>
      <c r="AJ122" s="347"/>
      <c r="AK122" s="347"/>
      <c r="AL122" s="347"/>
      <c r="AM122" s="347"/>
      <c r="AN122" s="347"/>
      <c r="AO122" s="347"/>
      <c r="AP122" s="347"/>
      <c r="AQ122" s="348"/>
      <c r="AR122" s="156" t="str">
        <f t="shared" si="18"/>
        <v/>
      </c>
      <c r="AS122" s="157" t="str">
        <f t="shared" si="19"/>
        <v/>
      </c>
      <c r="AT122" s="157" t="str">
        <f t="shared" si="20"/>
        <v/>
      </c>
      <c r="AU122" s="157" t="str">
        <f t="shared" si="21"/>
        <v/>
      </c>
      <c r="AV122" s="157" t="str">
        <f t="shared" si="22"/>
        <v/>
      </c>
      <c r="AW122" s="157" t="str">
        <f t="shared" si="23"/>
        <v/>
      </c>
      <c r="AX122" s="158" t="str">
        <f t="shared" si="24"/>
        <v/>
      </c>
    </row>
    <row r="123" spans="2:50" hidden="1" x14ac:dyDescent="0.3">
      <c r="B123" s="325">
        <f t="shared" si="25"/>
        <v>115</v>
      </c>
      <c r="C123" s="252"/>
      <c r="D123" s="247"/>
      <c r="E123" s="248"/>
      <c r="F123" s="334"/>
      <c r="G123" s="326"/>
      <c r="H123" s="336">
        <v>1</v>
      </c>
      <c r="I123" s="289" t="str">
        <f t="shared" si="17"/>
        <v/>
      </c>
      <c r="J123" s="338"/>
      <c r="K123" s="347"/>
      <c r="L123" s="347"/>
      <c r="M123" s="347"/>
      <c r="N123" s="347"/>
      <c r="O123" s="347"/>
      <c r="P123" s="347"/>
      <c r="Q123" s="347"/>
      <c r="R123" s="347"/>
      <c r="S123" s="347"/>
      <c r="T123" s="347"/>
      <c r="U123" s="347"/>
      <c r="V123" s="347"/>
      <c r="W123" s="347"/>
      <c r="X123" s="347"/>
      <c r="Y123" s="347"/>
      <c r="Z123" s="347"/>
      <c r="AA123" s="347"/>
      <c r="AB123" s="347"/>
      <c r="AC123" s="347"/>
      <c r="AD123" s="347"/>
      <c r="AE123" s="347"/>
      <c r="AF123" s="347"/>
      <c r="AG123" s="347"/>
      <c r="AH123" s="347"/>
      <c r="AI123" s="347"/>
      <c r="AJ123" s="347"/>
      <c r="AK123" s="347"/>
      <c r="AL123" s="347"/>
      <c r="AM123" s="347"/>
      <c r="AN123" s="347"/>
      <c r="AO123" s="347"/>
      <c r="AP123" s="347"/>
      <c r="AQ123" s="348"/>
      <c r="AR123" s="156" t="str">
        <f t="shared" si="18"/>
        <v/>
      </c>
      <c r="AS123" s="157" t="str">
        <f t="shared" si="19"/>
        <v/>
      </c>
      <c r="AT123" s="157" t="str">
        <f t="shared" si="20"/>
        <v/>
      </c>
      <c r="AU123" s="157" t="str">
        <f t="shared" si="21"/>
        <v/>
      </c>
      <c r="AV123" s="157" t="str">
        <f t="shared" si="22"/>
        <v/>
      </c>
      <c r="AW123" s="157" t="str">
        <f t="shared" si="23"/>
        <v/>
      </c>
      <c r="AX123" s="158" t="str">
        <f t="shared" si="24"/>
        <v/>
      </c>
    </row>
    <row r="124" spans="2:50" hidden="1" x14ac:dyDescent="0.3">
      <c r="B124" s="325">
        <f t="shared" si="25"/>
        <v>116</v>
      </c>
      <c r="C124" s="252"/>
      <c r="D124" s="247"/>
      <c r="E124" s="248"/>
      <c r="F124" s="334"/>
      <c r="G124" s="326"/>
      <c r="H124" s="336">
        <v>1</v>
      </c>
      <c r="I124" s="289" t="str">
        <f t="shared" si="17"/>
        <v/>
      </c>
      <c r="J124" s="338"/>
      <c r="K124" s="347"/>
      <c r="L124" s="347"/>
      <c r="M124" s="347"/>
      <c r="N124" s="347"/>
      <c r="O124" s="347"/>
      <c r="P124" s="347"/>
      <c r="Q124" s="347"/>
      <c r="R124" s="347"/>
      <c r="S124" s="347"/>
      <c r="T124" s="347"/>
      <c r="U124" s="347"/>
      <c r="V124" s="347"/>
      <c r="W124" s="347"/>
      <c r="X124" s="347"/>
      <c r="Y124" s="347"/>
      <c r="Z124" s="347"/>
      <c r="AA124" s="347"/>
      <c r="AB124" s="347"/>
      <c r="AC124" s="347"/>
      <c r="AD124" s="347"/>
      <c r="AE124" s="347"/>
      <c r="AF124" s="347"/>
      <c r="AG124" s="347"/>
      <c r="AH124" s="347"/>
      <c r="AI124" s="347"/>
      <c r="AJ124" s="347"/>
      <c r="AK124" s="347"/>
      <c r="AL124" s="347"/>
      <c r="AM124" s="347"/>
      <c r="AN124" s="347"/>
      <c r="AO124" s="347"/>
      <c r="AP124" s="347"/>
      <c r="AQ124" s="348"/>
      <c r="AR124" s="156" t="str">
        <f t="shared" si="18"/>
        <v/>
      </c>
      <c r="AS124" s="157" t="str">
        <f t="shared" si="19"/>
        <v/>
      </c>
      <c r="AT124" s="157" t="str">
        <f t="shared" si="20"/>
        <v/>
      </c>
      <c r="AU124" s="157" t="str">
        <f t="shared" si="21"/>
        <v/>
      </c>
      <c r="AV124" s="157" t="str">
        <f t="shared" si="22"/>
        <v/>
      </c>
      <c r="AW124" s="157" t="str">
        <f t="shared" si="23"/>
        <v/>
      </c>
      <c r="AX124" s="158" t="str">
        <f t="shared" si="24"/>
        <v/>
      </c>
    </row>
    <row r="125" spans="2:50" hidden="1" x14ac:dyDescent="0.3">
      <c r="B125" s="325">
        <f t="shared" si="25"/>
        <v>117</v>
      </c>
      <c r="C125" s="252"/>
      <c r="D125" s="247"/>
      <c r="E125" s="248"/>
      <c r="F125" s="334"/>
      <c r="G125" s="326"/>
      <c r="H125" s="336">
        <v>1</v>
      </c>
      <c r="I125" s="289" t="str">
        <f t="shared" si="17"/>
        <v/>
      </c>
      <c r="J125" s="338"/>
      <c r="K125" s="347"/>
      <c r="L125" s="347"/>
      <c r="M125" s="347"/>
      <c r="N125" s="347"/>
      <c r="O125" s="347"/>
      <c r="P125" s="347"/>
      <c r="Q125" s="347"/>
      <c r="R125" s="347"/>
      <c r="S125" s="347"/>
      <c r="T125" s="347"/>
      <c r="U125" s="347"/>
      <c r="V125" s="347"/>
      <c r="W125" s="347"/>
      <c r="X125" s="347"/>
      <c r="Y125" s="347"/>
      <c r="Z125" s="347"/>
      <c r="AA125" s="347"/>
      <c r="AB125" s="347"/>
      <c r="AC125" s="347"/>
      <c r="AD125" s="347"/>
      <c r="AE125" s="347"/>
      <c r="AF125" s="347"/>
      <c r="AG125" s="347"/>
      <c r="AH125" s="347"/>
      <c r="AI125" s="347"/>
      <c r="AJ125" s="347"/>
      <c r="AK125" s="347"/>
      <c r="AL125" s="347"/>
      <c r="AM125" s="347"/>
      <c r="AN125" s="347"/>
      <c r="AO125" s="347"/>
      <c r="AP125" s="347"/>
      <c r="AQ125" s="348"/>
      <c r="AR125" s="156" t="str">
        <f t="shared" si="18"/>
        <v/>
      </c>
      <c r="AS125" s="157" t="str">
        <f t="shared" si="19"/>
        <v/>
      </c>
      <c r="AT125" s="157" t="str">
        <f t="shared" si="20"/>
        <v/>
      </c>
      <c r="AU125" s="157" t="str">
        <f t="shared" si="21"/>
        <v/>
      </c>
      <c r="AV125" s="157" t="str">
        <f t="shared" si="22"/>
        <v/>
      </c>
      <c r="AW125" s="157" t="str">
        <f t="shared" si="23"/>
        <v/>
      </c>
      <c r="AX125" s="158" t="str">
        <f t="shared" si="24"/>
        <v/>
      </c>
    </row>
    <row r="126" spans="2:50" hidden="1" x14ac:dyDescent="0.3">
      <c r="B126" s="325">
        <f t="shared" si="25"/>
        <v>118</v>
      </c>
      <c r="C126" s="252"/>
      <c r="D126" s="247"/>
      <c r="E126" s="248"/>
      <c r="F126" s="334"/>
      <c r="G126" s="326"/>
      <c r="H126" s="336">
        <v>1</v>
      </c>
      <c r="I126" s="289" t="str">
        <f t="shared" si="17"/>
        <v/>
      </c>
      <c r="J126" s="338"/>
      <c r="K126" s="347"/>
      <c r="L126" s="347"/>
      <c r="M126" s="347"/>
      <c r="N126" s="347"/>
      <c r="O126" s="347"/>
      <c r="P126" s="347"/>
      <c r="Q126" s="347"/>
      <c r="R126" s="347"/>
      <c r="S126" s="347"/>
      <c r="T126" s="347"/>
      <c r="U126" s="347"/>
      <c r="V126" s="347"/>
      <c r="W126" s="347"/>
      <c r="X126" s="347"/>
      <c r="Y126" s="347"/>
      <c r="Z126" s="347"/>
      <c r="AA126" s="347"/>
      <c r="AB126" s="347"/>
      <c r="AC126" s="347"/>
      <c r="AD126" s="347"/>
      <c r="AE126" s="347"/>
      <c r="AF126" s="347"/>
      <c r="AG126" s="347"/>
      <c r="AH126" s="347"/>
      <c r="AI126" s="347"/>
      <c r="AJ126" s="347"/>
      <c r="AK126" s="347"/>
      <c r="AL126" s="347"/>
      <c r="AM126" s="347"/>
      <c r="AN126" s="347"/>
      <c r="AO126" s="347"/>
      <c r="AP126" s="347"/>
      <c r="AQ126" s="348"/>
      <c r="AR126" s="156" t="str">
        <f t="shared" si="18"/>
        <v/>
      </c>
      <c r="AS126" s="157" t="str">
        <f t="shared" si="19"/>
        <v/>
      </c>
      <c r="AT126" s="157" t="str">
        <f t="shared" si="20"/>
        <v/>
      </c>
      <c r="AU126" s="157" t="str">
        <f t="shared" si="21"/>
        <v/>
      </c>
      <c r="AV126" s="157" t="str">
        <f t="shared" si="22"/>
        <v/>
      </c>
      <c r="AW126" s="157" t="str">
        <f t="shared" si="23"/>
        <v/>
      </c>
      <c r="AX126" s="158" t="str">
        <f t="shared" si="24"/>
        <v/>
      </c>
    </row>
    <row r="127" spans="2:50" hidden="1" x14ac:dyDescent="0.3">
      <c r="B127" s="325">
        <f t="shared" si="25"/>
        <v>119</v>
      </c>
      <c r="C127" s="252"/>
      <c r="D127" s="247"/>
      <c r="E127" s="248"/>
      <c r="F127" s="334"/>
      <c r="G127" s="326"/>
      <c r="H127" s="336">
        <v>1</v>
      </c>
      <c r="I127" s="289" t="str">
        <f t="shared" si="17"/>
        <v/>
      </c>
      <c r="J127" s="338"/>
      <c r="K127" s="347"/>
      <c r="L127" s="347"/>
      <c r="M127" s="347"/>
      <c r="N127" s="347"/>
      <c r="O127" s="347"/>
      <c r="P127" s="347"/>
      <c r="Q127" s="347"/>
      <c r="R127" s="347"/>
      <c r="S127" s="347"/>
      <c r="T127" s="347"/>
      <c r="U127" s="347"/>
      <c r="V127" s="347"/>
      <c r="W127" s="347"/>
      <c r="X127" s="347"/>
      <c r="Y127" s="347"/>
      <c r="Z127" s="347"/>
      <c r="AA127" s="347"/>
      <c r="AB127" s="347"/>
      <c r="AC127" s="347"/>
      <c r="AD127" s="347"/>
      <c r="AE127" s="347"/>
      <c r="AF127" s="347"/>
      <c r="AG127" s="347"/>
      <c r="AH127" s="347"/>
      <c r="AI127" s="347"/>
      <c r="AJ127" s="347"/>
      <c r="AK127" s="347"/>
      <c r="AL127" s="347"/>
      <c r="AM127" s="347"/>
      <c r="AN127" s="347"/>
      <c r="AO127" s="347"/>
      <c r="AP127" s="347"/>
      <c r="AQ127" s="348"/>
      <c r="AR127" s="156" t="str">
        <f t="shared" si="18"/>
        <v/>
      </c>
      <c r="AS127" s="157" t="str">
        <f t="shared" si="19"/>
        <v/>
      </c>
      <c r="AT127" s="157" t="str">
        <f t="shared" si="20"/>
        <v/>
      </c>
      <c r="AU127" s="157" t="str">
        <f t="shared" si="21"/>
        <v/>
      </c>
      <c r="AV127" s="157" t="str">
        <f t="shared" si="22"/>
        <v/>
      </c>
      <c r="AW127" s="157" t="str">
        <f t="shared" si="23"/>
        <v/>
      </c>
      <c r="AX127" s="158" t="str">
        <f t="shared" si="24"/>
        <v/>
      </c>
    </row>
    <row r="128" spans="2:50" hidden="1" x14ac:dyDescent="0.3">
      <c r="B128" s="325">
        <f t="shared" si="25"/>
        <v>120</v>
      </c>
      <c r="C128" s="252"/>
      <c r="D128" s="247"/>
      <c r="E128" s="248"/>
      <c r="F128" s="334"/>
      <c r="G128" s="326"/>
      <c r="H128" s="336">
        <v>1</v>
      </c>
      <c r="I128" s="289" t="str">
        <f t="shared" si="17"/>
        <v/>
      </c>
      <c r="J128" s="338"/>
      <c r="K128" s="347"/>
      <c r="L128" s="347"/>
      <c r="M128" s="347"/>
      <c r="N128" s="347"/>
      <c r="O128" s="347"/>
      <c r="P128" s="347"/>
      <c r="Q128" s="347"/>
      <c r="R128" s="347"/>
      <c r="S128" s="347"/>
      <c r="T128" s="347"/>
      <c r="U128" s="347"/>
      <c r="V128" s="347"/>
      <c r="W128" s="347"/>
      <c r="X128" s="347"/>
      <c r="Y128" s="347"/>
      <c r="Z128" s="347"/>
      <c r="AA128" s="347"/>
      <c r="AB128" s="347"/>
      <c r="AC128" s="347"/>
      <c r="AD128" s="347"/>
      <c r="AE128" s="347"/>
      <c r="AF128" s="347"/>
      <c r="AG128" s="347"/>
      <c r="AH128" s="347"/>
      <c r="AI128" s="347"/>
      <c r="AJ128" s="347"/>
      <c r="AK128" s="347"/>
      <c r="AL128" s="347"/>
      <c r="AM128" s="347"/>
      <c r="AN128" s="347"/>
      <c r="AO128" s="347"/>
      <c r="AP128" s="347"/>
      <c r="AQ128" s="348"/>
      <c r="AR128" s="156" t="str">
        <f t="shared" si="18"/>
        <v/>
      </c>
      <c r="AS128" s="157" t="str">
        <f t="shared" si="19"/>
        <v/>
      </c>
      <c r="AT128" s="157" t="str">
        <f t="shared" si="20"/>
        <v/>
      </c>
      <c r="AU128" s="157" t="str">
        <f t="shared" si="21"/>
        <v/>
      </c>
      <c r="AV128" s="157" t="str">
        <f t="shared" si="22"/>
        <v/>
      </c>
      <c r="AW128" s="157" t="str">
        <f t="shared" si="23"/>
        <v/>
      </c>
      <c r="AX128" s="158" t="str">
        <f t="shared" si="24"/>
        <v/>
      </c>
    </row>
    <row r="129" spans="2:50" hidden="1" x14ac:dyDescent="0.3">
      <c r="B129" s="325">
        <f t="shared" si="25"/>
        <v>121</v>
      </c>
      <c r="C129" s="252"/>
      <c r="D129" s="247"/>
      <c r="E129" s="248"/>
      <c r="F129" s="334"/>
      <c r="G129" s="326"/>
      <c r="H129" s="336">
        <v>1</v>
      </c>
      <c r="I129" s="289" t="str">
        <f t="shared" si="17"/>
        <v/>
      </c>
      <c r="J129" s="338"/>
      <c r="K129" s="347"/>
      <c r="L129" s="347"/>
      <c r="M129" s="347"/>
      <c r="N129" s="347"/>
      <c r="O129" s="347"/>
      <c r="P129" s="347"/>
      <c r="Q129" s="347"/>
      <c r="R129" s="347"/>
      <c r="S129" s="347"/>
      <c r="T129" s="347"/>
      <c r="U129" s="347"/>
      <c r="V129" s="347"/>
      <c r="W129" s="347"/>
      <c r="X129" s="347"/>
      <c r="Y129" s="347"/>
      <c r="Z129" s="347"/>
      <c r="AA129" s="347"/>
      <c r="AB129" s="347"/>
      <c r="AC129" s="347"/>
      <c r="AD129" s="347"/>
      <c r="AE129" s="347"/>
      <c r="AF129" s="347"/>
      <c r="AG129" s="347"/>
      <c r="AH129" s="347"/>
      <c r="AI129" s="347"/>
      <c r="AJ129" s="347"/>
      <c r="AK129" s="347"/>
      <c r="AL129" s="347"/>
      <c r="AM129" s="347"/>
      <c r="AN129" s="347"/>
      <c r="AO129" s="347"/>
      <c r="AP129" s="347"/>
      <c r="AQ129" s="348"/>
      <c r="AR129" s="156" t="str">
        <f t="shared" si="18"/>
        <v/>
      </c>
      <c r="AS129" s="157" t="str">
        <f t="shared" si="19"/>
        <v/>
      </c>
      <c r="AT129" s="157" t="str">
        <f t="shared" si="20"/>
        <v/>
      </c>
      <c r="AU129" s="157" t="str">
        <f t="shared" si="21"/>
        <v/>
      </c>
      <c r="AV129" s="157" t="str">
        <f t="shared" si="22"/>
        <v/>
      </c>
      <c r="AW129" s="157" t="str">
        <f t="shared" si="23"/>
        <v/>
      </c>
      <c r="AX129" s="158" t="str">
        <f t="shared" si="24"/>
        <v/>
      </c>
    </row>
    <row r="130" spans="2:50" hidden="1" x14ac:dyDescent="0.3">
      <c r="B130" s="325">
        <f t="shared" si="25"/>
        <v>122</v>
      </c>
      <c r="C130" s="252"/>
      <c r="D130" s="247"/>
      <c r="E130" s="248"/>
      <c r="F130" s="334"/>
      <c r="G130" s="326"/>
      <c r="H130" s="336">
        <v>1</v>
      </c>
      <c r="I130" s="289" t="str">
        <f t="shared" si="17"/>
        <v/>
      </c>
      <c r="J130" s="338"/>
      <c r="K130" s="347"/>
      <c r="L130" s="347"/>
      <c r="M130" s="347"/>
      <c r="N130" s="347"/>
      <c r="O130" s="347"/>
      <c r="P130" s="347"/>
      <c r="Q130" s="347"/>
      <c r="R130" s="347"/>
      <c r="S130" s="347"/>
      <c r="T130" s="347"/>
      <c r="U130" s="347"/>
      <c r="V130" s="347"/>
      <c r="W130" s="347"/>
      <c r="X130" s="347"/>
      <c r="Y130" s="347"/>
      <c r="Z130" s="347"/>
      <c r="AA130" s="347"/>
      <c r="AB130" s="347"/>
      <c r="AC130" s="347"/>
      <c r="AD130" s="347"/>
      <c r="AE130" s="347"/>
      <c r="AF130" s="347"/>
      <c r="AG130" s="347"/>
      <c r="AH130" s="347"/>
      <c r="AI130" s="347"/>
      <c r="AJ130" s="347"/>
      <c r="AK130" s="347"/>
      <c r="AL130" s="347"/>
      <c r="AM130" s="347"/>
      <c r="AN130" s="347"/>
      <c r="AO130" s="347"/>
      <c r="AP130" s="347"/>
      <c r="AQ130" s="348"/>
      <c r="AR130" s="156" t="str">
        <f t="shared" si="18"/>
        <v/>
      </c>
      <c r="AS130" s="157" t="str">
        <f t="shared" si="19"/>
        <v/>
      </c>
      <c r="AT130" s="157" t="str">
        <f t="shared" si="20"/>
        <v/>
      </c>
      <c r="AU130" s="157" t="str">
        <f t="shared" si="21"/>
        <v/>
      </c>
      <c r="AV130" s="157" t="str">
        <f t="shared" si="22"/>
        <v/>
      </c>
      <c r="AW130" s="157" t="str">
        <f t="shared" si="23"/>
        <v/>
      </c>
      <c r="AX130" s="158" t="str">
        <f t="shared" si="24"/>
        <v/>
      </c>
    </row>
    <row r="131" spans="2:50" hidden="1" x14ac:dyDescent="0.3">
      <c r="B131" s="325">
        <f t="shared" si="25"/>
        <v>123</v>
      </c>
      <c r="C131" s="252"/>
      <c r="D131" s="247"/>
      <c r="E131" s="248"/>
      <c r="F131" s="334"/>
      <c r="G131" s="326"/>
      <c r="H131" s="336">
        <v>1</v>
      </c>
      <c r="I131" s="289" t="str">
        <f t="shared" si="17"/>
        <v/>
      </c>
      <c r="J131" s="338"/>
      <c r="K131" s="347"/>
      <c r="L131" s="347"/>
      <c r="M131" s="347"/>
      <c r="N131" s="347"/>
      <c r="O131" s="347"/>
      <c r="P131" s="347"/>
      <c r="Q131" s="347"/>
      <c r="R131" s="347"/>
      <c r="S131" s="347"/>
      <c r="T131" s="347"/>
      <c r="U131" s="347"/>
      <c r="V131" s="347"/>
      <c r="W131" s="347"/>
      <c r="X131" s="347"/>
      <c r="Y131" s="347"/>
      <c r="Z131" s="347"/>
      <c r="AA131" s="347"/>
      <c r="AB131" s="347"/>
      <c r="AC131" s="347"/>
      <c r="AD131" s="347"/>
      <c r="AE131" s="347"/>
      <c r="AF131" s="347"/>
      <c r="AG131" s="347"/>
      <c r="AH131" s="347"/>
      <c r="AI131" s="347"/>
      <c r="AJ131" s="347"/>
      <c r="AK131" s="347"/>
      <c r="AL131" s="347"/>
      <c r="AM131" s="347"/>
      <c r="AN131" s="347"/>
      <c r="AO131" s="347"/>
      <c r="AP131" s="347"/>
      <c r="AQ131" s="348"/>
      <c r="AR131" s="156" t="str">
        <f t="shared" si="18"/>
        <v/>
      </c>
      <c r="AS131" s="157" t="str">
        <f t="shared" si="19"/>
        <v/>
      </c>
      <c r="AT131" s="157" t="str">
        <f t="shared" si="20"/>
        <v/>
      </c>
      <c r="AU131" s="157" t="str">
        <f t="shared" si="21"/>
        <v/>
      </c>
      <c r="AV131" s="157" t="str">
        <f t="shared" si="22"/>
        <v/>
      </c>
      <c r="AW131" s="157" t="str">
        <f t="shared" si="23"/>
        <v/>
      </c>
      <c r="AX131" s="158" t="str">
        <f t="shared" si="24"/>
        <v/>
      </c>
    </row>
    <row r="132" spans="2:50" hidden="1" x14ac:dyDescent="0.3">
      <c r="B132" s="325">
        <f t="shared" si="25"/>
        <v>124</v>
      </c>
      <c r="C132" s="252"/>
      <c r="D132" s="247"/>
      <c r="E132" s="248"/>
      <c r="F132" s="334"/>
      <c r="G132" s="326"/>
      <c r="H132" s="336">
        <v>1</v>
      </c>
      <c r="I132" s="289" t="str">
        <f t="shared" si="17"/>
        <v/>
      </c>
      <c r="J132" s="338"/>
      <c r="K132" s="347"/>
      <c r="L132" s="347"/>
      <c r="M132" s="347"/>
      <c r="N132" s="347"/>
      <c r="O132" s="347"/>
      <c r="P132" s="347"/>
      <c r="Q132" s="347"/>
      <c r="R132" s="347"/>
      <c r="S132" s="347"/>
      <c r="T132" s="347"/>
      <c r="U132" s="347"/>
      <c r="V132" s="347"/>
      <c r="W132" s="347"/>
      <c r="X132" s="347"/>
      <c r="Y132" s="347"/>
      <c r="Z132" s="347"/>
      <c r="AA132" s="347"/>
      <c r="AB132" s="347"/>
      <c r="AC132" s="347"/>
      <c r="AD132" s="347"/>
      <c r="AE132" s="347"/>
      <c r="AF132" s="347"/>
      <c r="AG132" s="347"/>
      <c r="AH132" s="347"/>
      <c r="AI132" s="347"/>
      <c r="AJ132" s="347"/>
      <c r="AK132" s="347"/>
      <c r="AL132" s="347"/>
      <c r="AM132" s="347"/>
      <c r="AN132" s="347"/>
      <c r="AO132" s="347"/>
      <c r="AP132" s="347"/>
      <c r="AQ132" s="348"/>
      <c r="AR132" s="156" t="str">
        <f t="shared" si="18"/>
        <v/>
      </c>
      <c r="AS132" s="157" t="str">
        <f t="shared" si="19"/>
        <v/>
      </c>
      <c r="AT132" s="157" t="str">
        <f t="shared" si="20"/>
        <v/>
      </c>
      <c r="AU132" s="157" t="str">
        <f t="shared" si="21"/>
        <v/>
      </c>
      <c r="AV132" s="157" t="str">
        <f t="shared" si="22"/>
        <v/>
      </c>
      <c r="AW132" s="157" t="str">
        <f t="shared" si="23"/>
        <v/>
      </c>
      <c r="AX132" s="158" t="str">
        <f t="shared" si="24"/>
        <v/>
      </c>
    </row>
    <row r="133" spans="2:50" hidden="1" x14ac:dyDescent="0.3">
      <c r="B133" s="325">
        <f t="shared" si="25"/>
        <v>125</v>
      </c>
      <c r="C133" s="252"/>
      <c r="D133" s="247"/>
      <c r="E133" s="248"/>
      <c r="F133" s="334"/>
      <c r="G133" s="326"/>
      <c r="H133" s="336">
        <v>1</v>
      </c>
      <c r="I133" s="289" t="str">
        <f t="shared" si="17"/>
        <v/>
      </c>
      <c r="J133" s="338"/>
      <c r="K133" s="347"/>
      <c r="L133" s="347"/>
      <c r="M133" s="347"/>
      <c r="N133" s="347"/>
      <c r="O133" s="347"/>
      <c r="P133" s="347"/>
      <c r="Q133" s="347"/>
      <c r="R133" s="347"/>
      <c r="S133" s="347"/>
      <c r="T133" s="347"/>
      <c r="U133" s="347"/>
      <c r="V133" s="347"/>
      <c r="W133" s="347"/>
      <c r="X133" s="347"/>
      <c r="Y133" s="347"/>
      <c r="Z133" s="347"/>
      <c r="AA133" s="347"/>
      <c r="AB133" s="347"/>
      <c r="AC133" s="347"/>
      <c r="AD133" s="347"/>
      <c r="AE133" s="347"/>
      <c r="AF133" s="347"/>
      <c r="AG133" s="347"/>
      <c r="AH133" s="347"/>
      <c r="AI133" s="347"/>
      <c r="AJ133" s="347"/>
      <c r="AK133" s="347"/>
      <c r="AL133" s="347"/>
      <c r="AM133" s="347"/>
      <c r="AN133" s="347"/>
      <c r="AO133" s="347"/>
      <c r="AP133" s="347"/>
      <c r="AQ133" s="348"/>
      <c r="AR133" s="156" t="str">
        <f t="shared" si="18"/>
        <v/>
      </c>
      <c r="AS133" s="157" t="str">
        <f t="shared" si="19"/>
        <v/>
      </c>
      <c r="AT133" s="157" t="str">
        <f t="shared" si="20"/>
        <v/>
      </c>
      <c r="AU133" s="157" t="str">
        <f t="shared" si="21"/>
        <v/>
      </c>
      <c r="AV133" s="157" t="str">
        <f t="shared" si="22"/>
        <v/>
      </c>
      <c r="AW133" s="157" t="str">
        <f t="shared" si="23"/>
        <v/>
      </c>
      <c r="AX133" s="158" t="str">
        <f t="shared" si="24"/>
        <v/>
      </c>
    </row>
    <row r="134" spans="2:50" hidden="1" x14ac:dyDescent="0.3">
      <c r="B134" s="325">
        <f t="shared" si="25"/>
        <v>126</v>
      </c>
      <c r="C134" s="252"/>
      <c r="D134" s="247"/>
      <c r="E134" s="248"/>
      <c r="F134" s="334"/>
      <c r="G134" s="326"/>
      <c r="H134" s="336">
        <v>1</v>
      </c>
      <c r="I134" s="289" t="str">
        <f t="shared" si="17"/>
        <v/>
      </c>
      <c r="J134" s="338"/>
      <c r="K134" s="347"/>
      <c r="L134" s="347"/>
      <c r="M134" s="347"/>
      <c r="N134" s="347"/>
      <c r="O134" s="347"/>
      <c r="P134" s="347"/>
      <c r="Q134" s="347"/>
      <c r="R134" s="347"/>
      <c r="S134" s="347"/>
      <c r="T134" s="347"/>
      <c r="U134" s="347"/>
      <c r="V134" s="347"/>
      <c r="W134" s="347"/>
      <c r="X134" s="347"/>
      <c r="Y134" s="347"/>
      <c r="Z134" s="347"/>
      <c r="AA134" s="347"/>
      <c r="AB134" s="347"/>
      <c r="AC134" s="347"/>
      <c r="AD134" s="347"/>
      <c r="AE134" s="347"/>
      <c r="AF134" s="347"/>
      <c r="AG134" s="347"/>
      <c r="AH134" s="347"/>
      <c r="AI134" s="347"/>
      <c r="AJ134" s="347"/>
      <c r="AK134" s="347"/>
      <c r="AL134" s="347"/>
      <c r="AM134" s="347"/>
      <c r="AN134" s="347"/>
      <c r="AO134" s="347"/>
      <c r="AP134" s="347"/>
      <c r="AQ134" s="348"/>
      <c r="AR134" s="156" t="str">
        <f t="shared" si="18"/>
        <v/>
      </c>
      <c r="AS134" s="157" t="str">
        <f t="shared" si="19"/>
        <v/>
      </c>
      <c r="AT134" s="157" t="str">
        <f t="shared" si="20"/>
        <v/>
      </c>
      <c r="AU134" s="157" t="str">
        <f t="shared" si="21"/>
        <v/>
      </c>
      <c r="AV134" s="157" t="str">
        <f t="shared" si="22"/>
        <v/>
      </c>
      <c r="AW134" s="157" t="str">
        <f t="shared" si="23"/>
        <v/>
      </c>
      <c r="AX134" s="158" t="str">
        <f t="shared" si="24"/>
        <v/>
      </c>
    </row>
    <row r="135" spans="2:50" hidden="1" x14ac:dyDescent="0.3">
      <c r="B135" s="325">
        <f t="shared" si="25"/>
        <v>127</v>
      </c>
      <c r="C135" s="252"/>
      <c r="D135" s="247"/>
      <c r="E135" s="248"/>
      <c r="F135" s="334"/>
      <c r="G135" s="326"/>
      <c r="H135" s="336">
        <v>1</v>
      </c>
      <c r="I135" s="289" t="str">
        <f t="shared" si="17"/>
        <v/>
      </c>
      <c r="J135" s="338"/>
      <c r="K135" s="347"/>
      <c r="L135" s="347"/>
      <c r="M135" s="347"/>
      <c r="N135" s="347"/>
      <c r="O135" s="347"/>
      <c r="P135" s="347"/>
      <c r="Q135" s="347"/>
      <c r="R135" s="347"/>
      <c r="S135" s="347"/>
      <c r="T135" s="347"/>
      <c r="U135" s="347"/>
      <c r="V135" s="347"/>
      <c r="W135" s="347"/>
      <c r="X135" s="347"/>
      <c r="Y135" s="347"/>
      <c r="Z135" s="347"/>
      <c r="AA135" s="347"/>
      <c r="AB135" s="347"/>
      <c r="AC135" s="347"/>
      <c r="AD135" s="347"/>
      <c r="AE135" s="347"/>
      <c r="AF135" s="347"/>
      <c r="AG135" s="347"/>
      <c r="AH135" s="347"/>
      <c r="AI135" s="347"/>
      <c r="AJ135" s="347"/>
      <c r="AK135" s="347"/>
      <c r="AL135" s="347"/>
      <c r="AM135" s="347"/>
      <c r="AN135" s="347"/>
      <c r="AO135" s="347"/>
      <c r="AP135" s="347"/>
      <c r="AQ135" s="348"/>
      <c r="AR135" s="156" t="str">
        <f t="shared" si="18"/>
        <v/>
      </c>
      <c r="AS135" s="157" t="str">
        <f t="shared" si="19"/>
        <v/>
      </c>
      <c r="AT135" s="157" t="str">
        <f t="shared" si="20"/>
        <v/>
      </c>
      <c r="AU135" s="157" t="str">
        <f t="shared" si="21"/>
        <v/>
      </c>
      <c r="AV135" s="157" t="str">
        <f t="shared" si="22"/>
        <v/>
      </c>
      <c r="AW135" s="157" t="str">
        <f t="shared" si="23"/>
        <v/>
      </c>
      <c r="AX135" s="158" t="str">
        <f t="shared" si="24"/>
        <v/>
      </c>
    </row>
    <row r="136" spans="2:50" hidden="1" x14ac:dyDescent="0.3">
      <c r="B136" s="325">
        <f t="shared" si="25"/>
        <v>128</v>
      </c>
      <c r="C136" s="252"/>
      <c r="D136" s="247"/>
      <c r="E136" s="248"/>
      <c r="F136" s="334"/>
      <c r="G136" s="326"/>
      <c r="H136" s="336">
        <v>1</v>
      </c>
      <c r="I136" s="289" t="str">
        <f t="shared" si="17"/>
        <v/>
      </c>
      <c r="J136" s="338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  <c r="X136" s="347"/>
      <c r="Y136" s="347"/>
      <c r="Z136" s="347"/>
      <c r="AA136" s="347"/>
      <c r="AB136" s="347"/>
      <c r="AC136" s="347"/>
      <c r="AD136" s="347"/>
      <c r="AE136" s="347"/>
      <c r="AF136" s="347"/>
      <c r="AG136" s="347"/>
      <c r="AH136" s="347"/>
      <c r="AI136" s="347"/>
      <c r="AJ136" s="347"/>
      <c r="AK136" s="347"/>
      <c r="AL136" s="347"/>
      <c r="AM136" s="347"/>
      <c r="AN136" s="347"/>
      <c r="AO136" s="347"/>
      <c r="AP136" s="347"/>
      <c r="AQ136" s="348"/>
      <c r="AR136" s="156" t="str">
        <f t="shared" si="18"/>
        <v/>
      </c>
      <c r="AS136" s="157" t="str">
        <f t="shared" si="19"/>
        <v/>
      </c>
      <c r="AT136" s="157" t="str">
        <f t="shared" si="20"/>
        <v/>
      </c>
      <c r="AU136" s="157" t="str">
        <f t="shared" si="21"/>
        <v/>
      </c>
      <c r="AV136" s="157" t="str">
        <f t="shared" si="22"/>
        <v/>
      </c>
      <c r="AW136" s="157" t="str">
        <f t="shared" si="23"/>
        <v/>
      </c>
      <c r="AX136" s="158" t="str">
        <f t="shared" si="24"/>
        <v/>
      </c>
    </row>
    <row r="137" spans="2:50" hidden="1" x14ac:dyDescent="0.3">
      <c r="B137" s="325">
        <f t="shared" si="25"/>
        <v>129</v>
      </c>
      <c r="C137" s="252"/>
      <c r="D137" s="247"/>
      <c r="E137" s="248"/>
      <c r="F137" s="334"/>
      <c r="G137" s="326"/>
      <c r="H137" s="336">
        <v>1</v>
      </c>
      <c r="I137" s="289" t="str">
        <f t="shared" si="17"/>
        <v/>
      </c>
      <c r="J137" s="338"/>
      <c r="K137" s="347"/>
      <c r="L137" s="347"/>
      <c r="M137" s="347"/>
      <c r="N137" s="347"/>
      <c r="O137" s="347"/>
      <c r="P137" s="347"/>
      <c r="Q137" s="347"/>
      <c r="R137" s="347"/>
      <c r="S137" s="347"/>
      <c r="T137" s="347"/>
      <c r="U137" s="347"/>
      <c r="V137" s="347"/>
      <c r="W137" s="347"/>
      <c r="X137" s="347"/>
      <c r="Y137" s="347"/>
      <c r="Z137" s="347"/>
      <c r="AA137" s="347"/>
      <c r="AB137" s="347"/>
      <c r="AC137" s="347"/>
      <c r="AD137" s="347"/>
      <c r="AE137" s="347"/>
      <c r="AF137" s="347"/>
      <c r="AG137" s="347"/>
      <c r="AH137" s="347"/>
      <c r="AI137" s="347"/>
      <c r="AJ137" s="347"/>
      <c r="AK137" s="347"/>
      <c r="AL137" s="347"/>
      <c r="AM137" s="347"/>
      <c r="AN137" s="347"/>
      <c r="AO137" s="347"/>
      <c r="AP137" s="347"/>
      <c r="AQ137" s="348"/>
      <c r="AR137" s="156" t="str">
        <f t="shared" si="18"/>
        <v/>
      </c>
      <c r="AS137" s="157" t="str">
        <f t="shared" si="19"/>
        <v/>
      </c>
      <c r="AT137" s="157" t="str">
        <f t="shared" si="20"/>
        <v/>
      </c>
      <c r="AU137" s="157" t="str">
        <f t="shared" si="21"/>
        <v/>
      </c>
      <c r="AV137" s="157" t="str">
        <f t="shared" si="22"/>
        <v/>
      </c>
      <c r="AW137" s="157" t="str">
        <f t="shared" si="23"/>
        <v/>
      </c>
      <c r="AX137" s="158" t="str">
        <f t="shared" si="24"/>
        <v/>
      </c>
    </row>
    <row r="138" spans="2:50" hidden="1" x14ac:dyDescent="0.3">
      <c r="B138" s="325">
        <f t="shared" si="25"/>
        <v>130</v>
      </c>
      <c r="C138" s="252"/>
      <c r="D138" s="247"/>
      <c r="E138" s="248"/>
      <c r="F138" s="334"/>
      <c r="G138" s="326"/>
      <c r="H138" s="336">
        <v>1</v>
      </c>
      <c r="I138" s="289" t="str">
        <f t="shared" ref="I138:I201" si="26">+IF(D138="","",SUM(G138*H138))</f>
        <v/>
      </c>
      <c r="J138" s="338"/>
      <c r="K138" s="347"/>
      <c r="L138" s="347"/>
      <c r="M138" s="347"/>
      <c r="N138" s="347"/>
      <c r="O138" s="347"/>
      <c r="P138" s="347"/>
      <c r="Q138" s="347"/>
      <c r="R138" s="347"/>
      <c r="S138" s="347"/>
      <c r="T138" s="347"/>
      <c r="U138" s="347"/>
      <c r="V138" s="347"/>
      <c r="W138" s="347"/>
      <c r="X138" s="347"/>
      <c r="Y138" s="347"/>
      <c r="Z138" s="347"/>
      <c r="AA138" s="347"/>
      <c r="AB138" s="347"/>
      <c r="AC138" s="347"/>
      <c r="AD138" s="347"/>
      <c r="AE138" s="347"/>
      <c r="AF138" s="347"/>
      <c r="AG138" s="347"/>
      <c r="AH138" s="347"/>
      <c r="AI138" s="347"/>
      <c r="AJ138" s="347"/>
      <c r="AK138" s="347"/>
      <c r="AL138" s="347"/>
      <c r="AM138" s="347"/>
      <c r="AN138" s="347"/>
      <c r="AO138" s="347"/>
      <c r="AP138" s="347"/>
      <c r="AQ138" s="348"/>
      <c r="AR138" s="156" t="str">
        <f t="shared" ref="AR138:AR201" si="27">IF(C138="","",AVERAGE(J138:AQ138))</f>
        <v/>
      </c>
      <c r="AS138" s="157" t="str">
        <f t="shared" ref="AS138:AS201" si="28">IF(C138="","",STDEVA(J138:AQ138))</f>
        <v/>
      </c>
      <c r="AT138" s="157" t="str">
        <f t="shared" ref="AT138:AT201" si="29">IF(C138="","",MEDIAN(J138:AQ138))</f>
        <v/>
      </c>
      <c r="AU138" s="157" t="str">
        <f t="shared" ref="AU138:AU201" si="30">IF(C138="","",GEOMEAN(J138:AQ138))</f>
        <v/>
      </c>
      <c r="AV138" s="157" t="str">
        <f t="shared" ref="AV138:AV201" si="31">IF(C138="","",HARMEAN(J138:AQ138))</f>
        <v/>
      </c>
      <c r="AW138" s="157" t="str">
        <f t="shared" ref="AW138:AW201" si="32">IF(C138="","",MIN(J138:AQ138))</f>
        <v/>
      </c>
      <c r="AX138" s="158" t="str">
        <f t="shared" ref="AX138:AX201" si="33">IF(C138="","",MAX(J138:AQ138))</f>
        <v/>
      </c>
    </row>
    <row r="139" spans="2:50" hidden="1" x14ac:dyDescent="0.3">
      <c r="B139" s="325">
        <f t="shared" ref="B139:B202" si="34">+B138+1</f>
        <v>131</v>
      </c>
      <c r="C139" s="252"/>
      <c r="D139" s="247"/>
      <c r="E139" s="248"/>
      <c r="F139" s="334"/>
      <c r="G139" s="326"/>
      <c r="H139" s="336">
        <v>1</v>
      </c>
      <c r="I139" s="289" t="str">
        <f t="shared" si="26"/>
        <v/>
      </c>
      <c r="J139" s="338"/>
      <c r="K139" s="347"/>
      <c r="L139" s="347"/>
      <c r="M139" s="347"/>
      <c r="N139" s="347"/>
      <c r="O139" s="347"/>
      <c r="P139" s="347"/>
      <c r="Q139" s="347"/>
      <c r="R139" s="347"/>
      <c r="S139" s="347"/>
      <c r="T139" s="347"/>
      <c r="U139" s="347"/>
      <c r="V139" s="347"/>
      <c r="W139" s="347"/>
      <c r="X139" s="347"/>
      <c r="Y139" s="347"/>
      <c r="Z139" s="347"/>
      <c r="AA139" s="347"/>
      <c r="AB139" s="347"/>
      <c r="AC139" s="347"/>
      <c r="AD139" s="347"/>
      <c r="AE139" s="347"/>
      <c r="AF139" s="347"/>
      <c r="AG139" s="347"/>
      <c r="AH139" s="347"/>
      <c r="AI139" s="347"/>
      <c r="AJ139" s="347"/>
      <c r="AK139" s="347"/>
      <c r="AL139" s="347"/>
      <c r="AM139" s="347"/>
      <c r="AN139" s="347"/>
      <c r="AO139" s="347"/>
      <c r="AP139" s="347"/>
      <c r="AQ139" s="348"/>
      <c r="AR139" s="156" t="str">
        <f t="shared" si="27"/>
        <v/>
      </c>
      <c r="AS139" s="157" t="str">
        <f t="shared" si="28"/>
        <v/>
      </c>
      <c r="AT139" s="157" t="str">
        <f t="shared" si="29"/>
        <v/>
      </c>
      <c r="AU139" s="157" t="str">
        <f t="shared" si="30"/>
        <v/>
      </c>
      <c r="AV139" s="157" t="str">
        <f t="shared" si="31"/>
        <v/>
      </c>
      <c r="AW139" s="157" t="str">
        <f t="shared" si="32"/>
        <v/>
      </c>
      <c r="AX139" s="158" t="str">
        <f t="shared" si="33"/>
        <v/>
      </c>
    </row>
    <row r="140" spans="2:50" hidden="1" x14ac:dyDescent="0.3">
      <c r="B140" s="325">
        <f t="shared" si="34"/>
        <v>132</v>
      </c>
      <c r="C140" s="252"/>
      <c r="D140" s="247"/>
      <c r="E140" s="248"/>
      <c r="F140" s="334"/>
      <c r="G140" s="326"/>
      <c r="H140" s="336">
        <v>1</v>
      </c>
      <c r="I140" s="289" t="str">
        <f t="shared" si="26"/>
        <v/>
      </c>
      <c r="J140" s="338"/>
      <c r="K140" s="347"/>
      <c r="L140" s="347"/>
      <c r="M140" s="347"/>
      <c r="N140" s="347"/>
      <c r="O140" s="347"/>
      <c r="P140" s="347"/>
      <c r="Q140" s="347"/>
      <c r="R140" s="347"/>
      <c r="S140" s="347"/>
      <c r="T140" s="347"/>
      <c r="U140" s="347"/>
      <c r="V140" s="347"/>
      <c r="W140" s="347"/>
      <c r="X140" s="347"/>
      <c r="Y140" s="347"/>
      <c r="Z140" s="347"/>
      <c r="AA140" s="347"/>
      <c r="AB140" s="347"/>
      <c r="AC140" s="347"/>
      <c r="AD140" s="347"/>
      <c r="AE140" s="347"/>
      <c r="AF140" s="347"/>
      <c r="AG140" s="347"/>
      <c r="AH140" s="347"/>
      <c r="AI140" s="347"/>
      <c r="AJ140" s="347"/>
      <c r="AK140" s="347"/>
      <c r="AL140" s="347"/>
      <c r="AM140" s="347"/>
      <c r="AN140" s="347"/>
      <c r="AO140" s="347"/>
      <c r="AP140" s="347"/>
      <c r="AQ140" s="348"/>
      <c r="AR140" s="156" t="str">
        <f t="shared" si="27"/>
        <v/>
      </c>
      <c r="AS140" s="157" t="str">
        <f t="shared" si="28"/>
        <v/>
      </c>
      <c r="AT140" s="157" t="str">
        <f t="shared" si="29"/>
        <v/>
      </c>
      <c r="AU140" s="157" t="str">
        <f t="shared" si="30"/>
        <v/>
      </c>
      <c r="AV140" s="157" t="str">
        <f t="shared" si="31"/>
        <v/>
      </c>
      <c r="AW140" s="157" t="str">
        <f t="shared" si="32"/>
        <v/>
      </c>
      <c r="AX140" s="158" t="str">
        <f t="shared" si="33"/>
        <v/>
      </c>
    </row>
    <row r="141" spans="2:50" hidden="1" x14ac:dyDescent="0.3">
      <c r="B141" s="325">
        <f t="shared" si="34"/>
        <v>133</v>
      </c>
      <c r="C141" s="252"/>
      <c r="D141" s="247"/>
      <c r="E141" s="248"/>
      <c r="F141" s="334"/>
      <c r="G141" s="326"/>
      <c r="H141" s="336">
        <v>1</v>
      </c>
      <c r="I141" s="289" t="str">
        <f t="shared" si="26"/>
        <v/>
      </c>
      <c r="J141" s="338"/>
      <c r="K141" s="347"/>
      <c r="L141" s="347"/>
      <c r="M141" s="347"/>
      <c r="N141" s="347"/>
      <c r="O141" s="347"/>
      <c r="P141" s="347"/>
      <c r="Q141" s="347"/>
      <c r="R141" s="347"/>
      <c r="S141" s="347"/>
      <c r="T141" s="347"/>
      <c r="U141" s="347"/>
      <c r="V141" s="347"/>
      <c r="W141" s="347"/>
      <c r="X141" s="347"/>
      <c r="Y141" s="347"/>
      <c r="Z141" s="347"/>
      <c r="AA141" s="347"/>
      <c r="AB141" s="347"/>
      <c r="AC141" s="347"/>
      <c r="AD141" s="347"/>
      <c r="AE141" s="347"/>
      <c r="AF141" s="347"/>
      <c r="AG141" s="347"/>
      <c r="AH141" s="347"/>
      <c r="AI141" s="347"/>
      <c r="AJ141" s="347"/>
      <c r="AK141" s="347"/>
      <c r="AL141" s="347"/>
      <c r="AM141" s="347"/>
      <c r="AN141" s="347"/>
      <c r="AO141" s="347"/>
      <c r="AP141" s="347"/>
      <c r="AQ141" s="348"/>
      <c r="AR141" s="156" t="str">
        <f t="shared" si="27"/>
        <v/>
      </c>
      <c r="AS141" s="157" t="str">
        <f t="shared" si="28"/>
        <v/>
      </c>
      <c r="AT141" s="157" t="str">
        <f t="shared" si="29"/>
        <v/>
      </c>
      <c r="AU141" s="157" t="str">
        <f t="shared" si="30"/>
        <v/>
      </c>
      <c r="AV141" s="157" t="str">
        <f t="shared" si="31"/>
        <v/>
      </c>
      <c r="AW141" s="157" t="str">
        <f t="shared" si="32"/>
        <v/>
      </c>
      <c r="AX141" s="158" t="str">
        <f t="shared" si="33"/>
        <v/>
      </c>
    </row>
    <row r="142" spans="2:50" hidden="1" x14ac:dyDescent="0.3">
      <c r="B142" s="325">
        <f t="shared" si="34"/>
        <v>134</v>
      </c>
      <c r="C142" s="252"/>
      <c r="D142" s="247"/>
      <c r="E142" s="248"/>
      <c r="F142" s="334"/>
      <c r="G142" s="326"/>
      <c r="H142" s="336">
        <v>1</v>
      </c>
      <c r="I142" s="289" t="str">
        <f t="shared" si="26"/>
        <v/>
      </c>
      <c r="J142" s="338"/>
      <c r="K142" s="347"/>
      <c r="L142" s="347"/>
      <c r="M142" s="347"/>
      <c r="N142" s="347"/>
      <c r="O142" s="347"/>
      <c r="P142" s="347"/>
      <c r="Q142" s="347"/>
      <c r="R142" s="347"/>
      <c r="S142" s="347"/>
      <c r="T142" s="347"/>
      <c r="U142" s="347"/>
      <c r="V142" s="347"/>
      <c r="W142" s="347"/>
      <c r="X142" s="347"/>
      <c r="Y142" s="347"/>
      <c r="Z142" s="347"/>
      <c r="AA142" s="347"/>
      <c r="AB142" s="347"/>
      <c r="AC142" s="347"/>
      <c r="AD142" s="347"/>
      <c r="AE142" s="347"/>
      <c r="AF142" s="347"/>
      <c r="AG142" s="347"/>
      <c r="AH142" s="347"/>
      <c r="AI142" s="347"/>
      <c r="AJ142" s="347"/>
      <c r="AK142" s="347"/>
      <c r="AL142" s="347"/>
      <c r="AM142" s="347"/>
      <c r="AN142" s="347"/>
      <c r="AO142" s="347"/>
      <c r="AP142" s="347"/>
      <c r="AQ142" s="348"/>
      <c r="AR142" s="156" t="str">
        <f t="shared" si="27"/>
        <v/>
      </c>
      <c r="AS142" s="157" t="str">
        <f t="shared" si="28"/>
        <v/>
      </c>
      <c r="AT142" s="157" t="str">
        <f t="shared" si="29"/>
        <v/>
      </c>
      <c r="AU142" s="157" t="str">
        <f t="shared" si="30"/>
        <v/>
      </c>
      <c r="AV142" s="157" t="str">
        <f t="shared" si="31"/>
        <v/>
      </c>
      <c r="AW142" s="157" t="str">
        <f t="shared" si="32"/>
        <v/>
      </c>
      <c r="AX142" s="158" t="str">
        <f t="shared" si="33"/>
        <v/>
      </c>
    </row>
    <row r="143" spans="2:50" hidden="1" x14ac:dyDescent="0.3">
      <c r="B143" s="325">
        <f t="shared" si="34"/>
        <v>135</v>
      </c>
      <c r="C143" s="252"/>
      <c r="D143" s="247"/>
      <c r="E143" s="248"/>
      <c r="F143" s="334"/>
      <c r="G143" s="326"/>
      <c r="H143" s="336">
        <v>1</v>
      </c>
      <c r="I143" s="289" t="str">
        <f t="shared" si="26"/>
        <v/>
      </c>
      <c r="J143" s="338"/>
      <c r="K143" s="347"/>
      <c r="L143" s="347"/>
      <c r="M143" s="347"/>
      <c r="N143" s="347"/>
      <c r="O143" s="347"/>
      <c r="P143" s="347"/>
      <c r="Q143" s="347"/>
      <c r="R143" s="347"/>
      <c r="S143" s="347"/>
      <c r="T143" s="347"/>
      <c r="U143" s="347"/>
      <c r="V143" s="347"/>
      <c r="W143" s="347"/>
      <c r="X143" s="347"/>
      <c r="Y143" s="347"/>
      <c r="Z143" s="347"/>
      <c r="AA143" s="347"/>
      <c r="AB143" s="347"/>
      <c r="AC143" s="347"/>
      <c r="AD143" s="347"/>
      <c r="AE143" s="347"/>
      <c r="AF143" s="347"/>
      <c r="AG143" s="347"/>
      <c r="AH143" s="347"/>
      <c r="AI143" s="347"/>
      <c r="AJ143" s="347"/>
      <c r="AK143" s="347"/>
      <c r="AL143" s="347"/>
      <c r="AM143" s="347"/>
      <c r="AN143" s="347"/>
      <c r="AO143" s="347"/>
      <c r="AP143" s="347"/>
      <c r="AQ143" s="348"/>
      <c r="AR143" s="156" t="str">
        <f t="shared" si="27"/>
        <v/>
      </c>
      <c r="AS143" s="157" t="str">
        <f t="shared" si="28"/>
        <v/>
      </c>
      <c r="AT143" s="157" t="str">
        <f t="shared" si="29"/>
        <v/>
      </c>
      <c r="AU143" s="157" t="str">
        <f t="shared" si="30"/>
        <v/>
      </c>
      <c r="AV143" s="157" t="str">
        <f t="shared" si="31"/>
        <v/>
      </c>
      <c r="AW143" s="157" t="str">
        <f t="shared" si="32"/>
        <v/>
      </c>
      <c r="AX143" s="158" t="str">
        <f t="shared" si="33"/>
        <v/>
      </c>
    </row>
    <row r="144" spans="2:50" hidden="1" x14ac:dyDescent="0.3">
      <c r="B144" s="325">
        <f t="shared" si="34"/>
        <v>136</v>
      </c>
      <c r="C144" s="252"/>
      <c r="D144" s="247"/>
      <c r="E144" s="248"/>
      <c r="F144" s="334"/>
      <c r="G144" s="326"/>
      <c r="H144" s="336">
        <v>1</v>
      </c>
      <c r="I144" s="289" t="str">
        <f t="shared" si="26"/>
        <v/>
      </c>
      <c r="J144" s="338"/>
      <c r="K144" s="347"/>
      <c r="L144" s="347"/>
      <c r="M144" s="347"/>
      <c r="N144" s="347"/>
      <c r="O144" s="347"/>
      <c r="P144" s="347"/>
      <c r="Q144" s="347"/>
      <c r="R144" s="347"/>
      <c r="S144" s="347"/>
      <c r="T144" s="347"/>
      <c r="U144" s="347"/>
      <c r="V144" s="347"/>
      <c r="W144" s="347"/>
      <c r="X144" s="347"/>
      <c r="Y144" s="347"/>
      <c r="Z144" s="347"/>
      <c r="AA144" s="347"/>
      <c r="AB144" s="347"/>
      <c r="AC144" s="347"/>
      <c r="AD144" s="347"/>
      <c r="AE144" s="347"/>
      <c r="AF144" s="347"/>
      <c r="AG144" s="347"/>
      <c r="AH144" s="347"/>
      <c r="AI144" s="347"/>
      <c r="AJ144" s="347"/>
      <c r="AK144" s="347"/>
      <c r="AL144" s="347"/>
      <c r="AM144" s="347"/>
      <c r="AN144" s="347"/>
      <c r="AO144" s="347"/>
      <c r="AP144" s="347"/>
      <c r="AQ144" s="348"/>
      <c r="AR144" s="156" t="str">
        <f t="shared" si="27"/>
        <v/>
      </c>
      <c r="AS144" s="157" t="str">
        <f t="shared" si="28"/>
        <v/>
      </c>
      <c r="AT144" s="157" t="str">
        <f t="shared" si="29"/>
        <v/>
      </c>
      <c r="AU144" s="157" t="str">
        <f t="shared" si="30"/>
        <v/>
      </c>
      <c r="AV144" s="157" t="str">
        <f t="shared" si="31"/>
        <v/>
      </c>
      <c r="AW144" s="157" t="str">
        <f t="shared" si="32"/>
        <v/>
      </c>
      <c r="AX144" s="158" t="str">
        <f t="shared" si="33"/>
        <v/>
      </c>
    </row>
    <row r="145" spans="2:50" hidden="1" x14ac:dyDescent="0.3">
      <c r="B145" s="325">
        <f t="shared" si="34"/>
        <v>137</v>
      </c>
      <c r="C145" s="252"/>
      <c r="D145" s="247"/>
      <c r="E145" s="248"/>
      <c r="F145" s="334"/>
      <c r="G145" s="326"/>
      <c r="H145" s="336">
        <v>1</v>
      </c>
      <c r="I145" s="289" t="str">
        <f t="shared" si="26"/>
        <v/>
      </c>
      <c r="J145" s="338"/>
      <c r="K145" s="347"/>
      <c r="L145" s="347"/>
      <c r="M145" s="347"/>
      <c r="N145" s="347"/>
      <c r="O145" s="347"/>
      <c r="P145" s="347"/>
      <c r="Q145" s="347"/>
      <c r="R145" s="347"/>
      <c r="S145" s="347"/>
      <c r="T145" s="347"/>
      <c r="U145" s="347"/>
      <c r="V145" s="347"/>
      <c r="W145" s="347"/>
      <c r="X145" s="347"/>
      <c r="Y145" s="347"/>
      <c r="Z145" s="347"/>
      <c r="AA145" s="347"/>
      <c r="AB145" s="347"/>
      <c r="AC145" s="347"/>
      <c r="AD145" s="347"/>
      <c r="AE145" s="347"/>
      <c r="AF145" s="347"/>
      <c r="AG145" s="347"/>
      <c r="AH145" s="347"/>
      <c r="AI145" s="347"/>
      <c r="AJ145" s="347"/>
      <c r="AK145" s="347"/>
      <c r="AL145" s="347"/>
      <c r="AM145" s="347"/>
      <c r="AN145" s="347"/>
      <c r="AO145" s="347"/>
      <c r="AP145" s="347"/>
      <c r="AQ145" s="348"/>
      <c r="AR145" s="156" t="str">
        <f t="shared" si="27"/>
        <v/>
      </c>
      <c r="AS145" s="157" t="str">
        <f t="shared" si="28"/>
        <v/>
      </c>
      <c r="AT145" s="157" t="str">
        <f t="shared" si="29"/>
        <v/>
      </c>
      <c r="AU145" s="157" t="str">
        <f t="shared" si="30"/>
        <v/>
      </c>
      <c r="AV145" s="157" t="str">
        <f t="shared" si="31"/>
        <v/>
      </c>
      <c r="AW145" s="157" t="str">
        <f t="shared" si="32"/>
        <v/>
      </c>
      <c r="AX145" s="158" t="str">
        <f t="shared" si="33"/>
        <v/>
      </c>
    </row>
    <row r="146" spans="2:50" hidden="1" x14ac:dyDescent="0.3">
      <c r="B146" s="325">
        <f t="shared" si="34"/>
        <v>138</v>
      </c>
      <c r="C146" s="252"/>
      <c r="D146" s="247"/>
      <c r="E146" s="248"/>
      <c r="F146" s="334"/>
      <c r="G146" s="326"/>
      <c r="H146" s="336">
        <v>1</v>
      </c>
      <c r="I146" s="289" t="str">
        <f t="shared" si="26"/>
        <v/>
      </c>
      <c r="J146" s="338"/>
      <c r="K146" s="347"/>
      <c r="L146" s="347"/>
      <c r="M146" s="347"/>
      <c r="N146" s="347"/>
      <c r="O146" s="347"/>
      <c r="P146" s="347"/>
      <c r="Q146" s="347"/>
      <c r="R146" s="347"/>
      <c r="S146" s="347"/>
      <c r="T146" s="347"/>
      <c r="U146" s="347"/>
      <c r="V146" s="347"/>
      <c r="W146" s="347"/>
      <c r="X146" s="347"/>
      <c r="Y146" s="347"/>
      <c r="Z146" s="347"/>
      <c r="AA146" s="347"/>
      <c r="AB146" s="347"/>
      <c r="AC146" s="347"/>
      <c r="AD146" s="347"/>
      <c r="AE146" s="347"/>
      <c r="AF146" s="347"/>
      <c r="AG146" s="347"/>
      <c r="AH146" s="347"/>
      <c r="AI146" s="347"/>
      <c r="AJ146" s="347"/>
      <c r="AK146" s="347"/>
      <c r="AL146" s="347"/>
      <c r="AM146" s="347"/>
      <c r="AN146" s="347"/>
      <c r="AO146" s="347"/>
      <c r="AP146" s="347"/>
      <c r="AQ146" s="348"/>
      <c r="AR146" s="156" t="str">
        <f t="shared" si="27"/>
        <v/>
      </c>
      <c r="AS146" s="157" t="str">
        <f t="shared" si="28"/>
        <v/>
      </c>
      <c r="AT146" s="157" t="str">
        <f t="shared" si="29"/>
        <v/>
      </c>
      <c r="AU146" s="157" t="str">
        <f t="shared" si="30"/>
        <v/>
      </c>
      <c r="AV146" s="157" t="str">
        <f t="shared" si="31"/>
        <v/>
      </c>
      <c r="AW146" s="157" t="str">
        <f t="shared" si="32"/>
        <v/>
      </c>
      <c r="AX146" s="158" t="str">
        <f t="shared" si="33"/>
        <v/>
      </c>
    </row>
    <row r="147" spans="2:50" hidden="1" x14ac:dyDescent="0.3">
      <c r="B147" s="325">
        <f t="shared" si="34"/>
        <v>139</v>
      </c>
      <c r="C147" s="252"/>
      <c r="D147" s="247"/>
      <c r="E147" s="248"/>
      <c r="F147" s="334"/>
      <c r="G147" s="326"/>
      <c r="H147" s="336">
        <v>1</v>
      </c>
      <c r="I147" s="289" t="str">
        <f t="shared" si="26"/>
        <v/>
      </c>
      <c r="J147" s="338"/>
      <c r="K147" s="347"/>
      <c r="L147" s="347"/>
      <c r="M147" s="347"/>
      <c r="N147" s="347"/>
      <c r="O147" s="347"/>
      <c r="P147" s="347"/>
      <c r="Q147" s="347"/>
      <c r="R147" s="347"/>
      <c r="S147" s="347"/>
      <c r="T147" s="347"/>
      <c r="U147" s="347"/>
      <c r="V147" s="347"/>
      <c r="W147" s="347"/>
      <c r="X147" s="347"/>
      <c r="Y147" s="347"/>
      <c r="Z147" s="347"/>
      <c r="AA147" s="347"/>
      <c r="AB147" s="347"/>
      <c r="AC147" s="347"/>
      <c r="AD147" s="347"/>
      <c r="AE147" s="347"/>
      <c r="AF147" s="347"/>
      <c r="AG147" s="347"/>
      <c r="AH147" s="347"/>
      <c r="AI147" s="347"/>
      <c r="AJ147" s="347"/>
      <c r="AK147" s="347"/>
      <c r="AL147" s="347"/>
      <c r="AM147" s="347"/>
      <c r="AN147" s="347"/>
      <c r="AO147" s="347"/>
      <c r="AP147" s="347"/>
      <c r="AQ147" s="348"/>
      <c r="AR147" s="156" t="str">
        <f t="shared" si="27"/>
        <v/>
      </c>
      <c r="AS147" s="157" t="str">
        <f t="shared" si="28"/>
        <v/>
      </c>
      <c r="AT147" s="157" t="str">
        <f t="shared" si="29"/>
        <v/>
      </c>
      <c r="AU147" s="157" t="str">
        <f t="shared" si="30"/>
        <v/>
      </c>
      <c r="AV147" s="157" t="str">
        <f t="shared" si="31"/>
        <v/>
      </c>
      <c r="AW147" s="157" t="str">
        <f t="shared" si="32"/>
        <v/>
      </c>
      <c r="AX147" s="158" t="str">
        <f t="shared" si="33"/>
        <v/>
      </c>
    </row>
    <row r="148" spans="2:50" hidden="1" x14ac:dyDescent="0.3">
      <c r="B148" s="325">
        <f t="shared" si="34"/>
        <v>140</v>
      </c>
      <c r="C148" s="252"/>
      <c r="D148" s="247"/>
      <c r="E148" s="248"/>
      <c r="F148" s="334"/>
      <c r="G148" s="326"/>
      <c r="H148" s="336">
        <v>1</v>
      </c>
      <c r="I148" s="289" t="str">
        <f t="shared" si="26"/>
        <v/>
      </c>
      <c r="J148" s="338"/>
      <c r="K148" s="347"/>
      <c r="L148" s="347"/>
      <c r="M148" s="347"/>
      <c r="N148" s="347"/>
      <c r="O148" s="347"/>
      <c r="P148" s="347"/>
      <c r="Q148" s="347"/>
      <c r="R148" s="347"/>
      <c r="S148" s="347"/>
      <c r="T148" s="347"/>
      <c r="U148" s="347"/>
      <c r="V148" s="347"/>
      <c r="W148" s="347"/>
      <c r="X148" s="347"/>
      <c r="Y148" s="347"/>
      <c r="Z148" s="347"/>
      <c r="AA148" s="347"/>
      <c r="AB148" s="347"/>
      <c r="AC148" s="347"/>
      <c r="AD148" s="347"/>
      <c r="AE148" s="347"/>
      <c r="AF148" s="347"/>
      <c r="AG148" s="347"/>
      <c r="AH148" s="347"/>
      <c r="AI148" s="347"/>
      <c r="AJ148" s="347"/>
      <c r="AK148" s="347"/>
      <c r="AL148" s="347"/>
      <c r="AM148" s="347"/>
      <c r="AN148" s="347"/>
      <c r="AO148" s="347"/>
      <c r="AP148" s="347"/>
      <c r="AQ148" s="348"/>
      <c r="AR148" s="156" t="str">
        <f t="shared" si="27"/>
        <v/>
      </c>
      <c r="AS148" s="157" t="str">
        <f t="shared" si="28"/>
        <v/>
      </c>
      <c r="AT148" s="157" t="str">
        <f t="shared" si="29"/>
        <v/>
      </c>
      <c r="AU148" s="157" t="str">
        <f t="shared" si="30"/>
        <v/>
      </c>
      <c r="AV148" s="157" t="str">
        <f t="shared" si="31"/>
        <v/>
      </c>
      <c r="AW148" s="157" t="str">
        <f t="shared" si="32"/>
        <v/>
      </c>
      <c r="AX148" s="158" t="str">
        <f t="shared" si="33"/>
        <v/>
      </c>
    </row>
    <row r="149" spans="2:50" hidden="1" x14ac:dyDescent="0.3">
      <c r="B149" s="325">
        <f t="shared" si="34"/>
        <v>141</v>
      </c>
      <c r="C149" s="252"/>
      <c r="D149" s="247"/>
      <c r="E149" s="248"/>
      <c r="F149" s="334"/>
      <c r="G149" s="326"/>
      <c r="H149" s="336">
        <v>1</v>
      </c>
      <c r="I149" s="289" t="str">
        <f t="shared" si="26"/>
        <v/>
      </c>
      <c r="J149" s="338"/>
      <c r="K149" s="347"/>
      <c r="L149" s="347"/>
      <c r="M149" s="347"/>
      <c r="N149" s="347"/>
      <c r="O149" s="347"/>
      <c r="P149" s="347"/>
      <c r="Q149" s="347"/>
      <c r="R149" s="347"/>
      <c r="S149" s="347"/>
      <c r="T149" s="347"/>
      <c r="U149" s="347"/>
      <c r="V149" s="347"/>
      <c r="W149" s="347"/>
      <c r="X149" s="347"/>
      <c r="Y149" s="347"/>
      <c r="Z149" s="347"/>
      <c r="AA149" s="347"/>
      <c r="AB149" s="347"/>
      <c r="AC149" s="347"/>
      <c r="AD149" s="347"/>
      <c r="AE149" s="347"/>
      <c r="AF149" s="347"/>
      <c r="AG149" s="347"/>
      <c r="AH149" s="347"/>
      <c r="AI149" s="347"/>
      <c r="AJ149" s="347"/>
      <c r="AK149" s="347"/>
      <c r="AL149" s="347"/>
      <c r="AM149" s="347"/>
      <c r="AN149" s="347"/>
      <c r="AO149" s="347"/>
      <c r="AP149" s="347"/>
      <c r="AQ149" s="348"/>
      <c r="AR149" s="156" t="str">
        <f t="shared" si="27"/>
        <v/>
      </c>
      <c r="AS149" s="157" t="str">
        <f t="shared" si="28"/>
        <v/>
      </c>
      <c r="AT149" s="157" t="str">
        <f t="shared" si="29"/>
        <v/>
      </c>
      <c r="AU149" s="157" t="str">
        <f t="shared" si="30"/>
        <v/>
      </c>
      <c r="AV149" s="157" t="str">
        <f t="shared" si="31"/>
        <v/>
      </c>
      <c r="AW149" s="157" t="str">
        <f t="shared" si="32"/>
        <v/>
      </c>
      <c r="AX149" s="158" t="str">
        <f t="shared" si="33"/>
        <v/>
      </c>
    </row>
    <row r="150" spans="2:50" hidden="1" x14ac:dyDescent="0.3">
      <c r="B150" s="325">
        <f t="shared" si="34"/>
        <v>142</v>
      </c>
      <c r="C150" s="252"/>
      <c r="D150" s="247"/>
      <c r="E150" s="248"/>
      <c r="F150" s="334"/>
      <c r="G150" s="326"/>
      <c r="H150" s="336">
        <v>1</v>
      </c>
      <c r="I150" s="289" t="str">
        <f t="shared" si="26"/>
        <v/>
      </c>
      <c r="J150" s="338"/>
      <c r="K150" s="347"/>
      <c r="L150" s="347"/>
      <c r="M150" s="347"/>
      <c r="N150" s="347"/>
      <c r="O150" s="347"/>
      <c r="P150" s="347"/>
      <c r="Q150" s="347"/>
      <c r="R150" s="347"/>
      <c r="S150" s="347"/>
      <c r="T150" s="347"/>
      <c r="U150" s="347"/>
      <c r="V150" s="347"/>
      <c r="W150" s="347"/>
      <c r="X150" s="347"/>
      <c r="Y150" s="347"/>
      <c r="Z150" s="347"/>
      <c r="AA150" s="347"/>
      <c r="AB150" s="347"/>
      <c r="AC150" s="347"/>
      <c r="AD150" s="347"/>
      <c r="AE150" s="347"/>
      <c r="AF150" s="347"/>
      <c r="AG150" s="347"/>
      <c r="AH150" s="347"/>
      <c r="AI150" s="347"/>
      <c r="AJ150" s="347"/>
      <c r="AK150" s="347"/>
      <c r="AL150" s="347"/>
      <c r="AM150" s="347"/>
      <c r="AN150" s="347"/>
      <c r="AO150" s="347"/>
      <c r="AP150" s="347"/>
      <c r="AQ150" s="348"/>
      <c r="AR150" s="156" t="str">
        <f t="shared" si="27"/>
        <v/>
      </c>
      <c r="AS150" s="157" t="str">
        <f t="shared" si="28"/>
        <v/>
      </c>
      <c r="AT150" s="157" t="str">
        <f t="shared" si="29"/>
        <v/>
      </c>
      <c r="AU150" s="157" t="str">
        <f t="shared" si="30"/>
        <v/>
      </c>
      <c r="AV150" s="157" t="str">
        <f t="shared" si="31"/>
        <v/>
      </c>
      <c r="AW150" s="157" t="str">
        <f t="shared" si="32"/>
        <v/>
      </c>
      <c r="AX150" s="158" t="str">
        <f t="shared" si="33"/>
        <v/>
      </c>
    </row>
    <row r="151" spans="2:50" hidden="1" x14ac:dyDescent="0.3">
      <c r="B151" s="325">
        <f t="shared" si="34"/>
        <v>143</v>
      </c>
      <c r="C151" s="252"/>
      <c r="D151" s="247"/>
      <c r="E151" s="248"/>
      <c r="F151" s="334"/>
      <c r="G151" s="326"/>
      <c r="H151" s="336">
        <v>1</v>
      </c>
      <c r="I151" s="289" t="str">
        <f t="shared" si="26"/>
        <v/>
      </c>
      <c r="J151" s="338"/>
      <c r="K151" s="347"/>
      <c r="L151" s="347"/>
      <c r="M151" s="347"/>
      <c r="N151" s="347"/>
      <c r="O151" s="347"/>
      <c r="P151" s="347"/>
      <c r="Q151" s="347"/>
      <c r="R151" s="347"/>
      <c r="S151" s="347"/>
      <c r="T151" s="347"/>
      <c r="U151" s="347"/>
      <c r="V151" s="347"/>
      <c r="W151" s="347"/>
      <c r="X151" s="347"/>
      <c r="Y151" s="347"/>
      <c r="Z151" s="347"/>
      <c r="AA151" s="347"/>
      <c r="AB151" s="347"/>
      <c r="AC151" s="347"/>
      <c r="AD151" s="347"/>
      <c r="AE151" s="347"/>
      <c r="AF151" s="347"/>
      <c r="AG151" s="347"/>
      <c r="AH151" s="347"/>
      <c r="AI151" s="347"/>
      <c r="AJ151" s="347"/>
      <c r="AK151" s="347"/>
      <c r="AL151" s="347"/>
      <c r="AM151" s="347"/>
      <c r="AN151" s="347"/>
      <c r="AO151" s="347"/>
      <c r="AP151" s="347"/>
      <c r="AQ151" s="348"/>
      <c r="AR151" s="156" t="str">
        <f t="shared" si="27"/>
        <v/>
      </c>
      <c r="AS151" s="157" t="str">
        <f t="shared" si="28"/>
        <v/>
      </c>
      <c r="AT151" s="157" t="str">
        <f t="shared" si="29"/>
        <v/>
      </c>
      <c r="AU151" s="157" t="str">
        <f t="shared" si="30"/>
        <v/>
      </c>
      <c r="AV151" s="157" t="str">
        <f t="shared" si="31"/>
        <v/>
      </c>
      <c r="AW151" s="157" t="str">
        <f t="shared" si="32"/>
        <v/>
      </c>
      <c r="AX151" s="158" t="str">
        <f t="shared" si="33"/>
        <v/>
      </c>
    </row>
    <row r="152" spans="2:50" hidden="1" x14ac:dyDescent="0.3">
      <c r="B152" s="325">
        <f t="shared" si="34"/>
        <v>144</v>
      </c>
      <c r="C152" s="252"/>
      <c r="D152" s="247"/>
      <c r="E152" s="248"/>
      <c r="F152" s="334"/>
      <c r="G152" s="326"/>
      <c r="H152" s="336">
        <v>1</v>
      </c>
      <c r="I152" s="289" t="str">
        <f t="shared" si="26"/>
        <v/>
      </c>
      <c r="J152" s="338"/>
      <c r="K152" s="347"/>
      <c r="L152" s="347"/>
      <c r="M152" s="347"/>
      <c r="N152" s="347"/>
      <c r="O152" s="347"/>
      <c r="P152" s="347"/>
      <c r="Q152" s="347"/>
      <c r="R152" s="347"/>
      <c r="S152" s="347"/>
      <c r="T152" s="347"/>
      <c r="U152" s="347"/>
      <c r="V152" s="347"/>
      <c r="W152" s="347"/>
      <c r="X152" s="347"/>
      <c r="Y152" s="347"/>
      <c r="Z152" s="347"/>
      <c r="AA152" s="347"/>
      <c r="AB152" s="347"/>
      <c r="AC152" s="347"/>
      <c r="AD152" s="347"/>
      <c r="AE152" s="347"/>
      <c r="AF152" s="347"/>
      <c r="AG152" s="347"/>
      <c r="AH152" s="347"/>
      <c r="AI152" s="347"/>
      <c r="AJ152" s="347"/>
      <c r="AK152" s="347"/>
      <c r="AL152" s="347"/>
      <c r="AM152" s="347"/>
      <c r="AN152" s="347"/>
      <c r="AO152" s="347"/>
      <c r="AP152" s="347"/>
      <c r="AQ152" s="348"/>
      <c r="AR152" s="156" t="str">
        <f t="shared" si="27"/>
        <v/>
      </c>
      <c r="AS152" s="157" t="str">
        <f t="shared" si="28"/>
        <v/>
      </c>
      <c r="AT152" s="157" t="str">
        <f t="shared" si="29"/>
        <v/>
      </c>
      <c r="AU152" s="157" t="str">
        <f t="shared" si="30"/>
        <v/>
      </c>
      <c r="AV152" s="157" t="str">
        <f t="shared" si="31"/>
        <v/>
      </c>
      <c r="AW152" s="157" t="str">
        <f t="shared" si="32"/>
        <v/>
      </c>
      <c r="AX152" s="158" t="str">
        <f t="shared" si="33"/>
        <v/>
      </c>
    </row>
    <row r="153" spans="2:50" hidden="1" x14ac:dyDescent="0.3">
      <c r="B153" s="325">
        <f t="shared" si="34"/>
        <v>145</v>
      </c>
      <c r="C153" s="252"/>
      <c r="D153" s="247"/>
      <c r="E153" s="248"/>
      <c r="F153" s="334"/>
      <c r="G153" s="326"/>
      <c r="H153" s="336">
        <v>1</v>
      </c>
      <c r="I153" s="289" t="str">
        <f t="shared" si="26"/>
        <v/>
      </c>
      <c r="J153" s="338"/>
      <c r="K153" s="347"/>
      <c r="L153" s="347"/>
      <c r="M153" s="347"/>
      <c r="N153" s="347"/>
      <c r="O153" s="347"/>
      <c r="P153" s="347"/>
      <c r="Q153" s="347"/>
      <c r="R153" s="347"/>
      <c r="S153" s="347"/>
      <c r="T153" s="347"/>
      <c r="U153" s="347"/>
      <c r="V153" s="347"/>
      <c r="W153" s="347"/>
      <c r="X153" s="347"/>
      <c r="Y153" s="347"/>
      <c r="Z153" s="347"/>
      <c r="AA153" s="347"/>
      <c r="AB153" s="347"/>
      <c r="AC153" s="347"/>
      <c r="AD153" s="347"/>
      <c r="AE153" s="347"/>
      <c r="AF153" s="347"/>
      <c r="AG153" s="347"/>
      <c r="AH153" s="347"/>
      <c r="AI153" s="347"/>
      <c r="AJ153" s="347"/>
      <c r="AK153" s="347"/>
      <c r="AL153" s="347"/>
      <c r="AM153" s="347"/>
      <c r="AN153" s="347"/>
      <c r="AO153" s="347"/>
      <c r="AP153" s="347"/>
      <c r="AQ153" s="348"/>
      <c r="AR153" s="156" t="str">
        <f t="shared" si="27"/>
        <v/>
      </c>
      <c r="AS153" s="157" t="str">
        <f t="shared" si="28"/>
        <v/>
      </c>
      <c r="AT153" s="157" t="str">
        <f t="shared" si="29"/>
        <v/>
      </c>
      <c r="AU153" s="157" t="str">
        <f t="shared" si="30"/>
        <v/>
      </c>
      <c r="AV153" s="157" t="str">
        <f t="shared" si="31"/>
        <v/>
      </c>
      <c r="AW153" s="157" t="str">
        <f t="shared" si="32"/>
        <v/>
      </c>
      <c r="AX153" s="158" t="str">
        <f t="shared" si="33"/>
        <v/>
      </c>
    </row>
    <row r="154" spans="2:50" hidden="1" x14ac:dyDescent="0.3">
      <c r="B154" s="325">
        <f t="shared" si="34"/>
        <v>146</v>
      </c>
      <c r="C154" s="252"/>
      <c r="D154" s="247"/>
      <c r="E154" s="248"/>
      <c r="F154" s="334"/>
      <c r="G154" s="326"/>
      <c r="H154" s="336">
        <v>1</v>
      </c>
      <c r="I154" s="289" t="str">
        <f t="shared" si="26"/>
        <v/>
      </c>
      <c r="J154" s="338"/>
      <c r="K154" s="347"/>
      <c r="L154" s="347"/>
      <c r="M154" s="347"/>
      <c r="N154" s="347"/>
      <c r="O154" s="347"/>
      <c r="P154" s="347"/>
      <c r="Q154" s="347"/>
      <c r="R154" s="347"/>
      <c r="S154" s="347"/>
      <c r="T154" s="347"/>
      <c r="U154" s="347"/>
      <c r="V154" s="347"/>
      <c r="W154" s="347"/>
      <c r="X154" s="347"/>
      <c r="Y154" s="347"/>
      <c r="Z154" s="347"/>
      <c r="AA154" s="347"/>
      <c r="AB154" s="347"/>
      <c r="AC154" s="347"/>
      <c r="AD154" s="347"/>
      <c r="AE154" s="347"/>
      <c r="AF154" s="347"/>
      <c r="AG154" s="347"/>
      <c r="AH154" s="347"/>
      <c r="AI154" s="347"/>
      <c r="AJ154" s="347"/>
      <c r="AK154" s="347"/>
      <c r="AL154" s="347"/>
      <c r="AM154" s="347"/>
      <c r="AN154" s="347"/>
      <c r="AO154" s="347"/>
      <c r="AP154" s="347"/>
      <c r="AQ154" s="348"/>
      <c r="AR154" s="156" t="str">
        <f t="shared" si="27"/>
        <v/>
      </c>
      <c r="AS154" s="157" t="str">
        <f t="shared" si="28"/>
        <v/>
      </c>
      <c r="AT154" s="157" t="str">
        <f t="shared" si="29"/>
        <v/>
      </c>
      <c r="AU154" s="157" t="str">
        <f t="shared" si="30"/>
        <v/>
      </c>
      <c r="AV154" s="157" t="str">
        <f t="shared" si="31"/>
        <v/>
      </c>
      <c r="AW154" s="157" t="str">
        <f t="shared" si="32"/>
        <v/>
      </c>
      <c r="AX154" s="158" t="str">
        <f t="shared" si="33"/>
        <v/>
      </c>
    </row>
    <row r="155" spans="2:50" hidden="1" x14ac:dyDescent="0.3">
      <c r="B155" s="325">
        <f t="shared" si="34"/>
        <v>147</v>
      </c>
      <c r="C155" s="252"/>
      <c r="D155" s="247"/>
      <c r="E155" s="248"/>
      <c r="F155" s="334"/>
      <c r="G155" s="326"/>
      <c r="H155" s="336">
        <v>1</v>
      </c>
      <c r="I155" s="289" t="str">
        <f t="shared" si="26"/>
        <v/>
      </c>
      <c r="J155" s="338"/>
      <c r="K155" s="347"/>
      <c r="L155" s="347"/>
      <c r="M155" s="347"/>
      <c r="N155" s="347"/>
      <c r="O155" s="347"/>
      <c r="P155" s="347"/>
      <c r="Q155" s="347"/>
      <c r="R155" s="347"/>
      <c r="S155" s="347"/>
      <c r="T155" s="347"/>
      <c r="U155" s="347"/>
      <c r="V155" s="347"/>
      <c r="W155" s="347"/>
      <c r="X155" s="347"/>
      <c r="Y155" s="347"/>
      <c r="Z155" s="347"/>
      <c r="AA155" s="347"/>
      <c r="AB155" s="347"/>
      <c r="AC155" s="347"/>
      <c r="AD155" s="347"/>
      <c r="AE155" s="347"/>
      <c r="AF155" s="347"/>
      <c r="AG155" s="347"/>
      <c r="AH155" s="347"/>
      <c r="AI155" s="347"/>
      <c r="AJ155" s="347"/>
      <c r="AK155" s="347"/>
      <c r="AL155" s="347"/>
      <c r="AM155" s="347"/>
      <c r="AN155" s="347"/>
      <c r="AO155" s="347"/>
      <c r="AP155" s="347"/>
      <c r="AQ155" s="348"/>
      <c r="AR155" s="156" t="str">
        <f t="shared" si="27"/>
        <v/>
      </c>
      <c r="AS155" s="157" t="str">
        <f t="shared" si="28"/>
        <v/>
      </c>
      <c r="AT155" s="157" t="str">
        <f t="shared" si="29"/>
        <v/>
      </c>
      <c r="AU155" s="157" t="str">
        <f t="shared" si="30"/>
        <v/>
      </c>
      <c r="AV155" s="157" t="str">
        <f t="shared" si="31"/>
        <v/>
      </c>
      <c r="AW155" s="157" t="str">
        <f t="shared" si="32"/>
        <v/>
      </c>
      <c r="AX155" s="158" t="str">
        <f t="shared" si="33"/>
        <v/>
      </c>
    </row>
    <row r="156" spans="2:50" hidden="1" x14ac:dyDescent="0.3">
      <c r="B156" s="325">
        <f t="shared" si="34"/>
        <v>148</v>
      </c>
      <c r="C156" s="252"/>
      <c r="D156" s="247"/>
      <c r="E156" s="248"/>
      <c r="F156" s="334"/>
      <c r="G156" s="326"/>
      <c r="H156" s="336">
        <v>1</v>
      </c>
      <c r="I156" s="289" t="str">
        <f t="shared" si="26"/>
        <v/>
      </c>
      <c r="J156" s="338"/>
      <c r="K156" s="347"/>
      <c r="L156" s="347"/>
      <c r="M156" s="347"/>
      <c r="N156" s="347"/>
      <c r="O156" s="347"/>
      <c r="P156" s="347"/>
      <c r="Q156" s="347"/>
      <c r="R156" s="347"/>
      <c r="S156" s="347"/>
      <c r="T156" s="347"/>
      <c r="U156" s="347"/>
      <c r="V156" s="347"/>
      <c r="W156" s="347"/>
      <c r="X156" s="347"/>
      <c r="Y156" s="347"/>
      <c r="Z156" s="347"/>
      <c r="AA156" s="347"/>
      <c r="AB156" s="347"/>
      <c r="AC156" s="347"/>
      <c r="AD156" s="347"/>
      <c r="AE156" s="347"/>
      <c r="AF156" s="347"/>
      <c r="AG156" s="347"/>
      <c r="AH156" s="347"/>
      <c r="AI156" s="347"/>
      <c r="AJ156" s="347"/>
      <c r="AK156" s="347"/>
      <c r="AL156" s="347"/>
      <c r="AM156" s="347"/>
      <c r="AN156" s="347"/>
      <c r="AO156" s="347"/>
      <c r="AP156" s="347"/>
      <c r="AQ156" s="348"/>
      <c r="AR156" s="156" t="str">
        <f t="shared" si="27"/>
        <v/>
      </c>
      <c r="AS156" s="157" t="str">
        <f t="shared" si="28"/>
        <v/>
      </c>
      <c r="AT156" s="157" t="str">
        <f t="shared" si="29"/>
        <v/>
      </c>
      <c r="AU156" s="157" t="str">
        <f t="shared" si="30"/>
        <v/>
      </c>
      <c r="AV156" s="157" t="str">
        <f t="shared" si="31"/>
        <v/>
      </c>
      <c r="AW156" s="157" t="str">
        <f t="shared" si="32"/>
        <v/>
      </c>
      <c r="AX156" s="158" t="str">
        <f t="shared" si="33"/>
        <v/>
      </c>
    </row>
    <row r="157" spans="2:50" hidden="1" x14ac:dyDescent="0.3">
      <c r="B157" s="325">
        <f t="shared" si="34"/>
        <v>149</v>
      </c>
      <c r="C157" s="252"/>
      <c r="D157" s="247"/>
      <c r="E157" s="248"/>
      <c r="F157" s="334"/>
      <c r="G157" s="326"/>
      <c r="H157" s="336">
        <v>1</v>
      </c>
      <c r="I157" s="289" t="str">
        <f t="shared" si="26"/>
        <v/>
      </c>
      <c r="J157" s="338"/>
      <c r="K157" s="347"/>
      <c r="L157" s="347"/>
      <c r="M157" s="347"/>
      <c r="N157" s="347"/>
      <c r="O157" s="347"/>
      <c r="P157" s="347"/>
      <c r="Q157" s="347"/>
      <c r="R157" s="347"/>
      <c r="S157" s="347"/>
      <c r="T157" s="347"/>
      <c r="U157" s="347"/>
      <c r="V157" s="347"/>
      <c r="W157" s="347"/>
      <c r="X157" s="347"/>
      <c r="Y157" s="347"/>
      <c r="Z157" s="347"/>
      <c r="AA157" s="347"/>
      <c r="AB157" s="347"/>
      <c r="AC157" s="347"/>
      <c r="AD157" s="347"/>
      <c r="AE157" s="347"/>
      <c r="AF157" s="347"/>
      <c r="AG157" s="347"/>
      <c r="AH157" s="347"/>
      <c r="AI157" s="347"/>
      <c r="AJ157" s="347"/>
      <c r="AK157" s="347"/>
      <c r="AL157" s="347"/>
      <c r="AM157" s="347"/>
      <c r="AN157" s="347"/>
      <c r="AO157" s="347"/>
      <c r="AP157" s="347"/>
      <c r="AQ157" s="348"/>
      <c r="AR157" s="156" t="str">
        <f t="shared" si="27"/>
        <v/>
      </c>
      <c r="AS157" s="157" t="str">
        <f t="shared" si="28"/>
        <v/>
      </c>
      <c r="AT157" s="157" t="str">
        <f t="shared" si="29"/>
        <v/>
      </c>
      <c r="AU157" s="157" t="str">
        <f t="shared" si="30"/>
        <v/>
      </c>
      <c r="AV157" s="157" t="str">
        <f t="shared" si="31"/>
        <v/>
      </c>
      <c r="AW157" s="157" t="str">
        <f t="shared" si="32"/>
        <v/>
      </c>
      <c r="AX157" s="158" t="str">
        <f t="shared" si="33"/>
        <v/>
      </c>
    </row>
    <row r="158" spans="2:50" hidden="1" x14ac:dyDescent="0.3">
      <c r="B158" s="325">
        <f t="shared" si="34"/>
        <v>150</v>
      </c>
      <c r="C158" s="252"/>
      <c r="D158" s="247"/>
      <c r="E158" s="248"/>
      <c r="F158" s="334"/>
      <c r="G158" s="326"/>
      <c r="H158" s="336">
        <v>1</v>
      </c>
      <c r="I158" s="289" t="str">
        <f t="shared" si="26"/>
        <v/>
      </c>
      <c r="J158" s="338"/>
      <c r="K158" s="347"/>
      <c r="L158" s="347"/>
      <c r="M158" s="347"/>
      <c r="N158" s="347"/>
      <c r="O158" s="347"/>
      <c r="P158" s="347"/>
      <c r="Q158" s="347"/>
      <c r="R158" s="347"/>
      <c r="S158" s="347"/>
      <c r="T158" s="347"/>
      <c r="U158" s="347"/>
      <c r="V158" s="347"/>
      <c r="W158" s="347"/>
      <c r="X158" s="347"/>
      <c r="Y158" s="347"/>
      <c r="Z158" s="347"/>
      <c r="AA158" s="347"/>
      <c r="AB158" s="347"/>
      <c r="AC158" s="347"/>
      <c r="AD158" s="347"/>
      <c r="AE158" s="347"/>
      <c r="AF158" s="347"/>
      <c r="AG158" s="347"/>
      <c r="AH158" s="347"/>
      <c r="AI158" s="347"/>
      <c r="AJ158" s="347"/>
      <c r="AK158" s="347"/>
      <c r="AL158" s="347"/>
      <c r="AM158" s="347"/>
      <c r="AN158" s="347"/>
      <c r="AO158" s="347"/>
      <c r="AP158" s="347"/>
      <c r="AQ158" s="348"/>
      <c r="AR158" s="156" t="str">
        <f t="shared" si="27"/>
        <v/>
      </c>
      <c r="AS158" s="157" t="str">
        <f t="shared" si="28"/>
        <v/>
      </c>
      <c r="AT158" s="157" t="str">
        <f t="shared" si="29"/>
        <v/>
      </c>
      <c r="AU158" s="157" t="str">
        <f t="shared" si="30"/>
        <v/>
      </c>
      <c r="AV158" s="157" t="str">
        <f t="shared" si="31"/>
        <v/>
      </c>
      <c r="AW158" s="157" t="str">
        <f t="shared" si="32"/>
        <v/>
      </c>
      <c r="AX158" s="158" t="str">
        <f t="shared" si="33"/>
        <v/>
      </c>
    </row>
    <row r="159" spans="2:50" hidden="1" x14ac:dyDescent="0.3">
      <c r="B159" s="325">
        <f t="shared" si="34"/>
        <v>151</v>
      </c>
      <c r="C159" s="252"/>
      <c r="D159" s="247"/>
      <c r="E159" s="248"/>
      <c r="F159" s="334"/>
      <c r="G159" s="326"/>
      <c r="H159" s="336">
        <v>1</v>
      </c>
      <c r="I159" s="289" t="str">
        <f t="shared" si="26"/>
        <v/>
      </c>
      <c r="J159" s="338"/>
      <c r="K159" s="347"/>
      <c r="L159" s="347"/>
      <c r="M159" s="347"/>
      <c r="N159" s="347"/>
      <c r="O159" s="347"/>
      <c r="P159" s="347"/>
      <c r="Q159" s="347"/>
      <c r="R159" s="347"/>
      <c r="S159" s="347"/>
      <c r="T159" s="347"/>
      <c r="U159" s="347"/>
      <c r="V159" s="347"/>
      <c r="W159" s="347"/>
      <c r="X159" s="347"/>
      <c r="Y159" s="347"/>
      <c r="Z159" s="347"/>
      <c r="AA159" s="347"/>
      <c r="AB159" s="347"/>
      <c r="AC159" s="347"/>
      <c r="AD159" s="347"/>
      <c r="AE159" s="347"/>
      <c r="AF159" s="347"/>
      <c r="AG159" s="347"/>
      <c r="AH159" s="347"/>
      <c r="AI159" s="347"/>
      <c r="AJ159" s="347"/>
      <c r="AK159" s="347"/>
      <c r="AL159" s="347"/>
      <c r="AM159" s="347"/>
      <c r="AN159" s="347"/>
      <c r="AO159" s="347"/>
      <c r="AP159" s="347"/>
      <c r="AQ159" s="348"/>
      <c r="AR159" s="156" t="str">
        <f t="shared" si="27"/>
        <v/>
      </c>
      <c r="AS159" s="157" t="str">
        <f t="shared" si="28"/>
        <v/>
      </c>
      <c r="AT159" s="157" t="str">
        <f t="shared" si="29"/>
        <v/>
      </c>
      <c r="AU159" s="157" t="str">
        <f t="shared" si="30"/>
        <v/>
      </c>
      <c r="AV159" s="157" t="str">
        <f t="shared" si="31"/>
        <v/>
      </c>
      <c r="AW159" s="157" t="str">
        <f t="shared" si="32"/>
        <v/>
      </c>
      <c r="AX159" s="158" t="str">
        <f t="shared" si="33"/>
        <v/>
      </c>
    </row>
    <row r="160" spans="2:50" hidden="1" x14ac:dyDescent="0.3">
      <c r="B160" s="325">
        <f t="shared" si="34"/>
        <v>152</v>
      </c>
      <c r="C160" s="252"/>
      <c r="D160" s="247"/>
      <c r="E160" s="248"/>
      <c r="F160" s="252"/>
      <c r="G160" s="326"/>
      <c r="H160" s="336">
        <v>1</v>
      </c>
      <c r="I160" s="289" t="str">
        <f t="shared" si="26"/>
        <v/>
      </c>
      <c r="J160" s="338"/>
      <c r="K160" s="347"/>
      <c r="L160" s="347"/>
      <c r="M160" s="347"/>
      <c r="N160" s="347"/>
      <c r="O160" s="347"/>
      <c r="P160" s="347"/>
      <c r="Q160" s="347"/>
      <c r="R160" s="347"/>
      <c r="S160" s="347"/>
      <c r="T160" s="347"/>
      <c r="U160" s="347"/>
      <c r="V160" s="347"/>
      <c r="W160" s="347"/>
      <c r="X160" s="347"/>
      <c r="Y160" s="347"/>
      <c r="Z160" s="347"/>
      <c r="AA160" s="347"/>
      <c r="AB160" s="347"/>
      <c r="AC160" s="347"/>
      <c r="AD160" s="347"/>
      <c r="AE160" s="347"/>
      <c r="AF160" s="347"/>
      <c r="AG160" s="347"/>
      <c r="AH160" s="347"/>
      <c r="AI160" s="347"/>
      <c r="AJ160" s="347"/>
      <c r="AK160" s="347"/>
      <c r="AL160" s="347"/>
      <c r="AM160" s="347"/>
      <c r="AN160" s="347"/>
      <c r="AO160" s="347"/>
      <c r="AP160" s="347"/>
      <c r="AQ160" s="348"/>
      <c r="AR160" s="156" t="str">
        <f t="shared" si="27"/>
        <v/>
      </c>
      <c r="AS160" s="157" t="str">
        <f t="shared" si="28"/>
        <v/>
      </c>
      <c r="AT160" s="157" t="str">
        <f t="shared" si="29"/>
        <v/>
      </c>
      <c r="AU160" s="157" t="str">
        <f t="shared" si="30"/>
        <v/>
      </c>
      <c r="AV160" s="157" t="str">
        <f t="shared" si="31"/>
        <v/>
      </c>
      <c r="AW160" s="157" t="str">
        <f t="shared" si="32"/>
        <v/>
      </c>
      <c r="AX160" s="158" t="str">
        <f t="shared" si="33"/>
        <v/>
      </c>
    </row>
    <row r="161" spans="2:50" hidden="1" x14ac:dyDescent="0.3">
      <c r="B161" s="325">
        <f t="shared" si="34"/>
        <v>153</v>
      </c>
      <c r="C161" s="252"/>
      <c r="D161" s="247"/>
      <c r="E161" s="248"/>
      <c r="F161" s="252"/>
      <c r="G161" s="326"/>
      <c r="H161" s="336">
        <v>1</v>
      </c>
      <c r="I161" s="289" t="str">
        <f t="shared" si="26"/>
        <v/>
      </c>
      <c r="J161" s="338"/>
      <c r="K161" s="347"/>
      <c r="L161" s="347"/>
      <c r="M161" s="347"/>
      <c r="N161" s="347"/>
      <c r="O161" s="347"/>
      <c r="P161" s="347"/>
      <c r="Q161" s="347"/>
      <c r="R161" s="347"/>
      <c r="S161" s="347"/>
      <c r="T161" s="347"/>
      <c r="U161" s="347"/>
      <c r="V161" s="347"/>
      <c r="W161" s="347"/>
      <c r="X161" s="347"/>
      <c r="Y161" s="347"/>
      <c r="Z161" s="347"/>
      <c r="AA161" s="347"/>
      <c r="AB161" s="347"/>
      <c r="AC161" s="347"/>
      <c r="AD161" s="347"/>
      <c r="AE161" s="347"/>
      <c r="AF161" s="347"/>
      <c r="AG161" s="347"/>
      <c r="AH161" s="347"/>
      <c r="AI161" s="347"/>
      <c r="AJ161" s="347"/>
      <c r="AK161" s="347"/>
      <c r="AL161" s="347"/>
      <c r="AM161" s="347"/>
      <c r="AN161" s="347"/>
      <c r="AO161" s="347"/>
      <c r="AP161" s="347"/>
      <c r="AQ161" s="348"/>
      <c r="AR161" s="156" t="str">
        <f t="shared" si="27"/>
        <v/>
      </c>
      <c r="AS161" s="157" t="str">
        <f t="shared" si="28"/>
        <v/>
      </c>
      <c r="AT161" s="157" t="str">
        <f t="shared" si="29"/>
        <v/>
      </c>
      <c r="AU161" s="157" t="str">
        <f t="shared" si="30"/>
        <v/>
      </c>
      <c r="AV161" s="157" t="str">
        <f t="shared" si="31"/>
        <v/>
      </c>
      <c r="AW161" s="157" t="str">
        <f t="shared" si="32"/>
        <v/>
      </c>
      <c r="AX161" s="158" t="str">
        <f t="shared" si="33"/>
        <v/>
      </c>
    </row>
    <row r="162" spans="2:50" hidden="1" x14ac:dyDescent="0.3">
      <c r="B162" s="325">
        <f t="shared" si="34"/>
        <v>154</v>
      </c>
      <c r="C162" s="252"/>
      <c r="D162" s="247"/>
      <c r="E162" s="248"/>
      <c r="F162" s="252"/>
      <c r="G162" s="326"/>
      <c r="H162" s="336">
        <v>1</v>
      </c>
      <c r="I162" s="289" t="str">
        <f t="shared" si="26"/>
        <v/>
      </c>
      <c r="J162" s="338"/>
      <c r="K162" s="347"/>
      <c r="L162" s="347"/>
      <c r="M162" s="347"/>
      <c r="N162" s="347"/>
      <c r="O162" s="347"/>
      <c r="P162" s="347"/>
      <c r="Q162" s="347"/>
      <c r="R162" s="347"/>
      <c r="S162" s="347"/>
      <c r="T162" s="347"/>
      <c r="U162" s="347"/>
      <c r="V162" s="347"/>
      <c r="W162" s="347"/>
      <c r="X162" s="347"/>
      <c r="Y162" s="347"/>
      <c r="Z162" s="347"/>
      <c r="AA162" s="347"/>
      <c r="AB162" s="347"/>
      <c r="AC162" s="347"/>
      <c r="AD162" s="347"/>
      <c r="AE162" s="347"/>
      <c r="AF162" s="347"/>
      <c r="AG162" s="347"/>
      <c r="AH162" s="347"/>
      <c r="AI162" s="347"/>
      <c r="AJ162" s="347"/>
      <c r="AK162" s="347"/>
      <c r="AL162" s="347"/>
      <c r="AM162" s="347"/>
      <c r="AN162" s="347"/>
      <c r="AO162" s="347"/>
      <c r="AP162" s="347"/>
      <c r="AQ162" s="348"/>
      <c r="AR162" s="156" t="str">
        <f t="shared" si="27"/>
        <v/>
      </c>
      <c r="AS162" s="157" t="str">
        <f t="shared" si="28"/>
        <v/>
      </c>
      <c r="AT162" s="157" t="str">
        <f t="shared" si="29"/>
        <v/>
      </c>
      <c r="AU162" s="157" t="str">
        <f t="shared" si="30"/>
        <v/>
      </c>
      <c r="AV162" s="157" t="str">
        <f t="shared" si="31"/>
        <v/>
      </c>
      <c r="AW162" s="157" t="str">
        <f t="shared" si="32"/>
        <v/>
      </c>
      <c r="AX162" s="158" t="str">
        <f t="shared" si="33"/>
        <v/>
      </c>
    </row>
    <row r="163" spans="2:50" hidden="1" x14ac:dyDescent="0.3">
      <c r="B163" s="325">
        <f t="shared" si="34"/>
        <v>155</v>
      </c>
      <c r="C163" s="252"/>
      <c r="D163" s="247"/>
      <c r="E163" s="248"/>
      <c r="F163" s="252"/>
      <c r="G163" s="326"/>
      <c r="H163" s="336">
        <v>1</v>
      </c>
      <c r="I163" s="289" t="str">
        <f t="shared" si="26"/>
        <v/>
      </c>
      <c r="J163" s="338"/>
      <c r="K163" s="347"/>
      <c r="L163" s="347"/>
      <c r="M163" s="347"/>
      <c r="N163" s="347"/>
      <c r="O163" s="347"/>
      <c r="P163" s="347"/>
      <c r="Q163" s="347"/>
      <c r="R163" s="347"/>
      <c r="S163" s="347"/>
      <c r="T163" s="347"/>
      <c r="U163" s="347"/>
      <c r="V163" s="347"/>
      <c r="W163" s="347"/>
      <c r="X163" s="347"/>
      <c r="Y163" s="347"/>
      <c r="Z163" s="347"/>
      <c r="AA163" s="347"/>
      <c r="AB163" s="347"/>
      <c r="AC163" s="347"/>
      <c r="AD163" s="347"/>
      <c r="AE163" s="347"/>
      <c r="AF163" s="347"/>
      <c r="AG163" s="347"/>
      <c r="AH163" s="347"/>
      <c r="AI163" s="347"/>
      <c r="AJ163" s="347"/>
      <c r="AK163" s="347"/>
      <c r="AL163" s="347"/>
      <c r="AM163" s="347"/>
      <c r="AN163" s="347"/>
      <c r="AO163" s="347"/>
      <c r="AP163" s="347"/>
      <c r="AQ163" s="348"/>
      <c r="AR163" s="156" t="str">
        <f t="shared" si="27"/>
        <v/>
      </c>
      <c r="AS163" s="157" t="str">
        <f t="shared" si="28"/>
        <v/>
      </c>
      <c r="AT163" s="157" t="str">
        <f t="shared" si="29"/>
        <v/>
      </c>
      <c r="AU163" s="157" t="str">
        <f t="shared" si="30"/>
        <v/>
      </c>
      <c r="AV163" s="157" t="str">
        <f t="shared" si="31"/>
        <v/>
      </c>
      <c r="AW163" s="157" t="str">
        <f t="shared" si="32"/>
        <v/>
      </c>
      <c r="AX163" s="158" t="str">
        <f t="shared" si="33"/>
        <v/>
      </c>
    </row>
    <row r="164" spans="2:50" hidden="1" x14ac:dyDescent="0.3">
      <c r="B164" s="325">
        <f t="shared" si="34"/>
        <v>156</v>
      </c>
      <c r="C164" s="252"/>
      <c r="D164" s="247"/>
      <c r="E164" s="248"/>
      <c r="F164" s="252"/>
      <c r="G164" s="326"/>
      <c r="H164" s="336">
        <v>1</v>
      </c>
      <c r="I164" s="289" t="str">
        <f t="shared" si="26"/>
        <v/>
      </c>
      <c r="J164" s="338"/>
      <c r="K164" s="347"/>
      <c r="L164" s="347"/>
      <c r="M164" s="347"/>
      <c r="N164" s="347"/>
      <c r="O164" s="347"/>
      <c r="P164" s="347"/>
      <c r="Q164" s="347"/>
      <c r="R164" s="347"/>
      <c r="S164" s="347"/>
      <c r="T164" s="347"/>
      <c r="U164" s="347"/>
      <c r="V164" s="347"/>
      <c r="W164" s="347"/>
      <c r="X164" s="347"/>
      <c r="Y164" s="347"/>
      <c r="Z164" s="347"/>
      <c r="AA164" s="347"/>
      <c r="AB164" s="347"/>
      <c r="AC164" s="347"/>
      <c r="AD164" s="347"/>
      <c r="AE164" s="347"/>
      <c r="AF164" s="347"/>
      <c r="AG164" s="347"/>
      <c r="AH164" s="347"/>
      <c r="AI164" s="347"/>
      <c r="AJ164" s="347"/>
      <c r="AK164" s="347"/>
      <c r="AL164" s="347"/>
      <c r="AM164" s="347"/>
      <c r="AN164" s="347"/>
      <c r="AO164" s="347"/>
      <c r="AP164" s="347"/>
      <c r="AQ164" s="348"/>
      <c r="AR164" s="156" t="str">
        <f t="shared" si="27"/>
        <v/>
      </c>
      <c r="AS164" s="157" t="str">
        <f t="shared" si="28"/>
        <v/>
      </c>
      <c r="AT164" s="157" t="str">
        <f t="shared" si="29"/>
        <v/>
      </c>
      <c r="AU164" s="157" t="str">
        <f t="shared" si="30"/>
        <v/>
      </c>
      <c r="AV164" s="157" t="str">
        <f t="shared" si="31"/>
        <v/>
      </c>
      <c r="AW164" s="157" t="str">
        <f t="shared" si="32"/>
        <v/>
      </c>
      <c r="AX164" s="158" t="str">
        <f t="shared" si="33"/>
        <v/>
      </c>
    </row>
    <row r="165" spans="2:50" hidden="1" x14ac:dyDescent="0.3">
      <c r="B165" s="325">
        <f t="shared" si="34"/>
        <v>157</v>
      </c>
      <c r="C165" s="252"/>
      <c r="D165" s="247"/>
      <c r="E165" s="248"/>
      <c r="F165" s="252"/>
      <c r="G165" s="326"/>
      <c r="H165" s="336">
        <v>1</v>
      </c>
      <c r="I165" s="289" t="str">
        <f t="shared" si="26"/>
        <v/>
      </c>
      <c r="J165" s="338"/>
      <c r="K165" s="347"/>
      <c r="L165" s="347"/>
      <c r="M165" s="347"/>
      <c r="N165" s="347"/>
      <c r="O165" s="347"/>
      <c r="P165" s="347"/>
      <c r="Q165" s="347"/>
      <c r="R165" s="347"/>
      <c r="S165" s="347"/>
      <c r="T165" s="347"/>
      <c r="U165" s="347"/>
      <c r="V165" s="347"/>
      <c r="W165" s="347"/>
      <c r="X165" s="347"/>
      <c r="Y165" s="347"/>
      <c r="Z165" s="347"/>
      <c r="AA165" s="347"/>
      <c r="AB165" s="347"/>
      <c r="AC165" s="347"/>
      <c r="AD165" s="347"/>
      <c r="AE165" s="347"/>
      <c r="AF165" s="347"/>
      <c r="AG165" s="347"/>
      <c r="AH165" s="347"/>
      <c r="AI165" s="347"/>
      <c r="AJ165" s="347"/>
      <c r="AK165" s="347"/>
      <c r="AL165" s="347"/>
      <c r="AM165" s="347"/>
      <c r="AN165" s="347"/>
      <c r="AO165" s="347"/>
      <c r="AP165" s="347"/>
      <c r="AQ165" s="348"/>
      <c r="AR165" s="156" t="str">
        <f t="shared" si="27"/>
        <v/>
      </c>
      <c r="AS165" s="157" t="str">
        <f t="shared" si="28"/>
        <v/>
      </c>
      <c r="AT165" s="157" t="str">
        <f t="shared" si="29"/>
        <v/>
      </c>
      <c r="AU165" s="157" t="str">
        <f t="shared" si="30"/>
        <v/>
      </c>
      <c r="AV165" s="157" t="str">
        <f t="shared" si="31"/>
        <v/>
      </c>
      <c r="AW165" s="157" t="str">
        <f t="shared" si="32"/>
        <v/>
      </c>
      <c r="AX165" s="158" t="str">
        <f t="shared" si="33"/>
        <v/>
      </c>
    </row>
    <row r="166" spans="2:50" hidden="1" x14ac:dyDescent="0.3">
      <c r="B166" s="325">
        <f t="shared" si="34"/>
        <v>158</v>
      </c>
      <c r="C166" s="252"/>
      <c r="D166" s="247"/>
      <c r="E166" s="248"/>
      <c r="F166" s="252"/>
      <c r="G166" s="326"/>
      <c r="H166" s="336">
        <v>1</v>
      </c>
      <c r="I166" s="289" t="str">
        <f t="shared" si="26"/>
        <v/>
      </c>
      <c r="J166" s="338"/>
      <c r="K166" s="347"/>
      <c r="L166" s="347"/>
      <c r="M166" s="347"/>
      <c r="N166" s="347"/>
      <c r="O166" s="347"/>
      <c r="P166" s="347"/>
      <c r="Q166" s="347"/>
      <c r="R166" s="347"/>
      <c r="S166" s="347"/>
      <c r="T166" s="347"/>
      <c r="U166" s="347"/>
      <c r="V166" s="347"/>
      <c r="W166" s="347"/>
      <c r="X166" s="347"/>
      <c r="Y166" s="347"/>
      <c r="Z166" s="347"/>
      <c r="AA166" s="347"/>
      <c r="AB166" s="347"/>
      <c r="AC166" s="347"/>
      <c r="AD166" s="347"/>
      <c r="AE166" s="347"/>
      <c r="AF166" s="347"/>
      <c r="AG166" s="347"/>
      <c r="AH166" s="347"/>
      <c r="AI166" s="347"/>
      <c r="AJ166" s="347"/>
      <c r="AK166" s="347"/>
      <c r="AL166" s="347"/>
      <c r="AM166" s="347"/>
      <c r="AN166" s="347"/>
      <c r="AO166" s="347"/>
      <c r="AP166" s="347"/>
      <c r="AQ166" s="348"/>
      <c r="AR166" s="156" t="str">
        <f t="shared" si="27"/>
        <v/>
      </c>
      <c r="AS166" s="157" t="str">
        <f t="shared" si="28"/>
        <v/>
      </c>
      <c r="AT166" s="157" t="str">
        <f t="shared" si="29"/>
        <v/>
      </c>
      <c r="AU166" s="157" t="str">
        <f t="shared" si="30"/>
        <v/>
      </c>
      <c r="AV166" s="157" t="str">
        <f t="shared" si="31"/>
        <v/>
      </c>
      <c r="AW166" s="157" t="str">
        <f t="shared" si="32"/>
        <v/>
      </c>
      <c r="AX166" s="158" t="str">
        <f t="shared" si="33"/>
        <v/>
      </c>
    </row>
    <row r="167" spans="2:50" hidden="1" x14ac:dyDescent="0.3">
      <c r="B167" s="325">
        <f t="shared" si="34"/>
        <v>159</v>
      </c>
      <c r="C167" s="252"/>
      <c r="D167" s="247"/>
      <c r="E167" s="248"/>
      <c r="F167" s="252"/>
      <c r="G167" s="326"/>
      <c r="H167" s="336">
        <v>1</v>
      </c>
      <c r="I167" s="289" t="str">
        <f t="shared" si="26"/>
        <v/>
      </c>
      <c r="J167" s="338"/>
      <c r="K167" s="347"/>
      <c r="L167" s="347"/>
      <c r="M167" s="347"/>
      <c r="N167" s="347"/>
      <c r="O167" s="347"/>
      <c r="P167" s="347"/>
      <c r="Q167" s="347"/>
      <c r="R167" s="347"/>
      <c r="S167" s="347"/>
      <c r="T167" s="347"/>
      <c r="U167" s="347"/>
      <c r="V167" s="347"/>
      <c r="W167" s="347"/>
      <c r="X167" s="347"/>
      <c r="Y167" s="347"/>
      <c r="Z167" s="347"/>
      <c r="AA167" s="347"/>
      <c r="AB167" s="347"/>
      <c r="AC167" s="347"/>
      <c r="AD167" s="347"/>
      <c r="AE167" s="347"/>
      <c r="AF167" s="347"/>
      <c r="AG167" s="347"/>
      <c r="AH167" s="347"/>
      <c r="AI167" s="347"/>
      <c r="AJ167" s="347"/>
      <c r="AK167" s="347"/>
      <c r="AL167" s="347"/>
      <c r="AM167" s="347"/>
      <c r="AN167" s="347"/>
      <c r="AO167" s="347"/>
      <c r="AP167" s="347"/>
      <c r="AQ167" s="348"/>
      <c r="AR167" s="156" t="str">
        <f t="shared" si="27"/>
        <v/>
      </c>
      <c r="AS167" s="157" t="str">
        <f t="shared" si="28"/>
        <v/>
      </c>
      <c r="AT167" s="157" t="str">
        <f t="shared" si="29"/>
        <v/>
      </c>
      <c r="AU167" s="157" t="str">
        <f t="shared" si="30"/>
        <v/>
      </c>
      <c r="AV167" s="157" t="str">
        <f t="shared" si="31"/>
        <v/>
      </c>
      <c r="AW167" s="157" t="str">
        <f t="shared" si="32"/>
        <v/>
      </c>
      <c r="AX167" s="158" t="str">
        <f t="shared" si="33"/>
        <v/>
      </c>
    </row>
    <row r="168" spans="2:50" hidden="1" x14ac:dyDescent="0.3">
      <c r="B168" s="325">
        <f t="shared" si="34"/>
        <v>160</v>
      </c>
      <c r="C168" s="252"/>
      <c r="D168" s="247"/>
      <c r="E168" s="248"/>
      <c r="F168" s="252"/>
      <c r="G168" s="326"/>
      <c r="H168" s="336">
        <v>1</v>
      </c>
      <c r="I168" s="289" t="str">
        <f t="shared" si="26"/>
        <v/>
      </c>
      <c r="J168" s="338"/>
      <c r="K168" s="347"/>
      <c r="L168" s="347"/>
      <c r="M168" s="347"/>
      <c r="N168" s="347"/>
      <c r="O168" s="347"/>
      <c r="P168" s="347"/>
      <c r="Q168" s="347"/>
      <c r="R168" s="347"/>
      <c r="S168" s="347"/>
      <c r="T168" s="347"/>
      <c r="U168" s="347"/>
      <c r="V168" s="347"/>
      <c r="W168" s="347"/>
      <c r="X168" s="347"/>
      <c r="Y168" s="347"/>
      <c r="Z168" s="347"/>
      <c r="AA168" s="347"/>
      <c r="AB168" s="347"/>
      <c r="AC168" s="347"/>
      <c r="AD168" s="347"/>
      <c r="AE168" s="347"/>
      <c r="AF168" s="347"/>
      <c r="AG168" s="347"/>
      <c r="AH168" s="347"/>
      <c r="AI168" s="347"/>
      <c r="AJ168" s="347"/>
      <c r="AK168" s="347"/>
      <c r="AL168" s="347"/>
      <c r="AM168" s="347"/>
      <c r="AN168" s="347"/>
      <c r="AO168" s="347"/>
      <c r="AP168" s="347"/>
      <c r="AQ168" s="348"/>
      <c r="AR168" s="156" t="str">
        <f t="shared" si="27"/>
        <v/>
      </c>
      <c r="AS168" s="157" t="str">
        <f t="shared" si="28"/>
        <v/>
      </c>
      <c r="AT168" s="157" t="str">
        <f t="shared" si="29"/>
        <v/>
      </c>
      <c r="AU168" s="157" t="str">
        <f t="shared" si="30"/>
        <v/>
      </c>
      <c r="AV168" s="157" t="str">
        <f t="shared" si="31"/>
        <v/>
      </c>
      <c r="AW168" s="157" t="str">
        <f t="shared" si="32"/>
        <v/>
      </c>
      <c r="AX168" s="158" t="str">
        <f t="shared" si="33"/>
        <v/>
      </c>
    </row>
    <row r="169" spans="2:50" hidden="1" x14ac:dyDescent="0.3">
      <c r="B169" s="325">
        <f t="shared" si="34"/>
        <v>161</v>
      </c>
      <c r="C169" s="252"/>
      <c r="D169" s="247"/>
      <c r="E169" s="248"/>
      <c r="F169" s="252"/>
      <c r="G169" s="326"/>
      <c r="H169" s="336">
        <v>1</v>
      </c>
      <c r="I169" s="289" t="str">
        <f t="shared" si="26"/>
        <v/>
      </c>
      <c r="J169" s="338"/>
      <c r="K169" s="347"/>
      <c r="L169" s="347"/>
      <c r="M169" s="347"/>
      <c r="N169" s="347"/>
      <c r="O169" s="347"/>
      <c r="P169" s="347"/>
      <c r="Q169" s="347"/>
      <c r="R169" s="347"/>
      <c r="S169" s="347"/>
      <c r="T169" s="347"/>
      <c r="U169" s="347"/>
      <c r="V169" s="347"/>
      <c r="W169" s="347"/>
      <c r="X169" s="347"/>
      <c r="Y169" s="347"/>
      <c r="Z169" s="347"/>
      <c r="AA169" s="347"/>
      <c r="AB169" s="347"/>
      <c r="AC169" s="347"/>
      <c r="AD169" s="347"/>
      <c r="AE169" s="347"/>
      <c r="AF169" s="347"/>
      <c r="AG169" s="347"/>
      <c r="AH169" s="347"/>
      <c r="AI169" s="347"/>
      <c r="AJ169" s="347"/>
      <c r="AK169" s="347"/>
      <c r="AL169" s="347"/>
      <c r="AM169" s="347"/>
      <c r="AN169" s="347"/>
      <c r="AO169" s="347"/>
      <c r="AP169" s="347"/>
      <c r="AQ169" s="348"/>
      <c r="AR169" s="156" t="str">
        <f t="shared" si="27"/>
        <v/>
      </c>
      <c r="AS169" s="157" t="str">
        <f t="shared" si="28"/>
        <v/>
      </c>
      <c r="AT169" s="157" t="str">
        <f t="shared" si="29"/>
        <v/>
      </c>
      <c r="AU169" s="157" t="str">
        <f t="shared" si="30"/>
        <v/>
      </c>
      <c r="AV169" s="157" t="str">
        <f t="shared" si="31"/>
        <v/>
      </c>
      <c r="AW169" s="157" t="str">
        <f t="shared" si="32"/>
        <v/>
      </c>
      <c r="AX169" s="158" t="str">
        <f t="shared" si="33"/>
        <v/>
      </c>
    </row>
    <row r="170" spans="2:50" hidden="1" x14ac:dyDescent="0.3">
      <c r="B170" s="325">
        <f t="shared" si="34"/>
        <v>162</v>
      </c>
      <c r="C170" s="252"/>
      <c r="D170" s="247"/>
      <c r="E170" s="248"/>
      <c r="F170" s="252"/>
      <c r="G170" s="326"/>
      <c r="H170" s="336">
        <v>1</v>
      </c>
      <c r="I170" s="289" t="str">
        <f t="shared" si="26"/>
        <v/>
      </c>
      <c r="J170" s="338"/>
      <c r="K170" s="347"/>
      <c r="L170" s="347"/>
      <c r="M170" s="347"/>
      <c r="N170" s="347"/>
      <c r="O170" s="347"/>
      <c r="P170" s="347"/>
      <c r="Q170" s="347"/>
      <c r="R170" s="347"/>
      <c r="S170" s="347"/>
      <c r="T170" s="347"/>
      <c r="U170" s="347"/>
      <c r="V170" s="347"/>
      <c r="W170" s="347"/>
      <c r="X170" s="347"/>
      <c r="Y170" s="347"/>
      <c r="Z170" s="347"/>
      <c r="AA170" s="347"/>
      <c r="AB170" s="347"/>
      <c r="AC170" s="347"/>
      <c r="AD170" s="347"/>
      <c r="AE170" s="347"/>
      <c r="AF170" s="347"/>
      <c r="AG170" s="347"/>
      <c r="AH170" s="347"/>
      <c r="AI170" s="347"/>
      <c r="AJ170" s="347"/>
      <c r="AK170" s="347"/>
      <c r="AL170" s="347"/>
      <c r="AM170" s="347"/>
      <c r="AN170" s="347"/>
      <c r="AO170" s="347"/>
      <c r="AP170" s="347"/>
      <c r="AQ170" s="348"/>
      <c r="AR170" s="156" t="str">
        <f t="shared" si="27"/>
        <v/>
      </c>
      <c r="AS170" s="157" t="str">
        <f t="shared" si="28"/>
        <v/>
      </c>
      <c r="AT170" s="157" t="str">
        <f t="shared" si="29"/>
        <v/>
      </c>
      <c r="AU170" s="157" t="str">
        <f t="shared" si="30"/>
        <v/>
      </c>
      <c r="AV170" s="157" t="str">
        <f t="shared" si="31"/>
        <v/>
      </c>
      <c r="AW170" s="157" t="str">
        <f t="shared" si="32"/>
        <v/>
      </c>
      <c r="AX170" s="158" t="str">
        <f t="shared" si="33"/>
        <v/>
      </c>
    </row>
    <row r="171" spans="2:50" hidden="1" x14ac:dyDescent="0.3">
      <c r="B171" s="325">
        <f t="shared" si="34"/>
        <v>163</v>
      </c>
      <c r="C171" s="252"/>
      <c r="D171" s="247"/>
      <c r="E171" s="248"/>
      <c r="F171" s="252"/>
      <c r="G171" s="326"/>
      <c r="H171" s="336">
        <v>1</v>
      </c>
      <c r="I171" s="289" t="str">
        <f t="shared" si="26"/>
        <v/>
      </c>
      <c r="J171" s="338"/>
      <c r="K171" s="347"/>
      <c r="L171" s="347"/>
      <c r="M171" s="347"/>
      <c r="N171" s="347"/>
      <c r="O171" s="347"/>
      <c r="P171" s="347"/>
      <c r="Q171" s="347"/>
      <c r="R171" s="347"/>
      <c r="S171" s="347"/>
      <c r="T171" s="347"/>
      <c r="U171" s="347"/>
      <c r="V171" s="347"/>
      <c r="W171" s="347"/>
      <c r="X171" s="347"/>
      <c r="Y171" s="347"/>
      <c r="Z171" s="347"/>
      <c r="AA171" s="347"/>
      <c r="AB171" s="347"/>
      <c r="AC171" s="347"/>
      <c r="AD171" s="347"/>
      <c r="AE171" s="347"/>
      <c r="AF171" s="347"/>
      <c r="AG171" s="347"/>
      <c r="AH171" s="347"/>
      <c r="AI171" s="347"/>
      <c r="AJ171" s="347"/>
      <c r="AK171" s="347"/>
      <c r="AL171" s="347"/>
      <c r="AM171" s="347"/>
      <c r="AN171" s="347"/>
      <c r="AO171" s="347"/>
      <c r="AP171" s="347"/>
      <c r="AQ171" s="348"/>
      <c r="AR171" s="156" t="str">
        <f t="shared" si="27"/>
        <v/>
      </c>
      <c r="AS171" s="157" t="str">
        <f t="shared" si="28"/>
        <v/>
      </c>
      <c r="AT171" s="157" t="str">
        <f t="shared" si="29"/>
        <v/>
      </c>
      <c r="AU171" s="157" t="str">
        <f t="shared" si="30"/>
        <v/>
      </c>
      <c r="AV171" s="157" t="str">
        <f t="shared" si="31"/>
        <v/>
      </c>
      <c r="AW171" s="157" t="str">
        <f t="shared" si="32"/>
        <v/>
      </c>
      <c r="AX171" s="158" t="str">
        <f t="shared" si="33"/>
        <v/>
      </c>
    </row>
    <row r="172" spans="2:50" hidden="1" x14ac:dyDescent="0.3">
      <c r="B172" s="325">
        <f t="shared" si="34"/>
        <v>164</v>
      </c>
      <c r="C172" s="252"/>
      <c r="D172" s="247"/>
      <c r="E172" s="248"/>
      <c r="F172" s="252"/>
      <c r="G172" s="326"/>
      <c r="H172" s="336">
        <v>1</v>
      </c>
      <c r="I172" s="289" t="str">
        <f t="shared" si="26"/>
        <v/>
      </c>
      <c r="J172" s="338"/>
      <c r="K172" s="347"/>
      <c r="L172" s="347"/>
      <c r="M172" s="347"/>
      <c r="N172" s="347"/>
      <c r="O172" s="347"/>
      <c r="P172" s="347"/>
      <c r="Q172" s="347"/>
      <c r="R172" s="347"/>
      <c r="S172" s="347"/>
      <c r="T172" s="347"/>
      <c r="U172" s="347"/>
      <c r="V172" s="347"/>
      <c r="W172" s="347"/>
      <c r="X172" s="347"/>
      <c r="Y172" s="347"/>
      <c r="Z172" s="347"/>
      <c r="AA172" s="347"/>
      <c r="AB172" s="347"/>
      <c r="AC172" s="347"/>
      <c r="AD172" s="347"/>
      <c r="AE172" s="347"/>
      <c r="AF172" s="347"/>
      <c r="AG172" s="347"/>
      <c r="AH172" s="347"/>
      <c r="AI172" s="347"/>
      <c r="AJ172" s="347"/>
      <c r="AK172" s="347"/>
      <c r="AL172" s="347"/>
      <c r="AM172" s="347"/>
      <c r="AN172" s="347"/>
      <c r="AO172" s="347"/>
      <c r="AP172" s="347"/>
      <c r="AQ172" s="348"/>
      <c r="AR172" s="156" t="str">
        <f t="shared" si="27"/>
        <v/>
      </c>
      <c r="AS172" s="157" t="str">
        <f t="shared" si="28"/>
        <v/>
      </c>
      <c r="AT172" s="157" t="str">
        <f t="shared" si="29"/>
        <v/>
      </c>
      <c r="AU172" s="157" t="str">
        <f t="shared" si="30"/>
        <v/>
      </c>
      <c r="AV172" s="157" t="str">
        <f t="shared" si="31"/>
        <v/>
      </c>
      <c r="AW172" s="157" t="str">
        <f t="shared" si="32"/>
        <v/>
      </c>
      <c r="AX172" s="158" t="str">
        <f t="shared" si="33"/>
        <v/>
      </c>
    </row>
    <row r="173" spans="2:50" hidden="1" x14ac:dyDescent="0.3">
      <c r="B173" s="325">
        <f t="shared" si="34"/>
        <v>165</v>
      </c>
      <c r="C173" s="252"/>
      <c r="D173" s="247"/>
      <c r="E173" s="248"/>
      <c r="F173" s="252"/>
      <c r="G173" s="326"/>
      <c r="H173" s="336">
        <v>1</v>
      </c>
      <c r="I173" s="289" t="str">
        <f t="shared" si="26"/>
        <v/>
      </c>
      <c r="J173" s="338"/>
      <c r="K173" s="347"/>
      <c r="L173" s="347"/>
      <c r="M173" s="347"/>
      <c r="N173" s="347"/>
      <c r="O173" s="347"/>
      <c r="P173" s="347"/>
      <c r="Q173" s="347"/>
      <c r="R173" s="347"/>
      <c r="S173" s="347"/>
      <c r="T173" s="347"/>
      <c r="U173" s="347"/>
      <c r="V173" s="347"/>
      <c r="W173" s="347"/>
      <c r="X173" s="347"/>
      <c r="Y173" s="347"/>
      <c r="Z173" s="347"/>
      <c r="AA173" s="347"/>
      <c r="AB173" s="347"/>
      <c r="AC173" s="347"/>
      <c r="AD173" s="347"/>
      <c r="AE173" s="347"/>
      <c r="AF173" s="347"/>
      <c r="AG173" s="347"/>
      <c r="AH173" s="347"/>
      <c r="AI173" s="347"/>
      <c r="AJ173" s="347"/>
      <c r="AK173" s="347"/>
      <c r="AL173" s="347"/>
      <c r="AM173" s="347"/>
      <c r="AN173" s="347"/>
      <c r="AO173" s="347"/>
      <c r="AP173" s="347"/>
      <c r="AQ173" s="348"/>
      <c r="AR173" s="156" t="str">
        <f t="shared" si="27"/>
        <v/>
      </c>
      <c r="AS173" s="157" t="str">
        <f t="shared" si="28"/>
        <v/>
      </c>
      <c r="AT173" s="157" t="str">
        <f t="shared" si="29"/>
        <v/>
      </c>
      <c r="AU173" s="157" t="str">
        <f t="shared" si="30"/>
        <v/>
      </c>
      <c r="AV173" s="157" t="str">
        <f t="shared" si="31"/>
        <v/>
      </c>
      <c r="AW173" s="157" t="str">
        <f t="shared" si="32"/>
        <v/>
      </c>
      <c r="AX173" s="158" t="str">
        <f t="shared" si="33"/>
        <v/>
      </c>
    </row>
    <row r="174" spans="2:50" hidden="1" x14ac:dyDescent="0.3">
      <c r="B174" s="325">
        <f t="shared" si="34"/>
        <v>166</v>
      </c>
      <c r="C174" s="252"/>
      <c r="D174" s="247"/>
      <c r="E174" s="248"/>
      <c r="F174" s="252"/>
      <c r="G174" s="326"/>
      <c r="H174" s="336">
        <v>1</v>
      </c>
      <c r="I174" s="289" t="str">
        <f t="shared" si="26"/>
        <v/>
      </c>
      <c r="J174" s="338"/>
      <c r="K174" s="347"/>
      <c r="L174" s="347"/>
      <c r="M174" s="347"/>
      <c r="N174" s="347"/>
      <c r="O174" s="347"/>
      <c r="P174" s="347"/>
      <c r="Q174" s="347"/>
      <c r="R174" s="347"/>
      <c r="S174" s="347"/>
      <c r="T174" s="347"/>
      <c r="U174" s="347"/>
      <c r="V174" s="347"/>
      <c r="W174" s="347"/>
      <c r="X174" s="347"/>
      <c r="Y174" s="347"/>
      <c r="Z174" s="347"/>
      <c r="AA174" s="347"/>
      <c r="AB174" s="347"/>
      <c r="AC174" s="347"/>
      <c r="AD174" s="347"/>
      <c r="AE174" s="347"/>
      <c r="AF174" s="347"/>
      <c r="AG174" s="347"/>
      <c r="AH174" s="347"/>
      <c r="AI174" s="347"/>
      <c r="AJ174" s="347"/>
      <c r="AK174" s="347"/>
      <c r="AL174" s="347"/>
      <c r="AM174" s="347"/>
      <c r="AN174" s="347"/>
      <c r="AO174" s="347"/>
      <c r="AP174" s="347"/>
      <c r="AQ174" s="348"/>
      <c r="AR174" s="156" t="str">
        <f t="shared" si="27"/>
        <v/>
      </c>
      <c r="AS174" s="157" t="str">
        <f t="shared" si="28"/>
        <v/>
      </c>
      <c r="AT174" s="157" t="str">
        <f t="shared" si="29"/>
        <v/>
      </c>
      <c r="AU174" s="157" t="str">
        <f t="shared" si="30"/>
        <v/>
      </c>
      <c r="AV174" s="157" t="str">
        <f t="shared" si="31"/>
        <v/>
      </c>
      <c r="AW174" s="157" t="str">
        <f t="shared" si="32"/>
        <v/>
      </c>
      <c r="AX174" s="158" t="str">
        <f t="shared" si="33"/>
        <v/>
      </c>
    </row>
    <row r="175" spans="2:50" hidden="1" x14ac:dyDescent="0.3">
      <c r="B175" s="325">
        <f t="shared" si="34"/>
        <v>167</v>
      </c>
      <c r="C175" s="252"/>
      <c r="D175" s="247"/>
      <c r="E175" s="247"/>
      <c r="F175" s="252"/>
      <c r="G175" s="326"/>
      <c r="H175" s="336">
        <v>1</v>
      </c>
      <c r="I175" s="289" t="str">
        <f t="shared" si="26"/>
        <v/>
      </c>
      <c r="J175" s="338"/>
      <c r="K175" s="347"/>
      <c r="L175" s="347"/>
      <c r="M175" s="347"/>
      <c r="N175" s="347"/>
      <c r="O175" s="347"/>
      <c r="P175" s="347"/>
      <c r="Q175" s="347"/>
      <c r="R175" s="347"/>
      <c r="S175" s="347"/>
      <c r="T175" s="347"/>
      <c r="U175" s="347"/>
      <c r="V175" s="347"/>
      <c r="W175" s="347"/>
      <c r="X175" s="347"/>
      <c r="Y175" s="347"/>
      <c r="Z175" s="347"/>
      <c r="AA175" s="347"/>
      <c r="AB175" s="347"/>
      <c r="AC175" s="347"/>
      <c r="AD175" s="347"/>
      <c r="AE175" s="347"/>
      <c r="AF175" s="347"/>
      <c r="AG175" s="347"/>
      <c r="AH175" s="347"/>
      <c r="AI175" s="347"/>
      <c r="AJ175" s="347"/>
      <c r="AK175" s="347"/>
      <c r="AL175" s="347"/>
      <c r="AM175" s="347"/>
      <c r="AN175" s="347"/>
      <c r="AO175" s="347"/>
      <c r="AP175" s="347"/>
      <c r="AQ175" s="348"/>
      <c r="AR175" s="156" t="str">
        <f t="shared" si="27"/>
        <v/>
      </c>
      <c r="AS175" s="157" t="str">
        <f t="shared" si="28"/>
        <v/>
      </c>
      <c r="AT175" s="157" t="str">
        <f t="shared" si="29"/>
        <v/>
      </c>
      <c r="AU175" s="157" t="str">
        <f t="shared" si="30"/>
        <v/>
      </c>
      <c r="AV175" s="157" t="str">
        <f t="shared" si="31"/>
        <v/>
      </c>
      <c r="AW175" s="157" t="str">
        <f t="shared" si="32"/>
        <v/>
      </c>
      <c r="AX175" s="158" t="str">
        <f t="shared" si="33"/>
        <v/>
      </c>
    </row>
    <row r="176" spans="2:50" hidden="1" x14ac:dyDescent="0.3">
      <c r="B176" s="325">
        <f t="shared" si="34"/>
        <v>168</v>
      </c>
      <c r="C176" s="252"/>
      <c r="D176" s="247"/>
      <c r="E176" s="247"/>
      <c r="F176" s="252"/>
      <c r="G176" s="326"/>
      <c r="H176" s="336">
        <v>1</v>
      </c>
      <c r="I176" s="289" t="str">
        <f t="shared" si="26"/>
        <v/>
      </c>
      <c r="J176" s="338"/>
      <c r="K176" s="347"/>
      <c r="L176" s="347"/>
      <c r="M176" s="347"/>
      <c r="N176" s="347"/>
      <c r="O176" s="347"/>
      <c r="P176" s="347"/>
      <c r="Q176" s="347"/>
      <c r="R176" s="347"/>
      <c r="S176" s="347"/>
      <c r="T176" s="347"/>
      <c r="U176" s="347"/>
      <c r="V176" s="347"/>
      <c r="W176" s="347"/>
      <c r="X176" s="347"/>
      <c r="Y176" s="347"/>
      <c r="Z176" s="347"/>
      <c r="AA176" s="347"/>
      <c r="AB176" s="347"/>
      <c r="AC176" s="347"/>
      <c r="AD176" s="347"/>
      <c r="AE176" s="347"/>
      <c r="AF176" s="347"/>
      <c r="AG176" s="347"/>
      <c r="AH176" s="347"/>
      <c r="AI176" s="347"/>
      <c r="AJ176" s="347"/>
      <c r="AK176" s="347"/>
      <c r="AL176" s="347"/>
      <c r="AM176" s="347"/>
      <c r="AN176" s="347"/>
      <c r="AO176" s="347"/>
      <c r="AP176" s="347"/>
      <c r="AQ176" s="348"/>
      <c r="AR176" s="156" t="str">
        <f t="shared" si="27"/>
        <v/>
      </c>
      <c r="AS176" s="157" t="str">
        <f t="shared" si="28"/>
        <v/>
      </c>
      <c r="AT176" s="157" t="str">
        <f t="shared" si="29"/>
        <v/>
      </c>
      <c r="AU176" s="157" t="str">
        <f t="shared" si="30"/>
        <v/>
      </c>
      <c r="AV176" s="157" t="str">
        <f t="shared" si="31"/>
        <v/>
      </c>
      <c r="AW176" s="157" t="str">
        <f t="shared" si="32"/>
        <v/>
      </c>
      <c r="AX176" s="158" t="str">
        <f t="shared" si="33"/>
        <v/>
      </c>
    </row>
    <row r="177" spans="2:50" hidden="1" x14ac:dyDescent="0.3">
      <c r="B177" s="325">
        <f t="shared" si="34"/>
        <v>169</v>
      </c>
      <c r="C177" s="252"/>
      <c r="D177" s="247"/>
      <c r="E177" s="248"/>
      <c r="F177" s="252"/>
      <c r="G177" s="326"/>
      <c r="H177" s="336">
        <v>1</v>
      </c>
      <c r="I177" s="289" t="str">
        <f t="shared" si="26"/>
        <v/>
      </c>
      <c r="J177" s="338"/>
      <c r="K177" s="347"/>
      <c r="L177" s="347"/>
      <c r="M177" s="347"/>
      <c r="N177" s="347"/>
      <c r="O177" s="347"/>
      <c r="P177" s="347"/>
      <c r="Q177" s="347"/>
      <c r="R177" s="347"/>
      <c r="S177" s="347"/>
      <c r="T177" s="347"/>
      <c r="U177" s="347"/>
      <c r="V177" s="347"/>
      <c r="W177" s="347"/>
      <c r="X177" s="347"/>
      <c r="Y177" s="347"/>
      <c r="Z177" s="347"/>
      <c r="AA177" s="347"/>
      <c r="AB177" s="347"/>
      <c r="AC177" s="347"/>
      <c r="AD177" s="347"/>
      <c r="AE177" s="347"/>
      <c r="AF177" s="347"/>
      <c r="AG177" s="347"/>
      <c r="AH177" s="347"/>
      <c r="AI177" s="347"/>
      <c r="AJ177" s="347"/>
      <c r="AK177" s="347"/>
      <c r="AL177" s="347"/>
      <c r="AM177" s="347"/>
      <c r="AN177" s="347"/>
      <c r="AO177" s="347"/>
      <c r="AP177" s="347"/>
      <c r="AQ177" s="348"/>
      <c r="AR177" s="156" t="str">
        <f t="shared" si="27"/>
        <v/>
      </c>
      <c r="AS177" s="157" t="str">
        <f t="shared" si="28"/>
        <v/>
      </c>
      <c r="AT177" s="157" t="str">
        <f t="shared" si="29"/>
        <v/>
      </c>
      <c r="AU177" s="157" t="str">
        <f t="shared" si="30"/>
        <v/>
      </c>
      <c r="AV177" s="157" t="str">
        <f t="shared" si="31"/>
        <v/>
      </c>
      <c r="AW177" s="157" t="str">
        <f t="shared" si="32"/>
        <v/>
      </c>
      <c r="AX177" s="158" t="str">
        <f t="shared" si="33"/>
        <v/>
      </c>
    </row>
    <row r="178" spans="2:50" hidden="1" x14ac:dyDescent="0.3">
      <c r="B178" s="325">
        <f t="shared" si="34"/>
        <v>170</v>
      </c>
      <c r="C178" s="252"/>
      <c r="D178" s="247"/>
      <c r="E178" s="248"/>
      <c r="F178" s="252"/>
      <c r="G178" s="326"/>
      <c r="H178" s="336">
        <v>1</v>
      </c>
      <c r="I178" s="289" t="str">
        <f t="shared" si="26"/>
        <v/>
      </c>
      <c r="J178" s="338"/>
      <c r="K178" s="347"/>
      <c r="L178" s="347"/>
      <c r="M178" s="347"/>
      <c r="N178" s="347"/>
      <c r="O178" s="347"/>
      <c r="P178" s="347"/>
      <c r="Q178" s="347"/>
      <c r="R178" s="347"/>
      <c r="S178" s="347"/>
      <c r="T178" s="347"/>
      <c r="U178" s="347"/>
      <c r="V178" s="347"/>
      <c r="W178" s="347"/>
      <c r="X178" s="347"/>
      <c r="Y178" s="347"/>
      <c r="Z178" s="347"/>
      <c r="AA178" s="347"/>
      <c r="AB178" s="347"/>
      <c r="AC178" s="347"/>
      <c r="AD178" s="347"/>
      <c r="AE178" s="347"/>
      <c r="AF178" s="347"/>
      <c r="AG178" s="347"/>
      <c r="AH178" s="347"/>
      <c r="AI178" s="347"/>
      <c r="AJ178" s="347"/>
      <c r="AK178" s="347"/>
      <c r="AL178" s="347"/>
      <c r="AM178" s="347"/>
      <c r="AN178" s="347"/>
      <c r="AO178" s="347"/>
      <c r="AP178" s="347"/>
      <c r="AQ178" s="348"/>
      <c r="AR178" s="156" t="str">
        <f t="shared" si="27"/>
        <v/>
      </c>
      <c r="AS178" s="157" t="str">
        <f t="shared" si="28"/>
        <v/>
      </c>
      <c r="AT178" s="157" t="str">
        <f t="shared" si="29"/>
        <v/>
      </c>
      <c r="AU178" s="157" t="str">
        <f t="shared" si="30"/>
        <v/>
      </c>
      <c r="AV178" s="157" t="str">
        <f t="shared" si="31"/>
        <v/>
      </c>
      <c r="AW178" s="157" t="str">
        <f t="shared" si="32"/>
        <v/>
      </c>
      <c r="AX178" s="158" t="str">
        <f t="shared" si="33"/>
        <v/>
      </c>
    </row>
    <row r="179" spans="2:50" hidden="1" x14ac:dyDescent="0.3">
      <c r="B179" s="325">
        <f t="shared" si="34"/>
        <v>171</v>
      </c>
      <c r="C179" s="252"/>
      <c r="D179" s="247"/>
      <c r="E179" s="248"/>
      <c r="F179" s="252"/>
      <c r="G179" s="326"/>
      <c r="H179" s="336">
        <v>1</v>
      </c>
      <c r="I179" s="289" t="str">
        <f t="shared" si="26"/>
        <v/>
      </c>
      <c r="J179" s="338"/>
      <c r="K179" s="347"/>
      <c r="L179" s="347"/>
      <c r="M179" s="347"/>
      <c r="N179" s="347"/>
      <c r="O179" s="347"/>
      <c r="P179" s="347"/>
      <c r="Q179" s="347"/>
      <c r="R179" s="347"/>
      <c r="S179" s="347"/>
      <c r="T179" s="347"/>
      <c r="U179" s="347"/>
      <c r="V179" s="347"/>
      <c r="W179" s="347"/>
      <c r="X179" s="347"/>
      <c r="Y179" s="347"/>
      <c r="Z179" s="347"/>
      <c r="AA179" s="347"/>
      <c r="AB179" s="347"/>
      <c r="AC179" s="347"/>
      <c r="AD179" s="347"/>
      <c r="AE179" s="347"/>
      <c r="AF179" s="347"/>
      <c r="AG179" s="347"/>
      <c r="AH179" s="347"/>
      <c r="AI179" s="347"/>
      <c r="AJ179" s="347"/>
      <c r="AK179" s="347"/>
      <c r="AL179" s="347"/>
      <c r="AM179" s="347"/>
      <c r="AN179" s="347"/>
      <c r="AO179" s="347"/>
      <c r="AP179" s="347"/>
      <c r="AQ179" s="348"/>
      <c r="AR179" s="156" t="str">
        <f t="shared" si="27"/>
        <v/>
      </c>
      <c r="AS179" s="157" t="str">
        <f t="shared" si="28"/>
        <v/>
      </c>
      <c r="AT179" s="157" t="str">
        <f t="shared" si="29"/>
        <v/>
      </c>
      <c r="AU179" s="157" t="str">
        <f t="shared" si="30"/>
        <v/>
      </c>
      <c r="AV179" s="157" t="str">
        <f t="shared" si="31"/>
        <v/>
      </c>
      <c r="AW179" s="157" t="str">
        <f t="shared" si="32"/>
        <v/>
      </c>
      <c r="AX179" s="158" t="str">
        <f t="shared" si="33"/>
        <v/>
      </c>
    </row>
    <row r="180" spans="2:50" hidden="1" x14ac:dyDescent="0.3">
      <c r="B180" s="325">
        <f t="shared" si="34"/>
        <v>172</v>
      </c>
      <c r="C180" s="252"/>
      <c r="D180" s="247"/>
      <c r="E180" s="248"/>
      <c r="F180" s="252"/>
      <c r="G180" s="326"/>
      <c r="H180" s="336">
        <v>1</v>
      </c>
      <c r="I180" s="289" t="str">
        <f t="shared" si="26"/>
        <v/>
      </c>
      <c r="J180" s="338"/>
      <c r="K180" s="347"/>
      <c r="L180" s="347"/>
      <c r="M180" s="347"/>
      <c r="N180" s="347"/>
      <c r="O180" s="347"/>
      <c r="P180" s="347"/>
      <c r="Q180" s="347"/>
      <c r="R180" s="347"/>
      <c r="S180" s="347"/>
      <c r="T180" s="347"/>
      <c r="U180" s="347"/>
      <c r="V180" s="347"/>
      <c r="W180" s="347"/>
      <c r="X180" s="347"/>
      <c r="Y180" s="347"/>
      <c r="Z180" s="347"/>
      <c r="AA180" s="347"/>
      <c r="AB180" s="347"/>
      <c r="AC180" s="347"/>
      <c r="AD180" s="347"/>
      <c r="AE180" s="347"/>
      <c r="AF180" s="347"/>
      <c r="AG180" s="347"/>
      <c r="AH180" s="347"/>
      <c r="AI180" s="347"/>
      <c r="AJ180" s="347"/>
      <c r="AK180" s="347"/>
      <c r="AL180" s="347"/>
      <c r="AM180" s="347"/>
      <c r="AN180" s="347"/>
      <c r="AO180" s="347"/>
      <c r="AP180" s="347"/>
      <c r="AQ180" s="348"/>
      <c r="AR180" s="156" t="str">
        <f t="shared" si="27"/>
        <v/>
      </c>
      <c r="AS180" s="157" t="str">
        <f t="shared" si="28"/>
        <v/>
      </c>
      <c r="AT180" s="157" t="str">
        <f t="shared" si="29"/>
        <v/>
      </c>
      <c r="AU180" s="157" t="str">
        <f t="shared" si="30"/>
        <v/>
      </c>
      <c r="AV180" s="157" t="str">
        <f t="shared" si="31"/>
        <v/>
      </c>
      <c r="AW180" s="157" t="str">
        <f t="shared" si="32"/>
        <v/>
      </c>
      <c r="AX180" s="158" t="str">
        <f t="shared" si="33"/>
        <v/>
      </c>
    </row>
    <row r="181" spans="2:50" hidden="1" x14ac:dyDescent="0.3">
      <c r="B181" s="325">
        <f t="shared" si="34"/>
        <v>173</v>
      </c>
      <c r="C181" s="252"/>
      <c r="D181" s="247"/>
      <c r="E181" s="248"/>
      <c r="F181" s="252"/>
      <c r="G181" s="326"/>
      <c r="H181" s="336">
        <v>1</v>
      </c>
      <c r="I181" s="289" t="str">
        <f t="shared" si="26"/>
        <v/>
      </c>
      <c r="J181" s="338"/>
      <c r="K181" s="347"/>
      <c r="L181" s="347"/>
      <c r="M181" s="347"/>
      <c r="N181" s="347"/>
      <c r="O181" s="347"/>
      <c r="P181" s="347"/>
      <c r="Q181" s="347"/>
      <c r="R181" s="347"/>
      <c r="S181" s="347"/>
      <c r="T181" s="347"/>
      <c r="U181" s="347"/>
      <c r="V181" s="347"/>
      <c r="W181" s="347"/>
      <c r="X181" s="347"/>
      <c r="Y181" s="347"/>
      <c r="Z181" s="347"/>
      <c r="AA181" s="347"/>
      <c r="AB181" s="347"/>
      <c r="AC181" s="347"/>
      <c r="AD181" s="347"/>
      <c r="AE181" s="347"/>
      <c r="AF181" s="347"/>
      <c r="AG181" s="347"/>
      <c r="AH181" s="347"/>
      <c r="AI181" s="347"/>
      <c r="AJ181" s="347"/>
      <c r="AK181" s="347"/>
      <c r="AL181" s="347"/>
      <c r="AM181" s="347"/>
      <c r="AN181" s="347"/>
      <c r="AO181" s="347"/>
      <c r="AP181" s="347"/>
      <c r="AQ181" s="348"/>
      <c r="AR181" s="156" t="str">
        <f t="shared" si="27"/>
        <v/>
      </c>
      <c r="AS181" s="157" t="str">
        <f t="shared" si="28"/>
        <v/>
      </c>
      <c r="AT181" s="157" t="str">
        <f t="shared" si="29"/>
        <v/>
      </c>
      <c r="AU181" s="157" t="str">
        <f t="shared" si="30"/>
        <v/>
      </c>
      <c r="AV181" s="157" t="str">
        <f t="shared" si="31"/>
        <v/>
      </c>
      <c r="AW181" s="157" t="str">
        <f t="shared" si="32"/>
        <v/>
      </c>
      <c r="AX181" s="158" t="str">
        <f t="shared" si="33"/>
        <v/>
      </c>
    </row>
    <row r="182" spans="2:50" hidden="1" x14ac:dyDescent="0.3">
      <c r="B182" s="325">
        <f t="shared" si="34"/>
        <v>174</v>
      </c>
      <c r="C182" s="252"/>
      <c r="D182" s="247"/>
      <c r="E182" s="248"/>
      <c r="F182" s="252"/>
      <c r="G182" s="326"/>
      <c r="H182" s="336">
        <v>1</v>
      </c>
      <c r="I182" s="289" t="str">
        <f t="shared" si="26"/>
        <v/>
      </c>
      <c r="J182" s="338"/>
      <c r="K182" s="347"/>
      <c r="L182" s="347"/>
      <c r="M182" s="347"/>
      <c r="N182" s="347"/>
      <c r="O182" s="347"/>
      <c r="P182" s="347"/>
      <c r="Q182" s="347"/>
      <c r="R182" s="347"/>
      <c r="S182" s="347"/>
      <c r="T182" s="347"/>
      <c r="U182" s="347"/>
      <c r="V182" s="347"/>
      <c r="W182" s="347"/>
      <c r="X182" s="347"/>
      <c r="Y182" s="347"/>
      <c r="Z182" s="347"/>
      <c r="AA182" s="347"/>
      <c r="AB182" s="347"/>
      <c r="AC182" s="347"/>
      <c r="AD182" s="347"/>
      <c r="AE182" s="347"/>
      <c r="AF182" s="347"/>
      <c r="AG182" s="347"/>
      <c r="AH182" s="347"/>
      <c r="AI182" s="347"/>
      <c r="AJ182" s="347"/>
      <c r="AK182" s="347"/>
      <c r="AL182" s="347"/>
      <c r="AM182" s="347"/>
      <c r="AN182" s="347"/>
      <c r="AO182" s="347"/>
      <c r="AP182" s="347"/>
      <c r="AQ182" s="348"/>
      <c r="AR182" s="156" t="str">
        <f t="shared" si="27"/>
        <v/>
      </c>
      <c r="AS182" s="157" t="str">
        <f t="shared" si="28"/>
        <v/>
      </c>
      <c r="AT182" s="157" t="str">
        <f t="shared" si="29"/>
        <v/>
      </c>
      <c r="AU182" s="157" t="str">
        <f t="shared" si="30"/>
        <v/>
      </c>
      <c r="AV182" s="157" t="str">
        <f t="shared" si="31"/>
        <v/>
      </c>
      <c r="AW182" s="157" t="str">
        <f t="shared" si="32"/>
        <v/>
      </c>
      <c r="AX182" s="158" t="str">
        <f t="shared" si="33"/>
        <v/>
      </c>
    </row>
    <row r="183" spans="2:50" hidden="1" x14ac:dyDescent="0.3">
      <c r="B183" s="325">
        <f t="shared" si="34"/>
        <v>175</v>
      </c>
      <c r="C183" s="252"/>
      <c r="D183" s="247"/>
      <c r="E183" s="248"/>
      <c r="F183" s="252"/>
      <c r="G183" s="326"/>
      <c r="H183" s="336">
        <v>1</v>
      </c>
      <c r="I183" s="289" t="str">
        <f t="shared" si="26"/>
        <v/>
      </c>
      <c r="J183" s="338"/>
      <c r="K183" s="347"/>
      <c r="L183" s="347"/>
      <c r="M183" s="347"/>
      <c r="N183" s="347"/>
      <c r="O183" s="347"/>
      <c r="P183" s="347"/>
      <c r="Q183" s="347"/>
      <c r="R183" s="347"/>
      <c r="S183" s="347"/>
      <c r="T183" s="347"/>
      <c r="U183" s="347"/>
      <c r="V183" s="347"/>
      <c r="W183" s="347"/>
      <c r="X183" s="347"/>
      <c r="Y183" s="347"/>
      <c r="Z183" s="347"/>
      <c r="AA183" s="347"/>
      <c r="AB183" s="347"/>
      <c r="AC183" s="347"/>
      <c r="AD183" s="347"/>
      <c r="AE183" s="347"/>
      <c r="AF183" s="347"/>
      <c r="AG183" s="347"/>
      <c r="AH183" s="347"/>
      <c r="AI183" s="347"/>
      <c r="AJ183" s="347"/>
      <c r="AK183" s="347"/>
      <c r="AL183" s="347"/>
      <c r="AM183" s="347"/>
      <c r="AN183" s="347"/>
      <c r="AO183" s="347"/>
      <c r="AP183" s="347"/>
      <c r="AQ183" s="348"/>
      <c r="AR183" s="156" t="str">
        <f t="shared" si="27"/>
        <v/>
      </c>
      <c r="AS183" s="157" t="str">
        <f t="shared" si="28"/>
        <v/>
      </c>
      <c r="AT183" s="157" t="str">
        <f t="shared" si="29"/>
        <v/>
      </c>
      <c r="AU183" s="157" t="str">
        <f t="shared" si="30"/>
        <v/>
      </c>
      <c r="AV183" s="157" t="str">
        <f t="shared" si="31"/>
        <v/>
      </c>
      <c r="AW183" s="157" t="str">
        <f t="shared" si="32"/>
        <v/>
      </c>
      <c r="AX183" s="158" t="str">
        <f t="shared" si="33"/>
        <v/>
      </c>
    </row>
    <row r="184" spans="2:50" hidden="1" x14ac:dyDescent="0.3">
      <c r="B184" s="325">
        <f t="shared" si="34"/>
        <v>176</v>
      </c>
      <c r="C184" s="252"/>
      <c r="D184" s="247"/>
      <c r="E184" s="248"/>
      <c r="F184" s="252"/>
      <c r="G184" s="326"/>
      <c r="H184" s="336">
        <v>1</v>
      </c>
      <c r="I184" s="289" t="str">
        <f t="shared" si="26"/>
        <v/>
      </c>
      <c r="J184" s="338"/>
      <c r="K184" s="347"/>
      <c r="L184" s="347"/>
      <c r="M184" s="347"/>
      <c r="N184" s="347"/>
      <c r="O184" s="347"/>
      <c r="P184" s="347"/>
      <c r="Q184" s="347"/>
      <c r="R184" s="347"/>
      <c r="S184" s="347"/>
      <c r="T184" s="347"/>
      <c r="U184" s="347"/>
      <c r="V184" s="347"/>
      <c r="W184" s="347"/>
      <c r="X184" s="347"/>
      <c r="Y184" s="347"/>
      <c r="Z184" s="347"/>
      <c r="AA184" s="347"/>
      <c r="AB184" s="347"/>
      <c r="AC184" s="347"/>
      <c r="AD184" s="347"/>
      <c r="AE184" s="347"/>
      <c r="AF184" s="347"/>
      <c r="AG184" s="347"/>
      <c r="AH184" s="347"/>
      <c r="AI184" s="347"/>
      <c r="AJ184" s="347"/>
      <c r="AK184" s="347"/>
      <c r="AL184" s="347"/>
      <c r="AM184" s="347"/>
      <c r="AN184" s="347"/>
      <c r="AO184" s="347"/>
      <c r="AP184" s="347"/>
      <c r="AQ184" s="348"/>
      <c r="AR184" s="156" t="str">
        <f t="shared" si="27"/>
        <v/>
      </c>
      <c r="AS184" s="157" t="str">
        <f t="shared" si="28"/>
        <v/>
      </c>
      <c r="AT184" s="157" t="str">
        <f t="shared" si="29"/>
        <v/>
      </c>
      <c r="AU184" s="157" t="str">
        <f t="shared" si="30"/>
        <v/>
      </c>
      <c r="AV184" s="157" t="str">
        <f t="shared" si="31"/>
        <v/>
      </c>
      <c r="AW184" s="157" t="str">
        <f t="shared" si="32"/>
        <v/>
      </c>
      <c r="AX184" s="158" t="str">
        <f t="shared" si="33"/>
        <v/>
      </c>
    </row>
    <row r="185" spans="2:50" hidden="1" x14ac:dyDescent="0.3">
      <c r="B185" s="325">
        <f t="shared" si="34"/>
        <v>177</v>
      </c>
      <c r="C185" s="252"/>
      <c r="D185" s="247"/>
      <c r="E185" s="248"/>
      <c r="F185" s="252"/>
      <c r="G185" s="326"/>
      <c r="H185" s="336">
        <v>1</v>
      </c>
      <c r="I185" s="289" t="str">
        <f t="shared" si="26"/>
        <v/>
      </c>
      <c r="J185" s="338"/>
      <c r="K185" s="347"/>
      <c r="L185" s="347"/>
      <c r="M185" s="347"/>
      <c r="N185" s="347"/>
      <c r="O185" s="347"/>
      <c r="P185" s="347"/>
      <c r="Q185" s="347"/>
      <c r="R185" s="347"/>
      <c r="S185" s="347"/>
      <c r="T185" s="347"/>
      <c r="U185" s="347"/>
      <c r="V185" s="347"/>
      <c r="W185" s="347"/>
      <c r="X185" s="347"/>
      <c r="Y185" s="347"/>
      <c r="Z185" s="347"/>
      <c r="AA185" s="347"/>
      <c r="AB185" s="347"/>
      <c r="AC185" s="347"/>
      <c r="AD185" s="347"/>
      <c r="AE185" s="347"/>
      <c r="AF185" s="347"/>
      <c r="AG185" s="347"/>
      <c r="AH185" s="347"/>
      <c r="AI185" s="347"/>
      <c r="AJ185" s="347"/>
      <c r="AK185" s="347"/>
      <c r="AL185" s="347"/>
      <c r="AM185" s="347"/>
      <c r="AN185" s="347"/>
      <c r="AO185" s="347"/>
      <c r="AP185" s="347"/>
      <c r="AQ185" s="348"/>
      <c r="AR185" s="156" t="str">
        <f t="shared" si="27"/>
        <v/>
      </c>
      <c r="AS185" s="157" t="str">
        <f t="shared" si="28"/>
        <v/>
      </c>
      <c r="AT185" s="157" t="str">
        <f t="shared" si="29"/>
        <v/>
      </c>
      <c r="AU185" s="157" t="str">
        <f t="shared" si="30"/>
        <v/>
      </c>
      <c r="AV185" s="157" t="str">
        <f t="shared" si="31"/>
        <v/>
      </c>
      <c r="AW185" s="157" t="str">
        <f t="shared" si="32"/>
        <v/>
      </c>
      <c r="AX185" s="158" t="str">
        <f t="shared" si="33"/>
        <v/>
      </c>
    </row>
    <row r="186" spans="2:50" hidden="1" x14ac:dyDescent="0.3">
      <c r="B186" s="325">
        <f t="shared" si="34"/>
        <v>178</v>
      </c>
      <c r="C186" s="252"/>
      <c r="D186" s="247"/>
      <c r="E186" s="248"/>
      <c r="F186" s="252"/>
      <c r="G186" s="326"/>
      <c r="H186" s="336">
        <v>1</v>
      </c>
      <c r="I186" s="289" t="str">
        <f t="shared" si="26"/>
        <v/>
      </c>
      <c r="J186" s="338"/>
      <c r="K186" s="347"/>
      <c r="L186" s="347"/>
      <c r="M186" s="347"/>
      <c r="N186" s="347"/>
      <c r="O186" s="347"/>
      <c r="P186" s="347"/>
      <c r="Q186" s="347"/>
      <c r="R186" s="347"/>
      <c r="S186" s="347"/>
      <c r="T186" s="347"/>
      <c r="U186" s="347"/>
      <c r="V186" s="347"/>
      <c r="W186" s="347"/>
      <c r="X186" s="347"/>
      <c r="Y186" s="347"/>
      <c r="Z186" s="347"/>
      <c r="AA186" s="347"/>
      <c r="AB186" s="347"/>
      <c r="AC186" s="347"/>
      <c r="AD186" s="347"/>
      <c r="AE186" s="347"/>
      <c r="AF186" s="347"/>
      <c r="AG186" s="347"/>
      <c r="AH186" s="347"/>
      <c r="AI186" s="347"/>
      <c r="AJ186" s="347"/>
      <c r="AK186" s="347"/>
      <c r="AL186" s="347"/>
      <c r="AM186" s="347"/>
      <c r="AN186" s="347"/>
      <c r="AO186" s="347"/>
      <c r="AP186" s="347"/>
      <c r="AQ186" s="348"/>
      <c r="AR186" s="156" t="str">
        <f t="shared" si="27"/>
        <v/>
      </c>
      <c r="AS186" s="157" t="str">
        <f t="shared" si="28"/>
        <v/>
      </c>
      <c r="AT186" s="157" t="str">
        <f t="shared" si="29"/>
        <v/>
      </c>
      <c r="AU186" s="157" t="str">
        <f t="shared" si="30"/>
        <v/>
      </c>
      <c r="AV186" s="157" t="str">
        <f t="shared" si="31"/>
        <v/>
      </c>
      <c r="AW186" s="157" t="str">
        <f t="shared" si="32"/>
        <v/>
      </c>
      <c r="AX186" s="158" t="str">
        <f t="shared" si="33"/>
        <v/>
      </c>
    </row>
    <row r="187" spans="2:50" hidden="1" x14ac:dyDescent="0.3">
      <c r="B187" s="325">
        <f t="shared" si="34"/>
        <v>179</v>
      </c>
      <c r="C187" s="252"/>
      <c r="D187" s="247"/>
      <c r="E187" s="248"/>
      <c r="F187" s="252"/>
      <c r="G187" s="326"/>
      <c r="H187" s="336">
        <v>1</v>
      </c>
      <c r="I187" s="289" t="str">
        <f t="shared" si="26"/>
        <v/>
      </c>
      <c r="J187" s="338"/>
      <c r="K187" s="347"/>
      <c r="L187" s="347"/>
      <c r="M187" s="347"/>
      <c r="N187" s="347"/>
      <c r="O187" s="347"/>
      <c r="P187" s="347"/>
      <c r="Q187" s="347"/>
      <c r="R187" s="347"/>
      <c r="S187" s="347"/>
      <c r="T187" s="347"/>
      <c r="U187" s="347"/>
      <c r="V187" s="347"/>
      <c r="W187" s="347"/>
      <c r="X187" s="347"/>
      <c r="Y187" s="347"/>
      <c r="Z187" s="347"/>
      <c r="AA187" s="347"/>
      <c r="AB187" s="347"/>
      <c r="AC187" s="347"/>
      <c r="AD187" s="347"/>
      <c r="AE187" s="347"/>
      <c r="AF187" s="347"/>
      <c r="AG187" s="347"/>
      <c r="AH187" s="347"/>
      <c r="AI187" s="347"/>
      <c r="AJ187" s="347"/>
      <c r="AK187" s="347"/>
      <c r="AL187" s="347"/>
      <c r="AM187" s="347"/>
      <c r="AN187" s="347"/>
      <c r="AO187" s="347"/>
      <c r="AP187" s="347"/>
      <c r="AQ187" s="348"/>
      <c r="AR187" s="156" t="str">
        <f t="shared" si="27"/>
        <v/>
      </c>
      <c r="AS187" s="157" t="str">
        <f t="shared" si="28"/>
        <v/>
      </c>
      <c r="AT187" s="157" t="str">
        <f t="shared" si="29"/>
        <v/>
      </c>
      <c r="AU187" s="157" t="str">
        <f t="shared" si="30"/>
        <v/>
      </c>
      <c r="AV187" s="157" t="str">
        <f t="shared" si="31"/>
        <v/>
      </c>
      <c r="AW187" s="157" t="str">
        <f t="shared" si="32"/>
        <v/>
      </c>
      <c r="AX187" s="158" t="str">
        <f t="shared" si="33"/>
        <v/>
      </c>
    </row>
    <row r="188" spans="2:50" hidden="1" x14ac:dyDescent="0.3">
      <c r="B188" s="325">
        <f t="shared" si="34"/>
        <v>180</v>
      </c>
      <c r="C188" s="252"/>
      <c r="D188" s="247"/>
      <c r="E188" s="248"/>
      <c r="F188" s="252"/>
      <c r="G188" s="326"/>
      <c r="H188" s="336">
        <v>1</v>
      </c>
      <c r="I188" s="289" t="str">
        <f t="shared" si="26"/>
        <v/>
      </c>
      <c r="J188" s="338"/>
      <c r="K188" s="347"/>
      <c r="L188" s="347"/>
      <c r="M188" s="347"/>
      <c r="N188" s="347"/>
      <c r="O188" s="347"/>
      <c r="P188" s="347"/>
      <c r="Q188" s="347"/>
      <c r="R188" s="347"/>
      <c r="S188" s="347"/>
      <c r="T188" s="347"/>
      <c r="U188" s="347"/>
      <c r="V188" s="347"/>
      <c r="W188" s="347"/>
      <c r="X188" s="347"/>
      <c r="Y188" s="347"/>
      <c r="Z188" s="347"/>
      <c r="AA188" s="347"/>
      <c r="AB188" s="347"/>
      <c r="AC188" s="347"/>
      <c r="AD188" s="347"/>
      <c r="AE188" s="347"/>
      <c r="AF188" s="347"/>
      <c r="AG188" s="347"/>
      <c r="AH188" s="347"/>
      <c r="AI188" s="347"/>
      <c r="AJ188" s="347"/>
      <c r="AK188" s="347"/>
      <c r="AL188" s="347"/>
      <c r="AM188" s="347"/>
      <c r="AN188" s="347"/>
      <c r="AO188" s="347"/>
      <c r="AP188" s="347"/>
      <c r="AQ188" s="348"/>
      <c r="AR188" s="156" t="str">
        <f t="shared" si="27"/>
        <v/>
      </c>
      <c r="AS188" s="157" t="str">
        <f t="shared" si="28"/>
        <v/>
      </c>
      <c r="AT188" s="157" t="str">
        <f t="shared" si="29"/>
        <v/>
      </c>
      <c r="AU188" s="157" t="str">
        <f t="shared" si="30"/>
        <v/>
      </c>
      <c r="AV188" s="157" t="str">
        <f t="shared" si="31"/>
        <v/>
      </c>
      <c r="AW188" s="157" t="str">
        <f t="shared" si="32"/>
        <v/>
      </c>
      <c r="AX188" s="158" t="str">
        <f t="shared" si="33"/>
        <v/>
      </c>
    </row>
    <row r="189" spans="2:50" hidden="1" x14ac:dyDescent="0.3">
      <c r="B189" s="325">
        <f t="shared" si="34"/>
        <v>181</v>
      </c>
      <c r="C189" s="252"/>
      <c r="D189" s="247"/>
      <c r="E189" s="248"/>
      <c r="F189" s="252"/>
      <c r="G189" s="326"/>
      <c r="H189" s="336">
        <v>1</v>
      </c>
      <c r="I189" s="289" t="str">
        <f t="shared" si="26"/>
        <v/>
      </c>
      <c r="J189" s="338"/>
      <c r="K189" s="347"/>
      <c r="L189" s="347"/>
      <c r="M189" s="347"/>
      <c r="N189" s="347"/>
      <c r="O189" s="347"/>
      <c r="P189" s="347"/>
      <c r="Q189" s="347"/>
      <c r="R189" s="347"/>
      <c r="S189" s="347"/>
      <c r="T189" s="347"/>
      <c r="U189" s="347"/>
      <c r="V189" s="347"/>
      <c r="W189" s="347"/>
      <c r="X189" s="347"/>
      <c r="Y189" s="347"/>
      <c r="Z189" s="347"/>
      <c r="AA189" s="347"/>
      <c r="AB189" s="347"/>
      <c r="AC189" s="347"/>
      <c r="AD189" s="347"/>
      <c r="AE189" s="347"/>
      <c r="AF189" s="347"/>
      <c r="AG189" s="347"/>
      <c r="AH189" s="347"/>
      <c r="AI189" s="347"/>
      <c r="AJ189" s="347"/>
      <c r="AK189" s="347"/>
      <c r="AL189" s="347"/>
      <c r="AM189" s="347"/>
      <c r="AN189" s="347"/>
      <c r="AO189" s="347"/>
      <c r="AP189" s="347"/>
      <c r="AQ189" s="348"/>
      <c r="AR189" s="156" t="str">
        <f t="shared" si="27"/>
        <v/>
      </c>
      <c r="AS189" s="157" t="str">
        <f t="shared" si="28"/>
        <v/>
      </c>
      <c r="AT189" s="157" t="str">
        <f t="shared" si="29"/>
        <v/>
      </c>
      <c r="AU189" s="157" t="str">
        <f t="shared" si="30"/>
        <v/>
      </c>
      <c r="AV189" s="157" t="str">
        <f t="shared" si="31"/>
        <v/>
      </c>
      <c r="AW189" s="157" t="str">
        <f t="shared" si="32"/>
        <v/>
      </c>
      <c r="AX189" s="158" t="str">
        <f t="shared" si="33"/>
        <v/>
      </c>
    </row>
    <row r="190" spans="2:50" hidden="1" x14ac:dyDescent="0.3">
      <c r="B190" s="325">
        <f t="shared" si="34"/>
        <v>182</v>
      </c>
      <c r="C190" s="252"/>
      <c r="D190" s="247"/>
      <c r="E190" s="248"/>
      <c r="F190" s="252"/>
      <c r="G190" s="326"/>
      <c r="H190" s="336">
        <v>1</v>
      </c>
      <c r="I190" s="289" t="str">
        <f t="shared" si="26"/>
        <v/>
      </c>
      <c r="J190" s="338"/>
      <c r="K190" s="347"/>
      <c r="L190" s="347"/>
      <c r="M190" s="347"/>
      <c r="N190" s="347"/>
      <c r="O190" s="347"/>
      <c r="P190" s="347"/>
      <c r="Q190" s="347"/>
      <c r="R190" s="347"/>
      <c r="S190" s="347"/>
      <c r="T190" s="347"/>
      <c r="U190" s="347"/>
      <c r="V190" s="347"/>
      <c r="W190" s="347"/>
      <c r="X190" s="347"/>
      <c r="Y190" s="347"/>
      <c r="Z190" s="347"/>
      <c r="AA190" s="347"/>
      <c r="AB190" s="347"/>
      <c r="AC190" s="347"/>
      <c r="AD190" s="347"/>
      <c r="AE190" s="347"/>
      <c r="AF190" s="347"/>
      <c r="AG190" s="347"/>
      <c r="AH190" s="347"/>
      <c r="AI190" s="347"/>
      <c r="AJ190" s="347"/>
      <c r="AK190" s="347"/>
      <c r="AL190" s="347"/>
      <c r="AM190" s="347"/>
      <c r="AN190" s="347"/>
      <c r="AO190" s="347"/>
      <c r="AP190" s="347"/>
      <c r="AQ190" s="348"/>
      <c r="AR190" s="156" t="str">
        <f t="shared" si="27"/>
        <v/>
      </c>
      <c r="AS190" s="157" t="str">
        <f t="shared" si="28"/>
        <v/>
      </c>
      <c r="AT190" s="157" t="str">
        <f t="shared" si="29"/>
        <v/>
      </c>
      <c r="AU190" s="157" t="str">
        <f t="shared" si="30"/>
        <v/>
      </c>
      <c r="AV190" s="157" t="str">
        <f t="shared" si="31"/>
        <v/>
      </c>
      <c r="AW190" s="157" t="str">
        <f t="shared" si="32"/>
        <v/>
      </c>
      <c r="AX190" s="158" t="str">
        <f t="shared" si="33"/>
        <v/>
      </c>
    </row>
    <row r="191" spans="2:50" hidden="1" x14ac:dyDescent="0.3">
      <c r="B191" s="325">
        <f t="shared" si="34"/>
        <v>183</v>
      </c>
      <c r="C191" s="252"/>
      <c r="D191" s="247"/>
      <c r="E191" s="248"/>
      <c r="F191" s="252"/>
      <c r="G191" s="326"/>
      <c r="H191" s="336">
        <v>1</v>
      </c>
      <c r="I191" s="289" t="str">
        <f t="shared" si="26"/>
        <v/>
      </c>
      <c r="J191" s="338"/>
      <c r="K191" s="347"/>
      <c r="L191" s="347"/>
      <c r="M191" s="347"/>
      <c r="N191" s="347"/>
      <c r="O191" s="347"/>
      <c r="P191" s="347"/>
      <c r="Q191" s="347"/>
      <c r="R191" s="347"/>
      <c r="S191" s="347"/>
      <c r="T191" s="347"/>
      <c r="U191" s="347"/>
      <c r="V191" s="347"/>
      <c r="W191" s="347"/>
      <c r="X191" s="347"/>
      <c r="Y191" s="347"/>
      <c r="Z191" s="347"/>
      <c r="AA191" s="347"/>
      <c r="AB191" s="347"/>
      <c r="AC191" s="347"/>
      <c r="AD191" s="347"/>
      <c r="AE191" s="347"/>
      <c r="AF191" s="347"/>
      <c r="AG191" s="347"/>
      <c r="AH191" s="347"/>
      <c r="AI191" s="347"/>
      <c r="AJ191" s="347"/>
      <c r="AK191" s="347"/>
      <c r="AL191" s="347"/>
      <c r="AM191" s="347"/>
      <c r="AN191" s="347"/>
      <c r="AO191" s="347"/>
      <c r="AP191" s="347"/>
      <c r="AQ191" s="348"/>
      <c r="AR191" s="156" t="str">
        <f t="shared" si="27"/>
        <v/>
      </c>
      <c r="AS191" s="157" t="str">
        <f t="shared" si="28"/>
        <v/>
      </c>
      <c r="AT191" s="157" t="str">
        <f t="shared" si="29"/>
        <v/>
      </c>
      <c r="AU191" s="157" t="str">
        <f t="shared" si="30"/>
        <v/>
      </c>
      <c r="AV191" s="157" t="str">
        <f t="shared" si="31"/>
        <v/>
      </c>
      <c r="AW191" s="157" t="str">
        <f t="shared" si="32"/>
        <v/>
      </c>
      <c r="AX191" s="158" t="str">
        <f t="shared" si="33"/>
        <v/>
      </c>
    </row>
    <row r="192" spans="2:50" hidden="1" x14ac:dyDescent="0.3">
      <c r="B192" s="325">
        <f t="shared" si="34"/>
        <v>184</v>
      </c>
      <c r="C192" s="252"/>
      <c r="D192" s="247"/>
      <c r="E192" s="248"/>
      <c r="F192" s="252"/>
      <c r="G192" s="326"/>
      <c r="H192" s="336">
        <v>1</v>
      </c>
      <c r="I192" s="289" t="str">
        <f t="shared" si="26"/>
        <v/>
      </c>
      <c r="J192" s="338"/>
      <c r="K192" s="347"/>
      <c r="L192" s="347"/>
      <c r="M192" s="347"/>
      <c r="N192" s="347"/>
      <c r="O192" s="347"/>
      <c r="P192" s="347"/>
      <c r="Q192" s="347"/>
      <c r="R192" s="347"/>
      <c r="S192" s="347"/>
      <c r="T192" s="347"/>
      <c r="U192" s="347"/>
      <c r="V192" s="347"/>
      <c r="W192" s="347"/>
      <c r="X192" s="347"/>
      <c r="Y192" s="347"/>
      <c r="Z192" s="347"/>
      <c r="AA192" s="347"/>
      <c r="AB192" s="347"/>
      <c r="AC192" s="347"/>
      <c r="AD192" s="347"/>
      <c r="AE192" s="347"/>
      <c r="AF192" s="347"/>
      <c r="AG192" s="347"/>
      <c r="AH192" s="347"/>
      <c r="AI192" s="347"/>
      <c r="AJ192" s="347"/>
      <c r="AK192" s="347"/>
      <c r="AL192" s="347"/>
      <c r="AM192" s="347"/>
      <c r="AN192" s="347"/>
      <c r="AO192" s="347"/>
      <c r="AP192" s="347"/>
      <c r="AQ192" s="348"/>
      <c r="AR192" s="156" t="str">
        <f t="shared" si="27"/>
        <v/>
      </c>
      <c r="AS192" s="157" t="str">
        <f t="shared" si="28"/>
        <v/>
      </c>
      <c r="AT192" s="157" t="str">
        <f t="shared" si="29"/>
        <v/>
      </c>
      <c r="AU192" s="157" t="str">
        <f t="shared" si="30"/>
        <v/>
      </c>
      <c r="AV192" s="157" t="str">
        <f t="shared" si="31"/>
        <v/>
      </c>
      <c r="AW192" s="157" t="str">
        <f t="shared" si="32"/>
        <v/>
      </c>
      <c r="AX192" s="158" t="str">
        <f t="shared" si="33"/>
        <v/>
      </c>
    </row>
    <row r="193" spans="2:50" hidden="1" x14ac:dyDescent="0.3">
      <c r="B193" s="325">
        <f t="shared" si="34"/>
        <v>185</v>
      </c>
      <c r="C193" s="252"/>
      <c r="D193" s="247"/>
      <c r="E193" s="248"/>
      <c r="F193" s="252"/>
      <c r="G193" s="326"/>
      <c r="H193" s="336">
        <v>1</v>
      </c>
      <c r="I193" s="289" t="str">
        <f t="shared" si="26"/>
        <v/>
      </c>
      <c r="J193" s="338"/>
      <c r="K193" s="347"/>
      <c r="L193" s="347"/>
      <c r="M193" s="347"/>
      <c r="N193" s="347"/>
      <c r="O193" s="347"/>
      <c r="P193" s="347"/>
      <c r="Q193" s="347"/>
      <c r="R193" s="347"/>
      <c r="S193" s="347"/>
      <c r="T193" s="347"/>
      <c r="U193" s="347"/>
      <c r="V193" s="347"/>
      <c r="W193" s="347"/>
      <c r="X193" s="347"/>
      <c r="Y193" s="347"/>
      <c r="Z193" s="347"/>
      <c r="AA193" s="347"/>
      <c r="AB193" s="347"/>
      <c r="AC193" s="347"/>
      <c r="AD193" s="347"/>
      <c r="AE193" s="347"/>
      <c r="AF193" s="347"/>
      <c r="AG193" s="347"/>
      <c r="AH193" s="347"/>
      <c r="AI193" s="347"/>
      <c r="AJ193" s="347"/>
      <c r="AK193" s="347"/>
      <c r="AL193" s="347"/>
      <c r="AM193" s="347"/>
      <c r="AN193" s="347"/>
      <c r="AO193" s="347"/>
      <c r="AP193" s="347"/>
      <c r="AQ193" s="348"/>
      <c r="AR193" s="156" t="str">
        <f t="shared" si="27"/>
        <v/>
      </c>
      <c r="AS193" s="157" t="str">
        <f t="shared" si="28"/>
        <v/>
      </c>
      <c r="AT193" s="157" t="str">
        <f t="shared" si="29"/>
        <v/>
      </c>
      <c r="AU193" s="157" t="str">
        <f t="shared" si="30"/>
        <v/>
      </c>
      <c r="AV193" s="157" t="str">
        <f t="shared" si="31"/>
        <v/>
      </c>
      <c r="AW193" s="157" t="str">
        <f t="shared" si="32"/>
        <v/>
      </c>
      <c r="AX193" s="158" t="str">
        <f t="shared" si="33"/>
        <v/>
      </c>
    </row>
    <row r="194" spans="2:50" hidden="1" x14ac:dyDescent="0.3">
      <c r="B194" s="325">
        <f t="shared" si="34"/>
        <v>186</v>
      </c>
      <c r="C194" s="252"/>
      <c r="D194" s="247"/>
      <c r="E194" s="248"/>
      <c r="F194" s="252"/>
      <c r="G194" s="326"/>
      <c r="H194" s="336">
        <v>1</v>
      </c>
      <c r="I194" s="289" t="str">
        <f t="shared" si="26"/>
        <v/>
      </c>
      <c r="J194" s="338"/>
      <c r="K194" s="347"/>
      <c r="L194" s="347"/>
      <c r="M194" s="347"/>
      <c r="N194" s="347"/>
      <c r="O194" s="347"/>
      <c r="P194" s="347"/>
      <c r="Q194" s="347"/>
      <c r="R194" s="347"/>
      <c r="S194" s="347"/>
      <c r="T194" s="347"/>
      <c r="U194" s="347"/>
      <c r="V194" s="347"/>
      <c r="W194" s="347"/>
      <c r="X194" s="347"/>
      <c r="Y194" s="347"/>
      <c r="Z194" s="347"/>
      <c r="AA194" s="347"/>
      <c r="AB194" s="347"/>
      <c r="AC194" s="347"/>
      <c r="AD194" s="347"/>
      <c r="AE194" s="347"/>
      <c r="AF194" s="347"/>
      <c r="AG194" s="347"/>
      <c r="AH194" s="347"/>
      <c r="AI194" s="347"/>
      <c r="AJ194" s="347"/>
      <c r="AK194" s="347"/>
      <c r="AL194" s="347"/>
      <c r="AM194" s="347"/>
      <c r="AN194" s="347"/>
      <c r="AO194" s="347"/>
      <c r="AP194" s="347"/>
      <c r="AQ194" s="348"/>
      <c r="AR194" s="156" t="str">
        <f t="shared" si="27"/>
        <v/>
      </c>
      <c r="AS194" s="157" t="str">
        <f t="shared" si="28"/>
        <v/>
      </c>
      <c r="AT194" s="157" t="str">
        <f t="shared" si="29"/>
        <v/>
      </c>
      <c r="AU194" s="157" t="str">
        <f t="shared" si="30"/>
        <v/>
      </c>
      <c r="AV194" s="157" t="str">
        <f t="shared" si="31"/>
        <v/>
      </c>
      <c r="AW194" s="157" t="str">
        <f t="shared" si="32"/>
        <v/>
      </c>
      <c r="AX194" s="158" t="str">
        <f t="shared" si="33"/>
        <v/>
      </c>
    </row>
    <row r="195" spans="2:50" hidden="1" x14ac:dyDescent="0.3">
      <c r="B195" s="325">
        <f t="shared" si="34"/>
        <v>187</v>
      </c>
      <c r="C195" s="252"/>
      <c r="D195" s="247"/>
      <c r="E195" s="248"/>
      <c r="F195" s="252"/>
      <c r="G195" s="326"/>
      <c r="H195" s="336">
        <v>1</v>
      </c>
      <c r="I195" s="289" t="str">
        <f t="shared" si="26"/>
        <v/>
      </c>
      <c r="J195" s="338"/>
      <c r="K195" s="347"/>
      <c r="L195" s="347"/>
      <c r="M195" s="347"/>
      <c r="N195" s="347"/>
      <c r="O195" s="347"/>
      <c r="P195" s="347"/>
      <c r="Q195" s="347"/>
      <c r="R195" s="347"/>
      <c r="S195" s="347"/>
      <c r="T195" s="347"/>
      <c r="U195" s="347"/>
      <c r="V195" s="347"/>
      <c r="W195" s="347"/>
      <c r="X195" s="347"/>
      <c r="Y195" s="347"/>
      <c r="Z195" s="347"/>
      <c r="AA195" s="347"/>
      <c r="AB195" s="347"/>
      <c r="AC195" s="347"/>
      <c r="AD195" s="347"/>
      <c r="AE195" s="347"/>
      <c r="AF195" s="347"/>
      <c r="AG195" s="347"/>
      <c r="AH195" s="347"/>
      <c r="AI195" s="347"/>
      <c r="AJ195" s="347"/>
      <c r="AK195" s="347"/>
      <c r="AL195" s="347"/>
      <c r="AM195" s="347"/>
      <c r="AN195" s="347"/>
      <c r="AO195" s="347"/>
      <c r="AP195" s="347"/>
      <c r="AQ195" s="348"/>
      <c r="AR195" s="156" t="str">
        <f t="shared" si="27"/>
        <v/>
      </c>
      <c r="AS195" s="157" t="str">
        <f t="shared" si="28"/>
        <v/>
      </c>
      <c r="AT195" s="157" t="str">
        <f t="shared" si="29"/>
        <v/>
      </c>
      <c r="AU195" s="157" t="str">
        <f t="shared" si="30"/>
        <v/>
      </c>
      <c r="AV195" s="157" t="str">
        <f t="shared" si="31"/>
        <v/>
      </c>
      <c r="AW195" s="157" t="str">
        <f t="shared" si="32"/>
        <v/>
      </c>
      <c r="AX195" s="158" t="str">
        <f t="shared" si="33"/>
        <v/>
      </c>
    </row>
    <row r="196" spans="2:50" hidden="1" x14ac:dyDescent="0.3">
      <c r="B196" s="325">
        <f t="shared" si="34"/>
        <v>188</v>
      </c>
      <c r="C196" s="252"/>
      <c r="D196" s="247"/>
      <c r="E196" s="248"/>
      <c r="F196" s="252"/>
      <c r="G196" s="326"/>
      <c r="H196" s="336">
        <v>1</v>
      </c>
      <c r="I196" s="289" t="str">
        <f t="shared" si="26"/>
        <v/>
      </c>
      <c r="J196" s="338"/>
      <c r="K196" s="347"/>
      <c r="L196" s="347"/>
      <c r="M196" s="347"/>
      <c r="N196" s="347"/>
      <c r="O196" s="347"/>
      <c r="P196" s="347"/>
      <c r="Q196" s="347"/>
      <c r="R196" s="347"/>
      <c r="S196" s="347"/>
      <c r="T196" s="347"/>
      <c r="U196" s="347"/>
      <c r="V196" s="347"/>
      <c r="W196" s="347"/>
      <c r="X196" s="347"/>
      <c r="Y196" s="347"/>
      <c r="Z196" s="347"/>
      <c r="AA196" s="347"/>
      <c r="AB196" s="347"/>
      <c r="AC196" s="347"/>
      <c r="AD196" s="347"/>
      <c r="AE196" s="347"/>
      <c r="AF196" s="347"/>
      <c r="AG196" s="347"/>
      <c r="AH196" s="347"/>
      <c r="AI196" s="347"/>
      <c r="AJ196" s="347"/>
      <c r="AK196" s="347"/>
      <c r="AL196" s="347"/>
      <c r="AM196" s="347"/>
      <c r="AN196" s="347"/>
      <c r="AO196" s="347"/>
      <c r="AP196" s="347"/>
      <c r="AQ196" s="348"/>
      <c r="AR196" s="156" t="str">
        <f t="shared" si="27"/>
        <v/>
      </c>
      <c r="AS196" s="157" t="str">
        <f t="shared" si="28"/>
        <v/>
      </c>
      <c r="AT196" s="157" t="str">
        <f t="shared" si="29"/>
        <v/>
      </c>
      <c r="AU196" s="157" t="str">
        <f t="shared" si="30"/>
        <v/>
      </c>
      <c r="AV196" s="157" t="str">
        <f t="shared" si="31"/>
        <v/>
      </c>
      <c r="AW196" s="157" t="str">
        <f t="shared" si="32"/>
        <v/>
      </c>
      <c r="AX196" s="158" t="str">
        <f t="shared" si="33"/>
        <v/>
      </c>
    </row>
    <row r="197" spans="2:50" hidden="1" x14ac:dyDescent="0.3">
      <c r="B197" s="325">
        <f t="shared" si="34"/>
        <v>189</v>
      </c>
      <c r="C197" s="252"/>
      <c r="D197" s="247"/>
      <c r="E197" s="248"/>
      <c r="F197" s="252"/>
      <c r="G197" s="326"/>
      <c r="H197" s="336">
        <v>1</v>
      </c>
      <c r="I197" s="289" t="str">
        <f t="shared" si="26"/>
        <v/>
      </c>
      <c r="J197" s="338"/>
      <c r="K197" s="347"/>
      <c r="L197" s="347"/>
      <c r="M197" s="347"/>
      <c r="N197" s="347"/>
      <c r="O197" s="347"/>
      <c r="P197" s="347"/>
      <c r="Q197" s="347"/>
      <c r="R197" s="347"/>
      <c r="S197" s="347"/>
      <c r="T197" s="347"/>
      <c r="U197" s="347"/>
      <c r="V197" s="347"/>
      <c r="W197" s="347"/>
      <c r="X197" s="347"/>
      <c r="Y197" s="347"/>
      <c r="Z197" s="347"/>
      <c r="AA197" s="347"/>
      <c r="AB197" s="347"/>
      <c r="AC197" s="347"/>
      <c r="AD197" s="347"/>
      <c r="AE197" s="347"/>
      <c r="AF197" s="347"/>
      <c r="AG197" s="347"/>
      <c r="AH197" s="347"/>
      <c r="AI197" s="347"/>
      <c r="AJ197" s="347"/>
      <c r="AK197" s="347"/>
      <c r="AL197" s="347"/>
      <c r="AM197" s="347"/>
      <c r="AN197" s="347"/>
      <c r="AO197" s="347"/>
      <c r="AP197" s="347"/>
      <c r="AQ197" s="348"/>
      <c r="AR197" s="156" t="str">
        <f t="shared" si="27"/>
        <v/>
      </c>
      <c r="AS197" s="157" t="str">
        <f t="shared" si="28"/>
        <v/>
      </c>
      <c r="AT197" s="157" t="str">
        <f t="shared" si="29"/>
        <v/>
      </c>
      <c r="AU197" s="157" t="str">
        <f t="shared" si="30"/>
        <v/>
      </c>
      <c r="AV197" s="157" t="str">
        <f t="shared" si="31"/>
        <v/>
      </c>
      <c r="AW197" s="157" t="str">
        <f t="shared" si="32"/>
        <v/>
      </c>
      <c r="AX197" s="158" t="str">
        <f t="shared" si="33"/>
        <v/>
      </c>
    </row>
    <row r="198" spans="2:50" hidden="1" x14ac:dyDescent="0.3">
      <c r="B198" s="325">
        <f t="shared" si="34"/>
        <v>190</v>
      </c>
      <c r="C198" s="252"/>
      <c r="D198" s="247"/>
      <c r="E198" s="248"/>
      <c r="F198" s="252"/>
      <c r="G198" s="326"/>
      <c r="H198" s="336">
        <v>1</v>
      </c>
      <c r="I198" s="289" t="str">
        <f t="shared" si="26"/>
        <v/>
      </c>
      <c r="J198" s="338"/>
      <c r="K198" s="347"/>
      <c r="L198" s="347"/>
      <c r="M198" s="347"/>
      <c r="N198" s="347"/>
      <c r="O198" s="347"/>
      <c r="P198" s="347"/>
      <c r="Q198" s="347"/>
      <c r="R198" s="347"/>
      <c r="S198" s="347"/>
      <c r="T198" s="347"/>
      <c r="U198" s="347"/>
      <c r="V198" s="347"/>
      <c r="W198" s="347"/>
      <c r="X198" s="347"/>
      <c r="Y198" s="347"/>
      <c r="Z198" s="347"/>
      <c r="AA198" s="347"/>
      <c r="AB198" s="347"/>
      <c r="AC198" s="347"/>
      <c r="AD198" s="347"/>
      <c r="AE198" s="347"/>
      <c r="AF198" s="347"/>
      <c r="AG198" s="347"/>
      <c r="AH198" s="347"/>
      <c r="AI198" s="347"/>
      <c r="AJ198" s="347"/>
      <c r="AK198" s="347"/>
      <c r="AL198" s="347"/>
      <c r="AM198" s="347"/>
      <c r="AN198" s="347"/>
      <c r="AO198" s="347"/>
      <c r="AP198" s="347"/>
      <c r="AQ198" s="348"/>
      <c r="AR198" s="156" t="str">
        <f t="shared" si="27"/>
        <v/>
      </c>
      <c r="AS198" s="157" t="str">
        <f t="shared" si="28"/>
        <v/>
      </c>
      <c r="AT198" s="157" t="str">
        <f t="shared" si="29"/>
        <v/>
      </c>
      <c r="AU198" s="157" t="str">
        <f t="shared" si="30"/>
        <v/>
      </c>
      <c r="AV198" s="157" t="str">
        <f t="shared" si="31"/>
        <v/>
      </c>
      <c r="AW198" s="157" t="str">
        <f t="shared" si="32"/>
        <v/>
      </c>
      <c r="AX198" s="158" t="str">
        <f t="shared" si="33"/>
        <v/>
      </c>
    </row>
    <row r="199" spans="2:50" hidden="1" x14ac:dyDescent="0.3">
      <c r="B199" s="325">
        <f t="shared" si="34"/>
        <v>191</v>
      </c>
      <c r="C199" s="252"/>
      <c r="D199" s="247"/>
      <c r="E199" s="248"/>
      <c r="F199" s="252"/>
      <c r="G199" s="326"/>
      <c r="H199" s="336">
        <v>1</v>
      </c>
      <c r="I199" s="289" t="str">
        <f t="shared" si="26"/>
        <v/>
      </c>
      <c r="J199" s="338"/>
      <c r="K199" s="347"/>
      <c r="L199" s="347"/>
      <c r="M199" s="347"/>
      <c r="N199" s="347"/>
      <c r="O199" s="347"/>
      <c r="P199" s="347"/>
      <c r="Q199" s="347"/>
      <c r="R199" s="347"/>
      <c r="S199" s="347"/>
      <c r="T199" s="347"/>
      <c r="U199" s="347"/>
      <c r="V199" s="347"/>
      <c r="W199" s="347"/>
      <c r="X199" s="347"/>
      <c r="Y199" s="347"/>
      <c r="Z199" s="347"/>
      <c r="AA199" s="347"/>
      <c r="AB199" s="347"/>
      <c r="AC199" s="347"/>
      <c r="AD199" s="347"/>
      <c r="AE199" s="347"/>
      <c r="AF199" s="347"/>
      <c r="AG199" s="347"/>
      <c r="AH199" s="347"/>
      <c r="AI199" s="347"/>
      <c r="AJ199" s="347"/>
      <c r="AK199" s="347"/>
      <c r="AL199" s="347"/>
      <c r="AM199" s="347"/>
      <c r="AN199" s="347"/>
      <c r="AO199" s="347"/>
      <c r="AP199" s="347"/>
      <c r="AQ199" s="348"/>
      <c r="AR199" s="156" t="str">
        <f t="shared" si="27"/>
        <v/>
      </c>
      <c r="AS199" s="157" t="str">
        <f t="shared" si="28"/>
        <v/>
      </c>
      <c r="AT199" s="157" t="str">
        <f t="shared" si="29"/>
        <v/>
      </c>
      <c r="AU199" s="157" t="str">
        <f t="shared" si="30"/>
        <v/>
      </c>
      <c r="AV199" s="157" t="str">
        <f t="shared" si="31"/>
        <v/>
      </c>
      <c r="AW199" s="157" t="str">
        <f t="shared" si="32"/>
        <v/>
      </c>
      <c r="AX199" s="158" t="str">
        <f t="shared" si="33"/>
        <v/>
      </c>
    </row>
    <row r="200" spans="2:50" hidden="1" x14ac:dyDescent="0.3">
      <c r="B200" s="325">
        <f t="shared" si="34"/>
        <v>192</v>
      </c>
      <c r="C200" s="252"/>
      <c r="D200" s="247"/>
      <c r="E200" s="248"/>
      <c r="F200" s="252"/>
      <c r="G200" s="326"/>
      <c r="H200" s="336">
        <v>1</v>
      </c>
      <c r="I200" s="289" t="str">
        <f t="shared" si="26"/>
        <v/>
      </c>
      <c r="J200" s="338"/>
      <c r="K200" s="347"/>
      <c r="L200" s="347"/>
      <c r="M200" s="347"/>
      <c r="N200" s="347"/>
      <c r="O200" s="347"/>
      <c r="P200" s="347"/>
      <c r="Q200" s="347"/>
      <c r="R200" s="347"/>
      <c r="S200" s="347"/>
      <c r="T200" s="347"/>
      <c r="U200" s="347"/>
      <c r="V200" s="347"/>
      <c r="W200" s="347"/>
      <c r="X200" s="347"/>
      <c r="Y200" s="347"/>
      <c r="Z200" s="347"/>
      <c r="AA200" s="347"/>
      <c r="AB200" s="347"/>
      <c r="AC200" s="347"/>
      <c r="AD200" s="347"/>
      <c r="AE200" s="347"/>
      <c r="AF200" s="347"/>
      <c r="AG200" s="347"/>
      <c r="AH200" s="347"/>
      <c r="AI200" s="347"/>
      <c r="AJ200" s="347"/>
      <c r="AK200" s="347"/>
      <c r="AL200" s="347"/>
      <c r="AM200" s="347"/>
      <c r="AN200" s="347"/>
      <c r="AO200" s="347"/>
      <c r="AP200" s="347"/>
      <c r="AQ200" s="348"/>
      <c r="AR200" s="156" t="str">
        <f t="shared" si="27"/>
        <v/>
      </c>
      <c r="AS200" s="157" t="str">
        <f t="shared" si="28"/>
        <v/>
      </c>
      <c r="AT200" s="157" t="str">
        <f t="shared" si="29"/>
        <v/>
      </c>
      <c r="AU200" s="157" t="str">
        <f t="shared" si="30"/>
        <v/>
      </c>
      <c r="AV200" s="157" t="str">
        <f t="shared" si="31"/>
        <v/>
      </c>
      <c r="AW200" s="157" t="str">
        <f t="shared" si="32"/>
        <v/>
      </c>
      <c r="AX200" s="158" t="str">
        <f t="shared" si="33"/>
        <v/>
      </c>
    </row>
    <row r="201" spans="2:50" hidden="1" x14ac:dyDescent="0.3">
      <c r="B201" s="325">
        <f t="shared" si="34"/>
        <v>193</v>
      </c>
      <c r="C201" s="252"/>
      <c r="D201" s="247"/>
      <c r="E201" s="248"/>
      <c r="F201" s="252"/>
      <c r="G201" s="326"/>
      <c r="H201" s="336">
        <v>1</v>
      </c>
      <c r="I201" s="289" t="str">
        <f t="shared" si="26"/>
        <v/>
      </c>
      <c r="J201" s="338"/>
      <c r="K201" s="347"/>
      <c r="L201" s="347"/>
      <c r="M201" s="347"/>
      <c r="N201" s="347"/>
      <c r="O201" s="347"/>
      <c r="P201" s="347"/>
      <c r="Q201" s="347"/>
      <c r="R201" s="347"/>
      <c r="S201" s="347"/>
      <c r="T201" s="347"/>
      <c r="U201" s="347"/>
      <c r="V201" s="347"/>
      <c r="W201" s="347"/>
      <c r="X201" s="347"/>
      <c r="Y201" s="347"/>
      <c r="Z201" s="347"/>
      <c r="AA201" s="347"/>
      <c r="AB201" s="347"/>
      <c r="AC201" s="347"/>
      <c r="AD201" s="347"/>
      <c r="AE201" s="347"/>
      <c r="AF201" s="347"/>
      <c r="AG201" s="347"/>
      <c r="AH201" s="347"/>
      <c r="AI201" s="347"/>
      <c r="AJ201" s="347"/>
      <c r="AK201" s="347"/>
      <c r="AL201" s="347"/>
      <c r="AM201" s="347"/>
      <c r="AN201" s="347"/>
      <c r="AO201" s="347"/>
      <c r="AP201" s="347"/>
      <c r="AQ201" s="348"/>
      <c r="AR201" s="156" t="str">
        <f t="shared" si="27"/>
        <v/>
      </c>
      <c r="AS201" s="157" t="str">
        <f t="shared" si="28"/>
        <v/>
      </c>
      <c r="AT201" s="157" t="str">
        <f t="shared" si="29"/>
        <v/>
      </c>
      <c r="AU201" s="157" t="str">
        <f t="shared" si="30"/>
        <v/>
      </c>
      <c r="AV201" s="157" t="str">
        <f t="shared" si="31"/>
        <v/>
      </c>
      <c r="AW201" s="157" t="str">
        <f t="shared" si="32"/>
        <v/>
      </c>
      <c r="AX201" s="158" t="str">
        <f t="shared" si="33"/>
        <v/>
      </c>
    </row>
    <row r="202" spans="2:50" hidden="1" x14ac:dyDescent="0.3">
      <c r="B202" s="325">
        <f t="shared" si="34"/>
        <v>194</v>
      </c>
      <c r="C202" s="252"/>
      <c r="D202" s="247"/>
      <c r="E202" s="248"/>
      <c r="F202" s="252"/>
      <c r="G202" s="326"/>
      <c r="H202" s="336">
        <v>1</v>
      </c>
      <c r="I202" s="289" t="str">
        <f t="shared" ref="I202:I265" si="35">+IF(D202="","",SUM(G202*H202))</f>
        <v/>
      </c>
      <c r="J202" s="338"/>
      <c r="K202" s="347"/>
      <c r="L202" s="347"/>
      <c r="M202" s="347"/>
      <c r="N202" s="347"/>
      <c r="O202" s="347"/>
      <c r="P202" s="347"/>
      <c r="Q202" s="347"/>
      <c r="R202" s="347"/>
      <c r="S202" s="347"/>
      <c r="T202" s="347"/>
      <c r="U202" s="347"/>
      <c r="V202" s="347"/>
      <c r="W202" s="347"/>
      <c r="X202" s="347"/>
      <c r="Y202" s="347"/>
      <c r="Z202" s="347"/>
      <c r="AA202" s="347"/>
      <c r="AB202" s="347"/>
      <c r="AC202" s="347"/>
      <c r="AD202" s="347"/>
      <c r="AE202" s="347"/>
      <c r="AF202" s="347"/>
      <c r="AG202" s="347"/>
      <c r="AH202" s="347"/>
      <c r="AI202" s="347"/>
      <c r="AJ202" s="347"/>
      <c r="AK202" s="347"/>
      <c r="AL202" s="347"/>
      <c r="AM202" s="347"/>
      <c r="AN202" s="347"/>
      <c r="AO202" s="347"/>
      <c r="AP202" s="347"/>
      <c r="AQ202" s="348"/>
      <c r="AR202" s="156" t="str">
        <f t="shared" ref="AR202:AR265" si="36">IF(C202="","",AVERAGE(J202:AQ202))</f>
        <v/>
      </c>
      <c r="AS202" s="157" t="str">
        <f t="shared" ref="AS202:AS265" si="37">IF(C202="","",STDEVA(J202:AQ202))</f>
        <v/>
      </c>
      <c r="AT202" s="157" t="str">
        <f t="shared" ref="AT202:AT265" si="38">IF(C202="","",MEDIAN(J202:AQ202))</f>
        <v/>
      </c>
      <c r="AU202" s="157" t="str">
        <f t="shared" ref="AU202:AU265" si="39">IF(C202="","",GEOMEAN(J202:AQ202))</f>
        <v/>
      </c>
      <c r="AV202" s="157" t="str">
        <f t="shared" ref="AV202:AV265" si="40">IF(C202="","",HARMEAN(J202:AQ202))</f>
        <v/>
      </c>
      <c r="AW202" s="157" t="str">
        <f t="shared" ref="AW202:AW265" si="41">IF(C202="","",MIN(J202:AQ202))</f>
        <v/>
      </c>
      <c r="AX202" s="158" t="str">
        <f t="shared" ref="AX202:AX265" si="42">IF(C202="","",MAX(J202:AQ202))</f>
        <v/>
      </c>
    </row>
    <row r="203" spans="2:50" hidden="1" x14ac:dyDescent="0.3">
      <c r="B203" s="325">
        <f t="shared" ref="B203:B266" si="43">+B202+1</f>
        <v>195</v>
      </c>
      <c r="C203" s="252"/>
      <c r="D203" s="247"/>
      <c r="E203" s="248"/>
      <c r="F203" s="252"/>
      <c r="G203" s="326"/>
      <c r="H203" s="336">
        <v>1</v>
      </c>
      <c r="I203" s="289" t="str">
        <f t="shared" si="35"/>
        <v/>
      </c>
      <c r="J203" s="338"/>
      <c r="K203" s="347"/>
      <c r="L203" s="347"/>
      <c r="M203" s="347"/>
      <c r="N203" s="347"/>
      <c r="O203" s="347"/>
      <c r="P203" s="347"/>
      <c r="Q203" s="347"/>
      <c r="R203" s="347"/>
      <c r="S203" s="347"/>
      <c r="T203" s="347"/>
      <c r="U203" s="347"/>
      <c r="V203" s="347"/>
      <c r="W203" s="347"/>
      <c r="X203" s="347"/>
      <c r="Y203" s="347"/>
      <c r="Z203" s="347"/>
      <c r="AA203" s="347"/>
      <c r="AB203" s="347"/>
      <c r="AC203" s="347"/>
      <c r="AD203" s="347"/>
      <c r="AE203" s="347"/>
      <c r="AF203" s="347"/>
      <c r="AG203" s="347"/>
      <c r="AH203" s="347"/>
      <c r="AI203" s="347"/>
      <c r="AJ203" s="347"/>
      <c r="AK203" s="347"/>
      <c r="AL203" s="347"/>
      <c r="AM203" s="347"/>
      <c r="AN203" s="347"/>
      <c r="AO203" s="347"/>
      <c r="AP203" s="347"/>
      <c r="AQ203" s="348"/>
      <c r="AR203" s="156" t="str">
        <f t="shared" si="36"/>
        <v/>
      </c>
      <c r="AS203" s="157" t="str">
        <f t="shared" si="37"/>
        <v/>
      </c>
      <c r="AT203" s="157" t="str">
        <f t="shared" si="38"/>
        <v/>
      </c>
      <c r="AU203" s="157" t="str">
        <f t="shared" si="39"/>
        <v/>
      </c>
      <c r="AV203" s="157" t="str">
        <f t="shared" si="40"/>
        <v/>
      </c>
      <c r="AW203" s="157" t="str">
        <f t="shared" si="41"/>
        <v/>
      </c>
      <c r="AX203" s="158" t="str">
        <f t="shared" si="42"/>
        <v/>
      </c>
    </row>
    <row r="204" spans="2:50" hidden="1" x14ac:dyDescent="0.3">
      <c r="B204" s="325">
        <f t="shared" si="43"/>
        <v>196</v>
      </c>
      <c r="C204" s="252"/>
      <c r="D204" s="247"/>
      <c r="E204" s="248"/>
      <c r="F204" s="252"/>
      <c r="G204" s="326"/>
      <c r="H204" s="336">
        <v>1</v>
      </c>
      <c r="I204" s="289" t="str">
        <f t="shared" si="35"/>
        <v/>
      </c>
      <c r="J204" s="338"/>
      <c r="K204" s="347"/>
      <c r="L204" s="347"/>
      <c r="M204" s="347"/>
      <c r="N204" s="347"/>
      <c r="O204" s="347"/>
      <c r="P204" s="347"/>
      <c r="Q204" s="347"/>
      <c r="R204" s="347"/>
      <c r="S204" s="347"/>
      <c r="T204" s="347"/>
      <c r="U204" s="347"/>
      <c r="V204" s="347"/>
      <c r="W204" s="347"/>
      <c r="X204" s="347"/>
      <c r="Y204" s="347"/>
      <c r="Z204" s="347"/>
      <c r="AA204" s="347"/>
      <c r="AB204" s="347"/>
      <c r="AC204" s="347"/>
      <c r="AD204" s="347"/>
      <c r="AE204" s="347"/>
      <c r="AF204" s="347"/>
      <c r="AG204" s="347"/>
      <c r="AH204" s="347"/>
      <c r="AI204" s="347"/>
      <c r="AJ204" s="347"/>
      <c r="AK204" s="347"/>
      <c r="AL204" s="347"/>
      <c r="AM204" s="347"/>
      <c r="AN204" s="347"/>
      <c r="AO204" s="347"/>
      <c r="AP204" s="347"/>
      <c r="AQ204" s="348"/>
      <c r="AR204" s="156" t="str">
        <f t="shared" si="36"/>
        <v/>
      </c>
      <c r="AS204" s="157" t="str">
        <f t="shared" si="37"/>
        <v/>
      </c>
      <c r="AT204" s="157" t="str">
        <f t="shared" si="38"/>
        <v/>
      </c>
      <c r="AU204" s="157" t="str">
        <f t="shared" si="39"/>
        <v/>
      </c>
      <c r="AV204" s="157" t="str">
        <f t="shared" si="40"/>
        <v/>
      </c>
      <c r="AW204" s="157" t="str">
        <f t="shared" si="41"/>
        <v/>
      </c>
      <c r="AX204" s="158" t="str">
        <f t="shared" si="42"/>
        <v/>
      </c>
    </row>
    <row r="205" spans="2:50" hidden="1" x14ac:dyDescent="0.3">
      <c r="B205" s="325">
        <f t="shared" si="43"/>
        <v>197</v>
      </c>
      <c r="C205" s="252"/>
      <c r="D205" s="247"/>
      <c r="E205" s="248"/>
      <c r="F205" s="252"/>
      <c r="G205" s="326"/>
      <c r="H205" s="336">
        <v>1</v>
      </c>
      <c r="I205" s="289" t="str">
        <f t="shared" si="35"/>
        <v/>
      </c>
      <c r="J205" s="338"/>
      <c r="K205" s="347"/>
      <c r="L205" s="347"/>
      <c r="M205" s="347"/>
      <c r="N205" s="347"/>
      <c r="O205" s="347"/>
      <c r="P205" s="347"/>
      <c r="Q205" s="347"/>
      <c r="R205" s="347"/>
      <c r="S205" s="347"/>
      <c r="T205" s="347"/>
      <c r="U205" s="347"/>
      <c r="V205" s="347"/>
      <c r="W205" s="347"/>
      <c r="X205" s="347"/>
      <c r="Y205" s="347"/>
      <c r="Z205" s="347"/>
      <c r="AA205" s="347"/>
      <c r="AB205" s="347"/>
      <c r="AC205" s="347"/>
      <c r="AD205" s="347"/>
      <c r="AE205" s="347"/>
      <c r="AF205" s="347"/>
      <c r="AG205" s="347"/>
      <c r="AH205" s="347"/>
      <c r="AI205" s="347"/>
      <c r="AJ205" s="347"/>
      <c r="AK205" s="347"/>
      <c r="AL205" s="347"/>
      <c r="AM205" s="347"/>
      <c r="AN205" s="347"/>
      <c r="AO205" s="347"/>
      <c r="AP205" s="347"/>
      <c r="AQ205" s="348"/>
      <c r="AR205" s="156" t="str">
        <f t="shared" si="36"/>
        <v/>
      </c>
      <c r="AS205" s="157" t="str">
        <f t="shared" si="37"/>
        <v/>
      </c>
      <c r="AT205" s="157" t="str">
        <f t="shared" si="38"/>
        <v/>
      </c>
      <c r="AU205" s="157" t="str">
        <f t="shared" si="39"/>
        <v/>
      </c>
      <c r="AV205" s="157" t="str">
        <f t="shared" si="40"/>
        <v/>
      </c>
      <c r="AW205" s="157" t="str">
        <f t="shared" si="41"/>
        <v/>
      </c>
      <c r="AX205" s="158" t="str">
        <f t="shared" si="42"/>
        <v/>
      </c>
    </row>
    <row r="206" spans="2:50" hidden="1" x14ac:dyDescent="0.3">
      <c r="B206" s="325">
        <f t="shared" si="43"/>
        <v>198</v>
      </c>
      <c r="C206" s="252"/>
      <c r="D206" s="247"/>
      <c r="E206" s="248"/>
      <c r="F206" s="252"/>
      <c r="G206" s="326"/>
      <c r="H206" s="336">
        <v>1</v>
      </c>
      <c r="I206" s="289" t="str">
        <f t="shared" si="35"/>
        <v/>
      </c>
      <c r="J206" s="338"/>
      <c r="K206" s="347"/>
      <c r="L206" s="347"/>
      <c r="M206" s="347"/>
      <c r="N206" s="347"/>
      <c r="O206" s="347"/>
      <c r="P206" s="347"/>
      <c r="Q206" s="347"/>
      <c r="R206" s="347"/>
      <c r="S206" s="347"/>
      <c r="T206" s="347"/>
      <c r="U206" s="347"/>
      <c r="V206" s="347"/>
      <c r="W206" s="347"/>
      <c r="X206" s="347"/>
      <c r="Y206" s="347"/>
      <c r="Z206" s="347"/>
      <c r="AA206" s="347"/>
      <c r="AB206" s="347"/>
      <c r="AC206" s="347"/>
      <c r="AD206" s="347"/>
      <c r="AE206" s="347"/>
      <c r="AF206" s="347"/>
      <c r="AG206" s="347"/>
      <c r="AH206" s="347"/>
      <c r="AI206" s="347"/>
      <c r="AJ206" s="347"/>
      <c r="AK206" s="347"/>
      <c r="AL206" s="347"/>
      <c r="AM206" s="347"/>
      <c r="AN206" s="347"/>
      <c r="AO206" s="347"/>
      <c r="AP206" s="347"/>
      <c r="AQ206" s="348"/>
      <c r="AR206" s="156" t="str">
        <f t="shared" si="36"/>
        <v/>
      </c>
      <c r="AS206" s="157" t="str">
        <f t="shared" si="37"/>
        <v/>
      </c>
      <c r="AT206" s="157" t="str">
        <f t="shared" si="38"/>
        <v/>
      </c>
      <c r="AU206" s="157" t="str">
        <f t="shared" si="39"/>
        <v/>
      </c>
      <c r="AV206" s="157" t="str">
        <f t="shared" si="40"/>
        <v/>
      </c>
      <c r="AW206" s="157" t="str">
        <f t="shared" si="41"/>
        <v/>
      </c>
      <c r="AX206" s="158" t="str">
        <f t="shared" si="42"/>
        <v/>
      </c>
    </row>
    <row r="207" spans="2:50" hidden="1" x14ac:dyDescent="0.3">
      <c r="B207" s="325">
        <f t="shared" si="43"/>
        <v>199</v>
      </c>
      <c r="C207" s="252"/>
      <c r="D207" s="247"/>
      <c r="E207" s="248"/>
      <c r="F207" s="252"/>
      <c r="G207" s="326"/>
      <c r="H207" s="336">
        <v>1</v>
      </c>
      <c r="I207" s="289" t="str">
        <f t="shared" si="35"/>
        <v/>
      </c>
      <c r="J207" s="338"/>
      <c r="K207" s="347"/>
      <c r="L207" s="347"/>
      <c r="M207" s="347"/>
      <c r="N207" s="347"/>
      <c r="O207" s="347"/>
      <c r="P207" s="347"/>
      <c r="Q207" s="347"/>
      <c r="R207" s="347"/>
      <c r="S207" s="347"/>
      <c r="T207" s="347"/>
      <c r="U207" s="347"/>
      <c r="V207" s="347"/>
      <c r="W207" s="347"/>
      <c r="X207" s="347"/>
      <c r="Y207" s="347"/>
      <c r="Z207" s="347"/>
      <c r="AA207" s="347"/>
      <c r="AB207" s="347"/>
      <c r="AC207" s="347"/>
      <c r="AD207" s="347"/>
      <c r="AE207" s="347"/>
      <c r="AF207" s="347"/>
      <c r="AG207" s="347"/>
      <c r="AH207" s="347"/>
      <c r="AI207" s="347"/>
      <c r="AJ207" s="347"/>
      <c r="AK207" s="347"/>
      <c r="AL207" s="347"/>
      <c r="AM207" s="347"/>
      <c r="AN207" s="347"/>
      <c r="AO207" s="347"/>
      <c r="AP207" s="347"/>
      <c r="AQ207" s="348"/>
      <c r="AR207" s="156" t="str">
        <f t="shared" si="36"/>
        <v/>
      </c>
      <c r="AS207" s="157" t="str">
        <f t="shared" si="37"/>
        <v/>
      </c>
      <c r="AT207" s="157" t="str">
        <f t="shared" si="38"/>
        <v/>
      </c>
      <c r="AU207" s="157" t="str">
        <f t="shared" si="39"/>
        <v/>
      </c>
      <c r="AV207" s="157" t="str">
        <f t="shared" si="40"/>
        <v/>
      </c>
      <c r="AW207" s="157" t="str">
        <f t="shared" si="41"/>
        <v/>
      </c>
      <c r="AX207" s="158" t="str">
        <f t="shared" si="42"/>
        <v/>
      </c>
    </row>
    <row r="208" spans="2:50" hidden="1" x14ac:dyDescent="0.3">
      <c r="B208" s="325">
        <f t="shared" si="43"/>
        <v>200</v>
      </c>
      <c r="C208" s="252"/>
      <c r="D208" s="247"/>
      <c r="E208" s="248"/>
      <c r="F208" s="252"/>
      <c r="G208" s="326"/>
      <c r="H208" s="336">
        <v>1</v>
      </c>
      <c r="I208" s="289" t="str">
        <f t="shared" si="35"/>
        <v/>
      </c>
      <c r="J208" s="338"/>
      <c r="K208" s="347"/>
      <c r="L208" s="347"/>
      <c r="M208" s="347"/>
      <c r="N208" s="347"/>
      <c r="O208" s="347"/>
      <c r="P208" s="347"/>
      <c r="Q208" s="347"/>
      <c r="R208" s="347"/>
      <c r="S208" s="347"/>
      <c r="T208" s="347"/>
      <c r="U208" s="347"/>
      <c r="V208" s="347"/>
      <c r="W208" s="347"/>
      <c r="X208" s="347"/>
      <c r="Y208" s="347"/>
      <c r="Z208" s="347"/>
      <c r="AA208" s="347"/>
      <c r="AB208" s="347"/>
      <c r="AC208" s="347"/>
      <c r="AD208" s="347"/>
      <c r="AE208" s="347"/>
      <c r="AF208" s="347"/>
      <c r="AG208" s="347"/>
      <c r="AH208" s="347"/>
      <c r="AI208" s="347"/>
      <c r="AJ208" s="347"/>
      <c r="AK208" s="347"/>
      <c r="AL208" s="347"/>
      <c r="AM208" s="347"/>
      <c r="AN208" s="347"/>
      <c r="AO208" s="347"/>
      <c r="AP208" s="347"/>
      <c r="AQ208" s="348"/>
      <c r="AR208" s="156" t="str">
        <f t="shared" si="36"/>
        <v/>
      </c>
      <c r="AS208" s="157" t="str">
        <f t="shared" si="37"/>
        <v/>
      </c>
      <c r="AT208" s="157" t="str">
        <f t="shared" si="38"/>
        <v/>
      </c>
      <c r="AU208" s="157" t="str">
        <f t="shared" si="39"/>
        <v/>
      </c>
      <c r="AV208" s="157" t="str">
        <f t="shared" si="40"/>
        <v/>
      </c>
      <c r="AW208" s="157" t="str">
        <f t="shared" si="41"/>
        <v/>
      </c>
      <c r="AX208" s="158" t="str">
        <f t="shared" si="42"/>
        <v/>
      </c>
    </row>
    <row r="209" spans="2:50" hidden="1" x14ac:dyDescent="0.3">
      <c r="B209" s="325">
        <f t="shared" si="43"/>
        <v>201</v>
      </c>
      <c r="C209" s="252"/>
      <c r="D209" s="247"/>
      <c r="E209" s="248"/>
      <c r="F209" s="252"/>
      <c r="G209" s="326"/>
      <c r="H209" s="336">
        <v>1</v>
      </c>
      <c r="I209" s="289" t="str">
        <f t="shared" si="35"/>
        <v/>
      </c>
      <c r="J209" s="338"/>
      <c r="K209" s="347"/>
      <c r="L209" s="347"/>
      <c r="M209" s="347"/>
      <c r="N209" s="347"/>
      <c r="O209" s="347"/>
      <c r="P209" s="347"/>
      <c r="Q209" s="347"/>
      <c r="R209" s="347"/>
      <c r="S209" s="347"/>
      <c r="T209" s="347"/>
      <c r="U209" s="347"/>
      <c r="V209" s="347"/>
      <c r="W209" s="347"/>
      <c r="X209" s="347"/>
      <c r="Y209" s="347"/>
      <c r="Z209" s="347"/>
      <c r="AA209" s="347"/>
      <c r="AB209" s="347"/>
      <c r="AC209" s="347"/>
      <c r="AD209" s="347"/>
      <c r="AE209" s="347"/>
      <c r="AF209" s="347"/>
      <c r="AG209" s="347"/>
      <c r="AH209" s="347"/>
      <c r="AI209" s="347"/>
      <c r="AJ209" s="347"/>
      <c r="AK209" s="347"/>
      <c r="AL209" s="347"/>
      <c r="AM209" s="347"/>
      <c r="AN209" s="347"/>
      <c r="AO209" s="347"/>
      <c r="AP209" s="347"/>
      <c r="AQ209" s="348"/>
      <c r="AR209" s="156" t="str">
        <f t="shared" si="36"/>
        <v/>
      </c>
      <c r="AS209" s="157" t="str">
        <f t="shared" si="37"/>
        <v/>
      </c>
      <c r="AT209" s="157" t="str">
        <f t="shared" si="38"/>
        <v/>
      </c>
      <c r="AU209" s="157" t="str">
        <f t="shared" si="39"/>
        <v/>
      </c>
      <c r="AV209" s="157" t="str">
        <f t="shared" si="40"/>
        <v/>
      </c>
      <c r="AW209" s="157" t="str">
        <f t="shared" si="41"/>
        <v/>
      </c>
      <c r="AX209" s="158" t="str">
        <f t="shared" si="42"/>
        <v/>
      </c>
    </row>
    <row r="210" spans="2:50" hidden="1" x14ac:dyDescent="0.3">
      <c r="B210" s="325">
        <f t="shared" si="43"/>
        <v>202</v>
      </c>
      <c r="C210" s="252"/>
      <c r="D210" s="247"/>
      <c r="E210" s="248"/>
      <c r="F210" s="252"/>
      <c r="G210" s="326"/>
      <c r="H210" s="336">
        <v>1</v>
      </c>
      <c r="I210" s="289" t="str">
        <f t="shared" si="35"/>
        <v/>
      </c>
      <c r="J210" s="338"/>
      <c r="K210" s="347"/>
      <c r="L210" s="347"/>
      <c r="M210" s="347"/>
      <c r="N210" s="347"/>
      <c r="O210" s="347"/>
      <c r="P210" s="347"/>
      <c r="Q210" s="347"/>
      <c r="R210" s="347"/>
      <c r="S210" s="347"/>
      <c r="T210" s="347"/>
      <c r="U210" s="347"/>
      <c r="V210" s="347"/>
      <c r="W210" s="347"/>
      <c r="X210" s="347"/>
      <c r="Y210" s="347"/>
      <c r="Z210" s="347"/>
      <c r="AA210" s="347"/>
      <c r="AB210" s="347"/>
      <c r="AC210" s="347"/>
      <c r="AD210" s="347"/>
      <c r="AE210" s="347"/>
      <c r="AF210" s="347"/>
      <c r="AG210" s="347"/>
      <c r="AH210" s="347"/>
      <c r="AI210" s="347"/>
      <c r="AJ210" s="347"/>
      <c r="AK210" s="347"/>
      <c r="AL210" s="347"/>
      <c r="AM210" s="347"/>
      <c r="AN210" s="347"/>
      <c r="AO210" s="347"/>
      <c r="AP210" s="347"/>
      <c r="AQ210" s="348"/>
      <c r="AR210" s="156" t="str">
        <f t="shared" si="36"/>
        <v/>
      </c>
      <c r="AS210" s="157" t="str">
        <f t="shared" si="37"/>
        <v/>
      </c>
      <c r="AT210" s="157" t="str">
        <f t="shared" si="38"/>
        <v/>
      </c>
      <c r="AU210" s="157" t="str">
        <f t="shared" si="39"/>
        <v/>
      </c>
      <c r="AV210" s="157" t="str">
        <f t="shared" si="40"/>
        <v/>
      </c>
      <c r="AW210" s="157" t="str">
        <f t="shared" si="41"/>
        <v/>
      </c>
      <c r="AX210" s="158" t="str">
        <f t="shared" si="42"/>
        <v/>
      </c>
    </row>
    <row r="211" spans="2:50" hidden="1" x14ac:dyDescent="0.3">
      <c r="B211" s="325">
        <f t="shared" si="43"/>
        <v>203</v>
      </c>
      <c r="C211" s="252"/>
      <c r="D211" s="247"/>
      <c r="E211" s="248"/>
      <c r="F211" s="252"/>
      <c r="G211" s="326"/>
      <c r="H211" s="336">
        <v>1</v>
      </c>
      <c r="I211" s="289" t="str">
        <f t="shared" si="35"/>
        <v/>
      </c>
      <c r="J211" s="338"/>
      <c r="K211" s="347"/>
      <c r="L211" s="347"/>
      <c r="M211" s="347"/>
      <c r="N211" s="347"/>
      <c r="O211" s="347"/>
      <c r="P211" s="347"/>
      <c r="Q211" s="347"/>
      <c r="R211" s="347"/>
      <c r="S211" s="347"/>
      <c r="T211" s="347"/>
      <c r="U211" s="347"/>
      <c r="V211" s="347"/>
      <c r="W211" s="347"/>
      <c r="X211" s="347"/>
      <c r="Y211" s="347"/>
      <c r="Z211" s="347"/>
      <c r="AA211" s="347"/>
      <c r="AB211" s="347"/>
      <c r="AC211" s="347"/>
      <c r="AD211" s="347"/>
      <c r="AE211" s="347"/>
      <c r="AF211" s="347"/>
      <c r="AG211" s="347"/>
      <c r="AH211" s="347"/>
      <c r="AI211" s="347"/>
      <c r="AJ211" s="347"/>
      <c r="AK211" s="347"/>
      <c r="AL211" s="347"/>
      <c r="AM211" s="347"/>
      <c r="AN211" s="347"/>
      <c r="AO211" s="347"/>
      <c r="AP211" s="347"/>
      <c r="AQ211" s="348"/>
      <c r="AR211" s="156" t="str">
        <f t="shared" si="36"/>
        <v/>
      </c>
      <c r="AS211" s="157" t="str">
        <f t="shared" si="37"/>
        <v/>
      </c>
      <c r="AT211" s="157" t="str">
        <f t="shared" si="38"/>
        <v/>
      </c>
      <c r="AU211" s="157" t="str">
        <f t="shared" si="39"/>
        <v/>
      </c>
      <c r="AV211" s="157" t="str">
        <f t="shared" si="40"/>
        <v/>
      </c>
      <c r="AW211" s="157" t="str">
        <f t="shared" si="41"/>
        <v/>
      </c>
      <c r="AX211" s="158" t="str">
        <f t="shared" si="42"/>
        <v/>
      </c>
    </row>
    <row r="212" spans="2:50" hidden="1" x14ac:dyDescent="0.3">
      <c r="B212" s="325">
        <f t="shared" si="43"/>
        <v>204</v>
      </c>
      <c r="C212" s="252"/>
      <c r="D212" s="247"/>
      <c r="E212" s="248"/>
      <c r="F212" s="252"/>
      <c r="G212" s="326"/>
      <c r="H212" s="336">
        <v>1</v>
      </c>
      <c r="I212" s="289" t="str">
        <f t="shared" si="35"/>
        <v/>
      </c>
      <c r="J212" s="338"/>
      <c r="K212" s="347"/>
      <c r="L212" s="347"/>
      <c r="M212" s="347"/>
      <c r="N212" s="347"/>
      <c r="O212" s="347"/>
      <c r="P212" s="347"/>
      <c r="Q212" s="347"/>
      <c r="R212" s="347"/>
      <c r="S212" s="347"/>
      <c r="T212" s="347"/>
      <c r="U212" s="347"/>
      <c r="V212" s="347"/>
      <c r="W212" s="347"/>
      <c r="X212" s="347"/>
      <c r="Y212" s="347"/>
      <c r="Z212" s="347"/>
      <c r="AA212" s="347"/>
      <c r="AB212" s="347"/>
      <c r="AC212" s="347"/>
      <c r="AD212" s="347"/>
      <c r="AE212" s="347"/>
      <c r="AF212" s="347"/>
      <c r="AG212" s="347"/>
      <c r="AH212" s="347"/>
      <c r="AI212" s="347"/>
      <c r="AJ212" s="347"/>
      <c r="AK212" s="347"/>
      <c r="AL212" s="347"/>
      <c r="AM212" s="347"/>
      <c r="AN212" s="347"/>
      <c r="AO212" s="347"/>
      <c r="AP212" s="347"/>
      <c r="AQ212" s="348"/>
      <c r="AR212" s="156" t="str">
        <f t="shared" si="36"/>
        <v/>
      </c>
      <c r="AS212" s="157" t="str">
        <f t="shared" si="37"/>
        <v/>
      </c>
      <c r="AT212" s="157" t="str">
        <f t="shared" si="38"/>
        <v/>
      </c>
      <c r="AU212" s="157" t="str">
        <f t="shared" si="39"/>
        <v/>
      </c>
      <c r="AV212" s="157" t="str">
        <f t="shared" si="40"/>
        <v/>
      </c>
      <c r="AW212" s="157" t="str">
        <f t="shared" si="41"/>
        <v/>
      </c>
      <c r="AX212" s="158" t="str">
        <f t="shared" si="42"/>
        <v/>
      </c>
    </row>
    <row r="213" spans="2:50" hidden="1" x14ac:dyDescent="0.3">
      <c r="B213" s="325">
        <f t="shared" si="43"/>
        <v>205</v>
      </c>
      <c r="C213" s="252"/>
      <c r="D213" s="247"/>
      <c r="E213" s="248"/>
      <c r="F213" s="252"/>
      <c r="G213" s="326"/>
      <c r="H213" s="336">
        <v>1</v>
      </c>
      <c r="I213" s="289" t="str">
        <f t="shared" si="35"/>
        <v/>
      </c>
      <c r="J213" s="338"/>
      <c r="K213" s="347"/>
      <c r="L213" s="347"/>
      <c r="M213" s="347"/>
      <c r="N213" s="347"/>
      <c r="O213" s="347"/>
      <c r="P213" s="347"/>
      <c r="Q213" s="347"/>
      <c r="R213" s="347"/>
      <c r="S213" s="347"/>
      <c r="T213" s="347"/>
      <c r="U213" s="347"/>
      <c r="V213" s="347"/>
      <c r="W213" s="347"/>
      <c r="X213" s="347"/>
      <c r="Y213" s="347"/>
      <c r="Z213" s="347"/>
      <c r="AA213" s="347"/>
      <c r="AB213" s="347"/>
      <c r="AC213" s="347"/>
      <c r="AD213" s="347"/>
      <c r="AE213" s="347"/>
      <c r="AF213" s="347"/>
      <c r="AG213" s="347"/>
      <c r="AH213" s="347"/>
      <c r="AI213" s="347"/>
      <c r="AJ213" s="347"/>
      <c r="AK213" s="347"/>
      <c r="AL213" s="347"/>
      <c r="AM213" s="347"/>
      <c r="AN213" s="347"/>
      <c r="AO213" s="347"/>
      <c r="AP213" s="347"/>
      <c r="AQ213" s="348"/>
      <c r="AR213" s="156" t="str">
        <f t="shared" si="36"/>
        <v/>
      </c>
      <c r="AS213" s="157" t="str">
        <f t="shared" si="37"/>
        <v/>
      </c>
      <c r="AT213" s="157" t="str">
        <f t="shared" si="38"/>
        <v/>
      </c>
      <c r="AU213" s="157" t="str">
        <f t="shared" si="39"/>
        <v/>
      </c>
      <c r="AV213" s="157" t="str">
        <f t="shared" si="40"/>
        <v/>
      </c>
      <c r="AW213" s="157" t="str">
        <f t="shared" si="41"/>
        <v/>
      </c>
      <c r="AX213" s="158" t="str">
        <f t="shared" si="42"/>
        <v/>
      </c>
    </row>
    <row r="214" spans="2:50" hidden="1" x14ac:dyDescent="0.3">
      <c r="B214" s="325">
        <f t="shared" si="43"/>
        <v>206</v>
      </c>
      <c r="C214" s="252"/>
      <c r="D214" s="247"/>
      <c r="E214" s="248"/>
      <c r="F214" s="252"/>
      <c r="G214" s="326"/>
      <c r="H214" s="336">
        <v>1</v>
      </c>
      <c r="I214" s="289" t="str">
        <f t="shared" si="35"/>
        <v/>
      </c>
      <c r="J214" s="338"/>
      <c r="K214" s="347"/>
      <c r="L214" s="347"/>
      <c r="M214" s="347"/>
      <c r="N214" s="347"/>
      <c r="O214" s="347"/>
      <c r="P214" s="347"/>
      <c r="Q214" s="347"/>
      <c r="R214" s="347"/>
      <c r="S214" s="347"/>
      <c r="T214" s="347"/>
      <c r="U214" s="347"/>
      <c r="V214" s="347"/>
      <c r="W214" s="347"/>
      <c r="X214" s="347"/>
      <c r="Y214" s="347"/>
      <c r="Z214" s="347"/>
      <c r="AA214" s="347"/>
      <c r="AB214" s="347"/>
      <c r="AC214" s="347"/>
      <c r="AD214" s="347"/>
      <c r="AE214" s="347"/>
      <c r="AF214" s="347"/>
      <c r="AG214" s="347"/>
      <c r="AH214" s="347"/>
      <c r="AI214" s="347"/>
      <c r="AJ214" s="347"/>
      <c r="AK214" s="347"/>
      <c r="AL214" s="347"/>
      <c r="AM214" s="347"/>
      <c r="AN214" s="347"/>
      <c r="AO214" s="347"/>
      <c r="AP214" s="347"/>
      <c r="AQ214" s="348"/>
      <c r="AR214" s="156" t="str">
        <f t="shared" si="36"/>
        <v/>
      </c>
      <c r="AS214" s="157" t="str">
        <f t="shared" si="37"/>
        <v/>
      </c>
      <c r="AT214" s="157" t="str">
        <f t="shared" si="38"/>
        <v/>
      </c>
      <c r="AU214" s="157" t="str">
        <f t="shared" si="39"/>
        <v/>
      </c>
      <c r="AV214" s="157" t="str">
        <f t="shared" si="40"/>
        <v/>
      </c>
      <c r="AW214" s="157" t="str">
        <f t="shared" si="41"/>
        <v/>
      </c>
      <c r="AX214" s="158" t="str">
        <f t="shared" si="42"/>
        <v/>
      </c>
    </row>
    <row r="215" spans="2:50" hidden="1" x14ac:dyDescent="0.3">
      <c r="B215" s="325">
        <f t="shared" si="43"/>
        <v>207</v>
      </c>
      <c r="C215" s="252"/>
      <c r="D215" s="247"/>
      <c r="E215" s="248"/>
      <c r="F215" s="252"/>
      <c r="G215" s="326"/>
      <c r="H215" s="336">
        <v>1</v>
      </c>
      <c r="I215" s="289" t="str">
        <f t="shared" si="35"/>
        <v/>
      </c>
      <c r="J215" s="338"/>
      <c r="K215" s="347"/>
      <c r="L215" s="347"/>
      <c r="M215" s="347"/>
      <c r="N215" s="347"/>
      <c r="O215" s="347"/>
      <c r="P215" s="347"/>
      <c r="Q215" s="347"/>
      <c r="R215" s="347"/>
      <c r="S215" s="347"/>
      <c r="T215" s="347"/>
      <c r="U215" s="347"/>
      <c r="V215" s="347"/>
      <c r="W215" s="347"/>
      <c r="X215" s="347"/>
      <c r="Y215" s="347"/>
      <c r="Z215" s="347"/>
      <c r="AA215" s="347"/>
      <c r="AB215" s="347"/>
      <c r="AC215" s="347"/>
      <c r="AD215" s="347"/>
      <c r="AE215" s="347"/>
      <c r="AF215" s="347"/>
      <c r="AG215" s="347"/>
      <c r="AH215" s="347"/>
      <c r="AI215" s="347"/>
      <c r="AJ215" s="347"/>
      <c r="AK215" s="347"/>
      <c r="AL215" s="347"/>
      <c r="AM215" s="347"/>
      <c r="AN215" s="347"/>
      <c r="AO215" s="347"/>
      <c r="AP215" s="347"/>
      <c r="AQ215" s="348"/>
      <c r="AR215" s="156" t="str">
        <f t="shared" si="36"/>
        <v/>
      </c>
      <c r="AS215" s="157" t="str">
        <f t="shared" si="37"/>
        <v/>
      </c>
      <c r="AT215" s="157" t="str">
        <f t="shared" si="38"/>
        <v/>
      </c>
      <c r="AU215" s="157" t="str">
        <f t="shared" si="39"/>
        <v/>
      </c>
      <c r="AV215" s="157" t="str">
        <f t="shared" si="40"/>
        <v/>
      </c>
      <c r="AW215" s="157" t="str">
        <f t="shared" si="41"/>
        <v/>
      </c>
      <c r="AX215" s="158" t="str">
        <f t="shared" si="42"/>
        <v/>
      </c>
    </row>
    <row r="216" spans="2:50" hidden="1" x14ac:dyDescent="0.3">
      <c r="B216" s="325">
        <f t="shared" si="43"/>
        <v>208</v>
      </c>
      <c r="C216" s="252"/>
      <c r="D216" s="247"/>
      <c r="E216" s="248"/>
      <c r="F216" s="252"/>
      <c r="G216" s="326"/>
      <c r="H216" s="336">
        <v>1</v>
      </c>
      <c r="I216" s="289" t="str">
        <f t="shared" si="35"/>
        <v/>
      </c>
      <c r="J216" s="338"/>
      <c r="K216" s="347"/>
      <c r="L216" s="347"/>
      <c r="M216" s="347"/>
      <c r="N216" s="347"/>
      <c r="O216" s="347"/>
      <c r="P216" s="347"/>
      <c r="Q216" s="347"/>
      <c r="R216" s="347"/>
      <c r="S216" s="347"/>
      <c r="T216" s="347"/>
      <c r="U216" s="347"/>
      <c r="V216" s="347"/>
      <c r="W216" s="347"/>
      <c r="X216" s="347"/>
      <c r="Y216" s="347"/>
      <c r="Z216" s="347"/>
      <c r="AA216" s="347"/>
      <c r="AB216" s="347"/>
      <c r="AC216" s="347"/>
      <c r="AD216" s="347"/>
      <c r="AE216" s="347"/>
      <c r="AF216" s="347"/>
      <c r="AG216" s="347"/>
      <c r="AH216" s="347"/>
      <c r="AI216" s="347"/>
      <c r="AJ216" s="347"/>
      <c r="AK216" s="347"/>
      <c r="AL216" s="347"/>
      <c r="AM216" s="347"/>
      <c r="AN216" s="347"/>
      <c r="AO216" s="347"/>
      <c r="AP216" s="347"/>
      <c r="AQ216" s="348"/>
      <c r="AR216" s="156" t="str">
        <f t="shared" si="36"/>
        <v/>
      </c>
      <c r="AS216" s="157" t="str">
        <f t="shared" si="37"/>
        <v/>
      </c>
      <c r="AT216" s="157" t="str">
        <f t="shared" si="38"/>
        <v/>
      </c>
      <c r="AU216" s="157" t="str">
        <f t="shared" si="39"/>
        <v/>
      </c>
      <c r="AV216" s="157" t="str">
        <f t="shared" si="40"/>
        <v/>
      </c>
      <c r="AW216" s="157" t="str">
        <f t="shared" si="41"/>
        <v/>
      </c>
      <c r="AX216" s="158" t="str">
        <f t="shared" si="42"/>
        <v/>
      </c>
    </row>
    <row r="217" spans="2:50" hidden="1" x14ac:dyDescent="0.3">
      <c r="B217" s="325">
        <f t="shared" si="43"/>
        <v>209</v>
      </c>
      <c r="C217" s="252"/>
      <c r="D217" s="247"/>
      <c r="E217" s="248"/>
      <c r="F217" s="252"/>
      <c r="G217" s="326"/>
      <c r="H217" s="336">
        <v>1</v>
      </c>
      <c r="I217" s="289" t="str">
        <f t="shared" si="35"/>
        <v/>
      </c>
      <c r="J217" s="338"/>
      <c r="K217" s="347"/>
      <c r="L217" s="347"/>
      <c r="M217" s="347"/>
      <c r="N217" s="347"/>
      <c r="O217" s="347"/>
      <c r="P217" s="347"/>
      <c r="Q217" s="347"/>
      <c r="R217" s="347"/>
      <c r="S217" s="347"/>
      <c r="T217" s="347"/>
      <c r="U217" s="347"/>
      <c r="V217" s="347"/>
      <c r="W217" s="347"/>
      <c r="X217" s="347"/>
      <c r="Y217" s="347"/>
      <c r="Z217" s="347"/>
      <c r="AA217" s="347"/>
      <c r="AB217" s="347"/>
      <c r="AC217" s="347"/>
      <c r="AD217" s="347"/>
      <c r="AE217" s="347"/>
      <c r="AF217" s="347"/>
      <c r="AG217" s="347"/>
      <c r="AH217" s="347"/>
      <c r="AI217" s="347"/>
      <c r="AJ217" s="347"/>
      <c r="AK217" s="347"/>
      <c r="AL217" s="347"/>
      <c r="AM217" s="347"/>
      <c r="AN217" s="347"/>
      <c r="AO217" s="347"/>
      <c r="AP217" s="347"/>
      <c r="AQ217" s="348"/>
      <c r="AR217" s="156" t="str">
        <f t="shared" si="36"/>
        <v/>
      </c>
      <c r="AS217" s="157" t="str">
        <f t="shared" si="37"/>
        <v/>
      </c>
      <c r="AT217" s="157" t="str">
        <f t="shared" si="38"/>
        <v/>
      </c>
      <c r="AU217" s="157" t="str">
        <f t="shared" si="39"/>
        <v/>
      </c>
      <c r="AV217" s="157" t="str">
        <f t="shared" si="40"/>
        <v/>
      </c>
      <c r="AW217" s="157" t="str">
        <f t="shared" si="41"/>
        <v/>
      </c>
      <c r="AX217" s="158" t="str">
        <f t="shared" si="42"/>
        <v/>
      </c>
    </row>
    <row r="218" spans="2:50" hidden="1" x14ac:dyDescent="0.3">
      <c r="B218" s="325">
        <f t="shared" si="43"/>
        <v>210</v>
      </c>
      <c r="C218" s="252"/>
      <c r="D218" s="247"/>
      <c r="E218" s="248"/>
      <c r="F218" s="252"/>
      <c r="G218" s="326"/>
      <c r="H218" s="336">
        <v>1</v>
      </c>
      <c r="I218" s="289" t="str">
        <f t="shared" si="35"/>
        <v/>
      </c>
      <c r="J218" s="338"/>
      <c r="K218" s="347"/>
      <c r="L218" s="347"/>
      <c r="M218" s="347"/>
      <c r="N218" s="347"/>
      <c r="O218" s="347"/>
      <c r="P218" s="347"/>
      <c r="Q218" s="347"/>
      <c r="R218" s="347"/>
      <c r="S218" s="347"/>
      <c r="T218" s="347"/>
      <c r="U218" s="347"/>
      <c r="V218" s="347"/>
      <c r="W218" s="347"/>
      <c r="X218" s="347"/>
      <c r="Y218" s="347"/>
      <c r="Z218" s="347"/>
      <c r="AA218" s="347"/>
      <c r="AB218" s="347"/>
      <c r="AC218" s="347"/>
      <c r="AD218" s="347"/>
      <c r="AE218" s="347"/>
      <c r="AF218" s="347"/>
      <c r="AG218" s="347"/>
      <c r="AH218" s="347"/>
      <c r="AI218" s="347"/>
      <c r="AJ218" s="347"/>
      <c r="AK218" s="347"/>
      <c r="AL218" s="347"/>
      <c r="AM218" s="347"/>
      <c r="AN218" s="347"/>
      <c r="AO218" s="347"/>
      <c r="AP218" s="347"/>
      <c r="AQ218" s="348"/>
      <c r="AR218" s="156" t="str">
        <f t="shared" si="36"/>
        <v/>
      </c>
      <c r="AS218" s="157" t="str">
        <f t="shared" si="37"/>
        <v/>
      </c>
      <c r="AT218" s="157" t="str">
        <f t="shared" si="38"/>
        <v/>
      </c>
      <c r="AU218" s="157" t="str">
        <f t="shared" si="39"/>
        <v/>
      </c>
      <c r="AV218" s="157" t="str">
        <f t="shared" si="40"/>
        <v/>
      </c>
      <c r="AW218" s="157" t="str">
        <f t="shared" si="41"/>
        <v/>
      </c>
      <c r="AX218" s="158" t="str">
        <f t="shared" si="42"/>
        <v/>
      </c>
    </row>
    <row r="219" spans="2:50" hidden="1" x14ac:dyDescent="0.3">
      <c r="B219" s="325">
        <f t="shared" si="43"/>
        <v>211</v>
      </c>
      <c r="C219" s="252"/>
      <c r="D219" s="247"/>
      <c r="E219" s="248"/>
      <c r="F219" s="252"/>
      <c r="G219" s="326"/>
      <c r="H219" s="336">
        <v>1</v>
      </c>
      <c r="I219" s="289" t="str">
        <f t="shared" si="35"/>
        <v/>
      </c>
      <c r="J219" s="338"/>
      <c r="K219" s="347"/>
      <c r="L219" s="347"/>
      <c r="M219" s="347"/>
      <c r="N219" s="347"/>
      <c r="O219" s="347"/>
      <c r="P219" s="347"/>
      <c r="Q219" s="347"/>
      <c r="R219" s="347"/>
      <c r="S219" s="347"/>
      <c r="T219" s="347"/>
      <c r="U219" s="347"/>
      <c r="V219" s="347"/>
      <c r="W219" s="347"/>
      <c r="X219" s="347"/>
      <c r="Y219" s="347"/>
      <c r="Z219" s="347"/>
      <c r="AA219" s="347"/>
      <c r="AB219" s="347"/>
      <c r="AC219" s="347"/>
      <c r="AD219" s="347"/>
      <c r="AE219" s="347"/>
      <c r="AF219" s="347"/>
      <c r="AG219" s="347"/>
      <c r="AH219" s="347"/>
      <c r="AI219" s="347"/>
      <c r="AJ219" s="347"/>
      <c r="AK219" s="347"/>
      <c r="AL219" s="347"/>
      <c r="AM219" s="347"/>
      <c r="AN219" s="347"/>
      <c r="AO219" s="347"/>
      <c r="AP219" s="347"/>
      <c r="AQ219" s="348"/>
      <c r="AR219" s="156" t="str">
        <f t="shared" si="36"/>
        <v/>
      </c>
      <c r="AS219" s="157" t="str">
        <f t="shared" si="37"/>
        <v/>
      </c>
      <c r="AT219" s="157" t="str">
        <f t="shared" si="38"/>
        <v/>
      </c>
      <c r="AU219" s="157" t="str">
        <f t="shared" si="39"/>
        <v/>
      </c>
      <c r="AV219" s="157" t="str">
        <f t="shared" si="40"/>
        <v/>
      </c>
      <c r="AW219" s="157" t="str">
        <f t="shared" si="41"/>
        <v/>
      </c>
      <c r="AX219" s="158" t="str">
        <f t="shared" si="42"/>
        <v/>
      </c>
    </row>
    <row r="220" spans="2:50" hidden="1" x14ac:dyDescent="0.3">
      <c r="B220" s="325">
        <f t="shared" si="43"/>
        <v>212</v>
      </c>
      <c r="C220" s="252"/>
      <c r="D220" s="247"/>
      <c r="E220" s="248"/>
      <c r="F220" s="252"/>
      <c r="G220" s="326"/>
      <c r="H220" s="336">
        <v>1</v>
      </c>
      <c r="I220" s="289" t="str">
        <f t="shared" si="35"/>
        <v/>
      </c>
      <c r="J220" s="338"/>
      <c r="K220" s="347"/>
      <c r="L220" s="347"/>
      <c r="M220" s="347"/>
      <c r="N220" s="347"/>
      <c r="O220" s="347"/>
      <c r="P220" s="347"/>
      <c r="Q220" s="347"/>
      <c r="R220" s="347"/>
      <c r="S220" s="347"/>
      <c r="T220" s="347"/>
      <c r="U220" s="347"/>
      <c r="V220" s="347"/>
      <c r="W220" s="347"/>
      <c r="X220" s="347"/>
      <c r="Y220" s="347"/>
      <c r="Z220" s="347"/>
      <c r="AA220" s="347"/>
      <c r="AB220" s="347"/>
      <c r="AC220" s="347"/>
      <c r="AD220" s="347"/>
      <c r="AE220" s="347"/>
      <c r="AF220" s="347"/>
      <c r="AG220" s="347"/>
      <c r="AH220" s="347"/>
      <c r="AI220" s="347"/>
      <c r="AJ220" s="347"/>
      <c r="AK220" s="347"/>
      <c r="AL220" s="347"/>
      <c r="AM220" s="347"/>
      <c r="AN220" s="347"/>
      <c r="AO220" s="347"/>
      <c r="AP220" s="347"/>
      <c r="AQ220" s="348"/>
      <c r="AR220" s="156" t="str">
        <f t="shared" si="36"/>
        <v/>
      </c>
      <c r="AS220" s="157" t="str">
        <f t="shared" si="37"/>
        <v/>
      </c>
      <c r="AT220" s="157" t="str">
        <f t="shared" si="38"/>
        <v/>
      </c>
      <c r="AU220" s="157" t="str">
        <f t="shared" si="39"/>
        <v/>
      </c>
      <c r="AV220" s="157" t="str">
        <f t="shared" si="40"/>
        <v/>
      </c>
      <c r="AW220" s="157" t="str">
        <f t="shared" si="41"/>
        <v/>
      </c>
      <c r="AX220" s="158" t="str">
        <f t="shared" si="42"/>
        <v/>
      </c>
    </row>
    <row r="221" spans="2:50" hidden="1" x14ac:dyDescent="0.3">
      <c r="B221" s="325">
        <f t="shared" si="43"/>
        <v>213</v>
      </c>
      <c r="C221" s="252"/>
      <c r="D221" s="247"/>
      <c r="E221" s="248"/>
      <c r="F221" s="252"/>
      <c r="G221" s="326"/>
      <c r="H221" s="336">
        <v>1</v>
      </c>
      <c r="I221" s="289" t="str">
        <f t="shared" si="35"/>
        <v/>
      </c>
      <c r="J221" s="338"/>
      <c r="K221" s="347"/>
      <c r="L221" s="347"/>
      <c r="M221" s="347"/>
      <c r="N221" s="347"/>
      <c r="O221" s="347"/>
      <c r="P221" s="347"/>
      <c r="Q221" s="347"/>
      <c r="R221" s="347"/>
      <c r="S221" s="347"/>
      <c r="T221" s="347"/>
      <c r="U221" s="347"/>
      <c r="V221" s="347"/>
      <c r="W221" s="347"/>
      <c r="X221" s="347"/>
      <c r="Y221" s="347"/>
      <c r="Z221" s="347"/>
      <c r="AA221" s="347"/>
      <c r="AB221" s="347"/>
      <c r="AC221" s="347"/>
      <c r="AD221" s="347"/>
      <c r="AE221" s="347"/>
      <c r="AF221" s="347"/>
      <c r="AG221" s="347"/>
      <c r="AH221" s="347"/>
      <c r="AI221" s="347"/>
      <c r="AJ221" s="347"/>
      <c r="AK221" s="347"/>
      <c r="AL221" s="347"/>
      <c r="AM221" s="347"/>
      <c r="AN221" s="347"/>
      <c r="AO221" s="347"/>
      <c r="AP221" s="347"/>
      <c r="AQ221" s="348"/>
      <c r="AR221" s="156" t="str">
        <f t="shared" si="36"/>
        <v/>
      </c>
      <c r="AS221" s="157" t="str">
        <f t="shared" si="37"/>
        <v/>
      </c>
      <c r="AT221" s="157" t="str">
        <f t="shared" si="38"/>
        <v/>
      </c>
      <c r="AU221" s="157" t="str">
        <f t="shared" si="39"/>
        <v/>
      </c>
      <c r="AV221" s="157" t="str">
        <f t="shared" si="40"/>
        <v/>
      </c>
      <c r="AW221" s="157" t="str">
        <f t="shared" si="41"/>
        <v/>
      </c>
      <c r="AX221" s="158" t="str">
        <f t="shared" si="42"/>
        <v/>
      </c>
    </row>
    <row r="222" spans="2:50" hidden="1" x14ac:dyDescent="0.3">
      <c r="B222" s="325">
        <f t="shared" si="43"/>
        <v>214</v>
      </c>
      <c r="C222" s="252"/>
      <c r="D222" s="247"/>
      <c r="E222" s="248"/>
      <c r="F222" s="252"/>
      <c r="G222" s="326"/>
      <c r="H222" s="336">
        <v>1</v>
      </c>
      <c r="I222" s="289" t="str">
        <f t="shared" si="35"/>
        <v/>
      </c>
      <c r="J222" s="338"/>
      <c r="K222" s="347"/>
      <c r="L222" s="347"/>
      <c r="M222" s="347"/>
      <c r="N222" s="347"/>
      <c r="O222" s="347"/>
      <c r="P222" s="347"/>
      <c r="Q222" s="347"/>
      <c r="R222" s="347"/>
      <c r="S222" s="347"/>
      <c r="T222" s="347"/>
      <c r="U222" s="347"/>
      <c r="V222" s="347"/>
      <c r="W222" s="347"/>
      <c r="X222" s="347"/>
      <c r="Y222" s="347"/>
      <c r="Z222" s="347"/>
      <c r="AA222" s="347"/>
      <c r="AB222" s="347"/>
      <c r="AC222" s="347"/>
      <c r="AD222" s="347"/>
      <c r="AE222" s="347"/>
      <c r="AF222" s="347"/>
      <c r="AG222" s="347"/>
      <c r="AH222" s="347"/>
      <c r="AI222" s="347"/>
      <c r="AJ222" s="347"/>
      <c r="AK222" s="347"/>
      <c r="AL222" s="347"/>
      <c r="AM222" s="347"/>
      <c r="AN222" s="347"/>
      <c r="AO222" s="347"/>
      <c r="AP222" s="347"/>
      <c r="AQ222" s="348"/>
      <c r="AR222" s="156" t="str">
        <f t="shared" si="36"/>
        <v/>
      </c>
      <c r="AS222" s="157" t="str">
        <f t="shared" si="37"/>
        <v/>
      </c>
      <c r="AT222" s="157" t="str">
        <f t="shared" si="38"/>
        <v/>
      </c>
      <c r="AU222" s="157" t="str">
        <f t="shared" si="39"/>
        <v/>
      </c>
      <c r="AV222" s="157" t="str">
        <f t="shared" si="40"/>
        <v/>
      </c>
      <c r="AW222" s="157" t="str">
        <f t="shared" si="41"/>
        <v/>
      </c>
      <c r="AX222" s="158" t="str">
        <f t="shared" si="42"/>
        <v/>
      </c>
    </row>
    <row r="223" spans="2:50" hidden="1" x14ac:dyDescent="0.3">
      <c r="B223" s="325">
        <f t="shared" si="43"/>
        <v>215</v>
      </c>
      <c r="C223" s="252"/>
      <c r="D223" s="247"/>
      <c r="E223" s="248"/>
      <c r="F223" s="252"/>
      <c r="G223" s="326"/>
      <c r="H223" s="336">
        <v>1</v>
      </c>
      <c r="I223" s="289" t="str">
        <f t="shared" si="35"/>
        <v/>
      </c>
      <c r="J223" s="338"/>
      <c r="K223" s="347"/>
      <c r="L223" s="347"/>
      <c r="M223" s="347"/>
      <c r="N223" s="347"/>
      <c r="O223" s="347"/>
      <c r="P223" s="347"/>
      <c r="Q223" s="347"/>
      <c r="R223" s="347"/>
      <c r="S223" s="347"/>
      <c r="T223" s="347"/>
      <c r="U223" s="347"/>
      <c r="V223" s="347"/>
      <c r="W223" s="347"/>
      <c r="X223" s="347"/>
      <c r="Y223" s="347"/>
      <c r="Z223" s="347"/>
      <c r="AA223" s="347"/>
      <c r="AB223" s="347"/>
      <c r="AC223" s="347"/>
      <c r="AD223" s="347"/>
      <c r="AE223" s="347"/>
      <c r="AF223" s="347"/>
      <c r="AG223" s="347"/>
      <c r="AH223" s="347"/>
      <c r="AI223" s="347"/>
      <c r="AJ223" s="347"/>
      <c r="AK223" s="347"/>
      <c r="AL223" s="347"/>
      <c r="AM223" s="347"/>
      <c r="AN223" s="347"/>
      <c r="AO223" s="347"/>
      <c r="AP223" s="347"/>
      <c r="AQ223" s="348"/>
      <c r="AR223" s="156" t="str">
        <f t="shared" si="36"/>
        <v/>
      </c>
      <c r="AS223" s="157" t="str">
        <f t="shared" si="37"/>
        <v/>
      </c>
      <c r="AT223" s="157" t="str">
        <f t="shared" si="38"/>
        <v/>
      </c>
      <c r="AU223" s="157" t="str">
        <f t="shared" si="39"/>
        <v/>
      </c>
      <c r="AV223" s="157" t="str">
        <f t="shared" si="40"/>
        <v/>
      </c>
      <c r="AW223" s="157" t="str">
        <f t="shared" si="41"/>
        <v/>
      </c>
      <c r="AX223" s="158" t="str">
        <f t="shared" si="42"/>
        <v/>
      </c>
    </row>
    <row r="224" spans="2:50" hidden="1" x14ac:dyDescent="0.3">
      <c r="B224" s="325">
        <f t="shared" si="43"/>
        <v>216</v>
      </c>
      <c r="C224" s="252"/>
      <c r="D224" s="247"/>
      <c r="E224" s="248"/>
      <c r="F224" s="252"/>
      <c r="G224" s="326"/>
      <c r="H224" s="336">
        <v>1</v>
      </c>
      <c r="I224" s="289" t="str">
        <f t="shared" si="35"/>
        <v/>
      </c>
      <c r="J224" s="338"/>
      <c r="K224" s="347"/>
      <c r="L224" s="347"/>
      <c r="M224" s="347"/>
      <c r="N224" s="347"/>
      <c r="O224" s="347"/>
      <c r="P224" s="347"/>
      <c r="Q224" s="347"/>
      <c r="R224" s="347"/>
      <c r="S224" s="347"/>
      <c r="T224" s="347"/>
      <c r="U224" s="347"/>
      <c r="V224" s="347"/>
      <c r="W224" s="347"/>
      <c r="X224" s="347"/>
      <c r="Y224" s="347"/>
      <c r="Z224" s="347"/>
      <c r="AA224" s="347"/>
      <c r="AB224" s="347"/>
      <c r="AC224" s="347"/>
      <c r="AD224" s="347"/>
      <c r="AE224" s="347"/>
      <c r="AF224" s="347"/>
      <c r="AG224" s="347"/>
      <c r="AH224" s="347"/>
      <c r="AI224" s="347"/>
      <c r="AJ224" s="347"/>
      <c r="AK224" s="347"/>
      <c r="AL224" s="347"/>
      <c r="AM224" s="347"/>
      <c r="AN224" s="347"/>
      <c r="AO224" s="347"/>
      <c r="AP224" s="347"/>
      <c r="AQ224" s="348"/>
      <c r="AR224" s="156" t="str">
        <f t="shared" si="36"/>
        <v/>
      </c>
      <c r="AS224" s="157" t="str">
        <f t="shared" si="37"/>
        <v/>
      </c>
      <c r="AT224" s="157" t="str">
        <f t="shared" si="38"/>
        <v/>
      </c>
      <c r="AU224" s="157" t="str">
        <f t="shared" si="39"/>
        <v/>
      </c>
      <c r="AV224" s="157" t="str">
        <f t="shared" si="40"/>
        <v/>
      </c>
      <c r="AW224" s="157" t="str">
        <f t="shared" si="41"/>
        <v/>
      </c>
      <c r="AX224" s="158" t="str">
        <f t="shared" si="42"/>
        <v/>
      </c>
    </row>
    <row r="225" spans="2:50" hidden="1" x14ac:dyDescent="0.3">
      <c r="B225" s="325">
        <f t="shared" si="43"/>
        <v>217</v>
      </c>
      <c r="C225" s="252"/>
      <c r="D225" s="247"/>
      <c r="E225" s="248"/>
      <c r="F225" s="252"/>
      <c r="G225" s="326"/>
      <c r="H225" s="336">
        <v>1</v>
      </c>
      <c r="I225" s="289" t="str">
        <f t="shared" si="35"/>
        <v/>
      </c>
      <c r="J225" s="338"/>
      <c r="K225" s="347"/>
      <c r="L225" s="347"/>
      <c r="M225" s="347"/>
      <c r="N225" s="347"/>
      <c r="O225" s="347"/>
      <c r="P225" s="347"/>
      <c r="Q225" s="347"/>
      <c r="R225" s="347"/>
      <c r="S225" s="347"/>
      <c r="T225" s="347"/>
      <c r="U225" s="347"/>
      <c r="V225" s="347"/>
      <c r="W225" s="347"/>
      <c r="X225" s="347"/>
      <c r="Y225" s="347"/>
      <c r="Z225" s="347"/>
      <c r="AA225" s="347"/>
      <c r="AB225" s="347"/>
      <c r="AC225" s="347"/>
      <c r="AD225" s="347"/>
      <c r="AE225" s="347"/>
      <c r="AF225" s="347"/>
      <c r="AG225" s="347"/>
      <c r="AH225" s="347"/>
      <c r="AI225" s="347"/>
      <c r="AJ225" s="347"/>
      <c r="AK225" s="347"/>
      <c r="AL225" s="347"/>
      <c r="AM225" s="347"/>
      <c r="AN225" s="347"/>
      <c r="AO225" s="347"/>
      <c r="AP225" s="347"/>
      <c r="AQ225" s="348"/>
      <c r="AR225" s="156" t="str">
        <f t="shared" si="36"/>
        <v/>
      </c>
      <c r="AS225" s="157" t="str">
        <f t="shared" si="37"/>
        <v/>
      </c>
      <c r="AT225" s="157" t="str">
        <f t="shared" si="38"/>
        <v/>
      </c>
      <c r="AU225" s="157" t="str">
        <f t="shared" si="39"/>
        <v/>
      </c>
      <c r="AV225" s="157" t="str">
        <f t="shared" si="40"/>
        <v/>
      </c>
      <c r="AW225" s="157" t="str">
        <f t="shared" si="41"/>
        <v/>
      </c>
      <c r="AX225" s="158" t="str">
        <f t="shared" si="42"/>
        <v/>
      </c>
    </row>
    <row r="226" spans="2:50" hidden="1" x14ac:dyDescent="0.3">
      <c r="B226" s="325">
        <f t="shared" si="43"/>
        <v>218</v>
      </c>
      <c r="C226" s="252"/>
      <c r="D226" s="247"/>
      <c r="E226" s="248"/>
      <c r="F226" s="252"/>
      <c r="G226" s="326"/>
      <c r="H226" s="336">
        <v>1</v>
      </c>
      <c r="I226" s="289" t="str">
        <f t="shared" si="35"/>
        <v/>
      </c>
      <c r="J226" s="338"/>
      <c r="K226" s="347"/>
      <c r="L226" s="347"/>
      <c r="M226" s="347"/>
      <c r="N226" s="347"/>
      <c r="O226" s="347"/>
      <c r="P226" s="347"/>
      <c r="Q226" s="347"/>
      <c r="R226" s="347"/>
      <c r="S226" s="347"/>
      <c r="T226" s="347"/>
      <c r="U226" s="347"/>
      <c r="V226" s="347"/>
      <c r="W226" s="347"/>
      <c r="X226" s="347"/>
      <c r="Y226" s="347"/>
      <c r="Z226" s="347"/>
      <c r="AA226" s="347"/>
      <c r="AB226" s="347"/>
      <c r="AC226" s="347"/>
      <c r="AD226" s="347"/>
      <c r="AE226" s="347"/>
      <c r="AF226" s="347"/>
      <c r="AG226" s="347"/>
      <c r="AH226" s="347"/>
      <c r="AI226" s="347"/>
      <c r="AJ226" s="347"/>
      <c r="AK226" s="347"/>
      <c r="AL226" s="347"/>
      <c r="AM226" s="347"/>
      <c r="AN226" s="347"/>
      <c r="AO226" s="347"/>
      <c r="AP226" s="347"/>
      <c r="AQ226" s="348"/>
      <c r="AR226" s="156" t="str">
        <f t="shared" si="36"/>
        <v/>
      </c>
      <c r="AS226" s="157" t="str">
        <f t="shared" si="37"/>
        <v/>
      </c>
      <c r="AT226" s="157" t="str">
        <f t="shared" si="38"/>
        <v/>
      </c>
      <c r="AU226" s="157" t="str">
        <f t="shared" si="39"/>
        <v/>
      </c>
      <c r="AV226" s="157" t="str">
        <f t="shared" si="40"/>
        <v/>
      </c>
      <c r="AW226" s="157" t="str">
        <f t="shared" si="41"/>
        <v/>
      </c>
      <c r="AX226" s="158" t="str">
        <f t="shared" si="42"/>
        <v/>
      </c>
    </row>
    <row r="227" spans="2:50" hidden="1" x14ac:dyDescent="0.3">
      <c r="B227" s="325">
        <f t="shared" si="43"/>
        <v>219</v>
      </c>
      <c r="C227" s="252"/>
      <c r="D227" s="247"/>
      <c r="E227" s="248"/>
      <c r="F227" s="252"/>
      <c r="G227" s="326"/>
      <c r="H227" s="336">
        <v>1</v>
      </c>
      <c r="I227" s="289" t="str">
        <f t="shared" si="35"/>
        <v/>
      </c>
      <c r="J227" s="338"/>
      <c r="K227" s="347"/>
      <c r="L227" s="347"/>
      <c r="M227" s="347"/>
      <c r="N227" s="347"/>
      <c r="O227" s="347"/>
      <c r="P227" s="347"/>
      <c r="Q227" s="347"/>
      <c r="R227" s="347"/>
      <c r="S227" s="347"/>
      <c r="T227" s="347"/>
      <c r="U227" s="347"/>
      <c r="V227" s="347"/>
      <c r="W227" s="347"/>
      <c r="X227" s="347"/>
      <c r="Y227" s="347"/>
      <c r="Z227" s="347"/>
      <c r="AA227" s="347"/>
      <c r="AB227" s="347"/>
      <c r="AC227" s="347"/>
      <c r="AD227" s="347"/>
      <c r="AE227" s="347"/>
      <c r="AF227" s="347"/>
      <c r="AG227" s="347"/>
      <c r="AH227" s="347"/>
      <c r="AI227" s="347"/>
      <c r="AJ227" s="347"/>
      <c r="AK227" s="347"/>
      <c r="AL227" s="347"/>
      <c r="AM227" s="347"/>
      <c r="AN227" s="347"/>
      <c r="AO227" s="347"/>
      <c r="AP227" s="347"/>
      <c r="AQ227" s="348"/>
      <c r="AR227" s="156" t="str">
        <f t="shared" si="36"/>
        <v/>
      </c>
      <c r="AS227" s="157" t="str">
        <f t="shared" si="37"/>
        <v/>
      </c>
      <c r="AT227" s="157" t="str">
        <f t="shared" si="38"/>
        <v/>
      </c>
      <c r="AU227" s="157" t="str">
        <f t="shared" si="39"/>
        <v/>
      </c>
      <c r="AV227" s="157" t="str">
        <f t="shared" si="40"/>
        <v/>
      </c>
      <c r="AW227" s="157" t="str">
        <f t="shared" si="41"/>
        <v/>
      </c>
      <c r="AX227" s="158" t="str">
        <f t="shared" si="42"/>
        <v/>
      </c>
    </row>
    <row r="228" spans="2:50" hidden="1" x14ac:dyDescent="0.3">
      <c r="B228" s="325">
        <f t="shared" si="43"/>
        <v>220</v>
      </c>
      <c r="C228" s="252"/>
      <c r="D228" s="247"/>
      <c r="E228" s="248"/>
      <c r="F228" s="252"/>
      <c r="G228" s="326"/>
      <c r="H228" s="336">
        <v>1</v>
      </c>
      <c r="I228" s="289" t="str">
        <f t="shared" si="35"/>
        <v/>
      </c>
      <c r="J228" s="338"/>
      <c r="K228" s="347"/>
      <c r="L228" s="347"/>
      <c r="M228" s="347"/>
      <c r="N228" s="347"/>
      <c r="O228" s="347"/>
      <c r="P228" s="347"/>
      <c r="Q228" s="347"/>
      <c r="R228" s="347"/>
      <c r="S228" s="347"/>
      <c r="T228" s="347"/>
      <c r="U228" s="347"/>
      <c r="V228" s="347"/>
      <c r="W228" s="347"/>
      <c r="X228" s="347"/>
      <c r="Y228" s="347"/>
      <c r="Z228" s="347"/>
      <c r="AA228" s="347"/>
      <c r="AB228" s="347"/>
      <c r="AC228" s="347"/>
      <c r="AD228" s="347"/>
      <c r="AE228" s="347"/>
      <c r="AF228" s="347"/>
      <c r="AG228" s="347"/>
      <c r="AH228" s="347"/>
      <c r="AI228" s="347"/>
      <c r="AJ228" s="347"/>
      <c r="AK228" s="347"/>
      <c r="AL228" s="347"/>
      <c r="AM228" s="347"/>
      <c r="AN228" s="347"/>
      <c r="AO228" s="347"/>
      <c r="AP228" s="347"/>
      <c r="AQ228" s="348"/>
      <c r="AR228" s="156" t="str">
        <f t="shared" si="36"/>
        <v/>
      </c>
      <c r="AS228" s="157" t="str">
        <f t="shared" si="37"/>
        <v/>
      </c>
      <c r="AT228" s="157" t="str">
        <f t="shared" si="38"/>
        <v/>
      </c>
      <c r="AU228" s="157" t="str">
        <f t="shared" si="39"/>
        <v/>
      </c>
      <c r="AV228" s="157" t="str">
        <f t="shared" si="40"/>
        <v/>
      </c>
      <c r="AW228" s="157" t="str">
        <f t="shared" si="41"/>
        <v/>
      </c>
      <c r="AX228" s="158" t="str">
        <f t="shared" si="42"/>
        <v/>
      </c>
    </row>
    <row r="229" spans="2:50" hidden="1" x14ac:dyDescent="0.3">
      <c r="B229" s="325">
        <f t="shared" si="43"/>
        <v>221</v>
      </c>
      <c r="C229" s="252"/>
      <c r="D229" s="247"/>
      <c r="E229" s="248"/>
      <c r="F229" s="252"/>
      <c r="G229" s="326"/>
      <c r="H229" s="336">
        <v>1</v>
      </c>
      <c r="I229" s="289" t="str">
        <f t="shared" si="35"/>
        <v/>
      </c>
      <c r="J229" s="338"/>
      <c r="K229" s="347"/>
      <c r="L229" s="347"/>
      <c r="M229" s="347"/>
      <c r="N229" s="347"/>
      <c r="O229" s="347"/>
      <c r="P229" s="347"/>
      <c r="Q229" s="347"/>
      <c r="R229" s="347"/>
      <c r="S229" s="347"/>
      <c r="T229" s="347"/>
      <c r="U229" s="347"/>
      <c r="V229" s="347"/>
      <c r="W229" s="347"/>
      <c r="X229" s="347"/>
      <c r="Y229" s="347"/>
      <c r="Z229" s="347"/>
      <c r="AA229" s="347"/>
      <c r="AB229" s="347"/>
      <c r="AC229" s="347"/>
      <c r="AD229" s="347"/>
      <c r="AE229" s="347"/>
      <c r="AF229" s="347"/>
      <c r="AG229" s="347"/>
      <c r="AH229" s="347"/>
      <c r="AI229" s="347"/>
      <c r="AJ229" s="347"/>
      <c r="AK229" s="347"/>
      <c r="AL229" s="347"/>
      <c r="AM229" s="347"/>
      <c r="AN229" s="347"/>
      <c r="AO229" s="347"/>
      <c r="AP229" s="347"/>
      <c r="AQ229" s="348"/>
      <c r="AR229" s="156" t="str">
        <f t="shared" si="36"/>
        <v/>
      </c>
      <c r="AS229" s="157" t="str">
        <f t="shared" si="37"/>
        <v/>
      </c>
      <c r="AT229" s="157" t="str">
        <f t="shared" si="38"/>
        <v/>
      </c>
      <c r="AU229" s="157" t="str">
        <f t="shared" si="39"/>
        <v/>
      </c>
      <c r="AV229" s="157" t="str">
        <f t="shared" si="40"/>
        <v/>
      </c>
      <c r="AW229" s="157" t="str">
        <f t="shared" si="41"/>
        <v/>
      </c>
      <c r="AX229" s="158" t="str">
        <f t="shared" si="42"/>
        <v/>
      </c>
    </row>
    <row r="230" spans="2:50" hidden="1" x14ac:dyDescent="0.3">
      <c r="B230" s="325">
        <f t="shared" si="43"/>
        <v>222</v>
      </c>
      <c r="C230" s="252"/>
      <c r="D230" s="247"/>
      <c r="E230" s="248"/>
      <c r="F230" s="252"/>
      <c r="G230" s="326"/>
      <c r="H230" s="336">
        <v>1</v>
      </c>
      <c r="I230" s="289" t="str">
        <f t="shared" si="35"/>
        <v/>
      </c>
      <c r="J230" s="338"/>
      <c r="K230" s="347"/>
      <c r="L230" s="347"/>
      <c r="M230" s="347"/>
      <c r="N230" s="347"/>
      <c r="O230" s="347"/>
      <c r="P230" s="347"/>
      <c r="Q230" s="347"/>
      <c r="R230" s="347"/>
      <c r="S230" s="347"/>
      <c r="T230" s="347"/>
      <c r="U230" s="347"/>
      <c r="V230" s="347"/>
      <c r="W230" s="347"/>
      <c r="X230" s="347"/>
      <c r="Y230" s="347"/>
      <c r="Z230" s="347"/>
      <c r="AA230" s="347"/>
      <c r="AB230" s="347"/>
      <c r="AC230" s="347"/>
      <c r="AD230" s="347"/>
      <c r="AE230" s="347"/>
      <c r="AF230" s="347"/>
      <c r="AG230" s="347"/>
      <c r="AH230" s="347"/>
      <c r="AI230" s="347"/>
      <c r="AJ230" s="347"/>
      <c r="AK230" s="347"/>
      <c r="AL230" s="347"/>
      <c r="AM230" s="347"/>
      <c r="AN230" s="347"/>
      <c r="AO230" s="347"/>
      <c r="AP230" s="347"/>
      <c r="AQ230" s="348"/>
      <c r="AR230" s="156" t="str">
        <f t="shared" si="36"/>
        <v/>
      </c>
      <c r="AS230" s="157" t="str">
        <f t="shared" si="37"/>
        <v/>
      </c>
      <c r="AT230" s="157" t="str">
        <f t="shared" si="38"/>
        <v/>
      </c>
      <c r="AU230" s="157" t="str">
        <f t="shared" si="39"/>
        <v/>
      </c>
      <c r="AV230" s="157" t="str">
        <f t="shared" si="40"/>
        <v/>
      </c>
      <c r="AW230" s="157" t="str">
        <f t="shared" si="41"/>
        <v/>
      </c>
      <c r="AX230" s="158" t="str">
        <f t="shared" si="42"/>
        <v/>
      </c>
    </row>
    <row r="231" spans="2:50" hidden="1" x14ac:dyDescent="0.3">
      <c r="B231" s="325">
        <f t="shared" si="43"/>
        <v>223</v>
      </c>
      <c r="C231" s="252"/>
      <c r="D231" s="247"/>
      <c r="E231" s="248"/>
      <c r="F231" s="252"/>
      <c r="G231" s="326"/>
      <c r="H231" s="336">
        <v>1</v>
      </c>
      <c r="I231" s="289" t="str">
        <f t="shared" si="35"/>
        <v/>
      </c>
      <c r="J231" s="338"/>
      <c r="K231" s="347"/>
      <c r="L231" s="347"/>
      <c r="M231" s="347"/>
      <c r="N231" s="347"/>
      <c r="O231" s="347"/>
      <c r="P231" s="347"/>
      <c r="Q231" s="347"/>
      <c r="R231" s="347"/>
      <c r="S231" s="347"/>
      <c r="T231" s="347"/>
      <c r="U231" s="347"/>
      <c r="V231" s="347"/>
      <c r="W231" s="347"/>
      <c r="X231" s="347"/>
      <c r="Y231" s="347"/>
      <c r="Z231" s="347"/>
      <c r="AA231" s="347"/>
      <c r="AB231" s="347"/>
      <c r="AC231" s="347"/>
      <c r="AD231" s="347"/>
      <c r="AE231" s="347"/>
      <c r="AF231" s="347"/>
      <c r="AG231" s="347"/>
      <c r="AH231" s="347"/>
      <c r="AI231" s="347"/>
      <c r="AJ231" s="347"/>
      <c r="AK231" s="347"/>
      <c r="AL231" s="347"/>
      <c r="AM231" s="347"/>
      <c r="AN231" s="347"/>
      <c r="AO231" s="347"/>
      <c r="AP231" s="347"/>
      <c r="AQ231" s="348"/>
      <c r="AR231" s="156" t="str">
        <f t="shared" si="36"/>
        <v/>
      </c>
      <c r="AS231" s="157" t="str">
        <f t="shared" si="37"/>
        <v/>
      </c>
      <c r="AT231" s="157" t="str">
        <f t="shared" si="38"/>
        <v/>
      </c>
      <c r="AU231" s="157" t="str">
        <f t="shared" si="39"/>
        <v/>
      </c>
      <c r="AV231" s="157" t="str">
        <f t="shared" si="40"/>
        <v/>
      </c>
      <c r="AW231" s="157" t="str">
        <f t="shared" si="41"/>
        <v/>
      </c>
      <c r="AX231" s="158" t="str">
        <f t="shared" si="42"/>
        <v/>
      </c>
    </row>
    <row r="232" spans="2:50" hidden="1" x14ac:dyDescent="0.3">
      <c r="B232" s="325">
        <f t="shared" si="43"/>
        <v>224</v>
      </c>
      <c r="C232" s="252"/>
      <c r="D232" s="247"/>
      <c r="E232" s="248"/>
      <c r="F232" s="252"/>
      <c r="G232" s="326"/>
      <c r="H232" s="336">
        <v>1</v>
      </c>
      <c r="I232" s="289" t="str">
        <f t="shared" si="35"/>
        <v/>
      </c>
      <c r="J232" s="338"/>
      <c r="K232" s="347"/>
      <c r="L232" s="347"/>
      <c r="M232" s="347"/>
      <c r="N232" s="347"/>
      <c r="O232" s="347"/>
      <c r="P232" s="347"/>
      <c r="Q232" s="347"/>
      <c r="R232" s="347"/>
      <c r="S232" s="347"/>
      <c r="T232" s="347"/>
      <c r="U232" s="347"/>
      <c r="V232" s="347"/>
      <c r="W232" s="347"/>
      <c r="X232" s="347"/>
      <c r="Y232" s="347"/>
      <c r="Z232" s="347"/>
      <c r="AA232" s="347"/>
      <c r="AB232" s="347"/>
      <c r="AC232" s="347"/>
      <c r="AD232" s="347"/>
      <c r="AE232" s="347"/>
      <c r="AF232" s="347"/>
      <c r="AG232" s="347"/>
      <c r="AH232" s="347"/>
      <c r="AI232" s="347"/>
      <c r="AJ232" s="347"/>
      <c r="AK232" s="347"/>
      <c r="AL232" s="347"/>
      <c r="AM232" s="347"/>
      <c r="AN232" s="347"/>
      <c r="AO232" s="347"/>
      <c r="AP232" s="347"/>
      <c r="AQ232" s="348"/>
      <c r="AR232" s="156" t="str">
        <f t="shared" si="36"/>
        <v/>
      </c>
      <c r="AS232" s="157" t="str">
        <f t="shared" si="37"/>
        <v/>
      </c>
      <c r="AT232" s="157" t="str">
        <f t="shared" si="38"/>
        <v/>
      </c>
      <c r="AU232" s="157" t="str">
        <f t="shared" si="39"/>
        <v/>
      </c>
      <c r="AV232" s="157" t="str">
        <f t="shared" si="40"/>
        <v/>
      </c>
      <c r="AW232" s="157" t="str">
        <f t="shared" si="41"/>
        <v/>
      </c>
      <c r="AX232" s="158" t="str">
        <f t="shared" si="42"/>
        <v/>
      </c>
    </row>
    <row r="233" spans="2:50" hidden="1" x14ac:dyDescent="0.3">
      <c r="B233" s="325">
        <f t="shared" si="43"/>
        <v>225</v>
      </c>
      <c r="C233" s="252"/>
      <c r="D233" s="247"/>
      <c r="E233" s="248"/>
      <c r="F233" s="252"/>
      <c r="G233" s="326"/>
      <c r="H233" s="336">
        <v>1</v>
      </c>
      <c r="I233" s="289" t="str">
        <f t="shared" si="35"/>
        <v/>
      </c>
      <c r="J233" s="338"/>
      <c r="K233" s="347"/>
      <c r="L233" s="347"/>
      <c r="M233" s="347"/>
      <c r="N233" s="347"/>
      <c r="O233" s="347"/>
      <c r="P233" s="347"/>
      <c r="Q233" s="347"/>
      <c r="R233" s="347"/>
      <c r="S233" s="347"/>
      <c r="T233" s="347"/>
      <c r="U233" s="347"/>
      <c r="V233" s="347"/>
      <c r="W233" s="347"/>
      <c r="X233" s="347"/>
      <c r="Y233" s="347"/>
      <c r="Z233" s="347"/>
      <c r="AA233" s="347"/>
      <c r="AB233" s="347"/>
      <c r="AC233" s="347"/>
      <c r="AD233" s="347"/>
      <c r="AE233" s="347"/>
      <c r="AF233" s="347"/>
      <c r="AG233" s="347"/>
      <c r="AH233" s="347"/>
      <c r="AI233" s="347"/>
      <c r="AJ233" s="347"/>
      <c r="AK233" s="347"/>
      <c r="AL233" s="347"/>
      <c r="AM233" s="347"/>
      <c r="AN233" s="347"/>
      <c r="AO233" s="347"/>
      <c r="AP233" s="347"/>
      <c r="AQ233" s="348"/>
      <c r="AR233" s="156" t="str">
        <f t="shared" si="36"/>
        <v/>
      </c>
      <c r="AS233" s="157" t="str">
        <f t="shared" si="37"/>
        <v/>
      </c>
      <c r="AT233" s="157" t="str">
        <f t="shared" si="38"/>
        <v/>
      </c>
      <c r="AU233" s="157" t="str">
        <f t="shared" si="39"/>
        <v/>
      </c>
      <c r="AV233" s="157" t="str">
        <f t="shared" si="40"/>
        <v/>
      </c>
      <c r="AW233" s="157" t="str">
        <f t="shared" si="41"/>
        <v/>
      </c>
      <c r="AX233" s="158" t="str">
        <f t="shared" si="42"/>
        <v/>
      </c>
    </row>
    <row r="234" spans="2:50" hidden="1" x14ac:dyDescent="0.3">
      <c r="B234" s="325">
        <f t="shared" si="43"/>
        <v>226</v>
      </c>
      <c r="C234" s="252"/>
      <c r="D234" s="247"/>
      <c r="E234" s="248"/>
      <c r="F234" s="252"/>
      <c r="G234" s="326"/>
      <c r="H234" s="336">
        <v>1</v>
      </c>
      <c r="I234" s="289" t="str">
        <f t="shared" si="35"/>
        <v/>
      </c>
      <c r="J234" s="338"/>
      <c r="K234" s="347"/>
      <c r="L234" s="347"/>
      <c r="M234" s="347"/>
      <c r="N234" s="347"/>
      <c r="O234" s="347"/>
      <c r="P234" s="347"/>
      <c r="Q234" s="347"/>
      <c r="R234" s="347"/>
      <c r="S234" s="347"/>
      <c r="T234" s="347"/>
      <c r="U234" s="347"/>
      <c r="V234" s="347"/>
      <c r="W234" s="347"/>
      <c r="X234" s="347"/>
      <c r="Y234" s="347"/>
      <c r="Z234" s="347"/>
      <c r="AA234" s="347"/>
      <c r="AB234" s="347"/>
      <c r="AC234" s="347"/>
      <c r="AD234" s="347"/>
      <c r="AE234" s="347"/>
      <c r="AF234" s="347"/>
      <c r="AG234" s="347"/>
      <c r="AH234" s="347"/>
      <c r="AI234" s="347"/>
      <c r="AJ234" s="347"/>
      <c r="AK234" s="347"/>
      <c r="AL234" s="347"/>
      <c r="AM234" s="347"/>
      <c r="AN234" s="347"/>
      <c r="AO234" s="347"/>
      <c r="AP234" s="347"/>
      <c r="AQ234" s="348"/>
      <c r="AR234" s="156" t="str">
        <f t="shared" si="36"/>
        <v/>
      </c>
      <c r="AS234" s="157" t="str">
        <f t="shared" si="37"/>
        <v/>
      </c>
      <c r="AT234" s="157" t="str">
        <f t="shared" si="38"/>
        <v/>
      </c>
      <c r="AU234" s="157" t="str">
        <f t="shared" si="39"/>
        <v/>
      </c>
      <c r="AV234" s="157" t="str">
        <f t="shared" si="40"/>
        <v/>
      </c>
      <c r="AW234" s="157" t="str">
        <f t="shared" si="41"/>
        <v/>
      </c>
      <c r="AX234" s="158" t="str">
        <f t="shared" si="42"/>
        <v/>
      </c>
    </row>
    <row r="235" spans="2:50" hidden="1" x14ac:dyDescent="0.3">
      <c r="B235" s="325">
        <f t="shared" si="43"/>
        <v>227</v>
      </c>
      <c r="C235" s="252"/>
      <c r="D235" s="247"/>
      <c r="E235" s="248"/>
      <c r="F235" s="252"/>
      <c r="G235" s="326"/>
      <c r="H235" s="336">
        <v>1</v>
      </c>
      <c r="I235" s="289" t="str">
        <f t="shared" si="35"/>
        <v/>
      </c>
      <c r="J235" s="338"/>
      <c r="K235" s="347"/>
      <c r="L235" s="347"/>
      <c r="M235" s="347"/>
      <c r="N235" s="347"/>
      <c r="O235" s="347"/>
      <c r="P235" s="347"/>
      <c r="Q235" s="347"/>
      <c r="R235" s="347"/>
      <c r="S235" s="347"/>
      <c r="T235" s="347"/>
      <c r="U235" s="347"/>
      <c r="V235" s="347"/>
      <c r="W235" s="347"/>
      <c r="X235" s="347"/>
      <c r="Y235" s="347"/>
      <c r="Z235" s="347"/>
      <c r="AA235" s="347"/>
      <c r="AB235" s="347"/>
      <c r="AC235" s="347"/>
      <c r="AD235" s="347"/>
      <c r="AE235" s="347"/>
      <c r="AF235" s="347"/>
      <c r="AG235" s="347"/>
      <c r="AH235" s="347"/>
      <c r="AI235" s="347"/>
      <c r="AJ235" s="347"/>
      <c r="AK235" s="347"/>
      <c r="AL235" s="347"/>
      <c r="AM235" s="347"/>
      <c r="AN235" s="347"/>
      <c r="AO235" s="347"/>
      <c r="AP235" s="347"/>
      <c r="AQ235" s="348"/>
      <c r="AR235" s="156" t="str">
        <f t="shared" si="36"/>
        <v/>
      </c>
      <c r="AS235" s="157" t="str">
        <f t="shared" si="37"/>
        <v/>
      </c>
      <c r="AT235" s="157" t="str">
        <f t="shared" si="38"/>
        <v/>
      </c>
      <c r="AU235" s="157" t="str">
        <f t="shared" si="39"/>
        <v/>
      </c>
      <c r="AV235" s="157" t="str">
        <f t="shared" si="40"/>
        <v/>
      </c>
      <c r="AW235" s="157" t="str">
        <f t="shared" si="41"/>
        <v/>
      </c>
      <c r="AX235" s="158" t="str">
        <f t="shared" si="42"/>
        <v/>
      </c>
    </row>
    <row r="236" spans="2:50" hidden="1" x14ac:dyDescent="0.3">
      <c r="B236" s="325">
        <f t="shared" si="43"/>
        <v>228</v>
      </c>
      <c r="C236" s="252"/>
      <c r="D236" s="247"/>
      <c r="E236" s="248"/>
      <c r="F236" s="252"/>
      <c r="G236" s="326"/>
      <c r="H236" s="336">
        <v>1</v>
      </c>
      <c r="I236" s="289" t="str">
        <f t="shared" si="35"/>
        <v/>
      </c>
      <c r="J236" s="338"/>
      <c r="K236" s="347"/>
      <c r="L236" s="347"/>
      <c r="M236" s="347"/>
      <c r="N236" s="347"/>
      <c r="O236" s="347"/>
      <c r="P236" s="347"/>
      <c r="Q236" s="347"/>
      <c r="R236" s="347"/>
      <c r="S236" s="347"/>
      <c r="T236" s="347"/>
      <c r="U236" s="347"/>
      <c r="V236" s="347"/>
      <c r="W236" s="347"/>
      <c r="X236" s="347"/>
      <c r="Y236" s="347"/>
      <c r="Z236" s="347"/>
      <c r="AA236" s="347"/>
      <c r="AB236" s="347"/>
      <c r="AC236" s="347"/>
      <c r="AD236" s="347"/>
      <c r="AE236" s="347"/>
      <c r="AF236" s="347"/>
      <c r="AG236" s="347"/>
      <c r="AH236" s="347"/>
      <c r="AI236" s="347"/>
      <c r="AJ236" s="347"/>
      <c r="AK236" s="347"/>
      <c r="AL236" s="347"/>
      <c r="AM236" s="347"/>
      <c r="AN236" s="347"/>
      <c r="AO236" s="347"/>
      <c r="AP236" s="347"/>
      <c r="AQ236" s="348"/>
      <c r="AR236" s="156" t="str">
        <f t="shared" si="36"/>
        <v/>
      </c>
      <c r="AS236" s="157" t="str">
        <f t="shared" si="37"/>
        <v/>
      </c>
      <c r="AT236" s="157" t="str">
        <f t="shared" si="38"/>
        <v/>
      </c>
      <c r="AU236" s="157" t="str">
        <f t="shared" si="39"/>
        <v/>
      </c>
      <c r="AV236" s="157" t="str">
        <f t="shared" si="40"/>
        <v/>
      </c>
      <c r="AW236" s="157" t="str">
        <f t="shared" si="41"/>
        <v/>
      </c>
      <c r="AX236" s="158" t="str">
        <f t="shared" si="42"/>
        <v/>
      </c>
    </row>
    <row r="237" spans="2:50" hidden="1" x14ac:dyDescent="0.3">
      <c r="B237" s="325">
        <f t="shared" si="43"/>
        <v>229</v>
      </c>
      <c r="C237" s="252"/>
      <c r="D237" s="247"/>
      <c r="E237" s="248"/>
      <c r="F237" s="252"/>
      <c r="G237" s="326"/>
      <c r="H237" s="336">
        <v>1</v>
      </c>
      <c r="I237" s="289" t="str">
        <f t="shared" si="35"/>
        <v/>
      </c>
      <c r="J237" s="338"/>
      <c r="K237" s="347"/>
      <c r="L237" s="347"/>
      <c r="M237" s="347"/>
      <c r="N237" s="347"/>
      <c r="O237" s="347"/>
      <c r="P237" s="347"/>
      <c r="Q237" s="347"/>
      <c r="R237" s="347"/>
      <c r="S237" s="347"/>
      <c r="T237" s="347"/>
      <c r="U237" s="347"/>
      <c r="V237" s="347"/>
      <c r="W237" s="347"/>
      <c r="X237" s="347"/>
      <c r="Y237" s="347"/>
      <c r="Z237" s="347"/>
      <c r="AA237" s="347"/>
      <c r="AB237" s="347"/>
      <c r="AC237" s="347"/>
      <c r="AD237" s="347"/>
      <c r="AE237" s="347"/>
      <c r="AF237" s="347"/>
      <c r="AG237" s="347"/>
      <c r="AH237" s="347"/>
      <c r="AI237" s="347"/>
      <c r="AJ237" s="347"/>
      <c r="AK237" s="347"/>
      <c r="AL237" s="347"/>
      <c r="AM237" s="347"/>
      <c r="AN237" s="347"/>
      <c r="AO237" s="347"/>
      <c r="AP237" s="347"/>
      <c r="AQ237" s="348"/>
      <c r="AR237" s="156" t="str">
        <f t="shared" si="36"/>
        <v/>
      </c>
      <c r="AS237" s="157" t="str">
        <f t="shared" si="37"/>
        <v/>
      </c>
      <c r="AT237" s="157" t="str">
        <f t="shared" si="38"/>
        <v/>
      </c>
      <c r="AU237" s="157" t="str">
        <f t="shared" si="39"/>
        <v/>
      </c>
      <c r="AV237" s="157" t="str">
        <f t="shared" si="40"/>
        <v/>
      </c>
      <c r="AW237" s="157" t="str">
        <f t="shared" si="41"/>
        <v/>
      </c>
      <c r="AX237" s="158" t="str">
        <f t="shared" si="42"/>
        <v/>
      </c>
    </row>
    <row r="238" spans="2:50" hidden="1" x14ac:dyDescent="0.3">
      <c r="B238" s="325">
        <f t="shared" si="43"/>
        <v>230</v>
      </c>
      <c r="C238" s="252"/>
      <c r="D238" s="247"/>
      <c r="E238" s="248"/>
      <c r="F238" s="252"/>
      <c r="G238" s="326"/>
      <c r="H238" s="336">
        <v>1</v>
      </c>
      <c r="I238" s="289" t="str">
        <f t="shared" si="35"/>
        <v/>
      </c>
      <c r="J238" s="338"/>
      <c r="K238" s="347"/>
      <c r="L238" s="347"/>
      <c r="M238" s="347"/>
      <c r="N238" s="347"/>
      <c r="O238" s="347"/>
      <c r="P238" s="347"/>
      <c r="Q238" s="347"/>
      <c r="R238" s="347"/>
      <c r="S238" s="347"/>
      <c r="T238" s="347"/>
      <c r="U238" s="347"/>
      <c r="V238" s="347"/>
      <c r="W238" s="347"/>
      <c r="X238" s="347"/>
      <c r="Y238" s="347"/>
      <c r="Z238" s="347"/>
      <c r="AA238" s="347"/>
      <c r="AB238" s="347"/>
      <c r="AC238" s="347"/>
      <c r="AD238" s="347"/>
      <c r="AE238" s="347"/>
      <c r="AF238" s="347"/>
      <c r="AG238" s="347"/>
      <c r="AH238" s="347"/>
      <c r="AI238" s="347"/>
      <c r="AJ238" s="347"/>
      <c r="AK238" s="347"/>
      <c r="AL238" s="347"/>
      <c r="AM238" s="347"/>
      <c r="AN238" s="347"/>
      <c r="AO238" s="347"/>
      <c r="AP238" s="347"/>
      <c r="AQ238" s="348"/>
      <c r="AR238" s="156" t="str">
        <f t="shared" si="36"/>
        <v/>
      </c>
      <c r="AS238" s="157" t="str">
        <f t="shared" si="37"/>
        <v/>
      </c>
      <c r="AT238" s="157" t="str">
        <f t="shared" si="38"/>
        <v/>
      </c>
      <c r="AU238" s="157" t="str">
        <f t="shared" si="39"/>
        <v/>
      </c>
      <c r="AV238" s="157" t="str">
        <f t="shared" si="40"/>
        <v/>
      </c>
      <c r="AW238" s="157" t="str">
        <f t="shared" si="41"/>
        <v/>
      </c>
      <c r="AX238" s="158" t="str">
        <f t="shared" si="42"/>
        <v/>
      </c>
    </row>
    <row r="239" spans="2:50" hidden="1" x14ac:dyDescent="0.3">
      <c r="B239" s="325">
        <f t="shared" si="43"/>
        <v>231</v>
      </c>
      <c r="C239" s="252"/>
      <c r="D239" s="247"/>
      <c r="E239" s="248"/>
      <c r="F239" s="252"/>
      <c r="G239" s="326"/>
      <c r="H239" s="336">
        <v>1</v>
      </c>
      <c r="I239" s="289" t="str">
        <f t="shared" si="35"/>
        <v/>
      </c>
      <c r="J239" s="338"/>
      <c r="K239" s="347"/>
      <c r="L239" s="347"/>
      <c r="M239" s="347"/>
      <c r="N239" s="347"/>
      <c r="O239" s="347"/>
      <c r="P239" s="347"/>
      <c r="Q239" s="347"/>
      <c r="R239" s="347"/>
      <c r="S239" s="347"/>
      <c r="T239" s="347"/>
      <c r="U239" s="347"/>
      <c r="V239" s="347"/>
      <c r="W239" s="347"/>
      <c r="X239" s="347"/>
      <c r="Y239" s="347"/>
      <c r="Z239" s="347"/>
      <c r="AA239" s="347"/>
      <c r="AB239" s="347"/>
      <c r="AC239" s="347"/>
      <c r="AD239" s="347"/>
      <c r="AE239" s="347"/>
      <c r="AF239" s="347"/>
      <c r="AG239" s="347"/>
      <c r="AH239" s="347"/>
      <c r="AI239" s="347"/>
      <c r="AJ239" s="347"/>
      <c r="AK239" s="347"/>
      <c r="AL239" s="347"/>
      <c r="AM239" s="347"/>
      <c r="AN239" s="347"/>
      <c r="AO239" s="347"/>
      <c r="AP239" s="347"/>
      <c r="AQ239" s="348"/>
      <c r="AR239" s="156" t="str">
        <f t="shared" si="36"/>
        <v/>
      </c>
      <c r="AS239" s="157" t="str">
        <f t="shared" si="37"/>
        <v/>
      </c>
      <c r="AT239" s="157" t="str">
        <f t="shared" si="38"/>
        <v/>
      </c>
      <c r="AU239" s="157" t="str">
        <f t="shared" si="39"/>
        <v/>
      </c>
      <c r="AV239" s="157" t="str">
        <f t="shared" si="40"/>
        <v/>
      </c>
      <c r="AW239" s="157" t="str">
        <f t="shared" si="41"/>
        <v/>
      </c>
      <c r="AX239" s="158" t="str">
        <f t="shared" si="42"/>
        <v/>
      </c>
    </row>
    <row r="240" spans="2:50" hidden="1" x14ac:dyDescent="0.3">
      <c r="B240" s="325">
        <f t="shared" si="43"/>
        <v>232</v>
      </c>
      <c r="C240" s="252"/>
      <c r="D240" s="247"/>
      <c r="E240" s="248"/>
      <c r="F240" s="252"/>
      <c r="G240" s="326"/>
      <c r="H240" s="336">
        <v>1</v>
      </c>
      <c r="I240" s="289" t="str">
        <f t="shared" si="35"/>
        <v/>
      </c>
      <c r="J240" s="338"/>
      <c r="K240" s="347"/>
      <c r="L240" s="347"/>
      <c r="M240" s="347"/>
      <c r="N240" s="347"/>
      <c r="O240" s="347"/>
      <c r="P240" s="347"/>
      <c r="Q240" s="347"/>
      <c r="R240" s="347"/>
      <c r="S240" s="347"/>
      <c r="T240" s="347"/>
      <c r="U240" s="347"/>
      <c r="V240" s="347"/>
      <c r="W240" s="347"/>
      <c r="X240" s="347"/>
      <c r="Y240" s="347"/>
      <c r="Z240" s="347"/>
      <c r="AA240" s="347"/>
      <c r="AB240" s="347"/>
      <c r="AC240" s="347"/>
      <c r="AD240" s="347"/>
      <c r="AE240" s="347"/>
      <c r="AF240" s="347"/>
      <c r="AG240" s="347"/>
      <c r="AH240" s="347"/>
      <c r="AI240" s="347"/>
      <c r="AJ240" s="347"/>
      <c r="AK240" s="347"/>
      <c r="AL240" s="347"/>
      <c r="AM240" s="347"/>
      <c r="AN240" s="347"/>
      <c r="AO240" s="347"/>
      <c r="AP240" s="347"/>
      <c r="AQ240" s="348"/>
      <c r="AR240" s="156" t="str">
        <f t="shared" si="36"/>
        <v/>
      </c>
      <c r="AS240" s="157" t="str">
        <f t="shared" si="37"/>
        <v/>
      </c>
      <c r="AT240" s="157" t="str">
        <f t="shared" si="38"/>
        <v/>
      </c>
      <c r="AU240" s="157" t="str">
        <f t="shared" si="39"/>
        <v/>
      </c>
      <c r="AV240" s="157" t="str">
        <f t="shared" si="40"/>
        <v/>
      </c>
      <c r="AW240" s="157" t="str">
        <f t="shared" si="41"/>
        <v/>
      </c>
      <c r="AX240" s="158" t="str">
        <f t="shared" si="42"/>
        <v/>
      </c>
    </row>
    <row r="241" spans="2:50" hidden="1" x14ac:dyDescent="0.3">
      <c r="B241" s="325">
        <f t="shared" si="43"/>
        <v>233</v>
      </c>
      <c r="C241" s="252"/>
      <c r="D241" s="247"/>
      <c r="E241" s="248"/>
      <c r="F241" s="252"/>
      <c r="G241" s="326"/>
      <c r="H241" s="336">
        <v>1</v>
      </c>
      <c r="I241" s="289" t="str">
        <f t="shared" si="35"/>
        <v/>
      </c>
      <c r="J241" s="338"/>
      <c r="K241" s="347"/>
      <c r="L241" s="347"/>
      <c r="M241" s="347"/>
      <c r="N241" s="347"/>
      <c r="O241" s="347"/>
      <c r="P241" s="347"/>
      <c r="Q241" s="347"/>
      <c r="R241" s="347"/>
      <c r="S241" s="347"/>
      <c r="T241" s="347"/>
      <c r="U241" s="347"/>
      <c r="V241" s="347"/>
      <c r="W241" s="347"/>
      <c r="X241" s="347"/>
      <c r="Y241" s="347"/>
      <c r="Z241" s="347"/>
      <c r="AA241" s="347"/>
      <c r="AB241" s="347"/>
      <c r="AC241" s="347"/>
      <c r="AD241" s="347"/>
      <c r="AE241" s="347"/>
      <c r="AF241" s="347"/>
      <c r="AG241" s="347"/>
      <c r="AH241" s="347"/>
      <c r="AI241" s="347"/>
      <c r="AJ241" s="347"/>
      <c r="AK241" s="347"/>
      <c r="AL241" s="347"/>
      <c r="AM241" s="347"/>
      <c r="AN241" s="347"/>
      <c r="AO241" s="347"/>
      <c r="AP241" s="347"/>
      <c r="AQ241" s="348"/>
      <c r="AR241" s="156" t="str">
        <f t="shared" si="36"/>
        <v/>
      </c>
      <c r="AS241" s="157" t="str">
        <f t="shared" si="37"/>
        <v/>
      </c>
      <c r="AT241" s="157" t="str">
        <f t="shared" si="38"/>
        <v/>
      </c>
      <c r="AU241" s="157" t="str">
        <f t="shared" si="39"/>
        <v/>
      </c>
      <c r="AV241" s="157" t="str">
        <f t="shared" si="40"/>
        <v/>
      </c>
      <c r="AW241" s="157" t="str">
        <f t="shared" si="41"/>
        <v/>
      </c>
      <c r="AX241" s="158" t="str">
        <f t="shared" si="42"/>
        <v/>
      </c>
    </row>
    <row r="242" spans="2:50" hidden="1" x14ac:dyDescent="0.3">
      <c r="B242" s="325">
        <f t="shared" si="43"/>
        <v>234</v>
      </c>
      <c r="C242" s="252"/>
      <c r="D242" s="247"/>
      <c r="E242" s="248"/>
      <c r="F242" s="252"/>
      <c r="G242" s="326"/>
      <c r="H242" s="336">
        <v>1</v>
      </c>
      <c r="I242" s="289" t="str">
        <f t="shared" si="35"/>
        <v/>
      </c>
      <c r="J242" s="338"/>
      <c r="K242" s="347"/>
      <c r="L242" s="347"/>
      <c r="M242" s="347"/>
      <c r="N242" s="347"/>
      <c r="O242" s="347"/>
      <c r="P242" s="347"/>
      <c r="Q242" s="347"/>
      <c r="R242" s="347"/>
      <c r="S242" s="347"/>
      <c r="T242" s="347"/>
      <c r="U242" s="347"/>
      <c r="V242" s="347"/>
      <c r="W242" s="347"/>
      <c r="X242" s="347"/>
      <c r="Y242" s="347"/>
      <c r="Z242" s="347"/>
      <c r="AA242" s="347"/>
      <c r="AB242" s="347"/>
      <c r="AC242" s="347"/>
      <c r="AD242" s="347"/>
      <c r="AE242" s="347"/>
      <c r="AF242" s="347"/>
      <c r="AG242" s="347"/>
      <c r="AH242" s="347"/>
      <c r="AI242" s="347"/>
      <c r="AJ242" s="347"/>
      <c r="AK242" s="347"/>
      <c r="AL242" s="347"/>
      <c r="AM242" s="347"/>
      <c r="AN242" s="347"/>
      <c r="AO242" s="347"/>
      <c r="AP242" s="347"/>
      <c r="AQ242" s="348"/>
      <c r="AR242" s="156" t="str">
        <f t="shared" si="36"/>
        <v/>
      </c>
      <c r="AS242" s="157" t="str">
        <f t="shared" si="37"/>
        <v/>
      </c>
      <c r="AT242" s="157" t="str">
        <f t="shared" si="38"/>
        <v/>
      </c>
      <c r="AU242" s="157" t="str">
        <f t="shared" si="39"/>
        <v/>
      </c>
      <c r="AV242" s="157" t="str">
        <f t="shared" si="40"/>
        <v/>
      </c>
      <c r="AW242" s="157" t="str">
        <f t="shared" si="41"/>
        <v/>
      </c>
      <c r="AX242" s="158" t="str">
        <f t="shared" si="42"/>
        <v/>
      </c>
    </row>
    <row r="243" spans="2:50" hidden="1" x14ac:dyDescent="0.3">
      <c r="B243" s="325">
        <f t="shared" si="43"/>
        <v>235</v>
      </c>
      <c r="C243" s="252"/>
      <c r="D243" s="247"/>
      <c r="E243" s="248"/>
      <c r="F243" s="252"/>
      <c r="G243" s="326"/>
      <c r="H243" s="336">
        <v>1</v>
      </c>
      <c r="I243" s="289" t="str">
        <f t="shared" si="35"/>
        <v/>
      </c>
      <c r="J243" s="338"/>
      <c r="K243" s="347"/>
      <c r="L243" s="347"/>
      <c r="M243" s="347"/>
      <c r="N243" s="347"/>
      <c r="O243" s="347"/>
      <c r="P243" s="347"/>
      <c r="Q243" s="347"/>
      <c r="R243" s="347"/>
      <c r="S243" s="347"/>
      <c r="T243" s="347"/>
      <c r="U243" s="347"/>
      <c r="V243" s="347"/>
      <c r="W243" s="347"/>
      <c r="X243" s="347"/>
      <c r="Y243" s="347"/>
      <c r="Z243" s="347"/>
      <c r="AA243" s="347"/>
      <c r="AB243" s="347"/>
      <c r="AC243" s="347"/>
      <c r="AD243" s="347"/>
      <c r="AE243" s="347"/>
      <c r="AF243" s="347"/>
      <c r="AG243" s="347"/>
      <c r="AH243" s="347"/>
      <c r="AI243" s="347"/>
      <c r="AJ243" s="347"/>
      <c r="AK243" s="347"/>
      <c r="AL243" s="347"/>
      <c r="AM243" s="347"/>
      <c r="AN243" s="347"/>
      <c r="AO243" s="347"/>
      <c r="AP243" s="347"/>
      <c r="AQ243" s="348"/>
      <c r="AR243" s="156" t="str">
        <f t="shared" si="36"/>
        <v/>
      </c>
      <c r="AS243" s="157" t="str">
        <f t="shared" si="37"/>
        <v/>
      </c>
      <c r="AT243" s="157" t="str">
        <f t="shared" si="38"/>
        <v/>
      </c>
      <c r="AU243" s="157" t="str">
        <f t="shared" si="39"/>
        <v/>
      </c>
      <c r="AV243" s="157" t="str">
        <f t="shared" si="40"/>
        <v/>
      </c>
      <c r="AW243" s="157" t="str">
        <f t="shared" si="41"/>
        <v/>
      </c>
      <c r="AX243" s="158" t="str">
        <f t="shared" si="42"/>
        <v/>
      </c>
    </row>
    <row r="244" spans="2:50" hidden="1" x14ac:dyDescent="0.3">
      <c r="B244" s="325">
        <f t="shared" si="43"/>
        <v>236</v>
      </c>
      <c r="C244" s="252"/>
      <c r="D244" s="247"/>
      <c r="E244" s="248"/>
      <c r="F244" s="252"/>
      <c r="G244" s="326"/>
      <c r="H244" s="336">
        <v>1</v>
      </c>
      <c r="I244" s="289" t="str">
        <f t="shared" si="35"/>
        <v/>
      </c>
      <c r="J244" s="338"/>
      <c r="K244" s="347"/>
      <c r="L244" s="347"/>
      <c r="M244" s="347"/>
      <c r="N244" s="347"/>
      <c r="O244" s="347"/>
      <c r="P244" s="347"/>
      <c r="Q244" s="347"/>
      <c r="R244" s="347"/>
      <c r="S244" s="347"/>
      <c r="T244" s="347"/>
      <c r="U244" s="347"/>
      <c r="V244" s="347"/>
      <c r="W244" s="347"/>
      <c r="X244" s="347"/>
      <c r="Y244" s="347"/>
      <c r="Z244" s="347"/>
      <c r="AA244" s="347"/>
      <c r="AB244" s="347"/>
      <c r="AC244" s="347"/>
      <c r="AD244" s="347"/>
      <c r="AE244" s="347"/>
      <c r="AF244" s="347"/>
      <c r="AG244" s="347"/>
      <c r="AH244" s="347"/>
      <c r="AI244" s="347"/>
      <c r="AJ244" s="347"/>
      <c r="AK244" s="347"/>
      <c r="AL244" s="347"/>
      <c r="AM244" s="347"/>
      <c r="AN244" s="347"/>
      <c r="AO244" s="347"/>
      <c r="AP244" s="347"/>
      <c r="AQ244" s="348"/>
      <c r="AR244" s="156" t="str">
        <f t="shared" si="36"/>
        <v/>
      </c>
      <c r="AS244" s="157" t="str">
        <f t="shared" si="37"/>
        <v/>
      </c>
      <c r="AT244" s="157" t="str">
        <f t="shared" si="38"/>
        <v/>
      </c>
      <c r="AU244" s="157" t="str">
        <f t="shared" si="39"/>
        <v/>
      </c>
      <c r="AV244" s="157" t="str">
        <f t="shared" si="40"/>
        <v/>
      </c>
      <c r="AW244" s="157" t="str">
        <f t="shared" si="41"/>
        <v/>
      </c>
      <c r="AX244" s="158" t="str">
        <f t="shared" si="42"/>
        <v/>
      </c>
    </row>
    <row r="245" spans="2:50" hidden="1" x14ac:dyDescent="0.3">
      <c r="B245" s="325">
        <f t="shared" si="43"/>
        <v>237</v>
      </c>
      <c r="C245" s="252"/>
      <c r="D245" s="247"/>
      <c r="E245" s="248"/>
      <c r="F245" s="252"/>
      <c r="G245" s="326"/>
      <c r="H245" s="336">
        <v>1</v>
      </c>
      <c r="I245" s="289" t="str">
        <f t="shared" si="35"/>
        <v/>
      </c>
      <c r="J245" s="338"/>
      <c r="K245" s="347"/>
      <c r="L245" s="347"/>
      <c r="M245" s="347"/>
      <c r="N245" s="347"/>
      <c r="O245" s="347"/>
      <c r="P245" s="347"/>
      <c r="Q245" s="347"/>
      <c r="R245" s="347"/>
      <c r="S245" s="347"/>
      <c r="T245" s="347"/>
      <c r="U245" s="347"/>
      <c r="V245" s="347"/>
      <c r="W245" s="347"/>
      <c r="X245" s="347"/>
      <c r="Y245" s="347"/>
      <c r="Z245" s="347"/>
      <c r="AA245" s="347"/>
      <c r="AB245" s="347"/>
      <c r="AC245" s="347"/>
      <c r="AD245" s="347"/>
      <c r="AE245" s="347"/>
      <c r="AF245" s="347"/>
      <c r="AG245" s="347"/>
      <c r="AH245" s="347"/>
      <c r="AI245" s="347"/>
      <c r="AJ245" s="347"/>
      <c r="AK245" s="347"/>
      <c r="AL245" s="347"/>
      <c r="AM245" s="347"/>
      <c r="AN245" s="347"/>
      <c r="AO245" s="347"/>
      <c r="AP245" s="347"/>
      <c r="AQ245" s="348"/>
      <c r="AR245" s="156" t="str">
        <f t="shared" si="36"/>
        <v/>
      </c>
      <c r="AS245" s="157" t="str">
        <f t="shared" si="37"/>
        <v/>
      </c>
      <c r="AT245" s="157" t="str">
        <f t="shared" si="38"/>
        <v/>
      </c>
      <c r="AU245" s="157" t="str">
        <f t="shared" si="39"/>
        <v/>
      </c>
      <c r="AV245" s="157" t="str">
        <f t="shared" si="40"/>
        <v/>
      </c>
      <c r="AW245" s="157" t="str">
        <f t="shared" si="41"/>
        <v/>
      </c>
      <c r="AX245" s="158" t="str">
        <f t="shared" si="42"/>
        <v/>
      </c>
    </row>
    <row r="246" spans="2:50" hidden="1" x14ac:dyDescent="0.3">
      <c r="B246" s="325">
        <f t="shared" si="43"/>
        <v>238</v>
      </c>
      <c r="C246" s="252"/>
      <c r="D246" s="247"/>
      <c r="E246" s="248"/>
      <c r="F246" s="252"/>
      <c r="G246" s="326"/>
      <c r="H246" s="336">
        <v>1</v>
      </c>
      <c r="I246" s="289" t="str">
        <f t="shared" si="35"/>
        <v/>
      </c>
      <c r="J246" s="338"/>
      <c r="K246" s="347"/>
      <c r="L246" s="347"/>
      <c r="M246" s="347"/>
      <c r="N246" s="347"/>
      <c r="O246" s="347"/>
      <c r="P246" s="347"/>
      <c r="Q246" s="347"/>
      <c r="R246" s="347"/>
      <c r="S246" s="347"/>
      <c r="T246" s="347"/>
      <c r="U246" s="347"/>
      <c r="V246" s="347"/>
      <c r="W246" s="347"/>
      <c r="X246" s="347"/>
      <c r="Y246" s="347"/>
      <c r="Z246" s="347"/>
      <c r="AA246" s="347"/>
      <c r="AB246" s="347"/>
      <c r="AC246" s="347"/>
      <c r="AD246" s="347"/>
      <c r="AE246" s="347"/>
      <c r="AF246" s="347"/>
      <c r="AG246" s="347"/>
      <c r="AH246" s="347"/>
      <c r="AI246" s="347"/>
      <c r="AJ246" s="347"/>
      <c r="AK246" s="347"/>
      <c r="AL246" s="347"/>
      <c r="AM246" s="347"/>
      <c r="AN246" s="347"/>
      <c r="AO246" s="347"/>
      <c r="AP246" s="347"/>
      <c r="AQ246" s="348"/>
      <c r="AR246" s="156" t="str">
        <f t="shared" si="36"/>
        <v/>
      </c>
      <c r="AS246" s="157" t="str">
        <f t="shared" si="37"/>
        <v/>
      </c>
      <c r="AT246" s="157" t="str">
        <f t="shared" si="38"/>
        <v/>
      </c>
      <c r="AU246" s="157" t="str">
        <f t="shared" si="39"/>
        <v/>
      </c>
      <c r="AV246" s="157" t="str">
        <f t="shared" si="40"/>
        <v/>
      </c>
      <c r="AW246" s="157" t="str">
        <f t="shared" si="41"/>
        <v/>
      </c>
      <c r="AX246" s="158" t="str">
        <f t="shared" si="42"/>
        <v/>
      </c>
    </row>
    <row r="247" spans="2:50" hidden="1" x14ac:dyDescent="0.3">
      <c r="B247" s="325">
        <f t="shared" si="43"/>
        <v>239</v>
      </c>
      <c r="C247" s="252"/>
      <c r="D247" s="247"/>
      <c r="E247" s="248"/>
      <c r="F247" s="252"/>
      <c r="G247" s="326"/>
      <c r="H247" s="336">
        <v>1</v>
      </c>
      <c r="I247" s="289" t="str">
        <f t="shared" si="35"/>
        <v/>
      </c>
      <c r="J247" s="338"/>
      <c r="K247" s="347"/>
      <c r="L247" s="347"/>
      <c r="M247" s="347"/>
      <c r="N247" s="347"/>
      <c r="O247" s="347"/>
      <c r="P247" s="347"/>
      <c r="Q247" s="347"/>
      <c r="R247" s="347"/>
      <c r="S247" s="347"/>
      <c r="T247" s="347"/>
      <c r="U247" s="347"/>
      <c r="V247" s="347"/>
      <c r="W247" s="347"/>
      <c r="X247" s="347"/>
      <c r="Y247" s="347"/>
      <c r="Z247" s="347"/>
      <c r="AA247" s="347"/>
      <c r="AB247" s="347"/>
      <c r="AC247" s="347"/>
      <c r="AD247" s="347"/>
      <c r="AE247" s="347"/>
      <c r="AF247" s="347"/>
      <c r="AG247" s="347"/>
      <c r="AH247" s="347"/>
      <c r="AI247" s="347"/>
      <c r="AJ247" s="347"/>
      <c r="AK247" s="347"/>
      <c r="AL247" s="347"/>
      <c r="AM247" s="347"/>
      <c r="AN247" s="347"/>
      <c r="AO247" s="347"/>
      <c r="AP247" s="347"/>
      <c r="AQ247" s="348"/>
      <c r="AR247" s="156" t="str">
        <f t="shared" si="36"/>
        <v/>
      </c>
      <c r="AS247" s="157" t="str">
        <f t="shared" si="37"/>
        <v/>
      </c>
      <c r="AT247" s="157" t="str">
        <f t="shared" si="38"/>
        <v/>
      </c>
      <c r="AU247" s="157" t="str">
        <f t="shared" si="39"/>
        <v/>
      </c>
      <c r="AV247" s="157" t="str">
        <f t="shared" si="40"/>
        <v/>
      </c>
      <c r="AW247" s="157" t="str">
        <f t="shared" si="41"/>
        <v/>
      </c>
      <c r="AX247" s="158" t="str">
        <f t="shared" si="42"/>
        <v/>
      </c>
    </row>
    <row r="248" spans="2:50" hidden="1" x14ac:dyDescent="0.3">
      <c r="B248" s="325">
        <f t="shared" si="43"/>
        <v>240</v>
      </c>
      <c r="C248" s="252"/>
      <c r="D248" s="247"/>
      <c r="E248" s="248"/>
      <c r="F248" s="252"/>
      <c r="G248" s="326"/>
      <c r="H248" s="336">
        <v>1</v>
      </c>
      <c r="I248" s="289" t="str">
        <f t="shared" si="35"/>
        <v/>
      </c>
      <c r="J248" s="338"/>
      <c r="K248" s="347"/>
      <c r="L248" s="347"/>
      <c r="M248" s="347"/>
      <c r="N248" s="347"/>
      <c r="O248" s="347"/>
      <c r="P248" s="347"/>
      <c r="Q248" s="347"/>
      <c r="R248" s="347"/>
      <c r="S248" s="347"/>
      <c r="T248" s="347"/>
      <c r="U248" s="347"/>
      <c r="V248" s="347"/>
      <c r="W248" s="347"/>
      <c r="X248" s="347"/>
      <c r="Y248" s="347"/>
      <c r="Z248" s="347"/>
      <c r="AA248" s="347"/>
      <c r="AB248" s="347"/>
      <c r="AC248" s="347"/>
      <c r="AD248" s="347"/>
      <c r="AE248" s="347"/>
      <c r="AF248" s="347"/>
      <c r="AG248" s="347"/>
      <c r="AH248" s="347"/>
      <c r="AI248" s="347"/>
      <c r="AJ248" s="347"/>
      <c r="AK248" s="347"/>
      <c r="AL248" s="347"/>
      <c r="AM248" s="347"/>
      <c r="AN248" s="347"/>
      <c r="AO248" s="347"/>
      <c r="AP248" s="347"/>
      <c r="AQ248" s="348"/>
      <c r="AR248" s="156" t="str">
        <f t="shared" si="36"/>
        <v/>
      </c>
      <c r="AS248" s="157" t="str">
        <f t="shared" si="37"/>
        <v/>
      </c>
      <c r="AT248" s="157" t="str">
        <f t="shared" si="38"/>
        <v/>
      </c>
      <c r="AU248" s="157" t="str">
        <f t="shared" si="39"/>
        <v/>
      </c>
      <c r="AV248" s="157" t="str">
        <f t="shared" si="40"/>
        <v/>
      </c>
      <c r="AW248" s="157" t="str">
        <f t="shared" si="41"/>
        <v/>
      </c>
      <c r="AX248" s="158" t="str">
        <f t="shared" si="42"/>
        <v/>
      </c>
    </row>
    <row r="249" spans="2:50" hidden="1" x14ac:dyDescent="0.3">
      <c r="B249" s="325">
        <f t="shared" si="43"/>
        <v>241</v>
      </c>
      <c r="C249" s="252"/>
      <c r="D249" s="247"/>
      <c r="E249" s="248"/>
      <c r="F249" s="252"/>
      <c r="G249" s="326"/>
      <c r="H249" s="336">
        <v>1</v>
      </c>
      <c r="I249" s="289" t="str">
        <f t="shared" si="35"/>
        <v/>
      </c>
      <c r="J249" s="338"/>
      <c r="K249" s="347"/>
      <c r="L249" s="347"/>
      <c r="M249" s="347"/>
      <c r="N249" s="347"/>
      <c r="O249" s="347"/>
      <c r="P249" s="347"/>
      <c r="Q249" s="347"/>
      <c r="R249" s="347"/>
      <c r="S249" s="347"/>
      <c r="T249" s="347"/>
      <c r="U249" s="347"/>
      <c r="V249" s="347"/>
      <c r="W249" s="347"/>
      <c r="X249" s="347"/>
      <c r="Y249" s="347"/>
      <c r="Z249" s="347"/>
      <c r="AA249" s="347"/>
      <c r="AB249" s="347"/>
      <c r="AC249" s="347"/>
      <c r="AD249" s="347"/>
      <c r="AE249" s="347"/>
      <c r="AF249" s="347"/>
      <c r="AG249" s="347"/>
      <c r="AH249" s="347"/>
      <c r="AI249" s="347"/>
      <c r="AJ249" s="347"/>
      <c r="AK249" s="347"/>
      <c r="AL249" s="347"/>
      <c r="AM249" s="347"/>
      <c r="AN249" s="347"/>
      <c r="AO249" s="347"/>
      <c r="AP249" s="347"/>
      <c r="AQ249" s="348"/>
      <c r="AR249" s="156" t="str">
        <f t="shared" si="36"/>
        <v/>
      </c>
      <c r="AS249" s="157" t="str">
        <f t="shared" si="37"/>
        <v/>
      </c>
      <c r="AT249" s="157" t="str">
        <f t="shared" si="38"/>
        <v/>
      </c>
      <c r="AU249" s="157" t="str">
        <f t="shared" si="39"/>
        <v/>
      </c>
      <c r="AV249" s="157" t="str">
        <f t="shared" si="40"/>
        <v/>
      </c>
      <c r="AW249" s="157" t="str">
        <f t="shared" si="41"/>
        <v/>
      </c>
      <c r="AX249" s="158" t="str">
        <f t="shared" si="42"/>
        <v/>
      </c>
    </row>
    <row r="250" spans="2:50" hidden="1" x14ac:dyDescent="0.3">
      <c r="B250" s="325">
        <f t="shared" si="43"/>
        <v>242</v>
      </c>
      <c r="C250" s="252"/>
      <c r="D250" s="247"/>
      <c r="E250" s="248"/>
      <c r="F250" s="252"/>
      <c r="G250" s="326"/>
      <c r="H250" s="336">
        <v>1</v>
      </c>
      <c r="I250" s="289" t="str">
        <f t="shared" si="35"/>
        <v/>
      </c>
      <c r="J250" s="338"/>
      <c r="K250" s="347"/>
      <c r="L250" s="347"/>
      <c r="M250" s="347"/>
      <c r="N250" s="347"/>
      <c r="O250" s="347"/>
      <c r="P250" s="347"/>
      <c r="Q250" s="347"/>
      <c r="R250" s="347"/>
      <c r="S250" s="347"/>
      <c r="T250" s="347"/>
      <c r="U250" s="347"/>
      <c r="V250" s="347"/>
      <c r="W250" s="347"/>
      <c r="X250" s="347"/>
      <c r="Y250" s="347"/>
      <c r="Z250" s="347"/>
      <c r="AA250" s="347"/>
      <c r="AB250" s="347"/>
      <c r="AC250" s="347"/>
      <c r="AD250" s="347"/>
      <c r="AE250" s="347"/>
      <c r="AF250" s="347"/>
      <c r="AG250" s="347"/>
      <c r="AH250" s="347"/>
      <c r="AI250" s="347"/>
      <c r="AJ250" s="347"/>
      <c r="AK250" s="347"/>
      <c r="AL250" s="347"/>
      <c r="AM250" s="347"/>
      <c r="AN250" s="347"/>
      <c r="AO250" s="347"/>
      <c r="AP250" s="347"/>
      <c r="AQ250" s="348"/>
      <c r="AR250" s="156" t="str">
        <f t="shared" si="36"/>
        <v/>
      </c>
      <c r="AS250" s="157" t="str">
        <f t="shared" si="37"/>
        <v/>
      </c>
      <c r="AT250" s="157" t="str">
        <f t="shared" si="38"/>
        <v/>
      </c>
      <c r="AU250" s="157" t="str">
        <f t="shared" si="39"/>
        <v/>
      </c>
      <c r="AV250" s="157" t="str">
        <f t="shared" si="40"/>
        <v/>
      </c>
      <c r="AW250" s="157" t="str">
        <f t="shared" si="41"/>
        <v/>
      </c>
      <c r="AX250" s="158" t="str">
        <f t="shared" si="42"/>
        <v/>
      </c>
    </row>
    <row r="251" spans="2:50" hidden="1" x14ac:dyDescent="0.3">
      <c r="B251" s="325">
        <f t="shared" si="43"/>
        <v>243</v>
      </c>
      <c r="C251" s="252"/>
      <c r="D251" s="247"/>
      <c r="E251" s="248"/>
      <c r="F251" s="252"/>
      <c r="G251" s="326"/>
      <c r="H251" s="336">
        <v>1</v>
      </c>
      <c r="I251" s="289" t="str">
        <f t="shared" si="35"/>
        <v/>
      </c>
      <c r="J251" s="338"/>
      <c r="K251" s="347"/>
      <c r="L251" s="347"/>
      <c r="M251" s="347"/>
      <c r="N251" s="347"/>
      <c r="O251" s="347"/>
      <c r="P251" s="347"/>
      <c r="Q251" s="347"/>
      <c r="R251" s="347"/>
      <c r="S251" s="347"/>
      <c r="T251" s="347"/>
      <c r="U251" s="347"/>
      <c r="V251" s="347"/>
      <c r="W251" s="347"/>
      <c r="X251" s="347"/>
      <c r="Y251" s="347"/>
      <c r="Z251" s="347"/>
      <c r="AA251" s="347"/>
      <c r="AB251" s="347"/>
      <c r="AC251" s="347"/>
      <c r="AD251" s="347"/>
      <c r="AE251" s="347"/>
      <c r="AF251" s="347"/>
      <c r="AG251" s="347"/>
      <c r="AH251" s="347"/>
      <c r="AI251" s="347"/>
      <c r="AJ251" s="347"/>
      <c r="AK251" s="347"/>
      <c r="AL251" s="347"/>
      <c r="AM251" s="347"/>
      <c r="AN251" s="347"/>
      <c r="AO251" s="347"/>
      <c r="AP251" s="347"/>
      <c r="AQ251" s="348"/>
      <c r="AR251" s="156" t="str">
        <f t="shared" si="36"/>
        <v/>
      </c>
      <c r="AS251" s="157" t="str">
        <f t="shared" si="37"/>
        <v/>
      </c>
      <c r="AT251" s="157" t="str">
        <f t="shared" si="38"/>
        <v/>
      </c>
      <c r="AU251" s="157" t="str">
        <f t="shared" si="39"/>
        <v/>
      </c>
      <c r="AV251" s="157" t="str">
        <f t="shared" si="40"/>
        <v/>
      </c>
      <c r="AW251" s="157" t="str">
        <f t="shared" si="41"/>
        <v/>
      </c>
      <c r="AX251" s="158" t="str">
        <f t="shared" si="42"/>
        <v/>
      </c>
    </row>
    <row r="252" spans="2:50" hidden="1" x14ac:dyDescent="0.3">
      <c r="B252" s="325">
        <f t="shared" si="43"/>
        <v>244</v>
      </c>
      <c r="C252" s="252"/>
      <c r="D252" s="247"/>
      <c r="E252" s="248"/>
      <c r="F252" s="252"/>
      <c r="G252" s="326"/>
      <c r="H252" s="336">
        <v>1</v>
      </c>
      <c r="I252" s="289" t="str">
        <f t="shared" si="35"/>
        <v/>
      </c>
      <c r="J252" s="338"/>
      <c r="K252" s="347"/>
      <c r="L252" s="347"/>
      <c r="M252" s="347"/>
      <c r="N252" s="347"/>
      <c r="O252" s="347"/>
      <c r="P252" s="347"/>
      <c r="Q252" s="347"/>
      <c r="R252" s="347"/>
      <c r="S252" s="347"/>
      <c r="T252" s="347"/>
      <c r="U252" s="347"/>
      <c r="V252" s="347"/>
      <c r="W252" s="347"/>
      <c r="X252" s="347"/>
      <c r="Y252" s="347"/>
      <c r="Z252" s="347"/>
      <c r="AA252" s="347"/>
      <c r="AB252" s="347"/>
      <c r="AC252" s="347"/>
      <c r="AD252" s="347"/>
      <c r="AE252" s="347"/>
      <c r="AF252" s="347"/>
      <c r="AG252" s="347"/>
      <c r="AH252" s="347"/>
      <c r="AI252" s="347"/>
      <c r="AJ252" s="347"/>
      <c r="AK252" s="347"/>
      <c r="AL252" s="347"/>
      <c r="AM252" s="347"/>
      <c r="AN252" s="347"/>
      <c r="AO252" s="347"/>
      <c r="AP252" s="347"/>
      <c r="AQ252" s="348"/>
      <c r="AR252" s="156" t="str">
        <f t="shared" si="36"/>
        <v/>
      </c>
      <c r="AS252" s="157" t="str">
        <f t="shared" si="37"/>
        <v/>
      </c>
      <c r="AT252" s="157" t="str">
        <f t="shared" si="38"/>
        <v/>
      </c>
      <c r="AU252" s="157" t="str">
        <f t="shared" si="39"/>
        <v/>
      </c>
      <c r="AV252" s="157" t="str">
        <f t="shared" si="40"/>
        <v/>
      </c>
      <c r="AW252" s="157" t="str">
        <f t="shared" si="41"/>
        <v/>
      </c>
      <c r="AX252" s="158" t="str">
        <f t="shared" si="42"/>
        <v/>
      </c>
    </row>
    <row r="253" spans="2:50" hidden="1" x14ac:dyDescent="0.3">
      <c r="B253" s="325">
        <f t="shared" si="43"/>
        <v>245</v>
      </c>
      <c r="C253" s="252"/>
      <c r="D253" s="247"/>
      <c r="E253" s="248"/>
      <c r="F253" s="252"/>
      <c r="G253" s="326"/>
      <c r="H253" s="336">
        <v>1</v>
      </c>
      <c r="I253" s="289" t="str">
        <f t="shared" si="35"/>
        <v/>
      </c>
      <c r="J253" s="338"/>
      <c r="K253" s="347"/>
      <c r="L253" s="347"/>
      <c r="M253" s="347"/>
      <c r="N253" s="347"/>
      <c r="O253" s="347"/>
      <c r="P253" s="347"/>
      <c r="Q253" s="347"/>
      <c r="R253" s="347"/>
      <c r="S253" s="347"/>
      <c r="T253" s="347"/>
      <c r="U253" s="347"/>
      <c r="V253" s="347"/>
      <c r="W253" s="347"/>
      <c r="X253" s="347"/>
      <c r="Y253" s="347"/>
      <c r="Z253" s="347"/>
      <c r="AA253" s="347"/>
      <c r="AB253" s="347"/>
      <c r="AC253" s="347"/>
      <c r="AD253" s="347"/>
      <c r="AE253" s="347"/>
      <c r="AF253" s="347"/>
      <c r="AG253" s="347"/>
      <c r="AH253" s="347"/>
      <c r="AI253" s="347"/>
      <c r="AJ253" s="347"/>
      <c r="AK253" s="347"/>
      <c r="AL253" s="347"/>
      <c r="AM253" s="347"/>
      <c r="AN253" s="347"/>
      <c r="AO253" s="347"/>
      <c r="AP253" s="347"/>
      <c r="AQ253" s="348"/>
      <c r="AR253" s="156" t="str">
        <f t="shared" si="36"/>
        <v/>
      </c>
      <c r="AS253" s="157" t="str">
        <f t="shared" si="37"/>
        <v/>
      </c>
      <c r="AT253" s="157" t="str">
        <f t="shared" si="38"/>
        <v/>
      </c>
      <c r="AU253" s="157" t="str">
        <f t="shared" si="39"/>
        <v/>
      </c>
      <c r="AV253" s="157" t="str">
        <f t="shared" si="40"/>
        <v/>
      </c>
      <c r="AW253" s="157" t="str">
        <f t="shared" si="41"/>
        <v/>
      </c>
      <c r="AX253" s="158" t="str">
        <f t="shared" si="42"/>
        <v/>
      </c>
    </row>
    <row r="254" spans="2:50" hidden="1" x14ac:dyDescent="0.3">
      <c r="B254" s="325">
        <f t="shared" si="43"/>
        <v>246</v>
      </c>
      <c r="C254" s="252"/>
      <c r="D254" s="247"/>
      <c r="E254" s="248"/>
      <c r="F254" s="252"/>
      <c r="G254" s="326"/>
      <c r="H254" s="336">
        <v>1</v>
      </c>
      <c r="I254" s="289" t="str">
        <f t="shared" si="35"/>
        <v/>
      </c>
      <c r="J254" s="338"/>
      <c r="K254" s="347"/>
      <c r="L254" s="347"/>
      <c r="M254" s="347"/>
      <c r="N254" s="347"/>
      <c r="O254" s="347"/>
      <c r="P254" s="347"/>
      <c r="Q254" s="347"/>
      <c r="R254" s="347"/>
      <c r="S254" s="347"/>
      <c r="T254" s="347"/>
      <c r="U254" s="347"/>
      <c r="V254" s="347"/>
      <c r="W254" s="347"/>
      <c r="X254" s="347"/>
      <c r="Y254" s="347"/>
      <c r="Z254" s="347"/>
      <c r="AA254" s="347"/>
      <c r="AB254" s="347"/>
      <c r="AC254" s="347"/>
      <c r="AD254" s="347"/>
      <c r="AE254" s="347"/>
      <c r="AF254" s="347"/>
      <c r="AG254" s="347"/>
      <c r="AH254" s="347"/>
      <c r="AI254" s="347"/>
      <c r="AJ254" s="347"/>
      <c r="AK254" s="347"/>
      <c r="AL254" s="347"/>
      <c r="AM254" s="347"/>
      <c r="AN254" s="347"/>
      <c r="AO254" s="347"/>
      <c r="AP254" s="347"/>
      <c r="AQ254" s="348"/>
      <c r="AR254" s="156" t="str">
        <f t="shared" si="36"/>
        <v/>
      </c>
      <c r="AS254" s="157" t="str">
        <f t="shared" si="37"/>
        <v/>
      </c>
      <c r="AT254" s="157" t="str">
        <f t="shared" si="38"/>
        <v/>
      </c>
      <c r="AU254" s="157" t="str">
        <f t="shared" si="39"/>
        <v/>
      </c>
      <c r="AV254" s="157" t="str">
        <f t="shared" si="40"/>
        <v/>
      </c>
      <c r="AW254" s="157" t="str">
        <f t="shared" si="41"/>
        <v/>
      </c>
      <c r="AX254" s="158" t="str">
        <f t="shared" si="42"/>
        <v/>
      </c>
    </row>
    <row r="255" spans="2:50" hidden="1" x14ac:dyDescent="0.3">
      <c r="B255" s="325">
        <f t="shared" si="43"/>
        <v>247</v>
      </c>
      <c r="C255" s="252"/>
      <c r="D255" s="247"/>
      <c r="E255" s="248"/>
      <c r="F255" s="252"/>
      <c r="G255" s="326"/>
      <c r="H255" s="336">
        <v>1</v>
      </c>
      <c r="I255" s="289" t="str">
        <f t="shared" si="35"/>
        <v/>
      </c>
      <c r="J255" s="338"/>
      <c r="K255" s="347"/>
      <c r="L255" s="347"/>
      <c r="M255" s="347"/>
      <c r="N255" s="347"/>
      <c r="O255" s="347"/>
      <c r="P255" s="347"/>
      <c r="Q255" s="347"/>
      <c r="R255" s="347"/>
      <c r="S255" s="347"/>
      <c r="T255" s="347"/>
      <c r="U255" s="347"/>
      <c r="V255" s="347"/>
      <c r="W255" s="347"/>
      <c r="X255" s="347"/>
      <c r="Y255" s="347"/>
      <c r="Z255" s="347"/>
      <c r="AA255" s="347"/>
      <c r="AB255" s="347"/>
      <c r="AC255" s="347"/>
      <c r="AD255" s="347"/>
      <c r="AE255" s="347"/>
      <c r="AF255" s="347"/>
      <c r="AG255" s="347"/>
      <c r="AH255" s="347"/>
      <c r="AI255" s="347"/>
      <c r="AJ255" s="347"/>
      <c r="AK255" s="347"/>
      <c r="AL255" s="347"/>
      <c r="AM255" s="347"/>
      <c r="AN255" s="347"/>
      <c r="AO255" s="347"/>
      <c r="AP255" s="347"/>
      <c r="AQ255" s="348"/>
      <c r="AR255" s="156" t="str">
        <f t="shared" si="36"/>
        <v/>
      </c>
      <c r="AS255" s="157" t="str">
        <f t="shared" si="37"/>
        <v/>
      </c>
      <c r="AT255" s="157" t="str">
        <f t="shared" si="38"/>
        <v/>
      </c>
      <c r="AU255" s="157" t="str">
        <f t="shared" si="39"/>
        <v/>
      </c>
      <c r="AV255" s="157" t="str">
        <f t="shared" si="40"/>
        <v/>
      </c>
      <c r="AW255" s="157" t="str">
        <f t="shared" si="41"/>
        <v/>
      </c>
      <c r="AX255" s="158" t="str">
        <f t="shared" si="42"/>
        <v/>
      </c>
    </row>
    <row r="256" spans="2:50" hidden="1" x14ac:dyDescent="0.3">
      <c r="B256" s="325">
        <f t="shared" si="43"/>
        <v>248</v>
      </c>
      <c r="C256" s="252"/>
      <c r="D256" s="247"/>
      <c r="E256" s="248"/>
      <c r="F256" s="252"/>
      <c r="G256" s="326"/>
      <c r="H256" s="336">
        <v>1</v>
      </c>
      <c r="I256" s="289" t="str">
        <f t="shared" si="35"/>
        <v/>
      </c>
      <c r="J256" s="338"/>
      <c r="K256" s="347"/>
      <c r="L256" s="347"/>
      <c r="M256" s="347"/>
      <c r="N256" s="347"/>
      <c r="O256" s="347"/>
      <c r="P256" s="347"/>
      <c r="Q256" s="347"/>
      <c r="R256" s="347"/>
      <c r="S256" s="347"/>
      <c r="T256" s="347"/>
      <c r="U256" s="347"/>
      <c r="V256" s="347"/>
      <c r="W256" s="347"/>
      <c r="X256" s="347"/>
      <c r="Y256" s="347"/>
      <c r="Z256" s="347"/>
      <c r="AA256" s="347"/>
      <c r="AB256" s="347"/>
      <c r="AC256" s="347"/>
      <c r="AD256" s="347"/>
      <c r="AE256" s="347"/>
      <c r="AF256" s="347"/>
      <c r="AG256" s="347"/>
      <c r="AH256" s="347"/>
      <c r="AI256" s="347"/>
      <c r="AJ256" s="347"/>
      <c r="AK256" s="347"/>
      <c r="AL256" s="347"/>
      <c r="AM256" s="347"/>
      <c r="AN256" s="347"/>
      <c r="AO256" s="347"/>
      <c r="AP256" s="347"/>
      <c r="AQ256" s="348"/>
      <c r="AR256" s="156" t="str">
        <f t="shared" si="36"/>
        <v/>
      </c>
      <c r="AS256" s="157" t="str">
        <f t="shared" si="37"/>
        <v/>
      </c>
      <c r="AT256" s="157" t="str">
        <f t="shared" si="38"/>
        <v/>
      </c>
      <c r="AU256" s="157" t="str">
        <f t="shared" si="39"/>
        <v/>
      </c>
      <c r="AV256" s="157" t="str">
        <f t="shared" si="40"/>
        <v/>
      </c>
      <c r="AW256" s="157" t="str">
        <f t="shared" si="41"/>
        <v/>
      </c>
      <c r="AX256" s="158" t="str">
        <f t="shared" si="42"/>
        <v/>
      </c>
    </row>
    <row r="257" spans="2:50" hidden="1" x14ac:dyDescent="0.3">
      <c r="B257" s="325">
        <f t="shared" si="43"/>
        <v>249</v>
      </c>
      <c r="C257" s="252"/>
      <c r="D257" s="247"/>
      <c r="E257" s="248"/>
      <c r="F257" s="252"/>
      <c r="G257" s="326"/>
      <c r="H257" s="336">
        <v>1</v>
      </c>
      <c r="I257" s="289" t="str">
        <f t="shared" si="35"/>
        <v/>
      </c>
      <c r="J257" s="338"/>
      <c r="K257" s="347"/>
      <c r="L257" s="347"/>
      <c r="M257" s="347"/>
      <c r="N257" s="347"/>
      <c r="O257" s="347"/>
      <c r="P257" s="347"/>
      <c r="Q257" s="347"/>
      <c r="R257" s="347"/>
      <c r="S257" s="347"/>
      <c r="T257" s="347"/>
      <c r="U257" s="347"/>
      <c r="V257" s="347"/>
      <c r="W257" s="347"/>
      <c r="X257" s="347"/>
      <c r="Y257" s="347"/>
      <c r="Z257" s="347"/>
      <c r="AA257" s="347"/>
      <c r="AB257" s="347"/>
      <c r="AC257" s="347"/>
      <c r="AD257" s="347"/>
      <c r="AE257" s="347"/>
      <c r="AF257" s="347"/>
      <c r="AG257" s="347"/>
      <c r="AH257" s="347"/>
      <c r="AI257" s="347"/>
      <c r="AJ257" s="347"/>
      <c r="AK257" s="347"/>
      <c r="AL257" s="347"/>
      <c r="AM257" s="347"/>
      <c r="AN257" s="347"/>
      <c r="AO257" s="347"/>
      <c r="AP257" s="347"/>
      <c r="AQ257" s="348"/>
      <c r="AR257" s="156" t="str">
        <f t="shared" si="36"/>
        <v/>
      </c>
      <c r="AS257" s="157" t="str">
        <f t="shared" si="37"/>
        <v/>
      </c>
      <c r="AT257" s="157" t="str">
        <f t="shared" si="38"/>
        <v/>
      </c>
      <c r="AU257" s="157" t="str">
        <f t="shared" si="39"/>
        <v/>
      </c>
      <c r="AV257" s="157" t="str">
        <f t="shared" si="40"/>
        <v/>
      </c>
      <c r="AW257" s="157" t="str">
        <f t="shared" si="41"/>
        <v/>
      </c>
      <c r="AX257" s="158" t="str">
        <f t="shared" si="42"/>
        <v/>
      </c>
    </row>
    <row r="258" spans="2:50" hidden="1" x14ac:dyDescent="0.3">
      <c r="B258" s="325">
        <f t="shared" si="43"/>
        <v>250</v>
      </c>
      <c r="C258" s="252"/>
      <c r="D258" s="247"/>
      <c r="E258" s="248"/>
      <c r="F258" s="252"/>
      <c r="G258" s="326"/>
      <c r="H258" s="336">
        <v>1</v>
      </c>
      <c r="I258" s="289" t="str">
        <f t="shared" si="35"/>
        <v/>
      </c>
      <c r="J258" s="338"/>
      <c r="K258" s="347"/>
      <c r="L258" s="347"/>
      <c r="M258" s="347"/>
      <c r="N258" s="347"/>
      <c r="O258" s="347"/>
      <c r="P258" s="347"/>
      <c r="Q258" s="347"/>
      <c r="R258" s="347"/>
      <c r="S258" s="347"/>
      <c r="T258" s="347"/>
      <c r="U258" s="347"/>
      <c r="V258" s="347"/>
      <c r="W258" s="347"/>
      <c r="X258" s="347"/>
      <c r="Y258" s="347"/>
      <c r="Z258" s="347"/>
      <c r="AA258" s="347"/>
      <c r="AB258" s="347"/>
      <c r="AC258" s="347"/>
      <c r="AD258" s="347"/>
      <c r="AE258" s="347"/>
      <c r="AF258" s="347"/>
      <c r="AG258" s="347"/>
      <c r="AH258" s="347"/>
      <c r="AI258" s="347"/>
      <c r="AJ258" s="347"/>
      <c r="AK258" s="347"/>
      <c r="AL258" s="347"/>
      <c r="AM258" s="347"/>
      <c r="AN258" s="347"/>
      <c r="AO258" s="347"/>
      <c r="AP258" s="347"/>
      <c r="AQ258" s="348"/>
      <c r="AR258" s="156" t="str">
        <f t="shared" si="36"/>
        <v/>
      </c>
      <c r="AS258" s="157" t="str">
        <f t="shared" si="37"/>
        <v/>
      </c>
      <c r="AT258" s="157" t="str">
        <f t="shared" si="38"/>
        <v/>
      </c>
      <c r="AU258" s="157" t="str">
        <f t="shared" si="39"/>
        <v/>
      </c>
      <c r="AV258" s="157" t="str">
        <f t="shared" si="40"/>
        <v/>
      </c>
      <c r="AW258" s="157" t="str">
        <f t="shared" si="41"/>
        <v/>
      </c>
      <c r="AX258" s="158" t="str">
        <f t="shared" si="42"/>
        <v/>
      </c>
    </row>
    <row r="259" spans="2:50" hidden="1" x14ac:dyDescent="0.3">
      <c r="B259" s="325">
        <f t="shared" si="43"/>
        <v>251</v>
      </c>
      <c r="C259" s="252"/>
      <c r="D259" s="247"/>
      <c r="E259" s="248"/>
      <c r="F259" s="252"/>
      <c r="G259" s="326"/>
      <c r="H259" s="336">
        <v>1</v>
      </c>
      <c r="I259" s="289" t="str">
        <f t="shared" si="35"/>
        <v/>
      </c>
      <c r="J259" s="338"/>
      <c r="K259" s="347"/>
      <c r="L259" s="347"/>
      <c r="M259" s="347"/>
      <c r="N259" s="347"/>
      <c r="O259" s="347"/>
      <c r="P259" s="347"/>
      <c r="Q259" s="347"/>
      <c r="R259" s="347"/>
      <c r="S259" s="347"/>
      <c r="T259" s="347"/>
      <c r="U259" s="347"/>
      <c r="V259" s="347"/>
      <c r="W259" s="347"/>
      <c r="X259" s="347"/>
      <c r="Y259" s="347"/>
      <c r="Z259" s="347"/>
      <c r="AA259" s="347"/>
      <c r="AB259" s="347"/>
      <c r="AC259" s="347"/>
      <c r="AD259" s="347"/>
      <c r="AE259" s="347"/>
      <c r="AF259" s="347"/>
      <c r="AG259" s="347"/>
      <c r="AH259" s="347"/>
      <c r="AI259" s="347"/>
      <c r="AJ259" s="347"/>
      <c r="AK259" s="347"/>
      <c r="AL259" s="347"/>
      <c r="AM259" s="347"/>
      <c r="AN259" s="347"/>
      <c r="AO259" s="347"/>
      <c r="AP259" s="347"/>
      <c r="AQ259" s="348"/>
      <c r="AR259" s="156" t="str">
        <f t="shared" si="36"/>
        <v/>
      </c>
      <c r="AS259" s="157" t="str">
        <f t="shared" si="37"/>
        <v/>
      </c>
      <c r="AT259" s="157" t="str">
        <f t="shared" si="38"/>
        <v/>
      </c>
      <c r="AU259" s="157" t="str">
        <f t="shared" si="39"/>
        <v/>
      </c>
      <c r="AV259" s="157" t="str">
        <f t="shared" si="40"/>
        <v/>
      </c>
      <c r="AW259" s="157" t="str">
        <f t="shared" si="41"/>
        <v/>
      </c>
      <c r="AX259" s="158" t="str">
        <f t="shared" si="42"/>
        <v/>
      </c>
    </row>
    <row r="260" spans="2:50" hidden="1" x14ac:dyDescent="0.3">
      <c r="B260" s="325">
        <f t="shared" si="43"/>
        <v>252</v>
      </c>
      <c r="C260" s="252"/>
      <c r="D260" s="247"/>
      <c r="E260" s="248"/>
      <c r="F260" s="252"/>
      <c r="G260" s="326"/>
      <c r="H260" s="336">
        <v>1</v>
      </c>
      <c r="I260" s="289" t="str">
        <f t="shared" si="35"/>
        <v/>
      </c>
      <c r="J260" s="338"/>
      <c r="K260" s="347"/>
      <c r="L260" s="347"/>
      <c r="M260" s="347"/>
      <c r="N260" s="347"/>
      <c r="O260" s="347"/>
      <c r="P260" s="347"/>
      <c r="Q260" s="347"/>
      <c r="R260" s="347"/>
      <c r="S260" s="347"/>
      <c r="T260" s="347"/>
      <c r="U260" s="347"/>
      <c r="V260" s="347"/>
      <c r="W260" s="347"/>
      <c r="X260" s="347"/>
      <c r="Y260" s="347"/>
      <c r="Z260" s="347"/>
      <c r="AA260" s="347"/>
      <c r="AB260" s="347"/>
      <c r="AC260" s="347"/>
      <c r="AD260" s="347"/>
      <c r="AE260" s="347"/>
      <c r="AF260" s="347"/>
      <c r="AG260" s="347"/>
      <c r="AH260" s="347"/>
      <c r="AI260" s="347"/>
      <c r="AJ260" s="347"/>
      <c r="AK260" s="347"/>
      <c r="AL260" s="347"/>
      <c r="AM260" s="347"/>
      <c r="AN260" s="347"/>
      <c r="AO260" s="347"/>
      <c r="AP260" s="347"/>
      <c r="AQ260" s="348"/>
      <c r="AR260" s="156" t="str">
        <f t="shared" si="36"/>
        <v/>
      </c>
      <c r="AS260" s="157" t="str">
        <f t="shared" si="37"/>
        <v/>
      </c>
      <c r="AT260" s="157" t="str">
        <f t="shared" si="38"/>
        <v/>
      </c>
      <c r="AU260" s="157" t="str">
        <f t="shared" si="39"/>
        <v/>
      </c>
      <c r="AV260" s="157" t="str">
        <f t="shared" si="40"/>
        <v/>
      </c>
      <c r="AW260" s="157" t="str">
        <f t="shared" si="41"/>
        <v/>
      </c>
      <c r="AX260" s="158" t="str">
        <f t="shared" si="42"/>
        <v/>
      </c>
    </row>
    <row r="261" spans="2:50" hidden="1" x14ac:dyDescent="0.3">
      <c r="B261" s="325">
        <f t="shared" si="43"/>
        <v>253</v>
      </c>
      <c r="C261" s="252"/>
      <c r="D261" s="247"/>
      <c r="E261" s="248"/>
      <c r="F261" s="252"/>
      <c r="G261" s="326"/>
      <c r="H261" s="336">
        <v>1</v>
      </c>
      <c r="I261" s="289" t="str">
        <f t="shared" si="35"/>
        <v/>
      </c>
      <c r="J261" s="338"/>
      <c r="K261" s="347"/>
      <c r="L261" s="347"/>
      <c r="M261" s="347"/>
      <c r="N261" s="347"/>
      <c r="O261" s="347"/>
      <c r="P261" s="347"/>
      <c r="Q261" s="347"/>
      <c r="R261" s="347"/>
      <c r="S261" s="347"/>
      <c r="T261" s="347"/>
      <c r="U261" s="347"/>
      <c r="V261" s="347"/>
      <c r="W261" s="347"/>
      <c r="X261" s="347"/>
      <c r="Y261" s="347"/>
      <c r="Z261" s="347"/>
      <c r="AA261" s="347"/>
      <c r="AB261" s="347"/>
      <c r="AC261" s="347"/>
      <c r="AD261" s="347"/>
      <c r="AE261" s="347"/>
      <c r="AF261" s="347"/>
      <c r="AG261" s="347"/>
      <c r="AH261" s="347"/>
      <c r="AI261" s="347"/>
      <c r="AJ261" s="347"/>
      <c r="AK261" s="347"/>
      <c r="AL261" s="347"/>
      <c r="AM261" s="347"/>
      <c r="AN261" s="347"/>
      <c r="AO261" s="347"/>
      <c r="AP261" s="347"/>
      <c r="AQ261" s="348"/>
      <c r="AR261" s="156" t="str">
        <f t="shared" si="36"/>
        <v/>
      </c>
      <c r="AS261" s="157" t="str">
        <f t="shared" si="37"/>
        <v/>
      </c>
      <c r="AT261" s="157" t="str">
        <f t="shared" si="38"/>
        <v/>
      </c>
      <c r="AU261" s="157" t="str">
        <f t="shared" si="39"/>
        <v/>
      </c>
      <c r="AV261" s="157" t="str">
        <f t="shared" si="40"/>
        <v/>
      </c>
      <c r="AW261" s="157" t="str">
        <f t="shared" si="41"/>
        <v/>
      </c>
      <c r="AX261" s="158" t="str">
        <f t="shared" si="42"/>
        <v/>
      </c>
    </row>
    <row r="262" spans="2:50" hidden="1" x14ac:dyDescent="0.3">
      <c r="B262" s="325">
        <f t="shared" si="43"/>
        <v>254</v>
      </c>
      <c r="C262" s="252"/>
      <c r="D262" s="247"/>
      <c r="E262" s="248"/>
      <c r="F262" s="252"/>
      <c r="G262" s="326"/>
      <c r="H262" s="336">
        <v>1</v>
      </c>
      <c r="I262" s="289" t="str">
        <f t="shared" si="35"/>
        <v/>
      </c>
      <c r="J262" s="338"/>
      <c r="K262" s="347"/>
      <c r="L262" s="347"/>
      <c r="M262" s="347"/>
      <c r="N262" s="347"/>
      <c r="O262" s="347"/>
      <c r="P262" s="347"/>
      <c r="Q262" s="347"/>
      <c r="R262" s="347"/>
      <c r="S262" s="347"/>
      <c r="T262" s="347"/>
      <c r="U262" s="347"/>
      <c r="V262" s="347"/>
      <c r="W262" s="347"/>
      <c r="X262" s="347"/>
      <c r="Y262" s="347"/>
      <c r="Z262" s="347"/>
      <c r="AA262" s="347"/>
      <c r="AB262" s="347"/>
      <c r="AC262" s="347"/>
      <c r="AD262" s="347"/>
      <c r="AE262" s="347"/>
      <c r="AF262" s="347"/>
      <c r="AG262" s="347"/>
      <c r="AH262" s="347"/>
      <c r="AI262" s="347"/>
      <c r="AJ262" s="347"/>
      <c r="AK262" s="347"/>
      <c r="AL262" s="347"/>
      <c r="AM262" s="347"/>
      <c r="AN262" s="347"/>
      <c r="AO262" s="347"/>
      <c r="AP262" s="347"/>
      <c r="AQ262" s="348"/>
      <c r="AR262" s="156" t="str">
        <f t="shared" si="36"/>
        <v/>
      </c>
      <c r="AS262" s="157" t="str">
        <f t="shared" si="37"/>
        <v/>
      </c>
      <c r="AT262" s="157" t="str">
        <f t="shared" si="38"/>
        <v/>
      </c>
      <c r="AU262" s="157" t="str">
        <f t="shared" si="39"/>
        <v/>
      </c>
      <c r="AV262" s="157" t="str">
        <f t="shared" si="40"/>
        <v/>
      </c>
      <c r="AW262" s="157" t="str">
        <f t="shared" si="41"/>
        <v/>
      </c>
      <c r="AX262" s="158" t="str">
        <f t="shared" si="42"/>
        <v/>
      </c>
    </row>
    <row r="263" spans="2:50" hidden="1" x14ac:dyDescent="0.3">
      <c r="B263" s="325">
        <f t="shared" si="43"/>
        <v>255</v>
      </c>
      <c r="C263" s="252"/>
      <c r="D263" s="247"/>
      <c r="E263" s="248"/>
      <c r="F263" s="252"/>
      <c r="G263" s="326"/>
      <c r="H263" s="336">
        <v>1</v>
      </c>
      <c r="I263" s="289" t="str">
        <f t="shared" si="35"/>
        <v/>
      </c>
      <c r="J263" s="338"/>
      <c r="K263" s="347"/>
      <c r="L263" s="347"/>
      <c r="M263" s="347"/>
      <c r="N263" s="347"/>
      <c r="O263" s="347"/>
      <c r="P263" s="347"/>
      <c r="Q263" s="347"/>
      <c r="R263" s="347"/>
      <c r="S263" s="347"/>
      <c r="T263" s="347"/>
      <c r="U263" s="347"/>
      <c r="V263" s="347"/>
      <c r="W263" s="347"/>
      <c r="X263" s="347"/>
      <c r="Y263" s="347"/>
      <c r="Z263" s="347"/>
      <c r="AA263" s="347"/>
      <c r="AB263" s="347"/>
      <c r="AC263" s="347"/>
      <c r="AD263" s="347"/>
      <c r="AE263" s="347"/>
      <c r="AF263" s="347"/>
      <c r="AG263" s="347"/>
      <c r="AH263" s="347"/>
      <c r="AI263" s="347"/>
      <c r="AJ263" s="347"/>
      <c r="AK263" s="347"/>
      <c r="AL263" s="347"/>
      <c r="AM263" s="347"/>
      <c r="AN263" s="347"/>
      <c r="AO263" s="347"/>
      <c r="AP263" s="347"/>
      <c r="AQ263" s="348"/>
      <c r="AR263" s="156" t="str">
        <f t="shared" si="36"/>
        <v/>
      </c>
      <c r="AS263" s="157" t="str">
        <f t="shared" si="37"/>
        <v/>
      </c>
      <c r="AT263" s="157" t="str">
        <f t="shared" si="38"/>
        <v/>
      </c>
      <c r="AU263" s="157" t="str">
        <f t="shared" si="39"/>
        <v/>
      </c>
      <c r="AV263" s="157" t="str">
        <f t="shared" si="40"/>
        <v/>
      </c>
      <c r="AW263" s="157" t="str">
        <f t="shared" si="41"/>
        <v/>
      </c>
      <c r="AX263" s="158" t="str">
        <f t="shared" si="42"/>
        <v/>
      </c>
    </row>
    <row r="264" spans="2:50" hidden="1" x14ac:dyDescent="0.3">
      <c r="B264" s="325">
        <f t="shared" si="43"/>
        <v>256</v>
      </c>
      <c r="C264" s="252"/>
      <c r="D264" s="247"/>
      <c r="E264" s="248"/>
      <c r="F264" s="252"/>
      <c r="G264" s="326"/>
      <c r="H264" s="336">
        <v>1</v>
      </c>
      <c r="I264" s="289" t="str">
        <f t="shared" si="35"/>
        <v/>
      </c>
      <c r="J264" s="338"/>
      <c r="K264" s="347"/>
      <c r="L264" s="347"/>
      <c r="M264" s="347"/>
      <c r="N264" s="347"/>
      <c r="O264" s="347"/>
      <c r="P264" s="347"/>
      <c r="Q264" s="347"/>
      <c r="R264" s="347"/>
      <c r="S264" s="347"/>
      <c r="T264" s="347"/>
      <c r="U264" s="347"/>
      <c r="V264" s="347"/>
      <c r="W264" s="347"/>
      <c r="X264" s="347"/>
      <c r="Y264" s="347"/>
      <c r="Z264" s="347"/>
      <c r="AA264" s="347"/>
      <c r="AB264" s="347"/>
      <c r="AC264" s="347"/>
      <c r="AD264" s="347"/>
      <c r="AE264" s="347"/>
      <c r="AF264" s="347"/>
      <c r="AG264" s="347"/>
      <c r="AH264" s="347"/>
      <c r="AI264" s="347"/>
      <c r="AJ264" s="347"/>
      <c r="AK264" s="347"/>
      <c r="AL264" s="347"/>
      <c r="AM264" s="347"/>
      <c r="AN264" s="347"/>
      <c r="AO264" s="347"/>
      <c r="AP264" s="347"/>
      <c r="AQ264" s="348"/>
      <c r="AR264" s="156" t="str">
        <f t="shared" si="36"/>
        <v/>
      </c>
      <c r="AS264" s="157" t="str">
        <f t="shared" si="37"/>
        <v/>
      </c>
      <c r="AT264" s="157" t="str">
        <f t="shared" si="38"/>
        <v/>
      </c>
      <c r="AU264" s="157" t="str">
        <f t="shared" si="39"/>
        <v/>
      </c>
      <c r="AV264" s="157" t="str">
        <f t="shared" si="40"/>
        <v/>
      </c>
      <c r="AW264" s="157" t="str">
        <f t="shared" si="41"/>
        <v/>
      </c>
      <c r="AX264" s="158" t="str">
        <f t="shared" si="42"/>
        <v/>
      </c>
    </row>
    <row r="265" spans="2:50" hidden="1" x14ac:dyDescent="0.3">
      <c r="B265" s="325">
        <f t="shared" si="43"/>
        <v>257</v>
      </c>
      <c r="C265" s="252"/>
      <c r="D265" s="247"/>
      <c r="E265" s="248"/>
      <c r="F265" s="252"/>
      <c r="G265" s="326"/>
      <c r="H265" s="336">
        <v>1</v>
      </c>
      <c r="I265" s="289" t="str">
        <f t="shared" si="35"/>
        <v/>
      </c>
      <c r="J265" s="338"/>
      <c r="K265" s="347"/>
      <c r="L265" s="347"/>
      <c r="M265" s="347"/>
      <c r="N265" s="347"/>
      <c r="O265" s="347"/>
      <c r="P265" s="347"/>
      <c r="Q265" s="347"/>
      <c r="R265" s="347"/>
      <c r="S265" s="347"/>
      <c r="T265" s="347"/>
      <c r="U265" s="347"/>
      <c r="V265" s="347"/>
      <c r="W265" s="347"/>
      <c r="X265" s="347"/>
      <c r="Y265" s="347"/>
      <c r="Z265" s="347"/>
      <c r="AA265" s="347"/>
      <c r="AB265" s="347"/>
      <c r="AC265" s="347"/>
      <c r="AD265" s="347"/>
      <c r="AE265" s="347"/>
      <c r="AF265" s="347"/>
      <c r="AG265" s="347"/>
      <c r="AH265" s="347"/>
      <c r="AI265" s="347"/>
      <c r="AJ265" s="347"/>
      <c r="AK265" s="347"/>
      <c r="AL265" s="347"/>
      <c r="AM265" s="347"/>
      <c r="AN265" s="347"/>
      <c r="AO265" s="347"/>
      <c r="AP265" s="347"/>
      <c r="AQ265" s="348"/>
      <c r="AR265" s="156" t="str">
        <f t="shared" si="36"/>
        <v/>
      </c>
      <c r="AS265" s="157" t="str">
        <f t="shared" si="37"/>
        <v/>
      </c>
      <c r="AT265" s="157" t="str">
        <f t="shared" si="38"/>
        <v/>
      </c>
      <c r="AU265" s="157" t="str">
        <f t="shared" si="39"/>
        <v/>
      </c>
      <c r="AV265" s="157" t="str">
        <f t="shared" si="40"/>
        <v/>
      </c>
      <c r="AW265" s="157" t="str">
        <f t="shared" si="41"/>
        <v/>
      </c>
      <c r="AX265" s="158" t="str">
        <f t="shared" si="42"/>
        <v/>
      </c>
    </row>
    <row r="266" spans="2:50" hidden="1" x14ac:dyDescent="0.3">
      <c r="B266" s="325">
        <f t="shared" si="43"/>
        <v>258</v>
      </c>
      <c r="C266" s="252"/>
      <c r="D266" s="247"/>
      <c r="E266" s="248"/>
      <c r="F266" s="252"/>
      <c r="G266" s="326"/>
      <c r="H266" s="336">
        <v>1</v>
      </c>
      <c r="I266" s="289" t="str">
        <f t="shared" ref="I266:I329" si="44">+IF(D266="","",SUM(G266*H266))</f>
        <v/>
      </c>
      <c r="J266" s="338"/>
      <c r="K266" s="347"/>
      <c r="L266" s="347"/>
      <c r="M266" s="347"/>
      <c r="N266" s="347"/>
      <c r="O266" s="347"/>
      <c r="P266" s="347"/>
      <c r="Q266" s="347"/>
      <c r="R266" s="347"/>
      <c r="S266" s="347"/>
      <c r="T266" s="347"/>
      <c r="U266" s="347"/>
      <c r="V266" s="347"/>
      <c r="W266" s="347"/>
      <c r="X266" s="347"/>
      <c r="Y266" s="347"/>
      <c r="Z266" s="347"/>
      <c r="AA266" s="347"/>
      <c r="AB266" s="347"/>
      <c r="AC266" s="347"/>
      <c r="AD266" s="347"/>
      <c r="AE266" s="347"/>
      <c r="AF266" s="347"/>
      <c r="AG266" s="347"/>
      <c r="AH266" s="347"/>
      <c r="AI266" s="347"/>
      <c r="AJ266" s="347"/>
      <c r="AK266" s="347"/>
      <c r="AL266" s="347"/>
      <c r="AM266" s="347"/>
      <c r="AN266" s="347"/>
      <c r="AO266" s="347"/>
      <c r="AP266" s="347"/>
      <c r="AQ266" s="348"/>
      <c r="AR266" s="156" t="str">
        <f t="shared" ref="AR266:AR329" si="45">IF(C266="","",AVERAGE(J266:AQ266))</f>
        <v/>
      </c>
      <c r="AS266" s="157" t="str">
        <f t="shared" ref="AS266:AS329" si="46">IF(C266="","",STDEVA(J266:AQ266))</f>
        <v/>
      </c>
      <c r="AT266" s="157" t="str">
        <f t="shared" ref="AT266:AT329" si="47">IF(C266="","",MEDIAN(J266:AQ266))</f>
        <v/>
      </c>
      <c r="AU266" s="157" t="str">
        <f t="shared" ref="AU266:AU329" si="48">IF(C266="","",GEOMEAN(J266:AQ266))</f>
        <v/>
      </c>
      <c r="AV266" s="157" t="str">
        <f t="shared" ref="AV266:AV329" si="49">IF(C266="","",HARMEAN(J266:AQ266))</f>
        <v/>
      </c>
      <c r="AW266" s="157" t="str">
        <f t="shared" ref="AW266:AW329" si="50">IF(C266="","",MIN(J266:AQ266))</f>
        <v/>
      </c>
      <c r="AX266" s="158" t="str">
        <f t="shared" ref="AX266:AX329" si="51">IF(C266="","",MAX(J266:AQ266))</f>
        <v/>
      </c>
    </row>
    <row r="267" spans="2:50" hidden="1" x14ac:dyDescent="0.3">
      <c r="B267" s="325">
        <f t="shared" ref="B267:B330" si="52">+B266+1</f>
        <v>259</v>
      </c>
      <c r="C267" s="252"/>
      <c r="D267" s="247"/>
      <c r="E267" s="248"/>
      <c r="F267" s="252"/>
      <c r="G267" s="326"/>
      <c r="H267" s="336">
        <v>1</v>
      </c>
      <c r="I267" s="289" t="str">
        <f t="shared" si="44"/>
        <v/>
      </c>
      <c r="J267" s="338"/>
      <c r="K267" s="347"/>
      <c r="L267" s="347"/>
      <c r="M267" s="347"/>
      <c r="N267" s="347"/>
      <c r="O267" s="347"/>
      <c r="P267" s="347"/>
      <c r="Q267" s="347"/>
      <c r="R267" s="347"/>
      <c r="S267" s="347"/>
      <c r="T267" s="347"/>
      <c r="U267" s="347"/>
      <c r="V267" s="347"/>
      <c r="W267" s="347"/>
      <c r="X267" s="347"/>
      <c r="Y267" s="347"/>
      <c r="Z267" s="347"/>
      <c r="AA267" s="347"/>
      <c r="AB267" s="347"/>
      <c r="AC267" s="347"/>
      <c r="AD267" s="347"/>
      <c r="AE267" s="347"/>
      <c r="AF267" s="347"/>
      <c r="AG267" s="347"/>
      <c r="AH267" s="347"/>
      <c r="AI267" s="347"/>
      <c r="AJ267" s="347"/>
      <c r="AK267" s="347"/>
      <c r="AL267" s="347"/>
      <c r="AM267" s="347"/>
      <c r="AN267" s="347"/>
      <c r="AO267" s="347"/>
      <c r="AP267" s="347"/>
      <c r="AQ267" s="348"/>
      <c r="AR267" s="156" t="str">
        <f t="shared" si="45"/>
        <v/>
      </c>
      <c r="AS267" s="157" t="str">
        <f t="shared" si="46"/>
        <v/>
      </c>
      <c r="AT267" s="157" t="str">
        <f t="shared" si="47"/>
        <v/>
      </c>
      <c r="AU267" s="157" t="str">
        <f t="shared" si="48"/>
        <v/>
      </c>
      <c r="AV267" s="157" t="str">
        <f t="shared" si="49"/>
        <v/>
      </c>
      <c r="AW267" s="157" t="str">
        <f t="shared" si="50"/>
        <v/>
      </c>
      <c r="AX267" s="158" t="str">
        <f t="shared" si="51"/>
        <v/>
      </c>
    </row>
    <row r="268" spans="2:50" hidden="1" x14ac:dyDescent="0.3">
      <c r="B268" s="325">
        <f t="shared" si="52"/>
        <v>260</v>
      </c>
      <c r="C268" s="252"/>
      <c r="D268" s="247"/>
      <c r="E268" s="248"/>
      <c r="F268" s="252"/>
      <c r="G268" s="326"/>
      <c r="H268" s="336">
        <v>1</v>
      </c>
      <c r="I268" s="289" t="str">
        <f t="shared" si="44"/>
        <v/>
      </c>
      <c r="J268" s="338"/>
      <c r="K268" s="347"/>
      <c r="L268" s="347"/>
      <c r="M268" s="347"/>
      <c r="N268" s="347"/>
      <c r="O268" s="347"/>
      <c r="P268" s="347"/>
      <c r="Q268" s="347"/>
      <c r="R268" s="347"/>
      <c r="S268" s="347"/>
      <c r="T268" s="347"/>
      <c r="U268" s="347"/>
      <c r="V268" s="347"/>
      <c r="W268" s="347"/>
      <c r="X268" s="347"/>
      <c r="Y268" s="347"/>
      <c r="Z268" s="347"/>
      <c r="AA268" s="347"/>
      <c r="AB268" s="347"/>
      <c r="AC268" s="347"/>
      <c r="AD268" s="347"/>
      <c r="AE268" s="347"/>
      <c r="AF268" s="347"/>
      <c r="AG268" s="347"/>
      <c r="AH268" s="347"/>
      <c r="AI268" s="347"/>
      <c r="AJ268" s="347"/>
      <c r="AK268" s="347"/>
      <c r="AL268" s="347"/>
      <c r="AM268" s="347"/>
      <c r="AN268" s="347"/>
      <c r="AO268" s="347"/>
      <c r="AP268" s="347"/>
      <c r="AQ268" s="348"/>
      <c r="AR268" s="156" t="str">
        <f t="shared" si="45"/>
        <v/>
      </c>
      <c r="AS268" s="157" t="str">
        <f t="shared" si="46"/>
        <v/>
      </c>
      <c r="AT268" s="157" t="str">
        <f t="shared" si="47"/>
        <v/>
      </c>
      <c r="AU268" s="157" t="str">
        <f t="shared" si="48"/>
        <v/>
      </c>
      <c r="AV268" s="157" t="str">
        <f t="shared" si="49"/>
        <v/>
      </c>
      <c r="AW268" s="157" t="str">
        <f t="shared" si="50"/>
        <v/>
      </c>
      <c r="AX268" s="158" t="str">
        <f t="shared" si="51"/>
        <v/>
      </c>
    </row>
    <row r="269" spans="2:50" hidden="1" x14ac:dyDescent="0.3">
      <c r="B269" s="325">
        <f t="shared" si="52"/>
        <v>261</v>
      </c>
      <c r="C269" s="252"/>
      <c r="D269" s="247"/>
      <c r="E269" s="248"/>
      <c r="F269" s="252"/>
      <c r="G269" s="326"/>
      <c r="H269" s="336">
        <v>1</v>
      </c>
      <c r="I269" s="289" t="str">
        <f t="shared" si="44"/>
        <v/>
      </c>
      <c r="J269" s="338"/>
      <c r="K269" s="347"/>
      <c r="L269" s="347"/>
      <c r="M269" s="347"/>
      <c r="N269" s="347"/>
      <c r="O269" s="347"/>
      <c r="P269" s="347"/>
      <c r="Q269" s="347"/>
      <c r="R269" s="347"/>
      <c r="S269" s="347"/>
      <c r="T269" s="347"/>
      <c r="U269" s="347"/>
      <c r="V269" s="347"/>
      <c r="W269" s="347"/>
      <c r="X269" s="347"/>
      <c r="Y269" s="347"/>
      <c r="Z269" s="347"/>
      <c r="AA269" s="347"/>
      <c r="AB269" s="347"/>
      <c r="AC269" s="347"/>
      <c r="AD269" s="347"/>
      <c r="AE269" s="347"/>
      <c r="AF269" s="347"/>
      <c r="AG269" s="347"/>
      <c r="AH269" s="347"/>
      <c r="AI269" s="347"/>
      <c r="AJ269" s="347"/>
      <c r="AK269" s="347"/>
      <c r="AL269" s="347"/>
      <c r="AM269" s="347"/>
      <c r="AN269" s="347"/>
      <c r="AO269" s="347"/>
      <c r="AP269" s="347"/>
      <c r="AQ269" s="348"/>
      <c r="AR269" s="156" t="str">
        <f t="shared" si="45"/>
        <v/>
      </c>
      <c r="AS269" s="157" t="str">
        <f t="shared" si="46"/>
        <v/>
      </c>
      <c r="AT269" s="157" t="str">
        <f t="shared" si="47"/>
        <v/>
      </c>
      <c r="AU269" s="157" t="str">
        <f t="shared" si="48"/>
        <v/>
      </c>
      <c r="AV269" s="157" t="str">
        <f t="shared" si="49"/>
        <v/>
      </c>
      <c r="AW269" s="157" t="str">
        <f t="shared" si="50"/>
        <v/>
      </c>
      <c r="AX269" s="158" t="str">
        <f t="shared" si="51"/>
        <v/>
      </c>
    </row>
    <row r="270" spans="2:50" hidden="1" x14ac:dyDescent="0.3">
      <c r="B270" s="325">
        <f t="shared" si="52"/>
        <v>262</v>
      </c>
      <c r="C270" s="252"/>
      <c r="D270" s="247"/>
      <c r="E270" s="248"/>
      <c r="F270" s="252"/>
      <c r="G270" s="326"/>
      <c r="H270" s="336">
        <v>1</v>
      </c>
      <c r="I270" s="289" t="str">
        <f t="shared" si="44"/>
        <v/>
      </c>
      <c r="J270" s="338"/>
      <c r="K270" s="347"/>
      <c r="L270" s="347"/>
      <c r="M270" s="347"/>
      <c r="N270" s="347"/>
      <c r="O270" s="347"/>
      <c r="P270" s="347"/>
      <c r="Q270" s="347"/>
      <c r="R270" s="347"/>
      <c r="S270" s="347"/>
      <c r="T270" s="347"/>
      <c r="U270" s="347"/>
      <c r="V270" s="347"/>
      <c r="W270" s="347"/>
      <c r="X270" s="347"/>
      <c r="Y270" s="347"/>
      <c r="Z270" s="347"/>
      <c r="AA270" s="347"/>
      <c r="AB270" s="347"/>
      <c r="AC270" s="347"/>
      <c r="AD270" s="347"/>
      <c r="AE270" s="347"/>
      <c r="AF270" s="347"/>
      <c r="AG270" s="347"/>
      <c r="AH270" s="347"/>
      <c r="AI270" s="347"/>
      <c r="AJ270" s="347"/>
      <c r="AK270" s="347"/>
      <c r="AL270" s="347"/>
      <c r="AM270" s="347"/>
      <c r="AN270" s="347"/>
      <c r="AO270" s="347"/>
      <c r="AP270" s="347"/>
      <c r="AQ270" s="348"/>
      <c r="AR270" s="156" t="str">
        <f t="shared" si="45"/>
        <v/>
      </c>
      <c r="AS270" s="157" t="str">
        <f t="shared" si="46"/>
        <v/>
      </c>
      <c r="AT270" s="157" t="str">
        <f t="shared" si="47"/>
        <v/>
      </c>
      <c r="AU270" s="157" t="str">
        <f t="shared" si="48"/>
        <v/>
      </c>
      <c r="AV270" s="157" t="str">
        <f t="shared" si="49"/>
        <v/>
      </c>
      <c r="AW270" s="157" t="str">
        <f t="shared" si="50"/>
        <v/>
      </c>
      <c r="AX270" s="158" t="str">
        <f t="shared" si="51"/>
        <v/>
      </c>
    </row>
    <row r="271" spans="2:50" hidden="1" x14ac:dyDescent="0.3">
      <c r="B271" s="325">
        <f t="shared" si="52"/>
        <v>263</v>
      </c>
      <c r="C271" s="252"/>
      <c r="D271" s="247"/>
      <c r="E271" s="248"/>
      <c r="F271" s="252"/>
      <c r="G271" s="326"/>
      <c r="H271" s="336">
        <v>1</v>
      </c>
      <c r="I271" s="289" t="str">
        <f t="shared" si="44"/>
        <v/>
      </c>
      <c r="J271" s="338"/>
      <c r="K271" s="347"/>
      <c r="L271" s="347"/>
      <c r="M271" s="347"/>
      <c r="N271" s="347"/>
      <c r="O271" s="347"/>
      <c r="P271" s="347"/>
      <c r="Q271" s="347"/>
      <c r="R271" s="347"/>
      <c r="S271" s="347"/>
      <c r="T271" s="347"/>
      <c r="U271" s="347"/>
      <c r="V271" s="347"/>
      <c r="W271" s="347"/>
      <c r="X271" s="347"/>
      <c r="Y271" s="347"/>
      <c r="Z271" s="347"/>
      <c r="AA271" s="347"/>
      <c r="AB271" s="347"/>
      <c r="AC271" s="347"/>
      <c r="AD271" s="347"/>
      <c r="AE271" s="347"/>
      <c r="AF271" s="347"/>
      <c r="AG271" s="347"/>
      <c r="AH271" s="347"/>
      <c r="AI271" s="347"/>
      <c r="AJ271" s="347"/>
      <c r="AK271" s="347"/>
      <c r="AL271" s="347"/>
      <c r="AM271" s="347"/>
      <c r="AN271" s="347"/>
      <c r="AO271" s="347"/>
      <c r="AP271" s="347"/>
      <c r="AQ271" s="348"/>
      <c r="AR271" s="156" t="str">
        <f t="shared" si="45"/>
        <v/>
      </c>
      <c r="AS271" s="157" t="str">
        <f t="shared" si="46"/>
        <v/>
      </c>
      <c r="AT271" s="157" t="str">
        <f t="shared" si="47"/>
        <v/>
      </c>
      <c r="AU271" s="157" t="str">
        <f t="shared" si="48"/>
        <v/>
      </c>
      <c r="AV271" s="157" t="str">
        <f t="shared" si="49"/>
        <v/>
      </c>
      <c r="AW271" s="157" t="str">
        <f t="shared" si="50"/>
        <v/>
      </c>
      <c r="AX271" s="158" t="str">
        <f t="shared" si="51"/>
        <v/>
      </c>
    </row>
    <row r="272" spans="2:50" hidden="1" x14ac:dyDescent="0.3">
      <c r="B272" s="325">
        <f t="shared" si="52"/>
        <v>264</v>
      </c>
      <c r="C272" s="252"/>
      <c r="D272" s="250"/>
      <c r="E272" s="248"/>
      <c r="F272" s="252"/>
      <c r="G272" s="326"/>
      <c r="H272" s="336">
        <v>1</v>
      </c>
      <c r="I272" s="289" t="str">
        <f t="shared" si="44"/>
        <v/>
      </c>
      <c r="J272" s="338"/>
      <c r="K272" s="347"/>
      <c r="L272" s="347"/>
      <c r="M272" s="347"/>
      <c r="N272" s="347"/>
      <c r="O272" s="347"/>
      <c r="P272" s="347"/>
      <c r="Q272" s="347"/>
      <c r="R272" s="347"/>
      <c r="S272" s="347"/>
      <c r="T272" s="347"/>
      <c r="U272" s="347"/>
      <c r="V272" s="347"/>
      <c r="W272" s="347"/>
      <c r="X272" s="347"/>
      <c r="Y272" s="347"/>
      <c r="Z272" s="347"/>
      <c r="AA272" s="347"/>
      <c r="AB272" s="347"/>
      <c r="AC272" s="347"/>
      <c r="AD272" s="347"/>
      <c r="AE272" s="347"/>
      <c r="AF272" s="347"/>
      <c r="AG272" s="347"/>
      <c r="AH272" s="347"/>
      <c r="AI272" s="347"/>
      <c r="AJ272" s="347"/>
      <c r="AK272" s="347"/>
      <c r="AL272" s="347"/>
      <c r="AM272" s="347"/>
      <c r="AN272" s="347"/>
      <c r="AO272" s="347"/>
      <c r="AP272" s="347"/>
      <c r="AQ272" s="348"/>
      <c r="AR272" s="156" t="str">
        <f t="shared" si="45"/>
        <v/>
      </c>
      <c r="AS272" s="157" t="str">
        <f t="shared" si="46"/>
        <v/>
      </c>
      <c r="AT272" s="157" t="str">
        <f t="shared" si="47"/>
        <v/>
      </c>
      <c r="AU272" s="157" t="str">
        <f t="shared" si="48"/>
        <v/>
      </c>
      <c r="AV272" s="157" t="str">
        <f t="shared" si="49"/>
        <v/>
      </c>
      <c r="AW272" s="157" t="str">
        <f t="shared" si="50"/>
        <v/>
      </c>
      <c r="AX272" s="158" t="str">
        <f t="shared" si="51"/>
        <v/>
      </c>
    </row>
    <row r="273" spans="2:50" hidden="1" x14ac:dyDescent="0.3">
      <c r="B273" s="325">
        <f t="shared" si="52"/>
        <v>265</v>
      </c>
      <c r="C273" s="252"/>
      <c r="D273" s="250"/>
      <c r="E273" s="248"/>
      <c r="F273" s="252"/>
      <c r="G273" s="326"/>
      <c r="H273" s="336">
        <v>1</v>
      </c>
      <c r="I273" s="289" t="str">
        <f t="shared" si="44"/>
        <v/>
      </c>
      <c r="J273" s="338"/>
      <c r="K273" s="347"/>
      <c r="L273" s="347"/>
      <c r="M273" s="347"/>
      <c r="N273" s="347"/>
      <c r="O273" s="347"/>
      <c r="P273" s="347"/>
      <c r="Q273" s="347"/>
      <c r="R273" s="347"/>
      <c r="S273" s="347"/>
      <c r="T273" s="347"/>
      <c r="U273" s="347"/>
      <c r="V273" s="347"/>
      <c r="W273" s="347"/>
      <c r="X273" s="347"/>
      <c r="Y273" s="347"/>
      <c r="Z273" s="347"/>
      <c r="AA273" s="347"/>
      <c r="AB273" s="347"/>
      <c r="AC273" s="347"/>
      <c r="AD273" s="347"/>
      <c r="AE273" s="347"/>
      <c r="AF273" s="347"/>
      <c r="AG273" s="347"/>
      <c r="AH273" s="347"/>
      <c r="AI273" s="347"/>
      <c r="AJ273" s="347"/>
      <c r="AK273" s="347"/>
      <c r="AL273" s="347"/>
      <c r="AM273" s="347"/>
      <c r="AN273" s="347"/>
      <c r="AO273" s="347"/>
      <c r="AP273" s="347"/>
      <c r="AQ273" s="348"/>
      <c r="AR273" s="156" t="str">
        <f t="shared" si="45"/>
        <v/>
      </c>
      <c r="AS273" s="157" t="str">
        <f t="shared" si="46"/>
        <v/>
      </c>
      <c r="AT273" s="157" t="str">
        <f t="shared" si="47"/>
        <v/>
      </c>
      <c r="AU273" s="157" t="str">
        <f t="shared" si="48"/>
        <v/>
      </c>
      <c r="AV273" s="157" t="str">
        <f t="shared" si="49"/>
        <v/>
      </c>
      <c r="AW273" s="157" t="str">
        <f t="shared" si="50"/>
        <v/>
      </c>
      <c r="AX273" s="158" t="str">
        <f t="shared" si="51"/>
        <v/>
      </c>
    </row>
    <row r="274" spans="2:50" hidden="1" x14ac:dyDescent="0.3">
      <c r="B274" s="325">
        <f t="shared" si="52"/>
        <v>266</v>
      </c>
      <c r="C274" s="252"/>
      <c r="D274" s="250"/>
      <c r="E274" s="248"/>
      <c r="F274" s="252"/>
      <c r="G274" s="326"/>
      <c r="H274" s="336">
        <v>1</v>
      </c>
      <c r="I274" s="289" t="str">
        <f t="shared" si="44"/>
        <v/>
      </c>
      <c r="J274" s="338"/>
      <c r="K274" s="347"/>
      <c r="L274" s="347"/>
      <c r="M274" s="347"/>
      <c r="N274" s="347"/>
      <c r="O274" s="347"/>
      <c r="P274" s="347"/>
      <c r="Q274" s="347"/>
      <c r="R274" s="347"/>
      <c r="S274" s="347"/>
      <c r="T274" s="347"/>
      <c r="U274" s="347"/>
      <c r="V274" s="347"/>
      <c r="W274" s="347"/>
      <c r="X274" s="347"/>
      <c r="Y274" s="347"/>
      <c r="Z274" s="347"/>
      <c r="AA274" s="347"/>
      <c r="AB274" s="347"/>
      <c r="AC274" s="347"/>
      <c r="AD274" s="347"/>
      <c r="AE274" s="347"/>
      <c r="AF274" s="347"/>
      <c r="AG274" s="347"/>
      <c r="AH274" s="347"/>
      <c r="AI274" s="347"/>
      <c r="AJ274" s="347"/>
      <c r="AK274" s="347"/>
      <c r="AL274" s="347"/>
      <c r="AM274" s="347"/>
      <c r="AN274" s="347"/>
      <c r="AO274" s="347"/>
      <c r="AP274" s="347"/>
      <c r="AQ274" s="348"/>
      <c r="AR274" s="156" t="str">
        <f t="shared" si="45"/>
        <v/>
      </c>
      <c r="AS274" s="157" t="str">
        <f t="shared" si="46"/>
        <v/>
      </c>
      <c r="AT274" s="157" t="str">
        <f t="shared" si="47"/>
        <v/>
      </c>
      <c r="AU274" s="157" t="str">
        <f t="shared" si="48"/>
        <v/>
      </c>
      <c r="AV274" s="157" t="str">
        <f t="shared" si="49"/>
        <v/>
      </c>
      <c r="AW274" s="157" t="str">
        <f t="shared" si="50"/>
        <v/>
      </c>
      <c r="AX274" s="158" t="str">
        <f t="shared" si="51"/>
        <v/>
      </c>
    </row>
    <row r="275" spans="2:50" hidden="1" x14ac:dyDescent="0.3">
      <c r="B275" s="325">
        <f t="shared" si="52"/>
        <v>267</v>
      </c>
      <c r="C275" s="252"/>
      <c r="D275" s="250"/>
      <c r="E275" s="248"/>
      <c r="F275" s="252"/>
      <c r="G275" s="326"/>
      <c r="H275" s="336">
        <v>1</v>
      </c>
      <c r="I275" s="289" t="str">
        <f t="shared" si="44"/>
        <v/>
      </c>
      <c r="J275" s="338"/>
      <c r="K275" s="347"/>
      <c r="L275" s="347"/>
      <c r="M275" s="347"/>
      <c r="N275" s="347"/>
      <c r="O275" s="347"/>
      <c r="P275" s="347"/>
      <c r="Q275" s="347"/>
      <c r="R275" s="347"/>
      <c r="S275" s="347"/>
      <c r="T275" s="347"/>
      <c r="U275" s="347"/>
      <c r="V275" s="347"/>
      <c r="W275" s="347"/>
      <c r="X275" s="347"/>
      <c r="Y275" s="347"/>
      <c r="Z275" s="347"/>
      <c r="AA275" s="347"/>
      <c r="AB275" s="347"/>
      <c r="AC275" s="347"/>
      <c r="AD275" s="347"/>
      <c r="AE275" s="347"/>
      <c r="AF275" s="347"/>
      <c r="AG275" s="347"/>
      <c r="AH275" s="347"/>
      <c r="AI275" s="347"/>
      <c r="AJ275" s="347"/>
      <c r="AK275" s="347"/>
      <c r="AL275" s="347"/>
      <c r="AM275" s="347"/>
      <c r="AN275" s="347"/>
      <c r="AO275" s="347"/>
      <c r="AP275" s="347"/>
      <c r="AQ275" s="348"/>
      <c r="AR275" s="156" t="str">
        <f t="shared" si="45"/>
        <v/>
      </c>
      <c r="AS275" s="157" t="str">
        <f t="shared" si="46"/>
        <v/>
      </c>
      <c r="AT275" s="157" t="str">
        <f t="shared" si="47"/>
        <v/>
      </c>
      <c r="AU275" s="157" t="str">
        <f t="shared" si="48"/>
        <v/>
      </c>
      <c r="AV275" s="157" t="str">
        <f t="shared" si="49"/>
        <v/>
      </c>
      <c r="AW275" s="157" t="str">
        <f t="shared" si="50"/>
        <v/>
      </c>
      <c r="AX275" s="158" t="str">
        <f t="shared" si="51"/>
        <v/>
      </c>
    </row>
    <row r="276" spans="2:50" hidden="1" x14ac:dyDescent="0.3">
      <c r="B276" s="325">
        <f t="shared" si="52"/>
        <v>268</v>
      </c>
      <c r="C276" s="252"/>
      <c r="D276" s="250"/>
      <c r="E276" s="248"/>
      <c r="F276" s="252"/>
      <c r="G276" s="326"/>
      <c r="H276" s="336">
        <v>1</v>
      </c>
      <c r="I276" s="289" t="str">
        <f t="shared" si="44"/>
        <v/>
      </c>
      <c r="J276" s="338"/>
      <c r="K276" s="347"/>
      <c r="L276" s="347"/>
      <c r="M276" s="347"/>
      <c r="N276" s="347"/>
      <c r="O276" s="347"/>
      <c r="P276" s="347"/>
      <c r="Q276" s="347"/>
      <c r="R276" s="347"/>
      <c r="S276" s="347"/>
      <c r="T276" s="347"/>
      <c r="U276" s="347"/>
      <c r="V276" s="347"/>
      <c r="W276" s="347"/>
      <c r="X276" s="347"/>
      <c r="Y276" s="347"/>
      <c r="Z276" s="347"/>
      <c r="AA276" s="347"/>
      <c r="AB276" s="347"/>
      <c r="AC276" s="347"/>
      <c r="AD276" s="347"/>
      <c r="AE276" s="347"/>
      <c r="AF276" s="347"/>
      <c r="AG276" s="347"/>
      <c r="AH276" s="347"/>
      <c r="AI276" s="347"/>
      <c r="AJ276" s="347"/>
      <c r="AK276" s="347"/>
      <c r="AL276" s="347"/>
      <c r="AM276" s="347"/>
      <c r="AN276" s="347"/>
      <c r="AO276" s="347"/>
      <c r="AP276" s="347"/>
      <c r="AQ276" s="348"/>
      <c r="AR276" s="156" t="str">
        <f t="shared" si="45"/>
        <v/>
      </c>
      <c r="AS276" s="157" t="str">
        <f t="shared" si="46"/>
        <v/>
      </c>
      <c r="AT276" s="157" t="str">
        <f t="shared" si="47"/>
        <v/>
      </c>
      <c r="AU276" s="157" t="str">
        <f t="shared" si="48"/>
        <v/>
      </c>
      <c r="AV276" s="157" t="str">
        <f t="shared" si="49"/>
        <v/>
      </c>
      <c r="AW276" s="157" t="str">
        <f t="shared" si="50"/>
        <v/>
      </c>
      <c r="AX276" s="158" t="str">
        <f t="shared" si="51"/>
        <v/>
      </c>
    </row>
    <row r="277" spans="2:50" hidden="1" x14ac:dyDescent="0.3">
      <c r="B277" s="325">
        <f t="shared" si="52"/>
        <v>269</v>
      </c>
      <c r="C277" s="252"/>
      <c r="D277" s="250"/>
      <c r="E277" s="248"/>
      <c r="F277" s="252"/>
      <c r="G277" s="326"/>
      <c r="H277" s="336">
        <v>1</v>
      </c>
      <c r="I277" s="289" t="str">
        <f t="shared" si="44"/>
        <v/>
      </c>
      <c r="J277" s="338"/>
      <c r="K277" s="347"/>
      <c r="L277" s="347"/>
      <c r="M277" s="347"/>
      <c r="N277" s="347"/>
      <c r="O277" s="347"/>
      <c r="P277" s="347"/>
      <c r="Q277" s="347"/>
      <c r="R277" s="347"/>
      <c r="S277" s="347"/>
      <c r="T277" s="347"/>
      <c r="U277" s="347"/>
      <c r="V277" s="347"/>
      <c r="W277" s="347"/>
      <c r="X277" s="347"/>
      <c r="Y277" s="347"/>
      <c r="Z277" s="347"/>
      <c r="AA277" s="347"/>
      <c r="AB277" s="347"/>
      <c r="AC277" s="347"/>
      <c r="AD277" s="347"/>
      <c r="AE277" s="347"/>
      <c r="AF277" s="347"/>
      <c r="AG277" s="347"/>
      <c r="AH277" s="347"/>
      <c r="AI277" s="347"/>
      <c r="AJ277" s="347"/>
      <c r="AK277" s="347"/>
      <c r="AL277" s="347"/>
      <c r="AM277" s="347"/>
      <c r="AN277" s="347"/>
      <c r="AO277" s="347"/>
      <c r="AP277" s="347"/>
      <c r="AQ277" s="348"/>
      <c r="AR277" s="156" t="str">
        <f t="shared" si="45"/>
        <v/>
      </c>
      <c r="AS277" s="157" t="str">
        <f t="shared" si="46"/>
        <v/>
      </c>
      <c r="AT277" s="157" t="str">
        <f t="shared" si="47"/>
        <v/>
      </c>
      <c r="AU277" s="157" t="str">
        <f t="shared" si="48"/>
        <v/>
      </c>
      <c r="AV277" s="157" t="str">
        <f t="shared" si="49"/>
        <v/>
      </c>
      <c r="AW277" s="157" t="str">
        <f t="shared" si="50"/>
        <v/>
      </c>
      <c r="AX277" s="158" t="str">
        <f t="shared" si="51"/>
        <v/>
      </c>
    </row>
    <row r="278" spans="2:50" hidden="1" x14ac:dyDescent="0.3">
      <c r="B278" s="325">
        <f t="shared" si="52"/>
        <v>270</v>
      </c>
      <c r="C278" s="252"/>
      <c r="D278" s="250"/>
      <c r="E278" s="248"/>
      <c r="F278" s="252"/>
      <c r="G278" s="326"/>
      <c r="H278" s="336">
        <v>1</v>
      </c>
      <c r="I278" s="289" t="str">
        <f t="shared" si="44"/>
        <v/>
      </c>
      <c r="J278" s="338"/>
      <c r="K278" s="347"/>
      <c r="L278" s="347"/>
      <c r="M278" s="347"/>
      <c r="N278" s="347"/>
      <c r="O278" s="347"/>
      <c r="P278" s="347"/>
      <c r="Q278" s="347"/>
      <c r="R278" s="347"/>
      <c r="S278" s="347"/>
      <c r="T278" s="347"/>
      <c r="U278" s="347"/>
      <c r="V278" s="347"/>
      <c r="W278" s="347"/>
      <c r="X278" s="347"/>
      <c r="Y278" s="347"/>
      <c r="Z278" s="347"/>
      <c r="AA278" s="347"/>
      <c r="AB278" s="347"/>
      <c r="AC278" s="347"/>
      <c r="AD278" s="347"/>
      <c r="AE278" s="347"/>
      <c r="AF278" s="347"/>
      <c r="AG278" s="347"/>
      <c r="AH278" s="347"/>
      <c r="AI278" s="347"/>
      <c r="AJ278" s="347"/>
      <c r="AK278" s="347"/>
      <c r="AL278" s="347"/>
      <c r="AM278" s="347"/>
      <c r="AN278" s="347"/>
      <c r="AO278" s="347"/>
      <c r="AP278" s="347"/>
      <c r="AQ278" s="348"/>
      <c r="AR278" s="156" t="str">
        <f t="shared" si="45"/>
        <v/>
      </c>
      <c r="AS278" s="157" t="str">
        <f t="shared" si="46"/>
        <v/>
      </c>
      <c r="AT278" s="157" t="str">
        <f t="shared" si="47"/>
        <v/>
      </c>
      <c r="AU278" s="157" t="str">
        <f t="shared" si="48"/>
        <v/>
      </c>
      <c r="AV278" s="157" t="str">
        <f t="shared" si="49"/>
        <v/>
      </c>
      <c r="AW278" s="157" t="str">
        <f t="shared" si="50"/>
        <v/>
      </c>
      <c r="AX278" s="158" t="str">
        <f t="shared" si="51"/>
        <v/>
      </c>
    </row>
    <row r="279" spans="2:50" hidden="1" x14ac:dyDescent="0.3">
      <c r="B279" s="325">
        <f t="shared" si="52"/>
        <v>271</v>
      </c>
      <c r="C279" s="252"/>
      <c r="D279" s="250"/>
      <c r="E279" s="248"/>
      <c r="F279" s="252"/>
      <c r="G279" s="326"/>
      <c r="H279" s="336">
        <v>1</v>
      </c>
      <c r="I279" s="289" t="str">
        <f t="shared" si="44"/>
        <v/>
      </c>
      <c r="J279" s="338"/>
      <c r="K279" s="347"/>
      <c r="L279" s="347"/>
      <c r="M279" s="347"/>
      <c r="N279" s="347"/>
      <c r="O279" s="347"/>
      <c r="P279" s="347"/>
      <c r="Q279" s="347"/>
      <c r="R279" s="347"/>
      <c r="S279" s="347"/>
      <c r="T279" s="347"/>
      <c r="U279" s="347"/>
      <c r="V279" s="347"/>
      <c r="W279" s="347"/>
      <c r="X279" s="347"/>
      <c r="Y279" s="347"/>
      <c r="Z279" s="347"/>
      <c r="AA279" s="347"/>
      <c r="AB279" s="347"/>
      <c r="AC279" s="347"/>
      <c r="AD279" s="347"/>
      <c r="AE279" s="347"/>
      <c r="AF279" s="347"/>
      <c r="AG279" s="347"/>
      <c r="AH279" s="347"/>
      <c r="AI279" s="347"/>
      <c r="AJ279" s="347"/>
      <c r="AK279" s="347"/>
      <c r="AL279" s="347"/>
      <c r="AM279" s="347"/>
      <c r="AN279" s="347"/>
      <c r="AO279" s="347"/>
      <c r="AP279" s="347"/>
      <c r="AQ279" s="348"/>
      <c r="AR279" s="156" t="str">
        <f t="shared" si="45"/>
        <v/>
      </c>
      <c r="AS279" s="157" t="str">
        <f t="shared" si="46"/>
        <v/>
      </c>
      <c r="AT279" s="157" t="str">
        <f t="shared" si="47"/>
        <v/>
      </c>
      <c r="AU279" s="157" t="str">
        <f t="shared" si="48"/>
        <v/>
      </c>
      <c r="AV279" s="157" t="str">
        <f t="shared" si="49"/>
        <v/>
      </c>
      <c r="AW279" s="157" t="str">
        <f t="shared" si="50"/>
        <v/>
      </c>
      <c r="AX279" s="158" t="str">
        <f t="shared" si="51"/>
        <v/>
      </c>
    </row>
    <row r="280" spans="2:50" hidden="1" x14ac:dyDescent="0.3">
      <c r="B280" s="325">
        <f t="shared" si="52"/>
        <v>272</v>
      </c>
      <c r="C280" s="252"/>
      <c r="D280" s="250"/>
      <c r="E280" s="248"/>
      <c r="F280" s="252"/>
      <c r="G280" s="326"/>
      <c r="H280" s="336">
        <v>1</v>
      </c>
      <c r="I280" s="289" t="str">
        <f t="shared" si="44"/>
        <v/>
      </c>
      <c r="J280" s="338"/>
      <c r="K280" s="347"/>
      <c r="L280" s="347"/>
      <c r="M280" s="347"/>
      <c r="N280" s="347"/>
      <c r="O280" s="347"/>
      <c r="P280" s="347"/>
      <c r="Q280" s="347"/>
      <c r="R280" s="347"/>
      <c r="S280" s="347"/>
      <c r="T280" s="347"/>
      <c r="U280" s="347"/>
      <c r="V280" s="347"/>
      <c r="W280" s="347"/>
      <c r="X280" s="347"/>
      <c r="Y280" s="347"/>
      <c r="Z280" s="347"/>
      <c r="AA280" s="347"/>
      <c r="AB280" s="347"/>
      <c r="AC280" s="347"/>
      <c r="AD280" s="347"/>
      <c r="AE280" s="347"/>
      <c r="AF280" s="347"/>
      <c r="AG280" s="347"/>
      <c r="AH280" s="347"/>
      <c r="AI280" s="347"/>
      <c r="AJ280" s="347"/>
      <c r="AK280" s="347"/>
      <c r="AL280" s="347"/>
      <c r="AM280" s="347"/>
      <c r="AN280" s="347"/>
      <c r="AO280" s="347"/>
      <c r="AP280" s="347"/>
      <c r="AQ280" s="348"/>
      <c r="AR280" s="156" t="str">
        <f t="shared" si="45"/>
        <v/>
      </c>
      <c r="AS280" s="157" t="str">
        <f t="shared" si="46"/>
        <v/>
      </c>
      <c r="AT280" s="157" t="str">
        <f t="shared" si="47"/>
        <v/>
      </c>
      <c r="AU280" s="157" t="str">
        <f t="shared" si="48"/>
        <v/>
      </c>
      <c r="AV280" s="157" t="str">
        <f t="shared" si="49"/>
        <v/>
      </c>
      <c r="AW280" s="157" t="str">
        <f t="shared" si="50"/>
        <v/>
      </c>
      <c r="AX280" s="158" t="str">
        <f t="shared" si="51"/>
        <v/>
      </c>
    </row>
    <row r="281" spans="2:50" hidden="1" x14ac:dyDescent="0.3">
      <c r="B281" s="325">
        <f t="shared" si="52"/>
        <v>273</v>
      </c>
      <c r="C281" s="252"/>
      <c r="D281" s="250"/>
      <c r="E281" s="248"/>
      <c r="F281" s="252"/>
      <c r="G281" s="326"/>
      <c r="H281" s="336">
        <v>1</v>
      </c>
      <c r="I281" s="289" t="str">
        <f t="shared" si="44"/>
        <v/>
      </c>
      <c r="J281" s="338"/>
      <c r="K281" s="347"/>
      <c r="L281" s="347"/>
      <c r="M281" s="347"/>
      <c r="N281" s="347"/>
      <c r="O281" s="347"/>
      <c r="P281" s="347"/>
      <c r="Q281" s="347"/>
      <c r="R281" s="347"/>
      <c r="S281" s="347"/>
      <c r="T281" s="347"/>
      <c r="U281" s="347"/>
      <c r="V281" s="347"/>
      <c r="W281" s="347"/>
      <c r="X281" s="347"/>
      <c r="Y281" s="347"/>
      <c r="Z281" s="347"/>
      <c r="AA281" s="347"/>
      <c r="AB281" s="347"/>
      <c r="AC281" s="347"/>
      <c r="AD281" s="347"/>
      <c r="AE281" s="347"/>
      <c r="AF281" s="347"/>
      <c r="AG281" s="347"/>
      <c r="AH281" s="347"/>
      <c r="AI281" s="347"/>
      <c r="AJ281" s="347"/>
      <c r="AK281" s="347"/>
      <c r="AL281" s="347"/>
      <c r="AM281" s="347"/>
      <c r="AN281" s="347"/>
      <c r="AO281" s="347"/>
      <c r="AP281" s="347"/>
      <c r="AQ281" s="348"/>
      <c r="AR281" s="156" t="str">
        <f t="shared" si="45"/>
        <v/>
      </c>
      <c r="AS281" s="157" t="str">
        <f t="shared" si="46"/>
        <v/>
      </c>
      <c r="AT281" s="157" t="str">
        <f t="shared" si="47"/>
        <v/>
      </c>
      <c r="AU281" s="157" t="str">
        <f t="shared" si="48"/>
        <v/>
      </c>
      <c r="AV281" s="157" t="str">
        <f t="shared" si="49"/>
        <v/>
      </c>
      <c r="AW281" s="157" t="str">
        <f t="shared" si="50"/>
        <v/>
      </c>
      <c r="AX281" s="158" t="str">
        <f t="shared" si="51"/>
        <v/>
      </c>
    </row>
    <row r="282" spans="2:50" hidden="1" x14ac:dyDescent="0.3">
      <c r="B282" s="325">
        <f t="shared" si="52"/>
        <v>274</v>
      </c>
      <c r="C282" s="252"/>
      <c r="D282" s="250"/>
      <c r="E282" s="248"/>
      <c r="F282" s="252"/>
      <c r="G282" s="326"/>
      <c r="H282" s="336">
        <v>1</v>
      </c>
      <c r="I282" s="289" t="str">
        <f t="shared" si="44"/>
        <v/>
      </c>
      <c r="J282" s="338"/>
      <c r="K282" s="347"/>
      <c r="L282" s="347"/>
      <c r="M282" s="347"/>
      <c r="N282" s="347"/>
      <c r="O282" s="347"/>
      <c r="P282" s="347"/>
      <c r="Q282" s="347"/>
      <c r="R282" s="347"/>
      <c r="S282" s="347"/>
      <c r="T282" s="347"/>
      <c r="U282" s="347"/>
      <c r="V282" s="347"/>
      <c r="W282" s="347"/>
      <c r="X282" s="347"/>
      <c r="Y282" s="347"/>
      <c r="Z282" s="347"/>
      <c r="AA282" s="347"/>
      <c r="AB282" s="347"/>
      <c r="AC282" s="347"/>
      <c r="AD282" s="347"/>
      <c r="AE282" s="347"/>
      <c r="AF282" s="347"/>
      <c r="AG282" s="347"/>
      <c r="AH282" s="347"/>
      <c r="AI282" s="347"/>
      <c r="AJ282" s="347"/>
      <c r="AK282" s="347"/>
      <c r="AL282" s="347"/>
      <c r="AM282" s="347"/>
      <c r="AN282" s="347"/>
      <c r="AO282" s="347"/>
      <c r="AP282" s="347"/>
      <c r="AQ282" s="348"/>
      <c r="AR282" s="156" t="str">
        <f t="shared" si="45"/>
        <v/>
      </c>
      <c r="AS282" s="157" t="str">
        <f t="shared" si="46"/>
        <v/>
      </c>
      <c r="AT282" s="157" t="str">
        <f t="shared" si="47"/>
        <v/>
      </c>
      <c r="AU282" s="157" t="str">
        <f t="shared" si="48"/>
        <v/>
      </c>
      <c r="AV282" s="157" t="str">
        <f t="shared" si="49"/>
        <v/>
      </c>
      <c r="AW282" s="157" t="str">
        <f t="shared" si="50"/>
        <v/>
      </c>
      <c r="AX282" s="158" t="str">
        <f t="shared" si="51"/>
        <v/>
      </c>
    </row>
    <row r="283" spans="2:50" hidden="1" x14ac:dyDescent="0.3">
      <c r="B283" s="325">
        <f t="shared" si="52"/>
        <v>275</v>
      </c>
      <c r="C283" s="252"/>
      <c r="D283" s="250"/>
      <c r="E283" s="248"/>
      <c r="F283" s="252"/>
      <c r="G283" s="326"/>
      <c r="H283" s="336">
        <v>1</v>
      </c>
      <c r="I283" s="289" t="str">
        <f t="shared" si="44"/>
        <v/>
      </c>
      <c r="J283" s="338"/>
      <c r="K283" s="347"/>
      <c r="L283" s="347"/>
      <c r="M283" s="347"/>
      <c r="N283" s="347"/>
      <c r="O283" s="347"/>
      <c r="P283" s="347"/>
      <c r="Q283" s="347"/>
      <c r="R283" s="347"/>
      <c r="S283" s="347"/>
      <c r="T283" s="347"/>
      <c r="U283" s="347"/>
      <c r="V283" s="347"/>
      <c r="W283" s="347"/>
      <c r="X283" s="347"/>
      <c r="Y283" s="347"/>
      <c r="Z283" s="347"/>
      <c r="AA283" s="347"/>
      <c r="AB283" s="347"/>
      <c r="AC283" s="347"/>
      <c r="AD283" s="347"/>
      <c r="AE283" s="347"/>
      <c r="AF283" s="347"/>
      <c r="AG283" s="347"/>
      <c r="AH283" s="347"/>
      <c r="AI283" s="347"/>
      <c r="AJ283" s="347"/>
      <c r="AK283" s="347"/>
      <c r="AL283" s="347"/>
      <c r="AM283" s="347"/>
      <c r="AN283" s="347"/>
      <c r="AO283" s="347"/>
      <c r="AP283" s="347"/>
      <c r="AQ283" s="348"/>
      <c r="AR283" s="156" t="str">
        <f t="shared" si="45"/>
        <v/>
      </c>
      <c r="AS283" s="157" t="str">
        <f t="shared" si="46"/>
        <v/>
      </c>
      <c r="AT283" s="157" t="str">
        <f t="shared" si="47"/>
        <v/>
      </c>
      <c r="AU283" s="157" t="str">
        <f t="shared" si="48"/>
        <v/>
      </c>
      <c r="AV283" s="157" t="str">
        <f t="shared" si="49"/>
        <v/>
      </c>
      <c r="AW283" s="157" t="str">
        <f t="shared" si="50"/>
        <v/>
      </c>
      <c r="AX283" s="158" t="str">
        <f t="shared" si="51"/>
        <v/>
      </c>
    </row>
    <row r="284" spans="2:50" hidden="1" x14ac:dyDescent="0.3">
      <c r="B284" s="325">
        <f t="shared" si="52"/>
        <v>276</v>
      </c>
      <c r="C284" s="252"/>
      <c r="D284" s="250"/>
      <c r="E284" s="248"/>
      <c r="F284" s="252"/>
      <c r="G284" s="326"/>
      <c r="H284" s="336">
        <v>1</v>
      </c>
      <c r="I284" s="289" t="str">
        <f t="shared" si="44"/>
        <v/>
      </c>
      <c r="J284" s="338"/>
      <c r="K284" s="347"/>
      <c r="L284" s="347"/>
      <c r="M284" s="347"/>
      <c r="N284" s="347"/>
      <c r="O284" s="347"/>
      <c r="P284" s="347"/>
      <c r="Q284" s="347"/>
      <c r="R284" s="347"/>
      <c r="S284" s="347"/>
      <c r="T284" s="347"/>
      <c r="U284" s="347"/>
      <c r="V284" s="347"/>
      <c r="W284" s="347"/>
      <c r="X284" s="347"/>
      <c r="Y284" s="347"/>
      <c r="Z284" s="347"/>
      <c r="AA284" s="347"/>
      <c r="AB284" s="347"/>
      <c r="AC284" s="347"/>
      <c r="AD284" s="347"/>
      <c r="AE284" s="347"/>
      <c r="AF284" s="347"/>
      <c r="AG284" s="347"/>
      <c r="AH284" s="347"/>
      <c r="AI284" s="347"/>
      <c r="AJ284" s="347"/>
      <c r="AK284" s="347"/>
      <c r="AL284" s="347"/>
      <c r="AM284" s="347"/>
      <c r="AN284" s="347"/>
      <c r="AO284" s="347"/>
      <c r="AP284" s="347"/>
      <c r="AQ284" s="348"/>
      <c r="AR284" s="156" t="str">
        <f t="shared" si="45"/>
        <v/>
      </c>
      <c r="AS284" s="157" t="str">
        <f t="shared" si="46"/>
        <v/>
      </c>
      <c r="AT284" s="157" t="str">
        <f t="shared" si="47"/>
        <v/>
      </c>
      <c r="AU284" s="157" t="str">
        <f t="shared" si="48"/>
        <v/>
      </c>
      <c r="AV284" s="157" t="str">
        <f t="shared" si="49"/>
        <v/>
      </c>
      <c r="AW284" s="157" t="str">
        <f t="shared" si="50"/>
        <v/>
      </c>
      <c r="AX284" s="158" t="str">
        <f t="shared" si="51"/>
        <v/>
      </c>
    </row>
    <row r="285" spans="2:50" hidden="1" x14ac:dyDescent="0.3">
      <c r="B285" s="325">
        <f t="shared" si="52"/>
        <v>277</v>
      </c>
      <c r="C285" s="252"/>
      <c r="D285" s="250"/>
      <c r="E285" s="248"/>
      <c r="F285" s="252"/>
      <c r="G285" s="326"/>
      <c r="H285" s="336">
        <v>1</v>
      </c>
      <c r="I285" s="289" t="str">
        <f t="shared" si="44"/>
        <v/>
      </c>
      <c r="J285" s="338"/>
      <c r="K285" s="347"/>
      <c r="L285" s="347"/>
      <c r="M285" s="347"/>
      <c r="N285" s="347"/>
      <c r="O285" s="347"/>
      <c r="P285" s="347"/>
      <c r="Q285" s="347"/>
      <c r="R285" s="347"/>
      <c r="S285" s="347"/>
      <c r="T285" s="347"/>
      <c r="U285" s="347"/>
      <c r="V285" s="347"/>
      <c r="W285" s="347"/>
      <c r="X285" s="347"/>
      <c r="Y285" s="347"/>
      <c r="Z285" s="347"/>
      <c r="AA285" s="347"/>
      <c r="AB285" s="347"/>
      <c r="AC285" s="347"/>
      <c r="AD285" s="347"/>
      <c r="AE285" s="347"/>
      <c r="AF285" s="347"/>
      <c r="AG285" s="347"/>
      <c r="AH285" s="347"/>
      <c r="AI285" s="347"/>
      <c r="AJ285" s="347"/>
      <c r="AK285" s="347"/>
      <c r="AL285" s="347"/>
      <c r="AM285" s="347"/>
      <c r="AN285" s="347"/>
      <c r="AO285" s="347"/>
      <c r="AP285" s="347"/>
      <c r="AQ285" s="348"/>
      <c r="AR285" s="156" t="str">
        <f t="shared" si="45"/>
        <v/>
      </c>
      <c r="AS285" s="157" t="str">
        <f t="shared" si="46"/>
        <v/>
      </c>
      <c r="AT285" s="157" t="str">
        <f t="shared" si="47"/>
        <v/>
      </c>
      <c r="AU285" s="157" t="str">
        <f t="shared" si="48"/>
        <v/>
      </c>
      <c r="AV285" s="157" t="str">
        <f t="shared" si="49"/>
        <v/>
      </c>
      <c r="AW285" s="157" t="str">
        <f t="shared" si="50"/>
        <v/>
      </c>
      <c r="AX285" s="158" t="str">
        <f t="shared" si="51"/>
        <v/>
      </c>
    </row>
    <row r="286" spans="2:50" hidden="1" x14ac:dyDescent="0.3">
      <c r="B286" s="325">
        <f t="shared" si="52"/>
        <v>278</v>
      </c>
      <c r="C286" s="252"/>
      <c r="D286" s="250"/>
      <c r="E286" s="253"/>
      <c r="F286" s="252"/>
      <c r="G286" s="326"/>
      <c r="H286" s="336">
        <v>1</v>
      </c>
      <c r="I286" s="289" t="str">
        <f t="shared" si="44"/>
        <v/>
      </c>
      <c r="J286" s="338"/>
      <c r="K286" s="347"/>
      <c r="L286" s="347"/>
      <c r="M286" s="347"/>
      <c r="N286" s="347"/>
      <c r="O286" s="347"/>
      <c r="P286" s="347"/>
      <c r="Q286" s="347"/>
      <c r="R286" s="347"/>
      <c r="S286" s="347"/>
      <c r="T286" s="347"/>
      <c r="U286" s="347"/>
      <c r="V286" s="347"/>
      <c r="W286" s="347"/>
      <c r="X286" s="347"/>
      <c r="Y286" s="347"/>
      <c r="Z286" s="347"/>
      <c r="AA286" s="347"/>
      <c r="AB286" s="347"/>
      <c r="AC286" s="347"/>
      <c r="AD286" s="347"/>
      <c r="AE286" s="347"/>
      <c r="AF286" s="347"/>
      <c r="AG286" s="347"/>
      <c r="AH286" s="347"/>
      <c r="AI286" s="347"/>
      <c r="AJ286" s="347"/>
      <c r="AK286" s="347"/>
      <c r="AL286" s="347"/>
      <c r="AM286" s="347"/>
      <c r="AN286" s="347"/>
      <c r="AO286" s="347"/>
      <c r="AP286" s="347"/>
      <c r="AQ286" s="348"/>
      <c r="AR286" s="156" t="str">
        <f t="shared" si="45"/>
        <v/>
      </c>
      <c r="AS286" s="157" t="str">
        <f t="shared" si="46"/>
        <v/>
      </c>
      <c r="AT286" s="157" t="str">
        <f t="shared" si="47"/>
        <v/>
      </c>
      <c r="AU286" s="157" t="str">
        <f t="shared" si="48"/>
        <v/>
      </c>
      <c r="AV286" s="157" t="str">
        <f t="shared" si="49"/>
        <v/>
      </c>
      <c r="AW286" s="157" t="str">
        <f t="shared" si="50"/>
        <v/>
      </c>
      <c r="AX286" s="158" t="str">
        <f t="shared" si="51"/>
        <v/>
      </c>
    </row>
    <row r="287" spans="2:50" hidden="1" x14ac:dyDescent="0.3">
      <c r="B287" s="325">
        <f t="shared" si="52"/>
        <v>279</v>
      </c>
      <c r="C287" s="252"/>
      <c r="D287" s="250"/>
      <c r="E287" s="248"/>
      <c r="F287" s="252"/>
      <c r="G287" s="326"/>
      <c r="H287" s="336">
        <v>1</v>
      </c>
      <c r="I287" s="289" t="str">
        <f t="shared" si="44"/>
        <v/>
      </c>
      <c r="J287" s="338"/>
      <c r="K287" s="347"/>
      <c r="L287" s="347"/>
      <c r="M287" s="347"/>
      <c r="N287" s="347"/>
      <c r="O287" s="347"/>
      <c r="P287" s="347"/>
      <c r="Q287" s="347"/>
      <c r="R287" s="347"/>
      <c r="S287" s="347"/>
      <c r="T287" s="347"/>
      <c r="U287" s="347"/>
      <c r="V287" s="347"/>
      <c r="W287" s="347"/>
      <c r="X287" s="347"/>
      <c r="Y287" s="347"/>
      <c r="Z287" s="347"/>
      <c r="AA287" s="347"/>
      <c r="AB287" s="347"/>
      <c r="AC287" s="347"/>
      <c r="AD287" s="347"/>
      <c r="AE287" s="347"/>
      <c r="AF287" s="347"/>
      <c r="AG287" s="347"/>
      <c r="AH287" s="347"/>
      <c r="AI287" s="347"/>
      <c r="AJ287" s="347"/>
      <c r="AK287" s="347"/>
      <c r="AL287" s="347"/>
      <c r="AM287" s="347"/>
      <c r="AN287" s="347"/>
      <c r="AO287" s="347"/>
      <c r="AP287" s="347"/>
      <c r="AQ287" s="348"/>
      <c r="AR287" s="156" t="str">
        <f t="shared" si="45"/>
        <v/>
      </c>
      <c r="AS287" s="157" t="str">
        <f t="shared" si="46"/>
        <v/>
      </c>
      <c r="AT287" s="157" t="str">
        <f t="shared" si="47"/>
        <v/>
      </c>
      <c r="AU287" s="157" t="str">
        <f t="shared" si="48"/>
        <v/>
      </c>
      <c r="AV287" s="157" t="str">
        <f t="shared" si="49"/>
        <v/>
      </c>
      <c r="AW287" s="157" t="str">
        <f t="shared" si="50"/>
        <v/>
      </c>
      <c r="AX287" s="158" t="str">
        <f t="shared" si="51"/>
        <v/>
      </c>
    </row>
    <row r="288" spans="2:50" hidden="1" x14ac:dyDescent="0.3">
      <c r="B288" s="325">
        <f t="shared" si="52"/>
        <v>280</v>
      </c>
      <c r="C288" s="252"/>
      <c r="D288" s="250"/>
      <c r="E288" s="248"/>
      <c r="F288" s="252"/>
      <c r="G288" s="326"/>
      <c r="H288" s="336">
        <v>1</v>
      </c>
      <c r="I288" s="289" t="str">
        <f t="shared" si="44"/>
        <v/>
      </c>
      <c r="J288" s="338"/>
      <c r="K288" s="347"/>
      <c r="L288" s="347"/>
      <c r="M288" s="347"/>
      <c r="N288" s="347"/>
      <c r="O288" s="347"/>
      <c r="P288" s="347"/>
      <c r="Q288" s="347"/>
      <c r="R288" s="347"/>
      <c r="S288" s="347"/>
      <c r="T288" s="347"/>
      <c r="U288" s="347"/>
      <c r="V288" s="347"/>
      <c r="W288" s="347"/>
      <c r="X288" s="347"/>
      <c r="Y288" s="347"/>
      <c r="Z288" s="347"/>
      <c r="AA288" s="347"/>
      <c r="AB288" s="347"/>
      <c r="AC288" s="347"/>
      <c r="AD288" s="347"/>
      <c r="AE288" s="347"/>
      <c r="AF288" s="347"/>
      <c r="AG288" s="347"/>
      <c r="AH288" s="347"/>
      <c r="AI288" s="347"/>
      <c r="AJ288" s="347"/>
      <c r="AK288" s="347"/>
      <c r="AL288" s="347"/>
      <c r="AM288" s="347"/>
      <c r="AN288" s="347"/>
      <c r="AO288" s="347"/>
      <c r="AP288" s="347"/>
      <c r="AQ288" s="348"/>
      <c r="AR288" s="156" t="str">
        <f t="shared" si="45"/>
        <v/>
      </c>
      <c r="AS288" s="157" t="str">
        <f t="shared" si="46"/>
        <v/>
      </c>
      <c r="AT288" s="157" t="str">
        <f t="shared" si="47"/>
        <v/>
      </c>
      <c r="AU288" s="157" t="str">
        <f t="shared" si="48"/>
        <v/>
      </c>
      <c r="AV288" s="157" t="str">
        <f t="shared" si="49"/>
        <v/>
      </c>
      <c r="AW288" s="157" t="str">
        <f t="shared" si="50"/>
        <v/>
      </c>
      <c r="AX288" s="158" t="str">
        <f t="shared" si="51"/>
        <v/>
      </c>
    </row>
    <row r="289" spans="2:50" hidden="1" x14ac:dyDescent="0.3">
      <c r="B289" s="325">
        <f t="shared" si="52"/>
        <v>281</v>
      </c>
      <c r="C289" s="252"/>
      <c r="D289" s="250"/>
      <c r="E289" s="248"/>
      <c r="F289" s="252"/>
      <c r="G289" s="326"/>
      <c r="H289" s="336">
        <v>1</v>
      </c>
      <c r="I289" s="289" t="str">
        <f t="shared" si="44"/>
        <v/>
      </c>
      <c r="J289" s="338"/>
      <c r="K289" s="347"/>
      <c r="L289" s="347"/>
      <c r="M289" s="347"/>
      <c r="N289" s="347"/>
      <c r="O289" s="347"/>
      <c r="P289" s="347"/>
      <c r="Q289" s="347"/>
      <c r="R289" s="347"/>
      <c r="S289" s="347"/>
      <c r="T289" s="347"/>
      <c r="U289" s="347"/>
      <c r="V289" s="347"/>
      <c r="W289" s="347"/>
      <c r="X289" s="347"/>
      <c r="Y289" s="347"/>
      <c r="Z289" s="347"/>
      <c r="AA289" s="347"/>
      <c r="AB289" s="347"/>
      <c r="AC289" s="347"/>
      <c r="AD289" s="347"/>
      <c r="AE289" s="347"/>
      <c r="AF289" s="347"/>
      <c r="AG289" s="347"/>
      <c r="AH289" s="347"/>
      <c r="AI289" s="347"/>
      <c r="AJ289" s="347"/>
      <c r="AK289" s="347"/>
      <c r="AL289" s="347"/>
      <c r="AM289" s="347"/>
      <c r="AN289" s="347"/>
      <c r="AO289" s="347"/>
      <c r="AP289" s="347"/>
      <c r="AQ289" s="348"/>
      <c r="AR289" s="156" t="str">
        <f t="shared" si="45"/>
        <v/>
      </c>
      <c r="AS289" s="157" t="str">
        <f t="shared" si="46"/>
        <v/>
      </c>
      <c r="AT289" s="157" t="str">
        <f t="shared" si="47"/>
        <v/>
      </c>
      <c r="AU289" s="157" t="str">
        <f t="shared" si="48"/>
        <v/>
      </c>
      <c r="AV289" s="157" t="str">
        <f t="shared" si="49"/>
        <v/>
      </c>
      <c r="AW289" s="157" t="str">
        <f t="shared" si="50"/>
        <v/>
      </c>
      <c r="AX289" s="158" t="str">
        <f t="shared" si="51"/>
        <v/>
      </c>
    </row>
    <row r="290" spans="2:50" hidden="1" x14ac:dyDescent="0.3">
      <c r="B290" s="325">
        <f t="shared" si="52"/>
        <v>282</v>
      </c>
      <c r="C290" s="252"/>
      <c r="D290" s="250"/>
      <c r="E290" s="248"/>
      <c r="F290" s="252"/>
      <c r="G290" s="326"/>
      <c r="H290" s="336">
        <v>1</v>
      </c>
      <c r="I290" s="289" t="str">
        <f t="shared" si="44"/>
        <v/>
      </c>
      <c r="J290" s="338"/>
      <c r="K290" s="347"/>
      <c r="L290" s="347"/>
      <c r="M290" s="347"/>
      <c r="N290" s="347"/>
      <c r="O290" s="347"/>
      <c r="P290" s="347"/>
      <c r="Q290" s="347"/>
      <c r="R290" s="347"/>
      <c r="S290" s="347"/>
      <c r="T290" s="347"/>
      <c r="U290" s="347"/>
      <c r="V290" s="347"/>
      <c r="W290" s="347"/>
      <c r="X290" s="347"/>
      <c r="Y290" s="347"/>
      <c r="Z290" s="347"/>
      <c r="AA290" s="347"/>
      <c r="AB290" s="347"/>
      <c r="AC290" s="347"/>
      <c r="AD290" s="347"/>
      <c r="AE290" s="347"/>
      <c r="AF290" s="347"/>
      <c r="AG290" s="347"/>
      <c r="AH290" s="347"/>
      <c r="AI290" s="347"/>
      <c r="AJ290" s="347"/>
      <c r="AK290" s="347"/>
      <c r="AL290" s="347"/>
      <c r="AM290" s="347"/>
      <c r="AN290" s="347"/>
      <c r="AO290" s="347"/>
      <c r="AP290" s="347"/>
      <c r="AQ290" s="348"/>
      <c r="AR290" s="156" t="str">
        <f t="shared" si="45"/>
        <v/>
      </c>
      <c r="AS290" s="157" t="str">
        <f t="shared" si="46"/>
        <v/>
      </c>
      <c r="AT290" s="157" t="str">
        <f t="shared" si="47"/>
        <v/>
      </c>
      <c r="AU290" s="157" t="str">
        <f t="shared" si="48"/>
        <v/>
      </c>
      <c r="AV290" s="157" t="str">
        <f t="shared" si="49"/>
        <v/>
      </c>
      <c r="AW290" s="157" t="str">
        <f t="shared" si="50"/>
        <v/>
      </c>
      <c r="AX290" s="158" t="str">
        <f t="shared" si="51"/>
        <v/>
      </c>
    </row>
    <row r="291" spans="2:50" hidden="1" x14ac:dyDescent="0.3">
      <c r="B291" s="325">
        <f t="shared" si="52"/>
        <v>283</v>
      </c>
      <c r="C291" s="252"/>
      <c r="D291" s="250"/>
      <c r="E291" s="248"/>
      <c r="F291" s="252"/>
      <c r="G291" s="326"/>
      <c r="H291" s="336">
        <v>1</v>
      </c>
      <c r="I291" s="289" t="str">
        <f t="shared" si="44"/>
        <v/>
      </c>
      <c r="J291" s="338"/>
      <c r="K291" s="347"/>
      <c r="L291" s="347"/>
      <c r="M291" s="347"/>
      <c r="N291" s="347"/>
      <c r="O291" s="347"/>
      <c r="P291" s="347"/>
      <c r="Q291" s="347"/>
      <c r="R291" s="347"/>
      <c r="S291" s="347"/>
      <c r="T291" s="347"/>
      <c r="U291" s="347"/>
      <c r="V291" s="347"/>
      <c r="W291" s="347"/>
      <c r="X291" s="347"/>
      <c r="Y291" s="347"/>
      <c r="Z291" s="347"/>
      <c r="AA291" s="347"/>
      <c r="AB291" s="347"/>
      <c r="AC291" s="347"/>
      <c r="AD291" s="347"/>
      <c r="AE291" s="347"/>
      <c r="AF291" s="347"/>
      <c r="AG291" s="347"/>
      <c r="AH291" s="347"/>
      <c r="AI291" s="347"/>
      <c r="AJ291" s="347"/>
      <c r="AK291" s="347"/>
      <c r="AL291" s="347"/>
      <c r="AM291" s="347"/>
      <c r="AN291" s="347"/>
      <c r="AO291" s="347"/>
      <c r="AP291" s="347"/>
      <c r="AQ291" s="348"/>
      <c r="AR291" s="156" t="str">
        <f t="shared" si="45"/>
        <v/>
      </c>
      <c r="AS291" s="157" t="str">
        <f t="shared" si="46"/>
        <v/>
      </c>
      <c r="AT291" s="157" t="str">
        <f t="shared" si="47"/>
        <v/>
      </c>
      <c r="AU291" s="157" t="str">
        <f t="shared" si="48"/>
        <v/>
      </c>
      <c r="AV291" s="157" t="str">
        <f t="shared" si="49"/>
        <v/>
      </c>
      <c r="AW291" s="157" t="str">
        <f t="shared" si="50"/>
        <v/>
      </c>
      <c r="AX291" s="158" t="str">
        <f t="shared" si="51"/>
        <v/>
      </c>
    </row>
    <row r="292" spans="2:50" hidden="1" x14ac:dyDescent="0.3">
      <c r="B292" s="325">
        <f t="shared" si="52"/>
        <v>284</v>
      </c>
      <c r="C292" s="252"/>
      <c r="D292" s="250"/>
      <c r="E292" s="248"/>
      <c r="F292" s="252"/>
      <c r="G292" s="326"/>
      <c r="H292" s="336">
        <v>1</v>
      </c>
      <c r="I292" s="289" t="str">
        <f t="shared" si="44"/>
        <v/>
      </c>
      <c r="J292" s="338"/>
      <c r="K292" s="347"/>
      <c r="L292" s="347"/>
      <c r="M292" s="347"/>
      <c r="N292" s="347"/>
      <c r="O292" s="347"/>
      <c r="P292" s="347"/>
      <c r="Q292" s="347"/>
      <c r="R292" s="347"/>
      <c r="S292" s="347"/>
      <c r="T292" s="347"/>
      <c r="U292" s="347"/>
      <c r="V292" s="347"/>
      <c r="W292" s="347"/>
      <c r="X292" s="347"/>
      <c r="Y292" s="347"/>
      <c r="Z292" s="347"/>
      <c r="AA292" s="347"/>
      <c r="AB292" s="347"/>
      <c r="AC292" s="347"/>
      <c r="AD292" s="347"/>
      <c r="AE292" s="347"/>
      <c r="AF292" s="347"/>
      <c r="AG292" s="347"/>
      <c r="AH292" s="347"/>
      <c r="AI292" s="347"/>
      <c r="AJ292" s="347"/>
      <c r="AK292" s="347"/>
      <c r="AL292" s="347"/>
      <c r="AM292" s="347"/>
      <c r="AN292" s="347"/>
      <c r="AO292" s="347"/>
      <c r="AP292" s="347"/>
      <c r="AQ292" s="348"/>
      <c r="AR292" s="156" t="str">
        <f t="shared" si="45"/>
        <v/>
      </c>
      <c r="AS292" s="157" t="str">
        <f t="shared" si="46"/>
        <v/>
      </c>
      <c r="AT292" s="157" t="str">
        <f t="shared" si="47"/>
        <v/>
      </c>
      <c r="AU292" s="157" t="str">
        <f t="shared" si="48"/>
        <v/>
      </c>
      <c r="AV292" s="157" t="str">
        <f t="shared" si="49"/>
        <v/>
      </c>
      <c r="AW292" s="157" t="str">
        <f t="shared" si="50"/>
        <v/>
      </c>
      <c r="AX292" s="158" t="str">
        <f t="shared" si="51"/>
        <v/>
      </c>
    </row>
    <row r="293" spans="2:50" hidden="1" x14ac:dyDescent="0.3">
      <c r="B293" s="325">
        <f t="shared" si="52"/>
        <v>285</v>
      </c>
      <c r="C293" s="252"/>
      <c r="D293" s="250"/>
      <c r="E293" s="248"/>
      <c r="F293" s="252"/>
      <c r="G293" s="326"/>
      <c r="H293" s="336">
        <v>1</v>
      </c>
      <c r="I293" s="289" t="str">
        <f t="shared" si="44"/>
        <v/>
      </c>
      <c r="J293" s="338"/>
      <c r="K293" s="347"/>
      <c r="L293" s="347"/>
      <c r="M293" s="347"/>
      <c r="N293" s="347"/>
      <c r="O293" s="347"/>
      <c r="P293" s="347"/>
      <c r="Q293" s="347"/>
      <c r="R293" s="347"/>
      <c r="S293" s="347"/>
      <c r="T293" s="347"/>
      <c r="U293" s="347"/>
      <c r="V293" s="347"/>
      <c r="W293" s="347"/>
      <c r="X293" s="347"/>
      <c r="Y293" s="347"/>
      <c r="Z293" s="347"/>
      <c r="AA293" s="347"/>
      <c r="AB293" s="347"/>
      <c r="AC293" s="347"/>
      <c r="AD293" s="347"/>
      <c r="AE293" s="347"/>
      <c r="AF293" s="347"/>
      <c r="AG293" s="347"/>
      <c r="AH293" s="347"/>
      <c r="AI293" s="347"/>
      <c r="AJ293" s="347"/>
      <c r="AK293" s="347"/>
      <c r="AL293" s="347"/>
      <c r="AM293" s="347"/>
      <c r="AN293" s="347"/>
      <c r="AO293" s="347"/>
      <c r="AP293" s="347"/>
      <c r="AQ293" s="348"/>
      <c r="AR293" s="156" t="str">
        <f t="shared" si="45"/>
        <v/>
      </c>
      <c r="AS293" s="157" t="str">
        <f t="shared" si="46"/>
        <v/>
      </c>
      <c r="AT293" s="157" t="str">
        <f t="shared" si="47"/>
        <v/>
      </c>
      <c r="AU293" s="157" t="str">
        <f t="shared" si="48"/>
        <v/>
      </c>
      <c r="AV293" s="157" t="str">
        <f t="shared" si="49"/>
        <v/>
      </c>
      <c r="AW293" s="157" t="str">
        <f t="shared" si="50"/>
        <v/>
      </c>
      <c r="AX293" s="158" t="str">
        <f t="shared" si="51"/>
        <v/>
      </c>
    </row>
    <row r="294" spans="2:50" hidden="1" x14ac:dyDescent="0.3">
      <c r="B294" s="325">
        <f t="shared" si="52"/>
        <v>286</v>
      </c>
      <c r="C294" s="252"/>
      <c r="D294" s="250"/>
      <c r="E294" s="248"/>
      <c r="F294" s="252"/>
      <c r="G294" s="326"/>
      <c r="H294" s="336">
        <v>1</v>
      </c>
      <c r="I294" s="289" t="str">
        <f t="shared" si="44"/>
        <v/>
      </c>
      <c r="J294" s="338"/>
      <c r="K294" s="347"/>
      <c r="L294" s="347"/>
      <c r="M294" s="347"/>
      <c r="N294" s="347"/>
      <c r="O294" s="347"/>
      <c r="P294" s="347"/>
      <c r="Q294" s="347"/>
      <c r="R294" s="347"/>
      <c r="S294" s="347"/>
      <c r="T294" s="347"/>
      <c r="U294" s="347"/>
      <c r="V294" s="347"/>
      <c r="W294" s="347"/>
      <c r="X294" s="347"/>
      <c r="Y294" s="347"/>
      <c r="Z294" s="347"/>
      <c r="AA294" s="347"/>
      <c r="AB294" s="347"/>
      <c r="AC294" s="347"/>
      <c r="AD294" s="347"/>
      <c r="AE294" s="347"/>
      <c r="AF294" s="347"/>
      <c r="AG294" s="347"/>
      <c r="AH294" s="347"/>
      <c r="AI294" s="347"/>
      <c r="AJ294" s="347"/>
      <c r="AK294" s="347"/>
      <c r="AL294" s="347"/>
      <c r="AM294" s="347"/>
      <c r="AN294" s="347"/>
      <c r="AO294" s="347"/>
      <c r="AP294" s="347"/>
      <c r="AQ294" s="348"/>
      <c r="AR294" s="156" t="str">
        <f t="shared" si="45"/>
        <v/>
      </c>
      <c r="AS294" s="157" t="str">
        <f t="shared" si="46"/>
        <v/>
      </c>
      <c r="AT294" s="157" t="str">
        <f t="shared" si="47"/>
        <v/>
      </c>
      <c r="AU294" s="157" t="str">
        <f t="shared" si="48"/>
        <v/>
      </c>
      <c r="AV294" s="157" t="str">
        <f t="shared" si="49"/>
        <v/>
      </c>
      <c r="AW294" s="157" t="str">
        <f t="shared" si="50"/>
        <v/>
      </c>
      <c r="AX294" s="158" t="str">
        <f t="shared" si="51"/>
        <v/>
      </c>
    </row>
    <row r="295" spans="2:50" hidden="1" x14ac:dyDescent="0.3">
      <c r="B295" s="325">
        <f t="shared" si="52"/>
        <v>287</v>
      </c>
      <c r="C295" s="252"/>
      <c r="D295" s="250"/>
      <c r="E295" s="248"/>
      <c r="F295" s="252"/>
      <c r="G295" s="326"/>
      <c r="H295" s="336">
        <v>1</v>
      </c>
      <c r="I295" s="289" t="str">
        <f t="shared" si="44"/>
        <v/>
      </c>
      <c r="J295" s="338"/>
      <c r="K295" s="347"/>
      <c r="L295" s="347"/>
      <c r="M295" s="347"/>
      <c r="N295" s="347"/>
      <c r="O295" s="347"/>
      <c r="P295" s="347"/>
      <c r="Q295" s="347"/>
      <c r="R295" s="347"/>
      <c r="S295" s="347"/>
      <c r="T295" s="347"/>
      <c r="U295" s="347"/>
      <c r="V295" s="347"/>
      <c r="W295" s="347"/>
      <c r="X295" s="347"/>
      <c r="Y295" s="347"/>
      <c r="Z295" s="347"/>
      <c r="AA295" s="347"/>
      <c r="AB295" s="347"/>
      <c r="AC295" s="347"/>
      <c r="AD295" s="347"/>
      <c r="AE295" s="347"/>
      <c r="AF295" s="347"/>
      <c r="AG295" s="347"/>
      <c r="AH295" s="347"/>
      <c r="AI295" s="347"/>
      <c r="AJ295" s="347"/>
      <c r="AK295" s="347"/>
      <c r="AL295" s="347"/>
      <c r="AM295" s="347"/>
      <c r="AN295" s="347"/>
      <c r="AO295" s="347"/>
      <c r="AP295" s="347"/>
      <c r="AQ295" s="348"/>
      <c r="AR295" s="156" t="str">
        <f t="shared" si="45"/>
        <v/>
      </c>
      <c r="AS295" s="157" t="str">
        <f t="shared" si="46"/>
        <v/>
      </c>
      <c r="AT295" s="157" t="str">
        <f t="shared" si="47"/>
        <v/>
      </c>
      <c r="AU295" s="157" t="str">
        <f t="shared" si="48"/>
        <v/>
      </c>
      <c r="AV295" s="157" t="str">
        <f t="shared" si="49"/>
        <v/>
      </c>
      <c r="AW295" s="157" t="str">
        <f t="shared" si="50"/>
        <v/>
      </c>
      <c r="AX295" s="158" t="str">
        <f t="shared" si="51"/>
        <v/>
      </c>
    </row>
    <row r="296" spans="2:50" hidden="1" x14ac:dyDescent="0.3">
      <c r="B296" s="325">
        <f t="shared" si="52"/>
        <v>288</v>
      </c>
      <c r="C296" s="252"/>
      <c r="D296" s="250"/>
      <c r="E296" s="248"/>
      <c r="F296" s="252"/>
      <c r="G296" s="326"/>
      <c r="H296" s="336">
        <v>1</v>
      </c>
      <c r="I296" s="289" t="str">
        <f t="shared" si="44"/>
        <v/>
      </c>
      <c r="J296" s="338"/>
      <c r="K296" s="347"/>
      <c r="L296" s="347"/>
      <c r="M296" s="347"/>
      <c r="N296" s="347"/>
      <c r="O296" s="347"/>
      <c r="P296" s="347"/>
      <c r="Q296" s="347"/>
      <c r="R296" s="347"/>
      <c r="S296" s="347"/>
      <c r="T296" s="347"/>
      <c r="U296" s="347"/>
      <c r="V296" s="347"/>
      <c r="W296" s="347"/>
      <c r="X296" s="347"/>
      <c r="Y296" s="347"/>
      <c r="Z296" s="347"/>
      <c r="AA296" s="347"/>
      <c r="AB296" s="347"/>
      <c r="AC296" s="347"/>
      <c r="AD296" s="347"/>
      <c r="AE296" s="347"/>
      <c r="AF296" s="347"/>
      <c r="AG296" s="347"/>
      <c r="AH296" s="347"/>
      <c r="AI296" s="347"/>
      <c r="AJ296" s="347"/>
      <c r="AK296" s="347"/>
      <c r="AL296" s="347"/>
      <c r="AM296" s="347"/>
      <c r="AN296" s="347"/>
      <c r="AO296" s="347"/>
      <c r="AP296" s="347"/>
      <c r="AQ296" s="348"/>
      <c r="AR296" s="156" t="str">
        <f t="shared" si="45"/>
        <v/>
      </c>
      <c r="AS296" s="157" t="str">
        <f t="shared" si="46"/>
        <v/>
      </c>
      <c r="AT296" s="157" t="str">
        <f t="shared" si="47"/>
        <v/>
      </c>
      <c r="AU296" s="157" t="str">
        <f t="shared" si="48"/>
        <v/>
      </c>
      <c r="AV296" s="157" t="str">
        <f t="shared" si="49"/>
        <v/>
      </c>
      <c r="AW296" s="157" t="str">
        <f t="shared" si="50"/>
        <v/>
      </c>
      <c r="AX296" s="158" t="str">
        <f t="shared" si="51"/>
        <v/>
      </c>
    </row>
    <row r="297" spans="2:50" hidden="1" x14ac:dyDescent="0.3">
      <c r="B297" s="325">
        <f t="shared" si="52"/>
        <v>289</v>
      </c>
      <c r="C297" s="252"/>
      <c r="D297" s="250"/>
      <c r="E297" s="248"/>
      <c r="F297" s="252"/>
      <c r="G297" s="326"/>
      <c r="H297" s="336">
        <v>1</v>
      </c>
      <c r="I297" s="289" t="str">
        <f t="shared" si="44"/>
        <v/>
      </c>
      <c r="J297" s="338"/>
      <c r="K297" s="347"/>
      <c r="L297" s="347"/>
      <c r="M297" s="347"/>
      <c r="N297" s="347"/>
      <c r="O297" s="347"/>
      <c r="P297" s="347"/>
      <c r="Q297" s="347"/>
      <c r="R297" s="347"/>
      <c r="S297" s="347"/>
      <c r="T297" s="347"/>
      <c r="U297" s="347"/>
      <c r="V297" s="347"/>
      <c r="W297" s="347"/>
      <c r="X297" s="347"/>
      <c r="Y297" s="347"/>
      <c r="Z297" s="347"/>
      <c r="AA297" s="347"/>
      <c r="AB297" s="347"/>
      <c r="AC297" s="347"/>
      <c r="AD297" s="347"/>
      <c r="AE297" s="347"/>
      <c r="AF297" s="347"/>
      <c r="AG297" s="347"/>
      <c r="AH297" s="347"/>
      <c r="AI297" s="347"/>
      <c r="AJ297" s="347"/>
      <c r="AK297" s="347"/>
      <c r="AL297" s="347"/>
      <c r="AM297" s="347"/>
      <c r="AN297" s="347"/>
      <c r="AO297" s="347"/>
      <c r="AP297" s="347"/>
      <c r="AQ297" s="348"/>
      <c r="AR297" s="156" t="str">
        <f t="shared" si="45"/>
        <v/>
      </c>
      <c r="AS297" s="157" t="str">
        <f t="shared" si="46"/>
        <v/>
      </c>
      <c r="AT297" s="157" t="str">
        <f t="shared" si="47"/>
        <v/>
      </c>
      <c r="AU297" s="157" t="str">
        <f t="shared" si="48"/>
        <v/>
      </c>
      <c r="AV297" s="157" t="str">
        <f t="shared" si="49"/>
        <v/>
      </c>
      <c r="AW297" s="157" t="str">
        <f t="shared" si="50"/>
        <v/>
      </c>
      <c r="AX297" s="158" t="str">
        <f t="shared" si="51"/>
        <v/>
      </c>
    </row>
    <row r="298" spans="2:50" hidden="1" x14ac:dyDescent="0.3">
      <c r="B298" s="325">
        <f t="shared" si="52"/>
        <v>290</v>
      </c>
      <c r="C298" s="252"/>
      <c r="D298" s="250"/>
      <c r="E298" s="248"/>
      <c r="F298" s="252"/>
      <c r="G298" s="326"/>
      <c r="H298" s="336">
        <v>1</v>
      </c>
      <c r="I298" s="289" t="str">
        <f t="shared" si="44"/>
        <v/>
      </c>
      <c r="J298" s="338"/>
      <c r="K298" s="347"/>
      <c r="L298" s="347"/>
      <c r="M298" s="347"/>
      <c r="N298" s="347"/>
      <c r="O298" s="347"/>
      <c r="P298" s="347"/>
      <c r="Q298" s="347"/>
      <c r="R298" s="347"/>
      <c r="S298" s="347"/>
      <c r="T298" s="347"/>
      <c r="U298" s="347"/>
      <c r="V298" s="347"/>
      <c r="W298" s="347"/>
      <c r="X298" s="347"/>
      <c r="Y298" s="347"/>
      <c r="Z298" s="347"/>
      <c r="AA298" s="347"/>
      <c r="AB298" s="347"/>
      <c r="AC298" s="347"/>
      <c r="AD298" s="347"/>
      <c r="AE298" s="347"/>
      <c r="AF298" s="347"/>
      <c r="AG298" s="347"/>
      <c r="AH298" s="347"/>
      <c r="AI298" s="347"/>
      <c r="AJ298" s="347"/>
      <c r="AK298" s="347"/>
      <c r="AL298" s="347"/>
      <c r="AM298" s="347"/>
      <c r="AN298" s="347"/>
      <c r="AO298" s="347"/>
      <c r="AP298" s="347"/>
      <c r="AQ298" s="348"/>
      <c r="AR298" s="156" t="str">
        <f t="shared" si="45"/>
        <v/>
      </c>
      <c r="AS298" s="157" t="str">
        <f t="shared" si="46"/>
        <v/>
      </c>
      <c r="AT298" s="157" t="str">
        <f t="shared" si="47"/>
        <v/>
      </c>
      <c r="AU298" s="157" t="str">
        <f t="shared" si="48"/>
        <v/>
      </c>
      <c r="AV298" s="157" t="str">
        <f t="shared" si="49"/>
        <v/>
      </c>
      <c r="AW298" s="157" t="str">
        <f t="shared" si="50"/>
        <v/>
      </c>
      <c r="AX298" s="158" t="str">
        <f t="shared" si="51"/>
        <v/>
      </c>
    </row>
    <row r="299" spans="2:50" hidden="1" x14ac:dyDescent="0.3">
      <c r="B299" s="325">
        <f t="shared" si="52"/>
        <v>291</v>
      </c>
      <c r="C299" s="252"/>
      <c r="D299" s="250"/>
      <c r="E299" s="248"/>
      <c r="F299" s="252"/>
      <c r="G299" s="326"/>
      <c r="H299" s="336">
        <v>1</v>
      </c>
      <c r="I299" s="289" t="str">
        <f t="shared" si="44"/>
        <v/>
      </c>
      <c r="J299" s="338"/>
      <c r="K299" s="347"/>
      <c r="L299" s="347"/>
      <c r="M299" s="347"/>
      <c r="N299" s="347"/>
      <c r="O299" s="347"/>
      <c r="P299" s="347"/>
      <c r="Q299" s="347"/>
      <c r="R299" s="347"/>
      <c r="S299" s="347"/>
      <c r="T299" s="347"/>
      <c r="U299" s="347"/>
      <c r="V299" s="347"/>
      <c r="W299" s="347"/>
      <c r="X299" s="347"/>
      <c r="Y299" s="347"/>
      <c r="Z299" s="347"/>
      <c r="AA299" s="347"/>
      <c r="AB299" s="347"/>
      <c r="AC299" s="347"/>
      <c r="AD299" s="347"/>
      <c r="AE299" s="347"/>
      <c r="AF299" s="347"/>
      <c r="AG299" s="347"/>
      <c r="AH299" s="347"/>
      <c r="AI299" s="347"/>
      <c r="AJ299" s="347"/>
      <c r="AK299" s="347"/>
      <c r="AL299" s="347"/>
      <c r="AM299" s="347"/>
      <c r="AN299" s="347"/>
      <c r="AO299" s="347"/>
      <c r="AP299" s="347"/>
      <c r="AQ299" s="348"/>
      <c r="AR299" s="156" t="str">
        <f t="shared" si="45"/>
        <v/>
      </c>
      <c r="AS299" s="157" t="str">
        <f t="shared" si="46"/>
        <v/>
      </c>
      <c r="AT299" s="157" t="str">
        <f t="shared" si="47"/>
        <v/>
      </c>
      <c r="AU299" s="157" t="str">
        <f t="shared" si="48"/>
        <v/>
      </c>
      <c r="AV299" s="157" t="str">
        <f t="shared" si="49"/>
        <v/>
      </c>
      <c r="AW299" s="157" t="str">
        <f t="shared" si="50"/>
        <v/>
      </c>
      <c r="AX299" s="158" t="str">
        <f t="shared" si="51"/>
        <v/>
      </c>
    </row>
    <row r="300" spans="2:50" hidden="1" x14ac:dyDescent="0.3">
      <c r="B300" s="325">
        <f t="shared" si="52"/>
        <v>292</v>
      </c>
      <c r="C300" s="252"/>
      <c r="D300" s="250"/>
      <c r="E300" s="248"/>
      <c r="F300" s="252"/>
      <c r="G300" s="326"/>
      <c r="H300" s="336">
        <v>1</v>
      </c>
      <c r="I300" s="289" t="str">
        <f t="shared" si="44"/>
        <v/>
      </c>
      <c r="J300" s="338"/>
      <c r="K300" s="347"/>
      <c r="L300" s="347"/>
      <c r="M300" s="347"/>
      <c r="N300" s="347"/>
      <c r="O300" s="347"/>
      <c r="P300" s="347"/>
      <c r="Q300" s="347"/>
      <c r="R300" s="347"/>
      <c r="S300" s="347"/>
      <c r="T300" s="347"/>
      <c r="U300" s="347"/>
      <c r="V300" s="347"/>
      <c r="W300" s="347"/>
      <c r="X300" s="347"/>
      <c r="Y300" s="347"/>
      <c r="Z300" s="347"/>
      <c r="AA300" s="347"/>
      <c r="AB300" s="347"/>
      <c r="AC300" s="347"/>
      <c r="AD300" s="347"/>
      <c r="AE300" s="347"/>
      <c r="AF300" s="347"/>
      <c r="AG300" s="347"/>
      <c r="AH300" s="347"/>
      <c r="AI300" s="347"/>
      <c r="AJ300" s="347"/>
      <c r="AK300" s="347"/>
      <c r="AL300" s="347"/>
      <c r="AM300" s="347"/>
      <c r="AN300" s="347"/>
      <c r="AO300" s="347"/>
      <c r="AP300" s="347"/>
      <c r="AQ300" s="348"/>
      <c r="AR300" s="156" t="str">
        <f t="shared" si="45"/>
        <v/>
      </c>
      <c r="AS300" s="157" t="str">
        <f t="shared" si="46"/>
        <v/>
      </c>
      <c r="AT300" s="157" t="str">
        <f t="shared" si="47"/>
        <v/>
      </c>
      <c r="AU300" s="157" t="str">
        <f t="shared" si="48"/>
        <v/>
      </c>
      <c r="AV300" s="157" t="str">
        <f t="shared" si="49"/>
        <v/>
      </c>
      <c r="AW300" s="157" t="str">
        <f t="shared" si="50"/>
        <v/>
      </c>
      <c r="AX300" s="158" t="str">
        <f t="shared" si="51"/>
        <v/>
      </c>
    </row>
    <row r="301" spans="2:50" hidden="1" x14ac:dyDescent="0.3">
      <c r="B301" s="325">
        <f t="shared" si="52"/>
        <v>293</v>
      </c>
      <c r="C301" s="252"/>
      <c r="D301" s="250"/>
      <c r="E301" s="248"/>
      <c r="F301" s="252"/>
      <c r="G301" s="326"/>
      <c r="H301" s="336">
        <v>1</v>
      </c>
      <c r="I301" s="289" t="str">
        <f t="shared" si="44"/>
        <v/>
      </c>
      <c r="J301" s="338"/>
      <c r="K301" s="347"/>
      <c r="L301" s="347"/>
      <c r="M301" s="347"/>
      <c r="N301" s="347"/>
      <c r="O301" s="347"/>
      <c r="P301" s="347"/>
      <c r="Q301" s="347"/>
      <c r="R301" s="347"/>
      <c r="S301" s="347"/>
      <c r="T301" s="347"/>
      <c r="U301" s="347"/>
      <c r="V301" s="347"/>
      <c r="W301" s="347"/>
      <c r="X301" s="347"/>
      <c r="Y301" s="347"/>
      <c r="Z301" s="347"/>
      <c r="AA301" s="347"/>
      <c r="AB301" s="347"/>
      <c r="AC301" s="347"/>
      <c r="AD301" s="347"/>
      <c r="AE301" s="347"/>
      <c r="AF301" s="347"/>
      <c r="AG301" s="347"/>
      <c r="AH301" s="347"/>
      <c r="AI301" s="347"/>
      <c r="AJ301" s="347"/>
      <c r="AK301" s="347"/>
      <c r="AL301" s="347"/>
      <c r="AM301" s="347"/>
      <c r="AN301" s="347"/>
      <c r="AO301" s="347"/>
      <c r="AP301" s="347"/>
      <c r="AQ301" s="348"/>
      <c r="AR301" s="156" t="str">
        <f t="shared" si="45"/>
        <v/>
      </c>
      <c r="AS301" s="157" t="str">
        <f t="shared" si="46"/>
        <v/>
      </c>
      <c r="AT301" s="157" t="str">
        <f t="shared" si="47"/>
        <v/>
      </c>
      <c r="AU301" s="157" t="str">
        <f t="shared" si="48"/>
        <v/>
      </c>
      <c r="AV301" s="157" t="str">
        <f t="shared" si="49"/>
        <v/>
      </c>
      <c r="AW301" s="157" t="str">
        <f t="shared" si="50"/>
        <v/>
      </c>
      <c r="AX301" s="158" t="str">
        <f t="shared" si="51"/>
        <v/>
      </c>
    </row>
    <row r="302" spans="2:50" hidden="1" x14ac:dyDescent="0.3">
      <c r="B302" s="325">
        <f t="shared" si="52"/>
        <v>294</v>
      </c>
      <c r="C302" s="252"/>
      <c r="D302" s="250"/>
      <c r="E302" s="248"/>
      <c r="F302" s="252"/>
      <c r="G302" s="326"/>
      <c r="H302" s="336">
        <v>1</v>
      </c>
      <c r="I302" s="289" t="str">
        <f t="shared" si="44"/>
        <v/>
      </c>
      <c r="J302" s="338"/>
      <c r="K302" s="347"/>
      <c r="L302" s="347"/>
      <c r="M302" s="347"/>
      <c r="N302" s="347"/>
      <c r="O302" s="347"/>
      <c r="P302" s="347"/>
      <c r="Q302" s="347"/>
      <c r="R302" s="347"/>
      <c r="S302" s="347"/>
      <c r="T302" s="347"/>
      <c r="U302" s="347"/>
      <c r="V302" s="347"/>
      <c r="W302" s="347"/>
      <c r="X302" s="347"/>
      <c r="Y302" s="347"/>
      <c r="Z302" s="347"/>
      <c r="AA302" s="347"/>
      <c r="AB302" s="347"/>
      <c r="AC302" s="347"/>
      <c r="AD302" s="347"/>
      <c r="AE302" s="347"/>
      <c r="AF302" s="347"/>
      <c r="AG302" s="347"/>
      <c r="AH302" s="347"/>
      <c r="AI302" s="347"/>
      <c r="AJ302" s="347"/>
      <c r="AK302" s="347"/>
      <c r="AL302" s="347"/>
      <c r="AM302" s="347"/>
      <c r="AN302" s="347"/>
      <c r="AO302" s="347"/>
      <c r="AP302" s="347"/>
      <c r="AQ302" s="348"/>
      <c r="AR302" s="156" t="str">
        <f t="shared" si="45"/>
        <v/>
      </c>
      <c r="AS302" s="157" t="str">
        <f t="shared" si="46"/>
        <v/>
      </c>
      <c r="AT302" s="157" t="str">
        <f t="shared" si="47"/>
        <v/>
      </c>
      <c r="AU302" s="157" t="str">
        <f t="shared" si="48"/>
        <v/>
      </c>
      <c r="AV302" s="157" t="str">
        <f t="shared" si="49"/>
        <v/>
      </c>
      <c r="AW302" s="157" t="str">
        <f t="shared" si="50"/>
        <v/>
      </c>
      <c r="AX302" s="158" t="str">
        <f t="shared" si="51"/>
        <v/>
      </c>
    </row>
    <row r="303" spans="2:50" hidden="1" x14ac:dyDescent="0.3">
      <c r="B303" s="325">
        <f t="shared" si="52"/>
        <v>295</v>
      </c>
      <c r="C303" s="252"/>
      <c r="D303" s="250"/>
      <c r="E303" s="248"/>
      <c r="F303" s="252"/>
      <c r="G303" s="326"/>
      <c r="H303" s="336">
        <v>1</v>
      </c>
      <c r="I303" s="289" t="str">
        <f t="shared" si="44"/>
        <v/>
      </c>
      <c r="J303" s="338"/>
      <c r="K303" s="347"/>
      <c r="L303" s="347"/>
      <c r="M303" s="347"/>
      <c r="N303" s="347"/>
      <c r="O303" s="347"/>
      <c r="P303" s="347"/>
      <c r="Q303" s="347"/>
      <c r="R303" s="347"/>
      <c r="S303" s="347"/>
      <c r="T303" s="347"/>
      <c r="U303" s="347"/>
      <c r="V303" s="347"/>
      <c r="W303" s="347"/>
      <c r="X303" s="347"/>
      <c r="Y303" s="347"/>
      <c r="Z303" s="347"/>
      <c r="AA303" s="347"/>
      <c r="AB303" s="347"/>
      <c r="AC303" s="347"/>
      <c r="AD303" s="347"/>
      <c r="AE303" s="347"/>
      <c r="AF303" s="347"/>
      <c r="AG303" s="347"/>
      <c r="AH303" s="347"/>
      <c r="AI303" s="347"/>
      <c r="AJ303" s="347"/>
      <c r="AK303" s="347"/>
      <c r="AL303" s="347"/>
      <c r="AM303" s="347"/>
      <c r="AN303" s="347"/>
      <c r="AO303" s="347"/>
      <c r="AP303" s="347"/>
      <c r="AQ303" s="348"/>
      <c r="AR303" s="156" t="str">
        <f t="shared" si="45"/>
        <v/>
      </c>
      <c r="AS303" s="157" t="str">
        <f t="shared" si="46"/>
        <v/>
      </c>
      <c r="AT303" s="157" t="str">
        <f t="shared" si="47"/>
        <v/>
      </c>
      <c r="AU303" s="157" t="str">
        <f t="shared" si="48"/>
        <v/>
      </c>
      <c r="AV303" s="157" t="str">
        <f t="shared" si="49"/>
        <v/>
      </c>
      <c r="AW303" s="157" t="str">
        <f t="shared" si="50"/>
        <v/>
      </c>
      <c r="AX303" s="158" t="str">
        <f t="shared" si="51"/>
        <v/>
      </c>
    </row>
    <row r="304" spans="2:50" hidden="1" x14ac:dyDescent="0.3">
      <c r="B304" s="325">
        <f t="shared" si="52"/>
        <v>296</v>
      </c>
      <c r="C304" s="252"/>
      <c r="D304" s="250"/>
      <c r="E304" s="248"/>
      <c r="F304" s="252"/>
      <c r="G304" s="326"/>
      <c r="H304" s="336">
        <v>1</v>
      </c>
      <c r="I304" s="289" t="str">
        <f t="shared" si="44"/>
        <v/>
      </c>
      <c r="J304" s="338"/>
      <c r="K304" s="347"/>
      <c r="L304" s="347"/>
      <c r="M304" s="347"/>
      <c r="N304" s="347"/>
      <c r="O304" s="347"/>
      <c r="P304" s="347"/>
      <c r="Q304" s="347"/>
      <c r="R304" s="347"/>
      <c r="S304" s="347"/>
      <c r="T304" s="347"/>
      <c r="U304" s="347"/>
      <c r="V304" s="347"/>
      <c r="W304" s="347"/>
      <c r="X304" s="347"/>
      <c r="Y304" s="347"/>
      <c r="Z304" s="347"/>
      <c r="AA304" s="347"/>
      <c r="AB304" s="347"/>
      <c r="AC304" s="347"/>
      <c r="AD304" s="347"/>
      <c r="AE304" s="347"/>
      <c r="AF304" s="347"/>
      <c r="AG304" s="347"/>
      <c r="AH304" s="347"/>
      <c r="AI304" s="347"/>
      <c r="AJ304" s="347"/>
      <c r="AK304" s="347"/>
      <c r="AL304" s="347"/>
      <c r="AM304" s="347"/>
      <c r="AN304" s="347"/>
      <c r="AO304" s="347"/>
      <c r="AP304" s="347"/>
      <c r="AQ304" s="348"/>
      <c r="AR304" s="156" t="str">
        <f t="shared" si="45"/>
        <v/>
      </c>
      <c r="AS304" s="157" t="str">
        <f t="shared" si="46"/>
        <v/>
      </c>
      <c r="AT304" s="157" t="str">
        <f t="shared" si="47"/>
        <v/>
      </c>
      <c r="AU304" s="157" t="str">
        <f t="shared" si="48"/>
        <v/>
      </c>
      <c r="AV304" s="157" t="str">
        <f t="shared" si="49"/>
        <v/>
      </c>
      <c r="AW304" s="157" t="str">
        <f t="shared" si="50"/>
        <v/>
      </c>
      <c r="AX304" s="158" t="str">
        <f t="shared" si="51"/>
        <v/>
      </c>
    </row>
    <row r="305" spans="2:50" hidden="1" x14ac:dyDescent="0.3">
      <c r="B305" s="325">
        <f t="shared" si="52"/>
        <v>297</v>
      </c>
      <c r="C305" s="252"/>
      <c r="D305" s="250"/>
      <c r="E305" s="248"/>
      <c r="F305" s="252"/>
      <c r="G305" s="326"/>
      <c r="H305" s="336">
        <v>1</v>
      </c>
      <c r="I305" s="289" t="str">
        <f t="shared" si="44"/>
        <v/>
      </c>
      <c r="J305" s="338"/>
      <c r="K305" s="347"/>
      <c r="L305" s="347"/>
      <c r="M305" s="347"/>
      <c r="N305" s="347"/>
      <c r="O305" s="347"/>
      <c r="P305" s="347"/>
      <c r="Q305" s="347"/>
      <c r="R305" s="347"/>
      <c r="S305" s="347"/>
      <c r="T305" s="347"/>
      <c r="U305" s="347"/>
      <c r="V305" s="347"/>
      <c r="W305" s="347"/>
      <c r="X305" s="347"/>
      <c r="Y305" s="347"/>
      <c r="Z305" s="347"/>
      <c r="AA305" s="347"/>
      <c r="AB305" s="347"/>
      <c r="AC305" s="347"/>
      <c r="AD305" s="347"/>
      <c r="AE305" s="347"/>
      <c r="AF305" s="347"/>
      <c r="AG305" s="347"/>
      <c r="AH305" s="347"/>
      <c r="AI305" s="347"/>
      <c r="AJ305" s="347"/>
      <c r="AK305" s="347"/>
      <c r="AL305" s="347"/>
      <c r="AM305" s="347"/>
      <c r="AN305" s="347"/>
      <c r="AO305" s="347"/>
      <c r="AP305" s="347"/>
      <c r="AQ305" s="348"/>
      <c r="AR305" s="156" t="str">
        <f t="shared" si="45"/>
        <v/>
      </c>
      <c r="AS305" s="157" t="str">
        <f t="shared" si="46"/>
        <v/>
      </c>
      <c r="AT305" s="157" t="str">
        <f t="shared" si="47"/>
        <v/>
      </c>
      <c r="AU305" s="157" t="str">
        <f t="shared" si="48"/>
        <v/>
      </c>
      <c r="AV305" s="157" t="str">
        <f t="shared" si="49"/>
        <v/>
      </c>
      <c r="AW305" s="157" t="str">
        <f t="shared" si="50"/>
        <v/>
      </c>
      <c r="AX305" s="158" t="str">
        <f t="shared" si="51"/>
        <v/>
      </c>
    </row>
    <row r="306" spans="2:50" hidden="1" x14ac:dyDescent="0.3">
      <c r="B306" s="325">
        <f t="shared" si="52"/>
        <v>298</v>
      </c>
      <c r="C306" s="252"/>
      <c r="D306" s="250"/>
      <c r="E306" s="248"/>
      <c r="F306" s="252"/>
      <c r="G306" s="326"/>
      <c r="H306" s="336">
        <v>1</v>
      </c>
      <c r="I306" s="289" t="str">
        <f t="shared" si="44"/>
        <v/>
      </c>
      <c r="J306" s="338"/>
      <c r="K306" s="347"/>
      <c r="L306" s="347"/>
      <c r="M306" s="347"/>
      <c r="N306" s="347"/>
      <c r="O306" s="347"/>
      <c r="P306" s="347"/>
      <c r="Q306" s="347"/>
      <c r="R306" s="347"/>
      <c r="S306" s="347"/>
      <c r="T306" s="347"/>
      <c r="U306" s="347"/>
      <c r="V306" s="347"/>
      <c r="W306" s="347"/>
      <c r="X306" s="347"/>
      <c r="Y306" s="347"/>
      <c r="Z306" s="347"/>
      <c r="AA306" s="347"/>
      <c r="AB306" s="347"/>
      <c r="AC306" s="347"/>
      <c r="AD306" s="347"/>
      <c r="AE306" s="347"/>
      <c r="AF306" s="347"/>
      <c r="AG306" s="347"/>
      <c r="AH306" s="347"/>
      <c r="AI306" s="347"/>
      <c r="AJ306" s="347"/>
      <c r="AK306" s="347"/>
      <c r="AL306" s="347"/>
      <c r="AM306" s="347"/>
      <c r="AN306" s="347"/>
      <c r="AO306" s="347"/>
      <c r="AP306" s="347"/>
      <c r="AQ306" s="348"/>
      <c r="AR306" s="156" t="str">
        <f t="shared" si="45"/>
        <v/>
      </c>
      <c r="AS306" s="157" t="str">
        <f t="shared" si="46"/>
        <v/>
      </c>
      <c r="AT306" s="157" t="str">
        <f t="shared" si="47"/>
        <v/>
      </c>
      <c r="AU306" s="157" t="str">
        <f t="shared" si="48"/>
        <v/>
      </c>
      <c r="AV306" s="157" t="str">
        <f t="shared" si="49"/>
        <v/>
      </c>
      <c r="AW306" s="157" t="str">
        <f t="shared" si="50"/>
        <v/>
      </c>
      <c r="AX306" s="158" t="str">
        <f t="shared" si="51"/>
        <v/>
      </c>
    </row>
    <row r="307" spans="2:50" hidden="1" x14ac:dyDescent="0.3">
      <c r="B307" s="325">
        <f t="shared" si="52"/>
        <v>299</v>
      </c>
      <c r="C307" s="252"/>
      <c r="D307" s="250"/>
      <c r="E307" s="248"/>
      <c r="F307" s="252"/>
      <c r="G307" s="326"/>
      <c r="H307" s="336">
        <v>1</v>
      </c>
      <c r="I307" s="289" t="str">
        <f t="shared" si="44"/>
        <v/>
      </c>
      <c r="J307" s="338"/>
      <c r="K307" s="347"/>
      <c r="L307" s="347"/>
      <c r="M307" s="347"/>
      <c r="N307" s="347"/>
      <c r="O307" s="347"/>
      <c r="P307" s="347"/>
      <c r="Q307" s="347"/>
      <c r="R307" s="347"/>
      <c r="S307" s="347"/>
      <c r="T307" s="347"/>
      <c r="U307" s="347"/>
      <c r="V307" s="347"/>
      <c r="W307" s="347"/>
      <c r="X307" s="347"/>
      <c r="Y307" s="347"/>
      <c r="Z307" s="347"/>
      <c r="AA307" s="347"/>
      <c r="AB307" s="347"/>
      <c r="AC307" s="347"/>
      <c r="AD307" s="347"/>
      <c r="AE307" s="347"/>
      <c r="AF307" s="347"/>
      <c r="AG307" s="347"/>
      <c r="AH307" s="347"/>
      <c r="AI307" s="347"/>
      <c r="AJ307" s="347"/>
      <c r="AK307" s="347"/>
      <c r="AL307" s="347"/>
      <c r="AM307" s="347"/>
      <c r="AN307" s="347"/>
      <c r="AO307" s="347"/>
      <c r="AP307" s="347"/>
      <c r="AQ307" s="348"/>
      <c r="AR307" s="156" t="str">
        <f t="shared" si="45"/>
        <v/>
      </c>
      <c r="AS307" s="157" t="str">
        <f t="shared" si="46"/>
        <v/>
      </c>
      <c r="AT307" s="157" t="str">
        <f t="shared" si="47"/>
        <v/>
      </c>
      <c r="AU307" s="157" t="str">
        <f t="shared" si="48"/>
        <v/>
      </c>
      <c r="AV307" s="157" t="str">
        <f t="shared" si="49"/>
        <v/>
      </c>
      <c r="AW307" s="157" t="str">
        <f t="shared" si="50"/>
        <v/>
      </c>
      <c r="AX307" s="158" t="str">
        <f t="shared" si="51"/>
        <v/>
      </c>
    </row>
    <row r="308" spans="2:50" hidden="1" x14ac:dyDescent="0.3">
      <c r="B308" s="325">
        <f t="shared" si="52"/>
        <v>300</v>
      </c>
      <c r="C308" s="252"/>
      <c r="D308" s="250"/>
      <c r="E308" s="248"/>
      <c r="F308" s="252"/>
      <c r="G308" s="326"/>
      <c r="H308" s="336">
        <v>1</v>
      </c>
      <c r="I308" s="289" t="str">
        <f t="shared" si="44"/>
        <v/>
      </c>
      <c r="J308" s="338"/>
      <c r="K308" s="347"/>
      <c r="L308" s="347"/>
      <c r="M308" s="347"/>
      <c r="N308" s="347"/>
      <c r="O308" s="347"/>
      <c r="P308" s="347"/>
      <c r="Q308" s="347"/>
      <c r="R308" s="347"/>
      <c r="S308" s="347"/>
      <c r="T308" s="347"/>
      <c r="U308" s="347"/>
      <c r="V308" s="347"/>
      <c r="W308" s="347"/>
      <c r="X308" s="347"/>
      <c r="Y308" s="347"/>
      <c r="Z308" s="347"/>
      <c r="AA308" s="347"/>
      <c r="AB308" s="347"/>
      <c r="AC308" s="347"/>
      <c r="AD308" s="347"/>
      <c r="AE308" s="347"/>
      <c r="AF308" s="347"/>
      <c r="AG308" s="347"/>
      <c r="AH308" s="347"/>
      <c r="AI308" s="347"/>
      <c r="AJ308" s="347"/>
      <c r="AK308" s="347"/>
      <c r="AL308" s="347"/>
      <c r="AM308" s="347"/>
      <c r="AN308" s="347"/>
      <c r="AO308" s="347"/>
      <c r="AP308" s="347"/>
      <c r="AQ308" s="348"/>
      <c r="AR308" s="156" t="str">
        <f t="shared" si="45"/>
        <v/>
      </c>
      <c r="AS308" s="157" t="str">
        <f t="shared" si="46"/>
        <v/>
      </c>
      <c r="AT308" s="157" t="str">
        <f t="shared" si="47"/>
        <v/>
      </c>
      <c r="AU308" s="157" t="str">
        <f t="shared" si="48"/>
        <v/>
      </c>
      <c r="AV308" s="157" t="str">
        <f t="shared" si="49"/>
        <v/>
      </c>
      <c r="AW308" s="157" t="str">
        <f t="shared" si="50"/>
        <v/>
      </c>
      <c r="AX308" s="158" t="str">
        <f t="shared" si="51"/>
        <v/>
      </c>
    </row>
    <row r="309" spans="2:50" hidden="1" x14ac:dyDescent="0.3">
      <c r="B309" s="325">
        <f t="shared" si="52"/>
        <v>301</v>
      </c>
      <c r="C309" s="252"/>
      <c r="D309" s="250"/>
      <c r="E309" s="248"/>
      <c r="F309" s="252"/>
      <c r="G309" s="326"/>
      <c r="H309" s="336">
        <v>1</v>
      </c>
      <c r="I309" s="289" t="str">
        <f t="shared" si="44"/>
        <v/>
      </c>
      <c r="J309" s="338"/>
      <c r="K309" s="347"/>
      <c r="L309" s="347"/>
      <c r="M309" s="347"/>
      <c r="N309" s="347"/>
      <c r="O309" s="347"/>
      <c r="P309" s="347"/>
      <c r="Q309" s="347"/>
      <c r="R309" s="347"/>
      <c r="S309" s="347"/>
      <c r="T309" s="347"/>
      <c r="U309" s="347"/>
      <c r="V309" s="347"/>
      <c r="W309" s="347"/>
      <c r="X309" s="347"/>
      <c r="Y309" s="347"/>
      <c r="Z309" s="347"/>
      <c r="AA309" s="347"/>
      <c r="AB309" s="347"/>
      <c r="AC309" s="347"/>
      <c r="AD309" s="347"/>
      <c r="AE309" s="347"/>
      <c r="AF309" s="347"/>
      <c r="AG309" s="347"/>
      <c r="AH309" s="347"/>
      <c r="AI309" s="347"/>
      <c r="AJ309" s="347"/>
      <c r="AK309" s="347"/>
      <c r="AL309" s="347"/>
      <c r="AM309" s="347"/>
      <c r="AN309" s="347"/>
      <c r="AO309" s="347"/>
      <c r="AP309" s="347"/>
      <c r="AQ309" s="348"/>
      <c r="AR309" s="156" t="str">
        <f t="shared" si="45"/>
        <v/>
      </c>
      <c r="AS309" s="157" t="str">
        <f t="shared" si="46"/>
        <v/>
      </c>
      <c r="AT309" s="157" t="str">
        <f t="shared" si="47"/>
        <v/>
      </c>
      <c r="AU309" s="157" t="str">
        <f t="shared" si="48"/>
        <v/>
      </c>
      <c r="AV309" s="157" t="str">
        <f t="shared" si="49"/>
        <v/>
      </c>
      <c r="AW309" s="157" t="str">
        <f t="shared" si="50"/>
        <v/>
      </c>
      <c r="AX309" s="158" t="str">
        <f t="shared" si="51"/>
        <v/>
      </c>
    </row>
    <row r="310" spans="2:50" hidden="1" x14ac:dyDescent="0.3">
      <c r="B310" s="325">
        <f t="shared" si="52"/>
        <v>302</v>
      </c>
      <c r="C310" s="252"/>
      <c r="D310" s="250"/>
      <c r="E310" s="248"/>
      <c r="F310" s="252"/>
      <c r="G310" s="326"/>
      <c r="H310" s="336">
        <v>1</v>
      </c>
      <c r="I310" s="289" t="str">
        <f t="shared" si="44"/>
        <v/>
      </c>
      <c r="J310" s="338"/>
      <c r="K310" s="347"/>
      <c r="L310" s="347"/>
      <c r="M310" s="347"/>
      <c r="N310" s="347"/>
      <c r="O310" s="347"/>
      <c r="P310" s="347"/>
      <c r="Q310" s="347"/>
      <c r="R310" s="347"/>
      <c r="S310" s="347"/>
      <c r="T310" s="347"/>
      <c r="U310" s="347"/>
      <c r="V310" s="347"/>
      <c r="W310" s="347"/>
      <c r="X310" s="347"/>
      <c r="Y310" s="347"/>
      <c r="Z310" s="347"/>
      <c r="AA310" s="347"/>
      <c r="AB310" s="347"/>
      <c r="AC310" s="347"/>
      <c r="AD310" s="347"/>
      <c r="AE310" s="347"/>
      <c r="AF310" s="347"/>
      <c r="AG310" s="347"/>
      <c r="AH310" s="347"/>
      <c r="AI310" s="347"/>
      <c r="AJ310" s="347"/>
      <c r="AK310" s="347"/>
      <c r="AL310" s="347"/>
      <c r="AM310" s="347"/>
      <c r="AN310" s="347"/>
      <c r="AO310" s="347"/>
      <c r="AP310" s="347"/>
      <c r="AQ310" s="348"/>
      <c r="AR310" s="156" t="str">
        <f t="shared" si="45"/>
        <v/>
      </c>
      <c r="AS310" s="157" t="str">
        <f t="shared" si="46"/>
        <v/>
      </c>
      <c r="AT310" s="157" t="str">
        <f t="shared" si="47"/>
        <v/>
      </c>
      <c r="AU310" s="157" t="str">
        <f t="shared" si="48"/>
        <v/>
      </c>
      <c r="AV310" s="157" t="str">
        <f t="shared" si="49"/>
        <v/>
      </c>
      <c r="AW310" s="157" t="str">
        <f t="shared" si="50"/>
        <v/>
      </c>
      <c r="AX310" s="158" t="str">
        <f t="shared" si="51"/>
        <v/>
      </c>
    </row>
    <row r="311" spans="2:50" hidden="1" x14ac:dyDescent="0.3">
      <c r="B311" s="325">
        <f t="shared" si="52"/>
        <v>303</v>
      </c>
      <c r="C311" s="252"/>
      <c r="D311" s="250"/>
      <c r="E311" s="248"/>
      <c r="F311" s="252"/>
      <c r="G311" s="326"/>
      <c r="H311" s="336">
        <v>1</v>
      </c>
      <c r="I311" s="289" t="str">
        <f t="shared" si="44"/>
        <v/>
      </c>
      <c r="J311" s="338"/>
      <c r="K311" s="347"/>
      <c r="L311" s="347"/>
      <c r="M311" s="347"/>
      <c r="N311" s="347"/>
      <c r="O311" s="347"/>
      <c r="P311" s="347"/>
      <c r="Q311" s="347"/>
      <c r="R311" s="347"/>
      <c r="S311" s="347"/>
      <c r="T311" s="347"/>
      <c r="U311" s="347"/>
      <c r="V311" s="347"/>
      <c r="W311" s="347"/>
      <c r="X311" s="347"/>
      <c r="Y311" s="347"/>
      <c r="Z311" s="347"/>
      <c r="AA311" s="347"/>
      <c r="AB311" s="347"/>
      <c r="AC311" s="347"/>
      <c r="AD311" s="347"/>
      <c r="AE311" s="347"/>
      <c r="AF311" s="347"/>
      <c r="AG311" s="347"/>
      <c r="AH311" s="347"/>
      <c r="AI311" s="347"/>
      <c r="AJ311" s="347"/>
      <c r="AK311" s="347"/>
      <c r="AL311" s="347"/>
      <c r="AM311" s="347"/>
      <c r="AN311" s="347"/>
      <c r="AO311" s="347"/>
      <c r="AP311" s="347"/>
      <c r="AQ311" s="348"/>
      <c r="AR311" s="156" t="str">
        <f t="shared" si="45"/>
        <v/>
      </c>
      <c r="AS311" s="157" t="str">
        <f t="shared" si="46"/>
        <v/>
      </c>
      <c r="AT311" s="157" t="str">
        <f t="shared" si="47"/>
        <v/>
      </c>
      <c r="AU311" s="157" t="str">
        <f t="shared" si="48"/>
        <v/>
      </c>
      <c r="AV311" s="157" t="str">
        <f t="shared" si="49"/>
        <v/>
      </c>
      <c r="AW311" s="157" t="str">
        <f t="shared" si="50"/>
        <v/>
      </c>
      <c r="AX311" s="158" t="str">
        <f t="shared" si="51"/>
        <v/>
      </c>
    </row>
    <row r="312" spans="2:50" hidden="1" x14ac:dyDescent="0.3">
      <c r="B312" s="325">
        <f t="shared" si="52"/>
        <v>304</v>
      </c>
      <c r="C312" s="252"/>
      <c r="D312" s="250"/>
      <c r="E312" s="248"/>
      <c r="F312" s="252"/>
      <c r="G312" s="327"/>
      <c r="H312" s="336">
        <v>1</v>
      </c>
      <c r="I312" s="289" t="str">
        <f t="shared" si="44"/>
        <v/>
      </c>
      <c r="J312" s="338"/>
      <c r="K312" s="347"/>
      <c r="L312" s="347"/>
      <c r="M312" s="347"/>
      <c r="N312" s="347"/>
      <c r="O312" s="347"/>
      <c r="P312" s="347"/>
      <c r="Q312" s="347"/>
      <c r="R312" s="347"/>
      <c r="S312" s="347"/>
      <c r="T312" s="347"/>
      <c r="U312" s="347"/>
      <c r="V312" s="347"/>
      <c r="W312" s="347"/>
      <c r="X312" s="347"/>
      <c r="Y312" s="347"/>
      <c r="Z312" s="347"/>
      <c r="AA312" s="347"/>
      <c r="AB312" s="347"/>
      <c r="AC312" s="347"/>
      <c r="AD312" s="347"/>
      <c r="AE312" s="347"/>
      <c r="AF312" s="347"/>
      <c r="AG312" s="347"/>
      <c r="AH312" s="347"/>
      <c r="AI312" s="347"/>
      <c r="AJ312" s="347"/>
      <c r="AK312" s="347"/>
      <c r="AL312" s="347"/>
      <c r="AM312" s="347"/>
      <c r="AN312" s="347"/>
      <c r="AO312" s="347"/>
      <c r="AP312" s="347"/>
      <c r="AQ312" s="348"/>
      <c r="AR312" s="156" t="str">
        <f t="shared" si="45"/>
        <v/>
      </c>
      <c r="AS312" s="157" t="str">
        <f t="shared" si="46"/>
        <v/>
      </c>
      <c r="AT312" s="157" t="str">
        <f t="shared" si="47"/>
        <v/>
      </c>
      <c r="AU312" s="157" t="str">
        <f t="shared" si="48"/>
        <v/>
      </c>
      <c r="AV312" s="157" t="str">
        <f t="shared" si="49"/>
        <v/>
      </c>
      <c r="AW312" s="157" t="str">
        <f t="shared" si="50"/>
        <v/>
      </c>
      <c r="AX312" s="158" t="str">
        <f t="shared" si="51"/>
        <v/>
      </c>
    </row>
    <row r="313" spans="2:50" hidden="1" x14ac:dyDescent="0.3">
      <c r="B313" s="325">
        <f t="shared" si="52"/>
        <v>305</v>
      </c>
      <c r="C313" s="252"/>
      <c r="D313" s="250"/>
      <c r="E313" s="248"/>
      <c r="F313" s="252"/>
      <c r="G313" s="327"/>
      <c r="H313" s="336">
        <v>1</v>
      </c>
      <c r="I313" s="289" t="str">
        <f t="shared" si="44"/>
        <v/>
      </c>
      <c r="J313" s="338"/>
      <c r="K313" s="347"/>
      <c r="L313" s="347"/>
      <c r="M313" s="347"/>
      <c r="N313" s="347"/>
      <c r="O313" s="347"/>
      <c r="P313" s="347"/>
      <c r="Q313" s="347"/>
      <c r="R313" s="347"/>
      <c r="S313" s="347"/>
      <c r="T313" s="347"/>
      <c r="U313" s="347"/>
      <c r="V313" s="347"/>
      <c r="W313" s="347"/>
      <c r="X313" s="347"/>
      <c r="Y313" s="347"/>
      <c r="Z313" s="347"/>
      <c r="AA313" s="347"/>
      <c r="AB313" s="347"/>
      <c r="AC313" s="347"/>
      <c r="AD313" s="347"/>
      <c r="AE313" s="347"/>
      <c r="AF313" s="347"/>
      <c r="AG313" s="347"/>
      <c r="AH313" s="347"/>
      <c r="AI313" s="347"/>
      <c r="AJ313" s="347"/>
      <c r="AK313" s="347"/>
      <c r="AL313" s="347"/>
      <c r="AM313" s="347"/>
      <c r="AN313" s="347"/>
      <c r="AO313" s="347"/>
      <c r="AP313" s="347"/>
      <c r="AQ313" s="348"/>
      <c r="AR313" s="156" t="str">
        <f t="shared" si="45"/>
        <v/>
      </c>
      <c r="AS313" s="157" t="str">
        <f t="shared" si="46"/>
        <v/>
      </c>
      <c r="AT313" s="157" t="str">
        <f t="shared" si="47"/>
        <v/>
      </c>
      <c r="AU313" s="157" t="str">
        <f t="shared" si="48"/>
        <v/>
      </c>
      <c r="AV313" s="157" t="str">
        <f t="shared" si="49"/>
        <v/>
      </c>
      <c r="AW313" s="157" t="str">
        <f t="shared" si="50"/>
        <v/>
      </c>
      <c r="AX313" s="158" t="str">
        <f t="shared" si="51"/>
        <v/>
      </c>
    </row>
    <row r="314" spans="2:50" hidden="1" x14ac:dyDescent="0.3">
      <c r="B314" s="325">
        <f t="shared" si="52"/>
        <v>306</v>
      </c>
      <c r="C314" s="252"/>
      <c r="D314" s="250"/>
      <c r="E314" s="248"/>
      <c r="F314" s="252"/>
      <c r="G314" s="327"/>
      <c r="H314" s="336">
        <v>1</v>
      </c>
      <c r="I314" s="289" t="str">
        <f t="shared" si="44"/>
        <v/>
      </c>
      <c r="J314" s="338"/>
      <c r="K314" s="347"/>
      <c r="L314" s="347"/>
      <c r="M314" s="347"/>
      <c r="N314" s="347"/>
      <c r="O314" s="347"/>
      <c r="P314" s="347"/>
      <c r="Q314" s="347"/>
      <c r="R314" s="347"/>
      <c r="S314" s="347"/>
      <c r="T314" s="347"/>
      <c r="U314" s="347"/>
      <c r="V314" s="347"/>
      <c r="W314" s="347"/>
      <c r="X314" s="347"/>
      <c r="Y314" s="347"/>
      <c r="Z314" s="347"/>
      <c r="AA314" s="347"/>
      <c r="AB314" s="347"/>
      <c r="AC314" s="347"/>
      <c r="AD314" s="347"/>
      <c r="AE314" s="347"/>
      <c r="AF314" s="347"/>
      <c r="AG314" s="347"/>
      <c r="AH314" s="347"/>
      <c r="AI314" s="347"/>
      <c r="AJ314" s="347"/>
      <c r="AK314" s="347"/>
      <c r="AL314" s="347"/>
      <c r="AM314" s="347"/>
      <c r="AN314" s="347"/>
      <c r="AO314" s="347"/>
      <c r="AP314" s="347"/>
      <c r="AQ314" s="348"/>
      <c r="AR314" s="156" t="str">
        <f t="shared" si="45"/>
        <v/>
      </c>
      <c r="AS314" s="157" t="str">
        <f t="shared" si="46"/>
        <v/>
      </c>
      <c r="AT314" s="157" t="str">
        <f t="shared" si="47"/>
        <v/>
      </c>
      <c r="AU314" s="157" t="str">
        <f t="shared" si="48"/>
        <v/>
      </c>
      <c r="AV314" s="157" t="str">
        <f t="shared" si="49"/>
        <v/>
      </c>
      <c r="AW314" s="157" t="str">
        <f t="shared" si="50"/>
        <v/>
      </c>
      <c r="AX314" s="158" t="str">
        <f t="shared" si="51"/>
        <v/>
      </c>
    </row>
    <row r="315" spans="2:50" hidden="1" x14ac:dyDescent="0.3">
      <c r="B315" s="325">
        <f t="shared" si="52"/>
        <v>307</v>
      </c>
      <c r="C315" s="252"/>
      <c r="D315" s="247"/>
      <c r="E315" s="248"/>
      <c r="F315" s="252"/>
      <c r="G315" s="327"/>
      <c r="H315" s="336">
        <v>1</v>
      </c>
      <c r="I315" s="289" t="str">
        <f t="shared" si="44"/>
        <v/>
      </c>
      <c r="J315" s="338"/>
      <c r="K315" s="347"/>
      <c r="L315" s="347"/>
      <c r="M315" s="347"/>
      <c r="N315" s="347"/>
      <c r="O315" s="347"/>
      <c r="P315" s="347"/>
      <c r="Q315" s="347"/>
      <c r="R315" s="347"/>
      <c r="S315" s="347"/>
      <c r="T315" s="347"/>
      <c r="U315" s="347"/>
      <c r="V315" s="347"/>
      <c r="W315" s="347"/>
      <c r="X315" s="347"/>
      <c r="Y315" s="347"/>
      <c r="Z315" s="347"/>
      <c r="AA315" s="347"/>
      <c r="AB315" s="347"/>
      <c r="AC315" s="347"/>
      <c r="AD315" s="347"/>
      <c r="AE315" s="347"/>
      <c r="AF315" s="347"/>
      <c r="AG315" s="347"/>
      <c r="AH315" s="347"/>
      <c r="AI315" s="347"/>
      <c r="AJ315" s="347"/>
      <c r="AK315" s="347"/>
      <c r="AL315" s="347"/>
      <c r="AM315" s="347"/>
      <c r="AN315" s="347"/>
      <c r="AO315" s="347"/>
      <c r="AP315" s="347"/>
      <c r="AQ315" s="348"/>
      <c r="AR315" s="156" t="str">
        <f t="shared" si="45"/>
        <v/>
      </c>
      <c r="AS315" s="157" t="str">
        <f t="shared" si="46"/>
        <v/>
      </c>
      <c r="AT315" s="157" t="str">
        <f t="shared" si="47"/>
        <v/>
      </c>
      <c r="AU315" s="157" t="str">
        <f t="shared" si="48"/>
        <v/>
      </c>
      <c r="AV315" s="157" t="str">
        <f t="shared" si="49"/>
        <v/>
      </c>
      <c r="AW315" s="157" t="str">
        <f t="shared" si="50"/>
        <v/>
      </c>
      <c r="AX315" s="158" t="str">
        <f t="shared" si="51"/>
        <v/>
      </c>
    </row>
    <row r="316" spans="2:50" hidden="1" x14ac:dyDescent="0.3">
      <c r="B316" s="325">
        <f t="shared" si="52"/>
        <v>308</v>
      </c>
      <c r="C316" s="252"/>
      <c r="D316" s="247"/>
      <c r="E316" s="248"/>
      <c r="F316" s="252"/>
      <c r="G316" s="327"/>
      <c r="H316" s="336">
        <v>1</v>
      </c>
      <c r="I316" s="289" t="str">
        <f t="shared" si="44"/>
        <v/>
      </c>
      <c r="J316" s="338"/>
      <c r="K316" s="347"/>
      <c r="L316" s="347"/>
      <c r="M316" s="347"/>
      <c r="N316" s="347"/>
      <c r="O316" s="347"/>
      <c r="P316" s="347"/>
      <c r="Q316" s="347"/>
      <c r="R316" s="347"/>
      <c r="S316" s="347"/>
      <c r="T316" s="347"/>
      <c r="U316" s="347"/>
      <c r="V316" s="347"/>
      <c r="W316" s="347"/>
      <c r="X316" s="347"/>
      <c r="Y316" s="347"/>
      <c r="Z316" s="347"/>
      <c r="AA316" s="347"/>
      <c r="AB316" s="347"/>
      <c r="AC316" s="347"/>
      <c r="AD316" s="347"/>
      <c r="AE316" s="347"/>
      <c r="AF316" s="347"/>
      <c r="AG316" s="347"/>
      <c r="AH316" s="347"/>
      <c r="AI316" s="347"/>
      <c r="AJ316" s="347"/>
      <c r="AK316" s="347"/>
      <c r="AL316" s="347"/>
      <c r="AM316" s="347"/>
      <c r="AN316" s="347"/>
      <c r="AO316" s="347"/>
      <c r="AP316" s="347"/>
      <c r="AQ316" s="348"/>
      <c r="AR316" s="156" t="str">
        <f t="shared" si="45"/>
        <v/>
      </c>
      <c r="AS316" s="157" t="str">
        <f t="shared" si="46"/>
        <v/>
      </c>
      <c r="AT316" s="157" t="str">
        <f t="shared" si="47"/>
        <v/>
      </c>
      <c r="AU316" s="157" t="str">
        <f t="shared" si="48"/>
        <v/>
      </c>
      <c r="AV316" s="157" t="str">
        <f t="shared" si="49"/>
        <v/>
      </c>
      <c r="AW316" s="157" t="str">
        <f t="shared" si="50"/>
        <v/>
      </c>
      <c r="AX316" s="158" t="str">
        <f t="shared" si="51"/>
        <v/>
      </c>
    </row>
    <row r="317" spans="2:50" hidden="1" x14ac:dyDescent="0.3">
      <c r="B317" s="325">
        <f t="shared" si="52"/>
        <v>309</v>
      </c>
      <c r="C317" s="252"/>
      <c r="D317" s="247"/>
      <c r="E317" s="248"/>
      <c r="F317" s="252"/>
      <c r="G317" s="327"/>
      <c r="H317" s="336">
        <v>1</v>
      </c>
      <c r="I317" s="289" t="str">
        <f t="shared" si="44"/>
        <v/>
      </c>
      <c r="J317" s="338"/>
      <c r="K317" s="347"/>
      <c r="L317" s="347"/>
      <c r="M317" s="347"/>
      <c r="N317" s="347"/>
      <c r="O317" s="347"/>
      <c r="P317" s="347"/>
      <c r="Q317" s="347"/>
      <c r="R317" s="347"/>
      <c r="S317" s="347"/>
      <c r="T317" s="347"/>
      <c r="U317" s="347"/>
      <c r="V317" s="347"/>
      <c r="W317" s="347"/>
      <c r="X317" s="347"/>
      <c r="Y317" s="347"/>
      <c r="Z317" s="347"/>
      <c r="AA317" s="347"/>
      <c r="AB317" s="347"/>
      <c r="AC317" s="347"/>
      <c r="AD317" s="347"/>
      <c r="AE317" s="347"/>
      <c r="AF317" s="347"/>
      <c r="AG317" s="347"/>
      <c r="AH317" s="347"/>
      <c r="AI317" s="347"/>
      <c r="AJ317" s="347"/>
      <c r="AK317" s="347"/>
      <c r="AL317" s="347"/>
      <c r="AM317" s="347"/>
      <c r="AN317" s="347"/>
      <c r="AO317" s="347"/>
      <c r="AP317" s="347"/>
      <c r="AQ317" s="348"/>
      <c r="AR317" s="156" t="str">
        <f t="shared" si="45"/>
        <v/>
      </c>
      <c r="AS317" s="157" t="str">
        <f t="shared" si="46"/>
        <v/>
      </c>
      <c r="AT317" s="157" t="str">
        <f t="shared" si="47"/>
        <v/>
      </c>
      <c r="AU317" s="157" t="str">
        <f t="shared" si="48"/>
        <v/>
      </c>
      <c r="AV317" s="157" t="str">
        <f t="shared" si="49"/>
        <v/>
      </c>
      <c r="AW317" s="157" t="str">
        <f t="shared" si="50"/>
        <v/>
      </c>
      <c r="AX317" s="158" t="str">
        <f t="shared" si="51"/>
        <v/>
      </c>
    </row>
    <row r="318" spans="2:50" hidden="1" x14ac:dyDescent="0.3">
      <c r="B318" s="325">
        <f t="shared" si="52"/>
        <v>310</v>
      </c>
      <c r="C318" s="252"/>
      <c r="D318" s="247"/>
      <c r="E318" s="248"/>
      <c r="F318" s="252"/>
      <c r="G318" s="327"/>
      <c r="H318" s="336">
        <v>1</v>
      </c>
      <c r="I318" s="289" t="str">
        <f t="shared" si="44"/>
        <v/>
      </c>
      <c r="J318" s="338"/>
      <c r="K318" s="347"/>
      <c r="L318" s="347"/>
      <c r="M318" s="347"/>
      <c r="N318" s="347"/>
      <c r="O318" s="347"/>
      <c r="P318" s="347"/>
      <c r="Q318" s="347"/>
      <c r="R318" s="347"/>
      <c r="S318" s="347"/>
      <c r="T318" s="347"/>
      <c r="U318" s="347"/>
      <c r="V318" s="347"/>
      <c r="W318" s="347"/>
      <c r="X318" s="347"/>
      <c r="Y318" s="347"/>
      <c r="Z318" s="347"/>
      <c r="AA318" s="347"/>
      <c r="AB318" s="347"/>
      <c r="AC318" s="347"/>
      <c r="AD318" s="347"/>
      <c r="AE318" s="347"/>
      <c r="AF318" s="347"/>
      <c r="AG318" s="347"/>
      <c r="AH318" s="347"/>
      <c r="AI318" s="347"/>
      <c r="AJ318" s="347"/>
      <c r="AK318" s="347"/>
      <c r="AL318" s="347"/>
      <c r="AM318" s="347"/>
      <c r="AN318" s="347"/>
      <c r="AO318" s="347"/>
      <c r="AP318" s="347"/>
      <c r="AQ318" s="348"/>
      <c r="AR318" s="156" t="str">
        <f t="shared" si="45"/>
        <v/>
      </c>
      <c r="AS318" s="157" t="str">
        <f t="shared" si="46"/>
        <v/>
      </c>
      <c r="AT318" s="157" t="str">
        <f t="shared" si="47"/>
        <v/>
      </c>
      <c r="AU318" s="157" t="str">
        <f t="shared" si="48"/>
        <v/>
      </c>
      <c r="AV318" s="157" t="str">
        <f t="shared" si="49"/>
        <v/>
      </c>
      <c r="AW318" s="157" t="str">
        <f t="shared" si="50"/>
        <v/>
      </c>
      <c r="AX318" s="158" t="str">
        <f t="shared" si="51"/>
        <v/>
      </c>
    </row>
    <row r="319" spans="2:50" hidden="1" x14ac:dyDescent="0.3">
      <c r="B319" s="325">
        <f t="shared" si="52"/>
        <v>311</v>
      </c>
      <c r="C319" s="252"/>
      <c r="D319" s="247"/>
      <c r="E319" s="248"/>
      <c r="F319" s="252"/>
      <c r="G319" s="327"/>
      <c r="H319" s="336">
        <v>1</v>
      </c>
      <c r="I319" s="289" t="str">
        <f t="shared" si="44"/>
        <v/>
      </c>
      <c r="J319" s="338"/>
      <c r="K319" s="347"/>
      <c r="L319" s="347"/>
      <c r="M319" s="347"/>
      <c r="N319" s="347"/>
      <c r="O319" s="347"/>
      <c r="P319" s="347"/>
      <c r="Q319" s="347"/>
      <c r="R319" s="347"/>
      <c r="S319" s="347"/>
      <c r="T319" s="347"/>
      <c r="U319" s="347"/>
      <c r="V319" s="347"/>
      <c r="W319" s="347"/>
      <c r="X319" s="347"/>
      <c r="Y319" s="347"/>
      <c r="Z319" s="347"/>
      <c r="AA319" s="347"/>
      <c r="AB319" s="347"/>
      <c r="AC319" s="347"/>
      <c r="AD319" s="347"/>
      <c r="AE319" s="347"/>
      <c r="AF319" s="347"/>
      <c r="AG319" s="347"/>
      <c r="AH319" s="347"/>
      <c r="AI319" s="347"/>
      <c r="AJ319" s="347"/>
      <c r="AK319" s="347"/>
      <c r="AL319" s="347"/>
      <c r="AM319" s="347"/>
      <c r="AN319" s="347"/>
      <c r="AO319" s="347"/>
      <c r="AP319" s="347"/>
      <c r="AQ319" s="348"/>
      <c r="AR319" s="156" t="str">
        <f t="shared" si="45"/>
        <v/>
      </c>
      <c r="AS319" s="157" t="str">
        <f t="shared" si="46"/>
        <v/>
      </c>
      <c r="AT319" s="157" t="str">
        <f t="shared" si="47"/>
        <v/>
      </c>
      <c r="AU319" s="157" t="str">
        <f t="shared" si="48"/>
        <v/>
      </c>
      <c r="AV319" s="157" t="str">
        <f t="shared" si="49"/>
        <v/>
      </c>
      <c r="AW319" s="157" t="str">
        <f t="shared" si="50"/>
        <v/>
      </c>
      <c r="AX319" s="158" t="str">
        <f t="shared" si="51"/>
        <v/>
      </c>
    </row>
    <row r="320" spans="2:50" hidden="1" x14ac:dyDescent="0.3">
      <c r="B320" s="325">
        <f t="shared" si="52"/>
        <v>312</v>
      </c>
      <c r="C320" s="252"/>
      <c r="D320" s="247"/>
      <c r="E320" s="248"/>
      <c r="F320" s="252"/>
      <c r="G320" s="327"/>
      <c r="H320" s="336">
        <v>1</v>
      </c>
      <c r="I320" s="289" t="str">
        <f t="shared" si="44"/>
        <v/>
      </c>
      <c r="J320" s="338"/>
      <c r="K320" s="347"/>
      <c r="L320" s="347"/>
      <c r="M320" s="347"/>
      <c r="N320" s="347"/>
      <c r="O320" s="347"/>
      <c r="P320" s="347"/>
      <c r="Q320" s="347"/>
      <c r="R320" s="347"/>
      <c r="S320" s="347"/>
      <c r="T320" s="347"/>
      <c r="U320" s="347"/>
      <c r="V320" s="347"/>
      <c r="W320" s="347"/>
      <c r="X320" s="347"/>
      <c r="Y320" s="347"/>
      <c r="Z320" s="347"/>
      <c r="AA320" s="347"/>
      <c r="AB320" s="347"/>
      <c r="AC320" s="347"/>
      <c r="AD320" s="347"/>
      <c r="AE320" s="347"/>
      <c r="AF320" s="347"/>
      <c r="AG320" s="347"/>
      <c r="AH320" s="347"/>
      <c r="AI320" s="347"/>
      <c r="AJ320" s="347"/>
      <c r="AK320" s="347"/>
      <c r="AL320" s="347"/>
      <c r="AM320" s="347"/>
      <c r="AN320" s="347"/>
      <c r="AO320" s="347"/>
      <c r="AP320" s="347"/>
      <c r="AQ320" s="348"/>
      <c r="AR320" s="156" t="str">
        <f t="shared" si="45"/>
        <v/>
      </c>
      <c r="AS320" s="157" t="str">
        <f t="shared" si="46"/>
        <v/>
      </c>
      <c r="AT320" s="157" t="str">
        <f t="shared" si="47"/>
        <v/>
      </c>
      <c r="AU320" s="157" t="str">
        <f t="shared" si="48"/>
        <v/>
      </c>
      <c r="AV320" s="157" t="str">
        <f t="shared" si="49"/>
        <v/>
      </c>
      <c r="AW320" s="157" t="str">
        <f t="shared" si="50"/>
        <v/>
      </c>
      <c r="AX320" s="158" t="str">
        <f t="shared" si="51"/>
        <v/>
      </c>
    </row>
    <row r="321" spans="2:50" hidden="1" x14ac:dyDescent="0.3">
      <c r="B321" s="325">
        <f t="shared" si="52"/>
        <v>313</v>
      </c>
      <c r="C321" s="252"/>
      <c r="D321" s="247"/>
      <c r="E321" s="248"/>
      <c r="F321" s="252"/>
      <c r="G321" s="327"/>
      <c r="H321" s="336">
        <v>1</v>
      </c>
      <c r="I321" s="289" t="str">
        <f t="shared" si="44"/>
        <v/>
      </c>
      <c r="J321" s="338"/>
      <c r="K321" s="347"/>
      <c r="L321" s="347"/>
      <c r="M321" s="347"/>
      <c r="N321" s="347"/>
      <c r="O321" s="347"/>
      <c r="P321" s="347"/>
      <c r="Q321" s="347"/>
      <c r="R321" s="347"/>
      <c r="S321" s="347"/>
      <c r="T321" s="347"/>
      <c r="U321" s="347"/>
      <c r="V321" s="347"/>
      <c r="W321" s="347"/>
      <c r="X321" s="347"/>
      <c r="Y321" s="347"/>
      <c r="Z321" s="347"/>
      <c r="AA321" s="347"/>
      <c r="AB321" s="347"/>
      <c r="AC321" s="347"/>
      <c r="AD321" s="347"/>
      <c r="AE321" s="347"/>
      <c r="AF321" s="347"/>
      <c r="AG321" s="347"/>
      <c r="AH321" s="347"/>
      <c r="AI321" s="347"/>
      <c r="AJ321" s="347"/>
      <c r="AK321" s="347"/>
      <c r="AL321" s="347"/>
      <c r="AM321" s="347"/>
      <c r="AN321" s="347"/>
      <c r="AO321" s="347"/>
      <c r="AP321" s="347"/>
      <c r="AQ321" s="348"/>
      <c r="AR321" s="156" t="str">
        <f t="shared" si="45"/>
        <v/>
      </c>
      <c r="AS321" s="157" t="str">
        <f t="shared" si="46"/>
        <v/>
      </c>
      <c r="AT321" s="157" t="str">
        <f t="shared" si="47"/>
        <v/>
      </c>
      <c r="AU321" s="157" t="str">
        <f t="shared" si="48"/>
        <v/>
      </c>
      <c r="AV321" s="157" t="str">
        <f t="shared" si="49"/>
        <v/>
      </c>
      <c r="AW321" s="157" t="str">
        <f t="shared" si="50"/>
        <v/>
      </c>
      <c r="AX321" s="158" t="str">
        <f t="shared" si="51"/>
        <v/>
      </c>
    </row>
    <row r="322" spans="2:50" hidden="1" x14ac:dyDescent="0.3">
      <c r="B322" s="325">
        <f t="shared" si="52"/>
        <v>314</v>
      </c>
      <c r="C322" s="252"/>
      <c r="D322" s="247"/>
      <c r="E322" s="248"/>
      <c r="F322" s="252"/>
      <c r="G322" s="327"/>
      <c r="H322" s="336">
        <v>1</v>
      </c>
      <c r="I322" s="289" t="str">
        <f t="shared" si="44"/>
        <v/>
      </c>
      <c r="J322" s="338"/>
      <c r="K322" s="347"/>
      <c r="L322" s="347"/>
      <c r="M322" s="347"/>
      <c r="N322" s="347"/>
      <c r="O322" s="347"/>
      <c r="P322" s="347"/>
      <c r="Q322" s="347"/>
      <c r="R322" s="347"/>
      <c r="S322" s="347"/>
      <c r="T322" s="347"/>
      <c r="U322" s="347"/>
      <c r="V322" s="347"/>
      <c r="W322" s="347"/>
      <c r="X322" s="347"/>
      <c r="Y322" s="347"/>
      <c r="Z322" s="347"/>
      <c r="AA322" s="347"/>
      <c r="AB322" s="347"/>
      <c r="AC322" s="347"/>
      <c r="AD322" s="347"/>
      <c r="AE322" s="347"/>
      <c r="AF322" s="347"/>
      <c r="AG322" s="347"/>
      <c r="AH322" s="347"/>
      <c r="AI322" s="347"/>
      <c r="AJ322" s="347"/>
      <c r="AK322" s="347"/>
      <c r="AL322" s="347"/>
      <c r="AM322" s="347"/>
      <c r="AN322" s="347"/>
      <c r="AO322" s="347"/>
      <c r="AP322" s="347"/>
      <c r="AQ322" s="348"/>
      <c r="AR322" s="156" t="str">
        <f t="shared" si="45"/>
        <v/>
      </c>
      <c r="AS322" s="157" t="str">
        <f t="shared" si="46"/>
        <v/>
      </c>
      <c r="AT322" s="157" t="str">
        <f t="shared" si="47"/>
        <v/>
      </c>
      <c r="AU322" s="157" t="str">
        <f t="shared" si="48"/>
        <v/>
      </c>
      <c r="AV322" s="157" t="str">
        <f t="shared" si="49"/>
        <v/>
      </c>
      <c r="AW322" s="157" t="str">
        <f t="shared" si="50"/>
        <v/>
      </c>
      <c r="AX322" s="158" t="str">
        <f t="shared" si="51"/>
        <v/>
      </c>
    </row>
    <row r="323" spans="2:50" hidden="1" x14ac:dyDescent="0.3">
      <c r="B323" s="325">
        <f t="shared" si="52"/>
        <v>315</v>
      </c>
      <c r="C323" s="252"/>
      <c r="D323" s="247"/>
      <c r="E323" s="248"/>
      <c r="F323" s="252"/>
      <c r="G323" s="327"/>
      <c r="H323" s="336">
        <v>1</v>
      </c>
      <c r="I323" s="289" t="str">
        <f t="shared" si="44"/>
        <v/>
      </c>
      <c r="J323" s="338"/>
      <c r="K323" s="347"/>
      <c r="L323" s="347"/>
      <c r="M323" s="347"/>
      <c r="N323" s="347"/>
      <c r="O323" s="347"/>
      <c r="P323" s="347"/>
      <c r="Q323" s="347"/>
      <c r="R323" s="347"/>
      <c r="S323" s="347"/>
      <c r="T323" s="347"/>
      <c r="U323" s="347"/>
      <c r="V323" s="347"/>
      <c r="W323" s="347"/>
      <c r="X323" s="347"/>
      <c r="Y323" s="347"/>
      <c r="Z323" s="347"/>
      <c r="AA323" s="347"/>
      <c r="AB323" s="347"/>
      <c r="AC323" s="347"/>
      <c r="AD323" s="347"/>
      <c r="AE323" s="347"/>
      <c r="AF323" s="347"/>
      <c r="AG323" s="347"/>
      <c r="AH323" s="347"/>
      <c r="AI323" s="347"/>
      <c r="AJ323" s="347"/>
      <c r="AK323" s="347"/>
      <c r="AL323" s="347"/>
      <c r="AM323" s="347"/>
      <c r="AN323" s="347"/>
      <c r="AO323" s="347"/>
      <c r="AP323" s="347"/>
      <c r="AQ323" s="348"/>
      <c r="AR323" s="156" t="str">
        <f t="shared" si="45"/>
        <v/>
      </c>
      <c r="AS323" s="157" t="str">
        <f t="shared" si="46"/>
        <v/>
      </c>
      <c r="AT323" s="157" t="str">
        <f t="shared" si="47"/>
        <v/>
      </c>
      <c r="AU323" s="157" t="str">
        <f t="shared" si="48"/>
        <v/>
      </c>
      <c r="AV323" s="157" t="str">
        <f t="shared" si="49"/>
        <v/>
      </c>
      <c r="AW323" s="157" t="str">
        <f t="shared" si="50"/>
        <v/>
      </c>
      <c r="AX323" s="158" t="str">
        <f t="shared" si="51"/>
        <v/>
      </c>
    </row>
    <row r="324" spans="2:50" hidden="1" x14ac:dyDescent="0.3">
      <c r="B324" s="325">
        <f t="shared" si="52"/>
        <v>316</v>
      </c>
      <c r="C324" s="252"/>
      <c r="D324" s="247"/>
      <c r="E324" s="248"/>
      <c r="F324" s="252"/>
      <c r="G324" s="327"/>
      <c r="H324" s="336">
        <v>1</v>
      </c>
      <c r="I324" s="289" t="str">
        <f t="shared" si="44"/>
        <v/>
      </c>
      <c r="J324" s="338"/>
      <c r="K324" s="347"/>
      <c r="L324" s="347"/>
      <c r="M324" s="347"/>
      <c r="N324" s="347"/>
      <c r="O324" s="347"/>
      <c r="P324" s="347"/>
      <c r="Q324" s="347"/>
      <c r="R324" s="347"/>
      <c r="S324" s="347"/>
      <c r="T324" s="347"/>
      <c r="U324" s="347"/>
      <c r="V324" s="347"/>
      <c r="W324" s="347"/>
      <c r="X324" s="347"/>
      <c r="Y324" s="347"/>
      <c r="Z324" s="347"/>
      <c r="AA324" s="347"/>
      <c r="AB324" s="347"/>
      <c r="AC324" s="347"/>
      <c r="AD324" s="347"/>
      <c r="AE324" s="347"/>
      <c r="AF324" s="347"/>
      <c r="AG324" s="347"/>
      <c r="AH324" s="347"/>
      <c r="AI324" s="347"/>
      <c r="AJ324" s="347"/>
      <c r="AK324" s="347"/>
      <c r="AL324" s="347"/>
      <c r="AM324" s="347"/>
      <c r="AN324" s="347"/>
      <c r="AO324" s="347"/>
      <c r="AP324" s="347"/>
      <c r="AQ324" s="348"/>
      <c r="AR324" s="156" t="str">
        <f t="shared" si="45"/>
        <v/>
      </c>
      <c r="AS324" s="157" t="str">
        <f t="shared" si="46"/>
        <v/>
      </c>
      <c r="AT324" s="157" t="str">
        <f t="shared" si="47"/>
        <v/>
      </c>
      <c r="AU324" s="157" t="str">
        <f t="shared" si="48"/>
        <v/>
      </c>
      <c r="AV324" s="157" t="str">
        <f t="shared" si="49"/>
        <v/>
      </c>
      <c r="AW324" s="157" t="str">
        <f t="shared" si="50"/>
        <v/>
      </c>
      <c r="AX324" s="158" t="str">
        <f t="shared" si="51"/>
        <v/>
      </c>
    </row>
    <row r="325" spans="2:50" hidden="1" x14ac:dyDescent="0.3">
      <c r="B325" s="325">
        <f t="shared" si="52"/>
        <v>317</v>
      </c>
      <c r="C325" s="252"/>
      <c r="D325" s="247"/>
      <c r="E325" s="248"/>
      <c r="F325" s="252"/>
      <c r="G325" s="327"/>
      <c r="H325" s="336">
        <v>1</v>
      </c>
      <c r="I325" s="289" t="str">
        <f t="shared" si="44"/>
        <v/>
      </c>
      <c r="J325" s="338"/>
      <c r="K325" s="347"/>
      <c r="L325" s="347"/>
      <c r="M325" s="347"/>
      <c r="N325" s="347"/>
      <c r="O325" s="347"/>
      <c r="P325" s="347"/>
      <c r="Q325" s="347"/>
      <c r="R325" s="347"/>
      <c r="S325" s="347"/>
      <c r="T325" s="347"/>
      <c r="U325" s="347"/>
      <c r="V325" s="347"/>
      <c r="W325" s="347"/>
      <c r="X325" s="347"/>
      <c r="Y325" s="347"/>
      <c r="Z325" s="347"/>
      <c r="AA325" s="347"/>
      <c r="AB325" s="347"/>
      <c r="AC325" s="347"/>
      <c r="AD325" s="347"/>
      <c r="AE325" s="347"/>
      <c r="AF325" s="347"/>
      <c r="AG325" s="347"/>
      <c r="AH325" s="347"/>
      <c r="AI325" s="347"/>
      <c r="AJ325" s="347"/>
      <c r="AK325" s="347"/>
      <c r="AL325" s="347"/>
      <c r="AM325" s="347"/>
      <c r="AN325" s="347"/>
      <c r="AO325" s="347"/>
      <c r="AP325" s="347"/>
      <c r="AQ325" s="348"/>
      <c r="AR325" s="156" t="str">
        <f t="shared" si="45"/>
        <v/>
      </c>
      <c r="AS325" s="157" t="str">
        <f t="shared" si="46"/>
        <v/>
      </c>
      <c r="AT325" s="157" t="str">
        <f t="shared" si="47"/>
        <v/>
      </c>
      <c r="AU325" s="157" t="str">
        <f t="shared" si="48"/>
        <v/>
      </c>
      <c r="AV325" s="157" t="str">
        <f t="shared" si="49"/>
        <v/>
      </c>
      <c r="AW325" s="157" t="str">
        <f t="shared" si="50"/>
        <v/>
      </c>
      <c r="AX325" s="158" t="str">
        <f t="shared" si="51"/>
        <v/>
      </c>
    </row>
    <row r="326" spans="2:50" hidden="1" x14ac:dyDescent="0.3">
      <c r="B326" s="325">
        <f t="shared" si="52"/>
        <v>318</v>
      </c>
      <c r="C326" s="252"/>
      <c r="D326" s="247"/>
      <c r="E326" s="248"/>
      <c r="F326" s="252"/>
      <c r="G326" s="327"/>
      <c r="H326" s="336">
        <v>1</v>
      </c>
      <c r="I326" s="289" t="str">
        <f t="shared" si="44"/>
        <v/>
      </c>
      <c r="J326" s="338"/>
      <c r="K326" s="347"/>
      <c r="L326" s="347"/>
      <c r="M326" s="347"/>
      <c r="N326" s="347"/>
      <c r="O326" s="347"/>
      <c r="P326" s="347"/>
      <c r="Q326" s="347"/>
      <c r="R326" s="347"/>
      <c r="S326" s="347"/>
      <c r="T326" s="347"/>
      <c r="U326" s="347"/>
      <c r="V326" s="347"/>
      <c r="W326" s="347"/>
      <c r="X326" s="347"/>
      <c r="Y326" s="347"/>
      <c r="Z326" s="347"/>
      <c r="AA326" s="347"/>
      <c r="AB326" s="347"/>
      <c r="AC326" s="347"/>
      <c r="AD326" s="347"/>
      <c r="AE326" s="347"/>
      <c r="AF326" s="347"/>
      <c r="AG326" s="347"/>
      <c r="AH326" s="347"/>
      <c r="AI326" s="347"/>
      <c r="AJ326" s="347"/>
      <c r="AK326" s="347"/>
      <c r="AL326" s="347"/>
      <c r="AM326" s="347"/>
      <c r="AN326" s="347"/>
      <c r="AO326" s="347"/>
      <c r="AP326" s="347"/>
      <c r="AQ326" s="348"/>
      <c r="AR326" s="156" t="str">
        <f t="shared" si="45"/>
        <v/>
      </c>
      <c r="AS326" s="157" t="str">
        <f t="shared" si="46"/>
        <v/>
      </c>
      <c r="AT326" s="157" t="str">
        <f t="shared" si="47"/>
        <v/>
      </c>
      <c r="AU326" s="157" t="str">
        <f t="shared" si="48"/>
        <v/>
      </c>
      <c r="AV326" s="157" t="str">
        <f t="shared" si="49"/>
        <v/>
      </c>
      <c r="AW326" s="157" t="str">
        <f t="shared" si="50"/>
        <v/>
      </c>
      <c r="AX326" s="158" t="str">
        <f t="shared" si="51"/>
        <v/>
      </c>
    </row>
    <row r="327" spans="2:50" hidden="1" x14ac:dyDescent="0.3">
      <c r="B327" s="325">
        <f t="shared" si="52"/>
        <v>319</v>
      </c>
      <c r="C327" s="252"/>
      <c r="D327" s="247"/>
      <c r="E327" s="248"/>
      <c r="F327" s="252"/>
      <c r="G327" s="327"/>
      <c r="H327" s="336">
        <v>1</v>
      </c>
      <c r="I327" s="289" t="str">
        <f t="shared" si="44"/>
        <v/>
      </c>
      <c r="J327" s="338"/>
      <c r="K327" s="347"/>
      <c r="L327" s="347"/>
      <c r="M327" s="347"/>
      <c r="N327" s="347"/>
      <c r="O327" s="347"/>
      <c r="P327" s="347"/>
      <c r="Q327" s="347"/>
      <c r="R327" s="347"/>
      <c r="S327" s="347"/>
      <c r="T327" s="347"/>
      <c r="U327" s="347"/>
      <c r="V327" s="347"/>
      <c r="W327" s="347"/>
      <c r="X327" s="347"/>
      <c r="Y327" s="347"/>
      <c r="Z327" s="347"/>
      <c r="AA327" s="347"/>
      <c r="AB327" s="347"/>
      <c r="AC327" s="347"/>
      <c r="AD327" s="347"/>
      <c r="AE327" s="347"/>
      <c r="AF327" s="347"/>
      <c r="AG327" s="347"/>
      <c r="AH327" s="347"/>
      <c r="AI327" s="347"/>
      <c r="AJ327" s="347"/>
      <c r="AK327" s="347"/>
      <c r="AL327" s="347"/>
      <c r="AM327" s="347"/>
      <c r="AN327" s="347"/>
      <c r="AO327" s="347"/>
      <c r="AP327" s="347"/>
      <c r="AQ327" s="348"/>
      <c r="AR327" s="156" t="str">
        <f t="shared" si="45"/>
        <v/>
      </c>
      <c r="AS327" s="157" t="str">
        <f t="shared" si="46"/>
        <v/>
      </c>
      <c r="AT327" s="157" t="str">
        <f t="shared" si="47"/>
        <v/>
      </c>
      <c r="AU327" s="157" t="str">
        <f t="shared" si="48"/>
        <v/>
      </c>
      <c r="AV327" s="157" t="str">
        <f t="shared" si="49"/>
        <v/>
      </c>
      <c r="AW327" s="157" t="str">
        <f t="shared" si="50"/>
        <v/>
      </c>
      <c r="AX327" s="158" t="str">
        <f t="shared" si="51"/>
        <v/>
      </c>
    </row>
    <row r="328" spans="2:50" hidden="1" x14ac:dyDescent="0.3">
      <c r="B328" s="325">
        <f t="shared" si="52"/>
        <v>320</v>
      </c>
      <c r="C328" s="252"/>
      <c r="D328" s="247"/>
      <c r="E328" s="248"/>
      <c r="F328" s="252"/>
      <c r="G328" s="327"/>
      <c r="H328" s="336">
        <v>1</v>
      </c>
      <c r="I328" s="289" t="str">
        <f t="shared" si="44"/>
        <v/>
      </c>
      <c r="J328" s="338"/>
      <c r="K328" s="347"/>
      <c r="L328" s="347"/>
      <c r="M328" s="347"/>
      <c r="N328" s="347"/>
      <c r="O328" s="347"/>
      <c r="P328" s="347"/>
      <c r="Q328" s="347"/>
      <c r="R328" s="347"/>
      <c r="S328" s="347"/>
      <c r="T328" s="347"/>
      <c r="U328" s="347"/>
      <c r="V328" s="347"/>
      <c r="W328" s="347"/>
      <c r="X328" s="347"/>
      <c r="Y328" s="347"/>
      <c r="Z328" s="347"/>
      <c r="AA328" s="347"/>
      <c r="AB328" s="347"/>
      <c r="AC328" s="347"/>
      <c r="AD328" s="347"/>
      <c r="AE328" s="347"/>
      <c r="AF328" s="347"/>
      <c r="AG328" s="347"/>
      <c r="AH328" s="347"/>
      <c r="AI328" s="347"/>
      <c r="AJ328" s="347"/>
      <c r="AK328" s="347"/>
      <c r="AL328" s="347"/>
      <c r="AM328" s="347"/>
      <c r="AN328" s="347"/>
      <c r="AO328" s="347"/>
      <c r="AP328" s="347"/>
      <c r="AQ328" s="348"/>
      <c r="AR328" s="156" t="str">
        <f t="shared" si="45"/>
        <v/>
      </c>
      <c r="AS328" s="157" t="str">
        <f t="shared" si="46"/>
        <v/>
      </c>
      <c r="AT328" s="157" t="str">
        <f t="shared" si="47"/>
        <v/>
      </c>
      <c r="AU328" s="157" t="str">
        <f t="shared" si="48"/>
        <v/>
      </c>
      <c r="AV328" s="157" t="str">
        <f t="shared" si="49"/>
        <v/>
      </c>
      <c r="AW328" s="157" t="str">
        <f t="shared" si="50"/>
        <v/>
      </c>
      <c r="AX328" s="158" t="str">
        <f t="shared" si="51"/>
        <v/>
      </c>
    </row>
    <row r="329" spans="2:50" hidden="1" x14ac:dyDescent="0.3">
      <c r="B329" s="325">
        <f t="shared" si="52"/>
        <v>321</v>
      </c>
      <c r="C329" s="252"/>
      <c r="D329" s="247"/>
      <c r="E329" s="248"/>
      <c r="F329" s="252"/>
      <c r="G329" s="327"/>
      <c r="H329" s="336">
        <v>1</v>
      </c>
      <c r="I329" s="289" t="str">
        <f t="shared" si="44"/>
        <v/>
      </c>
      <c r="J329" s="338"/>
      <c r="K329" s="347"/>
      <c r="L329" s="347"/>
      <c r="M329" s="347"/>
      <c r="N329" s="347"/>
      <c r="O329" s="347"/>
      <c r="P329" s="347"/>
      <c r="Q329" s="347"/>
      <c r="R329" s="347"/>
      <c r="S329" s="347"/>
      <c r="T329" s="347"/>
      <c r="U329" s="347"/>
      <c r="V329" s="347"/>
      <c r="W329" s="347"/>
      <c r="X329" s="347"/>
      <c r="Y329" s="347"/>
      <c r="Z329" s="347"/>
      <c r="AA329" s="347"/>
      <c r="AB329" s="347"/>
      <c r="AC329" s="347"/>
      <c r="AD329" s="347"/>
      <c r="AE329" s="347"/>
      <c r="AF329" s="347"/>
      <c r="AG329" s="347"/>
      <c r="AH329" s="347"/>
      <c r="AI329" s="347"/>
      <c r="AJ329" s="347"/>
      <c r="AK329" s="347"/>
      <c r="AL329" s="347"/>
      <c r="AM329" s="347"/>
      <c r="AN329" s="347"/>
      <c r="AO329" s="347"/>
      <c r="AP329" s="347"/>
      <c r="AQ329" s="348"/>
      <c r="AR329" s="156" t="str">
        <f t="shared" si="45"/>
        <v/>
      </c>
      <c r="AS329" s="157" t="str">
        <f t="shared" si="46"/>
        <v/>
      </c>
      <c r="AT329" s="157" t="str">
        <f t="shared" si="47"/>
        <v/>
      </c>
      <c r="AU329" s="157" t="str">
        <f t="shared" si="48"/>
        <v/>
      </c>
      <c r="AV329" s="157" t="str">
        <f t="shared" si="49"/>
        <v/>
      </c>
      <c r="AW329" s="157" t="str">
        <f t="shared" si="50"/>
        <v/>
      </c>
      <c r="AX329" s="158" t="str">
        <f t="shared" si="51"/>
        <v/>
      </c>
    </row>
    <row r="330" spans="2:50" hidden="1" x14ac:dyDescent="0.3">
      <c r="B330" s="325">
        <f t="shared" si="52"/>
        <v>322</v>
      </c>
      <c r="C330" s="252"/>
      <c r="D330" s="247"/>
      <c r="E330" s="248"/>
      <c r="F330" s="252"/>
      <c r="G330" s="327"/>
      <c r="H330" s="336">
        <v>1</v>
      </c>
      <c r="I330" s="289" t="str">
        <f t="shared" ref="I330:I393" si="53">+IF(D330="","",SUM(G330*H330))</f>
        <v/>
      </c>
      <c r="J330" s="338"/>
      <c r="K330" s="347"/>
      <c r="L330" s="347"/>
      <c r="M330" s="347"/>
      <c r="N330" s="347"/>
      <c r="O330" s="347"/>
      <c r="P330" s="347"/>
      <c r="Q330" s="347"/>
      <c r="R330" s="347"/>
      <c r="S330" s="347"/>
      <c r="T330" s="347"/>
      <c r="U330" s="347"/>
      <c r="V330" s="347"/>
      <c r="W330" s="347"/>
      <c r="X330" s="347"/>
      <c r="Y330" s="347"/>
      <c r="Z330" s="347"/>
      <c r="AA330" s="347"/>
      <c r="AB330" s="347"/>
      <c r="AC330" s="347"/>
      <c r="AD330" s="347"/>
      <c r="AE330" s="347"/>
      <c r="AF330" s="347"/>
      <c r="AG330" s="347"/>
      <c r="AH330" s="347"/>
      <c r="AI330" s="347"/>
      <c r="AJ330" s="347"/>
      <c r="AK330" s="347"/>
      <c r="AL330" s="347"/>
      <c r="AM330" s="347"/>
      <c r="AN330" s="347"/>
      <c r="AO330" s="347"/>
      <c r="AP330" s="347"/>
      <c r="AQ330" s="348"/>
      <c r="AR330" s="156" t="str">
        <f t="shared" ref="AR330:AR393" si="54">IF(C330="","",AVERAGE(J330:AQ330))</f>
        <v/>
      </c>
      <c r="AS330" s="157" t="str">
        <f t="shared" ref="AS330:AS393" si="55">IF(C330="","",STDEVA(J330:AQ330))</f>
        <v/>
      </c>
      <c r="AT330" s="157" t="str">
        <f t="shared" ref="AT330:AT393" si="56">IF(C330="","",MEDIAN(J330:AQ330))</f>
        <v/>
      </c>
      <c r="AU330" s="157" t="str">
        <f t="shared" ref="AU330:AU393" si="57">IF(C330="","",GEOMEAN(J330:AQ330))</f>
        <v/>
      </c>
      <c r="AV330" s="157" t="str">
        <f t="shared" ref="AV330:AV393" si="58">IF(C330="","",HARMEAN(J330:AQ330))</f>
        <v/>
      </c>
      <c r="AW330" s="157" t="str">
        <f t="shared" ref="AW330:AW393" si="59">IF(C330="","",MIN(J330:AQ330))</f>
        <v/>
      </c>
      <c r="AX330" s="158" t="str">
        <f t="shared" ref="AX330:AX393" si="60">IF(C330="","",MAX(J330:AQ330))</f>
        <v/>
      </c>
    </row>
    <row r="331" spans="2:50" hidden="1" x14ac:dyDescent="0.3">
      <c r="B331" s="325">
        <f t="shared" ref="B331:B394" si="61">+B330+1</f>
        <v>323</v>
      </c>
      <c r="C331" s="252"/>
      <c r="D331" s="247"/>
      <c r="E331" s="248"/>
      <c r="F331" s="252"/>
      <c r="G331" s="327"/>
      <c r="H331" s="336">
        <v>1</v>
      </c>
      <c r="I331" s="289" t="str">
        <f t="shared" si="53"/>
        <v/>
      </c>
      <c r="J331" s="338"/>
      <c r="K331" s="347"/>
      <c r="L331" s="347"/>
      <c r="M331" s="347"/>
      <c r="N331" s="347"/>
      <c r="O331" s="347"/>
      <c r="P331" s="347"/>
      <c r="Q331" s="347"/>
      <c r="R331" s="347"/>
      <c r="S331" s="347"/>
      <c r="T331" s="347"/>
      <c r="U331" s="347"/>
      <c r="V331" s="347"/>
      <c r="W331" s="347"/>
      <c r="X331" s="347"/>
      <c r="Y331" s="347"/>
      <c r="Z331" s="347"/>
      <c r="AA331" s="347"/>
      <c r="AB331" s="347"/>
      <c r="AC331" s="347"/>
      <c r="AD331" s="347"/>
      <c r="AE331" s="347"/>
      <c r="AF331" s="347"/>
      <c r="AG331" s="347"/>
      <c r="AH331" s="347"/>
      <c r="AI331" s="347"/>
      <c r="AJ331" s="347"/>
      <c r="AK331" s="347"/>
      <c r="AL331" s="347"/>
      <c r="AM331" s="347"/>
      <c r="AN331" s="347"/>
      <c r="AO331" s="347"/>
      <c r="AP331" s="347"/>
      <c r="AQ331" s="348"/>
      <c r="AR331" s="156" t="str">
        <f t="shared" si="54"/>
        <v/>
      </c>
      <c r="AS331" s="157" t="str">
        <f t="shared" si="55"/>
        <v/>
      </c>
      <c r="AT331" s="157" t="str">
        <f t="shared" si="56"/>
        <v/>
      </c>
      <c r="AU331" s="157" t="str">
        <f t="shared" si="57"/>
        <v/>
      </c>
      <c r="AV331" s="157" t="str">
        <f t="shared" si="58"/>
        <v/>
      </c>
      <c r="AW331" s="157" t="str">
        <f t="shared" si="59"/>
        <v/>
      </c>
      <c r="AX331" s="158" t="str">
        <f t="shared" si="60"/>
        <v/>
      </c>
    </row>
    <row r="332" spans="2:50" hidden="1" x14ac:dyDescent="0.3">
      <c r="B332" s="325">
        <f t="shared" si="61"/>
        <v>324</v>
      </c>
      <c r="C332" s="252"/>
      <c r="D332" s="247"/>
      <c r="E332" s="248"/>
      <c r="F332" s="252"/>
      <c r="G332" s="327"/>
      <c r="H332" s="336">
        <v>1</v>
      </c>
      <c r="I332" s="289" t="str">
        <f t="shared" si="53"/>
        <v/>
      </c>
      <c r="J332" s="338"/>
      <c r="K332" s="347"/>
      <c r="L332" s="347"/>
      <c r="M332" s="347"/>
      <c r="N332" s="347"/>
      <c r="O332" s="347"/>
      <c r="P332" s="347"/>
      <c r="Q332" s="347"/>
      <c r="R332" s="347"/>
      <c r="S332" s="347"/>
      <c r="T332" s="347"/>
      <c r="U332" s="347"/>
      <c r="V332" s="347"/>
      <c r="W332" s="347"/>
      <c r="X332" s="347"/>
      <c r="Y332" s="347"/>
      <c r="Z332" s="347"/>
      <c r="AA332" s="347"/>
      <c r="AB332" s="347"/>
      <c r="AC332" s="347"/>
      <c r="AD332" s="347"/>
      <c r="AE332" s="347"/>
      <c r="AF332" s="347"/>
      <c r="AG332" s="347"/>
      <c r="AH332" s="347"/>
      <c r="AI332" s="347"/>
      <c r="AJ332" s="347"/>
      <c r="AK332" s="347"/>
      <c r="AL332" s="347"/>
      <c r="AM332" s="347"/>
      <c r="AN332" s="347"/>
      <c r="AO332" s="347"/>
      <c r="AP332" s="347"/>
      <c r="AQ332" s="348"/>
      <c r="AR332" s="156" t="str">
        <f t="shared" si="54"/>
        <v/>
      </c>
      <c r="AS332" s="157" t="str">
        <f t="shared" si="55"/>
        <v/>
      </c>
      <c r="AT332" s="157" t="str">
        <f t="shared" si="56"/>
        <v/>
      </c>
      <c r="AU332" s="157" t="str">
        <f t="shared" si="57"/>
        <v/>
      </c>
      <c r="AV332" s="157" t="str">
        <f t="shared" si="58"/>
        <v/>
      </c>
      <c r="AW332" s="157" t="str">
        <f t="shared" si="59"/>
        <v/>
      </c>
      <c r="AX332" s="158" t="str">
        <f t="shared" si="60"/>
        <v/>
      </c>
    </row>
    <row r="333" spans="2:50" hidden="1" x14ac:dyDescent="0.3">
      <c r="B333" s="325">
        <f t="shared" si="61"/>
        <v>325</v>
      </c>
      <c r="C333" s="252"/>
      <c r="D333" s="247"/>
      <c r="E333" s="248"/>
      <c r="F333" s="252"/>
      <c r="G333" s="327"/>
      <c r="H333" s="336">
        <v>1</v>
      </c>
      <c r="I333" s="289" t="str">
        <f t="shared" si="53"/>
        <v/>
      </c>
      <c r="J333" s="338"/>
      <c r="K333" s="347"/>
      <c r="L333" s="347"/>
      <c r="M333" s="347"/>
      <c r="N333" s="347"/>
      <c r="O333" s="347"/>
      <c r="P333" s="347"/>
      <c r="Q333" s="347"/>
      <c r="R333" s="347"/>
      <c r="S333" s="347"/>
      <c r="T333" s="347"/>
      <c r="U333" s="347"/>
      <c r="V333" s="347"/>
      <c r="W333" s="347"/>
      <c r="X333" s="347"/>
      <c r="Y333" s="347"/>
      <c r="Z333" s="347"/>
      <c r="AA333" s="347"/>
      <c r="AB333" s="347"/>
      <c r="AC333" s="347"/>
      <c r="AD333" s="347"/>
      <c r="AE333" s="347"/>
      <c r="AF333" s="347"/>
      <c r="AG333" s="347"/>
      <c r="AH333" s="347"/>
      <c r="AI333" s="347"/>
      <c r="AJ333" s="347"/>
      <c r="AK333" s="347"/>
      <c r="AL333" s="347"/>
      <c r="AM333" s="347"/>
      <c r="AN333" s="347"/>
      <c r="AO333" s="347"/>
      <c r="AP333" s="347"/>
      <c r="AQ333" s="348"/>
      <c r="AR333" s="156" t="str">
        <f t="shared" si="54"/>
        <v/>
      </c>
      <c r="AS333" s="157" t="str">
        <f t="shared" si="55"/>
        <v/>
      </c>
      <c r="AT333" s="157" t="str">
        <f t="shared" si="56"/>
        <v/>
      </c>
      <c r="AU333" s="157" t="str">
        <f t="shared" si="57"/>
        <v/>
      </c>
      <c r="AV333" s="157" t="str">
        <f t="shared" si="58"/>
        <v/>
      </c>
      <c r="AW333" s="157" t="str">
        <f t="shared" si="59"/>
        <v/>
      </c>
      <c r="AX333" s="158" t="str">
        <f t="shared" si="60"/>
        <v/>
      </c>
    </row>
    <row r="334" spans="2:50" hidden="1" x14ac:dyDescent="0.3">
      <c r="B334" s="325">
        <f t="shared" si="61"/>
        <v>326</v>
      </c>
      <c r="C334" s="252"/>
      <c r="D334" s="247"/>
      <c r="E334" s="248"/>
      <c r="F334" s="252"/>
      <c r="G334" s="327"/>
      <c r="H334" s="336">
        <v>1</v>
      </c>
      <c r="I334" s="289" t="str">
        <f t="shared" si="53"/>
        <v/>
      </c>
      <c r="J334" s="338"/>
      <c r="K334" s="347"/>
      <c r="L334" s="347"/>
      <c r="M334" s="347"/>
      <c r="N334" s="347"/>
      <c r="O334" s="347"/>
      <c r="P334" s="347"/>
      <c r="Q334" s="347"/>
      <c r="R334" s="347"/>
      <c r="S334" s="347"/>
      <c r="T334" s="347"/>
      <c r="U334" s="347"/>
      <c r="V334" s="347"/>
      <c r="W334" s="347"/>
      <c r="X334" s="347"/>
      <c r="Y334" s="347"/>
      <c r="Z334" s="347"/>
      <c r="AA334" s="347"/>
      <c r="AB334" s="347"/>
      <c r="AC334" s="347"/>
      <c r="AD334" s="347"/>
      <c r="AE334" s="347"/>
      <c r="AF334" s="347"/>
      <c r="AG334" s="347"/>
      <c r="AH334" s="347"/>
      <c r="AI334" s="347"/>
      <c r="AJ334" s="347"/>
      <c r="AK334" s="347"/>
      <c r="AL334" s="347"/>
      <c r="AM334" s="347"/>
      <c r="AN334" s="347"/>
      <c r="AO334" s="347"/>
      <c r="AP334" s="347"/>
      <c r="AQ334" s="348"/>
      <c r="AR334" s="156" t="str">
        <f t="shared" si="54"/>
        <v/>
      </c>
      <c r="AS334" s="157" t="str">
        <f t="shared" si="55"/>
        <v/>
      </c>
      <c r="AT334" s="157" t="str">
        <f t="shared" si="56"/>
        <v/>
      </c>
      <c r="AU334" s="157" t="str">
        <f t="shared" si="57"/>
        <v/>
      </c>
      <c r="AV334" s="157" t="str">
        <f t="shared" si="58"/>
        <v/>
      </c>
      <c r="AW334" s="157" t="str">
        <f t="shared" si="59"/>
        <v/>
      </c>
      <c r="AX334" s="158" t="str">
        <f t="shared" si="60"/>
        <v/>
      </c>
    </row>
    <row r="335" spans="2:50" hidden="1" x14ac:dyDescent="0.3">
      <c r="B335" s="325">
        <f t="shared" si="61"/>
        <v>327</v>
      </c>
      <c r="C335" s="252"/>
      <c r="D335" s="247"/>
      <c r="E335" s="248"/>
      <c r="F335" s="252"/>
      <c r="G335" s="327"/>
      <c r="H335" s="336">
        <v>1</v>
      </c>
      <c r="I335" s="289" t="str">
        <f t="shared" si="53"/>
        <v/>
      </c>
      <c r="J335" s="338"/>
      <c r="K335" s="347"/>
      <c r="L335" s="347"/>
      <c r="M335" s="347"/>
      <c r="N335" s="347"/>
      <c r="O335" s="347"/>
      <c r="P335" s="347"/>
      <c r="Q335" s="347"/>
      <c r="R335" s="347"/>
      <c r="S335" s="347"/>
      <c r="T335" s="347"/>
      <c r="U335" s="347"/>
      <c r="V335" s="347"/>
      <c r="W335" s="347"/>
      <c r="X335" s="347"/>
      <c r="Y335" s="347"/>
      <c r="Z335" s="347"/>
      <c r="AA335" s="347"/>
      <c r="AB335" s="347"/>
      <c r="AC335" s="347"/>
      <c r="AD335" s="347"/>
      <c r="AE335" s="347"/>
      <c r="AF335" s="347"/>
      <c r="AG335" s="347"/>
      <c r="AH335" s="347"/>
      <c r="AI335" s="347"/>
      <c r="AJ335" s="347"/>
      <c r="AK335" s="347"/>
      <c r="AL335" s="347"/>
      <c r="AM335" s="347"/>
      <c r="AN335" s="347"/>
      <c r="AO335" s="347"/>
      <c r="AP335" s="347"/>
      <c r="AQ335" s="348"/>
      <c r="AR335" s="156" t="str">
        <f t="shared" si="54"/>
        <v/>
      </c>
      <c r="AS335" s="157" t="str">
        <f t="shared" si="55"/>
        <v/>
      </c>
      <c r="AT335" s="157" t="str">
        <f t="shared" si="56"/>
        <v/>
      </c>
      <c r="AU335" s="157" t="str">
        <f t="shared" si="57"/>
        <v/>
      </c>
      <c r="AV335" s="157" t="str">
        <f t="shared" si="58"/>
        <v/>
      </c>
      <c r="AW335" s="157" t="str">
        <f t="shared" si="59"/>
        <v/>
      </c>
      <c r="AX335" s="158" t="str">
        <f t="shared" si="60"/>
        <v/>
      </c>
    </row>
    <row r="336" spans="2:50" hidden="1" x14ac:dyDescent="0.3">
      <c r="B336" s="325">
        <f t="shared" si="61"/>
        <v>328</v>
      </c>
      <c r="C336" s="252"/>
      <c r="D336" s="247"/>
      <c r="E336" s="248"/>
      <c r="F336" s="252"/>
      <c r="G336" s="327"/>
      <c r="H336" s="336">
        <v>1</v>
      </c>
      <c r="I336" s="289" t="str">
        <f t="shared" si="53"/>
        <v/>
      </c>
      <c r="J336" s="338"/>
      <c r="K336" s="347"/>
      <c r="L336" s="347"/>
      <c r="M336" s="347"/>
      <c r="N336" s="347"/>
      <c r="O336" s="347"/>
      <c r="P336" s="347"/>
      <c r="Q336" s="347"/>
      <c r="R336" s="347"/>
      <c r="S336" s="347"/>
      <c r="T336" s="347"/>
      <c r="U336" s="347"/>
      <c r="V336" s="347"/>
      <c r="W336" s="347"/>
      <c r="X336" s="347"/>
      <c r="Y336" s="347"/>
      <c r="Z336" s="347"/>
      <c r="AA336" s="347"/>
      <c r="AB336" s="347"/>
      <c r="AC336" s="347"/>
      <c r="AD336" s="347"/>
      <c r="AE336" s="347"/>
      <c r="AF336" s="347"/>
      <c r="AG336" s="347"/>
      <c r="AH336" s="347"/>
      <c r="AI336" s="347"/>
      <c r="AJ336" s="347"/>
      <c r="AK336" s="347"/>
      <c r="AL336" s="347"/>
      <c r="AM336" s="347"/>
      <c r="AN336" s="347"/>
      <c r="AO336" s="347"/>
      <c r="AP336" s="347"/>
      <c r="AQ336" s="348"/>
      <c r="AR336" s="156" t="str">
        <f t="shared" si="54"/>
        <v/>
      </c>
      <c r="AS336" s="157" t="str">
        <f t="shared" si="55"/>
        <v/>
      </c>
      <c r="AT336" s="157" t="str">
        <f t="shared" si="56"/>
        <v/>
      </c>
      <c r="AU336" s="157" t="str">
        <f t="shared" si="57"/>
        <v/>
      </c>
      <c r="AV336" s="157" t="str">
        <f t="shared" si="58"/>
        <v/>
      </c>
      <c r="AW336" s="157" t="str">
        <f t="shared" si="59"/>
        <v/>
      </c>
      <c r="AX336" s="158" t="str">
        <f t="shared" si="60"/>
        <v/>
      </c>
    </row>
    <row r="337" spans="2:50" hidden="1" x14ac:dyDescent="0.3">
      <c r="B337" s="325">
        <f t="shared" si="61"/>
        <v>329</v>
      </c>
      <c r="C337" s="252"/>
      <c r="D337" s="247"/>
      <c r="E337" s="248"/>
      <c r="F337" s="252"/>
      <c r="G337" s="327"/>
      <c r="H337" s="336">
        <v>1</v>
      </c>
      <c r="I337" s="289" t="str">
        <f t="shared" si="53"/>
        <v/>
      </c>
      <c r="J337" s="338"/>
      <c r="K337" s="347"/>
      <c r="L337" s="347"/>
      <c r="M337" s="347"/>
      <c r="N337" s="347"/>
      <c r="O337" s="347"/>
      <c r="P337" s="347"/>
      <c r="Q337" s="347"/>
      <c r="R337" s="347"/>
      <c r="S337" s="347"/>
      <c r="T337" s="347"/>
      <c r="U337" s="347"/>
      <c r="V337" s="347"/>
      <c r="W337" s="347"/>
      <c r="X337" s="347"/>
      <c r="Y337" s="347"/>
      <c r="Z337" s="347"/>
      <c r="AA337" s="347"/>
      <c r="AB337" s="347"/>
      <c r="AC337" s="347"/>
      <c r="AD337" s="347"/>
      <c r="AE337" s="347"/>
      <c r="AF337" s="347"/>
      <c r="AG337" s="347"/>
      <c r="AH337" s="347"/>
      <c r="AI337" s="347"/>
      <c r="AJ337" s="347"/>
      <c r="AK337" s="347"/>
      <c r="AL337" s="347"/>
      <c r="AM337" s="347"/>
      <c r="AN337" s="347"/>
      <c r="AO337" s="347"/>
      <c r="AP337" s="347"/>
      <c r="AQ337" s="348"/>
      <c r="AR337" s="156" t="str">
        <f t="shared" si="54"/>
        <v/>
      </c>
      <c r="AS337" s="157" t="str">
        <f t="shared" si="55"/>
        <v/>
      </c>
      <c r="AT337" s="157" t="str">
        <f t="shared" si="56"/>
        <v/>
      </c>
      <c r="AU337" s="157" t="str">
        <f t="shared" si="57"/>
        <v/>
      </c>
      <c r="AV337" s="157" t="str">
        <f t="shared" si="58"/>
        <v/>
      </c>
      <c r="AW337" s="157" t="str">
        <f t="shared" si="59"/>
        <v/>
      </c>
      <c r="AX337" s="158" t="str">
        <f t="shared" si="60"/>
        <v/>
      </c>
    </row>
    <row r="338" spans="2:50" hidden="1" x14ac:dyDescent="0.3">
      <c r="B338" s="325">
        <f t="shared" si="61"/>
        <v>330</v>
      </c>
      <c r="C338" s="252"/>
      <c r="D338" s="247"/>
      <c r="E338" s="248"/>
      <c r="F338" s="252"/>
      <c r="G338" s="327"/>
      <c r="H338" s="336">
        <v>1</v>
      </c>
      <c r="I338" s="289" t="str">
        <f t="shared" si="53"/>
        <v/>
      </c>
      <c r="J338" s="338"/>
      <c r="K338" s="347"/>
      <c r="L338" s="347"/>
      <c r="M338" s="347"/>
      <c r="N338" s="347"/>
      <c r="O338" s="347"/>
      <c r="P338" s="347"/>
      <c r="Q338" s="347"/>
      <c r="R338" s="347"/>
      <c r="S338" s="347"/>
      <c r="T338" s="347"/>
      <c r="U338" s="347"/>
      <c r="V338" s="347"/>
      <c r="W338" s="347"/>
      <c r="X338" s="347"/>
      <c r="Y338" s="347"/>
      <c r="Z338" s="347"/>
      <c r="AA338" s="347"/>
      <c r="AB338" s="347"/>
      <c r="AC338" s="347"/>
      <c r="AD338" s="347"/>
      <c r="AE338" s="347"/>
      <c r="AF338" s="347"/>
      <c r="AG338" s="347"/>
      <c r="AH338" s="347"/>
      <c r="AI338" s="347"/>
      <c r="AJ338" s="347"/>
      <c r="AK338" s="347"/>
      <c r="AL338" s="347"/>
      <c r="AM338" s="347"/>
      <c r="AN338" s="347"/>
      <c r="AO338" s="347"/>
      <c r="AP338" s="347"/>
      <c r="AQ338" s="348"/>
      <c r="AR338" s="156" t="str">
        <f t="shared" si="54"/>
        <v/>
      </c>
      <c r="AS338" s="157" t="str">
        <f t="shared" si="55"/>
        <v/>
      </c>
      <c r="AT338" s="157" t="str">
        <f t="shared" si="56"/>
        <v/>
      </c>
      <c r="AU338" s="157" t="str">
        <f t="shared" si="57"/>
        <v/>
      </c>
      <c r="AV338" s="157" t="str">
        <f t="shared" si="58"/>
        <v/>
      </c>
      <c r="AW338" s="157" t="str">
        <f t="shared" si="59"/>
        <v/>
      </c>
      <c r="AX338" s="158" t="str">
        <f t="shared" si="60"/>
        <v/>
      </c>
    </row>
    <row r="339" spans="2:50" hidden="1" x14ac:dyDescent="0.3">
      <c r="B339" s="325">
        <f t="shared" si="61"/>
        <v>331</v>
      </c>
      <c r="C339" s="252"/>
      <c r="D339" s="247"/>
      <c r="E339" s="248"/>
      <c r="F339" s="252"/>
      <c r="G339" s="327"/>
      <c r="H339" s="336">
        <v>1</v>
      </c>
      <c r="I339" s="289" t="str">
        <f t="shared" si="53"/>
        <v/>
      </c>
      <c r="J339" s="338"/>
      <c r="K339" s="347"/>
      <c r="L339" s="347"/>
      <c r="M339" s="347"/>
      <c r="N339" s="347"/>
      <c r="O339" s="347"/>
      <c r="P339" s="347"/>
      <c r="Q339" s="347"/>
      <c r="R339" s="347"/>
      <c r="S339" s="347"/>
      <c r="T339" s="347"/>
      <c r="U339" s="347"/>
      <c r="V339" s="347"/>
      <c r="W339" s="347"/>
      <c r="X339" s="347"/>
      <c r="Y339" s="347"/>
      <c r="Z339" s="347"/>
      <c r="AA339" s="347"/>
      <c r="AB339" s="347"/>
      <c r="AC339" s="347"/>
      <c r="AD339" s="347"/>
      <c r="AE339" s="347"/>
      <c r="AF339" s="347"/>
      <c r="AG339" s="347"/>
      <c r="AH339" s="347"/>
      <c r="AI339" s="347"/>
      <c r="AJ339" s="347"/>
      <c r="AK339" s="347"/>
      <c r="AL339" s="347"/>
      <c r="AM339" s="347"/>
      <c r="AN339" s="347"/>
      <c r="AO339" s="347"/>
      <c r="AP339" s="347"/>
      <c r="AQ339" s="348"/>
      <c r="AR339" s="156" t="str">
        <f t="shared" si="54"/>
        <v/>
      </c>
      <c r="AS339" s="157" t="str">
        <f t="shared" si="55"/>
        <v/>
      </c>
      <c r="AT339" s="157" t="str">
        <f t="shared" si="56"/>
        <v/>
      </c>
      <c r="AU339" s="157" t="str">
        <f t="shared" si="57"/>
        <v/>
      </c>
      <c r="AV339" s="157" t="str">
        <f t="shared" si="58"/>
        <v/>
      </c>
      <c r="AW339" s="157" t="str">
        <f t="shared" si="59"/>
        <v/>
      </c>
      <c r="AX339" s="158" t="str">
        <f t="shared" si="60"/>
        <v/>
      </c>
    </row>
    <row r="340" spans="2:50" hidden="1" x14ac:dyDescent="0.3">
      <c r="B340" s="325">
        <f t="shared" si="61"/>
        <v>332</v>
      </c>
      <c r="C340" s="252"/>
      <c r="D340" s="248"/>
      <c r="E340" s="248"/>
      <c r="F340" s="252"/>
      <c r="G340" s="327"/>
      <c r="H340" s="336">
        <v>1</v>
      </c>
      <c r="I340" s="289" t="str">
        <f t="shared" si="53"/>
        <v/>
      </c>
      <c r="J340" s="338"/>
      <c r="K340" s="347"/>
      <c r="L340" s="347"/>
      <c r="M340" s="347"/>
      <c r="N340" s="347"/>
      <c r="O340" s="347"/>
      <c r="P340" s="347"/>
      <c r="Q340" s="347"/>
      <c r="R340" s="347"/>
      <c r="S340" s="347"/>
      <c r="T340" s="347"/>
      <c r="U340" s="347"/>
      <c r="V340" s="347"/>
      <c r="W340" s="347"/>
      <c r="X340" s="347"/>
      <c r="Y340" s="347"/>
      <c r="Z340" s="347"/>
      <c r="AA340" s="347"/>
      <c r="AB340" s="347"/>
      <c r="AC340" s="347"/>
      <c r="AD340" s="347"/>
      <c r="AE340" s="347"/>
      <c r="AF340" s="347"/>
      <c r="AG340" s="347"/>
      <c r="AH340" s="347"/>
      <c r="AI340" s="347"/>
      <c r="AJ340" s="347"/>
      <c r="AK340" s="347"/>
      <c r="AL340" s="347"/>
      <c r="AM340" s="347"/>
      <c r="AN340" s="347"/>
      <c r="AO340" s="347"/>
      <c r="AP340" s="347"/>
      <c r="AQ340" s="348"/>
      <c r="AR340" s="156" t="str">
        <f t="shared" si="54"/>
        <v/>
      </c>
      <c r="AS340" s="157" t="str">
        <f t="shared" si="55"/>
        <v/>
      </c>
      <c r="AT340" s="157" t="str">
        <f t="shared" si="56"/>
        <v/>
      </c>
      <c r="AU340" s="157" t="str">
        <f t="shared" si="57"/>
        <v/>
      </c>
      <c r="AV340" s="157" t="str">
        <f t="shared" si="58"/>
        <v/>
      </c>
      <c r="AW340" s="157" t="str">
        <f t="shared" si="59"/>
        <v/>
      </c>
      <c r="AX340" s="158" t="str">
        <f t="shared" si="60"/>
        <v/>
      </c>
    </row>
    <row r="341" spans="2:50" hidden="1" x14ac:dyDescent="0.3">
      <c r="B341" s="325">
        <f t="shared" si="61"/>
        <v>333</v>
      </c>
      <c r="C341" s="252"/>
      <c r="D341" s="248"/>
      <c r="E341" s="248"/>
      <c r="F341" s="252"/>
      <c r="G341" s="327"/>
      <c r="H341" s="336">
        <v>1</v>
      </c>
      <c r="I341" s="289" t="str">
        <f t="shared" si="53"/>
        <v/>
      </c>
      <c r="J341" s="338"/>
      <c r="K341" s="347"/>
      <c r="L341" s="347"/>
      <c r="M341" s="347"/>
      <c r="N341" s="347"/>
      <c r="O341" s="347"/>
      <c r="P341" s="347"/>
      <c r="Q341" s="347"/>
      <c r="R341" s="347"/>
      <c r="S341" s="347"/>
      <c r="T341" s="347"/>
      <c r="U341" s="347"/>
      <c r="V341" s="347"/>
      <c r="W341" s="347"/>
      <c r="X341" s="347"/>
      <c r="Y341" s="347"/>
      <c r="Z341" s="347"/>
      <c r="AA341" s="347"/>
      <c r="AB341" s="347"/>
      <c r="AC341" s="347"/>
      <c r="AD341" s="347"/>
      <c r="AE341" s="347"/>
      <c r="AF341" s="347"/>
      <c r="AG341" s="347"/>
      <c r="AH341" s="347"/>
      <c r="AI341" s="347"/>
      <c r="AJ341" s="347"/>
      <c r="AK341" s="347"/>
      <c r="AL341" s="347"/>
      <c r="AM341" s="347"/>
      <c r="AN341" s="347"/>
      <c r="AO341" s="347"/>
      <c r="AP341" s="347"/>
      <c r="AQ341" s="348"/>
      <c r="AR341" s="156" t="str">
        <f t="shared" si="54"/>
        <v/>
      </c>
      <c r="AS341" s="157" t="str">
        <f t="shared" si="55"/>
        <v/>
      </c>
      <c r="AT341" s="157" t="str">
        <f t="shared" si="56"/>
        <v/>
      </c>
      <c r="AU341" s="157" t="str">
        <f t="shared" si="57"/>
        <v/>
      </c>
      <c r="AV341" s="157" t="str">
        <f t="shared" si="58"/>
        <v/>
      </c>
      <c r="AW341" s="157" t="str">
        <f t="shared" si="59"/>
        <v/>
      </c>
      <c r="AX341" s="158" t="str">
        <f t="shared" si="60"/>
        <v/>
      </c>
    </row>
    <row r="342" spans="2:50" hidden="1" x14ac:dyDescent="0.3">
      <c r="B342" s="325">
        <f t="shared" si="61"/>
        <v>334</v>
      </c>
      <c r="C342" s="252"/>
      <c r="D342" s="248"/>
      <c r="E342" s="248"/>
      <c r="F342" s="252"/>
      <c r="G342" s="327"/>
      <c r="H342" s="336">
        <v>1</v>
      </c>
      <c r="I342" s="289" t="str">
        <f t="shared" si="53"/>
        <v/>
      </c>
      <c r="J342" s="338"/>
      <c r="K342" s="347"/>
      <c r="L342" s="347"/>
      <c r="M342" s="347"/>
      <c r="N342" s="347"/>
      <c r="O342" s="347"/>
      <c r="P342" s="347"/>
      <c r="Q342" s="347"/>
      <c r="R342" s="347"/>
      <c r="S342" s="347"/>
      <c r="T342" s="347"/>
      <c r="U342" s="347"/>
      <c r="V342" s="347"/>
      <c r="W342" s="347"/>
      <c r="X342" s="347"/>
      <c r="Y342" s="347"/>
      <c r="Z342" s="347"/>
      <c r="AA342" s="347"/>
      <c r="AB342" s="347"/>
      <c r="AC342" s="347"/>
      <c r="AD342" s="347"/>
      <c r="AE342" s="347"/>
      <c r="AF342" s="347"/>
      <c r="AG342" s="347"/>
      <c r="AH342" s="347"/>
      <c r="AI342" s="347"/>
      <c r="AJ342" s="347"/>
      <c r="AK342" s="347"/>
      <c r="AL342" s="347"/>
      <c r="AM342" s="347"/>
      <c r="AN342" s="347"/>
      <c r="AO342" s="347"/>
      <c r="AP342" s="347"/>
      <c r="AQ342" s="348"/>
      <c r="AR342" s="156" t="str">
        <f t="shared" si="54"/>
        <v/>
      </c>
      <c r="AS342" s="157" t="str">
        <f t="shared" si="55"/>
        <v/>
      </c>
      <c r="AT342" s="157" t="str">
        <f t="shared" si="56"/>
        <v/>
      </c>
      <c r="AU342" s="157" t="str">
        <f t="shared" si="57"/>
        <v/>
      </c>
      <c r="AV342" s="157" t="str">
        <f t="shared" si="58"/>
        <v/>
      </c>
      <c r="AW342" s="157" t="str">
        <f t="shared" si="59"/>
        <v/>
      </c>
      <c r="AX342" s="158" t="str">
        <f t="shared" si="60"/>
        <v/>
      </c>
    </row>
    <row r="343" spans="2:50" hidden="1" x14ac:dyDescent="0.3">
      <c r="B343" s="325">
        <f t="shared" si="61"/>
        <v>335</v>
      </c>
      <c r="C343" s="252"/>
      <c r="D343" s="248"/>
      <c r="E343" s="248"/>
      <c r="F343" s="252"/>
      <c r="G343" s="327"/>
      <c r="H343" s="336">
        <v>1</v>
      </c>
      <c r="I343" s="289" t="str">
        <f t="shared" si="53"/>
        <v/>
      </c>
      <c r="J343" s="338"/>
      <c r="K343" s="347"/>
      <c r="L343" s="347"/>
      <c r="M343" s="347"/>
      <c r="N343" s="347"/>
      <c r="O343" s="347"/>
      <c r="P343" s="347"/>
      <c r="Q343" s="347"/>
      <c r="R343" s="347"/>
      <c r="S343" s="347"/>
      <c r="T343" s="347"/>
      <c r="U343" s="347"/>
      <c r="V343" s="347"/>
      <c r="W343" s="347"/>
      <c r="X343" s="347"/>
      <c r="Y343" s="347"/>
      <c r="Z343" s="347"/>
      <c r="AA343" s="347"/>
      <c r="AB343" s="347"/>
      <c r="AC343" s="347"/>
      <c r="AD343" s="347"/>
      <c r="AE343" s="347"/>
      <c r="AF343" s="347"/>
      <c r="AG343" s="347"/>
      <c r="AH343" s="347"/>
      <c r="AI343" s="347"/>
      <c r="AJ343" s="347"/>
      <c r="AK343" s="347"/>
      <c r="AL343" s="347"/>
      <c r="AM343" s="347"/>
      <c r="AN343" s="347"/>
      <c r="AO343" s="347"/>
      <c r="AP343" s="347"/>
      <c r="AQ343" s="348"/>
      <c r="AR343" s="156" t="str">
        <f t="shared" si="54"/>
        <v/>
      </c>
      <c r="AS343" s="157" t="str">
        <f t="shared" si="55"/>
        <v/>
      </c>
      <c r="AT343" s="157" t="str">
        <f t="shared" si="56"/>
        <v/>
      </c>
      <c r="AU343" s="157" t="str">
        <f t="shared" si="57"/>
        <v/>
      </c>
      <c r="AV343" s="157" t="str">
        <f t="shared" si="58"/>
        <v/>
      </c>
      <c r="AW343" s="157" t="str">
        <f t="shared" si="59"/>
        <v/>
      </c>
      <c r="AX343" s="158" t="str">
        <f t="shared" si="60"/>
        <v/>
      </c>
    </row>
    <row r="344" spans="2:50" hidden="1" x14ac:dyDescent="0.3">
      <c r="B344" s="325">
        <f t="shared" si="61"/>
        <v>336</v>
      </c>
      <c r="C344" s="252"/>
      <c r="D344" s="248"/>
      <c r="E344" s="248"/>
      <c r="F344" s="252"/>
      <c r="G344" s="327"/>
      <c r="H344" s="336">
        <v>1</v>
      </c>
      <c r="I344" s="289" t="str">
        <f t="shared" si="53"/>
        <v/>
      </c>
      <c r="J344" s="338"/>
      <c r="K344" s="347"/>
      <c r="L344" s="347"/>
      <c r="M344" s="347"/>
      <c r="N344" s="347"/>
      <c r="O344" s="347"/>
      <c r="P344" s="347"/>
      <c r="Q344" s="347"/>
      <c r="R344" s="347"/>
      <c r="S344" s="347"/>
      <c r="T344" s="347"/>
      <c r="U344" s="347"/>
      <c r="V344" s="347"/>
      <c r="W344" s="347"/>
      <c r="X344" s="347"/>
      <c r="Y344" s="347"/>
      <c r="Z344" s="347"/>
      <c r="AA344" s="347"/>
      <c r="AB344" s="347"/>
      <c r="AC344" s="347"/>
      <c r="AD344" s="347"/>
      <c r="AE344" s="347"/>
      <c r="AF344" s="347"/>
      <c r="AG344" s="347"/>
      <c r="AH344" s="347"/>
      <c r="AI344" s="347"/>
      <c r="AJ344" s="347"/>
      <c r="AK344" s="347"/>
      <c r="AL344" s="347"/>
      <c r="AM344" s="347"/>
      <c r="AN344" s="347"/>
      <c r="AO344" s="347"/>
      <c r="AP344" s="347"/>
      <c r="AQ344" s="348"/>
      <c r="AR344" s="156" t="str">
        <f t="shared" si="54"/>
        <v/>
      </c>
      <c r="AS344" s="157" t="str">
        <f t="shared" si="55"/>
        <v/>
      </c>
      <c r="AT344" s="157" t="str">
        <f t="shared" si="56"/>
        <v/>
      </c>
      <c r="AU344" s="157" t="str">
        <f t="shared" si="57"/>
        <v/>
      </c>
      <c r="AV344" s="157" t="str">
        <f t="shared" si="58"/>
        <v/>
      </c>
      <c r="AW344" s="157" t="str">
        <f t="shared" si="59"/>
        <v/>
      </c>
      <c r="AX344" s="158" t="str">
        <f t="shared" si="60"/>
        <v/>
      </c>
    </row>
    <row r="345" spans="2:50" hidden="1" x14ac:dyDescent="0.3">
      <c r="B345" s="325">
        <f t="shared" si="61"/>
        <v>337</v>
      </c>
      <c r="C345" s="252"/>
      <c r="D345" s="248"/>
      <c r="E345" s="248"/>
      <c r="F345" s="252"/>
      <c r="G345" s="327"/>
      <c r="H345" s="336">
        <v>1</v>
      </c>
      <c r="I345" s="289" t="str">
        <f t="shared" si="53"/>
        <v/>
      </c>
      <c r="J345" s="338"/>
      <c r="K345" s="347"/>
      <c r="L345" s="347"/>
      <c r="M345" s="347"/>
      <c r="N345" s="347"/>
      <c r="O345" s="347"/>
      <c r="P345" s="347"/>
      <c r="Q345" s="347"/>
      <c r="R345" s="347"/>
      <c r="S345" s="347"/>
      <c r="T345" s="347"/>
      <c r="U345" s="347"/>
      <c r="V345" s="347"/>
      <c r="W345" s="347"/>
      <c r="X345" s="347"/>
      <c r="Y345" s="347"/>
      <c r="Z345" s="347"/>
      <c r="AA345" s="347"/>
      <c r="AB345" s="347"/>
      <c r="AC345" s="347"/>
      <c r="AD345" s="347"/>
      <c r="AE345" s="347"/>
      <c r="AF345" s="347"/>
      <c r="AG345" s="347"/>
      <c r="AH345" s="347"/>
      <c r="AI345" s="347"/>
      <c r="AJ345" s="347"/>
      <c r="AK345" s="347"/>
      <c r="AL345" s="347"/>
      <c r="AM345" s="347"/>
      <c r="AN345" s="347"/>
      <c r="AO345" s="347"/>
      <c r="AP345" s="347"/>
      <c r="AQ345" s="348"/>
      <c r="AR345" s="156" t="str">
        <f t="shared" si="54"/>
        <v/>
      </c>
      <c r="AS345" s="157" t="str">
        <f t="shared" si="55"/>
        <v/>
      </c>
      <c r="AT345" s="157" t="str">
        <f t="shared" si="56"/>
        <v/>
      </c>
      <c r="AU345" s="157" t="str">
        <f t="shared" si="57"/>
        <v/>
      </c>
      <c r="AV345" s="157" t="str">
        <f t="shared" si="58"/>
        <v/>
      </c>
      <c r="AW345" s="157" t="str">
        <f t="shared" si="59"/>
        <v/>
      </c>
      <c r="AX345" s="158" t="str">
        <f t="shared" si="60"/>
        <v/>
      </c>
    </row>
    <row r="346" spans="2:50" hidden="1" x14ac:dyDescent="0.3">
      <c r="B346" s="325">
        <f t="shared" si="61"/>
        <v>338</v>
      </c>
      <c r="C346" s="252"/>
      <c r="D346" s="248"/>
      <c r="E346" s="248"/>
      <c r="F346" s="252"/>
      <c r="G346" s="327"/>
      <c r="H346" s="336">
        <v>1</v>
      </c>
      <c r="I346" s="289" t="str">
        <f t="shared" si="53"/>
        <v/>
      </c>
      <c r="J346" s="338"/>
      <c r="K346" s="347"/>
      <c r="L346" s="347"/>
      <c r="M346" s="347"/>
      <c r="N346" s="347"/>
      <c r="O346" s="347"/>
      <c r="P346" s="347"/>
      <c r="Q346" s="347"/>
      <c r="R346" s="347"/>
      <c r="S346" s="347"/>
      <c r="T346" s="347"/>
      <c r="U346" s="347"/>
      <c r="V346" s="347"/>
      <c r="W346" s="347"/>
      <c r="X346" s="347"/>
      <c r="Y346" s="347"/>
      <c r="Z346" s="347"/>
      <c r="AA346" s="347"/>
      <c r="AB346" s="347"/>
      <c r="AC346" s="347"/>
      <c r="AD346" s="347"/>
      <c r="AE346" s="347"/>
      <c r="AF346" s="347"/>
      <c r="AG346" s="347"/>
      <c r="AH346" s="347"/>
      <c r="AI346" s="347"/>
      <c r="AJ346" s="347"/>
      <c r="AK346" s="347"/>
      <c r="AL346" s="347"/>
      <c r="AM346" s="347"/>
      <c r="AN346" s="347"/>
      <c r="AO346" s="347"/>
      <c r="AP346" s="347"/>
      <c r="AQ346" s="348"/>
      <c r="AR346" s="156" t="str">
        <f t="shared" si="54"/>
        <v/>
      </c>
      <c r="AS346" s="157" t="str">
        <f t="shared" si="55"/>
        <v/>
      </c>
      <c r="AT346" s="157" t="str">
        <f t="shared" si="56"/>
        <v/>
      </c>
      <c r="AU346" s="157" t="str">
        <f t="shared" si="57"/>
        <v/>
      </c>
      <c r="AV346" s="157" t="str">
        <f t="shared" si="58"/>
        <v/>
      </c>
      <c r="AW346" s="157" t="str">
        <f t="shared" si="59"/>
        <v/>
      </c>
      <c r="AX346" s="158" t="str">
        <f t="shared" si="60"/>
        <v/>
      </c>
    </row>
    <row r="347" spans="2:50" hidden="1" x14ac:dyDescent="0.3">
      <c r="B347" s="325">
        <f t="shared" si="61"/>
        <v>339</v>
      </c>
      <c r="C347" s="252"/>
      <c r="D347" s="248"/>
      <c r="E347" s="248"/>
      <c r="F347" s="252"/>
      <c r="G347" s="327"/>
      <c r="H347" s="336">
        <v>1</v>
      </c>
      <c r="I347" s="289" t="str">
        <f t="shared" si="53"/>
        <v/>
      </c>
      <c r="J347" s="338"/>
      <c r="K347" s="347"/>
      <c r="L347" s="347"/>
      <c r="M347" s="347"/>
      <c r="N347" s="347"/>
      <c r="O347" s="347"/>
      <c r="P347" s="347"/>
      <c r="Q347" s="347"/>
      <c r="R347" s="347"/>
      <c r="S347" s="347"/>
      <c r="T347" s="347"/>
      <c r="U347" s="347"/>
      <c r="V347" s="347"/>
      <c r="W347" s="347"/>
      <c r="X347" s="347"/>
      <c r="Y347" s="347"/>
      <c r="Z347" s="347"/>
      <c r="AA347" s="347"/>
      <c r="AB347" s="347"/>
      <c r="AC347" s="347"/>
      <c r="AD347" s="347"/>
      <c r="AE347" s="347"/>
      <c r="AF347" s="347"/>
      <c r="AG347" s="347"/>
      <c r="AH347" s="347"/>
      <c r="AI347" s="347"/>
      <c r="AJ347" s="347"/>
      <c r="AK347" s="347"/>
      <c r="AL347" s="347"/>
      <c r="AM347" s="347"/>
      <c r="AN347" s="347"/>
      <c r="AO347" s="347"/>
      <c r="AP347" s="347"/>
      <c r="AQ347" s="348"/>
      <c r="AR347" s="156" t="str">
        <f t="shared" si="54"/>
        <v/>
      </c>
      <c r="AS347" s="157" t="str">
        <f t="shared" si="55"/>
        <v/>
      </c>
      <c r="AT347" s="157" t="str">
        <f t="shared" si="56"/>
        <v/>
      </c>
      <c r="AU347" s="157" t="str">
        <f t="shared" si="57"/>
        <v/>
      </c>
      <c r="AV347" s="157" t="str">
        <f t="shared" si="58"/>
        <v/>
      </c>
      <c r="AW347" s="157" t="str">
        <f t="shared" si="59"/>
        <v/>
      </c>
      <c r="AX347" s="158" t="str">
        <f t="shared" si="60"/>
        <v/>
      </c>
    </row>
    <row r="348" spans="2:50" hidden="1" x14ac:dyDescent="0.3">
      <c r="B348" s="325">
        <f t="shared" si="61"/>
        <v>340</v>
      </c>
      <c r="C348" s="252"/>
      <c r="D348" s="248"/>
      <c r="E348" s="248"/>
      <c r="F348" s="252"/>
      <c r="G348" s="327"/>
      <c r="H348" s="336">
        <v>1</v>
      </c>
      <c r="I348" s="289" t="str">
        <f t="shared" si="53"/>
        <v/>
      </c>
      <c r="J348" s="338"/>
      <c r="K348" s="347"/>
      <c r="L348" s="347"/>
      <c r="M348" s="347"/>
      <c r="N348" s="347"/>
      <c r="O348" s="347"/>
      <c r="P348" s="347"/>
      <c r="Q348" s="347"/>
      <c r="R348" s="347"/>
      <c r="S348" s="347"/>
      <c r="T348" s="347"/>
      <c r="U348" s="347"/>
      <c r="V348" s="347"/>
      <c r="W348" s="347"/>
      <c r="X348" s="347"/>
      <c r="Y348" s="347"/>
      <c r="Z348" s="347"/>
      <c r="AA348" s="347"/>
      <c r="AB348" s="347"/>
      <c r="AC348" s="347"/>
      <c r="AD348" s="347"/>
      <c r="AE348" s="347"/>
      <c r="AF348" s="347"/>
      <c r="AG348" s="347"/>
      <c r="AH348" s="347"/>
      <c r="AI348" s="347"/>
      <c r="AJ348" s="347"/>
      <c r="AK348" s="347"/>
      <c r="AL348" s="347"/>
      <c r="AM348" s="347"/>
      <c r="AN348" s="347"/>
      <c r="AO348" s="347"/>
      <c r="AP348" s="347"/>
      <c r="AQ348" s="348"/>
      <c r="AR348" s="156" t="str">
        <f t="shared" si="54"/>
        <v/>
      </c>
      <c r="AS348" s="157" t="str">
        <f t="shared" si="55"/>
        <v/>
      </c>
      <c r="AT348" s="157" t="str">
        <f t="shared" si="56"/>
        <v/>
      </c>
      <c r="AU348" s="157" t="str">
        <f t="shared" si="57"/>
        <v/>
      </c>
      <c r="AV348" s="157" t="str">
        <f t="shared" si="58"/>
        <v/>
      </c>
      <c r="AW348" s="157" t="str">
        <f t="shared" si="59"/>
        <v/>
      </c>
      <c r="AX348" s="158" t="str">
        <f t="shared" si="60"/>
        <v/>
      </c>
    </row>
    <row r="349" spans="2:50" hidden="1" x14ac:dyDescent="0.3">
      <c r="B349" s="325">
        <f t="shared" si="61"/>
        <v>341</v>
      </c>
      <c r="C349" s="252"/>
      <c r="D349" s="248"/>
      <c r="E349" s="248"/>
      <c r="F349" s="252"/>
      <c r="G349" s="327"/>
      <c r="H349" s="336">
        <v>1</v>
      </c>
      <c r="I349" s="289" t="str">
        <f t="shared" si="53"/>
        <v/>
      </c>
      <c r="J349" s="338"/>
      <c r="K349" s="347"/>
      <c r="L349" s="347"/>
      <c r="M349" s="347"/>
      <c r="N349" s="347"/>
      <c r="O349" s="347"/>
      <c r="P349" s="347"/>
      <c r="Q349" s="347"/>
      <c r="R349" s="347"/>
      <c r="S349" s="347"/>
      <c r="T349" s="347"/>
      <c r="U349" s="347"/>
      <c r="V349" s="347"/>
      <c r="W349" s="347"/>
      <c r="X349" s="347"/>
      <c r="Y349" s="347"/>
      <c r="Z349" s="347"/>
      <c r="AA349" s="347"/>
      <c r="AB349" s="347"/>
      <c r="AC349" s="347"/>
      <c r="AD349" s="347"/>
      <c r="AE349" s="347"/>
      <c r="AF349" s="347"/>
      <c r="AG349" s="347"/>
      <c r="AH349" s="347"/>
      <c r="AI349" s="347"/>
      <c r="AJ349" s="347"/>
      <c r="AK349" s="347"/>
      <c r="AL349" s="347"/>
      <c r="AM349" s="347"/>
      <c r="AN349" s="347"/>
      <c r="AO349" s="347"/>
      <c r="AP349" s="347"/>
      <c r="AQ349" s="348"/>
      <c r="AR349" s="156" t="str">
        <f t="shared" si="54"/>
        <v/>
      </c>
      <c r="AS349" s="157" t="str">
        <f t="shared" si="55"/>
        <v/>
      </c>
      <c r="AT349" s="157" t="str">
        <f t="shared" si="56"/>
        <v/>
      </c>
      <c r="AU349" s="157" t="str">
        <f t="shared" si="57"/>
        <v/>
      </c>
      <c r="AV349" s="157" t="str">
        <f t="shared" si="58"/>
        <v/>
      </c>
      <c r="AW349" s="157" t="str">
        <f t="shared" si="59"/>
        <v/>
      </c>
      <c r="AX349" s="158" t="str">
        <f t="shared" si="60"/>
        <v/>
      </c>
    </row>
    <row r="350" spans="2:50" hidden="1" x14ac:dyDescent="0.3">
      <c r="B350" s="325">
        <f t="shared" si="61"/>
        <v>342</v>
      </c>
      <c r="C350" s="252"/>
      <c r="D350" s="248"/>
      <c r="E350" s="248"/>
      <c r="F350" s="252"/>
      <c r="G350" s="327"/>
      <c r="H350" s="336">
        <v>1</v>
      </c>
      <c r="I350" s="289" t="str">
        <f t="shared" si="53"/>
        <v/>
      </c>
      <c r="J350" s="338"/>
      <c r="K350" s="347"/>
      <c r="L350" s="347"/>
      <c r="M350" s="347"/>
      <c r="N350" s="347"/>
      <c r="O350" s="347"/>
      <c r="P350" s="347"/>
      <c r="Q350" s="347"/>
      <c r="R350" s="347"/>
      <c r="S350" s="347"/>
      <c r="T350" s="347"/>
      <c r="U350" s="347"/>
      <c r="V350" s="347"/>
      <c r="W350" s="347"/>
      <c r="X350" s="347"/>
      <c r="Y350" s="347"/>
      <c r="Z350" s="347"/>
      <c r="AA350" s="347"/>
      <c r="AB350" s="347"/>
      <c r="AC350" s="347"/>
      <c r="AD350" s="347"/>
      <c r="AE350" s="347"/>
      <c r="AF350" s="347"/>
      <c r="AG350" s="347"/>
      <c r="AH350" s="347"/>
      <c r="AI350" s="347"/>
      <c r="AJ350" s="347"/>
      <c r="AK350" s="347"/>
      <c r="AL350" s="347"/>
      <c r="AM350" s="347"/>
      <c r="AN350" s="347"/>
      <c r="AO350" s="347"/>
      <c r="AP350" s="347"/>
      <c r="AQ350" s="348"/>
      <c r="AR350" s="156" t="str">
        <f t="shared" si="54"/>
        <v/>
      </c>
      <c r="AS350" s="157" t="str">
        <f t="shared" si="55"/>
        <v/>
      </c>
      <c r="AT350" s="157" t="str">
        <f t="shared" si="56"/>
        <v/>
      </c>
      <c r="AU350" s="157" t="str">
        <f t="shared" si="57"/>
        <v/>
      </c>
      <c r="AV350" s="157" t="str">
        <f t="shared" si="58"/>
        <v/>
      </c>
      <c r="AW350" s="157" t="str">
        <f t="shared" si="59"/>
        <v/>
      </c>
      <c r="AX350" s="158" t="str">
        <f t="shared" si="60"/>
        <v/>
      </c>
    </row>
    <row r="351" spans="2:50" hidden="1" x14ac:dyDescent="0.3">
      <c r="B351" s="325">
        <f t="shared" si="61"/>
        <v>343</v>
      </c>
      <c r="C351" s="252"/>
      <c r="D351" s="248"/>
      <c r="E351" s="248"/>
      <c r="F351" s="252"/>
      <c r="G351" s="327"/>
      <c r="H351" s="336">
        <v>1</v>
      </c>
      <c r="I351" s="289" t="str">
        <f t="shared" si="53"/>
        <v/>
      </c>
      <c r="J351" s="338"/>
      <c r="K351" s="347"/>
      <c r="L351" s="347"/>
      <c r="M351" s="347"/>
      <c r="N351" s="347"/>
      <c r="O351" s="347"/>
      <c r="P351" s="347"/>
      <c r="Q351" s="347"/>
      <c r="R351" s="347"/>
      <c r="S351" s="347"/>
      <c r="T351" s="347"/>
      <c r="U351" s="347"/>
      <c r="V351" s="347"/>
      <c r="W351" s="347"/>
      <c r="X351" s="347"/>
      <c r="Y351" s="347"/>
      <c r="Z351" s="347"/>
      <c r="AA351" s="347"/>
      <c r="AB351" s="347"/>
      <c r="AC351" s="347"/>
      <c r="AD351" s="347"/>
      <c r="AE351" s="347"/>
      <c r="AF351" s="347"/>
      <c r="AG351" s="347"/>
      <c r="AH351" s="347"/>
      <c r="AI351" s="347"/>
      <c r="AJ351" s="347"/>
      <c r="AK351" s="347"/>
      <c r="AL351" s="347"/>
      <c r="AM351" s="347"/>
      <c r="AN351" s="347"/>
      <c r="AO351" s="347"/>
      <c r="AP351" s="347"/>
      <c r="AQ351" s="348"/>
      <c r="AR351" s="156" t="str">
        <f t="shared" si="54"/>
        <v/>
      </c>
      <c r="AS351" s="157" t="str">
        <f t="shared" si="55"/>
        <v/>
      </c>
      <c r="AT351" s="157" t="str">
        <f t="shared" si="56"/>
        <v/>
      </c>
      <c r="AU351" s="157" t="str">
        <f t="shared" si="57"/>
        <v/>
      </c>
      <c r="AV351" s="157" t="str">
        <f t="shared" si="58"/>
        <v/>
      </c>
      <c r="AW351" s="157" t="str">
        <f t="shared" si="59"/>
        <v/>
      </c>
      <c r="AX351" s="158" t="str">
        <f t="shared" si="60"/>
        <v/>
      </c>
    </row>
    <row r="352" spans="2:50" hidden="1" x14ac:dyDescent="0.3">
      <c r="B352" s="325">
        <f t="shared" si="61"/>
        <v>344</v>
      </c>
      <c r="C352" s="252"/>
      <c r="D352" s="248"/>
      <c r="E352" s="248"/>
      <c r="F352" s="252"/>
      <c r="G352" s="327"/>
      <c r="H352" s="336">
        <v>1</v>
      </c>
      <c r="I352" s="289" t="str">
        <f t="shared" si="53"/>
        <v/>
      </c>
      <c r="J352" s="338"/>
      <c r="K352" s="347"/>
      <c r="L352" s="347"/>
      <c r="M352" s="347"/>
      <c r="N352" s="347"/>
      <c r="O352" s="347"/>
      <c r="P352" s="347"/>
      <c r="Q352" s="347"/>
      <c r="R352" s="347"/>
      <c r="S352" s="347"/>
      <c r="T352" s="347"/>
      <c r="U352" s="347"/>
      <c r="V352" s="347"/>
      <c r="W352" s="347"/>
      <c r="X352" s="347"/>
      <c r="Y352" s="347"/>
      <c r="Z352" s="347"/>
      <c r="AA352" s="347"/>
      <c r="AB352" s="347"/>
      <c r="AC352" s="347"/>
      <c r="AD352" s="347"/>
      <c r="AE352" s="347"/>
      <c r="AF352" s="347"/>
      <c r="AG352" s="347"/>
      <c r="AH352" s="347"/>
      <c r="AI352" s="347"/>
      <c r="AJ352" s="347"/>
      <c r="AK352" s="347"/>
      <c r="AL352" s="347"/>
      <c r="AM352" s="347"/>
      <c r="AN352" s="347"/>
      <c r="AO352" s="347"/>
      <c r="AP352" s="347"/>
      <c r="AQ352" s="348"/>
      <c r="AR352" s="156" t="str">
        <f t="shared" si="54"/>
        <v/>
      </c>
      <c r="AS352" s="157" t="str">
        <f t="shared" si="55"/>
        <v/>
      </c>
      <c r="AT352" s="157" t="str">
        <f t="shared" si="56"/>
        <v/>
      </c>
      <c r="AU352" s="157" t="str">
        <f t="shared" si="57"/>
        <v/>
      </c>
      <c r="AV352" s="157" t="str">
        <f t="shared" si="58"/>
        <v/>
      </c>
      <c r="AW352" s="157" t="str">
        <f t="shared" si="59"/>
        <v/>
      </c>
      <c r="AX352" s="158" t="str">
        <f t="shared" si="60"/>
        <v/>
      </c>
    </row>
    <row r="353" spans="2:50" hidden="1" x14ac:dyDescent="0.3">
      <c r="B353" s="325">
        <f t="shared" si="61"/>
        <v>345</v>
      </c>
      <c r="C353" s="252"/>
      <c r="D353" s="248"/>
      <c r="E353" s="248"/>
      <c r="F353" s="252"/>
      <c r="G353" s="327"/>
      <c r="H353" s="336">
        <v>1</v>
      </c>
      <c r="I353" s="289" t="str">
        <f t="shared" si="53"/>
        <v/>
      </c>
      <c r="J353" s="338"/>
      <c r="K353" s="347"/>
      <c r="L353" s="347"/>
      <c r="M353" s="347"/>
      <c r="N353" s="347"/>
      <c r="O353" s="347"/>
      <c r="P353" s="347"/>
      <c r="Q353" s="347"/>
      <c r="R353" s="347"/>
      <c r="S353" s="347"/>
      <c r="T353" s="347"/>
      <c r="U353" s="347"/>
      <c r="V353" s="347"/>
      <c r="W353" s="347"/>
      <c r="X353" s="347"/>
      <c r="Y353" s="347"/>
      <c r="Z353" s="347"/>
      <c r="AA353" s="347"/>
      <c r="AB353" s="347"/>
      <c r="AC353" s="347"/>
      <c r="AD353" s="347"/>
      <c r="AE353" s="347"/>
      <c r="AF353" s="347"/>
      <c r="AG353" s="347"/>
      <c r="AH353" s="347"/>
      <c r="AI353" s="347"/>
      <c r="AJ353" s="347"/>
      <c r="AK353" s="347"/>
      <c r="AL353" s="347"/>
      <c r="AM353" s="347"/>
      <c r="AN353" s="347"/>
      <c r="AO353" s="347"/>
      <c r="AP353" s="347"/>
      <c r="AQ353" s="348"/>
      <c r="AR353" s="156" t="str">
        <f t="shared" si="54"/>
        <v/>
      </c>
      <c r="AS353" s="157" t="str">
        <f t="shared" si="55"/>
        <v/>
      </c>
      <c r="AT353" s="157" t="str">
        <f t="shared" si="56"/>
        <v/>
      </c>
      <c r="AU353" s="157" t="str">
        <f t="shared" si="57"/>
        <v/>
      </c>
      <c r="AV353" s="157" t="str">
        <f t="shared" si="58"/>
        <v/>
      </c>
      <c r="AW353" s="157" t="str">
        <f t="shared" si="59"/>
        <v/>
      </c>
      <c r="AX353" s="158" t="str">
        <f t="shared" si="60"/>
        <v/>
      </c>
    </row>
    <row r="354" spans="2:50" hidden="1" x14ac:dyDescent="0.3">
      <c r="B354" s="325">
        <f t="shared" si="61"/>
        <v>346</v>
      </c>
      <c r="C354" s="252"/>
      <c r="D354" s="248"/>
      <c r="E354" s="248"/>
      <c r="F354" s="252"/>
      <c r="G354" s="327"/>
      <c r="H354" s="336">
        <v>1</v>
      </c>
      <c r="I354" s="289" t="str">
        <f t="shared" si="53"/>
        <v/>
      </c>
      <c r="J354" s="338"/>
      <c r="K354" s="347"/>
      <c r="L354" s="347"/>
      <c r="M354" s="347"/>
      <c r="N354" s="347"/>
      <c r="O354" s="347"/>
      <c r="P354" s="347"/>
      <c r="Q354" s="347"/>
      <c r="R354" s="347"/>
      <c r="S354" s="347"/>
      <c r="T354" s="347"/>
      <c r="U354" s="347"/>
      <c r="V354" s="347"/>
      <c r="W354" s="347"/>
      <c r="X354" s="347"/>
      <c r="Y354" s="347"/>
      <c r="Z354" s="347"/>
      <c r="AA354" s="347"/>
      <c r="AB354" s="347"/>
      <c r="AC354" s="347"/>
      <c r="AD354" s="347"/>
      <c r="AE354" s="347"/>
      <c r="AF354" s="347"/>
      <c r="AG354" s="347"/>
      <c r="AH354" s="347"/>
      <c r="AI354" s="347"/>
      <c r="AJ354" s="347"/>
      <c r="AK354" s="347"/>
      <c r="AL354" s="347"/>
      <c r="AM354" s="347"/>
      <c r="AN354" s="347"/>
      <c r="AO354" s="347"/>
      <c r="AP354" s="347"/>
      <c r="AQ354" s="348"/>
      <c r="AR354" s="156" t="str">
        <f t="shared" si="54"/>
        <v/>
      </c>
      <c r="AS354" s="157" t="str">
        <f t="shared" si="55"/>
        <v/>
      </c>
      <c r="AT354" s="157" t="str">
        <f t="shared" si="56"/>
        <v/>
      </c>
      <c r="AU354" s="157" t="str">
        <f t="shared" si="57"/>
        <v/>
      </c>
      <c r="AV354" s="157" t="str">
        <f t="shared" si="58"/>
        <v/>
      </c>
      <c r="AW354" s="157" t="str">
        <f t="shared" si="59"/>
        <v/>
      </c>
      <c r="AX354" s="158" t="str">
        <f t="shared" si="60"/>
        <v/>
      </c>
    </row>
    <row r="355" spans="2:50" hidden="1" x14ac:dyDescent="0.3">
      <c r="B355" s="325">
        <f t="shared" si="61"/>
        <v>347</v>
      </c>
      <c r="C355" s="252"/>
      <c r="D355" s="248"/>
      <c r="E355" s="248"/>
      <c r="F355" s="252"/>
      <c r="G355" s="327"/>
      <c r="H355" s="336">
        <v>1</v>
      </c>
      <c r="I355" s="289" t="str">
        <f t="shared" si="53"/>
        <v/>
      </c>
      <c r="J355" s="338"/>
      <c r="K355" s="347"/>
      <c r="L355" s="347"/>
      <c r="M355" s="347"/>
      <c r="N355" s="347"/>
      <c r="O355" s="347"/>
      <c r="P355" s="347"/>
      <c r="Q355" s="347"/>
      <c r="R355" s="347"/>
      <c r="S355" s="347"/>
      <c r="T355" s="347"/>
      <c r="U355" s="347"/>
      <c r="V355" s="347"/>
      <c r="W355" s="347"/>
      <c r="X355" s="347"/>
      <c r="Y355" s="347"/>
      <c r="Z355" s="347"/>
      <c r="AA355" s="347"/>
      <c r="AB355" s="347"/>
      <c r="AC355" s="347"/>
      <c r="AD355" s="347"/>
      <c r="AE355" s="347"/>
      <c r="AF355" s="347"/>
      <c r="AG355" s="347"/>
      <c r="AH355" s="347"/>
      <c r="AI355" s="347"/>
      <c r="AJ355" s="347"/>
      <c r="AK355" s="347"/>
      <c r="AL355" s="347"/>
      <c r="AM355" s="347"/>
      <c r="AN355" s="347"/>
      <c r="AO355" s="347"/>
      <c r="AP355" s="347"/>
      <c r="AQ355" s="348"/>
      <c r="AR355" s="156" t="str">
        <f t="shared" si="54"/>
        <v/>
      </c>
      <c r="AS355" s="157" t="str">
        <f t="shared" si="55"/>
        <v/>
      </c>
      <c r="AT355" s="157" t="str">
        <f t="shared" si="56"/>
        <v/>
      </c>
      <c r="AU355" s="157" t="str">
        <f t="shared" si="57"/>
        <v/>
      </c>
      <c r="AV355" s="157" t="str">
        <f t="shared" si="58"/>
        <v/>
      </c>
      <c r="AW355" s="157" t="str">
        <f t="shared" si="59"/>
        <v/>
      </c>
      <c r="AX355" s="158" t="str">
        <f t="shared" si="60"/>
        <v/>
      </c>
    </row>
    <row r="356" spans="2:50" hidden="1" x14ac:dyDescent="0.3">
      <c r="B356" s="325">
        <f t="shared" si="61"/>
        <v>348</v>
      </c>
      <c r="C356" s="252"/>
      <c r="D356" s="248"/>
      <c r="E356" s="248"/>
      <c r="F356" s="252"/>
      <c r="G356" s="327"/>
      <c r="H356" s="336">
        <v>1</v>
      </c>
      <c r="I356" s="289" t="str">
        <f t="shared" si="53"/>
        <v/>
      </c>
      <c r="J356" s="338"/>
      <c r="K356" s="347"/>
      <c r="L356" s="347"/>
      <c r="M356" s="347"/>
      <c r="N356" s="347"/>
      <c r="O356" s="347"/>
      <c r="P356" s="347"/>
      <c r="Q356" s="347"/>
      <c r="R356" s="347"/>
      <c r="S356" s="347"/>
      <c r="T356" s="347"/>
      <c r="U356" s="347"/>
      <c r="V356" s="347"/>
      <c r="W356" s="347"/>
      <c r="X356" s="347"/>
      <c r="Y356" s="347"/>
      <c r="Z356" s="347"/>
      <c r="AA356" s="347"/>
      <c r="AB356" s="347"/>
      <c r="AC356" s="347"/>
      <c r="AD356" s="347"/>
      <c r="AE356" s="347"/>
      <c r="AF356" s="347"/>
      <c r="AG356" s="347"/>
      <c r="AH356" s="347"/>
      <c r="AI356" s="347"/>
      <c r="AJ356" s="347"/>
      <c r="AK356" s="347"/>
      <c r="AL356" s="347"/>
      <c r="AM356" s="347"/>
      <c r="AN356" s="347"/>
      <c r="AO356" s="347"/>
      <c r="AP356" s="347"/>
      <c r="AQ356" s="348"/>
      <c r="AR356" s="156" t="str">
        <f t="shared" si="54"/>
        <v/>
      </c>
      <c r="AS356" s="157" t="str">
        <f t="shared" si="55"/>
        <v/>
      </c>
      <c r="AT356" s="157" t="str">
        <f t="shared" si="56"/>
        <v/>
      </c>
      <c r="AU356" s="157" t="str">
        <f t="shared" si="57"/>
        <v/>
      </c>
      <c r="AV356" s="157" t="str">
        <f t="shared" si="58"/>
        <v/>
      </c>
      <c r="AW356" s="157" t="str">
        <f t="shared" si="59"/>
        <v/>
      </c>
      <c r="AX356" s="158" t="str">
        <f t="shared" si="60"/>
        <v/>
      </c>
    </row>
    <row r="357" spans="2:50" hidden="1" x14ac:dyDescent="0.3">
      <c r="B357" s="325">
        <f t="shared" si="61"/>
        <v>349</v>
      </c>
      <c r="C357" s="252"/>
      <c r="D357" s="247"/>
      <c r="E357" s="248"/>
      <c r="F357" s="252"/>
      <c r="G357" s="327"/>
      <c r="H357" s="336">
        <v>1</v>
      </c>
      <c r="I357" s="289" t="str">
        <f t="shared" si="53"/>
        <v/>
      </c>
      <c r="J357" s="338"/>
      <c r="K357" s="347"/>
      <c r="L357" s="347"/>
      <c r="M357" s="347"/>
      <c r="N357" s="347"/>
      <c r="O357" s="347"/>
      <c r="P357" s="347"/>
      <c r="Q357" s="347"/>
      <c r="R357" s="347"/>
      <c r="S357" s="347"/>
      <c r="T357" s="347"/>
      <c r="U357" s="347"/>
      <c r="V357" s="347"/>
      <c r="W357" s="347"/>
      <c r="X357" s="347"/>
      <c r="Y357" s="347"/>
      <c r="Z357" s="347"/>
      <c r="AA357" s="347"/>
      <c r="AB357" s="347"/>
      <c r="AC357" s="347"/>
      <c r="AD357" s="347"/>
      <c r="AE357" s="347"/>
      <c r="AF357" s="347"/>
      <c r="AG357" s="347"/>
      <c r="AH357" s="347"/>
      <c r="AI357" s="347"/>
      <c r="AJ357" s="347"/>
      <c r="AK357" s="347"/>
      <c r="AL357" s="347"/>
      <c r="AM357" s="347"/>
      <c r="AN357" s="347"/>
      <c r="AO357" s="347"/>
      <c r="AP357" s="347"/>
      <c r="AQ357" s="348"/>
      <c r="AR357" s="156" t="str">
        <f t="shared" si="54"/>
        <v/>
      </c>
      <c r="AS357" s="157" t="str">
        <f t="shared" si="55"/>
        <v/>
      </c>
      <c r="AT357" s="157" t="str">
        <f t="shared" si="56"/>
        <v/>
      </c>
      <c r="AU357" s="157" t="str">
        <f t="shared" si="57"/>
        <v/>
      </c>
      <c r="AV357" s="157" t="str">
        <f t="shared" si="58"/>
        <v/>
      </c>
      <c r="AW357" s="157" t="str">
        <f t="shared" si="59"/>
        <v/>
      </c>
      <c r="AX357" s="158" t="str">
        <f t="shared" si="60"/>
        <v/>
      </c>
    </row>
    <row r="358" spans="2:50" hidden="1" x14ac:dyDescent="0.3">
      <c r="B358" s="325">
        <f t="shared" si="61"/>
        <v>350</v>
      </c>
      <c r="C358" s="252"/>
      <c r="D358" s="247"/>
      <c r="E358" s="248"/>
      <c r="F358" s="252"/>
      <c r="G358" s="327"/>
      <c r="H358" s="336">
        <v>1</v>
      </c>
      <c r="I358" s="289" t="str">
        <f t="shared" si="53"/>
        <v/>
      </c>
      <c r="J358" s="338"/>
      <c r="K358" s="347"/>
      <c r="L358" s="347"/>
      <c r="M358" s="347"/>
      <c r="N358" s="347"/>
      <c r="O358" s="347"/>
      <c r="P358" s="347"/>
      <c r="Q358" s="347"/>
      <c r="R358" s="347"/>
      <c r="S358" s="347"/>
      <c r="T358" s="347"/>
      <c r="U358" s="347"/>
      <c r="V358" s="347"/>
      <c r="W358" s="347"/>
      <c r="X358" s="347"/>
      <c r="Y358" s="347"/>
      <c r="Z358" s="347"/>
      <c r="AA358" s="347"/>
      <c r="AB358" s="347"/>
      <c r="AC358" s="347"/>
      <c r="AD358" s="347"/>
      <c r="AE358" s="347"/>
      <c r="AF358" s="347"/>
      <c r="AG358" s="347"/>
      <c r="AH358" s="347"/>
      <c r="AI358" s="347"/>
      <c r="AJ358" s="347"/>
      <c r="AK358" s="347"/>
      <c r="AL358" s="347"/>
      <c r="AM358" s="347"/>
      <c r="AN358" s="347"/>
      <c r="AO358" s="347"/>
      <c r="AP358" s="347"/>
      <c r="AQ358" s="348"/>
      <c r="AR358" s="156" t="str">
        <f t="shared" si="54"/>
        <v/>
      </c>
      <c r="AS358" s="157" t="str">
        <f t="shared" si="55"/>
        <v/>
      </c>
      <c r="AT358" s="157" t="str">
        <f t="shared" si="56"/>
        <v/>
      </c>
      <c r="AU358" s="157" t="str">
        <f t="shared" si="57"/>
        <v/>
      </c>
      <c r="AV358" s="157" t="str">
        <f t="shared" si="58"/>
        <v/>
      </c>
      <c r="AW358" s="157" t="str">
        <f t="shared" si="59"/>
        <v/>
      </c>
      <c r="AX358" s="158" t="str">
        <f t="shared" si="60"/>
        <v/>
      </c>
    </row>
    <row r="359" spans="2:50" hidden="1" x14ac:dyDescent="0.3">
      <c r="B359" s="325">
        <f t="shared" si="61"/>
        <v>351</v>
      </c>
      <c r="C359" s="252"/>
      <c r="D359" s="247"/>
      <c r="E359" s="248"/>
      <c r="F359" s="252"/>
      <c r="G359" s="327"/>
      <c r="H359" s="336">
        <v>1</v>
      </c>
      <c r="I359" s="289" t="str">
        <f t="shared" si="53"/>
        <v/>
      </c>
      <c r="J359" s="338"/>
      <c r="K359" s="347"/>
      <c r="L359" s="347"/>
      <c r="M359" s="347"/>
      <c r="N359" s="347"/>
      <c r="O359" s="347"/>
      <c r="P359" s="347"/>
      <c r="Q359" s="347"/>
      <c r="R359" s="347"/>
      <c r="S359" s="347"/>
      <c r="T359" s="347"/>
      <c r="U359" s="347"/>
      <c r="V359" s="347"/>
      <c r="W359" s="347"/>
      <c r="X359" s="347"/>
      <c r="Y359" s="347"/>
      <c r="Z359" s="347"/>
      <c r="AA359" s="347"/>
      <c r="AB359" s="347"/>
      <c r="AC359" s="347"/>
      <c r="AD359" s="347"/>
      <c r="AE359" s="347"/>
      <c r="AF359" s="347"/>
      <c r="AG359" s="347"/>
      <c r="AH359" s="347"/>
      <c r="AI359" s="347"/>
      <c r="AJ359" s="347"/>
      <c r="AK359" s="347"/>
      <c r="AL359" s="347"/>
      <c r="AM359" s="347"/>
      <c r="AN359" s="347"/>
      <c r="AO359" s="347"/>
      <c r="AP359" s="347"/>
      <c r="AQ359" s="348"/>
      <c r="AR359" s="156" t="str">
        <f t="shared" si="54"/>
        <v/>
      </c>
      <c r="AS359" s="157" t="str">
        <f t="shared" si="55"/>
        <v/>
      </c>
      <c r="AT359" s="157" t="str">
        <f t="shared" si="56"/>
        <v/>
      </c>
      <c r="AU359" s="157" t="str">
        <f t="shared" si="57"/>
        <v/>
      </c>
      <c r="AV359" s="157" t="str">
        <f t="shared" si="58"/>
        <v/>
      </c>
      <c r="AW359" s="157" t="str">
        <f t="shared" si="59"/>
        <v/>
      </c>
      <c r="AX359" s="158" t="str">
        <f t="shared" si="60"/>
        <v/>
      </c>
    </row>
    <row r="360" spans="2:50" hidden="1" x14ac:dyDescent="0.3">
      <c r="B360" s="325">
        <f t="shared" si="61"/>
        <v>352</v>
      </c>
      <c r="C360" s="252"/>
      <c r="D360" s="247"/>
      <c r="E360" s="248"/>
      <c r="F360" s="252"/>
      <c r="G360" s="327"/>
      <c r="H360" s="336">
        <v>1</v>
      </c>
      <c r="I360" s="289" t="str">
        <f t="shared" si="53"/>
        <v/>
      </c>
      <c r="J360" s="338"/>
      <c r="K360" s="347"/>
      <c r="L360" s="347"/>
      <c r="M360" s="347"/>
      <c r="N360" s="347"/>
      <c r="O360" s="347"/>
      <c r="P360" s="347"/>
      <c r="Q360" s="347"/>
      <c r="R360" s="347"/>
      <c r="S360" s="347"/>
      <c r="T360" s="347"/>
      <c r="U360" s="347"/>
      <c r="V360" s="347"/>
      <c r="W360" s="347"/>
      <c r="X360" s="347"/>
      <c r="Y360" s="347"/>
      <c r="Z360" s="347"/>
      <c r="AA360" s="347"/>
      <c r="AB360" s="347"/>
      <c r="AC360" s="347"/>
      <c r="AD360" s="347"/>
      <c r="AE360" s="347"/>
      <c r="AF360" s="347"/>
      <c r="AG360" s="347"/>
      <c r="AH360" s="347"/>
      <c r="AI360" s="347"/>
      <c r="AJ360" s="347"/>
      <c r="AK360" s="347"/>
      <c r="AL360" s="347"/>
      <c r="AM360" s="347"/>
      <c r="AN360" s="347"/>
      <c r="AO360" s="347"/>
      <c r="AP360" s="347"/>
      <c r="AQ360" s="348"/>
      <c r="AR360" s="156" t="str">
        <f t="shared" si="54"/>
        <v/>
      </c>
      <c r="AS360" s="157" t="str">
        <f t="shared" si="55"/>
        <v/>
      </c>
      <c r="AT360" s="157" t="str">
        <f t="shared" si="56"/>
        <v/>
      </c>
      <c r="AU360" s="157" t="str">
        <f t="shared" si="57"/>
        <v/>
      </c>
      <c r="AV360" s="157" t="str">
        <f t="shared" si="58"/>
        <v/>
      </c>
      <c r="AW360" s="157" t="str">
        <f t="shared" si="59"/>
        <v/>
      </c>
      <c r="AX360" s="158" t="str">
        <f t="shared" si="60"/>
        <v/>
      </c>
    </row>
    <row r="361" spans="2:50" hidden="1" x14ac:dyDescent="0.3">
      <c r="B361" s="325">
        <f t="shared" si="61"/>
        <v>353</v>
      </c>
      <c r="C361" s="252"/>
      <c r="D361" s="247"/>
      <c r="E361" s="248"/>
      <c r="F361" s="252"/>
      <c r="G361" s="327"/>
      <c r="H361" s="336">
        <v>1</v>
      </c>
      <c r="I361" s="289" t="str">
        <f t="shared" si="53"/>
        <v/>
      </c>
      <c r="J361" s="338"/>
      <c r="K361" s="347"/>
      <c r="L361" s="347"/>
      <c r="M361" s="347"/>
      <c r="N361" s="347"/>
      <c r="O361" s="347"/>
      <c r="P361" s="347"/>
      <c r="Q361" s="347"/>
      <c r="R361" s="347"/>
      <c r="S361" s="347"/>
      <c r="T361" s="347"/>
      <c r="U361" s="347"/>
      <c r="V361" s="347"/>
      <c r="W361" s="347"/>
      <c r="X361" s="347"/>
      <c r="Y361" s="347"/>
      <c r="Z361" s="347"/>
      <c r="AA361" s="347"/>
      <c r="AB361" s="347"/>
      <c r="AC361" s="347"/>
      <c r="AD361" s="347"/>
      <c r="AE361" s="347"/>
      <c r="AF361" s="347"/>
      <c r="AG361" s="347"/>
      <c r="AH361" s="347"/>
      <c r="AI361" s="347"/>
      <c r="AJ361" s="347"/>
      <c r="AK361" s="347"/>
      <c r="AL361" s="347"/>
      <c r="AM361" s="347"/>
      <c r="AN361" s="347"/>
      <c r="AO361" s="347"/>
      <c r="AP361" s="347"/>
      <c r="AQ361" s="348"/>
      <c r="AR361" s="156" t="str">
        <f t="shared" si="54"/>
        <v/>
      </c>
      <c r="AS361" s="157" t="str">
        <f t="shared" si="55"/>
        <v/>
      </c>
      <c r="AT361" s="157" t="str">
        <f t="shared" si="56"/>
        <v/>
      </c>
      <c r="AU361" s="157" t="str">
        <f t="shared" si="57"/>
        <v/>
      </c>
      <c r="AV361" s="157" t="str">
        <f t="shared" si="58"/>
        <v/>
      </c>
      <c r="AW361" s="157" t="str">
        <f t="shared" si="59"/>
        <v/>
      </c>
      <c r="AX361" s="158" t="str">
        <f t="shared" si="60"/>
        <v/>
      </c>
    </row>
    <row r="362" spans="2:50" hidden="1" x14ac:dyDescent="0.3">
      <c r="B362" s="325">
        <f t="shared" si="61"/>
        <v>354</v>
      </c>
      <c r="C362" s="252"/>
      <c r="D362" s="247"/>
      <c r="E362" s="248"/>
      <c r="F362" s="252"/>
      <c r="G362" s="327"/>
      <c r="H362" s="336">
        <v>1</v>
      </c>
      <c r="I362" s="289" t="str">
        <f t="shared" si="53"/>
        <v/>
      </c>
      <c r="J362" s="338"/>
      <c r="K362" s="347"/>
      <c r="L362" s="347"/>
      <c r="M362" s="347"/>
      <c r="N362" s="347"/>
      <c r="O362" s="347"/>
      <c r="P362" s="347"/>
      <c r="Q362" s="347"/>
      <c r="R362" s="347"/>
      <c r="S362" s="347"/>
      <c r="T362" s="347"/>
      <c r="U362" s="347"/>
      <c r="V362" s="347"/>
      <c r="W362" s="347"/>
      <c r="X362" s="347"/>
      <c r="Y362" s="347"/>
      <c r="Z362" s="347"/>
      <c r="AA362" s="347"/>
      <c r="AB362" s="347"/>
      <c r="AC362" s="347"/>
      <c r="AD362" s="347"/>
      <c r="AE362" s="347"/>
      <c r="AF362" s="347"/>
      <c r="AG362" s="347"/>
      <c r="AH362" s="347"/>
      <c r="AI362" s="347"/>
      <c r="AJ362" s="347"/>
      <c r="AK362" s="347"/>
      <c r="AL362" s="347"/>
      <c r="AM362" s="347"/>
      <c r="AN362" s="347"/>
      <c r="AO362" s="347"/>
      <c r="AP362" s="347"/>
      <c r="AQ362" s="348"/>
      <c r="AR362" s="156" t="str">
        <f t="shared" si="54"/>
        <v/>
      </c>
      <c r="AS362" s="157" t="str">
        <f t="shared" si="55"/>
        <v/>
      </c>
      <c r="AT362" s="157" t="str">
        <f t="shared" si="56"/>
        <v/>
      </c>
      <c r="AU362" s="157" t="str">
        <f t="shared" si="57"/>
        <v/>
      </c>
      <c r="AV362" s="157" t="str">
        <f t="shared" si="58"/>
        <v/>
      </c>
      <c r="AW362" s="157" t="str">
        <f t="shared" si="59"/>
        <v/>
      </c>
      <c r="AX362" s="158" t="str">
        <f t="shared" si="60"/>
        <v/>
      </c>
    </row>
    <row r="363" spans="2:50" hidden="1" x14ac:dyDescent="0.3">
      <c r="B363" s="325">
        <f t="shared" si="61"/>
        <v>355</v>
      </c>
      <c r="C363" s="252"/>
      <c r="D363" s="247"/>
      <c r="E363" s="248"/>
      <c r="F363" s="252"/>
      <c r="G363" s="327"/>
      <c r="H363" s="336">
        <v>1</v>
      </c>
      <c r="I363" s="289" t="str">
        <f t="shared" si="53"/>
        <v/>
      </c>
      <c r="J363" s="338"/>
      <c r="K363" s="347"/>
      <c r="L363" s="347"/>
      <c r="M363" s="347"/>
      <c r="N363" s="347"/>
      <c r="O363" s="347"/>
      <c r="P363" s="347"/>
      <c r="Q363" s="347"/>
      <c r="R363" s="347"/>
      <c r="S363" s="347"/>
      <c r="T363" s="347"/>
      <c r="U363" s="347"/>
      <c r="V363" s="347"/>
      <c r="W363" s="347"/>
      <c r="X363" s="347"/>
      <c r="Y363" s="347"/>
      <c r="Z363" s="347"/>
      <c r="AA363" s="347"/>
      <c r="AB363" s="347"/>
      <c r="AC363" s="347"/>
      <c r="AD363" s="347"/>
      <c r="AE363" s="347"/>
      <c r="AF363" s="347"/>
      <c r="AG363" s="347"/>
      <c r="AH363" s="347"/>
      <c r="AI363" s="347"/>
      <c r="AJ363" s="347"/>
      <c r="AK363" s="347"/>
      <c r="AL363" s="347"/>
      <c r="AM363" s="347"/>
      <c r="AN363" s="347"/>
      <c r="AO363" s="347"/>
      <c r="AP363" s="347"/>
      <c r="AQ363" s="348"/>
      <c r="AR363" s="156" t="str">
        <f t="shared" si="54"/>
        <v/>
      </c>
      <c r="AS363" s="157" t="str">
        <f t="shared" si="55"/>
        <v/>
      </c>
      <c r="AT363" s="157" t="str">
        <f t="shared" si="56"/>
        <v/>
      </c>
      <c r="AU363" s="157" t="str">
        <f t="shared" si="57"/>
        <v/>
      </c>
      <c r="AV363" s="157" t="str">
        <f t="shared" si="58"/>
        <v/>
      </c>
      <c r="AW363" s="157" t="str">
        <f t="shared" si="59"/>
        <v/>
      </c>
      <c r="AX363" s="158" t="str">
        <f t="shared" si="60"/>
        <v/>
      </c>
    </row>
    <row r="364" spans="2:50" hidden="1" x14ac:dyDescent="0.3">
      <c r="B364" s="325">
        <f t="shared" si="61"/>
        <v>356</v>
      </c>
      <c r="C364" s="252"/>
      <c r="D364" s="247"/>
      <c r="E364" s="248"/>
      <c r="F364" s="252"/>
      <c r="G364" s="327"/>
      <c r="H364" s="336">
        <v>1</v>
      </c>
      <c r="I364" s="289" t="str">
        <f t="shared" si="53"/>
        <v/>
      </c>
      <c r="J364" s="338"/>
      <c r="K364" s="347"/>
      <c r="L364" s="347"/>
      <c r="M364" s="347"/>
      <c r="N364" s="347"/>
      <c r="O364" s="347"/>
      <c r="P364" s="347"/>
      <c r="Q364" s="347"/>
      <c r="R364" s="347"/>
      <c r="S364" s="347"/>
      <c r="T364" s="347"/>
      <c r="U364" s="347"/>
      <c r="V364" s="347"/>
      <c r="W364" s="347"/>
      <c r="X364" s="347"/>
      <c r="Y364" s="347"/>
      <c r="Z364" s="347"/>
      <c r="AA364" s="347"/>
      <c r="AB364" s="347"/>
      <c r="AC364" s="347"/>
      <c r="AD364" s="347"/>
      <c r="AE364" s="347"/>
      <c r="AF364" s="347"/>
      <c r="AG364" s="347"/>
      <c r="AH364" s="347"/>
      <c r="AI364" s="347"/>
      <c r="AJ364" s="347"/>
      <c r="AK364" s="347"/>
      <c r="AL364" s="347"/>
      <c r="AM364" s="347"/>
      <c r="AN364" s="347"/>
      <c r="AO364" s="347"/>
      <c r="AP364" s="347"/>
      <c r="AQ364" s="348"/>
      <c r="AR364" s="156" t="str">
        <f t="shared" si="54"/>
        <v/>
      </c>
      <c r="AS364" s="157" t="str">
        <f t="shared" si="55"/>
        <v/>
      </c>
      <c r="AT364" s="157" t="str">
        <f t="shared" si="56"/>
        <v/>
      </c>
      <c r="AU364" s="157" t="str">
        <f t="shared" si="57"/>
        <v/>
      </c>
      <c r="AV364" s="157" t="str">
        <f t="shared" si="58"/>
        <v/>
      </c>
      <c r="AW364" s="157" t="str">
        <f t="shared" si="59"/>
        <v/>
      </c>
      <c r="AX364" s="158" t="str">
        <f t="shared" si="60"/>
        <v/>
      </c>
    </row>
    <row r="365" spans="2:50" hidden="1" x14ac:dyDescent="0.3">
      <c r="B365" s="325">
        <f t="shared" si="61"/>
        <v>357</v>
      </c>
      <c r="C365" s="252"/>
      <c r="D365" s="247"/>
      <c r="E365" s="248"/>
      <c r="F365" s="252"/>
      <c r="G365" s="327"/>
      <c r="H365" s="336">
        <v>1</v>
      </c>
      <c r="I365" s="289" t="str">
        <f t="shared" si="53"/>
        <v/>
      </c>
      <c r="J365" s="338"/>
      <c r="K365" s="347"/>
      <c r="L365" s="347"/>
      <c r="M365" s="347"/>
      <c r="N365" s="347"/>
      <c r="O365" s="347"/>
      <c r="P365" s="347"/>
      <c r="Q365" s="347"/>
      <c r="R365" s="347"/>
      <c r="S365" s="347"/>
      <c r="T365" s="347"/>
      <c r="U365" s="347"/>
      <c r="V365" s="347"/>
      <c r="W365" s="347"/>
      <c r="X365" s="347"/>
      <c r="Y365" s="347"/>
      <c r="Z365" s="347"/>
      <c r="AA365" s="347"/>
      <c r="AB365" s="347"/>
      <c r="AC365" s="347"/>
      <c r="AD365" s="347"/>
      <c r="AE365" s="347"/>
      <c r="AF365" s="347"/>
      <c r="AG365" s="347"/>
      <c r="AH365" s="347"/>
      <c r="AI365" s="347"/>
      <c r="AJ365" s="347"/>
      <c r="AK365" s="347"/>
      <c r="AL365" s="347"/>
      <c r="AM365" s="347"/>
      <c r="AN365" s="347"/>
      <c r="AO365" s="347"/>
      <c r="AP365" s="347"/>
      <c r="AQ365" s="348"/>
      <c r="AR365" s="156" t="str">
        <f t="shared" si="54"/>
        <v/>
      </c>
      <c r="AS365" s="157" t="str">
        <f t="shared" si="55"/>
        <v/>
      </c>
      <c r="AT365" s="157" t="str">
        <f t="shared" si="56"/>
        <v/>
      </c>
      <c r="AU365" s="157" t="str">
        <f t="shared" si="57"/>
        <v/>
      </c>
      <c r="AV365" s="157" t="str">
        <f t="shared" si="58"/>
        <v/>
      </c>
      <c r="AW365" s="157" t="str">
        <f t="shared" si="59"/>
        <v/>
      </c>
      <c r="AX365" s="158" t="str">
        <f t="shared" si="60"/>
        <v/>
      </c>
    </row>
    <row r="366" spans="2:50" hidden="1" x14ac:dyDescent="0.3">
      <c r="B366" s="325">
        <f t="shared" si="61"/>
        <v>358</v>
      </c>
      <c r="C366" s="252"/>
      <c r="D366" s="247"/>
      <c r="E366" s="248"/>
      <c r="F366" s="252"/>
      <c r="G366" s="327"/>
      <c r="H366" s="336">
        <v>1</v>
      </c>
      <c r="I366" s="289" t="str">
        <f t="shared" si="53"/>
        <v/>
      </c>
      <c r="J366" s="338"/>
      <c r="K366" s="347"/>
      <c r="L366" s="347"/>
      <c r="M366" s="347"/>
      <c r="N366" s="347"/>
      <c r="O366" s="347"/>
      <c r="P366" s="347"/>
      <c r="Q366" s="347"/>
      <c r="R366" s="347"/>
      <c r="S366" s="347"/>
      <c r="T366" s="347"/>
      <c r="U366" s="347"/>
      <c r="V366" s="347"/>
      <c r="W366" s="347"/>
      <c r="X366" s="347"/>
      <c r="Y366" s="347"/>
      <c r="Z366" s="347"/>
      <c r="AA366" s="347"/>
      <c r="AB366" s="347"/>
      <c r="AC366" s="347"/>
      <c r="AD366" s="347"/>
      <c r="AE366" s="347"/>
      <c r="AF366" s="347"/>
      <c r="AG366" s="347"/>
      <c r="AH366" s="347"/>
      <c r="AI366" s="347"/>
      <c r="AJ366" s="347"/>
      <c r="AK366" s="347"/>
      <c r="AL366" s="347"/>
      <c r="AM366" s="347"/>
      <c r="AN366" s="347"/>
      <c r="AO366" s="347"/>
      <c r="AP366" s="347"/>
      <c r="AQ366" s="348"/>
      <c r="AR366" s="156" t="str">
        <f t="shared" si="54"/>
        <v/>
      </c>
      <c r="AS366" s="157" t="str">
        <f t="shared" si="55"/>
        <v/>
      </c>
      <c r="AT366" s="157" t="str">
        <f t="shared" si="56"/>
        <v/>
      </c>
      <c r="AU366" s="157" t="str">
        <f t="shared" si="57"/>
        <v/>
      </c>
      <c r="AV366" s="157" t="str">
        <f t="shared" si="58"/>
        <v/>
      </c>
      <c r="AW366" s="157" t="str">
        <f t="shared" si="59"/>
        <v/>
      </c>
      <c r="AX366" s="158" t="str">
        <f t="shared" si="60"/>
        <v/>
      </c>
    </row>
    <row r="367" spans="2:50" hidden="1" x14ac:dyDescent="0.3">
      <c r="B367" s="325">
        <f t="shared" si="61"/>
        <v>359</v>
      </c>
      <c r="C367" s="252"/>
      <c r="D367" s="247"/>
      <c r="E367" s="248"/>
      <c r="F367" s="252"/>
      <c r="G367" s="327"/>
      <c r="H367" s="336">
        <v>1</v>
      </c>
      <c r="I367" s="289" t="str">
        <f t="shared" si="53"/>
        <v/>
      </c>
      <c r="J367" s="338"/>
      <c r="K367" s="347"/>
      <c r="L367" s="347"/>
      <c r="M367" s="347"/>
      <c r="N367" s="347"/>
      <c r="O367" s="347"/>
      <c r="P367" s="347"/>
      <c r="Q367" s="347"/>
      <c r="R367" s="347"/>
      <c r="S367" s="347"/>
      <c r="T367" s="347"/>
      <c r="U367" s="347"/>
      <c r="V367" s="347"/>
      <c r="W367" s="347"/>
      <c r="X367" s="347"/>
      <c r="Y367" s="347"/>
      <c r="Z367" s="347"/>
      <c r="AA367" s="347"/>
      <c r="AB367" s="347"/>
      <c r="AC367" s="347"/>
      <c r="AD367" s="347"/>
      <c r="AE367" s="347"/>
      <c r="AF367" s="347"/>
      <c r="AG367" s="347"/>
      <c r="AH367" s="347"/>
      <c r="AI367" s="347"/>
      <c r="AJ367" s="347"/>
      <c r="AK367" s="347"/>
      <c r="AL367" s="347"/>
      <c r="AM367" s="347"/>
      <c r="AN367" s="347"/>
      <c r="AO367" s="347"/>
      <c r="AP367" s="347"/>
      <c r="AQ367" s="348"/>
      <c r="AR367" s="156" t="str">
        <f t="shared" si="54"/>
        <v/>
      </c>
      <c r="AS367" s="157" t="str">
        <f t="shared" si="55"/>
        <v/>
      </c>
      <c r="AT367" s="157" t="str">
        <f t="shared" si="56"/>
        <v/>
      </c>
      <c r="AU367" s="157" t="str">
        <f t="shared" si="57"/>
        <v/>
      </c>
      <c r="AV367" s="157" t="str">
        <f t="shared" si="58"/>
        <v/>
      </c>
      <c r="AW367" s="157" t="str">
        <f t="shared" si="59"/>
        <v/>
      </c>
      <c r="AX367" s="158" t="str">
        <f t="shared" si="60"/>
        <v/>
      </c>
    </row>
    <row r="368" spans="2:50" hidden="1" x14ac:dyDescent="0.3">
      <c r="B368" s="325">
        <f t="shared" si="61"/>
        <v>360</v>
      </c>
      <c r="C368" s="252"/>
      <c r="D368" s="247"/>
      <c r="E368" s="248"/>
      <c r="F368" s="252"/>
      <c r="G368" s="327"/>
      <c r="H368" s="336">
        <v>1</v>
      </c>
      <c r="I368" s="289" t="str">
        <f t="shared" si="53"/>
        <v/>
      </c>
      <c r="J368" s="338"/>
      <c r="K368" s="347"/>
      <c r="L368" s="347"/>
      <c r="M368" s="347"/>
      <c r="N368" s="347"/>
      <c r="O368" s="347"/>
      <c r="P368" s="347"/>
      <c r="Q368" s="347"/>
      <c r="R368" s="347"/>
      <c r="S368" s="347"/>
      <c r="T368" s="347"/>
      <c r="U368" s="347"/>
      <c r="V368" s="347"/>
      <c r="W368" s="347"/>
      <c r="X368" s="347"/>
      <c r="Y368" s="347"/>
      <c r="Z368" s="347"/>
      <c r="AA368" s="347"/>
      <c r="AB368" s="347"/>
      <c r="AC368" s="347"/>
      <c r="AD368" s="347"/>
      <c r="AE368" s="347"/>
      <c r="AF368" s="347"/>
      <c r="AG368" s="347"/>
      <c r="AH368" s="347"/>
      <c r="AI368" s="347"/>
      <c r="AJ368" s="347"/>
      <c r="AK368" s="347"/>
      <c r="AL368" s="347"/>
      <c r="AM368" s="347"/>
      <c r="AN368" s="347"/>
      <c r="AO368" s="347"/>
      <c r="AP368" s="347"/>
      <c r="AQ368" s="348"/>
      <c r="AR368" s="156" t="str">
        <f t="shared" si="54"/>
        <v/>
      </c>
      <c r="AS368" s="157" t="str">
        <f t="shared" si="55"/>
        <v/>
      </c>
      <c r="AT368" s="157" t="str">
        <f t="shared" si="56"/>
        <v/>
      </c>
      <c r="AU368" s="157" t="str">
        <f t="shared" si="57"/>
        <v/>
      </c>
      <c r="AV368" s="157" t="str">
        <f t="shared" si="58"/>
        <v/>
      </c>
      <c r="AW368" s="157" t="str">
        <f t="shared" si="59"/>
        <v/>
      </c>
      <c r="AX368" s="158" t="str">
        <f t="shared" si="60"/>
        <v/>
      </c>
    </row>
    <row r="369" spans="2:50" hidden="1" x14ac:dyDescent="0.3">
      <c r="B369" s="325">
        <f t="shared" si="61"/>
        <v>361</v>
      </c>
      <c r="C369" s="252"/>
      <c r="D369" s="247"/>
      <c r="E369" s="248"/>
      <c r="F369" s="252"/>
      <c r="G369" s="327"/>
      <c r="H369" s="336">
        <v>1</v>
      </c>
      <c r="I369" s="289" t="str">
        <f t="shared" si="53"/>
        <v/>
      </c>
      <c r="J369" s="338"/>
      <c r="K369" s="347"/>
      <c r="L369" s="347"/>
      <c r="M369" s="347"/>
      <c r="N369" s="347"/>
      <c r="O369" s="347"/>
      <c r="P369" s="347"/>
      <c r="Q369" s="347"/>
      <c r="R369" s="347"/>
      <c r="S369" s="347"/>
      <c r="T369" s="347"/>
      <c r="U369" s="347"/>
      <c r="V369" s="347"/>
      <c r="W369" s="347"/>
      <c r="X369" s="347"/>
      <c r="Y369" s="347"/>
      <c r="Z369" s="347"/>
      <c r="AA369" s="347"/>
      <c r="AB369" s="347"/>
      <c r="AC369" s="347"/>
      <c r="AD369" s="347"/>
      <c r="AE369" s="347"/>
      <c r="AF369" s="347"/>
      <c r="AG369" s="347"/>
      <c r="AH369" s="347"/>
      <c r="AI369" s="347"/>
      <c r="AJ369" s="347"/>
      <c r="AK369" s="347"/>
      <c r="AL369" s="347"/>
      <c r="AM369" s="347"/>
      <c r="AN369" s="347"/>
      <c r="AO369" s="347"/>
      <c r="AP369" s="347"/>
      <c r="AQ369" s="348"/>
      <c r="AR369" s="156" t="str">
        <f t="shared" si="54"/>
        <v/>
      </c>
      <c r="AS369" s="157" t="str">
        <f t="shared" si="55"/>
        <v/>
      </c>
      <c r="AT369" s="157" t="str">
        <f t="shared" si="56"/>
        <v/>
      </c>
      <c r="AU369" s="157" t="str">
        <f t="shared" si="57"/>
        <v/>
      </c>
      <c r="AV369" s="157" t="str">
        <f t="shared" si="58"/>
        <v/>
      </c>
      <c r="AW369" s="157" t="str">
        <f t="shared" si="59"/>
        <v/>
      </c>
      <c r="AX369" s="158" t="str">
        <f t="shared" si="60"/>
        <v/>
      </c>
    </row>
    <row r="370" spans="2:50" hidden="1" x14ac:dyDescent="0.3">
      <c r="B370" s="325">
        <f t="shared" si="61"/>
        <v>362</v>
      </c>
      <c r="C370" s="252"/>
      <c r="D370" s="247"/>
      <c r="E370" s="248"/>
      <c r="F370" s="252"/>
      <c r="G370" s="327"/>
      <c r="H370" s="336">
        <v>1</v>
      </c>
      <c r="I370" s="289" t="str">
        <f t="shared" si="53"/>
        <v/>
      </c>
      <c r="J370" s="338"/>
      <c r="K370" s="347"/>
      <c r="L370" s="347"/>
      <c r="M370" s="347"/>
      <c r="N370" s="347"/>
      <c r="O370" s="347"/>
      <c r="P370" s="347"/>
      <c r="Q370" s="347"/>
      <c r="R370" s="347"/>
      <c r="S370" s="347"/>
      <c r="T370" s="347"/>
      <c r="U370" s="347"/>
      <c r="V370" s="347"/>
      <c r="W370" s="347"/>
      <c r="X370" s="347"/>
      <c r="Y370" s="347"/>
      <c r="Z370" s="347"/>
      <c r="AA370" s="347"/>
      <c r="AB370" s="347"/>
      <c r="AC370" s="347"/>
      <c r="AD370" s="347"/>
      <c r="AE370" s="347"/>
      <c r="AF370" s="347"/>
      <c r="AG370" s="347"/>
      <c r="AH370" s="347"/>
      <c r="AI370" s="347"/>
      <c r="AJ370" s="347"/>
      <c r="AK370" s="347"/>
      <c r="AL370" s="347"/>
      <c r="AM370" s="347"/>
      <c r="AN370" s="347"/>
      <c r="AO370" s="347"/>
      <c r="AP370" s="347"/>
      <c r="AQ370" s="348"/>
      <c r="AR370" s="156" t="str">
        <f t="shared" si="54"/>
        <v/>
      </c>
      <c r="AS370" s="157" t="str">
        <f t="shared" si="55"/>
        <v/>
      </c>
      <c r="AT370" s="157" t="str">
        <f t="shared" si="56"/>
        <v/>
      </c>
      <c r="AU370" s="157" t="str">
        <f t="shared" si="57"/>
        <v/>
      </c>
      <c r="AV370" s="157" t="str">
        <f t="shared" si="58"/>
        <v/>
      </c>
      <c r="AW370" s="157" t="str">
        <f t="shared" si="59"/>
        <v/>
      </c>
      <c r="AX370" s="158" t="str">
        <f t="shared" si="60"/>
        <v/>
      </c>
    </row>
    <row r="371" spans="2:50" hidden="1" x14ac:dyDescent="0.3">
      <c r="B371" s="325">
        <f t="shared" si="61"/>
        <v>363</v>
      </c>
      <c r="C371" s="252"/>
      <c r="D371" s="247"/>
      <c r="E371" s="248"/>
      <c r="F371" s="252"/>
      <c r="G371" s="327"/>
      <c r="H371" s="336">
        <v>1</v>
      </c>
      <c r="I371" s="289" t="str">
        <f t="shared" si="53"/>
        <v/>
      </c>
      <c r="J371" s="338"/>
      <c r="K371" s="347"/>
      <c r="L371" s="347"/>
      <c r="M371" s="347"/>
      <c r="N371" s="347"/>
      <c r="O371" s="347"/>
      <c r="P371" s="347"/>
      <c r="Q371" s="347"/>
      <c r="R371" s="347"/>
      <c r="S371" s="347"/>
      <c r="T371" s="347"/>
      <c r="U371" s="347"/>
      <c r="V371" s="347"/>
      <c r="W371" s="347"/>
      <c r="X371" s="347"/>
      <c r="Y371" s="347"/>
      <c r="Z371" s="347"/>
      <c r="AA371" s="347"/>
      <c r="AB371" s="347"/>
      <c r="AC371" s="347"/>
      <c r="AD371" s="347"/>
      <c r="AE371" s="347"/>
      <c r="AF371" s="347"/>
      <c r="AG371" s="347"/>
      <c r="AH371" s="347"/>
      <c r="AI371" s="347"/>
      <c r="AJ371" s="347"/>
      <c r="AK371" s="347"/>
      <c r="AL371" s="347"/>
      <c r="AM371" s="347"/>
      <c r="AN371" s="347"/>
      <c r="AO371" s="347"/>
      <c r="AP371" s="347"/>
      <c r="AQ371" s="348"/>
      <c r="AR371" s="156" t="str">
        <f t="shared" si="54"/>
        <v/>
      </c>
      <c r="AS371" s="157" t="str">
        <f t="shared" si="55"/>
        <v/>
      </c>
      <c r="AT371" s="157" t="str">
        <f t="shared" si="56"/>
        <v/>
      </c>
      <c r="AU371" s="157" t="str">
        <f t="shared" si="57"/>
        <v/>
      </c>
      <c r="AV371" s="157" t="str">
        <f t="shared" si="58"/>
        <v/>
      </c>
      <c r="AW371" s="157" t="str">
        <f t="shared" si="59"/>
        <v/>
      </c>
      <c r="AX371" s="158" t="str">
        <f t="shared" si="60"/>
        <v/>
      </c>
    </row>
    <row r="372" spans="2:50" hidden="1" x14ac:dyDescent="0.3">
      <c r="B372" s="325">
        <f t="shared" si="61"/>
        <v>364</v>
      </c>
      <c r="C372" s="252"/>
      <c r="D372" s="247"/>
      <c r="E372" s="248"/>
      <c r="F372" s="252"/>
      <c r="G372" s="327"/>
      <c r="H372" s="336">
        <v>1</v>
      </c>
      <c r="I372" s="289" t="str">
        <f t="shared" si="53"/>
        <v/>
      </c>
      <c r="J372" s="338"/>
      <c r="K372" s="347"/>
      <c r="L372" s="347"/>
      <c r="M372" s="347"/>
      <c r="N372" s="347"/>
      <c r="O372" s="347"/>
      <c r="P372" s="347"/>
      <c r="Q372" s="347"/>
      <c r="R372" s="347"/>
      <c r="S372" s="347"/>
      <c r="T372" s="347"/>
      <c r="U372" s="347"/>
      <c r="V372" s="347"/>
      <c r="W372" s="347"/>
      <c r="X372" s="347"/>
      <c r="Y372" s="347"/>
      <c r="Z372" s="347"/>
      <c r="AA372" s="347"/>
      <c r="AB372" s="347"/>
      <c r="AC372" s="347"/>
      <c r="AD372" s="347"/>
      <c r="AE372" s="347"/>
      <c r="AF372" s="347"/>
      <c r="AG372" s="347"/>
      <c r="AH372" s="347"/>
      <c r="AI372" s="347"/>
      <c r="AJ372" s="347"/>
      <c r="AK372" s="347"/>
      <c r="AL372" s="347"/>
      <c r="AM372" s="347"/>
      <c r="AN372" s="347"/>
      <c r="AO372" s="347"/>
      <c r="AP372" s="347"/>
      <c r="AQ372" s="348"/>
      <c r="AR372" s="156" t="str">
        <f t="shared" si="54"/>
        <v/>
      </c>
      <c r="AS372" s="157" t="str">
        <f t="shared" si="55"/>
        <v/>
      </c>
      <c r="AT372" s="157" t="str">
        <f t="shared" si="56"/>
        <v/>
      </c>
      <c r="AU372" s="157" t="str">
        <f t="shared" si="57"/>
        <v/>
      </c>
      <c r="AV372" s="157" t="str">
        <f t="shared" si="58"/>
        <v/>
      </c>
      <c r="AW372" s="157" t="str">
        <f t="shared" si="59"/>
        <v/>
      </c>
      <c r="AX372" s="158" t="str">
        <f t="shared" si="60"/>
        <v/>
      </c>
    </row>
    <row r="373" spans="2:50" hidden="1" x14ac:dyDescent="0.3">
      <c r="B373" s="325">
        <f t="shared" si="61"/>
        <v>365</v>
      </c>
      <c r="C373" s="252"/>
      <c r="D373" s="247"/>
      <c r="E373" s="248"/>
      <c r="F373" s="252"/>
      <c r="G373" s="327"/>
      <c r="H373" s="336">
        <v>1</v>
      </c>
      <c r="I373" s="289" t="str">
        <f t="shared" si="53"/>
        <v/>
      </c>
      <c r="J373" s="338"/>
      <c r="K373" s="347"/>
      <c r="L373" s="347"/>
      <c r="M373" s="347"/>
      <c r="N373" s="347"/>
      <c r="O373" s="347"/>
      <c r="P373" s="347"/>
      <c r="Q373" s="347"/>
      <c r="R373" s="347"/>
      <c r="S373" s="347"/>
      <c r="T373" s="347"/>
      <c r="U373" s="347"/>
      <c r="V373" s="347"/>
      <c r="W373" s="347"/>
      <c r="X373" s="347"/>
      <c r="Y373" s="347"/>
      <c r="Z373" s="347"/>
      <c r="AA373" s="347"/>
      <c r="AB373" s="347"/>
      <c r="AC373" s="347"/>
      <c r="AD373" s="347"/>
      <c r="AE373" s="347"/>
      <c r="AF373" s="347"/>
      <c r="AG373" s="347"/>
      <c r="AH373" s="347"/>
      <c r="AI373" s="347"/>
      <c r="AJ373" s="347"/>
      <c r="AK373" s="347"/>
      <c r="AL373" s="347"/>
      <c r="AM373" s="347"/>
      <c r="AN373" s="347"/>
      <c r="AO373" s="347"/>
      <c r="AP373" s="347"/>
      <c r="AQ373" s="348"/>
      <c r="AR373" s="156" t="str">
        <f t="shared" si="54"/>
        <v/>
      </c>
      <c r="AS373" s="157" t="str">
        <f t="shared" si="55"/>
        <v/>
      </c>
      <c r="AT373" s="157" t="str">
        <f t="shared" si="56"/>
        <v/>
      </c>
      <c r="AU373" s="157" t="str">
        <f t="shared" si="57"/>
        <v/>
      </c>
      <c r="AV373" s="157" t="str">
        <f t="shared" si="58"/>
        <v/>
      </c>
      <c r="AW373" s="157" t="str">
        <f t="shared" si="59"/>
        <v/>
      </c>
      <c r="AX373" s="158" t="str">
        <f t="shared" si="60"/>
        <v/>
      </c>
    </row>
    <row r="374" spans="2:50" hidden="1" x14ac:dyDescent="0.3">
      <c r="B374" s="325">
        <f t="shared" si="61"/>
        <v>366</v>
      </c>
      <c r="C374" s="252"/>
      <c r="D374" s="247"/>
      <c r="E374" s="248"/>
      <c r="F374" s="252"/>
      <c r="G374" s="327"/>
      <c r="H374" s="336">
        <v>1</v>
      </c>
      <c r="I374" s="289" t="str">
        <f t="shared" si="53"/>
        <v/>
      </c>
      <c r="J374" s="338"/>
      <c r="K374" s="347"/>
      <c r="L374" s="347"/>
      <c r="M374" s="347"/>
      <c r="N374" s="347"/>
      <c r="O374" s="347"/>
      <c r="P374" s="347"/>
      <c r="Q374" s="347"/>
      <c r="R374" s="347"/>
      <c r="S374" s="347"/>
      <c r="T374" s="347"/>
      <c r="U374" s="347"/>
      <c r="V374" s="347"/>
      <c r="W374" s="347"/>
      <c r="X374" s="347"/>
      <c r="Y374" s="347"/>
      <c r="Z374" s="347"/>
      <c r="AA374" s="347"/>
      <c r="AB374" s="347"/>
      <c r="AC374" s="347"/>
      <c r="AD374" s="347"/>
      <c r="AE374" s="347"/>
      <c r="AF374" s="347"/>
      <c r="AG374" s="347"/>
      <c r="AH374" s="347"/>
      <c r="AI374" s="347"/>
      <c r="AJ374" s="347"/>
      <c r="AK374" s="347"/>
      <c r="AL374" s="347"/>
      <c r="AM374" s="347"/>
      <c r="AN374" s="347"/>
      <c r="AO374" s="347"/>
      <c r="AP374" s="347"/>
      <c r="AQ374" s="348"/>
      <c r="AR374" s="156" t="str">
        <f t="shared" si="54"/>
        <v/>
      </c>
      <c r="AS374" s="157" t="str">
        <f t="shared" si="55"/>
        <v/>
      </c>
      <c r="AT374" s="157" t="str">
        <f t="shared" si="56"/>
        <v/>
      </c>
      <c r="AU374" s="157" t="str">
        <f t="shared" si="57"/>
        <v/>
      </c>
      <c r="AV374" s="157" t="str">
        <f t="shared" si="58"/>
        <v/>
      </c>
      <c r="AW374" s="157" t="str">
        <f t="shared" si="59"/>
        <v/>
      </c>
      <c r="AX374" s="158" t="str">
        <f t="shared" si="60"/>
        <v/>
      </c>
    </row>
    <row r="375" spans="2:50" hidden="1" x14ac:dyDescent="0.3">
      <c r="B375" s="325">
        <f t="shared" si="61"/>
        <v>367</v>
      </c>
      <c r="C375" s="252"/>
      <c r="D375" s="247"/>
      <c r="E375" s="248"/>
      <c r="F375" s="252"/>
      <c r="G375" s="327"/>
      <c r="H375" s="336">
        <v>1</v>
      </c>
      <c r="I375" s="289" t="str">
        <f t="shared" si="53"/>
        <v/>
      </c>
      <c r="J375" s="338"/>
      <c r="K375" s="347"/>
      <c r="L375" s="347"/>
      <c r="M375" s="347"/>
      <c r="N375" s="347"/>
      <c r="O375" s="347"/>
      <c r="P375" s="347"/>
      <c r="Q375" s="347"/>
      <c r="R375" s="347"/>
      <c r="S375" s="347"/>
      <c r="T375" s="347"/>
      <c r="U375" s="347"/>
      <c r="V375" s="347"/>
      <c r="W375" s="347"/>
      <c r="X375" s="347"/>
      <c r="Y375" s="347"/>
      <c r="Z375" s="347"/>
      <c r="AA375" s="347"/>
      <c r="AB375" s="347"/>
      <c r="AC375" s="347"/>
      <c r="AD375" s="347"/>
      <c r="AE375" s="347"/>
      <c r="AF375" s="347"/>
      <c r="AG375" s="347"/>
      <c r="AH375" s="347"/>
      <c r="AI375" s="347"/>
      <c r="AJ375" s="347"/>
      <c r="AK375" s="347"/>
      <c r="AL375" s="347"/>
      <c r="AM375" s="347"/>
      <c r="AN375" s="347"/>
      <c r="AO375" s="347"/>
      <c r="AP375" s="347"/>
      <c r="AQ375" s="348"/>
      <c r="AR375" s="156" t="str">
        <f t="shared" si="54"/>
        <v/>
      </c>
      <c r="AS375" s="157" t="str">
        <f t="shared" si="55"/>
        <v/>
      </c>
      <c r="AT375" s="157" t="str">
        <f t="shared" si="56"/>
        <v/>
      </c>
      <c r="AU375" s="157" t="str">
        <f t="shared" si="57"/>
        <v/>
      </c>
      <c r="AV375" s="157" t="str">
        <f t="shared" si="58"/>
        <v/>
      </c>
      <c r="AW375" s="157" t="str">
        <f t="shared" si="59"/>
        <v/>
      </c>
      <c r="AX375" s="158" t="str">
        <f t="shared" si="60"/>
        <v/>
      </c>
    </row>
    <row r="376" spans="2:50" hidden="1" x14ac:dyDescent="0.3">
      <c r="B376" s="325">
        <f t="shared" si="61"/>
        <v>368</v>
      </c>
      <c r="C376" s="252"/>
      <c r="D376" s="247"/>
      <c r="E376" s="248"/>
      <c r="F376" s="252"/>
      <c r="G376" s="327"/>
      <c r="H376" s="336">
        <v>1</v>
      </c>
      <c r="I376" s="289" t="str">
        <f t="shared" si="53"/>
        <v/>
      </c>
      <c r="J376" s="338"/>
      <c r="K376" s="347"/>
      <c r="L376" s="347"/>
      <c r="M376" s="347"/>
      <c r="N376" s="347"/>
      <c r="O376" s="347"/>
      <c r="P376" s="347"/>
      <c r="Q376" s="347"/>
      <c r="R376" s="347"/>
      <c r="S376" s="347"/>
      <c r="T376" s="347"/>
      <c r="U376" s="347"/>
      <c r="V376" s="347"/>
      <c r="W376" s="347"/>
      <c r="X376" s="347"/>
      <c r="Y376" s="347"/>
      <c r="Z376" s="347"/>
      <c r="AA376" s="347"/>
      <c r="AB376" s="347"/>
      <c r="AC376" s="347"/>
      <c r="AD376" s="347"/>
      <c r="AE376" s="347"/>
      <c r="AF376" s="347"/>
      <c r="AG376" s="347"/>
      <c r="AH376" s="347"/>
      <c r="AI376" s="347"/>
      <c r="AJ376" s="347"/>
      <c r="AK376" s="347"/>
      <c r="AL376" s="347"/>
      <c r="AM376" s="347"/>
      <c r="AN376" s="347"/>
      <c r="AO376" s="347"/>
      <c r="AP376" s="347"/>
      <c r="AQ376" s="348"/>
      <c r="AR376" s="156" t="str">
        <f t="shared" si="54"/>
        <v/>
      </c>
      <c r="AS376" s="157" t="str">
        <f t="shared" si="55"/>
        <v/>
      </c>
      <c r="AT376" s="157" t="str">
        <f t="shared" si="56"/>
        <v/>
      </c>
      <c r="AU376" s="157" t="str">
        <f t="shared" si="57"/>
        <v/>
      </c>
      <c r="AV376" s="157" t="str">
        <f t="shared" si="58"/>
        <v/>
      </c>
      <c r="AW376" s="157" t="str">
        <f t="shared" si="59"/>
        <v/>
      </c>
      <c r="AX376" s="158" t="str">
        <f t="shared" si="60"/>
        <v/>
      </c>
    </row>
    <row r="377" spans="2:50" hidden="1" x14ac:dyDescent="0.3">
      <c r="B377" s="325">
        <f t="shared" si="61"/>
        <v>369</v>
      </c>
      <c r="C377" s="252"/>
      <c r="D377" s="247"/>
      <c r="E377" s="248"/>
      <c r="F377" s="252"/>
      <c r="G377" s="327"/>
      <c r="H377" s="336">
        <v>1</v>
      </c>
      <c r="I377" s="289" t="str">
        <f t="shared" si="53"/>
        <v/>
      </c>
      <c r="J377" s="338"/>
      <c r="K377" s="347"/>
      <c r="L377" s="347"/>
      <c r="M377" s="347"/>
      <c r="N377" s="347"/>
      <c r="O377" s="347"/>
      <c r="P377" s="347"/>
      <c r="Q377" s="347"/>
      <c r="R377" s="347"/>
      <c r="S377" s="347"/>
      <c r="T377" s="347"/>
      <c r="U377" s="347"/>
      <c r="V377" s="347"/>
      <c r="W377" s="347"/>
      <c r="X377" s="347"/>
      <c r="Y377" s="347"/>
      <c r="Z377" s="347"/>
      <c r="AA377" s="347"/>
      <c r="AB377" s="347"/>
      <c r="AC377" s="347"/>
      <c r="AD377" s="347"/>
      <c r="AE377" s="347"/>
      <c r="AF377" s="347"/>
      <c r="AG377" s="347"/>
      <c r="AH377" s="347"/>
      <c r="AI377" s="347"/>
      <c r="AJ377" s="347"/>
      <c r="AK377" s="347"/>
      <c r="AL377" s="347"/>
      <c r="AM377" s="347"/>
      <c r="AN377" s="347"/>
      <c r="AO377" s="347"/>
      <c r="AP377" s="347"/>
      <c r="AQ377" s="348"/>
      <c r="AR377" s="156" t="str">
        <f t="shared" si="54"/>
        <v/>
      </c>
      <c r="AS377" s="157" t="str">
        <f t="shared" si="55"/>
        <v/>
      </c>
      <c r="AT377" s="157" t="str">
        <f t="shared" si="56"/>
        <v/>
      </c>
      <c r="AU377" s="157" t="str">
        <f t="shared" si="57"/>
        <v/>
      </c>
      <c r="AV377" s="157" t="str">
        <f t="shared" si="58"/>
        <v/>
      </c>
      <c r="AW377" s="157" t="str">
        <f t="shared" si="59"/>
        <v/>
      </c>
      <c r="AX377" s="158" t="str">
        <f t="shared" si="60"/>
        <v/>
      </c>
    </row>
    <row r="378" spans="2:50" hidden="1" x14ac:dyDescent="0.3">
      <c r="B378" s="325">
        <f t="shared" si="61"/>
        <v>370</v>
      </c>
      <c r="C378" s="252"/>
      <c r="D378" s="247"/>
      <c r="E378" s="248"/>
      <c r="F378" s="252"/>
      <c r="G378" s="327"/>
      <c r="H378" s="336">
        <v>1</v>
      </c>
      <c r="I378" s="289" t="str">
        <f t="shared" si="53"/>
        <v/>
      </c>
      <c r="J378" s="338"/>
      <c r="K378" s="347"/>
      <c r="L378" s="347"/>
      <c r="M378" s="347"/>
      <c r="N378" s="347"/>
      <c r="O378" s="347"/>
      <c r="P378" s="347"/>
      <c r="Q378" s="347"/>
      <c r="R378" s="347"/>
      <c r="S378" s="347"/>
      <c r="T378" s="347"/>
      <c r="U378" s="347"/>
      <c r="V378" s="347"/>
      <c r="W378" s="347"/>
      <c r="X378" s="347"/>
      <c r="Y378" s="347"/>
      <c r="Z378" s="347"/>
      <c r="AA378" s="347"/>
      <c r="AB378" s="347"/>
      <c r="AC378" s="347"/>
      <c r="AD378" s="347"/>
      <c r="AE378" s="347"/>
      <c r="AF378" s="347"/>
      <c r="AG378" s="347"/>
      <c r="AH378" s="347"/>
      <c r="AI378" s="347"/>
      <c r="AJ378" s="347"/>
      <c r="AK378" s="347"/>
      <c r="AL378" s="347"/>
      <c r="AM378" s="347"/>
      <c r="AN378" s="347"/>
      <c r="AO378" s="347"/>
      <c r="AP378" s="347"/>
      <c r="AQ378" s="348"/>
      <c r="AR378" s="156" t="str">
        <f t="shared" si="54"/>
        <v/>
      </c>
      <c r="AS378" s="157" t="str">
        <f t="shared" si="55"/>
        <v/>
      </c>
      <c r="AT378" s="157" t="str">
        <f t="shared" si="56"/>
        <v/>
      </c>
      <c r="AU378" s="157" t="str">
        <f t="shared" si="57"/>
        <v/>
      </c>
      <c r="AV378" s="157" t="str">
        <f t="shared" si="58"/>
        <v/>
      </c>
      <c r="AW378" s="157" t="str">
        <f t="shared" si="59"/>
        <v/>
      </c>
      <c r="AX378" s="158" t="str">
        <f t="shared" si="60"/>
        <v/>
      </c>
    </row>
    <row r="379" spans="2:50" hidden="1" x14ac:dyDescent="0.3">
      <c r="B379" s="325">
        <f t="shared" si="61"/>
        <v>371</v>
      </c>
      <c r="C379" s="252"/>
      <c r="D379" s="247"/>
      <c r="E379" s="248"/>
      <c r="F379" s="252"/>
      <c r="G379" s="327"/>
      <c r="H379" s="336">
        <v>1</v>
      </c>
      <c r="I379" s="289" t="str">
        <f t="shared" si="53"/>
        <v/>
      </c>
      <c r="J379" s="338"/>
      <c r="K379" s="347"/>
      <c r="L379" s="347"/>
      <c r="M379" s="347"/>
      <c r="N379" s="347"/>
      <c r="O379" s="347"/>
      <c r="P379" s="347"/>
      <c r="Q379" s="347"/>
      <c r="R379" s="347"/>
      <c r="S379" s="347"/>
      <c r="T379" s="347"/>
      <c r="U379" s="347"/>
      <c r="V379" s="347"/>
      <c r="W379" s="347"/>
      <c r="X379" s="347"/>
      <c r="Y379" s="347"/>
      <c r="Z379" s="347"/>
      <c r="AA379" s="347"/>
      <c r="AB379" s="347"/>
      <c r="AC379" s="347"/>
      <c r="AD379" s="347"/>
      <c r="AE379" s="347"/>
      <c r="AF379" s="347"/>
      <c r="AG379" s="347"/>
      <c r="AH379" s="347"/>
      <c r="AI379" s="347"/>
      <c r="AJ379" s="347"/>
      <c r="AK379" s="347"/>
      <c r="AL379" s="347"/>
      <c r="AM379" s="347"/>
      <c r="AN379" s="347"/>
      <c r="AO379" s="347"/>
      <c r="AP379" s="347"/>
      <c r="AQ379" s="348"/>
      <c r="AR379" s="156" t="str">
        <f t="shared" si="54"/>
        <v/>
      </c>
      <c r="AS379" s="157" t="str">
        <f t="shared" si="55"/>
        <v/>
      </c>
      <c r="AT379" s="157" t="str">
        <f t="shared" si="56"/>
        <v/>
      </c>
      <c r="AU379" s="157" t="str">
        <f t="shared" si="57"/>
        <v/>
      </c>
      <c r="AV379" s="157" t="str">
        <f t="shared" si="58"/>
        <v/>
      </c>
      <c r="AW379" s="157" t="str">
        <f t="shared" si="59"/>
        <v/>
      </c>
      <c r="AX379" s="158" t="str">
        <f t="shared" si="60"/>
        <v/>
      </c>
    </row>
    <row r="380" spans="2:50" hidden="1" x14ac:dyDescent="0.3">
      <c r="B380" s="325">
        <f t="shared" si="61"/>
        <v>372</v>
      </c>
      <c r="C380" s="252"/>
      <c r="D380" s="247"/>
      <c r="E380" s="248"/>
      <c r="F380" s="252"/>
      <c r="G380" s="327"/>
      <c r="H380" s="336">
        <v>1</v>
      </c>
      <c r="I380" s="289" t="str">
        <f t="shared" si="53"/>
        <v/>
      </c>
      <c r="J380" s="338"/>
      <c r="K380" s="347"/>
      <c r="L380" s="347"/>
      <c r="M380" s="347"/>
      <c r="N380" s="347"/>
      <c r="O380" s="347"/>
      <c r="P380" s="347"/>
      <c r="Q380" s="347"/>
      <c r="R380" s="347"/>
      <c r="S380" s="347"/>
      <c r="T380" s="347"/>
      <c r="U380" s="347"/>
      <c r="V380" s="347"/>
      <c r="W380" s="347"/>
      <c r="X380" s="347"/>
      <c r="Y380" s="347"/>
      <c r="Z380" s="347"/>
      <c r="AA380" s="347"/>
      <c r="AB380" s="347"/>
      <c r="AC380" s="347"/>
      <c r="AD380" s="347"/>
      <c r="AE380" s="347"/>
      <c r="AF380" s="347"/>
      <c r="AG380" s="347"/>
      <c r="AH380" s="347"/>
      <c r="AI380" s="347"/>
      <c r="AJ380" s="347"/>
      <c r="AK380" s="347"/>
      <c r="AL380" s="347"/>
      <c r="AM380" s="347"/>
      <c r="AN380" s="347"/>
      <c r="AO380" s="347"/>
      <c r="AP380" s="347"/>
      <c r="AQ380" s="348"/>
      <c r="AR380" s="156" t="str">
        <f t="shared" si="54"/>
        <v/>
      </c>
      <c r="AS380" s="157" t="str">
        <f t="shared" si="55"/>
        <v/>
      </c>
      <c r="AT380" s="157" t="str">
        <f t="shared" si="56"/>
        <v/>
      </c>
      <c r="AU380" s="157" t="str">
        <f t="shared" si="57"/>
        <v/>
      </c>
      <c r="AV380" s="157" t="str">
        <f t="shared" si="58"/>
        <v/>
      </c>
      <c r="AW380" s="157" t="str">
        <f t="shared" si="59"/>
        <v/>
      </c>
      <c r="AX380" s="158" t="str">
        <f t="shared" si="60"/>
        <v/>
      </c>
    </row>
    <row r="381" spans="2:50" hidden="1" x14ac:dyDescent="0.3">
      <c r="B381" s="325">
        <f t="shared" si="61"/>
        <v>373</v>
      </c>
      <c r="C381" s="252"/>
      <c r="D381" s="247"/>
      <c r="E381" s="248"/>
      <c r="F381" s="252"/>
      <c r="G381" s="327"/>
      <c r="H381" s="336">
        <v>1</v>
      </c>
      <c r="I381" s="289" t="str">
        <f t="shared" si="53"/>
        <v/>
      </c>
      <c r="J381" s="338"/>
      <c r="K381" s="347"/>
      <c r="L381" s="347"/>
      <c r="M381" s="347"/>
      <c r="N381" s="347"/>
      <c r="O381" s="347"/>
      <c r="P381" s="347"/>
      <c r="Q381" s="347"/>
      <c r="R381" s="347"/>
      <c r="S381" s="347"/>
      <c r="T381" s="347"/>
      <c r="U381" s="347"/>
      <c r="V381" s="347"/>
      <c r="W381" s="347"/>
      <c r="X381" s="347"/>
      <c r="Y381" s="347"/>
      <c r="Z381" s="347"/>
      <c r="AA381" s="347"/>
      <c r="AB381" s="347"/>
      <c r="AC381" s="347"/>
      <c r="AD381" s="347"/>
      <c r="AE381" s="347"/>
      <c r="AF381" s="347"/>
      <c r="AG381" s="347"/>
      <c r="AH381" s="347"/>
      <c r="AI381" s="347"/>
      <c r="AJ381" s="347"/>
      <c r="AK381" s="347"/>
      <c r="AL381" s="347"/>
      <c r="AM381" s="347"/>
      <c r="AN381" s="347"/>
      <c r="AO381" s="347"/>
      <c r="AP381" s="347"/>
      <c r="AQ381" s="348"/>
      <c r="AR381" s="156" t="str">
        <f t="shared" si="54"/>
        <v/>
      </c>
      <c r="AS381" s="157" t="str">
        <f t="shared" si="55"/>
        <v/>
      </c>
      <c r="AT381" s="157" t="str">
        <f t="shared" si="56"/>
        <v/>
      </c>
      <c r="AU381" s="157" t="str">
        <f t="shared" si="57"/>
        <v/>
      </c>
      <c r="AV381" s="157" t="str">
        <f t="shared" si="58"/>
        <v/>
      </c>
      <c r="AW381" s="157" t="str">
        <f t="shared" si="59"/>
        <v/>
      </c>
      <c r="AX381" s="158" t="str">
        <f t="shared" si="60"/>
        <v/>
      </c>
    </row>
    <row r="382" spans="2:50" hidden="1" x14ac:dyDescent="0.3">
      <c r="B382" s="325">
        <f t="shared" si="61"/>
        <v>374</v>
      </c>
      <c r="C382" s="252"/>
      <c r="D382" s="247"/>
      <c r="E382" s="248"/>
      <c r="F382" s="252"/>
      <c r="G382" s="327"/>
      <c r="H382" s="336">
        <v>1</v>
      </c>
      <c r="I382" s="289" t="str">
        <f t="shared" si="53"/>
        <v/>
      </c>
      <c r="J382" s="338"/>
      <c r="K382" s="347"/>
      <c r="L382" s="347"/>
      <c r="M382" s="347"/>
      <c r="N382" s="347"/>
      <c r="O382" s="347"/>
      <c r="P382" s="347"/>
      <c r="Q382" s="347"/>
      <c r="R382" s="347"/>
      <c r="S382" s="347"/>
      <c r="T382" s="347"/>
      <c r="U382" s="347"/>
      <c r="V382" s="347"/>
      <c r="W382" s="347"/>
      <c r="X382" s="347"/>
      <c r="Y382" s="347"/>
      <c r="Z382" s="347"/>
      <c r="AA382" s="347"/>
      <c r="AB382" s="347"/>
      <c r="AC382" s="347"/>
      <c r="AD382" s="347"/>
      <c r="AE382" s="347"/>
      <c r="AF382" s="347"/>
      <c r="AG382" s="347"/>
      <c r="AH382" s="347"/>
      <c r="AI382" s="347"/>
      <c r="AJ382" s="347"/>
      <c r="AK382" s="347"/>
      <c r="AL382" s="347"/>
      <c r="AM382" s="347"/>
      <c r="AN382" s="347"/>
      <c r="AO382" s="347"/>
      <c r="AP382" s="347"/>
      <c r="AQ382" s="348"/>
      <c r="AR382" s="156" t="str">
        <f t="shared" si="54"/>
        <v/>
      </c>
      <c r="AS382" s="157" t="str">
        <f t="shared" si="55"/>
        <v/>
      </c>
      <c r="AT382" s="157" t="str">
        <f t="shared" si="56"/>
        <v/>
      </c>
      <c r="AU382" s="157" t="str">
        <f t="shared" si="57"/>
        <v/>
      </c>
      <c r="AV382" s="157" t="str">
        <f t="shared" si="58"/>
        <v/>
      </c>
      <c r="AW382" s="157" t="str">
        <f t="shared" si="59"/>
        <v/>
      </c>
      <c r="AX382" s="158" t="str">
        <f t="shared" si="60"/>
        <v/>
      </c>
    </row>
    <row r="383" spans="2:50" hidden="1" x14ac:dyDescent="0.3">
      <c r="B383" s="325">
        <f t="shared" si="61"/>
        <v>375</v>
      </c>
      <c r="C383" s="252"/>
      <c r="D383" s="247"/>
      <c r="E383" s="248"/>
      <c r="F383" s="252"/>
      <c r="G383" s="327"/>
      <c r="H383" s="336">
        <v>1</v>
      </c>
      <c r="I383" s="289" t="str">
        <f t="shared" si="53"/>
        <v/>
      </c>
      <c r="J383" s="338"/>
      <c r="K383" s="347"/>
      <c r="L383" s="347"/>
      <c r="M383" s="347"/>
      <c r="N383" s="347"/>
      <c r="O383" s="347"/>
      <c r="P383" s="347"/>
      <c r="Q383" s="347"/>
      <c r="R383" s="347"/>
      <c r="S383" s="347"/>
      <c r="T383" s="347"/>
      <c r="U383" s="347"/>
      <c r="V383" s="347"/>
      <c r="W383" s="347"/>
      <c r="X383" s="347"/>
      <c r="Y383" s="347"/>
      <c r="Z383" s="347"/>
      <c r="AA383" s="347"/>
      <c r="AB383" s="347"/>
      <c r="AC383" s="347"/>
      <c r="AD383" s="347"/>
      <c r="AE383" s="347"/>
      <c r="AF383" s="347"/>
      <c r="AG383" s="347"/>
      <c r="AH383" s="347"/>
      <c r="AI383" s="347"/>
      <c r="AJ383" s="347"/>
      <c r="AK383" s="347"/>
      <c r="AL383" s="347"/>
      <c r="AM383" s="347"/>
      <c r="AN383" s="347"/>
      <c r="AO383" s="347"/>
      <c r="AP383" s="347"/>
      <c r="AQ383" s="348"/>
      <c r="AR383" s="156" t="str">
        <f t="shared" si="54"/>
        <v/>
      </c>
      <c r="AS383" s="157" t="str">
        <f t="shared" si="55"/>
        <v/>
      </c>
      <c r="AT383" s="157" t="str">
        <f t="shared" si="56"/>
        <v/>
      </c>
      <c r="AU383" s="157" t="str">
        <f t="shared" si="57"/>
        <v/>
      </c>
      <c r="AV383" s="157" t="str">
        <f t="shared" si="58"/>
        <v/>
      </c>
      <c r="AW383" s="157" t="str">
        <f t="shared" si="59"/>
        <v/>
      </c>
      <c r="AX383" s="158" t="str">
        <f t="shared" si="60"/>
        <v/>
      </c>
    </row>
    <row r="384" spans="2:50" hidden="1" x14ac:dyDescent="0.3">
      <c r="B384" s="325">
        <f t="shared" si="61"/>
        <v>376</v>
      </c>
      <c r="C384" s="252"/>
      <c r="D384" s="247"/>
      <c r="E384" s="248"/>
      <c r="F384" s="252"/>
      <c r="G384" s="327"/>
      <c r="H384" s="336">
        <v>1</v>
      </c>
      <c r="I384" s="289" t="str">
        <f t="shared" si="53"/>
        <v/>
      </c>
      <c r="J384" s="338"/>
      <c r="K384" s="347"/>
      <c r="L384" s="347"/>
      <c r="M384" s="347"/>
      <c r="N384" s="347"/>
      <c r="O384" s="347"/>
      <c r="P384" s="347"/>
      <c r="Q384" s="347"/>
      <c r="R384" s="347"/>
      <c r="S384" s="347"/>
      <c r="T384" s="347"/>
      <c r="U384" s="347"/>
      <c r="V384" s="347"/>
      <c r="W384" s="347"/>
      <c r="X384" s="347"/>
      <c r="Y384" s="347"/>
      <c r="Z384" s="347"/>
      <c r="AA384" s="347"/>
      <c r="AB384" s="347"/>
      <c r="AC384" s="347"/>
      <c r="AD384" s="347"/>
      <c r="AE384" s="347"/>
      <c r="AF384" s="347"/>
      <c r="AG384" s="347"/>
      <c r="AH384" s="347"/>
      <c r="AI384" s="347"/>
      <c r="AJ384" s="347"/>
      <c r="AK384" s="347"/>
      <c r="AL384" s="347"/>
      <c r="AM384" s="347"/>
      <c r="AN384" s="347"/>
      <c r="AO384" s="347"/>
      <c r="AP384" s="347"/>
      <c r="AQ384" s="348"/>
      <c r="AR384" s="156" t="str">
        <f t="shared" si="54"/>
        <v/>
      </c>
      <c r="AS384" s="157" t="str">
        <f t="shared" si="55"/>
        <v/>
      </c>
      <c r="AT384" s="157" t="str">
        <f t="shared" si="56"/>
        <v/>
      </c>
      <c r="AU384" s="157" t="str">
        <f t="shared" si="57"/>
        <v/>
      </c>
      <c r="AV384" s="157" t="str">
        <f t="shared" si="58"/>
        <v/>
      </c>
      <c r="AW384" s="157" t="str">
        <f t="shared" si="59"/>
        <v/>
      </c>
      <c r="AX384" s="158" t="str">
        <f t="shared" si="60"/>
        <v/>
      </c>
    </row>
    <row r="385" spans="2:50" hidden="1" x14ac:dyDescent="0.3">
      <c r="B385" s="325">
        <f t="shared" si="61"/>
        <v>377</v>
      </c>
      <c r="C385" s="252"/>
      <c r="D385" s="247"/>
      <c r="E385" s="248"/>
      <c r="F385" s="252"/>
      <c r="G385" s="327"/>
      <c r="H385" s="336">
        <v>1</v>
      </c>
      <c r="I385" s="289" t="str">
        <f t="shared" si="53"/>
        <v/>
      </c>
      <c r="J385" s="338"/>
      <c r="K385" s="347"/>
      <c r="L385" s="347"/>
      <c r="M385" s="347"/>
      <c r="N385" s="347"/>
      <c r="O385" s="347"/>
      <c r="P385" s="347"/>
      <c r="Q385" s="347"/>
      <c r="R385" s="347"/>
      <c r="S385" s="347"/>
      <c r="T385" s="347"/>
      <c r="U385" s="347"/>
      <c r="V385" s="347"/>
      <c r="W385" s="347"/>
      <c r="X385" s="347"/>
      <c r="Y385" s="347"/>
      <c r="Z385" s="347"/>
      <c r="AA385" s="347"/>
      <c r="AB385" s="347"/>
      <c r="AC385" s="347"/>
      <c r="AD385" s="347"/>
      <c r="AE385" s="347"/>
      <c r="AF385" s="347"/>
      <c r="AG385" s="347"/>
      <c r="AH385" s="347"/>
      <c r="AI385" s="347"/>
      <c r="AJ385" s="347"/>
      <c r="AK385" s="347"/>
      <c r="AL385" s="347"/>
      <c r="AM385" s="347"/>
      <c r="AN385" s="347"/>
      <c r="AO385" s="347"/>
      <c r="AP385" s="347"/>
      <c r="AQ385" s="348"/>
      <c r="AR385" s="156" t="str">
        <f t="shared" si="54"/>
        <v/>
      </c>
      <c r="AS385" s="157" t="str">
        <f t="shared" si="55"/>
        <v/>
      </c>
      <c r="AT385" s="157" t="str">
        <f t="shared" si="56"/>
        <v/>
      </c>
      <c r="AU385" s="157" t="str">
        <f t="shared" si="57"/>
        <v/>
      </c>
      <c r="AV385" s="157" t="str">
        <f t="shared" si="58"/>
        <v/>
      </c>
      <c r="AW385" s="157" t="str">
        <f t="shared" si="59"/>
        <v/>
      </c>
      <c r="AX385" s="158" t="str">
        <f t="shared" si="60"/>
        <v/>
      </c>
    </row>
    <row r="386" spans="2:50" hidden="1" x14ac:dyDescent="0.3">
      <c r="B386" s="325">
        <f t="shared" si="61"/>
        <v>378</v>
      </c>
      <c r="C386" s="252"/>
      <c r="D386" s="247"/>
      <c r="E386" s="248"/>
      <c r="F386" s="252"/>
      <c r="G386" s="327"/>
      <c r="H386" s="336">
        <v>1</v>
      </c>
      <c r="I386" s="289" t="str">
        <f t="shared" si="53"/>
        <v/>
      </c>
      <c r="J386" s="338"/>
      <c r="K386" s="347"/>
      <c r="L386" s="347"/>
      <c r="M386" s="347"/>
      <c r="N386" s="347"/>
      <c r="O386" s="347"/>
      <c r="P386" s="347"/>
      <c r="Q386" s="347"/>
      <c r="R386" s="347"/>
      <c r="S386" s="347"/>
      <c r="T386" s="347"/>
      <c r="U386" s="347"/>
      <c r="V386" s="347"/>
      <c r="W386" s="347"/>
      <c r="X386" s="347"/>
      <c r="Y386" s="347"/>
      <c r="Z386" s="347"/>
      <c r="AA386" s="347"/>
      <c r="AB386" s="347"/>
      <c r="AC386" s="347"/>
      <c r="AD386" s="347"/>
      <c r="AE386" s="347"/>
      <c r="AF386" s="347"/>
      <c r="AG386" s="347"/>
      <c r="AH386" s="347"/>
      <c r="AI386" s="347"/>
      <c r="AJ386" s="347"/>
      <c r="AK386" s="347"/>
      <c r="AL386" s="347"/>
      <c r="AM386" s="347"/>
      <c r="AN386" s="347"/>
      <c r="AO386" s="347"/>
      <c r="AP386" s="347"/>
      <c r="AQ386" s="348"/>
      <c r="AR386" s="156" t="str">
        <f t="shared" si="54"/>
        <v/>
      </c>
      <c r="AS386" s="157" t="str">
        <f t="shared" si="55"/>
        <v/>
      </c>
      <c r="AT386" s="157" t="str">
        <f t="shared" si="56"/>
        <v/>
      </c>
      <c r="AU386" s="157" t="str">
        <f t="shared" si="57"/>
        <v/>
      </c>
      <c r="AV386" s="157" t="str">
        <f t="shared" si="58"/>
        <v/>
      </c>
      <c r="AW386" s="157" t="str">
        <f t="shared" si="59"/>
        <v/>
      </c>
      <c r="AX386" s="158" t="str">
        <f t="shared" si="60"/>
        <v/>
      </c>
    </row>
    <row r="387" spans="2:50" hidden="1" x14ac:dyDescent="0.3">
      <c r="B387" s="325">
        <f t="shared" si="61"/>
        <v>379</v>
      </c>
      <c r="C387" s="252"/>
      <c r="D387" s="247"/>
      <c r="E387" s="248"/>
      <c r="F387" s="252"/>
      <c r="G387" s="327"/>
      <c r="H387" s="336">
        <v>1</v>
      </c>
      <c r="I387" s="289" t="str">
        <f t="shared" si="53"/>
        <v/>
      </c>
      <c r="J387" s="338"/>
      <c r="K387" s="347"/>
      <c r="L387" s="347"/>
      <c r="M387" s="347"/>
      <c r="N387" s="347"/>
      <c r="O387" s="347"/>
      <c r="P387" s="347"/>
      <c r="Q387" s="347"/>
      <c r="R387" s="347"/>
      <c r="S387" s="347"/>
      <c r="T387" s="347"/>
      <c r="U387" s="347"/>
      <c r="V387" s="347"/>
      <c r="W387" s="347"/>
      <c r="X387" s="347"/>
      <c r="Y387" s="347"/>
      <c r="Z387" s="347"/>
      <c r="AA387" s="347"/>
      <c r="AB387" s="347"/>
      <c r="AC387" s="347"/>
      <c r="AD387" s="347"/>
      <c r="AE387" s="347"/>
      <c r="AF387" s="347"/>
      <c r="AG387" s="347"/>
      <c r="AH387" s="347"/>
      <c r="AI387" s="347"/>
      <c r="AJ387" s="347"/>
      <c r="AK387" s="347"/>
      <c r="AL387" s="347"/>
      <c r="AM387" s="347"/>
      <c r="AN387" s="347"/>
      <c r="AO387" s="347"/>
      <c r="AP387" s="347"/>
      <c r="AQ387" s="348"/>
      <c r="AR387" s="156" t="str">
        <f t="shared" si="54"/>
        <v/>
      </c>
      <c r="AS387" s="157" t="str">
        <f t="shared" si="55"/>
        <v/>
      </c>
      <c r="AT387" s="157" t="str">
        <f t="shared" si="56"/>
        <v/>
      </c>
      <c r="AU387" s="157" t="str">
        <f t="shared" si="57"/>
        <v/>
      </c>
      <c r="AV387" s="157" t="str">
        <f t="shared" si="58"/>
        <v/>
      </c>
      <c r="AW387" s="157" t="str">
        <f t="shared" si="59"/>
        <v/>
      </c>
      <c r="AX387" s="158" t="str">
        <f t="shared" si="60"/>
        <v/>
      </c>
    </row>
    <row r="388" spans="2:50" hidden="1" x14ac:dyDescent="0.3">
      <c r="B388" s="325">
        <f t="shared" si="61"/>
        <v>380</v>
      </c>
      <c r="C388" s="252"/>
      <c r="D388" s="247"/>
      <c r="E388" s="248"/>
      <c r="F388" s="252"/>
      <c r="G388" s="327"/>
      <c r="H388" s="336">
        <v>1</v>
      </c>
      <c r="I388" s="289" t="str">
        <f t="shared" si="53"/>
        <v/>
      </c>
      <c r="J388" s="338"/>
      <c r="K388" s="347"/>
      <c r="L388" s="347"/>
      <c r="M388" s="347"/>
      <c r="N388" s="347"/>
      <c r="O388" s="347"/>
      <c r="P388" s="347"/>
      <c r="Q388" s="347"/>
      <c r="R388" s="347"/>
      <c r="S388" s="347"/>
      <c r="T388" s="347"/>
      <c r="U388" s="347"/>
      <c r="V388" s="347"/>
      <c r="W388" s="347"/>
      <c r="X388" s="347"/>
      <c r="Y388" s="347"/>
      <c r="Z388" s="347"/>
      <c r="AA388" s="347"/>
      <c r="AB388" s="347"/>
      <c r="AC388" s="347"/>
      <c r="AD388" s="347"/>
      <c r="AE388" s="347"/>
      <c r="AF388" s="347"/>
      <c r="AG388" s="347"/>
      <c r="AH388" s="347"/>
      <c r="AI388" s="347"/>
      <c r="AJ388" s="347"/>
      <c r="AK388" s="347"/>
      <c r="AL388" s="347"/>
      <c r="AM388" s="347"/>
      <c r="AN388" s="347"/>
      <c r="AO388" s="347"/>
      <c r="AP388" s="347"/>
      <c r="AQ388" s="348"/>
      <c r="AR388" s="156" t="str">
        <f t="shared" si="54"/>
        <v/>
      </c>
      <c r="AS388" s="157" t="str">
        <f t="shared" si="55"/>
        <v/>
      </c>
      <c r="AT388" s="157" t="str">
        <f t="shared" si="56"/>
        <v/>
      </c>
      <c r="AU388" s="157" t="str">
        <f t="shared" si="57"/>
        <v/>
      </c>
      <c r="AV388" s="157" t="str">
        <f t="shared" si="58"/>
        <v/>
      </c>
      <c r="AW388" s="157" t="str">
        <f t="shared" si="59"/>
        <v/>
      </c>
      <c r="AX388" s="158" t="str">
        <f t="shared" si="60"/>
        <v/>
      </c>
    </row>
    <row r="389" spans="2:50" hidden="1" x14ac:dyDescent="0.3">
      <c r="B389" s="325">
        <f t="shared" si="61"/>
        <v>381</v>
      </c>
      <c r="C389" s="252"/>
      <c r="D389" s="247"/>
      <c r="E389" s="248"/>
      <c r="F389" s="252"/>
      <c r="G389" s="327"/>
      <c r="H389" s="336">
        <v>1</v>
      </c>
      <c r="I389" s="289" t="str">
        <f t="shared" si="53"/>
        <v/>
      </c>
      <c r="J389" s="338"/>
      <c r="K389" s="347"/>
      <c r="L389" s="347"/>
      <c r="M389" s="347"/>
      <c r="N389" s="347"/>
      <c r="O389" s="347"/>
      <c r="P389" s="347"/>
      <c r="Q389" s="347"/>
      <c r="R389" s="347"/>
      <c r="S389" s="347"/>
      <c r="T389" s="347"/>
      <c r="U389" s="347"/>
      <c r="V389" s="347"/>
      <c r="W389" s="347"/>
      <c r="X389" s="347"/>
      <c r="Y389" s="347"/>
      <c r="Z389" s="347"/>
      <c r="AA389" s="347"/>
      <c r="AB389" s="347"/>
      <c r="AC389" s="347"/>
      <c r="AD389" s="347"/>
      <c r="AE389" s="347"/>
      <c r="AF389" s="347"/>
      <c r="AG389" s="347"/>
      <c r="AH389" s="347"/>
      <c r="AI389" s="347"/>
      <c r="AJ389" s="347"/>
      <c r="AK389" s="347"/>
      <c r="AL389" s="347"/>
      <c r="AM389" s="347"/>
      <c r="AN389" s="347"/>
      <c r="AO389" s="347"/>
      <c r="AP389" s="347"/>
      <c r="AQ389" s="348"/>
      <c r="AR389" s="156" t="str">
        <f t="shared" si="54"/>
        <v/>
      </c>
      <c r="AS389" s="157" t="str">
        <f t="shared" si="55"/>
        <v/>
      </c>
      <c r="AT389" s="157" t="str">
        <f t="shared" si="56"/>
        <v/>
      </c>
      <c r="AU389" s="157" t="str">
        <f t="shared" si="57"/>
        <v/>
      </c>
      <c r="AV389" s="157" t="str">
        <f t="shared" si="58"/>
        <v/>
      </c>
      <c r="AW389" s="157" t="str">
        <f t="shared" si="59"/>
        <v/>
      </c>
      <c r="AX389" s="158" t="str">
        <f t="shared" si="60"/>
        <v/>
      </c>
    </row>
    <row r="390" spans="2:50" hidden="1" x14ac:dyDescent="0.3">
      <c r="B390" s="325">
        <f t="shared" si="61"/>
        <v>382</v>
      </c>
      <c r="C390" s="252"/>
      <c r="D390" s="247"/>
      <c r="E390" s="248"/>
      <c r="F390" s="252"/>
      <c r="G390" s="327"/>
      <c r="H390" s="336">
        <v>1</v>
      </c>
      <c r="I390" s="289" t="str">
        <f t="shared" si="53"/>
        <v/>
      </c>
      <c r="J390" s="338"/>
      <c r="K390" s="347"/>
      <c r="L390" s="347"/>
      <c r="M390" s="347"/>
      <c r="N390" s="347"/>
      <c r="O390" s="347"/>
      <c r="P390" s="347"/>
      <c r="Q390" s="347"/>
      <c r="R390" s="347"/>
      <c r="S390" s="347"/>
      <c r="T390" s="347"/>
      <c r="U390" s="347"/>
      <c r="V390" s="347"/>
      <c r="W390" s="347"/>
      <c r="X390" s="347"/>
      <c r="Y390" s="347"/>
      <c r="Z390" s="347"/>
      <c r="AA390" s="347"/>
      <c r="AB390" s="347"/>
      <c r="AC390" s="347"/>
      <c r="AD390" s="347"/>
      <c r="AE390" s="347"/>
      <c r="AF390" s="347"/>
      <c r="AG390" s="347"/>
      <c r="AH390" s="347"/>
      <c r="AI390" s="347"/>
      <c r="AJ390" s="347"/>
      <c r="AK390" s="347"/>
      <c r="AL390" s="347"/>
      <c r="AM390" s="347"/>
      <c r="AN390" s="347"/>
      <c r="AO390" s="347"/>
      <c r="AP390" s="347"/>
      <c r="AQ390" s="348"/>
      <c r="AR390" s="156" t="str">
        <f t="shared" si="54"/>
        <v/>
      </c>
      <c r="AS390" s="157" t="str">
        <f t="shared" si="55"/>
        <v/>
      </c>
      <c r="AT390" s="157" t="str">
        <f t="shared" si="56"/>
        <v/>
      </c>
      <c r="AU390" s="157" t="str">
        <f t="shared" si="57"/>
        <v/>
      </c>
      <c r="AV390" s="157" t="str">
        <f t="shared" si="58"/>
        <v/>
      </c>
      <c r="AW390" s="157" t="str">
        <f t="shared" si="59"/>
        <v/>
      </c>
      <c r="AX390" s="158" t="str">
        <f t="shared" si="60"/>
        <v/>
      </c>
    </row>
    <row r="391" spans="2:50" hidden="1" x14ac:dyDescent="0.3">
      <c r="B391" s="325">
        <f t="shared" si="61"/>
        <v>383</v>
      </c>
      <c r="C391" s="252"/>
      <c r="D391" s="247"/>
      <c r="E391" s="248"/>
      <c r="F391" s="252"/>
      <c r="G391" s="327"/>
      <c r="H391" s="336">
        <v>1</v>
      </c>
      <c r="I391" s="289" t="str">
        <f t="shared" si="53"/>
        <v/>
      </c>
      <c r="J391" s="338"/>
      <c r="K391" s="347"/>
      <c r="L391" s="347"/>
      <c r="M391" s="347"/>
      <c r="N391" s="347"/>
      <c r="O391" s="347"/>
      <c r="P391" s="347"/>
      <c r="Q391" s="347"/>
      <c r="R391" s="347"/>
      <c r="S391" s="347"/>
      <c r="T391" s="347"/>
      <c r="U391" s="347"/>
      <c r="V391" s="347"/>
      <c r="W391" s="347"/>
      <c r="X391" s="347"/>
      <c r="Y391" s="347"/>
      <c r="Z391" s="347"/>
      <c r="AA391" s="347"/>
      <c r="AB391" s="347"/>
      <c r="AC391" s="347"/>
      <c r="AD391" s="347"/>
      <c r="AE391" s="347"/>
      <c r="AF391" s="347"/>
      <c r="AG391" s="347"/>
      <c r="AH391" s="347"/>
      <c r="AI391" s="347"/>
      <c r="AJ391" s="347"/>
      <c r="AK391" s="347"/>
      <c r="AL391" s="347"/>
      <c r="AM391" s="347"/>
      <c r="AN391" s="347"/>
      <c r="AO391" s="347"/>
      <c r="AP391" s="347"/>
      <c r="AQ391" s="348"/>
      <c r="AR391" s="156" t="str">
        <f t="shared" si="54"/>
        <v/>
      </c>
      <c r="AS391" s="157" t="str">
        <f t="shared" si="55"/>
        <v/>
      </c>
      <c r="AT391" s="157" t="str">
        <f t="shared" si="56"/>
        <v/>
      </c>
      <c r="AU391" s="157" t="str">
        <f t="shared" si="57"/>
        <v/>
      </c>
      <c r="AV391" s="157" t="str">
        <f t="shared" si="58"/>
        <v/>
      </c>
      <c r="AW391" s="157" t="str">
        <f t="shared" si="59"/>
        <v/>
      </c>
      <c r="AX391" s="158" t="str">
        <f t="shared" si="60"/>
        <v/>
      </c>
    </row>
    <row r="392" spans="2:50" hidden="1" x14ac:dyDescent="0.3">
      <c r="B392" s="325">
        <f t="shared" si="61"/>
        <v>384</v>
      </c>
      <c r="C392" s="252"/>
      <c r="D392" s="247"/>
      <c r="E392" s="248"/>
      <c r="F392" s="252"/>
      <c r="G392" s="327"/>
      <c r="H392" s="336">
        <v>1</v>
      </c>
      <c r="I392" s="289" t="str">
        <f t="shared" si="53"/>
        <v/>
      </c>
      <c r="J392" s="338"/>
      <c r="K392" s="347"/>
      <c r="L392" s="347"/>
      <c r="M392" s="347"/>
      <c r="N392" s="347"/>
      <c r="O392" s="347"/>
      <c r="P392" s="347"/>
      <c r="Q392" s="347"/>
      <c r="R392" s="347"/>
      <c r="S392" s="347"/>
      <c r="T392" s="347"/>
      <c r="U392" s="347"/>
      <c r="V392" s="347"/>
      <c r="W392" s="347"/>
      <c r="X392" s="347"/>
      <c r="Y392" s="347"/>
      <c r="Z392" s="347"/>
      <c r="AA392" s="347"/>
      <c r="AB392" s="347"/>
      <c r="AC392" s="347"/>
      <c r="AD392" s="347"/>
      <c r="AE392" s="347"/>
      <c r="AF392" s="347"/>
      <c r="AG392" s="347"/>
      <c r="AH392" s="347"/>
      <c r="AI392" s="347"/>
      <c r="AJ392" s="347"/>
      <c r="AK392" s="347"/>
      <c r="AL392" s="347"/>
      <c r="AM392" s="347"/>
      <c r="AN392" s="347"/>
      <c r="AO392" s="347"/>
      <c r="AP392" s="347"/>
      <c r="AQ392" s="348"/>
      <c r="AR392" s="156" t="str">
        <f t="shared" si="54"/>
        <v/>
      </c>
      <c r="AS392" s="157" t="str">
        <f t="shared" si="55"/>
        <v/>
      </c>
      <c r="AT392" s="157" t="str">
        <f t="shared" si="56"/>
        <v/>
      </c>
      <c r="AU392" s="157" t="str">
        <f t="shared" si="57"/>
        <v/>
      </c>
      <c r="AV392" s="157" t="str">
        <f t="shared" si="58"/>
        <v/>
      </c>
      <c r="AW392" s="157" t="str">
        <f t="shared" si="59"/>
        <v/>
      </c>
      <c r="AX392" s="158" t="str">
        <f t="shared" si="60"/>
        <v/>
      </c>
    </row>
    <row r="393" spans="2:50" hidden="1" x14ac:dyDescent="0.3">
      <c r="B393" s="325">
        <f t="shared" si="61"/>
        <v>385</v>
      </c>
      <c r="C393" s="252"/>
      <c r="D393" s="247"/>
      <c r="E393" s="248"/>
      <c r="F393" s="252"/>
      <c r="G393" s="327"/>
      <c r="H393" s="336">
        <v>1</v>
      </c>
      <c r="I393" s="289" t="str">
        <f t="shared" si="53"/>
        <v/>
      </c>
      <c r="J393" s="338"/>
      <c r="K393" s="347"/>
      <c r="L393" s="347"/>
      <c r="M393" s="347"/>
      <c r="N393" s="347"/>
      <c r="O393" s="347"/>
      <c r="P393" s="347"/>
      <c r="Q393" s="347"/>
      <c r="R393" s="347"/>
      <c r="S393" s="347"/>
      <c r="T393" s="347"/>
      <c r="U393" s="347"/>
      <c r="V393" s="347"/>
      <c r="W393" s="347"/>
      <c r="X393" s="347"/>
      <c r="Y393" s="347"/>
      <c r="Z393" s="347"/>
      <c r="AA393" s="347"/>
      <c r="AB393" s="347"/>
      <c r="AC393" s="347"/>
      <c r="AD393" s="347"/>
      <c r="AE393" s="347"/>
      <c r="AF393" s="347"/>
      <c r="AG393" s="347"/>
      <c r="AH393" s="347"/>
      <c r="AI393" s="347"/>
      <c r="AJ393" s="347"/>
      <c r="AK393" s="347"/>
      <c r="AL393" s="347"/>
      <c r="AM393" s="347"/>
      <c r="AN393" s="347"/>
      <c r="AO393" s="347"/>
      <c r="AP393" s="347"/>
      <c r="AQ393" s="348"/>
      <c r="AR393" s="156" t="str">
        <f t="shared" si="54"/>
        <v/>
      </c>
      <c r="AS393" s="157" t="str">
        <f t="shared" si="55"/>
        <v/>
      </c>
      <c r="AT393" s="157" t="str">
        <f t="shared" si="56"/>
        <v/>
      </c>
      <c r="AU393" s="157" t="str">
        <f t="shared" si="57"/>
        <v/>
      </c>
      <c r="AV393" s="157" t="str">
        <f t="shared" si="58"/>
        <v/>
      </c>
      <c r="AW393" s="157" t="str">
        <f t="shared" si="59"/>
        <v/>
      </c>
      <c r="AX393" s="158" t="str">
        <f t="shared" si="60"/>
        <v/>
      </c>
    </row>
    <row r="394" spans="2:50" hidden="1" x14ac:dyDescent="0.3">
      <c r="B394" s="325">
        <f t="shared" si="61"/>
        <v>386</v>
      </c>
      <c r="C394" s="252"/>
      <c r="D394" s="247"/>
      <c r="E394" s="248"/>
      <c r="F394" s="252"/>
      <c r="G394" s="327"/>
      <c r="H394" s="336">
        <v>1</v>
      </c>
      <c r="I394" s="289" t="str">
        <f t="shared" ref="I394:I457" si="62">+IF(D394="","",SUM(G394*H394))</f>
        <v/>
      </c>
      <c r="J394" s="338"/>
      <c r="K394" s="347"/>
      <c r="L394" s="347"/>
      <c r="M394" s="347"/>
      <c r="N394" s="347"/>
      <c r="O394" s="347"/>
      <c r="P394" s="347"/>
      <c r="Q394" s="347"/>
      <c r="R394" s="347"/>
      <c r="S394" s="347"/>
      <c r="T394" s="347"/>
      <c r="U394" s="347"/>
      <c r="V394" s="347"/>
      <c r="W394" s="347"/>
      <c r="X394" s="347"/>
      <c r="Y394" s="347"/>
      <c r="Z394" s="347"/>
      <c r="AA394" s="347"/>
      <c r="AB394" s="347"/>
      <c r="AC394" s="347"/>
      <c r="AD394" s="347"/>
      <c r="AE394" s="347"/>
      <c r="AF394" s="347"/>
      <c r="AG394" s="347"/>
      <c r="AH394" s="347"/>
      <c r="AI394" s="347"/>
      <c r="AJ394" s="347"/>
      <c r="AK394" s="347"/>
      <c r="AL394" s="347"/>
      <c r="AM394" s="347"/>
      <c r="AN394" s="347"/>
      <c r="AO394" s="347"/>
      <c r="AP394" s="347"/>
      <c r="AQ394" s="348"/>
      <c r="AR394" s="156" t="str">
        <f t="shared" ref="AR394:AR457" si="63">IF(C394="","",AVERAGE(J394:AQ394))</f>
        <v/>
      </c>
      <c r="AS394" s="157" t="str">
        <f t="shared" ref="AS394:AS457" si="64">IF(C394="","",STDEVA(J394:AQ394))</f>
        <v/>
      </c>
      <c r="AT394" s="157" t="str">
        <f t="shared" ref="AT394:AT457" si="65">IF(C394="","",MEDIAN(J394:AQ394))</f>
        <v/>
      </c>
      <c r="AU394" s="157" t="str">
        <f t="shared" ref="AU394:AU457" si="66">IF(C394="","",GEOMEAN(J394:AQ394))</f>
        <v/>
      </c>
      <c r="AV394" s="157" t="str">
        <f t="shared" ref="AV394:AV457" si="67">IF(C394="","",HARMEAN(J394:AQ394))</f>
        <v/>
      </c>
      <c r="AW394" s="157" t="str">
        <f t="shared" ref="AW394:AW457" si="68">IF(C394="","",MIN(J394:AQ394))</f>
        <v/>
      </c>
      <c r="AX394" s="158" t="str">
        <f t="shared" ref="AX394:AX457" si="69">IF(C394="","",MAX(J394:AQ394))</f>
        <v/>
      </c>
    </row>
    <row r="395" spans="2:50" hidden="1" x14ac:dyDescent="0.3">
      <c r="B395" s="325">
        <f t="shared" ref="B395:B458" si="70">+B394+1</f>
        <v>387</v>
      </c>
      <c r="C395" s="252"/>
      <c r="D395" s="247"/>
      <c r="E395" s="248"/>
      <c r="F395" s="252"/>
      <c r="G395" s="327"/>
      <c r="H395" s="336">
        <v>1</v>
      </c>
      <c r="I395" s="289" t="str">
        <f t="shared" si="62"/>
        <v/>
      </c>
      <c r="J395" s="338"/>
      <c r="K395" s="347"/>
      <c r="L395" s="347"/>
      <c r="M395" s="347"/>
      <c r="N395" s="347"/>
      <c r="O395" s="347"/>
      <c r="P395" s="347"/>
      <c r="Q395" s="347"/>
      <c r="R395" s="347"/>
      <c r="S395" s="347"/>
      <c r="T395" s="347"/>
      <c r="U395" s="347"/>
      <c r="V395" s="347"/>
      <c r="W395" s="347"/>
      <c r="X395" s="347"/>
      <c r="Y395" s="347"/>
      <c r="Z395" s="347"/>
      <c r="AA395" s="347"/>
      <c r="AB395" s="347"/>
      <c r="AC395" s="347"/>
      <c r="AD395" s="347"/>
      <c r="AE395" s="347"/>
      <c r="AF395" s="347"/>
      <c r="AG395" s="347"/>
      <c r="AH395" s="347"/>
      <c r="AI395" s="347"/>
      <c r="AJ395" s="347"/>
      <c r="AK395" s="347"/>
      <c r="AL395" s="347"/>
      <c r="AM395" s="347"/>
      <c r="AN395" s="347"/>
      <c r="AO395" s="347"/>
      <c r="AP395" s="347"/>
      <c r="AQ395" s="348"/>
      <c r="AR395" s="156" t="str">
        <f t="shared" si="63"/>
        <v/>
      </c>
      <c r="AS395" s="157" t="str">
        <f t="shared" si="64"/>
        <v/>
      </c>
      <c r="AT395" s="157" t="str">
        <f t="shared" si="65"/>
        <v/>
      </c>
      <c r="AU395" s="157" t="str">
        <f t="shared" si="66"/>
        <v/>
      </c>
      <c r="AV395" s="157" t="str">
        <f t="shared" si="67"/>
        <v/>
      </c>
      <c r="AW395" s="157" t="str">
        <f t="shared" si="68"/>
        <v/>
      </c>
      <c r="AX395" s="158" t="str">
        <f t="shared" si="69"/>
        <v/>
      </c>
    </row>
    <row r="396" spans="2:50" hidden="1" x14ac:dyDescent="0.3">
      <c r="B396" s="325">
        <f t="shared" si="70"/>
        <v>388</v>
      </c>
      <c r="C396" s="252"/>
      <c r="D396" s="247"/>
      <c r="E396" s="248"/>
      <c r="F396" s="252"/>
      <c r="G396" s="327"/>
      <c r="H396" s="336">
        <v>1</v>
      </c>
      <c r="I396" s="289" t="str">
        <f t="shared" si="62"/>
        <v/>
      </c>
      <c r="J396" s="338"/>
      <c r="K396" s="347"/>
      <c r="L396" s="347"/>
      <c r="M396" s="347"/>
      <c r="N396" s="347"/>
      <c r="O396" s="347"/>
      <c r="P396" s="347"/>
      <c r="Q396" s="347"/>
      <c r="R396" s="347"/>
      <c r="S396" s="347"/>
      <c r="T396" s="347"/>
      <c r="U396" s="347"/>
      <c r="V396" s="347"/>
      <c r="W396" s="347"/>
      <c r="X396" s="347"/>
      <c r="Y396" s="347"/>
      <c r="Z396" s="347"/>
      <c r="AA396" s="347"/>
      <c r="AB396" s="347"/>
      <c r="AC396" s="347"/>
      <c r="AD396" s="347"/>
      <c r="AE396" s="347"/>
      <c r="AF396" s="347"/>
      <c r="AG396" s="347"/>
      <c r="AH396" s="347"/>
      <c r="AI396" s="347"/>
      <c r="AJ396" s="347"/>
      <c r="AK396" s="347"/>
      <c r="AL396" s="347"/>
      <c r="AM396" s="347"/>
      <c r="AN396" s="347"/>
      <c r="AO396" s="347"/>
      <c r="AP396" s="347"/>
      <c r="AQ396" s="348"/>
      <c r="AR396" s="156" t="str">
        <f t="shared" si="63"/>
        <v/>
      </c>
      <c r="AS396" s="157" t="str">
        <f t="shared" si="64"/>
        <v/>
      </c>
      <c r="AT396" s="157" t="str">
        <f t="shared" si="65"/>
        <v/>
      </c>
      <c r="AU396" s="157" t="str">
        <f t="shared" si="66"/>
        <v/>
      </c>
      <c r="AV396" s="157" t="str">
        <f t="shared" si="67"/>
        <v/>
      </c>
      <c r="AW396" s="157" t="str">
        <f t="shared" si="68"/>
        <v/>
      </c>
      <c r="AX396" s="158" t="str">
        <f t="shared" si="69"/>
        <v/>
      </c>
    </row>
    <row r="397" spans="2:50" hidden="1" x14ac:dyDescent="0.3">
      <c r="B397" s="325">
        <f t="shared" si="70"/>
        <v>389</v>
      </c>
      <c r="C397" s="252"/>
      <c r="D397" s="247"/>
      <c r="E397" s="248"/>
      <c r="F397" s="252"/>
      <c r="G397" s="327"/>
      <c r="H397" s="336">
        <v>1</v>
      </c>
      <c r="I397" s="289" t="str">
        <f t="shared" si="62"/>
        <v/>
      </c>
      <c r="J397" s="338"/>
      <c r="K397" s="347"/>
      <c r="L397" s="347"/>
      <c r="M397" s="347"/>
      <c r="N397" s="347"/>
      <c r="O397" s="347"/>
      <c r="P397" s="347"/>
      <c r="Q397" s="347"/>
      <c r="R397" s="347"/>
      <c r="S397" s="347"/>
      <c r="T397" s="347"/>
      <c r="U397" s="347"/>
      <c r="V397" s="347"/>
      <c r="W397" s="347"/>
      <c r="X397" s="347"/>
      <c r="Y397" s="347"/>
      <c r="Z397" s="347"/>
      <c r="AA397" s="347"/>
      <c r="AB397" s="347"/>
      <c r="AC397" s="347"/>
      <c r="AD397" s="347"/>
      <c r="AE397" s="347"/>
      <c r="AF397" s="347"/>
      <c r="AG397" s="347"/>
      <c r="AH397" s="347"/>
      <c r="AI397" s="347"/>
      <c r="AJ397" s="347"/>
      <c r="AK397" s="347"/>
      <c r="AL397" s="347"/>
      <c r="AM397" s="347"/>
      <c r="AN397" s="347"/>
      <c r="AO397" s="347"/>
      <c r="AP397" s="347"/>
      <c r="AQ397" s="348"/>
      <c r="AR397" s="156" t="str">
        <f t="shared" si="63"/>
        <v/>
      </c>
      <c r="AS397" s="157" t="str">
        <f t="shared" si="64"/>
        <v/>
      </c>
      <c r="AT397" s="157" t="str">
        <f t="shared" si="65"/>
        <v/>
      </c>
      <c r="AU397" s="157" t="str">
        <f t="shared" si="66"/>
        <v/>
      </c>
      <c r="AV397" s="157" t="str">
        <f t="shared" si="67"/>
        <v/>
      </c>
      <c r="AW397" s="157" t="str">
        <f t="shared" si="68"/>
        <v/>
      </c>
      <c r="AX397" s="158" t="str">
        <f t="shared" si="69"/>
        <v/>
      </c>
    </row>
    <row r="398" spans="2:50" hidden="1" x14ac:dyDescent="0.3">
      <c r="B398" s="325">
        <f t="shared" si="70"/>
        <v>390</v>
      </c>
      <c r="C398" s="252"/>
      <c r="D398" s="247"/>
      <c r="E398" s="248"/>
      <c r="F398" s="252"/>
      <c r="G398" s="327"/>
      <c r="H398" s="336">
        <v>1</v>
      </c>
      <c r="I398" s="289" t="str">
        <f t="shared" si="62"/>
        <v/>
      </c>
      <c r="J398" s="338"/>
      <c r="K398" s="347"/>
      <c r="L398" s="347"/>
      <c r="M398" s="347"/>
      <c r="N398" s="347"/>
      <c r="O398" s="347"/>
      <c r="P398" s="347"/>
      <c r="Q398" s="347"/>
      <c r="R398" s="347"/>
      <c r="S398" s="347"/>
      <c r="T398" s="347"/>
      <c r="U398" s="347"/>
      <c r="V398" s="347"/>
      <c r="W398" s="347"/>
      <c r="X398" s="347"/>
      <c r="Y398" s="347"/>
      <c r="Z398" s="347"/>
      <c r="AA398" s="347"/>
      <c r="AB398" s="347"/>
      <c r="AC398" s="347"/>
      <c r="AD398" s="347"/>
      <c r="AE398" s="347"/>
      <c r="AF398" s="347"/>
      <c r="AG398" s="347"/>
      <c r="AH398" s="347"/>
      <c r="AI398" s="347"/>
      <c r="AJ398" s="347"/>
      <c r="AK398" s="347"/>
      <c r="AL398" s="347"/>
      <c r="AM398" s="347"/>
      <c r="AN398" s="347"/>
      <c r="AO398" s="347"/>
      <c r="AP398" s="347"/>
      <c r="AQ398" s="348"/>
      <c r="AR398" s="156" t="str">
        <f t="shared" si="63"/>
        <v/>
      </c>
      <c r="AS398" s="157" t="str">
        <f t="shared" si="64"/>
        <v/>
      </c>
      <c r="AT398" s="157" t="str">
        <f t="shared" si="65"/>
        <v/>
      </c>
      <c r="AU398" s="157" t="str">
        <f t="shared" si="66"/>
        <v/>
      </c>
      <c r="AV398" s="157" t="str">
        <f t="shared" si="67"/>
        <v/>
      </c>
      <c r="AW398" s="157" t="str">
        <f t="shared" si="68"/>
        <v/>
      </c>
      <c r="AX398" s="158" t="str">
        <f t="shared" si="69"/>
        <v/>
      </c>
    </row>
    <row r="399" spans="2:50" hidden="1" x14ac:dyDescent="0.3">
      <c r="B399" s="325">
        <f t="shared" si="70"/>
        <v>391</v>
      </c>
      <c r="C399" s="252"/>
      <c r="D399" s="247"/>
      <c r="E399" s="248"/>
      <c r="F399" s="252"/>
      <c r="G399" s="327"/>
      <c r="H399" s="336">
        <v>1</v>
      </c>
      <c r="I399" s="289" t="str">
        <f t="shared" si="62"/>
        <v/>
      </c>
      <c r="J399" s="338"/>
      <c r="K399" s="347"/>
      <c r="L399" s="347"/>
      <c r="M399" s="347"/>
      <c r="N399" s="347"/>
      <c r="O399" s="347"/>
      <c r="P399" s="347"/>
      <c r="Q399" s="347"/>
      <c r="R399" s="347"/>
      <c r="S399" s="347"/>
      <c r="T399" s="347"/>
      <c r="U399" s="347"/>
      <c r="V399" s="347"/>
      <c r="W399" s="347"/>
      <c r="X399" s="347"/>
      <c r="Y399" s="347"/>
      <c r="Z399" s="347"/>
      <c r="AA399" s="347"/>
      <c r="AB399" s="347"/>
      <c r="AC399" s="347"/>
      <c r="AD399" s="347"/>
      <c r="AE399" s="347"/>
      <c r="AF399" s="347"/>
      <c r="AG399" s="347"/>
      <c r="AH399" s="347"/>
      <c r="AI399" s="347"/>
      <c r="AJ399" s="347"/>
      <c r="AK399" s="347"/>
      <c r="AL399" s="347"/>
      <c r="AM399" s="347"/>
      <c r="AN399" s="347"/>
      <c r="AO399" s="347"/>
      <c r="AP399" s="347"/>
      <c r="AQ399" s="348"/>
      <c r="AR399" s="156" t="str">
        <f t="shared" si="63"/>
        <v/>
      </c>
      <c r="AS399" s="157" t="str">
        <f t="shared" si="64"/>
        <v/>
      </c>
      <c r="AT399" s="157" t="str">
        <f t="shared" si="65"/>
        <v/>
      </c>
      <c r="AU399" s="157" t="str">
        <f t="shared" si="66"/>
        <v/>
      </c>
      <c r="AV399" s="157" t="str">
        <f t="shared" si="67"/>
        <v/>
      </c>
      <c r="AW399" s="157" t="str">
        <f t="shared" si="68"/>
        <v/>
      </c>
      <c r="AX399" s="158" t="str">
        <f t="shared" si="69"/>
        <v/>
      </c>
    </row>
    <row r="400" spans="2:50" hidden="1" x14ac:dyDescent="0.3">
      <c r="B400" s="325">
        <f t="shared" si="70"/>
        <v>392</v>
      </c>
      <c r="C400" s="252"/>
      <c r="D400" s="247"/>
      <c r="E400" s="248"/>
      <c r="F400" s="252"/>
      <c r="G400" s="327"/>
      <c r="H400" s="336">
        <v>1</v>
      </c>
      <c r="I400" s="289" t="str">
        <f t="shared" si="62"/>
        <v/>
      </c>
      <c r="J400" s="338"/>
      <c r="K400" s="347"/>
      <c r="L400" s="347"/>
      <c r="M400" s="347"/>
      <c r="N400" s="347"/>
      <c r="O400" s="347"/>
      <c r="P400" s="347"/>
      <c r="Q400" s="347"/>
      <c r="R400" s="347"/>
      <c r="S400" s="347"/>
      <c r="T400" s="347"/>
      <c r="U400" s="347"/>
      <c r="V400" s="347"/>
      <c r="W400" s="347"/>
      <c r="X400" s="347"/>
      <c r="Y400" s="347"/>
      <c r="Z400" s="347"/>
      <c r="AA400" s="347"/>
      <c r="AB400" s="347"/>
      <c r="AC400" s="347"/>
      <c r="AD400" s="347"/>
      <c r="AE400" s="347"/>
      <c r="AF400" s="347"/>
      <c r="AG400" s="347"/>
      <c r="AH400" s="347"/>
      <c r="AI400" s="347"/>
      <c r="AJ400" s="347"/>
      <c r="AK400" s="347"/>
      <c r="AL400" s="347"/>
      <c r="AM400" s="347"/>
      <c r="AN400" s="347"/>
      <c r="AO400" s="347"/>
      <c r="AP400" s="347"/>
      <c r="AQ400" s="348"/>
      <c r="AR400" s="156" t="str">
        <f t="shared" si="63"/>
        <v/>
      </c>
      <c r="AS400" s="157" t="str">
        <f t="shared" si="64"/>
        <v/>
      </c>
      <c r="AT400" s="157" t="str">
        <f t="shared" si="65"/>
        <v/>
      </c>
      <c r="AU400" s="157" t="str">
        <f t="shared" si="66"/>
        <v/>
      </c>
      <c r="AV400" s="157" t="str">
        <f t="shared" si="67"/>
        <v/>
      </c>
      <c r="AW400" s="157" t="str">
        <f t="shared" si="68"/>
        <v/>
      </c>
      <c r="AX400" s="158" t="str">
        <f t="shared" si="69"/>
        <v/>
      </c>
    </row>
    <row r="401" spans="2:50" hidden="1" x14ac:dyDescent="0.3">
      <c r="B401" s="325">
        <f t="shared" si="70"/>
        <v>393</v>
      </c>
      <c r="C401" s="252"/>
      <c r="D401" s="247"/>
      <c r="E401" s="248"/>
      <c r="F401" s="252"/>
      <c r="G401" s="327"/>
      <c r="H401" s="336">
        <v>1</v>
      </c>
      <c r="I401" s="289" t="str">
        <f t="shared" si="62"/>
        <v/>
      </c>
      <c r="J401" s="338"/>
      <c r="K401" s="347"/>
      <c r="L401" s="347"/>
      <c r="M401" s="347"/>
      <c r="N401" s="347"/>
      <c r="O401" s="347"/>
      <c r="P401" s="347"/>
      <c r="Q401" s="347"/>
      <c r="R401" s="347"/>
      <c r="S401" s="347"/>
      <c r="T401" s="347"/>
      <c r="U401" s="347"/>
      <c r="V401" s="347"/>
      <c r="W401" s="347"/>
      <c r="X401" s="347"/>
      <c r="Y401" s="347"/>
      <c r="Z401" s="347"/>
      <c r="AA401" s="347"/>
      <c r="AB401" s="347"/>
      <c r="AC401" s="347"/>
      <c r="AD401" s="347"/>
      <c r="AE401" s="347"/>
      <c r="AF401" s="347"/>
      <c r="AG401" s="347"/>
      <c r="AH401" s="347"/>
      <c r="AI401" s="347"/>
      <c r="AJ401" s="347"/>
      <c r="AK401" s="347"/>
      <c r="AL401" s="347"/>
      <c r="AM401" s="347"/>
      <c r="AN401" s="347"/>
      <c r="AO401" s="347"/>
      <c r="AP401" s="347"/>
      <c r="AQ401" s="348"/>
      <c r="AR401" s="156" t="str">
        <f t="shared" si="63"/>
        <v/>
      </c>
      <c r="AS401" s="157" t="str">
        <f t="shared" si="64"/>
        <v/>
      </c>
      <c r="AT401" s="157" t="str">
        <f t="shared" si="65"/>
        <v/>
      </c>
      <c r="AU401" s="157" t="str">
        <f t="shared" si="66"/>
        <v/>
      </c>
      <c r="AV401" s="157" t="str">
        <f t="shared" si="67"/>
        <v/>
      </c>
      <c r="AW401" s="157" t="str">
        <f t="shared" si="68"/>
        <v/>
      </c>
      <c r="AX401" s="158" t="str">
        <f t="shared" si="69"/>
        <v/>
      </c>
    </row>
    <row r="402" spans="2:50" hidden="1" x14ac:dyDescent="0.3">
      <c r="B402" s="325">
        <f t="shared" si="70"/>
        <v>394</v>
      </c>
      <c r="C402" s="252"/>
      <c r="D402" s="247"/>
      <c r="E402" s="248"/>
      <c r="F402" s="252"/>
      <c r="G402" s="327"/>
      <c r="H402" s="336">
        <v>1</v>
      </c>
      <c r="I402" s="289" t="str">
        <f t="shared" si="62"/>
        <v/>
      </c>
      <c r="J402" s="338"/>
      <c r="K402" s="347"/>
      <c r="L402" s="347"/>
      <c r="M402" s="347"/>
      <c r="N402" s="347"/>
      <c r="O402" s="347"/>
      <c r="P402" s="347"/>
      <c r="Q402" s="347"/>
      <c r="R402" s="347"/>
      <c r="S402" s="347"/>
      <c r="T402" s="347"/>
      <c r="U402" s="347"/>
      <c r="V402" s="347"/>
      <c r="W402" s="347"/>
      <c r="X402" s="347"/>
      <c r="Y402" s="347"/>
      <c r="Z402" s="347"/>
      <c r="AA402" s="347"/>
      <c r="AB402" s="347"/>
      <c r="AC402" s="347"/>
      <c r="AD402" s="347"/>
      <c r="AE402" s="347"/>
      <c r="AF402" s="347"/>
      <c r="AG402" s="347"/>
      <c r="AH402" s="347"/>
      <c r="AI402" s="347"/>
      <c r="AJ402" s="347"/>
      <c r="AK402" s="347"/>
      <c r="AL402" s="347"/>
      <c r="AM402" s="347"/>
      <c r="AN402" s="347"/>
      <c r="AO402" s="347"/>
      <c r="AP402" s="347"/>
      <c r="AQ402" s="348"/>
      <c r="AR402" s="156" t="str">
        <f t="shared" si="63"/>
        <v/>
      </c>
      <c r="AS402" s="157" t="str">
        <f t="shared" si="64"/>
        <v/>
      </c>
      <c r="AT402" s="157" t="str">
        <f t="shared" si="65"/>
        <v/>
      </c>
      <c r="AU402" s="157" t="str">
        <f t="shared" si="66"/>
        <v/>
      </c>
      <c r="AV402" s="157" t="str">
        <f t="shared" si="67"/>
        <v/>
      </c>
      <c r="AW402" s="157" t="str">
        <f t="shared" si="68"/>
        <v/>
      </c>
      <c r="AX402" s="158" t="str">
        <f t="shared" si="69"/>
        <v/>
      </c>
    </row>
    <row r="403" spans="2:50" hidden="1" x14ac:dyDescent="0.3">
      <c r="B403" s="325">
        <f t="shared" si="70"/>
        <v>395</v>
      </c>
      <c r="C403" s="252"/>
      <c r="D403" s="247"/>
      <c r="E403" s="248"/>
      <c r="F403" s="252"/>
      <c r="G403" s="327"/>
      <c r="H403" s="336">
        <v>1</v>
      </c>
      <c r="I403" s="289" t="str">
        <f t="shared" si="62"/>
        <v/>
      </c>
      <c r="J403" s="338"/>
      <c r="K403" s="347"/>
      <c r="L403" s="347"/>
      <c r="M403" s="347"/>
      <c r="N403" s="347"/>
      <c r="O403" s="347"/>
      <c r="P403" s="347"/>
      <c r="Q403" s="347"/>
      <c r="R403" s="347"/>
      <c r="S403" s="347"/>
      <c r="T403" s="347"/>
      <c r="U403" s="347"/>
      <c r="V403" s="347"/>
      <c r="W403" s="347"/>
      <c r="X403" s="347"/>
      <c r="Y403" s="347"/>
      <c r="Z403" s="347"/>
      <c r="AA403" s="347"/>
      <c r="AB403" s="347"/>
      <c r="AC403" s="347"/>
      <c r="AD403" s="347"/>
      <c r="AE403" s="347"/>
      <c r="AF403" s="347"/>
      <c r="AG403" s="347"/>
      <c r="AH403" s="347"/>
      <c r="AI403" s="347"/>
      <c r="AJ403" s="347"/>
      <c r="AK403" s="347"/>
      <c r="AL403" s="347"/>
      <c r="AM403" s="347"/>
      <c r="AN403" s="347"/>
      <c r="AO403" s="347"/>
      <c r="AP403" s="347"/>
      <c r="AQ403" s="348"/>
      <c r="AR403" s="156" t="str">
        <f t="shared" si="63"/>
        <v/>
      </c>
      <c r="AS403" s="157" t="str">
        <f t="shared" si="64"/>
        <v/>
      </c>
      <c r="AT403" s="157" t="str">
        <f t="shared" si="65"/>
        <v/>
      </c>
      <c r="AU403" s="157" t="str">
        <f t="shared" si="66"/>
        <v/>
      </c>
      <c r="AV403" s="157" t="str">
        <f t="shared" si="67"/>
        <v/>
      </c>
      <c r="AW403" s="157" t="str">
        <f t="shared" si="68"/>
        <v/>
      </c>
      <c r="AX403" s="158" t="str">
        <f t="shared" si="69"/>
        <v/>
      </c>
    </row>
    <row r="404" spans="2:50" hidden="1" x14ac:dyDescent="0.3">
      <c r="B404" s="325">
        <f t="shared" si="70"/>
        <v>396</v>
      </c>
      <c r="C404" s="252"/>
      <c r="D404" s="247"/>
      <c r="E404" s="248"/>
      <c r="F404" s="252"/>
      <c r="G404" s="327"/>
      <c r="H404" s="336">
        <v>1</v>
      </c>
      <c r="I404" s="289" t="str">
        <f t="shared" si="62"/>
        <v/>
      </c>
      <c r="J404" s="338"/>
      <c r="K404" s="347"/>
      <c r="L404" s="347"/>
      <c r="M404" s="347"/>
      <c r="N404" s="347"/>
      <c r="O404" s="347"/>
      <c r="P404" s="347"/>
      <c r="Q404" s="347"/>
      <c r="R404" s="347"/>
      <c r="S404" s="347"/>
      <c r="T404" s="347"/>
      <c r="U404" s="347"/>
      <c r="V404" s="347"/>
      <c r="W404" s="347"/>
      <c r="X404" s="347"/>
      <c r="Y404" s="347"/>
      <c r="Z404" s="347"/>
      <c r="AA404" s="347"/>
      <c r="AB404" s="347"/>
      <c r="AC404" s="347"/>
      <c r="AD404" s="347"/>
      <c r="AE404" s="347"/>
      <c r="AF404" s="347"/>
      <c r="AG404" s="347"/>
      <c r="AH404" s="347"/>
      <c r="AI404" s="347"/>
      <c r="AJ404" s="347"/>
      <c r="AK404" s="347"/>
      <c r="AL404" s="347"/>
      <c r="AM404" s="347"/>
      <c r="AN404" s="347"/>
      <c r="AO404" s="347"/>
      <c r="AP404" s="347"/>
      <c r="AQ404" s="348"/>
      <c r="AR404" s="156" t="str">
        <f t="shared" si="63"/>
        <v/>
      </c>
      <c r="AS404" s="157" t="str">
        <f t="shared" si="64"/>
        <v/>
      </c>
      <c r="AT404" s="157" t="str">
        <f t="shared" si="65"/>
        <v/>
      </c>
      <c r="AU404" s="157" t="str">
        <f t="shared" si="66"/>
        <v/>
      </c>
      <c r="AV404" s="157" t="str">
        <f t="shared" si="67"/>
        <v/>
      </c>
      <c r="AW404" s="157" t="str">
        <f t="shared" si="68"/>
        <v/>
      </c>
      <c r="AX404" s="158" t="str">
        <f t="shared" si="69"/>
        <v/>
      </c>
    </row>
    <row r="405" spans="2:50" hidden="1" x14ac:dyDescent="0.3">
      <c r="B405" s="325">
        <f t="shared" si="70"/>
        <v>397</v>
      </c>
      <c r="C405" s="252"/>
      <c r="D405" s="247"/>
      <c r="E405" s="248"/>
      <c r="F405" s="252"/>
      <c r="G405" s="327"/>
      <c r="H405" s="336">
        <v>1</v>
      </c>
      <c r="I405" s="289" t="str">
        <f t="shared" si="62"/>
        <v/>
      </c>
      <c r="J405" s="338"/>
      <c r="K405" s="347"/>
      <c r="L405" s="347"/>
      <c r="M405" s="347"/>
      <c r="N405" s="347"/>
      <c r="O405" s="347"/>
      <c r="P405" s="347"/>
      <c r="Q405" s="347"/>
      <c r="R405" s="347"/>
      <c r="S405" s="347"/>
      <c r="T405" s="347"/>
      <c r="U405" s="347"/>
      <c r="V405" s="347"/>
      <c r="W405" s="347"/>
      <c r="X405" s="347"/>
      <c r="Y405" s="347"/>
      <c r="Z405" s="347"/>
      <c r="AA405" s="347"/>
      <c r="AB405" s="347"/>
      <c r="AC405" s="347"/>
      <c r="AD405" s="347"/>
      <c r="AE405" s="347"/>
      <c r="AF405" s="347"/>
      <c r="AG405" s="347"/>
      <c r="AH405" s="347"/>
      <c r="AI405" s="347"/>
      <c r="AJ405" s="347"/>
      <c r="AK405" s="347"/>
      <c r="AL405" s="347"/>
      <c r="AM405" s="347"/>
      <c r="AN405" s="347"/>
      <c r="AO405" s="347"/>
      <c r="AP405" s="347"/>
      <c r="AQ405" s="348"/>
      <c r="AR405" s="156" t="str">
        <f t="shared" si="63"/>
        <v/>
      </c>
      <c r="AS405" s="157" t="str">
        <f t="shared" si="64"/>
        <v/>
      </c>
      <c r="AT405" s="157" t="str">
        <f t="shared" si="65"/>
        <v/>
      </c>
      <c r="AU405" s="157" t="str">
        <f t="shared" si="66"/>
        <v/>
      </c>
      <c r="AV405" s="157" t="str">
        <f t="shared" si="67"/>
        <v/>
      </c>
      <c r="AW405" s="157" t="str">
        <f t="shared" si="68"/>
        <v/>
      </c>
      <c r="AX405" s="158" t="str">
        <f t="shared" si="69"/>
        <v/>
      </c>
    </row>
    <row r="406" spans="2:50" hidden="1" x14ac:dyDescent="0.3">
      <c r="B406" s="325">
        <f t="shared" si="70"/>
        <v>398</v>
      </c>
      <c r="C406" s="252"/>
      <c r="D406" s="247"/>
      <c r="E406" s="248"/>
      <c r="F406" s="252"/>
      <c r="G406" s="327"/>
      <c r="H406" s="336">
        <v>1</v>
      </c>
      <c r="I406" s="289" t="str">
        <f t="shared" si="62"/>
        <v/>
      </c>
      <c r="J406" s="338"/>
      <c r="K406" s="347"/>
      <c r="L406" s="347"/>
      <c r="M406" s="347"/>
      <c r="N406" s="347"/>
      <c r="O406" s="347"/>
      <c r="P406" s="347"/>
      <c r="Q406" s="347"/>
      <c r="R406" s="347"/>
      <c r="S406" s="347"/>
      <c r="T406" s="347"/>
      <c r="U406" s="347"/>
      <c r="V406" s="347"/>
      <c r="W406" s="347"/>
      <c r="X406" s="347"/>
      <c r="Y406" s="347"/>
      <c r="Z406" s="347"/>
      <c r="AA406" s="347"/>
      <c r="AB406" s="347"/>
      <c r="AC406" s="347"/>
      <c r="AD406" s="347"/>
      <c r="AE406" s="347"/>
      <c r="AF406" s="347"/>
      <c r="AG406" s="347"/>
      <c r="AH406" s="347"/>
      <c r="AI406" s="347"/>
      <c r="AJ406" s="347"/>
      <c r="AK406" s="347"/>
      <c r="AL406" s="347"/>
      <c r="AM406" s="347"/>
      <c r="AN406" s="347"/>
      <c r="AO406" s="347"/>
      <c r="AP406" s="347"/>
      <c r="AQ406" s="348"/>
      <c r="AR406" s="156" t="str">
        <f t="shared" si="63"/>
        <v/>
      </c>
      <c r="AS406" s="157" t="str">
        <f t="shared" si="64"/>
        <v/>
      </c>
      <c r="AT406" s="157" t="str">
        <f t="shared" si="65"/>
        <v/>
      </c>
      <c r="AU406" s="157" t="str">
        <f t="shared" si="66"/>
        <v/>
      </c>
      <c r="AV406" s="157" t="str">
        <f t="shared" si="67"/>
        <v/>
      </c>
      <c r="AW406" s="157" t="str">
        <f t="shared" si="68"/>
        <v/>
      </c>
      <c r="AX406" s="158" t="str">
        <f t="shared" si="69"/>
        <v/>
      </c>
    </row>
    <row r="407" spans="2:50" hidden="1" x14ac:dyDescent="0.3">
      <c r="B407" s="325">
        <f t="shared" si="70"/>
        <v>399</v>
      </c>
      <c r="C407" s="252"/>
      <c r="D407" s="247"/>
      <c r="E407" s="248"/>
      <c r="F407" s="252"/>
      <c r="G407" s="327"/>
      <c r="H407" s="336">
        <v>1</v>
      </c>
      <c r="I407" s="289" t="str">
        <f t="shared" si="62"/>
        <v/>
      </c>
      <c r="J407" s="338"/>
      <c r="K407" s="347"/>
      <c r="L407" s="347"/>
      <c r="M407" s="347"/>
      <c r="N407" s="347"/>
      <c r="O407" s="347"/>
      <c r="P407" s="347"/>
      <c r="Q407" s="347"/>
      <c r="R407" s="347"/>
      <c r="S407" s="347"/>
      <c r="T407" s="347"/>
      <c r="U407" s="347"/>
      <c r="V407" s="347"/>
      <c r="W407" s="347"/>
      <c r="X407" s="347"/>
      <c r="Y407" s="347"/>
      <c r="Z407" s="347"/>
      <c r="AA407" s="347"/>
      <c r="AB407" s="347"/>
      <c r="AC407" s="347"/>
      <c r="AD407" s="347"/>
      <c r="AE407" s="347"/>
      <c r="AF407" s="347"/>
      <c r="AG407" s="347"/>
      <c r="AH407" s="347"/>
      <c r="AI407" s="347"/>
      <c r="AJ407" s="347"/>
      <c r="AK407" s="347"/>
      <c r="AL407" s="347"/>
      <c r="AM407" s="347"/>
      <c r="AN407" s="347"/>
      <c r="AO407" s="347"/>
      <c r="AP407" s="347"/>
      <c r="AQ407" s="348"/>
      <c r="AR407" s="156" t="str">
        <f t="shared" si="63"/>
        <v/>
      </c>
      <c r="AS407" s="157" t="str">
        <f t="shared" si="64"/>
        <v/>
      </c>
      <c r="AT407" s="157" t="str">
        <f t="shared" si="65"/>
        <v/>
      </c>
      <c r="AU407" s="157" t="str">
        <f t="shared" si="66"/>
        <v/>
      </c>
      <c r="AV407" s="157" t="str">
        <f t="shared" si="67"/>
        <v/>
      </c>
      <c r="AW407" s="157" t="str">
        <f t="shared" si="68"/>
        <v/>
      </c>
      <c r="AX407" s="158" t="str">
        <f t="shared" si="69"/>
        <v/>
      </c>
    </row>
    <row r="408" spans="2:50" hidden="1" x14ac:dyDescent="0.3">
      <c r="B408" s="325">
        <f t="shared" si="70"/>
        <v>400</v>
      </c>
      <c r="C408" s="252"/>
      <c r="D408" s="247"/>
      <c r="E408" s="248"/>
      <c r="F408" s="252"/>
      <c r="G408" s="327"/>
      <c r="H408" s="336">
        <v>1</v>
      </c>
      <c r="I408" s="289" t="str">
        <f t="shared" si="62"/>
        <v/>
      </c>
      <c r="J408" s="338"/>
      <c r="K408" s="347"/>
      <c r="L408" s="347"/>
      <c r="M408" s="347"/>
      <c r="N408" s="347"/>
      <c r="O408" s="347"/>
      <c r="P408" s="347"/>
      <c r="Q408" s="347"/>
      <c r="R408" s="347"/>
      <c r="S408" s="347"/>
      <c r="T408" s="347"/>
      <c r="U408" s="347"/>
      <c r="V408" s="347"/>
      <c r="W408" s="347"/>
      <c r="X408" s="347"/>
      <c r="Y408" s="347"/>
      <c r="Z408" s="347"/>
      <c r="AA408" s="347"/>
      <c r="AB408" s="347"/>
      <c r="AC408" s="347"/>
      <c r="AD408" s="347"/>
      <c r="AE408" s="347"/>
      <c r="AF408" s="347"/>
      <c r="AG408" s="347"/>
      <c r="AH408" s="347"/>
      <c r="AI408" s="347"/>
      <c r="AJ408" s="347"/>
      <c r="AK408" s="347"/>
      <c r="AL408" s="347"/>
      <c r="AM408" s="347"/>
      <c r="AN408" s="347"/>
      <c r="AO408" s="347"/>
      <c r="AP408" s="347"/>
      <c r="AQ408" s="348"/>
      <c r="AR408" s="156" t="str">
        <f t="shared" si="63"/>
        <v/>
      </c>
      <c r="AS408" s="157" t="str">
        <f t="shared" si="64"/>
        <v/>
      </c>
      <c r="AT408" s="157" t="str">
        <f t="shared" si="65"/>
        <v/>
      </c>
      <c r="AU408" s="157" t="str">
        <f t="shared" si="66"/>
        <v/>
      </c>
      <c r="AV408" s="157" t="str">
        <f t="shared" si="67"/>
        <v/>
      </c>
      <c r="AW408" s="157" t="str">
        <f t="shared" si="68"/>
        <v/>
      </c>
      <c r="AX408" s="158" t="str">
        <f t="shared" si="69"/>
        <v/>
      </c>
    </row>
    <row r="409" spans="2:50" hidden="1" x14ac:dyDescent="0.3">
      <c r="B409" s="325">
        <f t="shared" si="70"/>
        <v>401</v>
      </c>
      <c r="C409" s="252"/>
      <c r="D409" s="247"/>
      <c r="E409" s="248"/>
      <c r="F409" s="252"/>
      <c r="G409" s="327"/>
      <c r="H409" s="336">
        <v>1</v>
      </c>
      <c r="I409" s="289" t="str">
        <f t="shared" si="62"/>
        <v/>
      </c>
      <c r="J409" s="338"/>
      <c r="K409" s="347"/>
      <c r="L409" s="347"/>
      <c r="M409" s="347"/>
      <c r="N409" s="347"/>
      <c r="O409" s="347"/>
      <c r="P409" s="347"/>
      <c r="Q409" s="347"/>
      <c r="R409" s="347"/>
      <c r="S409" s="347"/>
      <c r="T409" s="347"/>
      <c r="U409" s="347"/>
      <c r="V409" s="347"/>
      <c r="W409" s="347"/>
      <c r="X409" s="347"/>
      <c r="Y409" s="347"/>
      <c r="Z409" s="347"/>
      <c r="AA409" s="347"/>
      <c r="AB409" s="347"/>
      <c r="AC409" s="347"/>
      <c r="AD409" s="347"/>
      <c r="AE409" s="347"/>
      <c r="AF409" s="347"/>
      <c r="AG409" s="347"/>
      <c r="AH409" s="347"/>
      <c r="AI409" s="347"/>
      <c r="AJ409" s="347"/>
      <c r="AK409" s="347"/>
      <c r="AL409" s="347"/>
      <c r="AM409" s="347"/>
      <c r="AN409" s="347"/>
      <c r="AO409" s="347"/>
      <c r="AP409" s="347"/>
      <c r="AQ409" s="348"/>
      <c r="AR409" s="156" t="str">
        <f t="shared" si="63"/>
        <v/>
      </c>
      <c r="AS409" s="157" t="str">
        <f t="shared" si="64"/>
        <v/>
      </c>
      <c r="AT409" s="157" t="str">
        <f t="shared" si="65"/>
        <v/>
      </c>
      <c r="AU409" s="157" t="str">
        <f t="shared" si="66"/>
        <v/>
      </c>
      <c r="AV409" s="157" t="str">
        <f t="shared" si="67"/>
        <v/>
      </c>
      <c r="AW409" s="157" t="str">
        <f t="shared" si="68"/>
        <v/>
      </c>
      <c r="AX409" s="158" t="str">
        <f t="shared" si="69"/>
        <v/>
      </c>
    </row>
    <row r="410" spans="2:50" hidden="1" x14ac:dyDescent="0.3">
      <c r="B410" s="325">
        <f t="shared" si="70"/>
        <v>402</v>
      </c>
      <c r="C410" s="252"/>
      <c r="D410" s="247"/>
      <c r="E410" s="248"/>
      <c r="F410" s="252"/>
      <c r="G410" s="327"/>
      <c r="H410" s="336">
        <v>1</v>
      </c>
      <c r="I410" s="289" t="str">
        <f t="shared" si="62"/>
        <v/>
      </c>
      <c r="J410" s="338"/>
      <c r="K410" s="347"/>
      <c r="L410" s="347"/>
      <c r="M410" s="347"/>
      <c r="N410" s="347"/>
      <c r="O410" s="347"/>
      <c r="P410" s="347"/>
      <c r="Q410" s="347"/>
      <c r="R410" s="347"/>
      <c r="S410" s="347"/>
      <c r="T410" s="347"/>
      <c r="U410" s="347"/>
      <c r="V410" s="347"/>
      <c r="W410" s="347"/>
      <c r="X410" s="347"/>
      <c r="Y410" s="347"/>
      <c r="Z410" s="347"/>
      <c r="AA410" s="347"/>
      <c r="AB410" s="347"/>
      <c r="AC410" s="347"/>
      <c r="AD410" s="347"/>
      <c r="AE410" s="347"/>
      <c r="AF410" s="347"/>
      <c r="AG410" s="347"/>
      <c r="AH410" s="347"/>
      <c r="AI410" s="347"/>
      <c r="AJ410" s="347"/>
      <c r="AK410" s="347"/>
      <c r="AL410" s="347"/>
      <c r="AM410" s="347"/>
      <c r="AN410" s="347"/>
      <c r="AO410" s="347"/>
      <c r="AP410" s="347"/>
      <c r="AQ410" s="348"/>
      <c r="AR410" s="156" t="str">
        <f t="shared" si="63"/>
        <v/>
      </c>
      <c r="AS410" s="157" t="str">
        <f t="shared" si="64"/>
        <v/>
      </c>
      <c r="AT410" s="157" t="str">
        <f t="shared" si="65"/>
        <v/>
      </c>
      <c r="AU410" s="157" t="str">
        <f t="shared" si="66"/>
        <v/>
      </c>
      <c r="AV410" s="157" t="str">
        <f t="shared" si="67"/>
        <v/>
      </c>
      <c r="AW410" s="157" t="str">
        <f t="shared" si="68"/>
        <v/>
      </c>
      <c r="AX410" s="158" t="str">
        <f t="shared" si="69"/>
        <v/>
      </c>
    </row>
    <row r="411" spans="2:50" hidden="1" x14ac:dyDescent="0.3">
      <c r="B411" s="325">
        <f t="shared" si="70"/>
        <v>403</v>
      </c>
      <c r="C411" s="252"/>
      <c r="D411" s="247"/>
      <c r="E411" s="248"/>
      <c r="F411" s="252"/>
      <c r="G411" s="327"/>
      <c r="H411" s="336">
        <v>1</v>
      </c>
      <c r="I411" s="289" t="str">
        <f t="shared" si="62"/>
        <v/>
      </c>
      <c r="J411" s="338"/>
      <c r="K411" s="347"/>
      <c r="L411" s="347"/>
      <c r="M411" s="347"/>
      <c r="N411" s="347"/>
      <c r="O411" s="347"/>
      <c r="P411" s="347"/>
      <c r="Q411" s="347"/>
      <c r="R411" s="347"/>
      <c r="S411" s="347"/>
      <c r="T411" s="347"/>
      <c r="U411" s="347"/>
      <c r="V411" s="347"/>
      <c r="W411" s="347"/>
      <c r="X411" s="347"/>
      <c r="Y411" s="347"/>
      <c r="Z411" s="347"/>
      <c r="AA411" s="347"/>
      <c r="AB411" s="347"/>
      <c r="AC411" s="347"/>
      <c r="AD411" s="347"/>
      <c r="AE411" s="347"/>
      <c r="AF411" s="347"/>
      <c r="AG411" s="347"/>
      <c r="AH411" s="347"/>
      <c r="AI411" s="347"/>
      <c r="AJ411" s="347"/>
      <c r="AK411" s="347"/>
      <c r="AL411" s="347"/>
      <c r="AM411" s="347"/>
      <c r="AN411" s="347"/>
      <c r="AO411" s="347"/>
      <c r="AP411" s="347"/>
      <c r="AQ411" s="348"/>
      <c r="AR411" s="156" t="str">
        <f t="shared" si="63"/>
        <v/>
      </c>
      <c r="AS411" s="157" t="str">
        <f t="shared" si="64"/>
        <v/>
      </c>
      <c r="AT411" s="157" t="str">
        <f t="shared" si="65"/>
        <v/>
      </c>
      <c r="AU411" s="157" t="str">
        <f t="shared" si="66"/>
        <v/>
      </c>
      <c r="AV411" s="157" t="str">
        <f t="shared" si="67"/>
        <v/>
      </c>
      <c r="AW411" s="157" t="str">
        <f t="shared" si="68"/>
        <v/>
      </c>
      <c r="AX411" s="158" t="str">
        <f t="shared" si="69"/>
        <v/>
      </c>
    </row>
    <row r="412" spans="2:50" hidden="1" x14ac:dyDescent="0.3">
      <c r="B412" s="325">
        <f t="shared" si="70"/>
        <v>404</v>
      </c>
      <c r="C412" s="252"/>
      <c r="D412" s="247"/>
      <c r="E412" s="248"/>
      <c r="F412" s="252"/>
      <c r="G412" s="327"/>
      <c r="H412" s="336">
        <v>1</v>
      </c>
      <c r="I412" s="289" t="str">
        <f t="shared" si="62"/>
        <v/>
      </c>
      <c r="J412" s="338"/>
      <c r="K412" s="347"/>
      <c r="L412" s="347"/>
      <c r="M412" s="347"/>
      <c r="N412" s="347"/>
      <c r="O412" s="347"/>
      <c r="P412" s="347"/>
      <c r="Q412" s="347"/>
      <c r="R412" s="347"/>
      <c r="S412" s="347"/>
      <c r="T412" s="347"/>
      <c r="U412" s="347"/>
      <c r="V412" s="347"/>
      <c r="W412" s="347"/>
      <c r="X412" s="347"/>
      <c r="Y412" s="347"/>
      <c r="Z412" s="347"/>
      <c r="AA412" s="347"/>
      <c r="AB412" s="347"/>
      <c r="AC412" s="347"/>
      <c r="AD412" s="347"/>
      <c r="AE412" s="347"/>
      <c r="AF412" s="347"/>
      <c r="AG412" s="347"/>
      <c r="AH412" s="347"/>
      <c r="AI412" s="347"/>
      <c r="AJ412" s="347"/>
      <c r="AK412" s="347"/>
      <c r="AL412" s="347"/>
      <c r="AM412" s="347"/>
      <c r="AN412" s="347"/>
      <c r="AO412" s="347"/>
      <c r="AP412" s="347"/>
      <c r="AQ412" s="348"/>
      <c r="AR412" s="156" t="str">
        <f t="shared" si="63"/>
        <v/>
      </c>
      <c r="AS412" s="157" t="str">
        <f t="shared" si="64"/>
        <v/>
      </c>
      <c r="AT412" s="157" t="str">
        <f t="shared" si="65"/>
        <v/>
      </c>
      <c r="AU412" s="157" t="str">
        <f t="shared" si="66"/>
        <v/>
      </c>
      <c r="AV412" s="157" t="str">
        <f t="shared" si="67"/>
        <v/>
      </c>
      <c r="AW412" s="157" t="str">
        <f t="shared" si="68"/>
        <v/>
      </c>
      <c r="AX412" s="158" t="str">
        <f t="shared" si="69"/>
        <v/>
      </c>
    </row>
    <row r="413" spans="2:50" hidden="1" x14ac:dyDescent="0.3">
      <c r="B413" s="325">
        <f t="shared" si="70"/>
        <v>405</v>
      </c>
      <c r="C413" s="252"/>
      <c r="D413" s="247"/>
      <c r="E413" s="248"/>
      <c r="F413" s="252"/>
      <c r="G413" s="327"/>
      <c r="H413" s="336">
        <v>1</v>
      </c>
      <c r="I413" s="289" t="str">
        <f t="shared" si="62"/>
        <v/>
      </c>
      <c r="J413" s="338"/>
      <c r="K413" s="347"/>
      <c r="L413" s="347"/>
      <c r="M413" s="347"/>
      <c r="N413" s="347"/>
      <c r="O413" s="347"/>
      <c r="P413" s="347"/>
      <c r="Q413" s="347"/>
      <c r="R413" s="347"/>
      <c r="S413" s="347"/>
      <c r="T413" s="347"/>
      <c r="U413" s="347"/>
      <c r="V413" s="347"/>
      <c r="W413" s="347"/>
      <c r="X413" s="347"/>
      <c r="Y413" s="347"/>
      <c r="Z413" s="347"/>
      <c r="AA413" s="347"/>
      <c r="AB413" s="347"/>
      <c r="AC413" s="347"/>
      <c r="AD413" s="347"/>
      <c r="AE413" s="347"/>
      <c r="AF413" s="347"/>
      <c r="AG413" s="347"/>
      <c r="AH413" s="347"/>
      <c r="AI413" s="347"/>
      <c r="AJ413" s="347"/>
      <c r="AK413" s="347"/>
      <c r="AL413" s="347"/>
      <c r="AM413" s="347"/>
      <c r="AN413" s="347"/>
      <c r="AO413" s="347"/>
      <c r="AP413" s="347"/>
      <c r="AQ413" s="348"/>
      <c r="AR413" s="156" t="str">
        <f t="shared" si="63"/>
        <v/>
      </c>
      <c r="AS413" s="157" t="str">
        <f t="shared" si="64"/>
        <v/>
      </c>
      <c r="AT413" s="157" t="str">
        <f t="shared" si="65"/>
        <v/>
      </c>
      <c r="AU413" s="157" t="str">
        <f t="shared" si="66"/>
        <v/>
      </c>
      <c r="AV413" s="157" t="str">
        <f t="shared" si="67"/>
        <v/>
      </c>
      <c r="AW413" s="157" t="str">
        <f t="shared" si="68"/>
        <v/>
      </c>
      <c r="AX413" s="158" t="str">
        <f t="shared" si="69"/>
        <v/>
      </c>
    </row>
    <row r="414" spans="2:50" hidden="1" x14ac:dyDescent="0.3">
      <c r="B414" s="325">
        <f t="shared" si="70"/>
        <v>406</v>
      </c>
      <c r="C414" s="252"/>
      <c r="D414" s="247"/>
      <c r="E414" s="248"/>
      <c r="F414" s="252"/>
      <c r="G414" s="327"/>
      <c r="H414" s="336">
        <v>1</v>
      </c>
      <c r="I414" s="289" t="str">
        <f t="shared" si="62"/>
        <v/>
      </c>
      <c r="J414" s="338"/>
      <c r="K414" s="347"/>
      <c r="L414" s="347"/>
      <c r="M414" s="347"/>
      <c r="N414" s="347"/>
      <c r="O414" s="347"/>
      <c r="P414" s="347"/>
      <c r="Q414" s="347"/>
      <c r="R414" s="347"/>
      <c r="S414" s="347"/>
      <c r="T414" s="347"/>
      <c r="U414" s="347"/>
      <c r="V414" s="347"/>
      <c r="W414" s="347"/>
      <c r="X414" s="347"/>
      <c r="Y414" s="347"/>
      <c r="Z414" s="347"/>
      <c r="AA414" s="347"/>
      <c r="AB414" s="347"/>
      <c r="AC414" s="347"/>
      <c r="AD414" s="347"/>
      <c r="AE414" s="347"/>
      <c r="AF414" s="347"/>
      <c r="AG414" s="347"/>
      <c r="AH414" s="347"/>
      <c r="AI414" s="347"/>
      <c r="AJ414" s="347"/>
      <c r="AK414" s="347"/>
      <c r="AL414" s="347"/>
      <c r="AM414" s="347"/>
      <c r="AN414" s="347"/>
      <c r="AO414" s="347"/>
      <c r="AP414" s="347"/>
      <c r="AQ414" s="348"/>
      <c r="AR414" s="156" t="str">
        <f t="shared" si="63"/>
        <v/>
      </c>
      <c r="AS414" s="157" t="str">
        <f t="shared" si="64"/>
        <v/>
      </c>
      <c r="AT414" s="157" t="str">
        <f t="shared" si="65"/>
        <v/>
      </c>
      <c r="AU414" s="157" t="str">
        <f t="shared" si="66"/>
        <v/>
      </c>
      <c r="AV414" s="157" t="str">
        <f t="shared" si="67"/>
        <v/>
      </c>
      <c r="AW414" s="157" t="str">
        <f t="shared" si="68"/>
        <v/>
      </c>
      <c r="AX414" s="158" t="str">
        <f t="shared" si="69"/>
        <v/>
      </c>
    </row>
    <row r="415" spans="2:50" hidden="1" x14ac:dyDescent="0.3">
      <c r="B415" s="325">
        <f t="shared" si="70"/>
        <v>407</v>
      </c>
      <c r="C415" s="252"/>
      <c r="D415" s="247"/>
      <c r="E415" s="248"/>
      <c r="F415" s="252"/>
      <c r="G415" s="327"/>
      <c r="H415" s="336">
        <v>1</v>
      </c>
      <c r="I415" s="289" t="str">
        <f t="shared" si="62"/>
        <v/>
      </c>
      <c r="J415" s="338"/>
      <c r="K415" s="347"/>
      <c r="L415" s="347"/>
      <c r="M415" s="347"/>
      <c r="N415" s="347"/>
      <c r="O415" s="347"/>
      <c r="P415" s="347"/>
      <c r="Q415" s="347"/>
      <c r="R415" s="347"/>
      <c r="S415" s="347"/>
      <c r="T415" s="347"/>
      <c r="U415" s="347"/>
      <c r="V415" s="347"/>
      <c r="W415" s="347"/>
      <c r="X415" s="347"/>
      <c r="Y415" s="347"/>
      <c r="Z415" s="347"/>
      <c r="AA415" s="347"/>
      <c r="AB415" s="347"/>
      <c r="AC415" s="347"/>
      <c r="AD415" s="347"/>
      <c r="AE415" s="347"/>
      <c r="AF415" s="347"/>
      <c r="AG415" s="347"/>
      <c r="AH415" s="347"/>
      <c r="AI415" s="347"/>
      <c r="AJ415" s="347"/>
      <c r="AK415" s="347"/>
      <c r="AL415" s="347"/>
      <c r="AM415" s="347"/>
      <c r="AN415" s="347"/>
      <c r="AO415" s="347"/>
      <c r="AP415" s="347"/>
      <c r="AQ415" s="348"/>
      <c r="AR415" s="156" t="str">
        <f t="shared" si="63"/>
        <v/>
      </c>
      <c r="AS415" s="157" t="str">
        <f t="shared" si="64"/>
        <v/>
      </c>
      <c r="AT415" s="157" t="str">
        <f t="shared" si="65"/>
        <v/>
      </c>
      <c r="AU415" s="157" t="str">
        <f t="shared" si="66"/>
        <v/>
      </c>
      <c r="AV415" s="157" t="str">
        <f t="shared" si="67"/>
        <v/>
      </c>
      <c r="AW415" s="157" t="str">
        <f t="shared" si="68"/>
        <v/>
      </c>
      <c r="AX415" s="158" t="str">
        <f t="shared" si="69"/>
        <v/>
      </c>
    </row>
    <row r="416" spans="2:50" hidden="1" x14ac:dyDescent="0.3">
      <c r="B416" s="325">
        <f t="shared" si="70"/>
        <v>408</v>
      </c>
      <c r="C416" s="252"/>
      <c r="D416" s="247"/>
      <c r="E416" s="248"/>
      <c r="F416" s="252"/>
      <c r="G416" s="327"/>
      <c r="H416" s="336">
        <v>1</v>
      </c>
      <c r="I416" s="289" t="str">
        <f t="shared" si="62"/>
        <v/>
      </c>
      <c r="J416" s="338"/>
      <c r="K416" s="347"/>
      <c r="L416" s="347"/>
      <c r="M416" s="347"/>
      <c r="N416" s="347"/>
      <c r="O416" s="347"/>
      <c r="P416" s="347"/>
      <c r="Q416" s="347"/>
      <c r="R416" s="347"/>
      <c r="S416" s="347"/>
      <c r="T416" s="347"/>
      <c r="U416" s="347"/>
      <c r="V416" s="347"/>
      <c r="W416" s="347"/>
      <c r="X416" s="347"/>
      <c r="Y416" s="347"/>
      <c r="Z416" s="347"/>
      <c r="AA416" s="347"/>
      <c r="AB416" s="347"/>
      <c r="AC416" s="347"/>
      <c r="AD416" s="347"/>
      <c r="AE416" s="347"/>
      <c r="AF416" s="347"/>
      <c r="AG416" s="347"/>
      <c r="AH416" s="347"/>
      <c r="AI416" s="347"/>
      <c r="AJ416" s="347"/>
      <c r="AK416" s="347"/>
      <c r="AL416" s="347"/>
      <c r="AM416" s="347"/>
      <c r="AN416" s="347"/>
      <c r="AO416" s="347"/>
      <c r="AP416" s="347"/>
      <c r="AQ416" s="348"/>
      <c r="AR416" s="156" t="str">
        <f t="shared" si="63"/>
        <v/>
      </c>
      <c r="AS416" s="157" t="str">
        <f t="shared" si="64"/>
        <v/>
      </c>
      <c r="AT416" s="157" t="str">
        <f t="shared" si="65"/>
        <v/>
      </c>
      <c r="AU416" s="157" t="str">
        <f t="shared" si="66"/>
        <v/>
      </c>
      <c r="AV416" s="157" t="str">
        <f t="shared" si="67"/>
        <v/>
      </c>
      <c r="AW416" s="157" t="str">
        <f t="shared" si="68"/>
        <v/>
      </c>
      <c r="AX416" s="158" t="str">
        <f t="shared" si="69"/>
        <v/>
      </c>
    </row>
    <row r="417" spans="2:50" hidden="1" x14ac:dyDescent="0.3">
      <c r="B417" s="325">
        <f t="shared" si="70"/>
        <v>409</v>
      </c>
      <c r="C417" s="252"/>
      <c r="D417" s="247"/>
      <c r="E417" s="248"/>
      <c r="F417" s="252"/>
      <c r="G417" s="327"/>
      <c r="H417" s="336">
        <v>1</v>
      </c>
      <c r="I417" s="289" t="str">
        <f t="shared" si="62"/>
        <v/>
      </c>
      <c r="J417" s="338"/>
      <c r="K417" s="347"/>
      <c r="L417" s="347"/>
      <c r="M417" s="347"/>
      <c r="N417" s="347"/>
      <c r="O417" s="347"/>
      <c r="P417" s="347"/>
      <c r="Q417" s="347"/>
      <c r="R417" s="347"/>
      <c r="S417" s="347"/>
      <c r="T417" s="347"/>
      <c r="U417" s="347"/>
      <c r="V417" s="347"/>
      <c r="W417" s="347"/>
      <c r="X417" s="347"/>
      <c r="Y417" s="347"/>
      <c r="Z417" s="347"/>
      <c r="AA417" s="347"/>
      <c r="AB417" s="347"/>
      <c r="AC417" s="347"/>
      <c r="AD417" s="347"/>
      <c r="AE417" s="347"/>
      <c r="AF417" s="347"/>
      <c r="AG417" s="347"/>
      <c r="AH417" s="347"/>
      <c r="AI417" s="347"/>
      <c r="AJ417" s="347"/>
      <c r="AK417" s="347"/>
      <c r="AL417" s="347"/>
      <c r="AM417" s="347"/>
      <c r="AN417" s="347"/>
      <c r="AO417" s="347"/>
      <c r="AP417" s="347"/>
      <c r="AQ417" s="348"/>
      <c r="AR417" s="156" t="str">
        <f t="shared" si="63"/>
        <v/>
      </c>
      <c r="AS417" s="157" t="str">
        <f t="shared" si="64"/>
        <v/>
      </c>
      <c r="AT417" s="157" t="str">
        <f t="shared" si="65"/>
        <v/>
      </c>
      <c r="AU417" s="157" t="str">
        <f t="shared" si="66"/>
        <v/>
      </c>
      <c r="AV417" s="157" t="str">
        <f t="shared" si="67"/>
        <v/>
      </c>
      <c r="AW417" s="157" t="str">
        <f t="shared" si="68"/>
        <v/>
      </c>
      <c r="AX417" s="158" t="str">
        <f t="shared" si="69"/>
        <v/>
      </c>
    </row>
    <row r="418" spans="2:50" hidden="1" x14ac:dyDescent="0.3">
      <c r="B418" s="325">
        <f t="shared" si="70"/>
        <v>410</v>
      </c>
      <c r="C418" s="252"/>
      <c r="D418" s="247"/>
      <c r="E418" s="248"/>
      <c r="F418" s="252"/>
      <c r="G418" s="327"/>
      <c r="H418" s="336">
        <v>1</v>
      </c>
      <c r="I418" s="289" t="str">
        <f t="shared" si="62"/>
        <v/>
      </c>
      <c r="J418" s="338"/>
      <c r="K418" s="347"/>
      <c r="L418" s="347"/>
      <c r="M418" s="347"/>
      <c r="N418" s="347"/>
      <c r="O418" s="347"/>
      <c r="P418" s="347"/>
      <c r="Q418" s="347"/>
      <c r="R418" s="347"/>
      <c r="S418" s="347"/>
      <c r="T418" s="347"/>
      <c r="U418" s="347"/>
      <c r="V418" s="347"/>
      <c r="W418" s="347"/>
      <c r="X418" s="347"/>
      <c r="Y418" s="347"/>
      <c r="Z418" s="347"/>
      <c r="AA418" s="347"/>
      <c r="AB418" s="347"/>
      <c r="AC418" s="347"/>
      <c r="AD418" s="347"/>
      <c r="AE418" s="347"/>
      <c r="AF418" s="347"/>
      <c r="AG418" s="347"/>
      <c r="AH418" s="347"/>
      <c r="AI418" s="347"/>
      <c r="AJ418" s="347"/>
      <c r="AK418" s="347"/>
      <c r="AL418" s="347"/>
      <c r="AM418" s="347"/>
      <c r="AN418" s="347"/>
      <c r="AO418" s="347"/>
      <c r="AP418" s="347"/>
      <c r="AQ418" s="348"/>
      <c r="AR418" s="156" t="str">
        <f t="shared" si="63"/>
        <v/>
      </c>
      <c r="AS418" s="157" t="str">
        <f t="shared" si="64"/>
        <v/>
      </c>
      <c r="AT418" s="157" t="str">
        <f t="shared" si="65"/>
        <v/>
      </c>
      <c r="AU418" s="157" t="str">
        <f t="shared" si="66"/>
        <v/>
      </c>
      <c r="AV418" s="157" t="str">
        <f t="shared" si="67"/>
        <v/>
      </c>
      <c r="AW418" s="157" t="str">
        <f t="shared" si="68"/>
        <v/>
      </c>
      <c r="AX418" s="158" t="str">
        <f t="shared" si="69"/>
        <v/>
      </c>
    </row>
    <row r="419" spans="2:50" hidden="1" x14ac:dyDescent="0.3">
      <c r="B419" s="325">
        <f t="shared" si="70"/>
        <v>411</v>
      </c>
      <c r="C419" s="252"/>
      <c r="D419" s="247"/>
      <c r="E419" s="248"/>
      <c r="F419" s="252"/>
      <c r="G419" s="327"/>
      <c r="H419" s="336">
        <v>1</v>
      </c>
      <c r="I419" s="289" t="str">
        <f t="shared" si="62"/>
        <v/>
      </c>
      <c r="J419" s="338"/>
      <c r="K419" s="347"/>
      <c r="L419" s="347"/>
      <c r="M419" s="347"/>
      <c r="N419" s="347"/>
      <c r="O419" s="347"/>
      <c r="P419" s="347"/>
      <c r="Q419" s="347"/>
      <c r="R419" s="347"/>
      <c r="S419" s="347"/>
      <c r="T419" s="347"/>
      <c r="U419" s="347"/>
      <c r="V419" s="347"/>
      <c r="W419" s="347"/>
      <c r="X419" s="347"/>
      <c r="Y419" s="347"/>
      <c r="Z419" s="347"/>
      <c r="AA419" s="347"/>
      <c r="AB419" s="347"/>
      <c r="AC419" s="347"/>
      <c r="AD419" s="347"/>
      <c r="AE419" s="347"/>
      <c r="AF419" s="347"/>
      <c r="AG419" s="347"/>
      <c r="AH419" s="347"/>
      <c r="AI419" s="347"/>
      <c r="AJ419" s="347"/>
      <c r="AK419" s="347"/>
      <c r="AL419" s="347"/>
      <c r="AM419" s="347"/>
      <c r="AN419" s="347"/>
      <c r="AO419" s="347"/>
      <c r="AP419" s="347"/>
      <c r="AQ419" s="348"/>
      <c r="AR419" s="156" t="str">
        <f t="shared" si="63"/>
        <v/>
      </c>
      <c r="AS419" s="157" t="str">
        <f t="shared" si="64"/>
        <v/>
      </c>
      <c r="AT419" s="157" t="str">
        <f t="shared" si="65"/>
        <v/>
      </c>
      <c r="AU419" s="157" t="str">
        <f t="shared" si="66"/>
        <v/>
      </c>
      <c r="AV419" s="157" t="str">
        <f t="shared" si="67"/>
        <v/>
      </c>
      <c r="AW419" s="157" t="str">
        <f t="shared" si="68"/>
        <v/>
      </c>
      <c r="AX419" s="158" t="str">
        <f t="shared" si="69"/>
        <v/>
      </c>
    </row>
    <row r="420" spans="2:50" hidden="1" x14ac:dyDescent="0.3">
      <c r="B420" s="325">
        <f t="shared" si="70"/>
        <v>412</v>
      </c>
      <c r="C420" s="252"/>
      <c r="D420" s="247"/>
      <c r="E420" s="248"/>
      <c r="F420" s="252"/>
      <c r="G420" s="327"/>
      <c r="H420" s="336">
        <v>1</v>
      </c>
      <c r="I420" s="289" t="str">
        <f t="shared" si="62"/>
        <v/>
      </c>
      <c r="J420" s="338"/>
      <c r="K420" s="347"/>
      <c r="L420" s="347"/>
      <c r="M420" s="347"/>
      <c r="N420" s="347"/>
      <c r="O420" s="347"/>
      <c r="P420" s="347"/>
      <c r="Q420" s="347"/>
      <c r="R420" s="347"/>
      <c r="S420" s="347"/>
      <c r="T420" s="347"/>
      <c r="U420" s="347"/>
      <c r="V420" s="347"/>
      <c r="W420" s="347"/>
      <c r="X420" s="347"/>
      <c r="Y420" s="347"/>
      <c r="Z420" s="347"/>
      <c r="AA420" s="347"/>
      <c r="AB420" s="347"/>
      <c r="AC420" s="347"/>
      <c r="AD420" s="347"/>
      <c r="AE420" s="347"/>
      <c r="AF420" s="347"/>
      <c r="AG420" s="347"/>
      <c r="AH420" s="347"/>
      <c r="AI420" s="347"/>
      <c r="AJ420" s="347"/>
      <c r="AK420" s="347"/>
      <c r="AL420" s="347"/>
      <c r="AM420" s="347"/>
      <c r="AN420" s="347"/>
      <c r="AO420" s="347"/>
      <c r="AP420" s="347"/>
      <c r="AQ420" s="348"/>
      <c r="AR420" s="156" t="str">
        <f t="shared" si="63"/>
        <v/>
      </c>
      <c r="AS420" s="157" t="str">
        <f t="shared" si="64"/>
        <v/>
      </c>
      <c r="AT420" s="157" t="str">
        <f t="shared" si="65"/>
        <v/>
      </c>
      <c r="AU420" s="157" t="str">
        <f t="shared" si="66"/>
        <v/>
      </c>
      <c r="AV420" s="157" t="str">
        <f t="shared" si="67"/>
        <v/>
      </c>
      <c r="AW420" s="157" t="str">
        <f t="shared" si="68"/>
        <v/>
      </c>
      <c r="AX420" s="158" t="str">
        <f t="shared" si="69"/>
        <v/>
      </c>
    </row>
    <row r="421" spans="2:50" hidden="1" x14ac:dyDescent="0.3">
      <c r="B421" s="325">
        <f t="shared" si="70"/>
        <v>413</v>
      </c>
      <c r="C421" s="252"/>
      <c r="D421" s="247"/>
      <c r="E421" s="248"/>
      <c r="F421" s="252"/>
      <c r="G421" s="327"/>
      <c r="H421" s="336">
        <v>1</v>
      </c>
      <c r="I421" s="289" t="str">
        <f t="shared" si="62"/>
        <v/>
      </c>
      <c r="J421" s="338"/>
      <c r="K421" s="347"/>
      <c r="L421" s="347"/>
      <c r="M421" s="347"/>
      <c r="N421" s="347"/>
      <c r="O421" s="347"/>
      <c r="P421" s="347"/>
      <c r="Q421" s="347"/>
      <c r="R421" s="347"/>
      <c r="S421" s="347"/>
      <c r="T421" s="347"/>
      <c r="U421" s="347"/>
      <c r="V421" s="347"/>
      <c r="W421" s="347"/>
      <c r="X421" s="347"/>
      <c r="Y421" s="347"/>
      <c r="Z421" s="347"/>
      <c r="AA421" s="347"/>
      <c r="AB421" s="347"/>
      <c r="AC421" s="347"/>
      <c r="AD421" s="347"/>
      <c r="AE421" s="347"/>
      <c r="AF421" s="347"/>
      <c r="AG421" s="347"/>
      <c r="AH421" s="347"/>
      <c r="AI421" s="347"/>
      <c r="AJ421" s="347"/>
      <c r="AK421" s="347"/>
      <c r="AL421" s="347"/>
      <c r="AM421" s="347"/>
      <c r="AN421" s="347"/>
      <c r="AO421" s="347"/>
      <c r="AP421" s="347"/>
      <c r="AQ421" s="348"/>
      <c r="AR421" s="156" t="str">
        <f t="shared" si="63"/>
        <v/>
      </c>
      <c r="AS421" s="157" t="str">
        <f t="shared" si="64"/>
        <v/>
      </c>
      <c r="AT421" s="157" t="str">
        <f t="shared" si="65"/>
        <v/>
      </c>
      <c r="AU421" s="157" t="str">
        <f t="shared" si="66"/>
        <v/>
      </c>
      <c r="AV421" s="157" t="str">
        <f t="shared" si="67"/>
        <v/>
      </c>
      <c r="AW421" s="157" t="str">
        <f t="shared" si="68"/>
        <v/>
      </c>
      <c r="AX421" s="158" t="str">
        <f t="shared" si="69"/>
        <v/>
      </c>
    </row>
    <row r="422" spans="2:50" hidden="1" x14ac:dyDescent="0.3">
      <c r="B422" s="325">
        <f t="shared" si="70"/>
        <v>414</v>
      </c>
      <c r="C422" s="252"/>
      <c r="D422" s="247"/>
      <c r="E422" s="248"/>
      <c r="F422" s="252"/>
      <c r="G422" s="327"/>
      <c r="H422" s="336">
        <v>1</v>
      </c>
      <c r="I422" s="289" t="str">
        <f t="shared" si="62"/>
        <v/>
      </c>
      <c r="J422" s="338"/>
      <c r="K422" s="347"/>
      <c r="L422" s="347"/>
      <c r="M422" s="347"/>
      <c r="N422" s="347"/>
      <c r="O422" s="347"/>
      <c r="P422" s="347"/>
      <c r="Q422" s="347"/>
      <c r="R422" s="347"/>
      <c r="S422" s="347"/>
      <c r="T422" s="347"/>
      <c r="U422" s="347"/>
      <c r="V422" s="347"/>
      <c r="W422" s="347"/>
      <c r="X422" s="347"/>
      <c r="Y422" s="347"/>
      <c r="Z422" s="347"/>
      <c r="AA422" s="347"/>
      <c r="AB422" s="347"/>
      <c r="AC422" s="347"/>
      <c r="AD422" s="347"/>
      <c r="AE422" s="347"/>
      <c r="AF422" s="347"/>
      <c r="AG422" s="347"/>
      <c r="AH422" s="347"/>
      <c r="AI422" s="347"/>
      <c r="AJ422" s="347"/>
      <c r="AK422" s="347"/>
      <c r="AL422" s="347"/>
      <c r="AM422" s="347"/>
      <c r="AN422" s="347"/>
      <c r="AO422" s="347"/>
      <c r="AP422" s="347"/>
      <c r="AQ422" s="348"/>
      <c r="AR422" s="156" t="str">
        <f t="shared" si="63"/>
        <v/>
      </c>
      <c r="AS422" s="157" t="str">
        <f t="shared" si="64"/>
        <v/>
      </c>
      <c r="AT422" s="157" t="str">
        <f t="shared" si="65"/>
        <v/>
      </c>
      <c r="AU422" s="157" t="str">
        <f t="shared" si="66"/>
        <v/>
      </c>
      <c r="AV422" s="157" t="str">
        <f t="shared" si="67"/>
        <v/>
      </c>
      <c r="AW422" s="157" t="str">
        <f t="shared" si="68"/>
        <v/>
      </c>
      <c r="AX422" s="158" t="str">
        <f t="shared" si="69"/>
        <v/>
      </c>
    </row>
    <row r="423" spans="2:50" hidden="1" x14ac:dyDescent="0.3">
      <c r="B423" s="325">
        <f t="shared" si="70"/>
        <v>415</v>
      </c>
      <c r="C423" s="252"/>
      <c r="D423" s="247"/>
      <c r="E423" s="248"/>
      <c r="F423" s="252"/>
      <c r="G423" s="327"/>
      <c r="H423" s="336">
        <v>1</v>
      </c>
      <c r="I423" s="289" t="str">
        <f t="shared" si="62"/>
        <v/>
      </c>
      <c r="J423" s="338"/>
      <c r="K423" s="347"/>
      <c r="L423" s="347"/>
      <c r="M423" s="347"/>
      <c r="N423" s="347"/>
      <c r="O423" s="347"/>
      <c r="P423" s="347"/>
      <c r="Q423" s="347"/>
      <c r="R423" s="347"/>
      <c r="S423" s="347"/>
      <c r="T423" s="347"/>
      <c r="U423" s="347"/>
      <c r="V423" s="347"/>
      <c r="W423" s="347"/>
      <c r="X423" s="347"/>
      <c r="Y423" s="347"/>
      <c r="Z423" s="347"/>
      <c r="AA423" s="347"/>
      <c r="AB423" s="347"/>
      <c r="AC423" s="347"/>
      <c r="AD423" s="347"/>
      <c r="AE423" s="347"/>
      <c r="AF423" s="347"/>
      <c r="AG423" s="347"/>
      <c r="AH423" s="347"/>
      <c r="AI423" s="347"/>
      <c r="AJ423" s="347"/>
      <c r="AK423" s="347"/>
      <c r="AL423" s="347"/>
      <c r="AM423" s="347"/>
      <c r="AN423" s="347"/>
      <c r="AO423" s="347"/>
      <c r="AP423" s="347"/>
      <c r="AQ423" s="348"/>
      <c r="AR423" s="156" t="str">
        <f t="shared" si="63"/>
        <v/>
      </c>
      <c r="AS423" s="157" t="str">
        <f t="shared" si="64"/>
        <v/>
      </c>
      <c r="AT423" s="157" t="str">
        <f t="shared" si="65"/>
        <v/>
      </c>
      <c r="AU423" s="157" t="str">
        <f t="shared" si="66"/>
        <v/>
      </c>
      <c r="AV423" s="157" t="str">
        <f t="shared" si="67"/>
        <v/>
      </c>
      <c r="AW423" s="157" t="str">
        <f t="shared" si="68"/>
        <v/>
      </c>
      <c r="AX423" s="158" t="str">
        <f t="shared" si="69"/>
        <v/>
      </c>
    </row>
    <row r="424" spans="2:50" hidden="1" x14ac:dyDescent="0.3">
      <c r="B424" s="325">
        <f t="shared" si="70"/>
        <v>416</v>
      </c>
      <c r="C424" s="252"/>
      <c r="D424" s="247"/>
      <c r="E424" s="248"/>
      <c r="F424" s="252"/>
      <c r="G424" s="327"/>
      <c r="H424" s="336">
        <v>1</v>
      </c>
      <c r="I424" s="289" t="str">
        <f t="shared" si="62"/>
        <v/>
      </c>
      <c r="J424" s="338"/>
      <c r="K424" s="347"/>
      <c r="L424" s="347"/>
      <c r="M424" s="347"/>
      <c r="N424" s="347"/>
      <c r="O424" s="347"/>
      <c r="P424" s="347"/>
      <c r="Q424" s="347"/>
      <c r="R424" s="347"/>
      <c r="S424" s="347"/>
      <c r="T424" s="347"/>
      <c r="U424" s="347"/>
      <c r="V424" s="347"/>
      <c r="W424" s="347"/>
      <c r="X424" s="347"/>
      <c r="Y424" s="347"/>
      <c r="Z424" s="347"/>
      <c r="AA424" s="347"/>
      <c r="AB424" s="347"/>
      <c r="AC424" s="347"/>
      <c r="AD424" s="347"/>
      <c r="AE424" s="347"/>
      <c r="AF424" s="347"/>
      <c r="AG424" s="347"/>
      <c r="AH424" s="347"/>
      <c r="AI424" s="347"/>
      <c r="AJ424" s="347"/>
      <c r="AK424" s="347"/>
      <c r="AL424" s="347"/>
      <c r="AM424" s="347"/>
      <c r="AN424" s="347"/>
      <c r="AO424" s="347"/>
      <c r="AP424" s="347"/>
      <c r="AQ424" s="348"/>
      <c r="AR424" s="156" t="str">
        <f t="shared" si="63"/>
        <v/>
      </c>
      <c r="AS424" s="157" t="str">
        <f t="shared" si="64"/>
        <v/>
      </c>
      <c r="AT424" s="157" t="str">
        <f t="shared" si="65"/>
        <v/>
      </c>
      <c r="AU424" s="157" t="str">
        <f t="shared" si="66"/>
        <v/>
      </c>
      <c r="AV424" s="157" t="str">
        <f t="shared" si="67"/>
        <v/>
      </c>
      <c r="AW424" s="157" t="str">
        <f t="shared" si="68"/>
        <v/>
      </c>
      <c r="AX424" s="158" t="str">
        <f t="shared" si="69"/>
        <v/>
      </c>
    </row>
    <row r="425" spans="2:50" hidden="1" x14ac:dyDescent="0.3">
      <c r="B425" s="325">
        <f t="shared" si="70"/>
        <v>417</v>
      </c>
      <c r="C425" s="252"/>
      <c r="D425" s="247"/>
      <c r="E425" s="248"/>
      <c r="F425" s="252"/>
      <c r="G425" s="327"/>
      <c r="H425" s="336">
        <v>1</v>
      </c>
      <c r="I425" s="289" t="str">
        <f t="shared" si="62"/>
        <v/>
      </c>
      <c r="J425" s="338"/>
      <c r="K425" s="347"/>
      <c r="L425" s="347"/>
      <c r="M425" s="347"/>
      <c r="N425" s="347"/>
      <c r="O425" s="347"/>
      <c r="P425" s="347"/>
      <c r="Q425" s="347"/>
      <c r="R425" s="347"/>
      <c r="S425" s="347"/>
      <c r="T425" s="347"/>
      <c r="U425" s="347"/>
      <c r="V425" s="347"/>
      <c r="W425" s="347"/>
      <c r="X425" s="347"/>
      <c r="Y425" s="347"/>
      <c r="Z425" s="347"/>
      <c r="AA425" s="347"/>
      <c r="AB425" s="347"/>
      <c r="AC425" s="347"/>
      <c r="AD425" s="347"/>
      <c r="AE425" s="347"/>
      <c r="AF425" s="347"/>
      <c r="AG425" s="347"/>
      <c r="AH425" s="347"/>
      <c r="AI425" s="347"/>
      <c r="AJ425" s="347"/>
      <c r="AK425" s="347"/>
      <c r="AL425" s="347"/>
      <c r="AM425" s="347"/>
      <c r="AN425" s="347"/>
      <c r="AO425" s="347"/>
      <c r="AP425" s="347"/>
      <c r="AQ425" s="348"/>
      <c r="AR425" s="156" t="str">
        <f t="shared" si="63"/>
        <v/>
      </c>
      <c r="AS425" s="157" t="str">
        <f t="shared" si="64"/>
        <v/>
      </c>
      <c r="AT425" s="157" t="str">
        <f t="shared" si="65"/>
        <v/>
      </c>
      <c r="AU425" s="157" t="str">
        <f t="shared" si="66"/>
        <v/>
      </c>
      <c r="AV425" s="157" t="str">
        <f t="shared" si="67"/>
        <v/>
      </c>
      <c r="AW425" s="157" t="str">
        <f t="shared" si="68"/>
        <v/>
      </c>
      <c r="AX425" s="158" t="str">
        <f t="shared" si="69"/>
        <v/>
      </c>
    </row>
    <row r="426" spans="2:50" hidden="1" x14ac:dyDescent="0.3">
      <c r="B426" s="325">
        <f t="shared" si="70"/>
        <v>418</v>
      </c>
      <c r="C426" s="252"/>
      <c r="D426" s="247"/>
      <c r="E426" s="248"/>
      <c r="F426" s="252"/>
      <c r="G426" s="327"/>
      <c r="H426" s="336">
        <v>1</v>
      </c>
      <c r="I426" s="289" t="str">
        <f t="shared" si="62"/>
        <v/>
      </c>
      <c r="J426" s="338"/>
      <c r="K426" s="347"/>
      <c r="L426" s="347"/>
      <c r="M426" s="347"/>
      <c r="N426" s="347"/>
      <c r="O426" s="347"/>
      <c r="P426" s="347"/>
      <c r="Q426" s="347"/>
      <c r="R426" s="347"/>
      <c r="S426" s="347"/>
      <c r="T426" s="347"/>
      <c r="U426" s="347"/>
      <c r="V426" s="347"/>
      <c r="W426" s="347"/>
      <c r="X426" s="347"/>
      <c r="Y426" s="347"/>
      <c r="Z426" s="347"/>
      <c r="AA426" s="347"/>
      <c r="AB426" s="347"/>
      <c r="AC426" s="347"/>
      <c r="AD426" s="347"/>
      <c r="AE426" s="347"/>
      <c r="AF426" s="347"/>
      <c r="AG426" s="347"/>
      <c r="AH426" s="347"/>
      <c r="AI426" s="347"/>
      <c r="AJ426" s="347"/>
      <c r="AK426" s="347"/>
      <c r="AL426" s="347"/>
      <c r="AM426" s="347"/>
      <c r="AN426" s="347"/>
      <c r="AO426" s="347"/>
      <c r="AP426" s="347"/>
      <c r="AQ426" s="348"/>
      <c r="AR426" s="156" t="str">
        <f t="shared" si="63"/>
        <v/>
      </c>
      <c r="AS426" s="157" t="str">
        <f t="shared" si="64"/>
        <v/>
      </c>
      <c r="AT426" s="157" t="str">
        <f t="shared" si="65"/>
        <v/>
      </c>
      <c r="AU426" s="157" t="str">
        <f t="shared" si="66"/>
        <v/>
      </c>
      <c r="AV426" s="157" t="str">
        <f t="shared" si="67"/>
        <v/>
      </c>
      <c r="AW426" s="157" t="str">
        <f t="shared" si="68"/>
        <v/>
      </c>
      <c r="AX426" s="158" t="str">
        <f t="shared" si="69"/>
        <v/>
      </c>
    </row>
    <row r="427" spans="2:50" hidden="1" x14ac:dyDescent="0.3">
      <c r="B427" s="325">
        <f t="shared" si="70"/>
        <v>419</v>
      </c>
      <c r="C427" s="252"/>
      <c r="D427" s="247"/>
      <c r="E427" s="248"/>
      <c r="F427" s="252"/>
      <c r="G427" s="327"/>
      <c r="H427" s="336">
        <v>1</v>
      </c>
      <c r="I427" s="289" t="str">
        <f t="shared" si="62"/>
        <v/>
      </c>
      <c r="J427" s="338"/>
      <c r="K427" s="347"/>
      <c r="L427" s="347"/>
      <c r="M427" s="347"/>
      <c r="N427" s="347"/>
      <c r="O427" s="347"/>
      <c r="P427" s="347"/>
      <c r="Q427" s="347"/>
      <c r="R427" s="347"/>
      <c r="S427" s="347"/>
      <c r="T427" s="347"/>
      <c r="U427" s="347"/>
      <c r="V427" s="347"/>
      <c r="W427" s="347"/>
      <c r="X427" s="347"/>
      <c r="Y427" s="347"/>
      <c r="Z427" s="347"/>
      <c r="AA427" s="347"/>
      <c r="AB427" s="347"/>
      <c r="AC427" s="347"/>
      <c r="AD427" s="347"/>
      <c r="AE427" s="347"/>
      <c r="AF427" s="347"/>
      <c r="AG427" s="347"/>
      <c r="AH427" s="347"/>
      <c r="AI427" s="347"/>
      <c r="AJ427" s="347"/>
      <c r="AK427" s="347"/>
      <c r="AL427" s="347"/>
      <c r="AM427" s="347"/>
      <c r="AN427" s="347"/>
      <c r="AO427" s="347"/>
      <c r="AP427" s="347"/>
      <c r="AQ427" s="348"/>
      <c r="AR427" s="156" t="str">
        <f t="shared" si="63"/>
        <v/>
      </c>
      <c r="AS427" s="157" t="str">
        <f t="shared" si="64"/>
        <v/>
      </c>
      <c r="AT427" s="157" t="str">
        <f t="shared" si="65"/>
        <v/>
      </c>
      <c r="AU427" s="157" t="str">
        <f t="shared" si="66"/>
        <v/>
      </c>
      <c r="AV427" s="157" t="str">
        <f t="shared" si="67"/>
        <v/>
      </c>
      <c r="AW427" s="157" t="str">
        <f t="shared" si="68"/>
        <v/>
      </c>
      <c r="AX427" s="158" t="str">
        <f t="shared" si="69"/>
        <v/>
      </c>
    </row>
    <row r="428" spans="2:50" hidden="1" x14ac:dyDescent="0.3">
      <c r="B428" s="325">
        <f t="shared" si="70"/>
        <v>420</v>
      </c>
      <c r="C428" s="252"/>
      <c r="D428" s="247"/>
      <c r="E428" s="248"/>
      <c r="F428" s="252"/>
      <c r="G428" s="327"/>
      <c r="H428" s="336">
        <v>1</v>
      </c>
      <c r="I428" s="289" t="str">
        <f t="shared" si="62"/>
        <v/>
      </c>
      <c r="J428" s="338"/>
      <c r="K428" s="347"/>
      <c r="L428" s="347"/>
      <c r="M428" s="347"/>
      <c r="N428" s="347"/>
      <c r="O428" s="347"/>
      <c r="P428" s="347"/>
      <c r="Q428" s="347"/>
      <c r="R428" s="347"/>
      <c r="S428" s="347"/>
      <c r="T428" s="347"/>
      <c r="U428" s="347"/>
      <c r="V428" s="347"/>
      <c r="W428" s="347"/>
      <c r="X428" s="347"/>
      <c r="Y428" s="347"/>
      <c r="Z428" s="347"/>
      <c r="AA428" s="347"/>
      <c r="AB428" s="347"/>
      <c r="AC428" s="347"/>
      <c r="AD428" s="347"/>
      <c r="AE428" s="347"/>
      <c r="AF428" s="347"/>
      <c r="AG428" s="347"/>
      <c r="AH428" s="347"/>
      <c r="AI428" s="347"/>
      <c r="AJ428" s="347"/>
      <c r="AK428" s="347"/>
      <c r="AL428" s="347"/>
      <c r="AM428" s="347"/>
      <c r="AN428" s="347"/>
      <c r="AO428" s="347"/>
      <c r="AP428" s="347"/>
      <c r="AQ428" s="348"/>
      <c r="AR428" s="156" t="str">
        <f t="shared" si="63"/>
        <v/>
      </c>
      <c r="AS428" s="157" t="str">
        <f t="shared" si="64"/>
        <v/>
      </c>
      <c r="AT428" s="157" t="str">
        <f t="shared" si="65"/>
        <v/>
      </c>
      <c r="AU428" s="157" t="str">
        <f t="shared" si="66"/>
        <v/>
      </c>
      <c r="AV428" s="157" t="str">
        <f t="shared" si="67"/>
        <v/>
      </c>
      <c r="AW428" s="157" t="str">
        <f t="shared" si="68"/>
        <v/>
      </c>
      <c r="AX428" s="158" t="str">
        <f t="shared" si="69"/>
        <v/>
      </c>
    </row>
    <row r="429" spans="2:50" hidden="1" x14ac:dyDescent="0.3">
      <c r="B429" s="325">
        <f t="shared" si="70"/>
        <v>421</v>
      </c>
      <c r="C429" s="252"/>
      <c r="D429" s="247"/>
      <c r="E429" s="248"/>
      <c r="F429" s="252"/>
      <c r="G429" s="327"/>
      <c r="H429" s="336">
        <v>1</v>
      </c>
      <c r="I429" s="289" t="str">
        <f t="shared" si="62"/>
        <v/>
      </c>
      <c r="J429" s="338"/>
      <c r="K429" s="347"/>
      <c r="L429" s="347"/>
      <c r="M429" s="347"/>
      <c r="N429" s="347"/>
      <c r="O429" s="347"/>
      <c r="P429" s="347"/>
      <c r="Q429" s="347"/>
      <c r="R429" s="347"/>
      <c r="S429" s="347"/>
      <c r="T429" s="347"/>
      <c r="U429" s="347"/>
      <c r="V429" s="347"/>
      <c r="W429" s="347"/>
      <c r="X429" s="347"/>
      <c r="Y429" s="347"/>
      <c r="Z429" s="347"/>
      <c r="AA429" s="347"/>
      <c r="AB429" s="347"/>
      <c r="AC429" s="347"/>
      <c r="AD429" s="347"/>
      <c r="AE429" s="347"/>
      <c r="AF429" s="347"/>
      <c r="AG429" s="347"/>
      <c r="AH429" s="347"/>
      <c r="AI429" s="347"/>
      <c r="AJ429" s="347"/>
      <c r="AK429" s="347"/>
      <c r="AL429" s="347"/>
      <c r="AM429" s="347"/>
      <c r="AN429" s="347"/>
      <c r="AO429" s="347"/>
      <c r="AP429" s="347"/>
      <c r="AQ429" s="348"/>
      <c r="AR429" s="156" t="str">
        <f t="shared" si="63"/>
        <v/>
      </c>
      <c r="AS429" s="157" t="str">
        <f t="shared" si="64"/>
        <v/>
      </c>
      <c r="AT429" s="157" t="str">
        <f t="shared" si="65"/>
        <v/>
      </c>
      <c r="AU429" s="157" t="str">
        <f t="shared" si="66"/>
        <v/>
      </c>
      <c r="AV429" s="157" t="str">
        <f t="shared" si="67"/>
        <v/>
      </c>
      <c r="AW429" s="157" t="str">
        <f t="shared" si="68"/>
        <v/>
      </c>
      <c r="AX429" s="158" t="str">
        <f t="shared" si="69"/>
        <v/>
      </c>
    </row>
    <row r="430" spans="2:50" hidden="1" x14ac:dyDescent="0.3">
      <c r="B430" s="325">
        <f t="shared" si="70"/>
        <v>422</v>
      </c>
      <c r="C430" s="252"/>
      <c r="D430" s="247"/>
      <c r="E430" s="248"/>
      <c r="F430" s="252"/>
      <c r="G430" s="327"/>
      <c r="H430" s="336">
        <v>1</v>
      </c>
      <c r="I430" s="289" t="str">
        <f t="shared" si="62"/>
        <v/>
      </c>
      <c r="J430" s="338"/>
      <c r="K430" s="347"/>
      <c r="L430" s="347"/>
      <c r="M430" s="347"/>
      <c r="N430" s="347"/>
      <c r="O430" s="347"/>
      <c r="P430" s="347"/>
      <c r="Q430" s="347"/>
      <c r="R430" s="347"/>
      <c r="S430" s="347"/>
      <c r="T430" s="347"/>
      <c r="U430" s="347"/>
      <c r="V430" s="347"/>
      <c r="W430" s="347"/>
      <c r="X430" s="347"/>
      <c r="Y430" s="347"/>
      <c r="Z430" s="347"/>
      <c r="AA430" s="347"/>
      <c r="AB430" s="347"/>
      <c r="AC430" s="347"/>
      <c r="AD430" s="347"/>
      <c r="AE430" s="347"/>
      <c r="AF430" s="347"/>
      <c r="AG430" s="347"/>
      <c r="AH430" s="347"/>
      <c r="AI430" s="347"/>
      <c r="AJ430" s="347"/>
      <c r="AK430" s="347"/>
      <c r="AL430" s="347"/>
      <c r="AM430" s="347"/>
      <c r="AN430" s="347"/>
      <c r="AO430" s="347"/>
      <c r="AP430" s="347"/>
      <c r="AQ430" s="348"/>
      <c r="AR430" s="156" t="str">
        <f t="shared" si="63"/>
        <v/>
      </c>
      <c r="AS430" s="157" t="str">
        <f t="shared" si="64"/>
        <v/>
      </c>
      <c r="AT430" s="157" t="str">
        <f t="shared" si="65"/>
        <v/>
      </c>
      <c r="AU430" s="157" t="str">
        <f t="shared" si="66"/>
        <v/>
      </c>
      <c r="AV430" s="157" t="str">
        <f t="shared" si="67"/>
        <v/>
      </c>
      <c r="AW430" s="157" t="str">
        <f t="shared" si="68"/>
        <v/>
      </c>
      <c r="AX430" s="158" t="str">
        <f t="shared" si="69"/>
        <v/>
      </c>
    </row>
    <row r="431" spans="2:50" hidden="1" x14ac:dyDescent="0.3">
      <c r="B431" s="325">
        <f t="shared" si="70"/>
        <v>423</v>
      </c>
      <c r="C431" s="252"/>
      <c r="D431" s="247"/>
      <c r="E431" s="248"/>
      <c r="F431" s="252"/>
      <c r="G431" s="327"/>
      <c r="H431" s="336">
        <v>1</v>
      </c>
      <c r="I431" s="289" t="str">
        <f t="shared" si="62"/>
        <v/>
      </c>
      <c r="J431" s="338"/>
      <c r="K431" s="347"/>
      <c r="L431" s="347"/>
      <c r="M431" s="347"/>
      <c r="N431" s="347"/>
      <c r="O431" s="347"/>
      <c r="P431" s="347"/>
      <c r="Q431" s="347"/>
      <c r="R431" s="347"/>
      <c r="S431" s="347"/>
      <c r="T431" s="347"/>
      <c r="U431" s="347"/>
      <c r="V431" s="347"/>
      <c r="W431" s="347"/>
      <c r="X431" s="347"/>
      <c r="Y431" s="347"/>
      <c r="Z431" s="347"/>
      <c r="AA431" s="347"/>
      <c r="AB431" s="347"/>
      <c r="AC431" s="347"/>
      <c r="AD431" s="347"/>
      <c r="AE431" s="347"/>
      <c r="AF431" s="347"/>
      <c r="AG431" s="347"/>
      <c r="AH431" s="347"/>
      <c r="AI431" s="347"/>
      <c r="AJ431" s="347"/>
      <c r="AK431" s="347"/>
      <c r="AL431" s="347"/>
      <c r="AM431" s="347"/>
      <c r="AN431" s="347"/>
      <c r="AO431" s="347"/>
      <c r="AP431" s="347"/>
      <c r="AQ431" s="348"/>
      <c r="AR431" s="156" t="str">
        <f t="shared" si="63"/>
        <v/>
      </c>
      <c r="AS431" s="157" t="str">
        <f t="shared" si="64"/>
        <v/>
      </c>
      <c r="AT431" s="157" t="str">
        <f t="shared" si="65"/>
        <v/>
      </c>
      <c r="AU431" s="157" t="str">
        <f t="shared" si="66"/>
        <v/>
      </c>
      <c r="AV431" s="157" t="str">
        <f t="shared" si="67"/>
        <v/>
      </c>
      <c r="AW431" s="157" t="str">
        <f t="shared" si="68"/>
        <v/>
      </c>
      <c r="AX431" s="158" t="str">
        <f t="shared" si="69"/>
        <v/>
      </c>
    </row>
    <row r="432" spans="2:50" hidden="1" x14ac:dyDescent="0.3">
      <c r="B432" s="325">
        <f t="shared" si="70"/>
        <v>424</v>
      </c>
      <c r="C432" s="252"/>
      <c r="D432" s="247"/>
      <c r="E432" s="248"/>
      <c r="F432" s="252"/>
      <c r="G432" s="327"/>
      <c r="H432" s="336">
        <v>1</v>
      </c>
      <c r="I432" s="289" t="str">
        <f t="shared" si="62"/>
        <v/>
      </c>
      <c r="J432" s="338"/>
      <c r="K432" s="347"/>
      <c r="L432" s="347"/>
      <c r="M432" s="347"/>
      <c r="N432" s="347"/>
      <c r="O432" s="347"/>
      <c r="P432" s="347"/>
      <c r="Q432" s="347"/>
      <c r="R432" s="347"/>
      <c r="S432" s="347"/>
      <c r="T432" s="347"/>
      <c r="U432" s="347"/>
      <c r="V432" s="347"/>
      <c r="W432" s="347"/>
      <c r="X432" s="347"/>
      <c r="Y432" s="347"/>
      <c r="Z432" s="347"/>
      <c r="AA432" s="347"/>
      <c r="AB432" s="347"/>
      <c r="AC432" s="347"/>
      <c r="AD432" s="347"/>
      <c r="AE432" s="347"/>
      <c r="AF432" s="347"/>
      <c r="AG432" s="347"/>
      <c r="AH432" s="347"/>
      <c r="AI432" s="347"/>
      <c r="AJ432" s="347"/>
      <c r="AK432" s="347"/>
      <c r="AL432" s="347"/>
      <c r="AM432" s="347"/>
      <c r="AN432" s="347"/>
      <c r="AO432" s="347"/>
      <c r="AP432" s="347"/>
      <c r="AQ432" s="348"/>
      <c r="AR432" s="156" t="str">
        <f t="shared" si="63"/>
        <v/>
      </c>
      <c r="AS432" s="157" t="str">
        <f t="shared" si="64"/>
        <v/>
      </c>
      <c r="AT432" s="157" t="str">
        <f t="shared" si="65"/>
        <v/>
      </c>
      <c r="AU432" s="157" t="str">
        <f t="shared" si="66"/>
        <v/>
      </c>
      <c r="AV432" s="157" t="str">
        <f t="shared" si="67"/>
        <v/>
      </c>
      <c r="AW432" s="157" t="str">
        <f t="shared" si="68"/>
        <v/>
      </c>
      <c r="AX432" s="158" t="str">
        <f t="shared" si="69"/>
        <v/>
      </c>
    </row>
    <row r="433" spans="2:50" hidden="1" x14ac:dyDescent="0.3">
      <c r="B433" s="325">
        <f t="shared" si="70"/>
        <v>425</v>
      </c>
      <c r="C433" s="252"/>
      <c r="D433" s="247"/>
      <c r="E433" s="248"/>
      <c r="F433" s="252"/>
      <c r="G433" s="327"/>
      <c r="H433" s="336">
        <v>1</v>
      </c>
      <c r="I433" s="289" t="str">
        <f t="shared" si="62"/>
        <v/>
      </c>
      <c r="J433" s="338"/>
      <c r="K433" s="347"/>
      <c r="L433" s="347"/>
      <c r="M433" s="347"/>
      <c r="N433" s="347"/>
      <c r="O433" s="347"/>
      <c r="P433" s="347"/>
      <c r="Q433" s="347"/>
      <c r="R433" s="347"/>
      <c r="S433" s="347"/>
      <c r="T433" s="347"/>
      <c r="U433" s="347"/>
      <c r="V433" s="347"/>
      <c r="W433" s="347"/>
      <c r="X433" s="347"/>
      <c r="Y433" s="347"/>
      <c r="Z433" s="347"/>
      <c r="AA433" s="347"/>
      <c r="AB433" s="347"/>
      <c r="AC433" s="347"/>
      <c r="AD433" s="347"/>
      <c r="AE433" s="347"/>
      <c r="AF433" s="347"/>
      <c r="AG433" s="347"/>
      <c r="AH433" s="347"/>
      <c r="AI433" s="347"/>
      <c r="AJ433" s="347"/>
      <c r="AK433" s="347"/>
      <c r="AL433" s="347"/>
      <c r="AM433" s="347"/>
      <c r="AN433" s="347"/>
      <c r="AO433" s="347"/>
      <c r="AP433" s="347"/>
      <c r="AQ433" s="348"/>
      <c r="AR433" s="156" t="str">
        <f t="shared" si="63"/>
        <v/>
      </c>
      <c r="AS433" s="157" t="str">
        <f t="shared" si="64"/>
        <v/>
      </c>
      <c r="AT433" s="157" t="str">
        <f t="shared" si="65"/>
        <v/>
      </c>
      <c r="AU433" s="157" t="str">
        <f t="shared" si="66"/>
        <v/>
      </c>
      <c r="AV433" s="157" t="str">
        <f t="shared" si="67"/>
        <v/>
      </c>
      <c r="AW433" s="157" t="str">
        <f t="shared" si="68"/>
        <v/>
      </c>
      <c r="AX433" s="158" t="str">
        <f t="shared" si="69"/>
        <v/>
      </c>
    </row>
    <row r="434" spans="2:50" hidden="1" x14ac:dyDescent="0.3">
      <c r="B434" s="325">
        <f t="shared" si="70"/>
        <v>426</v>
      </c>
      <c r="C434" s="252"/>
      <c r="D434" s="247"/>
      <c r="E434" s="248"/>
      <c r="F434" s="252"/>
      <c r="G434" s="327"/>
      <c r="H434" s="336">
        <v>1</v>
      </c>
      <c r="I434" s="289" t="str">
        <f t="shared" si="62"/>
        <v/>
      </c>
      <c r="J434" s="338"/>
      <c r="K434" s="347"/>
      <c r="L434" s="347"/>
      <c r="M434" s="347"/>
      <c r="N434" s="347"/>
      <c r="O434" s="347"/>
      <c r="P434" s="347"/>
      <c r="Q434" s="347"/>
      <c r="R434" s="347"/>
      <c r="S434" s="347"/>
      <c r="T434" s="347"/>
      <c r="U434" s="347"/>
      <c r="V434" s="347"/>
      <c r="W434" s="347"/>
      <c r="X434" s="347"/>
      <c r="Y434" s="347"/>
      <c r="Z434" s="347"/>
      <c r="AA434" s="347"/>
      <c r="AB434" s="347"/>
      <c r="AC434" s="347"/>
      <c r="AD434" s="347"/>
      <c r="AE434" s="347"/>
      <c r="AF434" s="347"/>
      <c r="AG434" s="347"/>
      <c r="AH434" s="347"/>
      <c r="AI434" s="347"/>
      <c r="AJ434" s="347"/>
      <c r="AK434" s="347"/>
      <c r="AL434" s="347"/>
      <c r="AM434" s="347"/>
      <c r="AN434" s="347"/>
      <c r="AO434" s="347"/>
      <c r="AP434" s="347"/>
      <c r="AQ434" s="348"/>
      <c r="AR434" s="156" t="str">
        <f t="shared" si="63"/>
        <v/>
      </c>
      <c r="AS434" s="157" t="str">
        <f t="shared" si="64"/>
        <v/>
      </c>
      <c r="AT434" s="157" t="str">
        <f t="shared" si="65"/>
        <v/>
      </c>
      <c r="AU434" s="157" t="str">
        <f t="shared" si="66"/>
        <v/>
      </c>
      <c r="AV434" s="157" t="str">
        <f t="shared" si="67"/>
        <v/>
      </c>
      <c r="AW434" s="157" t="str">
        <f t="shared" si="68"/>
        <v/>
      </c>
      <c r="AX434" s="158" t="str">
        <f t="shared" si="69"/>
        <v/>
      </c>
    </row>
    <row r="435" spans="2:50" hidden="1" x14ac:dyDescent="0.3">
      <c r="B435" s="325">
        <f t="shared" si="70"/>
        <v>427</v>
      </c>
      <c r="C435" s="252"/>
      <c r="D435" s="247"/>
      <c r="E435" s="248"/>
      <c r="F435" s="252"/>
      <c r="G435" s="327"/>
      <c r="H435" s="336">
        <v>1</v>
      </c>
      <c r="I435" s="289" t="str">
        <f t="shared" si="62"/>
        <v/>
      </c>
      <c r="J435" s="338"/>
      <c r="K435" s="347"/>
      <c r="L435" s="347"/>
      <c r="M435" s="347"/>
      <c r="N435" s="347"/>
      <c r="O435" s="347"/>
      <c r="P435" s="347"/>
      <c r="Q435" s="347"/>
      <c r="R435" s="347"/>
      <c r="S435" s="347"/>
      <c r="T435" s="347"/>
      <c r="U435" s="347"/>
      <c r="V435" s="347"/>
      <c r="W435" s="347"/>
      <c r="X435" s="347"/>
      <c r="Y435" s="347"/>
      <c r="Z435" s="347"/>
      <c r="AA435" s="347"/>
      <c r="AB435" s="347"/>
      <c r="AC435" s="347"/>
      <c r="AD435" s="347"/>
      <c r="AE435" s="347"/>
      <c r="AF435" s="347"/>
      <c r="AG435" s="347"/>
      <c r="AH435" s="347"/>
      <c r="AI435" s="347"/>
      <c r="AJ435" s="347"/>
      <c r="AK435" s="347"/>
      <c r="AL435" s="347"/>
      <c r="AM435" s="347"/>
      <c r="AN435" s="347"/>
      <c r="AO435" s="347"/>
      <c r="AP435" s="347"/>
      <c r="AQ435" s="348"/>
      <c r="AR435" s="156" t="str">
        <f t="shared" si="63"/>
        <v/>
      </c>
      <c r="AS435" s="157" t="str">
        <f t="shared" si="64"/>
        <v/>
      </c>
      <c r="AT435" s="157" t="str">
        <f t="shared" si="65"/>
        <v/>
      </c>
      <c r="AU435" s="157" t="str">
        <f t="shared" si="66"/>
        <v/>
      </c>
      <c r="AV435" s="157" t="str">
        <f t="shared" si="67"/>
        <v/>
      </c>
      <c r="AW435" s="157" t="str">
        <f t="shared" si="68"/>
        <v/>
      </c>
      <c r="AX435" s="158" t="str">
        <f t="shared" si="69"/>
        <v/>
      </c>
    </row>
    <row r="436" spans="2:50" hidden="1" x14ac:dyDescent="0.3">
      <c r="B436" s="325">
        <f t="shared" si="70"/>
        <v>428</v>
      </c>
      <c r="C436" s="252"/>
      <c r="D436" s="247"/>
      <c r="E436" s="248"/>
      <c r="F436" s="252"/>
      <c r="G436" s="327"/>
      <c r="H436" s="336">
        <v>1</v>
      </c>
      <c r="I436" s="289" t="str">
        <f t="shared" si="62"/>
        <v/>
      </c>
      <c r="J436" s="338"/>
      <c r="K436" s="347"/>
      <c r="L436" s="347"/>
      <c r="M436" s="347"/>
      <c r="N436" s="347"/>
      <c r="O436" s="347"/>
      <c r="P436" s="347"/>
      <c r="Q436" s="347"/>
      <c r="R436" s="347"/>
      <c r="S436" s="347"/>
      <c r="T436" s="347"/>
      <c r="U436" s="347"/>
      <c r="V436" s="347"/>
      <c r="W436" s="347"/>
      <c r="X436" s="347"/>
      <c r="Y436" s="347"/>
      <c r="Z436" s="347"/>
      <c r="AA436" s="347"/>
      <c r="AB436" s="347"/>
      <c r="AC436" s="347"/>
      <c r="AD436" s="347"/>
      <c r="AE436" s="347"/>
      <c r="AF436" s="347"/>
      <c r="AG436" s="347"/>
      <c r="AH436" s="347"/>
      <c r="AI436" s="347"/>
      <c r="AJ436" s="347"/>
      <c r="AK436" s="347"/>
      <c r="AL436" s="347"/>
      <c r="AM436" s="347"/>
      <c r="AN436" s="347"/>
      <c r="AO436" s="347"/>
      <c r="AP436" s="347"/>
      <c r="AQ436" s="348"/>
      <c r="AR436" s="156" t="str">
        <f t="shared" si="63"/>
        <v/>
      </c>
      <c r="AS436" s="157" t="str">
        <f t="shared" si="64"/>
        <v/>
      </c>
      <c r="AT436" s="157" t="str">
        <f t="shared" si="65"/>
        <v/>
      </c>
      <c r="AU436" s="157" t="str">
        <f t="shared" si="66"/>
        <v/>
      </c>
      <c r="AV436" s="157" t="str">
        <f t="shared" si="67"/>
        <v/>
      </c>
      <c r="AW436" s="157" t="str">
        <f t="shared" si="68"/>
        <v/>
      </c>
      <c r="AX436" s="158" t="str">
        <f t="shared" si="69"/>
        <v/>
      </c>
    </row>
    <row r="437" spans="2:50" hidden="1" x14ac:dyDescent="0.3">
      <c r="B437" s="325">
        <f t="shared" si="70"/>
        <v>429</v>
      </c>
      <c r="C437" s="252"/>
      <c r="D437" s="247"/>
      <c r="E437" s="248"/>
      <c r="F437" s="252"/>
      <c r="G437" s="327"/>
      <c r="H437" s="336">
        <v>1</v>
      </c>
      <c r="I437" s="289" t="str">
        <f t="shared" si="62"/>
        <v/>
      </c>
      <c r="J437" s="338"/>
      <c r="K437" s="347"/>
      <c r="L437" s="347"/>
      <c r="M437" s="347"/>
      <c r="N437" s="347"/>
      <c r="O437" s="347"/>
      <c r="P437" s="347"/>
      <c r="Q437" s="347"/>
      <c r="R437" s="347"/>
      <c r="S437" s="347"/>
      <c r="T437" s="347"/>
      <c r="U437" s="347"/>
      <c r="V437" s="347"/>
      <c r="W437" s="347"/>
      <c r="X437" s="347"/>
      <c r="Y437" s="347"/>
      <c r="Z437" s="347"/>
      <c r="AA437" s="347"/>
      <c r="AB437" s="347"/>
      <c r="AC437" s="347"/>
      <c r="AD437" s="347"/>
      <c r="AE437" s="347"/>
      <c r="AF437" s="347"/>
      <c r="AG437" s="347"/>
      <c r="AH437" s="347"/>
      <c r="AI437" s="347"/>
      <c r="AJ437" s="347"/>
      <c r="AK437" s="347"/>
      <c r="AL437" s="347"/>
      <c r="AM437" s="347"/>
      <c r="AN437" s="347"/>
      <c r="AO437" s="347"/>
      <c r="AP437" s="347"/>
      <c r="AQ437" s="348"/>
      <c r="AR437" s="156" t="str">
        <f t="shared" si="63"/>
        <v/>
      </c>
      <c r="AS437" s="157" t="str">
        <f t="shared" si="64"/>
        <v/>
      </c>
      <c r="AT437" s="157" t="str">
        <f t="shared" si="65"/>
        <v/>
      </c>
      <c r="AU437" s="157" t="str">
        <f t="shared" si="66"/>
        <v/>
      </c>
      <c r="AV437" s="157" t="str">
        <f t="shared" si="67"/>
        <v/>
      </c>
      <c r="AW437" s="157" t="str">
        <f t="shared" si="68"/>
        <v/>
      </c>
      <c r="AX437" s="158" t="str">
        <f t="shared" si="69"/>
        <v/>
      </c>
    </row>
    <row r="438" spans="2:50" hidden="1" x14ac:dyDescent="0.3">
      <c r="B438" s="325">
        <f t="shared" si="70"/>
        <v>430</v>
      </c>
      <c r="C438" s="252"/>
      <c r="D438" s="247"/>
      <c r="E438" s="248"/>
      <c r="F438" s="252"/>
      <c r="G438" s="327"/>
      <c r="H438" s="336">
        <v>1</v>
      </c>
      <c r="I438" s="289" t="str">
        <f t="shared" si="62"/>
        <v/>
      </c>
      <c r="J438" s="338"/>
      <c r="K438" s="347"/>
      <c r="L438" s="347"/>
      <c r="M438" s="347"/>
      <c r="N438" s="347"/>
      <c r="O438" s="347"/>
      <c r="P438" s="347"/>
      <c r="Q438" s="347"/>
      <c r="R438" s="347"/>
      <c r="S438" s="347"/>
      <c r="T438" s="347"/>
      <c r="U438" s="347"/>
      <c r="V438" s="347"/>
      <c r="W438" s="347"/>
      <c r="X438" s="347"/>
      <c r="Y438" s="347"/>
      <c r="Z438" s="347"/>
      <c r="AA438" s="347"/>
      <c r="AB438" s="347"/>
      <c r="AC438" s="347"/>
      <c r="AD438" s="347"/>
      <c r="AE438" s="347"/>
      <c r="AF438" s="347"/>
      <c r="AG438" s="347"/>
      <c r="AH438" s="347"/>
      <c r="AI438" s="347"/>
      <c r="AJ438" s="347"/>
      <c r="AK438" s="347"/>
      <c r="AL438" s="347"/>
      <c r="AM438" s="347"/>
      <c r="AN438" s="347"/>
      <c r="AO438" s="347"/>
      <c r="AP438" s="347"/>
      <c r="AQ438" s="348"/>
      <c r="AR438" s="156" t="str">
        <f t="shared" si="63"/>
        <v/>
      </c>
      <c r="AS438" s="157" t="str">
        <f t="shared" si="64"/>
        <v/>
      </c>
      <c r="AT438" s="157" t="str">
        <f t="shared" si="65"/>
        <v/>
      </c>
      <c r="AU438" s="157" t="str">
        <f t="shared" si="66"/>
        <v/>
      </c>
      <c r="AV438" s="157" t="str">
        <f t="shared" si="67"/>
        <v/>
      </c>
      <c r="AW438" s="157" t="str">
        <f t="shared" si="68"/>
        <v/>
      </c>
      <c r="AX438" s="158" t="str">
        <f t="shared" si="69"/>
        <v/>
      </c>
    </row>
    <row r="439" spans="2:50" hidden="1" x14ac:dyDescent="0.3">
      <c r="B439" s="325">
        <f t="shared" si="70"/>
        <v>431</v>
      </c>
      <c r="C439" s="252"/>
      <c r="D439" s="247"/>
      <c r="E439" s="248"/>
      <c r="F439" s="252"/>
      <c r="G439" s="327"/>
      <c r="H439" s="336">
        <v>1</v>
      </c>
      <c r="I439" s="289" t="str">
        <f t="shared" si="62"/>
        <v/>
      </c>
      <c r="J439" s="338"/>
      <c r="K439" s="347"/>
      <c r="L439" s="347"/>
      <c r="M439" s="347"/>
      <c r="N439" s="347"/>
      <c r="O439" s="347"/>
      <c r="P439" s="347"/>
      <c r="Q439" s="347"/>
      <c r="R439" s="347"/>
      <c r="S439" s="347"/>
      <c r="T439" s="347"/>
      <c r="U439" s="347"/>
      <c r="V439" s="347"/>
      <c r="W439" s="347"/>
      <c r="X439" s="347"/>
      <c r="Y439" s="347"/>
      <c r="Z439" s="347"/>
      <c r="AA439" s="347"/>
      <c r="AB439" s="347"/>
      <c r="AC439" s="347"/>
      <c r="AD439" s="347"/>
      <c r="AE439" s="347"/>
      <c r="AF439" s="347"/>
      <c r="AG439" s="347"/>
      <c r="AH439" s="347"/>
      <c r="AI439" s="347"/>
      <c r="AJ439" s="347"/>
      <c r="AK439" s="347"/>
      <c r="AL439" s="347"/>
      <c r="AM439" s="347"/>
      <c r="AN439" s="347"/>
      <c r="AO439" s="347"/>
      <c r="AP439" s="347"/>
      <c r="AQ439" s="348"/>
      <c r="AR439" s="156" t="str">
        <f t="shared" si="63"/>
        <v/>
      </c>
      <c r="AS439" s="157" t="str">
        <f t="shared" si="64"/>
        <v/>
      </c>
      <c r="AT439" s="157" t="str">
        <f t="shared" si="65"/>
        <v/>
      </c>
      <c r="AU439" s="157" t="str">
        <f t="shared" si="66"/>
        <v/>
      </c>
      <c r="AV439" s="157" t="str">
        <f t="shared" si="67"/>
        <v/>
      </c>
      <c r="AW439" s="157" t="str">
        <f t="shared" si="68"/>
        <v/>
      </c>
      <c r="AX439" s="158" t="str">
        <f t="shared" si="69"/>
        <v/>
      </c>
    </row>
    <row r="440" spans="2:50" hidden="1" x14ac:dyDescent="0.3">
      <c r="B440" s="325">
        <f t="shared" si="70"/>
        <v>432</v>
      </c>
      <c r="C440" s="252"/>
      <c r="D440" s="247"/>
      <c r="E440" s="248"/>
      <c r="F440" s="252"/>
      <c r="G440" s="327"/>
      <c r="H440" s="336">
        <v>1</v>
      </c>
      <c r="I440" s="289" t="str">
        <f t="shared" si="62"/>
        <v/>
      </c>
      <c r="J440" s="338"/>
      <c r="K440" s="347"/>
      <c r="L440" s="347"/>
      <c r="M440" s="347"/>
      <c r="N440" s="347"/>
      <c r="O440" s="347"/>
      <c r="P440" s="347"/>
      <c r="Q440" s="347"/>
      <c r="R440" s="347"/>
      <c r="S440" s="347"/>
      <c r="T440" s="347"/>
      <c r="U440" s="347"/>
      <c r="V440" s="347"/>
      <c r="W440" s="347"/>
      <c r="X440" s="347"/>
      <c r="Y440" s="347"/>
      <c r="Z440" s="347"/>
      <c r="AA440" s="347"/>
      <c r="AB440" s="347"/>
      <c r="AC440" s="347"/>
      <c r="AD440" s="347"/>
      <c r="AE440" s="347"/>
      <c r="AF440" s="347"/>
      <c r="AG440" s="347"/>
      <c r="AH440" s="347"/>
      <c r="AI440" s="347"/>
      <c r="AJ440" s="347"/>
      <c r="AK440" s="347"/>
      <c r="AL440" s="347"/>
      <c r="AM440" s="347"/>
      <c r="AN440" s="347"/>
      <c r="AO440" s="347"/>
      <c r="AP440" s="347"/>
      <c r="AQ440" s="348"/>
      <c r="AR440" s="156" t="str">
        <f t="shared" si="63"/>
        <v/>
      </c>
      <c r="AS440" s="157" t="str">
        <f t="shared" si="64"/>
        <v/>
      </c>
      <c r="AT440" s="157" t="str">
        <f t="shared" si="65"/>
        <v/>
      </c>
      <c r="AU440" s="157" t="str">
        <f t="shared" si="66"/>
        <v/>
      </c>
      <c r="AV440" s="157" t="str">
        <f t="shared" si="67"/>
        <v/>
      </c>
      <c r="AW440" s="157" t="str">
        <f t="shared" si="68"/>
        <v/>
      </c>
      <c r="AX440" s="158" t="str">
        <f t="shared" si="69"/>
        <v/>
      </c>
    </row>
    <row r="441" spans="2:50" hidden="1" x14ac:dyDescent="0.3">
      <c r="B441" s="325">
        <f t="shared" si="70"/>
        <v>433</v>
      </c>
      <c r="C441" s="252"/>
      <c r="D441" s="247"/>
      <c r="E441" s="248"/>
      <c r="F441" s="252"/>
      <c r="G441" s="327"/>
      <c r="H441" s="336">
        <v>1</v>
      </c>
      <c r="I441" s="289" t="str">
        <f t="shared" si="62"/>
        <v/>
      </c>
      <c r="J441" s="338"/>
      <c r="K441" s="347"/>
      <c r="L441" s="347"/>
      <c r="M441" s="347"/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  <c r="Z441" s="347"/>
      <c r="AA441" s="347"/>
      <c r="AB441" s="347"/>
      <c r="AC441" s="347"/>
      <c r="AD441" s="347"/>
      <c r="AE441" s="347"/>
      <c r="AF441" s="347"/>
      <c r="AG441" s="347"/>
      <c r="AH441" s="347"/>
      <c r="AI441" s="347"/>
      <c r="AJ441" s="347"/>
      <c r="AK441" s="347"/>
      <c r="AL441" s="347"/>
      <c r="AM441" s="347"/>
      <c r="AN441" s="347"/>
      <c r="AO441" s="347"/>
      <c r="AP441" s="347"/>
      <c r="AQ441" s="348"/>
      <c r="AR441" s="156" t="str">
        <f t="shared" si="63"/>
        <v/>
      </c>
      <c r="AS441" s="157" t="str">
        <f t="shared" si="64"/>
        <v/>
      </c>
      <c r="AT441" s="157" t="str">
        <f t="shared" si="65"/>
        <v/>
      </c>
      <c r="AU441" s="157" t="str">
        <f t="shared" si="66"/>
        <v/>
      </c>
      <c r="AV441" s="157" t="str">
        <f t="shared" si="67"/>
        <v/>
      </c>
      <c r="AW441" s="157" t="str">
        <f t="shared" si="68"/>
        <v/>
      </c>
      <c r="AX441" s="158" t="str">
        <f t="shared" si="69"/>
        <v/>
      </c>
    </row>
    <row r="442" spans="2:50" hidden="1" x14ac:dyDescent="0.3">
      <c r="B442" s="325">
        <f t="shared" si="70"/>
        <v>434</v>
      </c>
      <c r="C442" s="252"/>
      <c r="D442" s="247"/>
      <c r="E442" s="248"/>
      <c r="F442" s="252"/>
      <c r="G442" s="327"/>
      <c r="H442" s="336">
        <v>1</v>
      </c>
      <c r="I442" s="289" t="str">
        <f t="shared" si="62"/>
        <v/>
      </c>
      <c r="J442" s="338"/>
      <c r="K442" s="347"/>
      <c r="L442" s="347"/>
      <c r="M442" s="347"/>
      <c r="N442" s="347"/>
      <c r="O442" s="347"/>
      <c r="P442" s="347"/>
      <c r="Q442" s="347"/>
      <c r="R442" s="347"/>
      <c r="S442" s="347"/>
      <c r="T442" s="347"/>
      <c r="U442" s="347"/>
      <c r="V442" s="347"/>
      <c r="W442" s="347"/>
      <c r="X442" s="347"/>
      <c r="Y442" s="347"/>
      <c r="Z442" s="347"/>
      <c r="AA442" s="347"/>
      <c r="AB442" s="347"/>
      <c r="AC442" s="347"/>
      <c r="AD442" s="347"/>
      <c r="AE442" s="347"/>
      <c r="AF442" s="347"/>
      <c r="AG442" s="347"/>
      <c r="AH442" s="347"/>
      <c r="AI442" s="347"/>
      <c r="AJ442" s="347"/>
      <c r="AK442" s="347"/>
      <c r="AL442" s="347"/>
      <c r="AM442" s="347"/>
      <c r="AN442" s="347"/>
      <c r="AO442" s="347"/>
      <c r="AP442" s="347"/>
      <c r="AQ442" s="348"/>
      <c r="AR442" s="156" t="str">
        <f t="shared" si="63"/>
        <v/>
      </c>
      <c r="AS442" s="157" t="str">
        <f t="shared" si="64"/>
        <v/>
      </c>
      <c r="AT442" s="157" t="str">
        <f t="shared" si="65"/>
        <v/>
      </c>
      <c r="AU442" s="157" t="str">
        <f t="shared" si="66"/>
        <v/>
      </c>
      <c r="AV442" s="157" t="str">
        <f t="shared" si="67"/>
        <v/>
      </c>
      <c r="AW442" s="157" t="str">
        <f t="shared" si="68"/>
        <v/>
      </c>
      <c r="AX442" s="158" t="str">
        <f t="shared" si="69"/>
        <v/>
      </c>
    </row>
    <row r="443" spans="2:50" hidden="1" x14ac:dyDescent="0.3">
      <c r="B443" s="325">
        <f t="shared" si="70"/>
        <v>435</v>
      </c>
      <c r="C443" s="252"/>
      <c r="D443" s="247"/>
      <c r="E443" s="248"/>
      <c r="F443" s="252"/>
      <c r="G443" s="327"/>
      <c r="H443" s="336">
        <v>1</v>
      </c>
      <c r="I443" s="289" t="str">
        <f t="shared" si="62"/>
        <v/>
      </c>
      <c r="J443" s="338"/>
      <c r="K443" s="347"/>
      <c r="L443" s="347"/>
      <c r="M443" s="347"/>
      <c r="N443" s="347"/>
      <c r="O443" s="347"/>
      <c r="P443" s="347"/>
      <c r="Q443" s="347"/>
      <c r="R443" s="347"/>
      <c r="S443" s="347"/>
      <c r="T443" s="347"/>
      <c r="U443" s="347"/>
      <c r="V443" s="347"/>
      <c r="W443" s="347"/>
      <c r="X443" s="347"/>
      <c r="Y443" s="347"/>
      <c r="Z443" s="347"/>
      <c r="AA443" s="347"/>
      <c r="AB443" s="347"/>
      <c r="AC443" s="347"/>
      <c r="AD443" s="347"/>
      <c r="AE443" s="347"/>
      <c r="AF443" s="347"/>
      <c r="AG443" s="347"/>
      <c r="AH443" s="347"/>
      <c r="AI443" s="347"/>
      <c r="AJ443" s="347"/>
      <c r="AK443" s="347"/>
      <c r="AL443" s="347"/>
      <c r="AM443" s="347"/>
      <c r="AN443" s="347"/>
      <c r="AO443" s="347"/>
      <c r="AP443" s="347"/>
      <c r="AQ443" s="348"/>
      <c r="AR443" s="156" t="str">
        <f t="shared" si="63"/>
        <v/>
      </c>
      <c r="AS443" s="157" t="str">
        <f t="shared" si="64"/>
        <v/>
      </c>
      <c r="AT443" s="157" t="str">
        <f t="shared" si="65"/>
        <v/>
      </c>
      <c r="AU443" s="157" t="str">
        <f t="shared" si="66"/>
        <v/>
      </c>
      <c r="AV443" s="157" t="str">
        <f t="shared" si="67"/>
        <v/>
      </c>
      <c r="AW443" s="157" t="str">
        <f t="shared" si="68"/>
        <v/>
      </c>
      <c r="AX443" s="158" t="str">
        <f t="shared" si="69"/>
        <v/>
      </c>
    </row>
    <row r="444" spans="2:50" hidden="1" x14ac:dyDescent="0.3">
      <c r="B444" s="325">
        <f t="shared" si="70"/>
        <v>436</v>
      </c>
      <c r="C444" s="252"/>
      <c r="D444" s="247"/>
      <c r="E444" s="248"/>
      <c r="F444" s="252"/>
      <c r="G444" s="327"/>
      <c r="H444" s="336">
        <v>1</v>
      </c>
      <c r="I444" s="289" t="str">
        <f t="shared" si="62"/>
        <v/>
      </c>
      <c r="J444" s="338"/>
      <c r="K444" s="347"/>
      <c r="L444" s="347"/>
      <c r="M444" s="347"/>
      <c r="N444" s="347"/>
      <c r="O444" s="347"/>
      <c r="P444" s="347"/>
      <c r="Q444" s="347"/>
      <c r="R444" s="347"/>
      <c r="S444" s="347"/>
      <c r="T444" s="347"/>
      <c r="U444" s="347"/>
      <c r="V444" s="347"/>
      <c r="W444" s="347"/>
      <c r="X444" s="347"/>
      <c r="Y444" s="347"/>
      <c r="Z444" s="347"/>
      <c r="AA444" s="347"/>
      <c r="AB444" s="347"/>
      <c r="AC444" s="347"/>
      <c r="AD444" s="347"/>
      <c r="AE444" s="347"/>
      <c r="AF444" s="347"/>
      <c r="AG444" s="347"/>
      <c r="AH444" s="347"/>
      <c r="AI444" s="347"/>
      <c r="AJ444" s="347"/>
      <c r="AK444" s="347"/>
      <c r="AL444" s="347"/>
      <c r="AM444" s="347"/>
      <c r="AN444" s="347"/>
      <c r="AO444" s="347"/>
      <c r="AP444" s="347"/>
      <c r="AQ444" s="348"/>
      <c r="AR444" s="156" t="str">
        <f t="shared" si="63"/>
        <v/>
      </c>
      <c r="AS444" s="157" t="str">
        <f t="shared" si="64"/>
        <v/>
      </c>
      <c r="AT444" s="157" t="str">
        <f t="shared" si="65"/>
        <v/>
      </c>
      <c r="AU444" s="157" t="str">
        <f t="shared" si="66"/>
        <v/>
      </c>
      <c r="AV444" s="157" t="str">
        <f t="shared" si="67"/>
        <v/>
      </c>
      <c r="AW444" s="157" t="str">
        <f t="shared" si="68"/>
        <v/>
      </c>
      <c r="AX444" s="158" t="str">
        <f t="shared" si="69"/>
        <v/>
      </c>
    </row>
    <row r="445" spans="2:50" hidden="1" x14ac:dyDescent="0.3">
      <c r="B445" s="325">
        <f t="shared" si="70"/>
        <v>437</v>
      </c>
      <c r="C445" s="252"/>
      <c r="D445" s="247"/>
      <c r="E445" s="248"/>
      <c r="F445" s="252"/>
      <c r="G445" s="327"/>
      <c r="H445" s="336">
        <v>1</v>
      </c>
      <c r="I445" s="289" t="str">
        <f t="shared" si="62"/>
        <v/>
      </c>
      <c r="J445" s="338"/>
      <c r="K445" s="347"/>
      <c r="L445" s="347"/>
      <c r="M445" s="347"/>
      <c r="N445" s="347"/>
      <c r="O445" s="347"/>
      <c r="P445" s="347"/>
      <c r="Q445" s="347"/>
      <c r="R445" s="347"/>
      <c r="S445" s="347"/>
      <c r="T445" s="347"/>
      <c r="U445" s="347"/>
      <c r="V445" s="347"/>
      <c r="W445" s="347"/>
      <c r="X445" s="347"/>
      <c r="Y445" s="347"/>
      <c r="Z445" s="347"/>
      <c r="AA445" s="347"/>
      <c r="AB445" s="347"/>
      <c r="AC445" s="347"/>
      <c r="AD445" s="347"/>
      <c r="AE445" s="347"/>
      <c r="AF445" s="347"/>
      <c r="AG445" s="347"/>
      <c r="AH445" s="347"/>
      <c r="AI445" s="347"/>
      <c r="AJ445" s="347"/>
      <c r="AK445" s="347"/>
      <c r="AL445" s="347"/>
      <c r="AM445" s="347"/>
      <c r="AN445" s="347"/>
      <c r="AO445" s="347"/>
      <c r="AP445" s="347"/>
      <c r="AQ445" s="348"/>
      <c r="AR445" s="156" t="str">
        <f t="shared" si="63"/>
        <v/>
      </c>
      <c r="AS445" s="157" t="str">
        <f t="shared" si="64"/>
        <v/>
      </c>
      <c r="AT445" s="157" t="str">
        <f t="shared" si="65"/>
        <v/>
      </c>
      <c r="AU445" s="157" t="str">
        <f t="shared" si="66"/>
        <v/>
      </c>
      <c r="AV445" s="157" t="str">
        <f t="shared" si="67"/>
        <v/>
      </c>
      <c r="AW445" s="157" t="str">
        <f t="shared" si="68"/>
        <v/>
      </c>
      <c r="AX445" s="158" t="str">
        <f t="shared" si="69"/>
        <v/>
      </c>
    </row>
    <row r="446" spans="2:50" hidden="1" x14ac:dyDescent="0.3">
      <c r="B446" s="325">
        <f t="shared" si="70"/>
        <v>438</v>
      </c>
      <c r="C446" s="252"/>
      <c r="D446" s="247"/>
      <c r="E446" s="248"/>
      <c r="F446" s="252"/>
      <c r="G446" s="327"/>
      <c r="H446" s="336">
        <v>1</v>
      </c>
      <c r="I446" s="289" t="str">
        <f t="shared" si="62"/>
        <v/>
      </c>
      <c r="J446" s="338"/>
      <c r="K446" s="347"/>
      <c r="L446" s="347"/>
      <c r="M446" s="347"/>
      <c r="N446" s="347"/>
      <c r="O446" s="347"/>
      <c r="P446" s="347"/>
      <c r="Q446" s="347"/>
      <c r="R446" s="347"/>
      <c r="S446" s="347"/>
      <c r="T446" s="347"/>
      <c r="U446" s="347"/>
      <c r="V446" s="347"/>
      <c r="W446" s="347"/>
      <c r="X446" s="347"/>
      <c r="Y446" s="347"/>
      <c r="Z446" s="347"/>
      <c r="AA446" s="347"/>
      <c r="AB446" s="347"/>
      <c r="AC446" s="347"/>
      <c r="AD446" s="347"/>
      <c r="AE446" s="347"/>
      <c r="AF446" s="347"/>
      <c r="AG446" s="347"/>
      <c r="AH446" s="347"/>
      <c r="AI446" s="347"/>
      <c r="AJ446" s="347"/>
      <c r="AK446" s="347"/>
      <c r="AL446" s="347"/>
      <c r="AM446" s="347"/>
      <c r="AN446" s="347"/>
      <c r="AO446" s="347"/>
      <c r="AP446" s="347"/>
      <c r="AQ446" s="348"/>
      <c r="AR446" s="156" t="str">
        <f t="shared" si="63"/>
        <v/>
      </c>
      <c r="AS446" s="157" t="str">
        <f t="shared" si="64"/>
        <v/>
      </c>
      <c r="AT446" s="157" t="str">
        <f t="shared" si="65"/>
        <v/>
      </c>
      <c r="AU446" s="157" t="str">
        <f t="shared" si="66"/>
        <v/>
      </c>
      <c r="AV446" s="157" t="str">
        <f t="shared" si="67"/>
        <v/>
      </c>
      <c r="AW446" s="157" t="str">
        <f t="shared" si="68"/>
        <v/>
      </c>
      <c r="AX446" s="158" t="str">
        <f t="shared" si="69"/>
        <v/>
      </c>
    </row>
    <row r="447" spans="2:50" hidden="1" x14ac:dyDescent="0.3">
      <c r="B447" s="325">
        <f t="shared" si="70"/>
        <v>439</v>
      </c>
      <c r="C447" s="252"/>
      <c r="D447" s="247"/>
      <c r="E447" s="248"/>
      <c r="F447" s="252"/>
      <c r="G447" s="327"/>
      <c r="H447" s="336">
        <v>1</v>
      </c>
      <c r="I447" s="289" t="str">
        <f t="shared" si="62"/>
        <v/>
      </c>
      <c r="J447" s="338"/>
      <c r="K447" s="347"/>
      <c r="L447" s="347"/>
      <c r="M447" s="347"/>
      <c r="N447" s="347"/>
      <c r="O447" s="347"/>
      <c r="P447" s="347"/>
      <c r="Q447" s="347"/>
      <c r="R447" s="347"/>
      <c r="S447" s="347"/>
      <c r="T447" s="347"/>
      <c r="U447" s="347"/>
      <c r="V447" s="347"/>
      <c r="W447" s="347"/>
      <c r="X447" s="347"/>
      <c r="Y447" s="347"/>
      <c r="Z447" s="347"/>
      <c r="AA447" s="347"/>
      <c r="AB447" s="347"/>
      <c r="AC447" s="347"/>
      <c r="AD447" s="347"/>
      <c r="AE447" s="347"/>
      <c r="AF447" s="347"/>
      <c r="AG447" s="347"/>
      <c r="AH447" s="347"/>
      <c r="AI447" s="347"/>
      <c r="AJ447" s="347"/>
      <c r="AK447" s="347"/>
      <c r="AL447" s="347"/>
      <c r="AM447" s="347"/>
      <c r="AN447" s="347"/>
      <c r="AO447" s="347"/>
      <c r="AP447" s="347"/>
      <c r="AQ447" s="348"/>
      <c r="AR447" s="156" t="str">
        <f t="shared" si="63"/>
        <v/>
      </c>
      <c r="AS447" s="157" t="str">
        <f t="shared" si="64"/>
        <v/>
      </c>
      <c r="AT447" s="157" t="str">
        <f t="shared" si="65"/>
        <v/>
      </c>
      <c r="AU447" s="157" t="str">
        <f t="shared" si="66"/>
        <v/>
      </c>
      <c r="AV447" s="157" t="str">
        <f t="shared" si="67"/>
        <v/>
      </c>
      <c r="AW447" s="157" t="str">
        <f t="shared" si="68"/>
        <v/>
      </c>
      <c r="AX447" s="158" t="str">
        <f t="shared" si="69"/>
        <v/>
      </c>
    </row>
    <row r="448" spans="2:50" hidden="1" x14ac:dyDescent="0.3">
      <c r="B448" s="325">
        <f t="shared" si="70"/>
        <v>440</v>
      </c>
      <c r="C448" s="252"/>
      <c r="D448" s="247"/>
      <c r="E448" s="248"/>
      <c r="F448" s="252"/>
      <c r="G448" s="327"/>
      <c r="H448" s="336">
        <v>1</v>
      </c>
      <c r="I448" s="289" t="str">
        <f t="shared" si="62"/>
        <v/>
      </c>
      <c r="J448" s="338"/>
      <c r="K448" s="347"/>
      <c r="L448" s="347"/>
      <c r="M448" s="347"/>
      <c r="N448" s="347"/>
      <c r="O448" s="347"/>
      <c r="P448" s="347"/>
      <c r="Q448" s="347"/>
      <c r="R448" s="347"/>
      <c r="S448" s="347"/>
      <c r="T448" s="347"/>
      <c r="U448" s="347"/>
      <c r="V448" s="347"/>
      <c r="W448" s="347"/>
      <c r="X448" s="347"/>
      <c r="Y448" s="347"/>
      <c r="Z448" s="347"/>
      <c r="AA448" s="347"/>
      <c r="AB448" s="347"/>
      <c r="AC448" s="347"/>
      <c r="AD448" s="347"/>
      <c r="AE448" s="347"/>
      <c r="AF448" s="347"/>
      <c r="AG448" s="347"/>
      <c r="AH448" s="347"/>
      <c r="AI448" s="347"/>
      <c r="AJ448" s="347"/>
      <c r="AK448" s="347"/>
      <c r="AL448" s="347"/>
      <c r="AM448" s="347"/>
      <c r="AN448" s="347"/>
      <c r="AO448" s="347"/>
      <c r="AP448" s="347"/>
      <c r="AQ448" s="348"/>
      <c r="AR448" s="156" t="str">
        <f t="shared" si="63"/>
        <v/>
      </c>
      <c r="AS448" s="157" t="str">
        <f t="shared" si="64"/>
        <v/>
      </c>
      <c r="AT448" s="157" t="str">
        <f t="shared" si="65"/>
        <v/>
      </c>
      <c r="AU448" s="157" t="str">
        <f t="shared" si="66"/>
        <v/>
      </c>
      <c r="AV448" s="157" t="str">
        <f t="shared" si="67"/>
        <v/>
      </c>
      <c r="AW448" s="157" t="str">
        <f t="shared" si="68"/>
        <v/>
      </c>
      <c r="AX448" s="158" t="str">
        <f t="shared" si="69"/>
        <v/>
      </c>
    </row>
    <row r="449" spans="2:50" hidden="1" x14ac:dyDescent="0.3">
      <c r="B449" s="325">
        <f t="shared" si="70"/>
        <v>441</v>
      </c>
      <c r="C449" s="252"/>
      <c r="D449" s="247"/>
      <c r="E449" s="248"/>
      <c r="F449" s="252"/>
      <c r="G449" s="327"/>
      <c r="H449" s="336">
        <v>1</v>
      </c>
      <c r="I449" s="289" t="str">
        <f t="shared" si="62"/>
        <v/>
      </c>
      <c r="J449" s="338"/>
      <c r="K449" s="347"/>
      <c r="L449" s="347"/>
      <c r="M449" s="347"/>
      <c r="N449" s="347"/>
      <c r="O449" s="347"/>
      <c r="P449" s="347"/>
      <c r="Q449" s="347"/>
      <c r="R449" s="347"/>
      <c r="S449" s="347"/>
      <c r="T449" s="347"/>
      <c r="U449" s="347"/>
      <c r="V449" s="347"/>
      <c r="W449" s="347"/>
      <c r="X449" s="347"/>
      <c r="Y449" s="347"/>
      <c r="Z449" s="347"/>
      <c r="AA449" s="347"/>
      <c r="AB449" s="347"/>
      <c r="AC449" s="347"/>
      <c r="AD449" s="347"/>
      <c r="AE449" s="347"/>
      <c r="AF449" s="347"/>
      <c r="AG449" s="347"/>
      <c r="AH449" s="347"/>
      <c r="AI449" s="347"/>
      <c r="AJ449" s="347"/>
      <c r="AK449" s="347"/>
      <c r="AL449" s="347"/>
      <c r="AM449" s="347"/>
      <c r="AN449" s="347"/>
      <c r="AO449" s="347"/>
      <c r="AP449" s="347"/>
      <c r="AQ449" s="348"/>
      <c r="AR449" s="156" t="str">
        <f t="shared" si="63"/>
        <v/>
      </c>
      <c r="AS449" s="157" t="str">
        <f t="shared" si="64"/>
        <v/>
      </c>
      <c r="AT449" s="157" t="str">
        <f t="shared" si="65"/>
        <v/>
      </c>
      <c r="AU449" s="157" t="str">
        <f t="shared" si="66"/>
        <v/>
      </c>
      <c r="AV449" s="157" t="str">
        <f t="shared" si="67"/>
        <v/>
      </c>
      <c r="AW449" s="157" t="str">
        <f t="shared" si="68"/>
        <v/>
      </c>
      <c r="AX449" s="158" t="str">
        <f t="shared" si="69"/>
        <v/>
      </c>
    </row>
    <row r="450" spans="2:50" hidden="1" x14ac:dyDescent="0.3">
      <c r="B450" s="325">
        <f t="shared" si="70"/>
        <v>442</v>
      </c>
      <c r="C450" s="252"/>
      <c r="D450" s="247"/>
      <c r="E450" s="248"/>
      <c r="F450" s="252"/>
      <c r="G450" s="327"/>
      <c r="H450" s="336">
        <v>1</v>
      </c>
      <c r="I450" s="289" t="str">
        <f t="shared" si="62"/>
        <v/>
      </c>
      <c r="J450" s="338"/>
      <c r="K450" s="347"/>
      <c r="L450" s="347"/>
      <c r="M450" s="347"/>
      <c r="N450" s="347"/>
      <c r="O450" s="347"/>
      <c r="P450" s="347"/>
      <c r="Q450" s="347"/>
      <c r="R450" s="347"/>
      <c r="S450" s="347"/>
      <c r="T450" s="347"/>
      <c r="U450" s="347"/>
      <c r="V450" s="347"/>
      <c r="W450" s="347"/>
      <c r="X450" s="347"/>
      <c r="Y450" s="347"/>
      <c r="Z450" s="347"/>
      <c r="AA450" s="347"/>
      <c r="AB450" s="347"/>
      <c r="AC450" s="347"/>
      <c r="AD450" s="347"/>
      <c r="AE450" s="347"/>
      <c r="AF450" s="347"/>
      <c r="AG450" s="347"/>
      <c r="AH450" s="347"/>
      <c r="AI450" s="347"/>
      <c r="AJ450" s="347"/>
      <c r="AK450" s="347"/>
      <c r="AL450" s="347"/>
      <c r="AM450" s="347"/>
      <c r="AN450" s="347"/>
      <c r="AO450" s="347"/>
      <c r="AP450" s="347"/>
      <c r="AQ450" s="348"/>
      <c r="AR450" s="156" t="str">
        <f t="shared" si="63"/>
        <v/>
      </c>
      <c r="AS450" s="157" t="str">
        <f t="shared" si="64"/>
        <v/>
      </c>
      <c r="AT450" s="157" t="str">
        <f t="shared" si="65"/>
        <v/>
      </c>
      <c r="AU450" s="157" t="str">
        <f t="shared" si="66"/>
        <v/>
      </c>
      <c r="AV450" s="157" t="str">
        <f t="shared" si="67"/>
        <v/>
      </c>
      <c r="AW450" s="157" t="str">
        <f t="shared" si="68"/>
        <v/>
      </c>
      <c r="AX450" s="158" t="str">
        <f t="shared" si="69"/>
        <v/>
      </c>
    </row>
    <row r="451" spans="2:50" hidden="1" x14ac:dyDescent="0.3">
      <c r="B451" s="325">
        <f t="shared" si="70"/>
        <v>443</v>
      </c>
      <c r="C451" s="252"/>
      <c r="D451" s="247"/>
      <c r="E451" s="248"/>
      <c r="F451" s="252"/>
      <c r="G451" s="327"/>
      <c r="H451" s="336">
        <v>1</v>
      </c>
      <c r="I451" s="289" t="str">
        <f t="shared" si="62"/>
        <v/>
      </c>
      <c r="J451" s="338"/>
      <c r="K451" s="347"/>
      <c r="L451" s="347"/>
      <c r="M451" s="347"/>
      <c r="N451" s="347"/>
      <c r="O451" s="347"/>
      <c r="P451" s="347"/>
      <c r="Q451" s="347"/>
      <c r="R451" s="347"/>
      <c r="S451" s="347"/>
      <c r="T451" s="347"/>
      <c r="U451" s="347"/>
      <c r="V451" s="347"/>
      <c r="W451" s="347"/>
      <c r="X451" s="347"/>
      <c r="Y451" s="347"/>
      <c r="Z451" s="347"/>
      <c r="AA451" s="347"/>
      <c r="AB451" s="347"/>
      <c r="AC451" s="347"/>
      <c r="AD451" s="347"/>
      <c r="AE451" s="347"/>
      <c r="AF451" s="347"/>
      <c r="AG451" s="347"/>
      <c r="AH451" s="347"/>
      <c r="AI451" s="347"/>
      <c r="AJ451" s="347"/>
      <c r="AK451" s="347"/>
      <c r="AL451" s="347"/>
      <c r="AM451" s="347"/>
      <c r="AN451" s="347"/>
      <c r="AO451" s="347"/>
      <c r="AP451" s="347"/>
      <c r="AQ451" s="348"/>
      <c r="AR451" s="156" t="str">
        <f t="shared" si="63"/>
        <v/>
      </c>
      <c r="AS451" s="157" t="str">
        <f t="shared" si="64"/>
        <v/>
      </c>
      <c r="AT451" s="157" t="str">
        <f t="shared" si="65"/>
        <v/>
      </c>
      <c r="AU451" s="157" t="str">
        <f t="shared" si="66"/>
        <v/>
      </c>
      <c r="AV451" s="157" t="str">
        <f t="shared" si="67"/>
        <v/>
      </c>
      <c r="AW451" s="157" t="str">
        <f t="shared" si="68"/>
        <v/>
      </c>
      <c r="AX451" s="158" t="str">
        <f t="shared" si="69"/>
        <v/>
      </c>
    </row>
    <row r="452" spans="2:50" hidden="1" x14ac:dyDescent="0.3">
      <c r="B452" s="325">
        <f t="shared" si="70"/>
        <v>444</v>
      </c>
      <c r="C452" s="252"/>
      <c r="D452" s="247"/>
      <c r="E452" s="248"/>
      <c r="F452" s="252"/>
      <c r="G452" s="327"/>
      <c r="H452" s="336">
        <v>1</v>
      </c>
      <c r="I452" s="289" t="str">
        <f t="shared" si="62"/>
        <v/>
      </c>
      <c r="J452" s="338"/>
      <c r="K452" s="347"/>
      <c r="L452" s="347"/>
      <c r="M452" s="347"/>
      <c r="N452" s="347"/>
      <c r="O452" s="347"/>
      <c r="P452" s="347"/>
      <c r="Q452" s="347"/>
      <c r="R452" s="347"/>
      <c r="S452" s="347"/>
      <c r="T452" s="347"/>
      <c r="U452" s="347"/>
      <c r="V452" s="347"/>
      <c r="W452" s="347"/>
      <c r="X452" s="347"/>
      <c r="Y452" s="347"/>
      <c r="Z452" s="347"/>
      <c r="AA452" s="347"/>
      <c r="AB452" s="347"/>
      <c r="AC452" s="347"/>
      <c r="AD452" s="347"/>
      <c r="AE452" s="347"/>
      <c r="AF452" s="347"/>
      <c r="AG452" s="347"/>
      <c r="AH452" s="347"/>
      <c r="AI452" s="347"/>
      <c r="AJ452" s="347"/>
      <c r="AK452" s="347"/>
      <c r="AL452" s="347"/>
      <c r="AM452" s="347"/>
      <c r="AN452" s="347"/>
      <c r="AO452" s="347"/>
      <c r="AP452" s="347"/>
      <c r="AQ452" s="348"/>
      <c r="AR452" s="156" t="str">
        <f t="shared" si="63"/>
        <v/>
      </c>
      <c r="AS452" s="157" t="str">
        <f t="shared" si="64"/>
        <v/>
      </c>
      <c r="AT452" s="157" t="str">
        <f t="shared" si="65"/>
        <v/>
      </c>
      <c r="AU452" s="157" t="str">
        <f t="shared" si="66"/>
        <v/>
      </c>
      <c r="AV452" s="157" t="str">
        <f t="shared" si="67"/>
        <v/>
      </c>
      <c r="AW452" s="157" t="str">
        <f t="shared" si="68"/>
        <v/>
      </c>
      <c r="AX452" s="158" t="str">
        <f t="shared" si="69"/>
        <v/>
      </c>
    </row>
    <row r="453" spans="2:50" hidden="1" x14ac:dyDescent="0.3">
      <c r="B453" s="325">
        <f t="shared" si="70"/>
        <v>445</v>
      </c>
      <c r="C453" s="252"/>
      <c r="D453" s="247"/>
      <c r="E453" s="248"/>
      <c r="F453" s="252"/>
      <c r="G453" s="327"/>
      <c r="H453" s="336">
        <v>1</v>
      </c>
      <c r="I453" s="289" t="str">
        <f t="shared" si="62"/>
        <v/>
      </c>
      <c r="J453" s="338"/>
      <c r="K453" s="347"/>
      <c r="L453" s="347"/>
      <c r="M453" s="347"/>
      <c r="N453" s="347"/>
      <c r="O453" s="347"/>
      <c r="P453" s="347"/>
      <c r="Q453" s="347"/>
      <c r="R453" s="347"/>
      <c r="S453" s="347"/>
      <c r="T453" s="347"/>
      <c r="U453" s="347"/>
      <c r="V453" s="347"/>
      <c r="W453" s="347"/>
      <c r="X453" s="347"/>
      <c r="Y453" s="347"/>
      <c r="Z453" s="347"/>
      <c r="AA453" s="347"/>
      <c r="AB453" s="347"/>
      <c r="AC453" s="347"/>
      <c r="AD453" s="347"/>
      <c r="AE453" s="347"/>
      <c r="AF453" s="347"/>
      <c r="AG453" s="347"/>
      <c r="AH453" s="347"/>
      <c r="AI453" s="347"/>
      <c r="AJ453" s="347"/>
      <c r="AK453" s="347"/>
      <c r="AL453" s="347"/>
      <c r="AM453" s="347"/>
      <c r="AN453" s="347"/>
      <c r="AO453" s="347"/>
      <c r="AP453" s="347"/>
      <c r="AQ453" s="348"/>
      <c r="AR453" s="156" t="str">
        <f t="shared" si="63"/>
        <v/>
      </c>
      <c r="AS453" s="157" t="str">
        <f t="shared" si="64"/>
        <v/>
      </c>
      <c r="AT453" s="157" t="str">
        <f t="shared" si="65"/>
        <v/>
      </c>
      <c r="AU453" s="157" t="str">
        <f t="shared" si="66"/>
        <v/>
      </c>
      <c r="AV453" s="157" t="str">
        <f t="shared" si="67"/>
        <v/>
      </c>
      <c r="AW453" s="157" t="str">
        <f t="shared" si="68"/>
        <v/>
      </c>
      <c r="AX453" s="158" t="str">
        <f t="shared" si="69"/>
        <v/>
      </c>
    </row>
    <row r="454" spans="2:50" hidden="1" x14ac:dyDescent="0.3">
      <c r="B454" s="325">
        <f t="shared" si="70"/>
        <v>446</v>
      </c>
      <c r="C454" s="252"/>
      <c r="D454" s="247"/>
      <c r="E454" s="248"/>
      <c r="F454" s="252"/>
      <c r="G454" s="327"/>
      <c r="H454" s="336">
        <v>1</v>
      </c>
      <c r="I454" s="289" t="str">
        <f t="shared" si="62"/>
        <v/>
      </c>
      <c r="J454" s="338"/>
      <c r="K454" s="347"/>
      <c r="L454" s="347"/>
      <c r="M454" s="347"/>
      <c r="N454" s="347"/>
      <c r="O454" s="347"/>
      <c r="P454" s="347"/>
      <c r="Q454" s="347"/>
      <c r="R454" s="347"/>
      <c r="S454" s="347"/>
      <c r="T454" s="347"/>
      <c r="U454" s="347"/>
      <c r="V454" s="347"/>
      <c r="W454" s="347"/>
      <c r="X454" s="347"/>
      <c r="Y454" s="347"/>
      <c r="Z454" s="347"/>
      <c r="AA454" s="347"/>
      <c r="AB454" s="347"/>
      <c r="AC454" s="347"/>
      <c r="AD454" s="347"/>
      <c r="AE454" s="347"/>
      <c r="AF454" s="347"/>
      <c r="AG454" s="347"/>
      <c r="AH454" s="347"/>
      <c r="AI454" s="347"/>
      <c r="AJ454" s="347"/>
      <c r="AK454" s="347"/>
      <c r="AL454" s="347"/>
      <c r="AM454" s="347"/>
      <c r="AN454" s="347"/>
      <c r="AO454" s="347"/>
      <c r="AP454" s="347"/>
      <c r="AQ454" s="348"/>
      <c r="AR454" s="156" t="str">
        <f t="shared" si="63"/>
        <v/>
      </c>
      <c r="AS454" s="157" t="str">
        <f t="shared" si="64"/>
        <v/>
      </c>
      <c r="AT454" s="157" t="str">
        <f t="shared" si="65"/>
        <v/>
      </c>
      <c r="AU454" s="157" t="str">
        <f t="shared" si="66"/>
        <v/>
      </c>
      <c r="AV454" s="157" t="str">
        <f t="shared" si="67"/>
        <v/>
      </c>
      <c r="AW454" s="157" t="str">
        <f t="shared" si="68"/>
        <v/>
      </c>
      <c r="AX454" s="158" t="str">
        <f t="shared" si="69"/>
        <v/>
      </c>
    </row>
    <row r="455" spans="2:50" hidden="1" x14ac:dyDescent="0.3">
      <c r="B455" s="325">
        <f t="shared" si="70"/>
        <v>447</v>
      </c>
      <c r="C455" s="252"/>
      <c r="D455" s="247"/>
      <c r="E455" s="248"/>
      <c r="F455" s="252"/>
      <c r="G455" s="327"/>
      <c r="H455" s="336">
        <v>1</v>
      </c>
      <c r="I455" s="289" t="str">
        <f t="shared" si="62"/>
        <v/>
      </c>
      <c r="J455" s="338"/>
      <c r="K455" s="347"/>
      <c r="L455" s="347"/>
      <c r="M455" s="347"/>
      <c r="N455" s="347"/>
      <c r="O455" s="347"/>
      <c r="P455" s="347"/>
      <c r="Q455" s="347"/>
      <c r="R455" s="347"/>
      <c r="S455" s="347"/>
      <c r="T455" s="347"/>
      <c r="U455" s="347"/>
      <c r="V455" s="347"/>
      <c r="W455" s="347"/>
      <c r="X455" s="347"/>
      <c r="Y455" s="347"/>
      <c r="Z455" s="347"/>
      <c r="AA455" s="347"/>
      <c r="AB455" s="347"/>
      <c r="AC455" s="347"/>
      <c r="AD455" s="347"/>
      <c r="AE455" s="347"/>
      <c r="AF455" s="347"/>
      <c r="AG455" s="347"/>
      <c r="AH455" s="347"/>
      <c r="AI455" s="347"/>
      <c r="AJ455" s="347"/>
      <c r="AK455" s="347"/>
      <c r="AL455" s="347"/>
      <c r="AM455" s="347"/>
      <c r="AN455" s="347"/>
      <c r="AO455" s="347"/>
      <c r="AP455" s="347"/>
      <c r="AQ455" s="348"/>
      <c r="AR455" s="156" t="str">
        <f t="shared" si="63"/>
        <v/>
      </c>
      <c r="AS455" s="157" t="str">
        <f t="shared" si="64"/>
        <v/>
      </c>
      <c r="AT455" s="157" t="str">
        <f t="shared" si="65"/>
        <v/>
      </c>
      <c r="AU455" s="157" t="str">
        <f t="shared" si="66"/>
        <v/>
      </c>
      <c r="AV455" s="157" t="str">
        <f t="shared" si="67"/>
        <v/>
      </c>
      <c r="AW455" s="157" t="str">
        <f t="shared" si="68"/>
        <v/>
      </c>
      <c r="AX455" s="158" t="str">
        <f t="shared" si="69"/>
        <v/>
      </c>
    </row>
    <row r="456" spans="2:50" hidden="1" x14ac:dyDescent="0.3">
      <c r="B456" s="325">
        <f t="shared" si="70"/>
        <v>448</v>
      </c>
      <c r="C456" s="252"/>
      <c r="D456" s="247"/>
      <c r="E456" s="248"/>
      <c r="F456" s="252"/>
      <c r="G456" s="327"/>
      <c r="H456" s="336">
        <v>1</v>
      </c>
      <c r="I456" s="289" t="str">
        <f t="shared" si="62"/>
        <v/>
      </c>
      <c r="J456" s="338"/>
      <c r="K456" s="347"/>
      <c r="L456" s="347"/>
      <c r="M456" s="347"/>
      <c r="N456" s="347"/>
      <c r="O456" s="347"/>
      <c r="P456" s="347"/>
      <c r="Q456" s="347"/>
      <c r="R456" s="347"/>
      <c r="S456" s="347"/>
      <c r="T456" s="347"/>
      <c r="U456" s="347"/>
      <c r="V456" s="347"/>
      <c r="W456" s="347"/>
      <c r="X456" s="347"/>
      <c r="Y456" s="347"/>
      <c r="Z456" s="347"/>
      <c r="AA456" s="347"/>
      <c r="AB456" s="347"/>
      <c r="AC456" s="347"/>
      <c r="AD456" s="347"/>
      <c r="AE456" s="347"/>
      <c r="AF456" s="347"/>
      <c r="AG456" s="347"/>
      <c r="AH456" s="347"/>
      <c r="AI456" s="347"/>
      <c r="AJ456" s="347"/>
      <c r="AK456" s="347"/>
      <c r="AL456" s="347"/>
      <c r="AM456" s="347"/>
      <c r="AN456" s="347"/>
      <c r="AO456" s="347"/>
      <c r="AP456" s="347"/>
      <c r="AQ456" s="348"/>
      <c r="AR456" s="156" t="str">
        <f t="shared" si="63"/>
        <v/>
      </c>
      <c r="AS456" s="157" t="str">
        <f t="shared" si="64"/>
        <v/>
      </c>
      <c r="AT456" s="157" t="str">
        <f t="shared" si="65"/>
        <v/>
      </c>
      <c r="AU456" s="157" t="str">
        <f t="shared" si="66"/>
        <v/>
      </c>
      <c r="AV456" s="157" t="str">
        <f t="shared" si="67"/>
        <v/>
      </c>
      <c r="AW456" s="157" t="str">
        <f t="shared" si="68"/>
        <v/>
      </c>
      <c r="AX456" s="158" t="str">
        <f t="shared" si="69"/>
        <v/>
      </c>
    </row>
    <row r="457" spans="2:50" hidden="1" x14ac:dyDescent="0.3">
      <c r="B457" s="325">
        <f t="shared" si="70"/>
        <v>449</v>
      </c>
      <c r="C457" s="252"/>
      <c r="D457" s="247"/>
      <c r="E457" s="248"/>
      <c r="F457" s="252"/>
      <c r="G457" s="327"/>
      <c r="H457" s="336">
        <v>1</v>
      </c>
      <c r="I457" s="289" t="str">
        <f t="shared" si="62"/>
        <v/>
      </c>
      <c r="J457" s="338"/>
      <c r="K457" s="347"/>
      <c r="L457" s="347"/>
      <c r="M457" s="347"/>
      <c r="N457" s="347"/>
      <c r="O457" s="347"/>
      <c r="P457" s="347"/>
      <c r="Q457" s="347"/>
      <c r="R457" s="347"/>
      <c r="S457" s="347"/>
      <c r="T457" s="347"/>
      <c r="U457" s="347"/>
      <c r="V457" s="347"/>
      <c r="W457" s="347"/>
      <c r="X457" s="347"/>
      <c r="Y457" s="347"/>
      <c r="Z457" s="347"/>
      <c r="AA457" s="347"/>
      <c r="AB457" s="347"/>
      <c r="AC457" s="347"/>
      <c r="AD457" s="347"/>
      <c r="AE457" s="347"/>
      <c r="AF457" s="347"/>
      <c r="AG457" s="347"/>
      <c r="AH457" s="347"/>
      <c r="AI457" s="347"/>
      <c r="AJ457" s="347"/>
      <c r="AK457" s="347"/>
      <c r="AL457" s="347"/>
      <c r="AM457" s="347"/>
      <c r="AN457" s="347"/>
      <c r="AO457" s="347"/>
      <c r="AP457" s="347"/>
      <c r="AQ457" s="348"/>
      <c r="AR457" s="156" t="str">
        <f t="shared" si="63"/>
        <v/>
      </c>
      <c r="AS457" s="157" t="str">
        <f t="shared" si="64"/>
        <v/>
      </c>
      <c r="AT457" s="157" t="str">
        <f t="shared" si="65"/>
        <v/>
      </c>
      <c r="AU457" s="157" t="str">
        <f t="shared" si="66"/>
        <v/>
      </c>
      <c r="AV457" s="157" t="str">
        <f t="shared" si="67"/>
        <v/>
      </c>
      <c r="AW457" s="157" t="str">
        <f t="shared" si="68"/>
        <v/>
      </c>
      <c r="AX457" s="158" t="str">
        <f t="shared" si="69"/>
        <v/>
      </c>
    </row>
    <row r="458" spans="2:50" hidden="1" x14ac:dyDescent="0.3">
      <c r="B458" s="325">
        <f t="shared" si="70"/>
        <v>450</v>
      </c>
      <c r="C458" s="252"/>
      <c r="D458" s="247"/>
      <c r="E458" s="248"/>
      <c r="F458" s="252"/>
      <c r="G458" s="327"/>
      <c r="H458" s="336">
        <v>1</v>
      </c>
      <c r="I458" s="289" t="str">
        <f t="shared" ref="I458:I521" si="71">+IF(D458="","",SUM(G458*H458))</f>
        <v/>
      </c>
      <c r="J458" s="338"/>
      <c r="K458" s="347"/>
      <c r="L458" s="347"/>
      <c r="M458" s="347"/>
      <c r="N458" s="347"/>
      <c r="O458" s="347"/>
      <c r="P458" s="347"/>
      <c r="Q458" s="347"/>
      <c r="R458" s="347"/>
      <c r="S458" s="347"/>
      <c r="T458" s="347"/>
      <c r="U458" s="347"/>
      <c r="V458" s="347"/>
      <c r="W458" s="347"/>
      <c r="X458" s="347"/>
      <c r="Y458" s="347"/>
      <c r="Z458" s="347"/>
      <c r="AA458" s="347"/>
      <c r="AB458" s="347"/>
      <c r="AC458" s="347"/>
      <c r="AD458" s="347"/>
      <c r="AE458" s="347"/>
      <c r="AF458" s="347"/>
      <c r="AG458" s="347"/>
      <c r="AH458" s="347"/>
      <c r="AI458" s="347"/>
      <c r="AJ458" s="347"/>
      <c r="AK458" s="347"/>
      <c r="AL458" s="347"/>
      <c r="AM458" s="347"/>
      <c r="AN458" s="347"/>
      <c r="AO458" s="347"/>
      <c r="AP458" s="347"/>
      <c r="AQ458" s="348"/>
      <c r="AR458" s="156" t="str">
        <f t="shared" ref="AR458:AR521" si="72">IF(C458="","",AVERAGE(J458:AQ458))</f>
        <v/>
      </c>
      <c r="AS458" s="157" t="str">
        <f t="shared" ref="AS458:AS521" si="73">IF(C458="","",STDEVA(J458:AQ458))</f>
        <v/>
      </c>
      <c r="AT458" s="157" t="str">
        <f t="shared" ref="AT458:AT521" si="74">IF(C458="","",MEDIAN(J458:AQ458))</f>
        <v/>
      </c>
      <c r="AU458" s="157" t="str">
        <f t="shared" ref="AU458:AU521" si="75">IF(C458="","",GEOMEAN(J458:AQ458))</f>
        <v/>
      </c>
      <c r="AV458" s="157" t="str">
        <f t="shared" ref="AV458:AV521" si="76">IF(C458="","",HARMEAN(J458:AQ458))</f>
        <v/>
      </c>
      <c r="AW458" s="157" t="str">
        <f t="shared" ref="AW458:AW521" si="77">IF(C458="","",MIN(J458:AQ458))</f>
        <v/>
      </c>
      <c r="AX458" s="158" t="str">
        <f t="shared" ref="AX458:AX521" si="78">IF(C458="","",MAX(J458:AQ458))</f>
        <v/>
      </c>
    </row>
    <row r="459" spans="2:50" hidden="1" x14ac:dyDescent="0.3">
      <c r="B459" s="325">
        <f t="shared" ref="B459:B522" si="79">+B458+1</f>
        <v>451</v>
      </c>
      <c r="C459" s="252"/>
      <c r="D459" s="247"/>
      <c r="E459" s="248"/>
      <c r="F459" s="252"/>
      <c r="G459" s="327"/>
      <c r="H459" s="336">
        <v>1</v>
      </c>
      <c r="I459" s="289" t="str">
        <f t="shared" si="71"/>
        <v/>
      </c>
      <c r="J459" s="338"/>
      <c r="K459" s="347"/>
      <c r="L459" s="347"/>
      <c r="M459" s="347"/>
      <c r="N459" s="347"/>
      <c r="O459" s="347"/>
      <c r="P459" s="347"/>
      <c r="Q459" s="347"/>
      <c r="R459" s="347"/>
      <c r="S459" s="347"/>
      <c r="T459" s="347"/>
      <c r="U459" s="347"/>
      <c r="V459" s="347"/>
      <c r="W459" s="347"/>
      <c r="X459" s="347"/>
      <c r="Y459" s="347"/>
      <c r="Z459" s="347"/>
      <c r="AA459" s="347"/>
      <c r="AB459" s="347"/>
      <c r="AC459" s="347"/>
      <c r="AD459" s="347"/>
      <c r="AE459" s="347"/>
      <c r="AF459" s="347"/>
      <c r="AG459" s="347"/>
      <c r="AH459" s="347"/>
      <c r="AI459" s="347"/>
      <c r="AJ459" s="347"/>
      <c r="AK459" s="347"/>
      <c r="AL459" s="347"/>
      <c r="AM459" s="347"/>
      <c r="AN459" s="347"/>
      <c r="AO459" s="347"/>
      <c r="AP459" s="347"/>
      <c r="AQ459" s="348"/>
      <c r="AR459" s="156" t="str">
        <f t="shared" si="72"/>
        <v/>
      </c>
      <c r="AS459" s="157" t="str">
        <f t="shared" si="73"/>
        <v/>
      </c>
      <c r="AT459" s="157" t="str">
        <f t="shared" si="74"/>
        <v/>
      </c>
      <c r="AU459" s="157" t="str">
        <f t="shared" si="75"/>
        <v/>
      </c>
      <c r="AV459" s="157" t="str">
        <f t="shared" si="76"/>
        <v/>
      </c>
      <c r="AW459" s="157" t="str">
        <f t="shared" si="77"/>
        <v/>
      </c>
      <c r="AX459" s="158" t="str">
        <f t="shared" si="78"/>
        <v/>
      </c>
    </row>
    <row r="460" spans="2:50" hidden="1" x14ac:dyDescent="0.3">
      <c r="B460" s="325">
        <f t="shared" si="79"/>
        <v>452</v>
      </c>
      <c r="C460" s="252"/>
      <c r="D460" s="247"/>
      <c r="E460" s="248"/>
      <c r="F460" s="252"/>
      <c r="G460" s="327"/>
      <c r="H460" s="336">
        <v>1</v>
      </c>
      <c r="I460" s="289" t="str">
        <f t="shared" si="71"/>
        <v/>
      </c>
      <c r="J460" s="338"/>
      <c r="K460" s="347"/>
      <c r="L460" s="347"/>
      <c r="M460" s="347"/>
      <c r="N460" s="347"/>
      <c r="O460" s="347"/>
      <c r="P460" s="347"/>
      <c r="Q460" s="347"/>
      <c r="R460" s="347"/>
      <c r="S460" s="347"/>
      <c r="T460" s="347"/>
      <c r="U460" s="347"/>
      <c r="V460" s="347"/>
      <c r="W460" s="347"/>
      <c r="X460" s="347"/>
      <c r="Y460" s="347"/>
      <c r="Z460" s="347"/>
      <c r="AA460" s="347"/>
      <c r="AB460" s="347"/>
      <c r="AC460" s="347"/>
      <c r="AD460" s="347"/>
      <c r="AE460" s="347"/>
      <c r="AF460" s="347"/>
      <c r="AG460" s="347"/>
      <c r="AH460" s="347"/>
      <c r="AI460" s="347"/>
      <c r="AJ460" s="347"/>
      <c r="AK460" s="347"/>
      <c r="AL460" s="347"/>
      <c r="AM460" s="347"/>
      <c r="AN460" s="347"/>
      <c r="AO460" s="347"/>
      <c r="AP460" s="347"/>
      <c r="AQ460" s="348"/>
      <c r="AR460" s="156" t="str">
        <f t="shared" si="72"/>
        <v/>
      </c>
      <c r="AS460" s="157" t="str">
        <f t="shared" si="73"/>
        <v/>
      </c>
      <c r="AT460" s="157" t="str">
        <f t="shared" si="74"/>
        <v/>
      </c>
      <c r="AU460" s="157" t="str">
        <f t="shared" si="75"/>
        <v/>
      </c>
      <c r="AV460" s="157" t="str">
        <f t="shared" si="76"/>
        <v/>
      </c>
      <c r="AW460" s="157" t="str">
        <f t="shared" si="77"/>
        <v/>
      </c>
      <c r="AX460" s="158" t="str">
        <f t="shared" si="78"/>
        <v/>
      </c>
    </row>
    <row r="461" spans="2:50" hidden="1" x14ac:dyDescent="0.3">
      <c r="B461" s="325">
        <f t="shared" si="79"/>
        <v>453</v>
      </c>
      <c r="C461" s="252"/>
      <c r="D461" s="247"/>
      <c r="E461" s="248"/>
      <c r="F461" s="252"/>
      <c r="G461" s="327"/>
      <c r="H461" s="336">
        <v>1</v>
      </c>
      <c r="I461" s="289" t="str">
        <f t="shared" si="71"/>
        <v/>
      </c>
      <c r="J461" s="338"/>
      <c r="K461" s="347"/>
      <c r="L461" s="347"/>
      <c r="M461" s="347"/>
      <c r="N461" s="347"/>
      <c r="O461" s="347"/>
      <c r="P461" s="347"/>
      <c r="Q461" s="347"/>
      <c r="R461" s="347"/>
      <c r="S461" s="347"/>
      <c r="T461" s="347"/>
      <c r="U461" s="347"/>
      <c r="V461" s="347"/>
      <c r="W461" s="347"/>
      <c r="X461" s="347"/>
      <c r="Y461" s="347"/>
      <c r="Z461" s="347"/>
      <c r="AA461" s="347"/>
      <c r="AB461" s="347"/>
      <c r="AC461" s="347"/>
      <c r="AD461" s="347"/>
      <c r="AE461" s="347"/>
      <c r="AF461" s="347"/>
      <c r="AG461" s="347"/>
      <c r="AH461" s="347"/>
      <c r="AI461" s="347"/>
      <c r="AJ461" s="347"/>
      <c r="AK461" s="347"/>
      <c r="AL461" s="347"/>
      <c r="AM461" s="347"/>
      <c r="AN461" s="347"/>
      <c r="AO461" s="347"/>
      <c r="AP461" s="347"/>
      <c r="AQ461" s="348"/>
      <c r="AR461" s="156" t="str">
        <f t="shared" si="72"/>
        <v/>
      </c>
      <c r="AS461" s="157" t="str">
        <f t="shared" si="73"/>
        <v/>
      </c>
      <c r="AT461" s="157" t="str">
        <f t="shared" si="74"/>
        <v/>
      </c>
      <c r="AU461" s="157" t="str">
        <f t="shared" si="75"/>
        <v/>
      </c>
      <c r="AV461" s="157" t="str">
        <f t="shared" si="76"/>
        <v/>
      </c>
      <c r="AW461" s="157" t="str">
        <f t="shared" si="77"/>
        <v/>
      </c>
      <c r="AX461" s="158" t="str">
        <f t="shared" si="78"/>
        <v/>
      </c>
    </row>
    <row r="462" spans="2:50" hidden="1" x14ac:dyDescent="0.3">
      <c r="B462" s="325">
        <f t="shared" si="79"/>
        <v>454</v>
      </c>
      <c r="C462" s="252"/>
      <c r="D462" s="247"/>
      <c r="E462" s="248"/>
      <c r="F462" s="252"/>
      <c r="G462" s="327"/>
      <c r="H462" s="336">
        <v>1</v>
      </c>
      <c r="I462" s="289" t="str">
        <f t="shared" si="71"/>
        <v/>
      </c>
      <c r="J462" s="338"/>
      <c r="K462" s="347"/>
      <c r="L462" s="347"/>
      <c r="M462" s="347"/>
      <c r="N462" s="347"/>
      <c r="O462" s="347"/>
      <c r="P462" s="347"/>
      <c r="Q462" s="347"/>
      <c r="R462" s="347"/>
      <c r="S462" s="347"/>
      <c r="T462" s="347"/>
      <c r="U462" s="347"/>
      <c r="V462" s="347"/>
      <c r="W462" s="347"/>
      <c r="X462" s="347"/>
      <c r="Y462" s="347"/>
      <c r="Z462" s="347"/>
      <c r="AA462" s="347"/>
      <c r="AB462" s="347"/>
      <c r="AC462" s="347"/>
      <c r="AD462" s="347"/>
      <c r="AE462" s="347"/>
      <c r="AF462" s="347"/>
      <c r="AG462" s="347"/>
      <c r="AH462" s="347"/>
      <c r="AI462" s="347"/>
      <c r="AJ462" s="347"/>
      <c r="AK462" s="347"/>
      <c r="AL462" s="347"/>
      <c r="AM462" s="347"/>
      <c r="AN462" s="347"/>
      <c r="AO462" s="347"/>
      <c r="AP462" s="347"/>
      <c r="AQ462" s="348"/>
      <c r="AR462" s="156" t="str">
        <f t="shared" si="72"/>
        <v/>
      </c>
      <c r="AS462" s="157" t="str">
        <f t="shared" si="73"/>
        <v/>
      </c>
      <c r="AT462" s="157" t="str">
        <f t="shared" si="74"/>
        <v/>
      </c>
      <c r="AU462" s="157" t="str">
        <f t="shared" si="75"/>
        <v/>
      </c>
      <c r="AV462" s="157" t="str">
        <f t="shared" si="76"/>
        <v/>
      </c>
      <c r="AW462" s="157" t="str">
        <f t="shared" si="77"/>
        <v/>
      </c>
      <c r="AX462" s="158" t="str">
        <f t="shared" si="78"/>
        <v/>
      </c>
    </row>
    <row r="463" spans="2:50" hidden="1" x14ac:dyDescent="0.3">
      <c r="B463" s="325">
        <f t="shared" si="79"/>
        <v>455</v>
      </c>
      <c r="C463" s="252"/>
      <c r="D463" s="248"/>
      <c r="E463" s="248"/>
      <c r="F463" s="252"/>
      <c r="G463" s="327"/>
      <c r="H463" s="336">
        <v>1</v>
      </c>
      <c r="I463" s="289" t="str">
        <f t="shared" si="71"/>
        <v/>
      </c>
      <c r="J463" s="338"/>
      <c r="K463" s="347"/>
      <c r="L463" s="347"/>
      <c r="M463" s="347"/>
      <c r="N463" s="347"/>
      <c r="O463" s="347"/>
      <c r="P463" s="347"/>
      <c r="Q463" s="347"/>
      <c r="R463" s="347"/>
      <c r="S463" s="347"/>
      <c r="T463" s="347"/>
      <c r="U463" s="347"/>
      <c r="V463" s="347"/>
      <c r="W463" s="347"/>
      <c r="X463" s="347"/>
      <c r="Y463" s="347"/>
      <c r="Z463" s="347"/>
      <c r="AA463" s="347"/>
      <c r="AB463" s="347"/>
      <c r="AC463" s="347"/>
      <c r="AD463" s="347"/>
      <c r="AE463" s="347"/>
      <c r="AF463" s="347"/>
      <c r="AG463" s="347"/>
      <c r="AH463" s="347"/>
      <c r="AI463" s="347"/>
      <c r="AJ463" s="347"/>
      <c r="AK463" s="347"/>
      <c r="AL463" s="347"/>
      <c r="AM463" s="347"/>
      <c r="AN463" s="347"/>
      <c r="AO463" s="347"/>
      <c r="AP463" s="347"/>
      <c r="AQ463" s="348"/>
      <c r="AR463" s="156" t="str">
        <f t="shared" si="72"/>
        <v/>
      </c>
      <c r="AS463" s="157" t="str">
        <f t="shared" si="73"/>
        <v/>
      </c>
      <c r="AT463" s="157" t="str">
        <f t="shared" si="74"/>
        <v/>
      </c>
      <c r="AU463" s="157" t="str">
        <f t="shared" si="75"/>
        <v/>
      </c>
      <c r="AV463" s="157" t="str">
        <f t="shared" si="76"/>
        <v/>
      </c>
      <c r="AW463" s="157" t="str">
        <f t="shared" si="77"/>
        <v/>
      </c>
      <c r="AX463" s="158" t="str">
        <f t="shared" si="78"/>
        <v/>
      </c>
    </row>
    <row r="464" spans="2:50" hidden="1" x14ac:dyDescent="0.3">
      <c r="B464" s="325">
        <f t="shared" si="79"/>
        <v>456</v>
      </c>
      <c r="C464" s="252"/>
      <c r="D464" s="248"/>
      <c r="E464" s="248"/>
      <c r="F464" s="252"/>
      <c r="G464" s="327"/>
      <c r="H464" s="336">
        <v>1</v>
      </c>
      <c r="I464" s="289" t="str">
        <f t="shared" si="71"/>
        <v/>
      </c>
      <c r="J464" s="338"/>
      <c r="K464" s="347"/>
      <c r="L464" s="347"/>
      <c r="M464" s="347"/>
      <c r="N464" s="347"/>
      <c r="O464" s="347"/>
      <c r="P464" s="347"/>
      <c r="Q464" s="347"/>
      <c r="R464" s="347"/>
      <c r="S464" s="347"/>
      <c r="T464" s="347"/>
      <c r="U464" s="347"/>
      <c r="V464" s="347"/>
      <c r="W464" s="347"/>
      <c r="X464" s="347"/>
      <c r="Y464" s="347"/>
      <c r="Z464" s="347"/>
      <c r="AA464" s="347"/>
      <c r="AB464" s="347"/>
      <c r="AC464" s="347"/>
      <c r="AD464" s="347"/>
      <c r="AE464" s="347"/>
      <c r="AF464" s="347"/>
      <c r="AG464" s="347"/>
      <c r="AH464" s="347"/>
      <c r="AI464" s="347"/>
      <c r="AJ464" s="347"/>
      <c r="AK464" s="347"/>
      <c r="AL464" s="347"/>
      <c r="AM464" s="347"/>
      <c r="AN464" s="347"/>
      <c r="AO464" s="347"/>
      <c r="AP464" s="347"/>
      <c r="AQ464" s="348"/>
      <c r="AR464" s="156" t="str">
        <f t="shared" si="72"/>
        <v/>
      </c>
      <c r="AS464" s="157" t="str">
        <f t="shared" si="73"/>
        <v/>
      </c>
      <c r="AT464" s="157" t="str">
        <f t="shared" si="74"/>
        <v/>
      </c>
      <c r="AU464" s="157" t="str">
        <f t="shared" si="75"/>
        <v/>
      </c>
      <c r="AV464" s="157" t="str">
        <f t="shared" si="76"/>
        <v/>
      </c>
      <c r="AW464" s="157" t="str">
        <f t="shared" si="77"/>
        <v/>
      </c>
      <c r="AX464" s="158" t="str">
        <f t="shared" si="78"/>
        <v/>
      </c>
    </row>
    <row r="465" spans="2:50" hidden="1" x14ac:dyDescent="0.3">
      <c r="B465" s="325">
        <f t="shared" si="79"/>
        <v>457</v>
      </c>
      <c r="C465" s="324"/>
      <c r="D465" s="254"/>
      <c r="E465" s="255"/>
      <c r="F465" s="335"/>
      <c r="G465" s="328"/>
      <c r="H465" s="336">
        <v>1</v>
      </c>
      <c r="I465" s="289" t="str">
        <f t="shared" si="71"/>
        <v/>
      </c>
      <c r="J465" s="338"/>
      <c r="K465" s="152"/>
      <c r="L465" s="152"/>
      <c r="M465" s="152"/>
      <c r="N465" s="152"/>
      <c r="O465" s="152"/>
      <c r="P465" s="152"/>
      <c r="Q465" s="152"/>
      <c r="R465" s="152"/>
      <c r="S465" s="152"/>
      <c r="T465" s="152"/>
      <c r="U465" s="152"/>
      <c r="V465" s="152"/>
      <c r="W465" s="152"/>
      <c r="X465" s="152"/>
      <c r="Y465" s="152"/>
      <c r="Z465" s="152"/>
      <c r="AA465" s="152"/>
      <c r="AB465" s="152"/>
      <c r="AC465" s="152"/>
      <c r="AD465" s="152"/>
      <c r="AE465" s="152"/>
      <c r="AF465" s="152"/>
      <c r="AG465" s="152"/>
      <c r="AH465" s="152"/>
      <c r="AI465" s="152"/>
      <c r="AJ465" s="152"/>
      <c r="AK465" s="152"/>
      <c r="AL465" s="152"/>
      <c r="AM465" s="152"/>
      <c r="AN465" s="152"/>
      <c r="AO465" s="152"/>
      <c r="AP465" s="152"/>
      <c r="AQ465" s="153"/>
      <c r="AR465" s="156" t="str">
        <f t="shared" si="72"/>
        <v/>
      </c>
      <c r="AS465" s="157" t="str">
        <f t="shared" si="73"/>
        <v/>
      </c>
      <c r="AT465" s="157" t="str">
        <f t="shared" si="74"/>
        <v/>
      </c>
      <c r="AU465" s="157" t="str">
        <f t="shared" si="75"/>
        <v/>
      </c>
      <c r="AV465" s="157" t="str">
        <f t="shared" si="76"/>
        <v/>
      </c>
      <c r="AW465" s="157" t="str">
        <f t="shared" si="77"/>
        <v/>
      </c>
      <c r="AX465" s="158" t="str">
        <f t="shared" si="78"/>
        <v/>
      </c>
    </row>
    <row r="466" spans="2:50" hidden="1" x14ac:dyDescent="0.3">
      <c r="B466" s="325">
        <f t="shared" si="79"/>
        <v>458</v>
      </c>
      <c r="C466" s="324"/>
      <c r="D466" s="254"/>
      <c r="E466" s="255"/>
      <c r="F466" s="335"/>
      <c r="G466" s="328"/>
      <c r="H466" s="336">
        <v>1</v>
      </c>
      <c r="I466" s="289" t="str">
        <f t="shared" si="71"/>
        <v/>
      </c>
      <c r="J466" s="338"/>
      <c r="K466" s="152"/>
      <c r="L466" s="152"/>
      <c r="M466" s="152"/>
      <c r="N466" s="152"/>
      <c r="O466" s="152"/>
      <c r="P466" s="152"/>
      <c r="Q466" s="152"/>
      <c r="R466" s="152"/>
      <c r="S466" s="152"/>
      <c r="T466" s="152"/>
      <c r="U466" s="152"/>
      <c r="V466" s="152"/>
      <c r="W466" s="152"/>
      <c r="X466" s="152"/>
      <c r="Y466" s="152"/>
      <c r="Z466" s="152"/>
      <c r="AA466" s="152"/>
      <c r="AB466" s="152"/>
      <c r="AC466" s="152"/>
      <c r="AD466" s="152"/>
      <c r="AE466" s="152"/>
      <c r="AF466" s="152"/>
      <c r="AG466" s="152"/>
      <c r="AH466" s="152"/>
      <c r="AI466" s="152"/>
      <c r="AJ466" s="152"/>
      <c r="AK466" s="152"/>
      <c r="AL466" s="152"/>
      <c r="AM466" s="152"/>
      <c r="AN466" s="152"/>
      <c r="AO466" s="152"/>
      <c r="AP466" s="152"/>
      <c r="AQ466" s="153"/>
      <c r="AR466" s="156" t="str">
        <f t="shared" si="72"/>
        <v/>
      </c>
      <c r="AS466" s="157" t="str">
        <f t="shared" si="73"/>
        <v/>
      </c>
      <c r="AT466" s="157" t="str">
        <f t="shared" si="74"/>
        <v/>
      </c>
      <c r="AU466" s="157" t="str">
        <f t="shared" si="75"/>
        <v/>
      </c>
      <c r="AV466" s="157" t="str">
        <f t="shared" si="76"/>
        <v/>
      </c>
      <c r="AW466" s="157" t="str">
        <f t="shared" si="77"/>
        <v/>
      </c>
      <c r="AX466" s="158" t="str">
        <f t="shared" si="78"/>
        <v/>
      </c>
    </row>
    <row r="467" spans="2:50" hidden="1" x14ac:dyDescent="0.3">
      <c r="B467" s="325">
        <f t="shared" si="79"/>
        <v>459</v>
      </c>
      <c r="C467" s="324"/>
      <c r="D467" s="254"/>
      <c r="E467" s="255"/>
      <c r="F467" s="335"/>
      <c r="G467" s="328"/>
      <c r="H467" s="336">
        <v>1</v>
      </c>
      <c r="I467" s="289" t="str">
        <f t="shared" si="71"/>
        <v/>
      </c>
      <c r="J467" s="338"/>
      <c r="K467" s="152"/>
      <c r="L467" s="152"/>
      <c r="M467" s="152"/>
      <c r="N467" s="152"/>
      <c r="O467" s="152"/>
      <c r="P467" s="152"/>
      <c r="Q467" s="152"/>
      <c r="R467" s="152"/>
      <c r="S467" s="152"/>
      <c r="T467" s="152"/>
      <c r="U467" s="152"/>
      <c r="V467" s="152"/>
      <c r="W467" s="152"/>
      <c r="X467" s="152"/>
      <c r="Y467" s="152"/>
      <c r="Z467" s="152"/>
      <c r="AA467" s="152"/>
      <c r="AB467" s="152"/>
      <c r="AC467" s="152"/>
      <c r="AD467" s="152"/>
      <c r="AE467" s="152"/>
      <c r="AF467" s="152"/>
      <c r="AG467" s="152"/>
      <c r="AH467" s="152"/>
      <c r="AI467" s="152"/>
      <c r="AJ467" s="152"/>
      <c r="AK467" s="152"/>
      <c r="AL467" s="152"/>
      <c r="AM467" s="152"/>
      <c r="AN467" s="152"/>
      <c r="AO467" s="152"/>
      <c r="AP467" s="152"/>
      <c r="AQ467" s="153"/>
      <c r="AR467" s="156" t="str">
        <f t="shared" si="72"/>
        <v/>
      </c>
      <c r="AS467" s="157" t="str">
        <f t="shared" si="73"/>
        <v/>
      </c>
      <c r="AT467" s="157" t="str">
        <f t="shared" si="74"/>
        <v/>
      </c>
      <c r="AU467" s="157" t="str">
        <f t="shared" si="75"/>
        <v/>
      </c>
      <c r="AV467" s="157" t="str">
        <f t="shared" si="76"/>
        <v/>
      </c>
      <c r="AW467" s="157" t="str">
        <f t="shared" si="77"/>
        <v/>
      </c>
      <c r="AX467" s="158" t="str">
        <f t="shared" si="78"/>
        <v/>
      </c>
    </row>
    <row r="468" spans="2:50" hidden="1" x14ac:dyDescent="0.3">
      <c r="B468" s="325">
        <f t="shared" si="79"/>
        <v>460</v>
      </c>
      <c r="C468" s="324"/>
      <c r="D468" s="254"/>
      <c r="E468" s="255"/>
      <c r="F468" s="335"/>
      <c r="G468" s="328"/>
      <c r="H468" s="336">
        <v>1</v>
      </c>
      <c r="I468" s="289" t="str">
        <f t="shared" si="71"/>
        <v/>
      </c>
      <c r="J468" s="338"/>
      <c r="K468" s="152"/>
      <c r="L468" s="152"/>
      <c r="M468" s="152"/>
      <c r="N468" s="152"/>
      <c r="O468" s="152"/>
      <c r="P468" s="152"/>
      <c r="Q468" s="152"/>
      <c r="R468" s="152"/>
      <c r="S468" s="152"/>
      <c r="T468" s="152"/>
      <c r="U468" s="152"/>
      <c r="V468" s="152"/>
      <c r="W468" s="152"/>
      <c r="X468" s="152"/>
      <c r="Y468" s="152"/>
      <c r="Z468" s="152"/>
      <c r="AA468" s="152"/>
      <c r="AB468" s="152"/>
      <c r="AC468" s="152"/>
      <c r="AD468" s="152"/>
      <c r="AE468" s="152"/>
      <c r="AF468" s="152"/>
      <c r="AG468" s="152"/>
      <c r="AH468" s="152"/>
      <c r="AI468" s="152"/>
      <c r="AJ468" s="152"/>
      <c r="AK468" s="152"/>
      <c r="AL468" s="152"/>
      <c r="AM468" s="152"/>
      <c r="AN468" s="152"/>
      <c r="AO468" s="152"/>
      <c r="AP468" s="152"/>
      <c r="AQ468" s="153"/>
      <c r="AR468" s="156" t="str">
        <f t="shared" si="72"/>
        <v/>
      </c>
      <c r="AS468" s="157" t="str">
        <f t="shared" si="73"/>
        <v/>
      </c>
      <c r="AT468" s="157" t="str">
        <f t="shared" si="74"/>
        <v/>
      </c>
      <c r="AU468" s="157" t="str">
        <f t="shared" si="75"/>
        <v/>
      </c>
      <c r="AV468" s="157" t="str">
        <f t="shared" si="76"/>
        <v/>
      </c>
      <c r="AW468" s="157" t="str">
        <f t="shared" si="77"/>
        <v/>
      </c>
      <c r="AX468" s="158" t="str">
        <f t="shared" si="78"/>
        <v/>
      </c>
    </row>
    <row r="469" spans="2:50" hidden="1" x14ac:dyDescent="0.3">
      <c r="B469" s="325">
        <f t="shared" si="79"/>
        <v>461</v>
      </c>
      <c r="C469" s="324"/>
      <c r="D469" s="254"/>
      <c r="E469" s="255"/>
      <c r="F469" s="335"/>
      <c r="G469" s="328"/>
      <c r="H469" s="336">
        <v>1</v>
      </c>
      <c r="I469" s="289" t="str">
        <f t="shared" si="71"/>
        <v/>
      </c>
      <c r="J469" s="338"/>
      <c r="K469" s="152"/>
      <c r="L469" s="152"/>
      <c r="M469" s="152"/>
      <c r="N469" s="152"/>
      <c r="O469" s="152"/>
      <c r="P469" s="152"/>
      <c r="Q469" s="152"/>
      <c r="R469" s="152"/>
      <c r="S469" s="152"/>
      <c r="T469" s="152"/>
      <c r="U469" s="152"/>
      <c r="V469" s="152"/>
      <c r="W469" s="152"/>
      <c r="X469" s="152"/>
      <c r="Y469" s="152"/>
      <c r="Z469" s="152"/>
      <c r="AA469" s="152"/>
      <c r="AB469" s="152"/>
      <c r="AC469" s="152"/>
      <c r="AD469" s="152"/>
      <c r="AE469" s="152"/>
      <c r="AF469" s="152"/>
      <c r="AG469" s="152"/>
      <c r="AH469" s="152"/>
      <c r="AI469" s="152"/>
      <c r="AJ469" s="152"/>
      <c r="AK469" s="152"/>
      <c r="AL469" s="152"/>
      <c r="AM469" s="152"/>
      <c r="AN469" s="152"/>
      <c r="AO469" s="152"/>
      <c r="AP469" s="152"/>
      <c r="AQ469" s="153"/>
      <c r="AR469" s="156" t="str">
        <f t="shared" si="72"/>
        <v/>
      </c>
      <c r="AS469" s="157" t="str">
        <f t="shared" si="73"/>
        <v/>
      </c>
      <c r="AT469" s="157" t="str">
        <f t="shared" si="74"/>
        <v/>
      </c>
      <c r="AU469" s="157" t="str">
        <f t="shared" si="75"/>
        <v/>
      </c>
      <c r="AV469" s="157" t="str">
        <f t="shared" si="76"/>
        <v/>
      </c>
      <c r="AW469" s="157" t="str">
        <f t="shared" si="77"/>
        <v/>
      </c>
      <c r="AX469" s="158" t="str">
        <f t="shared" si="78"/>
        <v/>
      </c>
    </row>
    <row r="470" spans="2:50" hidden="1" x14ac:dyDescent="0.3">
      <c r="B470" s="325">
        <f t="shared" si="79"/>
        <v>462</v>
      </c>
      <c r="C470" s="324"/>
      <c r="D470" s="254"/>
      <c r="E470" s="255"/>
      <c r="F470" s="335"/>
      <c r="G470" s="328"/>
      <c r="H470" s="336">
        <v>1</v>
      </c>
      <c r="I470" s="289" t="str">
        <f t="shared" si="71"/>
        <v/>
      </c>
      <c r="J470" s="338"/>
      <c r="K470" s="152"/>
      <c r="L470" s="152"/>
      <c r="M470" s="152"/>
      <c r="N470" s="152"/>
      <c r="O470" s="152"/>
      <c r="P470" s="152"/>
      <c r="Q470" s="152"/>
      <c r="R470" s="152"/>
      <c r="S470" s="152"/>
      <c r="T470" s="152"/>
      <c r="U470" s="152"/>
      <c r="V470" s="152"/>
      <c r="W470" s="152"/>
      <c r="X470" s="152"/>
      <c r="Y470" s="152"/>
      <c r="Z470" s="152"/>
      <c r="AA470" s="152"/>
      <c r="AB470" s="152"/>
      <c r="AC470" s="152"/>
      <c r="AD470" s="152"/>
      <c r="AE470" s="152"/>
      <c r="AF470" s="152"/>
      <c r="AG470" s="152"/>
      <c r="AH470" s="152"/>
      <c r="AI470" s="152"/>
      <c r="AJ470" s="152"/>
      <c r="AK470" s="152"/>
      <c r="AL470" s="152"/>
      <c r="AM470" s="152"/>
      <c r="AN470" s="152"/>
      <c r="AO470" s="152"/>
      <c r="AP470" s="152"/>
      <c r="AQ470" s="153"/>
      <c r="AR470" s="156" t="str">
        <f t="shared" si="72"/>
        <v/>
      </c>
      <c r="AS470" s="157" t="str">
        <f t="shared" si="73"/>
        <v/>
      </c>
      <c r="AT470" s="157" t="str">
        <f t="shared" si="74"/>
        <v/>
      </c>
      <c r="AU470" s="157" t="str">
        <f t="shared" si="75"/>
        <v/>
      </c>
      <c r="AV470" s="157" t="str">
        <f t="shared" si="76"/>
        <v/>
      </c>
      <c r="AW470" s="157" t="str">
        <f t="shared" si="77"/>
        <v/>
      </c>
      <c r="AX470" s="158" t="str">
        <f t="shared" si="78"/>
        <v/>
      </c>
    </row>
    <row r="471" spans="2:50" hidden="1" x14ac:dyDescent="0.3">
      <c r="B471" s="325">
        <f t="shared" si="79"/>
        <v>463</v>
      </c>
      <c r="C471" s="324"/>
      <c r="D471" s="254"/>
      <c r="E471" s="255"/>
      <c r="F471" s="335"/>
      <c r="G471" s="328"/>
      <c r="H471" s="336">
        <v>1</v>
      </c>
      <c r="I471" s="289" t="str">
        <f t="shared" si="71"/>
        <v/>
      </c>
      <c r="J471" s="338"/>
      <c r="K471" s="152"/>
      <c r="L471" s="152"/>
      <c r="M471" s="152"/>
      <c r="N471" s="152"/>
      <c r="O471" s="152"/>
      <c r="P471" s="152"/>
      <c r="Q471" s="152"/>
      <c r="R471" s="152"/>
      <c r="S471" s="152"/>
      <c r="T471" s="152"/>
      <c r="U471" s="152"/>
      <c r="V471" s="152"/>
      <c r="W471" s="152"/>
      <c r="X471" s="152"/>
      <c r="Y471" s="152"/>
      <c r="Z471" s="152"/>
      <c r="AA471" s="152"/>
      <c r="AB471" s="152"/>
      <c r="AC471" s="152"/>
      <c r="AD471" s="152"/>
      <c r="AE471" s="152"/>
      <c r="AF471" s="152"/>
      <c r="AG471" s="152"/>
      <c r="AH471" s="152"/>
      <c r="AI471" s="152"/>
      <c r="AJ471" s="152"/>
      <c r="AK471" s="152"/>
      <c r="AL471" s="152"/>
      <c r="AM471" s="152"/>
      <c r="AN471" s="152"/>
      <c r="AO471" s="152"/>
      <c r="AP471" s="152"/>
      <c r="AQ471" s="153"/>
      <c r="AR471" s="156" t="str">
        <f t="shared" si="72"/>
        <v/>
      </c>
      <c r="AS471" s="157" t="str">
        <f t="shared" si="73"/>
        <v/>
      </c>
      <c r="AT471" s="157" t="str">
        <f t="shared" si="74"/>
        <v/>
      </c>
      <c r="AU471" s="157" t="str">
        <f t="shared" si="75"/>
        <v/>
      </c>
      <c r="AV471" s="157" t="str">
        <f t="shared" si="76"/>
        <v/>
      </c>
      <c r="AW471" s="157" t="str">
        <f t="shared" si="77"/>
        <v/>
      </c>
      <c r="AX471" s="158" t="str">
        <f t="shared" si="78"/>
        <v/>
      </c>
    </row>
    <row r="472" spans="2:50" hidden="1" x14ac:dyDescent="0.3">
      <c r="B472" s="325">
        <f t="shared" si="79"/>
        <v>464</v>
      </c>
      <c r="C472" s="324"/>
      <c r="D472" s="254"/>
      <c r="E472" s="255"/>
      <c r="F472" s="335"/>
      <c r="G472" s="328"/>
      <c r="H472" s="336">
        <v>1</v>
      </c>
      <c r="I472" s="289" t="str">
        <f t="shared" si="71"/>
        <v/>
      </c>
      <c r="J472" s="338"/>
      <c r="K472" s="152"/>
      <c r="L472" s="152"/>
      <c r="M472" s="152"/>
      <c r="N472" s="152"/>
      <c r="O472" s="152"/>
      <c r="P472" s="152"/>
      <c r="Q472" s="152"/>
      <c r="R472" s="152"/>
      <c r="S472" s="152"/>
      <c r="T472" s="152"/>
      <c r="U472" s="152"/>
      <c r="V472" s="152"/>
      <c r="W472" s="152"/>
      <c r="X472" s="152"/>
      <c r="Y472" s="152"/>
      <c r="Z472" s="152"/>
      <c r="AA472" s="152"/>
      <c r="AB472" s="152"/>
      <c r="AC472" s="152"/>
      <c r="AD472" s="152"/>
      <c r="AE472" s="152"/>
      <c r="AF472" s="152"/>
      <c r="AG472" s="152"/>
      <c r="AH472" s="152"/>
      <c r="AI472" s="152"/>
      <c r="AJ472" s="152"/>
      <c r="AK472" s="152"/>
      <c r="AL472" s="152"/>
      <c r="AM472" s="152"/>
      <c r="AN472" s="152"/>
      <c r="AO472" s="152"/>
      <c r="AP472" s="152"/>
      <c r="AQ472" s="153"/>
      <c r="AR472" s="156" t="str">
        <f t="shared" si="72"/>
        <v/>
      </c>
      <c r="AS472" s="157" t="str">
        <f t="shared" si="73"/>
        <v/>
      </c>
      <c r="AT472" s="157" t="str">
        <f t="shared" si="74"/>
        <v/>
      </c>
      <c r="AU472" s="157" t="str">
        <f t="shared" si="75"/>
        <v/>
      </c>
      <c r="AV472" s="157" t="str">
        <f t="shared" si="76"/>
        <v/>
      </c>
      <c r="AW472" s="157" t="str">
        <f t="shared" si="77"/>
        <v/>
      </c>
      <c r="AX472" s="158" t="str">
        <f t="shared" si="78"/>
        <v/>
      </c>
    </row>
    <row r="473" spans="2:50" hidden="1" x14ac:dyDescent="0.3">
      <c r="B473" s="325">
        <f t="shared" si="79"/>
        <v>465</v>
      </c>
      <c r="C473" s="324"/>
      <c r="D473" s="254"/>
      <c r="E473" s="255"/>
      <c r="F473" s="335"/>
      <c r="G473" s="328"/>
      <c r="H473" s="336">
        <v>1</v>
      </c>
      <c r="I473" s="289" t="str">
        <f t="shared" si="71"/>
        <v/>
      </c>
      <c r="J473" s="338"/>
      <c r="K473" s="152"/>
      <c r="L473" s="152"/>
      <c r="M473" s="152"/>
      <c r="N473" s="152"/>
      <c r="O473" s="152"/>
      <c r="P473" s="152"/>
      <c r="Q473" s="152"/>
      <c r="R473" s="152"/>
      <c r="S473" s="152"/>
      <c r="T473" s="152"/>
      <c r="U473" s="152"/>
      <c r="V473" s="152"/>
      <c r="W473" s="152"/>
      <c r="X473" s="152"/>
      <c r="Y473" s="152"/>
      <c r="Z473" s="152"/>
      <c r="AA473" s="152"/>
      <c r="AB473" s="152"/>
      <c r="AC473" s="152"/>
      <c r="AD473" s="152"/>
      <c r="AE473" s="152"/>
      <c r="AF473" s="152"/>
      <c r="AG473" s="152"/>
      <c r="AH473" s="152"/>
      <c r="AI473" s="152"/>
      <c r="AJ473" s="152"/>
      <c r="AK473" s="152"/>
      <c r="AL473" s="152"/>
      <c r="AM473" s="152"/>
      <c r="AN473" s="152"/>
      <c r="AO473" s="152"/>
      <c r="AP473" s="152"/>
      <c r="AQ473" s="153"/>
      <c r="AR473" s="156" t="str">
        <f t="shared" si="72"/>
        <v/>
      </c>
      <c r="AS473" s="157" t="str">
        <f t="shared" si="73"/>
        <v/>
      </c>
      <c r="AT473" s="157" t="str">
        <f t="shared" si="74"/>
        <v/>
      </c>
      <c r="AU473" s="157" t="str">
        <f t="shared" si="75"/>
        <v/>
      </c>
      <c r="AV473" s="157" t="str">
        <f t="shared" si="76"/>
        <v/>
      </c>
      <c r="AW473" s="157" t="str">
        <f t="shared" si="77"/>
        <v/>
      </c>
      <c r="AX473" s="158" t="str">
        <f t="shared" si="78"/>
        <v/>
      </c>
    </row>
    <row r="474" spans="2:50" hidden="1" x14ac:dyDescent="0.3">
      <c r="B474" s="325">
        <f t="shared" si="79"/>
        <v>466</v>
      </c>
      <c r="C474" s="324"/>
      <c r="D474" s="254"/>
      <c r="E474" s="255"/>
      <c r="F474" s="335"/>
      <c r="G474" s="328"/>
      <c r="H474" s="336">
        <v>1</v>
      </c>
      <c r="I474" s="289" t="str">
        <f t="shared" si="71"/>
        <v/>
      </c>
      <c r="J474" s="338"/>
      <c r="K474" s="152"/>
      <c r="L474" s="152"/>
      <c r="M474" s="152"/>
      <c r="N474" s="152"/>
      <c r="O474" s="152"/>
      <c r="P474" s="152"/>
      <c r="Q474" s="152"/>
      <c r="R474" s="152"/>
      <c r="S474" s="152"/>
      <c r="T474" s="152"/>
      <c r="U474" s="152"/>
      <c r="V474" s="152"/>
      <c r="W474" s="152"/>
      <c r="X474" s="152"/>
      <c r="Y474" s="152"/>
      <c r="Z474" s="152"/>
      <c r="AA474" s="152"/>
      <c r="AB474" s="152"/>
      <c r="AC474" s="152"/>
      <c r="AD474" s="152"/>
      <c r="AE474" s="152"/>
      <c r="AF474" s="152"/>
      <c r="AG474" s="152"/>
      <c r="AH474" s="152"/>
      <c r="AI474" s="152"/>
      <c r="AJ474" s="152"/>
      <c r="AK474" s="152"/>
      <c r="AL474" s="152"/>
      <c r="AM474" s="152"/>
      <c r="AN474" s="152"/>
      <c r="AO474" s="152"/>
      <c r="AP474" s="152"/>
      <c r="AQ474" s="153"/>
      <c r="AR474" s="156" t="str">
        <f t="shared" si="72"/>
        <v/>
      </c>
      <c r="AS474" s="157" t="str">
        <f t="shared" si="73"/>
        <v/>
      </c>
      <c r="AT474" s="157" t="str">
        <f t="shared" si="74"/>
        <v/>
      </c>
      <c r="AU474" s="157" t="str">
        <f t="shared" si="75"/>
        <v/>
      </c>
      <c r="AV474" s="157" t="str">
        <f t="shared" si="76"/>
        <v/>
      </c>
      <c r="AW474" s="157" t="str">
        <f t="shared" si="77"/>
        <v/>
      </c>
      <c r="AX474" s="158" t="str">
        <f t="shared" si="78"/>
        <v/>
      </c>
    </row>
    <row r="475" spans="2:50" hidden="1" x14ac:dyDescent="0.3">
      <c r="B475" s="325">
        <f t="shared" si="79"/>
        <v>467</v>
      </c>
      <c r="C475" s="324"/>
      <c r="D475" s="254"/>
      <c r="E475" s="255"/>
      <c r="F475" s="335"/>
      <c r="G475" s="328"/>
      <c r="H475" s="336">
        <v>1</v>
      </c>
      <c r="I475" s="289" t="str">
        <f t="shared" si="71"/>
        <v/>
      </c>
      <c r="J475" s="338"/>
      <c r="K475" s="152"/>
      <c r="L475" s="152"/>
      <c r="M475" s="152"/>
      <c r="N475" s="152"/>
      <c r="O475" s="152"/>
      <c r="P475" s="152"/>
      <c r="Q475" s="152"/>
      <c r="R475" s="152"/>
      <c r="S475" s="152"/>
      <c r="T475" s="152"/>
      <c r="U475" s="152"/>
      <c r="V475" s="152"/>
      <c r="W475" s="152"/>
      <c r="X475" s="152"/>
      <c r="Y475" s="152"/>
      <c r="Z475" s="152"/>
      <c r="AA475" s="152"/>
      <c r="AB475" s="152"/>
      <c r="AC475" s="152"/>
      <c r="AD475" s="152"/>
      <c r="AE475" s="152"/>
      <c r="AF475" s="152"/>
      <c r="AG475" s="152"/>
      <c r="AH475" s="152"/>
      <c r="AI475" s="152"/>
      <c r="AJ475" s="152"/>
      <c r="AK475" s="152"/>
      <c r="AL475" s="152"/>
      <c r="AM475" s="152"/>
      <c r="AN475" s="152"/>
      <c r="AO475" s="152"/>
      <c r="AP475" s="152"/>
      <c r="AQ475" s="153"/>
      <c r="AR475" s="156" t="str">
        <f t="shared" si="72"/>
        <v/>
      </c>
      <c r="AS475" s="157" t="str">
        <f t="shared" si="73"/>
        <v/>
      </c>
      <c r="AT475" s="157" t="str">
        <f t="shared" si="74"/>
        <v/>
      </c>
      <c r="AU475" s="157" t="str">
        <f t="shared" si="75"/>
        <v/>
      </c>
      <c r="AV475" s="157" t="str">
        <f t="shared" si="76"/>
        <v/>
      </c>
      <c r="AW475" s="157" t="str">
        <f t="shared" si="77"/>
        <v/>
      </c>
      <c r="AX475" s="158" t="str">
        <f t="shared" si="78"/>
        <v/>
      </c>
    </row>
    <row r="476" spans="2:50" hidden="1" x14ac:dyDescent="0.3">
      <c r="B476" s="325">
        <f t="shared" si="79"/>
        <v>468</v>
      </c>
      <c r="C476" s="324"/>
      <c r="D476" s="254"/>
      <c r="E476" s="255"/>
      <c r="F476" s="335"/>
      <c r="G476" s="328"/>
      <c r="H476" s="336">
        <v>1</v>
      </c>
      <c r="I476" s="289" t="str">
        <f t="shared" si="71"/>
        <v/>
      </c>
      <c r="J476" s="338"/>
      <c r="K476" s="152"/>
      <c r="L476" s="152"/>
      <c r="M476" s="152"/>
      <c r="N476" s="152"/>
      <c r="O476" s="152"/>
      <c r="P476" s="152"/>
      <c r="Q476" s="152"/>
      <c r="R476" s="152"/>
      <c r="S476" s="152"/>
      <c r="T476" s="152"/>
      <c r="U476" s="152"/>
      <c r="V476" s="152"/>
      <c r="W476" s="152"/>
      <c r="X476" s="152"/>
      <c r="Y476" s="152"/>
      <c r="Z476" s="152"/>
      <c r="AA476" s="152"/>
      <c r="AB476" s="152"/>
      <c r="AC476" s="152"/>
      <c r="AD476" s="152"/>
      <c r="AE476" s="152"/>
      <c r="AF476" s="152"/>
      <c r="AG476" s="152"/>
      <c r="AH476" s="152"/>
      <c r="AI476" s="152"/>
      <c r="AJ476" s="152"/>
      <c r="AK476" s="152"/>
      <c r="AL476" s="152"/>
      <c r="AM476" s="152"/>
      <c r="AN476" s="152"/>
      <c r="AO476" s="152"/>
      <c r="AP476" s="152"/>
      <c r="AQ476" s="153"/>
      <c r="AR476" s="156" t="str">
        <f t="shared" si="72"/>
        <v/>
      </c>
      <c r="AS476" s="157" t="str">
        <f t="shared" si="73"/>
        <v/>
      </c>
      <c r="AT476" s="157" t="str">
        <f t="shared" si="74"/>
        <v/>
      </c>
      <c r="AU476" s="157" t="str">
        <f t="shared" si="75"/>
        <v/>
      </c>
      <c r="AV476" s="157" t="str">
        <f t="shared" si="76"/>
        <v/>
      </c>
      <c r="AW476" s="157" t="str">
        <f t="shared" si="77"/>
        <v/>
      </c>
      <c r="AX476" s="158" t="str">
        <f t="shared" si="78"/>
        <v/>
      </c>
    </row>
    <row r="477" spans="2:50" hidden="1" x14ac:dyDescent="0.3">
      <c r="B477" s="325">
        <f t="shared" si="79"/>
        <v>469</v>
      </c>
      <c r="C477" s="324"/>
      <c r="D477" s="254"/>
      <c r="E477" s="255"/>
      <c r="F477" s="335"/>
      <c r="G477" s="328"/>
      <c r="H477" s="336">
        <v>1</v>
      </c>
      <c r="I477" s="289" t="str">
        <f t="shared" si="71"/>
        <v/>
      </c>
      <c r="J477" s="338"/>
      <c r="K477" s="152"/>
      <c r="L477" s="152"/>
      <c r="M477" s="152"/>
      <c r="N477" s="152"/>
      <c r="O477" s="152"/>
      <c r="P477" s="152"/>
      <c r="Q477" s="152"/>
      <c r="R477" s="152"/>
      <c r="S477" s="152"/>
      <c r="T477" s="152"/>
      <c r="U477" s="152"/>
      <c r="V477" s="152"/>
      <c r="W477" s="152"/>
      <c r="X477" s="152"/>
      <c r="Y477" s="152"/>
      <c r="Z477" s="152"/>
      <c r="AA477" s="152"/>
      <c r="AB477" s="152"/>
      <c r="AC477" s="152"/>
      <c r="AD477" s="152"/>
      <c r="AE477" s="152"/>
      <c r="AF477" s="152"/>
      <c r="AG477" s="152"/>
      <c r="AH477" s="152"/>
      <c r="AI477" s="152"/>
      <c r="AJ477" s="152"/>
      <c r="AK477" s="152"/>
      <c r="AL477" s="152"/>
      <c r="AM477" s="152"/>
      <c r="AN477" s="152"/>
      <c r="AO477" s="152"/>
      <c r="AP477" s="152"/>
      <c r="AQ477" s="153"/>
      <c r="AR477" s="156" t="str">
        <f t="shared" si="72"/>
        <v/>
      </c>
      <c r="AS477" s="157" t="str">
        <f t="shared" si="73"/>
        <v/>
      </c>
      <c r="AT477" s="157" t="str">
        <f t="shared" si="74"/>
        <v/>
      </c>
      <c r="AU477" s="157" t="str">
        <f t="shared" si="75"/>
        <v/>
      </c>
      <c r="AV477" s="157" t="str">
        <f t="shared" si="76"/>
        <v/>
      </c>
      <c r="AW477" s="157" t="str">
        <f t="shared" si="77"/>
        <v/>
      </c>
      <c r="AX477" s="158" t="str">
        <f t="shared" si="78"/>
        <v/>
      </c>
    </row>
    <row r="478" spans="2:50" hidden="1" x14ac:dyDescent="0.3">
      <c r="B478" s="325">
        <f t="shared" si="79"/>
        <v>470</v>
      </c>
      <c r="C478" s="324"/>
      <c r="D478" s="254"/>
      <c r="E478" s="255"/>
      <c r="F478" s="335"/>
      <c r="G478" s="328"/>
      <c r="H478" s="336">
        <v>1</v>
      </c>
      <c r="I478" s="289" t="str">
        <f t="shared" si="71"/>
        <v/>
      </c>
      <c r="J478" s="338"/>
      <c r="K478" s="152"/>
      <c r="L478" s="152"/>
      <c r="M478" s="152"/>
      <c r="N478" s="152"/>
      <c r="O478" s="152"/>
      <c r="P478" s="152"/>
      <c r="Q478" s="152"/>
      <c r="R478" s="152"/>
      <c r="S478" s="152"/>
      <c r="T478" s="152"/>
      <c r="U478" s="152"/>
      <c r="V478" s="152"/>
      <c r="W478" s="152"/>
      <c r="X478" s="152"/>
      <c r="Y478" s="152"/>
      <c r="Z478" s="152"/>
      <c r="AA478" s="152"/>
      <c r="AB478" s="152"/>
      <c r="AC478" s="152"/>
      <c r="AD478" s="152"/>
      <c r="AE478" s="152"/>
      <c r="AF478" s="152"/>
      <c r="AG478" s="152"/>
      <c r="AH478" s="152"/>
      <c r="AI478" s="152"/>
      <c r="AJ478" s="152"/>
      <c r="AK478" s="152"/>
      <c r="AL478" s="152"/>
      <c r="AM478" s="152"/>
      <c r="AN478" s="152"/>
      <c r="AO478" s="152"/>
      <c r="AP478" s="152"/>
      <c r="AQ478" s="153"/>
      <c r="AR478" s="156" t="str">
        <f t="shared" si="72"/>
        <v/>
      </c>
      <c r="AS478" s="157" t="str">
        <f t="shared" si="73"/>
        <v/>
      </c>
      <c r="AT478" s="157" t="str">
        <f t="shared" si="74"/>
        <v/>
      </c>
      <c r="AU478" s="157" t="str">
        <f t="shared" si="75"/>
        <v/>
      </c>
      <c r="AV478" s="157" t="str">
        <f t="shared" si="76"/>
        <v/>
      </c>
      <c r="AW478" s="157" t="str">
        <f t="shared" si="77"/>
        <v/>
      </c>
      <c r="AX478" s="158" t="str">
        <f t="shared" si="78"/>
        <v/>
      </c>
    </row>
    <row r="479" spans="2:50" hidden="1" x14ac:dyDescent="0.3">
      <c r="B479" s="325">
        <f t="shared" si="79"/>
        <v>471</v>
      </c>
      <c r="C479" s="324"/>
      <c r="D479" s="254"/>
      <c r="E479" s="255"/>
      <c r="F479" s="335"/>
      <c r="G479" s="328"/>
      <c r="H479" s="336">
        <v>1</v>
      </c>
      <c r="I479" s="289" t="str">
        <f t="shared" si="71"/>
        <v/>
      </c>
      <c r="J479" s="338"/>
      <c r="K479" s="152"/>
      <c r="L479" s="152"/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152"/>
      <c r="Z479" s="152"/>
      <c r="AA479" s="152"/>
      <c r="AB479" s="152"/>
      <c r="AC479" s="152"/>
      <c r="AD479" s="152"/>
      <c r="AE479" s="152"/>
      <c r="AF479" s="152"/>
      <c r="AG479" s="152"/>
      <c r="AH479" s="152"/>
      <c r="AI479" s="152"/>
      <c r="AJ479" s="152"/>
      <c r="AK479" s="152"/>
      <c r="AL479" s="152"/>
      <c r="AM479" s="152"/>
      <c r="AN479" s="152"/>
      <c r="AO479" s="152"/>
      <c r="AP479" s="152"/>
      <c r="AQ479" s="153"/>
      <c r="AR479" s="156" t="str">
        <f t="shared" si="72"/>
        <v/>
      </c>
      <c r="AS479" s="157" t="str">
        <f t="shared" si="73"/>
        <v/>
      </c>
      <c r="AT479" s="157" t="str">
        <f t="shared" si="74"/>
        <v/>
      </c>
      <c r="AU479" s="157" t="str">
        <f t="shared" si="75"/>
        <v/>
      </c>
      <c r="AV479" s="157" t="str">
        <f t="shared" si="76"/>
        <v/>
      </c>
      <c r="AW479" s="157" t="str">
        <f t="shared" si="77"/>
        <v/>
      </c>
      <c r="AX479" s="158" t="str">
        <f t="shared" si="78"/>
        <v/>
      </c>
    </row>
    <row r="480" spans="2:50" hidden="1" x14ac:dyDescent="0.3">
      <c r="B480" s="325">
        <f t="shared" si="79"/>
        <v>472</v>
      </c>
      <c r="C480" s="324"/>
      <c r="D480" s="254"/>
      <c r="E480" s="255"/>
      <c r="F480" s="335"/>
      <c r="G480" s="328"/>
      <c r="H480" s="336">
        <v>1</v>
      </c>
      <c r="I480" s="289" t="str">
        <f t="shared" si="71"/>
        <v/>
      </c>
      <c r="J480" s="338"/>
      <c r="K480" s="152"/>
      <c r="L480" s="152"/>
      <c r="M480" s="152"/>
      <c r="N480" s="152"/>
      <c r="O480" s="152"/>
      <c r="P480" s="152"/>
      <c r="Q480" s="152"/>
      <c r="R480" s="152"/>
      <c r="S480" s="152"/>
      <c r="T480" s="152"/>
      <c r="U480" s="152"/>
      <c r="V480" s="152"/>
      <c r="W480" s="152"/>
      <c r="X480" s="152"/>
      <c r="Y480" s="152"/>
      <c r="Z480" s="152"/>
      <c r="AA480" s="152"/>
      <c r="AB480" s="152"/>
      <c r="AC480" s="152"/>
      <c r="AD480" s="152"/>
      <c r="AE480" s="152"/>
      <c r="AF480" s="152"/>
      <c r="AG480" s="152"/>
      <c r="AH480" s="152"/>
      <c r="AI480" s="152"/>
      <c r="AJ480" s="152"/>
      <c r="AK480" s="152"/>
      <c r="AL480" s="152"/>
      <c r="AM480" s="152"/>
      <c r="AN480" s="152"/>
      <c r="AO480" s="152"/>
      <c r="AP480" s="152"/>
      <c r="AQ480" s="153"/>
      <c r="AR480" s="156" t="str">
        <f t="shared" si="72"/>
        <v/>
      </c>
      <c r="AS480" s="157" t="str">
        <f t="shared" si="73"/>
        <v/>
      </c>
      <c r="AT480" s="157" t="str">
        <f t="shared" si="74"/>
        <v/>
      </c>
      <c r="AU480" s="157" t="str">
        <f t="shared" si="75"/>
        <v/>
      </c>
      <c r="AV480" s="157" t="str">
        <f t="shared" si="76"/>
        <v/>
      </c>
      <c r="AW480" s="157" t="str">
        <f t="shared" si="77"/>
        <v/>
      </c>
      <c r="AX480" s="158" t="str">
        <f t="shared" si="78"/>
        <v/>
      </c>
    </row>
    <row r="481" spans="2:50" hidden="1" x14ac:dyDescent="0.3">
      <c r="B481" s="325">
        <f t="shared" si="79"/>
        <v>473</v>
      </c>
      <c r="C481" s="324"/>
      <c r="D481" s="254"/>
      <c r="E481" s="255"/>
      <c r="F481" s="335"/>
      <c r="G481" s="328"/>
      <c r="H481" s="336">
        <v>1</v>
      </c>
      <c r="I481" s="289" t="str">
        <f t="shared" si="71"/>
        <v/>
      </c>
      <c r="J481" s="338"/>
      <c r="K481" s="152"/>
      <c r="L481" s="152"/>
      <c r="M481" s="152"/>
      <c r="N481" s="152"/>
      <c r="O481" s="152"/>
      <c r="P481" s="152"/>
      <c r="Q481" s="152"/>
      <c r="R481" s="152"/>
      <c r="S481" s="152"/>
      <c r="T481" s="152"/>
      <c r="U481" s="152"/>
      <c r="V481" s="152"/>
      <c r="W481" s="152"/>
      <c r="X481" s="152"/>
      <c r="Y481" s="152"/>
      <c r="Z481" s="152"/>
      <c r="AA481" s="152"/>
      <c r="AB481" s="152"/>
      <c r="AC481" s="152"/>
      <c r="AD481" s="152"/>
      <c r="AE481" s="152"/>
      <c r="AF481" s="152"/>
      <c r="AG481" s="152"/>
      <c r="AH481" s="152"/>
      <c r="AI481" s="152"/>
      <c r="AJ481" s="152"/>
      <c r="AK481" s="152"/>
      <c r="AL481" s="152"/>
      <c r="AM481" s="152"/>
      <c r="AN481" s="152"/>
      <c r="AO481" s="152"/>
      <c r="AP481" s="152"/>
      <c r="AQ481" s="153"/>
      <c r="AR481" s="156" t="str">
        <f t="shared" si="72"/>
        <v/>
      </c>
      <c r="AS481" s="157" t="str">
        <f t="shared" si="73"/>
        <v/>
      </c>
      <c r="AT481" s="157" t="str">
        <f t="shared" si="74"/>
        <v/>
      </c>
      <c r="AU481" s="157" t="str">
        <f t="shared" si="75"/>
        <v/>
      </c>
      <c r="AV481" s="157" t="str">
        <f t="shared" si="76"/>
        <v/>
      </c>
      <c r="AW481" s="157" t="str">
        <f t="shared" si="77"/>
        <v/>
      </c>
      <c r="AX481" s="158" t="str">
        <f t="shared" si="78"/>
        <v/>
      </c>
    </row>
    <row r="482" spans="2:50" hidden="1" x14ac:dyDescent="0.3">
      <c r="B482" s="325">
        <f t="shared" si="79"/>
        <v>474</v>
      </c>
      <c r="C482" s="324"/>
      <c r="D482" s="254"/>
      <c r="E482" s="255"/>
      <c r="F482" s="335"/>
      <c r="G482" s="328"/>
      <c r="H482" s="336">
        <v>1</v>
      </c>
      <c r="I482" s="289" t="str">
        <f t="shared" si="71"/>
        <v/>
      </c>
      <c r="J482" s="338"/>
      <c r="K482" s="152"/>
      <c r="L482" s="152"/>
      <c r="M482" s="152"/>
      <c r="N482" s="152"/>
      <c r="O482" s="152"/>
      <c r="P482" s="152"/>
      <c r="Q482" s="152"/>
      <c r="R482" s="152"/>
      <c r="S482" s="152"/>
      <c r="T482" s="152"/>
      <c r="U482" s="152"/>
      <c r="V482" s="152"/>
      <c r="W482" s="152"/>
      <c r="X482" s="152"/>
      <c r="Y482" s="152"/>
      <c r="Z482" s="152"/>
      <c r="AA482" s="152"/>
      <c r="AB482" s="152"/>
      <c r="AC482" s="152"/>
      <c r="AD482" s="152"/>
      <c r="AE482" s="152"/>
      <c r="AF482" s="152"/>
      <c r="AG482" s="152"/>
      <c r="AH482" s="152"/>
      <c r="AI482" s="152"/>
      <c r="AJ482" s="152"/>
      <c r="AK482" s="152"/>
      <c r="AL482" s="152"/>
      <c r="AM482" s="152"/>
      <c r="AN482" s="152"/>
      <c r="AO482" s="152"/>
      <c r="AP482" s="152"/>
      <c r="AQ482" s="153"/>
      <c r="AR482" s="156" t="str">
        <f t="shared" si="72"/>
        <v/>
      </c>
      <c r="AS482" s="157" t="str">
        <f t="shared" si="73"/>
        <v/>
      </c>
      <c r="AT482" s="157" t="str">
        <f t="shared" si="74"/>
        <v/>
      </c>
      <c r="AU482" s="157" t="str">
        <f t="shared" si="75"/>
        <v/>
      </c>
      <c r="AV482" s="157" t="str">
        <f t="shared" si="76"/>
        <v/>
      </c>
      <c r="AW482" s="157" t="str">
        <f t="shared" si="77"/>
        <v/>
      </c>
      <c r="AX482" s="158" t="str">
        <f t="shared" si="78"/>
        <v/>
      </c>
    </row>
    <row r="483" spans="2:50" hidden="1" x14ac:dyDescent="0.3">
      <c r="B483" s="325">
        <f t="shared" si="79"/>
        <v>475</v>
      </c>
      <c r="C483" s="324"/>
      <c r="D483" s="254"/>
      <c r="E483" s="255"/>
      <c r="F483" s="335"/>
      <c r="G483" s="328"/>
      <c r="H483" s="336">
        <v>1</v>
      </c>
      <c r="I483" s="289" t="str">
        <f t="shared" si="71"/>
        <v/>
      </c>
      <c r="J483" s="338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152"/>
      <c r="Z483" s="152"/>
      <c r="AA483" s="152"/>
      <c r="AB483" s="152"/>
      <c r="AC483" s="152"/>
      <c r="AD483" s="152"/>
      <c r="AE483" s="152"/>
      <c r="AF483" s="152"/>
      <c r="AG483" s="152"/>
      <c r="AH483" s="152"/>
      <c r="AI483" s="152"/>
      <c r="AJ483" s="152"/>
      <c r="AK483" s="152"/>
      <c r="AL483" s="152"/>
      <c r="AM483" s="152"/>
      <c r="AN483" s="152"/>
      <c r="AO483" s="152"/>
      <c r="AP483" s="152"/>
      <c r="AQ483" s="153"/>
      <c r="AR483" s="156" t="str">
        <f t="shared" si="72"/>
        <v/>
      </c>
      <c r="AS483" s="157" t="str">
        <f t="shared" si="73"/>
        <v/>
      </c>
      <c r="AT483" s="157" t="str">
        <f t="shared" si="74"/>
        <v/>
      </c>
      <c r="AU483" s="157" t="str">
        <f t="shared" si="75"/>
        <v/>
      </c>
      <c r="AV483" s="157" t="str">
        <f t="shared" si="76"/>
        <v/>
      </c>
      <c r="AW483" s="157" t="str">
        <f t="shared" si="77"/>
        <v/>
      </c>
      <c r="AX483" s="158" t="str">
        <f t="shared" si="78"/>
        <v/>
      </c>
    </row>
    <row r="484" spans="2:50" hidden="1" x14ac:dyDescent="0.3">
      <c r="B484" s="325">
        <f t="shared" si="79"/>
        <v>476</v>
      </c>
      <c r="C484" s="324"/>
      <c r="D484" s="254"/>
      <c r="E484" s="255"/>
      <c r="F484" s="335"/>
      <c r="G484" s="328"/>
      <c r="H484" s="336">
        <v>1</v>
      </c>
      <c r="I484" s="289" t="str">
        <f t="shared" si="71"/>
        <v/>
      </c>
      <c r="J484" s="338"/>
      <c r="K484" s="152"/>
      <c r="L484" s="152"/>
      <c r="M484" s="152"/>
      <c r="N484" s="152"/>
      <c r="O484" s="152"/>
      <c r="P484" s="152"/>
      <c r="Q484" s="152"/>
      <c r="R484" s="152"/>
      <c r="S484" s="152"/>
      <c r="T484" s="152"/>
      <c r="U484" s="152"/>
      <c r="V484" s="152"/>
      <c r="W484" s="152"/>
      <c r="X484" s="152"/>
      <c r="Y484" s="152"/>
      <c r="Z484" s="152"/>
      <c r="AA484" s="152"/>
      <c r="AB484" s="152"/>
      <c r="AC484" s="152"/>
      <c r="AD484" s="152"/>
      <c r="AE484" s="152"/>
      <c r="AF484" s="152"/>
      <c r="AG484" s="152"/>
      <c r="AH484" s="152"/>
      <c r="AI484" s="152"/>
      <c r="AJ484" s="152"/>
      <c r="AK484" s="152"/>
      <c r="AL484" s="152"/>
      <c r="AM484" s="152"/>
      <c r="AN484" s="152"/>
      <c r="AO484" s="152"/>
      <c r="AP484" s="152"/>
      <c r="AQ484" s="153"/>
      <c r="AR484" s="156" t="str">
        <f t="shared" si="72"/>
        <v/>
      </c>
      <c r="AS484" s="157" t="str">
        <f t="shared" si="73"/>
        <v/>
      </c>
      <c r="AT484" s="157" t="str">
        <f t="shared" si="74"/>
        <v/>
      </c>
      <c r="AU484" s="157" t="str">
        <f t="shared" si="75"/>
        <v/>
      </c>
      <c r="AV484" s="157" t="str">
        <f t="shared" si="76"/>
        <v/>
      </c>
      <c r="AW484" s="157" t="str">
        <f t="shared" si="77"/>
        <v/>
      </c>
      <c r="AX484" s="158" t="str">
        <f t="shared" si="78"/>
        <v/>
      </c>
    </row>
    <row r="485" spans="2:50" hidden="1" x14ac:dyDescent="0.3">
      <c r="B485" s="325">
        <f t="shared" si="79"/>
        <v>477</v>
      </c>
      <c r="C485" s="324"/>
      <c r="D485" s="254"/>
      <c r="E485" s="255"/>
      <c r="F485" s="335"/>
      <c r="G485" s="328"/>
      <c r="H485" s="336">
        <v>1</v>
      </c>
      <c r="I485" s="289" t="str">
        <f t="shared" si="71"/>
        <v/>
      </c>
      <c r="J485" s="338"/>
      <c r="K485" s="152"/>
      <c r="L485" s="152"/>
      <c r="M485" s="152"/>
      <c r="N485" s="152"/>
      <c r="O485" s="152"/>
      <c r="P485" s="152"/>
      <c r="Q485" s="152"/>
      <c r="R485" s="152"/>
      <c r="S485" s="152"/>
      <c r="T485" s="152"/>
      <c r="U485" s="152"/>
      <c r="V485" s="152"/>
      <c r="W485" s="152"/>
      <c r="X485" s="152"/>
      <c r="Y485" s="152"/>
      <c r="Z485" s="152"/>
      <c r="AA485" s="152"/>
      <c r="AB485" s="152"/>
      <c r="AC485" s="152"/>
      <c r="AD485" s="152"/>
      <c r="AE485" s="152"/>
      <c r="AF485" s="152"/>
      <c r="AG485" s="152"/>
      <c r="AH485" s="152"/>
      <c r="AI485" s="152"/>
      <c r="AJ485" s="152"/>
      <c r="AK485" s="152"/>
      <c r="AL485" s="152"/>
      <c r="AM485" s="152"/>
      <c r="AN485" s="152"/>
      <c r="AO485" s="152"/>
      <c r="AP485" s="152"/>
      <c r="AQ485" s="153"/>
      <c r="AR485" s="156" t="str">
        <f t="shared" si="72"/>
        <v/>
      </c>
      <c r="AS485" s="157" t="str">
        <f t="shared" si="73"/>
        <v/>
      </c>
      <c r="AT485" s="157" t="str">
        <f t="shared" si="74"/>
        <v/>
      </c>
      <c r="AU485" s="157" t="str">
        <f t="shared" si="75"/>
        <v/>
      </c>
      <c r="AV485" s="157" t="str">
        <f t="shared" si="76"/>
        <v/>
      </c>
      <c r="AW485" s="157" t="str">
        <f t="shared" si="77"/>
        <v/>
      </c>
      <c r="AX485" s="158" t="str">
        <f t="shared" si="78"/>
        <v/>
      </c>
    </row>
    <row r="486" spans="2:50" hidden="1" x14ac:dyDescent="0.3">
      <c r="B486" s="325">
        <f t="shared" si="79"/>
        <v>478</v>
      </c>
      <c r="C486" s="324"/>
      <c r="D486" s="254"/>
      <c r="E486" s="255"/>
      <c r="F486" s="335"/>
      <c r="G486" s="328"/>
      <c r="H486" s="336">
        <v>1</v>
      </c>
      <c r="I486" s="289" t="str">
        <f t="shared" si="71"/>
        <v/>
      </c>
      <c r="J486" s="338"/>
      <c r="K486" s="152"/>
      <c r="L486" s="152"/>
      <c r="M486" s="152"/>
      <c r="N486" s="152"/>
      <c r="O486" s="152"/>
      <c r="P486" s="152"/>
      <c r="Q486" s="152"/>
      <c r="R486" s="152"/>
      <c r="S486" s="152"/>
      <c r="T486" s="152"/>
      <c r="U486" s="152"/>
      <c r="V486" s="152"/>
      <c r="W486" s="152"/>
      <c r="X486" s="152"/>
      <c r="Y486" s="152"/>
      <c r="Z486" s="152"/>
      <c r="AA486" s="152"/>
      <c r="AB486" s="152"/>
      <c r="AC486" s="152"/>
      <c r="AD486" s="152"/>
      <c r="AE486" s="152"/>
      <c r="AF486" s="152"/>
      <c r="AG486" s="152"/>
      <c r="AH486" s="152"/>
      <c r="AI486" s="152"/>
      <c r="AJ486" s="152"/>
      <c r="AK486" s="152"/>
      <c r="AL486" s="152"/>
      <c r="AM486" s="152"/>
      <c r="AN486" s="152"/>
      <c r="AO486" s="152"/>
      <c r="AP486" s="152"/>
      <c r="AQ486" s="153"/>
      <c r="AR486" s="156" t="str">
        <f t="shared" si="72"/>
        <v/>
      </c>
      <c r="AS486" s="157" t="str">
        <f t="shared" si="73"/>
        <v/>
      </c>
      <c r="AT486" s="157" t="str">
        <f t="shared" si="74"/>
        <v/>
      </c>
      <c r="AU486" s="157" t="str">
        <f t="shared" si="75"/>
        <v/>
      </c>
      <c r="AV486" s="157" t="str">
        <f t="shared" si="76"/>
        <v/>
      </c>
      <c r="AW486" s="157" t="str">
        <f t="shared" si="77"/>
        <v/>
      </c>
      <c r="AX486" s="158" t="str">
        <f t="shared" si="78"/>
        <v/>
      </c>
    </row>
    <row r="487" spans="2:50" hidden="1" x14ac:dyDescent="0.3">
      <c r="B487" s="325">
        <f t="shared" si="79"/>
        <v>479</v>
      </c>
      <c r="C487" s="324"/>
      <c r="D487" s="254"/>
      <c r="E487" s="255"/>
      <c r="F487" s="335"/>
      <c r="G487" s="328"/>
      <c r="H487" s="336">
        <v>1</v>
      </c>
      <c r="I487" s="289" t="str">
        <f t="shared" si="71"/>
        <v/>
      </c>
      <c r="J487" s="338"/>
      <c r="K487" s="152"/>
      <c r="L487" s="152"/>
      <c r="M487" s="152"/>
      <c r="N487" s="152"/>
      <c r="O487" s="152"/>
      <c r="P487" s="152"/>
      <c r="Q487" s="152"/>
      <c r="R487" s="152"/>
      <c r="S487" s="152"/>
      <c r="T487" s="152"/>
      <c r="U487" s="152"/>
      <c r="V487" s="152"/>
      <c r="W487" s="152"/>
      <c r="X487" s="152"/>
      <c r="Y487" s="152"/>
      <c r="Z487" s="152"/>
      <c r="AA487" s="152"/>
      <c r="AB487" s="152"/>
      <c r="AC487" s="152"/>
      <c r="AD487" s="152"/>
      <c r="AE487" s="152"/>
      <c r="AF487" s="152"/>
      <c r="AG487" s="152"/>
      <c r="AH487" s="152"/>
      <c r="AI487" s="152"/>
      <c r="AJ487" s="152"/>
      <c r="AK487" s="152"/>
      <c r="AL487" s="152"/>
      <c r="AM487" s="152"/>
      <c r="AN487" s="152"/>
      <c r="AO487" s="152"/>
      <c r="AP487" s="152"/>
      <c r="AQ487" s="153"/>
      <c r="AR487" s="156" t="str">
        <f t="shared" si="72"/>
        <v/>
      </c>
      <c r="AS487" s="157" t="str">
        <f t="shared" si="73"/>
        <v/>
      </c>
      <c r="AT487" s="157" t="str">
        <f t="shared" si="74"/>
        <v/>
      </c>
      <c r="AU487" s="157" t="str">
        <f t="shared" si="75"/>
        <v/>
      </c>
      <c r="AV487" s="157" t="str">
        <f t="shared" si="76"/>
        <v/>
      </c>
      <c r="AW487" s="157" t="str">
        <f t="shared" si="77"/>
        <v/>
      </c>
      <c r="AX487" s="158" t="str">
        <f t="shared" si="78"/>
        <v/>
      </c>
    </row>
    <row r="488" spans="2:50" hidden="1" x14ac:dyDescent="0.3">
      <c r="B488" s="325">
        <f t="shared" si="79"/>
        <v>480</v>
      </c>
      <c r="C488" s="324"/>
      <c r="D488" s="254"/>
      <c r="E488" s="255"/>
      <c r="F488" s="335"/>
      <c r="G488" s="328"/>
      <c r="H488" s="336">
        <v>1</v>
      </c>
      <c r="I488" s="289" t="str">
        <f t="shared" si="71"/>
        <v/>
      </c>
      <c r="J488" s="338"/>
      <c r="K488" s="152"/>
      <c r="L488" s="152"/>
      <c r="M488" s="152"/>
      <c r="N488" s="152"/>
      <c r="O488" s="152"/>
      <c r="P488" s="152"/>
      <c r="Q488" s="152"/>
      <c r="R488" s="152"/>
      <c r="S488" s="152"/>
      <c r="T488" s="152"/>
      <c r="U488" s="152"/>
      <c r="V488" s="152"/>
      <c r="W488" s="152"/>
      <c r="X488" s="152"/>
      <c r="Y488" s="152"/>
      <c r="Z488" s="152"/>
      <c r="AA488" s="152"/>
      <c r="AB488" s="152"/>
      <c r="AC488" s="152"/>
      <c r="AD488" s="152"/>
      <c r="AE488" s="152"/>
      <c r="AF488" s="152"/>
      <c r="AG488" s="152"/>
      <c r="AH488" s="152"/>
      <c r="AI488" s="152"/>
      <c r="AJ488" s="152"/>
      <c r="AK488" s="152"/>
      <c r="AL488" s="152"/>
      <c r="AM488" s="152"/>
      <c r="AN488" s="152"/>
      <c r="AO488" s="152"/>
      <c r="AP488" s="152"/>
      <c r="AQ488" s="153"/>
      <c r="AR488" s="156" t="str">
        <f t="shared" si="72"/>
        <v/>
      </c>
      <c r="AS488" s="157" t="str">
        <f t="shared" si="73"/>
        <v/>
      </c>
      <c r="AT488" s="157" t="str">
        <f t="shared" si="74"/>
        <v/>
      </c>
      <c r="AU488" s="157" t="str">
        <f t="shared" si="75"/>
        <v/>
      </c>
      <c r="AV488" s="157" t="str">
        <f t="shared" si="76"/>
        <v/>
      </c>
      <c r="AW488" s="157" t="str">
        <f t="shared" si="77"/>
        <v/>
      </c>
      <c r="AX488" s="158" t="str">
        <f t="shared" si="78"/>
        <v/>
      </c>
    </row>
    <row r="489" spans="2:50" hidden="1" x14ac:dyDescent="0.3">
      <c r="B489" s="325">
        <f t="shared" si="79"/>
        <v>481</v>
      </c>
      <c r="C489" s="324"/>
      <c r="D489" s="254"/>
      <c r="E489" s="255"/>
      <c r="F489" s="335"/>
      <c r="G489" s="328"/>
      <c r="H489" s="336">
        <v>1</v>
      </c>
      <c r="I489" s="289" t="str">
        <f t="shared" si="71"/>
        <v/>
      </c>
      <c r="J489" s="338"/>
      <c r="K489" s="152"/>
      <c r="L489" s="152"/>
      <c r="M489" s="152"/>
      <c r="N489" s="152"/>
      <c r="O489" s="152"/>
      <c r="P489" s="152"/>
      <c r="Q489" s="152"/>
      <c r="R489" s="152"/>
      <c r="S489" s="152"/>
      <c r="T489" s="152"/>
      <c r="U489" s="152"/>
      <c r="V489" s="152"/>
      <c r="W489" s="152"/>
      <c r="X489" s="152"/>
      <c r="Y489" s="152"/>
      <c r="Z489" s="152"/>
      <c r="AA489" s="152"/>
      <c r="AB489" s="152"/>
      <c r="AC489" s="152"/>
      <c r="AD489" s="152"/>
      <c r="AE489" s="152"/>
      <c r="AF489" s="152"/>
      <c r="AG489" s="152"/>
      <c r="AH489" s="152"/>
      <c r="AI489" s="152"/>
      <c r="AJ489" s="152"/>
      <c r="AK489" s="152"/>
      <c r="AL489" s="152"/>
      <c r="AM489" s="152"/>
      <c r="AN489" s="152"/>
      <c r="AO489" s="152"/>
      <c r="AP489" s="152"/>
      <c r="AQ489" s="153"/>
      <c r="AR489" s="156" t="str">
        <f t="shared" si="72"/>
        <v/>
      </c>
      <c r="AS489" s="157" t="str">
        <f t="shared" si="73"/>
        <v/>
      </c>
      <c r="AT489" s="157" t="str">
        <f t="shared" si="74"/>
        <v/>
      </c>
      <c r="AU489" s="157" t="str">
        <f t="shared" si="75"/>
        <v/>
      </c>
      <c r="AV489" s="157" t="str">
        <f t="shared" si="76"/>
        <v/>
      </c>
      <c r="AW489" s="157" t="str">
        <f t="shared" si="77"/>
        <v/>
      </c>
      <c r="AX489" s="158" t="str">
        <f t="shared" si="78"/>
        <v/>
      </c>
    </row>
    <row r="490" spans="2:50" hidden="1" x14ac:dyDescent="0.3">
      <c r="B490" s="325">
        <f t="shared" si="79"/>
        <v>482</v>
      </c>
      <c r="C490" s="324"/>
      <c r="D490" s="254"/>
      <c r="E490" s="255"/>
      <c r="F490" s="335"/>
      <c r="G490" s="328"/>
      <c r="H490" s="336">
        <v>1</v>
      </c>
      <c r="I490" s="289" t="str">
        <f t="shared" si="71"/>
        <v/>
      </c>
      <c r="J490" s="338"/>
      <c r="K490" s="152"/>
      <c r="L490" s="152"/>
      <c r="M490" s="152"/>
      <c r="N490" s="152"/>
      <c r="O490" s="152"/>
      <c r="P490" s="152"/>
      <c r="Q490" s="152"/>
      <c r="R490" s="152"/>
      <c r="S490" s="152"/>
      <c r="T490" s="152"/>
      <c r="U490" s="152"/>
      <c r="V490" s="152"/>
      <c r="W490" s="152"/>
      <c r="X490" s="152"/>
      <c r="Y490" s="152"/>
      <c r="Z490" s="152"/>
      <c r="AA490" s="152"/>
      <c r="AB490" s="152"/>
      <c r="AC490" s="152"/>
      <c r="AD490" s="152"/>
      <c r="AE490" s="152"/>
      <c r="AF490" s="152"/>
      <c r="AG490" s="152"/>
      <c r="AH490" s="152"/>
      <c r="AI490" s="152"/>
      <c r="AJ490" s="152"/>
      <c r="AK490" s="152"/>
      <c r="AL490" s="152"/>
      <c r="AM490" s="152"/>
      <c r="AN490" s="152"/>
      <c r="AO490" s="152"/>
      <c r="AP490" s="152"/>
      <c r="AQ490" s="153"/>
      <c r="AR490" s="156" t="str">
        <f t="shared" si="72"/>
        <v/>
      </c>
      <c r="AS490" s="157" t="str">
        <f t="shared" si="73"/>
        <v/>
      </c>
      <c r="AT490" s="157" t="str">
        <f t="shared" si="74"/>
        <v/>
      </c>
      <c r="AU490" s="157" t="str">
        <f t="shared" si="75"/>
        <v/>
      </c>
      <c r="AV490" s="157" t="str">
        <f t="shared" si="76"/>
        <v/>
      </c>
      <c r="AW490" s="157" t="str">
        <f t="shared" si="77"/>
        <v/>
      </c>
      <c r="AX490" s="158" t="str">
        <f t="shared" si="78"/>
        <v/>
      </c>
    </row>
    <row r="491" spans="2:50" hidden="1" x14ac:dyDescent="0.3">
      <c r="B491" s="325">
        <f t="shared" si="79"/>
        <v>483</v>
      </c>
      <c r="C491" s="324"/>
      <c r="D491" s="254"/>
      <c r="E491" s="255"/>
      <c r="F491" s="335"/>
      <c r="G491" s="328"/>
      <c r="H491" s="336">
        <v>1</v>
      </c>
      <c r="I491" s="289" t="str">
        <f t="shared" si="71"/>
        <v/>
      </c>
      <c r="J491" s="338"/>
      <c r="K491" s="152"/>
      <c r="L491" s="152"/>
      <c r="M491" s="152"/>
      <c r="N491" s="152"/>
      <c r="O491" s="152"/>
      <c r="P491" s="152"/>
      <c r="Q491" s="152"/>
      <c r="R491" s="152"/>
      <c r="S491" s="152"/>
      <c r="T491" s="152"/>
      <c r="U491" s="152"/>
      <c r="V491" s="152"/>
      <c r="W491" s="152"/>
      <c r="X491" s="152"/>
      <c r="Y491" s="152"/>
      <c r="Z491" s="152"/>
      <c r="AA491" s="152"/>
      <c r="AB491" s="152"/>
      <c r="AC491" s="152"/>
      <c r="AD491" s="152"/>
      <c r="AE491" s="152"/>
      <c r="AF491" s="152"/>
      <c r="AG491" s="152"/>
      <c r="AH491" s="152"/>
      <c r="AI491" s="152"/>
      <c r="AJ491" s="152"/>
      <c r="AK491" s="152"/>
      <c r="AL491" s="152"/>
      <c r="AM491" s="152"/>
      <c r="AN491" s="152"/>
      <c r="AO491" s="152"/>
      <c r="AP491" s="152"/>
      <c r="AQ491" s="153"/>
      <c r="AR491" s="156" t="str">
        <f t="shared" si="72"/>
        <v/>
      </c>
      <c r="AS491" s="157" t="str">
        <f t="shared" si="73"/>
        <v/>
      </c>
      <c r="AT491" s="157" t="str">
        <f t="shared" si="74"/>
        <v/>
      </c>
      <c r="AU491" s="157" t="str">
        <f t="shared" si="75"/>
        <v/>
      </c>
      <c r="AV491" s="157" t="str">
        <f t="shared" si="76"/>
        <v/>
      </c>
      <c r="AW491" s="157" t="str">
        <f t="shared" si="77"/>
        <v/>
      </c>
      <c r="AX491" s="158" t="str">
        <f t="shared" si="78"/>
        <v/>
      </c>
    </row>
    <row r="492" spans="2:50" hidden="1" x14ac:dyDescent="0.3">
      <c r="B492" s="325">
        <f t="shared" si="79"/>
        <v>484</v>
      </c>
      <c r="C492" s="324"/>
      <c r="D492" s="254"/>
      <c r="E492" s="255"/>
      <c r="F492" s="335"/>
      <c r="G492" s="328"/>
      <c r="H492" s="336">
        <v>1</v>
      </c>
      <c r="I492" s="289" t="str">
        <f t="shared" si="71"/>
        <v/>
      </c>
      <c r="J492" s="338"/>
      <c r="K492" s="152"/>
      <c r="L492" s="152"/>
      <c r="M492" s="152"/>
      <c r="N492" s="152"/>
      <c r="O492" s="152"/>
      <c r="P492" s="152"/>
      <c r="Q492" s="152"/>
      <c r="R492" s="152"/>
      <c r="S492" s="152"/>
      <c r="T492" s="152"/>
      <c r="U492" s="152"/>
      <c r="V492" s="152"/>
      <c r="W492" s="152"/>
      <c r="X492" s="152"/>
      <c r="Y492" s="152"/>
      <c r="Z492" s="152"/>
      <c r="AA492" s="152"/>
      <c r="AB492" s="152"/>
      <c r="AC492" s="152"/>
      <c r="AD492" s="152"/>
      <c r="AE492" s="152"/>
      <c r="AF492" s="152"/>
      <c r="AG492" s="152"/>
      <c r="AH492" s="152"/>
      <c r="AI492" s="152"/>
      <c r="AJ492" s="152"/>
      <c r="AK492" s="152"/>
      <c r="AL492" s="152"/>
      <c r="AM492" s="152"/>
      <c r="AN492" s="152"/>
      <c r="AO492" s="152"/>
      <c r="AP492" s="152"/>
      <c r="AQ492" s="153"/>
      <c r="AR492" s="156" t="str">
        <f t="shared" si="72"/>
        <v/>
      </c>
      <c r="AS492" s="157" t="str">
        <f t="shared" si="73"/>
        <v/>
      </c>
      <c r="AT492" s="157" t="str">
        <f t="shared" si="74"/>
        <v/>
      </c>
      <c r="AU492" s="157" t="str">
        <f t="shared" si="75"/>
        <v/>
      </c>
      <c r="AV492" s="157" t="str">
        <f t="shared" si="76"/>
        <v/>
      </c>
      <c r="AW492" s="157" t="str">
        <f t="shared" si="77"/>
        <v/>
      </c>
      <c r="AX492" s="158" t="str">
        <f t="shared" si="78"/>
        <v/>
      </c>
    </row>
    <row r="493" spans="2:50" hidden="1" x14ac:dyDescent="0.3">
      <c r="B493" s="325">
        <f t="shared" si="79"/>
        <v>485</v>
      </c>
      <c r="C493" s="324"/>
      <c r="D493" s="254"/>
      <c r="E493" s="255"/>
      <c r="F493" s="335"/>
      <c r="G493" s="328"/>
      <c r="H493" s="336">
        <v>1</v>
      </c>
      <c r="I493" s="289" t="str">
        <f t="shared" si="71"/>
        <v/>
      </c>
      <c r="J493" s="338"/>
      <c r="K493" s="152"/>
      <c r="L493" s="152"/>
      <c r="M493" s="152"/>
      <c r="N493" s="152"/>
      <c r="O493" s="152"/>
      <c r="P493" s="152"/>
      <c r="Q493" s="152"/>
      <c r="R493" s="152"/>
      <c r="S493" s="152"/>
      <c r="T493" s="152"/>
      <c r="U493" s="152"/>
      <c r="V493" s="152"/>
      <c r="W493" s="152"/>
      <c r="X493" s="152"/>
      <c r="Y493" s="152"/>
      <c r="Z493" s="152"/>
      <c r="AA493" s="152"/>
      <c r="AB493" s="152"/>
      <c r="AC493" s="152"/>
      <c r="AD493" s="152"/>
      <c r="AE493" s="152"/>
      <c r="AF493" s="152"/>
      <c r="AG493" s="152"/>
      <c r="AH493" s="152"/>
      <c r="AI493" s="152"/>
      <c r="AJ493" s="152"/>
      <c r="AK493" s="152"/>
      <c r="AL493" s="152"/>
      <c r="AM493" s="152"/>
      <c r="AN493" s="152"/>
      <c r="AO493" s="152"/>
      <c r="AP493" s="152"/>
      <c r="AQ493" s="153"/>
      <c r="AR493" s="156" t="str">
        <f t="shared" si="72"/>
        <v/>
      </c>
      <c r="AS493" s="157" t="str">
        <f t="shared" si="73"/>
        <v/>
      </c>
      <c r="AT493" s="157" t="str">
        <f t="shared" si="74"/>
        <v/>
      </c>
      <c r="AU493" s="157" t="str">
        <f t="shared" si="75"/>
        <v/>
      </c>
      <c r="AV493" s="157" t="str">
        <f t="shared" si="76"/>
        <v/>
      </c>
      <c r="AW493" s="157" t="str">
        <f t="shared" si="77"/>
        <v/>
      </c>
      <c r="AX493" s="158" t="str">
        <f t="shared" si="78"/>
        <v/>
      </c>
    </row>
    <row r="494" spans="2:50" hidden="1" x14ac:dyDescent="0.3">
      <c r="B494" s="325">
        <f t="shared" si="79"/>
        <v>486</v>
      </c>
      <c r="C494" s="324"/>
      <c r="D494" s="254"/>
      <c r="E494" s="255"/>
      <c r="F494" s="335"/>
      <c r="G494" s="328"/>
      <c r="H494" s="336">
        <v>1</v>
      </c>
      <c r="I494" s="289" t="str">
        <f t="shared" si="71"/>
        <v/>
      </c>
      <c r="J494" s="338"/>
      <c r="K494" s="152"/>
      <c r="L494" s="152"/>
      <c r="M494" s="152"/>
      <c r="N494" s="152"/>
      <c r="O494" s="152"/>
      <c r="P494" s="152"/>
      <c r="Q494" s="152"/>
      <c r="R494" s="152"/>
      <c r="S494" s="152"/>
      <c r="T494" s="152"/>
      <c r="U494" s="152"/>
      <c r="V494" s="152"/>
      <c r="W494" s="152"/>
      <c r="X494" s="152"/>
      <c r="Y494" s="152"/>
      <c r="Z494" s="152"/>
      <c r="AA494" s="152"/>
      <c r="AB494" s="152"/>
      <c r="AC494" s="152"/>
      <c r="AD494" s="152"/>
      <c r="AE494" s="152"/>
      <c r="AF494" s="152"/>
      <c r="AG494" s="152"/>
      <c r="AH494" s="152"/>
      <c r="AI494" s="152"/>
      <c r="AJ494" s="152"/>
      <c r="AK494" s="152"/>
      <c r="AL494" s="152"/>
      <c r="AM494" s="152"/>
      <c r="AN494" s="152"/>
      <c r="AO494" s="152"/>
      <c r="AP494" s="152"/>
      <c r="AQ494" s="153"/>
      <c r="AR494" s="156" t="str">
        <f t="shared" si="72"/>
        <v/>
      </c>
      <c r="AS494" s="157" t="str">
        <f t="shared" si="73"/>
        <v/>
      </c>
      <c r="AT494" s="157" t="str">
        <f t="shared" si="74"/>
        <v/>
      </c>
      <c r="AU494" s="157" t="str">
        <f t="shared" si="75"/>
        <v/>
      </c>
      <c r="AV494" s="157" t="str">
        <f t="shared" si="76"/>
        <v/>
      </c>
      <c r="AW494" s="157" t="str">
        <f t="shared" si="77"/>
        <v/>
      </c>
      <c r="AX494" s="158" t="str">
        <f t="shared" si="78"/>
        <v/>
      </c>
    </row>
    <row r="495" spans="2:50" hidden="1" x14ac:dyDescent="0.3">
      <c r="B495" s="325">
        <f t="shared" si="79"/>
        <v>487</v>
      </c>
      <c r="C495" s="324"/>
      <c r="D495" s="254"/>
      <c r="E495" s="255"/>
      <c r="F495" s="335"/>
      <c r="G495" s="328"/>
      <c r="H495" s="336">
        <v>1</v>
      </c>
      <c r="I495" s="289" t="str">
        <f t="shared" si="71"/>
        <v/>
      </c>
      <c r="J495" s="338"/>
      <c r="K495" s="152"/>
      <c r="L495" s="152"/>
      <c r="M495" s="152"/>
      <c r="N495" s="152"/>
      <c r="O495" s="152"/>
      <c r="P495" s="152"/>
      <c r="Q495" s="152"/>
      <c r="R495" s="152"/>
      <c r="S495" s="152"/>
      <c r="T495" s="152"/>
      <c r="U495" s="152"/>
      <c r="V495" s="152"/>
      <c r="W495" s="152"/>
      <c r="X495" s="152"/>
      <c r="Y495" s="152"/>
      <c r="Z495" s="152"/>
      <c r="AA495" s="152"/>
      <c r="AB495" s="152"/>
      <c r="AC495" s="152"/>
      <c r="AD495" s="152"/>
      <c r="AE495" s="152"/>
      <c r="AF495" s="152"/>
      <c r="AG495" s="152"/>
      <c r="AH495" s="152"/>
      <c r="AI495" s="152"/>
      <c r="AJ495" s="152"/>
      <c r="AK495" s="152"/>
      <c r="AL495" s="152"/>
      <c r="AM495" s="152"/>
      <c r="AN495" s="152"/>
      <c r="AO495" s="152"/>
      <c r="AP495" s="152"/>
      <c r="AQ495" s="153"/>
      <c r="AR495" s="156" t="str">
        <f t="shared" si="72"/>
        <v/>
      </c>
      <c r="AS495" s="157" t="str">
        <f t="shared" si="73"/>
        <v/>
      </c>
      <c r="AT495" s="157" t="str">
        <f t="shared" si="74"/>
        <v/>
      </c>
      <c r="AU495" s="157" t="str">
        <f t="shared" si="75"/>
        <v/>
      </c>
      <c r="AV495" s="157" t="str">
        <f t="shared" si="76"/>
        <v/>
      </c>
      <c r="AW495" s="157" t="str">
        <f t="shared" si="77"/>
        <v/>
      </c>
      <c r="AX495" s="158" t="str">
        <f t="shared" si="78"/>
        <v/>
      </c>
    </row>
    <row r="496" spans="2:50" hidden="1" x14ac:dyDescent="0.3">
      <c r="B496" s="325">
        <f t="shared" si="79"/>
        <v>488</v>
      </c>
      <c r="C496" s="324"/>
      <c r="D496" s="254"/>
      <c r="E496" s="255"/>
      <c r="F496" s="335"/>
      <c r="G496" s="328"/>
      <c r="H496" s="336">
        <v>1</v>
      </c>
      <c r="I496" s="289" t="str">
        <f t="shared" si="71"/>
        <v/>
      </c>
      <c r="J496" s="338"/>
      <c r="K496" s="152"/>
      <c r="L496" s="152"/>
      <c r="M496" s="152"/>
      <c r="N496" s="152"/>
      <c r="O496" s="152"/>
      <c r="P496" s="152"/>
      <c r="Q496" s="152"/>
      <c r="R496" s="152"/>
      <c r="S496" s="152"/>
      <c r="T496" s="152"/>
      <c r="U496" s="152"/>
      <c r="V496" s="152"/>
      <c r="W496" s="152"/>
      <c r="X496" s="152"/>
      <c r="Y496" s="152"/>
      <c r="Z496" s="152"/>
      <c r="AA496" s="152"/>
      <c r="AB496" s="152"/>
      <c r="AC496" s="152"/>
      <c r="AD496" s="152"/>
      <c r="AE496" s="152"/>
      <c r="AF496" s="152"/>
      <c r="AG496" s="152"/>
      <c r="AH496" s="152"/>
      <c r="AI496" s="152"/>
      <c r="AJ496" s="152"/>
      <c r="AK496" s="152"/>
      <c r="AL496" s="152"/>
      <c r="AM496" s="152"/>
      <c r="AN496" s="152"/>
      <c r="AO496" s="152"/>
      <c r="AP496" s="152"/>
      <c r="AQ496" s="153"/>
      <c r="AR496" s="156" t="str">
        <f t="shared" si="72"/>
        <v/>
      </c>
      <c r="AS496" s="157" t="str">
        <f t="shared" si="73"/>
        <v/>
      </c>
      <c r="AT496" s="157" t="str">
        <f t="shared" si="74"/>
        <v/>
      </c>
      <c r="AU496" s="157" t="str">
        <f t="shared" si="75"/>
        <v/>
      </c>
      <c r="AV496" s="157" t="str">
        <f t="shared" si="76"/>
        <v/>
      </c>
      <c r="AW496" s="157" t="str">
        <f t="shared" si="77"/>
        <v/>
      </c>
      <c r="AX496" s="158" t="str">
        <f t="shared" si="78"/>
        <v/>
      </c>
    </row>
    <row r="497" spans="2:50" hidden="1" x14ac:dyDescent="0.3">
      <c r="B497" s="325">
        <f t="shared" si="79"/>
        <v>489</v>
      </c>
      <c r="C497" s="324"/>
      <c r="D497" s="254"/>
      <c r="E497" s="255"/>
      <c r="F497" s="335"/>
      <c r="G497" s="328"/>
      <c r="H497" s="336">
        <v>1</v>
      </c>
      <c r="I497" s="289" t="str">
        <f t="shared" si="71"/>
        <v/>
      </c>
      <c r="J497" s="338"/>
      <c r="K497" s="152"/>
      <c r="L497" s="152"/>
      <c r="M497" s="152"/>
      <c r="N497" s="152"/>
      <c r="O497" s="152"/>
      <c r="P497" s="152"/>
      <c r="Q497" s="152"/>
      <c r="R497" s="152"/>
      <c r="S497" s="152"/>
      <c r="T497" s="152"/>
      <c r="U497" s="152"/>
      <c r="V497" s="152"/>
      <c r="W497" s="152"/>
      <c r="X497" s="152"/>
      <c r="Y497" s="152"/>
      <c r="Z497" s="152"/>
      <c r="AA497" s="152"/>
      <c r="AB497" s="152"/>
      <c r="AC497" s="152"/>
      <c r="AD497" s="152"/>
      <c r="AE497" s="152"/>
      <c r="AF497" s="152"/>
      <c r="AG497" s="152"/>
      <c r="AH497" s="152"/>
      <c r="AI497" s="152"/>
      <c r="AJ497" s="152"/>
      <c r="AK497" s="152"/>
      <c r="AL497" s="152"/>
      <c r="AM497" s="152"/>
      <c r="AN497" s="152"/>
      <c r="AO497" s="152"/>
      <c r="AP497" s="152"/>
      <c r="AQ497" s="153"/>
      <c r="AR497" s="156" t="str">
        <f t="shared" si="72"/>
        <v/>
      </c>
      <c r="AS497" s="157" t="str">
        <f t="shared" si="73"/>
        <v/>
      </c>
      <c r="AT497" s="157" t="str">
        <f t="shared" si="74"/>
        <v/>
      </c>
      <c r="AU497" s="157" t="str">
        <f t="shared" si="75"/>
        <v/>
      </c>
      <c r="AV497" s="157" t="str">
        <f t="shared" si="76"/>
        <v/>
      </c>
      <c r="AW497" s="157" t="str">
        <f t="shared" si="77"/>
        <v/>
      </c>
      <c r="AX497" s="158" t="str">
        <f t="shared" si="78"/>
        <v/>
      </c>
    </row>
    <row r="498" spans="2:50" hidden="1" x14ac:dyDescent="0.3">
      <c r="B498" s="325">
        <f t="shared" si="79"/>
        <v>490</v>
      </c>
      <c r="C498" s="324"/>
      <c r="D498" s="254"/>
      <c r="E498" s="255"/>
      <c r="F498" s="335"/>
      <c r="G498" s="328"/>
      <c r="H498" s="336">
        <v>1</v>
      </c>
      <c r="I498" s="289" t="str">
        <f t="shared" si="71"/>
        <v/>
      </c>
      <c r="J498" s="338"/>
      <c r="K498" s="152"/>
      <c r="L498" s="152"/>
      <c r="M498" s="152"/>
      <c r="N498" s="152"/>
      <c r="O498" s="152"/>
      <c r="P498" s="152"/>
      <c r="Q498" s="152"/>
      <c r="R498" s="152"/>
      <c r="S498" s="152"/>
      <c r="T498" s="152"/>
      <c r="U498" s="152"/>
      <c r="V498" s="152"/>
      <c r="W498" s="152"/>
      <c r="X498" s="152"/>
      <c r="Y498" s="152"/>
      <c r="Z498" s="152"/>
      <c r="AA498" s="152"/>
      <c r="AB498" s="152"/>
      <c r="AC498" s="152"/>
      <c r="AD498" s="152"/>
      <c r="AE498" s="152"/>
      <c r="AF498" s="152"/>
      <c r="AG498" s="152"/>
      <c r="AH498" s="152"/>
      <c r="AI498" s="152"/>
      <c r="AJ498" s="152"/>
      <c r="AK498" s="152"/>
      <c r="AL498" s="152"/>
      <c r="AM498" s="152"/>
      <c r="AN498" s="152"/>
      <c r="AO498" s="152"/>
      <c r="AP498" s="152"/>
      <c r="AQ498" s="153"/>
      <c r="AR498" s="156" t="str">
        <f t="shared" si="72"/>
        <v/>
      </c>
      <c r="AS498" s="157" t="str">
        <f t="shared" si="73"/>
        <v/>
      </c>
      <c r="AT498" s="157" t="str">
        <f t="shared" si="74"/>
        <v/>
      </c>
      <c r="AU498" s="157" t="str">
        <f t="shared" si="75"/>
        <v/>
      </c>
      <c r="AV498" s="157" t="str">
        <f t="shared" si="76"/>
        <v/>
      </c>
      <c r="AW498" s="157" t="str">
        <f t="shared" si="77"/>
        <v/>
      </c>
      <c r="AX498" s="158" t="str">
        <f t="shared" si="78"/>
        <v/>
      </c>
    </row>
    <row r="499" spans="2:50" hidden="1" x14ac:dyDescent="0.3">
      <c r="B499" s="325">
        <f t="shared" si="79"/>
        <v>491</v>
      </c>
      <c r="C499" s="324"/>
      <c r="D499" s="254"/>
      <c r="E499" s="255"/>
      <c r="F499" s="335"/>
      <c r="G499" s="328"/>
      <c r="H499" s="336">
        <v>1</v>
      </c>
      <c r="I499" s="289" t="str">
        <f t="shared" si="71"/>
        <v/>
      </c>
      <c r="J499" s="338"/>
      <c r="K499" s="152"/>
      <c r="L499" s="152"/>
      <c r="M499" s="152"/>
      <c r="N499" s="152"/>
      <c r="O499" s="152"/>
      <c r="P499" s="152"/>
      <c r="Q499" s="152"/>
      <c r="R499" s="152"/>
      <c r="S499" s="152"/>
      <c r="T499" s="152"/>
      <c r="U499" s="152"/>
      <c r="V499" s="152"/>
      <c r="W499" s="152"/>
      <c r="X499" s="152"/>
      <c r="Y499" s="152"/>
      <c r="Z499" s="152"/>
      <c r="AA499" s="152"/>
      <c r="AB499" s="152"/>
      <c r="AC499" s="152"/>
      <c r="AD499" s="152"/>
      <c r="AE499" s="152"/>
      <c r="AF499" s="152"/>
      <c r="AG499" s="152"/>
      <c r="AH499" s="152"/>
      <c r="AI499" s="152"/>
      <c r="AJ499" s="152"/>
      <c r="AK499" s="152"/>
      <c r="AL499" s="152"/>
      <c r="AM499" s="152"/>
      <c r="AN499" s="152"/>
      <c r="AO499" s="152"/>
      <c r="AP499" s="152"/>
      <c r="AQ499" s="153"/>
      <c r="AR499" s="156" t="str">
        <f t="shared" si="72"/>
        <v/>
      </c>
      <c r="AS499" s="157" t="str">
        <f t="shared" si="73"/>
        <v/>
      </c>
      <c r="AT499" s="157" t="str">
        <f t="shared" si="74"/>
        <v/>
      </c>
      <c r="AU499" s="157" t="str">
        <f t="shared" si="75"/>
        <v/>
      </c>
      <c r="AV499" s="157" t="str">
        <f t="shared" si="76"/>
        <v/>
      </c>
      <c r="AW499" s="157" t="str">
        <f t="shared" si="77"/>
        <v/>
      </c>
      <c r="AX499" s="158" t="str">
        <f t="shared" si="78"/>
        <v/>
      </c>
    </row>
    <row r="500" spans="2:50" hidden="1" x14ac:dyDescent="0.3">
      <c r="B500" s="325">
        <f t="shared" si="79"/>
        <v>492</v>
      </c>
      <c r="C500" s="324"/>
      <c r="D500" s="254"/>
      <c r="E500" s="255"/>
      <c r="F500" s="335"/>
      <c r="G500" s="328"/>
      <c r="H500" s="336">
        <v>1</v>
      </c>
      <c r="I500" s="289" t="str">
        <f t="shared" si="71"/>
        <v/>
      </c>
      <c r="J500" s="338"/>
      <c r="K500" s="152"/>
      <c r="L500" s="152"/>
      <c r="M500" s="152"/>
      <c r="N500" s="152"/>
      <c r="O500" s="152"/>
      <c r="P500" s="152"/>
      <c r="Q500" s="152"/>
      <c r="R500" s="152"/>
      <c r="S500" s="152"/>
      <c r="T500" s="152"/>
      <c r="U500" s="152"/>
      <c r="V500" s="152"/>
      <c r="W500" s="152"/>
      <c r="X500" s="152"/>
      <c r="Y500" s="152"/>
      <c r="Z500" s="152"/>
      <c r="AA500" s="152"/>
      <c r="AB500" s="152"/>
      <c r="AC500" s="152"/>
      <c r="AD500" s="152"/>
      <c r="AE500" s="152"/>
      <c r="AF500" s="152"/>
      <c r="AG500" s="152"/>
      <c r="AH500" s="152"/>
      <c r="AI500" s="152"/>
      <c r="AJ500" s="152"/>
      <c r="AK500" s="152"/>
      <c r="AL500" s="152"/>
      <c r="AM500" s="152"/>
      <c r="AN500" s="152"/>
      <c r="AO500" s="152"/>
      <c r="AP500" s="152"/>
      <c r="AQ500" s="153"/>
      <c r="AR500" s="156" t="str">
        <f t="shared" si="72"/>
        <v/>
      </c>
      <c r="AS500" s="157" t="str">
        <f t="shared" si="73"/>
        <v/>
      </c>
      <c r="AT500" s="157" t="str">
        <f t="shared" si="74"/>
        <v/>
      </c>
      <c r="AU500" s="157" t="str">
        <f t="shared" si="75"/>
        <v/>
      </c>
      <c r="AV500" s="157" t="str">
        <f t="shared" si="76"/>
        <v/>
      </c>
      <c r="AW500" s="157" t="str">
        <f t="shared" si="77"/>
        <v/>
      </c>
      <c r="AX500" s="158" t="str">
        <f t="shared" si="78"/>
        <v/>
      </c>
    </row>
    <row r="501" spans="2:50" hidden="1" x14ac:dyDescent="0.3">
      <c r="B501" s="325">
        <f t="shared" si="79"/>
        <v>493</v>
      </c>
      <c r="C501" s="324"/>
      <c r="D501" s="254"/>
      <c r="E501" s="255"/>
      <c r="F501" s="335"/>
      <c r="G501" s="328"/>
      <c r="H501" s="336">
        <v>1</v>
      </c>
      <c r="I501" s="289" t="str">
        <f t="shared" si="71"/>
        <v/>
      </c>
      <c r="J501" s="338"/>
      <c r="K501" s="152"/>
      <c r="L501" s="152"/>
      <c r="M501" s="152"/>
      <c r="N501" s="152"/>
      <c r="O501" s="152"/>
      <c r="P501" s="152"/>
      <c r="Q501" s="152"/>
      <c r="R501" s="152"/>
      <c r="S501" s="152"/>
      <c r="T501" s="152"/>
      <c r="U501" s="152"/>
      <c r="V501" s="152"/>
      <c r="W501" s="152"/>
      <c r="X501" s="152"/>
      <c r="Y501" s="152"/>
      <c r="Z501" s="152"/>
      <c r="AA501" s="152"/>
      <c r="AB501" s="152"/>
      <c r="AC501" s="152"/>
      <c r="AD501" s="152"/>
      <c r="AE501" s="152"/>
      <c r="AF501" s="152"/>
      <c r="AG501" s="152"/>
      <c r="AH501" s="152"/>
      <c r="AI501" s="152"/>
      <c r="AJ501" s="152"/>
      <c r="AK501" s="152"/>
      <c r="AL501" s="152"/>
      <c r="AM501" s="152"/>
      <c r="AN501" s="152"/>
      <c r="AO501" s="152"/>
      <c r="AP501" s="152"/>
      <c r="AQ501" s="153"/>
      <c r="AR501" s="156" t="str">
        <f t="shared" si="72"/>
        <v/>
      </c>
      <c r="AS501" s="157" t="str">
        <f t="shared" si="73"/>
        <v/>
      </c>
      <c r="AT501" s="157" t="str">
        <f t="shared" si="74"/>
        <v/>
      </c>
      <c r="AU501" s="157" t="str">
        <f t="shared" si="75"/>
        <v/>
      </c>
      <c r="AV501" s="157" t="str">
        <f t="shared" si="76"/>
        <v/>
      </c>
      <c r="AW501" s="157" t="str">
        <f t="shared" si="77"/>
        <v/>
      </c>
      <c r="AX501" s="158" t="str">
        <f t="shared" si="78"/>
        <v/>
      </c>
    </row>
    <row r="502" spans="2:50" hidden="1" x14ac:dyDescent="0.3">
      <c r="B502" s="325">
        <f t="shared" si="79"/>
        <v>494</v>
      </c>
      <c r="C502" s="324"/>
      <c r="D502" s="254"/>
      <c r="E502" s="255"/>
      <c r="F502" s="335"/>
      <c r="G502" s="328"/>
      <c r="H502" s="336">
        <v>1</v>
      </c>
      <c r="I502" s="289" t="str">
        <f t="shared" si="71"/>
        <v/>
      </c>
      <c r="J502" s="338"/>
      <c r="K502" s="152"/>
      <c r="L502" s="152"/>
      <c r="M502" s="152"/>
      <c r="N502" s="152"/>
      <c r="O502" s="152"/>
      <c r="P502" s="152"/>
      <c r="Q502" s="152"/>
      <c r="R502" s="152"/>
      <c r="S502" s="152"/>
      <c r="T502" s="152"/>
      <c r="U502" s="152"/>
      <c r="V502" s="152"/>
      <c r="W502" s="152"/>
      <c r="X502" s="152"/>
      <c r="Y502" s="152"/>
      <c r="Z502" s="152"/>
      <c r="AA502" s="152"/>
      <c r="AB502" s="152"/>
      <c r="AC502" s="152"/>
      <c r="AD502" s="152"/>
      <c r="AE502" s="152"/>
      <c r="AF502" s="152"/>
      <c r="AG502" s="152"/>
      <c r="AH502" s="152"/>
      <c r="AI502" s="152"/>
      <c r="AJ502" s="152"/>
      <c r="AK502" s="152"/>
      <c r="AL502" s="152"/>
      <c r="AM502" s="152"/>
      <c r="AN502" s="152"/>
      <c r="AO502" s="152"/>
      <c r="AP502" s="152"/>
      <c r="AQ502" s="153"/>
      <c r="AR502" s="156" t="str">
        <f t="shared" si="72"/>
        <v/>
      </c>
      <c r="AS502" s="157" t="str">
        <f t="shared" si="73"/>
        <v/>
      </c>
      <c r="AT502" s="157" t="str">
        <f t="shared" si="74"/>
        <v/>
      </c>
      <c r="AU502" s="157" t="str">
        <f t="shared" si="75"/>
        <v/>
      </c>
      <c r="AV502" s="157" t="str">
        <f t="shared" si="76"/>
        <v/>
      </c>
      <c r="AW502" s="157" t="str">
        <f t="shared" si="77"/>
        <v/>
      </c>
      <c r="AX502" s="158" t="str">
        <f t="shared" si="78"/>
        <v/>
      </c>
    </row>
    <row r="503" spans="2:50" hidden="1" x14ac:dyDescent="0.3">
      <c r="B503" s="325">
        <f t="shared" si="79"/>
        <v>495</v>
      </c>
      <c r="C503" s="324"/>
      <c r="D503" s="254"/>
      <c r="E503" s="255"/>
      <c r="F503" s="335"/>
      <c r="G503" s="328"/>
      <c r="H503" s="336">
        <v>1</v>
      </c>
      <c r="I503" s="289" t="str">
        <f t="shared" si="71"/>
        <v/>
      </c>
      <c r="J503" s="338"/>
      <c r="K503" s="152"/>
      <c r="L503" s="152"/>
      <c r="M503" s="152"/>
      <c r="N503" s="152"/>
      <c r="O503" s="152"/>
      <c r="P503" s="152"/>
      <c r="Q503" s="152"/>
      <c r="R503" s="152"/>
      <c r="S503" s="152"/>
      <c r="T503" s="152"/>
      <c r="U503" s="152"/>
      <c r="V503" s="152"/>
      <c r="W503" s="152"/>
      <c r="X503" s="152"/>
      <c r="Y503" s="152"/>
      <c r="Z503" s="152"/>
      <c r="AA503" s="152"/>
      <c r="AB503" s="152"/>
      <c r="AC503" s="152"/>
      <c r="AD503" s="152"/>
      <c r="AE503" s="152"/>
      <c r="AF503" s="152"/>
      <c r="AG503" s="152"/>
      <c r="AH503" s="152"/>
      <c r="AI503" s="152"/>
      <c r="AJ503" s="152"/>
      <c r="AK503" s="152"/>
      <c r="AL503" s="152"/>
      <c r="AM503" s="152"/>
      <c r="AN503" s="152"/>
      <c r="AO503" s="152"/>
      <c r="AP503" s="152"/>
      <c r="AQ503" s="153"/>
      <c r="AR503" s="156" t="str">
        <f t="shared" si="72"/>
        <v/>
      </c>
      <c r="AS503" s="157" t="str">
        <f t="shared" si="73"/>
        <v/>
      </c>
      <c r="AT503" s="157" t="str">
        <f t="shared" si="74"/>
        <v/>
      </c>
      <c r="AU503" s="157" t="str">
        <f t="shared" si="75"/>
        <v/>
      </c>
      <c r="AV503" s="157" t="str">
        <f t="shared" si="76"/>
        <v/>
      </c>
      <c r="AW503" s="157" t="str">
        <f t="shared" si="77"/>
        <v/>
      </c>
      <c r="AX503" s="158" t="str">
        <f t="shared" si="78"/>
        <v/>
      </c>
    </row>
    <row r="504" spans="2:50" hidden="1" x14ac:dyDescent="0.3">
      <c r="B504" s="325">
        <f t="shared" si="79"/>
        <v>496</v>
      </c>
      <c r="C504" s="324"/>
      <c r="D504" s="254"/>
      <c r="E504" s="255"/>
      <c r="F504" s="335"/>
      <c r="G504" s="328"/>
      <c r="H504" s="336">
        <v>1</v>
      </c>
      <c r="I504" s="289" t="str">
        <f t="shared" si="71"/>
        <v/>
      </c>
      <c r="J504" s="338"/>
      <c r="K504" s="152"/>
      <c r="L504" s="152"/>
      <c r="M504" s="152"/>
      <c r="N504" s="152"/>
      <c r="O504" s="152"/>
      <c r="P504" s="152"/>
      <c r="Q504" s="152"/>
      <c r="R504" s="152"/>
      <c r="S504" s="152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  <c r="AD504" s="152"/>
      <c r="AE504" s="152"/>
      <c r="AF504" s="152"/>
      <c r="AG504" s="152"/>
      <c r="AH504" s="152"/>
      <c r="AI504" s="152"/>
      <c r="AJ504" s="152"/>
      <c r="AK504" s="152"/>
      <c r="AL504" s="152"/>
      <c r="AM504" s="152"/>
      <c r="AN504" s="152"/>
      <c r="AO504" s="152"/>
      <c r="AP504" s="152"/>
      <c r="AQ504" s="153"/>
      <c r="AR504" s="156" t="str">
        <f t="shared" si="72"/>
        <v/>
      </c>
      <c r="AS504" s="157" t="str">
        <f t="shared" si="73"/>
        <v/>
      </c>
      <c r="AT504" s="157" t="str">
        <f t="shared" si="74"/>
        <v/>
      </c>
      <c r="AU504" s="157" t="str">
        <f t="shared" si="75"/>
        <v/>
      </c>
      <c r="AV504" s="157" t="str">
        <f t="shared" si="76"/>
        <v/>
      </c>
      <c r="AW504" s="157" t="str">
        <f t="shared" si="77"/>
        <v/>
      </c>
      <c r="AX504" s="158" t="str">
        <f t="shared" si="78"/>
        <v/>
      </c>
    </row>
    <row r="505" spans="2:50" hidden="1" x14ac:dyDescent="0.3">
      <c r="B505" s="325">
        <f t="shared" si="79"/>
        <v>497</v>
      </c>
      <c r="C505" s="324"/>
      <c r="D505" s="254"/>
      <c r="E505" s="255"/>
      <c r="F505" s="335"/>
      <c r="G505" s="328"/>
      <c r="H505" s="336">
        <v>1</v>
      </c>
      <c r="I505" s="289" t="str">
        <f t="shared" si="71"/>
        <v/>
      </c>
      <c r="J505" s="338"/>
      <c r="K505" s="152"/>
      <c r="L505" s="152"/>
      <c r="M505" s="152"/>
      <c r="N505" s="152"/>
      <c r="O505" s="152"/>
      <c r="P505" s="152"/>
      <c r="Q505" s="152"/>
      <c r="R505" s="152"/>
      <c r="S505" s="152"/>
      <c r="T505" s="152"/>
      <c r="U505" s="152"/>
      <c r="V505" s="152"/>
      <c r="W505" s="152"/>
      <c r="X505" s="152"/>
      <c r="Y505" s="152"/>
      <c r="Z505" s="152"/>
      <c r="AA505" s="152"/>
      <c r="AB505" s="152"/>
      <c r="AC505" s="152"/>
      <c r="AD505" s="152"/>
      <c r="AE505" s="152"/>
      <c r="AF505" s="152"/>
      <c r="AG505" s="152"/>
      <c r="AH505" s="152"/>
      <c r="AI505" s="152"/>
      <c r="AJ505" s="152"/>
      <c r="AK505" s="152"/>
      <c r="AL505" s="152"/>
      <c r="AM505" s="152"/>
      <c r="AN505" s="152"/>
      <c r="AO505" s="152"/>
      <c r="AP505" s="152"/>
      <c r="AQ505" s="153"/>
      <c r="AR505" s="156" t="str">
        <f t="shared" si="72"/>
        <v/>
      </c>
      <c r="AS505" s="157" t="str">
        <f t="shared" si="73"/>
        <v/>
      </c>
      <c r="AT505" s="157" t="str">
        <f t="shared" si="74"/>
        <v/>
      </c>
      <c r="AU505" s="157" t="str">
        <f t="shared" si="75"/>
        <v/>
      </c>
      <c r="AV505" s="157" t="str">
        <f t="shared" si="76"/>
        <v/>
      </c>
      <c r="AW505" s="157" t="str">
        <f t="shared" si="77"/>
        <v/>
      </c>
      <c r="AX505" s="158" t="str">
        <f t="shared" si="78"/>
        <v/>
      </c>
    </row>
    <row r="506" spans="2:50" hidden="1" x14ac:dyDescent="0.3">
      <c r="B506" s="325">
        <f t="shared" si="79"/>
        <v>498</v>
      </c>
      <c r="C506" s="324"/>
      <c r="D506" s="254"/>
      <c r="E506" s="255"/>
      <c r="F506" s="335"/>
      <c r="G506" s="328"/>
      <c r="H506" s="336">
        <v>1</v>
      </c>
      <c r="I506" s="289" t="str">
        <f t="shared" si="71"/>
        <v/>
      </c>
      <c r="J506" s="338"/>
      <c r="K506" s="152"/>
      <c r="L506" s="152"/>
      <c r="M506" s="152"/>
      <c r="N506" s="152"/>
      <c r="O506" s="152"/>
      <c r="P506" s="152"/>
      <c r="Q506" s="152"/>
      <c r="R506" s="152"/>
      <c r="S506" s="152"/>
      <c r="T506" s="152"/>
      <c r="U506" s="152"/>
      <c r="V506" s="152"/>
      <c r="W506" s="152"/>
      <c r="X506" s="152"/>
      <c r="Y506" s="152"/>
      <c r="Z506" s="152"/>
      <c r="AA506" s="152"/>
      <c r="AB506" s="152"/>
      <c r="AC506" s="152"/>
      <c r="AD506" s="152"/>
      <c r="AE506" s="152"/>
      <c r="AF506" s="152"/>
      <c r="AG506" s="152"/>
      <c r="AH506" s="152"/>
      <c r="AI506" s="152"/>
      <c r="AJ506" s="152"/>
      <c r="AK506" s="152"/>
      <c r="AL506" s="152"/>
      <c r="AM506" s="152"/>
      <c r="AN506" s="152"/>
      <c r="AO506" s="152"/>
      <c r="AP506" s="152"/>
      <c r="AQ506" s="153"/>
      <c r="AR506" s="156" t="str">
        <f t="shared" si="72"/>
        <v/>
      </c>
      <c r="AS506" s="157" t="str">
        <f t="shared" si="73"/>
        <v/>
      </c>
      <c r="AT506" s="157" t="str">
        <f t="shared" si="74"/>
        <v/>
      </c>
      <c r="AU506" s="157" t="str">
        <f t="shared" si="75"/>
        <v/>
      </c>
      <c r="AV506" s="157" t="str">
        <f t="shared" si="76"/>
        <v/>
      </c>
      <c r="AW506" s="157" t="str">
        <f t="shared" si="77"/>
        <v/>
      </c>
      <c r="AX506" s="158" t="str">
        <f t="shared" si="78"/>
        <v/>
      </c>
    </row>
    <row r="507" spans="2:50" hidden="1" x14ac:dyDescent="0.3">
      <c r="B507" s="325">
        <f t="shared" si="79"/>
        <v>499</v>
      </c>
      <c r="C507" s="324"/>
      <c r="D507" s="254"/>
      <c r="E507" s="255"/>
      <c r="F507" s="335"/>
      <c r="G507" s="328"/>
      <c r="H507" s="336">
        <v>1</v>
      </c>
      <c r="I507" s="289" t="str">
        <f t="shared" si="71"/>
        <v/>
      </c>
      <c r="J507" s="338"/>
      <c r="K507" s="152"/>
      <c r="L507" s="152"/>
      <c r="M507" s="152"/>
      <c r="N507" s="152"/>
      <c r="O507" s="152"/>
      <c r="P507" s="152"/>
      <c r="Q507" s="152"/>
      <c r="R507" s="152"/>
      <c r="S507" s="152"/>
      <c r="T507" s="152"/>
      <c r="U507" s="152"/>
      <c r="V507" s="152"/>
      <c r="W507" s="152"/>
      <c r="X507" s="152"/>
      <c r="Y507" s="152"/>
      <c r="Z507" s="152"/>
      <c r="AA507" s="152"/>
      <c r="AB507" s="152"/>
      <c r="AC507" s="152"/>
      <c r="AD507" s="152"/>
      <c r="AE507" s="152"/>
      <c r="AF507" s="152"/>
      <c r="AG507" s="152"/>
      <c r="AH507" s="152"/>
      <c r="AI507" s="152"/>
      <c r="AJ507" s="152"/>
      <c r="AK507" s="152"/>
      <c r="AL507" s="152"/>
      <c r="AM507" s="152"/>
      <c r="AN507" s="152"/>
      <c r="AO507" s="152"/>
      <c r="AP507" s="152"/>
      <c r="AQ507" s="153"/>
      <c r="AR507" s="156" t="str">
        <f t="shared" si="72"/>
        <v/>
      </c>
      <c r="AS507" s="157" t="str">
        <f t="shared" si="73"/>
        <v/>
      </c>
      <c r="AT507" s="157" t="str">
        <f t="shared" si="74"/>
        <v/>
      </c>
      <c r="AU507" s="157" t="str">
        <f t="shared" si="75"/>
        <v/>
      </c>
      <c r="AV507" s="157" t="str">
        <f t="shared" si="76"/>
        <v/>
      </c>
      <c r="AW507" s="157" t="str">
        <f t="shared" si="77"/>
        <v/>
      </c>
      <c r="AX507" s="158" t="str">
        <f t="shared" si="78"/>
        <v/>
      </c>
    </row>
    <row r="508" spans="2:50" hidden="1" x14ac:dyDescent="0.3">
      <c r="B508" s="325">
        <f t="shared" si="79"/>
        <v>500</v>
      </c>
      <c r="C508" s="324"/>
      <c r="D508" s="254"/>
      <c r="E508" s="255"/>
      <c r="F508" s="335"/>
      <c r="G508" s="328"/>
      <c r="H508" s="336">
        <v>1</v>
      </c>
      <c r="I508" s="289" t="str">
        <f t="shared" si="71"/>
        <v/>
      </c>
      <c r="J508" s="338"/>
      <c r="K508" s="152"/>
      <c r="L508" s="152"/>
      <c r="M508" s="152"/>
      <c r="N508" s="152"/>
      <c r="O508" s="152"/>
      <c r="P508" s="152"/>
      <c r="Q508" s="152"/>
      <c r="R508" s="152"/>
      <c r="S508" s="152"/>
      <c r="T508" s="152"/>
      <c r="U508" s="152"/>
      <c r="V508" s="152"/>
      <c r="W508" s="152"/>
      <c r="X508" s="152"/>
      <c r="Y508" s="152"/>
      <c r="Z508" s="152"/>
      <c r="AA508" s="152"/>
      <c r="AB508" s="152"/>
      <c r="AC508" s="152"/>
      <c r="AD508" s="152"/>
      <c r="AE508" s="152"/>
      <c r="AF508" s="152"/>
      <c r="AG508" s="152"/>
      <c r="AH508" s="152"/>
      <c r="AI508" s="152"/>
      <c r="AJ508" s="152"/>
      <c r="AK508" s="152"/>
      <c r="AL508" s="152"/>
      <c r="AM508" s="152"/>
      <c r="AN508" s="152"/>
      <c r="AO508" s="152"/>
      <c r="AP508" s="152"/>
      <c r="AQ508" s="153"/>
      <c r="AR508" s="156" t="str">
        <f t="shared" si="72"/>
        <v/>
      </c>
      <c r="AS508" s="157" t="str">
        <f t="shared" si="73"/>
        <v/>
      </c>
      <c r="AT508" s="157" t="str">
        <f t="shared" si="74"/>
        <v/>
      </c>
      <c r="AU508" s="157" t="str">
        <f t="shared" si="75"/>
        <v/>
      </c>
      <c r="AV508" s="157" t="str">
        <f t="shared" si="76"/>
        <v/>
      </c>
      <c r="AW508" s="157" t="str">
        <f t="shared" si="77"/>
        <v/>
      </c>
      <c r="AX508" s="158" t="str">
        <f t="shared" si="78"/>
        <v/>
      </c>
    </row>
    <row r="509" spans="2:50" hidden="1" x14ac:dyDescent="0.3">
      <c r="B509" s="325">
        <f t="shared" si="79"/>
        <v>501</v>
      </c>
      <c r="C509" s="324"/>
      <c r="D509" s="254"/>
      <c r="E509" s="255"/>
      <c r="F509" s="335"/>
      <c r="G509" s="328"/>
      <c r="H509" s="336">
        <v>1</v>
      </c>
      <c r="I509" s="289" t="str">
        <f t="shared" si="71"/>
        <v/>
      </c>
      <c r="J509" s="338"/>
      <c r="K509" s="152"/>
      <c r="L509" s="152"/>
      <c r="M509" s="152"/>
      <c r="N509" s="152"/>
      <c r="O509" s="152"/>
      <c r="P509" s="152"/>
      <c r="Q509" s="152"/>
      <c r="R509" s="152"/>
      <c r="S509" s="152"/>
      <c r="T509" s="152"/>
      <c r="U509" s="152"/>
      <c r="V509" s="152"/>
      <c r="W509" s="152"/>
      <c r="X509" s="152"/>
      <c r="Y509" s="152"/>
      <c r="Z509" s="152"/>
      <c r="AA509" s="152"/>
      <c r="AB509" s="152"/>
      <c r="AC509" s="152"/>
      <c r="AD509" s="152"/>
      <c r="AE509" s="152"/>
      <c r="AF509" s="152"/>
      <c r="AG509" s="152"/>
      <c r="AH509" s="152"/>
      <c r="AI509" s="152"/>
      <c r="AJ509" s="152"/>
      <c r="AK509" s="152"/>
      <c r="AL509" s="152"/>
      <c r="AM509" s="152"/>
      <c r="AN509" s="152"/>
      <c r="AO509" s="152"/>
      <c r="AP509" s="152"/>
      <c r="AQ509" s="153"/>
      <c r="AR509" s="156" t="str">
        <f t="shared" si="72"/>
        <v/>
      </c>
      <c r="AS509" s="157" t="str">
        <f t="shared" si="73"/>
        <v/>
      </c>
      <c r="AT509" s="157" t="str">
        <f t="shared" si="74"/>
        <v/>
      </c>
      <c r="AU509" s="157" t="str">
        <f t="shared" si="75"/>
        <v/>
      </c>
      <c r="AV509" s="157" t="str">
        <f t="shared" si="76"/>
        <v/>
      </c>
      <c r="AW509" s="157" t="str">
        <f t="shared" si="77"/>
        <v/>
      </c>
      <c r="AX509" s="158" t="str">
        <f t="shared" si="78"/>
        <v/>
      </c>
    </row>
    <row r="510" spans="2:50" hidden="1" x14ac:dyDescent="0.3">
      <c r="B510" s="325">
        <f t="shared" si="79"/>
        <v>502</v>
      </c>
      <c r="C510" s="324"/>
      <c r="D510" s="254"/>
      <c r="E510" s="255"/>
      <c r="F510" s="335"/>
      <c r="G510" s="328"/>
      <c r="H510" s="336">
        <v>1</v>
      </c>
      <c r="I510" s="289" t="str">
        <f t="shared" si="71"/>
        <v/>
      </c>
      <c r="J510" s="338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152"/>
      <c r="Z510" s="152"/>
      <c r="AA510" s="152"/>
      <c r="AB510" s="152"/>
      <c r="AC510" s="152"/>
      <c r="AD510" s="152"/>
      <c r="AE510" s="152"/>
      <c r="AF510" s="152"/>
      <c r="AG510" s="152"/>
      <c r="AH510" s="152"/>
      <c r="AI510" s="152"/>
      <c r="AJ510" s="152"/>
      <c r="AK510" s="152"/>
      <c r="AL510" s="152"/>
      <c r="AM510" s="152"/>
      <c r="AN510" s="152"/>
      <c r="AO510" s="152"/>
      <c r="AP510" s="152"/>
      <c r="AQ510" s="153"/>
      <c r="AR510" s="156" t="str">
        <f t="shared" si="72"/>
        <v/>
      </c>
      <c r="AS510" s="157" t="str">
        <f t="shared" si="73"/>
        <v/>
      </c>
      <c r="AT510" s="157" t="str">
        <f t="shared" si="74"/>
        <v/>
      </c>
      <c r="AU510" s="157" t="str">
        <f t="shared" si="75"/>
        <v/>
      </c>
      <c r="AV510" s="157" t="str">
        <f t="shared" si="76"/>
        <v/>
      </c>
      <c r="AW510" s="157" t="str">
        <f t="shared" si="77"/>
        <v/>
      </c>
      <c r="AX510" s="158" t="str">
        <f t="shared" si="78"/>
        <v/>
      </c>
    </row>
    <row r="511" spans="2:50" hidden="1" x14ac:dyDescent="0.3">
      <c r="B511" s="325">
        <f t="shared" si="79"/>
        <v>503</v>
      </c>
      <c r="C511" s="324"/>
      <c r="D511" s="254"/>
      <c r="E511" s="255"/>
      <c r="F511" s="335"/>
      <c r="G511" s="328"/>
      <c r="H511" s="336">
        <v>1</v>
      </c>
      <c r="I511" s="289" t="str">
        <f t="shared" si="71"/>
        <v/>
      </c>
      <c r="J511" s="338"/>
      <c r="K511" s="152"/>
      <c r="L511" s="152"/>
      <c r="M511" s="152"/>
      <c r="N511" s="152"/>
      <c r="O511" s="152"/>
      <c r="P511" s="152"/>
      <c r="Q511" s="152"/>
      <c r="R511" s="152"/>
      <c r="S511" s="152"/>
      <c r="T511" s="152"/>
      <c r="U511" s="152"/>
      <c r="V511" s="152"/>
      <c r="W511" s="152"/>
      <c r="X511" s="152"/>
      <c r="Y511" s="152"/>
      <c r="Z511" s="152"/>
      <c r="AA511" s="152"/>
      <c r="AB511" s="152"/>
      <c r="AC511" s="152"/>
      <c r="AD511" s="152"/>
      <c r="AE511" s="152"/>
      <c r="AF511" s="152"/>
      <c r="AG511" s="152"/>
      <c r="AH511" s="152"/>
      <c r="AI511" s="152"/>
      <c r="AJ511" s="152"/>
      <c r="AK511" s="152"/>
      <c r="AL511" s="152"/>
      <c r="AM511" s="152"/>
      <c r="AN511" s="152"/>
      <c r="AO511" s="152"/>
      <c r="AP511" s="152"/>
      <c r="AQ511" s="153"/>
      <c r="AR511" s="156" t="str">
        <f t="shared" si="72"/>
        <v/>
      </c>
      <c r="AS511" s="157" t="str">
        <f t="shared" si="73"/>
        <v/>
      </c>
      <c r="AT511" s="157" t="str">
        <f t="shared" si="74"/>
        <v/>
      </c>
      <c r="AU511" s="157" t="str">
        <f t="shared" si="75"/>
        <v/>
      </c>
      <c r="AV511" s="157" t="str">
        <f t="shared" si="76"/>
        <v/>
      </c>
      <c r="AW511" s="157" t="str">
        <f t="shared" si="77"/>
        <v/>
      </c>
      <c r="AX511" s="158" t="str">
        <f t="shared" si="78"/>
        <v/>
      </c>
    </row>
    <row r="512" spans="2:50" hidden="1" x14ac:dyDescent="0.3">
      <c r="B512" s="325">
        <f t="shared" si="79"/>
        <v>504</v>
      </c>
      <c r="C512" s="324"/>
      <c r="D512" s="254"/>
      <c r="E512" s="255"/>
      <c r="F512" s="335"/>
      <c r="G512" s="328"/>
      <c r="H512" s="336">
        <v>1</v>
      </c>
      <c r="I512" s="289" t="str">
        <f t="shared" si="71"/>
        <v/>
      </c>
      <c r="J512" s="338"/>
      <c r="K512" s="152"/>
      <c r="L512" s="152"/>
      <c r="M512" s="152"/>
      <c r="N512" s="152"/>
      <c r="O512" s="152"/>
      <c r="P512" s="152"/>
      <c r="Q512" s="152"/>
      <c r="R512" s="152"/>
      <c r="S512" s="152"/>
      <c r="T512" s="152"/>
      <c r="U512" s="152"/>
      <c r="V512" s="152"/>
      <c r="W512" s="152"/>
      <c r="X512" s="152"/>
      <c r="Y512" s="152"/>
      <c r="Z512" s="152"/>
      <c r="AA512" s="152"/>
      <c r="AB512" s="152"/>
      <c r="AC512" s="152"/>
      <c r="AD512" s="152"/>
      <c r="AE512" s="152"/>
      <c r="AF512" s="152"/>
      <c r="AG512" s="152"/>
      <c r="AH512" s="152"/>
      <c r="AI512" s="152"/>
      <c r="AJ512" s="152"/>
      <c r="AK512" s="152"/>
      <c r="AL512" s="152"/>
      <c r="AM512" s="152"/>
      <c r="AN512" s="152"/>
      <c r="AO512" s="152"/>
      <c r="AP512" s="152"/>
      <c r="AQ512" s="153"/>
      <c r="AR512" s="156" t="str">
        <f t="shared" si="72"/>
        <v/>
      </c>
      <c r="AS512" s="157" t="str">
        <f t="shared" si="73"/>
        <v/>
      </c>
      <c r="AT512" s="157" t="str">
        <f t="shared" si="74"/>
        <v/>
      </c>
      <c r="AU512" s="157" t="str">
        <f t="shared" si="75"/>
        <v/>
      </c>
      <c r="AV512" s="157" t="str">
        <f t="shared" si="76"/>
        <v/>
      </c>
      <c r="AW512" s="157" t="str">
        <f t="shared" si="77"/>
        <v/>
      </c>
      <c r="AX512" s="158" t="str">
        <f t="shared" si="78"/>
        <v/>
      </c>
    </row>
    <row r="513" spans="2:50" hidden="1" x14ac:dyDescent="0.3">
      <c r="B513" s="325">
        <f t="shared" si="79"/>
        <v>505</v>
      </c>
      <c r="C513" s="324"/>
      <c r="D513" s="254"/>
      <c r="E513" s="255"/>
      <c r="F513" s="335"/>
      <c r="G513" s="328"/>
      <c r="H513" s="336">
        <v>1</v>
      </c>
      <c r="I513" s="289" t="str">
        <f t="shared" si="71"/>
        <v/>
      </c>
      <c r="J513" s="338"/>
      <c r="K513" s="152"/>
      <c r="L513" s="152"/>
      <c r="M513" s="152"/>
      <c r="N513" s="152"/>
      <c r="O513" s="152"/>
      <c r="P513" s="152"/>
      <c r="Q513" s="152"/>
      <c r="R513" s="152"/>
      <c r="S513" s="152"/>
      <c r="T513" s="152"/>
      <c r="U513" s="152"/>
      <c r="V513" s="152"/>
      <c r="W513" s="152"/>
      <c r="X513" s="152"/>
      <c r="Y513" s="152"/>
      <c r="Z513" s="152"/>
      <c r="AA513" s="152"/>
      <c r="AB513" s="152"/>
      <c r="AC513" s="152"/>
      <c r="AD513" s="152"/>
      <c r="AE513" s="152"/>
      <c r="AF513" s="152"/>
      <c r="AG513" s="152"/>
      <c r="AH513" s="152"/>
      <c r="AI513" s="152"/>
      <c r="AJ513" s="152"/>
      <c r="AK513" s="152"/>
      <c r="AL513" s="152"/>
      <c r="AM513" s="152"/>
      <c r="AN513" s="152"/>
      <c r="AO513" s="152"/>
      <c r="AP513" s="152"/>
      <c r="AQ513" s="153"/>
      <c r="AR513" s="156" t="str">
        <f t="shared" si="72"/>
        <v/>
      </c>
      <c r="AS513" s="157" t="str">
        <f t="shared" si="73"/>
        <v/>
      </c>
      <c r="AT513" s="157" t="str">
        <f t="shared" si="74"/>
        <v/>
      </c>
      <c r="AU513" s="157" t="str">
        <f t="shared" si="75"/>
        <v/>
      </c>
      <c r="AV513" s="157" t="str">
        <f t="shared" si="76"/>
        <v/>
      </c>
      <c r="AW513" s="157" t="str">
        <f t="shared" si="77"/>
        <v/>
      </c>
      <c r="AX513" s="158" t="str">
        <f t="shared" si="78"/>
        <v/>
      </c>
    </row>
    <row r="514" spans="2:50" hidden="1" x14ac:dyDescent="0.3">
      <c r="B514" s="325">
        <f t="shared" si="79"/>
        <v>506</v>
      </c>
      <c r="C514" s="324"/>
      <c r="D514" s="254"/>
      <c r="E514" s="255"/>
      <c r="F514" s="335"/>
      <c r="G514" s="328"/>
      <c r="H514" s="336">
        <v>1</v>
      </c>
      <c r="I514" s="289" t="str">
        <f t="shared" si="71"/>
        <v/>
      </c>
      <c r="J514" s="338"/>
      <c r="K514" s="152"/>
      <c r="L514" s="152"/>
      <c r="M514" s="152"/>
      <c r="N514" s="152"/>
      <c r="O514" s="152"/>
      <c r="P514" s="152"/>
      <c r="Q514" s="152"/>
      <c r="R514" s="152"/>
      <c r="S514" s="152"/>
      <c r="T514" s="152"/>
      <c r="U514" s="152"/>
      <c r="V514" s="152"/>
      <c r="W514" s="152"/>
      <c r="X514" s="152"/>
      <c r="Y514" s="152"/>
      <c r="Z514" s="152"/>
      <c r="AA514" s="152"/>
      <c r="AB514" s="152"/>
      <c r="AC514" s="152"/>
      <c r="AD514" s="152"/>
      <c r="AE514" s="152"/>
      <c r="AF514" s="152"/>
      <c r="AG514" s="152"/>
      <c r="AH514" s="152"/>
      <c r="AI514" s="152"/>
      <c r="AJ514" s="152"/>
      <c r="AK514" s="152"/>
      <c r="AL514" s="152"/>
      <c r="AM514" s="152"/>
      <c r="AN514" s="152"/>
      <c r="AO514" s="152"/>
      <c r="AP514" s="152"/>
      <c r="AQ514" s="153"/>
      <c r="AR514" s="156" t="str">
        <f t="shared" si="72"/>
        <v/>
      </c>
      <c r="AS514" s="157" t="str">
        <f t="shared" si="73"/>
        <v/>
      </c>
      <c r="AT514" s="157" t="str">
        <f t="shared" si="74"/>
        <v/>
      </c>
      <c r="AU514" s="157" t="str">
        <f t="shared" si="75"/>
        <v/>
      </c>
      <c r="AV514" s="157" t="str">
        <f t="shared" si="76"/>
        <v/>
      </c>
      <c r="AW514" s="157" t="str">
        <f t="shared" si="77"/>
        <v/>
      </c>
      <c r="AX514" s="158" t="str">
        <f t="shared" si="78"/>
        <v/>
      </c>
    </row>
    <row r="515" spans="2:50" hidden="1" x14ac:dyDescent="0.3">
      <c r="B515" s="325">
        <f t="shared" si="79"/>
        <v>507</v>
      </c>
      <c r="C515" s="324"/>
      <c r="D515" s="254"/>
      <c r="E515" s="255"/>
      <c r="F515" s="335"/>
      <c r="G515" s="328"/>
      <c r="H515" s="336">
        <v>1</v>
      </c>
      <c r="I515" s="289" t="str">
        <f t="shared" si="71"/>
        <v/>
      </c>
      <c r="J515" s="338"/>
      <c r="K515" s="152"/>
      <c r="L515" s="152"/>
      <c r="M515" s="152"/>
      <c r="N515" s="152"/>
      <c r="O515" s="152"/>
      <c r="P515" s="152"/>
      <c r="Q515" s="152"/>
      <c r="R515" s="152"/>
      <c r="S515" s="152"/>
      <c r="T515" s="152"/>
      <c r="U515" s="152"/>
      <c r="V515" s="152"/>
      <c r="W515" s="152"/>
      <c r="X515" s="152"/>
      <c r="Y515" s="152"/>
      <c r="Z515" s="152"/>
      <c r="AA515" s="152"/>
      <c r="AB515" s="152"/>
      <c r="AC515" s="152"/>
      <c r="AD515" s="152"/>
      <c r="AE515" s="152"/>
      <c r="AF515" s="152"/>
      <c r="AG515" s="152"/>
      <c r="AH515" s="152"/>
      <c r="AI515" s="152"/>
      <c r="AJ515" s="152"/>
      <c r="AK515" s="152"/>
      <c r="AL515" s="152"/>
      <c r="AM515" s="152"/>
      <c r="AN515" s="152"/>
      <c r="AO515" s="152"/>
      <c r="AP515" s="152"/>
      <c r="AQ515" s="153"/>
      <c r="AR515" s="156" t="str">
        <f t="shared" si="72"/>
        <v/>
      </c>
      <c r="AS515" s="157" t="str">
        <f t="shared" si="73"/>
        <v/>
      </c>
      <c r="AT515" s="157" t="str">
        <f t="shared" si="74"/>
        <v/>
      </c>
      <c r="AU515" s="157" t="str">
        <f t="shared" si="75"/>
        <v/>
      </c>
      <c r="AV515" s="157" t="str">
        <f t="shared" si="76"/>
        <v/>
      </c>
      <c r="AW515" s="157" t="str">
        <f t="shared" si="77"/>
        <v/>
      </c>
      <c r="AX515" s="158" t="str">
        <f t="shared" si="78"/>
        <v/>
      </c>
    </row>
    <row r="516" spans="2:50" hidden="1" x14ac:dyDescent="0.3">
      <c r="B516" s="325">
        <f t="shared" si="79"/>
        <v>508</v>
      </c>
      <c r="C516" s="324"/>
      <c r="D516" s="254"/>
      <c r="E516" s="255"/>
      <c r="F516" s="335"/>
      <c r="G516" s="328"/>
      <c r="H516" s="336">
        <v>1</v>
      </c>
      <c r="I516" s="289" t="str">
        <f t="shared" si="71"/>
        <v/>
      </c>
      <c r="J516" s="338"/>
      <c r="K516" s="152"/>
      <c r="L516" s="152"/>
      <c r="M516" s="152"/>
      <c r="N516" s="152"/>
      <c r="O516" s="152"/>
      <c r="P516" s="152"/>
      <c r="Q516" s="152"/>
      <c r="R516" s="152"/>
      <c r="S516" s="152"/>
      <c r="T516" s="152"/>
      <c r="U516" s="152"/>
      <c r="V516" s="152"/>
      <c r="W516" s="152"/>
      <c r="X516" s="152"/>
      <c r="Y516" s="152"/>
      <c r="Z516" s="152"/>
      <c r="AA516" s="152"/>
      <c r="AB516" s="152"/>
      <c r="AC516" s="152"/>
      <c r="AD516" s="152"/>
      <c r="AE516" s="152"/>
      <c r="AF516" s="152"/>
      <c r="AG516" s="152"/>
      <c r="AH516" s="152"/>
      <c r="AI516" s="152"/>
      <c r="AJ516" s="152"/>
      <c r="AK516" s="152"/>
      <c r="AL516" s="152"/>
      <c r="AM516" s="152"/>
      <c r="AN516" s="152"/>
      <c r="AO516" s="152"/>
      <c r="AP516" s="152"/>
      <c r="AQ516" s="153"/>
      <c r="AR516" s="156" t="str">
        <f t="shared" si="72"/>
        <v/>
      </c>
      <c r="AS516" s="157" t="str">
        <f t="shared" si="73"/>
        <v/>
      </c>
      <c r="AT516" s="157" t="str">
        <f t="shared" si="74"/>
        <v/>
      </c>
      <c r="AU516" s="157" t="str">
        <f t="shared" si="75"/>
        <v/>
      </c>
      <c r="AV516" s="157" t="str">
        <f t="shared" si="76"/>
        <v/>
      </c>
      <c r="AW516" s="157" t="str">
        <f t="shared" si="77"/>
        <v/>
      </c>
      <c r="AX516" s="158" t="str">
        <f t="shared" si="78"/>
        <v/>
      </c>
    </row>
    <row r="517" spans="2:50" hidden="1" x14ac:dyDescent="0.3">
      <c r="B517" s="325">
        <f t="shared" si="79"/>
        <v>509</v>
      </c>
      <c r="C517" s="324"/>
      <c r="D517" s="254"/>
      <c r="E517" s="255"/>
      <c r="F517" s="335"/>
      <c r="G517" s="328"/>
      <c r="H517" s="336">
        <v>1</v>
      </c>
      <c r="I517" s="289" t="str">
        <f t="shared" si="71"/>
        <v/>
      </c>
      <c r="J517" s="338"/>
      <c r="K517" s="152"/>
      <c r="L517" s="152"/>
      <c r="M517" s="152"/>
      <c r="N517" s="152"/>
      <c r="O517" s="152"/>
      <c r="P517" s="152"/>
      <c r="Q517" s="152"/>
      <c r="R517" s="152"/>
      <c r="S517" s="152"/>
      <c r="T517" s="152"/>
      <c r="U517" s="152"/>
      <c r="V517" s="152"/>
      <c r="W517" s="152"/>
      <c r="X517" s="152"/>
      <c r="Y517" s="152"/>
      <c r="Z517" s="152"/>
      <c r="AA517" s="152"/>
      <c r="AB517" s="152"/>
      <c r="AC517" s="152"/>
      <c r="AD517" s="152"/>
      <c r="AE517" s="152"/>
      <c r="AF517" s="152"/>
      <c r="AG517" s="152"/>
      <c r="AH517" s="152"/>
      <c r="AI517" s="152"/>
      <c r="AJ517" s="152"/>
      <c r="AK517" s="152"/>
      <c r="AL517" s="152"/>
      <c r="AM517" s="152"/>
      <c r="AN517" s="152"/>
      <c r="AO517" s="152"/>
      <c r="AP517" s="152"/>
      <c r="AQ517" s="153"/>
      <c r="AR517" s="156" t="str">
        <f t="shared" si="72"/>
        <v/>
      </c>
      <c r="AS517" s="157" t="str">
        <f t="shared" si="73"/>
        <v/>
      </c>
      <c r="AT517" s="157" t="str">
        <f t="shared" si="74"/>
        <v/>
      </c>
      <c r="AU517" s="157" t="str">
        <f t="shared" si="75"/>
        <v/>
      </c>
      <c r="AV517" s="157" t="str">
        <f t="shared" si="76"/>
        <v/>
      </c>
      <c r="AW517" s="157" t="str">
        <f t="shared" si="77"/>
        <v/>
      </c>
      <c r="AX517" s="158" t="str">
        <f t="shared" si="78"/>
        <v/>
      </c>
    </row>
    <row r="518" spans="2:50" hidden="1" x14ac:dyDescent="0.3">
      <c r="B518" s="325">
        <f t="shared" si="79"/>
        <v>510</v>
      </c>
      <c r="C518" s="324"/>
      <c r="D518" s="254"/>
      <c r="E518" s="255"/>
      <c r="F518" s="335"/>
      <c r="G518" s="328"/>
      <c r="H518" s="336">
        <v>1</v>
      </c>
      <c r="I518" s="289" t="str">
        <f t="shared" si="71"/>
        <v/>
      </c>
      <c r="J518" s="338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152"/>
      <c r="Z518" s="152"/>
      <c r="AA518" s="152"/>
      <c r="AB518" s="152"/>
      <c r="AC518" s="152"/>
      <c r="AD518" s="152"/>
      <c r="AE518" s="152"/>
      <c r="AF518" s="152"/>
      <c r="AG518" s="152"/>
      <c r="AH518" s="152"/>
      <c r="AI518" s="152"/>
      <c r="AJ518" s="152"/>
      <c r="AK518" s="152"/>
      <c r="AL518" s="152"/>
      <c r="AM518" s="152"/>
      <c r="AN518" s="152"/>
      <c r="AO518" s="152"/>
      <c r="AP518" s="152"/>
      <c r="AQ518" s="153"/>
      <c r="AR518" s="156" t="str">
        <f t="shared" si="72"/>
        <v/>
      </c>
      <c r="AS518" s="157" t="str">
        <f t="shared" si="73"/>
        <v/>
      </c>
      <c r="AT518" s="157" t="str">
        <f t="shared" si="74"/>
        <v/>
      </c>
      <c r="AU518" s="157" t="str">
        <f t="shared" si="75"/>
        <v/>
      </c>
      <c r="AV518" s="157" t="str">
        <f t="shared" si="76"/>
        <v/>
      </c>
      <c r="AW518" s="157" t="str">
        <f t="shared" si="77"/>
        <v/>
      </c>
      <c r="AX518" s="158" t="str">
        <f t="shared" si="78"/>
        <v/>
      </c>
    </row>
    <row r="519" spans="2:50" hidden="1" x14ac:dyDescent="0.3">
      <c r="B519" s="325">
        <f t="shared" si="79"/>
        <v>511</v>
      </c>
      <c r="C519" s="324"/>
      <c r="D519" s="254"/>
      <c r="E519" s="255"/>
      <c r="F519" s="335"/>
      <c r="G519" s="328"/>
      <c r="H519" s="336">
        <v>1</v>
      </c>
      <c r="I519" s="289" t="str">
        <f t="shared" si="71"/>
        <v/>
      </c>
      <c r="J519" s="338"/>
      <c r="K519" s="152"/>
      <c r="L519" s="152"/>
      <c r="M519" s="152"/>
      <c r="N519" s="152"/>
      <c r="O519" s="152"/>
      <c r="P519" s="152"/>
      <c r="Q519" s="152"/>
      <c r="R519" s="152"/>
      <c r="S519" s="152"/>
      <c r="T519" s="152"/>
      <c r="U519" s="152"/>
      <c r="V519" s="152"/>
      <c r="W519" s="152"/>
      <c r="X519" s="152"/>
      <c r="Y519" s="152"/>
      <c r="Z519" s="152"/>
      <c r="AA519" s="152"/>
      <c r="AB519" s="152"/>
      <c r="AC519" s="152"/>
      <c r="AD519" s="152"/>
      <c r="AE519" s="152"/>
      <c r="AF519" s="152"/>
      <c r="AG519" s="152"/>
      <c r="AH519" s="152"/>
      <c r="AI519" s="152"/>
      <c r="AJ519" s="152"/>
      <c r="AK519" s="152"/>
      <c r="AL519" s="152"/>
      <c r="AM519" s="152"/>
      <c r="AN519" s="152"/>
      <c r="AO519" s="152"/>
      <c r="AP519" s="152"/>
      <c r="AQ519" s="153"/>
      <c r="AR519" s="156" t="str">
        <f t="shared" si="72"/>
        <v/>
      </c>
      <c r="AS519" s="157" t="str">
        <f t="shared" si="73"/>
        <v/>
      </c>
      <c r="AT519" s="157" t="str">
        <f t="shared" si="74"/>
        <v/>
      </c>
      <c r="AU519" s="157" t="str">
        <f t="shared" si="75"/>
        <v/>
      </c>
      <c r="AV519" s="157" t="str">
        <f t="shared" si="76"/>
        <v/>
      </c>
      <c r="AW519" s="157" t="str">
        <f t="shared" si="77"/>
        <v/>
      </c>
      <c r="AX519" s="158" t="str">
        <f t="shared" si="78"/>
        <v/>
      </c>
    </row>
    <row r="520" spans="2:50" hidden="1" x14ac:dyDescent="0.3">
      <c r="B520" s="325">
        <f t="shared" si="79"/>
        <v>512</v>
      </c>
      <c r="C520" s="324"/>
      <c r="D520" s="254"/>
      <c r="E520" s="255"/>
      <c r="F520" s="335"/>
      <c r="G520" s="328"/>
      <c r="H520" s="336">
        <v>1</v>
      </c>
      <c r="I520" s="289" t="str">
        <f t="shared" si="71"/>
        <v/>
      </c>
      <c r="J520" s="338"/>
      <c r="K520" s="152"/>
      <c r="L520" s="152"/>
      <c r="M520" s="152"/>
      <c r="N520" s="152"/>
      <c r="O520" s="152"/>
      <c r="P520" s="152"/>
      <c r="Q520" s="152"/>
      <c r="R520" s="152"/>
      <c r="S520" s="152"/>
      <c r="T520" s="152"/>
      <c r="U520" s="152"/>
      <c r="V520" s="152"/>
      <c r="W520" s="152"/>
      <c r="X520" s="152"/>
      <c r="Y520" s="152"/>
      <c r="Z520" s="152"/>
      <c r="AA520" s="152"/>
      <c r="AB520" s="152"/>
      <c r="AC520" s="152"/>
      <c r="AD520" s="152"/>
      <c r="AE520" s="152"/>
      <c r="AF520" s="152"/>
      <c r="AG520" s="152"/>
      <c r="AH520" s="152"/>
      <c r="AI520" s="152"/>
      <c r="AJ520" s="152"/>
      <c r="AK520" s="152"/>
      <c r="AL520" s="152"/>
      <c r="AM520" s="152"/>
      <c r="AN520" s="152"/>
      <c r="AO520" s="152"/>
      <c r="AP520" s="152"/>
      <c r="AQ520" s="153"/>
      <c r="AR520" s="156" t="str">
        <f t="shared" si="72"/>
        <v/>
      </c>
      <c r="AS520" s="157" t="str">
        <f t="shared" si="73"/>
        <v/>
      </c>
      <c r="AT520" s="157" t="str">
        <f t="shared" si="74"/>
        <v/>
      </c>
      <c r="AU520" s="157" t="str">
        <f t="shared" si="75"/>
        <v/>
      </c>
      <c r="AV520" s="157" t="str">
        <f t="shared" si="76"/>
        <v/>
      </c>
      <c r="AW520" s="157" t="str">
        <f t="shared" si="77"/>
        <v/>
      </c>
      <c r="AX520" s="158" t="str">
        <f t="shared" si="78"/>
        <v/>
      </c>
    </row>
    <row r="521" spans="2:50" hidden="1" x14ac:dyDescent="0.3">
      <c r="B521" s="325">
        <f t="shared" si="79"/>
        <v>513</v>
      </c>
      <c r="C521" s="324"/>
      <c r="D521" s="254"/>
      <c r="E521" s="255"/>
      <c r="F521" s="335"/>
      <c r="G521" s="328"/>
      <c r="H521" s="336">
        <v>1</v>
      </c>
      <c r="I521" s="289" t="str">
        <f t="shared" si="71"/>
        <v/>
      </c>
      <c r="J521" s="338"/>
      <c r="K521" s="152"/>
      <c r="L521" s="152"/>
      <c r="M521" s="152"/>
      <c r="N521" s="152"/>
      <c r="O521" s="152"/>
      <c r="P521" s="152"/>
      <c r="Q521" s="152"/>
      <c r="R521" s="152"/>
      <c r="S521" s="152"/>
      <c r="T521" s="152"/>
      <c r="U521" s="152"/>
      <c r="V521" s="152"/>
      <c r="W521" s="152"/>
      <c r="X521" s="152"/>
      <c r="Y521" s="152"/>
      <c r="Z521" s="152"/>
      <c r="AA521" s="152"/>
      <c r="AB521" s="152"/>
      <c r="AC521" s="152"/>
      <c r="AD521" s="152"/>
      <c r="AE521" s="152"/>
      <c r="AF521" s="152"/>
      <c r="AG521" s="152"/>
      <c r="AH521" s="152"/>
      <c r="AI521" s="152"/>
      <c r="AJ521" s="152"/>
      <c r="AK521" s="152"/>
      <c r="AL521" s="152"/>
      <c r="AM521" s="152"/>
      <c r="AN521" s="152"/>
      <c r="AO521" s="152"/>
      <c r="AP521" s="152"/>
      <c r="AQ521" s="153"/>
      <c r="AR521" s="156" t="str">
        <f t="shared" si="72"/>
        <v/>
      </c>
      <c r="AS521" s="157" t="str">
        <f t="shared" si="73"/>
        <v/>
      </c>
      <c r="AT521" s="157" t="str">
        <f t="shared" si="74"/>
        <v/>
      </c>
      <c r="AU521" s="157" t="str">
        <f t="shared" si="75"/>
        <v/>
      </c>
      <c r="AV521" s="157" t="str">
        <f t="shared" si="76"/>
        <v/>
      </c>
      <c r="AW521" s="157" t="str">
        <f t="shared" si="77"/>
        <v/>
      </c>
      <c r="AX521" s="158" t="str">
        <f t="shared" si="78"/>
        <v/>
      </c>
    </row>
    <row r="522" spans="2:50" hidden="1" x14ac:dyDescent="0.3">
      <c r="B522" s="325">
        <f t="shared" si="79"/>
        <v>514</v>
      </c>
      <c r="C522" s="324"/>
      <c r="D522" s="254"/>
      <c r="E522" s="255"/>
      <c r="F522" s="335"/>
      <c r="G522" s="328"/>
      <c r="H522" s="336">
        <v>1</v>
      </c>
      <c r="I522" s="289" t="str">
        <f t="shared" ref="I522:I585" si="80">+IF(D522="","",SUM(G522*H522))</f>
        <v/>
      </c>
      <c r="J522" s="338"/>
      <c r="K522" s="152"/>
      <c r="L522" s="152"/>
      <c r="M522" s="152"/>
      <c r="N522" s="152"/>
      <c r="O522" s="152"/>
      <c r="P522" s="152"/>
      <c r="Q522" s="152"/>
      <c r="R522" s="152"/>
      <c r="S522" s="152"/>
      <c r="T522" s="152"/>
      <c r="U522" s="152"/>
      <c r="V522" s="152"/>
      <c r="W522" s="152"/>
      <c r="X522" s="152"/>
      <c r="Y522" s="152"/>
      <c r="Z522" s="152"/>
      <c r="AA522" s="152"/>
      <c r="AB522" s="152"/>
      <c r="AC522" s="152"/>
      <c r="AD522" s="152"/>
      <c r="AE522" s="152"/>
      <c r="AF522" s="152"/>
      <c r="AG522" s="152"/>
      <c r="AH522" s="152"/>
      <c r="AI522" s="152"/>
      <c r="AJ522" s="152"/>
      <c r="AK522" s="152"/>
      <c r="AL522" s="152"/>
      <c r="AM522" s="152"/>
      <c r="AN522" s="152"/>
      <c r="AO522" s="152"/>
      <c r="AP522" s="152"/>
      <c r="AQ522" s="153"/>
      <c r="AR522" s="156" t="str">
        <f t="shared" ref="AR522:AR585" si="81">IF(C522="","",AVERAGE(J522:AQ522))</f>
        <v/>
      </c>
      <c r="AS522" s="157" t="str">
        <f t="shared" ref="AS522:AS585" si="82">IF(C522="","",STDEVA(J522:AQ522))</f>
        <v/>
      </c>
      <c r="AT522" s="157" t="str">
        <f t="shared" ref="AT522:AT585" si="83">IF(C522="","",MEDIAN(J522:AQ522))</f>
        <v/>
      </c>
      <c r="AU522" s="157" t="str">
        <f t="shared" ref="AU522:AU585" si="84">IF(C522="","",GEOMEAN(J522:AQ522))</f>
        <v/>
      </c>
      <c r="AV522" s="157" t="str">
        <f t="shared" ref="AV522:AV585" si="85">IF(C522="","",HARMEAN(J522:AQ522))</f>
        <v/>
      </c>
      <c r="AW522" s="157" t="str">
        <f t="shared" ref="AW522:AW585" si="86">IF(C522="","",MIN(J522:AQ522))</f>
        <v/>
      </c>
      <c r="AX522" s="158" t="str">
        <f t="shared" ref="AX522:AX585" si="87">IF(C522="","",MAX(J522:AQ522))</f>
        <v/>
      </c>
    </row>
    <row r="523" spans="2:50" hidden="1" x14ac:dyDescent="0.3">
      <c r="B523" s="325">
        <f t="shared" ref="B523:B586" si="88">+B522+1</f>
        <v>515</v>
      </c>
      <c r="C523" s="324"/>
      <c r="D523" s="254"/>
      <c r="E523" s="255"/>
      <c r="F523" s="335"/>
      <c r="G523" s="328"/>
      <c r="H523" s="336">
        <v>1</v>
      </c>
      <c r="I523" s="289" t="str">
        <f t="shared" si="80"/>
        <v/>
      </c>
      <c r="J523" s="338"/>
      <c r="K523" s="152"/>
      <c r="L523" s="152"/>
      <c r="M523" s="152"/>
      <c r="N523" s="152"/>
      <c r="O523" s="152"/>
      <c r="P523" s="152"/>
      <c r="Q523" s="152"/>
      <c r="R523" s="152"/>
      <c r="S523" s="152"/>
      <c r="T523" s="152"/>
      <c r="U523" s="152"/>
      <c r="V523" s="152"/>
      <c r="W523" s="152"/>
      <c r="X523" s="152"/>
      <c r="Y523" s="152"/>
      <c r="Z523" s="152"/>
      <c r="AA523" s="152"/>
      <c r="AB523" s="152"/>
      <c r="AC523" s="152"/>
      <c r="AD523" s="152"/>
      <c r="AE523" s="152"/>
      <c r="AF523" s="152"/>
      <c r="AG523" s="152"/>
      <c r="AH523" s="152"/>
      <c r="AI523" s="152"/>
      <c r="AJ523" s="152"/>
      <c r="AK523" s="152"/>
      <c r="AL523" s="152"/>
      <c r="AM523" s="152"/>
      <c r="AN523" s="152"/>
      <c r="AO523" s="152"/>
      <c r="AP523" s="152"/>
      <c r="AQ523" s="153"/>
      <c r="AR523" s="156" t="str">
        <f t="shared" si="81"/>
        <v/>
      </c>
      <c r="AS523" s="157" t="str">
        <f t="shared" si="82"/>
        <v/>
      </c>
      <c r="AT523" s="157" t="str">
        <f t="shared" si="83"/>
        <v/>
      </c>
      <c r="AU523" s="157" t="str">
        <f t="shared" si="84"/>
        <v/>
      </c>
      <c r="AV523" s="157" t="str">
        <f t="shared" si="85"/>
        <v/>
      </c>
      <c r="AW523" s="157" t="str">
        <f t="shared" si="86"/>
        <v/>
      </c>
      <c r="AX523" s="158" t="str">
        <f t="shared" si="87"/>
        <v/>
      </c>
    </row>
    <row r="524" spans="2:50" hidden="1" x14ac:dyDescent="0.3">
      <c r="B524" s="325">
        <f t="shared" si="88"/>
        <v>516</v>
      </c>
      <c r="C524" s="324"/>
      <c r="D524" s="254"/>
      <c r="E524" s="255"/>
      <c r="F524" s="335"/>
      <c r="G524" s="328"/>
      <c r="H524" s="336">
        <v>1</v>
      </c>
      <c r="I524" s="289" t="str">
        <f t="shared" si="80"/>
        <v/>
      </c>
      <c r="J524" s="338"/>
      <c r="K524" s="152"/>
      <c r="L524" s="152"/>
      <c r="M524" s="152"/>
      <c r="N524" s="152"/>
      <c r="O524" s="152"/>
      <c r="P524" s="152"/>
      <c r="Q524" s="152"/>
      <c r="R524" s="152"/>
      <c r="S524" s="152"/>
      <c r="T524" s="152"/>
      <c r="U524" s="152"/>
      <c r="V524" s="152"/>
      <c r="W524" s="152"/>
      <c r="X524" s="152"/>
      <c r="Y524" s="152"/>
      <c r="Z524" s="152"/>
      <c r="AA524" s="152"/>
      <c r="AB524" s="152"/>
      <c r="AC524" s="152"/>
      <c r="AD524" s="152"/>
      <c r="AE524" s="152"/>
      <c r="AF524" s="152"/>
      <c r="AG524" s="152"/>
      <c r="AH524" s="152"/>
      <c r="AI524" s="152"/>
      <c r="AJ524" s="152"/>
      <c r="AK524" s="152"/>
      <c r="AL524" s="152"/>
      <c r="AM524" s="152"/>
      <c r="AN524" s="152"/>
      <c r="AO524" s="152"/>
      <c r="AP524" s="152"/>
      <c r="AQ524" s="153"/>
      <c r="AR524" s="156" t="str">
        <f t="shared" si="81"/>
        <v/>
      </c>
      <c r="AS524" s="157" t="str">
        <f t="shared" si="82"/>
        <v/>
      </c>
      <c r="AT524" s="157" t="str">
        <f t="shared" si="83"/>
        <v/>
      </c>
      <c r="AU524" s="157" t="str">
        <f t="shared" si="84"/>
        <v/>
      </c>
      <c r="AV524" s="157" t="str">
        <f t="shared" si="85"/>
        <v/>
      </c>
      <c r="AW524" s="157" t="str">
        <f t="shared" si="86"/>
        <v/>
      </c>
      <c r="AX524" s="158" t="str">
        <f t="shared" si="87"/>
        <v/>
      </c>
    </row>
    <row r="525" spans="2:50" hidden="1" x14ac:dyDescent="0.3">
      <c r="B525" s="325">
        <f t="shared" si="88"/>
        <v>517</v>
      </c>
      <c r="C525" s="324"/>
      <c r="D525" s="254"/>
      <c r="E525" s="255"/>
      <c r="F525" s="335"/>
      <c r="G525" s="328"/>
      <c r="H525" s="336">
        <v>1</v>
      </c>
      <c r="I525" s="289" t="str">
        <f t="shared" si="80"/>
        <v/>
      </c>
      <c r="J525" s="338"/>
      <c r="K525" s="152"/>
      <c r="L525" s="152"/>
      <c r="M525" s="152"/>
      <c r="N525" s="152"/>
      <c r="O525" s="152"/>
      <c r="P525" s="152"/>
      <c r="Q525" s="152"/>
      <c r="R525" s="152"/>
      <c r="S525" s="152"/>
      <c r="T525" s="152"/>
      <c r="U525" s="152"/>
      <c r="V525" s="152"/>
      <c r="W525" s="152"/>
      <c r="X525" s="152"/>
      <c r="Y525" s="152"/>
      <c r="Z525" s="152"/>
      <c r="AA525" s="152"/>
      <c r="AB525" s="152"/>
      <c r="AC525" s="152"/>
      <c r="AD525" s="152"/>
      <c r="AE525" s="152"/>
      <c r="AF525" s="152"/>
      <c r="AG525" s="152"/>
      <c r="AH525" s="152"/>
      <c r="AI525" s="152"/>
      <c r="AJ525" s="152"/>
      <c r="AK525" s="152"/>
      <c r="AL525" s="152"/>
      <c r="AM525" s="152"/>
      <c r="AN525" s="152"/>
      <c r="AO525" s="152"/>
      <c r="AP525" s="152"/>
      <c r="AQ525" s="153"/>
      <c r="AR525" s="156" t="str">
        <f t="shared" si="81"/>
        <v/>
      </c>
      <c r="AS525" s="157" t="str">
        <f t="shared" si="82"/>
        <v/>
      </c>
      <c r="AT525" s="157" t="str">
        <f t="shared" si="83"/>
        <v/>
      </c>
      <c r="AU525" s="157" t="str">
        <f t="shared" si="84"/>
        <v/>
      </c>
      <c r="AV525" s="157" t="str">
        <f t="shared" si="85"/>
        <v/>
      </c>
      <c r="AW525" s="157" t="str">
        <f t="shared" si="86"/>
        <v/>
      </c>
      <c r="AX525" s="158" t="str">
        <f t="shared" si="87"/>
        <v/>
      </c>
    </row>
    <row r="526" spans="2:50" hidden="1" x14ac:dyDescent="0.3">
      <c r="B526" s="325">
        <f t="shared" si="88"/>
        <v>518</v>
      </c>
      <c r="C526" s="324"/>
      <c r="D526" s="254"/>
      <c r="E526" s="255"/>
      <c r="F526" s="335"/>
      <c r="G526" s="328"/>
      <c r="H526" s="336">
        <v>1</v>
      </c>
      <c r="I526" s="289" t="str">
        <f t="shared" si="80"/>
        <v/>
      </c>
      <c r="J526" s="338"/>
      <c r="K526" s="152"/>
      <c r="L526" s="152"/>
      <c r="M526" s="152"/>
      <c r="N526" s="152"/>
      <c r="O526" s="152"/>
      <c r="P526" s="152"/>
      <c r="Q526" s="152"/>
      <c r="R526" s="152"/>
      <c r="S526" s="152"/>
      <c r="T526" s="152"/>
      <c r="U526" s="152"/>
      <c r="V526" s="152"/>
      <c r="W526" s="152"/>
      <c r="X526" s="152"/>
      <c r="Y526" s="152"/>
      <c r="Z526" s="152"/>
      <c r="AA526" s="152"/>
      <c r="AB526" s="152"/>
      <c r="AC526" s="152"/>
      <c r="AD526" s="152"/>
      <c r="AE526" s="152"/>
      <c r="AF526" s="152"/>
      <c r="AG526" s="152"/>
      <c r="AH526" s="152"/>
      <c r="AI526" s="152"/>
      <c r="AJ526" s="152"/>
      <c r="AK526" s="152"/>
      <c r="AL526" s="152"/>
      <c r="AM526" s="152"/>
      <c r="AN526" s="152"/>
      <c r="AO526" s="152"/>
      <c r="AP526" s="152"/>
      <c r="AQ526" s="153"/>
      <c r="AR526" s="156" t="str">
        <f t="shared" si="81"/>
        <v/>
      </c>
      <c r="AS526" s="157" t="str">
        <f t="shared" si="82"/>
        <v/>
      </c>
      <c r="AT526" s="157" t="str">
        <f t="shared" si="83"/>
        <v/>
      </c>
      <c r="AU526" s="157" t="str">
        <f t="shared" si="84"/>
        <v/>
      </c>
      <c r="AV526" s="157" t="str">
        <f t="shared" si="85"/>
        <v/>
      </c>
      <c r="AW526" s="157" t="str">
        <f t="shared" si="86"/>
        <v/>
      </c>
      <c r="AX526" s="158" t="str">
        <f t="shared" si="87"/>
        <v/>
      </c>
    </row>
    <row r="527" spans="2:50" hidden="1" x14ac:dyDescent="0.3">
      <c r="B527" s="325">
        <f t="shared" si="88"/>
        <v>519</v>
      </c>
      <c r="C527" s="324"/>
      <c r="D527" s="254"/>
      <c r="E527" s="255"/>
      <c r="F527" s="335"/>
      <c r="G527" s="328"/>
      <c r="H527" s="336">
        <v>1</v>
      </c>
      <c r="I527" s="289" t="str">
        <f t="shared" si="80"/>
        <v/>
      </c>
      <c r="J527" s="338"/>
      <c r="K527" s="152"/>
      <c r="L527" s="152"/>
      <c r="M527" s="152"/>
      <c r="N527" s="152"/>
      <c r="O527" s="152"/>
      <c r="P527" s="152"/>
      <c r="Q527" s="152"/>
      <c r="R527" s="152"/>
      <c r="S527" s="152"/>
      <c r="T527" s="152"/>
      <c r="U527" s="152"/>
      <c r="V527" s="152"/>
      <c r="W527" s="152"/>
      <c r="X527" s="152"/>
      <c r="Y527" s="152"/>
      <c r="Z527" s="152"/>
      <c r="AA527" s="152"/>
      <c r="AB527" s="152"/>
      <c r="AC527" s="152"/>
      <c r="AD527" s="152"/>
      <c r="AE527" s="152"/>
      <c r="AF527" s="152"/>
      <c r="AG527" s="152"/>
      <c r="AH527" s="152"/>
      <c r="AI527" s="152"/>
      <c r="AJ527" s="152"/>
      <c r="AK527" s="152"/>
      <c r="AL527" s="152"/>
      <c r="AM527" s="152"/>
      <c r="AN527" s="152"/>
      <c r="AO527" s="152"/>
      <c r="AP527" s="152"/>
      <c r="AQ527" s="153"/>
      <c r="AR527" s="156" t="str">
        <f t="shared" si="81"/>
        <v/>
      </c>
      <c r="AS527" s="157" t="str">
        <f t="shared" si="82"/>
        <v/>
      </c>
      <c r="AT527" s="157" t="str">
        <f t="shared" si="83"/>
        <v/>
      </c>
      <c r="AU527" s="157" t="str">
        <f t="shared" si="84"/>
        <v/>
      </c>
      <c r="AV527" s="157" t="str">
        <f t="shared" si="85"/>
        <v/>
      </c>
      <c r="AW527" s="157" t="str">
        <f t="shared" si="86"/>
        <v/>
      </c>
      <c r="AX527" s="158" t="str">
        <f t="shared" si="87"/>
        <v/>
      </c>
    </row>
    <row r="528" spans="2:50" hidden="1" x14ac:dyDescent="0.3">
      <c r="B528" s="325">
        <f t="shared" si="88"/>
        <v>520</v>
      </c>
      <c r="C528" s="324"/>
      <c r="D528" s="254"/>
      <c r="E528" s="255"/>
      <c r="F528" s="335"/>
      <c r="G528" s="328"/>
      <c r="H528" s="336">
        <v>1</v>
      </c>
      <c r="I528" s="289" t="str">
        <f t="shared" si="80"/>
        <v/>
      </c>
      <c r="J528" s="338"/>
      <c r="K528" s="152"/>
      <c r="L528" s="152"/>
      <c r="M528" s="152"/>
      <c r="N528" s="152"/>
      <c r="O528" s="152"/>
      <c r="P528" s="152"/>
      <c r="Q528" s="152"/>
      <c r="R528" s="152"/>
      <c r="S528" s="152"/>
      <c r="T528" s="152"/>
      <c r="U528" s="152"/>
      <c r="V528" s="152"/>
      <c r="W528" s="152"/>
      <c r="X528" s="152"/>
      <c r="Y528" s="152"/>
      <c r="Z528" s="152"/>
      <c r="AA528" s="152"/>
      <c r="AB528" s="152"/>
      <c r="AC528" s="152"/>
      <c r="AD528" s="152"/>
      <c r="AE528" s="152"/>
      <c r="AF528" s="152"/>
      <c r="AG528" s="152"/>
      <c r="AH528" s="152"/>
      <c r="AI528" s="152"/>
      <c r="AJ528" s="152"/>
      <c r="AK528" s="152"/>
      <c r="AL528" s="152"/>
      <c r="AM528" s="152"/>
      <c r="AN528" s="152"/>
      <c r="AO528" s="152"/>
      <c r="AP528" s="152"/>
      <c r="AQ528" s="153"/>
      <c r="AR528" s="156" t="str">
        <f t="shared" si="81"/>
        <v/>
      </c>
      <c r="AS528" s="157" t="str">
        <f t="shared" si="82"/>
        <v/>
      </c>
      <c r="AT528" s="157" t="str">
        <f t="shared" si="83"/>
        <v/>
      </c>
      <c r="AU528" s="157" t="str">
        <f t="shared" si="84"/>
        <v/>
      </c>
      <c r="AV528" s="157" t="str">
        <f t="shared" si="85"/>
        <v/>
      </c>
      <c r="AW528" s="157" t="str">
        <f t="shared" si="86"/>
        <v/>
      </c>
      <c r="AX528" s="158" t="str">
        <f t="shared" si="87"/>
        <v/>
      </c>
    </row>
    <row r="529" spans="2:50" hidden="1" x14ac:dyDescent="0.3">
      <c r="B529" s="325">
        <f t="shared" si="88"/>
        <v>521</v>
      </c>
      <c r="C529" s="324"/>
      <c r="D529" s="254"/>
      <c r="E529" s="255"/>
      <c r="F529" s="335"/>
      <c r="G529" s="328"/>
      <c r="H529" s="336">
        <v>1</v>
      </c>
      <c r="I529" s="289" t="str">
        <f t="shared" si="80"/>
        <v/>
      </c>
      <c r="J529" s="338"/>
      <c r="K529" s="152"/>
      <c r="L529" s="152"/>
      <c r="M529" s="152"/>
      <c r="N529" s="152"/>
      <c r="O529" s="152"/>
      <c r="P529" s="152"/>
      <c r="Q529" s="152"/>
      <c r="R529" s="152"/>
      <c r="S529" s="152"/>
      <c r="T529" s="152"/>
      <c r="U529" s="152"/>
      <c r="V529" s="152"/>
      <c r="W529" s="152"/>
      <c r="X529" s="152"/>
      <c r="Y529" s="152"/>
      <c r="Z529" s="152"/>
      <c r="AA529" s="152"/>
      <c r="AB529" s="152"/>
      <c r="AC529" s="152"/>
      <c r="AD529" s="152"/>
      <c r="AE529" s="152"/>
      <c r="AF529" s="152"/>
      <c r="AG529" s="152"/>
      <c r="AH529" s="152"/>
      <c r="AI529" s="152"/>
      <c r="AJ529" s="152"/>
      <c r="AK529" s="152"/>
      <c r="AL529" s="152"/>
      <c r="AM529" s="152"/>
      <c r="AN529" s="152"/>
      <c r="AO529" s="152"/>
      <c r="AP529" s="152"/>
      <c r="AQ529" s="153"/>
      <c r="AR529" s="156" t="str">
        <f t="shared" si="81"/>
        <v/>
      </c>
      <c r="AS529" s="157" t="str">
        <f t="shared" si="82"/>
        <v/>
      </c>
      <c r="AT529" s="157" t="str">
        <f t="shared" si="83"/>
        <v/>
      </c>
      <c r="AU529" s="157" t="str">
        <f t="shared" si="84"/>
        <v/>
      </c>
      <c r="AV529" s="157" t="str">
        <f t="shared" si="85"/>
        <v/>
      </c>
      <c r="AW529" s="157" t="str">
        <f t="shared" si="86"/>
        <v/>
      </c>
      <c r="AX529" s="158" t="str">
        <f t="shared" si="87"/>
        <v/>
      </c>
    </row>
    <row r="530" spans="2:50" hidden="1" x14ac:dyDescent="0.3">
      <c r="B530" s="325">
        <f t="shared" si="88"/>
        <v>522</v>
      </c>
      <c r="C530" s="324"/>
      <c r="D530" s="254"/>
      <c r="E530" s="255"/>
      <c r="F530" s="335"/>
      <c r="G530" s="328"/>
      <c r="H530" s="336">
        <v>1</v>
      </c>
      <c r="I530" s="289" t="str">
        <f t="shared" si="80"/>
        <v/>
      </c>
      <c r="J530" s="338"/>
      <c r="K530" s="152"/>
      <c r="L530" s="152"/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152"/>
      <c r="Z530" s="152"/>
      <c r="AA530" s="152"/>
      <c r="AB530" s="152"/>
      <c r="AC530" s="152"/>
      <c r="AD530" s="152"/>
      <c r="AE530" s="152"/>
      <c r="AF530" s="152"/>
      <c r="AG530" s="152"/>
      <c r="AH530" s="152"/>
      <c r="AI530" s="152"/>
      <c r="AJ530" s="152"/>
      <c r="AK530" s="152"/>
      <c r="AL530" s="152"/>
      <c r="AM530" s="152"/>
      <c r="AN530" s="152"/>
      <c r="AO530" s="152"/>
      <c r="AP530" s="152"/>
      <c r="AQ530" s="153"/>
      <c r="AR530" s="156" t="str">
        <f t="shared" si="81"/>
        <v/>
      </c>
      <c r="AS530" s="157" t="str">
        <f t="shared" si="82"/>
        <v/>
      </c>
      <c r="AT530" s="157" t="str">
        <f t="shared" si="83"/>
        <v/>
      </c>
      <c r="AU530" s="157" t="str">
        <f t="shared" si="84"/>
        <v/>
      </c>
      <c r="AV530" s="157" t="str">
        <f t="shared" si="85"/>
        <v/>
      </c>
      <c r="AW530" s="157" t="str">
        <f t="shared" si="86"/>
        <v/>
      </c>
      <c r="AX530" s="158" t="str">
        <f t="shared" si="87"/>
        <v/>
      </c>
    </row>
    <row r="531" spans="2:50" hidden="1" x14ac:dyDescent="0.3">
      <c r="B531" s="325">
        <f t="shared" si="88"/>
        <v>523</v>
      </c>
      <c r="C531" s="324"/>
      <c r="D531" s="254"/>
      <c r="E531" s="255"/>
      <c r="F531" s="335"/>
      <c r="G531" s="328"/>
      <c r="H531" s="336">
        <v>1</v>
      </c>
      <c r="I531" s="289" t="str">
        <f t="shared" si="80"/>
        <v/>
      </c>
      <c r="J531" s="338"/>
      <c r="K531" s="152"/>
      <c r="L531" s="152"/>
      <c r="M531" s="152"/>
      <c r="N531" s="152"/>
      <c r="O531" s="152"/>
      <c r="P531" s="152"/>
      <c r="Q531" s="152"/>
      <c r="R531" s="152"/>
      <c r="S531" s="152"/>
      <c r="T531" s="152"/>
      <c r="U531" s="152"/>
      <c r="V531" s="152"/>
      <c r="W531" s="152"/>
      <c r="X531" s="152"/>
      <c r="Y531" s="152"/>
      <c r="Z531" s="152"/>
      <c r="AA531" s="152"/>
      <c r="AB531" s="152"/>
      <c r="AC531" s="152"/>
      <c r="AD531" s="152"/>
      <c r="AE531" s="152"/>
      <c r="AF531" s="152"/>
      <c r="AG531" s="152"/>
      <c r="AH531" s="152"/>
      <c r="AI531" s="152"/>
      <c r="AJ531" s="152"/>
      <c r="AK531" s="152"/>
      <c r="AL531" s="152"/>
      <c r="AM531" s="152"/>
      <c r="AN531" s="152"/>
      <c r="AO531" s="152"/>
      <c r="AP531" s="152"/>
      <c r="AQ531" s="153"/>
      <c r="AR531" s="156" t="str">
        <f t="shared" si="81"/>
        <v/>
      </c>
      <c r="AS531" s="157" t="str">
        <f t="shared" si="82"/>
        <v/>
      </c>
      <c r="AT531" s="157" t="str">
        <f t="shared" si="83"/>
        <v/>
      </c>
      <c r="AU531" s="157" t="str">
        <f t="shared" si="84"/>
        <v/>
      </c>
      <c r="AV531" s="157" t="str">
        <f t="shared" si="85"/>
        <v/>
      </c>
      <c r="AW531" s="157" t="str">
        <f t="shared" si="86"/>
        <v/>
      </c>
      <c r="AX531" s="158" t="str">
        <f t="shared" si="87"/>
        <v/>
      </c>
    </row>
    <row r="532" spans="2:50" hidden="1" x14ac:dyDescent="0.3">
      <c r="B532" s="325">
        <f t="shared" si="88"/>
        <v>524</v>
      </c>
      <c r="C532" s="324"/>
      <c r="D532" s="254"/>
      <c r="E532" s="255"/>
      <c r="F532" s="335"/>
      <c r="G532" s="328"/>
      <c r="H532" s="336">
        <v>1</v>
      </c>
      <c r="I532" s="289" t="str">
        <f t="shared" si="80"/>
        <v/>
      </c>
      <c r="J532" s="338"/>
      <c r="K532" s="152"/>
      <c r="L532" s="152"/>
      <c r="M532" s="152"/>
      <c r="N532" s="152"/>
      <c r="O532" s="152"/>
      <c r="P532" s="152"/>
      <c r="Q532" s="152"/>
      <c r="R532" s="152"/>
      <c r="S532" s="152"/>
      <c r="T532" s="152"/>
      <c r="U532" s="152"/>
      <c r="V532" s="152"/>
      <c r="W532" s="152"/>
      <c r="X532" s="152"/>
      <c r="Y532" s="152"/>
      <c r="Z532" s="152"/>
      <c r="AA532" s="152"/>
      <c r="AB532" s="152"/>
      <c r="AC532" s="152"/>
      <c r="AD532" s="152"/>
      <c r="AE532" s="152"/>
      <c r="AF532" s="152"/>
      <c r="AG532" s="152"/>
      <c r="AH532" s="152"/>
      <c r="AI532" s="152"/>
      <c r="AJ532" s="152"/>
      <c r="AK532" s="152"/>
      <c r="AL532" s="152"/>
      <c r="AM532" s="152"/>
      <c r="AN532" s="152"/>
      <c r="AO532" s="152"/>
      <c r="AP532" s="152"/>
      <c r="AQ532" s="153"/>
      <c r="AR532" s="156" t="str">
        <f t="shared" si="81"/>
        <v/>
      </c>
      <c r="AS532" s="157" t="str">
        <f t="shared" si="82"/>
        <v/>
      </c>
      <c r="AT532" s="157" t="str">
        <f t="shared" si="83"/>
        <v/>
      </c>
      <c r="AU532" s="157" t="str">
        <f t="shared" si="84"/>
        <v/>
      </c>
      <c r="AV532" s="157" t="str">
        <f t="shared" si="85"/>
        <v/>
      </c>
      <c r="AW532" s="157" t="str">
        <f t="shared" si="86"/>
        <v/>
      </c>
      <c r="AX532" s="158" t="str">
        <f t="shared" si="87"/>
        <v/>
      </c>
    </row>
    <row r="533" spans="2:50" hidden="1" x14ac:dyDescent="0.3">
      <c r="B533" s="325">
        <f t="shared" si="88"/>
        <v>525</v>
      </c>
      <c r="C533" s="324"/>
      <c r="D533" s="254"/>
      <c r="E533" s="255"/>
      <c r="F533" s="335"/>
      <c r="G533" s="328"/>
      <c r="H533" s="336">
        <v>1</v>
      </c>
      <c r="I533" s="289" t="str">
        <f t="shared" si="80"/>
        <v/>
      </c>
      <c r="J533" s="338"/>
      <c r="K533" s="152"/>
      <c r="L533" s="152"/>
      <c r="M533" s="152"/>
      <c r="N533" s="152"/>
      <c r="O533" s="152"/>
      <c r="P533" s="152"/>
      <c r="Q533" s="152"/>
      <c r="R533" s="152"/>
      <c r="S533" s="152"/>
      <c r="T533" s="152"/>
      <c r="U533" s="152"/>
      <c r="V533" s="152"/>
      <c r="W533" s="152"/>
      <c r="X533" s="152"/>
      <c r="Y533" s="152"/>
      <c r="Z533" s="152"/>
      <c r="AA533" s="152"/>
      <c r="AB533" s="152"/>
      <c r="AC533" s="152"/>
      <c r="AD533" s="152"/>
      <c r="AE533" s="152"/>
      <c r="AF533" s="152"/>
      <c r="AG533" s="152"/>
      <c r="AH533" s="152"/>
      <c r="AI533" s="152"/>
      <c r="AJ533" s="152"/>
      <c r="AK533" s="152"/>
      <c r="AL533" s="152"/>
      <c r="AM533" s="152"/>
      <c r="AN533" s="152"/>
      <c r="AO533" s="152"/>
      <c r="AP533" s="152"/>
      <c r="AQ533" s="153"/>
      <c r="AR533" s="156" t="str">
        <f t="shared" si="81"/>
        <v/>
      </c>
      <c r="AS533" s="157" t="str">
        <f t="shared" si="82"/>
        <v/>
      </c>
      <c r="AT533" s="157" t="str">
        <f t="shared" si="83"/>
        <v/>
      </c>
      <c r="AU533" s="157" t="str">
        <f t="shared" si="84"/>
        <v/>
      </c>
      <c r="AV533" s="157" t="str">
        <f t="shared" si="85"/>
        <v/>
      </c>
      <c r="AW533" s="157" t="str">
        <f t="shared" si="86"/>
        <v/>
      </c>
      <c r="AX533" s="158" t="str">
        <f t="shared" si="87"/>
        <v/>
      </c>
    </row>
    <row r="534" spans="2:50" hidden="1" x14ac:dyDescent="0.3">
      <c r="B534" s="325">
        <f t="shared" si="88"/>
        <v>526</v>
      </c>
      <c r="C534" s="324"/>
      <c r="D534" s="254"/>
      <c r="E534" s="255"/>
      <c r="F534" s="335"/>
      <c r="G534" s="328"/>
      <c r="H534" s="336">
        <v>1</v>
      </c>
      <c r="I534" s="289" t="str">
        <f t="shared" si="80"/>
        <v/>
      </c>
      <c r="J534" s="338"/>
      <c r="K534" s="152"/>
      <c r="L534" s="152"/>
      <c r="M534" s="152"/>
      <c r="N534" s="152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152"/>
      <c r="Z534" s="152"/>
      <c r="AA534" s="152"/>
      <c r="AB534" s="152"/>
      <c r="AC534" s="152"/>
      <c r="AD534" s="152"/>
      <c r="AE534" s="152"/>
      <c r="AF534" s="152"/>
      <c r="AG534" s="152"/>
      <c r="AH534" s="152"/>
      <c r="AI534" s="152"/>
      <c r="AJ534" s="152"/>
      <c r="AK534" s="152"/>
      <c r="AL534" s="152"/>
      <c r="AM534" s="152"/>
      <c r="AN534" s="152"/>
      <c r="AO534" s="152"/>
      <c r="AP534" s="152"/>
      <c r="AQ534" s="153"/>
      <c r="AR534" s="156" t="str">
        <f t="shared" si="81"/>
        <v/>
      </c>
      <c r="AS534" s="157" t="str">
        <f t="shared" si="82"/>
        <v/>
      </c>
      <c r="AT534" s="157" t="str">
        <f t="shared" si="83"/>
        <v/>
      </c>
      <c r="AU534" s="157" t="str">
        <f t="shared" si="84"/>
        <v/>
      </c>
      <c r="AV534" s="157" t="str">
        <f t="shared" si="85"/>
        <v/>
      </c>
      <c r="AW534" s="157" t="str">
        <f t="shared" si="86"/>
        <v/>
      </c>
      <c r="AX534" s="158" t="str">
        <f t="shared" si="87"/>
        <v/>
      </c>
    </row>
    <row r="535" spans="2:50" hidden="1" x14ac:dyDescent="0.3">
      <c r="B535" s="325">
        <f t="shared" si="88"/>
        <v>527</v>
      </c>
      <c r="C535" s="324"/>
      <c r="D535" s="254"/>
      <c r="E535" s="255"/>
      <c r="F535" s="335"/>
      <c r="G535" s="328"/>
      <c r="H535" s="336">
        <v>1</v>
      </c>
      <c r="I535" s="289" t="str">
        <f t="shared" si="80"/>
        <v/>
      </c>
      <c r="J535" s="338"/>
      <c r="K535" s="152"/>
      <c r="L535" s="152"/>
      <c r="M535" s="152"/>
      <c r="N535" s="152"/>
      <c r="O535" s="152"/>
      <c r="P535" s="152"/>
      <c r="Q535" s="152"/>
      <c r="R535" s="152"/>
      <c r="S535" s="152"/>
      <c r="T535" s="152"/>
      <c r="U535" s="152"/>
      <c r="V535" s="152"/>
      <c r="W535" s="152"/>
      <c r="X535" s="152"/>
      <c r="Y535" s="152"/>
      <c r="Z535" s="152"/>
      <c r="AA535" s="152"/>
      <c r="AB535" s="152"/>
      <c r="AC535" s="152"/>
      <c r="AD535" s="152"/>
      <c r="AE535" s="152"/>
      <c r="AF535" s="152"/>
      <c r="AG535" s="152"/>
      <c r="AH535" s="152"/>
      <c r="AI535" s="152"/>
      <c r="AJ535" s="152"/>
      <c r="AK535" s="152"/>
      <c r="AL535" s="152"/>
      <c r="AM535" s="152"/>
      <c r="AN535" s="152"/>
      <c r="AO535" s="152"/>
      <c r="AP535" s="152"/>
      <c r="AQ535" s="153"/>
      <c r="AR535" s="156" t="str">
        <f t="shared" si="81"/>
        <v/>
      </c>
      <c r="AS535" s="157" t="str">
        <f t="shared" si="82"/>
        <v/>
      </c>
      <c r="AT535" s="157" t="str">
        <f t="shared" si="83"/>
        <v/>
      </c>
      <c r="AU535" s="157" t="str">
        <f t="shared" si="84"/>
        <v/>
      </c>
      <c r="AV535" s="157" t="str">
        <f t="shared" si="85"/>
        <v/>
      </c>
      <c r="AW535" s="157" t="str">
        <f t="shared" si="86"/>
        <v/>
      </c>
      <c r="AX535" s="158" t="str">
        <f t="shared" si="87"/>
        <v/>
      </c>
    </row>
    <row r="536" spans="2:50" hidden="1" x14ac:dyDescent="0.3">
      <c r="B536" s="325">
        <f t="shared" si="88"/>
        <v>528</v>
      </c>
      <c r="C536" s="324"/>
      <c r="D536" s="254"/>
      <c r="E536" s="255"/>
      <c r="F536" s="335"/>
      <c r="G536" s="328"/>
      <c r="H536" s="336">
        <v>1</v>
      </c>
      <c r="I536" s="289" t="str">
        <f t="shared" si="80"/>
        <v/>
      </c>
      <c r="J536" s="338"/>
      <c r="K536" s="152"/>
      <c r="L536" s="152"/>
      <c r="M536" s="152"/>
      <c r="N536" s="152"/>
      <c r="O536" s="152"/>
      <c r="P536" s="152"/>
      <c r="Q536" s="152"/>
      <c r="R536" s="152"/>
      <c r="S536" s="152"/>
      <c r="T536" s="152"/>
      <c r="U536" s="152"/>
      <c r="V536" s="152"/>
      <c r="W536" s="152"/>
      <c r="X536" s="152"/>
      <c r="Y536" s="152"/>
      <c r="Z536" s="152"/>
      <c r="AA536" s="152"/>
      <c r="AB536" s="152"/>
      <c r="AC536" s="152"/>
      <c r="AD536" s="152"/>
      <c r="AE536" s="152"/>
      <c r="AF536" s="152"/>
      <c r="AG536" s="152"/>
      <c r="AH536" s="152"/>
      <c r="AI536" s="152"/>
      <c r="AJ536" s="152"/>
      <c r="AK536" s="152"/>
      <c r="AL536" s="152"/>
      <c r="AM536" s="152"/>
      <c r="AN536" s="152"/>
      <c r="AO536" s="152"/>
      <c r="AP536" s="152"/>
      <c r="AQ536" s="153"/>
      <c r="AR536" s="156" t="str">
        <f t="shared" si="81"/>
        <v/>
      </c>
      <c r="AS536" s="157" t="str">
        <f t="shared" si="82"/>
        <v/>
      </c>
      <c r="AT536" s="157" t="str">
        <f t="shared" si="83"/>
        <v/>
      </c>
      <c r="AU536" s="157" t="str">
        <f t="shared" si="84"/>
        <v/>
      </c>
      <c r="AV536" s="157" t="str">
        <f t="shared" si="85"/>
        <v/>
      </c>
      <c r="AW536" s="157" t="str">
        <f t="shared" si="86"/>
        <v/>
      </c>
      <c r="AX536" s="158" t="str">
        <f t="shared" si="87"/>
        <v/>
      </c>
    </row>
    <row r="537" spans="2:50" hidden="1" x14ac:dyDescent="0.3">
      <c r="B537" s="325">
        <f t="shared" si="88"/>
        <v>529</v>
      </c>
      <c r="C537" s="324"/>
      <c r="D537" s="254"/>
      <c r="E537" s="255"/>
      <c r="F537" s="335"/>
      <c r="G537" s="328"/>
      <c r="H537" s="336">
        <v>1</v>
      </c>
      <c r="I537" s="289" t="str">
        <f t="shared" si="80"/>
        <v/>
      </c>
      <c r="J537" s="338"/>
      <c r="K537" s="152"/>
      <c r="L537" s="152"/>
      <c r="M537" s="152"/>
      <c r="N537" s="152"/>
      <c r="O537" s="152"/>
      <c r="P537" s="152"/>
      <c r="Q537" s="152"/>
      <c r="R537" s="152"/>
      <c r="S537" s="152"/>
      <c r="T537" s="152"/>
      <c r="U537" s="152"/>
      <c r="V537" s="152"/>
      <c r="W537" s="152"/>
      <c r="X537" s="152"/>
      <c r="Y537" s="152"/>
      <c r="Z537" s="152"/>
      <c r="AA537" s="152"/>
      <c r="AB537" s="152"/>
      <c r="AC537" s="152"/>
      <c r="AD537" s="152"/>
      <c r="AE537" s="152"/>
      <c r="AF537" s="152"/>
      <c r="AG537" s="152"/>
      <c r="AH537" s="152"/>
      <c r="AI537" s="152"/>
      <c r="AJ537" s="152"/>
      <c r="AK537" s="152"/>
      <c r="AL537" s="152"/>
      <c r="AM537" s="152"/>
      <c r="AN537" s="152"/>
      <c r="AO537" s="152"/>
      <c r="AP537" s="152"/>
      <c r="AQ537" s="153"/>
      <c r="AR537" s="156" t="str">
        <f t="shared" si="81"/>
        <v/>
      </c>
      <c r="AS537" s="157" t="str">
        <f t="shared" si="82"/>
        <v/>
      </c>
      <c r="AT537" s="157" t="str">
        <f t="shared" si="83"/>
        <v/>
      </c>
      <c r="AU537" s="157" t="str">
        <f t="shared" si="84"/>
        <v/>
      </c>
      <c r="AV537" s="157" t="str">
        <f t="shared" si="85"/>
        <v/>
      </c>
      <c r="AW537" s="157" t="str">
        <f t="shared" si="86"/>
        <v/>
      </c>
      <c r="AX537" s="158" t="str">
        <f t="shared" si="87"/>
        <v/>
      </c>
    </row>
    <row r="538" spans="2:50" hidden="1" x14ac:dyDescent="0.3">
      <c r="B538" s="325">
        <f t="shared" si="88"/>
        <v>530</v>
      </c>
      <c r="C538" s="324"/>
      <c r="D538" s="254"/>
      <c r="E538" s="255"/>
      <c r="F538" s="335"/>
      <c r="G538" s="328"/>
      <c r="H538" s="336">
        <v>1</v>
      </c>
      <c r="I538" s="289" t="str">
        <f t="shared" si="80"/>
        <v/>
      </c>
      <c r="J538" s="338"/>
      <c r="K538" s="152"/>
      <c r="L538" s="152"/>
      <c r="M538" s="152"/>
      <c r="N538" s="152"/>
      <c r="O538" s="152"/>
      <c r="P538" s="152"/>
      <c r="Q538" s="152"/>
      <c r="R538" s="152"/>
      <c r="S538" s="152"/>
      <c r="T538" s="152"/>
      <c r="U538" s="152"/>
      <c r="V538" s="152"/>
      <c r="W538" s="152"/>
      <c r="X538" s="152"/>
      <c r="Y538" s="152"/>
      <c r="Z538" s="152"/>
      <c r="AA538" s="152"/>
      <c r="AB538" s="152"/>
      <c r="AC538" s="152"/>
      <c r="AD538" s="152"/>
      <c r="AE538" s="152"/>
      <c r="AF538" s="152"/>
      <c r="AG538" s="152"/>
      <c r="AH538" s="152"/>
      <c r="AI538" s="152"/>
      <c r="AJ538" s="152"/>
      <c r="AK538" s="152"/>
      <c r="AL538" s="152"/>
      <c r="AM538" s="152"/>
      <c r="AN538" s="152"/>
      <c r="AO538" s="152"/>
      <c r="AP538" s="152"/>
      <c r="AQ538" s="153"/>
      <c r="AR538" s="156" t="str">
        <f t="shared" si="81"/>
        <v/>
      </c>
      <c r="AS538" s="157" t="str">
        <f t="shared" si="82"/>
        <v/>
      </c>
      <c r="AT538" s="157" t="str">
        <f t="shared" si="83"/>
        <v/>
      </c>
      <c r="AU538" s="157" t="str">
        <f t="shared" si="84"/>
        <v/>
      </c>
      <c r="AV538" s="157" t="str">
        <f t="shared" si="85"/>
        <v/>
      </c>
      <c r="AW538" s="157" t="str">
        <f t="shared" si="86"/>
        <v/>
      </c>
      <c r="AX538" s="158" t="str">
        <f t="shared" si="87"/>
        <v/>
      </c>
    </row>
    <row r="539" spans="2:50" hidden="1" x14ac:dyDescent="0.3">
      <c r="B539" s="325">
        <f t="shared" si="88"/>
        <v>531</v>
      </c>
      <c r="C539" s="324"/>
      <c r="D539" s="254"/>
      <c r="E539" s="255"/>
      <c r="F539" s="335"/>
      <c r="G539" s="328"/>
      <c r="H539" s="336">
        <v>1</v>
      </c>
      <c r="I539" s="289" t="str">
        <f t="shared" si="80"/>
        <v/>
      </c>
      <c r="J539" s="338"/>
      <c r="K539" s="152"/>
      <c r="L539" s="152"/>
      <c r="M539" s="152"/>
      <c r="N539" s="152"/>
      <c r="O539" s="152"/>
      <c r="P539" s="152"/>
      <c r="Q539" s="152"/>
      <c r="R539" s="152"/>
      <c r="S539" s="152"/>
      <c r="T539" s="152"/>
      <c r="U539" s="152"/>
      <c r="V539" s="152"/>
      <c r="W539" s="152"/>
      <c r="X539" s="152"/>
      <c r="Y539" s="152"/>
      <c r="Z539" s="152"/>
      <c r="AA539" s="152"/>
      <c r="AB539" s="152"/>
      <c r="AC539" s="152"/>
      <c r="AD539" s="152"/>
      <c r="AE539" s="152"/>
      <c r="AF539" s="152"/>
      <c r="AG539" s="152"/>
      <c r="AH539" s="152"/>
      <c r="AI539" s="152"/>
      <c r="AJ539" s="152"/>
      <c r="AK539" s="152"/>
      <c r="AL539" s="152"/>
      <c r="AM539" s="152"/>
      <c r="AN539" s="152"/>
      <c r="AO539" s="152"/>
      <c r="AP539" s="152"/>
      <c r="AQ539" s="153"/>
      <c r="AR539" s="156" t="str">
        <f t="shared" si="81"/>
        <v/>
      </c>
      <c r="AS539" s="157" t="str">
        <f t="shared" si="82"/>
        <v/>
      </c>
      <c r="AT539" s="157" t="str">
        <f t="shared" si="83"/>
        <v/>
      </c>
      <c r="AU539" s="157" t="str">
        <f t="shared" si="84"/>
        <v/>
      </c>
      <c r="AV539" s="157" t="str">
        <f t="shared" si="85"/>
        <v/>
      </c>
      <c r="AW539" s="157" t="str">
        <f t="shared" si="86"/>
        <v/>
      </c>
      <c r="AX539" s="158" t="str">
        <f t="shared" si="87"/>
        <v/>
      </c>
    </row>
    <row r="540" spans="2:50" hidden="1" x14ac:dyDescent="0.3">
      <c r="B540" s="325">
        <f t="shared" si="88"/>
        <v>532</v>
      </c>
      <c r="C540" s="324"/>
      <c r="D540" s="254"/>
      <c r="E540" s="255"/>
      <c r="F540" s="335"/>
      <c r="G540" s="328"/>
      <c r="H540" s="336">
        <v>1</v>
      </c>
      <c r="I540" s="289" t="str">
        <f t="shared" si="80"/>
        <v/>
      </c>
      <c r="J540" s="338"/>
      <c r="K540" s="152"/>
      <c r="L540" s="152"/>
      <c r="M540" s="152"/>
      <c r="N540" s="152"/>
      <c r="O540" s="152"/>
      <c r="P540" s="152"/>
      <c r="Q540" s="152"/>
      <c r="R540" s="152"/>
      <c r="S540" s="152"/>
      <c r="T540" s="152"/>
      <c r="U540" s="152"/>
      <c r="V540" s="152"/>
      <c r="W540" s="152"/>
      <c r="X540" s="152"/>
      <c r="Y540" s="152"/>
      <c r="Z540" s="152"/>
      <c r="AA540" s="152"/>
      <c r="AB540" s="152"/>
      <c r="AC540" s="152"/>
      <c r="AD540" s="152"/>
      <c r="AE540" s="152"/>
      <c r="AF540" s="152"/>
      <c r="AG540" s="152"/>
      <c r="AH540" s="152"/>
      <c r="AI540" s="152"/>
      <c r="AJ540" s="152"/>
      <c r="AK540" s="152"/>
      <c r="AL540" s="152"/>
      <c r="AM540" s="152"/>
      <c r="AN540" s="152"/>
      <c r="AO540" s="152"/>
      <c r="AP540" s="152"/>
      <c r="AQ540" s="153"/>
      <c r="AR540" s="156" t="str">
        <f t="shared" si="81"/>
        <v/>
      </c>
      <c r="AS540" s="157" t="str">
        <f t="shared" si="82"/>
        <v/>
      </c>
      <c r="AT540" s="157" t="str">
        <f t="shared" si="83"/>
        <v/>
      </c>
      <c r="AU540" s="157" t="str">
        <f t="shared" si="84"/>
        <v/>
      </c>
      <c r="AV540" s="157" t="str">
        <f t="shared" si="85"/>
        <v/>
      </c>
      <c r="AW540" s="157" t="str">
        <f t="shared" si="86"/>
        <v/>
      </c>
      <c r="AX540" s="158" t="str">
        <f t="shared" si="87"/>
        <v/>
      </c>
    </row>
    <row r="541" spans="2:50" hidden="1" x14ac:dyDescent="0.3">
      <c r="B541" s="325">
        <f t="shared" si="88"/>
        <v>533</v>
      </c>
      <c r="C541" s="324"/>
      <c r="D541" s="254"/>
      <c r="E541" s="255"/>
      <c r="F541" s="335"/>
      <c r="G541" s="328"/>
      <c r="H541" s="336">
        <v>1</v>
      </c>
      <c r="I541" s="289" t="str">
        <f t="shared" si="80"/>
        <v/>
      </c>
      <c r="J541" s="338"/>
      <c r="K541" s="152"/>
      <c r="L541" s="152"/>
      <c r="M541" s="152"/>
      <c r="N541" s="152"/>
      <c r="O541" s="152"/>
      <c r="P541" s="152"/>
      <c r="Q541" s="152"/>
      <c r="R541" s="152"/>
      <c r="S541" s="152"/>
      <c r="T541" s="152"/>
      <c r="U541" s="152"/>
      <c r="V541" s="152"/>
      <c r="W541" s="152"/>
      <c r="X541" s="152"/>
      <c r="Y541" s="152"/>
      <c r="Z541" s="152"/>
      <c r="AA541" s="152"/>
      <c r="AB541" s="152"/>
      <c r="AC541" s="152"/>
      <c r="AD541" s="152"/>
      <c r="AE541" s="152"/>
      <c r="AF541" s="152"/>
      <c r="AG541" s="152"/>
      <c r="AH541" s="152"/>
      <c r="AI541" s="152"/>
      <c r="AJ541" s="152"/>
      <c r="AK541" s="152"/>
      <c r="AL541" s="152"/>
      <c r="AM541" s="152"/>
      <c r="AN541" s="152"/>
      <c r="AO541" s="152"/>
      <c r="AP541" s="152"/>
      <c r="AQ541" s="153"/>
      <c r="AR541" s="156" t="str">
        <f t="shared" si="81"/>
        <v/>
      </c>
      <c r="AS541" s="157" t="str">
        <f t="shared" si="82"/>
        <v/>
      </c>
      <c r="AT541" s="157" t="str">
        <f t="shared" si="83"/>
        <v/>
      </c>
      <c r="AU541" s="157" t="str">
        <f t="shared" si="84"/>
        <v/>
      </c>
      <c r="AV541" s="157" t="str">
        <f t="shared" si="85"/>
        <v/>
      </c>
      <c r="AW541" s="157" t="str">
        <f t="shared" si="86"/>
        <v/>
      </c>
      <c r="AX541" s="158" t="str">
        <f t="shared" si="87"/>
        <v/>
      </c>
    </row>
    <row r="542" spans="2:50" hidden="1" x14ac:dyDescent="0.3">
      <c r="B542" s="325">
        <f t="shared" si="88"/>
        <v>534</v>
      </c>
      <c r="C542" s="324"/>
      <c r="D542" s="254"/>
      <c r="E542" s="255"/>
      <c r="F542" s="335"/>
      <c r="G542" s="328"/>
      <c r="H542" s="336">
        <v>1</v>
      </c>
      <c r="I542" s="289" t="str">
        <f t="shared" si="80"/>
        <v/>
      </c>
      <c r="J542" s="338"/>
      <c r="K542" s="152"/>
      <c r="L542" s="152"/>
      <c r="M542" s="152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152"/>
      <c r="Z542" s="152"/>
      <c r="AA542" s="152"/>
      <c r="AB542" s="152"/>
      <c r="AC542" s="152"/>
      <c r="AD542" s="152"/>
      <c r="AE542" s="152"/>
      <c r="AF542" s="152"/>
      <c r="AG542" s="152"/>
      <c r="AH542" s="152"/>
      <c r="AI542" s="152"/>
      <c r="AJ542" s="152"/>
      <c r="AK542" s="152"/>
      <c r="AL542" s="152"/>
      <c r="AM542" s="152"/>
      <c r="AN542" s="152"/>
      <c r="AO542" s="152"/>
      <c r="AP542" s="152"/>
      <c r="AQ542" s="153"/>
      <c r="AR542" s="156" t="str">
        <f t="shared" si="81"/>
        <v/>
      </c>
      <c r="AS542" s="157" t="str">
        <f t="shared" si="82"/>
        <v/>
      </c>
      <c r="AT542" s="157" t="str">
        <f t="shared" si="83"/>
        <v/>
      </c>
      <c r="AU542" s="157" t="str">
        <f t="shared" si="84"/>
        <v/>
      </c>
      <c r="AV542" s="157" t="str">
        <f t="shared" si="85"/>
        <v/>
      </c>
      <c r="AW542" s="157" t="str">
        <f t="shared" si="86"/>
        <v/>
      </c>
      <c r="AX542" s="158" t="str">
        <f t="shared" si="87"/>
        <v/>
      </c>
    </row>
    <row r="543" spans="2:50" hidden="1" x14ac:dyDescent="0.3">
      <c r="B543" s="325">
        <f t="shared" si="88"/>
        <v>535</v>
      </c>
      <c r="C543" s="324"/>
      <c r="D543" s="254"/>
      <c r="E543" s="255"/>
      <c r="F543" s="335"/>
      <c r="G543" s="328"/>
      <c r="H543" s="336">
        <v>1</v>
      </c>
      <c r="I543" s="289" t="str">
        <f t="shared" si="80"/>
        <v/>
      </c>
      <c r="J543" s="338"/>
      <c r="K543" s="152"/>
      <c r="L543" s="152"/>
      <c r="M543" s="152"/>
      <c r="N543" s="152"/>
      <c r="O543" s="152"/>
      <c r="P543" s="152"/>
      <c r="Q543" s="152"/>
      <c r="R543" s="152"/>
      <c r="S543" s="152"/>
      <c r="T543" s="152"/>
      <c r="U543" s="152"/>
      <c r="V543" s="152"/>
      <c r="W543" s="152"/>
      <c r="X543" s="152"/>
      <c r="Y543" s="152"/>
      <c r="Z543" s="152"/>
      <c r="AA543" s="152"/>
      <c r="AB543" s="152"/>
      <c r="AC543" s="152"/>
      <c r="AD543" s="152"/>
      <c r="AE543" s="152"/>
      <c r="AF543" s="152"/>
      <c r="AG543" s="152"/>
      <c r="AH543" s="152"/>
      <c r="AI543" s="152"/>
      <c r="AJ543" s="152"/>
      <c r="AK543" s="152"/>
      <c r="AL543" s="152"/>
      <c r="AM543" s="152"/>
      <c r="AN543" s="152"/>
      <c r="AO543" s="152"/>
      <c r="AP543" s="152"/>
      <c r="AQ543" s="153"/>
      <c r="AR543" s="156" t="str">
        <f t="shared" si="81"/>
        <v/>
      </c>
      <c r="AS543" s="157" t="str">
        <f t="shared" si="82"/>
        <v/>
      </c>
      <c r="AT543" s="157" t="str">
        <f t="shared" si="83"/>
        <v/>
      </c>
      <c r="AU543" s="157" t="str">
        <f t="shared" si="84"/>
        <v/>
      </c>
      <c r="AV543" s="157" t="str">
        <f t="shared" si="85"/>
        <v/>
      </c>
      <c r="AW543" s="157" t="str">
        <f t="shared" si="86"/>
        <v/>
      </c>
      <c r="AX543" s="158" t="str">
        <f t="shared" si="87"/>
        <v/>
      </c>
    </row>
    <row r="544" spans="2:50" hidden="1" x14ac:dyDescent="0.3">
      <c r="B544" s="325">
        <f t="shared" si="88"/>
        <v>536</v>
      </c>
      <c r="C544" s="324"/>
      <c r="D544" s="254"/>
      <c r="E544" s="255"/>
      <c r="F544" s="335"/>
      <c r="G544" s="328"/>
      <c r="H544" s="336">
        <v>1</v>
      </c>
      <c r="I544" s="289" t="str">
        <f t="shared" si="80"/>
        <v/>
      </c>
      <c r="J544" s="338"/>
      <c r="K544" s="152"/>
      <c r="L544" s="152"/>
      <c r="M544" s="152"/>
      <c r="N544" s="152"/>
      <c r="O544" s="152"/>
      <c r="P544" s="152"/>
      <c r="Q544" s="152"/>
      <c r="R544" s="152"/>
      <c r="S544" s="152"/>
      <c r="T544" s="152"/>
      <c r="U544" s="152"/>
      <c r="V544" s="152"/>
      <c r="W544" s="152"/>
      <c r="X544" s="152"/>
      <c r="Y544" s="152"/>
      <c r="Z544" s="152"/>
      <c r="AA544" s="152"/>
      <c r="AB544" s="152"/>
      <c r="AC544" s="152"/>
      <c r="AD544" s="152"/>
      <c r="AE544" s="152"/>
      <c r="AF544" s="152"/>
      <c r="AG544" s="152"/>
      <c r="AH544" s="152"/>
      <c r="AI544" s="152"/>
      <c r="AJ544" s="152"/>
      <c r="AK544" s="152"/>
      <c r="AL544" s="152"/>
      <c r="AM544" s="152"/>
      <c r="AN544" s="152"/>
      <c r="AO544" s="152"/>
      <c r="AP544" s="152"/>
      <c r="AQ544" s="153"/>
      <c r="AR544" s="156" t="str">
        <f t="shared" si="81"/>
        <v/>
      </c>
      <c r="AS544" s="157" t="str">
        <f t="shared" si="82"/>
        <v/>
      </c>
      <c r="AT544" s="157" t="str">
        <f t="shared" si="83"/>
        <v/>
      </c>
      <c r="AU544" s="157" t="str">
        <f t="shared" si="84"/>
        <v/>
      </c>
      <c r="AV544" s="157" t="str">
        <f t="shared" si="85"/>
        <v/>
      </c>
      <c r="AW544" s="157" t="str">
        <f t="shared" si="86"/>
        <v/>
      </c>
      <c r="AX544" s="158" t="str">
        <f t="shared" si="87"/>
        <v/>
      </c>
    </row>
    <row r="545" spans="2:50" hidden="1" x14ac:dyDescent="0.3">
      <c r="B545" s="325">
        <f t="shared" si="88"/>
        <v>537</v>
      </c>
      <c r="C545" s="324"/>
      <c r="D545" s="254"/>
      <c r="E545" s="255"/>
      <c r="F545" s="335"/>
      <c r="G545" s="328"/>
      <c r="H545" s="336">
        <v>1</v>
      </c>
      <c r="I545" s="289" t="str">
        <f t="shared" si="80"/>
        <v/>
      </c>
      <c r="J545" s="338"/>
      <c r="K545" s="152"/>
      <c r="L545" s="152"/>
      <c r="M545" s="152"/>
      <c r="N545" s="152"/>
      <c r="O545" s="152"/>
      <c r="P545" s="152"/>
      <c r="Q545" s="152"/>
      <c r="R545" s="152"/>
      <c r="S545" s="152"/>
      <c r="T545" s="152"/>
      <c r="U545" s="152"/>
      <c r="V545" s="152"/>
      <c r="W545" s="152"/>
      <c r="X545" s="152"/>
      <c r="Y545" s="152"/>
      <c r="Z545" s="152"/>
      <c r="AA545" s="152"/>
      <c r="AB545" s="152"/>
      <c r="AC545" s="152"/>
      <c r="AD545" s="152"/>
      <c r="AE545" s="152"/>
      <c r="AF545" s="152"/>
      <c r="AG545" s="152"/>
      <c r="AH545" s="152"/>
      <c r="AI545" s="152"/>
      <c r="AJ545" s="152"/>
      <c r="AK545" s="152"/>
      <c r="AL545" s="152"/>
      <c r="AM545" s="152"/>
      <c r="AN545" s="152"/>
      <c r="AO545" s="152"/>
      <c r="AP545" s="152"/>
      <c r="AQ545" s="153"/>
      <c r="AR545" s="156" t="str">
        <f t="shared" si="81"/>
        <v/>
      </c>
      <c r="AS545" s="157" t="str">
        <f t="shared" si="82"/>
        <v/>
      </c>
      <c r="AT545" s="157" t="str">
        <f t="shared" si="83"/>
        <v/>
      </c>
      <c r="AU545" s="157" t="str">
        <f t="shared" si="84"/>
        <v/>
      </c>
      <c r="AV545" s="157" t="str">
        <f t="shared" si="85"/>
        <v/>
      </c>
      <c r="AW545" s="157" t="str">
        <f t="shared" si="86"/>
        <v/>
      </c>
      <c r="AX545" s="158" t="str">
        <f t="shared" si="87"/>
        <v/>
      </c>
    </row>
    <row r="546" spans="2:50" hidden="1" x14ac:dyDescent="0.3">
      <c r="B546" s="325">
        <f t="shared" si="88"/>
        <v>538</v>
      </c>
      <c r="C546" s="324"/>
      <c r="D546" s="254"/>
      <c r="E546" s="255"/>
      <c r="F546" s="335"/>
      <c r="G546" s="328"/>
      <c r="H546" s="336">
        <v>1</v>
      </c>
      <c r="I546" s="289" t="str">
        <f t="shared" si="80"/>
        <v/>
      </c>
      <c r="J546" s="338"/>
      <c r="K546" s="152"/>
      <c r="L546" s="152"/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152"/>
      <c r="Z546" s="152"/>
      <c r="AA546" s="152"/>
      <c r="AB546" s="152"/>
      <c r="AC546" s="152"/>
      <c r="AD546" s="152"/>
      <c r="AE546" s="152"/>
      <c r="AF546" s="152"/>
      <c r="AG546" s="152"/>
      <c r="AH546" s="152"/>
      <c r="AI546" s="152"/>
      <c r="AJ546" s="152"/>
      <c r="AK546" s="152"/>
      <c r="AL546" s="152"/>
      <c r="AM546" s="152"/>
      <c r="AN546" s="152"/>
      <c r="AO546" s="152"/>
      <c r="AP546" s="152"/>
      <c r="AQ546" s="153"/>
      <c r="AR546" s="156" t="str">
        <f t="shared" si="81"/>
        <v/>
      </c>
      <c r="AS546" s="157" t="str">
        <f t="shared" si="82"/>
        <v/>
      </c>
      <c r="AT546" s="157" t="str">
        <f t="shared" si="83"/>
        <v/>
      </c>
      <c r="AU546" s="157" t="str">
        <f t="shared" si="84"/>
        <v/>
      </c>
      <c r="AV546" s="157" t="str">
        <f t="shared" si="85"/>
        <v/>
      </c>
      <c r="AW546" s="157" t="str">
        <f t="shared" si="86"/>
        <v/>
      </c>
      <c r="AX546" s="158" t="str">
        <f t="shared" si="87"/>
        <v/>
      </c>
    </row>
    <row r="547" spans="2:50" hidden="1" x14ac:dyDescent="0.3">
      <c r="B547" s="325">
        <f t="shared" si="88"/>
        <v>539</v>
      </c>
      <c r="C547" s="324"/>
      <c r="D547" s="254"/>
      <c r="E547" s="255"/>
      <c r="F547" s="335"/>
      <c r="G547" s="328"/>
      <c r="H547" s="336">
        <v>1</v>
      </c>
      <c r="I547" s="289" t="str">
        <f t="shared" si="80"/>
        <v/>
      </c>
      <c r="J547" s="338"/>
      <c r="K547" s="152"/>
      <c r="L547" s="152"/>
      <c r="M547" s="152"/>
      <c r="N547" s="152"/>
      <c r="O547" s="152"/>
      <c r="P547" s="152"/>
      <c r="Q547" s="152"/>
      <c r="R547" s="152"/>
      <c r="S547" s="152"/>
      <c r="T547" s="152"/>
      <c r="U547" s="152"/>
      <c r="V547" s="152"/>
      <c r="W547" s="152"/>
      <c r="X547" s="152"/>
      <c r="Y547" s="152"/>
      <c r="Z547" s="152"/>
      <c r="AA547" s="152"/>
      <c r="AB547" s="152"/>
      <c r="AC547" s="152"/>
      <c r="AD547" s="152"/>
      <c r="AE547" s="152"/>
      <c r="AF547" s="152"/>
      <c r="AG547" s="152"/>
      <c r="AH547" s="152"/>
      <c r="AI547" s="152"/>
      <c r="AJ547" s="152"/>
      <c r="AK547" s="152"/>
      <c r="AL547" s="152"/>
      <c r="AM547" s="152"/>
      <c r="AN547" s="152"/>
      <c r="AO547" s="152"/>
      <c r="AP547" s="152"/>
      <c r="AQ547" s="153"/>
      <c r="AR547" s="156" t="str">
        <f t="shared" si="81"/>
        <v/>
      </c>
      <c r="AS547" s="157" t="str">
        <f t="shared" si="82"/>
        <v/>
      </c>
      <c r="AT547" s="157" t="str">
        <f t="shared" si="83"/>
        <v/>
      </c>
      <c r="AU547" s="157" t="str">
        <f t="shared" si="84"/>
        <v/>
      </c>
      <c r="AV547" s="157" t="str">
        <f t="shared" si="85"/>
        <v/>
      </c>
      <c r="AW547" s="157" t="str">
        <f t="shared" si="86"/>
        <v/>
      </c>
      <c r="AX547" s="158" t="str">
        <f t="shared" si="87"/>
        <v/>
      </c>
    </row>
    <row r="548" spans="2:50" hidden="1" x14ac:dyDescent="0.3">
      <c r="B548" s="325">
        <f t="shared" si="88"/>
        <v>540</v>
      </c>
      <c r="C548" s="324"/>
      <c r="D548" s="254"/>
      <c r="E548" s="255"/>
      <c r="F548" s="335"/>
      <c r="G548" s="328"/>
      <c r="H548" s="336">
        <v>1</v>
      </c>
      <c r="I548" s="289" t="str">
        <f t="shared" si="80"/>
        <v/>
      </c>
      <c r="J548" s="338"/>
      <c r="K548" s="152"/>
      <c r="L548" s="152"/>
      <c r="M548" s="152"/>
      <c r="N548" s="152"/>
      <c r="O548" s="152"/>
      <c r="P548" s="152"/>
      <c r="Q548" s="152"/>
      <c r="R548" s="152"/>
      <c r="S548" s="152"/>
      <c r="T548" s="152"/>
      <c r="U548" s="152"/>
      <c r="V548" s="152"/>
      <c r="W548" s="152"/>
      <c r="X548" s="152"/>
      <c r="Y548" s="152"/>
      <c r="Z548" s="152"/>
      <c r="AA548" s="152"/>
      <c r="AB548" s="152"/>
      <c r="AC548" s="152"/>
      <c r="AD548" s="152"/>
      <c r="AE548" s="152"/>
      <c r="AF548" s="152"/>
      <c r="AG548" s="152"/>
      <c r="AH548" s="152"/>
      <c r="AI548" s="152"/>
      <c r="AJ548" s="152"/>
      <c r="AK548" s="152"/>
      <c r="AL548" s="152"/>
      <c r="AM548" s="152"/>
      <c r="AN548" s="152"/>
      <c r="AO548" s="152"/>
      <c r="AP548" s="152"/>
      <c r="AQ548" s="153"/>
      <c r="AR548" s="156" t="str">
        <f t="shared" si="81"/>
        <v/>
      </c>
      <c r="AS548" s="157" t="str">
        <f t="shared" si="82"/>
        <v/>
      </c>
      <c r="AT548" s="157" t="str">
        <f t="shared" si="83"/>
        <v/>
      </c>
      <c r="AU548" s="157" t="str">
        <f t="shared" si="84"/>
        <v/>
      </c>
      <c r="AV548" s="157" t="str">
        <f t="shared" si="85"/>
        <v/>
      </c>
      <c r="AW548" s="157" t="str">
        <f t="shared" si="86"/>
        <v/>
      </c>
      <c r="AX548" s="158" t="str">
        <f t="shared" si="87"/>
        <v/>
      </c>
    </row>
    <row r="549" spans="2:50" hidden="1" x14ac:dyDescent="0.3">
      <c r="B549" s="325">
        <f t="shared" si="88"/>
        <v>541</v>
      </c>
      <c r="C549" s="324"/>
      <c r="D549" s="254"/>
      <c r="E549" s="255"/>
      <c r="F549" s="335"/>
      <c r="G549" s="328"/>
      <c r="H549" s="336">
        <v>1</v>
      </c>
      <c r="I549" s="289" t="str">
        <f t="shared" si="80"/>
        <v/>
      </c>
      <c r="J549" s="338"/>
      <c r="K549" s="152"/>
      <c r="L549" s="152"/>
      <c r="M549" s="152"/>
      <c r="N549" s="152"/>
      <c r="O549" s="152"/>
      <c r="P549" s="152"/>
      <c r="Q549" s="152"/>
      <c r="R549" s="152"/>
      <c r="S549" s="152"/>
      <c r="T549" s="152"/>
      <c r="U549" s="152"/>
      <c r="V549" s="152"/>
      <c r="W549" s="152"/>
      <c r="X549" s="152"/>
      <c r="Y549" s="152"/>
      <c r="Z549" s="152"/>
      <c r="AA549" s="152"/>
      <c r="AB549" s="152"/>
      <c r="AC549" s="152"/>
      <c r="AD549" s="152"/>
      <c r="AE549" s="152"/>
      <c r="AF549" s="152"/>
      <c r="AG549" s="152"/>
      <c r="AH549" s="152"/>
      <c r="AI549" s="152"/>
      <c r="AJ549" s="152"/>
      <c r="AK549" s="152"/>
      <c r="AL549" s="152"/>
      <c r="AM549" s="152"/>
      <c r="AN549" s="152"/>
      <c r="AO549" s="152"/>
      <c r="AP549" s="152"/>
      <c r="AQ549" s="153"/>
      <c r="AR549" s="156" t="str">
        <f t="shared" si="81"/>
        <v/>
      </c>
      <c r="AS549" s="157" t="str">
        <f t="shared" si="82"/>
        <v/>
      </c>
      <c r="AT549" s="157" t="str">
        <f t="shared" si="83"/>
        <v/>
      </c>
      <c r="AU549" s="157" t="str">
        <f t="shared" si="84"/>
        <v/>
      </c>
      <c r="AV549" s="157" t="str">
        <f t="shared" si="85"/>
        <v/>
      </c>
      <c r="AW549" s="157" t="str">
        <f t="shared" si="86"/>
        <v/>
      </c>
      <c r="AX549" s="158" t="str">
        <f t="shared" si="87"/>
        <v/>
      </c>
    </row>
    <row r="550" spans="2:50" hidden="1" x14ac:dyDescent="0.3">
      <c r="B550" s="325">
        <f t="shared" si="88"/>
        <v>542</v>
      </c>
      <c r="C550" s="324"/>
      <c r="D550" s="254"/>
      <c r="E550" s="255"/>
      <c r="F550" s="335"/>
      <c r="G550" s="328"/>
      <c r="H550" s="336">
        <v>1</v>
      </c>
      <c r="I550" s="289" t="str">
        <f t="shared" si="80"/>
        <v/>
      </c>
      <c r="J550" s="338"/>
      <c r="K550" s="152"/>
      <c r="L550" s="152"/>
      <c r="M550" s="152"/>
      <c r="N550" s="152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152"/>
      <c r="Z550" s="152"/>
      <c r="AA550" s="152"/>
      <c r="AB550" s="152"/>
      <c r="AC550" s="152"/>
      <c r="AD550" s="152"/>
      <c r="AE550" s="152"/>
      <c r="AF550" s="152"/>
      <c r="AG550" s="152"/>
      <c r="AH550" s="152"/>
      <c r="AI550" s="152"/>
      <c r="AJ550" s="152"/>
      <c r="AK550" s="152"/>
      <c r="AL550" s="152"/>
      <c r="AM550" s="152"/>
      <c r="AN550" s="152"/>
      <c r="AO550" s="152"/>
      <c r="AP550" s="152"/>
      <c r="AQ550" s="153"/>
      <c r="AR550" s="156" t="str">
        <f t="shared" si="81"/>
        <v/>
      </c>
      <c r="AS550" s="157" t="str">
        <f t="shared" si="82"/>
        <v/>
      </c>
      <c r="AT550" s="157" t="str">
        <f t="shared" si="83"/>
        <v/>
      </c>
      <c r="AU550" s="157" t="str">
        <f t="shared" si="84"/>
        <v/>
      </c>
      <c r="AV550" s="157" t="str">
        <f t="shared" si="85"/>
        <v/>
      </c>
      <c r="AW550" s="157" t="str">
        <f t="shared" si="86"/>
        <v/>
      </c>
      <c r="AX550" s="158" t="str">
        <f t="shared" si="87"/>
        <v/>
      </c>
    </row>
    <row r="551" spans="2:50" hidden="1" x14ac:dyDescent="0.3">
      <c r="B551" s="325">
        <f t="shared" si="88"/>
        <v>543</v>
      </c>
      <c r="C551" s="324"/>
      <c r="D551" s="254"/>
      <c r="E551" s="255"/>
      <c r="F551" s="335"/>
      <c r="G551" s="328"/>
      <c r="H551" s="336">
        <v>1</v>
      </c>
      <c r="I551" s="289" t="str">
        <f t="shared" si="80"/>
        <v/>
      </c>
      <c r="J551" s="338"/>
      <c r="K551" s="152"/>
      <c r="L551" s="152"/>
      <c r="M551" s="152"/>
      <c r="N551" s="152"/>
      <c r="O551" s="152"/>
      <c r="P551" s="152"/>
      <c r="Q551" s="152"/>
      <c r="R551" s="152"/>
      <c r="S551" s="152"/>
      <c r="T551" s="152"/>
      <c r="U551" s="152"/>
      <c r="V551" s="152"/>
      <c r="W551" s="152"/>
      <c r="X551" s="152"/>
      <c r="Y551" s="152"/>
      <c r="Z551" s="152"/>
      <c r="AA551" s="152"/>
      <c r="AB551" s="152"/>
      <c r="AC551" s="152"/>
      <c r="AD551" s="152"/>
      <c r="AE551" s="152"/>
      <c r="AF551" s="152"/>
      <c r="AG551" s="152"/>
      <c r="AH551" s="152"/>
      <c r="AI551" s="152"/>
      <c r="AJ551" s="152"/>
      <c r="AK551" s="152"/>
      <c r="AL551" s="152"/>
      <c r="AM551" s="152"/>
      <c r="AN551" s="152"/>
      <c r="AO551" s="152"/>
      <c r="AP551" s="152"/>
      <c r="AQ551" s="153"/>
      <c r="AR551" s="156" t="str">
        <f t="shared" si="81"/>
        <v/>
      </c>
      <c r="AS551" s="157" t="str">
        <f t="shared" si="82"/>
        <v/>
      </c>
      <c r="AT551" s="157" t="str">
        <f t="shared" si="83"/>
        <v/>
      </c>
      <c r="AU551" s="157" t="str">
        <f t="shared" si="84"/>
        <v/>
      </c>
      <c r="AV551" s="157" t="str">
        <f t="shared" si="85"/>
        <v/>
      </c>
      <c r="AW551" s="157" t="str">
        <f t="shared" si="86"/>
        <v/>
      </c>
      <c r="AX551" s="158" t="str">
        <f t="shared" si="87"/>
        <v/>
      </c>
    </row>
    <row r="552" spans="2:50" hidden="1" x14ac:dyDescent="0.3">
      <c r="B552" s="325">
        <f t="shared" si="88"/>
        <v>544</v>
      </c>
      <c r="C552" s="324"/>
      <c r="D552" s="254"/>
      <c r="E552" s="255"/>
      <c r="F552" s="335"/>
      <c r="G552" s="328"/>
      <c r="H552" s="336">
        <v>1</v>
      </c>
      <c r="I552" s="289" t="str">
        <f t="shared" si="80"/>
        <v/>
      </c>
      <c r="J552" s="338"/>
      <c r="K552" s="152"/>
      <c r="L552" s="152"/>
      <c r="M552" s="152"/>
      <c r="N552" s="152"/>
      <c r="O552" s="152"/>
      <c r="P552" s="152"/>
      <c r="Q552" s="152"/>
      <c r="R552" s="152"/>
      <c r="S552" s="152"/>
      <c r="T552" s="152"/>
      <c r="U552" s="152"/>
      <c r="V552" s="152"/>
      <c r="W552" s="152"/>
      <c r="X552" s="152"/>
      <c r="Y552" s="152"/>
      <c r="Z552" s="152"/>
      <c r="AA552" s="152"/>
      <c r="AB552" s="152"/>
      <c r="AC552" s="152"/>
      <c r="AD552" s="152"/>
      <c r="AE552" s="152"/>
      <c r="AF552" s="152"/>
      <c r="AG552" s="152"/>
      <c r="AH552" s="152"/>
      <c r="AI552" s="152"/>
      <c r="AJ552" s="152"/>
      <c r="AK552" s="152"/>
      <c r="AL552" s="152"/>
      <c r="AM552" s="152"/>
      <c r="AN552" s="152"/>
      <c r="AO552" s="152"/>
      <c r="AP552" s="152"/>
      <c r="AQ552" s="153"/>
      <c r="AR552" s="156" t="str">
        <f t="shared" si="81"/>
        <v/>
      </c>
      <c r="AS552" s="157" t="str">
        <f t="shared" si="82"/>
        <v/>
      </c>
      <c r="AT552" s="157" t="str">
        <f t="shared" si="83"/>
        <v/>
      </c>
      <c r="AU552" s="157" t="str">
        <f t="shared" si="84"/>
        <v/>
      </c>
      <c r="AV552" s="157" t="str">
        <f t="shared" si="85"/>
        <v/>
      </c>
      <c r="AW552" s="157" t="str">
        <f t="shared" si="86"/>
        <v/>
      </c>
      <c r="AX552" s="158" t="str">
        <f t="shared" si="87"/>
        <v/>
      </c>
    </row>
    <row r="553" spans="2:50" hidden="1" x14ac:dyDescent="0.3">
      <c r="B553" s="325">
        <f t="shared" si="88"/>
        <v>545</v>
      </c>
      <c r="C553" s="324"/>
      <c r="D553" s="254"/>
      <c r="E553" s="255"/>
      <c r="F553" s="335"/>
      <c r="G553" s="328"/>
      <c r="H553" s="336">
        <v>1</v>
      </c>
      <c r="I553" s="289" t="str">
        <f t="shared" si="80"/>
        <v/>
      </c>
      <c r="J553" s="338"/>
      <c r="K553" s="152"/>
      <c r="L553" s="152"/>
      <c r="M553" s="152"/>
      <c r="N553" s="152"/>
      <c r="O553" s="152"/>
      <c r="P553" s="152"/>
      <c r="Q553" s="152"/>
      <c r="R553" s="152"/>
      <c r="S553" s="152"/>
      <c r="T553" s="152"/>
      <c r="U553" s="152"/>
      <c r="V553" s="152"/>
      <c r="W553" s="152"/>
      <c r="X553" s="152"/>
      <c r="Y553" s="152"/>
      <c r="Z553" s="152"/>
      <c r="AA553" s="152"/>
      <c r="AB553" s="152"/>
      <c r="AC553" s="152"/>
      <c r="AD553" s="152"/>
      <c r="AE553" s="152"/>
      <c r="AF553" s="152"/>
      <c r="AG553" s="152"/>
      <c r="AH553" s="152"/>
      <c r="AI553" s="152"/>
      <c r="AJ553" s="152"/>
      <c r="AK553" s="152"/>
      <c r="AL553" s="152"/>
      <c r="AM553" s="152"/>
      <c r="AN553" s="152"/>
      <c r="AO553" s="152"/>
      <c r="AP553" s="152"/>
      <c r="AQ553" s="153"/>
      <c r="AR553" s="156" t="str">
        <f t="shared" si="81"/>
        <v/>
      </c>
      <c r="AS553" s="157" t="str">
        <f t="shared" si="82"/>
        <v/>
      </c>
      <c r="AT553" s="157" t="str">
        <f t="shared" si="83"/>
        <v/>
      </c>
      <c r="AU553" s="157" t="str">
        <f t="shared" si="84"/>
        <v/>
      </c>
      <c r="AV553" s="157" t="str">
        <f t="shared" si="85"/>
        <v/>
      </c>
      <c r="AW553" s="157" t="str">
        <f t="shared" si="86"/>
        <v/>
      </c>
      <c r="AX553" s="158" t="str">
        <f t="shared" si="87"/>
        <v/>
      </c>
    </row>
    <row r="554" spans="2:50" hidden="1" x14ac:dyDescent="0.3">
      <c r="B554" s="325">
        <f t="shared" si="88"/>
        <v>546</v>
      </c>
      <c r="C554" s="324"/>
      <c r="D554" s="254"/>
      <c r="E554" s="255"/>
      <c r="F554" s="335"/>
      <c r="G554" s="328"/>
      <c r="H554" s="336">
        <v>1</v>
      </c>
      <c r="I554" s="289" t="str">
        <f t="shared" si="80"/>
        <v/>
      </c>
      <c r="J554" s="338"/>
      <c r="K554" s="152"/>
      <c r="L554" s="152"/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152"/>
      <c r="Z554" s="152"/>
      <c r="AA554" s="152"/>
      <c r="AB554" s="152"/>
      <c r="AC554" s="152"/>
      <c r="AD554" s="152"/>
      <c r="AE554" s="152"/>
      <c r="AF554" s="152"/>
      <c r="AG554" s="152"/>
      <c r="AH554" s="152"/>
      <c r="AI554" s="152"/>
      <c r="AJ554" s="152"/>
      <c r="AK554" s="152"/>
      <c r="AL554" s="152"/>
      <c r="AM554" s="152"/>
      <c r="AN554" s="152"/>
      <c r="AO554" s="152"/>
      <c r="AP554" s="152"/>
      <c r="AQ554" s="153"/>
      <c r="AR554" s="156" t="str">
        <f t="shared" si="81"/>
        <v/>
      </c>
      <c r="AS554" s="157" t="str">
        <f t="shared" si="82"/>
        <v/>
      </c>
      <c r="AT554" s="157" t="str">
        <f t="shared" si="83"/>
        <v/>
      </c>
      <c r="AU554" s="157" t="str">
        <f t="shared" si="84"/>
        <v/>
      </c>
      <c r="AV554" s="157" t="str">
        <f t="shared" si="85"/>
        <v/>
      </c>
      <c r="AW554" s="157" t="str">
        <f t="shared" si="86"/>
        <v/>
      </c>
      <c r="AX554" s="158" t="str">
        <f t="shared" si="87"/>
        <v/>
      </c>
    </row>
    <row r="555" spans="2:50" hidden="1" x14ac:dyDescent="0.3">
      <c r="B555" s="325">
        <f t="shared" si="88"/>
        <v>547</v>
      </c>
      <c r="C555" s="324"/>
      <c r="D555" s="254"/>
      <c r="E555" s="255"/>
      <c r="F555" s="335"/>
      <c r="G555" s="328"/>
      <c r="H555" s="336">
        <v>1</v>
      </c>
      <c r="I555" s="289" t="str">
        <f t="shared" si="80"/>
        <v/>
      </c>
      <c r="J555" s="338"/>
      <c r="K555" s="152"/>
      <c r="L555" s="152"/>
      <c r="M555" s="152"/>
      <c r="N555" s="152"/>
      <c r="O555" s="152"/>
      <c r="P555" s="152"/>
      <c r="Q555" s="152"/>
      <c r="R555" s="152"/>
      <c r="S555" s="152"/>
      <c r="T555" s="152"/>
      <c r="U555" s="152"/>
      <c r="V555" s="152"/>
      <c r="W555" s="152"/>
      <c r="X555" s="152"/>
      <c r="Y555" s="152"/>
      <c r="Z555" s="152"/>
      <c r="AA555" s="152"/>
      <c r="AB555" s="152"/>
      <c r="AC555" s="152"/>
      <c r="AD555" s="152"/>
      <c r="AE555" s="152"/>
      <c r="AF555" s="152"/>
      <c r="AG555" s="152"/>
      <c r="AH555" s="152"/>
      <c r="AI555" s="152"/>
      <c r="AJ555" s="152"/>
      <c r="AK555" s="152"/>
      <c r="AL555" s="152"/>
      <c r="AM555" s="152"/>
      <c r="AN555" s="152"/>
      <c r="AO555" s="152"/>
      <c r="AP555" s="152"/>
      <c r="AQ555" s="153"/>
      <c r="AR555" s="156" t="str">
        <f t="shared" si="81"/>
        <v/>
      </c>
      <c r="AS555" s="157" t="str">
        <f t="shared" si="82"/>
        <v/>
      </c>
      <c r="AT555" s="157" t="str">
        <f t="shared" si="83"/>
        <v/>
      </c>
      <c r="AU555" s="157" t="str">
        <f t="shared" si="84"/>
        <v/>
      </c>
      <c r="AV555" s="157" t="str">
        <f t="shared" si="85"/>
        <v/>
      </c>
      <c r="AW555" s="157" t="str">
        <f t="shared" si="86"/>
        <v/>
      </c>
      <c r="AX555" s="158" t="str">
        <f t="shared" si="87"/>
        <v/>
      </c>
    </row>
    <row r="556" spans="2:50" hidden="1" x14ac:dyDescent="0.3">
      <c r="B556" s="325">
        <f t="shared" si="88"/>
        <v>548</v>
      </c>
      <c r="C556" s="324"/>
      <c r="D556" s="254"/>
      <c r="E556" s="255"/>
      <c r="F556" s="335"/>
      <c r="G556" s="328"/>
      <c r="H556" s="336">
        <v>1</v>
      </c>
      <c r="I556" s="289" t="str">
        <f t="shared" si="80"/>
        <v/>
      </c>
      <c r="J556" s="338"/>
      <c r="K556" s="152"/>
      <c r="L556" s="152"/>
      <c r="M556" s="152"/>
      <c r="N556" s="152"/>
      <c r="O556" s="152"/>
      <c r="P556" s="152"/>
      <c r="Q556" s="152"/>
      <c r="R556" s="152"/>
      <c r="S556" s="152"/>
      <c r="T556" s="152"/>
      <c r="U556" s="152"/>
      <c r="V556" s="152"/>
      <c r="W556" s="152"/>
      <c r="X556" s="152"/>
      <c r="Y556" s="152"/>
      <c r="Z556" s="152"/>
      <c r="AA556" s="152"/>
      <c r="AB556" s="152"/>
      <c r="AC556" s="152"/>
      <c r="AD556" s="152"/>
      <c r="AE556" s="152"/>
      <c r="AF556" s="152"/>
      <c r="AG556" s="152"/>
      <c r="AH556" s="152"/>
      <c r="AI556" s="152"/>
      <c r="AJ556" s="152"/>
      <c r="AK556" s="152"/>
      <c r="AL556" s="152"/>
      <c r="AM556" s="152"/>
      <c r="AN556" s="152"/>
      <c r="AO556" s="152"/>
      <c r="AP556" s="152"/>
      <c r="AQ556" s="153"/>
      <c r="AR556" s="156" t="str">
        <f t="shared" si="81"/>
        <v/>
      </c>
      <c r="AS556" s="157" t="str">
        <f t="shared" si="82"/>
        <v/>
      </c>
      <c r="AT556" s="157" t="str">
        <f t="shared" si="83"/>
        <v/>
      </c>
      <c r="AU556" s="157" t="str">
        <f t="shared" si="84"/>
        <v/>
      </c>
      <c r="AV556" s="157" t="str">
        <f t="shared" si="85"/>
        <v/>
      </c>
      <c r="AW556" s="157" t="str">
        <f t="shared" si="86"/>
        <v/>
      </c>
      <c r="AX556" s="158" t="str">
        <f t="shared" si="87"/>
        <v/>
      </c>
    </row>
    <row r="557" spans="2:50" hidden="1" x14ac:dyDescent="0.3">
      <c r="B557" s="325">
        <f t="shared" si="88"/>
        <v>549</v>
      </c>
      <c r="C557" s="324"/>
      <c r="D557" s="254"/>
      <c r="E557" s="255"/>
      <c r="F557" s="335"/>
      <c r="G557" s="328"/>
      <c r="H557" s="336">
        <v>1</v>
      </c>
      <c r="I557" s="289" t="str">
        <f t="shared" si="80"/>
        <v/>
      </c>
      <c r="J557" s="338"/>
      <c r="K557" s="152"/>
      <c r="L557" s="152"/>
      <c r="M557" s="152"/>
      <c r="N557" s="152"/>
      <c r="O557" s="152"/>
      <c r="P557" s="152"/>
      <c r="Q557" s="152"/>
      <c r="R557" s="152"/>
      <c r="S557" s="152"/>
      <c r="T557" s="152"/>
      <c r="U557" s="152"/>
      <c r="V557" s="152"/>
      <c r="W557" s="152"/>
      <c r="X557" s="152"/>
      <c r="Y557" s="152"/>
      <c r="Z557" s="152"/>
      <c r="AA557" s="152"/>
      <c r="AB557" s="152"/>
      <c r="AC557" s="152"/>
      <c r="AD557" s="152"/>
      <c r="AE557" s="152"/>
      <c r="AF557" s="152"/>
      <c r="AG557" s="152"/>
      <c r="AH557" s="152"/>
      <c r="AI557" s="152"/>
      <c r="AJ557" s="152"/>
      <c r="AK557" s="152"/>
      <c r="AL557" s="152"/>
      <c r="AM557" s="152"/>
      <c r="AN557" s="152"/>
      <c r="AO557" s="152"/>
      <c r="AP557" s="152"/>
      <c r="AQ557" s="153"/>
      <c r="AR557" s="156" t="str">
        <f t="shared" si="81"/>
        <v/>
      </c>
      <c r="AS557" s="157" t="str">
        <f t="shared" si="82"/>
        <v/>
      </c>
      <c r="AT557" s="157" t="str">
        <f t="shared" si="83"/>
        <v/>
      </c>
      <c r="AU557" s="157" t="str">
        <f t="shared" si="84"/>
        <v/>
      </c>
      <c r="AV557" s="157" t="str">
        <f t="shared" si="85"/>
        <v/>
      </c>
      <c r="AW557" s="157" t="str">
        <f t="shared" si="86"/>
        <v/>
      </c>
      <c r="AX557" s="158" t="str">
        <f t="shared" si="87"/>
        <v/>
      </c>
    </row>
    <row r="558" spans="2:50" hidden="1" x14ac:dyDescent="0.3">
      <c r="B558" s="325">
        <f t="shared" si="88"/>
        <v>550</v>
      </c>
      <c r="C558" s="324"/>
      <c r="D558" s="254"/>
      <c r="E558" s="255"/>
      <c r="F558" s="335"/>
      <c r="G558" s="328"/>
      <c r="H558" s="336">
        <v>1</v>
      </c>
      <c r="I558" s="289" t="str">
        <f t="shared" si="80"/>
        <v/>
      </c>
      <c r="J558" s="338"/>
      <c r="K558" s="152"/>
      <c r="L558" s="152"/>
      <c r="M558" s="152"/>
      <c r="N558" s="152"/>
      <c r="O558" s="152"/>
      <c r="P558" s="152"/>
      <c r="Q558" s="152"/>
      <c r="R558" s="152"/>
      <c r="S558" s="152"/>
      <c r="T558" s="152"/>
      <c r="U558" s="152"/>
      <c r="V558" s="152"/>
      <c r="W558" s="152"/>
      <c r="X558" s="152"/>
      <c r="Y558" s="152"/>
      <c r="Z558" s="152"/>
      <c r="AA558" s="152"/>
      <c r="AB558" s="152"/>
      <c r="AC558" s="152"/>
      <c r="AD558" s="152"/>
      <c r="AE558" s="152"/>
      <c r="AF558" s="152"/>
      <c r="AG558" s="152"/>
      <c r="AH558" s="152"/>
      <c r="AI558" s="152"/>
      <c r="AJ558" s="152"/>
      <c r="AK558" s="152"/>
      <c r="AL558" s="152"/>
      <c r="AM558" s="152"/>
      <c r="AN558" s="152"/>
      <c r="AO558" s="152"/>
      <c r="AP558" s="152"/>
      <c r="AQ558" s="153"/>
      <c r="AR558" s="156" t="str">
        <f t="shared" si="81"/>
        <v/>
      </c>
      <c r="AS558" s="157" t="str">
        <f t="shared" si="82"/>
        <v/>
      </c>
      <c r="AT558" s="157" t="str">
        <f t="shared" si="83"/>
        <v/>
      </c>
      <c r="AU558" s="157" t="str">
        <f t="shared" si="84"/>
        <v/>
      </c>
      <c r="AV558" s="157" t="str">
        <f t="shared" si="85"/>
        <v/>
      </c>
      <c r="AW558" s="157" t="str">
        <f t="shared" si="86"/>
        <v/>
      </c>
      <c r="AX558" s="158" t="str">
        <f t="shared" si="87"/>
        <v/>
      </c>
    </row>
    <row r="559" spans="2:50" hidden="1" x14ac:dyDescent="0.3">
      <c r="B559" s="325">
        <f t="shared" si="88"/>
        <v>551</v>
      </c>
      <c r="C559" s="324"/>
      <c r="D559" s="254"/>
      <c r="E559" s="255"/>
      <c r="F559" s="335"/>
      <c r="G559" s="328"/>
      <c r="H559" s="336">
        <v>1</v>
      </c>
      <c r="I559" s="289" t="str">
        <f t="shared" si="80"/>
        <v/>
      </c>
      <c r="J559" s="338"/>
      <c r="K559" s="152"/>
      <c r="L559" s="152"/>
      <c r="M559" s="152"/>
      <c r="N559" s="152"/>
      <c r="O559" s="152"/>
      <c r="P559" s="152"/>
      <c r="Q559" s="152"/>
      <c r="R559" s="152"/>
      <c r="S559" s="152"/>
      <c r="T559" s="152"/>
      <c r="U559" s="152"/>
      <c r="V559" s="152"/>
      <c r="W559" s="152"/>
      <c r="X559" s="152"/>
      <c r="Y559" s="152"/>
      <c r="Z559" s="152"/>
      <c r="AA559" s="152"/>
      <c r="AB559" s="152"/>
      <c r="AC559" s="152"/>
      <c r="AD559" s="152"/>
      <c r="AE559" s="152"/>
      <c r="AF559" s="152"/>
      <c r="AG559" s="152"/>
      <c r="AH559" s="152"/>
      <c r="AI559" s="152"/>
      <c r="AJ559" s="152"/>
      <c r="AK559" s="152"/>
      <c r="AL559" s="152"/>
      <c r="AM559" s="152"/>
      <c r="AN559" s="152"/>
      <c r="AO559" s="152"/>
      <c r="AP559" s="152"/>
      <c r="AQ559" s="153"/>
      <c r="AR559" s="156" t="str">
        <f t="shared" si="81"/>
        <v/>
      </c>
      <c r="AS559" s="157" t="str">
        <f t="shared" si="82"/>
        <v/>
      </c>
      <c r="AT559" s="157" t="str">
        <f t="shared" si="83"/>
        <v/>
      </c>
      <c r="AU559" s="157" t="str">
        <f t="shared" si="84"/>
        <v/>
      </c>
      <c r="AV559" s="157" t="str">
        <f t="shared" si="85"/>
        <v/>
      </c>
      <c r="AW559" s="157" t="str">
        <f t="shared" si="86"/>
        <v/>
      </c>
      <c r="AX559" s="158" t="str">
        <f t="shared" si="87"/>
        <v/>
      </c>
    </row>
    <row r="560" spans="2:50" hidden="1" x14ac:dyDescent="0.3">
      <c r="B560" s="325">
        <f t="shared" si="88"/>
        <v>552</v>
      </c>
      <c r="C560" s="324"/>
      <c r="D560" s="254"/>
      <c r="E560" s="255"/>
      <c r="F560" s="335"/>
      <c r="G560" s="328"/>
      <c r="H560" s="336">
        <v>1</v>
      </c>
      <c r="I560" s="289" t="str">
        <f t="shared" si="80"/>
        <v/>
      </c>
      <c r="J560" s="338"/>
      <c r="K560" s="152"/>
      <c r="L560" s="152"/>
      <c r="M560" s="152"/>
      <c r="N560" s="152"/>
      <c r="O560" s="152"/>
      <c r="P560" s="152"/>
      <c r="Q560" s="152"/>
      <c r="R560" s="152"/>
      <c r="S560" s="152"/>
      <c r="T560" s="152"/>
      <c r="U560" s="152"/>
      <c r="V560" s="152"/>
      <c r="W560" s="152"/>
      <c r="X560" s="152"/>
      <c r="Y560" s="152"/>
      <c r="Z560" s="152"/>
      <c r="AA560" s="152"/>
      <c r="AB560" s="152"/>
      <c r="AC560" s="152"/>
      <c r="AD560" s="152"/>
      <c r="AE560" s="152"/>
      <c r="AF560" s="152"/>
      <c r="AG560" s="152"/>
      <c r="AH560" s="152"/>
      <c r="AI560" s="152"/>
      <c r="AJ560" s="152"/>
      <c r="AK560" s="152"/>
      <c r="AL560" s="152"/>
      <c r="AM560" s="152"/>
      <c r="AN560" s="152"/>
      <c r="AO560" s="152"/>
      <c r="AP560" s="152"/>
      <c r="AQ560" s="153"/>
      <c r="AR560" s="156" t="str">
        <f t="shared" si="81"/>
        <v/>
      </c>
      <c r="AS560" s="157" t="str">
        <f t="shared" si="82"/>
        <v/>
      </c>
      <c r="AT560" s="157" t="str">
        <f t="shared" si="83"/>
        <v/>
      </c>
      <c r="AU560" s="157" t="str">
        <f t="shared" si="84"/>
        <v/>
      </c>
      <c r="AV560" s="157" t="str">
        <f t="shared" si="85"/>
        <v/>
      </c>
      <c r="AW560" s="157" t="str">
        <f t="shared" si="86"/>
        <v/>
      </c>
      <c r="AX560" s="158" t="str">
        <f t="shared" si="87"/>
        <v/>
      </c>
    </row>
    <row r="561" spans="2:50" hidden="1" x14ac:dyDescent="0.3">
      <c r="B561" s="325">
        <f t="shared" si="88"/>
        <v>553</v>
      </c>
      <c r="C561" s="324"/>
      <c r="D561" s="254"/>
      <c r="E561" s="255"/>
      <c r="F561" s="335"/>
      <c r="G561" s="328"/>
      <c r="H561" s="336">
        <v>1</v>
      </c>
      <c r="I561" s="289" t="str">
        <f t="shared" si="80"/>
        <v/>
      </c>
      <c r="J561" s="338"/>
      <c r="K561" s="152"/>
      <c r="L561" s="152"/>
      <c r="M561" s="152"/>
      <c r="N561" s="152"/>
      <c r="O561" s="152"/>
      <c r="P561" s="152"/>
      <c r="Q561" s="152"/>
      <c r="R561" s="152"/>
      <c r="S561" s="152"/>
      <c r="T561" s="152"/>
      <c r="U561" s="152"/>
      <c r="V561" s="152"/>
      <c r="W561" s="152"/>
      <c r="X561" s="152"/>
      <c r="Y561" s="152"/>
      <c r="Z561" s="152"/>
      <c r="AA561" s="152"/>
      <c r="AB561" s="152"/>
      <c r="AC561" s="152"/>
      <c r="AD561" s="152"/>
      <c r="AE561" s="152"/>
      <c r="AF561" s="152"/>
      <c r="AG561" s="152"/>
      <c r="AH561" s="152"/>
      <c r="AI561" s="152"/>
      <c r="AJ561" s="152"/>
      <c r="AK561" s="152"/>
      <c r="AL561" s="152"/>
      <c r="AM561" s="152"/>
      <c r="AN561" s="152"/>
      <c r="AO561" s="152"/>
      <c r="AP561" s="152"/>
      <c r="AQ561" s="153"/>
      <c r="AR561" s="156" t="str">
        <f t="shared" si="81"/>
        <v/>
      </c>
      <c r="AS561" s="157" t="str">
        <f t="shared" si="82"/>
        <v/>
      </c>
      <c r="AT561" s="157" t="str">
        <f t="shared" si="83"/>
        <v/>
      </c>
      <c r="AU561" s="157" t="str">
        <f t="shared" si="84"/>
        <v/>
      </c>
      <c r="AV561" s="157" t="str">
        <f t="shared" si="85"/>
        <v/>
      </c>
      <c r="AW561" s="157" t="str">
        <f t="shared" si="86"/>
        <v/>
      </c>
      <c r="AX561" s="158" t="str">
        <f t="shared" si="87"/>
        <v/>
      </c>
    </row>
    <row r="562" spans="2:50" hidden="1" x14ac:dyDescent="0.3">
      <c r="B562" s="325">
        <f t="shared" si="88"/>
        <v>554</v>
      </c>
      <c r="C562" s="324"/>
      <c r="D562" s="254"/>
      <c r="E562" s="255"/>
      <c r="F562" s="335"/>
      <c r="G562" s="328"/>
      <c r="H562" s="336">
        <v>1</v>
      </c>
      <c r="I562" s="289" t="str">
        <f t="shared" si="80"/>
        <v/>
      </c>
      <c r="J562" s="338"/>
      <c r="K562" s="152"/>
      <c r="L562" s="152"/>
      <c r="M562" s="152"/>
      <c r="N562" s="152"/>
      <c r="O562" s="152"/>
      <c r="P562" s="152"/>
      <c r="Q562" s="152"/>
      <c r="R562" s="152"/>
      <c r="S562" s="152"/>
      <c r="T562" s="152"/>
      <c r="U562" s="152"/>
      <c r="V562" s="152"/>
      <c r="W562" s="152"/>
      <c r="X562" s="152"/>
      <c r="Y562" s="152"/>
      <c r="Z562" s="152"/>
      <c r="AA562" s="152"/>
      <c r="AB562" s="152"/>
      <c r="AC562" s="152"/>
      <c r="AD562" s="152"/>
      <c r="AE562" s="152"/>
      <c r="AF562" s="152"/>
      <c r="AG562" s="152"/>
      <c r="AH562" s="152"/>
      <c r="AI562" s="152"/>
      <c r="AJ562" s="152"/>
      <c r="AK562" s="152"/>
      <c r="AL562" s="152"/>
      <c r="AM562" s="152"/>
      <c r="AN562" s="152"/>
      <c r="AO562" s="152"/>
      <c r="AP562" s="152"/>
      <c r="AQ562" s="153"/>
      <c r="AR562" s="156" t="str">
        <f t="shared" si="81"/>
        <v/>
      </c>
      <c r="AS562" s="157" t="str">
        <f t="shared" si="82"/>
        <v/>
      </c>
      <c r="AT562" s="157" t="str">
        <f t="shared" si="83"/>
        <v/>
      </c>
      <c r="AU562" s="157" t="str">
        <f t="shared" si="84"/>
        <v/>
      </c>
      <c r="AV562" s="157" t="str">
        <f t="shared" si="85"/>
        <v/>
      </c>
      <c r="AW562" s="157" t="str">
        <f t="shared" si="86"/>
        <v/>
      </c>
      <c r="AX562" s="158" t="str">
        <f t="shared" si="87"/>
        <v/>
      </c>
    </row>
    <row r="563" spans="2:50" hidden="1" x14ac:dyDescent="0.3">
      <c r="B563" s="325">
        <f t="shared" si="88"/>
        <v>555</v>
      </c>
      <c r="C563" s="324"/>
      <c r="D563" s="254"/>
      <c r="E563" s="255"/>
      <c r="F563" s="335"/>
      <c r="G563" s="328"/>
      <c r="H563" s="336">
        <v>1</v>
      </c>
      <c r="I563" s="289" t="str">
        <f t="shared" si="80"/>
        <v/>
      </c>
      <c r="J563" s="338"/>
      <c r="K563" s="152"/>
      <c r="L563" s="152"/>
      <c r="M563" s="152"/>
      <c r="N563" s="152"/>
      <c r="O563" s="152"/>
      <c r="P563" s="152"/>
      <c r="Q563" s="152"/>
      <c r="R563" s="152"/>
      <c r="S563" s="152"/>
      <c r="T563" s="152"/>
      <c r="U563" s="152"/>
      <c r="V563" s="152"/>
      <c r="W563" s="152"/>
      <c r="X563" s="152"/>
      <c r="Y563" s="152"/>
      <c r="Z563" s="152"/>
      <c r="AA563" s="152"/>
      <c r="AB563" s="152"/>
      <c r="AC563" s="152"/>
      <c r="AD563" s="152"/>
      <c r="AE563" s="152"/>
      <c r="AF563" s="152"/>
      <c r="AG563" s="152"/>
      <c r="AH563" s="152"/>
      <c r="AI563" s="152"/>
      <c r="AJ563" s="152"/>
      <c r="AK563" s="152"/>
      <c r="AL563" s="152"/>
      <c r="AM563" s="152"/>
      <c r="AN563" s="152"/>
      <c r="AO563" s="152"/>
      <c r="AP563" s="152"/>
      <c r="AQ563" s="153"/>
      <c r="AR563" s="156" t="str">
        <f t="shared" si="81"/>
        <v/>
      </c>
      <c r="AS563" s="157" t="str">
        <f t="shared" si="82"/>
        <v/>
      </c>
      <c r="AT563" s="157" t="str">
        <f t="shared" si="83"/>
        <v/>
      </c>
      <c r="AU563" s="157" t="str">
        <f t="shared" si="84"/>
        <v/>
      </c>
      <c r="AV563" s="157" t="str">
        <f t="shared" si="85"/>
        <v/>
      </c>
      <c r="AW563" s="157" t="str">
        <f t="shared" si="86"/>
        <v/>
      </c>
      <c r="AX563" s="158" t="str">
        <f t="shared" si="87"/>
        <v/>
      </c>
    </row>
    <row r="564" spans="2:50" hidden="1" x14ac:dyDescent="0.3">
      <c r="B564" s="325">
        <f t="shared" si="88"/>
        <v>556</v>
      </c>
      <c r="C564" s="324"/>
      <c r="D564" s="254"/>
      <c r="E564" s="255"/>
      <c r="F564" s="335"/>
      <c r="G564" s="328"/>
      <c r="H564" s="336">
        <v>1</v>
      </c>
      <c r="I564" s="289" t="str">
        <f t="shared" si="80"/>
        <v/>
      </c>
      <c r="J564" s="338"/>
      <c r="K564" s="152"/>
      <c r="L564" s="152"/>
      <c r="M564" s="152"/>
      <c r="N564" s="152"/>
      <c r="O564" s="152"/>
      <c r="P564" s="152"/>
      <c r="Q564" s="152"/>
      <c r="R564" s="152"/>
      <c r="S564" s="152"/>
      <c r="T564" s="152"/>
      <c r="U564" s="152"/>
      <c r="V564" s="152"/>
      <c r="W564" s="152"/>
      <c r="X564" s="152"/>
      <c r="Y564" s="152"/>
      <c r="Z564" s="152"/>
      <c r="AA564" s="152"/>
      <c r="AB564" s="152"/>
      <c r="AC564" s="152"/>
      <c r="AD564" s="152"/>
      <c r="AE564" s="152"/>
      <c r="AF564" s="152"/>
      <c r="AG564" s="152"/>
      <c r="AH564" s="152"/>
      <c r="AI564" s="152"/>
      <c r="AJ564" s="152"/>
      <c r="AK564" s="152"/>
      <c r="AL564" s="152"/>
      <c r="AM564" s="152"/>
      <c r="AN564" s="152"/>
      <c r="AO564" s="152"/>
      <c r="AP564" s="152"/>
      <c r="AQ564" s="153"/>
      <c r="AR564" s="156" t="str">
        <f t="shared" si="81"/>
        <v/>
      </c>
      <c r="AS564" s="157" t="str">
        <f t="shared" si="82"/>
        <v/>
      </c>
      <c r="AT564" s="157" t="str">
        <f t="shared" si="83"/>
        <v/>
      </c>
      <c r="AU564" s="157" t="str">
        <f t="shared" si="84"/>
        <v/>
      </c>
      <c r="AV564" s="157" t="str">
        <f t="shared" si="85"/>
        <v/>
      </c>
      <c r="AW564" s="157" t="str">
        <f t="shared" si="86"/>
        <v/>
      </c>
      <c r="AX564" s="158" t="str">
        <f t="shared" si="87"/>
        <v/>
      </c>
    </row>
    <row r="565" spans="2:50" hidden="1" x14ac:dyDescent="0.3">
      <c r="B565" s="325">
        <f t="shared" si="88"/>
        <v>557</v>
      </c>
      <c r="C565" s="324"/>
      <c r="D565" s="254"/>
      <c r="E565" s="255"/>
      <c r="F565" s="335"/>
      <c r="G565" s="328"/>
      <c r="H565" s="336">
        <v>1</v>
      </c>
      <c r="I565" s="289" t="str">
        <f t="shared" si="80"/>
        <v/>
      </c>
      <c r="J565" s="338"/>
      <c r="K565" s="152"/>
      <c r="L565" s="152"/>
      <c r="M565" s="152"/>
      <c r="N565" s="152"/>
      <c r="O565" s="152"/>
      <c r="P565" s="152"/>
      <c r="Q565" s="152"/>
      <c r="R565" s="152"/>
      <c r="S565" s="152"/>
      <c r="T565" s="152"/>
      <c r="U565" s="152"/>
      <c r="V565" s="152"/>
      <c r="W565" s="152"/>
      <c r="X565" s="152"/>
      <c r="Y565" s="152"/>
      <c r="Z565" s="152"/>
      <c r="AA565" s="152"/>
      <c r="AB565" s="152"/>
      <c r="AC565" s="152"/>
      <c r="AD565" s="152"/>
      <c r="AE565" s="152"/>
      <c r="AF565" s="152"/>
      <c r="AG565" s="152"/>
      <c r="AH565" s="152"/>
      <c r="AI565" s="152"/>
      <c r="AJ565" s="152"/>
      <c r="AK565" s="152"/>
      <c r="AL565" s="152"/>
      <c r="AM565" s="152"/>
      <c r="AN565" s="152"/>
      <c r="AO565" s="152"/>
      <c r="AP565" s="152"/>
      <c r="AQ565" s="153"/>
      <c r="AR565" s="156" t="str">
        <f t="shared" si="81"/>
        <v/>
      </c>
      <c r="AS565" s="157" t="str">
        <f t="shared" si="82"/>
        <v/>
      </c>
      <c r="AT565" s="157" t="str">
        <f t="shared" si="83"/>
        <v/>
      </c>
      <c r="AU565" s="157" t="str">
        <f t="shared" si="84"/>
        <v/>
      </c>
      <c r="AV565" s="157" t="str">
        <f t="shared" si="85"/>
        <v/>
      </c>
      <c r="AW565" s="157" t="str">
        <f t="shared" si="86"/>
        <v/>
      </c>
      <c r="AX565" s="158" t="str">
        <f t="shared" si="87"/>
        <v/>
      </c>
    </row>
    <row r="566" spans="2:50" hidden="1" x14ac:dyDescent="0.3">
      <c r="B566" s="325">
        <f t="shared" si="88"/>
        <v>558</v>
      </c>
      <c r="C566" s="324"/>
      <c r="D566" s="254"/>
      <c r="E566" s="255"/>
      <c r="F566" s="335"/>
      <c r="G566" s="328"/>
      <c r="H566" s="336">
        <v>1</v>
      </c>
      <c r="I566" s="289" t="str">
        <f t="shared" si="80"/>
        <v/>
      </c>
      <c r="J566" s="338"/>
      <c r="K566" s="152"/>
      <c r="L566" s="152"/>
      <c r="M566" s="152"/>
      <c r="N566" s="152"/>
      <c r="O566" s="152"/>
      <c r="P566" s="152"/>
      <c r="Q566" s="152"/>
      <c r="R566" s="152"/>
      <c r="S566" s="152"/>
      <c r="T566" s="152"/>
      <c r="U566" s="152"/>
      <c r="V566" s="152"/>
      <c r="W566" s="152"/>
      <c r="X566" s="152"/>
      <c r="Y566" s="152"/>
      <c r="Z566" s="152"/>
      <c r="AA566" s="152"/>
      <c r="AB566" s="152"/>
      <c r="AC566" s="152"/>
      <c r="AD566" s="152"/>
      <c r="AE566" s="152"/>
      <c r="AF566" s="152"/>
      <c r="AG566" s="152"/>
      <c r="AH566" s="152"/>
      <c r="AI566" s="152"/>
      <c r="AJ566" s="152"/>
      <c r="AK566" s="152"/>
      <c r="AL566" s="152"/>
      <c r="AM566" s="152"/>
      <c r="AN566" s="152"/>
      <c r="AO566" s="152"/>
      <c r="AP566" s="152"/>
      <c r="AQ566" s="153"/>
      <c r="AR566" s="156" t="str">
        <f t="shared" si="81"/>
        <v/>
      </c>
      <c r="AS566" s="157" t="str">
        <f t="shared" si="82"/>
        <v/>
      </c>
      <c r="AT566" s="157" t="str">
        <f t="shared" si="83"/>
        <v/>
      </c>
      <c r="AU566" s="157" t="str">
        <f t="shared" si="84"/>
        <v/>
      </c>
      <c r="AV566" s="157" t="str">
        <f t="shared" si="85"/>
        <v/>
      </c>
      <c r="AW566" s="157" t="str">
        <f t="shared" si="86"/>
        <v/>
      </c>
      <c r="AX566" s="158" t="str">
        <f t="shared" si="87"/>
        <v/>
      </c>
    </row>
    <row r="567" spans="2:50" hidden="1" x14ac:dyDescent="0.3">
      <c r="B567" s="325">
        <f t="shared" si="88"/>
        <v>559</v>
      </c>
      <c r="C567" s="324"/>
      <c r="D567" s="254"/>
      <c r="E567" s="255"/>
      <c r="F567" s="335"/>
      <c r="G567" s="328"/>
      <c r="H567" s="336">
        <v>1</v>
      </c>
      <c r="I567" s="289" t="str">
        <f t="shared" si="80"/>
        <v/>
      </c>
      <c r="J567" s="338"/>
      <c r="K567" s="152"/>
      <c r="L567" s="152"/>
      <c r="M567" s="152"/>
      <c r="N567" s="152"/>
      <c r="O567" s="152"/>
      <c r="P567" s="152"/>
      <c r="Q567" s="152"/>
      <c r="R567" s="152"/>
      <c r="S567" s="152"/>
      <c r="T567" s="152"/>
      <c r="U567" s="152"/>
      <c r="V567" s="152"/>
      <c r="W567" s="152"/>
      <c r="X567" s="152"/>
      <c r="Y567" s="152"/>
      <c r="Z567" s="152"/>
      <c r="AA567" s="152"/>
      <c r="AB567" s="152"/>
      <c r="AC567" s="152"/>
      <c r="AD567" s="152"/>
      <c r="AE567" s="152"/>
      <c r="AF567" s="152"/>
      <c r="AG567" s="152"/>
      <c r="AH567" s="152"/>
      <c r="AI567" s="152"/>
      <c r="AJ567" s="152"/>
      <c r="AK567" s="152"/>
      <c r="AL567" s="152"/>
      <c r="AM567" s="152"/>
      <c r="AN567" s="152"/>
      <c r="AO567" s="152"/>
      <c r="AP567" s="152"/>
      <c r="AQ567" s="153"/>
      <c r="AR567" s="156" t="str">
        <f t="shared" si="81"/>
        <v/>
      </c>
      <c r="AS567" s="157" t="str">
        <f t="shared" si="82"/>
        <v/>
      </c>
      <c r="AT567" s="157" t="str">
        <f t="shared" si="83"/>
        <v/>
      </c>
      <c r="AU567" s="157" t="str">
        <f t="shared" si="84"/>
        <v/>
      </c>
      <c r="AV567" s="157" t="str">
        <f t="shared" si="85"/>
        <v/>
      </c>
      <c r="AW567" s="157" t="str">
        <f t="shared" si="86"/>
        <v/>
      </c>
      <c r="AX567" s="158" t="str">
        <f t="shared" si="87"/>
        <v/>
      </c>
    </row>
    <row r="568" spans="2:50" hidden="1" x14ac:dyDescent="0.3">
      <c r="B568" s="325">
        <f t="shared" si="88"/>
        <v>560</v>
      </c>
      <c r="C568" s="324"/>
      <c r="D568" s="254"/>
      <c r="E568" s="255"/>
      <c r="F568" s="335"/>
      <c r="G568" s="328"/>
      <c r="H568" s="336">
        <v>1</v>
      </c>
      <c r="I568" s="289" t="str">
        <f t="shared" si="80"/>
        <v/>
      </c>
      <c r="J568" s="338"/>
      <c r="K568" s="152"/>
      <c r="L568" s="152"/>
      <c r="M568" s="152"/>
      <c r="N568" s="152"/>
      <c r="O568" s="152"/>
      <c r="P568" s="152"/>
      <c r="Q568" s="152"/>
      <c r="R568" s="152"/>
      <c r="S568" s="152"/>
      <c r="T568" s="152"/>
      <c r="U568" s="152"/>
      <c r="V568" s="152"/>
      <c r="W568" s="152"/>
      <c r="X568" s="152"/>
      <c r="Y568" s="152"/>
      <c r="Z568" s="152"/>
      <c r="AA568" s="152"/>
      <c r="AB568" s="152"/>
      <c r="AC568" s="152"/>
      <c r="AD568" s="152"/>
      <c r="AE568" s="152"/>
      <c r="AF568" s="152"/>
      <c r="AG568" s="152"/>
      <c r="AH568" s="152"/>
      <c r="AI568" s="152"/>
      <c r="AJ568" s="152"/>
      <c r="AK568" s="152"/>
      <c r="AL568" s="152"/>
      <c r="AM568" s="152"/>
      <c r="AN568" s="152"/>
      <c r="AO568" s="152"/>
      <c r="AP568" s="152"/>
      <c r="AQ568" s="153"/>
      <c r="AR568" s="156" t="str">
        <f t="shared" si="81"/>
        <v/>
      </c>
      <c r="AS568" s="157" t="str">
        <f t="shared" si="82"/>
        <v/>
      </c>
      <c r="AT568" s="157" t="str">
        <f t="shared" si="83"/>
        <v/>
      </c>
      <c r="AU568" s="157" t="str">
        <f t="shared" si="84"/>
        <v/>
      </c>
      <c r="AV568" s="157" t="str">
        <f t="shared" si="85"/>
        <v/>
      </c>
      <c r="AW568" s="157" t="str">
        <f t="shared" si="86"/>
        <v/>
      </c>
      <c r="AX568" s="158" t="str">
        <f t="shared" si="87"/>
        <v/>
      </c>
    </row>
    <row r="569" spans="2:50" hidden="1" x14ac:dyDescent="0.3">
      <c r="B569" s="325">
        <f t="shared" si="88"/>
        <v>561</v>
      </c>
      <c r="C569" s="324"/>
      <c r="D569" s="254"/>
      <c r="E569" s="255"/>
      <c r="F569" s="335"/>
      <c r="G569" s="328"/>
      <c r="H569" s="336">
        <v>1</v>
      </c>
      <c r="I569" s="289" t="str">
        <f t="shared" si="80"/>
        <v/>
      </c>
      <c r="J569" s="338"/>
      <c r="K569" s="152"/>
      <c r="L569" s="152"/>
      <c r="M569" s="152"/>
      <c r="N569" s="152"/>
      <c r="O569" s="152"/>
      <c r="P569" s="152"/>
      <c r="Q569" s="152"/>
      <c r="R569" s="152"/>
      <c r="S569" s="152"/>
      <c r="T569" s="152"/>
      <c r="U569" s="152"/>
      <c r="V569" s="152"/>
      <c r="W569" s="152"/>
      <c r="X569" s="152"/>
      <c r="Y569" s="152"/>
      <c r="Z569" s="152"/>
      <c r="AA569" s="152"/>
      <c r="AB569" s="152"/>
      <c r="AC569" s="152"/>
      <c r="AD569" s="152"/>
      <c r="AE569" s="152"/>
      <c r="AF569" s="152"/>
      <c r="AG569" s="152"/>
      <c r="AH569" s="152"/>
      <c r="AI569" s="152"/>
      <c r="AJ569" s="152"/>
      <c r="AK569" s="152"/>
      <c r="AL569" s="152"/>
      <c r="AM569" s="152"/>
      <c r="AN569" s="152"/>
      <c r="AO569" s="152"/>
      <c r="AP569" s="152"/>
      <c r="AQ569" s="153"/>
      <c r="AR569" s="156" t="str">
        <f t="shared" si="81"/>
        <v/>
      </c>
      <c r="AS569" s="157" t="str">
        <f t="shared" si="82"/>
        <v/>
      </c>
      <c r="AT569" s="157" t="str">
        <f t="shared" si="83"/>
        <v/>
      </c>
      <c r="AU569" s="157" t="str">
        <f t="shared" si="84"/>
        <v/>
      </c>
      <c r="AV569" s="157" t="str">
        <f t="shared" si="85"/>
        <v/>
      </c>
      <c r="AW569" s="157" t="str">
        <f t="shared" si="86"/>
        <v/>
      </c>
      <c r="AX569" s="158" t="str">
        <f t="shared" si="87"/>
        <v/>
      </c>
    </row>
    <row r="570" spans="2:50" hidden="1" x14ac:dyDescent="0.3">
      <c r="B570" s="325">
        <f t="shared" si="88"/>
        <v>562</v>
      </c>
      <c r="C570" s="324"/>
      <c r="D570" s="254"/>
      <c r="E570" s="255"/>
      <c r="F570" s="335"/>
      <c r="G570" s="328"/>
      <c r="H570" s="336">
        <v>1</v>
      </c>
      <c r="I570" s="289" t="str">
        <f t="shared" si="80"/>
        <v/>
      </c>
      <c r="J570" s="338"/>
      <c r="K570" s="152"/>
      <c r="L570" s="152"/>
      <c r="M570" s="152"/>
      <c r="N570" s="152"/>
      <c r="O570" s="152"/>
      <c r="P570" s="152"/>
      <c r="Q570" s="152"/>
      <c r="R570" s="152"/>
      <c r="S570" s="152"/>
      <c r="T570" s="152"/>
      <c r="U570" s="152"/>
      <c r="V570" s="152"/>
      <c r="W570" s="152"/>
      <c r="X570" s="152"/>
      <c r="Y570" s="152"/>
      <c r="Z570" s="152"/>
      <c r="AA570" s="152"/>
      <c r="AB570" s="152"/>
      <c r="AC570" s="152"/>
      <c r="AD570" s="152"/>
      <c r="AE570" s="152"/>
      <c r="AF570" s="152"/>
      <c r="AG570" s="152"/>
      <c r="AH570" s="152"/>
      <c r="AI570" s="152"/>
      <c r="AJ570" s="152"/>
      <c r="AK570" s="152"/>
      <c r="AL570" s="152"/>
      <c r="AM570" s="152"/>
      <c r="AN570" s="152"/>
      <c r="AO570" s="152"/>
      <c r="AP570" s="152"/>
      <c r="AQ570" s="153"/>
      <c r="AR570" s="156" t="str">
        <f t="shared" si="81"/>
        <v/>
      </c>
      <c r="AS570" s="157" t="str">
        <f t="shared" si="82"/>
        <v/>
      </c>
      <c r="AT570" s="157" t="str">
        <f t="shared" si="83"/>
        <v/>
      </c>
      <c r="AU570" s="157" t="str">
        <f t="shared" si="84"/>
        <v/>
      </c>
      <c r="AV570" s="157" t="str">
        <f t="shared" si="85"/>
        <v/>
      </c>
      <c r="AW570" s="157" t="str">
        <f t="shared" si="86"/>
        <v/>
      </c>
      <c r="AX570" s="158" t="str">
        <f t="shared" si="87"/>
        <v/>
      </c>
    </row>
    <row r="571" spans="2:50" hidden="1" x14ac:dyDescent="0.3">
      <c r="B571" s="325">
        <f t="shared" si="88"/>
        <v>563</v>
      </c>
      <c r="C571" s="324"/>
      <c r="D571" s="254"/>
      <c r="E571" s="255"/>
      <c r="F571" s="335"/>
      <c r="G571" s="328"/>
      <c r="H571" s="336">
        <v>1</v>
      </c>
      <c r="I571" s="289" t="str">
        <f t="shared" si="80"/>
        <v/>
      </c>
      <c r="J571" s="338"/>
      <c r="K571" s="152"/>
      <c r="L571" s="152"/>
      <c r="M571" s="152"/>
      <c r="N571" s="152"/>
      <c r="O571" s="152"/>
      <c r="P571" s="152"/>
      <c r="Q571" s="152"/>
      <c r="R571" s="152"/>
      <c r="S571" s="152"/>
      <c r="T571" s="152"/>
      <c r="U571" s="152"/>
      <c r="V571" s="152"/>
      <c r="W571" s="152"/>
      <c r="X571" s="152"/>
      <c r="Y571" s="152"/>
      <c r="Z571" s="152"/>
      <c r="AA571" s="152"/>
      <c r="AB571" s="152"/>
      <c r="AC571" s="152"/>
      <c r="AD571" s="152"/>
      <c r="AE571" s="152"/>
      <c r="AF571" s="152"/>
      <c r="AG571" s="152"/>
      <c r="AH571" s="152"/>
      <c r="AI571" s="152"/>
      <c r="AJ571" s="152"/>
      <c r="AK571" s="152"/>
      <c r="AL571" s="152"/>
      <c r="AM571" s="152"/>
      <c r="AN571" s="152"/>
      <c r="AO571" s="152"/>
      <c r="AP571" s="152"/>
      <c r="AQ571" s="153"/>
      <c r="AR571" s="156" t="str">
        <f t="shared" si="81"/>
        <v/>
      </c>
      <c r="AS571" s="157" t="str">
        <f t="shared" si="82"/>
        <v/>
      </c>
      <c r="AT571" s="157" t="str">
        <f t="shared" si="83"/>
        <v/>
      </c>
      <c r="AU571" s="157" t="str">
        <f t="shared" si="84"/>
        <v/>
      </c>
      <c r="AV571" s="157" t="str">
        <f t="shared" si="85"/>
        <v/>
      </c>
      <c r="AW571" s="157" t="str">
        <f t="shared" si="86"/>
        <v/>
      </c>
      <c r="AX571" s="158" t="str">
        <f t="shared" si="87"/>
        <v/>
      </c>
    </row>
    <row r="572" spans="2:50" hidden="1" x14ac:dyDescent="0.3">
      <c r="B572" s="325">
        <f t="shared" si="88"/>
        <v>564</v>
      </c>
      <c r="C572" s="324"/>
      <c r="D572" s="254"/>
      <c r="E572" s="255"/>
      <c r="F572" s="335"/>
      <c r="G572" s="328"/>
      <c r="H572" s="336">
        <v>1</v>
      </c>
      <c r="I572" s="289" t="str">
        <f t="shared" si="80"/>
        <v/>
      </c>
      <c r="J572" s="338"/>
      <c r="K572" s="152"/>
      <c r="L572" s="152"/>
      <c r="M572" s="152"/>
      <c r="N572" s="152"/>
      <c r="O572" s="152"/>
      <c r="P572" s="152"/>
      <c r="Q572" s="152"/>
      <c r="R572" s="152"/>
      <c r="S572" s="152"/>
      <c r="T572" s="152"/>
      <c r="U572" s="152"/>
      <c r="V572" s="152"/>
      <c r="W572" s="152"/>
      <c r="X572" s="152"/>
      <c r="Y572" s="152"/>
      <c r="Z572" s="152"/>
      <c r="AA572" s="152"/>
      <c r="AB572" s="152"/>
      <c r="AC572" s="152"/>
      <c r="AD572" s="152"/>
      <c r="AE572" s="152"/>
      <c r="AF572" s="152"/>
      <c r="AG572" s="152"/>
      <c r="AH572" s="152"/>
      <c r="AI572" s="152"/>
      <c r="AJ572" s="152"/>
      <c r="AK572" s="152"/>
      <c r="AL572" s="152"/>
      <c r="AM572" s="152"/>
      <c r="AN572" s="152"/>
      <c r="AO572" s="152"/>
      <c r="AP572" s="152"/>
      <c r="AQ572" s="153"/>
      <c r="AR572" s="156" t="str">
        <f t="shared" si="81"/>
        <v/>
      </c>
      <c r="AS572" s="157" t="str">
        <f t="shared" si="82"/>
        <v/>
      </c>
      <c r="AT572" s="157" t="str">
        <f t="shared" si="83"/>
        <v/>
      </c>
      <c r="AU572" s="157" t="str">
        <f t="shared" si="84"/>
        <v/>
      </c>
      <c r="AV572" s="157" t="str">
        <f t="shared" si="85"/>
        <v/>
      </c>
      <c r="AW572" s="157" t="str">
        <f t="shared" si="86"/>
        <v/>
      </c>
      <c r="AX572" s="158" t="str">
        <f t="shared" si="87"/>
        <v/>
      </c>
    </row>
    <row r="573" spans="2:50" hidden="1" x14ac:dyDescent="0.3">
      <c r="B573" s="325">
        <f t="shared" si="88"/>
        <v>565</v>
      </c>
      <c r="C573" s="324"/>
      <c r="D573" s="254"/>
      <c r="E573" s="255"/>
      <c r="F573" s="335"/>
      <c r="G573" s="328"/>
      <c r="H573" s="336">
        <v>1</v>
      </c>
      <c r="I573" s="289" t="str">
        <f t="shared" si="80"/>
        <v/>
      </c>
      <c r="J573" s="338"/>
      <c r="K573" s="152"/>
      <c r="L573" s="152"/>
      <c r="M573" s="152"/>
      <c r="N573" s="152"/>
      <c r="O573" s="152"/>
      <c r="P573" s="152"/>
      <c r="Q573" s="152"/>
      <c r="R573" s="152"/>
      <c r="S573" s="152"/>
      <c r="T573" s="152"/>
      <c r="U573" s="152"/>
      <c r="V573" s="152"/>
      <c r="W573" s="152"/>
      <c r="X573" s="152"/>
      <c r="Y573" s="152"/>
      <c r="Z573" s="152"/>
      <c r="AA573" s="152"/>
      <c r="AB573" s="152"/>
      <c r="AC573" s="152"/>
      <c r="AD573" s="152"/>
      <c r="AE573" s="152"/>
      <c r="AF573" s="152"/>
      <c r="AG573" s="152"/>
      <c r="AH573" s="152"/>
      <c r="AI573" s="152"/>
      <c r="AJ573" s="152"/>
      <c r="AK573" s="152"/>
      <c r="AL573" s="152"/>
      <c r="AM573" s="152"/>
      <c r="AN573" s="152"/>
      <c r="AO573" s="152"/>
      <c r="AP573" s="152"/>
      <c r="AQ573" s="153"/>
      <c r="AR573" s="156" t="str">
        <f t="shared" si="81"/>
        <v/>
      </c>
      <c r="AS573" s="157" t="str">
        <f t="shared" si="82"/>
        <v/>
      </c>
      <c r="AT573" s="157" t="str">
        <f t="shared" si="83"/>
        <v/>
      </c>
      <c r="AU573" s="157" t="str">
        <f t="shared" si="84"/>
        <v/>
      </c>
      <c r="AV573" s="157" t="str">
        <f t="shared" si="85"/>
        <v/>
      </c>
      <c r="AW573" s="157" t="str">
        <f t="shared" si="86"/>
        <v/>
      </c>
      <c r="AX573" s="158" t="str">
        <f t="shared" si="87"/>
        <v/>
      </c>
    </row>
    <row r="574" spans="2:50" hidden="1" x14ac:dyDescent="0.3">
      <c r="B574" s="325">
        <f t="shared" si="88"/>
        <v>566</v>
      </c>
      <c r="C574" s="324"/>
      <c r="D574" s="254"/>
      <c r="E574" s="255"/>
      <c r="F574" s="335"/>
      <c r="G574" s="328"/>
      <c r="H574" s="336">
        <v>1</v>
      </c>
      <c r="I574" s="289" t="str">
        <f t="shared" si="80"/>
        <v/>
      </c>
      <c r="J574" s="338"/>
      <c r="K574" s="152"/>
      <c r="L574" s="152"/>
      <c r="M574" s="152"/>
      <c r="N574" s="152"/>
      <c r="O574" s="152"/>
      <c r="P574" s="152"/>
      <c r="Q574" s="152"/>
      <c r="R574" s="152"/>
      <c r="S574" s="152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  <c r="AD574" s="152"/>
      <c r="AE574" s="152"/>
      <c r="AF574" s="152"/>
      <c r="AG574" s="152"/>
      <c r="AH574" s="152"/>
      <c r="AI574" s="152"/>
      <c r="AJ574" s="152"/>
      <c r="AK574" s="152"/>
      <c r="AL574" s="152"/>
      <c r="AM574" s="152"/>
      <c r="AN574" s="152"/>
      <c r="AO574" s="152"/>
      <c r="AP574" s="152"/>
      <c r="AQ574" s="153"/>
      <c r="AR574" s="156" t="str">
        <f t="shared" si="81"/>
        <v/>
      </c>
      <c r="AS574" s="157" t="str">
        <f t="shared" si="82"/>
        <v/>
      </c>
      <c r="AT574" s="157" t="str">
        <f t="shared" si="83"/>
        <v/>
      </c>
      <c r="AU574" s="157" t="str">
        <f t="shared" si="84"/>
        <v/>
      </c>
      <c r="AV574" s="157" t="str">
        <f t="shared" si="85"/>
        <v/>
      </c>
      <c r="AW574" s="157" t="str">
        <f t="shared" si="86"/>
        <v/>
      </c>
      <c r="AX574" s="158" t="str">
        <f t="shared" si="87"/>
        <v/>
      </c>
    </row>
    <row r="575" spans="2:50" hidden="1" x14ac:dyDescent="0.3">
      <c r="B575" s="325">
        <f t="shared" si="88"/>
        <v>567</v>
      </c>
      <c r="C575" s="324"/>
      <c r="D575" s="254"/>
      <c r="E575" s="255"/>
      <c r="F575" s="335"/>
      <c r="G575" s="328"/>
      <c r="H575" s="336">
        <v>1</v>
      </c>
      <c r="I575" s="289" t="str">
        <f t="shared" si="80"/>
        <v/>
      </c>
      <c r="J575" s="338"/>
      <c r="K575" s="152"/>
      <c r="L575" s="152"/>
      <c r="M575" s="152"/>
      <c r="N575" s="152"/>
      <c r="O575" s="152"/>
      <c r="P575" s="152"/>
      <c r="Q575" s="152"/>
      <c r="R575" s="152"/>
      <c r="S575" s="152"/>
      <c r="T575" s="152"/>
      <c r="U575" s="152"/>
      <c r="V575" s="152"/>
      <c r="W575" s="152"/>
      <c r="X575" s="152"/>
      <c r="Y575" s="152"/>
      <c r="Z575" s="152"/>
      <c r="AA575" s="152"/>
      <c r="AB575" s="152"/>
      <c r="AC575" s="152"/>
      <c r="AD575" s="152"/>
      <c r="AE575" s="152"/>
      <c r="AF575" s="152"/>
      <c r="AG575" s="152"/>
      <c r="AH575" s="152"/>
      <c r="AI575" s="152"/>
      <c r="AJ575" s="152"/>
      <c r="AK575" s="152"/>
      <c r="AL575" s="152"/>
      <c r="AM575" s="152"/>
      <c r="AN575" s="152"/>
      <c r="AO575" s="152"/>
      <c r="AP575" s="152"/>
      <c r="AQ575" s="153"/>
      <c r="AR575" s="156" t="str">
        <f t="shared" si="81"/>
        <v/>
      </c>
      <c r="AS575" s="157" t="str">
        <f t="shared" si="82"/>
        <v/>
      </c>
      <c r="AT575" s="157" t="str">
        <f t="shared" si="83"/>
        <v/>
      </c>
      <c r="AU575" s="157" t="str">
        <f t="shared" si="84"/>
        <v/>
      </c>
      <c r="AV575" s="157" t="str">
        <f t="shared" si="85"/>
        <v/>
      </c>
      <c r="AW575" s="157" t="str">
        <f t="shared" si="86"/>
        <v/>
      </c>
      <c r="AX575" s="158" t="str">
        <f t="shared" si="87"/>
        <v/>
      </c>
    </row>
    <row r="576" spans="2:50" hidden="1" x14ac:dyDescent="0.3">
      <c r="B576" s="325">
        <f t="shared" si="88"/>
        <v>568</v>
      </c>
      <c r="C576" s="324"/>
      <c r="D576" s="254"/>
      <c r="E576" s="255"/>
      <c r="F576" s="335"/>
      <c r="G576" s="328"/>
      <c r="H576" s="336">
        <v>1</v>
      </c>
      <c r="I576" s="289" t="str">
        <f t="shared" si="80"/>
        <v/>
      </c>
      <c r="J576" s="338"/>
      <c r="K576" s="152"/>
      <c r="L576" s="152"/>
      <c r="M576" s="152"/>
      <c r="N576" s="152"/>
      <c r="O576" s="152"/>
      <c r="P576" s="152"/>
      <c r="Q576" s="152"/>
      <c r="R576" s="152"/>
      <c r="S576" s="152"/>
      <c r="T576" s="152"/>
      <c r="U576" s="152"/>
      <c r="V576" s="152"/>
      <c r="W576" s="152"/>
      <c r="X576" s="152"/>
      <c r="Y576" s="152"/>
      <c r="Z576" s="152"/>
      <c r="AA576" s="152"/>
      <c r="AB576" s="152"/>
      <c r="AC576" s="152"/>
      <c r="AD576" s="152"/>
      <c r="AE576" s="152"/>
      <c r="AF576" s="152"/>
      <c r="AG576" s="152"/>
      <c r="AH576" s="152"/>
      <c r="AI576" s="152"/>
      <c r="AJ576" s="152"/>
      <c r="AK576" s="152"/>
      <c r="AL576" s="152"/>
      <c r="AM576" s="152"/>
      <c r="AN576" s="152"/>
      <c r="AO576" s="152"/>
      <c r="AP576" s="152"/>
      <c r="AQ576" s="153"/>
      <c r="AR576" s="156" t="str">
        <f t="shared" si="81"/>
        <v/>
      </c>
      <c r="AS576" s="157" t="str">
        <f t="shared" si="82"/>
        <v/>
      </c>
      <c r="AT576" s="157" t="str">
        <f t="shared" si="83"/>
        <v/>
      </c>
      <c r="AU576" s="157" t="str">
        <f t="shared" si="84"/>
        <v/>
      </c>
      <c r="AV576" s="157" t="str">
        <f t="shared" si="85"/>
        <v/>
      </c>
      <c r="AW576" s="157" t="str">
        <f t="shared" si="86"/>
        <v/>
      </c>
      <c r="AX576" s="158" t="str">
        <f t="shared" si="87"/>
        <v/>
      </c>
    </row>
    <row r="577" spans="2:50" hidden="1" x14ac:dyDescent="0.3">
      <c r="B577" s="325">
        <f t="shared" si="88"/>
        <v>569</v>
      </c>
      <c r="C577" s="324"/>
      <c r="D577" s="254"/>
      <c r="E577" s="255"/>
      <c r="F577" s="335"/>
      <c r="G577" s="328"/>
      <c r="H577" s="336">
        <v>1</v>
      </c>
      <c r="I577" s="289" t="str">
        <f t="shared" si="80"/>
        <v/>
      </c>
      <c r="J577" s="338"/>
      <c r="K577" s="152"/>
      <c r="L577" s="152"/>
      <c r="M577" s="152"/>
      <c r="N577" s="152"/>
      <c r="O577" s="152"/>
      <c r="P577" s="152"/>
      <c r="Q577" s="152"/>
      <c r="R577" s="152"/>
      <c r="S577" s="152"/>
      <c r="T577" s="152"/>
      <c r="U577" s="152"/>
      <c r="V577" s="152"/>
      <c r="W577" s="152"/>
      <c r="X577" s="152"/>
      <c r="Y577" s="152"/>
      <c r="Z577" s="152"/>
      <c r="AA577" s="152"/>
      <c r="AB577" s="152"/>
      <c r="AC577" s="152"/>
      <c r="AD577" s="152"/>
      <c r="AE577" s="152"/>
      <c r="AF577" s="152"/>
      <c r="AG577" s="152"/>
      <c r="AH577" s="152"/>
      <c r="AI577" s="152"/>
      <c r="AJ577" s="152"/>
      <c r="AK577" s="152"/>
      <c r="AL577" s="152"/>
      <c r="AM577" s="152"/>
      <c r="AN577" s="152"/>
      <c r="AO577" s="152"/>
      <c r="AP577" s="152"/>
      <c r="AQ577" s="153"/>
      <c r="AR577" s="156" t="str">
        <f t="shared" si="81"/>
        <v/>
      </c>
      <c r="AS577" s="157" t="str">
        <f t="shared" si="82"/>
        <v/>
      </c>
      <c r="AT577" s="157" t="str">
        <f t="shared" si="83"/>
        <v/>
      </c>
      <c r="AU577" s="157" t="str">
        <f t="shared" si="84"/>
        <v/>
      </c>
      <c r="AV577" s="157" t="str">
        <f t="shared" si="85"/>
        <v/>
      </c>
      <c r="AW577" s="157" t="str">
        <f t="shared" si="86"/>
        <v/>
      </c>
      <c r="AX577" s="158" t="str">
        <f t="shared" si="87"/>
        <v/>
      </c>
    </row>
    <row r="578" spans="2:50" hidden="1" x14ac:dyDescent="0.3">
      <c r="B578" s="325">
        <f t="shared" si="88"/>
        <v>570</v>
      </c>
      <c r="C578" s="324"/>
      <c r="D578" s="254"/>
      <c r="E578" s="255"/>
      <c r="F578" s="335"/>
      <c r="G578" s="328"/>
      <c r="H578" s="336">
        <v>1</v>
      </c>
      <c r="I578" s="289" t="str">
        <f t="shared" si="80"/>
        <v/>
      </c>
      <c r="J578" s="338"/>
      <c r="K578" s="152"/>
      <c r="L578" s="152"/>
      <c r="M578" s="152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152"/>
      <c r="Z578" s="152"/>
      <c r="AA578" s="152"/>
      <c r="AB578" s="152"/>
      <c r="AC578" s="152"/>
      <c r="AD578" s="152"/>
      <c r="AE578" s="152"/>
      <c r="AF578" s="152"/>
      <c r="AG578" s="152"/>
      <c r="AH578" s="152"/>
      <c r="AI578" s="152"/>
      <c r="AJ578" s="152"/>
      <c r="AK578" s="152"/>
      <c r="AL578" s="152"/>
      <c r="AM578" s="152"/>
      <c r="AN578" s="152"/>
      <c r="AO578" s="152"/>
      <c r="AP578" s="152"/>
      <c r="AQ578" s="153"/>
      <c r="AR578" s="156" t="str">
        <f t="shared" si="81"/>
        <v/>
      </c>
      <c r="AS578" s="157" t="str">
        <f t="shared" si="82"/>
        <v/>
      </c>
      <c r="AT578" s="157" t="str">
        <f t="shared" si="83"/>
        <v/>
      </c>
      <c r="AU578" s="157" t="str">
        <f t="shared" si="84"/>
        <v/>
      </c>
      <c r="AV578" s="157" t="str">
        <f t="shared" si="85"/>
        <v/>
      </c>
      <c r="AW578" s="157" t="str">
        <f t="shared" si="86"/>
        <v/>
      </c>
      <c r="AX578" s="158" t="str">
        <f t="shared" si="87"/>
        <v/>
      </c>
    </row>
    <row r="579" spans="2:50" hidden="1" x14ac:dyDescent="0.3">
      <c r="B579" s="325">
        <f t="shared" si="88"/>
        <v>571</v>
      </c>
      <c r="C579" s="324"/>
      <c r="D579" s="254"/>
      <c r="E579" s="255"/>
      <c r="F579" s="335"/>
      <c r="G579" s="328"/>
      <c r="H579" s="336">
        <v>1</v>
      </c>
      <c r="I579" s="289" t="str">
        <f t="shared" si="80"/>
        <v/>
      </c>
      <c r="J579" s="338"/>
      <c r="K579" s="152"/>
      <c r="L579" s="152"/>
      <c r="M579" s="152"/>
      <c r="N579" s="152"/>
      <c r="O579" s="152"/>
      <c r="P579" s="152"/>
      <c r="Q579" s="152"/>
      <c r="R579" s="152"/>
      <c r="S579" s="152"/>
      <c r="T579" s="152"/>
      <c r="U579" s="152"/>
      <c r="V579" s="152"/>
      <c r="W579" s="152"/>
      <c r="X579" s="152"/>
      <c r="Y579" s="152"/>
      <c r="Z579" s="152"/>
      <c r="AA579" s="152"/>
      <c r="AB579" s="152"/>
      <c r="AC579" s="152"/>
      <c r="AD579" s="152"/>
      <c r="AE579" s="152"/>
      <c r="AF579" s="152"/>
      <c r="AG579" s="152"/>
      <c r="AH579" s="152"/>
      <c r="AI579" s="152"/>
      <c r="AJ579" s="152"/>
      <c r="AK579" s="152"/>
      <c r="AL579" s="152"/>
      <c r="AM579" s="152"/>
      <c r="AN579" s="152"/>
      <c r="AO579" s="152"/>
      <c r="AP579" s="152"/>
      <c r="AQ579" s="153"/>
      <c r="AR579" s="156" t="str">
        <f t="shared" si="81"/>
        <v/>
      </c>
      <c r="AS579" s="157" t="str">
        <f t="shared" si="82"/>
        <v/>
      </c>
      <c r="AT579" s="157" t="str">
        <f t="shared" si="83"/>
        <v/>
      </c>
      <c r="AU579" s="157" t="str">
        <f t="shared" si="84"/>
        <v/>
      </c>
      <c r="AV579" s="157" t="str">
        <f t="shared" si="85"/>
        <v/>
      </c>
      <c r="AW579" s="157" t="str">
        <f t="shared" si="86"/>
        <v/>
      </c>
      <c r="AX579" s="158" t="str">
        <f t="shared" si="87"/>
        <v/>
      </c>
    </row>
    <row r="580" spans="2:50" hidden="1" x14ac:dyDescent="0.3">
      <c r="B580" s="325">
        <f t="shared" si="88"/>
        <v>572</v>
      </c>
      <c r="C580" s="324"/>
      <c r="D580" s="254"/>
      <c r="E580" s="255"/>
      <c r="F580" s="335"/>
      <c r="G580" s="328"/>
      <c r="H580" s="336">
        <v>1</v>
      </c>
      <c r="I580" s="289" t="str">
        <f t="shared" si="80"/>
        <v/>
      </c>
      <c r="J580" s="338"/>
      <c r="K580" s="152"/>
      <c r="L580" s="152"/>
      <c r="M580" s="152"/>
      <c r="N580" s="152"/>
      <c r="O580" s="152"/>
      <c r="P580" s="152"/>
      <c r="Q580" s="152"/>
      <c r="R580" s="152"/>
      <c r="S580" s="152"/>
      <c r="T580" s="152"/>
      <c r="U580" s="152"/>
      <c r="V580" s="152"/>
      <c r="W580" s="152"/>
      <c r="X580" s="152"/>
      <c r="Y580" s="152"/>
      <c r="Z580" s="152"/>
      <c r="AA580" s="152"/>
      <c r="AB580" s="152"/>
      <c r="AC580" s="152"/>
      <c r="AD580" s="152"/>
      <c r="AE580" s="152"/>
      <c r="AF580" s="152"/>
      <c r="AG580" s="152"/>
      <c r="AH580" s="152"/>
      <c r="AI580" s="152"/>
      <c r="AJ580" s="152"/>
      <c r="AK580" s="152"/>
      <c r="AL580" s="152"/>
      <c r="AM580" s="152"/>
      <c r="AN580" s="152"/>
      <c r="AO580" s="152"/>
      <c r="AP580" s="152"/>
      <c r="AQ580" s="153"/>
      <c r="AR580" s="156" t="str">
        <f t="shared" si="81"/>
        <v/>
      </c>
      <c r="AS580" s="157" t="str">
        <f t="shared" si="82"/>
        <v/>
      </c>
      <c r="AT580" s="157" t="str">
        <f t="shared" si="83"/>
        <v/>
      </c>
      <c r="AU580" s="157" t="str">
        <f t="shared" si="84"/>
        <v/>
      </c>
      <c r="AV580" s="157" t="str">
        <f t="shared" si="85"/>
        <v/>
      </c>
      <c r="AW580" s="157" t="str">
        <f t="shared" si="86"/>
        <v/>
      </c>
      <c r="AX580" s="158" t="str">
        <f t="shared" si="87"/>
        <v/>
      </c>
    </row>
    <row r="581" spans="2:50" hidden="1" x14ac:dyDescent="0.3">
      <c r="B581" s="325">
        <f t="shared" si="88"/>
        <v>573</v>
      </c>
      <c r="C581" s="324"/>
      <c r="D581" s="254"/>
      <c r="E581" s="255"/>
      <c r="F581" s="335"/>
      <c r="G581" s="328"/>
      <c r="H581" s="336">
        <v>1</v>
      </c>
      <c r="I581" s="289" t="str">
        <f t="shared" si="80"/>
        <v/>
      </c>
      <c r="J581" s="338"/>
      <c r="K581" s="152"/>
      <c r="L581" s="152"/>
      <c r="M581" s="152"/>
      <c r="N581" s="152"/>
      <c r="O581" s="152"/>
      <c r="P581" s="152"/>
      <c r="Q581" s="152"/>
      <c r="R581" s="152"/>
      <c r="S581" s="152"/>
      <c r="T581" s="152"/>
      <c r="U581" s="152"/>
      <c r="V581" s="152"/>
      <c r="W581" s="152"/>
      <c r="X581" s="152"/>
      <c r="Y581" s="152"/>
      <c r="Z581" s="152"/>
      <c r="AA581" s="152"/>
      <c r="AB581" s="152"/>
      <c r="AC581" s="152"/>
      <c r="AD581" s="152"/>
      <c r="AE581" s="152"/>
      <c r="AF581" s="152"/>
      <c r="AG581" s="152"/>
      <c r="AH581" s="152"/>
      <c r="AI581" s="152"/>
      <c r="AJ581" s="152"/>
      <c r="AK581" s="152"/>
      <c r="AL581" s="152"/>
      <c r="AM581" s="152"/>
      <c r="AN581" s="152"/>
      <c r="AO581" s="152"/>
      <c r="AP581" s="152"/>
      <c r="AQ581" s="153"/>
      <c r="AR581" s="156" t="str">
        <f t="shared" si="81"/>
        <v/>
      </c>
      <c r="AS581" s="157" t="str">
        <f t="shared" si="82"/>
        <v/>
      </c>
      <c r="AT581" s="157" t="str">
        <f t="shared" si="83"/>
        <v/>
      </c>
      <c r="AU581" s="157" t="str">
        <f t="shared" si="84"/>
        <v/>
      </c>
      <c r="AV581" s="157" t="str">
        <f t="shared" si="85"/>
        <v/>
      </c>
      <c r="AW581" s="157" t="str">
        <f t="shared" si="86"/>
        <v/>
      </c>
      <c r="AX581" s="158" t="str">
        <f t="shared" si="87"/>
        <v/>
      </c>
    </row>
    <row r="582" spans="2:50" hidden="1" x14ac:dyDescent="0.3">
      <c r="B582" s="325">
        <f t="shared" si="88"/>
        <v>574</v>
      </c>
      <c r="C582" s="324"/>
      <c r="D582" s="254"/>
      <c r="E582" s="255"/>
      <c r="F582" s="335"/>
      <c r="G582" s="328"/>
      <c r="H582" s="336">
        <v>1</v>
      </c>
      <c r="I582" s="289" t="str">
        <f t="shared" si="80"/>
        <v/>
      </c>
      <c r="J582" s="338"/>
      <c r="K582" s="152"/>
      <c r="L582" s="152"/>
      <c r="M582" s="152"/>
      <c r="N582" s="152"/>
      <c r="O582" s="152"/>
      <c r="P582" s="152"/>
      <c r="Q582" s="152"/>
      <c r="R582" s="152"/>
      <c r="S582" s="152"/>
      <c r="T582" s="152"/>
      <c r="U582" s="152"/>
      <c r="V582" s="152"/>
      <c r="W582" s="152"/>
      <c r="X582" s="152"/>
      <c r="Y582" s="152"/>
      <c r="Z582" s="152"/>
      <c r="AA582" s="152"/>
      <c r="AB582" s="152"/>
      <c r="AC582" s="152"/>
      <c r="AD582" s="152"/>
      <c r="AE582" s="152"/>
      <c r="AF582" s="152"/>
      <c r="AG582" s="152"/>
      <c r="AH582" s="152"/>
      <c r="AI582" s="152"/>
      <c r="AJ582" s="152"/>
      <c r="AK582" s="152"/>
      <c r="AL582" s="152"/>
      <c r="AM582" s="152"/>
      <c r="AN582" s="152"/>
      <c r="AO582" s="152"/>
      <c r="AP582" s="152"/>
      <c r="AQ582" s="153"/>
      <c r="AR582" s="156" t="str">
        <f t="shared" si="81"/>
        <v/>
      </c>
      <c r="AS582" s="157" t="str">
        <f t="shared" si="82"/>
        <v/>
      </c>
      <c r="AT582" s="157" t="str">
        <f t="shared" si="83"/>
        <v/>
      </c>
      <c r="AU582" s="157" t="str">
        <f t="shared" si="84"/>
        <v/>
      </c>
      <c r="AV582" s="157" t="str">
        <f t="shared" si="85"/>
        <v/>
      </c>
      <c r="AW582" s="157" t="str">
        <f t="shared" si="86"/>
        <v/>
      </c>
      <c r="AX582" s="158" t="str">
        <f t="shared" si="87"/>
        <v/>
      </c>
    </row>
    <row r="583" spans="2:50" hidden="1" x14ac:dyDescent="0.3">
      <c r="B583" s="325">
        <f t="shared" si="88"/>
        <v>575</v>
      </c>
      <c r="C583" s="324"/>
      <c r="D583" s="254"/>
      <c r="E583" s="255"/>
      <c r="F583" s="335"/>
      <c r="G583" s="328"/>
      <c r="H583" s="336">
        <v>1</v>
      </c>
      <c r="I583" s="289" t="str">
        <f t="shared" si="80"/>
        <v/>
      </c>
      <c r="J583" s="338"/>
      <c r="K583" s="152"/>
      <c r="L583" s="152"/>
      <c r="M583" s="152"/>
      <c r="N583" s="152"/>
      <c r="O583" s="152"/>
      <c r="P583" s="152"/>
      <c r="Q583" s="152"/>
      <c r="R583" s="152"/>
      <c r="S583" s="152"/>
      <c r="T583" s="152"/>
      <c r="U583" s="152"/>
      <c r="V583" s="152"/>
      <c r="W583" s="152"/>
      <c r="X583" s="152"/>
      <c r="Y583" s="152"/>
      <c r="Z583" s="152"/>
      <c r="AA583" s="152"/>
      <c r="AB583" s="152"/>
      <c r="AC583" s="152"/>
      <c r="AD583" s="152"/>
      <c r="AE583" s="152"/>
      <c r="AF583" s="152"/>
      <c r="AG583" s="152"/>
      <c r="AH583" s="152"/>
      <c r="AI583" s="152"/>
      <c r="AJ583" s="152"/>
      <c r="AK583" s="152"/>
      <c r="AL583" s="152"/>
      <c r="AM583" s="152"/>
      <c r="AN583" s="152"/>
      <c r="AO583" s="152"/>
      <c r="AP583" s="152"/>
      <c r="AQ583" s="153"/>
      <c r="AR583" s="156" t="str">
        <f t="shared" si="81"/>
        <v/>
      </c>
      <c r="AS583" s="157" t="str">
        <f t="shared" si="82"/>
        <v/>
      </c>
      <c r="AT583" s="157" t="str">
        <f t="shared" si="83"/>
        <v/>
      </c>
      <c r="AU583" s="157" t="str">
        <f t="shared" si="84"/>
        <v/>
      </c>
      <c r="AV583" s="157" t="str">
        <f t="shared" si="85"/>
        <v/>
      </c>
      <c r="AW583" s="157" t="str">
        <f t="shared" si="86"/>
        <v/>
      </c>
      <c r="AX583" s="158" t="str">
        <f t="shared" si="87"/>
        <v/>
      </c>
    </row>
    <row r="584" spans="2:50" hidden="1" x14ac:dyDescent="0.3">
      <c r="B584" s="325">
        <f t="shared" si="88"/>
        <v>576</v>
      </c>
      <c r="C584" s="324"/>
      <c r="D584" s="254"/>
      <c r="E584" s="255"/>
      <c r="F584" s="335"/>
      <c r="G584" s="328"/>
      <c r="H584" s="336">
        <v>1</v>
      </c>
      <c r="I584" s="289" t="str">
        <f t="shared" si="80"/>
        <v/>
      </c>
      <c r="J584" s="338"/>
      <c r="K584" s="152"/>
      <c r="L584" s="152"/>
      <c r="M584" s="152"/>
      <c r="N584" s="152"/>
      <c r="O584" s="152"/>
      <c r="P584" s="152"/>
      <c r="Q584" s="152"/>
      <c r="R584" s="152"/>
      <c r="S584" s="152"/>
      <c r="T584" s="152"/>
      <c r="U584" s="152"/>
      <c r="V584" s="152"/>
      <c r="W584" s="152"/>
      <c r="X584" s="152"/>
      <c r="Y584" s="152"/>
      <c r="Z584" s="152"/>
      <c r="AA584" s="152"/>
      <c r="AB584" s="152"/>
      <c r="AC584" s="152"/>
      <c r="AD584" s="152"/>
      <c r="AE584" s="152"/>
      <c r="AF584" s="152"/>
      <c r="AG584" s="152"/>
      <c r="AH584" s="152"/>
      <c r="AI584" s="152"/>
      <c r="AJ584" s="152"/>
      <c r="AK584" s="152"/>
      <c r="AL584" s="152"/>
      <c r="AM584" s="152"/>
      <c r="AN584" s="152"/>
      <c r="AO584" s="152"/>
      <c r="AP584" s="152"/>
      <c r="AQ584" s="153"/>
      <c r="AR584" s="156" t="str">
        <f t="shared" si="81"/>
        <v/>
      </c>
      <c r="AS584" s="157" t="str">
        <f t="shared" si="82"/>
        <v/>
      </c>
      <c r="AT584" s="157" t="str">
        <f t="shared" si="83"/>
        <v/>
      </c>
      <c r="AU584" s="157" t="str">
        <f t="shared" si="84"/>
        <v/>
      </c>
      <c r="AV584" s="157" t="str">
        <f t="shared" si="85"/>
        <v/>
      </c>
      <c r="AW584" s="157" t="str">
        <f t="shared" si="86"/>
        <v/>
      </c>
      <c r="AX584" s="158" t="str">
        <f t="shared" si="87"/>
        <v/>
      </c>
    </row>
    <row r="585" spans="2:50" hidden="1" x14ac:dyDescent="0.3">
      <c r="B585" s="325">
        <f t="shared" si="88"/>
        <v>577</v>
      </c>
      <c r="C585" s="324"/>
      <c r="D585" s="254"/>
      <c r="E585" s="255"/>
      <c r="F585" s="335"/>
      <c r="G585" s="328"/>
      <c r="H585" s="336">
        <v>1</v>
      </c>
      <c r="I585" s="289" t="str">
        <f t="shared" si="80"/>
        <v/>
      </c>
      <c r="J585" s="338"/>
      <c r="K585" s="152"/>
      <c r="L585" s="152"/>
      <c r="M585" s="152"/>
      <c r="N585" s="152"/>
      <c r="O585" s="152"/>
      <c r="P585" s="152"/>
      <c r="Q585" s="152"/>
      <c r="R585" s="152"/>
      <c r="S585" s="152"/>
      <c r="T585" s="152"/>
      <c r="U585" s="152"/>
      <c r="V585" s="152"/>
      <c r="W585" s="152"/>
      <c r="X585" s="152"/>
      <c r="Y585" s="152"/>
      <c r="Z585" s="152"/>
      <c r="AA585" s="152"/>
      <c r="AB585" s="152"/>
      <c r="AC585" s="152"/>
      <c r="AD585" s="152"/>
      <c r="AE585" s="152"/>
      <c r="AF585" s="152"/>
      <c r="AG585" s="152"/>
      <c r="AH585" s="152"/>
      <c r="AI585" s="152"/>
      <c r="AJ585" s="152"/>
      <c r="AK585" s="152"/>
      <c r="AL585" s="152"/>
      <c r="AM585" s="152"/>
      <c r="AN585" s="152"/>
      <c r="AO585" s="152"/>
      <c r="AP585" s="152"/>
      <c r="AQ585" s="153"/>
      <c r="AR585" s="156" t="str">
        <f t="shared" si="81"/>
        <v/>
      </c>
      <c r="AS585" s="157" t="str">
        <f t="shared" si="82"/>
        <v/>
      </c>
      <c r="AT585" s="157" t="str">
        <f t="shared" si="83"/>
        <v/>
      </c>
      <c r="AU585" s="157" t="str">
        <f t="shared" si="84"/>
        <v/>
      </c>
      <c r="AV585" s="157" t="str">
        <f t="shared" si="85"/>
        <v/>
      </c>
      <c r="AW585" s="157" t="str">
        <f t="shared" si="86"/>
        <v/>
      </c>
      <c r="AX585" s="158" t="str">
        <f t="shared" si="87"/>
        <v/>
      </c>
    </row>
    <row r="586" spans="2:50" hidden="1" x14ac:dyDescent="0.3">
      <c r="B586" s="325">
        <f t="shared" si="88"/>
        <v>578</v>
      </c>
      <c r="C586" s="324"/>
      <c r="D586" s="254"/>
      <c r="E586" s="255"/>
      <c r="F586" s="335"/>
      <c r="G586" s="328"/>
      <c r="H586" s="336">
        <v>1</v>
      </c>
      <c r="I586" s="289" t="str">
        <f t="shared" ref="I586:I649" si="89">+IF(D586="","",SUM(G586*H586))</f>
        <v/>
      </c>
      <c r="J586" s="338"/>
      <c r="K586" s="152"/>
      <c r="L586" s="152"/>
      <c r="M586" s="152"/>
      <c r="N586" s="152"/>
      <c r="O586" s="152"/>
      <c r="P586" s="152"/>
      <c r="Q586" s="152"/>
      <c r="R586" s="152"/>
      <c r="S586" s="152"/>
      <c r="T586" s="152"/>
      <c r="U586" s="152"/>
      <c r="V586" s="152"/>
      <c r="W586" s="152"/>
      <c r="X586" s="152"/>
      <c r="Y586" s="152"/>
      <c r="Z586" s="152"/>
      <c r="AA586" s="152"/>
      <c r="AB586" s="152"/>
      <c r="AC586" s="152"/>
      <c r="AD586" s="152"/>
      <c r="AE586" s="152"/>
      <c r="AF586" s="152"/>
      <c r="AG586" s="152"/>
      <c r="AH586" s="152"/>
      <c r="AI586" s="152"/>
      <c r="AJ586" s="152"/>
      <c r="AK586" s="152"/>
      <c r="AL586" s="152"/>
      <c r="AM586" s="152"/>
      <c r="AN586" s="152"/>
      <c r="AO586" s="152"/>
      <c r="AP586" s="152"/>
      <c r="AQ586" s="153"/>
      <c r="AR586" s="156" t="str">
        <f t="shared" ref="AR586:AR649" si="90">IF(C586="","",AVERAGE(J586:AQ586))</f>
        <v/>
      </c>
      <c r="AS586" s="157" t="str">
        <f t="shared" ref="AS586:AS649" si="91">IF(C586="","",STDEVA(J586:AQ586))</f>
        <v/>
      </c>
      <c r="AT586" s="157" t="str">
        <f t="shared" ref="AT586:AT649" si="92">IF(C586="","",MEDIAN(J586:AQ586))</f>
        <v/>
      </c>
      <c r="AU586" s="157" t="str">
        <f t="shared" ref="AU586:AU649" si="93">IF(C586="","",GEOMEAN(J586:AQ586))</f>
        <v/>
      </c>
      <c r="AV586" s="157" t="str">
        <f t="shared" ref="AV586:AV649" si="94">IF(C586="","",HARMEAN(J586:AQ586))</f>
        <v/>
      </c>
      <c r="AW586" s="157" t="str">
        <f t="shared" ref="AW586:AW649" si="95">IF(C586="","",MIN(J586:AQ586))</f>
        <v/>
      </c>
      <c r="AX586" s="158" t="str">
        <f t="shared" ref="AX586:AX649" si="96">IF(C586="","",MAX(J586:AQ586))</f>
        <v/>
      </c>
    </row>
    <row r="587" spans="2:50" hidden="1" x14ac:dyDescent="0.3">
      <c r="B587" s="325">
        <f t="shared" ref="B587:B650" si="97">+B586+1</f>
        <v>579</v>
      </c>
      <c r="C587" s="324"/>
      <c r="D587" s="254"/>
      <c r="E587" s="255"/>
      <c r="F587" s="335"/>
      <c r="G587" s="328"/>
      <c r="H587" s="336">
        <v>1</v>
      </c>
      <c r="I587" s="289" t="str">
        <f t="shared" si="89"/>
        <v/>
      </c>
      <c r="J587" s="338"/>
      <c r="K587" s="152"/>
      <c r="L587" s="152"/>
      <c r="M587" s="152"/>
      <c r="N587" s="152"/>
      <c r="O587" s="152"/>
      <c r="P587" s="152"/>
      <c r="Q587" s="152"/>
      <c r="R587" s="152"/>
      <c r="S587" s="152"/>
      <c r="T587" s="152"/>
      <c r="U587" s="152"/>
      <c r="V587" s="152"/>
      <c r="W587" s="152"/>
      <c r="X587" s="152"/>
      <c r="Y587" s="152"/>
      <c r="Z587" s="152"/>
      <c r="AA587" s="152"/>
      <c r="AB587" s="152"/>
      <c r="AC587" s="152"/>
      <c r="AD587" s="152"/>
      <c r="AE587" s="152"/>
      <c r="AF587" s="152"/>
      <c r="AG587" s="152"/>
      <c r="AH587" s="152"/>
      <c r="AI587" s="152"/>
      <c r="AJ587" s="152"/>
      <c r="AK587" s="152"/>
      <c r="AL587" s="152"/>
      <c r="AM587" s="152"/>
      <c r="AN587" s="152"/>
      <c r="AO587" s="152"/>
      <c r="AP587" s="152"/>
      <c r="AQ587" s="153"/>
      <c r="AR587" s="156" t="str">
        <f t="shared" si="90"/>
        <v/>
      </c>
      <c r="AS587" s="157" t="str">
        <f t="shared" si="91"/>
        <v/>
      </c>
      <c r="AT587" s="157" t="str">
        <f t="shared" si="92"/>
        <v/>
      </c>
      <c r="AU587" s="157" t="str">
        <f t="shared" si="93"/>
        <v/>
      </c>
      <c r="AV587" s="157" t="str">
        <f t="shared" si="94"/>
        <v/>
      </c>
      <c r="AW587" s="157" t="str">
        <f t="shared" si="95"/>
        <v/>
      </c>
      <c r="AX587" s="158" t="str">
        <f t="shared" si="96"/>
        <v/>
      </c>
    </row>
    <row r="588" spans="2:50" hidden="1" x14ac:dyDescent="0.3">
      <c r="B588" s="325">
        <f t="shared" si="97"/>
        <v>580</v>
      </c>
      <c r="C588" s="324"/>
      <c r="D588" s="254"/>
      <c r="E588" s="255"/>
      <c r="F588" s="335"/>
      <c r="G588" s="328"/>
      <c r="H588" s="336">
        <v>1</v>
      </c>
      <c r="I588" s="289" t="str">
        <f t="shared" si="89"/>
        <v/>
      </c>
      <c r="J588" s="338"/>
      <c r="K588" s="152"/>
      <c r="L588" s="152"/>
      <c r="M588" s="152"/>
      <c r="N588" s="152"/>
      <c r="O588" s="152"/>
      <c r="P588" s="152"/>
      <c r="Q588" s="152"/>
      <c r="R588" s="152"/>
      <c r="S588" s="152"/>
      <c r="T588" s="152"/>
      <c r="U588" s="152"/>
      <c r="V588" s="152"/>
      <c r="W588" s="152"/>
      <c r="X588" s="152"/>
      <c r="Y588" s="152"/>
      <c r="Z588" s="152"/>
      <c r="AA588" s="152"/>
      <c r="AB588" s="152"/>
      <c r="AC588" s="152"/>
      <c r="AD588" s="152"/>
      <c r="AE588" s="152"/>
      <c r="AF588" s="152"/>
      <c r="AG588" s="152"/>
      <c r="AH588" s="152"/>
      <c r="AI588" s="152"/>
      <c r="AJ588" s="152"/>
      <c r="AK588" s="152"/>
      <c r="AL588" s="152"/>
      <c r="AM588" s="152"/>
      <c r="AN588" s="152"/>
      <c r="AO588" s="152"/>
      <c r="AP588" s="152"/>
      <c r="AQ588" s="153"/>
      <c r="AR588" s="156" t="str">
        <f t="shared" si="90"/>
        <v/>
      </c>
      <c r="AS588" s="157" t="str">
        <f t="shared" si="91"/>
        <v/>
      </c>
      <c r="AT588" s="157" t="str">
        <f t="shared" si="92"/>
        <v/>
      </c>
      <c r="AU588" s="157" t="str">
        <f t="shared" si="93"/>
        <v/>
      </c>
      <c r="AV588" s="157" t="str">
        <f t="shared" si="94"/>
        <v/>
      </c>
      <c r="AW588" s="157" t="str">
        <f t="shared" si="95"/>
        <v/>
      </c>
      <c r="AX588" s="158" t="str">
        <f t="shared" si="96"/>
        <v/>
      </c>
    </row>
    <row r="589" spans="2:50" hidden="1" x14ac:dyDescent="0.3">
      <c r="B589" s="325">
        <f t="shared" si="97"/>
        <v>581</v>
      </c>
      <c r="C589" s="324"/>
      <c r="D589" s="254"/>
      <c r="E589" s="255"/>
      <c r="F589" s="335"/>
      <c r="G589" s="328"/>
      <c r="H589" s="336">
        <v>1</v>
      </c>
      <c r="I589" s="289" t="str">
        <f t="shared" si="89"/>
        <v/>
      </c>
      <c r="J589" s="338"/>
      <c r="K589" s="152"/>
      <c r="L589" s="152"/>
      <c r="M589" s="152"/>
      <c r="N589" s="152"/>
      <c r="O589" s="152"/>
      <c r="P589" s="152"/>
      <c r="Q589" s="152"/>
      <c r="R589" s="152"/>
      <c r="S589" s="152"/>
      <c r="T589" s="152"/>
      <c r="U589" s="152"/>
      <c r="V589" s="152"/>
      <c r="W589" s="152"/>
      <c r="X589" s="152"/>
      <c r="Y589" s="152"/>
      <c r="Z589" s="152"/>
      <c r="AA589" s="152"/>
      <c r="AB589" s="152"/>
      <c r="AC589" s="152"/>
      <c r="AD589" s="152"/>
      <c r="AE589" s="152"/>
      <c r="AF589" s="152"/>
      <c r="AG589" s="152"/>
      <c r="AH589" s="152"/>
      <c r="AI589" s="152"/>
      <c r="AJ589" s="152"/>
      <c r="AK589" s="152"/>
      <c r="AL589" s="152"/>
      <c r="AM589" s="152"/>
      <c r="AN589" s="152"/>
      <c r="AO589" s="152"/>
      <c r="AP589" s="152"/>
      <c r="AQ589" s="153"/>
      <c r="AR589" s="156" t="str">
        <f t="shared" si="90"/>
        <v/>
      </c>
      <c r="AS589" s="157" t="str">
        <f t="shared" si="91"/>
        <v/>
      </c>
      <c r="AT589" s="157" t="str">
        <f t="shared" si="92"/>
        <v/>
      </c>
      <c r="AU589" s="157" t="str">
        <f t="shared" si="93"/>
        <v/>
      </c>
      <c r="AV589" s="157" t="str">
        <f t="shared" si="94"/>
        <v/>
      </c>
      <c r="AW589" s="157" t="str">
        <f t="shared" si="95"/>
        <v/>
      </c>
      <c r="AX589" s="158" t="str">
        <f t="shared" si="96"/>
        <v/>
      </c>
    </row>
    <row r="590" spans="2:50" hidden="1" x14ac:dyDescent="0.3">
      <c r="B590" s="325">
        <f t="shared" si="97"/>
        <v>582</v>
      </c>
      <c r="C590" s="324"/>
      <c r="D590" s="254"/>
      <c r="E590" s="255"/>
      <c r="F590" s="335"/>
      <c r="G590" s="328"/>
      <c r="H590" s="336">
        <v>1</v>
      </c>
      <c r="I590" s="289" t="str">
        <f t="shared" si="89"/>
        <v/>
      </c>
      <c r="J590" s="338"/>
      <c r="K590" s="152"/>
      <c r="L590" s="152"/>
      <c r="M590" s="152"/>
      <c r="N590" s="152"/>
      <c r="O590" s="152"/>
      <c r="P590" s="152"/>
      <c r="Q590" s="152"/>
      <c r="R590" s="152"/>
      <c r="S590" s="152"/>
      <c r="T590" s="152"/>
      <c r="U590" s="152"/>
      <c r="V590" s="152"/>
      <c r="W590" s="152"/>
      <c r="X590" s="152"/>
      <c r="Y590" s="152"/>
      <c r="Z590" s="152"/>
      <c r="AA590" s="152"/>
      <c r="AB590" s="152"/>
      <c r="AC590" s="152"/>
      <c r="AD590" s="152"/>
      <c r="AE590" s="152"/>
      <c r="AF590" s="152"/>
      <c r="AG590" s="152"/>
      <c r="AH590" s="152"/>
      <c r="AI590" s="152"/>
      <c r="AJ590" s="152"/>
      <c r="AK590" s="152"/>
      <c r="AL590" s="152"/>
      <c r="AM590" s="152"/>
      <c r="AN590" s="152"/>
      <c r="AO590" s="152"/>
      <c r="AP590" s="152"/>
      <c r="AQ590" s="153"/>
      <c r="AR590" s="156" t="str">
        <f t="shared" si="90"/>
        <v/>
      </c>
      <c r="AS590" s="157" t="str">
        <f t="shared" si="91"/>
        <v/>
      </c>
      <c r="AT590" s="157" t="str">
        <f t="shared" si="92"/>
        <v/>
      </c>
      <c r="AU590" s="157" t="str">
        <f t="shared" si="93"/>
        <v/>
      </c>
      <c r="AV590" s="157" t="str">
        <f t="shared" si="94"/>
        <v/>
      </c>
      <c r="AW590" s="157" t="str">
        <f t="shared" si="95"/>
        <v/>
      </c>
      <c r="AX590" s="158" t="str">
        <f t="shared" si="96"/>
        <v/>
      </c>
    </row>
    <row r="591" spans="2:50" hidden="1" x14ac:dyDescent="0.3">
      <c r="B591" s="325">
        <f t="shared" si="97"/>
        <v>583</v>
      </c>
      <c r="C591" s="324"/>
      <c r="D591" s="254"/>
      <c r="E591" s="255"/>
      <c r="F591" s="335"/>
      <c r="G591" s="328"/>
      <c r="H591" s="336">
        <v>1</v>
      </c>
      <c r="I591" s="289" t="str">
        <f t="shared" si="89"/>
        <v/>
      </c>
      <c r="J591" s="338"/>
      <c r="K591" s="152"/>
      <c r="L591" s="152"/>
      <c r="M591" s="152"/>
      <c r="N591" s="152"/>
      <c r="O591" s="152"/>
      <c r="P591" s="152"/>
      <c r="Q591" s="152"/>
      <c r="R591" s="152"/>
      <c r="S591" s="152"/>
      <c r="T591" s="152"/>
      <c r="U591" s="152"/>
      <c r="V591" s="152"/>
      <c r="W591" s="152"/>
      <c r="X591" s="152"/>
      <c r="Y591" s="152"/>
      <c r="Z591" s="152"/>
      <c r="AA591" s="152"/>
      <c r="AB591" s="152"/>
      <c r="AC591" s="152"/>
      <c r="AD591" s="152"/>
      <c r="AE591" s="152"/>
      <c r="AF591" s="152"/>
      <c r="AG591" s="152"/>
      <c r="AH591" s="152"/>
      <c r="AI591" s="152"/>
      <c r="AJ591" s="152"/>
      <c r="AK591" s="152"/>
      <c r="AL591" s="152"/>
      <c r="AM591" s="152"/>
      <c r="AN591" s="152"/>
      <c r="AO591" s="152"/>
      <c r="AP591" s="152"/>
      <c r="AQ591" s="153"/>
      <c r="AR591" s="156" t="str">
        <f t="shared" si="90"/>
        <v/>
      </c>
      <c r="AS591" s="157" t="str">
        <f t="shared" si="91"/>
        <v/>
      </c>
      <c r="AT591" s="157" t="str">
        <f t="shared" si="92"/>
        <v/>
      </c>
      <c r="AU591" s="157" t="str">
        <f t="shared" si="93"/>
        <v/>
      </c>
      <c r="AV591" s="157" t="str">
        <f t="shared" si="94"/>
        <v/>
      </c>
      <c r="AW591" s="157" t="str">
        <f t="shared" si="95"/>
        <v/>
      </c>
      <c r="AX591" s="158" t="str">
        <f t="shared" si="96"/>
        <v/>
      </c>
    </row>
    <row r="592" spans="2:50" hidden="1" x14ac:dyDescent="0.3">
      <c r="B592" s="325">
        <f t="shared" si="97"/>
        <v>584</v>
      </c>
      <c r="C592" s="324"/>
      <c r="D592" s="254"/>
      <c r="E592" s="255"/>
      <c r="F592" s="335"/>
      <c r="G592" s="328"/>
      <c r="H592" s="336">
        <v>1</v>
      </c>
      <c r="I592" s="289" t="str">
        <f t="shared" si="89"/>
        <v/>
      </c>
      <c r="J592" s="338"/>
      <c r="K592" s="152"/>
      <c r="L592" s="152"/>
      <c r="M592" s="152"/>
      <c r="N592" s="152"/>
      <c r="O592" s="152"/>
      <c r="P592" s="152"/>
      <c r="Q592" s="152"/>
      <c r="R592" s="152"/>
      <c r="S592" s="152"/>
      <c r="T592" s="152"/>
      <c r="U592" s="152"/>
      <c r="V592" s="152"/>
      <c r="W592" s="152"/>
      <c r="X592" s="152"/>
      <c r="Y592" s="152"/>
      <c r="Z592" s="152"/>
      <c r="AA592" s="152"/>
      <c r="AB592" s="152"/>
      <c r="AC592" s="152"/>
      <c r="AD592" s="152"/>
      <c r="AE592" s="152"/>
      <c r="AF592" s="152"/>
      <c r="AG592" s="152"/>
      <c r="AH592" s="152"/>
      <c r="AI592" s="152"/>
      <c r="AJ592" s="152"/>
      <c r="AK592" s="152"/>
      <c r="AL592" s="152"/>
      <c r="AM592" s="152"/>
      <c r="AN592" s="152"/>
      <c r="AO592" s="152"/>
      <c r="AP592" s="152"/>
      <c r="AQ592" s="153"/>
      <c r="AR592" s="156" t="str">
        <f t="shared" si="90"/>
        <v/>
      </c>
      <c r="AS592" s="157" t="str">
        <f t="shared" si="91"/>
        <v/>
      </c>
      <c r="AT592" s="157" t="str">
        <f t="shared" si="92"/>
        <v/>
      </c>
      <c r="AU592" s="157" t="str">
        <f t="shared" si="93"/>
        <v/>
      </c>
      <c r="AV592" s="157" t="str">
        <f t="shared" si="94"/>
        <v/>
      </c>
      <c r="AW592" s="157" t="str">
        <f t="shared" si="95"/>
        <v/>
      </c>
      <c r="AX592" s="158" t="str">
        <f t="shared" si="96"/>
        <v/>
      </c>
    </row>
    <row r="593" spans="2:50" hidden="1" x14ac:dyDescent="0.3">
      <c r="B593" s="325">
        <f t="shared" si="97"/>
        <v>585</v>
      </c>
      <c r="C593" s="324"/>
      <c r="D593" s="254"/>
      <c r="E593" s="255"/>
      <c r="F593" s="335"/>
      <c r="G593" s="328"/>
      <c r="H593" s="336">
        <v>1</v>
      </c>
      <c r="I593" s="289" t="str">
        <f t="shared" si="89"/>
        <v/>
      </c>
      <c r="J593" s="338"/>
      <c r="K593" s="152"/>
      <c r="L593" s="152"/>
      <c r="M593" s="152"/>
      <c r="N593" s="152"/>
      <c r="O593" s="152"/>
      <c r="P593" s="152"/>
      <c r="Q593" s="152"/>
      <c r="R593" s="152"/>
      <c r="S593" s="152"/>
      <c r="T593" s="152"/>
      <c r="U593" s="152"/>
      <c r="V593" s="152"/>
      <c r="W593" s="152"/>
      <c r="X593" s="152"/>
      <c r="Y593" s="152"/>
      <c r="Z593" s="152"/>
      <c r="AA593" s="152"/>
      <c r="AB593" s="152"/>
      <c r="AC593" s="152"/>
      <c r="AD593" s="152"/>
      <c r="AE593" s="152"/>
      <c r="AF593" s="152"/>
      <c r="AG593" s="152"/>
      <c r="AH593" s="152"/>
      <c r="AI593" s="152"/>
      <c r="AJ593" s="152"/>
      <c r="AK593" s="152"/>
      <c r="AL593" s="152"/>
      <c r="AM593" s="152"/>
      <c r="AN593" s="152"/>
      <c r="AO593" s="152"/>
      <c r="AP593" s="152"/>
      <c r="AQ593" s="153"/>
      <c r="AR593" s="156" t="str">
        <f t="shared" si="90"/>
        <v/>
      </c>
      <c r="AS593" s="157" t="str">
        <f t="shared" si="91"/>
        <v/>
      </c>
      <c r="AT593" s="157" t="str">
        <f t="shared" si="92"/>
        <v/>
      </c>
      <c r="AU593" s="157" t="str">
        <f t="shared" si="93"/>
        <v/>
      </c>
      <c r="AV593" s="157" t="str">
        <f t="shared" si="94"/>
        <v/>
      </c>
      <c r="AW593" s="157" t="str">
        <f t="shared" si="95"/>
        <v/>
      </c>
      <c r="AX593" s="158" t="str">
        <f t="shared" si="96"/>
        <v/>
      </c>
    </row>
    <row r="594" spans="2:50" hidden="1" x14ac:dyDescent="0.3">
      <c r="B594" s="325">
        <f t="shared" si="97"/>
        <v>586</v>
      </c>
      <c r="C594" s="324"/>
      <c r="D594" s="254"/>
      <c r="E594" s="255"/>
      <c r="F594" s="335"/>
      <c r="G594" s="328"/>
      <c r="H594" s="336">
        <v>1</v>
      </c>
      <c r="I594" s="289" t="str">
        <f t="shared" si="89"/>
        <v/>
      </c>
      <c r="J594" s="338"/>
      <c r="K594" s="152"/>
      <c r="L594" s="152"/>
      <c r="M594" s="152"/>
      <c r="N594" s="152"/>
      <c r="O594" s="152"/>
      <c r="P594" s="152"/>
      <c r="Q594" s="152"/>
      <c r="R594" s="152"/>
      <c r="S594" s="152"/>
      <c r="T594" s="152"/>
      <c r="U594" s="152"/>
      <c r="V594" s="152"/>
      <c r="W594" s="152"/>
      <c r="X594" s="152"/>
      <c r="Y594" s="152"/>
      <c r="Z594" s="152"/>
      <c r="AA594" s="152"/>
      <c r="AB594" s="152"/>
      <c r="AC594" s="152"/>
      <c r="AD594" s="152"/>
      <c r="AE594" s="152"/>
      <c r="AF594" s="152"/>
      <c r="AG594" s="152"/>
      <c r="AH594" s="152"/>
      <c r="AI594" s="152"/>
      <c r="AJ594" s="152"/>
      <c r="AK594" s="152"/>
      <c r="AL594" s="152"/>
      <c r="AM594" s="152"/>
      <c r="AN594" s="152"/>
      <c r="AO594" s="152"/>
      <c r="AP594" s="152"/>
      <c r="AQ594" s="153"/>
      <c r="AR594" s="156" t="str">
        <f t="shared" si="90"/>
        <v/>
      </c>
      <c r="AS594" s="157" t="str">
        <f t="shared" si="91"/>
        <v/>
      </c>
      <c r="AT594" s="157" t="str">
        <f t="shared" si="92"/>
        <v/>
      </c>
      <c r="AU594" s="157" t="str">
        <f t="shared" si="93"/>
        <v/>
      </c>
      <c r="AV594" s="157" t="str">
        <f t="shared" si="94"/>
        <v/>
      </c>
      <c r="AW594" s="157" t="str">
        <f t="shared" si="95"/>
        <v/>
      </c>
      <c r="AX594" s="158" t="str">
        <f t="shared" si="96"/>
        <v/>
      </c>
    </row>
    <row r="595" spans="2:50" hidden="1" x14ac:dyDescent="0.3">
      <c r="B595" s="325">
        <f t="shared" si="97"/>
        <v>587</v>
      </c>
      <c r="C595" s="324"/>
      <c r="D595" s="254"/>
      <c r="E595" s="255"/>
      <c r="F595" s="335"/>
      <c r="G595" s="328"/>
      <c r="H595" s="336">
        <v>1</v>
      </c>
      <c r="I595" s="289" t="str">
        <f t="shared" si="89"/>
        <v/>
      </c>
      <c r="J595" s="338"/>
      <c r="K595" s="152"/>
      <c r="L595" s="152"/>
      <c r="M595" s="152"/>
      <c r="N595" s="152"/>
      <c r="O595" s="152"/>
      <c r="P595" s="152"/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  <c r="AD595" s="152"/>
      <c r="AE595" s="152"/>
      <c r="AF595" s="152"/>
      <c r="AG595" s="152"/>
      <c r="AH595" s="152"/>
      <c r="AI595" s="152"/>
      <c r="AJ595" s="152"/>
      <c r="AK595" s="152"/>
      <c r="AL595" s="152"/>
      <c r="AM595" s="152"/>
      <c r="AN595" s="152"/>
      <c r="AO595" s="152"/>
      <c r="AP595" s="152"/>
      <c r="AQ595" s="153"/>
      <c r="AR595" s="156" t="str">
        <f t="shared" si="90"/>
        <v/>
      </c>
      <c r="AS595" s="157" t="str">
        <f t="shared" si="91"/>
        <v/>
      </c>
      <c r="AT595" s="157" t="str">
        <f t="shared" si="92"/>
        <v/>
      </c>
      <c r="AU595" s="157" t="str">
        <f t="shared" si="93"/>
        <v/>
      </c>
      <c r="AV595" s="157" t="str">
        <f t="shared" si="94"/>
        <v/>
      </c>
      <c r="AW595" s="157" t="str">
        <f t="shared" si="95"/>
        <v/>
      </c>
      <c r="AX595" s="158" t="str">
        <f t="shared" si="96"/>
        <v/>
      </c>
    </row>
    <row r="596" spans="2:50" hidden="1" x14ac:dyDescent="0.3">
      <c r="B596" s="325">
        <f t="shared" si="97"/>
        <v>588</v>
      </c>
      <c r="C596" s="324"/>
      <c r="D596" s="254"/>
      <c r="E596" s="255"/>
      <c r="F596" s="335"/>
      <c r="G596" s="328"/>
      <c r="H596" s="336">
        <v>1</v>
      </c>
      <c r="I596" s="289" t="str">
        <f t="shared" si="89"/>
        <v/>
      </c>
      <c r="J596" s="338"/>
      <c r="K596" s="152"/>
      <c r="L596" s="152"/>
      <c r="M596" s="152"/>
      <c r="N596" s="152"/>
      <c r="O596" s="152"/>
      <c r="P596" s="152"/>
      <c r="Q596" s="152"/>
      <c r="R596" s="152"/>
      <c r="S596" s="152"/>
      <c r="T596" s="152"/>
      <c r="U596" s="152"/>
      <c r="V596" s="152"/>
      <c r="W596" s="152"/>
      <c r="X596" s="152"/>
      <c r="Y596" s="152"/>
      <c r="Z596" s="152"/>
      <c r="AA596" s="152"/>
      <c r="AB596" s="152"/>
      <c r="AC596" s="152"/>
      <c r="AD596" s="152"/>
      <c r="AE596" s="152"/>
      <c r="AF596" s="152"/>
      <c r="AG596" s="152"/>
      <c r="AH596" s="152"/>
      <c r="AI596" s="152"/>
      <c r="AJ596" s="152"/>
      <c r="AK596" s="152"/>
      <c r="AL596" s="152"/>
      <c r="AM596" s="152"/>
      <c r="AN596" s="152"/>
      <c r="AO596" s="152"/>
      <c r="AP596" s="152"/>
      <c r="AQ596" s="153"/>
      <c r="AR596" s="156" t="str">
        <f t="shared" si="90"/>
        <v/>
      </c>
      <c r="AS596" s="157" t="str">
        <f t="shared" si="91"/>
        <v/>
      </c>
      <c r="AT596" s="157" t="str">
        <f t="shared" si="92"/>
        <v/>
      </c>
      <c r="AU596" s="157" t="str">
        <f t="shared" si="93"/>
        <v/>
      </c>
      <c r="AV596" s="157" t="str">
        <f t="shared" si="94"/>
        <v/>
      </c>
      <c r="AW596" s="157" t="str">
        <f t="shared" si="95"/>
        <v/>
      </c>
      <c r="AX596" s="158" t="str">
        <f t="shared" si="96"/>
        <v/>
      </c>
    </row>
    <row r="597" spans="2:50" hidden="1" x14ac:dyDescent="0.3">
      <c r="B597" s="325">
        <f t="shared" si="97"/>
        <v>589</v>
      </c>
      <c r="C597" s="324"/>
      <c r="D597" s="254"/>
      <c r="E597" s="255"/>
      <c r="F597" s="335"/>
      <c r="G597" s="328"/>
      <c r="H597" s="336">
        <v>1</v>
      </c>
      <c r="I597" s="289" t="str">
        <f t="shared" si="89"/>
        <v/>
      </c>
      <c r="J597" s="338"/>
      <c r="K597" s="152"/>
      <c r="L597" s="152"/>
      <c r="M597" s="152"/>
      <c r="N597" s="152"/>
      <c r="O597" s="152"/>
      <c r="P597" s="152"/>
      <c r="Q597" s="152"/>
      <c r="R597" s="152"/>
      <c r="S597" s="152"/>
      <c r="T597" s="152"/>
      <c r="U597" s="152"/>
      <c r="V597" s="152"/>
      <c r="W597" s="152"/>
      <c r="X597" s="152"/>
      <c r="Y597" s="152"/>
      <c r="Z597" s="152"/>
      <c r="AA597" s="152"/>
      <c r="AB597" s="152"/>
      <c r="AC597" s="152"/>
      <c r="AD597" s="152"/>
      <c r="AE597" s="152"/>
      <c r="AF597" s="152"/>
      <c r="AG597" s="152"/>
      <c r="AH597" s="152"/>
      <c r="AI597" s="152"/>
      <c r="AJ597" s="152"/>
      <c r="AK597" s="152"/>
      <c r="AL597" s="152"/>
      <c r="AM597" s="152"/>
      <c r="AN597" s="152"/>
      <c r="AO597" s="152"/>
      <c r="AP597" s="152"/>
      <c r="AQ597" s="153"/>
      <c r="AR597" s="156" t="str">
        <f t="shared" si="90"/>
        <v/>
      </c>
      <c r="AS597" s="157" t="str">
        <f t="shared" si="91"/>
        <v/>
      </c>
      <c r="AT597" s="157" t="str">
        <f t="shared" si="92"/>
        <v/>
      </c>
      <c r="AU597" s="157" t="str">
        <f t="shared" si="93"/>
        <v/>
      </c>
      <c r="AV597" s="157" t="str">
        <f t="shared" si="94"/>
        <v/>
      </c>
      <c r="AW597" s="157" t="str">
        <f t="shared" si="95"/>
        <v/>
      </c>
      <c r="AX597" s="158" t="str">
        <f t="shared" si="96"/>
        <v/>
      </c>
    </row>
    <row r="598" spans="2:50" hidden="1" x14ac:dyDescent="0.3">
      <c r="B598" s="325">
        <f t="shared" si="97"/>
        <v>590</v>
      </c>
      <c r="C598" s="324"/>
      <c r="D598" s="254"/>
      <c r="E598" s="255"/>
      <c r="F598" s="335"/>
      <c r="G598" s="328"/>
      <c r="H598" s="336">
        <v>1</v>
      </c>
      <c r="I598" s="289" t="str">
        <f t="shared" si="89"/>
        <v/>
      </c>
      <c r="J598" s="338"/>
      <c r="K598" s="152"/>
      <c r="L598" s="152"/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152"/>
      <c r="Z598" s="152"/>
      <c r="AA598" s="152"/>
      <c r="AB598" s="152"/>
      <c r="AC598" s="152"/>
      <c r="AD598" s="152"/>
      <c r="AE598" s="152"/>
      <c r="AF598" s="152"/>
      <c r="AG598" s="152"/>
      <c r="AH598" s="152"/>
      <c r="AI598" s="152"/>
      <c r="AJ598" s="152"/>
      <c r="AK598" s="152"/>
      <c r="AL598" s="152"/>
      <c r="AM598" s="152"/>
      <c r="AN598" s="152"/>
      <c r="AO598" s="152"/>
      <c r="AP598" s="152"/>
      <c r="AQ598" s="153"/>
      <c r="AR598" s="156" t="str">
        <f t="shared" si="90"/>
        <v/>
      </c>
      <c r="AS598" s="157" t="str">
        <f t="shared" si="91"/>
        <v/>
      </c>
      <c r="AT598" s="157" t="str">
        <f t="shared" si="92"/>
        <v/>
      </c>
      <c r="AU598" s="157" t="str">
        <f t="shared" si="93"/>
        <v/>
      </c>
      <c r="AV598" s="157" t="str">
        <f t="shared" si="94"/>
        <v/>
      </c>
      <c r="AW598" s="157" t="str">
        <f t="shared" si="95"/>
        <v/>
      </c>
      <c r="AX598" s="158" t="str">
        <f t="shared" si="96"/>
        <v/>
      </c>
    </row>
    <row r="599" spans="2:50" hidden="1" x14ac:dyDescent="0.3">
      <c r="B599" s="325">
        <f t="shared" si="97"/>
        <v>591</v>
      </c>
      <c r="C599" s="324"/>
      <c r="D599" s="254"/>
      <c r="E599" s="255"/>
      <c r="F599" s="335"/>
      <c r="G599" s="328"/>
      <c r="H599" s="336">
        <v>1</v>
      </c>
      <c r="I599" s="289" t="str">
        <f t="shared" si="89"/>
        <v/>
      </c>
      <c r="J599" s="338"/>
      <c r="K599" s="152"/>
      <c r="L599" s="152"/>
      <c r="M599" s="152"/>
      <c r="N599" s="152"/>
      <c r="O599" s="152"/>
      <c r="P599" s="152"/>
      <c r="Q599" s="152"/>
      <c r="R599" s="152"/>
      <c r="S599" s="152"/>
      <c r="T599" s="152"/>
      <c r="U599" s="152"/>
      <c r="V599" s="152"/>
      <c r="W599" s="152"/>
      <c r="X599" s="152"/>
      <c r="Y599" s="152"/>
      <c r="Z599" s="152"/>
      <c r="AA599" s="152"/>
      <c r="AB599" s="152"/>
      <c r="AC599" s="152"/>
      <c r="AD599" s="152"/>
      <c r="AE599" s="152"/>
      <c r="AF599" s="152"/>
      <c r="AG599" s="152"/>
      <c r="AH599" s="152"/>
      <c r="AI599" s="152"/>
      <c r="AJ599" s="152"/>
      <c r="AK599" s="152"/>
      <c r="AL599" s="152"/>
      <c r="AM599" s="152"/>
      <c r="AN599" s="152"/>
      <c r="AO599" s="152"/>
      <c r="AP599" s="152"/>
      <c r="AQ599" s="153"/>
      <c r="AR599" s="156" t="str">
        <f t="shared" si="90"/>
        <v/>
      </c>
      <c r="AS599" s="157" t="str">
        <f t="shared" si="91"/>
        <v/>
      </c>
      <c r="AT599" s="157" t="str">
        <f t="shared" si="92"/>
        <v/>
      </c>
      <c r="AU599" s="157" t="str">
        <f t="shared" si="93"/>
        <v/>
      </c>
      <c r="AV599" s="157" t="str">
        <f t="shared" si="94"/>
        <v/>
      </c>
      <c r="AW599" s="157" t="str">
        <f t="shared" si="95"/>
        <v/>
      </c>
      <c r="AX599" s="158" t="str">
        <f t="shared" si="96"/>
        <v/>
      </c>
    </row>
    <row r="600" spans="2:50" hidden="1" x14ac:dyDescent="0.3">
      <c r="B600" s="325">
        <f t="shared" si="97"/>
        <v>592</v>
      </c>
      <c r="C600" s="324"/>
      <c r="D600" s="254"/>
      <c r="E600" s="255"/>
      <c r="F600" s="335"/>
      <c r="G600" s="328"/>
      <c r="H600" s="336">
        <v>1</v>
      </c>
      <c r="I600" s="289" t="str">
        <f t="shared" si="89"/>
        <v/>
      </c>
      <c r="J600" s="338"/>
      <c r="K600" s="152"/>
      <c r="L600" s="152"/>
      <c r="M600" s="152"/>
      <c r="N600" s="152"/>
      <c r="O600" s="152"/>
      <c r="P600" s="152"/>
      <c r="Q600" s="152"/>
      <c r="R600" s="152"/>
      <c r="S600" s="152"/>
      <c r="T600" s="152"/>
      <c r="U600" s="152"/>
      <c r="V600" s="152"/>
      <c r="W600" s="152"/>
      <c r="X600" s="152"/>
      <c r="Y600" s="152"/>
      <c r="Z600" s="152"/>
      <c r="AA600" s="152"/>
      <c r="AB600" s="152"/>
      <c r="AC600" s="152"/>
      <c r="AD600" s="152"/>
      <c r="AE600" s="152"/>
      <c r="AF600" s="152"/>
      <c r="AG600" s="152"/>
      <c r="AH600" s="152"/>
      <c r="AI600" s="152"/>
      <c r="AJ600" s="152"/>
      <c r="AK600" s="152"/>
      <c r="AL600" s="152"/>
      <c r="AM600" s="152"/>
      <c r="AN600" s="152"/>
      <c r="AO600" s="152"/>
      <c r="AP600" s="152"/>
      <c r="AQ600" s="153"/>
      <c r="AR600" s="156" t="str">
        <f t="shared" si="90"/>
        <v/>
      </c>
      <c r="AS600" s="157" t="str">
        <f t="shared" si="91"/>
        <v/>
      </c>
      <c r="AT600" s="157" t="str">
        <f t="shared" si="92"/>
        <v/>
      </c>
      <c r="AU600" s="157" t="str">
        <f t="shared" si="93"/>
        <v/>
      </c>
      <c r="AV600" s="157" t="str">
        <f t="shared" si="94"/>
        <v/>
      </c>
      <c r="AW600" s="157" t="str">
        <f t="shared" si="95"/>
        <v/>
      </c>
      <c r="AX600" s="158" t="str">
        <f t="shared" si="96"/>
        <v/>
      </c>
    </row>
    <row r="601" spans="2:50" hidden="1" x14ac:dyDescent="0.3">
      <c r="B601" s="325">
        <f t="shared" si="97"/>
        <v>593</v>
      </c>
      <c r="C601" s="324"/>
      <c r="D601" s="254"/>
      <c r="E601" s="255"/>
      <c r="F601" s="335"/>
      <c r="G601" s="328"/>
      <c r="H601" s="336">
        <v>1</v>
      </c>
      <c r="I601" s="289" t="str">
        <f t="shared" si="89"/>
        <v/>
      </c>
      <c r="J601" s="338"/>
      <c r="K601" s="152"/>
      <c r="L601" s="152"/>
      <c r="M601" s="152"/>
      <c r="N601" s="152"/>
      <c r="O601" s="152"/>
      <c r="P601" s="152"/>
      <c r="Q601" s="152"/>
      <c r="R601" s="152"/>
      <c r="S601" s="152"/>
      <c r="T601" s="152"/>
      <c r="U601" s="152"/>
      <c r="V601" s="152"/>
      <c r="W601" s="152"/>
      <c r="X601" s="152"/>
      <c r="Y601" s="152"/>
      <c r="Z601" s="152"/>
      <c r="AA601" s="152"/>
      <c r="AB601" s="152"/>
      <c r="AC601" s="152"/>
      <c r="AD601" s="152"/>
      <c r="AE601" s="152"/>
      <c r="AF601" s="152"/>
      <c r="AG601" s="152"/>
      <c r="AH601" s="152"/>
      <c r="AI601" s="152"/>
      <c r="AJ601" s="152"/>
      <c r="AK601" s="152"/>
      <c r="AL601" s="152"/>
      <c r="AM601" s="152"/>
      <c r="AN601" s="152"/>
      <c r="AO601" s="152"/>
      <c r="AP601" s="152"/>
      <c r="AQ601" s="153"/>
      <c r="AR601" s="156" t="str">
        <f t="shared" si="90"/>
        <v/>
      </c>
      <c r="AS601" s="157" t="str">
        <f t="shared" si="91"/>
        <v/>
      </c>
      <c r="AT601" s="157" t="str">
        <f t="shared" si="92"/>
        <v/>
      </c>
      <c r="AU601" s="157" t="str">
        <f t="shared" si="93"/>
        <v/>
      </c>
      <c r="AV601" s="157" t="str">
        <f t="shared" si="94"/>
        <v/>
      </c>
      <c r="AW601" s="157" t="str">
        <f t="shared" si="95"/>
        <v/>
      </c>
      <c r="AX601" s="158" t="str">
        <f t="shared" si="96"/>
        <v/>
      </c>
    </row>
    <row r="602" spans="2:50" hidden="1" x14ac:dyDescent="0.3">
      <c r="B602" s="325">
        <f t="shared" si="97"/>
        <v>594</v>
      </c>
      <c r="C602" s="324"/>
      <c r="D602" s="254"/>
      <c r="E602" s="255"/>
      <c r="F602" s="335"/>
      <c r="G602" s="328"/>
      <c r="H602" s="336">
        <v>1</v>
      </c>
      <c r="I602" s="289" t="str">
        <f t="shared" si="89"/>
        <v/>
      </c>
      <c r="J602" s="338"/>
      <c r="K602" s="152"/>
      <c r="L602" s="152"/>
      <c r="M602" s="152"/>
      <c r="N602" s="152"/>
      <c r="O602" s="152"/>
      <c r="P602" s="152"/>
      <c r="Q602" s="152"/>
      <c r="R602" s="152"/>
      <c r="S602" s="152"/>
      <c r="T602" s="152"/>
      <c r="U602" s="152"/>
      <c r="V602" s="152"/>
      <c r="W602" s="152"/>
      <c r="X602" s="152"/>
      <c r="Y602" s="152"/>
      <c r="Z602" s="152"/>
      <c r="AA602" s="152"/>
      <c r="AB602" s="152"/>
      <c r="AC602" s="152"/>
      <c r="AD602" s="152"/>
      <c r="AE602" s="152"/>
      <c r="AF602" s="152"/>
      <c r="AG602" s="152"/>
      <c r="AH602" s="152"/>
      <c r="AI602" s="152"/>
      <c r="AJ602" s="152"/>
      <c r="AK602" s="152"/>
      <c r="AL602" s="152"/>
      <c r="AM602" s="152"/>
      <c r="AN602" s="152"/>
      <c r="AO602" s="152"/>
      <c r="AP602" s="152"/>
      <c r="AQ602" s="153"/>
      <c r="AR602" s="156" t="str">
        <f t="shared" si="90"/>
        <v/>
      </c>
      <c r="AS602" s="157" t="str">
        <f t="shared" si="91"/>
        <v/>
      </c>
      <c r="AT602" s="157" t="str">
        <f t="shared" si="92"/>
        <v/>
      </c>
      <c r="AU602" s="157" t="str">
        <f t="shared" si="93"/>
        <v/>
      </c>
      <c r="AV602" s="157" t="str">
        <f t="shared" si="94"/>
        <v/>
      </c>
      <c r="AW602" s="157" t="str">
        <f t="shared" si="95"/>
        <v/>
      </c>
      <c r="AX602" s="158" t="str">
        <f t="shared" si="96"/>
        <v/>
      </c>
    </row>
    <row r="603" spans="2:50" hidden="1" x14ac:dyDescent="0.3">
      <c r="B603" s="325">
        <f t="shared" si="97"/>
        <v>595</v>
      </c>
      <c r="C603" s="324"/>
      <c r="D603" s="254"/>
      <c r="E603" s="255"/>
      <c r="F603" s="335"/>
      <c r="G603" s="328"/>
      <c r="H603" s="336">
        <v>1</v>
      </c>
      <c r="I603" s="289" t="str">
        <f t="shared" si="89"/>
        <v/>
      </c>
      <c r="J603" s="338"/>
      <c r="K603" s="152"/>
      <c r="L603" s="152"/>
      <c r="M603" s="152"/>
      <c r="N603" s="152"/>
      <c r="O603" s="152"/>
      <c r="P603" s="152"/>
      <c r="Q603" s="152"/>
      <c r="R603" s="152"/>
      <c r="S603" s="152"/>
      <c r="T603" s="152"/>
      <c r="U603" s="152"/>
      <c r="V603" s="152"/>
      <c r="W603" s="152"/>
      <c r="X603" s="152"/>
      <c r="Y603" s="152"/>
      <c r="Z603" s="152"/>
      <c r="AA603" s="152"/>
      <c r="AB603" s="152"/>
      <c r="AC603" s="152"/>
      <c r="AD603" s="152"/>
      <c r="AE603" s="152"/>
      <c r="AF603" s="152"/>
      <c r="AG603" s="152"/>
      <c r="AH603" s="152"/>
      <c r="AI603" s="152"/>
      <c r="AJ603" s="152"/>
      <c r="AK603" s="152"/>
      <c r="AL603" s="152"/>
      <c r="AM603" s="152"/>
      <c r="AN603" s="152"/>
      <c r="AO603" s="152"/>
      <c r="AP603" s="152"/>
      <c r="AQ603" s="153"/>
      <c r="AR603" s="156" t="str">
        <f t="shared" si="90"/>
        <v/>
      </c>
      <c r="AS603" s="157" t="str">
        <f t="shared" si="91"/>
        <v/>
      </c>
      <c r="AT603" s="157" t="str">
        <f t="shared" si="92"/>
        <v/>
      </c>
      <c r="AU603" s="157" t="str">
        <f t="shared" si="93"/>
        <v/>
      </c>
      <c r="AV603" s="157" t="str">
        <f t="shared" si="94"/>
        <v/>
      </c>
      <c r="AW603" s="157" t="str">
        <f t="shared" si="95"/>
        <v/>
      </c>
      <c r="AX603" s="158" t="str">
        <f t="shared" si="96"/>
        <v/>
      </c>
    </row>
    <row r="604" spans="2:50" hidden="1" x14ac:dyDescent="0.3">
      <c r="B604" s="325">
        <f t="shared" si="97"/>
        <v>596</v>
      </c>
      <c r="C604" s="324"/>
      <c r="D604" s="254"/>
      <c r="E604" s="255"/>
      <c r="F604" s="335"/>
      <c r="G604" s="328"/>
      <c r="H604" s="336">
        <v>1</v>
      </c>
      <c r="I604" s="289" t="str">
        <f t="shared" si="89"/>
        <v/>
      </c>
      <c r="J604" s="338"/>
      <c r="K604" s="152"/>
      <c r="L604" s="152"/>
      <c r="M604" s="152"/>
      <c r="N604" s="152"/>
      <c r="O604" s="152"/>
      <c r="P604" s="152"/>
      <c r="Q604" s="152"/>
      <c r="R604" s="152"/>
      <c r="S604" s="152"/>
      <c r="T604" s="152"/>
      <c r="U604" s="152"/>
      <c r="V604" s="152"/>
      <c r="W604" s="152"/>
      <c r="X604" s="152"/>
      <c r="Y604" s="152"/>
      <c r="Z604" s="152"/>
      <c r="AA604" s="152"/>
      <c r="AB604" s="152"/>
      <c r="AC604" s="152"/>
      <c r="AD604" s="152"/>
      <c r="AE604" s="152"/>
      <c r="AF604" s="152"/>
      <c r="AG604" s="152"/>
      <c r="AH604" s="152"/>
      <c r="AI604" s="152"/>
      <c r="AJ604" s="152"/>
      <c r="AK604" s="152"/>
      <c r="AL604" s="152"/>
      <c r="AM604" s="152"/>
      <c r="AN604" s="152"/>
      <c r="AO604" s="152"/>
      <c r="AP604" s="152"/>
      <c r="AQ604" s="153"/>
      <c r="AR604" s="156" t="str">
        <f t="shared" si="90"/>
        <v/>
      </c>
      <c r="AS604" s="157" t="str">
        <f t="shared" si="91"/>
        <v/>
      </c>
      <c r="AT604" s="157" t="str">
        <f t="shared" si="92"/>
        <v/>
      </c>
      <c r="AU604" s="157" t="str">
        <f t="shared" si="93"/>
        <v/>
      </c>
      <c r="AV604" s="157" t="str">
        <f t="shared" si="94"/>
        <v/>
      </c>
      <c r="AW604" s="157" t="str">
        <f t="shared" si="95"/>
        <v/>
      </c>
      <c r="AX604" s="158" t="str">
        <f t="shared" si="96"/>
        <v/>
      </c>
    </row>
    <row r="605" spans="2:50" hidden="1" x14ac:dyDescent="0.3">
      <c r="B605" s="325">
        <f t="shared" si="97"/>
        <v>597</v>
      </c>
      <c r="C605" s="324"/>
      <c r="D605" s="254"/>
      <c r="E605" s="255"/>
      <c r="F605" s="335"/>
      <c r="G605" s="328"/>
      <c r="H605" s="336">
        <v>1</v>
      </c>
      <c r="I605" s="289" t="str">
        <f t="shared" si="89"/>
        <v/>
      </c>
      <c r="J605" s="338"/>
      <c r="K605" s="152"/>
      <c r="L605" s="152"/>
      <c r="M605" s="152"/>
      <c r="N605" s="152"/>
      <c r="O605" s="152"/>
      <c r="P605" s="152"/>
      <c r="Q605" s="152"/>
      <c r="R605" s="152"/>
      <c r="S605" s="152"/>
      <c r="T605" s="152"/>
      <c r="U605" s="152"/>
      <c r="V605" s="152"/>
      <c r="W605" s="152"/>
      <c r="X605" s="152"/>
      <c r="Y605" s="152"/>
      <c r="Z605" s="152"/>
      <c r="AA605" s="152"/>
      <c r="AB605" s="152"/>
      <c r="AC605" s="152"/>
      <c r="AD605" s="152"/>
      <c r="AE605" s="152"/>
      <c r="AF605" s="152"/>
      <c r="AG605" s="152"/>
      <c r="AH605" s="152"/>
      <c r="AI605" s="152"/>
      <c r="AJ605" s="152"/>
      <c r="AK605" s="152"/>
      <c r="AL605" s="152"/>
      <c r="AM605" s="152"/>
      <c r="AN605" s="152"/>
      <c r="AO605" s="152"/>
      <c r="AP605" s="152"/>
      <c r="AQ605" s="153"/>
      <c r="AR605" s="156" t="str">
        <f t="shared" si="90"/>
        <v/>
      </c>
      <c r="AS605" s="157" t="str">
        <f t="shared" si="91"/>
        <v/>
      </c>
      <c r="AT605" s="157" t="str">
        <f t="shared" si="92"/>
        <v/>
      </c>
      <c r="AU605" s="157" t="str">
        <f t="shared" si="93"/>
        <v/>
      </c>
      <c r="AV605" s="157" t="str">
        <f t="shared" si="94"/>
        <v/>
      </c>
      <c r="AW605" s="157" t="str">
        <f t="shared" si="95"/>
        <v/>
      </c>
      <c r="AX605" s="158" t="str">
        <f t="shared" si="96"/>
        <v/>
      </c>
    </row>
    <row r="606" spans="2:50" hidden="1" x14ac:dyDescent="0.3">
      <c r="B606" s="325">
        <f t="shared" si="97"/>
        <v>598</v>
      </c>
      <c r="C606" s="324"/>
      <c r="D606" s="254"/>
      <c r="E606" s="255"/>
      <c r="F606" s="335"/>
      <c r="G606" s="328"/>
      <c r="H606" s="336">
        <v>1</v>
      </c>
      <c r="I606" s="289" t="str">
        <f t="shared" si="89"/>
        <v/>
      </c>
      <c r="J606" s="338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152"/>
      <c r="Z606" s="152"/>
      <c r="AA606" s="152"/>
      <c r="AB606" s="152"/>
      <c r="AC606" s="152"/>
      <c r="AD606" s="152"/>
      <c r="AE606" s="152"/>
      <c r="AF606" s="152"/>
      <c r="AG606" s="152"/>
      <c r="AH606" s="152"/>
      <c r="AI606" s="152"/>
      <c r="AJ606" s="152"/>
      <c r="AK606" s="152"/>
      <c r="AL606" s="152"/>
      <c r="AM606" s="152"/>
      <c r="AN606" s="152"/>
      <c r="AO606" s="152"/>
      <c r="AP606" s="152"/>
      <c r="AQ606" s="153"/>
      <c r="AR606" s="156" t="str">
        <f t="shared" si="90"/>
        <v/>
      </c>
      <c r="AS606" s="157" t="str">
        <f t="shared" si="91"/>
        <v/>
      </c>
      <c r="AT606" s="157" t="str">
        <f t="shared" si="92"/>
        <v/>
      </c>
      <c r="AU606" s="157" t="str">
        <f t="shared" si="93"/>
        <v/>
      </c>
      <c r="AV606" s="157" t="str">
        <f t="shared" si="94"/>
        <v/>
      </c>
      <c r="AW606" s="157" t="str">
        <f t="shared" si="95"/>
        <v/>
      </c>
      <c r="AX606" s="158" t="str">
        <f t="shared" si="96"/>
        <v/>
      </c>
    </row>
    <row r="607" spans="2:50" hidden="1" x14ac:dyDescent="0.3">
      <c r="B607" s="325">
        <f t="shared" si="97"/>
        <v>599</v>
      </c>
      <c r="C607" s="324"/>
      <c r="D607" s="254"/>
      <c r="E607" s="255"/>
      <c r="F607" s="335"/>
      <c r="G607" s="328"/>
      <c r="H607" s="336">
        <v>1</v>
      </c>
      <c r="I607" s="289" t="str">
        <f t="shared" si="89"/>
        <v/>
      </c>
      <c r="J607" s="338"/>
      <c r="K607" s="152"/>
      <c r="L607" s="152"/>
      <c r="M607" s="152"/>
      <c r="N607" s="152"/>
      <c r="O607" s="152"/>
      <c r="P607" s="152"/>
      <c r="Q607" s="152"/>
      <c r="R607" s="152"/>
      <c r="S607" s="152"/>
      <c r="T607" s="152"/>
      <c r="U607" s="152"/>
      <c r="V607" s="152"/>
      <c r="W607" s="152"/>
      <c r="X607" s="152"/>
      <c r="Y607" s="152"/>
      <c r="Z607" s="152"/>
      <c r="AA607" s="152"/>
      <c r="AB607" s="152"/>
      <c r="AC607" s="152"/>
      <c r="AD607" s="152"/>
      <c r="AE607" s="152"/>
      <c r="AF607" s="152"/>
      <c r="AG607" s="152"/>
      <c r="AH607" s="152"/>
      <c r="AI607" s="152"/>
      <c r="AJ607" s="152"/>
      <c r="AK607" s="152"/>
      <c r="AL607" s="152"/>
      <c r="AM607" s="152"/>
      <c r="AN607" s="152"/>
      <c r="AO607" s="152"/>
      <c r="AP607" s="152"/>
      <c r="AQ607" s="153"/>
      <c r="AR607" s="156" t="str">
        <f t="shared" si="90"/>
        <v/>
      </c>
      <c r="AS607" s="157" t="str">
        <f t="shared" si="91"/>
        <v/>
      </c>
      <c r="AT607" s="157" t="str">
        <f t="shared" si="92"/>
        <v/>
      </c>
      <c r="AU607" s="157" t="str">
        <f t="shared" si="93"/>
        <v/>
      </c>
      <c r="AV607" s="157" t="str">
        <f t="shared" si="94"/>
        <v/>
      </c>
      <c r="AW607" s="157" t="str">
        <f t="shared" si="95"/>
        <v/>
      </c>
      <c r="AX607" s="158" t="str">
        <f t="shared" si="96"/>
        <v/>
      </c>
    </row>
    <row r="608" spans="2:50" hidden="1" x14ac:dyDescent="0.3">
      <c r="B608" s="325">
        <f t="shared" si="97"/>
        <v>600</v>
      </c>
      <c r="C608" s="324"/>
      <c r="D608" s="254"/>
      <c r="E608" s="255"/>
      <c r="F608" s="335"/>
      <c r="G608" s="328"/>
      <c r="H608" s="336">
        <v>1</v>
      </c>
      <c r="I608" s="289" t="str">
        <f t="shared" si="89"/>
        <v/>
      </c>
      <c r="J608" s="338"/>
      <c r="K608" s="152"/>
      <c r="L608" s="152"/>
      <c r="M608" s="152"/>
      <c r="N608" s="152"/>
      <c r="O608" s="152"/>
      <c r="P608" s="152"/>
      <c r="Q608" s="152"/>
      <c r="R608" s="152"/>
      <c r="S608" s="152"/>
      <c r="T608" s="152"/>
      <c r="U608" s="152"/>
      <c r="V608" s="152"/>
      <c r="W608" s="152"/>
      <c r="X608" s="152"/>
      <c r="Y608" s="152"/>
      <c r="Z608" s="152"/>
      <c r="AA608" s="152"/>
      <c r="AB608" s="152"/>
      <c r="AC608" s="152"/>
      <c r="AD608" s="152"/>
      <c r="AE608" s="152"/>
      <c r="AF608" s="152"/>
      <c r="AG608" s="152"/>
      <c r="AH608" s="152"/>
      <c r="AI608" s="152"/>
      <c r="AJ608" s="152"/>
      <c r="AK608" s="152"/>
      <c r="AL608" s="152"/>
      <c r="AM608" s="152"/>
      <c r="AN608" s="152"/>
      <c r="AO608" s="152"/>
      <c r="AP608" s="152"/>
      <c r="AQ608" s="153"/>
      <c r="AR608" s="156" t="str">
        <f t="shared" si="90"/>
        <v/>
      </c>
      <c r="AS608" s="157" t="str">
        <f t="shared" si="91"/>
        <v/>
      </c>
      <c r="AT608" s="157" t="str">
        <f t="shared" si="92"/>
        <v/>
      </c>
      <c r="AU608" s="157" t="str">
        <f t="shared" si="93"/>
        <v/>
      </c>
      <c r="AV608" s="157" t="str">
        <f t="shared" si="94"/>
        <v/>
      </c>
      <c r="AW608" s="157" t="str">
        <f t="shared" si="95"/>
        <v/>
      </c>
      <c r="AX608" s="158" t="str">
        <f t="shared" si="96"/>
        <v/>
      </c>
    </row>
    <row r="609" spans="2:50" hidden="1" x14ac:dyDescent="0.3">
      <c r="B609" s="325">
        <f t="shared" si="97"/>
        <v>601</v>
      </c>
      <c r="C609" s="324"/>
      <c r="D609" s="254"/>
      <c r="E609" s="255"/>
      <c r="F609" s="335"/>
      <c r="G609" s="328"/>
      <c r="H609" s="336">
        <v>1</v>
      </c>
      <c r="I609" s="289" t="str">
        <f t="shared" si="89"/>
        <v/>
      </c>
      <c r="J609" s="338"/>
      <c r="K609" s="152"/>
      <c r="L609" s="152"/>
      <c r="M609" s="152"/>
      <c r="N609" s="152"/>
      <c r="O609" s="152"/>
      <c r="P609" s="152"/>
      <c r="Q609" s="152"/>
      <c r="R609" s="152"/>
      <c r="S609" s="152"/>
      <c r="T609" s="152"/>
      <c r="U609" s="152"/>
      <c r="V609" s="152"/>
      <c r="W609" s="152"/>
      <c r="X609" s="152"/>
      <c r="Y609" s="152"/>
      <c r="Z609" s="152"/>
      <c r="AA609" s="152"/>
      <c r="AB609" s="152"/>
      <c r="AC609" s="152"/>
      <c r="AD609" s="152"/>
      <c r="AE609" s="152"/>
      <c r="AF609" s="152"/>
      <c r="AG609" s="152"/>
      <c r="AH609" s="152"/>
      <c r="AI609" s="152"/>
      <c r="AJ609" s="152"/>
      <c r="AK609" s="152"/>
      <c r="AL609" s="152"/>
      <c r="AM609" s="152"/>
      <c r="AN609" s="152"/>
      <c r="AO609" s="152"/>
      <c r="AP609" s="152"/>
      <c r="AQ609" s="153"/>
      <c r="AR609" s="156" t="str">
        <f t="shared" si="90"/>
        <v/>
      </c>
      <c r="AS609" s="157" t="str">
        <f t="shared" si="91"/>
        <v/>
      </c>
      <c r="AT609" s="157" t="str">
        <f t="shared" si="92"/>
        <v/>
      </c>
      <c r="AU609" s="157" t="str">
        <f t="shared" si="93"/>
        <v/>
      </c>
      <c r="AV609" s="157" t="str">
        <f t="shared" si="94"/>
        <v/>
      </c>
      <c r="AW609" s="157" t="str">
        <f t="shared" si="95"/>
        <v/>
      </c>
      <c r="AX609" s="158" t="str">
        <f t="shared" si="96"/>
        <v/>
      </c>
    </row>
    <row r="610" spans="2:50" hidden="1" x14ac:dyDescent="0.3">
      <c r="B610" s="325">
        <f t="shared" si="97"/>
        <v>602</v>
      </c>
      <c r="C610" s="324"/>
      <c r="D610" s="254"/>
      <c r="E610" s="255"/>
      <c r="F610" s="335"/>
      <c r="G610" s="328"/>
      <c r="H610" s="336">
        <v>1</v>
      </c>
      <c r="I610" s="289" t="str">
        <f t="shared" si="89"/>
        <v/>
      </c>
      <c r="J610" s="338"/>
      <c r="K610" s="152"/>
      <c r="L610" s="152"/>
      <c r="M610" s="152"/>
      <c r="N610" s="152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152"/>
      <c r="Z610" s="152"/>
      <c r="AA610" s="152"/>
      <c r="AB610" s="152"/>
      <c r="AC610" s="152"/>
      <c r="AD610" s="152"/>
      <c r="AE610" s="152"/>
      <c r="AF610" s="152"/>
      <c r="AG610" s="152"/>
      <c r="AH610" s="152"/>
      <c r="AI610" s="152"/>
      <c r="AJ610" s="152"/>
      <c r="AK610" s="152"/>
      <c r="AL610" s="152"/>
      <c r="AM610" s="152"/>
      <c r="AN610" s="152"/>
      <c r="AO610" s="152"/>
      <c r="AP610" s="152"/>
      <c r="AQ610" s="153"/>
      <c r="AR610" s="156" t="str">
        <f t="shared" si="90"/>
        <v/>
      </c>
      <c r="AS610" s="157" t="str">
        <f t="shared" si="91"/>
        <v/>
      </c>
      <c r="AT610" s="157" t="str">
        <f t="shared" si="92"/>
        <v/>
      </c>
      <c r="AU610" s="157" t="str">
        <f t="shared" si="93"/>
        <v/>
      </c>
      <c r="AV610" s="157" t="str">
        <f t="shared" si="94"/>
        <v/>
      </c>
      <c r="AW610" s="157" t="str">
        <f t="shared" si="95"/>
        <v/>
      </c>
      <c r="AX610" s="158" t="str">
        <f t="shared" si="96"/>
        <v/>
      </c>
    </row>
    <row r="611" spans="2:50" hidden="1" x14ac:dyDescent="0.3">
      <c r="B611" s="325">
        <f t="shared" si="97"/>
        <v>603</v>
      </c>
      <c r="C611" s="324"/>
      <c r="D611" s="254"/>
      <c r="E611" s="255"/>
      <c r="F611" s="335"/>
      <c r="G611" s="328"/>
      <c r="H611" s="336">
        <v>1</v>
      </c>
      <c r="I611" s="289" t="str">
        <f t="shared" si="89"/>
        <v/>
      </c>
      <c r="J611" s="338"/>
      <c r="K611" s="152"/>
      <c r="L611" s="152"/>
      <c r="M611" s="152"/>
      <c r="N611" s="152"/>
      <c r="O611" s="152"/>
      <c r="P611" s="152"/>
      <c r="Q611" s="152"/>
      <c r="R611" s="152"/>
      <c r="S611" s="152"/>
      <c r="T611" s="152"/>
      <c r="U611" s="152"/>
      <c r="V611" s="152"/>
      <c r="W611" s="152"/>
      <c r="X611" s="152"/>
      <c r="Y611" s="152"/>
      <c r="Z611" s="152"/>
      <c r="AA611" s="152"/>
      <c r="AB611" s="152"/>
      <c r="AC611" s="152"/>
      <c r="AD611" s="152"/>
      <c r="AE611" s="152"/>
      <c r="AF611" s="152"/>
      <c r="AG611" s="152"/>
      <c r="AH611" s="152"/>
      <c r="AI611" s="152"/>
      <c r="AJ611" s="152"/>
      <c r="AK611" s="152"/>
      <c r="AL611" s="152"/>
      <c r="AM611" s="152"/>
      <c r="AN611" s="152"/>
      <c r="AO611" s="152"/>
      <c r="AP611" s="152"/>
      <c r="AQ611" s="153"/>
      <c r="AR611" s="156" t="str">
        <f t="shared" si="90"/>
        <v/>
      </c>
      <c r="AS611" s="157" t="str">
        <f t="shared" si="91"/>
        <v/>
      </c>
      <c r="AT611" s="157" t="str">
        <f t="shared" si="92"/>
        <v/>
      </c>
      <c r="AU611" s="157" t="str">
        <f t="shared" si="93"/>
        <v/>
      </c>
      <c r="AV611" s="157" t="str">
        <f t="shared" si="94"/>
        <v/>
      </c>
      <c r="AW611" s="157" t="str">
        <f t="shared" si="95"/>
        <v/>
      </c>
      <c r="AX611" s="158" t="str">
        <f t="shared" si="96"/>
        <v/>
      </c>
    </row>
    <row r="612" spans="2:50" hidden="1" x14ac:dyDescent="0.3">
      <c r="B612" s="325">
        <f t="shared" si="97"/>
        <v>604</v>
      </c>
      <c r="C612" s="324"/>
      <c r="D612" s="254"/>
      <c r="E612" s="255"/>
      <c r="F612" s="335"/>
      <c r="G612" s="328"/>
      <c r="H612" s="336">
        <v>1</v>
      </c>
      <c r="I612" s="289" t="str">
        <f t="shared" si="89"/>
        <v/>
      </c>
      <c r="J612" s="338"/>
      <c r="K612" s="152"/>
      <c r="L612" s="152"/>
      <c r="M612" s="152"/>
      <c r="N612" s="152"/>
      <c r="O612" s="152"/>
      <c r="P612" s="152"/>
      <c r="Q612" s="152"/>
      <c r="R612" s="152"/>
      <c r="S612" s="152"/>
      <c r="T612" s="152"/>
      <c r="U612" s="152"/>
      <c r="V612" s="152"/>
      <c r="W612" s="152"/>
      <c r="X612" s="152"/>
      <c r="Y612" s="152"/>
      <c r="Z612" s="152"/>
      <c r="AA612" s="152"/>
      <c r="AB612" s="152"/>
      <c r="AC612" s="152"/>
      <c r="AD612" s="152"/>
      <c r="AE612" s="152"/>
      <c r="AF612" s="152"/>
      <c r="AG612" s="152"/>
      <c r="AH612" s="152"/>
      <c r="AI612" s="152"/>
      <c r="AJ612" s="152"/>
      <c r="AK612" s="152"/>
      <c r="AL612" s="152"/>
      <c r="AM612" s="152"/>
      <c r="AN612" s="152"/>
      <c r="AO612" s="152"/>
      <c r="AP612" s="152"/>
      <c r="AQ612" s="153"/>
      <c r="AR612" s="156" t="str">
        <f t="shared" si="90"/>
        <v/>
      </c>
      <c r="AS612" s="157" t="str">
        <f t="shared" si="91"/>
        <v/>
      </c>
      <c r="AT612" s="157" t="str">
        <f t="shared" si="92"/>
        <v/>
      </c>
      <c r="AU612" s="157" t="str">
        <f t="shared" si="93"/>
        <v/>
      </c>
      <c r="AV612" s="157" t="str">
        <f t="shared" si="94"/>
        <v/>
      </c>
      <c r="AW612" s="157" t="str">
        <f t="shared" si="95"/>
        <v/>
      </c>
      <c r="AX612" s="158" t="str">
        <f t="shared" si="96"/>
        <v/>
      </c>
    </row>
    <row r="613" spans="2:50" hidden="1" x14ac:dyDescent="0.3">
      <c r="B613" s="325">
        <f t="shared" si="97"/>
        <v>605</v>
      </c>
      <c r="C613" s="324"/>
      <c r="D613" s="254"/>
      <c r="E613" s="255"/>
      <c r="F613" s="335"/>
      <c r="G613" s="328"/>
      <c r="H613" s="336">
        <v>1</v>
      </c>
      <c r="I613" s="289" t="str">
        <f t="shared" si="89"/>
        <v/>
      </c>
      <c r="J613" s="338"/>
      <c r="K613" s="152"/>
      <c r="L613" s="152"/>
      <c r="M613" s="152"/>
      <c r="N613" s="152"/>
      <c r="O613" s="152"/>
      <c r="P613" s="152"/>
      <c r="Q613" s="152"/>
      <c r="R613" s="152"/>
      <c r="S613" s="152"/>
      <c r="T613" s="152"/>
      <c r="U613" s="152"/>
      <c r="V613" s="152"/>
      <c r="W613" s="152"/>
      <c r="X613" s="152"/>
      <c r="Y613" s="152"/>
      <c r="Z613" s="152"/>
      <c r="AA613" s="152"/>
      <c r="AB613" s="152"/>
      <c r="AC613" s="152"/>
      <c r="AD613" s="152"/>
      <c r="AE613" s="152"/>
      <c r="AF613" s="152"/>
      <c r="AG613" s="152"/>
      <c r="AH613" s="152"/>
      <c r="AI613" s="152"/>
      <c r="AJ613" s="152"/>
      <c r="AK613" s="152"/>
      <c r="AL613" s="152"/>
      <c r="AM613" s="152"/>
      <c r="AN613" s="152"/>
      <c r="AO613" s="152"/>
      <c r="AP613" s="152"/>
      <c r="AQ613" s="153"/>
      <c r="AR613" s="156" t="str">
        <f t="shared" si="90"/>
        <v/>
      </c>
      <c r="AS613" s="157" t="str">
        <f t="shared" si="91"/>
        <v/>
      </c>
      <c r="AT613" s="157" t="str">
        <f t="shared" si="92"/>
        <v/>
      </c>
      <c r="AU613" s="157" t="str">
        <f t="shared" si="93"/>
        <v/>
      </c>
      <c r="AV613" s="157" t="str">
        <f t="shared" si="94"/>
        <v/>
      </c>
      <c r="AW613" s="157" t="str">
        <f t="shared" si="95"/>
        <v/>
      </c>
      <c r="AX613" s="158" t="str">
        <f t="shared" si="96"/>
        <v/>
      </c>
    </row>
    <row r="614" spans="2:50" hidden="1" x14ac:dyDescent="0.3">
      <c r="B614" s="325">
        <f t="shared" si="97"/>
        <v>606</v>
      </c>
      <c r="C614" s="324"/>
      <c r="D614" s="254"/>
      <c r="E614" s="255"/>
      <c r="F614" s="335"/>
      <c r="G614" s="328"/>
      <c r="H614" s="336">
        <v>1</v>
      </c>
      <c r="I614" s="289" t="str">
        <f t="shared" si="89"/>
        <v/>
      </c>
      <c r="J614" s="338"/>
      <c r="K614" s="152"/>
      <c r="L614" s="152"/>
      <c r="M614" s="152"/>
      <c r="N614" s="152"/>
      <c r="O614" s="152"/>
      <c r="P614" s="152"/>
      <c r="Q614" s="152"/>
      <c r="R614" s="152"/>
      <c r="S614" s="152"/>
      <c r="T614" s="152"/>
      <c r="U614" s="152"/>
      <c r="V614" s="152"/>
      <c r="W614" s="152"/>
      <c r="X614" s="152"/>
      <c r="Y614" s="152"/>
      <c r="Z614" s="152"/>
      <c r="AA614" s="152"/>
      <c r="AB614" s="152"/>
      <c r="AC614" s="152"/>
      <c r="AD614" s="152"/>
      <c r="AE614" s="152"/>
      <c r="AF614" s="152"/>
      <c r="AG614" s="152"/>
      <c r="AH614" s="152"/>
      <c r="AI614" s="152"/>
      <c r="AJ614" s="152"/>
      <c r="AK614" s="152"/>
      <c r="AL614" s="152"/>
      <c r="AM614" s="152"/>
      <c r="AN614" s="152"/>
      <c r="AO614" s="152"/>
      <c r="AP614" s="152"/>
      <c r="AQ614" s="153"/>
      <c r="AR614" s="156" t="str">
        <f t="shared" si="90"/>
        <v/>
      </c>
      <c r="AS614" s="157" t="str">
        <f t="shared" si="91"/>
        <v/>
      </c>
      <c r="AT614" s="157" t="str">
        <f t="shared" si="92"/>
        <v/>
      </c>
      <c r="AU614" s="157" t="str">
        <f t="shared" si="93"/>
        <v/>
      </c>
      <c r="AV614" s="157" t="str">
        <f t="shared" si="94"/>
        <v/>
      </c>
      <c r="AW614" s="157" t="str">
        <f t="shared" si="95"/>
        <v/>
      </c>
      <c r="AX614" s="158" t="str">
        <f t="shared" si="96"/>
        <v/>
      </c>
    </row>
    <row r="615" spans="2:50" hidden="1" x14ac:dyDescent="0.3">
      <c r="B615" s="325">
        <f t="shared" si="97"/>
        <v>607</v>
      </c>
      <c r="C615" s="324"/>
      <c r="D615" s="254"/>
      <c r="E615" s="255"/>
      <c r="F615" s="335"/>
      <c r="G615" s="328"/>
      <c r="H615" s="336">
        <v>1</v>
      </c>
      <c r="I615" s="289" t="str">
        <f t="shared" si="89"/>
        <v/>
      </c>
      <c r="J615" s="338"/>
      <c r="K615" s="152"/>
      <c r="L615" s="152"/>
      <c r="M615" s="152"/>
      <c r="N615" s="152"/>
      <c r="O615" s="152"/>
      <c r="P615" s="152"/>
      <c r="Q615" s="152"/>
      <c r="R615" s="152"/>
      <c r="S615" s="152"/>
      <c r="T615" s="152"/>
      <c r="U615" s="152"/>
      <c r="V615" s="152"/>
      <c r="W615" s="152"/>
      <c r="X615" s="152"/>
      <c r="Y615" s="152"/>
      <c r="Z615" s="152"/>
      <c r="AA615" s="152"/>
      <c r="AB615" s="152"/>
      <c r="AC615" s="152"/>
      <c r="AD615" s="152"/>
      <c r="AE615" s="152"/>
      <c r="AF615" s="152"/>
      <c r="AG615" s="152"/>
      <c r="AH615" s="152"/>
      <c r="AI615" s="152"/>
      <c r="AJ615" s="152"/>
      <c r="AK615" s="152"/>
      <c r="AL615" s="152"/>
      <c r="AM615" s="152"/>
      <c r="AN615" s="152"/>
      <c r="AO615" s="152"/>
      <c r="AP615" s="152"/>
      <c r="AQ615" s="153"/>
      <c r="AR615" s="156" t="str">
        <f t="shared" si="90"/>
        <v/>
      </c>
      <c r="AS615" s="157" t="str">
        <f t="shared" si="91"/>
        <v/>
      </c>
      <c r="AT615" s="157" t="str">
        <f t="shared" si="92"/>
        <v/>
      </c>
      <c r="AU615" s="157" t="str">
        <f t="shared" si="93"/>
        <v/>
      </c>
      <c r="AV615" s="157" t="str">
        <f t="shared" si="94"/>
        <v/>
      </c>
      <c r="AW615" s="157" t="str">
        <f t="shared" si="95"/>
        <v/>
      </c>
      <c r="AX615" s="158" t="str">
        <f t="shared" si="96"/>
        <v/>
      </c>
    </row>
    <row r="616" spans="2:50" hidden="1" x14ac:dyDescent="0.3">
      <c r="B616" s="325">
        <f t="shared" si="97"/>
        <v>608</v>
      </c>
      <c r="C616" s="324"/>
      <c r="D616" s="254"/>
      <c r="E616" s="255"/>
      <c r="F616" s="335"/>
      <c r="G616" s="328"/>
      <c r="H616" s="336">
        <v>1</v>
      </c>
      <c r="I616" s="289" t="str">
        <f t="shared" si="89"/>
        <v/>
      </c>
      <c r="J616" s="338"/>
      <c r="K616" s="152"/>
      <c r="L616" s="152"/>
      <c r="M616" s="152"/>
      <c r="N616" s="152"/>
      <c r="O616" s="152"/>
      <c r="P616" s="152"/>
      <c r="Q616" s="152"/>
      <c r="R616" s="152"/>
      <c r="S616" s="152"/>
      <c r="T616" s="152"/>
      <c r="U616" s="152"/>
      <c r="V616" s="152"/>
      <c r="W616" s="152"/>
      <c r="X616" s="152"/>
      <c r="Y616" s="152"/>
      <c r="Z616" s="152"/>
      <c r="AA616" s="152"/>
      <c r="AB616" s="152"/>
      <c r="AC616" s="152"/>
      <c r="AD616" s="152"/>
      <c r="AE616" s="152"/>
      <c r="AF616" s="152"/>
      <c r="AG616" s="152"/>
      <c r="AH616" s="152"/>
      <c r="AI616" s="152"/>
      <c r="AJ616" s="152"/>
      <c r="AK616" s="152"/>
      <c r="AL616" s="152"/>
      <c r="AM616" s="152"/>
      <c r="AN616" s="152"/>
      <c r="AO616" s="152"/>
      <c r="AP616" s="152"/>
      <c r="AQ616" s="153"/>
      <c r="AR616" s="156" t="str">
        <f t="shared" si="90"/>
        <v/>
      </c>
      <c r="AS616" s="157" t="str">
        <f t="shared" si="91"/>
        <v/>
      </c>
      <c r="AT616" s="157" t="str">
        <f t="shared" si="92"/>
        <v/>
      </c>
      <c r="AU616" s="157" t="str">
        <f t="shared" si="93"/>
        <v/>
      </c>
      <c r="AV616" s="157" t="str">
        <f t="shared" si="94"/>
        <v/>
      </c>
      <c r="AW616" s="157" t="str">
        <f t="shared" si="95"/>
        <v/>
      </c>
      <c r="AX616" s="158" t="str">
        <f t="shared" si="96"/>
        <v/>
      </c>
    </row>
    <row r="617" spans="2:50" hidden="1" x14ac:dyDescent="0.3">
      <c r="B617" s="325">
        <f t="shared" si="97"/>
        <v>609</v>
      </c>
      <c r="C617" s="324"/>
      <c r="D617" s="254"/>
      <c r="E617" s="255"/>
      <c r="F617" s="335"/>
      <c r="G617" s="328"/>
      <c r="H617" s="336">
        <v>1</v>
      </c>
      <c r="I617" s="289" t="str">
        <f t="shared" si="89"/>
        <v/>
      </c>
      <c r="J617" s="338"/>
      <c r="K617" s="152"/>
      <c r="L617" s="152"/>
      <c r="M617" s="152"/>
      <c r="N617" s="152"/>
      <c r="O617" s="152"/>
      <c r="P617" s="152"/>
      <c r="Q617" s="152"/>
      <c r="R617" s="152"/>
      <c r="S617" s="152"/>
      <c r="T617" s="152"/>
      <c r="U617" s="152"/>
      <c r="V617" s="152"/>
      <c r="W617" s="152"/>
      <c r="X617" s="152"/>
      <c r="Y617" s="152"/>
      <c r="Z617" s="152"/>
      <c r="AA617" s="152"/>
      <c r="AB617" s="152"/>
      <c r="AC617" s="152"/>
      <c r="AD617" s="152"/>
      <c r="AE617" s="152"/>
      <c r="AF617" s="152"/>
      <c r="AG617" s="152"/>
      <c r="AH617" s="152"/>
      <c r="AI617" s="152"/>
      <c r="AJ617" s="152"/>
      <c r="AK617" s="152"/>
      <c r="AL617" s="152"/>
      <c r="AM617" s="152"/>
      <c r="AN617" s="152"/>
      <c r="AO617" s="152"/>
      <c r="AP617" s="152"/>
      <c r="AQ617" s="153"/>
      <c r="AR617" s="156" t="str">
        <f t="shared" si="90"/>
        <v/>
      </c>
      <c r="AS617" s="157" t="str">
        <f t="shared" si="91"/>
        <v/>
      </c>
      <c r="AT617" s="157" t="str">
        <f t="shared" si="92"/>
        <v/>
      </c>
      <c r="AU617" s="157" t="str">
        <f t="shared" si="93"/>
        <v/>
      </c>
      <c r="AV617" s="157" t="str">
        <f t="shared" si="94"/>
        <v/>
      </c>
      <c r="AW617" s="157" t="str">
        <f t="shared" si="95"/>
        <v/>
      </c>
      <c r="AX617" s="158" t="str">
        <f t="shared" si="96"/>
        <v/>
      </c>
    </row>
    <row r="618" spans="2:50" hidden="1" x14ac:dyDescent="0.3">
      <c r="B618" s="325">
        <f t="shared" si="97"/>
        <v>610</v>
      </c>
      <c r="C618" s="324"/>
      <c r="D618" s="254"/>
      <c r="E618" s="255"/>
      <c r="F618" s="335"/>
      <c r="G618" s="328"/>
      <c r="H618" s="336">
        <v>1</v>
      </c>
      <c r="I618" s="289" t="str">
        <f t="shared" si="89"/>
        <v/>
      </c>
      <c r="J618" s="338"/>
      <c r="K618" s="152"/>
      <c r="L618" s="152"/>
      <c r="M618" s="152"/>
      <c r="N618" s="152"/>
      <c r="O618" s="152"/>
      <c r="P618" s="152"/>
      <c r="Q618" s="152"/>
      <c r="R618" s="152"/>
      <c r="S618" s="152"/>
      <c r="T618" s="152"/>
      <c r="U618" s="152"/>
      <c r="V618" s="152"/>
      <c r="W618" s="152"/>
      <c r="X618" s="152"/>
      <c r="Y618" s="152"/>
      <c r="Z618" s="152"/>
      <c r="AA618" s="152"/>
      <c r="AB618" s="152"/>
      <c r="AC618" s="152"/>
      <c r="AD618" s="152"/>
      <c r="AE618" s="152"/>
      <c r="AF618" s="152"/>
      <c r="AG618" s="152"/>
      <c r="AH618" s="152"/>
      <c r="AI618" s="152"/>
      <c r="AJ618" s="152"/>
      <c r="AK618" s="152"/>
      <c r="AL618" s="152"/>
      <c r="AM618" s="152"/>
      <c r="AN618" s="152"/>
      <c r="AO618" s="152"/>
      <c r="AP618" s="152"/>
      <c r="AQ618" s="153"/>
      <c r="AR618" s="156" t="str">
        <f t="shared" si="90"/>
        <v/>
      </c>
      <c r="AS618" s="157" t="str">
        <f t="shared" si="91"/>
        <v/>
      </c>
      <c r="AT618" s="157" t="str">
        <f t="shared" si="92"/>
        <v/>
      </c>
      <c r="AU618" s="157" t="str">
        <f t="shared" si="93"/>
        <v/>
      </c>
      <c r="AV618" s="157" t="str">
        <f t="shared" si="94"/>
        <v/>
      </c>
      <c r="AW618" s="157" t="str">
        <f t="shared" si="95"/>
        <v/>
      </c>
      <c r="AX618" s="158" t="str">
        <f t="shared" si="96"/>
        <v/>
      </c>
    </row>
    <row r="619" spans="2:50" hidden="1" x14ac:dyDescent="0.3">
      <c r="B619" s="325">
        <f t="shared" si="97"/>
        <v>611</v>
      </c>
      <c r="C619" s="324"/>
      <c r="D619" s="254"/>
      <c r="E619" s="255"/>
      <c r="F619" s="335"/>
      <c r="G619" s="328"/>
      <c r="H619" s="336">
        <v>1</v>
      </c>
      <c r="I619" s="289" t="str">
        <f t="shared" si="89"/>
        <v/>
      </c>
      <c r="J619" s="338"/>
      <c r="K619" s="152"/>
      <c r="L619" s="152"/>
      <c r="M619" s="152"/>
      <c r="N619" s="152"/>
      <c r="O619" s="152"/>
      <c r="P619" s="152"/>
      <c r="Q619" s="152"/>
      <c r="R619" s="152"/>
      <c r="S619" s="152"/>
      <c r="T619" s="152"/>
      <c r="U619" s="152"/>
      <c r="V619" s="152"/>
      <c r="W619" s="152"/>
      <c r="X619" s="152"/>
      <c r="Y619" s="152"/>
      <c r="Z619" s="152"/>
      <c r="AA619" s="152"/>
      <c r="AB619" s="152"/>
      <c r="AC619" s="152"/>
      <c r="AD619" s="152"/>
      <c r="AE619" s="152"/>
      <c r="AF619" s="152"/>
      <c r="AG619" s="152"/>
      <c r="AH619" s="152"/>
      <c r="AI619" s="152"/>
      <c r="AJ619" s="152"/>
      <c r="AK619" s="152"/>
      <c r="AL619" s="152"/>
      <c r="AM619" s="152"/>
      <c r="AN619" s="152"/>
      <c r="AO619" s="152"/>
      <c r="AP619" s="152"/>
      <c r="AQ619" s="153"/>
      <c r="AR619" s="156" t="str">
        <f t="shared" si="90"/>
        <v/>
      </c>
      <c r="AS619" s="157" t="str">
        <f t="shared" si="91"/>
        <v/>
      </c>
      <c r="AT619" s="157" t="str">
        <f t="shared" si="92"/>
        <v/>
      </c>
      <c r="AU619" s="157" t="str">
        <f t="shared" si="93"/>
        <v/>
      </c>
      <c r="AV619" s="157" t="str">
        <f t="shared" si="94"/>
        <v/>
      </c>
      <c r="AW619" s="157" t="str">
        <f t="shared" si="95"/>
        <v/>
      </c>
      <c r="AX619" s="158" t="str">
        <f t="shared" si="96"/>
        <v/>
      </c>
    </row>
    <row r="620" spans="2:50" hidden="1" x14ac:dyDescent="0.3">
      <c r="B620" s="325">
        <f t="shared" si="97"/>
        <v>612</v>
      </c>
      <c r="C620" s="324"/>
      <c r="D620" s="254"/>
      <c r="E620" s="255"/>
      <c r="F620" s="335"/>
      <c r="G620" s="328"/>
      <c r="H620" s="336">
        <v>1</v>
      </c>
      <c r="I620" s="289" t="str">
        <f t="shared" si="89"/>
        <v/>
      </c>
      <c r="J620" s="338"/>
      <c r="K620" s="152"/>
      <c r="L620" s="152"/>
      <c r="M620" s="152"/>
      <c r="N620" s="152"/>
      <c r="O620" s="152"/>
      <c r="P620" s="152"/>
      <c r="Q620" s="152"/>
      <c r="R620" s="152"/>
      <c r="S620" s="152"/>
      <c r="T620" s="152"/>
      <c r="U620" s="152"/>
      <c r="V620" s="152"/>
      <c r="W620" s="152"/>
      <c r="X620" s="152"/>
      <c r="Y620" s="152"/>
      <c r="Z620" s="152"/>
      <c r="AA620" s="152"/>
      <c r="AB620" s="152"/>
      <c r="AC620" s="152"/>
      <c r="AD620" s="152"/>
      <c r="AE620" s="152"/>
      <c r="AF620" s="152"/>
      <c r="AG620" s="152"/>
      <c r="AH620" s="152"/>
      <c r="AI620" s="152"/>
      <c r="AJ620" s="152"/>
      <c r="AK620" s="152"/>
      <c r="AL620" s="152"/>
      <c r="AM620" s="152"/>
      <c r="AN620" s="152"/>
      <c r="AO620" s="152"/>
      <c r="AP620" s="152"/>
      <c r="AQ620" s="153"/>
      <c r="AR620" s="156" t="str">
        <f t="shared" si="90"/>
        <v/>
      </c>
      <c r="AS620" s="157" t="str">
        <f t="shared" si="91"/>
        <v/>
      </c>
      <c r="AT620" s="157" t="str">
        <f t="shared" si="92"/>
        <v/>
      </c>
      <c r="AU620" s="157" t="str">
        <f t="shared" si="93"/>
        <v/>
      </c>
      <c r="AV620" s="157" t="str">
        <f t="shared" si="94"/>
        <v/>
      </c>
      <c r="AW620" s="157" t="str">
        <f t="shared" si="95"/>
        <v/>
      </c>
      <c r="AX620" s="158" t="str">
        <f t="shared" si="96"/>
        <v/>
      </c>
    </row>
    <row r="621" spans="2:50" hidden="1" x14ac:dyDescent="0.3">
      <c r="B621" s="325">
        <f t="shared" si="97"/>
        <v>613</v>
      </c>
      <c r="C621" s="324"/>
      <c r="D621" s="254"/>
      <c r="E621" s="255"/>
      <c r="F621" s="335"/>
      <c r="G621" s="328"/>
      <c r="H621" s="336">
        <v>1</v>
      </c>
      <c r="I621" s="289" t="str">
        <f t="shared" si="89"/>
        <v/>
      </c>
      <c r="J621" s="338"/>
      <c r="K621" s="152"/>
      <c r="L621" s="152"/>
      <c r="M621" s="152"/>
      <c r="N621" s="152"/>
      <c r="O621" s="152"/>
      <c r="P621" s="152"/>
      <c r="Q621" s="152"/>
      <c r="R621" s="152"/>
      <c r="S621" s="152"/>
      <c r="T621" s="152"/>
      <c r="U621" s="152"/>
      <c r="V621" s="152"/>
      <c r="W621" s="152"/>
      <c r="X621" s="152"/>
      <c r="Y621" s="152"/>
      <c r="Z621" s="152"/>
      <c r="AA621" s="152"/>
      <c r="AB621" s="152"/>
      <c r="AC621" s="152"/>
      <c r="AD621" s="152"/>
      <c r="AE621" s="152"/>
      <c r="AF621" s="152"/>
      <c r="AG621" s="152"/>
      <c r="AH621" s="152"/>
      <c r="AI621" s="152"/>
      <c r="AJ621" s="152"/>
      <c r="AK621" s="152"/>
      <c r="AL621" s="152"/>
      <c r="AM621" s="152"/>
      <c r="AN621" s="152"/>
      <c r="AO621" s="152"/>
      <c r="AP621" s="152"/>
      <c r="AQ621" s="153"/>
      <c r="AR621" s="156" t="str">
        <f t="shared" si="90"/>
        <v/>
      </c>
      <c r="AS621" s="157" t="str">
        <f t="shared" si="91"/>
        <v/>
      </c>
      <c r="AT621" s="157" t="str">
        <f t="shared" si="92"/>
        <v/>
      </c>
      <c r="AU621" s="157" t="str">
        <f t="shared" si="93"/>
        <v/>
      </c>
      <c r="AV621" s="157" t="str">
        <f t="shared" si="94"/>
        <v/>
      </c>
      <c r="AW621" s="157" t="str">
        <f t="shared" si="95"/>
        <v/>
      </c>
      <c r="AX621" s="158" t="str">
        <f t="shared" si="96"/>
        <v/>
      </c>
    </row>
    <row r="622" spans="2:50" hidden="1" x14ac:dyDescent="0.3">
      <c r="B622" s="325">
        <f t="shared" si="97"/>
        <v>614</v>
      </c>
      <c r="C622" s="324"/>
      <c r="D622" s="254"/>
      <c r="E622" s="255"/>
      <c r="F622" s="335"/>
      <c r="G622" s="328"/>
      <c r="H622" s="336">
        <v>1</v>
      </c>
      <c r="I622" s="289" t="str">
        <f t="shared" si="89"/>
        <v/>
      </c>
      <c r="J622" s="338"/>
      <c r="K622" s="152"/>
      <c r="L622" s="152"/>
      <c r="M622" s="152"/>
      <c r="N622" s="152"/>
      <c r="O622" s="152"/>
      <c r="P622" s="152"/>
      <c r="Q622" s="152"/>
      <c r="R622" s="152"/>
      <c r="S622" s="152"/>
      <c r="T622" s="152"/>
      <c r="U622" s="152"/>
      <c r="V622" s="152"/>
      <c r="W622" s="152"/>
      <c r="X622" s="152"/>
      <c r="Y622" s="152"/>
      <c r="Z622" s="152"/>
      <c r="AA622" s="152"/>
      <c r="AB622" s="152"/>
      <c r="AC622" s="152"/>
      <c r="AD622" s="152"/>
      <c r="AE622" s="152"/>
      <c r="AF622" s="152"/>
      <c r="AG622" s="152"/>
      <c r="AH622" s="152"/>
      <c r="AI622" s="152"/>
      <c r="AJ622" s="152"/>
      <c r="AK622" s="152"/>
      <c r="AL622" s="152"/>
      <c r="AM622" s="152"/>
      <c r="AN622" s="152"/>
      <c r="AO622" s="152"/>
      <c r="AP622" s="152"/>
      <c r="AQ622" s="153"/>
      <c r="AR622" s="156" t="str">
        <f t="shared" si="90"/>
        <v/>
      </c>
      <c r="AS622" s="157" t="str">
        <f t="shared" si="91"/>
        <v/>
      </c>
      <c r="AT622" s="157" t="str">
        <f t="shared" si="92"/>
        <v/>
      </c>
      <c r="AU622" s="157" t="str">
        <f t="shared" si="93"/>
        <v/>
      </c>
      <c r="AV622" s="157" t="str">
        <f t="shared" si="94"/>
        <v/>
      </c>
      <c r="AW622" s="157" t="str">
        <f t="shared" si="95"/>
        <v/>
      </c>
      <c r="AX622" s="158" t="str">
        <f t="shared" si="96"/>
        <v/>
      </c>
    </row>
    <row r="623" spans="2:50" hidden="1" x14ac:dyDescent="0.3">
      <c r="B623" s="325">
        <f t="shared" si="97"/>
        <v>615</v>
      </c>
      <c r="C623" s="324"/>
      <c r="D623" s="254"/>
      <c r="E623" s="255"/>
      <c r="F623" s="335"/>
      <c r="G623" s="328"/>
      <c r="H623" s="336">
        <v>1</v>
      </c>
      <c r="I623" s="289" t="str">
        <f t="shared" si="89"/>
        <v/>
      </c>
      <c r="J623" s="338"/>
      <c r="K623" s="152"/>
      <c r="L623" s="152"/>
      <c r="M623" s="152"/>
      <c r="N623" s="152"/>
      <c r="O623" s="152"/>
      <c r="P623" s="152"/>
      <c r="Q623" s="152"/>
      <c r="R623" s="152"/>
      <c r="S623" s="152"/>
      <c r="T623" s="152"/>
      <c r="U623" s="152"/>
      <c r="V623" s="152"/>
      <c r="W623" s="152"/>
      <c r="X623" s="152"/>
      <c r="Y623" s="152"/>
      <c r="Z623" s="152"/>
      <c r="AA623" s="152"/>
      <c r="AB623" s="152"/>
      <c r="AC623" s="152"/>
      <c r="AD623" s="152"/>
      <c r="AE623" s="152"/>
      <c r="AF623" s="152"/>
      <c r="AG623" s="152"/>
      <c r="AH623" s="152"/>
      <c r="AI623" s="152"/>
      <c r="AJ623" s="152"/>
      <c r="AK623" s="152"/>
      <c r="AL623" s="152"/>
      <c r="AM623" s="152"/>
      <c r="AN623" s="152"/>
      <c r="AO623" s="152"/>
      <c r="AP623" s="152"/>
      <c r="AQ623" s="153"/>
      <c r="AR623" s="156" t="str">
        <f t="shared" si="90"/>
        <v/>
      </c>
      <c r="AS623" s="157" t="str">
        <f t="shared" si="91"/>
        <v/>
      </c>
      <c r="AT623" s="157" t="str">
        <f t="shared" si="92"/>
        <v/>
      </c>
      <c r="AU623" s="157" t="str">
        <f t="shared" si="93"/>
        <v/>
      </c>
      <c r="AV623" s="157" t="str">
        <f t="shared" si="94"/>
        <v/>
      </c>
      <c r="AW623" s="157" t="str">
        <f t="shared" si="95"/>
        <v/>
      </c>
      <c r="AX623" s="158" t="str">
        <f t="shared" si="96"/>
        <v/>
      </c>
    </row>
    <row r="624" spans="2:50" hidden="1" x14ac:dyDescent="0.3">
      <c r="B624" s="325">
        <f t="shared" si="97"/>
        <v>616</v>
      </c>
      <c r="C624" s="324"/>
      <c r="D624" s="254"/>
      <c r="E624" s="255"/>
      <c r="F624" s="335"/>
      <c r="G624" s="328"/>
      <c r="H624" s="336">
        <v>1</v>
      </c>
      <c r="I624" s="289" t="str">
        <f t="shared" si="89"/>
        <v/>
      </c>
      <c r="J624" s="338"/>
      <c r="K624" s="152"/>
      <c r="L624" s="152"/>
      <c r="M624" s="152"/>
      <c r="N624" s="152"/>
      <c r="O624" s="152"/>
      <c r="P624" s="152"/>
      <c r="Q624" s="152"/>
      <c r="R624" s="152"/>
      <c r="S624" s="152"/>
      <c r="T624" s="152"/>
      <c r="U624" s="152"/>
      <c r="V624" s="152"/>
      <c r="W624" s="152"/>
      <c r="X624" s="152"/>
      <c r="Y624" s="152"/>
      <c r="Z624" s="152"/>
      <c r="AA624" s="152"/>
      <c r="AB624" s="152"/>
      <c r="AC624" s="152"/>
      <c r="AD624" s="152"/>
      <c r="AE624" s="152"/>
      <c r="AF624" s="152"/>
      <c r="AG624" s="152"/>
      <c r="AH624" s="152"/>
      <c r="AI624" s="152"/>
      <c r="AJ624" s="152"/>
      <c r="AK624" s="152"/>
      <c r="AL624" s="152"/>
      <c r="AM624" s="152"/>
      <c r="AN624" s="152"/>
      <c r="AO624" s="152"/>
      <c r="AP624" s="152"/>
      <c r="AQ624" s="153"/>
      <c r="AR624" s="156" t="str">
        <f t="shared" si="90"/>
        <v/>
      </c>
      <c r="AS624" s="157" t="str">
        <f t="shared" si="91"/>
        <v/>
      </c>
      <c r="AT624" s="157" t="str">
        <f t="shared" si="92"/>
        <v/>
      </c>
      <c r="AU624" s="157" t="str">
        <f t="shared" si="93"/>
        <v/>
      </c>
      <c r="AV624" s="157" t="str">
        <f t="shared" si="94"/>
        <v/>
      </c>
      <c r="AW624" s="157" t="str">
        <f t="shared" si="95"/>
        <v/>
      </c>
      <c r="AX624" s="158" t="str">
        <f t="shared" si="96"/>
        <v/>
      </c>
    </row>
    <row r="625" spans="2:50" hidden="1" x14ac:dyDescent="0.3">
      <c r="B625" s="325">
        <f t="shared" si="97"/>
        <v>617</v>
      </c>
      <c r="C625" s="324"/>
      <c r="D625" s="254"/>
      <c r="E625" s="255"/>
      <c r="F625" s="335"/>
      <c r="G625" s="328"/>
      <c r="H625" s="336">
        <v>1</v>
      </c>
      <c r="I625" s="289" t="str">
        <f t="shared" si="89"/>
        <v/>
      </c>
      <c r="J625" s="338"/>
      <c r="K625" s="152"/>
      <c r="L625" s="152"/>
      <c r="M625" s="152"/>
      <c r="N625" s="152"/>
      <c r="O625" s="152"/>
      <c r="P625" s="152"/>
      <c r="Q625" s="152"/>
      <c r="R625" s="152"/>
      <c r="S625" s="152"/>
      <c r="T625" s="152"/>
      <c r="U625" s="152"/>
      <c r="V625" s="152"/>
      <c r="W625" s="152"/>
      <c r="X625" s="152"/>
      <c r="Y625" s="152"/>
      <c r="Z625" s="152"/>
      <c r="AA625" s="152"/>
      <c r="AB625" s="152"/>
      <c r="AC625" s="152"/>
      <c r="AD625" s="152"/>
      <c r="AE625" s="152"/>
      <c r="AF625" s="152"/>
      <c r="AG625" s="152"/>
      <c r="AH625" s="152"/>
      <c r="AI625" s="152"/>
      <c r="AJ625" s="152"/>
      <c r="AK625" s="152"/>
      <c r="AL625" s="152"/>
      <c r="AM625" s="152"/>
      <c r="AN625" s="152"/>
      <c r="AO625" s="152"/>
      <c r="AP625" s="152"/>
      <c r="AQ625" s="153"/>
      <c r="AR625" s="156" t="str">
        <f t="shared" si="90"/>
        <v/>
      </c>
      <c r="AS625" s="157" t="str">
        <f t="shared" si="91"/>
        <v/>
      </c>
      <c r="AT625" s="157" t="str">
        <f t="shared" si="92"/>
        <v/>
      </c>
      <c r="AU625" s="157" t="str">
        <f t="shared" si="93"/>
        <v/>
      </c>
      <c r="AV625" s="157" t="str">
        <f t="shared" si="94"/>
        <v/>
      </c>
      <c r="AW625" s="157" t="str">
        <f t="shared" si="95"/>
        <v/>
      </c>
      <c r="AX625" s="158" t="str">
        <f t="shared" si="96"/>
        <v/>
      </c>
    </row>
    <row r="626" spans="2:50" hidden="1" x14ac:dyDescent="0.3">
      <c r="B626" s="325">
        <f t="shared" si="97"/>
        <v>618</v>
      </c>
      <c r="C626" s="324"/>
      <c r="D626" s="254"/>
      <c r="E626" s="255"/>
      <c r="F626" s="335"/>
      <c r="G626" s="328"/>
      <c r="H626" s="336">
        <v>1</v>
      </c>
      <c r="I626" s="289" t="str">
        <f t="shared" si="89"/>
        <v/>
      </c>
      <c r="J626" s="338"/>
      <c r="K626" s="152"/>
      <c r="L626" s="152"/>
      <c r="M626" s="152"/>
      <c r="N626" s="152"/>
      <c r="O626" s="152"/>
      <c r="P626" s="152"/>
      <c r="Q626" s="152"/>
      <c r="R626" s="152"/>
      <c r="S626" s="152"/>
      <c r="T626" s="152"/>
      <c r="U626" s="152"/>
      <c r="V626" s="152"/>
      <c r="W626" s="152"/>
      <c r="X626" s="152"/>
      <c r="Y626" s="152"/>
      <c r="Z626" s="152"/>
      <c r="AA626" s="152"/>
      <c r="AB626" s="152"/>
      <c r="AC626" s="152"/>
      <c r="AD626" s="152"/>
      <c r="AE626" s="152"/>
      <c r="AF626" s="152"/>
      <c r="AG626" s="152"/>
      <c r="AH626" s="152"/>
      <c r="AI626" s="152"/>
      <c r="AJ626" s="152"/>
      <c r="AK626" s="152"/>
      <c r="AL626" s="152"/>
      <c r="AM626" s="152"/>
      <c r="AN626" s="152"/>
      <c r="AO626" s="152"/>
      <c r="AP626" s="152"/>
      <c r="AQ626" s="153"/>
      <c r="AR626" s="156" t="str">
        <f t="shared" si="90"/>
        <v/>
      </c>
      <c r="AS626" s="157" t="str">
        <f t="shared" si="91"/>
        <v/>
      </c>
      <c r="AT626" s="157" t="str">
        <f t="shared" si="92"/>
        <v/>
      </c>
      <c r="AU626" s="157" t="str">
        <f t="shared" si="93"/>
        <v/>
      </c>
      <c r="AV626" s="157" t="str">
        <f t="shared" si="94"/>
        <v/>
      </c>
      <c r="AW626" s="157" t="str">
        <f t="shared" si="95"/>
        <v/>
      </c>
      <c r="AX626" s="158" t="str">
        <f t="shared" si="96"/>
        <v/>
      </c>
    </row>
    <row r="627" spans="2:50" hidden="1" x14ac:dyDescent="0.3">
      <c r="B627" s="325">
        <f t="shared" si="97"/>
        <v>619</v>
      </c>
      <c r="C627" s="324"/>
      <c r="D627" s="254"/>
      <c r="E627" s="255"/>
      <c r="F627" s="335"/>
      <c r="G627" s="328"/>
      <c r="H627" s="336">
        <v>1</v>
      </c>
      <c r="I627" s="289" t="str">
        <f t="shared" si="89"/>
        <v/>
      </c>
      <c r="J627" s="338"/>
      <c r="K627" s="152"/>
      <c r="L627" s="152"/>
      <c r="M627" s="152"/>
      <c r="N627" s="152"/>
      <c r="O627" s="152"/>
      <c r="P627" s="152"/>
      <c r="Q627" s="152"/>
      <c r="R627" s="152"/>
      <c r="S627" s="152"/>
      <c r="T627" s="152"/>
      <c r="U627" s="152"/>
      <c r="V627" s="152"/>
      <c r="W627" s="152"/>
      <c r="X627" s="152"/>
      <c r="Y627" s="152"/>
      <c r="Z627" s="152"/>
      <c r="AA627" s="152"/>
      <c r="AB627" s="152"/>
      <c r="AC627" s="152"/>
      <c r="AD627" s="152"/>
      <c r="AE627" s="152"/>
      <c r="AF627" s="152"/>
      <c r="AG627" s="152"/>
      <c r="AH627" s="152"/>
      <c r="AI627" s="152"/>
      <c r="AJ627" s="152"/>
      <c r="AK627" s="152"/>
      <c r="AL627" s="152"/>
      <c r="AM627" s="152"/>
      <c r="AN627" s="152"/>
      <c r="AO627" s="152"/>
      <c r="AP627" s="152"/>
      <c r="AQ627" s="153"/>
      <c r="AR627" s="156" t="str">
        <f t="shared" si="90"/>
        <v/>
      </c>
      <c r="AS627" s="157" t="str">
        <f t="shared" si="91"/>
        <v/>
      </c>
      <c r="AT627" s="157" t="str">
        <f t="shared" si="92"/>
        <v/>
      </c>
      <c r="AU627" s="157" t="str">
        <f t="shared" si="93"/>
        <v/>
      </c>
      <c r="AV627" s="157" t="str">
        <f t="shared" si="94"/>
        <v/>
      </c>
      <c r="AW627" s="157" t="str">
        <f t="shared" si="95"/>
        <v/>
      </c>
      <c r="AX627" s="158" t="str">
        <f t="shared" si="96"/>
        <v/>
      </c>
    </row>
    <row r="628" spans="2:50" hidden="1" x14ac:dyDescent="0.3">
      <c r="B628" s="325">
        <f t="shared" si="97"/>
        <v>620</v>
      </c>
      <c r="C628" s="324"/>
      <c r="D628" s="254"/>
      <c r="E628" s="255"/>
      <c r="F628" s="335"/>
      <c r="G628" s="328"/>
      <c r="H628" s="336">
        <v>1</v>
      </c>
      <c r="I628" s="289" t="str">
        <f t="shared" si="89"/>
        <v/>
      </c>
      <c r="J628" s="338"/>
      <c r="K628" s="152"/>
      <c r="L628" s="152"/>
      <c r="M628" s="152"/>
      <c r="N628" s="152"/>
      <c r="O628" s="152"/>
      <c r="P628" s="152"/>
      <c r="Q628" s="152"/>
      <c r="R628" s="152"/>
      <c r="S628" s="152"/>
      <c r="T628" s="152"/>
      <c r="U628" s="152"/>
      <c r="V628" s="152"/>
      <c r="W628" s="152"/>
      <c r="X628" s="152"/>
      <c r="Y628" s="152"/>
      <c r="Z628" s="152"/>
      <c r="AA628" s="152"/>
      <c r="AB628" s="152"/>
      <c r="AC628" s="152"/>
      <c r="AD628" s="152"/>
      <c r="AE628" s="152"/>
      <c r="AF628" s="152"/>
      <c r="AG628" s="152"/>
      <c r="AH628" s="152"/>
      <c r="AI628" s="152"/>
      <c r="AJ628" s="152"/>
      <c r="AK628" s="152"/>
      <c r="AL628" s="152"/>
      <c r="AM628" s="152"/>
      <c r="AN628" s="152"/>
      <c r="AO628" s="152"/>
      <c r="AP628" s="152"/>
      <c r="AQ628" s="153"/>
      <c r="AR628" s="156" t="str">
        <f t="shared" si="90"/>
        <v/>
      </c>
      <c r="AS628" s="157" t="str">
        <f t="shared" si="91"/>
        <v/>
      </c>
      <c r="AT628" s="157" t="str">
        <f t="shared" si="92"/>
        <v/>
      </c>
      <c r="AU628" s="157" t="str">
        <f t="shared" si="93"/>
        <v/>
      </c>
      <c r="AV628" s="157" t="str">
        <f t="shared" si="94"/>
        <v/>
      </c>
      <c r="AW628" s="157" t="str">
        <f t="shared" si="95"/>
        <v/>
      </c>
      <c r="AX628" s="158" t="str">
        <f t="shared" si="96"/>
        <v/>
      </c>
    </row>
    <row r="629" spans="2:50" hidden="1" x14ac:dyDescent="0.3">
      <c r="B629" s="325">
        <f t="shared" si="97"/>
        <v>621</v>
      </c>
      <c r="C629" s="324"/>
      <c r="D629" s="254"/>
      <c r="E629" s="255"/>
      <c r="F629" s="335"/>
      <c r="G629" s="328"/>
      <c r="H629" s="336">
        <v>1</v>
      </c>
      <c r="I629" s="289" t="str">
        <f t="shared" si="89"/>
        <v/>
      </c>
      <c r="J629" s="338"/>
      <c r="K629" s="152"/>
      <c r="L629" s="152"/>
      <c r="M629" s="152"/>
      <c r="N629" s="152"/>
      <c r="O629" s="152"/>
      <c r="P629" s="152"/>
      <c r="Q629" s="152"/>
      <c r="R629" s="152"/>
      <c r="S629" s="152"/>
      <c r="T629" s="152"/>
      <c r="U629" s="152"/>
      <c r="V629" s="152"/>
      <c r="W629" s="152"/>
      <c r="X629" s="152"/>
      <c r="Y629" s="152"/>
      <c r="Z629" s="152"/>
      <c r="AA629" s="152"/>
      <c r="AB629" s="152"/>
      <c r="AC629" s="152"/>
      <c r="AD629" s="152"/>
      <c r="AE629" s="152"/>
      <c r="AF629" s="152"/>
      <c r="AG629" s="152"/>
      <c r="AH629" s="152"/>
      <c r="AI629" s="152"/>
      <c r="AJ629" s="152"/>
      <c r="AK629" s="152"/>
      <c r="AL629" s="152"/>
      <c r="AM629" s="152"/>
      <c r="AN629" s="152"/>
      <c r="AO629" s="152"/>
      <c r="AP629" s="152"/>
      <c r="AQ629" s="153"/>
      <c r="AR629" s="156" t="str">
        <f t="shared" si="90"/>
        <v/>
      </c>
      <c r="AS629" s="157" t="str">
        <f t="shared" si="91"/>
        <v/>
      </c>
      <c r="AT629" s="157" t="str">
        <f t="shared" si="92"/>
        <v/>
      </c>
      <c r="AU629" s="157" t="str">
        <f t="shared" si="93"/>
        <v/>
      </c>
      <c r="AV629" s="157" t="str">
        <f t="shared" si="94"/>
        <v/>
      </c>
      <c r="AW629" s="157" t="str">
        <f t="shared" si="95"/>
        <v/>
      </c>
      <c r="AX629" s="158" t="str">
        <f t="shared" si="96"/>
        <v/>
      </c>
    </row>
    <row r="630" spans="2:50" hidden="1" x14ac:dyDescent="0.3">
      <c r="B630" s="325">
        <f t="shared" si="97"/>
        <v>622</v>
      </c>
      <c r="C630" s="324"/>
      <c r="D630" s="254"/>
      <c r="E630" s="255"/>
      <c r="F630" s="335"/>
      <c r="G630" s="328"/>
      <c r="H630" s="336">
        <v>1</v>
      </c>
      <c r="I630" s="289" t="str">
        <f t="shared" si="89"/>
        <v/>
      </c>
      <c r="J630" s="338"/>
      <c r="K630" s="152"/>
      <c r="L630" s="152"/>
      <c r="M630" s="152"/>
      <c r="N630" s="152"/>
      <c r="O630" s="152"/>
      <c r="P630" s="152"/>
      <c r="Q630" s="152"/>
      <c r="R630" s="152"/>
      <c r="S630" s="152"/>
      <c r="T630" s="152"/>
      <c r="U630" s="152"/>
      <c r="V630" s="152"/>
      <c r="W630" s="152"/>
      <c r="X630" s="152"/>
      <c r="Y630" s="152"/>
      <c r="Z630" s="152"/>
      <c r="AA630" s="152"/>
      <c r="AB630" s="152"/>
      <c r="AC630" s="152"/>
      <c r="AD630" s="152"/>
      <c r="AE630" s="152"/>
      <c r="AF630" s="152"/>
      <c r="AG630" s="152"/>
      <c r="AH630" s="152"/>
      <c r="AI630" s="152"/>
      <c r="AJ630" s="152"/>
      <c r="AK630" s="152"/>
      <c r="AL630" s="152"/>
      <c r="AM630" s="152"/>
      <c r="AN630" s="152"/>
      <c r="AO630" s="152"/>
      <c r="AP630" s="152"/>
      <c r="AQ630" s="153"/>
      <c r="AR630" s="156" t="str">
        <f t="shared" si="90"/>
        <v/>
      </c>
      <c r="AS630" s="157" t="str">
        <f t="shared" si="91"/>
        <v/>
      </c>
      <c r="AT630" s="157" t="str">
        <f t="shared" si="92"/>
        <v/>
      </c>
      <c r="AU630" s="157" t="str">
        <f t="shared" si="93"/>
        <v/>
      </c>
      <c r="AV630" s="157" t="str">
        <f t="shared" si="94"/>
        <v/>
      </c>
      <c r="AW630" s="157" t="str">
        <f t="shared" si="95"/>
        <v/>
      </c>
      <c r="AX630" s="158" t="str">
        <f t="shared" si="96"/>
        <v/>
      </c>
    </row>
    <row r="631" spans="2:50" hidden="1" x14ac:dyDescent="0.3">
      <c r="B631" s="325">
        <f t="shared" si="97"/>
        <v>623</v>
      </c>
      <c r="C631" s="324"/>
      <c r="D631" s="254"/>
      <c r="E631" s="255"/>
      <c r="F631" s="335"/>
      <c r="G631" s="328"/>
      <c r="H631" s="336">
        <v>1</v>
      </c>
      <c r="I631" s="289" t="str">
        <f t="shared" si="89"/>
        <v/>
      </c>
      <c r="J631" s="338"/>
      <c r="K631" s="152"/>
      <c r="L631" s="152"/>
      <c r="M631" s="152"/>
      <c r="N631" s="152"/>
      <c r="O631" s="152"/>
      <c r="P631" s="152"/>
      <c r="Q631" s="152"/>
      <c r="R631" s="152"/>
      <c r="S631" s="152"/>
      <c r="T631" s="152"/>
      <c r="U631" s="152"/>
      <c r="V631" s="152"/>
      <c r="W631" s="152"/>
      <c r="X631" s="152"/>
      <c r="Y631" s="152"/>
      <c r="Z631" s="152"/>
      <c r="AA631" s="152"/>
      <c r="AB631" s="152"/>
      <c r="AC631" s="152"/>
      <c r="AD631" s="152"/>
      <c r="AE631" s="152"/>
      <c r="AF631" s="152"/>
      <c r="AG631" s="152"/>
      <c r="AH631" s="152"/>
      <c r="AI631" s="152"/>
      <c r="AJ631" s="152"/>
      <c r="AK631" s="152"/>
      <c r="AL631" s="152"/>
      <c r="AM631" s="152"/>
      <c r="AN631" s="152"/>
      <c r="AO631" s="152"/>
      <c r="AP631" s="152"/>
      <c r="AQ631" s="153"/>
      <c r="AR631" s="156" t="str">
        <f t="shared" si="90"/>
        <v/>
      </c>
      <c r="AS631" s="157" t="str">
        <f t="shared" si="91"/>
        <v/>
      </c>
      <c r="AT631" s="157" t="str">
        <f t="shared" si="92"/>
        <v/>
      </c>
      <c r="AU631" s="157" t="str">
        <f t="shared" si="93"/>
        <v/>
      </c>
      <c r="AV631" s="157" t="str">
        <f t="shared" si="94"/>
        <v/>
      </c>
      <c r="AW631" s="157" t="str">
        <f t="shared" si="95"/>
        <v/>
      </c>
      <c r="AX631" s="158" t="str">
        <f t="shared" si="96"/>
        <v/>
      </c>
    </row>
    <row r="632" spans="2:50" hidden="1" x14ac:dyDescent="0.3">
      <c r="B632" s="325">
        <f t="shared" si="97"/>
        <v>624</v>
      </c>
      <c r="C632" s="324"/>
      <c r="D632" s="254"/>
      <c r="E632" s="255"/>
      <c r="F632" s="335"/>
      <c r="G632" s="328"/>
      <c r="H632" s="336">
        <v>1</v>
      </c>
      <c r="I632" s="289" t="str">
        <f t="shared" si="89"/>
        <v/>
      </c>
      <c r="J632" s="338"/>
      <c r="K632" s="152"/>
      <c r="L632" s="152"/>
      <c r="M632" s="152"/>
      <c r="N632" s="152"/>
      <c r="O632" s="152"/>
      <c r="P632" s="152"/>
      <c r="Q632" s="152"/>
      <c r="R632" s="152"/>
      <c r="S632" s="152"/>
      <c r="T632" s="152"/>
      <c r="U632" s="152"/>
      <c r="V632" s="152"/>
      <c r="W632" s="152"/>
      <c r="X632" s="152"/>
      <c r="Y632" s="152"/>
      <c r="Z632" s="152"/>
      <c r="AA632" s="152"/>
      <c r="AB632" s="152"/>
      <c r="AC632" s="152"/>
      <c r="AD632" s="152"/>
      <c r="AE632" s="152"/>
      <c r="AF632" s="152"/>
      <c r="AG632" s="152"/>
      <c r="AH632" s="152"/>
      <c r="AI632" s="152"/>
      <c r="AJ632" s="152"/>
      <c r="AK632" s="152"/>
      <c r="AL632" s="152"/>
      <c r="AM632" s="152"/>
      <c r="AN632" s="152"/>
      <c r="AO632" s="152"/>
      <c r="AP632" s="152"/>
      <c r="AQ632" s="153"/>
      <c r="AR632" s="156" t="str">
        <f t="shared" si="90"/>
        <v/>
      </c>
      <c r="AS632" s="157" t="str">
        <f t="shared" si="91"/>
        <v/>
      </c>
      <c r="AT632" s="157" t="str">
        <f t="shared" si="92"/>
        <v/>
      </c>
      <c r="AU632" s="157" t="str">
        <f t="shared" si="93"/>
        <v/>
      </c>
      <c r="AV632" s="157" t="str">
        <f t="shared" si="94"/>
        <v/>
      </c>
      <c r="AW632" s="157" t="str">
        <f t="shared" si="95"/>
        <v/>
      </c>
      <c r="AX632" s="158" t="str">
        <f t="shared" si="96"/>
        <v/>
      </c>
    </row>
    <row r="633" spans="2:50" hidden="1" x14ac:dyDescent="0.3">
      <c r="B633" s="325">
        <f t="shared" si="97"/>
        <v>625</v>
      </c>
      <c r="C633" s="324"/>
      <c r="D633" s="254"/>
      <c r="E633" s="255"/>
      <c r="F633" s="335"/>
      <c r="G633" s="328"/>
      <c r="H633" s="336">
        <v>1</v>
      </c>
      <c r="I633" s="289" t="str">
        <f t="shared" si="89"/>
        <v/>
      </c>
      <c r="J633" s="338"/>
      <c r="K633" s="152"/>
      <c r="L633" s="152"/>
      <c r="M633" s="152"/>
      <c r="N633" s="152"/>
      <c r="O633" s="152"/>
      <c r="P633" s="152"/>
      <c r="Q633" s="152"/>
      <c r="R633" s="152"/>
      <c r="S633" s="152"/>
      <c r="T633" s="152"/>
      <c r="U633" s="152"/>
      <c r="V633" s="152"/>
      <c r="W633" s="152"/>
      <c r="X633" s="152"/>
      <c r="Y633" s="152"/>
      <c r="Z633" s="152"/>
      <c r="AA633" s="152"/>
      <c r="AB633" s="152"/>
      <c r="AC633" s="152"/>
      <c r="AD633" s="152"/>
      <c r="AE633" s="152"/>
      <c r="AF633" s="152"/>
      <c r="AG633" s="152"/>
      <c r="AH633" s="152"/>
      <c r="AI633" s="152"/>
      <c r="AJ633" s="152"/>
      <c r="AK633" s="152"/>
      <c r="AL633" s="152"/>
      <c r="AM633" s="152"/>
      <c r="AN633" s="152"/>
      <c r="AO633" s="152"/>
      <c r="AP633" s="152"/>
      <c r="AQ633" s="153"/>
      <c r="AR633" s="156" t="str">
        <f t="shared" si="90"/>
        <v/>
      </c>
      <c r="AS633" s="157" t="str">
        <f t="shared" si="91"/>
        <v/>
      </c>
      <c r="AT633" s="157" t="str">
        <f t="shared" si="92"/>
        <v/>
      </c>
      <c r="AU633" s="157" t="str">
        <f t="shared" si="93"/>
        <v/>
      </c>
      <c r="AV633" s="157" t="str">
        <f t="shared" si="94"/>
        <v/>
      </c>
      <c r="AW633" s="157" t="str">
        <f t="shared" si="95"/>
        <v/>
      </c>
      <c r="AX633" s="158" t="str">
        <f t="shared" si="96"/>
        <v/>
      </c>
    </row>
    <row r="634" spans="2:50" hidden="1" x14ac:dyDescent="0.3">
      <c r="B634" s="325">
        <f t="shared" si="97"/>
        <v>626</v>
      </c>
      <c r="C634" s="324"/>
      <c r="D634" s="254"/>
      <c r="E634" s="255"/>
      <c r="F634" s="335"/>
      <c r="G634" s="328"/>
      <c r="H634" s="336">
        <v>1</v>
      </c>
      <c r="I634" s="289" t="str">
        <f t="shared" si="89"/>
        <v/>
      </c>
      <c r="J634" s="338"/>
      <c r="K634" s="152"/>
      <c r="L634" s="152"/>
      <c r="M634" s="152"/>
      <c r="N634" s="152"/>
      <c r="O634" s="152"/>
      <c r="P634" s="152"/>
      <c r="Q634" s="152"/>
      <c r="R634" s="152"/>
      <c r="S634" s="152"/>
      <c r="T634" s="152"/>
      <c r="U634" s="152"/>
      <c r="V634" s="152"/>
      <c r="W634" s="152"/>
      <c r="X634" s="152"/>
      <c r="Y634" s="152"/>
      <c r="Z634" s="152"/>
      <c r="AA634" s="152"/>
      <c r="AB634" s="152"/>
      <c r="AC634" s="152"/>
      <c r="AD634" s="152"/>
      <c r="AE634" s="152"/>
      <c r="AF634" s="152"/>
      <c r="AG634" s="152"/>
      <c r="AH634" s="152"/>
      <c r="AI634" s="152"/>
      <c r="AJ634" s="152"/>
      <c r="AK634" s="152"/>
      <c r="AL634" s="152"/>
      <c r="AM634" s="152"/>
      <c r="AN634" s="152"/>
      <c r="AO634" s="152"/>
      <c r="AP634" s="152"/>
      <c r="AQ634" s="153"/>
      <c r="AR634" s="156" t="str">
        <f t="shared" si="90"/>
        <v/>
      </c>
      <c r="AS634" s="157" t="str">
        <f t="shared" si="91"/>
        <v/>
      </c>
      <c r="AT634" s="157" t="str">
        <f t="shared" si="92"/>
        <v/>
      </c>
      <c r="AU634" s="157" t="str">
        <f t="shared" si="93"/>
        <v/>
      </c>
      <c r="AV634" s="157" t="str">
        <f t="shared" si="94"/>
        <v/>
      </c>
      <c r="AW634" s="157" t="str">
        <f t="shared" si="95"/>
        <v/>
      </c>
      <c r="AX634" s="158" t="str">
        <f t="shared" si="96"/>
        <v/>
      </c>
    </row>
    <row r="635" spans="2:50" hidden="1" x14ac:dyDescent="0.3">
      <c r="B635" s="325">
        <f t="shared" si="97"/>
        <v>627</v>
      </c>
      <c r="C635" s="324"/>
      <c r="D635" s="254"/>
      <c r="E635" s="255"/>
      <c r="F635" s="335"/>
      <c r="G635" s="328"/>
      <c r="H635" s="336">
        <v>1</v>
      </c>
      <c r="I635" s="289" t="str">
        <f t="shared" si="89"/>
        <v/>
      </c>
      <c r="J635" s="338"/>
      <c r="K635" s="152"/>
      <c r="L635" s="152"/>
      <c r="M635" s="152"/>
      <c r="N635" s="152"/>
      <c r="O635" s="152"/>
      <c r="P635" s="152"/>
      <c r="Q635" s="152"/>
      <c r="R635" s="152"/>
      <c r="S635" s="152"/>
      <c r="T635" s="152"/>
      <c r="U635" s="152"/>
      <c r="V635" s="152"/>
      <c r="W635" s="152"/>
      <c r="X635" s="152"/>
      <c r="Y635" s="152"/>
      <c r="Z635" s="152"/>
      <c r="AA635" s="152"/>
      <c r="AB635" s="152"/>
      <c r="AC635" s="152"/>
      <c r="AD635" s="152"/>
      <c r="AE635" s="152"/>
      <c r="AF635" s="152"/>
      <c r="AG635" s="152"/>
      <c r="AH635" s="152"/>
      <c r="AI635" s="152"/>
      <c r="AJ635" s="152"/>
      <c r="AK635" s="152"/>
      <c r="AL635" s="152"/>
      <c r="AM635" s="152"/>
      <c r="AN635" s="152"/>
      <c r="AO635" s="152"/>
      <c r="AP635" s="152"/>
      <c r="AQ635" s="153"/>
      <c r="AR635" s="156" t="str">
        <f t="shared" si="90"/>
        <v/>
      </c>
      <c r="AS635" s="157" t="str">
        <f t="shared" si="91"/>
        <v/>
      </c>
      <c r="AT635" s="157" t="str">
        <f t="shared" si="92"/>
        <v/>
      </c>
      <c r="AU635" s="157" t="str">
        <f t="shared" si="93"/>
        <v/>
      </c>
      <c r="AV635" s="157" t="str">
        <f t="shared" si="94"/>
        <v/>
      </c>
      <c r="AW635" s="157" t="str">
        <f t="shared" si="95"/>
        <v/>
      </c>
      <c r="AX635" s="158" t="str">
        <f t="shared" si="96"/>
        <v/>
      </c>
    </row>
    <row r="636" spans="2:50" hidden="1" x14ac:dyDescent="0.3">
      <c r="B636" s="325">
        <f t="shared" si="97"/>
        <v>628</v>
      </c>
      <c r="C636" s="324"/>
      <c r="D636" s="254"/>
      <c r="E636" s="255"/>
      <c r="F636" s="335"/>
      <c r="G636" s="328"/>
      <c r="H636" s="336">
        <v>1</v>
      </c>
      <c r="I636" s="289" t="str">
        <f t="shared" si="89"/>
        <v/>
      </c>
      <c r="J636" s="338"/>
      <c r="K636" s="152"/>
      <c r="L636" s="152"/>
      <c r="M636" s="152"/>
      <c r="N636" s="152"/>
      <c r="O636" s="152"/>
      <c r="P636" s="152"/>
      <c r="Q636" s="152"/>
      <c r="R636" s="152"/>
      <c r="S636" s="152"/>
      <c r="T636" s="152"/>
      <c r="U636" s="152"/>
      <c r="V636" s="152"/>
      <c r="W636" s="152"/>
      <c r="X636" s="152"/>
      <c r="Y636" s="152"/>
      <c r="Z636" s="152"/>
      <c r="AA636" s="152"/>
      <c r="AB636" s="152"/>
      <c r="AC636" s="152"/>
      <c r="AD636" s="152"/>
      <c r="AE636" s="152"/>
      <c r="AF636" s="152"/>
      <c r="AG636" s="152"/>
      <c r="AH636" s="152"/>
      <c r="AI636" s="152"/>
      <c r="AJ636" s="152"/>
      <c r="AK636" s="152"/>
      <c r="AL636" s="152"/>
      <c r="AM636" s="152"/>
      <c r="AN636" s="152"/>
      <c r="AO636" s="152"/>
      <c r="AP636" s="152"/>
      <c r="AQ636" s="153"/>
      <c r="AR636" s="156" t="str">
        <f t="shared" si="90"/>
        <v/>
      </c>
      <c r="AS636" s="157" t="str">
        <f t="shared" si="91"/>
        <v/>
      </c>
      <c r="AT636" s="157" t="str">
        <f t="shared" si="92"/>
        <v/>
      </c>
      <c r="AU636" s="157" t="str">
        <f t="shared" si="93"/>
        <v/>
      </c>
      <c r="AV636" s="157" t="str">
        <f t="shared" si="94"/>
        <v/>
      </c>
      <c r="AW636" s="157" t="str">
        <f t="shared" si="95"/>
        <v/>
      </c>
      <c r="AX636" s="158" t="str">
        <f t="shared" si="96"/>
        <v/>
      </c>
    </row>
    <row r="637" spans="2:50" hidden="1" x14ac:dyDescent="0.3">
      <c r="B637" s="325">
        <f t="shared" si="97"/>
        <v>629</v>
      </c>
      <c r="C637" s="324"/>
      <c r="D637" s="254"/>
      <c r="E637" s="255"/>
      <c r="F637" s="335"/>
      <c r="G637" s="328"/>
      <c r="H637" s="336">
        <v>1</v>
      </c>
      <c r="I637" s="289" t="str">
        <f t="shared" si="89"/>
        <v/>
      </c>
      <c r="J637" s="338"/>
      <c r="K637" s="152"/>
      <c r="L637" s="152"/>
      <c r="M637" s="152"/>
      <c r="N637" s="152"/>
      <c r="O637" s="152"/>
      <c r="P637" s="152"/>
      <c r="Q637" s="152"/>
      <c r="R637" s="152"/>
      <c r="S637" s="152"/>
      <c r="T637" s="152"/>
      <c r="U637" s="152"/>
      <c r="V637" s="152"/>
      <c r="W637" s="152"/>
      <c r="X637" s="152"/>
      <c r="Y637" s="152"/>
      <c r="Z637" s="152"/>
      <c r="AA637" s="152"/>
      <c r="AB637" s="152"/>
      <c r="AC637" s="152"/>
      <c r="AD637" s="152"/>
      <c r="AE637" s="152"/>
      <c r="AF637" s="152"/>
      <c r="AG637" s="152"/>
      <c r="AH637" s="152"/>
      <c r="AI637" s="152"/>
      <c r="AJ637" s="152"/>
      <c r="AK637" s="152"/>
      <c r="AL637" s="152"/>
      <c r="AM637" s="152"/>
      <c r="AN637" s="152"/>
      <c r="AO637" s="152"/>
      <c r="AP637" s="152"/>
      <c r="AQ637" s="153"/>
      <c r="AR637" s="156" t="str">
        <f t="shared" si="90"/>
        <v/>
      </c>
      <c r="AS637" s="157" t="str">
        <f t="shared" si="91"/>
        <v/>
      </c>
      <c r="AT637" s="157" t="str">
        <f t="shared" si="92"/>
        <v/>
      </c>
      <c r="AU637" s="157" t="str">
        <f t="shared" si="93"/>
        <v/>
      </c>
      <c r="AV637" s="157" t="str">
        <f t="shared" si="94"/>
        <v/>
      </c>
      <c r="AW637" s="157" t="str">
        <f t="shared" si="95"/>
        <v/>
      </c>
      <c r="AX637" s="158" t="str">
        <f t="shared" si="96"/>
        <v/>
      </c>
    </row>
    <row r="638" spans="2:50" hidden="1" x14ac:dyDescent="0.3">
      <c r="B638" s="325">
        <f t="shared" si="97"/>
        <v>630</v>
      </c>
      <c r="C638" s="324"/>
      <c r="D638" s="254"/>
      <c r="E638" s="255"/>
      <c r="F638" s="335"/>
      <c r="G638" s="328"/>
      <c r="H638" s="336">
        <v>1</v>
      </c>
      <c r="I638" s="289" t="str">
        <f t="shared" si="89"/>
        <v/>
      </c>
      <c r="J638" s="338"/>
      <c r="K638" s="152"/>
      <c r="L638" s="152"/>
      <c r="M638" s="152"/>
      <c r="N638" s="152"/>
      <c r="O638" s="152"/>
      <c r="P638" s="152"/>
      <c r="Q638" s="152"/>
      <c r="R638" s="152"/>
      <c r="S638" s="152"/>
      <c r="T638" s="152"/>
      <c r="U638" s="152"/>
      <c r="V638" s="152"/>
      <c r="W638" s="152"/>
      <c r="X638" s="152"/>
      <c r="Y638" s="152"/>
      <c r="Z638" s="152"/>
      <c r="AA638" s="152"/>
      <c r="AB638" s="152"/>
      <c r="AC638" s="152"/>
      <c r="AD638" s="152"/>
      <c r="AE638" s="152"/>
      <c r="AF638" s="152"/>
      <c r="AG638" s="152"/>
      <c r="AH638" s="152"/>
      <c r="AI638" s="152"/>
      <c r="AJ638" s="152"/>
      <c r="AK638" s="152"/>
      <c r="AL638" s="152"/>
      <c r="AM638" s="152"/>
      <c r="AN638" s="152"/>
      <c r="AO638" s="152"/>
      <c r="AP638" s="152"/>
      <c r="AQ638" s="153"/>
      <c r="AR638" s="156" t="str">
        <f t="shared" si="90"/>
        <v/>
      </c>
      <c r="AS638" s="157" t="str">
        <f t="shared" si="91"/>
        <v/>
      </c>
      <c r="AT638" s="157" t="str">
        <f t="shared" si="92"/>
        <v/>
      </c>
      <c r="AU638" s="157" t="str">
        <f t="shared" si="93"/>
        <v/>
      </c>
      <c r="AV638" s="157" t="str">
        <f t="shared" si="94"/>
        <v/>
      </c>
      <c r="AW638" s="157" t="str">
        <f t="shared" si="95"/>
        <v/>
      </c>
      <c r="AX638" s="158" t="str">
        <f t="shared" si="96"/>
        <v/>
      </c>
    </row>
    <row r="639" spans="2:50" hidden="1" x14ac:dyDescent="0.3">
      <c r="B639" s="325">
        <f t="shared" si="97"/>
        <v>631</v>
      </c>
      <c r="C639" s="324"/>
      <c r="D639" s="254"/>
      <c r="E639" s="255"/>
      <c r="F639" s="335"/>
      <c r="G639" s="328"/>
      <c r="H639" s="336">
        <v>1</v>
      </c>
      <c r="I639" s="289" t="str">
        <f t="shared" si="89"/>
        <v/>
      </c>
      <c r="J639" s="338"/>
      <c r="K639" s="152"/>
      <c r="L639" s="152"/>
      <c r="M639" s="152"/>
      <c r="N639" s="152"/>
      <c r="O639" s="152"/>
      <c r="P639" s="152"/>
      <c r="Q639" s="152"/>
      <c r="R639" s="152"/>
      <c r="S639" s="152"/>
      <c r="T639" s="152"/>
      <c r="U639" s="152"/>
      <c r="V639" s="152"/>
      <c r="W639" s="152"/>
      <c r="X639" s="152"/>
      <c r="Y639" s="152"/>
      <c r="Z639" s="152"/>
      <c r="AA639" s="152"/>
      <c r="AB639" s="152"/>
      <c r="AC639" s="152"/>
      <c r="AD639" s="152"/>
      <c r="AE639" s="152"/>
      <c r="AF639" s="152"/>
      <c r="AG639" s="152"/>
      <c r="AH639" s="152"/>
      <c r="AI639" s="152"/>
      <c r="AJ639" s="152"/>
      <c r="AK639" s="152"/>
      <c r="AL639" s="152"/>
      <c r="AM639" s="152"/>
      <c r="AN639" s="152"/>
      <c r="AO639" s="152"/>
      <c r="AP639" s="152"/>
      <c r="AQ639" s="153"/>
      <c r="AR639" s="156" t="str">
        <f t="shared" si="90"/>
        <v/>
      </c>
      <c r="AS639" s="157" t="str">
        <f t="shared" si="91"/>
        <v/>
      </c>
      <c r="AT639" s="157" t="str">
        <f t="shared" si="92"/>
        <v/>
      </c>
      <c r="AU639" s="157" t="str">
        <f t="shared" si="93"/>
        <v/>
      </c>
      <c r="AV639" s="157" t="str">
        <f t="shared" si="94"/>
        <v/>
      </c>
      <c r="AW639" s="157" t="str">
        <f t="shared" si="95"/>
        <v/>
      </c>
      <c r="AX639" s="158" t="str">
        <f t="shared" si="96"/>
        <v/>
      </c>
    </row>
    <row r="640" spans="2:50" hidden="1" x14ac:dyDescent="0.3">
      <c r="B640" s="325">
        <f t="shared" si="97"/>
        <v>632</v>
      </c>
      <c r="C640" s="324"/>
      <c r="D640" s="254"/>
      <c r="E640" s="255"/>
      <c r="F640" s="335"/>
      <c r="G640" s="328"/>
      <c r="H640" s="336">
        <v>1</v>
      </c>
      <c r="I640" s="289" t="str">
        <f t="shared" si="89"/>
        <v/>
      </c>
      <c r="J640" s="338"/>
      <c r="K640" s="152"/>
      <c r="L640" s="152"/>
      <c r="M640" s="152"/>
      <c r="N640" s="152"/>
      <c r="O640" s="152"/>
      <c r="P640" s="152"/>
      <c r="Q640" s="152"/>
      <c r="R640" s="152"/>
      <c r="S640" s="152"/>
      <c r="T640" s="152"/>
      <c r="U640" s="152"/>
      <c r="V640" s="152"/>
      <c r="W640" s="152"/>
      <c r="X640" s="152"/>
      <c r="Y640" s="152"/>
      <c r="Z640" s="152"/>
      <c r="AA640" s="152"/>
      <c r="AB640" s="152"/>
      <c r="AC640" s="152"/>
      <c r="AD640" s="152"/>
      <c r="AE640" s="152"/>
      <c r="AF640" s="152"/>
      <c r="AG640" s="152"/>
      <c r="AH640" s="152"/>
      <c r="AI640" s="152"/>
      <c r="AJ640" s="152"/>
      <c r="AK640" s="152"/>
      <c r="AL640" s="152"/>
      <c r="AM640" s="152"/>
      <c r="AN640" s="152"/>
      <c r="AO640" s="152"/>
      <c r="AP640" s="152"/>
      <c r="AQ640" s="153"/>
      <c r="AR640" s="156" t="str">
        <f t="shared" si="90"/>
        <v/>
      </c>
      <c r="AS640" s="157" t="str">
        <f t="shared" si="91"/>
        <v/>
      </c>
      <c r="AT640" s="157" t="str">
        <f t="shared" si="92"/>
        <v/>
      </c>
      <c r="AU640" s="157" t="str">
        <f t="shared" si="93"/>
        <v/>
      </c>
      <c r="AV640" s="157" t="str">
        <f t="shared" si="94"/>
        <v/>
      </c>
      <c r="AW640" s="157" t="str">
        <f t="shared" si="95"/>
        <v/>
      </c>
      <c r="AX640" s="158" t="str">
        <f t="shared" si="96"/>
        <v/>
      </c>
    </row>
    <row r="641" spans="2:50" hidden="1" x14ac:dyDescent="0.3">
      <c r="B641" s="325">
        <f t="shared" si="97"/>
        <v>633</v>
      </c>
      <c r="C641" s="324"/>
      <c r="D641" s="254"/>
      <c r="E641" s="255"/>
      <c r="F641" s="335"/>
      <c r="G641" s="328"/>
      <c r="H641" s="336">
        <v>1</v>
      </c>
      <c r="I641" s="289" t="str">
        <f t="shared" si="89"/>
        <v/>
      </c>
      <c r="J641" s="338"/>
      <c r="K641" s="152"/>
      <c r="L641" s="152"/>
      <c r="M641" s="152"/>
      <c r="N641" s="152"/>
      <c r="O641" s="152"/>
      <c r="P641" s="152"/>
      <c r="Q641" s="152"/>
      <c r="R641" s="152"/>
      <c r="S641" s="152"/>
      <c r="T641" s="152"/>
      <c r="U641" s="152"/>
      <c r="V641" s="152"/>
      <c r="W641" s="152"/>
      <c r="X641" s="152"/>
      <c r="Y641" s="152"/>
      <c r="Z641" s="152"/>
      <c r="AA641" s="152"/>
      <c r="AB641" s="152"/>
      <c r="AC641" s="152"/>
      <c r="AD641" s="152"/>
      <c r="AE641" s="152"/>
      <c r="AF641" s="152"/>
      <c r="AG641" s="152"/>
      <c r="AH641" s="152"/>
      <c r="AI641" s="152"/>
      <c r="AJ641" s="152"/>
      <c r="AK641" s="152"/>
      <c r="AL641" s="152"/>
      <c r="AM641" s="152"/>
      <c r="AN641" s="152"/>
      <c r="AO641" s="152"/>
      <c r="AP641" s="152"/>
      <c r="AQ641" s="153"/>
      <c r="AR641" s="156" t="str">
        <f t="shared" si="90"/>
        <v/>
      </c>
      <c r="AS641" s="157" t="str">
        <f t="shared" si="91"/>
        <v/>
      </c>
      <c r="AT641" s="157" t="str">
        <f t="shared" si="92"/>
        <v/>
      </c>
      <c r="AU641" s="157" t="str">
        <f t="shared" si="93"/>
        <v/>
      </c>
      <c r="AV641" s="157" t="str">
        <f t="shared" si="94"/>
        <v/>
      </c>
      <c r="AW641" s="157" t="str">
        <f t="shared" si="95"/>
        <v/>
      </c>
      <c r="AX641" s="158" t="str">
        <f t="shared" si="96"/>
        <v/>
      </c>
    </row>
    <row r="642" spans="2:50" hidden="1" x14ac:dyDescent="0.3">
      <c r="B642" s="325">
        <f t="shared" si="97"/>
        <v>634</v>
      </c>
      <c r="C642" s="324"/>
      <c r="D642" s="254"/>
      <c r="E642" s="255"/>
      <c r="F642" s="335"/>
      <c r="G642" s="328"/>
      <c r="H642" s="336">
        <v>1</v>
      </c>
      <c r="I642" s="289" t="str">
        <f t="shared" si="89"/>
        <v/>
      </c>
      <c r="J642" s="338"/>
      <c r="K642" s="152"/>
      <c r="L642" s="152"/>
      <c r="M642" s="152"/>
      <c r="N642" s="152"/>
      <c r="O642" s="152"/>
      <c r="P642" s="152"/>
      <c r="Q642" s="152"/>
      <c r="R642" s="152"/>
      <c r="S642" s="152"/>
      <c r="T642" s="152"/>
      <c r="U642" s="152"/>
      <c r="V642" s="152"/>
      <c r="W642" s="152"/>
      <c r="X642" s="152"/>
      <c r="Y642" s="152"/>
      <c r="Z642" s="152"/>
      <c r="AA642" s="152"/>
      <c r="AB642" s="152"/>
      <c r="AC642" s="152"/>
      <c r="AD642" s="152"/>
      <c r="AE642" s="152"/>
      <c r="AF642" s="152"/>
      <c r="AG642" s="152"/>
      <c r="AH642" s="152"/>
      <c r="AI642" s="152"/>
      <c r="AJ642" s="152"/>
      <c r="AK642" s="152"/>
      <c r="AL642" s="152"/>
      <c r="AM642" s="152"/>
      <c r="AN642" s="152"/>
      <c r="AO642" s="152"/>
      <c r="AP642" s="152"/>
      <c r="AQ642" s="153"/>
      <c r="AR642" s="156" t="str">
        <f t="shared" si="90"/>
        <v/>
      </c>
      <c r="AS642" s="157" t="str">
        <f t="shared" si="91"/>
        <v/>
      </c>
      <c r="AT642" s="157" t="str">
        <f t="shared" si="92"/>
        <v/>
      </c>
      <c r="AU642" s="157" t="str">
        <f t="shared" si="93"/>
        <v/>
      </c>
      <c r="AV642" s="157" t="str">
        <f t="shared" si="94"/>
        <v/>
      </c>
      <c r="AW642" s="157" t="str">
        <f t="shared" si="95"/>
        <v/>
      </c>
      <c r="AX642" s="158" t="str">
        <f t="shared" si="96"/>
        <v/>
      </c>
    </row>
    <row r="643" spans="2:50" hidden="1" x14ac:dyDescent="0.3">
      <c r="B643" s="325">
        <f t="shared" si="97"/>
        <v>635</v>
      </c>
      <c r="C643" s="324"/>
      <c r="D643" s="254"/>
      <c r="E643" s="255"/>
      <c r="F643" s="335"/>
      <c r="G643" s="328"/>
      <c r="H643" s="336">
        <v>1</v>
      </c>
      <c r="I643" s="289" t="str">
        <f t="shared" si="89"/>
        <v/>
      </c>
      <c r="J643" s="338"/>
      <c r="K643" s="152"/>
      <c r="L643" s="152"/>
      <c r="M643" s="152"/>
      <c r="N643" s="152"/>
      <c r="O643" s="152"/>
      <c r="P643" s="152"/>
      <c r="Q643" s="152"/>
      <c r="R643" s="152"/>
      <c r="S643" s="152"/>
      <c r="T643" s="152"/>
      <c r="U643" s="152"/>
      <c r="V643" s="152"/>
      <c r="W643" s="152"/>
      <c r="X643" s="152"/>
      <c r="Y643" s="152"/>
      <c r="Z643" s="152"/>
      <c r="AA643" s="152"/>
      <c r="AB643" s="152"/>
      <c r="AC643" s="152"/>
      <c r="AD643" s="152"/>
      <c r="AE643" s="152"/>
      <c r="AF643" s="152"/>
      <c r="AG643" s="152"/>
      <c r="AH643" s="152"/>
      <c r="AI643" s="152"/>
      <c r="AJ643" s="152"/>
      <c r="AK643" s="152"/>
      <c r="AL643" s="152"/>
      <c r="AM643" s="152"/>
      <c r="AN643" s="152"/>
      <c r="AO643" s="152"/>
      <c r="AP643" s="152"/>
      <c r="AQ643" s="153"/>
      <c r="AR643" s="156" t="str">
        <f t="shared" si="90"/>
        <v/>
      </c>
      <c r="AS643" s="157" t="str">
        <f t="shared" si="91"/>
        <v/>
      </c>
      <c r="AT643" s="157" t="str">
        <f t="shared" si="92"/>
        <v/>
      </c>
      <c r="AU643" s="157" t="str">
        <f t="shared" si="93"/>
        <v/>
      </c>
      <c r="AV643" s="157" t="str">
        <f t="shared" si="94"/>
        <v/>
      </c>
      <c r="AW643" s="157" t="str">
        <f t="shared" si="95"/>
        <v/>
      </c>
      <c r="AX643" s="158" t="str">
        <f t="shared" si="96"/>
        <v/>
      </c>
    </row>
    <row r="644" spans="2:50" hidden="1" x14ac:dyDescent="0.3">
      <c r="B644" s="325">
        <f t="shared" si="97"/>
        <v>636</v>
      </c>
      <c r="C644" s="324"/>
      <c r="D644" s="254"/>
      <c r="E644" s="255"/>
      <c r="F644" s="335"/>
      <c r="G644" s="328"/>
      <c r="H644" s="336">
        <v>1</v>
      </c>
      <c r="I644" s="289" t="str">
        <f t="shared" si="89"/>
        <v/>
      </c>
      <c r="J644" s="338"/>
      <c r="K644" s="152"/>
      <c r="L644" s="152"/>
      <c r="M644" s="152"/>
      <c r="N644" s="152"/>
      <c r="O644" s="152"/>
      <c r="P644" s="152"/>
      <c r="Q644" s="152"/>
      <c r="R644" s="152"/>
      <c r="S644" s="152"/>
      <c r="T644" s="152"/>
      <c r="U644" s="152"/>
      <c r="V644" s="152"/>
      <c r="W644" s="152"/>
      <c r="X644" s="152"/>
      <c r="Y644" s="152"/>
      <c r="Z644" s="152"/>
      <c r="AA644" s="152"/>
      <c r="AB644" s="152"/>
      <c r="AC644" s="152"/>
      <c r="AD644" s="152"/>
      <c r="AE644" s="152"/>
      <c r="AF644" s="152"/>
      <c r="AG644" s="152"/>
      <c r="AH644" s="152"/>
      <c r="AI644" s="152"/>
      <c r="AJ644" s="152"/>
      <c r="AK644" s="152"/>
      <c r="AL644" s="152"/>
      <c r="AM644" s="152"/>
      <c r="AN644" s="152"/>
      <c r="AO644" s="152"/>
      <c r="AP644" s="152"/>
      <c r="AQ644" s="153"/>
      <c r="AR644" s="156" t="str">
        <f t="shared" si="90"/>
        <v/>
      </c>
      <c r="AS644" s="157" t="str">
        <f t="shared" si="91"/>
        <v/>
      </c>
      <c r="AT644" s="157" t="str">
        <f t="shared" si="92"/>
        <v/>
      </c>
      <c r="AU644" s="157" t="str">
        <f t="shared" si="93"/>
        <v/>
      </c>
      <c r="AV644" s="157" t="str">
        <f t="shared" si="94"/>
        <v/>
      </c>
      <c r="AW644" s="157" t="str">
        <f t="shared" si="95"/>
        <v/>
      </c>
      <c r="AX644" s="158" t="str">
        <f t="shared" si="96"/>
        <v/>
      </c>
    </row>
    <row r="645" spans="2:50" hidden="1" x14ac:dyDescent="0.3">
      <c r="B645" s="325">
        <f t="shared" si="97"/>
        <v>637</v>
      </c>
      <c r="C645" s="324"/>
      <c r="D645" s="254"/>
      <c r="E645" s="255"/>
      <c r="F645" s="335"/>
      <c r="G645" s="328"/>
      <c r="H645" s="336">
        <v>1</v>
      </c>
      <c r="I645" s="289" t="str">
        <f t="shared" si="89"/>
        <v/>
      </c>
      <c r="J645" s="338"/>
      <c r="K645" s="152"/>
      <c r="L645" s="152"/>
      <c r="M645" s="152"/>
      <c r="N645" s="152"/>
      <c r="O645" s="152"/>
      <c r="P645" s="152"/>
      <c r="Q645" s="152"/>
      <c r="R645" s="152"/>
      <c r="S645" s="152"/>
      <c r="T645" s="152"/>
      <c r="U645" s="152"/>
      <c r="V645" s="152"/>
      <c r="W645" s="152"/>
      <c r="X645" s="152"/>
      <c r="Y645" s="152"/>
      <c r="Z645" s="152"/>
      <c r="AA645" s="152"/>
      <c r="AB645" s="152"/>
      <c r="AC645" s="152"/>
      <c r="AD645" s="152"/>
      <c r="AE645" s="152"/>
      <c r="AF645" s="152"/>
      <c r="AG645" s="152"/>
      <c r="AH645" s="152"/>
      <c r="AI645" s="152"/>
      <c r="AJ645" s="152"/>
      <c r="AK645" s="152"/>
      <c r="AL645" s="152"/>
      <c r="AM645" s="152"/>
      <c r="AN645" s="152"/>
      <c r="AO645" s="152"/>
      <c r="AP645" s="152"/>
      <c r="AQ645" s="153"/>
      <c r="AR645" s="156" t="str">
        <f t="shared" si="90"/>
        <v/>
      </c>
      <c r="AS645" s="157" t="str">
        <f t="shared" si="91"/>
        <v/>
      </c>
      <c r="AT645" s="157" t="str">
        <f t="shared" si="92"/>
        <v/>
      </c>
      <c r="AU645" s="157" t="str">
        <f t="shared" si="93"/>
        <v/>
      </c>
      <c r="AV645" s="157" t="str">
        <f t="shared" si="94"/>
        <v/>
      </c>
      <c r="AW645" s="157" t="str">
        <f t="shared" si="95"/>
        <v/>
      </c>
      <c r="AX645" s="158" t="str">
        <f t="shared" si="96"/>
        <v/>
      </c>
    </row>
    <row r="646" spans="2:50" hidden="1" x14ac:dyDescent="0.3">
      <c r="B646" s="325">
        <f t="shared" si="97"/>
        <v>638</v>
      </c>
      <c r="C646" s="324"/>
      <c r="D646" s="254"/>
      <c r="E646" s="255"/>
      <c r="F646" s="335"/>
      <c r="G646" s="328"/>
      <c r="H646" s="336">
        <v>1</v>
      </c>
      <c r="I646" s="289" t="str">
        <f t="shared" si="89"/>
        <v/>
      </c>
      <c r="J646" s="338"/>
      <c r="K646" s="152"/>
      <c r="L646" s="152"/>
      <c r="M646" s="152"/>
      <c r="N646" s="152"/>
      <c r="O646" s="152"/>
      <c r="P646" s="152"/>
      <c r="Q646" s="152"/>
      <c r="R646" s="152"/>
      <c r="S646" s="152"/>
      <c r="T646" s="152"/>
      <c r="U646" s="152"/>
      <c r="V646" s="152"/>
      <c r="W646" s="152"/>
      <c r="X646" s="152"/>
      <c r="Y646" s="152"/>
      <c r="Z646" s="152"/>
      <c r="AA646" s="152"/>
      <c r="AB646" s="152"/>
      <c r="AC646" s="152"/>
      <c r="AD646" s="152"/>
      <c r="AE646" s="152"/>
      <c r="AF646" s="152"/>
      <c r="AG646" s="152"/>
      <c r="AH646" s="152"/>
      <c r="AI646" s="152"/>
      <c r="AJ646" s="152"/>
      <c r="AK646" s="152"/>
      <c r="AL646" s="152"/>
      <c r="AM646" s="152"/>
      <c r="AN646" s="152"/>
      <c r="AO646" s="152"/>
      <c r="AP646" s="152"/>
      <c r="AQ646" s="153"/>
      <c r="AR646" s="156" t="str">
        <f t="shared" si="90"/>
        <v/>
      </c>
      <c r="AS646" s="157" t="str">
        <f t="shared" si="91"/>
        <v/>
      </c>
      <c r="AT646" s="157" t="str">
        <f t="shared" si="92"/>
        <v/>
      </c>
      <c r="AU646" s="157" t="str">
        <f t="shared" si="93"/>
        <v/>
      </c>
      <c r="AV646" s="157" t="str">
        <f t="shared" si="94"/>
        <v/>
      </c>
      <c r="AW646" s="157" t="str">
        <f t="shared" si="95"/>
        <v/>
      </c>
      <c r="AX646" s="158" t="str">
        <f t="shared" si="96"/>
        <v/>
      </c>
    </row>
    <row r="647" spans="2:50" hidden="1" x14ac:dyDescent="0.3">
      <c r="B647" s="325">
        <f t="shared" si="97"/>
        <v>639</v>
      </c>
      <c r="C647" s="324"/>
      <c r="D647" s="254"/>
      <c r="E647" s="255"/>
      <c r="F647" s="335"/>
      <c r="G647" s="328"/>
      <c r="H647" s="336">
        <v>1</v>
      </c>
      <c r="I647" s="289" t="str">
        <f t="shared" si="89"/>
        <v/>
      </c>
      <c r="J647" s="338"/>
      <c r="K647" s="152"/>
      <c r="L647" s="152"/>
      <c r="M647" s="152"/>
      <c r="N647" s="152"/>
      <c r="O647" s="152"/>
      <c r="P647" s="152"/>
      <c r="Q647" s="152"/>
      <c r="R647" s="152"/>
      <c r="S647" s="152"/>
      <c r="T647" s="152"/>
      <c r="U647" s="152"/>
      <c r="V647" s="152"/>
      <c r="W647" s="152"/>
      <c r="X647" s="152"/>
      <c r="Y647" s="152"/>
      <c r="Z647" s="152"/>
      <c r="AA647" s="152"/>
      <c r="AB647" s="152"/>
      <c r="AC647" s="152"/>
      <c r="AD647" s="152"/>
      <c r="AE647" s="152"/>
      <c r="AF647" s="152"/>
      <c r="AG647" s="152"/>
      <c r="AH647" s="152"/>
      <c r="AI647" s="152"/>
      <c r="AJ647" s="152"/>
      <c r="AK647" s="152"/>
      <c r="AL647" s="152"/>
      <c r="AM647" s="152"/>
      <c r="AN647" s="152"/>
      <c r="AO647" s="152"/>
      <c r="AP647" s="152"/>
      <c r="AQ647" s="153"/>
      <c r="AR647" s="156" t="str">
        <f t="shared" si="90"/>
        <v/>
      </c>
      <c r="AS647" s="157" t="str">
        <f t="shared" si="91"/>
        <v/>
      </c>
      <c r="AT647" s="157" t="str">
        <f t="shared" si="92"/>
        <v/>
      </c>
      <c r="AU647" s="157" t="str">
        <f t="shared" si="93"/>
        <v/>
      </c>
      <c r="AV647" s="157" t="str">
        <f t="shared" si="94"/>
        <v/>
      </c>
      <c r="AW647" s="157" t="str">
        <f t="shared" si="95"/>
        <v/>
      </c>
      <c r="AX647" s="158" t="str">
        <f t="shared" si="96"/>
        <v/>
      </c>
    </row>
    <row r="648" spans="2:50" hidden="1" x14ac:dyDescent="0.3">
      <c r="B648" s="325">
        <f t="shared" si="97"/>
        <v>640</v>
      </c>
      <c r="C648" s="324"/>
      <c r="D648" s="254"/>
      <c r="E648" s="255"/>
      <c r="F648" s="335"/>
      <c r="G648" s="328"/>
      <c r="H648" s="336">
        <v>1</v>
      </c>
      <c r="I648" s="289" t="str">
        <f t="shared" si="89"/>
        <v/>
      </c>
      <c r="J648" s="338"/>
      <c r="K648" s="152"/>
      <c r="L648" s="152"/>
      <c r="M648" s="152"/>
      <c r="N648" s="152"/>
      <c r="O648" s="152"/>
      <c r="P648" s="152"/>
      <c r="Q648" s="152"/>
      <c r="R648" s="152"/>
      <c r="S648" s="152"/>
      <c r="T648" s="152"/>
      <c r="U648" s="152"/>
      <c r="V648" s="152"/>
      <c r="W648" s="152"/>
      <c r="X648" s="152"/>
      <c r="Y648" s="152"/>
      <c r="Z648" s="152"/>
      <c r="AA648" s="152"/>
      <c r="AB648" s="152"/>
      <c r="AC648" s="152"/>
      <c r="AD648" s="152"/>
      <c r="AE648" s="152"/>
      <c r="AF648" s="152"/>
      <c r="AG648" s="152"/>
      <c r="AH648" s="152"/>
      <c r="AI648" s="152"/>
      <c r="AJ648" s="152"/>
      <c r="AK648" s="152"/>
      <c r="AL648" s="152"/>
      <c r="AM648" s="152"/>
      <c r="AN648" s="152"/>
      <c r="AO648" s="152"/>
      <c r="AP648" s="152"/>
      <c r="AQ648" s="153"/>
      <c r="AR648" s="156" t="str">
        <f t="shared" si="90"/>
        <v/>
      </c>
      <c r="AS648" s="157" t="str">
        <f t="shared" si="91"/>
        <v/>
      </c>
      <c r="AT648" s="157" t="str">
        <f t="shared" si="92"/>
        <v/>
      </c>
      <c r="AU648" s="157" t="str">
        <f t="shared" si="93"/>
        <v/>
      </c>
      <c r="AV648" s="157" t="str">
        <f t="shared" si="94"/>
        <v/>
      </c>
      <c r="AW648" s="157" t="str">
        <f t="shared" si="95"/>
        <v/>
      </c>
      <c r="AX648" s="158" t="str">
        <f t="shared" si="96"/>
        <v/>
      </c>
    </row>
    <row r="649" spans="2:50" hidden="1" x14ac:dyDescent="0.3">
      <c r="B649" s="325">
        <f t="shared" si="97"/>
        <v>641</v>
      </c>
      <c r="C649" s="324"/>
      <c r="D649" s="254"/>
      <c r="E649" s="255"/>
      <c r="F649" s="335"/>
      <c r="G649" s="328"/>
      <c r="H649" s="336">
        <v>1</v>
      </c>
      <c r="I649" s="289" t="str">
        <f t="shared" si="89"/>
        <v/>
      </c>
      <c r="J649" s="338"/>
      <c r="K649" s="152"/>
      <c r="L649" s="152"/>
      <c r="M649" s="152"/>
      <c r="N649" s="152"/>
      <c r="O649" s="152"/>
      <c r="P649" s="152"/>
      <c r="Q649" s="152"/>
      <c r="R649" s="152"/>
      <c r="S649" s="152"/>
      <c r="T649" s="152"/>
      <c r="U649" s="152"/>
      <c r="V649" s="152"/>
      <c r="W649" s="152"/>
      <c r="X649" s="152"/>
      <c r="Y649" s="152"/>
      <c r="Z649" s="152"/>
      <c r="AA649" s="152"/>
      <c r="AB649" s="152"/>
      <c r="AC649" s="152"/>
      <c r="AD649" s="152"/>
      <c r="AE649" s="152"/>
      <c r="AF649" s="152"/>
      <c r="AG649" s="152"/>
      <c r="AH649" s="152"/>
      <c r="AI649" s="152"/>
      <c r="AJ649" s="152"/>
      <c r="AK649" s="152"/>
      <c r="AL649" s="152"/>
      <c r="AM649" s="152"/>
      <c r="AN649" s="152"/>
      <c r="AO649" s="152"/>
      <c r="AP649" s="152"/>
      <c r="AQ649" s="153"/>
      <c r="AR649" s="156" t="str">
        <f t="shared" si="90"/>
        <v/>
      </c>
      <c r="AS649" s="157" t="str">
        <f t="shared" si="91"/>
        <v/>
      </c>
      <c r="AT649" s="157" t="str">
        <f t="shared" si="92"/>
        <v/>
      </c>
      <c r="AU649" s="157" t="str">
        <f t="shared" si="93"/>
        <v/>
      </c>
      <c r="AV649" s="157" t="str">
        <f t="shared" si="94"/>
        <v/>
      </c>
      <c r="AW649" s="157" t="str">
        <f t="shared" si="95"/>
        <v/>
      </c>
      <c r="AX649" s="158" t="str">
        <f t="shared" si="96"/>
        <v/>
      </c>
    </row>
    <row r="650" spans="2:50" hidden="1" x14ac:dyDescent="0.3">
      <c r="B650" s="325">
        <f t="shared" si="97"/>
        <v>642</v>
      </c>
      <c r="C650" s="324"/>
      <c r="D650" s="254"/>
      <c r="E650" s="255"/>
      <c r="F650" s="335"/>
      <c r="G650" s="328"/>
      <c r="H650" s="336">
        <v>1</v>
      </c>
      <c r="I650" s="289" t="str">
        <f t="shared" ref="I650:I713" si="98">+IF(D650="","",SUM(G650*H650))</f>
        <v/>
      </c>
      <c r="J650" s="338"/>
      <c r="K650" s="152"/>
      <c r="L650" s="152"/>
      <c r="M650" s="152"/>
      <c r="N650" s="152"/>
      <c r="O650" s="152"/>
      <c r="P650" s="152"/>
      <c r="Q650" s="152"/>
      <c r="R650" s="152"/>
      <c r="S650" s="152"/>
      <c r="T650" s="152"/>
      <c r="U650" s="152"/>
      <c r="V650" s="152"/>
      <c r="W650" s="152"/>
      <c r="X650" s="152"/>
      <c r="Y650" s="152"/>
      <c r="Z650" s="152"/>
      <c r="AA650" s="152"/>
      <c r="AB650" s="152"/>
      <c r="AC650" s="152"/>
      <c r="AD650" s="152"/>
      <c r="AE650" s="152"/>
      <c r="AF650" s="152"/>
      <c r="AG650" s="152"/>
      <c r="AH650" s="152"/>
      <c r="AI650" s="152"/>
      <c r="AJ650" s="152"/>
      <c r="AK650" s="152"/>
      <c r="AL650" s="152"/>
      <c r="AM650" s="152"/>
      <c r="AN650" s="152"/>
      <c r="AO650" s="152"/>
      <c r="AP650" s="152"/>
      <c r="AQ650" s="153"/>
      <c r="AR650" s="156" t="str">
        <f t="shared" ref="AR650:AR713" si="99">IF(C650="","",AVERAGE(J650:AQ650))</f>
        <v/>
      </c>
      <c r="AS650" s="157" t="str">
        <f t="shared" ref="AS650:AS713" si="100">IF(C650="","",STDEVA(J650:AQ650))</f>
        <v/>
      </c>
      <c r="AT650" s="157" t="str">
        <f t="shared" ref="AT650:AT713" si="101">IF(C650="","",MEDIAN(J650:AQ650))</f>
        <v/>
      </c>
      <c r="AU650" s="157" t="str">
        <f t="shared" ref="AU650:AU713" si="102">IF(C650="","",GEOMEAN(J650:AQ650))</f>
        <v/>
      </c>
      <c r="AV650" s="157" t="str">
        <f t="shared" ref="AV650:AV713" si="103">IF(C650="","",HARMEAN(J650:AQ650))</f>
        <v/>
      </c>
      <c r="AW650" s="157" t="str">
        <f t="shared" ref="AW650:AW713" si="104">IF(C650="","",MIN(J650:AQ650))</f>
        <v/>
      </c>
      <c r="AX650" s="158" t="str">
        <f t="shared" ref="AX650:AX713" si="105">IF(C650="","",MAX(J650:AQ650))</f>
        <v/>
      </c>
    </row>
    <row r="651" spans="2:50" hidden="1" x14ac:dyDescent="0.3">
      <c r="B651" s="325">
        <f t="shared" ref="B651:B714" si="106">+B650+1</f>
        <v>643</v>
      </c>
      <c r="C651" s="324"/>
      <c r="D651" s="254"/>
      <c r="E651" s="255"/>
      <c r="F651" s="335"/>
      <c r="G651" s="328"/>
      <c r="H651" s="336">
        <v>1</v>
      </c>
      <c r="I651" s="289" t="str">
        <f t="shared" si="98"/>
        <v/>
      </c>
      <c r="J651" s="338"/>
      <c r="K651" s="152"/>
      <c r="L651" s="152"/>
      <c r="M651" s="152"/>
      <c r="N651" s="152"/>
      <c r="O651" s="152"/>
      <c r="P651" s="152"/>
      <c r="Q651" s="152"/>
      <c r="R651" s="152"/>
      <c r="S651" s="152"/>
      <c r="T651" s="152"/>
      <c r="U651" s="152"/>
      <c r="V651" s="152"/>
      <c r="W651" s="152"/>
      <c r="X651" s="152"/>
      <c r="Y651" s="152"/>
      <c r="Z651" s="152"/>
      <c r="AA651" s="152"/>
      <c r="AB651" s="152"/>
      <c r="AC651" s="152"/>
      <c r="AD651" s="152"/>
      <c r="AE651" s="152"/>
      <c r="AF651" s="152"/>
      <c r="AG651" s="152"/>
      <c r="AH651" s="152"/>
      <c r="AI651" s="152"/>
      <c r="AJ651" s="152"/>
      <c r="AK651" s="152"/>
      <c r="AL651" s="152"/>
      <c r="AM651" s="152"/>
      <c r="AN651" s="152"/>
      <c r="AO651" s="152"/>
      <c r="AP651" s="152"/>
      <c r="AQ651" s="153"/>
      <c r="AR651" s="156" t="str">
        <f t="shared" si="99"/>
        <v/>
      </c>
      <c r="AS651" s="157" t="str">
        <f t="shared" si="100"/>
        <v/>
      </c>
      <c r="AT651" s="157" t="str">
        <f t="shared" si="101"/>
        <v/>
      </c>
      <c r="AU651" s="157" t="str">
        <f t="shared" si="102"/>
        <v/>
      </c>
      <c r="AV651" s="157" t="str">
        <f t="shared" si="103"/>
        <v/>
      </c>
      <c r="AW651" s="157" t="str">
        <f t="shared" si="104"/>
        <v/>
      </c>
      <c r="AX651" s="158" t="str">
        <f t="shared" si="105"/>
        <v/>
      </c>
    </row>
    <row r="652" spans="2:50" hidden="1" x14ac:dyDescent="0.3">
      <c r="B652" s="325">
        <f t="shared" si="106"/>
        <v>644</v>
      </c>
      <c r="C652" s="324"/>
      <c r="D652" s="254"/>
      <c r="E652" s="255"/>
      <c r="F652" s="335"/>
      <c r="G652" s="328"/>
      <c r="H652" s="336">
        <v>1</v>
      </c>
      <c r="I652" s="289" t="str">
        <f t="shared" si="98"/>
        <v/>
      </c>
      <c r="J652" s="338"/>
      <c r="K652" s="152"/>
      <c r="L652" s="152"/>
      <c r="M652" s="152"/>
      <c r="N652" s="152"/>
      <c r="O652" s="152"/>
      <c r="P652" s="152"/>
      <c r="Q652" s="152"/>
      <c r="R652" s="152"/>
      <c r="S652" s="152"/>
      <c r="T652" s="152"/>
      <c r="U652" s="152"/>
      <c r="V652" s="152"/>
      <c r="W652" s="152"/>
      <c r="X652" s="152"/>
      <c r="Y652" s="152"/>
      <c r="Z652" s="152"/>
      <c r="AA652" s="152"/>
      <c r="AB652" s="152"/>
      <c r="AC652" s="152"/>
      <c r="AD652" s="152"/>
      <c r="AE652" s="152"/>
      <c r="AF652" s="152"/>
      <c r="AG652" s="152"/>
      <c r="AH652" s="152"/>
      <c r="AI652" s="152"/>
      <c r="AJ652" s="152"/>
      <c r="AK652" s="152"/>
      <c r="AL652" s="152"/>
      <c r="AM652" s="152"/>
      <c r="AN652" s="152"/>
      <c r="AO652" s="152"/>
      <c r="AP652" s="152"/>
      <c r="AQ652" s="153"/>
      <c r="AR652" s="156" t="str">
        <f t="shared" si="99"/>
        <v/>
      </c>
      <c r="AS652" s="157" t="str">
        <f t="shared" si="100"/>
        <v/>
      </c>
      <c r="AT652" s="157" t="str">
        <f t="shared" si="101"/>
        <v/>
      </c>
      <c r="AU652" s="157" t="str">
        <f t="shared" si="102"/>
        <v/>
      </c>
      <c r="AV652" s="157" t="str">
        <f t="shared" si="103"/>
        <v/>
      </c>
      <c r="AW652" s="157" t="str">
        <f t="shared" si="104"/>
        <v/>
      </c>
      <c r="AX652" s="158" t="str">
        <f t="shared" si="105"/>
        <v/>
      </c>
    </row>
    <row r="653" spans="2:50" hidden="1" x14ac:dyDescent="0.3">
      <c r="B653" s="325">
        <f t="shared" si="106"/>
        <v>645</v>
      </c>
      <c r="C653" s="324"/>
      <c r="D653" s="254"/>
      <c r="E653" s="255"/>
      <c r="F653" s="335"/>
      <c r="G653" s="328"/>
      <c r="H653" s="336">
        <v>1</v>
      </c>
      <c r="I653" s="289" t="str">
        <f t="shared" si="98"/>
        <v/>
      </c>
      <c r="J653" s="338"/>
      <c r="K653" s="152"/>
      <c r="L653" s="152"/>
      <c r="M653" s="152"/>
      <c r="N653" s="152"/>
      <c r="O653" s="152"/>
      <c r="P653" s="152"/>
      <c r="Q653" s="152"/>
      <c r="R653" s="152"/>
      <c r="S653" s="152"/>
      <c r="T653" s="152"/>
      <c r="U653" s="152"/>
      <c r="V653" s="152"/>
      <c r="W653" s="152"/>
      <c r="X653" s="152"/>
      <c r="Y653" s="152"/>
      <c r="Z653" s="152"/>
      <c r="AA653" s="152"/>
      <c r="AB653" s="152"/>
      <c r="AC653" s="152"/>
      <c r="AD653" s="152"/>
      <c r="AE653" s="152"/>
      <c r="AF653" s="152"/>
      <c r="AG653" s="152"/>
      <c r="AH653" s="152"/>
      <c r="AI653" s="152"/>
      <c r="AJ653" s="152"/>
      <c r="AK653" s="152"/>
      <c r="AL653" s="152"/>
      <c r="AM653" s="152"/>
      <c r="AN653" s="152"/>
      <c r="AO653" s="152"/>
      <c r="AP653" s="152"/>
      <c r="AQ653" s="153"/>
      <c r="AR653" s="156" t="str">
        <f t="shared" si="99"/>
        <v/>
      </c>
      <c r="AS653" s="157" t="str">
        <f t="shared" si="100"/>
        <v/>
      </c>
      <c r="AT653" s="157" t="str">
        <f t="shared" si="101"/>
        <v/>
      </c>
      <c r="AU653" s="157" t="str">
        <f t="shared" si="102"/>
        <v/>
      </c>
      <c r="AV653" s="157" t="str">
        <f t="shared" si="103"/>
        <v/>
      </c>
      <c r="AW653" s="157" t="str">
        <f t="shared" si="104"/>
        <v/>
      </c>
      <c r="AX653" s="158" t="str">
        <f t="shared" si="105"/>
        <v/>
      </c>
    </row>
    <row r="654" spans="2:50" hidden="1" x14ac:dyDescent="0.3">
      <c r="B654" s="325">
        <f t="shared" si="106"/>
        <v>646</v>
      </c>
      <c r="C654" s="324"/>
      <c r="D654" s="254"/>
      <c r="E654" s="255"/>
      <c r="F654" s="335"/>
      <c r="G654" s="328"/>
      <c r="H654" s="336">
        <v>1</v>
      </c>
      <c r="I654" s="289" t="str">
        <f t="shared" si="98"/>
        <v/>
      </c>
      <c r="J654" s="338"/>
      <c r="K654" s="152"/>
      <c r="L654" s="152"/>
      <c r="M654" s="152"/>
      <c r="N654" s="152"/>
      <c r="O654" s="152"/>
      <c r="P654" s="152"/>
      <c r="Q654" s="152"/>
      <c r="R654" s="152"/>
      <c r="S654" s="152"/>
      <c r="T654" s="152"/>
      <c r="U654" s="152"/>
      <c r="V654" s="152"/>
      <c r="W654" s="152"/>
      <c r="X654" s="152"/>
      <c r="Y654" s="152"/>
      <c r="Z654" s="152"/>
      <c r="AA654" s="152"/>
      <c r="AB654" s="152"/>
      <c r="AC654" s="152"/>
      <c r="AD654" s="152"/>
      <c r="AE654" s="152"/>
      <c r="AF654" s="152"/>
      <c r="AG654" s="152"/>
      <c r="AH654" s="152"/>
      <c r="AI654" s="152"/>
      <c r="AJ654" s="152"/>
      <c r="AK654" s="152"/>
      <c r="AL654" s="152"/>
      <c r="AM654" s="152"/>
      <c r="AN654" s="152"/>
      <c r="AO654" s="152"/>
      <c r="AP654" s="152"/>
      <c r="AQ654" s="153"/>
      <c r="AR654" s="156" t="str">
        <f t="shared" si="99"/>
        <v/>
      </c>
      <c r="AS654" s="157" t="str">
        <f t="shared" si="100"/>
        <v/>
      </c>
      <c r="AT654" s="157" t="str">
        <f t="shared" si="101"/>
        <v/>
      </c>
      <c r="AU654" s="157" t="str">
        <f t="shared" si="102"/>
        <v/>
      </c>
      <c r="AV654" s="157" t="str">
        <f t="shared" si="103"/>
        <v/>
      </c>
      <c r="AW654" s="157" t="str">
        <f t="shared" si="104"/>
        <v/>
      </c>
      <c r="AX654" s="158" t="str">
        <f t="shared" si="105"/>
        <v/>
      </c>
    </row>
    <row r="655" spans="2:50" hidden="1" x14ac:dyDescent="0.3">
      <c r="B655" s="325">
        <f t="shared" si="106"/>
        <v>647</v>
      </c>
      <c r="C655" s="324"/>
      <c r="D655" s="254"/>
      <c r="E655" s="255"/>
      <c r="F655" s="335"/>
      <c r="G655" s="328"/>
      <c r="H655" s="336">
        <v>1</v>
      </c>
      <c r="I655" s="289" t="str">
        <f t="shared" si="98"/>
        <v/>
      </c>
      <c r="J655" s="338"/>
      <c r="K655" s="152"/>
      <c r="L655" s="152"/>
      <c r="M655" s="152"/>
      <c r="N655" s="152"/>
      <c r="O655" s="152"/>
      <c r="P655" s="152"/>
      <c r="Q655" s="152"/>
      <c r="R655" s="152"/>
      <c r="S655" s="152"/>
      <c r="T655" s="152"/>
      <c r="U655" s="152"/>
      <c r="V655" s="152"/>
      <c r="W655" s="152"/>
      <c r="X655" s="152"/>
      <c r="Y655" s="152"/>
      <c r="Z655" s="152"/>
      <c r="AA655" s="152"/>
      <c r="AB655" s="152"/>
      <c r="AC655" s="152"/>
      <c r="AD655" s="152"/>
      <c r="AE655" s="152"/>
      <c r="AF655" s="152"/>
      <c r="AG655" s="152"/>
      <c r="AH655" s="152"/>
      <c r="AI655" s="152"/>
      <c r="AJ655" s="152"/>
      <c r="AK655" s="152"/>
      <c r="AL655" s="152"/>
      <c r="AM655" s="152"/>
      <c r="AN655" s="152"/>
      <c r="AO655" s="152"/>
      <c r="AP655" s="152"/>
      <c r="AQ655" s="153"/>
      <c r="AR655" s="156" t="str">
        <f t="shared" si="99"/>
        <v/>
      </c>
      <c r="AS655" s="157" t="str">
        <f t="shared" si="100"/>
        <v/>
      </c>
      <c r="AT655" s="157" t="str">
        <f t="shared" si="101"/>
        <v/>
      </c>
      <c r="AU655" s="157" t="str">
        <f t="shared" si="102"/>
        <v/>
      </c>
      <c r="AV655" s="157" t="str">
        <f t="shared" si="103"/>
        <v/>
      </c>
      <c r="AW655" s="157" t="str">
        <f t="shared" si="104"/>
        <v/>
      </c>
      <c r="AX655" s="158" t="str">
        <f t="shared" si="105"/>
        <v/>
      </c>
    </row>
    <row r="656" spans="2:50" hidden="1" x14ac:dyDescent="0.3">
      <c r="B656" s="325">
        <f t="shared" si="106"/>
        <v>648</v>
      </c>
      <c r="C656" s="324"/>
      <c r="D656" s="254"/>
      <c r="E656" s="255"/>
      <c r="F656" s="335"/>
      <c r="G656" s="328"/>
      <c r="H656" s="336">
        <v>1</v>
      </c>
      <c r="I656" s="289" t="str">
        <f t="shared" si="98"/>
        <v/>
      </c>
      <c r="J656" s="338"/>
      <c r="K656" s="152"/>
      <c r="L656" s="152"/>
      <c r="M656" s="152"/>
      <c r="N656" s="152"/>
      <c r="O656" s="152"/>
      <c r="P656" s="152"/>
      <c r="Q656" s="152"/>
      <c r="R656" s="152"/>
      <c r="S656" s="152"/>
      <c r="T656" s="152"/>
      <c r="U656" s="152"/>
      <c r="V656" s="152"/>
      <c r="W656" s="152"/>
      <c r="X656" s="152"/>
      <c r="Y656" s="152"/>
      <c r="Z656" s="152"/>
      <c r="AA656" s="152"/>
      <c r="AB656" s="152"/>
      <c r="AC656" s="152"/>
      <c r="AD656" s="152"/>
      <c r="AE656" s="152"/>
      <c r="AF656" s="152"/>
      <c r="AG656" s="152"/>
      <c r="AH656" s="152"/>
      <c r="AI656" s="152"/>
      <c r="AJ656" s="152"/>
      <c r="AK656" s="152"/>
      <c r="AL656" s="152"/>
      <c r="AM656" s="152"/>
      <c r="AN656" s="152"/>
      <c r="AO656" s="152"/>
      <c r="AP656" s="152"/>
      <c r="AQ656" s="153"/>
      <c r="AR656" s="156" t="str">
        <f t="shared" si="99"/>
        <v/>
      </c>
      <c r="AS656" s="157" t="str">
        <f t="shared" si="100"/>
        <v/>
      </c>
      <c r="AT656" s="157" t="str">
        <f t="shared" si="101"/>
        <v/>
      </c>
      <c r="AU656" s="157" t="str">
        <f t="shared" si="102"/>
        <v/>
      </c>
      <c r="AV656" s="157" t="str">
        <f t="shared" si="103"/>
        <v/>
      </c>
      <c r="AW656" s="157" t="str">
        <f t="shared" si="104"/>
        <v/>
      </c>
      <c r="AX656" s="158" t="str">
        <f t="shared" si="105"/>
        <v/>
      </c>
    </row>
    <row r="657" spans="2:50" hidden="1" x14ac:dyDescent="0.3">
      <c r="B657" s="325">
        <f t="shared" si="106"/>
        <v>649</v>
      </c>
      <c r="C657" s="324"/>
      <c r="D657" s="254"/>
      <c r="E657" s="255"/>
      <c r="F657" s="335"/>
      <c r="G657" s="328"/>
      <c r="H657" s="336">
        <v>1</v>
      </c>
      <c r="I657" s="289" t="str">
        <f t="shared" si="98"/>
        <v/>
      </c>
      <c r="J657" s="338"/>
      <c r="K657" s="152"/>
      <c r="L657" s="152"/>
      <c r="M657" s="152"/>
      <c r="N657" s="152"/>
      <c r="O657" s="152"/>
      <c r="P657" s="152"/>
      <c r="Q657" s="152"/>
      <c r="R657" s="152"/>
      <c r="S657" s="152"/>
      <c r="T657" s="152"/>
      <c r="U657" s="152"/>
      <c r="V657" s="152"/>
      <c r="W657" s="152"/>
      <c r="X657" s="152"/>
      <c r="Y657" s="152"/>
      <c r="Z657" s="152"/>
      <c r="AA657" s="152"/>
      <c r="AB657" s="152"/>
      <c r="AC657" s="152"/>
      <c r="AD657" s="152"/>
      <c r="AE657" s="152"/>
      <c r="AF657" s="152"/>
      <c r="AG657" s="152"/>
      <c r="AH657" s="152"/>
      <c r="AI657" s="152"/>
      <c r="AJ657" s="152"/>
      <c r="AK657" s="152"/>
      <c r="AL657" s="152"/>
      <c r="AM657" s="152"/>
      <c r="AN657" s="152"/>
      <c r="AO657" s="152"/>
      <c r="AP657" s="152"/>
      <c r="AQ657" s="153"/>
      <c r="AR657" s="156" t="str">
        <f t="shared" si="99"/>
        <v/>
      </c>
      <c r="AS657" s="157" t="str">
        <f t="shared" si="100"/>
        <v/>
      </c>
      <c r="AT657" s="157" t="str">
        <f t="shared" si="101"/>
        <v/>
      </c>
      <c r="AU657" s="157" t="str">
        <f t="shared" si="102"/>
        <v/>
      </c>
      <c r="AV657" s="157" t="str">
        <f t="shared" si="103"/>
        <v/>
      </c>
      <c r="AW657" s="157" t="str">
        <f t="shared" si="104"/>
        <v/>
      </c>
      <c r="AX657" s="158" t="str">
        <f t="shared" si="105"/>
        <v/>
      </c>
    </row>
    <row r="658" spans="2:50" hidden="1" x14ac:dyDescent="0.3">
      <c r="B658" s="325">
        <f t="shared" si="106"/>
        <v>650</v>
      </c>
      <c r="C658" s="324"/>
      <c r="D658" s="254"/>
      <c r="E658" s="255"/>
      <c r="F658" s="335"/>
      <c r="G658" s="328"/>
      <c r="H658" s="336">
        <v>1</v>
      </c>
      <c r="I658" s="289" t="str">
        <f t="shared" si="98"/>
        <v/>
      </c>
      <c r="J658" s="338"/>
      <c r="K658" s="152"/>
      <c r="L658" s="152"/>
      <c r="M658" s="152"/>
      <c r="N658" s="152"/>
      <c r="O658" s="152"/>
      <c r="P658" s="152"/>
      <c r="Q658" s="152"/>
      <c r="R658" s="152"/>
      <c r="S658" s="152"/>
      <c r="T658" s="152"/>
      <c r="U658" s="152"/>
      <c r="V658" s="152"/>
      <c r="W658" s="152"/>
      <c r="X658" s="152"/>
      <c r="Y658" s="152"/>
      <c r="Z658" s="152"/>
      <c r="AA658" s="152"/>
      <c r="AB658" s="152"/>
      <c r="AC658" s="152"/>
      <c r="AD658" s="152"/>
      <c r="AE658" s="152"/>
      <c r="AF658" s="152"/>
      <c r="AG658" s="152"/>
      <c r="AH658" s="152"/>
      <c r="AI658" s="152"/>
      <c r="AJ658" s="152"/>
      <c r="AK658" s="152"/>
      <c r="AL658" s="152"/>
      <c r="AM658" s="152"/>
      <c r="AN658" s="152"/>
      <c r="AO658" s="152"/>
      <c r="AP658" s="152"/>
      <c r="AQ658" s="153"/>
      <c r="AR658" s="156" t="str">
        <f t="shared" si="99"/>
        <v/>
      </c>
      <c r="AS658" s="157" t="str">
        <f t="shared" si="100"/>
        <v/>
      </c>
      <c r="AT658" s="157" t="str">
        <f t="shared" si="101"/>
        <v/>
      </c>
      <c r="AU658" s="157" t="str">
        <f t="shared" si="102"/>
        <v/>
      </c>
      <c r="AV658" s="157" t="str">
        <f t="shared" si="103"/>
        <v/>
      </c>
      <c r="AW658" s="157" t="str">
        <f t="shared" si="104"/>
        <v/>
      </c>
      <c r="AX658" s="158" t="str">
        <f t="shared" si="105"/>
        <v/>
      </c>
    </row>
    <row r="659" spans="2:50" hidden="1" x14ac:dyDescent="0.3">
      <c r="B659" s="325">
        <f t="shared" si="106"/>
        <v>651</v>
      </c>
      <c r="C659" s="324"/>
      <c r="D659" s="254"/>
      <c r="E659" s="255"/>
      <c r="F659" s="335"/>
      <c r="G659" s="328"/>
      <c r="H659" s="336">
        <v>1</v>
      </c>
      <c r="I659" s="289" t="str">
        <f t="shared" si="98"/>
        <v/>
      </c>
      <c r="J659" s="338"/>
      <c r="K659" s="152"/>
      <c r="L659" s="152"/>
      <c r="M659" s="152"/>
      <c r="N659" s="152"/>
      <c r="O659" s="152"/>
      <c r="P659" s="152"/>
      <c r="Q659" s="152"/>
      <c r="R659" s="152"/>
      <c r="S659" s="152"/>
      <c r="T659" s="152"/>
      <c r="U659" s="152"/>
      <c r="V659" s="152"/>
      <c r="W659" s="152"/>
      <c r="X659" s="152"/>
      <c r="Y659" s="152"/>
      <c r="Z659" s="152"/>
      <c r="AA659" s="152"/>
      <c r="AB659" s="152"/>
      <c r="AC659" s="152"/>
      <c r="AD659" s="152"/>
      <c r="AE659" s="152"/>
      <c r="AF659" s="152"/>
      <c r="AG659" s="152"/>
      <c r="AH659" s="152"/>
      <c r="AI659" s="152"/>
      <c r="AJ659" s="152"/>
      <c r="AK659" s="152"/>
      <c r="AL659" s="152"/>
      <c r="AM659" s="152"/>
      <c r="AN659" s="152"/>
      <c r="AO659" s="152"/>
      <c r="AP659" s="152"/>
      <c r="AQ659" s="153"/>
      <c r="AR659" s="156" t="str">
        <f t="shared" si="99"/>
        <v/>
      </c>
      <c r="AS659" s="157" t="str">
        <f t="shared" si="100"/>
        <v/>
      </c>
      <c r="AT659" s="157" t="str">
        <f t="shared" si="101"/>
        <v/>
      </c>
      <c r="AU659" s="157" t="str">
        <f t="shared" si="102"/>
        <v/>
      </c>
      <c r="AV659" s="157" t="str">
        <f t="shared" si="103"/>
        <v/>
      </c>
      <c r="AW659" s="157" t="str">
        <f t="shared" si="104"/>
        <v/>
      </c>
      <c r="AX659" s="158" t="str">
        <f t="shared" si="105"/>
        <v/>
      </c>
    </row>
    <row r="660" spans="2:50" hidden="1" x14ac:dyDescent="0.3">
      <c r="B660" s="325">
        <f t="shared" si="106"/>
        <v>652</v>
      </c>
      <c r="C660" s="324"/>
      <c r="D660" s="254"/>
      <c r="E660" s="255"/>
      <c r="F660" s="335"/>
      <c r="G660" s="328"/>
      <c r="H660" s="336">
        <v>1</v>
      </c>
      <c r="I660" s="289" t="str">
        <f t="shared" si="98"/>
        <v/>
      </c>
      <c r="J660" s="338"/>
      <c r="K660" s="152"/>
      <c r="L660" s="152"/>
      <c r="M660" s="152"/>
      <c r="N660" s="152"/>
      <c r="O660" s="152"/>
      <c r="P660" s="152"/>
      <c r="Q660" s="152"/>
      <c r="R660" s="152"/>
      <c r="S660" s="152"/>
      <c r="T660" s="152"/>
      <c r="U660" s="152"/>
      <c r="V660" s="152"/>
      <c r="W660" s="152"/>
      <c r="X660" s="152"/>
      <c r="Y660" s="152"/>
      <c r="Z660" s="152"/>
      <c r="AA660" s="152"/>
      <c r="AB660" s="152"/>
      <c r="AC660" s="152"/>
      <c r="AD660" s="152"/>
      <c r="AE660" s="152"/>
      <c r="AF660" s="152"/>
      <c r="AG660" s="152"/>
      <c r="AH660" s="152"/>
      <c r="AI660" s="152"/>
      <c r="AJ660" s="152"/>
      <c r="AK660" s="152"/>
      <c r="AL660" s="152"/>
      <c r="AM660" s="152"/>
      <c r="AN660" s="152"/>
      <c r="AO660" s="152"/>
      <c r="AP660" s="152"/>
      <c r="AQ660" s="153"/>
      <c r="AR660" s="156" t="str">
        <f t="shared" si="99"/>
        <v/>
      </c>
      <c r="AS660" s="157" t="str">
        <f t="shared" si="100"/>
        <v/>
      </c>
      <c r="AT660" s="157" t="str">
        <f t="shared" si="101"/>
        <v/>
      </c>
      <c r="AU660" s="157" t="str">
        <f t="shared" si="102"/>
        <v/>
      </c>
      <c r="AV660" s="157" t="str">
        <f t="shared" si="103"/>
        <v/>
      </c>
      <c r="AW660" s="157" t="str">
        <f t="shared" si="104"/>
        <v/>
      </c>
      <c r="AX660" s="158" t="str">
        <f t="shared" si="105"/>
        <v/>
      </c>
    </row>
    <row r="661" spans="2:50" hidden="1" x14ac:dyDescent="0.3">
      <c r="B661" s="325">
        <f t="shared" si="106"/>
        <v>653</v>
      </c>
      <c r="C661" s="324"/>
      <c r="D661" s="254"/>
      <c r="E661" s="255"/>
      <c r="F661" s="335"/>
      <c r="G661" s="328"/>
      <c r="H661" s="336">
        <v>1</v>
      </c>
      <c r="I661" s="289" t="str">
        <f t="shared" si="98"/>
        <v/>
      </c>
      <c r="J661" s="338"/>
      <c r="K661" s="152"/>
      <c r="L661" s="152"/>
      <c r="M661" s="152"/>
      <c r="N661" s="152"/>
      <c r="O661" s="152"/>
      <c r="P661" s="152"/>
      <c r="Q661" s="152"/>
      <c r="R661" s="152"/>
      <c r="S661" s="152"/>
      <c r="T661" s="152"/>
      <c r="U661" s="152"/>
      <c r="V661" s="152"/>
      <c r="W661" s="152"/>
      <c r="X661" s="152"/>
      <c r="Y661" s="152"/>
      <c r="Z661" s="152"/>
      <c r="AA661" s="152"/>
      <c r="AB661" s="152"/>
      <c r="AC661" s="152"/>
      <c r="AD661" s="152"/>
      <c r="AE661" s="152"/>
      <c r="AF661" s="152"/>
      <c r="AG661" s="152"/>
      <c r="AH661" s="152"/>
      <c r="AI661" s="152"/>
      <c r="AJ661" s="152"/>
      <c r="AK661" s="152"/>
      <c r="AL661" s="152"/>
      <c r="AM661" s="152"/>
      <c r="AN661" s="152"/>
      <c r="AO661" s="152"/>
      <c r="AP661" s="152"/>
      <c r="AQ661" s="153"/>
      <c r="AR661" s="156" t="str">
        <f t="shared" si="99"/>
        <v/>
      </c>
      <c r="AS661" s="157" t="str">
        <f t="shared" si="100"/>
        <v/>
      </c>
      <c r="AT661" s="157" t="str">
        <f t="shared" si="101"/>
        <v/>
      </c>
      <c r="AU661" s="157" t="str">
        <f t="shared" si="102"/>
        <v/>
      </c>
      <c r="AV661" s="157" t="str">
        <f t="shared" si="103"/>
        <v/>
      </c>
      <c r="AW661" s="157" t="str">
        <f t="shared" si="104"/>
        <v/>
      </c>
      <c r="AX661" s="158" t="str">
        <f t="shared" si="105"/>
        <v/>
      </c>
    </row>
    <row r="662" spans="2:50" hidden="1" x14ac:dyDescent="0.3">
      <c r="B662" s="325">
        <f t="shared" si="106"/>
        <v>654</v>
      </c>
      <c r="C662" s="324"/>
      <c r="D662" s="254"/>
      <c r="E662" s="255"/>
      <c r="F662" s="335"/>
      <c r="G662" s="328"/>
      <c r="H662" s="336">
        <v>1</v>
      </c>
      <c r="I662" s="289" t="str">
        <f t="shared" si="98"/>
        <v/>
      </c>
      <c r="J662" s="338"/>
      <c r="K662" s="152"/>
      <c r="L662" s="152"/>
      <c r="M662" s="152"/>
      <c r="N662" s="152"/>
      <c r="O662" s="152"/>
      <c r="P662" s="152"/>
      <c r="Q662" s="152"/>
      <c r="R662" s="152"/>
      <c r="S662" s="152"/>
      <c r="T662" s="152"/>
      <c r="U662" s="152"/>
      <c r="V662" s="152"/>
      <c r="W662" s="152"/>
      <c r="X662" s="152"/>
      <c r="Y662" s="152"/>
      <c r="Z662" s="152"/>
      <c r="AA662" s="152"/>
      <c r="AB662" s="152"/>
      <c r="AC662" s="152"/>
      <c r="AD662" s="152"/>
      <c r="AE662" s="152"/>
      <c r="AF662" s="152"/>
      <c r="AG662" s="152"/>
      <c r="AH662" s="152"/>
      <c r="AI662" s="152"/>
      <c r="AJ662" s="152"/>
      <c r="AK662" s="152"/>
      <c r="AL662" s="152"/>
      <c r="AM662" s="152"/>
      <c r="AN662" s="152"/>
      <c r="AO662" s="152"/>
      <c r="AP662" s="152"/>
      <c r="AQ662" s="153"/>
      <c r="AR662" s="156" t="str">
        <f t="shared" si="99"/>
        <v/>
      </c>
      <c r="AS662" s="157" t="str">
        <f t="shared" si="100"/>
        <v/>
      </c>
      <c r="AT662" s="157" t="str">
        <f t="shared" si="101"/>
        <v/>
      </c>
      <c r="AU662" s="157" t="str">
        <f t="shared" si="102"/>
        <v/>
      </c>
      <c r="AV662" s="157" t="str">
        <f t="shared" si="103"/>
        <v/>
      </c>
      <c r="AW662" s="157" t="str">
        <f t="shared" si="104"/>
        <v/>
      </c>
      <c r="AX662" s="158" t="str">
        <f t="shared" si="105"/>
        <v/>
      </c>
    </row>
    <row r="663" spans="2:50" hidden="1" x14ac:dyDescent="0.3">
      <c r="B663" s="325">
        <f t="shared" si="106"/>
        <v>655</v>
      </c>
      <c r="C663" s="324"/>
      <c r="D663" s="254"/>
      <c r="E663" s="255"/>
      <c r="F663" s="335"/>
      <c r="G663" s="328"/>
      <c r="H663" s="336">
        <v>1</v>
      </c>
      <c r="I663" s="289" t="str">
        <f t="shared" si="98"/>
        <v/>
      </c>
      <c r="J663" s="338"/>
      <c r="K663" s="152"/>
      <c r="L663" s="152"/>
      <c r="M663" s="152"/>
      <c r="N663" s="152"/>
      <c r="O663" s="152"/>
      <c r="P663" s="152"/>
      <c r="Q663" s="152"/>
      <c r="R663" s="152"/>
      <c r="S663" s="152"/>
      <c r="T663" s="152"/>
      <c r="U663" s="152"/>
      <c r="V663" s="152"/>
      <c r="W663" s="152"/>
      <c r="X663" s="152"/>
      <c r="Y663" s="152"/>
      <c r="Z663" s="152"/>
      <c r="AA663" s="152"/>
      <c r="AB663" s="152"/>
      <c r="AC663" s="152"/>
      <c r="AD663" s="152"/>
      <c r="AE663" s="152"/>
      <c r="AF663" s="152"/>
      <c r="AG663" s="152"/>
      <c r="AH663" s="152"/>
      <c r="AI663" s="152"/>
      <c r="AJ663" s="152"/>
      <c r="AK663" s="152"/>
      <c r="AL663" s="152"/>
      <c r="AM663" s="152"/>
      <c r="AN663" s="152"/>
      <c r="AO663" s="152"/>
      <c r="AP663" s="152"/>
      <c r="AQ663" s="153"/>
      <c r="AR663" s="156" t="str">
        <f t="shared" si="99"/>
        <v/>
      </c>
      <c r="AS663" s="157" t="str">
        <f t="shared" si="100"/>
        <v/>
      </c>
      <c r="AT663" s="157" t="str">
        <f t="shared" si="101"/>
        <v/>
      </c>
      <c r="AU663" s="157" t="str">
        <f t="shared" si="102"/>
        <v/>
      </c>
      <c r="AV663" s="157" t="str">
        <f t="shared" si="103"/>
        <v/>
      </c>
      <c r="AW663" s="157" t="str">
        <f t="shared" si="104"/>
        <v/>
      </c>
      <c r="AX663" s="158" t="str">
        <f t="shared" si="105"/>
        <v/>
      </c>
    </row>
    <row r="664" spans="2:50" hidden="1" x14ac:dyDescent="0.3">
      <c r="B664" s="325">
        <f t="shared" si="106"/>
        <v>656</v>
      </c>
      <c r="C664" s="324"/>
      <c r="D664" s="254"/>
      <c r="E664" s="255"/>
      <c r="F664" s="335"/>
      <c r="G664" s="328"/>
      <c r="H664" s="336">
        <v>1</v>
      </c>
      <c r="I664" s="289" t="str">
        <f t="shared" si="98"/>
        <v/>
      </c>
      <c r="J664" s="338"/>
      <c r="K664" s="152"/>
      <c r="L664" s="152"/>
      <c r="M664" s="152"/>
      <c r="N664" s="152"/>
      <c r="O664" s="152"/>
      <c r="P664" s="152"/>
      <c r="Q664" s="152"/>
      <c r="R664" s="152"/>
      <c r="S664" s="152"/>
      <c r="T664" s="152"/>
      <c r="U664" s="152"/>
      <c r="V664" s="152"/>
      <c r="W664" s="152"/>
      <c r="X664" s="152"/>
      <c r="Y664" s="152"/>
      <c r="Z664" s="152"/>
      <c r="AA664" s="152"/>
      <c r="AB664" s="152"/>
      <c r="AC664" s="152"/>
      <c r="AD664" s="152"/>
      <c r="AE664" s="152"/>
      <c r="AF664" s="152"/>
      <c r="AG664" s="152"/>
      <c r="AH664" s="152"/>
      <c r="AI664" s="152"/>
      <c r="AJ664" s="152"/>
      <c r="AK664" s="152"/>
      <c r="AL664" s="152"/>
      <c r="AM664" s="152"/>
      <c r="AN664" s="152"/>
      <c r="AO664" s="152"/>
      <c r="AP664" s="152"/>
      <c r="AQ664" s="153"/>
      <c r="AR664" s="156" t="str">
        <f t="shared" si="99"/>
        <v/>
      </c>
      <c r="AS664" s="157" t="str">
        <f t="shared" si="100"/>
        <v/>
      </c>
      <c r="AT664" s="157" t="str">
        <f t="shared" si="101"/>
        <v/>
      </c>
      <c r="AU664" s="157" t="str">
        <f t="shared" si="102"/>
        <v/>
      </c>
      <c r="AV664" s="157" t="str">
        <f t="shared" si="103"/>
        <v/>
      </c>
      <c r="AW664" s="157" t="str">
        <f t="shared" si="104"/>
        <v/>
      </c>
      <c r="AX664" s="158" t="str">
        <f t="shared" si="105"/>
        <v/>
      </c>
    </row>
    <row r="665" spans="2:50" hidden="1" x14ac:dyDescent="0.3">
      <c r="B665" s="325">
        <f t="shared" si="106"/>
        <v>657</v>
      </c>
      <c r="C665" s="324"/>
      <c r="D665" s="254"/>
      <c r="E665" s="255"/>
      <c r="F665" s="335"/>
      <c r="G665" s="328"/>
      <c r="H665" s="336">
        <v>1</v>
      </c>
      <c r="I665" s="289" t="str">
        <f t="shared" si="98"/>
        <v/>
      </c>
      <c r="J665" s="338"/>
      <c r="K665" s="152"/>
      <c r="L665" s="152"/>
      <c r="M665" s="152"/>
      <c r="N665" s="152"/>
      <c r="O665" s="152"/>
      <c r="P665" s="152"/>
      <c r="Q665" s="152"/>
      <c r="R665" s="152"/>
      <c r="S665" s="152"/>
      <c r="T665" s="152"/>
      <c r="U665" s="152"/>
      <c r="V665" s="152"/>
      <c r="W665" s="152"/>
      <c r="X665" s="152"/>
      <c r="Y665" s="152"/>
      <c r="Z665" s="152"/>
      <c r="AA665" s="152"/>
      <c r="AB665" s="152"/>
      <c r="AC665" s="152"/>
      <c r="AD665" s="152"/>
      <c r="AE665" s="152"/>
      <c r="AF665" s="152"/>
      <c r="AG665" s="152"/>
      <c r="AH665" s="152"/>
      <c r="AI665" s="152"/>
      <c r="AJ665" s="152"/>
      <c r="AK665" s="152"/>
      <c r="AL665" s="152"/>
      <c r="AM665" s="152"/>
      <c r="AN665" s="152"/>
      <c r="AO665" s="152"/>
      <c r="AP665" s="152"/>
      <c r="AQ665" s="153"/>
      <c r="AR665" s="156" t="str">
        <f t="shared" si="99"/>
        <v/>
      </c>
      <c r="AS665" s="157" t="str">
        <f t="shared" si="100"/>
        <v/>
      </c>
      <c r="AT665" s="157" t="str">
        <f t="shared" si="101"/>
        <v/>
      </c>
      <c r="AU665" s="157" t="str">
        <f t="shared" si="102"/>
        <v/>
      </c>
      <c r="AV665" s="157" t="str">
        <f t="shared" si="103"/>
        <v/>
      </c>
      <c r="AW665" s="157" t="str">
        <f t="shared" si="104"/>
        <v/>
      </c>
      <c r="AX665" s="158" t="str">
        <f t="shared" si="105"/>
        <v/>
      </c>
    </row>
    <row r="666" spans="2:50" hidden="1" x14ac:dyDescent="0.3">
      <c r="B666" s="325">
        <f t="shared" si="106"/>
        <v>658</v>
      </c>
      <c r="C666" s="324"/>
      <c r="D666" s="254"/>
      <c r="E666" s="255"/>
      <c r="F666" s="335"/>
      <c r="G666" s="328"/>
      <c r="H666" s="336">
        <v>1</v>
      </c>
      <c r="I666" s="289" t="str">
        <f t="shared" si="98"/>
        <v/>
      </c>
      <c r="J666" s="338"/>
      <c r="K666" s="152"/>
      <c r="L666" s="152"/>
      <c r="M666" s="152"/>
      <c r="N666" s="152"/>
      <c r="O666" s="152"/>
      <c r="P666" s="152"/>
      <c r="Q666" s="152"/>
      <c r="R666" s="152"/>
      <c r="S666" s="152"/>
      <c r="T666" s="152"/>
      <c r="U666" s="152"/>
      <c r="V666" s="152"/>
      <c r="W666" s="152"/>
      <c r="X666" s="152"/>
      <c r="Y666" s="152"/>
      <c r="Z666" s="152"/>
      <c r="AA666" s="152"/>
      <c r="AB666" s="152"/>
      <c r="AC666" s="152"/>
      <c r="AD666" s="152"/>
      <c r="AE666" s="152"/>
      <c r="AF666" s="152"/>
      <c r="AG666" s="152"/>
      <c r="AH666" s="152"/>
      <c r="AI666" s="152"/>
      <c r="AJ666" s="152"/>
      <c r="AK666" s="152"/>
      <c r="AL666" s="152"/>
      <c r="AM666" s="152"/>
      <c r="AN666" s="152"/>
      <c r="AO666" s="152"/>
      <c r="AP666" s="152"/>
      <c r="AQ666" s="153"/>
      <c r="AR666" s="156" t="str">
        <f t="shared" si="99"/>
        <v/>
      </c>
      <c r="AS666" s="157" t="str">
        <f t="shared" si="100"/>
        <v/>
      </c>
      <c r="AT666" s="157" t="str">
        <f t="shared" si="101"/>
        <v/>
      </c>
      <c r="AU666" s="157" t="str">
        <f t="shared" si="102"/>
        <v/>
      </c>
      <c r="AV666" s="157" t="str">
        <f t="shared" si="103"/>
        <v/>
      </c>
      <c r="AW666" s="157" t="str">
        <f t="shared" si="104"/>
        <v/>
      </c>
      <c r="AX666" s="158" t="str">
        <f t="shared" si="105"/>
        <v/>
      </c>
    </row>
    <row r="667" spans="2:50" hidden="1" x14ac:dyDescent="0.3">
      <c r="B667" s="325">
        <f t="shared" si="106"/>
        <v>659</v>
      </c>
      <c r="C667" s="324"/>
      <c r="D667" s="254"/>
      <c r="E667" s="255"/>
      <c r="F667" s="335"/>
      <c r="G667" s="328"/>
      <c r="H667" s="336">
        <v>1</v>
      </c>
      <c r="I667" s="289" t="str">
        <f t="shared" si="98"/>
        <v/>
      </c>
      <c r="J667" s="338"/>
      <c r="K667" s="152"/>
      <c r="L667" s="152"/>
      <c r="M667" s="152"/>
      <c r="N667" s="152"/>
      <c r="O667" s="152"/>
      <c r="P667" s="152"/>
      <c r="Q667" s="152"/>
      <c r="R667" s="152"/>
      <c r="S667" s="152"/>
      <c r="T667" s="152"/>
      <c r="U667" s="152"/>
      <c r="V667" s="152"/>
      <c r="W667" s="152"/>
      <c r="X667" s="152"/>
      <c r="Y667" s="152"/>
      <c r="Z667" s="152"/>
      <c r="AA667" s="152"/>
      <c r="AB667" s="152"/>
      <c r="AC667" s="152"/>
      <c r="AD667" s="152"/>
      <c r="AE667" s="152"/>
      <c r="AF667" s="152"/>
      <c r="AG667" s="152"/>
      <c r="AH667" s="152"/>
      <c r="AI667" s="152"/>
      <c r="AJ667" s="152"/>
      <c r="AK667" s="152"/>
      <c r="AL667" s="152"/>
      <c r="AM667" s="152"/>
      <c r="AN667" s="152"/>
      <c r="AO667" s="152"/>
      <c r="AP667" s="152"/>
      <c r="AQ667" s="153"/>
      <c r="AR667" s="156" t="str">
        <f t="shared" si="99"/>
        <v/>
      </c>
      <c r="AS667" s="157" t="str">
        <f t="shared" si="100"/>
        <v/>
      </c>
      <c r="AT667" s="157" t="str">
        <f t="shared" si="101"/>
        <v/>
      </c>
      <c r="AU667" s="157" t="str">
        <f t="shared" si="102"/>
        <v/>
      </c>
      <c r="AV667" s="157" t="str">
        <f t="shared" si="103"/>
        <v/>
      </c>
      <c r="AW667" s="157" t="str">
        <f t="shared" si="104"/>
        <v/>
      </c>
      <c r="AX667" s="158" t="str">
        <f t="shared" si="105"/>
        <v/>
      </c>
    </row>
    <row r="668" spans="2:50" hidden="1" x14ac:dyDescent="0.3">
      <c r="B668" s="325">
        <f t="shared" si="106"/>
        <v>660</v>
      </c>
      <c r="C668" s="324"/>
      <c r="D668" s="254"/>
      <c r="E668" s="255"/>
      <c r="F668" s="335"/>
      <c r="G668" s="328"/>
      <c r="H668" s="336">
        <v>1</v>
      </c>
      <c r="I668" s="289" t="str">
        <f t="shared" si="98"/>
        <v/>
      </c>
      <c r="J668" s="338"/>
      <c r="K668" s="152"/>
      <c r="L668" s="152"/>
      <c r="M668" s="152"/>
      <c r="N668" s="152"/>
      <c r="O668" s="152"/>
      <c r="P668" s="152"/>
      <c r="Q668" s="152"/>
      <c r="R668" s="152"/>
      <c r="S668" s="152"/>
      <c r="T668" s="152"/>
      <c r="U668" s="152"/>
      <c r="V668" s="152"/>
      <c r="W668" s="152"/>
      <c r="X668" s="152"/>
      <c r="Y668" s="152"/>
      <c r="Z668" s="152"/>
      <c r="AA668" s="152"/>
      <c r="AB668" s="152"/>
      <c r="AC668" s="152"/>
      <c r="AD668" s="152"/>
      <c r="AE668" s="152"/>
      <c r="AF668" s="152"/>
      <c r="AG668" s="152"/>
      <c r="AH668" s="152"/>
      <c r="AI668" s="152"/>
      <c r="AJ668" s="152"/>
      <c r="AK668" s="152"/>
      <c r="AL668" s="152"/>
      <c r="AM668" s="152"/>
      <c r="AN668" s="152"/>
      <c r="AO668" s="152"/>
      <c r="AP668" s="152"/>
      <c r="AQ668" s="153"/>
      <c r="AR668" s="156" t="str">
        <f t="shared" si="99"/>
        <v/>
      </c>
      <c r="AS668" s="157" t="str">
        <f t="shared" si="100"/>
        <v/>
      </c>
      <c r="AT668" s="157" t="str">
        <f t="shared" si="101"/>
        <v/>
      </c>
      <c r="AU668" s="157" t="str">
        <f t="shared" si="102"/>
        <v/>
      </c>
      <c r="AV668" s="157" t="str">
        <f t="shared" si="103"/>
        <v/>
      </c>
      <c r="AW668" s="157" t="str">
        <f t="shared" si="104"/>
        <v/>
      </c>
      <c r="AX668" s="158" t="str">
        <f t="shared" si="105"/>
        <v/>
      </c>
    </row>
    <row r="669" spans="2:50" hidden="1" x14ac:dyDescent="0.3">
      <c r="B669" s="325">
        <f t="shared" si="106"/>
        <v>661</v>
      </c>
      <c r="C669" s="324"/>
      <c r="D669" s="254"/>
      <c r="E669" s="255"/>
      <c r="F669" s="335"/>
      <c r="G669" s="328"/>
      <c r="H669" s="336">
        <v>1</v>
      </c>
      <c r="I669" s="289" t="str">
        <f t="shared" si="98"/>
        <v/>
      </c>
      <c r="J669" s="338"/>
      <c r="K669" s="152"/>
      <c r="L669" s="152"/>
      <c r="M669" s="152"/>
      <c r="N669" s="152"/>
      <c r="O669" s="152"/>
      <c r="P669" s="152"/>
      <c r="Q669" s="152"/>
      <c r="R669" s="152"/>
      <c r="S669" s="152"/>
      <c r="T669" s="152"/>
      <c r="U669" s="152"/>
      <c r="V669" s="152"/>
      <c r="W669" s="152"/>
      <c r="X669" s="152"/>
      <c r="Y669" s="152"/>
      <c r="Z669" s="152"/>
      <c r="AA669" s="152"/>
      <c r="AB669" s="152"/>
      <c r="AC669" s="152"/>
      <c r="AD669" s="152"/>
      <c r="AE669" s="152"/>
      <c r="AF669" s="152"/>
      <c r="AG669" s="152"/>
      <c r="AH669" s="152"/>
      <c r="AI669" s="152"/>
      <c r="AJ669" s="152"/>
      <c r="AK669" s="152"/>
      <c r="AL669" s="152"/>
      <c r="AM669" s="152"/>
      <c r="AN669" s="152"/>
      <c r="AO669" s="152"/>
      <c r="AP669" s="152"/>
      <c r="AQ669" s="153"/>
      <c r="AR669" s="156" t="str">
        <f t="shared" si="99"/>
        <v/>
      </c>
      <c r="AS669" s="157" t="str">
        <f t="shared" si="100"/>
        <v/>
      </c>
      <c r="AT669" s="157" t="str">
        <f t="shared" si="101"/>
        <v/>
      </c>
      <c r="AU669" s="157" t="str">
        <f t="shared" si="102"/>
        <v/>
      </c>
      <c r="AV669" s="157" t="str">
        <f t="shared" si="103"/>
        <v/>
      </c>
      <c r="AW669" s="157" t="str">
        <f t="shared" si="104"/>
        <v/>
      </c>
      <c r="AX669" s="158" t="str">
        <f t="shared" si="105"/>
        <v/>
      </c>
    </row>
    <row r="670" spans="2:50" hidden="1" x14ac:dyDescent="0.3">
      <c r="B670" s="325">
        <f t="shared" si="106"/>
        <v>662</v>
      </c>
      <c r="C670" s="324"/>
      <c r="D670" s="254"/>
      <c r="E670" s="255"/>
      <c r="F670" s="335"/>
      <c r="G670" s="328"/>
      <c r="H670" s="336">
        <v>1</v>
      </c>
      <c r="I670" s="289" t="str">
        <f t="shared" si="98"/>
        <v/>
      </c>
      <c r="J670" s="338"/>
      <c r="K670" s="152"/>
      <c r="L670" s="152"/>
      <c r="M670" s="152"/>
      <c r="N670" s="152"/>
      <c r="O670" s="152"/>
      <c r="P670" s="152"/>
      <c r="Q670" s="152"/>
      <c r="R670" s="152"/>
      <c r="S670" s="152"/>
      <c r="T670" s="152"/>
      <c r="U670" s="152"/>
      <c r="V670" s="152"/>
      <c r="W670" s="152"/>
      <c r="X670" s="152"/>
      <c r="Y670" s="152"/>
      <c r="Z670" s="152"/>
      <c r="AA670" s="152"/>
      <c r="AB670" s="152"/>
      <c r="AC670" s="152"/>
      <c r="AD670" s="152"/>
      <c r="AE670" s="152"/>
      <c r="AF670" s="152"/>
      <c r="AG670" s="152"/>
      <c r="AH670" s="152"/>
      <c r="AI670" s="152"/>
      <c r="AJ670" s="152"/>
      <c r="AK670" s="152"/>
      <c r="AL670" s="152"/>
      <c r="AM670" s="152"/>
      <c r="AN670" s="152"/>
      <c r="AO670" s="152"/>
      <c r="AP670" s="152"/>
      <c r="AQ670" s="153"/>
      <c r="AR670" s="156" t="str">
        <f t="shared" si="99"/>
        <v/>
      </c>
      <c r="AS670" s="157" t="str">
        <f t="shared" si="100"/>
        <v/>
      </c>
      <c r="AT670" s="157" t="str">
        <f t="shared" si="101"/>
        <v/>
      </c>
      <c r="AU670" s="157" t="str">
        <f t="shared" si="102"/>
        <v/>
      </c>
      <c r="AV670" s="157" t="str">
        <f t="shared" si="103"/>
        <v/>
      </c>
      <c r="AW670" s="157" t="str">
        <f t="shared" si="104"/>
        <v/>
      </c>
      <c r="AX670" s="158" t="str">
        <f t="shared" si="105"/>
        <v/>
      </c>
    </row>
    <row r="671" spans="2:50" hidden="1" x14ac:dyDescent="0.3">
      <c r="B671" s="325">
        <f t="shared" si="106"/>
        <v>663</v>
      </c>
      <c r="C671" s="324"/>
      <c r="D671" s="254"/>
      <c r="E671" s="255"/>
      <c r="F671" s="335"/>
      <c r="G671" s="328"/>
      <c r="H671" s="336">
        <v>1</v>
      </c>
      <c r="I671" s="289" t="str">
        <f t="shared" si="98"/>
        <v/>
      </c>
      <c r="J671" s="338"/>
      <c r="K671" s="152"/>
      <c r="L671" s="152"/>
      <c r="M671" s="152"/>
      <c r="N671" s="152"/>
      <c r="O671" s="152"/>
      <c r="P671" s="152"/>
      <c r="Q671" s="152"/>
      <c r="R671" s="152"/>
      <c r="S671" s="152"/>
      <c r="T671" s="152"/>
      <c r="U671" s="152"/>
      <c r="V671" s="152"/>
      <c r="W671" s="152"/>
      <c r="X671" s="152"/>
      <c r="Y671" s="152"/>
      <c r="Z671" s="152"/>
      <c r="AA671" s="152"/>
      <c r="AB671" s="152"/>
      <c r="AC671" s="152"/>
      <c r="AD671" s="152"/>
      <c r="AE671" s="152"/>
      <c r="AF671" s="152"/>
      <c r="AG671" s="152"/>
      <c r="AH671" s="152"/>
      <c r="AI671" s="152"/>
      <c r="AJ671" s="152"/>
      <c r="AK671" s="152"/>
      <c r="AL671" s="152"/>
      <c r="AM671" s="152"/>
      <c r="AN671" s="152"/>
      <c r="AO671" s="152"/>
      <c r="AP671" s="152"/>
      <c r="AQ671" s="153"/>
      <c r="AR671" s="156" t="str">
        <f t="shared" si="99"/>
        <v/>
      </c>
      <c r="AS671" s="157" t="str">
        <f t="shared" si="100"/>
        <v/>
      </c>
      <c r="AT671" s="157" t="str">
        <f t="shared" si="101"/>
        <v/>
      </c>
      <c r="AU671" s="157" t="str">
        <f t="shared" si="102"/>
        <v/>
      </c>
      <c r="AV671" s="157" t="str">
        <f t="shared" si="103"/>
        <v/>
      </c>
      <c r="AW671" s="157" t="str">
        <f t="shared" si="104"/>
        <v/>
      </c>
      <c r="AX671" s="158" t="str">
        <f t="shared" si="105"/>
        <v/>
      </c>
    </row>
    <row r="672" spans="2:50" hidden="1" x14ac:dyDescent="0.3">
      <c r="B672" s="325">
        <f t="shared" si="106"/>
        <v>664</v>
      </c>
      <c r="C672" s="324"/>
      <c r="D672" s="254"/>
      <c r="E672" s="255"/>
      <c r="F672" s="335"/>
      <c r="G672" s="328"/>
      <c r="H672" s="336">
        <v>1</v>
      </c>
      <c r="I672" s="289" t="str">
        <f t="shared" si="98"/>
        <v/>
      </c>
      <c r="J672" s="338"/>
      <c r="K672" s="152"/>
      <c r="L672" s="152"/>
      <c r="M672" s="152"/>
      <c r="N672" s="152"/>
      <c r="O672" s="152"/>
      <c r="P672" s="152"/>
      <c r="Q672" s="152"/>
      <c r="R672" s="152"/>
      <c r="S672" s="152"/>
      <c r="T672" s="152"/>
      <c r="U672" s="152"/>
      <c r="V672" s="152"/>
      <c r="W672" s="152"/>
      <c r="X672" s="152"/>
      <c r="Y672" s="152"/>
      <c r="Z672" s="152"/>
      <c r="AA672" s="152"/>
      <c r="AB672" s="152"/>
      <c r="AC672" s="152"/>
      <c r="AD672" s="152"/>
      <c r="AE672" s="152"/>
      <c r="AF672" s="152"/>
      <c r="AG672" s="152"/>
      <c r="AH672" s="152"/>
      <c r="AI672" s="152"/>
      <c r="AJ672" s="152"/>
      <c r="AK672" s="152"/>
      <c r="AL672" s="152"/>
      <c r="AM672" s="152"/>
      <c r="AN672" s="152"/>
      <c r="AO672" s="152"/>
      <c r="AP672" s="152"/>
      <c r="AQ672" s="153"/>
      <c r="AR672" s="156" t="str">
        <f t="shared" si="99"/>
        <v/>
      </c>
      <c r="AS672" s="157" t="str">
        <f t="shared" si="100"/>
        <v/>
      </c>
      <c r="AT672" s="157" t="str">
        <f t="shared" si="101"/>
        <v/>
      </c>
      <c r="AU672" s="157" t="str">
        <f t="shared" si="102"/>
        <v/>
      </c>
      <c r="AV672" s="157" t="str">
        <f t="shared" si="103"/>
        <v/>
      </c>
      <c r="AW672" s="157" t="str">
        <f t="shared" si="104"/>
        <v/>
      </c>
      <c r="AX672" s="158" t="str">
        <f t="shared" si="105"/>
        <v/>
      </c>
    </row>
    <row r="673" spans="2:50" hidden="1" x14ac:dyDescent="0.3">
      <c r="B673" s="325">
        <f t="shared" si="106"/>
        <v>665</v>
      </c>
      <c r="C673" s="324"/>
      <c r="D673" s="254"/>
      <c r="E673" s="255"/>
      <c r="F673" s="335"/>
      <c r="G673" s="328"/>
      <c r="H673" s="336">
        <v>1</v>
      </c>
      <c r="I673" s="289" t="str">
        <f t="shared" si="98"/>
        <v/>
      </c>
      <c r="J673" s="338"/>
      <c r="K673" s="152"/>
      <c r="L673" s="152"/>
      <c r="M673" s="152"/>
      <c r="N673" s="152"/>
      <c r="O673" s="152"/>
      <c r="P673" s="152"/>
      <c r="Q673" s="152"/>
      <c r="R673" s="152"/>
      <c r="S673" s="152"/>
      <c r="T673" s="152"/>
      <c r="U673" s="152"/>
      <c r="V673" s="152"/>
      <c r="W673" s="152"/>
      <c r="X673" s="152"/>
      <c r="Y673" s="152"/>
      <c r="Z673" s="152"/>
      <c r="AA673" s="152"/>
      <c r="AB673" s="152"/>
      <c r="AC673" s="152"/>
      <c r="AD673" s="152"/>
      <c r="AE673" s="152"/>
      <c r="AF673" s="152"/>
      <c r="AG673" s="152"/>
      <c r="AH673" s="152"/>
      <c r="AI673" s="152"/>
      <c r="AJ673" s="152"/>
      <c r="AK673" s="152"/>
      <c r="AL673" s="152"/>
      <c r="AM673" s="152"/>
      <c r="AN673" s="152"/>
      <c r="AO673" s="152"/>
      <c r="AP673" s="152"/>
      <c r="AQ673" s="153"/>
      <c r="AR673" s="156" t="str">
        <f t="shared" si="99"/>
        <v/>
      </c>
      <c r="AS673" s="157" t="str">
        <f t="shared" si="100"/>
        <v/>
      </c>
      <c r="AT673" s="157" t="str">
        <f t="shared" si="101"/>
        <v/>
      </c>
      <c r="AU673" s="157" t="str">
        <f t="shared" si="102"/>
        <v/>
      </c>
      <c r="AV673" s="157" t="str">
        <f t="shared" si="103"/>
        <v/>
      </c>
      <c r="AW673" s="157" t="str">
        <f t="shared" si="104"/>
        <v/>
      </c>
      <c r="AX673" s="158" t="str">
        <f t="shared" si="105"/>
        <v/>
      </c>
    </row>
    <row r="674" spans="2:50" hidden="1" x14ac:dyDescent="0.3">
      <c r="B674" s="325">
        <f t="shared" si="106"/>
        <v>666</v>
      </c>
      <c r="C674" s="324"/>
      <c r="D674" s="254"/>
      <c r="E674" s="255"/>
      <c r="F674" s="335"/>
      <c r="G674" s="328"/>
      <c r="H674" s="336">
        <v>1</v>
      </c>
      <c r="I674" s="289" t="str">
        <f t="shared" si="98"/>
        <v/>
      </c>
      <c r="J674" s="338"/>
      <c r="K674" s="152"/>
      <c r="L674" s="152"/>
      <c r="M674" s="152"/>
      <c r="N674" s="152"/>
      <c r="O674" s="152"/>
      <c r="P674" s="152"/>
      <c r="Q674" s="152"/>
      <c r="R674" s="152"/>
      <c r="S674" s="152"/>
      <c r="T674" s="152"/>
      <c r="U674" s="152"/>
      <c r="V674" s="152"/>
      <c r="W674" s="152"/>
      <c r="X674" s="152"/>
      <c r="Y674" s="152"/>
      <c r="Z674" s="152"/>
      <c r="AA674" s="152"/>
      <c r="AB674" s="152"/>
      <c r="AC674" s="152"/>
      <c r="AD674" s="152"/>
      <c r="AE674" s="152"/>
      <c r="AF674" s="152"/>
      <c r="AG674" s="152"/>
      <c r="AH674" s="152"/>
      <c r="AI674" s="152"/>
      <c r="AJ674" s="152"/>
      <c r="AK674" s="152"/>
      <c r="AL674" s="152"/>
      <c r="AM674" s="152"/>
      <c r="AN674" s="152"/>
      <c r="AO674" s="152"/>
      <c r="AP674" s="152"/>
      <c r="AQ674" s="153"/>
      <c r="AR674" s="156" t="str">
        <f t="shared" si="99"/>
        <v/>
      </c>
      <c r="AS674" s="157" t="str">
        <f t="shared" si="100"/>
        <v/>
      </c>
      <c r="AT674" s="157" t="str">
        <f t="shared" si="101"/>
        <v/>
      </c>
      <c r="AU674" s="157" t="str">
        <f t="shared" si="102"/>
        <v/>
      </c>
      <c r="AV674" s="157" t="str">
        <f t="shared" si="103"/>
        <v/>
      </c>
      <c r="AW674" s="157" t="str">
        <f t="shared" si="104"/>
        <v/>
      </c>
      <c r="AX674" s="158" t="str">
        <f t="shared" si="105"/>
        <v/>
      </c>
    </row>
    <row r="675" spans="2:50" hidden="1" x14ac:dyDescent="0.3">
      <c r="B675" s="325">
        <f t="shared" si="106"/>
        <v>667</v>
      </c>
      <c r="C675" s="324"/>
      <c r="D675" s="254"/>
      <c r="E675" s="255"/>
      <c r="F675" s="335"/>
      <c r="G675" s="328"/>
      <c r="H675" s="336">
        <v>1</v>
      </c>
      <c r="I675" s="289" t="str">
        <f t="shared" si="98"/>
        <v/>
      </c>
      <c r="J675" s="338"/>
      <c r="K675" s="152"/>
      <c r="L675" s="152"/>
      <c r="M675" s="152"/>
      <c r="N675" s="152"/>
      <c r="O675" s="152"/>
      <c r="P675" s="152"/>
      <c r="Q675" s="152"/>
      <c r="R675" s="152"/>
      <c r="S675" s="152"/>
      <c r="T675" s="152"/>
      <c r="U675" s="152"/>
      <c r="V675" s="152"/>
      <c r="W675" s="152"/>
      <c r="X675" s="152"/>
      <c r="Y675" s="152"/>
      <c r="Z675" s="152"/>
      <c r="AA675" s="152"/>
      <c r="AB675" s="152"/>
      <c r="AC675" s="152"/>
      <c r="AD675" s="152"/>
      <c r="AE675" s="152"/>
      <c r="AF675" s="152"/>
      <c r="AG675" s="152"/>
      <c r="AH675" s="152"/>
      <c r="AI675" s="152"/>
      <c r="AJ675" s="152"/>
      <c r="AK675" s="152"/>
      <c r="AL675" s="152"/>
      <c r="AM675" s="152"/>
      <c r="AN675" s="152"/>
      <c r="AO675" s="152"/>
      <c r="AP675" s="152"/>
      <c r="AQ675" s="153"/>
      <c r="AR675" s="156" t="str">
        <f t="shared" si="99"/>
        <v/>
      </c>
      <c r="AS675" s="157" t="str">
        <f t="shared" si="100"/>
        <v/>
      </c>
      <c r="AT675" s="157" t="str">
        <f t="shared" si="101"/>
        <v/>
      </c>
      <c r="AU675" s="157" t="str">
        <f t="shared" si="102"/>
        <v/>
      </c>
      <c r="AV675" s="157" t="str">
        <f t="shared" si="103"/>
        <v/>
      </c>
      <c r="AW675" s="157" t="str">
        <f t="shared" si="104"/>
        <v/>
      </c>
      <c r="AX675" s="158" t="str">
        <f t="shared" si="105"/>
        <v/>
      </c>
    </row>
    <row r="676" spans="2:50" hidden="1" x14ac:dyDescent="0.3">
      <c r="B676" s="325">
        <f t="shared" si="106"/>
        <v>668</v>
      </c>
      <c r="C676" s="324"/>
      <c r="D676" s="254"/>
      <c r="E676" s="255"/>
      <c r="F676" s="335"/>
      <c r="G676" s="328"/>
      <c r="H676" s="336">
        <v>1</v>
      </c>
      <c r="I676" s="289" t="str">
        <f t="shared" si="98"/>
        <v/>
      </c>
      <c r="J676" s="338"/>
      <c r="K676" s="152"/>
      <c r="L676" s="152"/>
      <c r="M676" s="152"/>
      <c r="N676" s="152"/>
      <c r="O676" s="152"/>
      <c r="P676" s="152"/>
      <c r="Q676" s="152"/>
      <c r="R676" s="152"/>
      <c r="S676" s="152"/>
      <c r="T676" s="152"/>
      <c r="U676" s="152"/>
      <c r="V676" s="152"/>
      <c r="W676" s="152"/>
      <c r="X676" s="152"/>
      <c r="Y676" s="152"/>
      <c r="Z676" s="152"/>
      <c r="AA676" s="152"/>
      <c r="AB676" s="152"/>
      <c r="AC676" s="152"/>
      <c r="AD676" s="152"/>
      <c r="AE676" s="152"/>
      <c r="AF676" s="152"/>
      <c r="AG676" s="152"/>
      <c r="AH676" s="152"/>
      <c r="AI676" s="152"/>
      <c r="AJ676" s="152"/>
      <c r="AK676" s="152"/>
      <c r="AL676" s="152"/>
      <c r="AM676" s="152"/>
      <c r="AN676" s="152"/>
      <c r="AO676" s="152"/>
      <c r="AP676" s="152"/>
      <c r="AQ676" s="153"/>
      <c r="AR676" s="156" t="str">
        <f t="shared" si="99"/>
        <v/>
      </c>
      <c r="AS676" s="157" t="str">
        <f t="shared" si="100"/>
        <v/>
      </c>
      <c r="AT676" s="157" t="str">
        <f t="shared" si="101"/>
        <v/>
      </c>
      <c r="AU676" s="157" t="str">
        <f t="shared" si="102"/>
        <v/>
      </c>
      <c r="AV676" s="157" t="str">
        <f t="shared" si="103"/>
        <v/>
      </c>
      <c r="AW676" s="157" t="str">
        <f t="shared" si="104"/>
        <v/>
      </c>
      <c r="AX676" s="158" t="str">
        <f t="shared" si="105"/>
        <v/>
      </c>
    </row>
    <row r="677" spans="2:50" hidden="1" x14ac:dyDescent="0.3">
      <c r="B677" s="325">
        <f t="shared" si="106"/>
        <v>669</v>
      </c>
      <c r="C677" s="324"/>
      <c r="D677" s="254"/>
      <c r="E677" s="255"/>
      <c r="F677" s="335"/>
      <c r="G677" s="328"/>
      <c r="H677" s="336">
        <v>1</v>
      </c>
      <c r="I677" s="289" t="str">
        <f t="shared" si="98"/>
        <v/>
      </c>
      <c r="J677" s="338"/>
      <c r="K677" s="152"/>
      <c r="L677" s="152"/>
      <c r="M677" s="152"/>
      <c r="N677" s="152"/>
      <c r="O677" s="152"/>
      <c r="P677" s="152"/>
      <c r="Q677" s="152"/>
      <c r="R677" s="152"/>
      <c r="S677" s="152"/>
      <c r="T677" s="152"/>
      <c r="U677" s="152"/>
      <c r="V677" s="152"/>
      <c r="W677" s="152"/>
      <c r="X677" s="152"/>
      <c r="Y677" s="152"/>
      <c r="Z677" s="152"/>
      <c r="AA677" s="152"/>
      <c r="AB677" s="152"/>
      <c r="AC677" s="152"/>
      <c r="AD677" s="152"/>
      <c r="AE677" s="152"/>
      <c r="AF677" s="152"/>
      <c r="AG677" s="152"/>
      <c r="AH677" s="152"/>
      <c r="AI677" s="152"/>
      <c r="AJ677" s="152"/>
      <c r="AK677" s="152"/>
      <c r="AL677" s="152"/>
      <c r="AM677" s="152"/>
      <c r="AN677" s="152"/>
      <c r="AO677" s="152"/>
      <c r="AP677" s="152"/>
      <c r="AQ677" s="153"/>
      <c r="AR677" s="156" t="str">
        <f t="shared" si="99"/>
        <v/>
      </c>
      <c r="AS677" s="157" t="str">
        <f t="shared" si="100"/>
        <v/>
      </c>
      <c r="AT677" s="157" t="str">
        <f t="shared" si="101"/>
        <v/>
      </c>
      <c r="AU677" s="157" t="str">
        <f t="shared" si="102"/>
        <v/>
      </c>
      <c r="AV677" s="157" t="str">
        <f t="shared" si="103"/>
        <v/>
      </c>
      <c r="AW677" s="157" t="str">
        <f t="shared" si="104"/>
        <v/>
      </c>
      <c r="AX677" s="158" t="str">
        <f t="shared" si="105"/>
        <v/>
      </c>
    </row>
    <row r="678" spans="2:50" hidden="1" x14ac:dyDescent="0.3">
      <c r="B678" s="325">
        <f t="shared" si="106"/>
        <v>670</v>
      </c>
      <c r="C678" s="324"/>
      <c r="D678" s="254"/>
      <c r="E678" s="255"/>
      <c r="F678" s="335"/>
      <c r="G678" s="328"/>
      <c r="H678" s="336">
        <v>1</v>
      </c>
      <c r="I678" s="289" t="str">
        <f t="shared" si="98"/>
        <v/>
      </c>
      <c r="J678" s="338"/>
      <c r="K678" s="152"/>
      <c r="L678" s="152"/>
      <c r="M678" s="152"/>
      <c r="N678" s="152"/>
      <c r="O678" s="152"/>
      <c r="P678" s="152"/>
      <c r="Q678" s="152"/>
      <c r="R678" s="152"/>
      <c r="S678" s="152"/>
      <c r="T678" s="152"/>
      <c r="U678" s="152"/>
      <c r="V678" s="152"/>
      <c r="W678" s="152"/>
      <c r="X678" s="152"/>
      <c r="Y678" s="152"/>
      <c r="Z678" s="152"/>
      <c r="AA678" s="152"/>
      <c r="AB678" s="152"/>
      <c r="AC678" s="152"/>
      <c r="AD678" s="152"/>
      <c r="AE678" s="152"/>
      <c r="AF678" s="152"/>
      <c r="AG678" s="152"/>
      <c r="AH678" s="152"/>
      <c r="AI678" s="152"/>
      <c r="AJ678" s="152"/>
      <c r="AK678" s="152"/>
      <c r="AL678" s="152"/>
      <c r="AM678" s="152"/>
      <c r="AN678" s="152"/>
      <c r="AO678" s="152"/>
      <c r="AP678" s="152"/>
      <c r="AQ678" s="153"/>
      <c r="AR678" s="156" t="str">
        <f t="shared" si="99"/>
        <v/>
      </c>
      <c r="AS678" s="157" t="str">
        <f t="shared" si="100"/>
        <v/>
      </c>
      <c r="AT678" s="157" t="str">
        <f t="shared" si="101"/>
        <v/>
      </c>
      <c r="AU678" s="157" t="str">
        <f t="shared" si="102"/>
        <v/>
      </c>
      <c r="AV678" s="157" t="str">
        <f t="shared" si="103"/>
        <v/>
      </c>
      <c r="AW678" s="157" t="str">
        <f t="shared" si="104"/>
        <v/>
      </c>
      <c r="AX678" s="158" t="str">
        <f t="shared" si="105"/>
        <v/>
      </c>
    </row>
    <row r="679" spans="2:50" hidden="1" x14ac:dyDescent="0.3">
      <c r="B679" s="325">
        <f t="shared" si="106"/>
        <v>671</v>
      </c>
      <c r="C679" s="324"/>
      <c r="D679" s="254"/>
      <c r="E679" s="255"/>
      <c r="F679" s="335"/>
      <c r="G679" s="328"/>
      <c r="H679" s="336">
        <v>1</v>
      </c>
      <c r="I679" s="289" t="str">
        <f t="shared" si="98"/>
        <v/>
      </c>
      <c r="J679" s="338"/>
      <c r="K679" s="152"/>
      <c r="L679" s="152"/>
      <c r="M679" s="152"/>
      <c r="N679" s="152"/>
      <c r="O679" s="152"/>
      <c r="P679" s="152"/>
      <c r="Q679" s="152"/>
      <c r="R679" s="152"/>
      <c r="S679" s="152"/>
      <c r="T679" s="152"/>
      <c r="U679" s="152"/>
      <c r="V679" s="152"/>
      <c r="W679" s="152"/>
      <c r="X679" s="152"/>
      <c r="Y679" s="152"/>
      <c r="Z679" s="152"/>
      <c r="AA679" s="152"/>
      <c r="AB679" s="152"/>
      <c r="AC679" s="152"/>
      <c r="AD679" s="152"/>
      <c r="AE679" s="152"/>
      <c r="AF679" s="152"/>
      <c r="AG679" s="152"/>
      <c r="AH679" s="152"/>
      <c r="AI679" s="152"/>
      <c r="AJ679" s="152"/>
      <c r="AK679" s="152"/>
      <c r="AL679" s="152"/>
      <c r="AM679" s="152"/>
      <c r="AN679" s="152"/>
      <c r="AO679" s="152"/>
      <c r="AP679" s="152"/>
      <c r="AQ679" s="153"/>
      <c r="AR679" s="156" t="str">
        <f t="shared" si="99"/>
        <v/>
      </c>
      <c r="AS679" s="157" t="str">
        <f t="shared" si="100"/>
        <v/>
      </c>
      <c r="AT679" s="157" t="str">
        <f t="shared" si="101"/>
        <v/>
      </c>
      <c r="AU679" s="157" t="str">
        <f t="shared" si="102"/>
        <v/>
      </c>
      <c r="AV679" s="157" t="str">
        <f t="shared" si="103"/>
        <v/>
      </c>
      <c r="AW679" s="157" t="str">
        <f t="shared" si="104"/>
        <v/>
      </c>
      <c r="AX679" s="158" t="str">
        <f t="shared" si="105"/>
        <v/>
      </c>
    </row>
    <row r="680" spans="2:50" hidden="1" x14ac:dyDescent="0.3">
      <c r="B680" s="325">
        <f t="shared" si="106"/>
        <v>672</v>
      </c>
      <c r="C680" s="324"/>
      <c r="D680" s="254"/>
      <c r="E680" s="255"/>
      <c r="F680" s="335"/>
      <c r="G680" s="328"/>
      <c r="H680" s="336">
        <v>1</v>
      </c>
      <c r="I680" s="289" t="str">
        <f t="shared" si="98"/>
        <v/>
      </c>
      <c r="J680" s="338"/>
      <c r="K680" s="152"/>
      <c r="L680" s="152"/>
      <c r="M680" s="152"/>
      <c r="N680" s="152"/>
      <c r="O680" s="152"/>
      <c r="P680" s="152"/>
      <c r="Q680" s="152"/>
      <c r="R680" s="152"/>
      <c r="S680" s="152"/>
      <c r="T680" s="152"/>
      <c r="U680" s="152"/>
      <c r="V680" s="152"/>
      <c r="W680" s="152"/>
      <c r="X680" s="152"/>
      <c r="Y680" s="152"/>
      <c r="Z680" s="152"/>
      <c r="AA680" s="152"/>
      <c r="AB680" s="152"/>
      <c r="AC680" s="152"/>
      <c r="AD680" s="152"/>
      <c r="AE680" s="152"/>
      <c r="AF680" s="152"/>
      <c r="AG680" s="152"/>
      <c r="AH680" s="152"/>
      <c r="AI680" s="152"/>
      <c r="AJ680" s="152"/>
      <c r="AK680" s="152"/>
      <c r="AL680" s="152"/>
      <c r="AM680" s="152"/>
      <c r="AN680" s="152"/>
      <c r="AO680" s="152"/>
      <c r="AP680" s="152"/>
      <c r="AQ680" s="153"/>
      <c r="AR680" s="156" t="str">
        <f t="shared" si="99"/>
        <v/>
      </c>
      <c r="AS680" s="157" t="str">
        <f t="shared" si="100"/>
        <v/>
      </c>
      <c r="AT680" s="157" t="str">
        <f t="shared" si="101"/>
        <v/>
      </c>
      <c r="AU680" s="157" t="str">
        <f t="shared" si="102"/>
        <v/>
      </c>
      <c r="AV680" s="157" t="str">
        <f t="shared" si="103"/>
        <v/>
      </c>
      <c r="AW680" s="157" t="str">
        <f t="shared" si="104"/>
        <v/>
      </c>
      <c r="AX680" s="158" t="str">
        <f t="shared" si="105"/>
        <v/>
      </c>
    </row>
    <row r="681" spans="2:50" hidden="1" x14ac:dyDescent="0.3">
      <c r="B681" s="325">
        <f t="shared" si="106"/>
        <v>673</v>
      </c>
      <c r="C681" s="324"/>
      <c r="D681" s="254"/>
      <c r="E681" s="255"/>
      <c r="F681" s="335"/>
      <c r="G681" s="328"/>
      <c r="H681" s="336">
        <v>1</v>
      </c>
      <c r="I681" s="289" t="str">
        <f t="shared" si="98"/>
        <v/>
      </c>
      <c r="J681" s="338"/>
      <c r="K681" s="152"/>
      <c r="L681" s="152"/>
      <c r="M681" s="152"/>
      <c r="N681" s="152"/>
      <c r="O681" s="152"/>
      <c r="P681" s="152"/>
      <c r="Q681" s="152"/>
      <c r="R681" s="152"/>
      <c r="S681" s="152"/>
      <c r="T681" s="152"/>
      <c r="U681" s="152"/>
      <c r="V681" s="152"/>
      <c r="W681" s="152"/>
      <c r="X681" s="152"/>
      <c r="Y681" s="152"/>
      <c r="Z681" s="152"/>
      <c r="AA681" s="152"/>
      <c r="AB681" s="152"/>
      <c r="AC681" s="152"/>
      <c r="AD681" s="152"/>
      <c r="AE681" s="152"/>
      <c r="AF681" s="152"/>
      <c r="AG681" s="152"/>
      <c r="AH681" s="152"/>
      <c r="AI681" s="152"/>
      <c r="AJ681" s="152"/>
      <c r="AK681" s="152"/>
      <c r="AL681" s="152"/>
      <c r="AM681" s="152"/>
      <c r="AN681" s="152"/>
      <c r="AO681" s="152"/>
      <c r="AP681" s="152"/>
      <c r="AQ681" s="153"/>
      <c r="AR681" s="156" t="str">
        <f t="shared" si="99"/>
        <v/>
      </c>
      <c r="AS681" s="157" t="str">
        <f t="shared" si="100"/>
        <v/>
      </c>
      <c r="AT681" s="157" t="str">
        <f t="shared" si="101"/>
        <v/>
      </c>
      <c r="AU681" s="157" t="str">
        <f t="shared" si="102"/>
        <v/>
      </c>
      <c r="AV681" s="157" t="str">
        <f t="shared" si="103"/>
        <v/>
      </c>
      <c r="AW681" s="157" t="str">
        <f t="shared" si="104"/>
        <v/>
      </c>
      <c r="AX681" s="158" t="str">
        <f t="shared" si="105"/>
        <v/>
      </c>
    </row>
    <row r="682" spans="2:50" hidden="1" x14ac:dyDescent="0.3">
      <c r="B682" s="325">
        <f t="shared" si="106"/>
        <v>674</v>
      </c>
      <c r="C682" s="324"/>
      <c r="D682" s="254"/>
      <c r="E682" s="255"/>
      <c r="F682" s="335"/>
      <c r="G682" s="328"/>
      <c r="H682" s="336">
        <v>1</v>
      </c>
      <c r="I682" s="289" t="str">
        <f t="shared" si="98"/>
        <v/>
      </c>
      <c r="J682" s="338"/>
      <c r="K682" s="152"/>
      <c r="L682" s="152"/>
      <c r="M682" s="152"/>
      <c r="N682" s="152"/>
      <c r="O682" s="152"/>
      <c r="P682" s="152"/>
      <c r="Q682" s="152"/>
      <c r="R682" s="152"/>
      <c r="S682" s="152"/>
      <c r="T682" s="152"/>
      <c r="U682" s="152"/>
      <c r="V682" s="152"/>
      <c r="W682" s="152"/>
      <c r="X682" s="152"/>
      <c r="Y682" s="152"/>
      <c r="Z682" s="152"/>
      <c r="AA682" s="152"/>
      <c r="AB682" s="152"/>
      <c r="AC682" s="152"/>
      <c r="AD682" s="152"/>
      <c r="AE682" s="152"/>
      <c r="AF682" s="152"/>
      <c r="AG682" s="152"/>
      <c r="AH682" s="152"/>
      <c r="AI682" s="152"/>
      <c r="AJ682" s="152"/>
      <c r="AK682" s="152"/>
      <c r="AL682" s="152"/>
      <c r="AM682" s="152"/>
      <c r="AN682" s="152"/>
      <c r="AO682" s="152"/>
      <c r="AP682" s="152"/>
      <c r="AQ682" s="153"/>
      <c r="AR682" s="156" t="str">
        <f t="shared" si="99"/>
        <v/>
      </c>
      <c r="AS682" s="157" t="str">
        <f t="shared" si="100"/>
        <v/>
      </c>
      <c r="AT682" s="157" t="str">
        <f t="shared" si="101"/>
        <v/>
      </c>
      <c r="AU682" s="157" t="str">
        <f t="shared" si="102"/>
        <v/>
      </c>
      <c r="AV682" s="157" t="str">
        <f t="shared" si="103"/>
        <v/>
      </c>
      <c r="AW682" s="157" t="str">
        <f t="shared" si="104"/>
        <v/>
      </c>
      <c r="AX682" s="158" t="str">
        <f t="shared" si="105"/>
        <v/>
      </c>
    </row>
    <row r="683" spans="2:50" hidden="1" x14ac:dyDescent="0.3">
      <c r="B683" s="325">
        <f t="shared" si="106"/>
        <v>675</v>
      </c>
      <c r="C683" s="324"/>
      <c r="D683" s="254"/>
      <c r="E683" s="255"/>
      <c r="F683" s="335"/>
      <c r="G683" s="328"/>
      <c r="H683" s="336">
        <v>1</v>
      </c>
      <c r="I683" s="289" t="str">
        <f t="shared" si="98"/>
        <v/>
      </c>
      <c r="J683" s="338"/>
      <c r="K683" s="152"/>
      <c r="L683" s="152"/>
      <c r="M683" s="152"/>
      <c r="N683" s="152"/>
      <c r="O683" s="152"/>
      <c r="P683" s="152"/>
      <c r="Q683" s="152"/>
      <c r="R683" s="152"/>
      <c r="S683" s="152"/>
      <c r="T683" s="152"/>
      <c r="U683" s="152"/>
      <c r="V683" s="152"/>
      <c r="W683" s="152"/>
      <c r="X683" s="152"/>
      <c r="Y683" s="152"/>
      <c r="Z683" s="152"/>
      <c r="AA683" s="152"/>
      <c r="AB683" s="152"/>
      <c r="AC683" s="152"/>
      <c r="AD683" s="152"/>
      <c r="AE683" s="152"/>
      <c r="AF683" s="152"/>
      <c r="AG683" s="152"/>
      <c r="AH683" s="152"/>
      <c r="AI683" s="152"/>
      <c r="AJ683" s="152"/>
      <c r="AK683" s="152"/>
      <c r="AL683" s="152"/>
      <c r="AM683" s="152"/>
      <c r="AN683" s="152"/>
      <c r="AO683" s="152"/>
      <c r="AP683" s="152"/>
      <c r="AQ683" s="153"/>
      <c r="AR683" s="156" t="str">
        <f t="shared" si="99"/>
        <v/>
      </c>
      <c r="AS683" s="157" t="str">
        <f t="shared" si="100"/>
        <v/>
      </c>
      <c r="AT683" s="157" t="str">
        <f t="shared" si="101"/>
        <v/>
      </c>
      <c r="AU683" s="157" t="str">
        <f t="shared" si="102"/>
        <v/>
      </c>
      <c r="AV683" s="157" t="str">
        <f t="shared" si="103"/>
        <v/>
      </c>
      <c r="AW683" s="157" t="str">
        <f t="shared" si="104"/>
        <v/>
      </c>
      <c r="AX683" s="158" t="str">
        <f t="shared" si="105"/>
        <v/>
      </c>
    </row>
    <row r="684" spans="2:50" hidden="1" x14ac:dyDescent="0.3">
      <c r="B684" s="325">
        <f t="shared" si="106"/>
        <v>676</v>
      </c>
      <c r="C684" s="324"/>
      <c r="D684" s="254"/>
      <c r="E684" s="255"/>
      <c r="F684" s="335"/>
      <c r="G684" s="328"/>
      <c r="H684" s="336">
        <v>1</v>
      </c>
      <c r="I684" s="289" t="str">
        <f t="shared" si="98"/>
        <v/>
      </c>
      <c r="J684" s="338"/>
      <c r="K684" s="152"/>
      <c r="L684" s="152"/>
      <c r="M684" s="152"/>
      <c r="N684" s="152"/>
      <c r="O684" s="152"/>
      <c r="P684" s="152"/>
      <c r="Q684" s="152"/>
      <c r="R684" s="152"/>
      <c r="S684" s="152"/>
      <c r="T684" s="152"/>
      <c r="U684" s="152"/>
      <c r="V684" s="152"/>
      <c r="W684" s="152"/>
      <c r="X684" s="152"/>
      <c r="Y684" s="152"/>
      <c r="Z684" s="152"/>
      <c r="AA684" s="152"/>
      <c r="AB684" s="152"/>
      <c r="AC684" s="152"/>
      <c r="AD684" s="152"/>
      <c r="AE684" s="152"/>
      <c r="AF684" s="152"/>
      <c r="AG684" s="152"/>
      <c r="AH684" s="152"/>
      <c r="AI684" s="152"/>
      <c r="AJ684" s="152"/>
      <c r="AK684" s="152"/>
      <c r="AL684" s="152"/>
      <c r="AM684" s="152"/>
      <c r="AN684" s="152"/>
      <c r="AO684" s="152"/>
      <c r="AP684" s="152"/>
      <c r="AQ684" s="153"/>
      <c r="AR684" s="156" t="str">
        <f t="shared" si="99"/>
        <v/>
      </c>
      <c r="AS684" s="157" t="str">
        <f t="shared" si="100"/>
        <v/>
      </c>
      <c r="AT684" s="157" t="str">
        <f t="shared" si="101"/>
        <v/>
      </c>
      <c r="AU684" s="157" t="str">
        <f t="shared" si="102"/>
        <v/>
      </c>
      <c r="AV684" s="157" t="str">
        <f t="shared" si="103"/>
        <v/>
      </c>
      <c r="AW684" s="157" t="str">
        <f t="shared" si="104"/>
        <v/>
      </c>
      <c r="AX684" s="158" t="str">
        <f t="shared" si="105"/>
        <v/>
      </c>
    </row>
    <row r="685" spans="2:50" hidden="1" x14ac:dyDescent="0.3">
      <c r="B685" s="325">
        <f t="shared" si="106"/>
        <v>677</v>
      </c>
      <c r="C685" s="324"/>
      <c r="D685" s="254"/>
      <c r="E685" s="255"/>
      <c r="F685" s="335"/>
      <c r="G685" s="328"/>
      <c r="H685" s="336">
        <v>1</v>
      </c>
      <c r="I685" s="289" t="str">
        <f t="shared" si="98"/>
        <v/>
      </c>
      <c r="J685" s="338"/>
      <c r="K685" s="152"/>
      <c r="L685" s="152"/>
      <c r="M685" s="152"/>
      <c r="N685" s="152"/>
      <c r="O685" s="152"/>
      <c r="P685" s="152"/>
      <c r="Q685" s="152"/>
      <c r="R685" s="152"/>
      <c r="S685" s="152"/>
      <c r="T685" s="152"/>
      <c r="U685" s="152"/>
      <c r="V685" s="152"/>
      <c r="W685" s="152"/>
      <c r="X685" s="152"/>
      <c r="Y685" s="152"/>
      <c r="Z685" s="152"/>
      <c r="AA685" s="152"/>
      <c r="AB685" s="152"/>
      <c r="AC685" s="152"/>
      <c r="AD685" s="152"/>
      <c r="AE685" s="152"/>
      <c r="AF685" s="152"/>
      <c r="AG685" s="152"/>
      <c r="AH685" s="152"/>
      <c r="AI685" s="152"/>
      <c r="AJ685" s="152"/>
      <c r="AK685" s="152"/>
      <c r="AL685" s="152"/>
      <c r="AM685" s="152"/>
      <c r="AN685" s="152"/>
      <c r="AO685" s="152"/>
      <c r="AP685" s="152"/>
      <c r="AQ685" s="153"/>
      <c r="AR685" s="156" t="str">
        <f t="shared" si="99"/>
        <v/>
      </c>
      <c r="AS685" s="157" t="str">
        <f t="shared" si="100"/>
        <v/>
      </c>
      <c r="AT685" s="157" t="str">
        <f t="shared" si="101"/>
        <v/>
      </c>
      <c r="AU685" s="157" t="str">
        <f t="shared" si="102"/>
        <v/>
      </c>
      <c r="AV685" s="157" t="str">
        <f t="shared" si="103"/>
        <v/>
      </c>
      <c r="AW685" s="157" t="str">
        <f t="shared" si="104"/>
        <v/>
      </c>
      <c r="AX685" s="158" t="str">
        <f t="shared" si="105"/>
        <v/>
      </c>
    </row>
    <row r="686" spans="2:50" hidden="1" x14ac:dyDescent="0.3">
      <c r="B686" s="325">
        <f t="shared" si="106"/>
        <v>678</v>
      </c>
      <c r="C686" s="324"/>
      <c r="D686" s="254"/>
      <c r="E686" s="255"/>
      <c r="F686" s="335"/>
      <c r="G686" s="328"/>
      <c r="H686" s="336">
        <v>1</v>
      </c>
      <c r="I686" s="289" t="str">
        <f t="shared" si="98"/>
        <v/>
      </c>
      <c r="J686" s="338"/>
      <c r="K686" s="152"/>
      <c r="L686" s="152"/>
      <c r="M686" s="152"/>
      <c r="N686" s="152"/>
      <c r="O686" s="152"/>
      <c r="P686" s="152"/>
      <c r="Q686" s="152"/>
      <c r="R686" s="152"/>
      <c r="S686" s="152"/>
      <c r="T686" s="152"/>
      <c r="U686" s="152"/>
      <c r="V686" s="152"/>
      <c r="W686" s="152"/>
      <c r="X686" s="152"/>
      <c r="Y686" s="152"/>
      <c r="Z686" s="152"/>
      <c r="AA686" s="152"/>
      <c r="AB686" s="152"/>
      <c r="AC686" s="152"/>
      <c r="AD686" s="152"/>
      <c r="AE686" s="152"/>
      <c r="AF686" s="152"/>
      <c r="AG686" s="152"/>
      <c r="AH686" s="152"/>
      <c r="AI686" s="152"/>
      <c r="AJ686" s="152"/>
      <c r="AK686" s="152"/>
      <c r="AL686" s="152"/>
      <c r="AM686" s="152"/>
      <c r="AN686" s="152"/>
      <c r="AO686" s="152"/>
      <c r="AP686" s="152"/>
      <c r="AQ686" s="153"/>
      <c r="AR686" s="156" t="str">
        <f t="shared" si="99"/>
        <v/>
      </c>
      <c r="AS686" s="157" t="str">
        <f t="shared" si="100"/>
        <v/>
      </c>
      <c r="AT686" s="157" t="str">
        <f t="shared" si="101"/>
        <v/>
      </c>
      <c r="AU686" s="157" t="str">
        <f t="shared" si="102"/>
        <v/>
      </c>
      <c r="AV686" s="157" t="str">
        <f t="shared" si="103"/>
        <v/>
      </c>
      <c r="AW686" s="157" t="str">
        <f t="shared" si="104"/>
        <v/>
      </c>
      <c r="AX686" s="158" t="str">
        <f t="shared" si="105"/>
        <v/>
      </c>
    </row>
    <row r="687" spans="2:50" hidden="1" x14ac:dyDescent="0.3">
      <c r="B687" s="325">
        <f t="shared" si="106"/>
        <v>679</v>
      </c>
      <c r="C687" s="324"/>
      <c r="D687" s="254"/>
      <c r="E687" s="255"/>
      <c r="F687" s="335"/>
      <c r="G687" s="328"/>
      <c r="H687" s="336">
        <v>1</v>
      </c>
      <c r="I687" s="289" t="str">
        <f t="shared" si="98"/>
        <v/>
      </c>
      <c r="J687" s="338"/>
      <c r="K687" s="152"/>
      <c r="L687" s="152"/>
      <c r="M687" s="152"/>
      <c r="N687" s="152"/>
      <c r="O687" s="152"/>
      <c r="P687" s="152"/>
      <c r="Q687" s="152"/>
      <c r="R687" s="152"/>
      <c r="S687" s="152"/>
      <c r="T687" s="152"/>
      <c r="U687" s="152"/>
      <c r="V687" s="152"/>
      <c r="W687" s="152"/>
      <c r="X687" s="152"/>
      <c r="Y687" s="152"/>
      <c r="Z687" s="152"/>
      <c r="AA687" s="152"/>
      <c r="AB687" s="152"/>
      <c r="AC687" s="152"/>
      <c r="AD687" s="152"/>
      <c r="AE687" s="152"/>
      <c r="AF687" s="152"/>
      <c r="AG687" s="152"/>
      <c r="AH687" s="152"/>
      <c r="AI687" s="152"/>
      <c r="AJ687" s="152"/>
      <c r="AK687" s="152"/>
      <c r="AL687" s="152"/>
      <c r="AM687" s="152"/>
      <c r="AN687" s="152"/>
      <c r="AO687" s="152"/>
      <c r="AP687" s="152"/>
      <c r="AQ687" s="153"/>
      <c r="AR687" s="156" t="str">
        <f t="shared" si="99"/>
        <v/>
      </c>
      <c r="AS687" s="157" t="str">
        <f t="shared" si="100"/>
        <v/>
      </c>
      <c r="AT687" s="157" t="str">
        <f t="shared" si="101"/>
        <v/>
      </c>
      <c r="AU687" s="157" t="str">
        <f t="shared" si="102"/>
        <v/>
      </c>
      <c r="AV687" s="157" t="str">
        <f t="shared" si="103"/>
        <v/>
      </c>
      <c r="AW687" s="157" t="str">
        <f t="shared" si="104"/>
        <v/>
      </c>
      <c r="AX687" s="158" t="str">
        <f t="shared" si="105"/>
        <v/>
      </c>
    </row>
    <row r="688" spans="2:50" hidden="1" x14ac:dyDescent="0.3">
      <c r="B688" s="325">
        <f t="shared" si="106"/>
        <v>680</v>
      </c>
      <c r="C688" s="324"/>
      <c r="D688" s="254"/>
      <c r="E688" s="255"/>
      <c r="F688" s="335"/>
      <c r="G688" s="328"/>
      <c r="H688" s="336">
        <v>1</v>
      </c>
      <c r="I688" s="289" t="str">
        <f t="shared" si="98"/>
        <v/>
      </c>
      <c r="J688" s="338"/>
      <c r="K688" s="152"/>
      <c r="L688" s="152"/>
      <c r="M688" s="152"/>
      <c r="N688" s="152"/>
      <c r="O688" s="152"/>
      <c r="P688" s="152"/>
      <c r="Q688" s="152"/>
      <c r="R688" s="152"/>
      <c r="S688" s="152"/>
      <c r="T688" s="152"/>
      <c r="U688" s="152"/>
      <c r="V688" s="152"/>
      <c r="W688" s="152"/>
      <c r="X688" s="152"/>
      <c r="Y688" s="152"/>
      <c r="Z688" s="152"/>
      <c r="AA688" s="152"/>
      <c r="AB688" s="152"/>
      <c r="AC688" s="152"/>
      <c r="AD688" s="152"/>
      <c r="AE688" s="152"/>
      <c r="AF688" s="152"/>
      <c r="AG688" s="152"/>
      <c r="AH688" s="152"/>
      <c r="AI688" s="152"/>
      <c r="AJ688" s="152"/>
      <c r="AK688" s="152"/>
      <c r="AL688" s="152"/>
      <c r="AM688" s="152"/>
      <c r="AN688" s="152"/>
      <c r="AO688" s="152"/>
      <c r="AP688" s="152"/>
      <c r="AQ688" s="153"/>
      <c r="AR688" s="156" t="str">
        <f t="shared" si="99"/>
        <v/>
      </c>
      <c r="AS688" s="157" t="str">
        <f t="shared" si="100"/>
        <v/>
      </c>
      <c r="AT688" s="157" t="str">
        <f t="shared" si="101"/>
        <v/>
      </c>
      <c r="AU688" s="157" t="str">
        <f t="shared" si="102"/>
        <v/>
      </c>
      <c r="AV688" s="157" t="str">
        <f t="shared" si="103"/>
        <v/>
      </c>
      <c r="AW688" s="157" t="str">
        <f t="shared" si="104"/>
        <v/>
      </c>
      <c r="AX688" s="158" t="str">
        <f t="shared" si="105"/>
        <v/>
      </c>
    </row>
    <row r="689" spans="2:50" hidden="1" x14ac:dyDescent="0.3">
      <c r="B689" s="325">
        <f t="shared" si="106"/>
        <v>681</v>
      </c>
      <c r="C689" s="324"/>
      <c r="D689" s="254"/>
      <c r="E689" s="255"/>
      <c r="F689" s="335"/>
      <c r="G689" s="328"/>
      <c r="H689" s="336">
        <v>1</v>
      </c>
      <c r="I689" s="289" t="str">
        <f t="shared" si="98"/>
        <v/>
      </c>
      <c r="J689" s="338"/>
      <c r="K689" s="152"/>
      <c r="L689" s="152"/>
      <c r="M689" s="152"/>
      <c r="N689" s="152"/>
      <c r="O689" s="152"/>
      <c r="P689" s="152"/>
      <c r="Q689" s="152"/>
      <c r="R689" s="152"/>
      <c r="S689" s="152"/>
      <c r="T689" s="152"/>
      <c r="U689" s="152"/>
      <c r="V689" s="152"/>
      <c r="W689" s="152"/>
      <c r="X689" s="152"/>
      <c r="Y689" s="152"/>
      <c r="Z689" s="152"/>
      <c r="AA689" s="152"/>
      <c r="AB689" s="152"/>
      <c r="AC689" s="152"/>
      <c r="AD689" s="152"/>
      <c r="AE689" s="152"/>
      <c r="AF689" s="152"/>
      <c r="AG689" s="152"/>
      <c r="AH689" s="152"/>
      <c r="AI689" s="152"/>
      <c r="AJ689" s="152"/>
      <c r="AK689" s="152"/>
      <c r="AL689" s="152"/>
      <c r="AM689" s="152"/>
      <c r="AN689" s="152"/>
      <c r="AO689" s="152"/>
      <c r="AP689" s="152"/>
      <c r="AQ689" s="153"/>
      <c r="AR689" s="156" t="str">
        <f t="shared" si="99"/>
        <v/>
      </c>
      <c r="AS689" s="157" t="str">
        <f t="shared" si="100"/>
        <v/>
      </c>
      <c r="AT689" s="157" t="str">
        <f t="shared" si="101"/>
        <v/>
      </c>
      <c r="AU689" s="157" t="str">
        <f t="shared" si="102"/>
        <v/>
      </c>
      <c r="AV689" s="157" t="str">
        <f t="shared" si="103"/>
        <v/>
      </c>
      <c r="AW689" s="157" t="str">
        <f t="shared" si="104"/>
        <v/>
      </c>
      <c r="AX689" s="158" t="str">
        <f t="shared" si="105"/>
        <v/>
      </c>
    </row>
    <row r="690" spans="2:50" hidden="1" x14ac:dyDescent="0.3">
      <c r="B690" s="325">
        <f t="shared" si="106"/>
        <v>682</v>
      </c>
      <c r="C690" s="324"/>
      <c r="D690" s="254"/>
      <c r="E690" s="255"/>
      <c r="F690" s="335"/>
      <c r="G690" s="328"/>
      <c r="H690" s="336">
        <v>1</v>
      </c>
      <c r="I690" s="289" t="str">
        <f t="shared" si="98"/>
        <v/>
      </c>
      <c r="J690" s="338"/>
      <c r="K690" s="152"/>
      <c r="L690" s="152"/>
      <c r="M690" s="152"/>
      <c r="N690" s="152"/>
      <c r="O690" s="152"/>
      <c r="P690" s="152"/>
      <c r="Q690" s="152"/>
      <c r="R690" s="152"/>
      <c r="S690" s="152"/>
      <c r="T690" s="152"/>
      <c r="U690" s="152"/>
      <c r="V690" s="152"/>
      <c r="W690" s="152"/>
      <c r="X690" s="152"/>
      <c r="Y690" s="152"/>
      <c r="Z690" s="152"/>
      <c r="AA690" s="152"/>
      <c r="AB690" s="152"/>
      <c r="AC690" s="152"/>
      <c r="AD690" s="152"/>
      <c r="AE690" s="152"/>
      <c r="AF690" s="152"/>
      <c r="AG690" s="152"/>
      <c r="AH690" s="152"/>
      <c r="AI690" s="152"/>
      <c r="AJ690" s="152"/>
      <c r="AK690" s="152"/>
      <c r="AL690" s="152"/>
      <c r="AM690" s="152"/>
      <c r="AN690" s="152"/>
      <c r="AO690" s="152"/>
      <c r="AP690" s="152"/>
      <c r="AQ690" s="153"/>
      <c r="AR690" s="156" t="str">
        <f t="shared" si="99"/>
        <v/>
      </c>
      <c r="AS690" s="157" t="str">
        <f t="shared" si="100"/>
        <v/>
      </c>
      <c r="AT690" s="157" t="str">
        <f t="shared" si="101"/>
        <v/>
      </c>
      <c r="AU690" s="157" t="str">
        <f t="shared" si="102"/>
        <v/>
      </c>
      <c r="AV690" s="157" t="str">
        <f t="shared" si="103"/>
        <v/>
      </c>
      <c r="AW690" s="157" t="str">
        <f t="shared" si="104"/>
        <v/>
      </c>
      <c r="AX690" s="158" t="str">
        <f t="shared" si="105"/>
        <v/>
      </c>
    </row>
    <row r="691" spans="2:50" hidden="1" x14ac:dyDescent="0.3">
      <c r="B691" s="325">
        <f t="shared" si="106"/>
        <v>683</v>
      </c>
      <c r="C691" s="324"/>
      <c r="D691" s="254"/>
      <c r="E691" s="255"/>
      <c r="F691" s="335"/>
      <c r="G691" s="328"/>
      <c r="H691" s="336">
        <v>1</v>
      </c>
      <c r="I691" s="289" t="str">
        <f t="shared" si="98"/>
        <v/>
      </c>
      <c r="J691" s="338"/>
      <c r="K691" s="152"/>
      <c r="L691" s="152"/>
      <c r="M691" s="152"/>
      <c r="N691" s="152"/>
      <c r="O691" s="152"/>
      <c r="P691" s="152"/>
      <c r="Q691" s="152"/>
      <c r="R691" s="152"/>
      <c r="S691" s="152"/>
      <c r="T691" s="152"/>
      <c r="U691" s="152"/>
      <c r="V691" s="152"/>
      <c r="W691" s="152"/>
      <c r="X691" s="152"/>
      <c r="Y691" s="152"/>
      <c r="Z691" s="152"/>
      <c r="AA691" s="152"/>
      <c r="AB691" s="152"/>
      <c r="AC691" s="152"/>
      <c r="AD691" s="152"/>
      <c r="AE691" s="152"/>
      <c r="AF691" s="152"/>
      <c r="AG691" s="152"/>
      <c r="AH691" s="152"/>
      <c r="AI691" s="152"/>
      <c r="AJ691" s="152"/>
      <c r="AK691" s="152"/>
      <c r="AL691" s="152"/>
      <c r="AM691" s="152"/>
      <c r="AN691" s="152"/>
      <c r="AO691" s="152"/>
      <c r="AP691" s="152"/>
      <c r="AQ691" s="153"/>
      <c r="AR691" s="156" t="str">
        <f t="shared" si="99"/>
        <v/>
      </c>
      <c r="AS691" s="157" t="str">
        <f t="shared" si="100"/>
        <v/>
      </c>
      <c r="AT691" s="157" t="str">
        <f t="shared" si="101"/>
        <v/>
      </c>
      <c r="AU691" s="157" t="str">
        <f t="shared" si="102"/>
        <v/>
      </c>
      <c r="AV691" s="157" t="str">
        <f t="shared" si="103"/>
        <v/>
      </c>
      <c r="AW691" s="157" t="str">
        <f t="shared" si="104"/>
        <v/>
      </c>
      <c r="AX691" s="158" t="str">
        <f t="shared" si="105"/>
        <v/>
      </c>
    </row>
    <row r="692" spans="2:50" hidden="1" x14ac:dyDescent="0.3">
      <c r="B692" s="325">
        <f t="shared" si="106"/>
        <v>684</v>
      </c>
      <c r="C692" s="324"/>
      <c r="D692" s="254"/>
      <c r="E692" s="255"/>
      <c r="F692" s="335"/>
      <c r="G692" s="328"/>
      <c r="H692" s="336">
        <v>1</v>
      </c>
      <c r="I692" s="289" t="str">
        <f t="shared" si="98"/>
        <v/>
      </c>
      <c r="J692" s="338"/>
      <c r="K692" s="152"/>
      <c r="L692" s="152"/>
      <c r="M692" s="152"/>
      <c r="N692" s="152"/>
      <c r="O692" s="152"/>
      <c r="P692" s="152"/>
      <c r="Q692" s="152"/>
      <c r="R692" s="152"/>
      <c r="S692" s="152"/>
      <c r="T692" s="152"/>
      <c r="U692" s="152"/>
      <c r="V692" s="152"/>
      <c r="W692" s="152"/>
      <c r="X692" s="152"/>
      <c r="Y692" s="152"/>
      <c r="Z692" s="152"/>
      <c r="AA692" s="152"/>
      <c r="AB692" s="152"/>
      <c r="AC692" s="152"/>
      <c r="AD692" s="152"/>
      <c r="AE692" s="152"/>
      <c r="AF692" s="152"/>
      <c r="AG692" s="152"/>
      <c r="AH692" s="152"/>
      <c r="AI692" s="152"/>
      <c r="AJ692" s="152"/>
      <c r="AK692" s="152"/>
      <c r="AL692" s="152"/>
      <c r="AM692" s="152"/>
      <c r="AN692" s="152"/>
      <c r="AO692" s="152"/>
      <c r="AP692" s="152"/>
      <c r="AQ692" s="153"/>
      <c r="AR692" s="156" t="str">
        <f t="shared" si="99"/>
        <v/>
      </c>
      <c r="AS692" s="157" t="str">
        <f t="shared" si="100"/>
        <v/>
      </c>
      <c r="AT692" s="157" t="str">
        <f t="shared" si="101"/>
        <v/>
      </c>
      <c r="AU692" s="157" t="str">
        <f t="shared" si="102"/>
        <v/>
      </c>
      <c r="AV692" s="157" t="str">
        <f t="shared" si="103"/>
        <v/>
      </c>
      <c r="AW692" s="157" t="str">
        <f t="shared" si="104"/>
        <v/>
      </c>
      <c r="AX692" s="158" t="str">
        <f t="shared" si="105"/>
        <v/>
      </c>
    </row>
    <row r="693" spans="2:50" hidden="1" x14ac:dyDescent="0.3">
      <c r="B693" s="325">
        <f t="shared" si="106"/>
        <v>685</v>
      </c>
      <c r="C693" s="324"/>
      <c r="D693" s="254"/>
      <c r="E693" s="255"/>
      <c r="F693" s="335"/>
      <c r="G693" s="328"/>
      <c r="H693" s="336">
        <v>1</v>
      </c>
      <c r="I693" s="289" t="str">
        <f t="shared" si="98"/>
        <v/>
      </c>
      <c r="J693" s="338"/>
      <c r="K693" s="152"/>
      <c r="L693" s="152"/>
      <c r="M693" s="152"/>
      <c r="N693" s="152"/>
      <c r="O693" s="152"/>
      <c r="P693" s="152"/>
      <c r="Q693" s="152"/>
      <c r="R693" s="152"/>
      <c r="S693" s="152"/>
      <c r="T693" s="152"/>
      <c r="U693" s="152"/>
      <c r="V693" s="152"/>
      <c r="W693" s="152"/>
      <c r="X693" s="152"/>
      <c r="Y693" s="152"/>
      <c r="Z693" s="152"/>
      <c r="AA693" s="152"/>
      <c r="AB693" s="152"/>
      <c r="AC693" s="152"/>
      <c r="AD693" s="152"/>
      <c r="AE693" s="152"/>
      <c r="AF693" s="152"/>
      <c r="AG693" s="152"/>
      <c r="AH693" s="152"/>
      <c r="AI693" s="152"/>
      <c r="AJ693" s="152"/>
      <c r="AK693" s="152"/>
      <c r="AL693" s="152"/>
      <c r="AM693" s="152"/>
      <c r="AN693" s="152"/>
      <c r="AO693" s="152"/>
      <c r="AP693" s="152"/>
      <c r="AQ693" s="153"/>
      <c r="AR693" s="156" t="str">
        <f t="shared" si="99"/>
        <v/>
      </c>
      <c r="AS693" s="157" t="str">
        <f t="shared" si="100"/>
        <v/>
      </c>
      <c r="AT693" s="157" t="str">
        <f t="shared" si="101"/>
        <v/>
      </c>
      <c r="AU693" s="157" t="str">
        <f t="shared" si="102"/>
        <v/>
      </c>
      <c r="AV693" s="157" t="str">
        <f t="shared" si="103"/>
        <v/>
      </c>
      <c r="AW693" s="157" t="str">
        <f t="shared" si="104"/>
        <v/>
      </c>
      <c r="AX693" s="158" t="str">
        <f t="shared" si="105"/>
        <v/>
      </c>
    </row>
    <row r="694" spans="2:50" hidden="1" x14ac:dyDescent="0.3">
      <c r="B694" s="325">
        <f t="shared" si="106"/>
        <v>686</v>
      </c>
      <c r="C694" s="324"/>
      <c r="D694" s="254"/>
      <c r="E694" s="255"/>
      <c r="F694" s="335"/>
      <c r="G694" s="328"/>
      <c r="H694" s="336">
        <v>1</v>
      </c>
      <c r="I694" s="289" t="str">
        <f t="shared" si="98"/>
        <v/>
      </c>
      <c r="J694" s="338"/>
      <c r="K694" s="152"/>
      <c r="L694" s="152"/>
      <c r="M694" s="152"/>
      <c r="N694" s="152"/>
      <c r="O694" s="152"/>
      <c r="P694" s="152"/>
      <c r="Q694" s="152"/>
      <c r="R694" s="152"/>
      <c r="S694" s="152"/>
      <c r="T694" s="152"/>
      <c r="U694" s="152"/>
      <c r="V694" s="152"/>
      <c r="W694" s="152"/>
      <c r="X694" s="152"/>
      <c r="Y694" s="152"/>
      <c r="Z694" s="152"/>
      <c r="AA694" s="152"/>
      <c r="AB694" s="152"/>
      <c r="AC694" s="152"/>
      <c r="AD694" s="152"/>
      <c r="AE694" s="152"/>
      <c r="AF694" s="152"/>
      <c r="AG694" s="152"/>
      <c r="AH694" s="152"/>
      <c r="AI694" s="152"/>
      <c r="AJ694" s="152"/>
      <c r="AK694" s="152"/>
      <c r="AL694" s="152"/>
      <c r="AM694" s="152"/>
      <c r="AN694" s="152"/>
      <c r="AO694" s="152"/>
      <c r="AP694" s="152"/>
      <c r="AQ694" s="153"/>
      <c r="AR694" s="156" t="str">
        <f t="shared" si="99"/>
        <v/>
      </c>
      <c r="AS694" s="157" t="str">
        <f t="shared" si="100"/>
        <v/>
      </c>
      <c r="AT694" s="157" t="str">
        <f t="shared" si="101"/>
        <v/>
      </c>
      <c r="AU694" s="157" t="str">
        <f t="shared" si="102"/>
        <v/>
      </c>
      <c r="AV694" s="157" t="str">
        <f t="shared" si="103"/>
        <v/>
      </c>
      <c r="AW694" s="157" t="str">
        <f t="shared" si="104"/>
        <v/>
      </c>
      <c r="AX694" s="158" t="str">
        <f t="shared" si="105"/>
        <v/>
      </c>
    </row>
    <row r="695" spans="2:50" hidden="1" x14ac:dyDescent="0.3">
      <c r="B695" s="325">
        <f t="shared" si="106"/>
        <v>687</v>
      </c>
      <c r="C695" s="324"/>
      <c r="D695" s="254"/>
      <c r="E695" s="255"/>
      <c r="F695" s="335"/>
      <c r="G695" s="328"/>
      <c r="H695" s="336">
        <v>1</v>
      </c>
      <c r="I695" s="289" t="str">
        <f t="shared" si="98"/>
        <v/>
      </c>
      <c r="J695" s="338"/>
      <c r="K695" s="152"/>
      <c r="L695" s="152"/>
      <c r="M695" s="152"/>
      <c r="N695" s="152"/>
      <c r="O695" s="152"/>
      <c r="P695" s="152"/>
      <c r="Q695" s="152"/>
      <c r="R695" s="152"/>
      <c r="S695" s="152"/>
      <c r="T695" s="152"/>
      <c r="U695" s="152"/>
      <c r="V695" s="152"/>
      <c r="W695" s="152"/>
      <c r="X695" s="152"/>
      <c r="Y695" s="152"/>
      <c r="Z695" s="152"/>
      <c r="AA695" s="152"/>
      <c r="AB695" s="152"/>
      <c r="AC695" s="152"/>
      <c r="AD695" s="152"/>
      <c r="AE695" s="152"/>
      <c r="AF695" s="152"/>
      <c r="AG695" s="152"/>
      <c r="AH695" s="152"/>
      <c r="AI695" s="152"/>
      <c r="AJ695" s="152"/>
      <c r="AK695" s="152"/>
      <c r="AL695" s="152"/>
      <c r="AM695" s="152"/>
      <c r="AN695" s="152"/>
      <c r="AO695" s="152"/>
      <c r="AP695" s="152"/>
      <c r="AQ695" s="153"/>
      <c r="AR695" s="156" t="str">
        <f t="shared" si="99"/>
        <v/>
      </c>
      <c r="AS695" s="157" t="str">
        <f t="shared" si="100"/>
        <v/>
      </c>
      <c r="AT695" s="157" t="str">
        <f t="shared" si="101"/>
        <v/>
      </c>
      <c r="AU695" s="157" t="str">
        <f t="shared" si="102"/>
        <v/>
      </c>
      <c r="AV695" s="157" t="str">
        <f t="shared" si="103"/>
        <v/>
      </c>
      <c r="AW695" s="157" t="str">
        <f t="shared" si="104"/>
        <v/>
      </c>
      <c r="AX695" s="158" t="str">
        <f t="shared" si="105"/>
        <v/>
      </c>
    </row>
    <row r="696" spans="2:50" hidden="1" x14ac:dyDescent="0.3">
      <c r="B696" s="325">
        <f t="shared" si="106"/>
        <v>688</v>
      </c>
      <c r="C696" s="324"/>
      <c r="D696" s="254"/>
      <c r="E696" s="255"/>
      <c r="F696" s="335"/>
      <c r="G696" s="328"/>
      <c r="H696" s="336">
        <v>1</v>
      </c>
      <c r="I696" s="289" t="str">
        <f t="shared" si="98"/>
        <v/>
      </c>
      <c r="J696" s="338"/>
      <c r="K696" s="152"/>
      <c r="L696" s="152"/>
      <c r="M696" s="152"/>
      <c r="N696" s="152"/>
      <c r="O696" s="152"/>
      <c r="P696" s="152"/>
      <c r="Q696" s="152"/>
      <c r="R696" s="152"/>
      <c r="S696" s="152"/>
      <c r="T696" s="152"/>
      <c r="U696" s="152"/>
      <c r="V696" s="152"/>
      <c r="W696" s="152"/>
      <c r="X696" s="152"/>
      <c r="Y696" s="152"/>
      <c r="Z696" s="152"/>
      <c r="AA696" s="152"/>
      <c r="AB696" s="152"/>
      <c r="AC696" s="152"/>
      <c r="AD696" s="152"/>
      <c r="AE696" s="152"/>
      <c r="AF696" s="152"/>
      <c r="AG696" s="152"/>
      <c r="AH696" s="152"/>
      <c r="AI696" s="152"/>
      <c r="AJ696" s="152"/>
      <c r="AK696" s="152"/>
      <c r="AL696" s="152"/>
      <c r="AM696" s="152"/>
      <c r="AN696" s="152"/>
      <c r="AO696" s="152"/>
      <c r="AP696" s="152"/>
      <c r="AQ696" s="153"/>
      <c r="AR696" s="156" t="str">
        <f t="shared" si="99"/>
        <v/>
      </c>
      <c r="AS696" s="157" t="str">
        <f t="shared" si="100"/>
        <v/>
      </c>
      <c r="AT696" s="157" t="str">
        <f t="shared" si="101"/>
        <v/>
      </c>
      <c r="AU696" s="157" t="str">
        <f t="shared" si="102"/>
        <v/>
      </c>
      <c r="AV696" s="157" t="str">
        <f t="shared" si="103"/>
        <v/>
      </c>
      <c r="AW696" s="157" t="str">
        <f t="shared" si="104"/>
        <v/>
      </c>
      <c r="AX696" s="158" t="str">
        <f t="shared" si="105"/>
        <v/>
      </c>
    </row>
    <row r="697" spans="2:50" hidden="1" x14ac:dyDescent="0.3">
      <c r="B697" s="325">
        <f t="shared" si="106"/>
        <v>689</v>
      </c>
      <c r="C697" s="324"/>
      <c r="D697" s="254"/>
      <c r="E697" s="255"/>
      <c r="F697" s="335"/>
      <c r="G697" s="328"/>
      <c r="H697" s="336">
        <v>1</v>
      </c>
      <c r="I697" s="289" t="str">
        <f t="shared" si="98"/>
        <v/>
      </c>
      <c r="J697" s="338"/>
      <c r="K697" s="152"/>
      <c r="L697" s="152"/>
      <c r="M697" s="152"/>
      <c r="N697" s="152"/>
      <c r="O697" s="152"/>
      <c r="P697" s="152"/>
      <c r="Q697" s="152"/>
      <c r="R697" s="152"/>
      <c r="S697" s="152"/>
      <c r="T697" s="152"/>
      <c r="U697" s="152"/>
      <c r="V697" s="152"/>
      <c r="W697" s="152"/>
      <c r="X697" s="152"/>
      <c r="Y697" s="152"/>
      <c r="Z697" s="152"/>
      <c r="AA697" s="152"/>
      <c r="AB697" s="152"/>
      <c r="AC697" s="152"/>
      <c r="AD697" s="152"/>
      <c r="AE697" s="152"/>
      <c r="AF697" s="152"/>
      <c r="AG697" s="152"/>
      <c r="AH697" s="152"/>
      <c r="AI697" s="152"/>
      <c r="AJ697" s="152"/>
      <c r="AK697" s="152"/>
      <c r="AL697" s="152"/>
      <c r="AM697" s="152"/>
      <c r="AN697" s="152"/>
      <c r="AO697" s="152"/>
      <c r="AP697" s="152"/>
      <c r="AQ697" s="153"/>
      <c r="AR697" s="156" t="str">
        <f t="shared" si="99"/>
        <v/>
      </c>
      <c r="AS697" s="157" t="str">
        <f t="shared" si="100"/>
        <v/>
      </c>
      <c r="AT697" s="157" t="str">
        <f t="shared" si="101"/>
        <v/>
      </c>
      <c r="AU697" s="157" t="str">
        <f t="shared" si="102"/>
        <v/>
      </c>
      <c r="AV697" s="157" t="str">
        <f t="shared" si="103"/>
        <v/>
      </c>
      <c r="AW697" s="157" t="str">
        <f t="shared" si="104"/>
        <v/>
      </c>
      <c r="AX697" s="158" t="str">
        <f t="shared" si="105"/>
        <v/>
      </c>
    </row>
    <row r="698" spans="2:50" hidden="1" x14ac:dyDescent="0.3">
      <c r="B698" s="325">
        <f t="shared" si="106"/>
        <v>690</v>
      </c>
      <c r="C698" s="324"/>
      <c r="D698" s="254"/>
      <c r="E698" s="255"/>
      <c r="F698" s="335"/>
      <c r="G698" s="328"/>
      <c r="H698" s="336">
        <v>1</v>
      </c>
      <c r="I698" s="289" t="str">
        <f t="shared" si="98"/>
        <v/>
      </c>
      <c r="J698" s="338"/>
      <c r="K698" s="152"/>
      <c r="L698" s="152"/>
      <c r="M698" s="152"/>
      <c r="N698" s="152"/>
      <c r="O698" s="152"/>
      <c r="P698" s="152"/>
      <c r="Q698" s="152"/>
      <c r="R698" s="152"/>
      <c r="S698" s="152"/>
      <c r="T698" s="152"/>
      <c r="U698" s="152"/>
      <c r="V698" s="152"/>
      <c r="W698" s="152"/>
      <c r="X698" s="152"/>
      <c r="Y698" s="152"/>
      <c r="Z698" s="152"/>
      <c r="AA698" s="152"/>
      <c r="AB698" s="152"/>
      <c r="AC698" s="152"/>
      <c r="AD698" s="152"/>
      <c r="AE698" s="152"/>
      <c r="AF698" s="152"/>
      <c r="AG698" s="152"/>
      <c r="AH698" s="152"/>
      <c r="AI698" s="152"/>
      <c r="AJ698" s="152"/>
      <c r="AK698" s="152"/>
      <c r="AL698" s="152"/>
      <c r="AM698" s="152"/>
      <c r="AN698" s="152"/>
      <c r="AO698" s="152"/>
      <c r="AP698" s="152"/>
      <c r="AQ698" s="153"/>
      <c r="AR698" s="156" t="str">
        <f t="shared" si="99"/>
        <v/>
      </c>
      <c r="AS698" s="157" t="str">
        <f t="shared" si="100"/>
        <v/>
      </c>
      <c r="AT698" s="157" t="str">
        <f t="shared" si="101"/>
        <v/>
      </c>
      <c r="AU698" s="157" t="str">
        <f t="shared" si="102"/>
        <v/>
      </c>
      <c r="AV698" s="157" t="str">
        <f t="shared" si="103"/>
        <v/>
      </c>
      <c r="AW698" s="157" t="str">
        <f t="shared" si="104"/>
        <v/>
      </c>
      <c r="AX698" s="158" t="str">
        <f t="shared" si="105"/>
        <v/>
      </c>
    </row>
    <row r="699" spans="2:50" hidden="1" x14ac:dyDescent="0.3">
      <c r="B699" s="325">
        <f t="shared" si="106"/>
        <v>691</v>
      </c>
      <c r="C699" s="324"/>
      <c r="D699" s="254"/>
      <c r="E699" s="255"/>
      <c r="F699" s="335"/>
      <c r="G699" s="328"/>
      <c r="H699" s="336">
        <v>1</v>
      </c>
      <c r="I699" s="289" t="str">
        <f t="shared" si="98"/>
        <v/>
      </c>
      <c r="J699" s="338"/>
      <c r="K699" s="152"/>
      <c r="L699" s="152"/>
      <c r="M699" s="152"/>
      <c r="N699" s="152"/>
      <c r="O699" s="152"/>
      <c r="P699" s="152"/>
      <c r="Q699" s="152"/>
      <c r="R699" s="152"/>
      <c r="S699" s="152"/>
      <c r="T699" s="152"/>
      <c r="U699" s="152"/>
      <c r="V699" s="152"/>
      <c r="W699" s="152"/>
      <c r="X699" s="152"/>
      <c r="Y699" s="152"/>
      <c r="Z699" s="152"/>
      <c r="AA699" s="152"/>
      <c r="AB699" s="152"/>
      <c r="AC699" s="152"/>
      <c r="AD699" s="152"/>
      <c r="AE699" s="152"/>
      <c r="AF699" s="152"/>
      <c r="AG699" s="152"/>
      <c r="AH699" s="152"/>
      <c r="AI699" s="152"/>
      <c r="AJ699" s="152"/>
      <c r="AK699" s="152"/>
      <c r="AL699" s="152"/>
      <c r="AM699" s="152"/>
      <c r="AN699" s="152"/>
      <c r="AO699" s="152"/>
      <c r="AP699" s="152"/>
      <c r="AQ699" s="153"/>
      <c r="AR699" s="156" t="str">
        <f t="shared" si="99"/>
        <v/>
      </c>
      <c r="AS699" s="157" t="str">
        <f t="shared" si="100"/>
        <v/>
      </c>
      <c r="AT699" s="157" t="str">
        <f t="shared" si="101"/>
        <v/>
      </c>
      <c r="AU699" s="157" t="str">
        <f t="shared" si="102"/>
        <v/>
      </c>
      <c r="AV699" s="157" t="str">
        <f t="shared" si="103"/>
        <v/>
      </c>
      <c r="AW699" s="157" t="str">
        <f t="shared" si="104"/>
        <v/>
      </c>
      <c r="AX699" s="158" t="str">
        <f t="shared" si="105"/>
        <v/>
      </c>
    </row>
    <row r="700" spans="2:50" hidden="1" x14ac:dyDescent="0.3">
      <c r="B700" s="325">
        <f t="shared" si="106"/>
        <v>692</v>
      </c>
      <c r="C700" s="324"/>
      <c r="D700" s="254"/>
      <c r="E700" s="255"/>
      <c r="F700" s="335"/>
      <c r="G700" s="328"/>
      <c r="H700" s="336">
        <v>1</v>
      </c>
      <c r="I700" s="289" t="str">
        <f t="shared" si="98"/>
        <v/>
      </c>
      <c r="J700" s="338"/>
      <c r="K700" s="152"/>
      <c r="L700" s="152"/>
      <c r="M700" s="152"/>
      <c r="N700" s="152"/>
      <c r="O700" s="152"/>
      <c r="P700" s="152"/>
      <c r="Q700" s="152"/>
      <c r="R700" s="152"/>
      <c r="S700" s="152"/>
      <c r="T700" s="152"/>
      <c r="U700" s="152"/>
      <c r="V700" s="152"/>
      <c r="W700" s="152"/>
      <c r="X700" s="152"/>
      <c r="Y700" s="152"/>
      <c r="Z700" s="152"/>
      <c r="AA700" s="152"/>
      <c r="AB700" s="152"/>
      <c r="AC700" s="152"/>
      <c r="AD700" s="152"/>
      <c r="AE700" s="152"/>
      <c r="AF700" s="152"/>
      <c r="AG700" s="152"/>
      <c r="AH700" s="152"/>
      <c r="AI700" s="152"/>
      <c r="AJ700" s="152"/>
      <c r="AK700" s="152"/>
      <c r="AL700" s="152"/>
      <c r="AM700" s="152"/>
      <c r="AN700" s="152"/>
      <c r="AO700" s="152"/>
      <c r="AP700" s="152"/>
      <c r="AQ700" s="153"/>
      <c r="AR700" s="156" t="str">
        <f t="shared" si="99"/>
        <v/>
      </c>
      <c r="AS700" s="157" t="str">
        <f t="shared" si="100"/>
        <v/>
      </c>
      <c r="AT700" s="157" t="str">
        <f t="shared" si="101"/>
        <v/>
      </c>
      <c r="AU700" s="157" t="str">
        <f t="shared" si="102"/>
        <v/>
      </c>
      <c r="AV700" s="157" t="str">
        <f t="shared" si="103"/>
        <v/>
      </c>
      <c r="AW700" s="157" t="str">
        <f t="shared" si="104"/>
        <v/>
      </c>
      <c r="AX700" s="158" t="str">
        <f t="shared" si="105"/>
        <v/>
      </c>
    </row>
    <row r="701" spans="2:50" hidden="1" x14ac:dyDescent="0.3">
      <c r="B701" s="325">
        <f t="shared" si="106"/>
        <v>693</v>
      </c>
      <c r="C701" s="324"/>
      <c r="D701" s="254"/>
      <c r="E701" s="255"/>
      <c r="F701" s="335"/>
      <c r="G701" s="328"/>
      <c r="H701" s="336">
        <v>1</v>
      </c>
      <c r="I701" s="289" t="str">
        <f t="shared" si="98"/>
        <v/>
      </c>
      <c r="J701" s="338"/>
      <c r="K701" s="152"/>
      <c r="L701" s="152"/>
      <c r="M701" s="152"/>
      <c r="N701" s="152"/>
      <c r="O701" s="152"/>
      <c r="P701" s="152"/>
      <c r="Q701" s="152"/>
      <c r="R701" s="152"/>
      <c r="S701" s="152"/>
      <c r="T701" s="152"/>
      <c r="U701" s="152"/>
      <c r="V701" s="152"/>
      <c r="W701" s="152"/>
      <c r="X701" s="152"/>
      <c r="Y701" s="152"/>
      <c r="Z701" s="152"/>
      <c r="AA701" s="152"/>
      <c r="AB701" s="152"/>
      <c r="AC701" s="152"/>
      <c r="AD701" s="152"/>
      <c r="AE701" s="152"/>
      <c r="AF701" s="152"/>
      <c r="AG701" s="152"/>
      <c r="AH701" s="152"/>
      <c r="AI701" s="152"/>
      <c r="AJ701" s="152"/>
      <c r="AK701" s="152"/>
      <c r="AL701" s="152"/>
      <c r="AM701" s="152"/>
      <c r="AN701" s="152"/>
      <c r="AO701" s="152"/>
      <c r="AP701" s="152"/>
      <c r="AQ701" s="153"/>
      <c r="AR701" s="156" t="str">
        <f t="shared" si="99"/>
        <v/>
      </c>
      <c r="AS701" s="157" t="str">
        <f t="shared" si="100"/>
        <v/>
      </c>
      <c r="AT701" s="157" t="str">
        <f t="shared" si="101"/>
        <v/>
      </c>
      <c r="AU701" s="157" t="str">
        <f t="shared" si="102"/>
        <v/>
      </c>
      <c r="AV701" s="157" t="str">
        <f t="shared" si="103"/>
        <v/>
      </c>
      <c r="AW701" s="157" t="str">
        <f t="shared" si="104"/>
        <v/>
      </c>
      <c r="AX701" s="158" t="str">
        <f t="shared" si="105"/>
        <v/>
      </c>
    </row>
    <row r="702" spans="2:50" hidden="1" x14ac:dyDescent="0.3">
      <c r="B702" s="325">
        <f t="shared" si="106"/>
        <v>694</v>
      </c>
      <c r="C702" s="324"/>
      <c r="D702" s="254"/>
      <c r="E702" s="255"/>
      <c r="F702" s="335"/>
      <c r="G702" s="328"/>
      <c r="H702" s="336">
        <v>1</v>
      </c>
      <c r="I702" s="289" t="str">
        <f t="shared" si="98"/>
        <v/>
      </c>
      <c r="J702" s="338"/>
      <c r="K702" s="152"/>
      <c r="L702" s="152"/>
      <c r="M702" s="152"/>
      <c r="N702" s="152"/>
      <c r="O702" s="152"/>
      <c r="P702" s="152"/>
      <c r="Q702" s="152"/>
      <c r="R702" s="152"/>
      <c r="S702" s="152"/>
      <c r="T702" s="152"/>
      <c r="U702" s="152"/>
      <c r="V702" s="152"/>
      <c r="W702" s="152"/>
      <c r="X702" s="152"/>
      <c r="Y702" s="152"/>
      <c r="Z702" s="152"/>
      <c r="AA702" s="152"/>
      <c r="AB702" s="152"/>
      <c r="AC702" s="152"/>
      <c r="AD702" s="152"/>
      <c r="AE702" s="152"/>
      <c r="AF702" s="152"/>
      <c r="AG702" s="152"/>
      <c r="AH702" s="152"/>
      <c r="AI702" s="152"/>
      <c r="AJ702" s="152"/>
      <c r="AK702" s="152"/>
      <c r="AL702" s="152"/>
      <c r="AM702" s="152"/>
      <c r="AN702" s="152"/>
      <c r="AO702" s="152"/>
      <c r="AP702" s="152"/>
      <c r="AQ702" s="153"/>
      <c r="AR702" s="156" t="str">
        <f t="shared" si="99"/>
        <v/>
      </c>
      <c r="AS702" s="157" t="str">
        <f t="shared" si="100"/>
        <v/>
      </c>
      <c r="AT702" s="157" t="str">
        <f t="shared" si="101"/>
        <v/>
      </c>
      <c r="AU702" s="157" t="str">
        <f t="shared" si="102"/>
        <v/>
      </c>
      <c r="AV702" s="157" t="str">
        <f t="shared" si="103"/>
        <v/>
      </c>
      <c r="AW702" s="157" t="str">
        <f t="shared" si="104"/>
        <v/>
      </c>
      <c r="AX702" s="158" t="str">
        <f t="shared" si="105"/>
        <v/>
      </c>
    </row>
    <row r="703" spans="2:50" hidden="1" x14ac:dyDescent="0.3">
      <c r="B703" s="325">
        <f t="shared" si="106"/>
        <v>695</v>
      </c>
      <c r="C703" s="324"/>
      <c r="D703" s="254"/>
      <c r="E703" s="255"/>
      <c r="F703" s="335"/>
      <c r="G703" s="328"/>
      <c r="H703" s="336">
        <v>1</v>
      </c>
      <c r="I703" s="289" t="str">
        <f t="shared" si="98"/>
        <v/>
      </c>
      <c r="J703" s="338"/>
      <c r="K703" s="152"/>
      <c r="L703" s="152"/>
      <c r="M703" s="152"/>
      <c r="N703" s="152"/>
      <c r="O703" s="152"/>
      <c r="P703" s="152"/>
      <c r="Q703" s="152"/>
      <c r="R703" s="152"/>
      <c r="S703" s="152"/>
      <c r="T703" s="152"/>
      <c r="U703" s="152"/>
      <c r="V703" s="152"/>
      <c r="W703" s="152"/>
      <c r="X703" s="152"/>
      <c r="Y703" s="152"/>
      <c r="Z703" s="152"/>
      <c r="AA703" s="152"/>
      <c r="AB703" s="152"/>
      <c r="AC703" s="152"/>
      <c r="AD703" s="152"/>
      <c r="AE703" s="152"/>
      <c r="AF703" s="152"/>
      <c r="AG703" s="152"/>
      <c r="AH703" s="152"/>
      <c r="AI703" s="152"/>
      <c r="AJ703" s="152"/>
      <c r="AK703" s="152"/>
      <c r="AL703" s="152"/>
      <c r="AM703" s="152"/>
      <c r="AN703" s="152"/>
      <c r="AO703" s="152"/>
      <c r="AP703" s="152"/>
      <c r="AQ703" s="153"/>
      <c r="AR703" s="156" t="str">
        <f t="shared" si="99"/>
        <v/>
      </c>
      <c r="AS703" s="157" t="str">
        <f t="shared" si="100"/>
        <v/>
      </c>
      <c r="AT703" s="157" t="str">
        <f t="shared" si="101"/>
        <v/>
      </c>
      <c r="AU703" s="157" t="str">
        <f t="shared" si="102"/>
        <v/>
      </c>
      <c r="AV703" s="157" t="str">
        <f t="shared" si="103"/>
        <v/>
      </c>
      <c r="AW703" s="157" t="str">
        <f t="shared" si="104"/>
        <v/>
      </c>
      <c r="AX703" s="158" t="str">
        <f t="shared" si="105"/>
        <v/>
      </c>
    </row>
    <row r="704" spans="2:50" hidden="1" x14ac:dyDescent="0.3">
      <c r="B704" s="325">
        <f t="shared" si="106"/>
        <v>696</v>
      </c>
      <c r="C704" s="324"/>
      <c r="D704" s="254"/>
      <c r="E704" s="255"/>
      <c r="F704" s="335"/>
      <c r="G704" s="328"/>
      <c r="H704" s="336">
        <v>1</v>
      </c>
      <c r="I704" s="289" t="str">
        <f t="shared" si="98"/>
        <v/>
      </c>
      <c r="J704" s="338"/>
      <c r="K704" s="152"/>
      <c r="L704" s="152"/>
      <c r="M704" s="152"/>
      <c r="N704" s="152"/>
      <c r="O704" s="152"/>
      <c r="P704" s="152"/>
      <c r="Q704" s="152"/>
      <c r="R704" s="152"/>
      <c r="S704" s="152"/>
      <c r="T704" s="152"/>
      <c r="U704" s="152"/>
      <c r="V704" s="152"/>
      <c r="W704" s="152"/>
      <c r="X704" s="152"/>
      <c r="Y704" s="152"/>
      <c r="Z704" s="152"/>
      <c r="AA704" s="152"/>
      <c r="AB704" s="152"/>
      <c r="AC704" s="152"/>
      <c r="AD704" s="152"/>
      <c r="AE704" s="152"/>
      <c r="AF704" s="152"/>
      <c r="AG704" s="152"/>
      <c r="AH704" s="152"/>
      <c r="AI704" s="152"/>
      <c r="AJ704" s="152"/>
      <c r="AK704" s="152"/>
      <c r="AL704" s="152"/>
      <c r="AM704" s="152"/>
      <c r="AN704" s="152"/>
      <c r="AO704" s="152"/>
      <c r="AP704" s="152"/>
      <c r="AQ704" s="153"/>
      <c r="AR704" s="156" t="str">
        <f t="shared" si="99"/>
        <v/>
      </c>
      <c r="AS704" s="157" t="str">
        <f t="shared" si="100"/>
        <v/>
      </c>
      <c r="AT704" s="157" t="str">
        <f t="shared" si="101"/>
        <v/>
      </c>
      <c r="AU704" s="157" t="str">
        <f t="shared" si="102"/>
        <v/>
      </c>
      <c r="AV704" s="157" t="str">
        <f t="shared" si="103"/>
        <v/>
      </c>
      <c r="AW704" s="157" t="str">
        <f t="shared" si="104"/>
        <v/>
      </c>
      <c r="AX704" s="158" t="str">
        <f t="shared" si="105"/>
        <v/>
      </c>
    </row>
    <row r="705" spans="2:50" hidden="1" x14ac:dyDescent="0.3">
      <c r="B705" s="325">
        <f t="shared" si="106"/>
        <v>697</v>
      </c>
      <c r="C705" s="324"/>
      <c r="D705" s="254"/>
      <c r="E705" s="255"/>
      <c r="F705" s="335"/>
      <c r="G705" s="328"/>
      <c r="H705" s="336">
        <v>1</v>
      </c>
      <c r="I705" s="289" t="str">
        <f t="shared" si="98"/>
        <v/>
      </c>
      <c r="J705" s="338"/>
      <c r="K705" s="152"/>
      <c r="L705" s="152"/>
      <c r="M705" s="152"/>
      <c r="N705" s="152"/>
      <c r="O705" s="152"/>
      <c r="P705" s="152"/>
      <c r="Q705" s="152"/>
      <c r="R705" s="152"/>
      <c r="S705" s="152"/>
      <c r="T705" s="152"/>
      <c r="U705" s="152"/>
      <c r="V705" s="152"/>
      <c r="W705" s="152"/>
      <c r="X705" s="152"/>
      <c r="Y705" s="152"/>
      <c r="Z705" s="152"/>
      <c r="AA705" s="152"/>
      <c r="AB705" s="152"/>
      <c r="AC705" s="152"/>
      <c r="AD705" s="152"/>
      <c r="AE705" s="152"/>
      <c r="AF705" s="152"/>
      <c r="AG705" s="152"/>
      <c r="AH705" s="152"/>
      <c r="AI705" s="152"/>
      <c r="AJ705" s="152"/>
      <c r="AK705" s="152"/>
      <c r="AL705" s="152"/>
      <c r="AM705" s="152"/>
      <c r="AN705" s="152"/>
      <c r="AO705" s="152"/>
      <c r="AP705" s="152"/>
      <c r="AQ705" s="153"/>
      <c r="AR705" s="156" t="str">
        <f t="shared" si="99"/>
        <v/>
      </c>
      <c r="AS705" s="157" t="str">
        <f t="shared" si="100"/>
        <v/>
      </c>
      <c r="AT705" s="157" t="str">
        <f t="shared" si="101"/>
        <v/>
      </c>
      <c r="AU705" s="157" t="str">
        <f t="shared" si="102"/>
        <v/>
      </c>
      <c r="AV705" s="157" t="str">
        <f t="shared" si="103"/>
        <v/>
      </c>
      <c r="AW705" s="157" t="str">
        <f t="shared" si="104"/>
        <v/>
      </c>
      <c r="AX705" s="158" t="str">
        <f t="shared" si="105"/>
        <v/>
      </c>
    </row>
    <row r="706" spans="2:50" hidden="1" x14ac:dyDescent="0.3">
      <c r="B706" s="325">
        <f t="shared" si="106"/>
        <v>698</v>
      </c>
      <c r="C706" s="324"/>
      <c r="D706" s="254"/>
      <c r="E706" s="255"/>
      <c r="F706" s="335"/>
      <c r="G706" s="328"/>
      <c r="H706" s="336">
        <v>1</v>
      </c>
      <c r="I706" s="289" t="str">
        <f t="shared" si="98"/>
        <v/>
      </c>
      <c r="J706" s="338"/>
      <c r="K706" s="152"/>
      <c r="L706" s="152"/>
      <c r="M706" s="152"/>
      <c r="N706" s="152"/>
      <c r="O706" s="152"/>
      <c r="P706" s="152"/>
      <c r="Q706" s="152"/>
      <c r="R706" s="152"/>
      <c r="S706" s="152"/>
      <c r="T706" s="152"/>
      <c r="U706" s="152"/>
      <c r="V706" s="152"/>
      <c r="W706" s="152"/>
      <c r="X706" s="152"/>
      <c r="Y706" s="152"/>
      <c r="Z706" s="152"/>
      <c r="AA706" s="152"/>
      <c r="AB706" s="152"/>
      <c r="AC706" s="152"/>
      <c r="AD706" s="152"/>
      <c r="AE706" s="152"/>
      <c r="AF706" s="152"/>
      <c r="AG706" s="152"/>
      <c r="AH706" s="152"/>
      <c r="AI706" s="152"/>
      <c r="AJ706" s="152"/>
      <c r="AK706" s="152"/>
      <c r="AL706" s="152"/>
      <c r="AM706" s="152"/>
      <c r="AN706" s="152"/>
      <c r="AO706" s="152"/>
      <c r="AP706" s="152"/>
      <c r="AQ706" s="153"/>
      <c r="AR706" s="156" t="str">
        <f t="shared" si="99"/>
        <v/>
      </c>
      <c r="AS706" s="157" t="str">
        <f t="shared" si="100"/>
        <v/>
      </c>
      <c r="AT706" s="157" t="str">
        <f t="shared" si="101"/>
        <v/>
      </c>
      <c r="AU706" s="157" t="str">
        <f t="shared" si="102"/>
        <v/>
      </c>
      <c r="AV706" s="157" t="str">
        <f t="shared" si="103"/>
        <v/>
      </c>
      <c r="AW706" s="157" t="str">
        <f t="shared" si="104"/>
        <v/>
      </c>
      <c r="AX706" s="158" t="str">
        <f t="shared" si="105"/>
        <v/>
      </c>
    </row>
    <row r="707" spans="2:50" hidden="1" x14ac:dyDescent="0.3">
      <c r="B707" s="325">
        <f t="shared" si="106"/>
        <v>699</v>
      </c>
      <c r="C707" s="324"/>
      <c r="D707" s="254"/>
      <c r="E707" s="255"/>
      <c r="F707" s="335"/>
      <c r="G707" s="328"/>
      <c r="H707" s="336">
        <v>1</v>
      </c>
      <c r="I707" s="289" t="str">
        <f t="shared" si="98"/>
        <v/>
      </c>
      <c r="J707" s="338"/>
      <c r="K707" s="152"/>
      <c r="L707" s="152"/>
      <c r="M707" s="152"/>
      <c r="N707" s="152"/>
      <c r="O707" s="152"/>
      <c r="P707" s="152"/>
      <c r="Q707" s="152"/>
      <c r="R707" s="152"/>
      <c r="S707" s="152"/>
      <c r="T707" s="152"/>
      <c r="U707" s="152"/>
      <c r="V707" s="152"/>
      <c r="W707" s="152"/>
      <c r="X707" s="152"/>
      <c r="Y707" s="152"/>
      <c r="Z707" s="152"/>
      <c r="AA707" s="152"/>
      <c r="AB707" s="152"/>
      <c r="AC707" s="152"/>
      <c r="AD707" s="152"/>
      <c r="AE707" s="152"/>
      <c r="AF707" s="152"/>
      <c r="AG707" s="152"/>
      <c r="AH707" s="152"/>
      <c r="AI707" s="152"/>
      <c r="AJ707" s="152"/>
      <c r="AK707" s="152"/>
      <c r="AL707" s="152"/>
      <c r="AM707" s="152"/>
      <c r="AN707" s="152"/>
      <c r="AO707" s="152"/>
      <c r="AP707" s="152"/>
      <c r="AQ707" s="153"/>
      <c r="AR707" s="156" t="str">
        <f t="shared" si="99"/>
        <v/>
      </c>
      <c r="AS707" s="157" t="str">
        <f t="shared" si="100"/>
        <v/>
      </c>
      <c r="AT707" s="157" t="str">
        <f t="shared" si="101"/>
        <v/>
      </c>
      <c r="AU707" s="157" t="str">
        <f t="shared" si="102"/>
        <v/>
      </c>
      <c r="AV707" s="157" t="str">
        <f t="shared" si="103"/>
        <v/>
      </c>
      <c r="AW707" s="157" t="str">
        <f t="shared" si="104"/>
        <v/>
      </c>
      <c r="AX707" s="158" t="str">
        <f t="shared" si="105"/>
        <v/>
      </c>
    </row>
    <row r="708" spans="2:50" hidden="1" x14ac:dyDescent="0.3">
      <c r="B708" s="325">
        <f t="shared" si="106"/>
        <v>700</v>
      </c>
      <c r="C708" s="324"/>
      <c r="D708" s="254"/>
      <c r="E708" s="255"/>
      <c r="F708" s="335"/>
      <c r="G708" s="328"/>
      <c r="H708" s="336">
        <v>1</v>
      </c>
      <c r="I708" s="289" t="str">
        <f t="shared" si="98"/>
        <v/>
      </c>
      <c r="J708" s="338"/>
      <c r="K708" s="152"/>
      <c r="L708" s="152"/>
      <c r="M708" s="152"/>
      <c r="N708" s="152"/>
      <c r="O708" s="152"/>
      <c r="P708" s="152"/>
      <c r="Q708" s="152"/>
      <c r="R708" s="152"/>
      <c r="S708" s="152"/>
      <c r="T708" s="152"/>
      <c r="U708" s="152"/>
      <c r="V708" s="152"/>
      <c r="W708" s="152"/>
      <c r="X708" s="152"/>
      <c r="Y708" s="152"/>
      <c r="Z708" s="152"/>
      <c r="AA708" s="152"/>
      <c r="AB708" s="152"/>
      <c r="AC708" s="152"/>
      <c r="AD708" s="152"/>
      <c r="AE708" s="152"/>
      <c r="AF708" s="152"/>
      <c r="AG708" s="152"/>
      <c r="AH708" s="152"/>
      <c r="AI708" s="152"/>
      <c r="AJ708" s="152"/>
      <c r="AK708" s="152"/>
      <c r="AL708" s="152"/>
      <c r="AM708" s="152"/>
      <c r="AN708" s="152"/>
      <c r="AO708" s="152"/>
      <c r="AP708" s="152"/>
      <c r="AQ708" s="153"/>
      <c r="AR708" s="156" t="str">
        <f t="shared" si="99"/>
        <v/>
      </c>
      <c r="AS708" s="157" t="str">
        <f t="shared" si="100"/>
        <v/>
      </c>
      <c r="AT708" s="157" t="str">
        <f t="shared" si="101"/>
        <v/>
      </c>
      <c r="AU708" s="157" t="str">
        <f t="shared" si="102"/>
        <v/>
      </c>
      <c r="AV708" s="157" t="str">
        <f t="shared" si="103"/>
        <v/>
      </c>
      <c r="AW708" s="157" t="str">
        <f t="shared" si="104"/>
        <v/>
      </c>
      <c r="AX708" s="158" t="str">
        <f t="shared" si="105"/>
        <v/>
      </c>
    </row>
    <row r="709" spans="2:50" hidden="1" x14ac:dyDescent="0.3">
      <c r="B709" s="325">
        <f t="shared" si="106"/>
        <v>701</v>
      </c>
      <c r="C709" s="324"/>
      <c r="D709" s="254"/>
      <c r="E709" s="255"/>
      <c r="F709" s="335"/>
      <c r="G709" s="328"/>
      <c r="H709" s="336">
        <v>1</v>
      </c>
      <c r="I709" s="289" t="str">
        <f t="shared" si="98"/>
        <v/>
      </c>
      <c r="J709" s="338"/>
      <c r="K709" s="152"/>
      <c r="L709" s="152"/>
      <c r="M709" s="152"/>
      <c r="N709" s="152"/>
      <c r="O709" s="152"/>
      <c r="P709" s="152"/>
      <c r="Q709" s="152"/>
      <c r="R709" s="152"/>
      <c r="S709" s="152"/>
      <c r="T709" s="152"/>
      <c r="U709" s="152"/>
      <c r="V709" s="152"/>
      <c r="W709" s="152"/>
      <c r="X709" s="152"/>
      <c r="Y709" s="152"/>
      <c r="Z709" s="152"/>
      <c r="AA709" s="152"/>
      <c r="AB709" s="152"/>
      <c r="AC709" s="152"/>
      <c r="AD709" s="152"/>
      <c r="AE709" s="152"/>
      <c r="AF709" s="152"/>
      <c r="AG709" s="152"/>
      <c r="AH709" s="152"/>
      <c r="AI709" s="152"/>
      <c r="AJ709" s="152"/>
      <c r="AK709" s="152"/>
      <c r="AL709" s="152"/>
      <c r="AM709" s="152"/>
      <c r="AN709" s="152"/>
      <c r="AO709" s="152"/>
      <c r="AP709" s="152"/>
      <c r="AQ709" s="153"/>
      <c r="AR709" s="156" t="str">
        <f t="shared" si="99"/>
        <v/>
      </c>
      <c r="AS709" s="157" t="str">
        <f t="shared" si="100"/>
        <v/>
      </c>
      <c r="AT709" s="157" t="str">
        <f t="shared" si="101"/>
        <v/>
      </c>
      <c r="AU709" s="157" t="str">
        <f t="shared" si="102"/>
        <v/>
      </c>
      <c r="AV709" s="157" t="str">
        <f t="shared" si="103"/>
        <v/>
      </c>
      <c r="AW709" s="157" t="str">
        <f t="shared" si="104"/>
        <v/>
      </c>
      <c r="AX709" s="158" t="str">
        <f t="shared" si="105"/>
        <v/>
      </c>
    </row>
    <row r="710" spans="2:50" hidden="1" x14ac:dyDescent="0.3">
      <c r="B710" s="325">
        <f t="shared" si="106"/>
        <v>702</v>
      </c>
      <c r="C710" s="324"/>
      <c r="D710" s="254"/>
      <c r="E710" s="255"/>
      <c r="F710" s="335"/>
      <c r="G710" s="328"/>
      <c r="H710" s="336">
        <v>1</v>
      </c>
      <c r="I710" s="289" t="str">
        <f t="shared" si="98"/>
        <v/>
      </c>
      <c r="J710" s="338"/>
      <c r="K710" s="152"/>
      <c r="L710" s="152"/>
      <c r="M710" s="152"/>
      <c r="N710" s="152"/>
      <c r="O710" s="152"/>
      <c r="P710" s="152"/>
      <c r="Q710" s="152"/>
      <c r="R710" s="152"/>
      <c r="S710" s="152"/>
      <c r="T710" s="152"/>
      <c r="U710" s="152"/>
      <c r="V710" s="152"/>
      <c r="W710" s="152"/>
      <c r="X710" s="152"/>
      <c r="Y710" s="152"/>
      <c r="Z710" s="152"/>
      <c r="AA710" s="152"/>
      <c r="AB710" s="152"/>
      <c r="AC710" s="152"/>
      <c r="AD710" s="152"/>
      <c r="AE710" s="152"/>
      <c r="AF710" s="152"/>
      <c r="AG710" s="152"/>
      <c r="AH710" s="152"/>
      <c r="AI710" s="152"/>
      <c r="AJ710" s="152"/>
      <c r="AK710" s="152"/>
      <c r="AL710" s="152"/>
      <c r="AM710" s="152"/>
      <c r="AN710" s="152"/>
      <c r="AO710" s="152"/>
      <c r="AP710" s="152"/>
      <c r="AQ710" s="153"/>
      <c r="AR710" s="156" t="str">
        <f t="shared" si="99"/>
        <v/>
      </c>
      <c r="AS710" s="157" t="str">
        <f t="shared" si="100"/>
        <v/>
      </c>
      <c r="AT710" s="157" t="str">
        <f t="shared" si="101"/>
        <v/>
      </c>
      <c r="AU710" s="157" t="str">
        <f t="shared" si="102"/>
        <v/>
      </c>
      <c r="AV710" s="157" t="str">
        <f t="shared" si="103"/>
        <v/>
      </c>
      <c r="AW710" s="157" t="str">
        <f t="shared" si="104"/>
        <v/>
      </c>
      <c r="AX710" s="158" t="str">
        <f t="shared" si="105"/>
        <v/>
      </c>
    </row>
    <row r="711" spans="2:50" hidden="1" x14ac:dyDescent="0.3">
      <c r="B711" s="325">
        <f t="shared" si="106"/>
        <v>703</v>
      </c>
      <c r="C711" s="324"/>
      <c r="D711" s="254"/>
      <c r="E711" s="255"/>
      <c r="F711" s="335"/>
      <c r="G711" s="328"/>
      <c r="H711" s="336">
        <v>1</v>
      </c>
      <c r="I711" s="289" t="str">
        <f t="shared" si="98"/>
        <v/>
      </c>
      <c r="J711" s="338"/>
      <c r="K711" s="152"/>
      <c r="L711" s="152"/>
      <c r="M711" s="152"/>
      <c r="N711" s="152"/>
      <c r="O711" s="152"/>
      <c r="P711" s="152"/>
      <c r="Q711" s="152"/>
      <c r="R711" s="152"/>
      <c r="S711" s="152"/>
      <c r="T711" s="152"/>
      <c r="U711" s="152"/>
      <c r="V711" s="152"/>
      <c r="W711" s="152"/>
      <c r="X711" s="152"/>
      <c r="Y711" s="152"/>
      <c r="Z711" s="152"/>
      <c r="AA711" s="152"/>
      <c r="AB711" s="152"/>
      <c r="AC711" s="152"/>
      <c r="AD711" s="152"/>
      <c r="AE711" s="152"/>
      <c r="AF711" s="152"/>
      <c r="AG711" s="152"/>
      <c r="AH711" s="152"/>
      <c r="AI711" s="152"/>
      <c r="AJ711" s="152"/>
      <c r="AK711" s="152"/>
      <c r="AL711" s="152"/>
      <c r="AM711" s="152"/>
      <c r="AN711" s="152"/>
      <c r="AO711" s="152"/>
      <c r="AP711" s="152"/>
      <c r="AQ711" s="153"/>
      <c r="AR711" s="156" t="str">
        <f t="shared" si="99"/>
        <v/>
      </c>
      <c r="AS711" s="157" t="str">
        <f t="shared" si="100"/>
        <v/>
      </c>
      <c r="AT711" s="157" t="str">
        <f t="shared" si="101"/>
        <v/>
      </c>
      <c r="AU711" s="157" t="str">
        <f t="shared" si="102"/>
        <v/>
      </c>
      <c r="AV711" s="157" t="str">
        <f t="shared" si="103"/>
        <v/>
      </c>
      <c r="AW711" s="157" t="str">
        <f t="shared" si="104"/>
        <v/>
      </c>
      <c r="AX711" s="158" t="str">
        <f t="shared" si="105"/>
        <v/>
      </c>
    </row>
    <row r="712" spans="2:50" hidden="1" x14ac:dyDescent="0.3">
      <c r="B712" s="325">
        <f t="shared" si="106"/>
        <v>704</v>
      </c>
      <c r="C712" s="324"/>
      <c r="D712" s="254"/>
      <c r="E712" s="255"/>
      <c r="F712" s="335"/>
      <c r="G712" s="328"/>
      <c r="H712" s="336">
        <v>1</v>
      </c>
      <c r="I712" s="289" t="str">
        <f t="shared" si="98"/>
        <v/>
      </c>
      <c r="J712" s="338"/>
      <c r="K712" s="152"/>
      <c r="L712" s="152"/>
      <c r="M712" s="152"/>
      <c r="N712" s="152"/>
      <c r="O712" s="152"/>
      <c r="P712" s="152"/>
      <c r="Q712" s="152"/>
      <c r="R712" s="152"/>
      <c r="S712" s="152"/>
      <c r="T712" s="152"/>
      <c r="U712" s="152"/>
      <c r="V712" s="152"/>
      <c r="W712" s="152"/>
      <c r="X712" s="152"/>
      <c r="Y712" s="152"/>
      <c r="Z712" s="152"/>
      <c r="AA712" s="152"/>
      <c r="AB712" s="152"/>
      <c r="AC712" s="152"/>
      <c r="AD712" s="152"/>
      <c r="AE712" s="152"/>
      <c r="AF712" s="152"/>
      <c r="AG712" s="152"/>
      <c r="AH712" s="152"/>
      <c r="AI712" s="152"/>
      <c r="AJ712" s="152"/>
      <c r="AK712" s="152"/>
      <c r="AL712" s="152"/>
      <c r="AM712" s="152"/>
      <c r="AN712" s="152"/>
      <c r="AO712" s="152"/>
      <c r="AP712" s="152"/>
      <c r="AQ712" s="153"/>
      <c r="AR712" s="156" t="str">
        <f t="shared" si="99"/>
        <v/>
      </c>
      <c r="AS712" s="157" t="str">
        <f t="shared" si="100"/>
        <v/>
      </c>
      <c r="AT712" s="157" t="str">
        <f t="shared" si="101"/>
        <v/>
      </c>
      <c r="AU712" s="157" t="str">
        <f t="shared" si="102"/>
        <v/>
      </c>
      <c r="AV712" s="157" t="str">
        <f t="shared" si="103"/>
        <v/>
      </c>
      <c r="AW712" s="157" t="str">
        <f t="shared" si="104"/>
        <v/>
      </c>
      <c r="AX712" s="158" t="str">
        <f t="shared" si="105"/>
        <v/>
      </c>
    </row>
    <row r="713" spans="2:50" hidden="1" x14ac:dyDescent="0.3">
      <c r="B713" s="325">
        <f t="shared" si="106"/>
        <v>705</v>
      </c>
      <c r="C713" s="324"/>
      <c r="D713" s="254"/>
      <c r="E713" s="255"/>
      <c r="F713" s="335"/>
      <c r="G713" s="328"/>
      <c r="H713" s="336">
        <v>1</v>
      </c>
      <c r="I713" s="289" t="str">
        <f t="shared" si="98"/>
        <v/>
      </c>
      <c r="J713" s="338"/>
      <c r="K713" s="152"/>
      <c r="L713" s="152"/>
      <c r="M713" s="152"/>
      <c r="N713" s="152"/>
      <c r="O713" s="152"/>
      <c r="P713" s="152"/>
      <c r="Q713" s="152"/>
      <c r="R713" s="152"/>
      <c r="S713" s="152"/>
      <c r="T713" s="152"/>
      <c r="U713" s="152"/>
      <c r="V713" s="152"/>
      <c r="W713" s="152"/>
      <c r="X713" s="152"/>
      <c r="Y713" s="152"/>
      <c r="Z713" s="152"/>
      <c r="AA713" s="152"/>
      <c r="AB713" s="152"/>
      <c r="AC713" s="152"/>
      <c r="AD713" s="152"/>
      <c r="AE713" s="152"/>
      <c r="AF713" s="152"/>
      <c r="AG713" s="152"/>
      <c r="AH713" s="152"/>
      <c r="AI713" s="152"/>
      <c r="AJ713" s="152"/>
      <c r="AK713" s="152"/>
      <c r="AL713" s="152"/>
      <c r="AM713" s="152"/>
      <c r="AN713" s="152"/>
      <c r="AO713" s="152"/>
      <c r="AP713" s="152"/>
      <c r="AQ713" s="153"/>
      <c r="AR713" s="156" t="str">
        <f t="shared" si="99"/>
        <v/>
      </c>
      <c r="AS713" s="157" t="str">
        <f t="shared" si="100"/>
        <v/>
      </c>
      <c r="AT713" s="157" t="str">
        <f t="shared" si="101"/>
        <v/>
      </c>
      <c r="AU713" s="157" t="str">
        <f t="shared" si="102"/>
        <v/>
      </c>
      <c r="AV713" s="157" t="str">
        <f t="shared" si="103"/>
        <v/>
      </c>
      <c r="AW713" s="157" t="str">
        <f t="shared" si="104"/>
        <v/>
      </c>
      <c r="AX713" s="158" t="str">
        <f t="shared" si="105"/>
        <v/>
      </c>
    </row>
    <row r="714" spans="2:50" hidden="1" x14ac:dyDescent="0.3">
      <c r="B714" s="325">
        <f t="shared" si="106"/>
        <v>706</v>
      </c>
      <c r="C714" s="324"/>
      <c r="D714" s="254"/>
      <c r="E714" s="255"/>
      <c r="F714" s="335"/>
      <c r="G714" s="328"/>
      <c r="H714" s="336">
        <v>1</v>
      </c>
      <c r="I714" s="289" t="str">
        <f t="shared" ref="I714:I777" si="107">+IF(D714="","",SUM(G714*H714))</f>
        <v/>
      </c>
      <c r="J714" s="338"/>
      <c r="K714" s="152"/>
      <c r="L714" s="152"/>
      <c r="M714" s="152"/>
      <c r="N714" s="152"/>
      <c r="O714" s="152"/>
      <c r="P714" s="152"/>
      <c r="Q714" s="152"/>
      <c r="R714" s="152"/>
      <c r="S714" s="152"/>
      <c r="T714" s="152"/>
      <c r="U714" s="152"/>
      <c r="V714" s="152"/>
      <c r="W714" s="152"/>
      <c r="X714" s="152"/>
      <c r="Y714" s="152"/>
      <c r="Z714" s="152"/>
      <c r="AA714" s="152"/>
      <c r="AB714" s="152"/>
      <c r="AC714" s="152"/>
      <c r="AD714" s="152"/>
      <c r="AE714" s="152"/>
      <c r="AF714" s="152"/>
      <c r="AG714" s="152"/>
      <c r="AH714" s="152"/>
      <c r="AI714" s="152"/>
      <c r="AJ714" s="152"/>
      <c r="AK714" s="152"/>
      <c r="AL714" s="152"/>
      <c r="AM714" s="152"/>
      <c r="AN714" s="152"/>
      <c r="AO714" s="152"/>
      <c r="AP714" s="152"/>
      <c r="AQ714" s="153"/>
      <c r="AR714" s="156" t="str">
        <f t="shared" ref="AR714:AR777" si="108">IF(C714="","",AVERAGE(J714:AQ714))</f>
        <v/>
      </c>
      <c r="AS714" s="157" t="str">
        <f t="shared" ref="AS714:AS777" si="109">IF(C714="","",STDEVA(J714:AQ714))</f>
        <v/>
      </c>
      <c r="AT714" s="157" t="str">
        <f t="shared" ref="AT714:AT777" si="110">IF(C714="","",MEDIAN(J714:AQ714))</f>
        <v/>
      </c>
      <c r="AU714" s="157" t="str">
        <f t="shared" ref="AU714:AU777" si="111">IF(C714="","",GEOMEAN(J714:AQ714))</f>
        <v/>
      </c>
      <c r="AV714" s="157" t="str">
        <f t="shared" ref="AV714:AV777" si="112">IF(C714="","",HARMEAN(J714:AQ714))</f>
        <v/>
      </c>
      <c r="AW714" s="157" t="str">
        <f t="shared" ref="AW714:AW777" si="113">IF(C714="","",MIN(J714:AQ714))</f>
        <v/>
      </c>
      <c r="AX714" s="158" t="str">
        <f t="shared" ref="AX714:AX777" si="114">IF(C714="","",MAX(J714:AQ714))</f>
        <v/>
      </c>
    </row>
    <row r="715" spans="2:50" hidden="1" x14ac:dyDescent="0.3">
      <c r="B715" s="325">
        <f t="shared" ref="B715:B778" si="115">+B714+1</f>
        <v>707</v>
      </c>
      <c r="C715" s="324"/>
      <c r="D715" s="254"/>
      <c r="E715" s="255"/>
      <c r="F715" s="335"/>
      <c r="G715" s="328"/>
      <c r="H715" s="336">
        <v>1</v>
      </c>
      <c r="I715" s="289" t="str">
        <f t="shared" si="107"/>
        <v/>
      </c>
      <c r="J715" s="338"/>
      <c r="K715" s="152"/>
      <c r="L715" s="152"/>
      <c r="M715" s="152"/>
      <c r="N715" s="152"/>
      <c r="O715" s="152"/>
      <c r="P715" s="152"/>
      <c r="Q715" s="152"/>
      <c r="R715" s="152"/>
      <c r="S715" s="152"/>
      <c r="T715" s="152"/>
      <c r="U715" s="152"/>
      <c r="V715" s="152"/>
      <c r="W715" s="152"/>
      <c r="X715" s="152"/>
      <c r="Y715" s="152"/>
      <c r="Z715" s="152"/>
      <c r="AA715" s="152"/>
      <c r="AB715" s="152"/>
      <c r="AC715" s="152"/>
      <c r="AD715" s="152"/>
      <c r="AE715" s="152"/>
      <c r="AF715" s="152"/>
      <c r="AG715" s="152"/>
      <c r="AH715" s="152"/>
      <c r="AI715" s="152"/>
      <c r="AJ715" s="152"/>
      <c r="AK715" s="152"/>
      <c r="AL715" s="152"/>
      <c r="AM715" s="152"/>
      <c r="AN715" s="152"/>
      <c r="AO715" s="152"/>
      <c r="AP715" s="152"/>
      <c r="AQ715" s="153"/>
      <c r="AR715" s="156" t="str">
        <f t="shared" si="108"/>
        <v/>
      </c>
      <c r="AS715" s="157" t="str">
        <f t="shared" si="109"/>
        <v/>
      </c>
      <c r="AT715" s="157" t="str">
        <f t="shared" si="110"/>
        <v/>
      </c>
      <c r="AU715" s="157" t="str">
        <f t="shared" si="111"/>
        <v/>
      </c>
      <c r="AV715" s="157" t="str">
        <f t="shared" si="112"/>
        <v/>
      </c>
      <c r="AW715" s="157" t="str">
        <f t="shared" si="113"/>
        <v/>
      </c>
      <c r="AX715" s="158" t="str">
        <f t="shared" si="114"/>
        <v/>
      </c>
    </row>
    <row r="716" spans="2:50" hidden="1" x14ac:dyDescent="0.3">
      <c r="B716" s="325">
        <f t="shared" si="115"/>
        <v>708</v>
      </c>
      <c r="C716" s="324"/>
      <c r="D716" s="254"/>
      <c r="E716" s="255"/>
      <c r="F716" s="335"/>
      <c r="G716" s="328"/>
      <c r="H716" s="336">
        <v>1</v>
      </c>
      <c r="I716" s="289" t="str">
        <f t="shared" si="107"/>
        <v/>
      </c>
      <c r="J716" s="338"/>
      <c r="K716" s="152"/>
      <c r="L716" s="152"/>
      <c r="M716" s="152"/>
      <c r="N716" s="152"/>
      <c r="O716" s="152"/>
      <c r="P716" s="152"/>
      <c r="Q716" s="152"/>
      <c r="R716" s="152"/>
      <c r="S716" s="152"/>
      <c r="T716" s="152"/>
      <c r="U716" s="152"/>
      <c r="V716" s="152"/>
      <c r="W716" s="152"/>
      <c r="X716" s="152"/>
      <c r="Y716" s="152"/>
      <c r="Z716" s="152"/>
      <c r="AA716" s="152"/>
      <c r="AB716" s="152"/>
      <c r="AC716" s="152"/>
      <c r="AD716" s="152"/>
      <c r="AE716" s="152"/>
      <c r="AF716" s="152"/>
      <c r="AG716" s="152"/>
      <c r="AH716" s="152"/>
      <c r="AI716" s="152"/>
      <c r="AJ716" s="152"/>
      <c r="AK716" s="152"/>
      <c r="AL716" s="152"/>
      <c r="AM716" s="152"/>
      <c r="AN716" s="152"/>
      <c r="AO716" s="152"/>
      <c r="AP716" s="152"/>
      <c r="AQ716" s="153"/>
      <c r="AR716" s="156" t="str">
        <f t="shared" si="108"/>
        <v/>
      </c>
      <c r="AS716" s="157" t="str">
        <f t="shared" si="109"/>
        <v/>
      </c>
      <c r="AT716" s="157" t="str">
        <f t="shared" si="110"/>
        <v/>
      </c>
      <c r="AU716" s="157" t="str">
        <f t="shared" si="111"/>
        <v/>
      </c>
      <c r="AV716" s="157" t="str">
        <f t="shared" si="112"/>
        <v/>
      </c>
      <c r="AW716" s="157" t="str">
        <f t="shared" si="113"/>
        <v/>
      </c>
      <c r="AX716" s="158" t="str">
        <f t="shared" si="114"/>
        <v/>
      </c>
    </row>
    <row r="717" spans="2:50" hidden="1" x14ac:dyDescent="0.3">
      <c r="B717" s="325">
        <f t="shared" si="115"/>
        <v>709</v>
      </c>
      <c r="C717" s="324"/>
      <c r="D717" s="254"/>
      <c r="E717" s="255"/>
      <c r="F717" s="335"/>
      <c r="G717" s="328"/>
      <c r="H717" s="336">
        <v>1</v>
      </c>
      <c r="I717" s="289" t="str">
        <f t="shared" si="107"/>
        <v/>
      </c>
      <c r="J717" s="338"/>
      <c r="K717" s="152"/>
      <c r="L717" s="152"/>
      <c r="M717" s="152"/>
      <c r="N717" s="152"/>
      <c r="O717" s="152"/>
      <c r="P717" s="152"/>
      <c r="Q717" s="152"/>
      <c r="R717" s="152"/>
      <c r="S717" s="152"/>
      <c r="T717" s="152"/>
      <c r="U717" s="152"/>
      <c r="V717" s="152"/>
      <c r="W717" s="152"/>
      <c r="X717" s="152"/>
      <c r="Y717" s="152"/>
      <c r="Z717" s="152"/>
      <c r="AA717" s="152"/>
      <c r="AB717" s="152"/>
      <c r="AC717" s="152"/>
      <c r="AD717" s="152"/>
      <c r="AE717" s="152"/>
      <c r="AF717" s="152"/>
      <c r="AG717" s="152"/>
      <c r="AH717" s="152"/>
      <c r="AI717" s="152"/>
      <c r="AJ717" s="152"/>
      <c r="AK717" s="152"/>
      <c r="AL717" s="152"/>
      <c r="AM717" s="152"/>
      <c r="AN717" s="152"/>
      <c r="AO717" s="152"/>
      <c r="AP717" s="152"/>
      <c r="AQ717" s="153"/>
      <c r="AR717" s="156" t="str">
        <f t="shared" si="108"/>
        <v/>
      </c>
      <c r="AS717" s="157" t="str">
        <f t="shared" si="109"/>
        <v/>
      </c>
      <c r="AT717" s="157" t="str">
        <f t="shared" si="110"/>
        <v/>
      </c>
      <c r="AU717" s="157" t="str">
        <f t="shared" si="111"/>
        <v/>
      </c>
      <c r="AV717" s="157" t="str">
        <f t="shared" si="112"/>
        <v/>
      </c>
      <c r="AW717" s="157" t="str">
        <f t="shared" si="113"/>
        <v/>
      </c>
      <c r="AX717" s="158" t="str">
        <f t="shared" si="114"/>
        <v/>
      </c>
    </row>
    <row r="718" spans="2:50" hidden="1" x14ac:dyDescent="0.3">
      <c r="B718" s="325">
        <f t="shared" si="115"/>
        <v>710</v>
      </c>
      <c r="C718" s="324"/>
      <c r="D718" s="254"/>
      <c r="E718" s="255"/>
      <c r="F718" s="335"/>
      <c r="G718" s="328"/>
      <c r="H718" s="336">
        <v>1</v>
      </c>
      <c r="I718" s="289" t="str">
        <f t="shared" si="107"/>
        <v/>
      </c>
      <c r="J718" s="338"/>
      <c r="K718" s="152"/>
      <c r="L718" s="152"/>
      <c r="M718" s="152"/>
      <c r="N718" s="152"/>
      <c r="O718" s="152"/>
      <c r="P718" s="152"/>
      <c r="Q718" s="152"/>
      <c r="R718" s="152"/>
      <c r="S718" s="152"/>
      <c r="T718" s="152"/>
      <c r="U718" s="152"/>
      <c r="V718" s="152"/>
      <c r="W718" s="152"/>
      <c r="X718" s="152"/>
      <c r="Y718" s="152"/>
      <c r="Z718" s="152"/>
      <c r="AA718" s="152"/>
      <c r="AB718" s="152"/>
      <c r="AC718" s="152"/>
      <c r="AD718" s="152"/>
      <c r="AE718" s="152"/>
      <c r="AF718" s="152"/>
      <c r="AG718" s="152"/>
      <c r="AH718" s="152"/>
      <c r="AI718" s="152"/>
      <c r="AJ718" s="152"/>
      <c r="AK718" s="152"/>
      <c r="AL718" s="152"/>
      <c r="AM718" s="152"/>
      <c r="AN718" s="152"/>
      <c r="AO718" s="152"/>
      <c r="AP718" s="152"/>
      <c r="AQ718" s="153"/>
      <c r="AR718" s="156" t="str">
        <f t="shared" si="108"/>
        <v/>
      </c>
      <c r="AS718" s="157" t="str">
        <f t="shared" si="109"/>
        <v/>
      </c>
      <c r="AT718" s="157" t="str">
        <f t="shared" si="110"/>
        <v/>
      </c>
      <c r="AU718" s="157" t="str">
        <f t="shared" si="111"/>
        <v/>
      </c>
      <c r="AV718" s="157" t="str">
        <f t="shared" si="112"/>
        <v/>
      </c>
      <c r="AW718" s="157" t="str">
        <f t="shared" si="113"/>
        <v/>
      </c>
      <c r="AX718" s="158" t="str">
        <f t="shared" si="114"/>
        <v/>
      </c>
    </row>
    <row r="719" spans="2:50" hidden="1" x14ac:dyDescent="0.3">
      <c r="B719" s="325">
        <f t="shared" si="115"/>
        <v>711</v>
      </c>
      <c r="C719" s="324"/>
      <c r="D719" s="254"/>
      <c r="E719" s="255"/>
      <c r="F719" s="335"/>
      <c r="G719" s="328"/>
      <c r="H719" s="336">
        <v>1</v>
      </c>
      <c r="I719" s="289" t="str">
        <f t="shared" si="107"/>
        <v/>
      </c>
      <c r="J719" s="338"/>
      <c r="K719" s="152"/>
      <c r="L719" s="152"/>
      <c r="M719" s="152"/>
      <c r="N719" s="152"/>
      <c r="O719" s="152"/>
      <c r="P719" s="152"/>
      <c r="Q719" s="152"/>
      <c r="R719" s="152"/>
      <c r="S719" s="152"/>
      <c r="T719" s="152"/>
      <c r="U719" s="152"/>
      <c r="V719" s="152"/>
      <c r="W719" s="152"/>
      <c r="X719" s="152"/>
      <c r="Y719" s="152"/>
      <c r="Z719" s="152"/>
      <c r="AA719" s="152"/>
      <c r="AB719" s="152"/>
      <c r="AC719" s="152"/>
      <c r="AD719" s="152"/>
      <c r="AE719" s="152"/>
      <c r="AF719" s="152"/>
      <c r="AG719" s="152"/>
      <c r="AH719" s="152"/>
      <c r="AI719" s="152"/>
      <c r="AJ719" s="152"/>
      <c r="AK719" s="152"/>
      <c r="AL719" s="152"/>
      <c r="AM719" s="152"/>
      <c r="AN719" s="152"/>
      <c r="AO719" s="152"/>
      <c r="AP719" s="152"/>
      <c r="AQ719" s="153"/>
      <c r="AR719" s="156" t="str">
        <f t="shared" si="108"/>
        <v/>
      </c>
      <c r="AS719" s="157" t="str">
        <f t="shared" si="109"/>
        <v/>
      </c>
      <c r="AT719" s="157" t="str">
        <f t="shared" si="110"/>
        <v/>
      </c>
      <c r="AU719" s="157" t="str">
        <f t="shared" si="111"/>
        <v/>
      </c>
      <c r="AV719" s="157" t="str">
        <f t="shared" si="112"/>
        <v/>
      </c>
      <c r="AW719" s="157" t="str">
        <f t="shared" si="113"/>
        <v/>
      </c>
      <c r="AX719" s="158" t="str">
        <f t="shared" si="114"/>
        <v/>
      </c>
    </row>
    <row r="720" spans="2:50" hidden="1" x14ac:dyDescent="0.3">
      <c r="B720" s="325">
        <f t="shared" si="115"/>
        <v>712</v>
      </c>
      <c r="C720" s="324"/>
      <c r="D720" s="254"/>
      <c r="E720" s="255"/>
      <c r="F720" s="335"/>
      <c r="G720" s="328"/>
      <c r="H720" s="336">
        <v>1</v>
      </c>
      <c r="I720" s="289" t="str">
        <f t="shared" si="107"/>
        <v/>
      </c>
      <c r="J720" s="338"/>
      <c r="K720" s="152"/>
      <c r="L720" s="152"/>
      <c r="M720" s="152"/>
      <c r="N720" s="152"/>
      <c r="O720" s="152"/>
      <c r="P720" s="152"/>
      <c r="Q720" s="152"/>
      <c r="R720" s="152"/>
      <c r="S720" s="152"/>
      <c r="T720" s="152"/>
      <c r="U720" s="152"/>
      <c r="V720" s="152"/>
      <c r="W720" s="152"/>
      <c r="X720" s="152"/>
      <c r="Y720" s="152"/>
      <c r="Z720" s="152"/>
      <c r="AA720" s="152"/>
      <c r="AB720" s="152"/>
      <c r="AC720" s="152"/>
      <c r="AD720" s="152"/>
      <c r="AE720" s="152"/>
      <c r="AF720" s="152"/>
      <c r="AG720" s="152"/>
      <c r="AH720" s="152"/>
      <c r="AI720" s="152"/>
      <c r="AJ720" s="152"/>
      <c r="AK720" s="152"/>
      <c r="AL720" s="152"/>
      <c r="AM720" s="152"/>
      <c r="AN720" s="152"/>
      <c r="AO720" s="152"/>
      <c r="AP720" s="152"/>
      <c r="AQ720" s="153"/>
      <c r="AR720" s="156" t="str">
        <f t="shared" si="108"/>
        <v/>
      </c>
      <c r="AS720" s="157" t="str">
        <f t="shared" si="109"/>
        <v/>
      </c>
      <c r="AT720" s="157" t="str">
        <f t="shared" si="110"/>
        <v/>
      </c>
      <c r="AU720" s="157" t="str">
        <f t="shared" si="111"/>
        <v/>
      </c>
      <c r="AV720" s="157" t="str">
        <f t="shared" si="112"/>
        <v/>
      </c>
      <c r="AW720" s="157" t="str">
        <f t="shared" si="113"/>
        <v/>
      </c>
      <c r="AX720" s="158" t="str">
        <f t="shared" si="114"/>
        <v/>
      </c>
    </row>
    <row r="721" spans="2:50" hidden="1" x14ac:dyDescent="0.3">
      <c r="B721" s="325">
        <f t="shared" si="115"/>
        <v>713</v>
      </c>
      <c r="C721" s="324"/>
      <c r="D721" s="254"/>
      <c r="E721" s="255"/>
      <c r="F721" s="335"/>
      <c r="G721" s="328"/>
      <c r="H721" s="336">
        <v>1</v>
      </c>
      <c r="I721" s="289" t="str">
        <f t="shared" si="107"/>
        <v/>
      </c>
      <c r="J721" s="338"/>
      <c r="K721" s="152"/>
      <c r="L721" s="152"/>
      <c r="M721" s="152"/>
      <c r="N721" s="152"/>
      <c r="O721" s="152"/>
      <c r="P721" s="152"/>
      <c r="Q721" s="152"/>
      <c r="R721" s="152"/>
      <c r="S721" s="152"/>
      <c r="T721" s="152"/>
      <c r="U721" s="152"/>
      <c r="V721" s="152"/>
      <c r="W721" s="152"/>
      <c r="X721" s="152"/>
      <c r="Y721" s="152"/>
      <c r="Z721" s="152"/>
      <c r="AA721" s="152"/>
      <c r="AB721" s="152"/>
      <c r="AC721" s="152"/>
      <c r="AD721" s="152"/>
      <c r="AE721" s="152"/>
      <c r="AF721" s="152"/>
      <c r="AG721" s="152"/>
      <c r="AH721" s="152"/>
      <c r="AI721" s="152"/>
      <c r="AJ721" s="152"/>
      <c r="AK721" s="152"/>
      <c r="AL721" s="152"/>
      <c r="AM721" s="152"/>
      <c r="AN721" s="152"/>
      <c r="AO721" s="152"/>
      <c r="AP721" s="152"/>
      <c r="AQ721" s="153"/>
      <c r="AR721" s="156" t="str">
        <f t="shared" si="108"/>
        <v/>
      </c>
      <c r="AS721" s="157" t="str">
        <f t="shared" si="109"/>
        <v/>
      </c>
      <c r="AT721" s="157" t="str">
        <f t="shared" si="110"/>
        <v/>
      </c>
      <c r="AU721" s="157" t="str">
        <f t="shared" si="111"/>
        <v/>
      </c>
      <c r="AV721" s="157" t="str">
        <f t="shared" si="112"/>
        <v/>
      </c>
      <c r="AW721" s="157" t="str">
        <f t="shared" si="113"/>
        <v/>
      </c>
      <c r="AX721" s="158" t="str">
        <f t="shared" si="114"/>
        <v/>
      </c>
    </row>
    <row r="722" spans="2:50" hidden="1" x14ac:dyDescent="0.3">
      <c r="B722" s="325">
        <f t="shared" si="115"/>
        <v>714</v>
      </c>
      <c r="C722" s="324"/>
      <c r="D722" s="254"/>
      <c r="E722" s="255"/>
      <c r="F722" s="335"/>
      <c r="G722" s="328"/>
      <c r="H722" s="336">
        <v>1</v>
      </c>
      <c r="I722" s="289" t="str">
        <f t="shared" si="107"/>
        <v/>
      </c>
      <c r="J722" s="338"/>
      <c r="K722" s="152"/>
      <c r="L722" s="152"/>
      <c r="M722" s="152"/>
      <c r="N722" s="152"/>
      <c r="O722" s="152"/>
      <c r="P722" s="152"/>
      <c r="Q722" s="152"/>
      <c r="R722" s="152"/>
      <c r="S722" s="152"/>
      <c r="T722" s="152"/>
      <c r="U722" s="152"/>
      <c r="V722" s="152"/>
      <c r="W722" s="152"/>
      <c r="X722" s="152"/>
      <c r="Y722" s="152"/>
      <c r="Z722" s="152"/>
      <c r="AA722" s="152"/>
      <c r="AB722" s="152"/>
      <c r="AC722" s="152"/>
      <c r="AD722" s="152"/>
      <c r="AE722" s="152"/>
      <c r="AF722" s="152"/>
      <c r="AG722" s="152"/>
      <c r="AH722" s="152"/>
      <c r="AI722" s="152"/>
      <c r="AJ722" s="152"/>
      <c r="AK722" s="152"/>
      <c r="AL722" s="152"/>
      <c r="AM722" s="152"/>
      <c r="AN722" s="152"/>
      <c r="AO722" s="152"/>
      <c r="AP722" s="152"/>
      <c r="AQ722" s="153"/>
      <c r="AR722" s="156" t="str">
        <f t="shared" si="108"/>
        <v/>
      </c>
      <c r="AS722" s="157" t="str">
        <f t="shared" si="109"/>
        <v/>
      </c>
      <c r="AT722" s="157" t="str">
        <f t="shared" si="110"/>
        <v/>
      </c>
      <c r="AU722" s="157" t="str">
        <f t="shared" si="111"/>
        <v/>
      </c>
      <c r="AV722" s="157" t="str">
        <f t="shared" si="112"/>
        <v/>
      </c>
      <c r="AW722" s="157" t="str">
        <f t="shared" si="113"/>
        <v/>
      </c>
      <c r="AX722" s="158" t="str">
        <f t="shared" si="114"/>
        <v/>
      </c>
    </row>
    <row r="723" spans="2:50" hidden="1" x14ac:dyDescent="0.3">
      <c r="B723" s="325">
        <f t="shared" si="115"/>
        <v>715</v>
      </c>
      <c r="C723" s="324"/>
      <c r="D723" s="254"/>
      <c r="E723" s="255"/>
      <c r="F723" s="335"/>
      <c r="G723" s="328"/>
      <c r="H723" s="336">
        <v>1</v>
      </c>
      <c r="I723" s="289" t="str">
        <f t="shared" si="107"/>
        <v/>
      </c>
      <c r="J723" s="338"/>
      <c r="K723" s="152"/>
      <c r="L723" s="152"/>
      <c r="M723" s="152"/>
      <c r="N723" s="152"/>
      <c r="O723" s="152"/>
      <c r="P723" s="152"/>
      <c r="Q723" s="152"/>
      <c r="R723" s="152"/>
      <c r="S723" s="152"/>
      <c r="T723" s="152"/>
      <c r="U723" s="152"/>
      <c r="V723" s="152"/>
      <c r="W723" s="152"/>
      <c r="X723" s="152"/>
      <c r="Y723" s="152"/>
      <c r="Z723" s="152"/>
      <c r="AA723" s="152"/>
      <c r="AB723" s="152"/>
      <c r="AC723" s="152"/>
      <c r="AD723" s="152"/>
      <c r="AE723" s="152"/>
      <c r="AF723" s="152"/>
      <c r="AG723" s="152"/>
      <c r="AH723" s="152"/>
      <c r="AI723" s="152"/>
      <c r="AJ723" s="152"/>
      <c r="AK723" s="152"/>
      <c r="AL723" s="152"/>
      <c r="AM723" s="152"/>
      <c r="AN723" s="152"/>
      <c r="AO723" s="152"/>
      <c r="AP723" s="152"/>
      <c r="AQ723" s="153"/>
      <c r="AR723" s="156" t="str">
        <f t="shared" si="108"/>
        <v/>
      </c>
      <c r="AS723" s="157" t="str">
        <f t="shared" si="109"/>
        <v/>
      </c>
      <c r="AT723" s="157" t="str">
        <f t="shared" si="110"/>
        <v/>
      </c>
      <c r="AU723" s="157" t="str">
        <f t="shared" si="111"/>
        <v/>
      </c>
      <c r="AV723" s="157" t="str">
        <f t="shared" si="112"/>
        <v/>
      </c>
      <c r="AW723" s="157" t="str">
        <f t="shared" si="113"/>
        <v/>
      </c>
      <c r="AX723" s="158" t="str">
        <f t="shared" si="114"/>
        <v/>
      </c>
    </row>
    <row r="724" spans="2:50" hidden="1" x14ac:dyDescent="0.3">
      <c r="B724" s="325">
        <f t="shared" si="115"/>
        <v>716</v>
      </c>
      <c r="C724" s="324"/>
      <c r="D724" s="254"/>
      <c r="E724" s="255"/>
      <c r="F724" s="335"/>
      <c r="G724" s="328"/>
      <c r="H724" s="336">
        <v>1</v>
      </c>
      <c r="I724" s="289" t="str">
        <f t="shared" si="107"/>
        <v/>
      </c>
      <c r="J724" s="338"/>
      <c r="K724" s="152"/>
      <c r="L724" s="152"/>
      <c r="M724" s="152"/>
      <c r="N724" s="152"/>
      <c r="O724" s="152"/>
      <c r="P724" s="152"/>
      <c r="Q724" s="152"/>
      <c r="R724" s="152"/>
      <c r="S724" s="152"/>
      <c r="T724" s="152"/>
      <c r="U724" s="152"/>
      <c r="V724" s="152"/>
      <c r="W724" s="152"/>
      <c r="X724" s="152"/>
      <c r="Y724" s="152"/>
      <c r="Z724" s="152"/>
      <c r="AA724" s="152"/>
      <c r="AB724" s="152"/>
      <c r="AC724" s="152"/>
      <c r="AD724" s="152"/>
      <c r="AE724" s="152"/>
      <c r="AF724" s="152"/>
      <c r="AG724" s="152"/>
      <c r="AH724" s="152"/>
      <c r="AI724" s="152"/>
      <c r="AJ724" s="152"/>
      <c r="AK724" s="152"/>
      <c r="AL724" s="152"/>
      <c r="AM724" s="152"/>
      <c r="AN724" s="152"/>
      <c r="AO724" s="152"/>
      <c r="AP724" s="152"/>
      <c r="AQ724" s="153"/>
      <c r="AR724" s="156" t="str">
        <f t="shared" si="108"/>
        <v/>
      </c>
      <c r="AS724" s="157" t="str">
        <f t="shared" si="109"/>
        <v/>
      </c>
      <c r="AT724" s="157" t="str">
        <f t="shared" si="110"/>
        <v/>
      </c>
      <c r="AU724" s="157" t="str">
        <f t="shared" si="111"/>
        <v/>
      </c>
      <c r="AV724" s="157" t="str">
        <f t="shared" si="112"/>
        <v/>
      </c>
      <c r="AW724" s="157" t="str">
        <f t="shared" si="113"/>
        <v/>
      </c>
      <c r="AX724" s="158" t="str">
        <f t="shared" si="114"/>
        <v/>
      </c>
    </row>
    <row r="725" spans="2:50" hidden="1" x14ac:dyDescent="0.3">
      <c r="B725" s="325">
        <f t="shared" si="115"/>
        <v>717</v>
      </c>
      <c r="C725" s="324"/>
      <c r="D725" s="254"/>
      <c r="E725" s="255"/>
      <c r="F725" s="335"/>
      <c r="G725" s="328"/>
      <c r="H725" s="336">
        <v>1</v>
      </c>
      <c r="I725" s="289" t="str">
        <f t="shared" si="107"/>
        <v/>
      </c>
      <c r="J725" s="338"/>
      <c r="K725" s="152"/>
      <c r="L725" s="152"/>
      <c r="M725" s="152"/>
      <c r="N725" s="152"/>
      <c r="O725" s="152"/>
      <c r="P725" s="152"/>
      <c r="Q725" s="152"/>
      <c r="R725" s="152"/>
      <c r="S725" s="152"/>
      <c r="T725" s="152"/>
      <c r="U725" s="152"/>
      <c r="V725" s="152"/>
      <c r="W725" s="152"/>
      <c r="X725" s="152"/>
      <c r="Y725" s="152"/>
      <c r="Z725" s="152"/>
      <c r="AA725" s="152"/>
      <c r="AB725" s="152"/>
      <c r="AC725" s="152"/>
      <c r="AD725" s="152"/>
      <c r="AE725" s="152"/>
      <c r="AF725" s="152"/>
      <c r="AG725" s="152"/>
      <c r="AH725" s="152"/>
      <c r="AI725" s="152"/>
      <c r="AJ725" s="152"/>
      <c r="AK725" s="152"/>
      <c r="AL725" s="152"/>
      <c r="AM725" s="152"/>
      <c r="AN725" s="152"/>
      <c r="AO725" s="152"/>
      <c r="AP725" s="152"/>
      <c r="AQ725" s="153"/>
      <c r="AR725" s="156" t="str">
        <f t="shared" si="108"/>
        <v/>
      </c>
      <c r="AS725" s="157" t="str">
        <f t="shared" si="109"/>
        <v/>
      </c>
      <c r="AT725" s="157" t="str">
        <f t="shared" si="110"/>
        <v/>
      </c>
      <c r="AU725" s="157" t="str">
        <f t="shared" si="111"/>
        <v/>
      </c>
      <c r="AV725" s="157" t="str">
        <f t="shared" si="112"/>
        <v/>
      </c>
      <c r="AW725" s="157" t="str">
        <f t="shared" si="113"/>
        <v/>
      </c>
      <c r="AX725" s="158" t="str">
        <f t="shared" si="114"/>
        <v/>
      </c>
    </row>
    <row r="726" spans="2:50" hidden="1" x14ac:dyDescent="0.3">
      <c r="B726" s="325">
        <f t="shared" si="115"/>
        <v>718</v>
      </c>
      <c r="C726" s="324"/>
      <c r="D726" s="254"/>
      <c r="E726" s="255"/>
      <c r="F726" s="335"/>
      <c r="G726" s="328"/>
      <c r="H726" s="336">
        <v>1</v>
      </c>
      <c r="I726" s="289" t="str">
        <f t="shared" si="107"/>
        <v/>
      </c>
      <c r="J726" s="338"/>
      <c r="K726" s="152"/>
      <c r="L726" s="152"/>
      <c r="M726" s="152"/>
      <c r="N726" s="152"/>
      <c r="O726" s="152"/>
      <c r="P726" s="152"/>
      <c r="Q726" s="152"/>
      <c r="R726" s="152"/>
      <c r="S726" s="152"/>
      <c r="T726" s="152"/>
      <c r="U726" s="152"/>
      <c r="V726" s="152"/>
      <c r="W726" s="152"/>
      <c r="X726" s="152"/>
      <c r="Y726" s="152"/>
      <c r="Z726" s="152"/>
      <c r="AA726" s="152"/>
      <c r="AB726" s="152"/>
      <c r="AC726" s="152"/>
      <c r="AD726" s="152"/>
      <c r="AE726" s="152"/>
      <c r="AF726" s="152"/>
      <c r="AG726" s="152"/>
      <c r="AH726" s="152"/>
      <c r="AI726" s="152"/>
      <c r="AJ726" s="152"/>
      <c r="AK726" s="152"/>
      <c r="AL726" s="152"/>
      <c r="AM726" s="152"/>
      <c r="AN726" s="152"/>
      <c r="AO726" s="152"/>
      <c r="AP726" s="152"/>
      <c r="AQ726" s="153"/>
      <c r="AR726" s="156" t="str">
        <f t="shared" si="108"/>
        <v/>
      </c>
      <c r="AS726" s="157" t="str">
        <f t="shared" si="109"/>
        <v/>
      </c>
      <c r="AT726" s="157" t="str">
        <f t="shared" si="110"/>
        <v/>
      </c>
      <c r="AU726" s="157" t="str">
        <f t="shared" si="111"/>
        <v/>
      </c>
      <c r="AV726" s="157" t="str">
        <f t="shared" si="112"/>
        <v/>
      </c>
      <c r="AW726" s="157" t="str">
        <f t="shared" si="113"/>
        <v/>
      </c>
      <c r="AX726" s="158" t="str">
        <f t="shared" si="114"/>
        <v/>
      </c>
    </row>
    <row r="727" spans="2:50" hidden="1" x14ac:dyDescent="0.3">
      <c r="B727" s="325">
        <f t="shared" si="115"/>
        <v>719</v>
      </c>
      <c r="C727" s="324"/>
      <c r="D727" s="254"/>
      <c r="E727" s="255"/>
      <c r="F727" s="335"/>
      <c r="G727" s="328"/>
      <c r="H727" s="336">
        <v>1</v>
      </c>
      <c r="I727" s="289" t="str">
        <f t="shared" si="107"/>
        <v/>
      </c>
      <c r="J727" s="338"/>
      <c r="K727" s="152"/>
      <c r="L727" s="152"/>
      <c r="M727" s="152"/>
      <c r="N727" s="152"/>
      <c r="O727" s="152"/>
      <c r="P727" s="152"/>
      <c r="Q727" s="152"/>
      <c r="R727" s="152"/>
      <c r="S727" s="152"/>
      <c r="T727" s="152"/>
      <c r="U727" s="152"/>
      <c r="V727" s="152"/>
      <c r="W727" s="152"/>
      <c r="X727" s="152"/>
      <c r="Y727" s="152"/>
      <c r="Z727" s="152"/>
      <c r="AA727" s="152"/>
      <c r="AB727" s="152"/>
      <c r="AC727" s="152"/>
      <c r="AD727" s="152"/>
      <c r="AE727" s="152"/>
      <c r="AF727" s="152"/>
      <c r="AG727" s="152"/>
      <c r="AH727" s="152"/>
      <c r="AI727" s="152"/>
      <c r="AJ727" s="152"/>
      <c r="AK727" s="152"/>
      <c r="AL727" s="152"/>
      <c r="AM727" s="152"/>
      <c r="AN727" s="152"/>
      <c r="AO727" s="152"/>
      <c r="AP727" s="152"/>
      <c r="AQ727" s="153"/>
      <c r="AR727" s="156" t="str">
        <f t="shared" si="108"/>
        <v/>
      </c>
      <c r="AS727" s="157" t="str">
        <f t="shared" si="109"/>
        <v/>
      </c>
      <c r="AT727" s="157" t="str">
        <f t="shared" si="110"/>
        <v/>
      </c>
      <c r="AU727" s="157" t="str">
        <f t="shared" si="111"/>
        <v/>
      </c>
      <c r="AV727" s="157" t="str">
        <f t="shared" si="112"/>
        <v/>
      </c>
      <c r="AW727" s="157" t="str">
        <f t="shared" si="113"/>
        <v/>
      </c>
      <c r="AX727" s="158" t="str">
        <f t="shared" si="114"/>
        <v/>
      </c>
    </row>
    <row r="728" spans="2:50" hidden="1" x14ac:dyDescent="0.3">
      <c r="B728" s="325">
        <f t="shared" si="115"/>
        <v>720</v>
      </c>
      <c r="C728" s="324"/>
      <c r="D728" s="254"/>
      <c r="E728" s="255"/>
      <c r="F728" s="335"/>
      <c r="G728" s="328"/>
      <c r="H728" s="336">
        <v>1</v>
      </c>
      <c r="I728" s="289" t="str">
        <f t="shared" si="107"/>
        <v/>
      </c>
      <c r="J728" s="338"/>
      <c r="K728" s="152"/>
      <c r="L728" s="152"/>
      <c r="M728" s="152"/>
      <c r="N728" s="152"/>
      <c r="O728" s="152"/>
      <c r="P728" s="152"/>
      <c r="Q728" s="152"/>
      <c r="R728" s="152"/>
      <c r="S728" s="152"/>
      <c r="T728" s="152"/>
      <c r="U728" s="152"/>
      <c r="V728" s="152"/>
      <c r="W728" s="152"/>
      <c r="X728" s="152"/>
      <c r="Y728" s="152"/>
      <c r="Z728" s="152"/>
      <c r="AA728" s="152"/>
      <c r="AB728" s="152"/>
      <c r="AC728" s="152"/>
      <c r="AD728" s="152"/>
      <c r="AE728" s="152"/>
      <c r="AF728" s="152"/>
      <c r="AG728" s="152"/>
      <c r="AH728" s="152"/>
      <c r="AI728" s="152"/>
      <c r="AJ728" s="152"/>
      <c r="AK728" s="152"/>
      <c r="AL728" s="152"/>
      <c r="AM728" s="152"/>
      <c r="AN728" s="152"/>
      <c r="AO728" s="152"/>
      <c r="AP728" s="152"/>
      <c r="AQ728" s="153"/>
      <c r="AR728" s="156" t="str">
        <f t="shared" si="108"/>
        <v/>
      </c>
      <c r="AS728" s="157" t="str">
        <f t="shared" si="109"/>
        <v/>
      </c>
      <c r="AT728" s="157" t="str">
        <f t="shared" si="110"/>
        <v/>
      </c>
      <c r="AU728" s="157" t="str">
        <f t="shared" si="111"/>
        <v/>
      </c>
      <c r="AV728" s="157" t="str">
        <f t="shared" si="112"/>
        <v/>
      </c>
      <c r="AW728" s="157" t="str">
        <f t="shared" si="113"/>
        <v/>
      </c>
      <c r="AX728" s="158" t="str">
        <f t="shared" si="114"/>
        <v/>
      </c>
    </row>
    <row r="729" spans="2:50" hidden="1" x14ac:dyDescent="0.3">
      <c r="B729" s="325">
        <f t="shared" si="115"/>
        <v>721</v>
      </c>
      <c r="C729" s="324"/>
      <c r="D729" s="254"/>
      <c r="E729" s="255"/>
      <c r="F729" s="335"/>
      <c r="G729" s="328"/>
      <c r="H729" s="336">
        <v>1</v>
      </c>
      <c r="I729" s="289" t="str">
        <f t="shared" si="107"/>
        <v/>
      </c>
      <c r="J729" s="338"/>
      <c r="K729" s="152"/>
      <c r="L729" s="152"/>
      <c r="M729" s="152"/>
      <c r="N729" s="152"/>
      <c r="O729" s="152"/>
      <c r="P729" s="152"/>
      <c r="Q729" s="152"/>
      <c r="R729" s="152"/>
      <c r="S729" s="152"/>
      <c r="T729" s="152"/>
      <c r="U729" s="152"/>
      <c r="V729" s="152"/>
      <c r="W729" s="152"/>
      <c r="X729" s="152"/>
      <c r="Y729" s="152"/>
      <c r="Z729" s="152"/>
      <c r="AA729" s="152"/>
      <c r="AB729" s="152"/>
      <c r="AC729" s="152"/>
      <c r="AD729" s="152"/>
      <c r="AE729" s="152"/>
      <c r="AF729" s="152"/>
      <c r="AG729" s="152"/>
      <c r="AH729" s="152"/>
      <c r="AI729" s="152"/>
      <c r="AJ729" s="152"/>
      <c r="AK729" s="152"/>
      <c r="AL729" s="152"/>
      <c r="AM729" s="152"/>
      <c r="AN729" s="152"/>
      <c r="AO729" s="152"/>
      <c r="AP729" s="152"/>
      <c r="AQ729" s="153"/>
      <c r="AR729" s="156" t="str">
        <f t="shared" si="108"/>
        <v/>
      </c>
      <c r="AS729" s="157" t="str">
        <f t="shared" si="109"/>
        <v/>
      </c>
      <c r="AT729" s="157" t="str">
        <f t="shared" si="110"/>
        <v/>
      </c>
      <c r="AU729" s="157" t="str">
        <f t="shared" si="111"/>
        <v/>
      </c>
      <c r="AV729" s="157" t="str">
        <f t="shared" si="112"/>
        <v/>
      </c>
      <c r="AW729" s="157" t="str">
        <f t="shared" si="113"/>
        <v/>
      </c>
      <c r="AX729" s="158" t="str">
        <f t="shared" si="114"/>
        <v/>
      </c>
    </row>
    <row r="730" spans="2:50" hidden="1" x14ac:dyDescent="0.3">
      <c r="B730" s="325">
        <f t="shared" si="115"/>
        <v>722</v>
      </c>
      <c r="C730" s="324"/>
      <c r="D730" s="254"/>
      <c r="E730" s="255"/>
      <c r="F730" s="335"/>
      <c r="G730" s="328"/>
      <c r="H730" s="336">
        <v>1</v>
      </c>
      <c r="I730" s="289" t="str">
        <f t="shared" si="107"/>
        <v/>
      </c>
      <c r="J730" s="338"/>
      <c r="K730" s="152"/>
      <c r="L730" s="152"/>
      <c r="M730" s="152"/>
      <c r="N730" s="152"/>
      <c r="O730" s="152"/>
      <c r="P730" s="152"/>
      <c r="Q730" s="152"/>
      <c r="R730" s="152"/>
      <c r="S730" s="152"/>
      <c r="T730" s="152"/>
      <c r="U730" s="152"/>
      <c r="V730" s="152"/>
      <c r="W730" s="152"/>
      <c r="X730" s="152"/>
      <c r="Y730" s="152"/>
      <c r="Z730" s="152"/>
      <c r="AA730" s="152"/>
      <c r="AB730" s="152"/>
      <c r="AC730" s="152"/>
      <c r="AD730" s="152"/>
      <c r="AE730" s="152"/>
      <c r="AF730" s="152"/>
      <c r="AG730" s="152"/>
      <c r="AH730" s="152"/>
      <c r="AI730" s="152"/>
      <c r="AJ730" s="152"/>
      <c r="AK730" s="152"/>
      <c r="AL730" s="152"/>
      <c r="AM730" s="152"/>
      <c r="AN730" s="152"/>
      <c r="AO730" s="152"/>
      <c r="AP730" s="152"/>
      <c r="AQ730" s="153"/>
      <c r="AR730" s="156" t="str">
        <f t="shared" si="108"/>
        <v/>
      </c>
      <c r="AS730" s="157" t="str">
        <f t="shared" si="109"/>
        <v/>
      </c>
      <c r="AT730" s="157" t="str">
        <f t="shared" si="110"/>
        <v/>
      </c>
      <c r="AU730" s="157" t="str">
        <f t="shared" si="111"/>
        <v/>
      </c>
      <c r="AV730" s="157" t="str">
        <f t="shared" si="112"/>
        <v/>
      </c>
      <c r="AW730" s="157" t="str">
        <f t="shared" si="113"/>
        <v/>
      </c>
      <c r="AX730" s="158" t="str">
        <f t="shared" si="114"/>
        <v/>
      </c>
    </row>
    <row r="731" spans="2:50" hidden="1" x14ac:dyDescent="0.3">
      <c r="B731" s="325">
        <f t="shared" si="115"/>
        <v>723</v>
      </c>
      <c r="C731" s="324"/>
      <c r="D731" s="254"/>
      <c r="E731" s="255"/>
      <c r="F731" s="335"/>
      <c r="G731" s="328"/>
      <c r="H731" s="336">
        <v>1</v>
      </c>
      <c r="I731" s="289" t="str">
        <f t="shared" si="107"/>
        <v/>
      </c>
      <c r="J731" s="338"/>
      <c r="K731" s="152"/>
      <c r="L731" s="152"/>
      <c r="M731" s="152"/>
      <c r="N731" s="152"/>
      <c r="O731" s="152"/>
      <c r="P731" s="152"/>
      <c r="Q731" s="152"/>
      <c r="R731" s="152"/>
      <c r="S731" s="152"/>
      <c r="T731" s="152"/>
      <c r="U731" s="152"/>
      <c r="V731" s="152"/>
      <c r="W731" s="152"/>
      <c r="X731" s="152"/>
      <c r="Y731" s="152"/>
      <c r="Z731" s="152"/>
      <c r="AA731" s="152"/>
      <c r="AB731" s="152"/>
      <c r="AC731" s="152"/>
      <c r="AD731" s="152"/>
      <c r="AE731" s="152"/>
      <c r="AF731" s="152"/>
      <c r="AG731" s="152"/>
      <c r="AH731" s="152"/>
      <c r="AI731" s="152"/>
      <c r="AJ731" s="152"/>
      <c r="AK731" s="152"/>
      <c r="AL731" s="152"/>
      <c r="AM731" s="152"/>
      <c r="AN731" s="152"/>
      <c r="AO731" s="152"/>
      <c r="AP731" s="152"/>
      <c r="AQ731" s="153"/>
      <c r="AR731" s="156" t="str">
        <f t="shared" si="108"/>
        <v/>
      </c>
      <c r="AS731" s="157" t="str">
        <f t="shared" si="109"/>
        <v/>
      </c>
      <c r="AT731" s="157" t="str">
        <f t="shared" si="110"/>
        <v/>
      </c>
      <c r="AU731" s="157" t="str">
        <f t="shared" si="111"/>
        <v/>
      </c>
      <c r="AV731" s="157" t="str">
        <f t="shared" si="112"/>
        <v/>
      </c>
      <c r="AW731" s="157" t="str">
        <f t="shared" si="113"/>
        <v/>
      </c>
      <c r="AX731" s="158" t="str">
        <f t="shared" si="114"/>
        <v/>
      </c>
    </row>
    <row r="732" spans="2:50" hidden="1" x14ac:dyDescent="0.3">
      <c r="B732" s="325">
        <f t="shared" si="115"/>
        <v>724</v>
      </c>
      <c r="C732" s="324"/>
      <c r="D732" s="254"/>
      <c r="E732" s="255"/>
      <c r="F732" s="335"/>
      <c r="G732" s="328"/>
      <c r="H732" s="336">
        <v>1</v>
      </c>
      <c r="I732" s="289" t="str">
        <f t="shared" si="107"/>
        <v/>
      </c>
      <c r="J732" s="338"/>
      <c r="K732" s="152"/>
      <c r="L732" s="152"/>
      <c r="M732" s="152"/>
      <c r="N732" s="152"/>
      <c r="O732" s="152"/>
      <c r="P732" s="152"/>
      <c r="Q732" s="152"/>
      <c r="R732" s="152"/>
      <c r="S732" s="152"/>
      <c r="T732" s="152"/>
      <c r="U732" s="152"/>
      <c r="V732" s="152"/>
      <c r="W732" s="152"/>
      <c r="X732" s="152"/>
      <c r="Y732" s="152"/>
      <c r="Z732" s="152"/>
      <c r="AA732" s="152"/>
      <c r="AB732" s="152"/>
      <c r="AC732" s="152"/>
      <c r="AD732" s="152"/>
      <c r="AE732" s="152"/>
      <c r="AF732" s="152"/>
      <c r="AG732" s="152"/>
      <c r="AH732" s="152"/>
      <c r="AI732" s="152"/>
      <c r="AJ732" s="152"/>
      <c r="AK732" s="152"/>
      <c r="AL732" s="152"/>
      <c r="AM732" s="152"/>
      <c r="AN732" s="152"/>
      <c r="AO732" s="152"/>
      <c r="AP732" s="152"/>
      <c r="AQ732" s="153"/>
      <c r="AR732" s="156" t="str">
        <f t="shared" si="108"/>
        <v/>
      </c>
      <c r="AS732" s="157" t="str">
        <f t="shared" si="109"/>
        <v/>
      </c>
      <c r="AT732" s="157" t="str">
        <f t="shared" si="110"/>
        <v/>
      </c>
      <c r="AU732" s="157" t="str">
        <f t="shared" si="111"/>
        <v/>
      </c>
      <c r="AV732" s="157" t="str">
        <f t="shared" si="112"/>
        <v/>
      </c>
      <c r="AW732" s="157" t="str">
        <f t="shared" si="113"/>
        <v/>
      </c>
      <c r="AX732" s="158" t="str">
        <f t="shared" si="114"/>
        <v/>
      </c>
    </row>
    <row r="733" spans="2:50" hidden="1" x14ac:dyDescent="0.3">
      <c r="B733" s="325">
        <f t="shared" si="115"/>
        <v>725</v>
      </c>
      <c r="C733" s="324"/>
      <c r="D733" s="254"/>
      <c r="E733" s="255"/>
      <c r="F733" s="335"/>
      <c r="G733" s="328"/>
      <c r="H733" s="336">
        <v>1</v>
      </c>
      <c r="I733" s="289" t="str">
        <f t="shared" si="107"/>
        <v/>
      </c>
      <c r="J733" s="338"/>
      <c r="K733" s="152"/>
      <c r="L733" s="152"/>
      <c r="M733" s="152"/>
      <c r="N733" s="152"/>
      <c r="O733" s="152"/>
      <c r="P733" s="152"/>
      <c r="Q733" s="152"/>
      <c r="R733" s="152"/>
      <c r="S733" s="152"/>
      <c r="T733" s="152"/>
      <c r="U733" s="152"/>
      <c r="V733" s="152"/>
      <c r="W733" s="152"/>
      <c r="X733" s="152"/>
      <c r="Y733" s="152"/>
      <c r="Z733" s="152"/>
      <c r="AA733" s="152"/>
      <c r="AB733" s="152"/>
      <c r="AC733" s="152"/>
      <c r="AD733" s="152"/>
      <c r="AE733" s="152"/>
      <c r="AF733" s="152"/>
      <c r="AG733" s="152"/>
      <c r="AH733" s="152"/>
      <c r="AI733" s="152"/>
      <c r="AJ733" s="152"/>
      <c r="AK733" s="152"/>
      <c r="AL733" s="152"/>
      <c r="AM733" s="152"/>
      <c r="AN733" s="152"/>
      <c r="AO733" s="152"/>
      <c r="AP733" s="152"/>
      <c r="AQ733" s="153"/>
      <c r="AR733" s="156" t="str">
        <f t="shared" si="108"/>
        <v/>
      </c>
      <c r="AS733" s="157" t="str">
        <f t="shared" si="109"/>
        <v/>
      </c>
      <c r="AT733" s="157" t="str">
        <f t="shared" si="110"/>
        <v/>
      </c>
      <c r="AU733" s="157" t="str">
        <f t="shared" si="111"/>
        <v/>
      </c>
      <c r="AV733" s="157" t="str">
        <f t="shared" si="112"/>
        <v/>
      </c>
      <c r="AW733" s="157" t="str">
        <f t="shared" si="113"/>
        <v/>
      </c>
      <c r="AX733" s="158" t="str">
        <f t="shared" si="114"/>
        <v/>
      </c>
    </row>
    <row r="734" spans="2:50" hidden="1" x14ac:dyDescent="0.3">
      <c r="B734" s="325">
        <f t="shared" si="115"/>
        <v>726</v>
      </c>
      <c r="C734" s="324"/>
      <c r="D734" s="254"/>
      <c r="E734" s="255"/>
      <c r="F734" s="335"/>
      <c r="G734" s="328"/>
      <c r="H734" s="336">
        <v>1</v>
      </c>
      <c r="I734" s="289" t="str">
        <f t="shared" si="107"/>
        <v/>
      </c>
      <c r="J734" s="338"/>
      <c r="K734" s="152"/>
      <c r="L734" s="152"/>
      <c r="M734" s="152"/>
      <c r="N734" s="152"/>
      <c r="O734" s="152"/>
      <c r="P734" s="152"/>
      <c r="Q734" s="152"/>
      <c r="R734" s="152"/>
      <c r="S734" s="152"/>
      <c r="T734" s="152"/>
      <c r="U734" s="152"/>
      <c r="V734" s="152"/>
      <c r="W734" s="152"/>
      <c r="X734" s="152"/>
      <c r="Y734" s="152"/>
      <c r="Z734" s="152"/>
      <c r="AA734" s="152"/>
      <c r="AB734" s="152"/>
      <c r="AC734" s="152"/>
      <c r="AD734" s="152"/>
      <c r="AE734" s="152"/>
      <c r="AF734" s="152"/>
      <c r="AG734" s="152"/>
      <c r="AH734" s="152"/>
      <c r="AI734" s="152"/>
      <c r="AJ734" s="152"/>
      <c r="AK734" s="152"/>
      <c r="AL734" s="152"/>
      <c r="AM734" s="152"/>
      <c r="AN734" s="152"/>
      <c r="AO734" s="152"/>
      <c r="AP734" s="152"/>
      <c r="AQ734" s="153"/>
      <c r="AR734" s="156" t="str">
        <f t="shared" si="108"/>
        <v/>
      </c>
      <c r="AS734" s="157" t="str">
        <f t="shared" si="109"/>
        <v/>
      </c>
      <c r="AT734" s="157" t="str">
        <f t="shared" si="110"/>
        <v/>
      </c>
      <c r="AU734" s="157" t="str">
        <f t="shared" si="111"/>
        <v/>
      </c>
      <c r="AV734" s="157" t="str">
        <f t="shared" si="112"/>
        <v/>
      </c>
      <c r="AW734" s="157" t="str">
        <f t="shared" si="113"/>
        <v/>
      </c>
      <c r="AX734" s="158" t="str">
        <f t="shared" si="114"/>
        <v/>
      </c>
    </row>
    <row r="735" spans="2:50" hidden="1" x14ac:dyDescent="0.3">
      <c r="B735" s="325">
        <f t="shared" si="115"/>
        <v>727</v>
      </c>
      <c r="C735" s="324"/>
      <c r="D735" s="254"/>
      <c r="E735" s="255"/>
      <c r="F735" s="335"/>
      <c r="G735" s="328"/>
      <c r="H735" s="336">
        <v>1</v>
      </c>
      <c r="I735" s="289" t="str">
        <f t="shared" si="107"/>
        <v/>
      </c>
      <c r="J735" s="338"/>
      <c r="K735" s="152"/>
      <c r="L735" s="152"/>
      <c r="M735" s="152"/>
      <c r="N735" s="152"/>
      <c r="O735" s="152"/>
      <c r="P735" s="152"/>
      <c r="Q735" s="152"/>
      <c r="R735" s="152"/>
      <c r="S735" s="152"/>
      <c r="T735" s="152"/>
      <c r="U735" s="152"/>
      <c r="V735" s="152"/>
      <c r="W735" s="152"/>
      <c r="X735" s="152"/>
      <c r="Y735" s="152"/>
      <c r="Z735" s="152"/>
      <c r="AA735" s="152"/>
      <c r="AB735" s="152"/>
      <c r="AC735" s="152"/>
      <c r="AD735" s="152"/>
      <c r="AE735" s="152"/>
      <c r="AF735" s="152"/>
      <c r="AG735" s="152"/>
      <c r="AH735" s="152"/>
      <c r="AI735" s="152"/>
      <c r="AJ735" s="152"/>
      <c r="AK735" s="152"/>
      <c r="AL735" s="152"/>
      <c r="AM735" s="152"/>
      <c r="AN735" s="152"/>
      <c r="AO735" s="152"/>
      <c r="AP735" s="152"/>
      <c r="AQ735" s="153"/>
      <c r="AR735" s="156" t="str">
        <f t="shared" si="108"/>
        <v/>
      </c>
      <c r="AS735" s="157" t="str">
        <f t="shared" si="109"/>
        <v/>
      </c>
      <c r="AT735" s="157" t="str">
        <f t="shared" si="110"/>
        <v/>
      </c>
      <c r="AU735" s="157" t="str">
        <f t="shared" si="111"/>
        <v/>
      </c>
      <c r="AV735" s="157" t="str">
        <f t="shared" si="112"/>
        <v/>
      </c>
      <c r="AW735" s="157" t="str">
        <f t="shared" si="113"/>
        <v/>
      </c>
      <c r="AX735" s="158" t="str">
        <f t="shared" si="114"/>
        <v/>
      </c>
    </row>
    <row r="736" spans="2:50" hidden="1" x14ac:dyDescent="0.3">
      <c r="B736" s="325">
        <f t="shared" si="115"/>
        <v>728</v>
      </c>
      <c r="C736" s="324"/>
      <c r="D736" s="254"/>
      <c r="E736" s="255"/>
      <c r="F736" s="335"/>
      <c r="G736" s="328"/>
      <c r="H736" s="336">
        <v>1</v>
      </c>
      <c r="I736" s="289" t="str">
        <f t="shared" si="107"/>
        <v/>
      </c>
      <c r="J736" s="338"/>
      <c r="K736" s="152"/>
      <c r="L736" s="152"/>
      <c r="M736" s="152"/>
      <c r="N736" s="152"/>
      <c r="O736" s="152"/>
      <c r="P736" s="152"/>
      <c r="Q736" s="152"/>
      <c r="R736" s="152"/>
      <c r="S736" s="152"/>
      <c r="T736" s="152"/>
      <c r="U736" s="152"/>
      <c r="V736" s="152"/>
      <c r="W736" s="152"/>
      <c r="X736" s="152"/>
      <c r="Y736" s="152"/>
      <c r="Z736" s="152"/>
      <c r="AA736" s="152"/>
      <c r="AB736" s="152"/>
      <c r="AC736" s="152"/>
      <c r="AD736" s="152"/>
      <c r="AE736" s="152"/>
      <c r="AF736" s="152"/>
      <c r="AG736" s="152"/>
      <c r="AH736" s="152"/>
      <c r="AI736" s="152"/>
      <c r="AJ736" s="152"/>
      <c r="AK736" s="152"/>
      <c r="AL736" s="152"/>
      <c r="AM736" s="152"/>
      <c r="AN736" s="152"/>
      <c r="AO736" s="152"/>
      <c r="AP736" s="152"/>
      <c r="AQ736" s="153"/>
      <c r="AR736" s="156" t="str">
        <f t="shared" si="108"/>
        <v/>
      </c>
      <c r="AS736" s="157" t="str">
        <f t="shared" si="109"/>
        <v/>
      </c>
      <c r="AT736" s="157" t="str">
        <f t="shared" si="110"/>
        <v/>
      </c>
      <c r="AU736" s="157" t="str">
        <f t="shared" si="111"/>
        <v/>
      </c>
      <c r="AV736" s="157" t="str">
        <f t="shared" si="112"/>
        <v/>
      </c>
      <c r="AW736" s="157" t="str">
        <f t="shared" si="113"/>
        <v/>
      </c>
      <c r="AX736" s="158" t="str">
        <f t="shared" si="114"/>
        <v/>
      </c>
    </row>
    <row r="737" spans="2:50" hidden="1" x14ac:dyDescent="0.3">
      <c r="B737" s="325">
        <f t="shared" si="115"/>
        <v>729</v>
      </c>
      <c r="C737" s="324"/>
      <c r="D737" s="254"/>
      <c r="E737" s="255"/>
      <c r="F737" s="335"/>
      <c r="G737" s="328"/>
      <c r="H737" s="336">
        <v>1</v>
      </c>
      <c r="I737" s="289" t="str">
        <f t="shared" si="107"/>
        <v/>
      </c>
      <c r="J737" s="338"/>
      <c r="K737" s="152"/>
      <c r="L737" s="152"/>
      <c r="M737" s="152"/>
      <c r="N737" s="152"/>
      <c r="O737" s="152"/>
      <c r="P737" s="152"/>
      <c r="Q737" s="152"/>
      <c r="R737" s="152"/>
      <c r="S737" s="152"/>
      <c r="T737" s="152"/>
      <c r="U737" s="152"/>
      <c r="V737" s="152"/>
      <c r="W737" s="152"/>
      <c r="X737" s="152"/>
      <c r="Y737" s="152"/>
      <c r="Z737" s="152"/>
      <c r="AA737" s="152"/>
      <c r="AB737" s="152"/>
      <c r="AC737" s="152"/>
      <c r="AD737" s="152"/>
      <c r="AE737" s="152"/>
      <c r="AF737" s="152"/>
      <c r="AG737" s="152"/>
      <c r="AH737" s="152"/>
      <c r="AI737" s="152"/>
      <c r="AJ737" s="152"/>
      <c r="AK737" s="152"/>
      <c r="AL737" s="152"/>
      <c r="AM737" s="152"/>
      <c r="AN737" s="152"/>
      <c r="AO737" s="152"/>
      <c r="AP737" s="152"/>
      <c r="AQ737" s="153"/>
      <c r="AR737" s="156" t="str">
        <f t="shared" si="108"/>
        <v/>
      </c>
      <c r="AS737" s="157" t="str">
        <f t="shared" si="109"/>
        <v/>
      </c>
      <c r="AT737" s="157" t="str">
        <f t="shared" si="110"/>
        <v/>
      </c>
      <c r="AU737" s="157" t="str">
        <f t="shared" si="111"/>
        <v/>
      </c>
      <c r="AV737" s="157" t="str">
        <f t="shared" si="112"/>
        <v/>
      </c>
      <c r="AW737" s="157" t="str">
        <f t="shared" si="113"/>
        <v/>
      </c>
      <c r="AX737" s="158" t="str">
        <f t="shared" si="114"/>
        <v/>
      </c>
    </row>
    <row r="738" spans="2:50" hidden="1" x14ac:dyDescent="0.3">
      <c r="B738" s="325">
        <f t="shared" si="115"/>
        <v>730</v>
      </c>
      <c r="C738" s="324"/>
      <c r="D738" s="254"/>
      <c r="E738" s="255"/>
      <c r="F738" s="335"/>
      <c r="G738" s="328"/>
      <c r="H738" s="336">
        <v>1</v>
      </c>
      <c r="I738" s="289" t="str">
        <f t="shared" si="107"/>
        <v/>
      </c>
      <c r="J738" s="338"/>
      <c r="K738" s="152"/>
      <c r="L738" s="152"/>
      <c r="M738" s="152"/>
      <c r="N738" s="152"/>
      <c r="O738" s="152"/>
      <c r="P738" s="152"/>
      <c r="Q738" s="152"/>
      <c r="R738" s="152"/>
      <c r="S738" s="152"/>
      <c r="T738" s="152"/>
      <c r="U738" s="152"/>
      <c r="V738" s="152"/>
      <c r="W738" s="152"/>
      <c r="X738" s="152"/>
      <c r="Y738" s="152"/>
      <c r="Z738" s="152"/>
      <c r="AA738" s="152"/>
      <c r="AB738" s="152"/>
      <c r="AC738" s="152"/>
      <c r="AD738" s="152"/>
      <c r="AE738" s="152"/>
      <c r="AF738" s="152"/>
      <c r="AG738" s="152"/>
      <c r="AH738" s="152"/>
      <c r="AI738" s="152"/>
      <c r="AJ738" s="152"/>
      <c r="AK738" s="152"/>
      <c r="AL738" s="152"/>
      <c r="AM738" s="152"/>
      <c r="AN738" s="152"/>
      <c r="AO738" s="152"/>
      <c r="AP738" s="152"/>
      <c r="AQ738" s="153"/>
      <c r="AR738" s="156" t="str">
        <f t="shared" si="108"/>
        <v/>
      </c>
      <c r="AS738" s="157" t="str">
        <f t="shared" si="109"/>
        <v/>
      </c>
      <c r="AT738" s="157" t="str">
        <f t="shared" si="110"/>
        <v/>
      </c>
      <c r="AU738" s="157" t="str">
        <f t="shared" si="111"/>
        <v/>
      </c>
      <c r="AV738" s="157" t="str">
        <f t="shared" si="112"/>
        <v/>
      </c>
      <c r="AW738" s="157" t="str">
        <f t="shared" si="113"/>
        <v/>
      </c>
      <c r="AX738" s="158" t="str">
        <f t="shared" si="114"/>
        <v/>
      </c>
    </row>
    <row r="739" spans="2:50" hidden="1" x14ac:dyDescent="0.3">
      <c r="B739" s="325">
        <f t="shared" si="115"/>
        <v>731</v>
      </c>
      <c r="C739" s="324"/>
      <c r="D739" s="254"/>
      <c r="E739" s="255"/>
      <c r="F739" s="335"/>
      <c r="G739" s="328"/>
      <c r="H739" s="336">
        <v>1</v>
      </c>
      <c r="I739" s="289" t="str">
        <f t="shared" si="107"/>
        <v/>
      </c>
      <c r="J739" s="338"/>
      <c r="K739" s="152"/>
      <c r="L739" s="152"/>
      <c r="M739" s="152"/>
      <c r="N739" s="152"/>
      <c r="O739" s="152"/>
      <c r="P739" s="152"/>
      <c r="Q739" s="152"/>
      <c r="R739" s="152"/>
      <c r="S739" s="152"/>
      <c r="T739" s="152"/>
      <c r="U739" s="152"/>
      <c r="V739" s="152"/>
      <c r="W739" s="152"/>
      <c r="X739" s="152"/>
      <c r="Y739" s="152"/>
      <c r="Z739" s="152"/>
      <c r="AA739" s="152"/>
      <c r="AB739" s="152"/>
      <c r="AC739" s="152"/>
      <c r="AD739" s="152"/>
      <c r="AE739" s="152"/>
      <c r="AF739" s="152"/>
      <c r="AG739" s="152"/>
      <c r="AH739" s="152"/>
      <c r="AI739" s="152"/>
      <c r="AJ739" s="152"/>
      <c r="AK739" s="152"/>
      <c r="AL739" s="152"/>
      <c r="AM739" s="152"/>
      <c r="AN739" s="152"/>
      <c r="AO739" s="152"/>
      <c r="AP739" s="152"/>
      <c r="AQ739" s="153"/>
      <c r="AR739" s="156" t="str">
        <f t="shared" si="108"/>
        <v/>
      </c>
      <c r="AS739" s="157" t="str">
        <f t="shared" si="109"/>
        <v/>
      </c>
      <c r="AT739" s="157" t="str">
        <f t="shared" si="110"/>
        <v/>
      </c>
      <c r="AU739" s="157" t="str">
        <f t="shared" si="111"/>
        <v/>
      </c>
      <c r="AV739" s="157" t="str">
        <f t="shared" si="112"/>
        <v/>
      </c>
      <c r="AW739" s="157" t="str">
        <f t="shared" si="113"/>
        <v/>
      </c>
      <c r="AX739" s="158" t="str">
        <f t="shared" si="114"/>
        <v/>
      </c>
    </row>
    <row r="740" spans="2:50" hidden="1" x14ac:dyDescent="0.3">
      <c r="B740" s="325">
        <f t="shared" si="115"/>
        <v>732</v>
      </c>
      <c r="C740" s="324"/>
      <c r="D740" s="254"/>
      <c r="E740" s="255"/>
      <c r="F740" s="335"/>
      <c r="G740" s="328"/>
      <c r="H740" s="336">
        <v>1</v>
      </c>
      <c r="I740" s="289" t="str">
        <f t="shared" si="107"/>
        <v/>
      </c>
      <c r="J740" s="338"/>
      <c r="K740" s="152"/>
      <c r="L740" s="152"/>
      <c r="M740" s="152"/>
      <c r="N740" s="152"/>
      <c r="O740" s="152"/>
      <c r="P740" s="152"/>
      <c r="Q740" s="152"/>
      <c r="R740" s="152"/>
      <c r="S740" s="152"/>
      <c r="T740" s="152"/>
      <c r="U740" s="152"/>
      <c r="V740" s="152"/>
      <c r="W740" s="152"/>
      <c r="X740" s="152"/>
      <c r="Y740" s="152"/>
      <c r="Z740" s="152"/>
      <c r="AA740" s="152"/>
      <c r="AB740" s="152"/>
      <c r="AC740" s="152"/>
      <c r="AD740" s="152"/>
      <c r="AE740" s="152"/>
      <c r="AF740" s="152"/>
      <c r="AG740" s="152"/>
      <c r="AH740" s="152"/>
      <c r="AI740" s="152"/>
      <c r="AJ740" s="152"/>
      <c r="AK740" s="152"/>
      <c r="AL740" s="152"/>
      <c r="AM740" s="152"/>
      <c r="AN740" s="152"/>
      <c r="AO740" s="152"/>
      <c r="AP740" s="152"/>
      <c r="AQ740" s="153"/>
      <c r="AR740" s="156" t="str">
        <f t="shared" si="108"/>
        <v/>
      </c>
      <c r="AS740" s="157" t="str">
        <f t="shared" si="109"/>
        <v/>
      </c>
      <c r="AT740" s="157" t="str">
        <f t="shared" si="110"/>
        <v/>
      </c>
      <c r="AU740" s="157" t="str">
        <f t="shared" si="111"/>
        <v/>
      </c>
      <c r="AV740" s="157" t="str">
        <f t="shared" si="112"/>
        <v/>
      </c>
      <c r="AW740" s="157" t="str">
        <f t="shared" si="113"/>
        <v/>
      </c>
      <c r="AX740" s="158" t="str">
        <f t="shared" si="114"/>
        <v/>
      </c>
    </row>
    <row r="741" spans="2:50" hidden="1" x14ac:dyDescent="0.3">
      <c r="B741" s="325">
        <f t="shared" si="115"/>
        <v>733</v>
      </c>
      <c r="C741" s="324"/>
      <c r="D741" s="254"/>
      <c r="E741" s="255"/>
      <c r="F741" s="335"/>
      <c r="G741" s="328"/>
      <c r="H741" s="336">
        <v>1</v>
      </c>
      <c r="I741" s="289" t="str">
        <f t="shared" si="107"/>
        <v/>
      </c>
      <c r="J741" s="338"/>
      <c r="K741" s="152"/>
      <c r="L741" s="152"/>
      <c r="M741" s="152"/>
      <c r="N741" s="152"/>
      <c r="O741" s="152"/>
      <c r="P741" s="152"/>
      <c r="Q741" s="152"/>
      <c r="R741" s="152"/>
      <c r="S741" s="152"/>
      <c r="T741" s="152"/>
      <c r="U741" s="152"/>
      <c r="V741" s="152"/>
      <c r="W741" s="152"/>
      <c r="X741" s="152"/>
      <c r="Y741" s="152"/>
      <c r="Z741" s="152"/>
      <c r="AA741" s="152"/>
      <c r="AB741" s="152"/>
      <c r="AC741" s="152"/>
      <c r="AD741" s="152"/>
      <c r="AE741" s="152"/>
      <c r="AF741" s="152"/>
      <c r="AG741" s="152"/>
      <c r="AH741" s="152"/>
      <c r="AI741" s="152"/>
      <c r="AJ741" s="152"/>
      <c r="AK741" s="152"/>
      <c r="AL741" s="152"/>
      <c r="AM741" s="152"/>
      <c r="AN741" s="152"/>
      <c r="AO741" s="152"/>
      <c r="AP741" s="152"/>
      <c r="AQ741" s="153"/>
      <c r="AR741" s="156" t="str">
        <f t="shared" si="108"/>
        <v/>
      </c>
      <c r="AS741" s="157" t="str">
        <f t="shared" si="109"/>
        <v/>
      </c>
      <c r="AT741" s="157" t="str">
        <f t="shared" si="110"/>
        <v/>
      </c>
      <c r="AU741" s="157" t="str">
        <f t="shared" si="111"/>
        <v/>
      </c>
      <c r="AV741" s="157" t="str">
        <f t="shared" si="112"/>
        <v/>
      </c>
      <c r="AW741" s="157" t="str">
        <f t="shared" si="113"/>
        <v/>
      </c>
      <c r="AX741" s="158" t="str">
        <f t="shared" si="114"/>
        <v/>
      </c>
    </row>
    <row r="742" spans="2:50" hidden="1" x14ac:dyDescent="0.3">
      <c r="B742" s="325">
        <f t="shared" si="115"/>
        <v>734</v>
      </c>
      <c r="C742" s="324"/>
      <c r="D742" s="254"/>
      <c r="E742" s="255"/>
      <c r="F742" s="335"/>
      <c r="G742" s="328"/>
      <c r="H742" s="336">
        <v>1</v>
      </c>
      <c r="I742" s="289" t="str">
        <f t="shared" si="107"/>
        <v/>
      </c>
      <c r="J742" s="338"/>
      <c r="K742" s="152"/>
      <c r="L742" s="152"/>
      <c r="M742" s="152"/>
      <c r="N742" s="152"/>
      <c r="O742" s="152"/>
      <c r="P742" s="152"/>
      <c r="Q742" s="152"/>
      <c r="R742" s="152"/>
      <c r="S742" s="152"/>
      <c r="T742" s="152"/>
      <c r="U742" s="152"/>
      <c r="V742" s="152"/>
      <c r="W742" s="152"/>
      <c r="X742" s="152"/>
      <c r="Y742" s="152"/>
      <c r="Z742" s="152"/>
      <c r="AA742" s="152"/>
      <c r="AB742" s="152"/>
      <c r="AC742" s="152"/>
      <c r="AD742" s="152"/>
      <c r="AE742" s="152"/>
      <c r="AF742" s="152"/>
      <c r="AG742" s="152"/>
      <c r="AH742" s="152"/>
      <c r="AI742" s="152"/>
      <c r="AJ742" s="152"/>
      <c r="AK742" s="152"/>
      <c r="AL742" s="152"/>
      <c r="AM742" s="152"/>
      <c r="AN742" s="152"/>
      <c r="AO742" s="152"/>
      <c r="AP742" s="152"/>
      <c r="AQ742" s="153"/>
      <c r="AR742" s="156" t="str">
        <f t="shared" si="108"/>
        <v/>
      </c>
      <c r="AS742" s="157" t="str">
        <f t="shared" si="109"/>
        <v/>
      </c>
      <c r="AT742" s="157" t="str">
        <f t="shared" si="110"/>
        <v/>
      </c>
      <c r="AU742" s="157" t="str">
        <f t="shared" si="111"/>
        <v/>
      </c>
      <c r="AV742" s="157" t="str">
        <f t="shared" si="112"/>
        <v/>
      </c>
      <c r="AW742" s="157" t="str">
        <f t="shared" si="113"/>
        <v/>
      </c>
      <c r="AX742" s="158" t="str">
        <f t="shared" si="114"/>
        <v/>
      </c>
    </row>
    <row r="743" spans="2:50" hidden="1" x14ac:dyDescent="0.3">
      <c r="B743" s="325">
        <f t="shared" si="115"/>
        <v>735</v>
      </c>
      <c r="C743" s="324"/>
      <c r="D743" s="254"/>
      <c r="E743" s="255"/>
      <c r="F743" s="335"/>
      <c r="G743" s="328"/>
      <c r="H743" s="336">
        <v>1</v>
      </c>
      <c r="I743" s="289" t="str">
        <f t="shared" si="107"/>
        <v/>
      </c>
      <c r="J743" s="338"/>
      <c r="K743" s="152"/>
      <c r="L743" s="152"/>
      <c r="M743" s="152"/>
      <c r="N743" s="152"/>
      <c r="O743" s="152"/>
      <c r="P743" s="152"/>
      <c r="Q743" s="152"/>
      <c r="R743" s="152"/>
      <c r="S743" s="152"/>
      <c r="T743" s="152"/>
      <c r="U743" s="152"/>
      <c r="V743" s="152"/>
      <c r="W743" s="152"/>
      <c r="X743" s="152"/>
      <c r="Y743" s="152"/>
      <c r="Z743" s="152"/>
      <c r="AA743" s="152"/>
      <c r="AB743" s="152"/>
      <c r="AC743" s="152"/>
      <c r="AD743" s="152"/>
      <c r="AE743" s="152"/>
      <c r="AF743" s="152"/>
      <c r="AG743" s="152"/>
      <c r="AH743" s="152"/>
      <c r="AI743" s="152"/>
      <c r="AJ743" s="152"/>
      <c r="AK743" s="152"/>
      <c r="AL743" s="152"/>
      <c r="AM743" s="152"/>
      <c r="AN743" s="152"/>
      <c r="AO743" s="152"/>
      <c r="AP743" s="152"/>
      <c r="AQ743" s="153"/>
      <c r="AR743" s="156" t="str">
        <f t="shared" si="108"/>
        <v/>
      </c>
      <c r="AS743" s="157" t="str">
        <f t="shared" si="109"/>
        <v/>
      </c>
      <c r="AT743" s="157" t="str">
        <f t="shared" si="110"/>
        <v/>
      </c>
      <c r="AU743" s="157" t="str">
        <f t="shared" si="111"/>
        <v/>
      </c>
      <c r="AV743" s="157" t="str">
        <f t="shared" si="112"/>
        <v/>
      </c>
      <c r="AW743" s="157" t="str">
        <f t="shared" si="113"/>
        <v/>
      </c>
      <c r="AX743" s="158" t="str">
        <f t="shared" si="114"/>
        <v/>
      </c>
    </row>
    <row r="744" spans="2:50" hidden="1" x14ac:dyDescent="0.3">
      <c r="B744" s="325">
        <f t="shared" si="115"/>
        <v>736</v>
      </c>
      <c r="C744" s="324"/>
      <c r="D744" s="254"/>
      <c r="E744" s="255"/>
      <c r="F744" s="335"/>
      <c r="G744" s="328"/>
      <c r="H744" s="336">
        <v>1</v>
      </c>
      <c r="I744" s="289" t="str">
        <f t="shared" si="107"/>
        <v/>
      </c>
      <c r="J744" s="338"/>
      <c r="K744" s="152"/>
      <c r="L744" s="152"/>
      <c r="M744" s="152"/>
      <c r="N744" s="152"/>
      <c r="O744" s="152"/>
      <c r="P744" s="152"/>
      <c r="Q744" s="152"/>
      <c r="R744" s="152"/>
      <c r="S744" s="152"/>
      <c r="T744" s="152"/>
      <c r="U744" s="152"/>
      <c r="V744" s="152"/>
      <c r="W744" s="152"/>
      <c r="X744" s="152"/>
      <c r="Y744" s="152"/>
      <c r="Z744" s="152"/>
      <c r="AA744" s="152"/>
      <c r="AB744" s="152"/>
      <c r="AC744" s="152"/>
      <c r="AD744" s="152"/>
      <c r="AE744" s="152"/>
      <c r="AF744" s="152"/>
      <c r="AG744" s="152"/>
      <c r="AH744" s="152"/>
      <c r="AI744" s="152"/>
      <c r="AJ744" s="152"/>
      <c r="AK744" s="152"/>
      <c r="AL744" s="152"/>
      <c r="AM744" s="152"/>
      <c r="AN744" s="152"/>
      <c r="AO744" s="152"/>
      <c r="AP744" s="152"/>
      <c r="AQ744" s="153"/>
      <c r="AR744" s="156" t="str">
        <f t="shared" si="108"/>
        <v/>
      </c>
      <c r="AS744" s="157" t="str">
        <f t="shared" si="109"/>
        <v/>
      </c>
      <c r="AT744" s="157" t="str">
        <f t="shared" si="110"/>
        <v/>
      </c>
      <c r="AU744" s="157" t="str">
        <f t="shared" si="111"/>
        <v/>
      </c>
      <c r="AV744" s="157" t="str">
        <f t="shared" si="112"/>
        <v/>
      </c>
      <c r="AW744" s="157" t="str">
        <f t="shared" si="113"/>
        <v/>
      </c>
      <c r="AX744" s="158" t="str">
        <f t="shared" si="114"/>
        <v/>
      </c>
    </row>
    <row r="745" spans="2:50" hidden="1" x14ac:dyDescent="0.3">
      <c r="B745" s="325">
        <f t="shared" si="115"/>
        <v>737</v>
      </c>
      <c r="C745" s="324"/>
      <c r="D745" s="254"/>
      <c r="E745" s="255"/>
      <c r="F745" s="335"/>
      <c r="G745" s="328"/>
      <c r="H745" s="336">
        <v>1</v>
      </c>
      <c r="I745" s="289" t="str">
        <f t="shared" si="107"/>
        <v/>
      </c>
      <c r="J745" s="338"/>
      <c r="K745" s="152"/>
      <c r="L745" s="152"/>
      <c r="M745" s="152"/>
      <c r="N745" s="152"/>
      <c r="O745" s="152"/>
      <c r="P745" s="152"/>
      <c r="Q745" s="152"/>
      <c r="R745" s="152"/>
      <c r="S745" s="152"/>
      <c r="T745" s="152"/>
      <c r="U745" s="152"/>
      <c r="V745" s="152"/>
      <c r="W745" s="152"/>
      <c r="X745" s="152"/>
      <c r="Y745" s="152"/>
      <c r="Z745" s="152"/>
      <c r="AA745" s="152"/>
      <c r="AB745" s="152"/>
      <c r="AC745" s="152"/>
      <c r="AD745" s="152"/>
      <c r="AE745" s="152"/>
      <c r="AF745" s="152"/>
      <c r="AG745" s="152"/>
      <c r="AH745" s="152"/>
      <c r="AI745" s="152"/>
      <c r="AJ745" s="152"/>
      <c r="AK745" s="152"/>
      <c r="AL745" s="152"/>
      <c r="AM745" s="152"/>
      <c r="AN745" s="152"/>
      <c r="AO745" s="152"/>
      <c r="AP745" s="152"/>
      <c r="AQ745" s="153"/>
      <c r="AR745" s="156" t="str">
        <f t="shared" si="108"/>
        <v/>
      </c>
      <c r="AS745" s="157" t="str">
        <f t="shared" si="109"/>
        <v/>
      </c>
      <c r="AT745" s="157" t="str">
        <f t="shared" si="110"/>
        <v/>
      </c>
      <c r="AU745" s="157" t="str">
        <f t="shared" si="111"/>
        <v/>
      </c>
      <c r="AV745" s="157" t="str">
        <f t="shared" si="112"/>
        <v/>
      </c>
      <c r="AW745" s="157" t="str">
        <f t="shared" si="113"/>
        <v/>
      </c>
      <c r="AX745" s="158" t="str">
        <f t="shared" si="114"/>
        <v/>
      </c>
    </row>
    <row r="746" spans="2:50" hidden="1" x14ac:dyDescent="0.3">
      <c r="B746" s="325">
        <f t="shared" si="115"/>
        <v>738</v>
      </c>
      <c r="C746" s="324"/>
      <c r="D746" s="254"/>
      <c r="E746" s="255"/>
      <c r="F746" s="335"/>
      <c r="G746" s="328"/>
      <c r="H746" s="336">
        <v>1</v>
      </c>
      <c r="I746" s="289" t="str">
        <f t="shared" si="107"/>
        <v/>
      </c>
      <c r="J746" s="338"/>
      <c r="K746" s="152"/>
      <c r="L746" s="152"/>
      <c r="M746" s="152"/>
      <c r="N746" s="152"/>
      <c r="O746" s="152"/>
      <c r="P746" s="152"/>
      <c r="Q746" s="152"/>
      <c r="R746" s="152"/>
      <c r="S746" s="152"/>
      <c r="T746" s="152"/>
      <c r="U746" s="152"/>
      <c r="V746" s="152"/>
      <c r="W746" s="152"/>
      <c r="X746" s="152"/>
      <c r="Y746" s="152"/>
      <c r="Z746" s="152"/>
      <c r="AA746" s="152"/>
      <c r="AB746" s="152"/>
      <c r="AC746" s="152"/>
      <c r="AD746" s="152"/>
      <c r="AE746" s="152"/>
      <c r="AF746" s="152"/>
      <c r="AG746" s="152"/>
      <c r="AH746" s="152"/>
      <c r="AI746" s="152"/>
      <c r="AJ746" s="152"/>
      <c r="AK746" s="152"/>
      <c r="AL746" s="152"/>
      <c r="AM746" s="152"/>
      <c r="AN746" s="152"/>
      <c r="AO746" s="152"/>
      <c r="AP746" s="152"/>
      <c r="AQ746" s="153"/>
      <c r="AR746" s="156" t="str">
        <f t="shared" si="108"/>
        <v/>
      </c>
      <c r="AS746" s="157" t="str">
        <f t="shared" si="109"/>
        <v/>
      </c>
      <c r="AT746" s="157" t="str">
        <f t="shared" si="110"/>
        <v/>
      </c>
      <c r="AU746" s="157" t="str">
        <f t="shared" si="111"/>
        <v/>
      </c>
      <c r="AV746" s="157" t="str">
        <f t="shared" si="112"/>
        <v/>
      </c>
      <c r="AW746" s="157" t="str">
        <f t="shared" si="113"/>
        <v/>
      </c>
      <c r="AX746" s="158" t="str">
        <f t="shared" si="114"/>
        <v/>
      </c>
    </row>
    <row r="747" spans="2:50" hidden="1" x14ac:dyDescent="0.3">
      <c r="B747" s="325">
        <f t="shared" si="115"/>
        <v>739</v>
      </c>
      <c r="C747" s="324"/>
      <c r="D747" s="254"/>
      <c r="E747" s="255"/>
      <c r="F747" s="335"/>
      <c r="G747" s="328"/>
      <c r="H747" s="336">
        <v>1</v>
      </c>
      <c r="I747" s="289" t="str">
        <f t="shared" si="107"/>
        <v/>
      </c>
      <c r="J747" s="338"/>
      <c r="K747" s="152"/>
      <c r="L747" s="152"/>
      <c r="M747" s="152"/>
      <c r="N747" s="152"/>
      <c r="O747" s="152"/>
      <c r="P747" s="152"/>
      <c r="Q747" s="152"/>
      <c r="R747" s="152"/>
      <c r="S747" s="152"/>
      <c r="T747" s="152"/>
      <c r="U747" s="152"/>
      <c r="V747" s="152"/>
      <c r="W747" s="152"/>
      <c r="X747" s="152"/>
      <c r="Y747" s="152"/>
      <c r="Z747" s="152"/>
      <c r="AA747" s="152"/>
      <c r="AB747" s="152"/>
      <c r="AC747" s="152"/>
      <c r="AD747" s="152"/>
      <c r="AE747" s="152"/>
      <c r="AF747" s="152"/>
      <c r="AG747" s="152"/>
      <c r="AH747" s="152"/>
      <c r="AI747" s="152"/>
      <c r="AJ747" s="152"/>
      <c r="AK747" s="152"/>
      <c r="AL747" s="152"/>
      <c r="AM747" s="152"/>
      <c r="AN747" s="152"/>
      <c r="AO747" s="152"/>
      <c r="AP747" s="152"/>
      <c r="AQ747" s="153"/>
      <c r="AR747" s="156" t="str">
        <f t="shared" si="108"/>
        <v/>
      </c>
      <c r="AS747" s="157" t="str">
        <f t="shared" si="109"/>
        <v/>
      </c>
      <c r="AT747" s="157" t="str">
        <f t="shared" si="110"/>
        <v/>
      </c>
      <c r="AU747" s="157" t="str">
        <f t="shared" si="111"/>
        <v/>
      </c>
      <c r="AV747" s="157" t="str">
        <f t="shared" si="112"/>
        <v/>
      </c>
      <c r="AW747" s="157" t="str">
        <f t="shared" si="113"/>
        <v/>
      </c>
      <c r="AX747" s="158" t="str">
        <f t="shared" si="114"/>
        <v/>
      </c>
    </row>
    <row r="748" spans="2:50" hidden="1" x14ac:dyDescent="0.3">
      <c r="B748" s="325">
        <f t="shared" si="115"/>
        <v>740</v>
      </c>
      <c r="C748" s="324"/>
      <c r="D748" s="254"/>
      <c r="E748" s="255"/>
      <c r="F748" s="335"/>
      <c r="G748" s="328"/>
      <c r="H748" s="336">
        <v>1</v>
      </c>
      <c r="I748" s="289" t="str">
        <f t="shared" si="107"/>
        <v/>
      </c>
      <c r="J748" s="338"/>
      <c r="K748" s="152"/>
      <c r="L748" s="152"/>
      <c r="M748" s="152"/>
      <c r="N748" s="152"/>
      <c r="O748" s="152"/>
      <c r="P748" s="152"/>
      <c r="Q748" s="152"/>
      <c r="R748" s="152"/>
      <c r="S748" s="152"/>
      <c r="T748" s="152"/>
      <c r="U748" s="152"/>
      <c r="V748" s="152"/>
      <c r="W748" s="152"/>
      <c r="X748" s="152"/>
      <c r="Y748" s="152"/>
      <c r="Z748" s="152"/>
      <c r="AA748" s="152"/>
      <c r="AB748" s="152"/>
      <c r="AC748" s="152"/>
      <c r="AD748" s="152"/>
      <c r="AE748" s="152"/>
      <c r="AF748" s="152"/>
      <c r="AG748" s="152"/>
      <c r="AH748" s="152"/>
      <c r="AI748" s="152"/>
      <c r="AJ748" s="152"/>
      <c r="AK748" s="152"/>
      <c r="AL748" s="152"/>
      <c r="AM748" s="152"/>
      <c r="AN748" s="152"/>
      <c r="AO748" s="152"/>
      <c r="AP748" s="152"/>
      <c r="AQ748" s="153"/>
      <c r="AR748" s="156" t="str">
        <f t="shared" si="108"/>
        <v/>
      </c>
      <c r="AS748" s="157" t="str">
        <f t="shared" si="109"/>
        <v/>
      </c>
      <c r="AT748" s="157" t="str">
        <f t="shared" si="110"/>
        <v/>
      </c>
      <c r="AU748" s="157" t="str">
        <f t="shared" si="111"/>
        <v/>
      </c>
      <c r="AV748" s="157" t="str">
        <f t="shared" si="112"/>
        <v/>
      </c>
      <c r="AW748" s="157" t="str">
        <f t="shared" si="113"/>
        <v/>
      </c>
      <c r="AX748" s="158" t="str">
        <f t="shared" si="114"/>
        <v/>
      </c>
    </row>
    <row r="749" spans="2:50" hidden="1" x14ac:dyDescent="0.3">
      <c r="B749" s="325">
        <f t="shared" si="115"/>
        <v>741</v>
      </c>
      <c r="C749" s="324"/>
      <c r="D749" s="254"/>
      <c r="E749" s="255"/>
      <c r="F749" s="335"/>
      <c r="G749" s="328"/>
      <c r="H749" s="336">
        <v>1</v>
      </c>
      <c r="I749" s="289" t="str">
        <f t="shared" si="107"/>
        <v/>
      </c>
      <c r="J749" s="338"/>
      <c r="K749" s="152"/>
      <c r="L749" s="152"/>
      <c r="M749" s="152"/>
      <c r="N749" s="152"/>
      <c r="O749" s="152"/>
      <c r="P749" s="152"/>
      <c r="Q749" s="152"/>
      <c r="R749" s="152"/>
      <c r="S749" s="152"/>
      <c r="T749" s="152"/>
      <c r="U749" s="152"/>
      <c r="V749" s="152"/>
      <c r="W749" s="152"/>
      <c r="X749" s="152"/>
      <c r="Y749" s="152"/>
      <c r="Z749" s="152"/>
      <c r="AA749" s="152"/>
      <c r="AB749" s="152"/>
      <c r="AC749" s="152"/>
      <c r="AD749" s="152"/>
      <c r="AE749" s="152"/>
      <c r="AF749" s="152"/>
      <c r="AG749" s="152"/>
      <c r="AH749" s="152"/>
      <c r="AI749" s="152"/>
      <c r="AJ749" s="152"/>
      <c r="AK749" s="152"/>
      <c r="AL749" s="152"/>
      <c r="AM749" s="152"/>
      <c r="AN749" s="152"/>
      <c r="AO749" s="152"/>
      <c r="AP749" s="152"/>
      <c r="AQ749" s="153"/>
      <c r="AR749" s="156" t="str">
        <f t="shared" si="108"/>
        <v/>
      </c>
      <c r="AS749" s="157" t="str">
        <f t="shared" si="109"/>
        <v/>
      </c>
      <c r="AT749" s="157" t="str">
        <f t="shared" si="110"/>
        <v/>
      </c>
      <c r="AU749" s="157" t="str">
        <f t="shared" si="111"/>
        <v/>
      </c>
      <c r="AV749" s="157" t="str">
        <f t="shared" si="112"/>
        <v/>
      </c>
      <c r="AW749" s="157" t="str">
        <f t="shared" si="113"/>
        <v/>
      </c>
      <c r="AX749" s="158" t="str">
        <f t="shared" si="114"/>
        <v/>
      </c>
    </row>
    <row r="750" spans="2:50" hidden="1" x14ac:dyDescent="0.3">
      <c r="B750" s="325">
        <f t="shared" si="115"/>
        <v>742</v>
      </c>
      <c r="C750" s="324"/>
      <c r="D750" s="254"/>
      <c r="E750" s="255"/>
      <c r="F750" s="335"/>
      <c r="G750" s="328"/>
      <c r="H750" s="336">
        <v>1</v>
      </c>
      <c r="I750" s="289" t="str">
        <f t="shared" si="107"/>
        <v/>
      </c>
      <c r="J750" s="338"/>
      <c r="K750" s="152"/>
      <c r="L750" s="152"/>
      <c r="M750" s="152"/>
      <c r="N750" s="152"/>
      <c r="O750" s="152"/>
      <c r="P750" s="152"/>
      <c r="Q750" s="152"/>
      <c r="R750" s="152"/>
      <c r="S750" s="152"/>
      <c r="T750" s="152"/>
      <c r="U750" s="152"/>
      <c r="V750" s="152"/>
      <c r="W750" s="152"/>
      <c r="X750" s="152"/>
      <c r="Y750" s="152"/>
      <c r="Z750" s="152"/>
      <c r="AA750" s="152"/>
      <c r="AB750" s="152"/>
      <c r="AC750" s="152"/>
      <c r="AD750" s="152"/>
      <c r="AE750" s="152"/>
      <c r="AF750" s="152"/>
      <c r="AG750" s="152"/>
      <c r="AH750" s="152"/>
      <c r="AI750" s="152"/>
      <c r="AJ750" s="152"/>
      <c r="AK750" s="152"/>
      <c r="AL750" s="152"/>
      <c r="AM750" s="152"/>
      <c r="AN750" s="152"/>
      <c r="AO750" s="152"/>
      <c r="AP750" s="152"/>
      <c r="AQ750" s="153"/>
      <c r="AR750" s="156" t="str">
        <f t="shared" si="108"/>
        <v/>
      </c>
      <c r="AS750" s="157" t="str">
        <f t="shared" si="109"/>
        <v/>
      </c>
      <c r="AT750" s="157" t="str">
        <f t="shared" si="110"/>
        <v/>
      </c>
      <c r="AU750" s="157" t="str">
        <f t="shared" si="111"/>
        <v/>
      </c>
      <c r="AV750" s="157" t="str">
        <f t="shared" si="112"/>
        <v/>
      </c>
      <c r="AW750" s="157" t="str">
        <f t="shared" si="113"/>
        <v/>
      </c>
      <c r="AX750" s="158" t="str">
        <f t="shared" si="114"/>
        <v/>
      </c>
    </row>
    <row r="751" spans="2:50" hidden="1" x14ac:dyDescent="0.3">
      <c r="B751" s="325">
        <f t="shared" si="115"/>
        <v>743</v>
      </c>
      <c r="C751" s="324"/>
      <c r="D751" s="254"/>
      <c r="E751" s="255"/>
      <c r="F751" s="335"/>
      <c r="G751" s="328"/>
      <c r="H751" s="336">
        <v>1</v>
      </c>
      <c r="I751" s="289" t="str">
        <f t="shared" si="107"/>
        <v/>
      </c>
      <c r="J751" s="338"/>
      <c r="K751" s="152"/>
      <c r="L751" s="152"/>
      <c r="M751" s="152"/>
      <c r="N751" s="152"/>
      <c r="O751" s="152"/>
      <c r="P751" s="152"/>
      <c r="Q751" s="152"/>
      <c r="R751" s="152"/>
      <c r="S751" s="152"/>
      <c r="T751" s="152"/>
      <c r="U751" s="152"/>
      <c r="V751" s="152"/>
      <c r="W751" s="152"/>
      <c r="X751" s="152"/>
      <c r="Y751" s="152"/>
      <c r="Z751" s="152"/>
      <c r="AA751" s="152"/>
      <c r="AB751" s="152"/>
      <c r="AC751" s="152"/>
      <c r="AD751" s="152"/>
      <c r="AE751" s="152"/>
      <c r="AF751" s="152"/>
      <c r="AG751" s="152"/>
      <c r="AH751" s="152"/>
      <c r="AI751" s="152"/>
      <c r="AJ751" s="152"/>
      <c r="AK751" s="152"/>
      <c r="AL751" s="152"/>
      <c r="AM751" s="152"/>
      <c r="AN751" s="152"/>
      <c r="AO751" s="152"/>
      <c r="AP751" s="152"/>
      <c r="AQ751" s="153"/>
      <c r="AR751" s="156" t="str">
        <f t="shared" si="108"/>
        <v/>
      </c>
      <c r="AS751" s="157" t="str">
        <f t="shared" si="109"/>
        <v/>
      </c>
      <c r="AT751" s="157" t="str">
        <f t="shared" si="110"/>
        <v/>
      </c>
      <c r="AU751" s="157" t="str">
        <f t="shared" si="111"/>
        <v/>
      </c>
      <c r="AV751" s="157" t="str">
        <f t="shared" si="112"/>
        <v/>
      </c>
      <c r="AW751" s="157" t="str">
        <f t="shared" si="113"/>
        <v/>
      </c>
      <c r="AX751" s="158" t="str">
        <f t="shared" si="114"/>
        <v/>
      </c>
    </row>
    <row r="752" spans="2:50" hidden="1" x14ac:dyDescent="0.3">
      <c r="B752" s="325">
        <f t="shared" si="115"/>
        <v>744</v>
      </c>
      <c r="C752" s="324"/>
      <c r="D752" s="254"/>
      <c r="E752" s="255"/>
      <c r="F752" s="335"/>
      <c r="G752" s="328"/>
      <c r="H752" s="336">
        <v>1</v>
      </c>
      <c r="I752" s="289" t="str">
        <f t="shared" si="107"/>
        <v/>
      </c>
      <c r="J752" s="338"/>
      <c r="K752" s="152"/>
      <c r="L752" s="152"/>
      <c r="M752" s="152"/>
      <c r="N752" s="152"/>
      <c r="O752" s="152"/>
      <c r="P752" s="152"/>
      <c r="Q752" s="152"/>
      <c r="R752" s="152"/>
      <c r="S752" s="152"/>
      <c r="T752" s="152"/>
      <c r="U752" s="152"/>
      <c r="V752" s="152"/>
      <c r="W752" s="152"/>
      <c r="X752" s="152"/>
      <c r="Y752" s="152"/>
      <c r="Z752" s="152"/>
      <c r="AA752" s="152"/>
      <c r="AB752" s="152"/>
      <c r="AC752" s="152"/>
      <c r="AD752" s="152"/>
      <c r="AE752" s="152"/>
      <c r="AF752" s="152"/>
      <c r="AG752" s="152"/>
      <c r="AH752" s="152"/>
      <c r="AI752" s="152"/>
      <c r="AJ752" s="152"/>
      <c r="AK752" s="152"/>
      <c r="AL752" s="152"/>
      <c r="AM752" s="152"/>
      <c r="AN752" s="152"/>
      <c r="AO752" s="152"/>
      <c r="AP752" s="152"/>
      <c r="AQ752" s="153"/>
      <c r="AR752" s="156" t="str">
        <f t="shared" si="108"/>
        <v/>
      </c>
      <c r="AS752" s="157" t="str">
        <f t="shared" si="109"/>
        <v/>
      </c>
      <c r="AT752" s="157" t="str">
        <f t="shared" si="110"/>
        <v/>
      </c>
      <c r="AU752" s="157" t="str">
        <f t="shared" si="111"/>
        <v/>
      </c>
      <c r="AV752" s="157" t="str">
        <f t="shared" si="112"/>
        <v/>
      </c>
      <c r="AW752" s="157" t="str">
        <f t="shared" si="113"/>
        <v/>
      </c>
      <c r="AX752" s="158" t="str">
        <f t="shared" si="114"/>
        <v/>
      </c>
    </row>
    <row r="753" spans="2:50" hidden="1" x14ac:dyDescent="0.3">
      <c r="B753" s="325">
        <f t="shared" si="115"/>
        <v>745</v>
      </c>
      <c r="C753" s="324"/>
      <c r="D753" s="254"/>
      <c r="E753" s="255"/>
      <c r="F753" s="335"/>
      <c r="G753" s="328"/>
      <c r="H753" s="336">
        <v>1</v>
      </c>
      <c r="I753" s="289" t="str">
        <f t="shared" si="107"/>
        <v/>
      </c>
      <c r="J753" s="338"/>
      <c r="K753" s="152"/>
      <c r="L753" s="152"/>
      <c r="M753" s="152"/>
      <c r="N753" s="152"/>
      <c r="O753" s="152"/>
      <c r="P753" s="152"/>
      <c r="Q753" s="152"/>
      <c r="R753" s="152"/>
      <c r="S753" s="152"/>
      <c r="T753" s="152"/>
      <c r="U753" s="152"/>
      <c r="V753" s="152"/>
      <c r="W753" s="152"/>
      <c r="X753" s="152"/>
      <c r="Y753" s="152"/>
      <c r="Z753" s="152"/>
      <c r="AA753" s="152"/>
      <c r="AB753" s="152"/>
      <c r="AC753" s="152"/>
      <c r="AD753" s="152"/>
      <c r="AE753" s="152"/>
      <c r="AF753" s="152"/>
      <c r="AG753" s="152"/>
      <c r="AH753" s="152"/>
      <c r="AI753" s="152"/>
      <c r="AJ753" s="152"/>
      <c r="AK753" s="152"/>
      <c r="AL753" s="152"/>
      <c r="AM753" s="152"/>
      <c r="AN753" s="152"/>
      <c r="AO753" s="152"/>
      <c r="AP753" s="152"/>
      <c r="AQ753" s="153"/>
      <c r="AR753" s="156" t="str">
        <f t="shared" si="108"/>
        <v/>
      </c>
      <c r="AS753" s="157" t="str">
        <f t="shared" si="109"/>
        <v/>
      </c>
      <c r="AT753" s="157" t="str">
        <f t="shared" si="110"/>
        <v/>
      </c>
      <c r="AU753" s="157" t="str">
        <f t="shared" si="111"/>
        <v/>
      </c>
      <c r="AV753" s="157" t="str">
        <f t="shared" si="112"/>
        <v/>
      </c>
      <c r="AW753" s="157" t="str">
        <f t="shared" si="113"/>
        <v/>
      </c>
      <c r="AX753" s="158" t="str">
        <f t="shared" si="114"/>
        <v/>
      </c>
    </row>
    <row r="754" spans="2:50" hidden="1" x14ac:dyDescent="0.3">
      <c r="B754" s="325">
        <f t="shared" si="115"/>
        <v>746</v>
      </c>
      <c r="C754" s="324"/>
      <c r="D754" s="254"/>
      <c r="E754" s="255"/>
      <c r="F754" s="335"/>
      <c r="G754" s="328"/>
      <c r="H754" s="336">
        <v>1</v>
      </c>
      <c r="I754" s="289" t="str">
        <f t="shared" si="107"/>
        <v/>
      </c>
      <c r="J754" s="338"/>
      <c r="K754" s="152"/>
      <c r="L754" s="152"/>
      <c r="M754" s="152"/>
      <c r="N754" s="152"/>
      <c r="O754" s="152"/>
      <c r="P754" s="152"/>
      <c r="Q754" s="152"/>
      <c r="R754" s="152"/>
      <c r="S754" s="152"/>
      <c r="T754" s="152"/>
      <c r="U754" s="152"/>
      <c r="V754" s="152"/>
      <c r="W754" s="152"/>
      <c r="X754" s="152"/>
      <c r="Y754" s="152"/>
      <c r="Z754" s="152"/>
      <c r="AA754" s="152"/>
      <c r="AB754" s="152"/>
      <c r="AC754" s="152"/>
      <c r="AD754" s="152"/>
      <c r="AE754" s="152"/>
      <c r="AF754" s="152"/>
      <c r="AG754" s="152"/>
      <c r="AH754" s="152"/>
      <c r="AI754" s="152"/>
      <c r="AJ754" s="152"/>
      <c r="AK754" s="152"/>
      <c r="AL754" s="152"/>
      <c r="AM754" s="152"/>
      <c r="AN754" s="152"/>
      <c r="AO754" s="152"/>
      <c r="AP754" s="152"/>
      <c r="AQ754" s="153"/>
      <c r="AR754" s="156" t="str">
        <f t="shared" si="108"/>
        <v/>
      </c>
      <c r="AS754" s="157" t="str">
        <f t="shared" si="109"/>
        <v/>
      </c>
      <c r="AT754" s="157" t="str">
        <f t="shared" si="110"/>
        <v/>
      </c>
      <c r="AU754" s="157" t="str">
        <f t="shared" si="111"/>
        <v/>
      </c>
      <c r="AV754" s="157" t="str">
        <f t="shared" si="112"/>
        <v/>
      </c>
      <c r="AW754" s="157" t="str">
        <f t="shared" si="113"/>
        <v/>
      </c>
      <c r="AX754" s="158" t="str">
        <f t="shared" si="114"/>
        <v/>
      </c>
    </row>
    <row r="755" spans="2:50" hidden="1" x14ac:dyDescent="0.3">
      <c r="B755" s="325">
        <f t="shared" si="115"/>
        <v>747</v>
      </c>
      <c r="C755" s="324"/>
      <c r="D755" s="254"/>
      <c r="E755" s="255"/>
      <c r="F755" s="335"/>
      <c r="G755" s="328"/>
      <c r="H755" s="336">
        <v>1</v>
      </c>
      <c r="I755" s="289" t="str">
        <f t="shared" si="107"/>
        <v/>
      </c>
      <c r="J755" s="338"/>
      <c r="K755" s="152"/>
      <c r="L755" s="152"/>
      <c r="M755" s="152"/>
      <c r="N755" s="152"/>
      <c r="O755" s="152"/>
      <c r="P755" s="152"/>
      <c r="Q755" s="152"/>
      <c r="R755" s="152"/>
      <c r="S755" s="152"/>
      <c r="T755" s="152"/>
      <c r="U755" s="152"/>
      <c r="V755" s="152"/>
      <c r="W755" s="152"/>
      <c r="X755" s="152"/>
      <c r="Y755" s="152"/>
      <c r="Z755" s="152"/>
      <c r="AA755" s="152"/>
      <c r="AB755" s="152"/>
      <c r="AC755" s="152"/>
      <c r="AD755" s="152"/>
      <c r="AE755" s="152"/>
      <c r="AF755" s="152"/>
      <c r="AG755" s="152"/>
      <c r="AH755" s="152"/>
      <c r="AI755" s="152"/>
      <c r="AJ755" s="152"/>
      <c r="AK755" s="152"/>
      <c r="AL755" s="152"/>
      <c r="AM755" s="152"/>
      <c r="AN755" s="152"/>
      <c r="AO755" s="152"/>
      <c r="AP755" s="152"/>
      <c r="AQ755" s="153"/>
      <c r="AR755" s="156" t="str">
        <f t="shared" si="108"/>
        <v/>
      </c>
      <c r="AS755" s="157" t="str">
        <f t="shared" si="109"/>
        <v/>
      </c>
      <c r="AT755" s="157" t="str">
        <f t="shared" si="110"/>
        <v/>
      </c>
      <c r="AU755" s="157" t="str">
        <f t="shared" si="111"/>
        <v/>
      </c>
      <c r="AV755" s="157" t="str">
        <f t="shared" si="112"/>
        <v/>
      </c>
      <c r="AW755" s="157" t="str">
        <f t="shared" si="113"/>
        <v/>
      </c>
      <c r="AX755" s="158" t="str">
        <f t="shared" si="114"/>
        <v/>
      </c>
    </row>
    <row r="756" spans="2:50" hidden="1" x14ac:dyDescent="0.3">
      <c r="B756" s="325">
        <f t="shared" si="115"/>
        <v>748</v>
      </c>
      <c r="C756" s="324"/>
      <c r="D756" s="254"/>
      <c r="E756" s="255"/>
      <c r="F756" s="335"/>
      <c r="G756" s="328"/>
      <c r="H756" s="336">
        <v>1</v>
      </c>
      <c r="I756" s="289" t="str">
        <f t="shared" si="107"/>
        <v/>
      </c>
      <c r="J756" s="338"/>
      <c r="K756" s="152"/>
      <c r="L756" s="152"/>
      <c r="M756" s="152"/>
      <c r="N756" s="152"/>
      <c r="O756" s="152"/>
      <c r="P756" s="152"/>
      <c r="Q756" s="152"/>
      <c r="R756" s="152"/>
      <c r="S756" s="152"/>
      <c r="T756" s="152"/>
      <c r="U756" s="152"/>
      <c r="V756" s="152"/>
      <c r="W756" s="152"/>
      <c r="X756" s="152"/>
      <c r="Y756" s="152"/>
      <c r="Z756" s="152"/>
      <c r="AA756" s="152"/>
      <c r="AB756" s="152"/>
      <c r="AC756" s="152"/>
      <c r="AD756" s="152"/>
      <c r="AE756" s="152"/>
      <c r="AF756" s="152"/>
      <c r="AG756" s="152"/>
      <c r="AH756" s="152"/>
      <c r="AI756" s="152"/>
      <c r="AJ756" s="152"/>
      <c r="AK756" s="152"/>
      <c r="AL756" s="152"/>
      <c r="AM756" s="152"/>
      <c r="AN756" s="152"/>
      <c r="AO756" s="152"/>
      <c r="AP756" s="152"/>
      <c r="AQ756" s="153"/>
      <c r="AR756" s="156" t="str">
        <f t="shared" si="108"/>
        <v/>
      </c>
      <c r="AS756" s="157" t="str">
        <f t="shared" si="109"/>
        <v/>
      </c>
      <c r="AT756" s="157" t="str">
        <f t="shared" si="110"/>
        <v/>
      </c>
      <c r="AU756" s="157" t="str">
        <f t="shared" si="111"/>
        <v/>
      </c>
      <c r="AV756" s="157" t="str">
        <f t="shared" si="112"/>
        <v/>
      </c>
      <c r="AW756" s="157" t="str">
        <f t="shared" si="113"/>
        <v/>
      </c>
      <c r="AX756" s="158" t="str">
        <f t="shared" si="114"/>
        <v/>
      </c>
    </row>
    <row r="757" spans="2:50" hidden="1" x14ac:dyDescent="0.3">
      <c r="B757" s="325">
        <f t="shared" si="115"/>
        <v>749</v>
      </c>
      <c r="C757" s="324"/>
      <c r="D757" s="254"/>
      <c r="E757" s="255"/>
      <c r="F757" s="335"/>
      <c r="G757" s="328"/>
      <c r="H757" s="336">
        <v>1</v>
      </c>
      <c r="I757" s="289" t="str">
        <f t="shared" si="107"/>
        <v/>
      </c>
      <c r="J757" s="338"/>
      <c r="K757" s="152"/>
      <c r="L757" s="152"/>
      <c r="M757" s="152"/>
      <c r="N757" s="152"/>
      <c r="O757" s="152"/>
      <c r="P757" s="152"/>
      <c r="Q757" s="152"/>
      <c r="R757" s="152"/>
      <c r="S757" s="152"/>
      <c r="T757" s="152"/>
      <c r="U757" s="152"/>
      <c r="V757" s="152"/>
      <c r="W757" s="152"/>
      <c r="X757" s="152"/>
      <c r="Y757" s="152"/>
      <c r="Z757" s="152"/>
      <c r="AA757" s="152"/>
      <c r="AB757" s="152"/>
      <c r="AC757" s="152"/>
      <c r="AD757" s="152"/>
      <c r="AE757" s="152"/>
      <c r="AF757" s="152"/>
      <c r="AG757" s="152"/>
      <c r="AH757" s="152"/>
      <c r="AI757" s="152"/>
      <c r="AJ757" s="152"/>
      <c r="AK757" s="152"/>
      <c r="AL757" s="152"/>
      <c r="AM757" s="152"/>
      <c r="AN757" s="152"/>
      <c r="AO757" s="152"/>
      <c r="AP757" s="152"/>
      <c r="AQ757" s="153"/>
      <c r="AR757" s="156" t="str">
        <f t="shared" si="108"/>
        <v/>
      </c>
      <c r="AS757" s="157" t="str">
        <f t="shared" si="109"/>
        <v/>
      </c>
      <c r="AT757" s="157" t="str">
        <f t="shared" si="110"/>
        <v/>
      </c>
      <c r="AU757" s="157" t="str">
        <f t="shared" si="111"/>
        <v/>
      </c>
      <c r="AV757" s="157" t="str">
        <f t="shared" si="112"/>
        <v/>
      </c>
      <c r="AW757" s="157" t="str">
        <f t="shared" si="113"/>
        <v/>
      </c>
      <c r="AX757" s="158" t="str">
        <f t="shared" si="114"/>
        <v/>
      </c>
    </row>
    <row r="758" spans="2:50" hidden="1" x14ac:dyDescent="0.3">
      <c r="B758" s="325">
        <f t="shared" si="115"/>
        <v>750</v>
      </c>
      <c r="C758" s="324"/>
      <c r="D758" s="254"/>
      <c r="E758" s="255"/>
      <c r="F758" s="335"/>
      <c r="G758" s="328"/>
      <c r="H758" s="336">
        <v>1</v>
      </c>
      <c r="I758" s="289" t="str">
        <f t="shared" si="107"/>
        <v/>
      </c>
      <c r="J758" s="338"/>
      <c r="K758" s="152"/>
      <c r="L758" s="152"/>
      <c r="M758" s="152"/>
      <c r="N758" s="152"/>
      <c r="O758" s="152"/>
      <c r="P758" s="152"/>
      <c r="Q758" s="152"/>
      <c r="R758" s="152"/>
      <c r="S758" s="152"/>
      <c r="T758" s="152"/>
      <c r="U758" s="152"/>
      <c r="V758" s="152"/>
      <c r="W758" s="152"/>
      <c r="X758" s="152"/>
      <c r="Y758" s="152"/>
      <c r="Z758" s="152"/>
      <c r="AA758" s="152"/>
      <c r="AB758" s="152"/>
      <c r="AC758" s="152"/>
      <c r="AD758" s="152"/>
      <c r="AE758" s="152"/>
      <c r="AF758" s="152"/>
      <c r="AG758" s="152"/>
      <c r="AH758" s="152"/>
      <c r="AI758" s="152"/>
      <c r="AJ758" s="152"/>
      <c r="AK758" s="152"/>
      <c r="AL758" s="152"/>
      <c r="AM758" s="152"/>
      <c r="AN758" s="152"/>
      <c r="AO758" s="152"/>
      <c r="AP758" s="152"/>
      <c r="AQ758" s="153"/>
      <c r="AR758" s="156" t="str">
        <f t="shared" si="108"/>
        <v/>
      </c>
      <c r="AS758" s="157" t="str">
        <f t="shared" si="109"/>
        <v/>
      </c>
      <c r="AT758" s="157" t="str">
        <f t="shared" si="110"/>
        <v/>
      </c>
      <c r="AU758" s="157" t="str">
        <f t="shared" si="111"/>
        <v/>
      </c>
      <c r="AV758" s="157" t="str">
        <f t="shared" si="112"/>
        <v/>
      </c>
      <c r="AW758" s="157" t="str">
        <f t="shared" si="113"/>
        <v/>
      </c>
      <c r="AX758" s="158" t="str">
        <f t="shared" si="114"/>
        <v/>
      </c>
    </row>
    <row r="759" spans="2:50" hidden="1" x14ac:dyDescent="0.3">
      <c r="B759" s="325">
        <f t="shared" si="115"/>
        <v>751</v>
      </c>
      <c r="C759" s="324"/>
      <c r="D759" s="254"/>
      <c r="E759" s="255"/>
      <c r="F759" s="335"/>
      <c r="G759" s="328"/>
      <c r="H759" s="336">
        <v>1</v>
      </c>
      <c r="I759" s="289" t="str">
        <f t="shared" si="107"/>
        <v/>
      </c>
      <c r="J759" s="338"/>
      <c r="K759" s="152"/>
      <c r="L759" s="152"/>
      <c r="M759" s="152"/>
      <c r="N759" s="152"/>
      <c r="O759" s="152"/>
      <c r="P759" s="152"/>
      <c r="Q759" s="152"/>
      <c r="R759" s="152"/>
      <c r="S759" s="152"/>
      <c r="T759" s="152"/>
      <c r="U759" s="152"/>
      <c r="V759" s="152"/>
      <c r="W759" s="152"/>
      <c r="X759" s="152"/>
      <c r="Y759" s="152"/>
      <c r="Z759" s="152"/>
      <c r="AA759" s="152"/>
      <c r="AB759" s="152"/>
      <c r="AC759" s="152"/>
      <c r="AD759" s="152"/>
      <c r="AE759" s="152"/>
      <c r="AF759" s="152"/>
      <c r="AG759" s="152"/>
      <c r="AH759" s="152"/>
      <c r="AI759" s="152"/>
      <c r="AJ759" s="152"/>
      <c r="AK759" s="152"/>
      <c r="AL759" s="152"/>
      <c r="AM759" s="152"/>
      <c r="AN759" s="152"/>
      <c r="AO759" s="152"/>
      <c r="AP759" s="152"/>
      <c r="AQ759" s="153"/>
      <c r="AR759" s="156" t="str">
        <f t="shared" si="108"/>
        <v/>
      </c>
      <c r="AS759" s="157" t="str">
        <f t="shared" si="109"/>
        <v/>
      </c>
      <c r="AT759" s="157" t="str">
        <f t="shared" si="110"/>
        <v/>
      </c>
      <c r="AU759" s="157" t="str">
        <f t="shared" si="111"/>
        <v/>
      </c>
      <c r="AV759" s="157" t="str">
        <f t="shared" si="112"/>
        <v/>
      </c>
      <c r="AW759" s="157" t="str">
        <f t="shared" si="113"/>
        <v/>
      </c>
      <c r="AX759" s="158" t="str">
        <f t="shared" si="114"/>
        <v/>
      </c>
    </row>
    <row r="760" spans="2:50" hidden="1" x14ac:dyDescent="0.3">
      <c r="B760" s="325">
        <f t="shared" si="115"/>
        <v>752</v>
      </c>
      <c r="C760" s="324"/>
      <c r="D760" s="254"/>
      <c r="E760" s="255"/>
      <c r="F760" s="335"/>
      <c r="G760" s="328"/>
      <c r="H760" s="336">
        <v>1</v>
      </c>
      <c r="I760" s="289" t="str">
        <f t="shared" si="107"/>
        <v/>
      </c>
      <c r="J760" s="338"/>
      <c r="K760" s="152"/>
      <c r="L760" s="152"/>
      <c r="M760" s="152"/>
      <c r="N760" s="152"/>
      <c r="O760" s="152"/>
      <c r="P760" s="152"/>
      <c r="Q760" s="152"/>
      <c r="R760" s="152"/>
      <c r="S760" s="152"/>
      <c r="T760" s="152"/>
      <c r="U760" s="152"/>
      <c r="V760" s="152"/>
      <c r="W760" s="152"/>
      <c r="X760" s="152"/>
      <c r="Y760" s="152"/>
      <c r="Z760" s="152"/>
      <c r="AA760" s="152"/>
      <c r="AB760" s="152"/>
      <c r="AC760" s="152"/>
      <c r="AD760" s="152"/>
      <c r="AE760" s="152"/>
      <c r="AF760" s="152"/>
      <c r="AG760" s="152"/>
      <c r="AH760" s="152"/>
      <c r="AI760" s="152"/>
      <c r="AJ760" s="152"/>
      <c r="AK760" s="152"/>
      <c r="AL760" s="152"/>
      <c r="AM760" s="152"/>
      <c r="AN760" s="152"/>
      <c r="AO760" s="152"/>
      <c r="AP760" s="152"/>
      <c r="AQ760" s="153"/>
      <c r="AR760" s="156" t="str">
        <f t="shared" si="108"/>
        <v/>
      </c>
      <c r="AS760" s="157" t="str">
        <f t="shared" si="109"/>
        <v/>
      </c>
      <c r="AT760" s="157" t="str">
        <f t="shared" si="110"/>
        <v/>
      </c>
      <c r="AU760" s="157" t="str">
        <f t="shared" si="111"/>
        <v/>
      </c>
      <c r="AV760" s="157" t="str">
        <f t="shared" si="112"/>
        <v/>
      </c>
      <c r="AW760" s="157" t="str">
        <f t="shared" si="113"/>
        <v/>
      </c>
      <c r="AX760" s="158" t="str">
        <f t="shared" si="114"/>
        <v/>
      </c>
    </row>
    <row r="761" spans="2:50" hidden="1" x14ac:dyDescent="0.3">
      <c r="B761" s="325">
        <f t="shared" si="115"/>
        <v>753</v>
      </c>
      <c r="C761" s="324"/>
      <c r="D761" s="254"/>
      <c r="E761" s="255"/>
      <c r="F761" s="335"/>
      <c r="G761" s="328"/>
      <c r="H761" s="336">
        <v>1</v>
      </c>
      <c r="I761" s="289" t="str">
        <f t="shared" si="107"/>
        <v/>
      </c>
      <c r="J761" s="338"/>
      <c r="K761" s="152"/>
      <c r="L761" s="152"/>
      <c r="M761" s="152"/>
      <c r="N761" s="152"/>
      <c r="O761" s="152"/>
      <c r="P761" s="152"/>
      <c r="Q761" s="152"/>
      <c r="R761" s="152"/>
      <c r="S761" s="152"/>
      <c r="T761" s="152"/>
      <c r="U761" s="152"/>
      <c r="V761" s="152"/>
      <c r="W761" s="152"/>
      <c r="X761" s="152"/>
      <c r="Y761" s="152"/>
      <c r="Z761" s="152"/>
      <c r="AA761" s="152"/>
      <c r="AB761" s="152"/>
      <c r="AC761" s="152"/>
      <c r="AD761" s="152"/>
      <c r="AE761" s="152"/>
      <c r="AF761" s="152"/>
      <c r="AG761" s="152"/>
      <c r="AH761" s="152"/>
      <c r="AI761" s="152"/>
      <c r="AJ761" s="152"/>
      <c r="AK761" s="152"/>
      <c r="AL761" s="152"/>
      <c r="AM761" s="152"/>
      <c r="AN761" s="152"/>
      <c r="AO761" s="152"/>
      <c r="AP761" s="152"/>
      <c r="AQ761" s="153"/>
      <c r="AR761" s="156" t="str">
        <f t="shared" si="108"/>
        <v/>
      </c>
      <c r="AS761" s="157" t="str">
        <f t="shared" si="109"/>
        <v/>
      </c>
      <c r="AT761" s="157" t="str">
        <f t="shared" si="110"/>
        <v/>
      </c>
      <c r="AU761" s="157" t="str">
        <f t="shared" si="111"/>
        <v/>
      </c>
      <c r="AV761" s="157" t="str">
        <f t="shared" si="112"/>
        <v/>
      </c>
      <c r="AW761" s="157" t="str">
        <f t="shared" si="113"/>
        <v/>
      </c>
      <c r="AX761" s="158" t="str">
        <f t="shared" si="114"/>
        <v/>
      </c>
    </row>
    <row r="762" spans="2:50" hidden="1" x14ac:dyDescent="0.3">
      <c r="B762" s="325">
        <f t="shared" si="115"/>
        <v>754</v>
      </c>
      <c r="C762" s="324"/>
      <c r="D762" s="254"/>
      <c r="E762" s="255"/>
      <c r="F762" s="335"/>
      <c r="G762" s="328"/>
      <c r="H762" s="336">
        <v>1</v>
      </c>
      <c r="I762" s="289" t="str">
        <f t="shared" si="107"/>
        <v/>
      </c>
      <c r="J762" s="338"/>
      <c r="K762" s="152"/>
      <c r="L762" s="152"/>
      <c r="M762" s="152"/>
      <c r="N762" s="152"/>
      <c r="O762" s="152"/>
      <c r="P762" s="152"/>
      <c r="Q762" s="152"/>
      <c r="R762" s="152"/>
      <c r="S762" s="152"/>
      <c r="T762" s="152"/>
      <c r="U762" s="152"/>
      <c r="V762" s="152"/>
      <c r="W762" s="152"/>
      <c r="X762" s="152"/>
      <c r="Y762" s="152"/>
      <c r="Z762" s="152"/>
      <c r="AA762" s="152"/>
      <c r="AB762" s="152"/>
      <c r="AC762" s="152"/>
      <c r="AD762" s="152"/>
      <c r="AE762" s="152"/>
      <c r="AF762" s="152"/>
      <c r="AG762" s="152"/>
      <c r="AH762" s="152"/>
      <c r="AI762" s="152"/>
      <c r="AJ762" s="152"/>
      <c r="AK762" s="152"/>
      <c r="AL762" s="152"/>
      <c r="AM762" s="152"/>
      <c r="AN762" s="152"/>
      <c r="AO762" s="152"/>
      <c r="AP762" s="152"/>
      <c r="AQ762" s="153"/>
      <c r="AR762" s="156" t="str">
        <f t="shared" si="108"/>
        <v/>
      </c>
      <c r="AS762" s="157" t="str">
        <f t="shared" si="109"/>
        <v/>
      </c>
      <c r="AT762" s="157" t="str">
        <f t="shared" si="110"/>
        <v/>
      </c>
      <c r="AU762" s="157" t="str">
        <f t="shared" si="111"/>
        <v/>
      </c>
      <c r="AV762" s="157" t="str">
        <f t="shared" si="112"/>
        <v/>
      </c>
      <c r="AW762" s="157" t="str">
        <f t="shared" si="113"/>
        <v/>
      </c>
      <c r="AX762" s="158" t="str">
        <f t="shared" si="114"/>
        <v/>
      </c>
    </row>
    <row r="763" spans="2:50" hidden="1" x14ac:dyDescent="0.3">
      <c r="B763" s="325">
        <f t="shared" si="115"/>
        <v>755</v>
      </c>
      <c r="C763" s="324"/>
      <c r="D763" s="254"/>
      <c r="E763" s="255"/>
      <c r="F763" s="335"/>
      <c r="G763" s="328"/>
      <c r="H763" s="336">
        <v>1</v>
      </c>
      <c r="I763" s="289" t="str">
        <f t="shared" si="107"/>
        <v/>
      </c>
      <c r="J763" s="338"/>
      <c r="K763" s="152"/>
      <c r="L763" s="152"/>
      <c r="M763" s="152"/>
      <c r="N763" s="152"/>
      <c r="O763" s="152"/>
      <c r="P763" s="152"/>
      <c r="Q763" s="152"/>
      <c r="R763" s="152"/>
      <c r="S763" s="152"/>
      <c r="T763" s="152"/>
      <c r="U763" s="152"/>
      <c r="V763" s="152"/>
      <c r="W763" s="152"/>
      <c r="X763" s="152"/>
      <c r="Y763" s="152"/>
      <c r="Z763" s="152"/>
      <c r="AA763" s="152"/>
      <c r="AB763" s="152"/>
      <c r="AC763" s="152"/>
      <c r="AD763" s="152"/>
      <c r="AE763" s="152"/>
      <c r="AF763" s="152"/>
      <c r="AG763" s="152"/>
      <c r="AH763" s="152"/>
      <c r="AI763" s="152"/>
      <c r="AJ763" s="152"/>
      <c r="AK763" s="152"/>
      <c r="AL763" s="152"/>
      <c r="AM763" s="152"/>
      <c r="AN763" s="152"/>
      <c r="AO763" s="152"/>
      <c r="AP763" s="152"/>
      <c r="AQ763" s="153"/>
      <c r="AR763" s="156" t="str">
        <f t="shared" si="108"/>
        <v/>
      </c>
      <c r="AS763" s="157" t="str">
        <f t="shared" si="109"/>
        <v/>
      </c>
      <c r="AT763" s="157" t="str">
        <f t="shared" si="110"/>
        <v/>
      </c>
      <c r="AU763" s="157" t="str">
        <f t="shared" si="111"/>
        <v/>
      </c>
      <c r="AV763" s="157" t="str">
        <f t="shared" si="112"/>
        <v/>
      </c>
      <c r="AW763" s="157" t="str">
        <f t="shared" si="113"/>
        <v/>
      </c>
      <c r="AX763" s="158" t="str">
        <f t="shared" si="114"/>
        <v/>
      </c>
    </row>
    <row r="764" spans="2:50" hidden="1" x14ac:dyDescent="0.3">
      <c r="B764" s="325">
        <f t="shared" si="115"/>
        <v>756</v>
      </c>
      <c r="C764" s="324"/>
      <c r="D764" s="254"/>
      <c r="E764" s="255"/>
      <c r="F764" s="335"/>
      <c r="G764" s="328"/>
      <c r="H764" s="336">
        <v>1</v>
      </c>
      <c r="I764" s="289" t="str">
        <f t="shared" si="107"/>
        <v/>
      </c>
      <c r="J764" s="338"/>
      <c r="K764" s="152"/>
      <c r="L764" s="152"/>
      <c r="M764" s="152"/>
      <c r="N764" s="152"/>
      <c r="O764" s="152"/>
      <c r="P764" s="152"/>
      <c r="Q764" s="152"/>
      <c r="R764" s="152"/>
      <c r="S764" s="152"/>
      <c r="T764" s="152"/>
      <c r="U764" s="152"/>
      <c r="V764" s="152"/>
      <c r="W764" s="152"/>
      <c r="X764" s="152"/>
      <c r="Y764" s="152"/>
      <c r="Z764" s="152"/>
      <c r="AA764" s="152"/>
      <c r="AB764" s="152"/>
      <c r="AC764" s="152"/>
      <c r="AD764" s="152"/>
      <c r="AE764" s="152"/>
      <c r="AF764" s="152"/>
      <c r="AG764" s="152"/>
      <c r="AH764" s="152"/>
      <c r="AI764" s="152"/>
      <c r="AJ764" s="152"/>
      <c r="AK764" s="152"/>
      <c r="AL764" s="152"/>
      <c r="AM764" s="152"/>
      <c r="AN764" s="152"/>
      <c r="AO764" s="152"/>
      <c r="AP764" s="152"/>
      <c r="AQ764" s="153"/>
      <c r="AR764" s="156" t="str">
        <f t="shared" si="108"/>
        <v/>
      </c>
      <c r="AS764" s="157" t="str">
        <f t="shared" si="109"/>
        <v/>
      </c>
      <c r="AT764" s="157" t="str">
        <f t="shared" si="110"/>
        <v/>
      </c>
      <c r="AU764" s="157" t="str">
        <f t="shared" si="111"/>
        <v/>
      </c>
      <c r="AV764" s="157" t="str">
        <f t="shared" si="112"/>
        <v/>
      </c>
      <c r="AW764" s="157" t="str">
        <f t="shared" si="113"/>
        <v/>
      </c>
      <c r="AX764" s="158" t="str">
        <f t="shared" si="114"/>
        <v/>
      </c>
    </row>
    <row r="765" spans="2:50" hidden="1" x14ac:dyDescent="0.3">
      <c r="B765" s="325">
        <f t="shared" si="115"/>
        <v>757</v>
      </c>
      <c r="C765" s="324"/>
      <c r="D765" s="254"/>
      <c r="E765" s="255"/>
      <c r="F765" s="335"/>
      <c r="G765" s="328"/>
      <c r="H765" s="336">
        <v>1</v>
      </c>
      <c r="I765" s="289" t="str">
        <f t="shared" si="107"/>
        <v/>
      </c>
      <c r="J765" s="338"/>
      <c r="K765" s="152"/>
      <c r="L765" s="152"/>
      <c r="M765" s="152"/>
      <c r="N765" s="152"/>
      <c r="O765" s="152"/>
      <c r="P765" s="152"/>
      <c r="Q765" s="152"/>
      <c r="R765" s="152"/>
      <c r="S765" s="152"/>
      <c r="T765" s="152"/>
      <c r="U765" s="152"/>
      <c r="V765" s="152"/>
      <c r="W765" s="152"/>
      <c r="X765" s="152"/>
      <c r="Y765" s="152"/>
      <c r="Z765" s="152"/>
      <c r="AA765" s="152"/>
      <c r="AB765" s="152"/>
      <c r="AC765" s="152"/>
      <c r="AD765" s="152"/>
      <c r="AE765" s="152"/>
      <c r="AF765" s="152"/>
      <c r="AG765" s="152"/>
      <c r="AH765" s="152"/>
      <c r="AI765" s="152"/>
      <c r="AJ765" s="152"/>
      <c r="AK765" s="152"/>
      <c r="AL765" s="152"/>
      <c r="AM765" s="152"/>
      <c r="AN765" s="152"/>
      <c r="AO765" s="152"/>
      <c r="AP765" s="152"/>
      <c r="AQ765" s="153"/>
      <c r="AR765" s="156" t="str">
        <f t="shared" si="108"/>
        <v/>
      </c>
      <c r="AS765" s="157" t="str">
        <f t="shared" si="109"/>
        <v/>
      </c>
      <c r="AT765" s="157" t="str">
        <f t="shared" si="110"/>
        <v/>
      </c>
      <c r="AU765" s="157" t="str">
        <f t="shared" si="111"/>
        <v/>
      </c>
      <c r="AV765" s="157" t="str">
        <f t="shared" si="112"/>
        <v/>
      </c>
      <c r="AW765" s="157" t="str">
        <f t="shared" si="113"/>
        <v/>
      </c>
      <c r="AX765" s="158" t="str">
        <f t="shared" si="114"/>
        <v/>
      </c>
    </row>
    <row r="766" spans="2:50" hidden="1" x14ac:dyDescent="0.3">
      <c r="B766" s="325">
        <f t="shared" si="115"/>
        <v>758</v>
      </c>
      <c r="C766" s="324"/>
      <c r="D766" s="254"/>
      <c r="E766" s="255"/>
      <c r="F766" s="335"/>
      <c r="G766" s="328"/>
      <c r="H766" s="336">
        <v>1</v>
      </c>
      <c r="I766" s="289" t="str">
        <f t="shared" si="107"/>
        <v/>
      </c>
      <c r="J766" s="338"/>
      <c r="K766" s="152"/>
      <c r="L766" s="152"/>
      <c r="M766" s="152"/>
      <c r="N766" s="152"/>
      <c r="O766" s="152"/>
      <c r="P766" s="152"/>
      <c r="Q766" s="152"/>
      <c r="R766" s="152"/>
      <c r="S766" s="152"/>
      <c r="T766" s="152"/>
      <c r="U766" s="152"/>
      <c r="V766" s="152"/>
      <c r="W766" s="152"/>
      <c r="X766" s="152"/>
      <c r="Y766" s="152"/>
      <c r="Z766" s="152"/>
      <c r="AA766" s="152"/>
      <c r="AB766" s="152"/>
      <c r="AC766" s="152"/>
      <c r="AD766" s="152"/>
      <c r="AE766" s="152"/>
      <c r="AF766" s="152"/>
      <c r="AG766" s="152"/>
      <c r="AH766" s="152"/>
      <c r="AI766" s="152"/>
      <c r="AJ766" s="152"/>
      <c r="AK766" s="152"/>
      <c r="AL766" s="152"/>
      <c r="AM766" s="152"/>
      <c r="AN766" s="152"/>
      <c r="AO766" s="152"/>
      <c r="AP766" s="152"/>
      <c r="AQ766" s="153"/>
      <c r="AR766" s="156" t="str">
        <f t="shared" si="108"/>
        <v/>
      </c>
      <c r="AS766" s="157" t="str">
        <f t="shared" si="109"/>
        <v/>
      </c>
      <c r="AT766" s="157" t="str">
        <f t="shared" si="110"/>
        <v/>
      </c>
      <c r="AU766" s="157" t="str">
        <f t="shared" si="111"/>
        <v/>
      </c>
      <c r="AV766" s="157" t="str">
        <f t="shared" si="112"/>
        <v/>
      </c>
      <c r="AW766" s="157" t="str">
        <f t="shared" si="113"/>
        <v/>
      </c>
      <c r="AX766" s="158" t="str">
        <f t="shared" si="114"/>
        <v/>
      </c>
    </row>
    <row r="767" spans="2:50" hidden="1" x14ac:dyDescent="0.3">
      <c r="B767" s="325">
        <f t="shared" si="115"/>
        <v>759</v>
      </c>
      <c r="C767" s="324"/>
      <c r="D767" s="254"/>
      <c r="E767" s="255"/>
      <c r="F767" s="335"/>
      <c r="G767" s="328"/>
      <c r="H767" s="336">
        <v>1</v>
      </c>
      <c r="I767" s="289" t="str">
        <f t="shared" si="107"/>
        <v/>
      </c>
      <c r="J767" s="338"/>
      <c r="K767" s="152"/>
      <c r="L767" s="152"/>
      <c r="M767" s="152"/>
      <c r="N767" s="152"/>
      <c r="O767" s="152"/>
      <c r="P767" s="152"/>
      <c r="Q767" s="152"/>
      <c r="R767" s="152"/>
      <c r="S767" s="152"/>
      <c r="T767" s="152"/>
      <c r="U767" s="152"/>
      <c r="V767" s="152"/>
      <c r="W767" s="152"/>
      <c r="X767" s="152"/>
      <c r="Y767" s="152"/>
      <c r="Z767" s="152"/>
      <c r="AA767" s="152"/>
      <c r="AB767" s="152"/>
      <c r="AC767" s="152"/>
      <c r="AD767" s="152"/>
      <c r="AE767" s="152"/>
      <c r="AF767" s="152"/>
      <c r="AG767" s="152"/>
      <c r="AH767" s="152"/>
      <c r="AI767" s="152"/>
      <c r="AJ767" s="152"/>
      <c r="AK767" s="152"/>
      <c r="AL767" s="152"/>
      <c r="AM767" s="152"/>
      <c r="AN767" s="152"/>
      <c r="AO767" s="152"/>
      <c r="AP767" s="152"/>
      <c r="AQ767" s="153"/>
      <c r="AR767" s="156" t="str">
        <f t="shared" si="108"/>
        <v/>
      </c>
      <c r="AS767" s="157" t="str">
        <f t="shared" si="109"/>
        <v/>
      </c>
      <c r="AT767" s="157" t="str">
        <f t="shared" si="110"/>
        <v/>
      </c>
      <c r="AU767" s="157" t="str">
        <f t="shared" si="111"/>
        <v/>
      </c>
      <c r="AV767" s="157" t="str">
        <f t="shared" si="112"/>
        <v/>
      </c>
      <c r="AW767" s="157" t="str">
        <f t="shared" si="113"/>
        <v/>
      </c>
      <c r="AX767" s="158" t="str">
        <f t="shared" si="114"/>
        <v/>
      </c>
    </row>
    <row r="768" spans="2:50" hidden="1" x14ac:dyDescent="0.3">
      <c r="B768" s="325">
        <f t="shared" si="115"/>
        <v>760</v>
      </c>
      <c r="C768" s="324"/>
      <c r="D768" s="254"/>
      <c r="E768" s="255"/>
      <c r="F768" s="335"/>
      <c r="G768" s="328"/>
      <c r="H768" s="336">
        <v>1</v>
      </c>
      <c r="I768" s="289" t="str">
        <f t="shared" si="107"/>
        <v/>
      </c>
      <c r="J768" s="338"/>
      <c r="K768" s="152"/>
      <c r="L768" s="152"/>
      <c r="M768" s="152"/>
      <c r="N768" s="152"/>
      <c r="O768" s="152"/>
      <c r="P768" s="152"/>
      <c r="Q768" s="152"/>
      <c r="R768" s="152"/>
      <c r="S768" s="152"/>
      <c r="T768" s="152"/>
      <c r="U768" s="152"/>
      <c r="V768" s="152"/>
      <c r="W768" s="152"/>
      <c r="X768" s="152"/>
      <c r="Y768" s="152"/>
      <c r="Z768" s="152"/>
      <c r="AA768" s="152"/>
      <c r="AB768" s="152"/>
      <c r="AC768" s="152"/>
      <c r="AD768" s="152"/>
      <c r="AE768" s="152"/>
      <c r="AF768" s="152"/>
      <c r="AG768" s="152"/>
      <c r="AH768" s="152"/>
      <c r="AI768" s="152"/>
      <c r="AJ768" s="152"/>
      <c r="AK768" s="152"/>
      <c r="AL768" s="152"/>
      <c r="AM768" s="152"/>
      <c r="AN768" s="152"/>
      <c r="AO768" s="152"/>
      <c r="AP768" s="152"/>
      <c r="AQ768" s="153"/>
      <c r="AR768" s="156" t="str">
        <f t="shared" si="108"/>
        <v/>
      </c>
      <c r="AS768" s="157" t="str">
        <f t="shared" si="109"/>
        <v/>
      </c>
      <c r="AT768" s="157" t="str">
        <f t="shared" si="110"/>
        <v/>
      </c>
      <c r="AU768" s="157" t="str">
        <f t="shared" si="111"/>
        <v/>
      </c>
      <c r="AV768" s="157" t="str">
        <f t="shared" si="112"/>
        <v/>
      </c>
      <c r="AW768" s="157" t="str">
        <f t="shared" si="113"/>
        <v/>
      </c>
      <c r="AX768" s="158" t="str">
        <f t="shared" si="114"/>
        <v/>
      </c>
    </row>
    <row r="769" spans="2:50" hidden="1" x14ac:dyDescent="0.3">
      <c r="B769" s="325">
        <f t="shared" si="115"/>
        <v>761</v>
      </c>
      <c r="C769" s="324"/>
      <c r="D769" s="254"/>
      <c r="E769" s="255"/>
      <c r="F769" s="335"/>
      <c r="G769" s="328"/>
      <c r="H769" s="336">
        <v>1</v>
      </c>
      <c r="I769" s="289" t="str">
        <f t="shared" si="107"/>
        <v/>
      </c>
      <c r="J769" s="338"/>
      <c r="K769" s="152"/>
      <c r="L769" s="152"/>
      <c r="M769" s="152"/>
      <c r="N769" s="152"/>
      <c r="O769" s="152"/>
      <c r="P769" s="152"/>
      <c r="Q769" s="152"/>
      <c r="R769" s="152"/>
      <c r="S769" s="152"/>
      <c r="T769" s="152"/>
      <c r="U769" s="152"/>
      <c r="V769" s="152"/>
      <c r="W769" s="152"/>
      <c r="X769" s="152"/>
      <c r="Y769" s="152"/>
      <c r="Z769" s="152"/>
      <c r="AA769" s="152"/>
      <c r="AB769" s="152"/>
      <c r="AC769" s="152"/>
      <c r="AD769" s="152"/>
      <c r="AE769" s="152"/>
      <c r="AF769" s="152"/>
      <c r="AG769" s="152"/>
      <c r="AH769" s="152"/>
      <c r="AI769" s="152"/>
      <c r="AJ769" s="152"/>
      <c r="AK769" s="152"/>
      <c r="AL769" s="152"/>
      <c r="AM769" s="152"/>
      <c r="AN769" s="152"/>
      <c r="AO769" s="152"/>
      <c r="AP769" s="152"/>
      <c r="AQ769" s="153"/>
      <c r="AR769" s="156" t="str">
        <f t="shared" si="108"/>
        <v/>
      </c>
      <c r="AS769" s="157" t="str">
        <f t="shared" si="109"/>
        <v/>
      </c>
      <c r="AT769" s="157" t="str">
        <f t="shared" si="110"/>
        <v/>
      </c>
      <c r="AU769" s="157" t="str">
        <f t="shared" si="111"/>
        <v/>
      </c>
      <c r="AV769" s="157" t="str">
        <f t="shared" si="112"/>
        <v/>
      </c>
      <c r="AW769" s="157" t="str">
        <f t="shared" si="113"/>
        <v/>
      </c>
      <c r="AX769" s="158" t="str">
        <f t="shared" si="114"/>
        <v/>
      </c>
    </row>
    <row r="770" spans="2:50" hidden="1" x14ac:dyDescent="0.3">
      <c r="B770" s="325">
        <f t="shared" si="115"/>
        <v>762</v>
      </c>
      <c r="C770" s="324"/>
      <c r="D770" s="254"/>
      <c r="E770" s="255"/>
      <c r="F770" s="335"/>
      <c r="G770" s="328"/>
      <c r="H770" s="336">
        <v>1</v>
      </c>
      <c r="I770" s="289" t="str">
        <f t="shared" si="107"/>
        <v/>
      </c>
      <c r="J770" s="338"/>
      <c r="K770" s="152"/>
      <c r="L770" s="152"/>
      <c r="M770" s="152"/>
      <c r="N770" s="152"/>
      <c r="O770" s="152"/>
      <c r="P770" s="152"/>
      <c r="Q770" s="152"/>
      <c r="R770" s="152"/>
      <c r="S770" s="152"/>
      <c r="T770" s="152"/>
      <c r="U770" s="152"/>
      <c r="V770" s="152"/>
      <c r="W770" s="152"/>
      <c r="X770" s="152"/>
      <c r="Y770" s="152"/>
      <c r="Z770" s="152"/>
      <c r="AA770" s="152"/>
      <c r="AB770" s="152"/>
      <c r="AC770" s="152"/>
      <c r="AD770" s="152"/>
      <c r="AE770" s="152"/>
      <c r="AF770" s="152"/>
      <c r="AG770" s="152"/>
      <c r="AH770" s="152"/>
      <c r="AI770" s="152"/>
      <c r="AJ770" s="152"/>
      <c r="AK770" s="152"/>
      <c r="AL770" s="152"/>
      <c r="AM770" s="152"/>
      <c r="AN770" s="152"/>
      <c r="AO770" s="152"/>
      <c r="AP770" s="152"/>
      <c r="AQ770" s="153"/>
      <c r="AR770" s="156" t="str">
        <f t="shared" si="108"/>
        <v/>
      </c>
      <c r="AS770" s="157" t="str">
        <f t="shared" si="109"/>
        <v/>
      </c>
      <c r="AT770" s="157" t="str">
        <f t="shared" si="110"/>
        <v/>
      </c>
      <c r="AU770" s="157" t="str">
        <f t="shared" si="111"/>
        <v/>
      </c>
      <c r="AV770" s="157" t="str">
        <f t="shared" si="112"/>
        <v/>
      </c>
      <c r="AW770" s="157" t="str">
        <f t="shared" si="113"/>
        <v/>
      </c>
      <c r="AX770" s="158" t="str">
        <f t="shared" si="114"/>
        <v/>
      </c>
    </row>
    <row r="771" spans="2:50" hidden="1" x14ac:dyDescent="0.3">
      <c r="B771" s="325">
        <f t="shared" si="115"/>
        <v>763</v>
      </c>
      <c r="C771" s="324"/>
      <c r="D771" s="254"/>
      <c r="E771" s="255"/>
      <c r="F771" s="335"/>
      <c r="G771" s="328"/>
      <c r="H771" s="336">
        <v>1</v>
      </c>
      <c r="I771" s="289" t="str">
        <f t="shared" si="107"/>
        <v/>
      </c>
      <c r="J771" s="338"/>
      <c r="K771" s="152"/>
      <c r="L771" s="152"/>
      <c r="M771" s="152"/>
      <c r="N771" s="152"/>
      <c r="O771" s="152"/>
      <c r="P771" s="152"/>
      <c r="Q771" s="152"/>
      <c r="R771" s="152"/>
      <c r="S771" s="152"/>
      <c r="T771" s="152"/>
      <c r="U771" s="152"/>
      <c r="V771" s="152"/>
      <c r="W771" s="152"/>
      <c r="X771" s="152"/>
      <c r="Y771" s="152"/>
      <c r="Z771" s="152"/>
      <c r="AA771" s="152"/>
      <c r="AB771" s="152"/>
      <c r="AC771" s="152"/>
      <c r="AD771" s="152"/>
      <c r="AE771" s="152"/>
      <c r="AF771" s="152"/>
      <c r="AG771" s="152"/>
      <c r="AH771" s="152"/>
      <c r="AI771" s="152"/>
      <c r="AJ771" s="152"/>
      <c r="AK771" s="152"/>
      <c r="AL771" s="152"/>
      <c r="AM771" s="152"/>
      <c r="AN771" s="152"/>
      <c r="AO771" s="152"/>
      <c r="AP771" s="152"/>
      <c r="AQ771" s="153"/>
      <c r="AR771" s="156" t="str">
        <f t="shared" si="108"/>
        <v/>
      </c>
      <c r="AS771" s="157" t="str">
        <f t="shared" si="109"/>
        <v/>
      </c>
      <c r="AT771" s="157" t="str">
        <f t="shared" si="110"/>
        <v/>
      </c>
      <c r="AU771" s="157" t="str">
        <f t="shared" si="111"/>
        <v/>
      </c>
      <c r="AV771" s="157" t="str">
        <f t="shared" si="112"/>
        <v/>
      </c>
      <c r="AW771" s="157" t="str">
        <f t="shared" si="113"/>
        <v/>
      </c>
      <c r="AX771" s="158" t="str">
        <f t="shared" si="114"/>
        <v/>
      </c>
    </row>
    <row r="772" spans="2:50" hidden="1" x14ac:dyDescent="0.3">
      <c r="B772" s="325">
        <f t="shared" si="115"/>
        <v>764</v>
      </c>
      <c r="C772" s="324"/>
      <c r="D772" s="254"/>
      <c r="E772" s="255"/>
      <c r="F772" s="335"/>
      <c r="G772" s="328"/>
      <c r="H772" s="336">
        <v>1</v>
      </c>
      <c r="I772" s="289" t="str">
        <f t="shared" si="107"/>
        <v/>
      </c>
      <c r="J772" s="338"/>
      <c r="K772" s="152"/>
      <c r="L772" s="152"/>
      <c r="M772" s="152"/>
      <c r="N772" s="152"/>
      <c r="O772" s="152"/>
      <c r="P772" s="152"/>
      <c r="Q772" s="152"/>
      <c r="R772" s="152"/>
      <c r="S772" s="152"/>
      <c r="T772" s="152"/>
      <c r="U772" s="152"/>
      <c r="V772" s="152"/>
      <c r="W772" s="152"/>
      <c r="X772" s="152"/>
      <c r="Y772" s="152"/>
      <c r="Z772" s="152"/>
      <c r="AA772" s="152"/>
      <c r="AB772" s="152"/>
      <c r="AC772" s="152"/>
      <c r="AD772" s="152"/>
      <c r="AE772" s="152"/>
      <c r="AF772" s="152"/>
      <c r="AG772" s="152"/>
      <c r="AH772" s="152"/>
      <c r="AI772" s="152"/>
      <c r="AJ772" s="152"/>
      <c r="AK772" s="152"/>
      <c r="AL772" s="152"/>
      <c r="AM772" s="152"/>
      <c r="AN772" s="152"/>
      <c r="AO772" s="152"/>
      <c r="AP772" s="152"/>
      <c r="AQ772" s="153"/>
      <c r="AR772" s="156" t="str">
        <f t="shared" si="108"/>
        <v/>
      </c>
      <c r="AS772" s="157" t="str">
        <f t="shared" si="109"/>
        <v/>
      </c>
      <c r="AT772" s="157" t="str">
        <f t="shared" si="110"/>
        <v/>
      </c>
      <c r="AU772" s="157" t="str">
        <f t="shared" si="111"/>
        <v/>
      </c>
      <c r="AV772" s="157" t="str">
        <f t="shared" si="112"/>
        <v/>
      </c>
      <c r="AW772" s="157" t="str">
        <f t="shared" si="113"/>
        <v/>
      </c>
      <c r="AX772" s="158" t="str">
        <f t="shared" si="114"/>
        <v/>
      </c>
    </row>
    <row r="773" spans="2:50" hidden="1" x14ac:dyDescent="0.3">
      <c r="B773" s="325">
        <f t="shared" si="115"/>
        <v>765</v>
      </c>
      <c r="C773" s="324"/>
      <c r="D773" s="254"/>
      <c r="E773" s="255"/>
      <c r="F773" s="335"/>
      <c r="G773" s="328"/>
      <c r="H773" s="336">
        <v>1</v>
      </c>
      <c r="I773" s="289" t="str">
        <f t="shared" si="107"/>
        <v/>
      </c>
      <c r="J773" s="338"/>
      <c r="K773" s="152"/>
      <c r="L773" s="152"/>
      <c r="M773" s="152"/>
      <c r="N773" s="152"/>
      <c r="O773" s="152"/>
      <c r="P773" s="152"/>
      <c r="Q773" s="152"/>
      <c r="R773" s="152"/>
      <c r="S773" s="152"/>
      <c r="T773" s="152"/>
      <c r="U773" s="152"/>
      <c r="V773" s="152"/>
      <c r="W773" s="152"/>
      <c r="X773" s="152"/>
      <c r="Y773" s="152"/>
      <c r="Z773" s="152"/>
      <c r="AA773" s="152"/>
      <c r="AB773" s="152"/>
      <c r="AC773" s="152"/>
      <c r="AD773" s="152"/>
      <c r="AE773" s="152"/>
      <c r="AF773" s="152"/>
      <c r="AG773" s="152"/>
      <c r="AH773" s="152"/>
      <c r="AI773" s="152"/>
      <c r="AJ773" s="152"/>
      <c r="AK773" s="152"/>
      <c r="AL773" s="152"/>
      <c r="AM773" s="152"/>
      <c r="AN773" s="152"/>
      <c r="AO773" s="152"/>
      <c r="AP773" s="152"/>
      <c r="AQ773" s="153"/>
      <c r="AR773" s="156" t="str">
        <f t="shared" si="108"/>
        <v/>
      </c>
      <c r="AS773" s="157" t="str">
        <f t="shared" si="109"/>
        <v/>
      </c>
      <c r="AT773" s="157" t="str">
        <f t="shared" si="110"/>
        <v/>
      </c>
      <c r="AU773" s="157" t="str">
        <f t="shared" si="111"/>
        <v/>
      </c>
      <c r="AV773" s="157" t="str">
        <f t="shared" si="112"/>
        <v/>
      </c>
      <c r="AW773" s="157" t="str">
        <f t="shared" si="113"/>
        <v/>
      </c>
      <c r="AX773" s="158" t="str">
        <f t="shared" si="114"/>
        <v/>
      </c>
    </row>
    <row r="774" spans="2:50" hidden="1" x14ac:dyDescent="0.3">
      <c r="B774" s="325">
        <f t="shared" si="115"/>
        <v>766</v>
      </c>
      <c r="C774" s="324"/>
      <c r="D774" s="254"/>
      <c r="E774" s="255"/>
      <c r="F774" s="335"/>
      <c r="G774" s="328"/>
      <c r="H774" s="336">
        <v>1</v>
      </c>
      <c r="I774" s="289" t="str">
        <f t="shared" si="107"/>
        <v/>
      </c>
      <c r="J774" s="338"/>
      <c r="K774" s="152"/>
      <c r="L774" s="152"/>
      <c r="M774" s="152"/>
      <c r="N774" s="152"/>
      <c r="O774" s="152"/>
      <c r="P774" s="152"/>
      <c r="Q774" s="152"/>
      <c r="R774" s="152"/>
      <c r="S774" s="152"/>
      <c r="T774" s="152"/>
      <c r="U774" s="152"/>
      <c r="V774" s="152"/>
      <c r="W774" s="152"/>
      <c r="X774" s="152"/>
      <c r="Y774" s="152"/>
      <c r="Z774" s="152"/>
      <c r="AA774" s="152"/>
      <c r="AB774" s="152"/>
      <c r="AC774" s="152"/>
      <c r="AD774" s="152"/>
      <c r="AE774" s="152"/>
      <c r="AF774" s="152"/>
      <c r="AG774" s="152"/>
      <c r="AH774" s="152"/>
      <c r="AI774" s="152"/>
      <c r="AJ774" s="152"/>
      <c r="AK774" s="152"/>
      <c r="AL774" s="152"/>
      <c r="AM774" s="152"/>
      <c r="AN774" s="152"/>
      <c r="AO774" s="152"/>
      <c r="AP774" s="152"/>
      <c r="AQ774" s="153"/>
      <c r="AR774" s="156" t="str">
        <f t="shared" si="108"/>
        <v/>
      </c>
      <c r="AS774" s="157" t="str">
        <f t="shared" si="109"/>
        <v/>
      </c>
      <c r="AT774" s="157" t="str">
        <f t="shared" si="110"/>
        <v/>
      </c>
      <c r="AU774" s="157" t="str">
        <f t="shared" si="111"/>
        <v/>
      </c>
      <c r="AV774" s="157" t="str">
        <f t="shared" si="112"/>
        <v/>
      </c>
      <c r="AW774" s="157" t="str">
        <f t="shared" si="113"/>
        <v/>
      </c>
      <c r="AX774" s="158" t="str">
        <f t="shared" si="114"/>
        <v/>
      </c>
    </row>
    <row r="775" spans="2:50" hidden="1" x14ac:dyDescent="0.3">
      <c r="B775" s="325">
        <f t="shared" si="115"/>
        <v>767</v>
      </c>
      <c r="C775" s="324"/>
      <c r="D775" s="254"/>
      <c r="E775" s="255"/>
      <c r="F775" s="335"/>
      <c r="G775" s="328"/>
      <c r="H775" s="336">
        <v>1</v>
      </c>
      <c r="I775" s="289" t="str">
        <f t="shared" si="107"/>
        <v/>
      </c>
      <c r="J775" s="338"/>
      <c r="K775" s="152"/>
      <c r="L775" s="152"/>
      <c r="M775" s="152"/>
      <c r="N775" s="152"/>
      <c r="O775" s="152"/>
      <c r="P775" s="152"/>
      <c r="Q775" s="152"/>
      <c r="R775" s="152"/>
      <c r="S775" s="152"/>
      <c r="T775" s="152"/>
      <c r="U775" s="152"/>
      <c r="V775" s="152"/>
      <c r="W775" s="152"/>
      <c r="X775" s="152"/>
      <c r="Y775" s="152"/>
      <c r="Z775" s="152"/>
      <c r="AA775" s="152"/>
      <c r="AB775" s="152"/>
      <c r="AC775" s="152"/>
      <c r="AD775" s="152"/>
      <c r="AE775" s="152"/>
      <c r="AF775" s="152"/>
      <c r="AG775" s="152"/>
      <c r="AH775" s="152"/>
      <c r="AI775" s="152"/>
      <c r="AJ775" s="152"/>
      <c r="AK775" s="152"/>
      <c r="AL775" s="152"/>
      <c r="AM775" s="152"/>
      <c r="AN775" s="152"/>
      <c r="AO775" s="152"/>
      <c r="AP775" s="152"/>
      <c r="AQ775" s="153"/>
      <c r="AR775" s="156" t="str">
        <f t="shared" si="108"/>
        <v/>
      </c>
      <c r="AS775" s="157" t="str">
        <f t="shared" si="109"/>
        <v/>
      </c>
      <c r="AT775" s="157" t="str">
        <f t="shared" si="110"/>
        <v/>
      </c>
      <c r="AU775" s="157" t="str">
        <f t="shared" si="111"/>
        <v/>
      </c>
      <c r="AV775" s="157" t="str">
        <f t="shared" si="112"/>
        <v/>
      </c>
      <c r="AW775" s="157" t="str">
        <f t="shared" si="113"/>
        <v/>
      </c>
      <c r="AX775" s="158" t="str">
        <f t="shared" si="114"/>
        <v/>
      </c>
    </row>
    <row r="776" spans="2:50" hidden="1" x14ac:dyDescent="0.3">
      <c r="B776" s="325">
        <f t="shared" si="115"/>
        <v>768</v>
      </c>
      <c r="C776" s="324"/>
      <c r="D776" s="254"/>
      <c r="E776" s="255"/>
      <c r="F776" s="335"/>
      <c r="G776" s="328"/>
      <c r="H776" s="336">
        <v>1</v>
      </c>
      <c r="I776" s="289" t="str">
        <f t="shared" si="107"/>
        <v/>
      </c>
      <c r="J776" s="338"/>
      <c r="K776" s="152"/>
      <c r="L776" s="152"/>
      <c r="M776" s="152"/>
      <c r="N776" s="152"/>
      <c r="O776" s="152"/>
      <c r="P776" s="152"/>
      <c r="Q776" s="152"/>
      <c r="R776" s="152"/>
      <c r="S776" s="152"/>
      <c r="T776" s="152"/>
      <c r="U776" s="152"/>
      <c r="V776" s="152"/>
      <c r="W776" s="152"/>
      <c r="X776" s="152"/>
      <c r="Y776" s="152"/>
      <c r="Z776" s="152"/>
      <c r="AA776" s="152"/>
      <c r="AB776" s="152"/>
      <c r="AC776" s="152"/>
      <c r="AD776" s="152"/>
      <c r="AE776" s="152"/>
      <c r="AF776" s="152"/>
      <c r="AG776" s="152"/>
      <c r="AH776" s="152"/>
      <c r="AI776" s="152"/>
      <c r="AJ776" s="152"/>
      <c r="AK776" s="152"/>
      <c r="AL776" s="152"/>
      <c r="AM776" s="152"/>
      <c r="AN776" s="152"/>
      <c r="AO776" s="152"/>
      <c r="AP776" s="152"/>
      <c r="AQ776" s="153"/>
      <c r="AR776" s="156" t="str">
        <f t="shared" si="108"/>
        <v/>
      </c>
      <c r="AS776" s="157" t="str">
        <f t="shared" si="109"/>
        <v/>
      </c>
      <c r="AT776" s="157" t="str">
        <f t="shared" si="110"/>
        <v/>
      </c>
      <c r="AU776" s="157" t="str">
        <f t="shared" si="111"/>
        <v/>
      </c>
      <c r="AV776" s="157" t="str">
        <f t="shared" si="112"/>
        <v/>
      </c>
      <c r="AW776" s="157" t="str">
        <f t="shared" si="113"/>
        <v/>
      </c>
      <c r="AX776" s="158" t="str">
        <f t="shared" si="114"/>
        <v/>
      </c>
    </row>
    <row r="777" spans="2:50" hidden="1" x14ac:dyDescent="0.3">
      <c r="B777" s="325">
        <f t="shared" si="115"/>
        <v>769</v>
      </c>
      <c r="C777" s="324"/>
      <c r="D777" s="254"/>
      <c r="E777" s="255"/>
      <c r="F777" s="335"/>
      <c r="G777" s="328"/>
      <c r="H777" s="336">
        <v>1</v>
      </c>
      <c r="I777" s="289" t="str">
        <f t="shared" si="107"/>
        <v/>
      </c>
      <c r="J777" s="338"/>
      <c r="K777" s="152"/>
      <c r="L777" s="152"/>
      <c r="M777" s="152"/>
      <c r="N777" s="152"/>
      <c r="O777" s="152"/>
      <c r="P777" s="152"/>
      <c r="Q777" s="152"/>
      <c r="R777" s="152"/>
      <c r="S777" s="152"/>
      <c r="T777" s="152"/>
      <c r="U777" s="152"/>
      <c r="V777" s="152"/>
      <c r="W777" s="152"/>
      <c r="X777" s="152"/>
      <c r="Y777" s="152"/>
      <c r="Z777" s="152"/>
      <c r="AA777" s="152"/>
      <c r="AB777" s="152"/>
      <c r="AC777" s="152"/>
      <c r="AD777" s="152"/>
      <c r="AE777" s="152"/>
      <c r="AF777" s="152"/>
      <c r="AG777" s="152"/>
      <c r="AH777" s="152"/>
      <c r="AI777" s="152"/>
      <c r="AJ777" s="152"/>
      <c r="AK777" s="152"/>
      <c r="AL777" s="152"/>
      <c r="AM777" s="152"/>
      <c r="AN777" s="152"/>
      <c r="AO777" s="152"/>
      <c r="AP777" s="152"/>
      <c r="AQ777" s="153"/>
      <c r="AR777" s="156" t="str">
        <f t="shared" si="108"/>
        <v/>
      </c>
      <c r="AS777" s="157" t="str">
        <f t="shared" si="109"/>
        <v/>
      </c>
      <c r="AT777" s="157" t="str">
        <f t="shared" si="110"/>
        <v/>
      </c>
      <c r="AU777" s="157" t="str">
        <f t="shared" si="111"/>
        <v/>
      </c>
      <c r="AV777" s="157" t="str">
        <f t="shared" si="112"/>
        <v/>
      </c>
      <c r="AW777" s="157" t="str">
        <f t="shared" si="113"/>
        <v/>
      </c>
      <c r="AX777" s="158" t="str">
        <f t="shared" si="114"/>
        <v/>
      </c>
    </row>
    <row r="778" spans="2:50" hidden="1" x14ac:dyDescent="0.3">
      <c r="B778" s="325">
        <f t="shared" si="115"/>
        <v>770</v>
      </c>
      <c r="C778" s="324"/>
      <c r="D778" s="254"/>
      <c r="E778" s="255"/>
      <c r="F778" s="335"/>
      <c r="G778" s="328"/>
      <c r="H778" s="336">
        <v>1</v>
      </c>
      <c r="I778" s="289" t="str">
        <f t="shared" ref="I778:I841" si="116">+IF(D778="","",SUM(G778*H778))</f>
        <v/>
      </c>
      <c r="J778" s="338"/>
      <c r="K778" s="152"/>
      <c r="L778" s="152"/>
      <c r="M778" s="152"/>
      <c r="N778" s="152"/>
      <c r="O778" s="152"/>
      <c r="P778" s="152"/>
      <c r="Q778" s="152"/>
      <c r="R778" s="152"/>
      <c r="S778" s="152"/>
      <c r="T778" s="152"/>
      <c r="U778" s="152"/>
      <c r="V778" s="152"/>
      <c r="W778" s="152"/>
      <c r="X778" s="152"/>
      <c r="Y778" s="152"/>
      <c r="Z778" s="152"/>
      <c r="AA778" s="152"/>
      <c r="AB778" s="152"/>
      <c r="AC778" s="152"/>
      <c r="AD778" s="152"/>
      <c r="AE778" s="152"/>
      <c r="AF778" s="152"/>
      <c r="AG778" s="152"/>
      <c r="AH778" s="152"/>
      <c r="AI778" s="152"/>
      <c r="AJ778" s="152"/>
      <c r="AK778" s="152"/>
      <c r="AL778" s="152"/>
      <c r="AM778" s="152"/>
      <c r="AN778" s="152"/>
      <c r="AO778" s="152"/>
      <c r="AP778" s="152"/>
      <c r="AQ778" s="153"/>
      <c r="AR778" s="156" t="str">
        <f t="shared" ref="AR778:AR841" si="117">IF(C778="","",AVERAGE(J778:AQ778))</f>
        <v/>
      </c>
      <c r="AS778" s="157" t="str">
        <f t="shared" ref="AS778:AS841" si="118">IF(C778="","",STDEVA(J778:AQ778))</f>
        <v/>
      </c>
      <c r="AT778" s="157" t="str">
        <f t="shared" ref="AT778:AT841" si="119">IF(C778="","",MEDIAN(J778:AQ778))</f>
        <v/>
      </c>
      <c r="AU778" s="157" t="str">
        <f t="shared" ref="AU778:AU841" si="120">IF(C778="","",GEOMEAN(J778:AQ778))</f>
        <v/>
      </c>
      <c r="AV778" s="157" t="str">
        <f t="shared" ref="AV778:AV841" si="121">IF(C778="","",HARMEAN(J778:AQ778))</f>
        <v/>
      </c>
      <c r="AW778" s="157" t="str">
        <f t="shared" ref="AW778:AW841" si="122">IF(C778="","",MIN(J778:AQ778))</f>
        <v/>
      </c>
      <c r="AX778" s="158" t="str">
        <f t="shared" ref="AX778:AX841" si="123">IF(C778="","",MAX(J778:AQ778))</f>
        <v/>
      </c>
    </row>
    <row r="779" spans="2:50" hidden="1" x14ac:dyDescent="0.3">
      <c r="B779" s="325">
        <f t="shared" ref="B779:B842" si="124">+B778+1</f>
        <v>771</v>
      </c>
      <c r="C779" s="324"/>
      <c r="D779" s="254"/>
      <c r="E779" s="255"/>
      <c r="F779" s="335"/>
      <c r="G779" s="328"/>
      <c r="H779" s="336">
        <v>1</v>
      </c>
      <c r="I779" s="289" t="str">
        <f t="shared" si="116"/>
        <v/>
      </c>
      <c r="J779" s="338"/>
      <c r="K779" s="152"/>
      <c r="L779" s="152"/>
      <c r="M779" s="152"/>
      <c r="N779" s="152"/>
      <c r="O779" s="152"/>
      <c r="P779" s="152"/>
      <c r="Q779" s="152"/>
      <c r="R779" s="152"/>
      <c r="S779" s="152"/>
      <c r="T779" s="152"/>
      <c r="U779" s="152"/>
      <c r="V779" s="152"/>
      <c r="W779" s="152"/>
      <c r="X779" s="152"/>
      <c r="Y779" s="152"/>
      <c r="Z779" s="152"/>
      <c r="AA779" s="152"/>
      <c r="AB779" s="152"/>
      <c r="AC779" s="152"/>
      <c r="AD779" s="152"/>
      <c r="AE779" s="152"/>
      <c r="AF779" s="152"/>
      <c r="AG779" s="152"/>
      <c r="AH779" s="152"/>
      <c r="AI779" s="152"/>
      <c r="AJ779" s="152"/>
      <c r="AK779" s="152"/>
      <c r="AL779" s="152"/>
      <c r="AM779" s="152"/>
      <c r="AN779" s="152"/>
      <c r="AO779" s="152"/>
      <c r="AP779" s="152"/>
      <c r="AQ779" s="153"/>
      <c r="AR779" s="156" t="str">
        <f t="shared" si="117"/>
        <v/>
      </c>
      <c r="AS779" s="157" t="str">
        <f t="shared" si="118"/>
        <v/>
      </c>
      <c r="AT779" s="157" t="str">
        <f t="shared" si="119"/>
        <v/>
      </c>
      <c r="AU779" s="157" t="str">
        <f t="shared" si="120"/>
        <v/>
      </c>
      <c r="AV779" s="157" t="str">
        <f t="shared" si="121"/>
        <v/>
      </c>
      <c r="AW779" s="157" t="str">
        <f t="shared" si="122"/>
        <v/>
      </c>
      <c r="AX779" s="158" t="str">
        <f t="shared" si="123"/>
        <v/>
      </c>
    </row>
    <row r="780" spans="2:50" hidden="1" x14ac:dyDescent="0.3">
      <c r="B780" s="325">
        <f t="shared" si="124"/>
        <v>772</v>
      </c>
      <c r="C780" s="324"/>
      <c r="D780" s="254"/>
      <c r="E780" s="255"/>
      <c r="F780" s="335"/>
      <c r="G780" s="328"/>
      <c r="H780" s="336">
        <v>1</v>
      </c>
      <c r="I780" s="289" t="str">
        <f t="shared" si="116"/>
        <v/>
      </c>
      <c r="J780" s="338"/>
      <c r="K780" s="152"/>
      <c r="L780" s="152"/>
      <c r="M780" s="152"/>
      <c r="N780" s="152"/>
      <c r="O780" s="152"/>
      <c r="P780" s="152"/>
      <c r="Q780" s="152"/>
      <c r="R780" s="152"/>
      <c r="S780" s="152"/>
      <c r="T780" s="152"/>
      <c r="U780" s="152"/>
      <c r="V780" s="152"/>
      <c r="W780" s="152"/>
      <c r="X780" s="152"/>
      <c r="Y780" s="152"/>
      <c r="Z780" s="152"/>
      <c r="AA780" s="152"/>
      <c r="AB780" s="152"/>
      <c r="AC780" s="152"/>
      <c r="AD780" s="152"/>
      <c r="AE780" s="152"/>
      <c r="AF780" s="152"/>
      <c r="AG780" s="152"/>
      <c r="AH780" s="152"/>
      <c r="AI780" s="152"/>
      <c r="AJ780" s="152"/>
      <c r="AK780" s="152"/>
      <c r="AL780" s="152"/>
      <c r="AM780" s="152"/>
      <c r="AN780" s="152"/>
      <c r="AO780" s="152"/>
      <c r="AP780" s="152"/>
      <c r="AQ780" s="153"/>
      <c r="AR780" s="156" t="str">
        <f t="shared" si="117"/>
        <v/>
      </c>
      <c r="AS780" s="157" t="str">
        <f t="shared" si="118"/>
        <v/>
      </c>
      <c r="AT780" s="157" t="str">
        <f t="shared" si="119"/>
        <v/>
      </c>
      <c r="AU780" s="157" t="str">
        <f t="shared" si="120"/>
        <v/>
      </c>
      <c r="AV780" s="157" t="str">
        <f t="shared" si="121"/>
        <v/>
      </c>
      <c r="AW780" s="157" t="str">
        <f t="shared" si="122"/>
        <v/>
      </c>
      <c r="AX780" s="158" t="str">
        <f t="shared" si="123"/>
        <v/>
      </c>
    </row>
    <row r="781" spans="2:50" hidden="1" x14ac:dyDescent="0.3">
      <c r="B781" s="325">
        <f t="shared" si="124"/>
        <v>773</v>
      </c>
      <c r="C781" s="324"/>
      <c r="D781" s="254"/>
      <c r="E781" s="255"/>
      <c r="F781" s="335"/>
      <c r="G781" s="328"/>
      <c r="H781" s="336">
        <v>1</v>
      </c>
      <c r="I781" s="289" t="str">
        <f t="shared" si="116"/>
        <v/>
      </c>
      <c r="J781" s="338"/>
      <c r="K781" s="152"/>
      <c r="L781" s="152"/>
      <c r="M781" s="152"/>
      <c r="N781" s="152"/>
      <c r="O781" s="152"/>
      <c r="P781" s="152"/>
      <c r="Q781" s="152"/>
      <c r="R781" s="152"/>
      <c r="S781" s="152"/>
      <c r="T781" s="152"/>
      <c r="U781" s="152"/>
      <c r="V781" s="152"/>
      <c r="W781" s="152"/>
      <c r="X781" s="152"/>
      <c r="Y781" s="152"/>
      <c r="Z781" s="152"/>
      <c r="AA781" s="152"/>
      <c r="AB781" s="152"/>
      <c r="AC781" s="152"/>
      <c r="AD781" s="152"/>
      <c r="AE781" s="152"/>
      <c r="AF781" s="152"/>
      <c r="AG781" s="152"/>
      <c r="AH781" s="152"/>
      <c r="AI781" s="152"/>
      <c r="AJ781" s="152"/>
      <c r="AK781" s="152"/>
      <c r="AL781" s="152"/>
      <c r="AM781" s="152"/>
      <c r="AN781" s="152"/>
      <c r="AO781" s="152"/>
      <c r="AP781" s="152"/>
      <c r="AQ781" s="153"/>
      <c r="AR781" s="156" t="str">
        <f t="shared" si="117"/>
        <v/>
      </c>
      <c r="AS781" s="157" t="str">
        <f t="shared" si="118"/>
        <v/>
      </c>
      <c r="AT781" s="157" t="str">
        <f t="shared" si="119"/>
        <v/>
      </c>
      <c r="AU781" s="157" t="str">
        <f t="shared" si="120"/>
        <v/>
      </c>
      <c r="AV781" s="157" t="str">
        <f t="shared" si="121"/>
        <v/>
      </c>
      <c r="AW781" s="157" t="str">
        <f t="shared" si="122"/>
        <v/>
      </c>
      <c r="AX781" s="158" t="str">
        <f t="shared" si="123"/>
        <v/>
      </c>
    </row>
    <row r="782" spans="2:50" hidden="1" x14ac:dyDescent="0.3">
      <c r="B782" s="325">
        <f t="shared" si="124"/>
        <v>774</v>
      </c>
      <c r="C782" s="324"/>
      <c r="D782" s="254"/>
      <c r="E782" s="255"/>
      <c r="F782" s="335"/>
      <c r="G782" s="328"/>
      <c r="H782" s="336">
        <v>1</v>
      </c>
      <c r="I782" s="289" t="str">
        <f t="shared" si="116"/>
        <v/>
      </c>
      <c r="J782" s="338"/>
      <c r="K782" s="152"/>
      <c r="L782" s="152"/>
      <c r="M782" s="152"/>
      <c r="N782" s="152"/>
      <c r="O782" s="152"/>
      <c r="P782" s="152"/>
      <c r="Q782" s="152"/>
      <c r="R782" s="152"/>
      <c r="S782" s="152"/>
      <c r="T782" s="152"/>
      <c r="U782" s="152"/>
      <c r="V782" s="152"/>
      <c r="W782" s="152"/>
      <c r="X782" s="152"/>
      <c r="Y782" s="152"/>
      <c r="Z782" s="152"/>
      <c r="AA782" s="152"/>
      <c r="AB782" s="152"/>
      <c r="AC782" s="152"/>
      <c r="AD782" s="152"/>
      <c r="AE782" s="152"/>
      <c r="AF782" s="152"/>
      <c r="AG782" s="152"/>
      <c r="AH782" s="152"/>
      <c r="AI782" s="152"/>
      <c r="AJ782" s="152"/>
      <c r="AK782" s="152"/>
      <c r="AL782" s="152"/>
      <c r="AM782" s="152"/>
      <c r="AN782" s="152"/>
      <c r="AO782" s="152"/>
      <c r="AP782" s="152"/>
      <c r="AQ782" s="153"/>
      <c r="AR782" s="156" t="str">
        <f t="shared" si="117"/>
        <v/>
      </c>
      <c r="AS782" s="157" t="str">
        <f t="shared" si="118"/>
        <v/>
      </c>
      <c r="AT782" s="157" t="str">
        <f t="shared" si="119"/>
        <v/>
      </c>
      <c r="AU782" s="157" t="str">
        <f t="shared" si="120"/>
        <v/>
      </c>
      <c r="AV782" s="157" t="str">
        <f t="shared" si="121"/>
        <v/>
      </c>
      <c r="AW782" s="157" t="str">
        <f t="shared" si="122"/>
        <v/>
      </c>
      <c r="AX782" s="158" t="str">
        <f t="shared" si="123"/>
        <v/>
      </c>
    </row>
    <row r="783" spans="2:50" hidden="1" x14ac:dyDescent="0.3">
      <c r="B783" s="325">
        <f t="shared" si="124"/>
        <v>775</v>
      </c>
      <c r="C783" s="324"/>
      <c r="D783" s="254"/>
      <c r="E783" s="255"/>
      <c r="F783" s="335"/>
      <c r="G783" s="328"/>
      <c r="H783" s="336">
        <v>1</v>
      </c>
      <c r="I783" s="289" t="str">
        <f t="shared" si="116"/>
        <v/>
      </c>
      <c r="J783" s="338"/>
      <c r="K783" s="152"/>
      <c r="L783" s="152"/>
      <c r="M783" s="152"/>
      <c r="N783" s="152"/>
      <c r="O783" s="152"/>
      <c r="P783" s="152"/>
      <c r="Q783" s="152"/>
      <c r="R783" s="152"/>
      <c r="S783" s="152"/>
      <c r="T783" s="152"/>
      <c r="U783" s="152"/>
      <c r="V783" s="152"/>
      <c r="W783" s="152"/>
      <c r="X783" s="152"/>
      <c r="Y783" s="152"/>
      <c r="Z783" s="152"/>
      <c r="AA783" s="152"/>
      <c r="AB783" s="152"/>
      <c r="AC783" s="152"/>
      <c r="AD783" s="152"/>
      <c r="AE783" s="152"/>
      <c r="AF783" s="152"/>
      <c r="AG783" s="152"/>
      <c r="AH783" s="152"/>
      <c r="AI783" s="152"/>
      <c r="AJ783" s="152"/>
      <c r="AK783" s="152"/>
      <c r="AL783" s="152"/>
      <c r="AM783" s="152"/>
      <c r="AN783" s="152"/>
      <c r="AO783" s="152"/>
      <c r="AP783" s="152"/>
      <c r="AQ783" s="153"/>
      <c r="AR783" s="156" t="str">
        <f t="shared" si="117"/>
        <v/>
      </c>
      <c r="AS783" s="157" t="str">
        <f t="shared" si="118"/>
        <v/>
      </c>
      <c r="AT783" s="157" t="str">
        <f t="shared" si="119"/>
        <v/>
      </c>
      <c r="AU783" s="157" t="str">
        <f t="shared" si="120"/>
        <v/>
      </c>
      <c r="AV783" s="157" t="str">
        <f t="shared" si="121"/>
        <v/>
      </c>
      <c r="AW783" s="157" t="str">
        <f t="shared" si="122"/>
        <v/>
      </c>
      <c r="AX783" s="158" t="str">
        <f t="shared" si="123"/>
        <v/>
      </c>
    </row>
    <row r="784" spans="2:50" hidden="1" x14ac:dyDescent="0.3">
      <c r="B784" s="325">
        <f t="shared" si="124"/>
        <v>776</v>
      </c>
      <c r="C784" s="324"/>
      <c r="D784" s="254"/>
      <c r="E784" s="255"/>
      <c r="F784" s="335"/>
      <c r="G784" s="328"/>
      <c r="H784" s="336">
        <v>1</v>
      </c>
      <c r="I784" s="289" t="str">
        <f t="shared" si="116"/>
        <v/>
      </c>
      <c r="J784" s="338"/>
      <c r="K784" s="152"/>
      <c r="L784" s="152"/>
      <c r="M784" s="152"/>
      <c r="N784" s="152"/>
      <c r="O784" s="152"/>
      <c r="P784" s="152"/>
      <c r="Q784" s="152"/>
      <c r="R784" s="152"/>
      <c r="S784" s="152"/>
      <c r="T784" s="152"/>
      <c r="U784" s="152"/>
      <c r="V784" s="152"/>
      <c r="W784" s="152"/>
      <c r="X784" s="152"/>
      <c r="Y784" s="152"/>
      <c r="Z784" s="152"/>
      <c r="AA784" s="152"/>
      <c r="AB784" s="152"/>
      <c r="AC784" s="152"/>
      <c r="AD784" s="152"/>
      <c r="AE784" s="152"/>
      <c r="AF784" s="152"/>
      <c r="AG784" s="152"/>
      <c r="AH784" s="152"/>
      <c r="AI784" s="152"/>
      <c r="AJ784" s="152"/>
      <c r="AK784" s="152"/>
      <c r="AL784" s="152"/>
      <c r="AM784" s="152"/>
      <c r="AN784" s="152"/>
      <c r="AO784" s="152"/>
      <c r="AP784" s="152"/>
      <c r="AQ784" s="153"/>
      <c r="AR784" s="156" t="str">
        <f t="shared" si="117"/>
        <v/>
      </c>
      <c r="AS784" s="157" t="str">
        <f t="shared" si="118"/>
        <v/>
      </c>
      <c r="AT784" s="157" t="str">
        <f t="shared" si="119"/>
        <v/>
      </c>
      <c r="AU784" s="157" t="str">
        <f t="shared" si="120"/>
        <v/>
      </c>
      <c r="AV784" s="157" t="str">
        <f t="shared" si="121"/>
        <v/>
      </c>
      <c r="AW784" s="157" t="str">
        <f t="shared" si="122"/>
        <v/>
      </c>
      <c r="AX784" s="158" t="str">
        <f t="shared" si="123"/>
        <v/>
      </c>
    </row>
    <row r="785" spans="2:50" hidden="1" x14ac:dyDescent="0.3">
      <c r="B785" s="325">
        <f t="shared" si="124"/>
        <v>777</v>
      </c>
      <c r="C785" s="324"/>
      <c r="D785" s="254"/>
      <c r="E785" s="255"/>
      <c r="F785" s="335"/>
      <c r="G785" s="328"/>
      <c r="H785" s="336">
        <v>1</v>
      </c>
      <c r="I785" s="289" t="str">
        <f t="shared" si="116"/>
        <v/>
      </c>
      <c r="J785" s="338"/>
      <c r="K785" s="152"/>
      <c r="L785" s="152"/>
      <c r="M785" s="152"/>
      <c r="N785" s="152"/>
      <c r="O785" s="152"/>
      <c r="P785" s="152"/>
      <c r="Q785" s="152"/>
      <c r="R785" s="152"/>
      <c r="S785" s="152"/>
      <c r="T785" s="152"/>
      <c r="U785" s="152"/>
      <c r="V785" s="152"/>
      <c r="W785" s="152"/>
      <c r="X785" s="152"/>
      <c r="Y785" s="152"/>
      <c r="Z785" s="152"/>
      <c r="AA785" s="152"/>
      <c r="AB785" s="152"/>
      <c r="AC785" s="152"/>
      <c r="AD785" s="152"/>
      <c r="AE785" s="152"/>
      <c r="AF785" s="152"/>
      <c r="AG785" s="152"/>
      <c r="AH785" s="152"/>
      <c r="AI785" s="152"/>
      <c r="AJ785" s="152"/>
      <c r="AK785" s="152"/>
      <c r="AL785" s="152"/>
      <c r="AM785" s="152"/>
      <c r="AN785" s="152"/>
      <c r="AO785" s="152"/>
      <c r="AP785" s="152"/>
      <c r="AQ785" s="153"/>
      <c r="AR785" s="156" t="str">
        <f t="shared" si="117"/>
        <v/>
      </c>
      <c r="AS785" s="157" t="str">
        <f t="shared" si="118"/>
        <v/>
      </c>
      <c r="AT785" s="157" t="str">
        <f t="shared" si="119"/>
        <v/>
      </c>
      <c r="AU785" s="157" t="str">
        <f t="shared" si="120"/>
        <v/>
      </c>
      <c r="AV785" s="157" t="str">
        <f t="shared" si="121"/>
        <v/>
      </c>
      <c r="AW785" s="157" t="str">
        <f t="shared" si="122"/>
        <v/>
      </c>
      <c r="AX785" s="158" t="str">
        <f t="shared" si="123"/>
        <v/>
      </c>
    </row>
    <row r="786" spans="2:50" hidden="1" x14ac:dyDescent="0.3">
      <c r="B786" s="325">
        <f t="shared" si="124"/>
        <v>778</v>
      </c>
      <c r="C786" s="324"/>
      <c r="D786" s="254"/>
      <c r="E786" s="255"/>
      <c r="F786" s="335"/>
      <c r="G786" s="328"/>
      <c r="H786" s="336">
        <v>1</v>
      </c>
      <c r="I786" s="289" t="str">
        <f t="shared" si="116"/>
        <v/>
      </c>
      <c r="J786" s="338"/>
      <c r="K786" s="152"/>
      <c r="L786" s="152"/>
      <c r="M786" s="152"/>
      <c r="N786" s="152"/>
      <c r="O786" s="152"/>
      <c r="P786" s="152"/>
      <c r="Q786" s="152"/>
      <c r="R786" s="152"/>
      <c r="S786" s="152"/>
      <c r="T786" s="152"/>
      <c r="U786" s="152"/>
      <c r="V786" s="152"/>
      <c r="W786" s="152"/>
      <c r="X786" s="152"/>
      <c r="Y786" s="152"/>
      <c r="Z786" s="152"/>
      <c r="AA786" s="152"/>
      <c r="AB786" s="152"/>
      <c r="AC786" s="152"/>
      <c r="AD786" s="152"/>
      <c r="AE786" s="152"/>
      <c r="AF786" s="152"/>
      <c r="AG786" s="152"/>
      <c r="AH786" s="152"/>
      <c r="AI786" s="152"/>
      <c r="AJ786" s="152"/>
      <c r="AK786" s="152"/>
      <c r="AL786" s="152"/>
      <c r="AM786" s="152"/>
      <c r="AN786" s="152"/>
      <c r="AO786" s="152"/>
      <c r="AP786" s="152"/>
      <c r="AQ786" s="153"/>
      <c r="AR786" s="156" t="str">
        <f t="shared" si="117"/>
        <v/>
      </c>
      <c r="AS786" s="157" t="str">
        <f t="shared" si="118"/>
        <v/>
      </c>
      <c r="AT786" s="157" t="str">
        <f t="shared" si="119"/>
        <v/>
      </c>
      <c r="AU786" s="157" t="str">
        <f t="shared" si="120"/>
        <v/>
      </c>
      <c r="AV786" s="157" t="str">
        <f t="shared" si="121"/>
        <v/>
      </c>
      <c r="AW786" s="157" t="str">
        <f t="shared" si="122"/>
        <v/>
      </c>
      <c r="AX786" s="158" t="str">
        <f t="shared" si="123"/>
        <v/>
      </c>
    </row>
    <row r="787" spans="2:50" hidden="1" x14ac:dyDescent="0.3">
      <c r="B787" s="325">
        <f t="shared" si="124"/>
        <v>779</v>
      </c>
      <c r="C787" s="324"/>
      <c r="D787" s="254"/>
      <c r="E787" s="255"/>
      <c r="F787" s="335"/>
      <c r="G787" s="328"/>
      <c r="H787" s="336">
        <v>1</v>
      </c>
      <c r="I787" s="289" t="str">
        <f t="shared" si="116"/>
        <v/>
      </c>
      <c r="J787" s="338"/>
      <c r="K787" s="152"/>
      <c r="L787" s="152"/>
      <c r="M787" s="152"/>
      <c r="N787" s="152"/>
      <c r="O787" s="152"/>
      <c r="P787" s="152"/>
      <c r="Q787" s="152"/>
      <c r="R787" s="152"/>
      <c r="S787" s="152"/>
      <c r="T787" s="152"/>
      <c r="U787" s="152"/>
      <c r="V787" s="152"/>
      <c r="W787" s="152"/>
      <c r="X787" s="152"/>
      <c r="Y787" s="152"/>
      <c r="Z787" s="152"/>
      <c r="AA787" s="152"/>
      <c r="AB787" s="152"/>
      <c r="AC787" s="152"/>
      <c r="AD787" s="152"/>
      <c r="AE787" s="152"/>
      <c r="AF787" s="152"/>
      <c r="AG787" s="152"/>
      <c r="AH787" s="152"/>
      <c r="AI787" s="152"/>
      <c r="AJ787" s="152"/>
      <c r="AK787" s="152"/>
      <c r="AL787" s="152"/>
      <c r="AM787" s="152"/>
      <c r="AN787" s="152"/>
      <c r="AO787" s="152"/>
      <c r="AP787" s="152"/>
      <c r="AQ787" s="153"/>
      <c r="AR787" s="156" t="str">
        <f t="shared" si="117"/>
        <v/>
      </c>
      <c r="AS787" s="157" t="str">
        <f t="shared" si="118"/>
        <v/>
      </c>
      <c r="AT787" s="157" t="str">
        <f t="shared" si="119"/>
        <v/>
      </c>
      <c r="AU787" s="157" t="str">
        <f t="shared" si="120"/>
        <v/>
      </c>
      <c r="AV787" s="157" t="str">
        <f t="shared" si="121"/>
        <v/>
      </c>
      <c r="AW787" s="157" t="str">
        <f t="shared" si="122"/>
        <v/>
      </c>
      <c r="AX787" s="158" t="str">
        <f t="shared" si="123"/>
        <v/>
      </c>
    </row>
    <row r="788" spans="2:50" hidden="1" x14ac:dyDescent="0.3">
      <c r="B788" s="325">
        <f t="shared" si="124"/>
        <v>780</v>
      </c>
      <c r="C788" s="324"/>
      <c r="D788" s="254"/>
      <c r="E788" s="255"/>
      <c r="F788" s="335"/>
      <c r="G788" s="328"/>
      <c r="H788" s="336">
        <v>1</v>
      </c>
      <c r="I788" s="289" t="str">
        <f t="shared" si="116"/>
        <v/>
      </c>
      <c r="J788" s="338"/>
      <c r="K788" s="152"/>
      <c r="L788" s="152"/>
      <c r="M788" s="152"/>
      <c r="N788" s="152"/>
      <c r="O788" s="152"/>
      <c r="P788" s="152"/>
      <c r="Q788" s="152"/>
      <c r="R788" s="152"/>
      <c r="S788" s="152"/>
      <c r="T788" s="152"/>
      <c r="U788" s="152"/>
      <c r="V788" s="152"/>
      <c r="W788" s="152"/>
      <c r="X788" s="152"/>
      <c r="Y788" s="152"/>
      <c r="Z788" s="152"/>
      <c r="AA788" s="152"/>
      <c r="AB788" s="152"/>
      <c r="AC788" s="152"/>
      <c r="AD788" s="152"/>
      <c r="AE788" s="152"/>
      <c r="AF788" s="152"/>
      <c r="AG788" s="152"/>
      <c r="AH788" s="152"/>
      <c r="AI788" s="152"/>
      <c r="AJ788" s="152"/>
      <c r="AK788" s="152"/>
      <c r="AL788" s="152"/>
      <c r="AM788" s="152"/>
      <c r="AN788" s="152"/>
      <c r="AO788" s="152"/>
      <c r="AP788" s="152"/>
      <c r="AQ788" s="153"/>
      <c r="AR788" s="156" t="str">
        <f t="shared" si="117"/>
        <v/>
      </c>
      <c r="AS788" s="157" t="str">
        <f t="shared" si="118"/>
        <v/>
      </c>
      <c r="AT788" s="157" t="str">
        <f t="shared" si="119"/>
        <v/>
      </c>
      <c r="AU788" s="157" t="str">
        <f t="shared" si="120"/>
        <v/>
      </c>
      <c r="AV788" s="157" t="str">
        <f t="shared" si="121"/>
        <v/>
      </c>
      <c r="AW788" s="157" t="str">
        <f t="shared" si="122"/>
        <v/>
      </c>
      <c r="AX788" s="158" t="str">
        <f t="shared" si="123"/>
        <v/>
      </c>
    </row>
    <row r="789" spans="2:50" hidden="1" x14ac:dyDescent="0.3">
      <c r="B789" s="325">
        <f t="shared" si="124"/>
        <v>781</v>
      </c>
      <c r="C789" s="324"/>
      <c r="D789" s="254"/>
      <c r="E789" s="255"/>
      <c r="F789" s="335"/>
      <c r="G789" s="328"/>
      <c r="H789" s="336">
        <v>1</v>
      </c>
      <c r="I789" s="289" t="str">
        <f t="shared" si="116"/>
        <v/>
      </c>
      <c r="J789" s="338"/>
      <c r="K789" s="152"/>
      <c r="L789" s="152"/>
      <c r="M789" s="152"/>
      <c r="N789" s="152"/>
      <c r="O789" s="152"/>
      <c r="P789" s="152"/>
      <c r="Q789" s="152"/>
      <c r="R789" s="152"/>
      <c r="S789" s="152"/>
      <c r="T789" s="152"/>
      <c r="U789" s="152"/>
      <c r="V789" s="152"/>
      <c r="W789" s="152"/>
      <c r="X789" s="152"/>
      <c r="Y789" s="152"/>
      <c r="Z789" s="152"/>
      <c r="AA789" s="152"/>
      <c r="AB789" s="152"/>
      <c r="AC789" s="152"/>
      <c r="AD789" s="152"/>
      <c r="AE789" s="152"/>
      <c r="AF789" s="152"/>
      <c r="AG789" s="152"/>
      <c r="AH789" s="152"/>
      <c r="AI789" s="152"/>
      <c r="AJ789" s="152"/>
      <c r="AK789" s="152"/>
      <c r="AL789" s="152"/>
      <c r="AM789" s="152"/>
      <c r="AN789" s="152"/>
      <c r="AO789" s="152"/>
      <c r="AP789" s="152"/>
      <c r="AQ789" s="153"/>
      <c r="AR789" s="156" t="str">
        <f t="shared" si="117"/>
        <v/>
      </c>
      <c r="AS789" s="157" t="str">
        <f t="shared" si="118"/>
        <v/>
      </c>
      <c r="AT789" s="157" t="str">
        <f t="shared" si="119"/>
        <v/>
      </c>
      <c r="AU789" s="157" t="str">
        <f t="shared" si="120"/>
        <v/>
      </c>
      <c r="AV789" s="157" t="str">
        <f t="shared" si="121"/>
        <v/>
      </c>
      <c r="AW789" s="157" t="str">
        <f t="shared" si="122"/>
        <v/>
      </c>
      <c r="AX789" s="158" t="str">
        <f t="shared" si="123"/>
        <v/>
      </c>
    </row>
    <row r="790" spans="2:50" hidden="1" x14ac:dyDescent="0.3">
      <c r="B790" s="325">
        <f t="shared" si="124"/>
        <v>782</v>
      </c>
      <c r="C790" s="324"/>
      <c r="D790" s="254"/>
      <c r="E790" s="255"/>
      <c r="F790" s="335"/>
      <c r="G790" s="328"/>
      <c r="H790" s="336">
        <v>1</v>
      </c>
      <c r="I790" s="289" t="str">
        <f t="shared" si="116"/>
        <v/>
      </c>
      <c r="J790" s="338"/>
      <c r="K790" s="152"/>
      <c r="L790" s="152"/>
      <c r="M790" s="152"/>
      <c r="N790" s="152"/>
      <c r="O790" s="152"/>
      <c r="P790" s="152"/>
      <c r="Q790" s="152"/>
      <c r="R790" s="152"/>
      <c r="S790" s="152"/>
      <c r="T790" s="152"/>
      <c r="U790" s="152"/>
      <c r="V790" s="152"/>
      <c r="W790" s="152"/>
      <c r="X790" s="152"/>
      <c r="Y790" s="152"/>
      <c r="Z790" s="152"/>
      <c r="AA790" s="152"/>
      <c r="AB790" s="152"/>
      <c r="AC790" s="152"/>
      <c r="AD790" s="152"/>
      <c r="AE790" s="152"/>
      <c r="AF790" s="152"/>
      <c r="AG790" s="152"/>
      <c r="AH790" s="152"/>
      <c r="AI790" s="152"/>
      <c r="AJ790" s="152"/>
      <c r="AK790" s="152"/>
      <c r="AL790" s="152"/>
      <c r="AM790" s="152"/>
      <c r="AN790" s="152"/>
      <c r="AO790" s="152"/>
      <c r="AP790" s="152"/>
      <c r="AQ790" s="153"/>
      <c r="AR790" s="156" t="str">
        <f t="shared" si="117"/>
        <v/>
      </c>
      <c r="AS790" s="157" t="str">
        <f t="shared" si="118"/>
        <v/>
      </c>
      <c r="AT790" s="157" t="str">
        <f t="shared" si="119"/>
        <v/>
      </c>
      <c r="AU790" s="157" t="str">
        <f t="shared" si="120"/>
        <v/>
      </c>
      <c r="AV790" s="157" t="str">
        <f t="shared" si="121"/>
        <v/>
      </c>
      <c r="AW790" s="157" t="str">
        <f t="shared" si="122"/>
        <v/>
      </c>
      <c r="AX790" s="158" t="str">
        <f t="shared" si="123"/>
        <v/>
      </c>
    </row>
    <row r="791" spans="2:50" hidden="1" x14ac:dyDescent="0.3">
      <c r="B791" s="325">
        <f t="shared" si="124"/>
        <v>783</v>
      </c>
      <c r="C791" s="324"/>
      <c r="D791" s="254"/>
      <c r="E791" s="255"/>
      <c r="F791" s="335"/>
      <c r="G791" s="328"/>
      <c r="H791" s="336">
        <v>1</v>
      </c>
      <c r="I791" s="289" t="str">
        <f t="shared" si="116"/>
        <v/>
      </c>
      <c r="J791" s="338"/>
      <c r="K791" s="152"/>
      <c r="L791" s="152"/>
      <c r="M791" s="152"/>
      <c r="N791" s="152"/>
      <c r="O791" s="152"/>
      <c r="P791" s="152"/>
      <c r="Q791" s="152"/>
      <c r="R791" s="152"/>
      <c r="S791" s="152"/>
      <c r="T791" s="152"/>
      <c r="U791" s="152"/>
      <c r="V791" s="152"/>
      <c r="W791" s="152"/>
      <c r="X791" s="152"/>
      <c r="Y791" s="152"/>
      <c r="Z791" s="152"/>
      <c r="AA791" s="152"/>
      <c r="AB791" s="152"/>
      <c r="AC791" s="152"/>
      <c r="AD791" s="152"/>
      <c r="AE791" s="152"/>
      <c r="AF791" s="152"/>
      <c r="AG791" s="152"/>
      <c r="AH791" s="152"/>
      <c r="AI791" s="152"/>
      <c r="AJ791" s="152"/>
      <c r="AK791" s="152"/>
      <c r="AL791" s="152"/>
      <c r="AM791" s="152"/>
      <c r="AN791" s="152"/>
      <c r="AO791" s="152"/>
      <c r="AP791" s="152"/>
      <c r="AQ791" s="153"/>
      <c r="AR791" s="156" t="str">
        <f t="shared" si="117"/>
        <v/>
      </c>
      <c r="AS791" s="157" t="str">
        <f t="shared" si="118"/>
        <v/>
      </c>
      <c r="AT791" s="157" t="str">
        <f t="shared" si="119"/>
        <v/>
      </c>
      <c r="AU791" s="157" t="str">
        <f t="shared" si="120"/>
        <v/>
      </c>
      <c r="AV791" s="157" t="str">
        <f t="shared" si="121"/>
        <v/>
      </c>
      <c r="AW791" s="157" t="str">
        <f t="shared" si="122"/>
        <v/>
      </c>
      <c r="AX791" s="158" t="str">
        <f t="shared" si="123"/>
        <v/>
      </c>
    </row>
    <row r="792" spans="2:50" hidden="1" x14ac:dyDescent="0.3">
      <c r="B792" s="325">
        <f t="shared" si="124"/>
        <v>784</v>
      </c>
      <c r="C792" s="324"/>
      <c r="D792" s="254"/>
      <c r="E792" s="255"/>
      <c r="F792" s="335"/>
      <c r="G792" s="328"/>
      <c r="H792" s="336">
        <v>1</v>
      </c>
      <c r="I792" s="289" t="str">
        <f t="shared" si="116"/>
        <v/>
      </c>
      <c r="J792" s="338"/>
      <c r="K792" s="152"/>
      <c r="L792" s="152"/>
      <c r="M792" s="152"/>
      <c r="N792" s="152"/>
      <c r="O792" s="152"/>
      <c r="P792" s="152"/>
      <c r="Q792" s="152"/>
      <c r="R792" s="152"/>
      <c r="S792" s="152"/>
      <c r="T792" s="152"/>
      <c r="U792" s="152"/>
      <c r="V792" s="152"/>
      <c r="W792" s="152"/>
      <c r="X792" s="152"/>
      <c r="Y792" s="152"/>
      <c r="Z792" s="152"/>
      <c r="AA792" s="152"/>
      <c r="AB792" s="152"/>
      <c r="AC792" s="152"/>
      <c r="AD792" s="152"/>
      <c r="AE792" s="152"/>
      <c r="AF792" s="152"/>
      <c r="AG792" s="152"/>
      <c r="AH792" s="152"/>
      <c r="AI792" s="152"/>
      <c r="AJ792" s="152"/>
      <c r="AK792" s="152"/>
      <c r="AL792" s="152"/>
      <c r="AM792" s="152"/>
      <c r="AN792" s="152"/>
      <c r="AO792" s="152"/>
      <c r="AP792" s="152"/>
      <c r="AQ792" s="153"/>
      <c r="AR792" s="156" t="str">
        <f t="shared" si="117"/>
        <v/>
      </c>
      <c r="AS792" s="157" t="str">
        <f t="shared" si="118"/>
        <v/>
      </c>
      <c r="AT792" s="157" t="str">
        <f t="shared" si="119"/>
        <v/>
      </c>
      <c r="AU792" s="157" t="str">
        <f t="shared" si="120"/>
        <v/>
      </c>
      <c r="AV792" s="157" t="str">
        <f t="shared" si="121"/>
        <v/>
      </c>
      <c r="AW792" s="157" t="str">
        <f t="shared" si="122"/>
        <v/>
      </c>
      <c r="AX792" s="158" t="str">
        <f t="shared" si="123"/>
        <v/>
      </c>
    </row>
    <row r="793" spans="2:50" hidden="1" x14ac:dyDescent="0.3">
      <c r="B793" s="325">
        <f t="shared" si="124"/>
        <v>785</v>
      </c>
      <c r="C793" s="324"/>
      <c r="D793" s="254"/>
      <c r="E793" s="255"/>
      <c r="F793" s="335"/>
      <c r="G793" s="328"/>
      <c r="H793" s="336">
        <v>1</v>
      </c>
      <c r="I793" s="289" t="str">
        <f t="shared" si="116"/>
        <v/>
      </c>
      <c r="J793" s="338"/>
      <c r="K793" s="152"/>
      <c r="L793" s="152"/>
      <c r="M793" s="152"/>
      <c r="N793" s="152"/>
      <c r="O793" s="152"/>
      <c r="P793" s="152"/>
      <c r="Q793" s="152"/>
      <c r="R793" s="152"/>
      <c r="S793" s="152"/>
      <c r="T793" s="152"/>
      <c r="U793" s="152"/>
      <c r="V793" s="152"/>
      <c r="W793" s="152"/>
      <c r="X793" s="152"/>
      <c r="Y793" s="152"/>
      <c r="Z793" s="152"/>
      <c r="AA793" s="152"/>
      <c r="AB793" s="152"/>
      <c r="AC793" s="152"/>
      <c r="AD793" s="152"/>
      <c r="AE793" s="152"/>
      <c r="AF793" s="152"/>
      <c r="AG793" s="152"/>
      <c r="AH793" s="152"/>
      <c r="AI793" s="152"/>
      <c r="AJ793" s="152"/>
      <c r="AK793" s="152"/>
      <c r="AL793" s="152"/>
      <c r="AM793" s="152"/>
      <c r="AN793" s="152"/>
      <c r="AO793" s="152"/>
      <c r="AP793" s="152"/>
      <c r="AQ793" s="153"/>
      <c r="AR793" s="156" t="str">
        <f t="shared" si="117"/>
        <v/>
      </c>
      <c r="AS793" s="157" t="str">
        <f t="shared" si="118"/>
        <v/>
      </c>
      <c r="AT793" s="157" t="str">
        <f t="shared" si="119"/>
        <v/>
      </c>
      <c r="AU793" s="157" t="str">
        <f t="shared" si="120"/>
        <v/>
      </c>
      <c r="AV793" s="157" t="str">
        <f t="shared" si="121"/>
        <v/>
      </c>
      <c r="AW793" s="157" t="str">
        <f t="shared" si="122"/>
        <v/>
      </c>
      <c r="AX793" s="158" t="str">
        <f t="shared" si="123"/>
        <v/>
      </c>
    </row>
    <row r="794" spans="2:50" hidden="1" x14ac:dyDescent="0.3">
      <c r="B794" s="325">
        <f t="shared" si="124"/>
        <v>786</v>
      </c>
      <c r="C794" s="324"/>
      <c r="D794" s="254"/>
      <c r="E794" s="255"/>
      <c r="F794" s="335"/>
      <c r="G794" s="328"/>
      <c r="H794" s="336">
        <v>1</v>
      </c>
      <c r="I794" s="289" t="str">
        <f t="shared" si="116"/>
        <v/>
      </c>
      <c r="J794" s="338"/>
      <c r="K794" s="152"/>
      <c r="L794" s="152"/>
      <c r="M794" s="152"/>
      <c r="N794" s="152"/>
      <c r="O794" s="152"/>
      <c r="P794" s="152"/>
      <c r="Q794" s="152"/>
      <c r="R794" s="152"/>
      <c r="S794" s="152"/>
      <c r="T794" s="152"/>
      <c r="U794" s="152"/>
      <c r="V794" s="152"/>
      <c r="W794" s="152"/>
      <c r="X794" s="152"/>
      <c r="Y794" s="152"/>
      <c r="Z794" s="152"/>
      <c r="AA794" s="152"/>
      <c r="AB794" s="152"/>
      <c r="AC794" s="152"/>
      <c r="AD794" s="152"/>
      <c r="AE794" s="152"/>
      <c r="AF794" s="152"/>
      <c r="AG794" s="152"/>
      <c r="AH794" s="152"/>
      <c r="AI794" s="152"/>
      <c r="AJ794" s="152"/>
      <c r="AK794" s="152"/>
      <c r="AL794" s="152"/>
      <c r="AM794" s="152"/>
      <c r="AN794" s="152"/>
      <c r="AO794" s="152"/>
      <c r="AP794" s="152"/>
      <c r="AQ794" s="153"/>
      <c r="AR794" s="156" t="str">
        <f t="shared" si="117"/>
        <v/>
      </c>
      <c r="AS794" s="157" t="str">
        <f t="shared" si="118"/>
        <v/>
      </c>
      <c r="AT794" s="157" t="str">
        <f t="shared" si="119"/>
        <v/>
      </c>
      <c r="AU794" s="157" t="str">
        <f t="shared" si="120"/>
        <v/>
      </c>
      <c r="AV794" s="157" t="str">
        <f t="shared" si="121"/>
        <v/>
      </c>
      <c r="AW794" s="157" t="str">
        <f t="shared" si="122"/>
        <v/>
      </c>
      <c r="AX794" s="158" t="str">
        <f t="shared" si="123"/>
        <v/>
      </c>
    </row>
    <row r="795" spans="2:50" hidden="1" x14ac:dyDescent="0.3">
      <c r="B795" s="325">
        <f t="shared" si="124"/>
        <v>787</v>
      </c>
      <c r="C795" s="324"/>
      <c r="D795" s="254"/>
      <c r="E795" s="255"/>
      <c r="F795" s="335"/>
      <c r="G795" s="328"/>
      <c r="H795" s="336">
        <v>1</v>
      </c>
      <c r="I795" s="289" t="str">
        <f t="shared" si="116"/>
        <v/>
      </c>
      <c r="J795" s="338"/>
      <c r="K795" s="152"/>
      <c r="L795" s="152"/>
      <c r="M795" s="152"/>
      <c r="N795" s="152"/>
      <c r="O795" s="152"/>
      <c r="P795" s="152"/>
      <c r="Q795" s="152"/>
      <c r="R795" s="152"/>
      <c r="S795" s="152"/>
      <c r="T795" s="152"/>
      <c r="U795" s="152"/>
      <c r="V795" s="152"/>
      <c r="W795" s="152"/>
      <c r="X795" s="152"/>
      <c r="Y795" s="152"/>
      <c r="Z795" s="152"/>
      <c r="AA795" s="152"/>
      <c r="AB795" s="152"/>
      <c r="AC795" s="152"/>
      <c r="AD795" s="152"/>
      <c r="AE795" s="152"/>
      <c r="AF795" s="152"/>
      <c r="AG795" s="152"/>
      <c r="AH795" s="152"/>
      <c r="AI795" s="152"/>
      <c r="AJ795" s="152"/>
      <c r="AK795" s="152"/>
      <c r="AL795" s="152"/>
      <c r="AM795" s="152"/>
      <c r="AN795" s="152"/>
      <c r="AO795" s="152"/>
      <c r="AP795" s="152"/>
      <c r="AQ795" s="153"/>
      <c r="AR795" s="156" t="str">
        <f t="shared" si="117"/>
        <v/>
      </c>
      <c r="AS795" s="157" t="str">
        <f t="shared" si="118"/>
        <v/>
      </c>
      <c r="AT795" s="157" t="str">
        <f t="shared" si="119"/>
        <v/>
      </c>
      <c r="AU795" s="157" t="str">
        <f t="shared" si="120"/>
        <v/>
      </c>
      <c r="AV795" s="157" t="str">
        <f t="shared" si="121"/>
        <v/>
      </c>
      <c r="AW795" s="157" t="str">
        <f t="shared" si="122"/>
        <v/>
      </c>
      <c r="AX795" s="158" t="str">
        <f t="shared" si="123"/>
        <v/>
      </c>
    </row>
    <row r="796" spans="2:50" hidden="1" x14ac:dyDescent="0.3">
      <c r="B796" s="325">
        <f t="shared" si="124"/>
        <v>788</v>
      </c>
      <c r="C796" s="324"/>
      <c r="D796" s="254"/>
      <c r="E796" s="255"/>
      <c r="F796" s="335"/>
      <c r="G796" s="328"/>
      <c r="H796" s="336">
        <v>1</v>
      </c>
      <c r="I796" s="289" t="str">
        <f t="shared" si="116"/>
        <v/>
      </c>
      <c r="J796" s="338"/>
      <c r="K796" s="152"/>
      <c r="L796" s="152"/>
      <c r="M796" s="152"/>
      <c r="N796" s="152"/>
      <c r="O796" s="152"/>
      <c r="P796" s="152"/>
      <c r="Q796" s="152"/>
      <c r="R796" s="152"/>
      <c r="S796" s="152"/>
      <c r="T796" s="152"/>
      <c r="U796" s="152"/>
      <c r="V796" s="152"/>
      <c r="W796" s="152"/>
      <c r="X796" s="152"/>
      <c r="Y796" s="152"/>
      <c r="Z796" s="152"/>
      <c r="AA796" s="152"/>
      <c r="AB796" s="152"/>
      <c r="AC796" s="152"/>
      <c r="AD796" s="152"/>
      <c r="AE796" s="152"/>
      <c r="AF796" s="152"/>
      <c r="AG796" s="152"/>
      <c r="AH796" s="152"/>
      <c r="AI796" s="152"/>
      <c r="AJ796" s="152"/>
      <c r="AK796" s="152"/>
      <c r="AL796" s="152"/>
      <c r="AM796" s="152"/>
      <c r="AN796" s="152"/>
      <c r="AO796" s="152"/>
      <c r="AP796" s="152"/>
      <c r="AQ796" s="153"/>
      <c r="AR796" s="156" t="str">
        <f t="shared" si="117"/>
        <v/>
      </c>
      <c r="AS796" s="157" t="str">
        <f t="shared" si="118"/>
        <v/>
      </c>
      <c r="AT796" s="157" t="str">
        <f t="shared" si="119"/>
        <v/>
      </c>
      <c r="AU796" s="157" t="str">
        <f t="shared" si="120"/>
        <v/>
      </c>
      <c r="AV796" s="157" t="str">
        <f t="shared" si="121"/>
        <v/>
      </c>
      <c r="AW796" s="157" t="str">
        <f t="shared" si="122"/>
        <v/>
      </c>
      <c r="AX796" s="158" t="str">
        <f t="shared" si="123"/>
        <v/>
      </c>
    </row>
    <row r="797" spans="2:50" hidden="1" x14ac:dyDescent="0.3">
      <c r="B797" s="325">
        <f t="shared" si="124"/>
        <v>789</v>
      </c>
      <c r="C797" s="324"/>
      <c r="D797" s="254"/>
      <c r="E797" s="255"/>
      <c r="F797" s="335"/>
      <c r="G797" s="328"/>
      <c r="H797" s="336">
        <v>1</v>
      </c>
      <c r="I797" s="289" t="str">
        <f t="shared" si="116"/>
        <v/>
      </c>
      <c r="J797" s="338"/>
      <c r="K797" s="152"/>
      <c r="L797" s="152"/>
      <c r="M797" s="152"/>
      <c r="N797" s="152"/>
      <c r="O797" s="152"/>
      <c r="P797" s="152"/>
      <c r="Q797" s="152"/>
      <c r="R797" s="152"/>
      <c r="S797" s="152"/>
      <c r="T797" s="152"/>
      <c r="U797" s="152"/>
      <c r="V797" s="152"/>
      <c r="W797" s="152"/>
      <c r="X797" s="152"/>
      <c r="Y797" s="152"/>
      <c r="Z797" s="152"/>
      <c r="AA797" s="152"/>
      <c r="AB797" s="152"/>
      <c r="AC797" s="152"/>
      <c r="AD797" s="152"/>
      <c r="AE797" s="152"/>
      <c r="AF797" s="152"/>
      <c r="AG797" s="152"/>
      <c r="AH797" s="152"/>
      <c r="AI797" s="152"/>
      <c r="AJ797" s="152"/>
      <c r="AK797" s="152"/>
      <c r="AL797" s="152"/>
      <c r="AM797" s="152"/>
      <c r="AN797" s="152"/>
      <c r="AO797" s="152"/>
      <c r="AP797" s="152"/>
      <c r="AQ797" s="153"/>
      <c r="AR797" s="156" t="str">
        <f t="shared" si="117"/>
        <v/>
      </c>
      <c r="AS797" s="157" t="str">
        <f t="shared" si="118"/>
        <v/>
      </c>
      <c r="AT797" s="157" t="str">
        <f t="shared" si="119"/>
        <v/>
      </c>
      <c r="AU797" s="157" t="str">
        <f t="shared" si="120"/>
        <v/>
      </c>
      <c r="AV797" s="157" t="str">
        <f t="shared" si="121"/>
        <v/>
      </c>
      <c r="AW797" s="157" t="str">
        <f t="shared" si="122"/>
        <v/>
      </c>
      <c r="AX797" s="158" t="str">
        <f t="shared" si="123"/>
        <v/>
      </c>
    </row>
    <row r="798" spans="2:50" hidden="1" x14ac:dyDescent="0.3">
      <c r="B798" s="325">
        <f t="shared" si="124"/>
        <v>790</v>
      </c>
      <c r="C798" s="324"/>
      <c r="D798" s="254"/>
      <c r="E798" s="255"/>
      <c r="F798" s="335"/>
      <c r="G798" s="328"/>
      <c r="H798" s="336">
        <v>1</v>
      </c>
      <c r="I798" s="289" t="str">
        <f t="shared" si="116"/>
        <v/>
      </c>
      <c r="J798" s="338"/>
      <c r="K798" s="152"/>
      <c r="L798" s="152"/>
      <c r="M798" s="152"/>
      <c r="N798" s="152"/>
      <c r="O798" s="152"/>
      <c r="P798" s="152"/>
      <c r="Q798" s="152"/>
      <c r="R798" s="152"/>
      <c r="S798" s="152"/>
      <c r="T798" s="152"/>
      <c r="U798" s="152"/>
      <c r="V798" s="152"/>
      <c r="W798" s="152"/>
      <c r="X798" s="152"/>
      <c r="Y798" s="152"/>
      <c r="Z798" s="152"/>
      <c r="AA798" s="152"/>
      <c r="AB798" s="152"/>
      <c r="AC798" s="152"/>
      <c r="AD798" s="152"/>
      <c r="AE798" s="152"/>
      <c r="AF798" s="152"/>
      <c r="AG798" s="152"/>
      <c r="AH798" s="152"/>
      <c r="AI798" s="152"/>
      <c r="AJ798" s="152"/>
      <c r="AK798" s="152"/>
      <c r="AL798" s="152"/>
      <c r="AM798" s="152"/>
      <c r="AN798" s="152"/>
      <c r="AO798" s="152"/>
      <c r="AP798" s="152"/>
      <c r="AQ798" s="153"/>
      <c r="AR798" s="156" t="str">
        <f t="shared" si="117"/>
        <v/>
      </c>
      <c r="AS798" s="157" t="str">
        <f t="shared" si="118"/>
        <v/>
      </c>
      <c r="AT798" s="157" t="str">
        <f t="shared" si="119"/>
        <v/>
      </c>
      <c r="AU798" s="157" t="str">
        <f t="shared" si="120"/>
        <v/>
      </c>
      <c r="AV798" s="157" t="str">
        <f t="shared" si="121"/>
        <v/>
      </c>
      <c r="AW798" s="157" t="str">
        <f t="shared" si="122"/>
        <v/>
      </c>
      <c r="AX798" s="158" t="str">
        <f t="shared" si="123"/>
        <v/>
      </c>
    </row>
    <row r="799" spans="2:50" hidden="1" x14ac:dyDescent="0.3">
      <c r="B799" s="325">
        <f t="shared" si="124"/>
        <v>791</v>
      </c>
      <c r="C799" s="324"/>
      <c r="D799" s="254"/>
      <c r="E799" s="255"/>
      <c r="F799" s="335"/>
      <c r="G799" s="328"/>
      <c r="H799" s="336">
        <v>1</v>
      </c>
      <c r="I799" s="289" t="str">
        <f t="shared" si="116"/>
        <v/>
      </c>
      <c r="J799" s="338"/>
      <c r="K799" s="152"/>
      <c r="L799" s="152"/>
      <c r="M799" s="152"/>
      <c r="N799" s="152"/>
      <c r="O799" s="152"/>
      <c r="P799" s="152"/>
      <c r="Q799" s="152"/>
      <c r="R799" s="152"/>
      <c r="S799" s="152"/>
      <c r="T799" s="152"/>
      <c r="U799" s="152"/>
      <c r="V799" s="152"/>
      <c r="W799" s="152"/>
      <c r="X799" s="152"/>
      <c r="Y799" s="152"/>
      <c r="Z799" s="152"/>
      <c r="AA799" s="152"/>
      <c r="AB799" s="152"/>
      <c r="AC799" s="152"/>
      <c r="AD799" s="152"/>
      <c r="AE799" s="152"/>
      <c r="AF799" s="152"/>
      <c r="AG799" s="152"/>
      <c r="AH799" s="152"/>
      <c r="AI799" s="152"/>
      <c r="AJ799" s="152"/>
      <c r="AK799" s="152"/>
      <c r="AL799" s="152"/>
      <c r="AM799" s="152"/>
      <c r="AN799" s="152"/>
      <c r="AO799" s="152"/>
      <c r="AP799" s="152"/>
      <c r="AQ799" s="153"/>
      <c r="AR799" s="156" t="str">
        <f t="shared" si="117"/>
        <v/>
      </c>
      <c r="AS799" s="157" t="str">
        <f t="shared" si="118"/>
        <v/>
      </c>
      <c r="AT799" s="157" t="str">
        <f t="shared" si="119"/>
        <v/>
      </c>
      <c r="AU799" s="157" t="str">
        <f t="shared" si="120"/>
        <v/>
      </c>
      <c r="AV799" s="157" t="str">
        <f t="shared" si="121"/>
        <v/>
      </c>
      <c r="AW799" s="157" t="str">
        <f t="shared" si="122"/>
        <v/>
      </c>
      <c r="AX799" s="158" t="str">
        <f t="shared" si="123"/>
        <v/>
      </c>
    </row>
    <row r="800" spans="2:50" hidden="1" x14ac:dyDescent="0.3">
      <c r="B800" s="325">
        <f t="shared" si="124"/>
        <v>792</v>
      </c>
      <c r="C800" s="324"/>
      <c r="D800" s="254"/>
      <c r="E800" s="255"/>
      <c r="F800" s="335"/>
      <c r="G800" s="328"/>
      <c r="H800" s="336">
        <v>1</v>
      </c>
      <c r="I800" s="289" t="str">
        <f t="shared" si="116"/>
        <v/>
      </c>
      <c r="J800" s="338"/>
      <c r="K800" s="152"/>
      <c r="L800" s="152"/>
      <c r="M800" s="152"/>
      <c r="N800" s="152"/>
      <c r="O800" s="152"/>
      <c r="P800" s="152"/>
      <c r="Q800" s="152"/>
      <c r="R800" s="152"/>
      <c r="S800" s="152"/>
      <c r="T800" s="152"/>
      <c r="U800" s="152"/>
      <c r="V800" s="152"/>
      <c r="W800" s="152"/>
      <c r="X800" s="152"/>
      <c r="Y800" s="152"/>
      <c r="Z800" s="152"/>
      <c r="AA800" s="152"/>
      <c r="AB800" s="152"/>
      <c r="AC800" s="152"/>
      <c r="AD800" s="152"/>
      <c r="AE800" s="152"/>
      <c r="AF800" s="152"/>
      <c r="AG800" s="152"/>
      <c r="AH800" s="152"/>
      <c r="AI800" s="152"/>
      <c r="AJ800" s="152"/>
      <c r="AK800" s="152"/>
      <c r="AL800" s="152"/>
      <c r="AM800" s="152"/>
      <c r="AN800" s="152"/>
      <c r="AO800" s="152"/>
      <c r="AP800" s="152"/>
      <c r="AQ800" s="153"/>
      <c r="AR800" s="156" t="str">
        <f t="shared" si="117"/>
        <v/>
      </c>
      <c r="AS800" s="157" t="str">
        <f t="shared" si="118"/>
        <v/>
      </c>
      <c r="AT800" s="157" t="str">
        <f t="shared" si="119"/>
        <v/>
      </c>
      <c r="AU800" s="157" t="str">
        <f t="shared" si="120"/>
        <v/>
      </c>
      <c r="AV800" s="157" t="str">
        <f t="shared" si="121"/>
        <v/>
      </c>
      <c r="AW800" s="157" t="str">
        <f t="shared" si="122"/>
        <v/>
      </c>
      <c r="AX800" s="158" t="str">
        <f t="shared" si="123"/>
        <v/>
      </c>
    </row>
    <row r="801" spans="2:50" hidden="1" x14ac:dyDescent="0.3">
      <c r="B801" s="325">
        <f t="shared" si="124"/>
        <v>793</v>
      </c>
      <c r="C801" s="324"/>
      <c r="D801" s="254"/>
      <c r="E801" s="255"/>
      <c r="F801" s="335"/>
      <c r="G801" s="328"/>
      <c r="H801" s="336">
        <v>1</v>
      </c>
      <c r="I801" s="289" t="str">
        <f t="shared" si="116"/>
        <v/>
      </c>
      <c r="J801" s="338"/>
      <c r="K801" s="152"/>
      <c r="L801" s="152"/>
      <c r="M801" s="152"/>
      <c r="N801" s="152"/>
      <c r="O801" s="152"/>
      <c r="P801" s="152"/>
      <c r="Q801" s="152"/>
      <c r="R801" s="152"/>
      <c r="S801" s="152"/>
      <c r="T801" s="152"/>
      <c r="U801" s="152"/>
      <c r="V801" s="152"/>
      <c r="W801" s="152"/>
      <c r="X801" s="152"/>
      <c r="Y801" s="152"/>
      <c r="Z801" s="152"/>
      <c r="AA801" s="152"/>
      <c r="AB801" s="152"/>
      <c r="AC801" s="152"/>
      <c r="AD801" s="152"/>
      <c r="AE801" s="152"/>
      <c r="AF801" s="152"/>
      <c r="AG801" s="152"/>
      <c r="AH801" s="152"/>
      <c r="AI801" s="152"/>
      <c r="AJ801" s="152"/>
      <c r="AK801" s="152"/>
      <c r="AL801" s="152"/>
      <c r="AM801" s="152"/>
      <c r="AN801" s="152"/>
      <c r="AO801" s="152"/>
      <c r="AP801" s="152"/>
      <c r="AQ801" s="153"/>
      <c r="AR801" s="156" t="str">
        <f t="shared" si="117"/>
        <v/>
      </c>
      <c r="AS801" s="157" t="str">
        <f t="shared" si="118"/>
        <v/>
      </c>
      <c r="AT801" s="157" t="str">
        <f t="shared" si="119"/>
        <v/>
      </c>
      <c r="AU801" s="157" t="str">
        <f t="shared" si="120"/>
        <v/>
      </c>
      <c r="AV801" s="157" t="str">
        <f t="shared" si="121"/>
        <v/>
      </c>
      <c r="AW801" s="157" t="str">
        <f t="shared" si="122"/>
        <v/>
      </c>
      <c r="AX801" s="158" t="str">
        <f t="shared" si="123"/>
        <v/>
      </c>
    </row>
    <row r="802" spans="2:50" hidden="1" x14ac:dyDescent="0.3">
      <c r="B802" s="325">
        <f t="shared" si="124"/>
        <v>794</v>
      </c>
      <c r="C802" s="324"/>
      <c r="D802" s="254"/>
      <c r="E802" s="255"/>
      <c r="F802" s="335"/>
      <c r="G802" s="328"/>
      <c r="H802" s="336">
        <v>1</v>
      </c>
      <c r="I802" s="289" t="str">
        <f t="shared" si="116"/>
        <v/>
      </c>
      <c r="J802" s="338"/>
      <c r="K802" s="152"/>
      <c r="L802" s="152"/>
      <c r="M802" s="152"/>
      <c r="N802" s="152"/>
      <c r="O802" s="152"/>
      <c r="P802" s="152"/>
      <c r="Q802" s="152"/>
      <c r="R802" s="152"/>
      <c r="S802" s="152"/>
      <c r="T802" s="152"/>
      <c r="U802" s="152"/>
      <c r="V802" s="152"/>
      <c r="W802" s="152"/>
      <c r="X802" s="152"/>
      <c r="Y802" s="152"/>
      <c r="Z802" s="152"/>
      <c r="AA802" s="152"/>
      <c r="AB802" s="152"/>
      <c r="AC802" s="152"/>
      <c r="AD802" s="152"/>
      <c r="AE802" s="152"/>
      <c r="AF802" s="152"/>
      <c r="AG802" s="152"/>
      <c r="AH802" s="152"/>
      <c r="AI802" s="152"/>
      <c r="AJ802" s="152"/>
      <c r="AK802" s="152"/>
      <c r="AL802" s="152"/>
      <c r="AM802" s="152"/>
      <c r="AN802" s="152"/>
      <c r="AO802" s="152"/>
      <c r="AP802" s="152"/>
      <c r="AQ802" s="153"/>
      <c r="AR802" s="156" t="str">
        <f t="shared" si="117"/>
        <v/>
      </c>
      <c r="AS802" s="157" t="str">
        <f t="shared" si="118"/>
        <v/>
      </c>
      <c r="AT802" s="157" t="str">
        <f t="shared" si="119"/>
        <v/>
      </c>
      <c r="AU802" s="157" t="str">
        <f t="shared" si="120"/>
        <v/>
      </c>
      <c r="AV802" s="157" t="str">
        <f t="shared" si="121"/>
        <v/>
      </c>
      <c r="AW802" s="157" t="str">
        <f t="shared" si="122"/>
        <v/>
      </c>
      <c r="AX802" s="158" t="str">
        <f t="shared" si="123"/>
        <v/>
      </c>
    </row>
    <row r="803" spans="2:50" hidden="1" x14ac:dyDescent="0.3">
      <c r="B803" s="325">
        <f t="shared" si="124"/>
        <v>795</v>
      </c>
      <c r="C803" s="324"/>
      <c r="D803" s="254"/>
      <c r="E803" s="255"/>
      <c r="F803" s="335"/>
      <c r="G803" s="328"/>
      <c r="H803" s="336">
        <v>1</v>
      </c>
      <c r="I803" s="289" t="str">
        <f t="shared" si="116"/>
        <v/>
      </c>
      <c r="J803" s="338"/>
      <c r="K803" s="152"/>
      <c r="L803" s="152"/>
      <c r="M803" s="152"/>
      <c r="N803" s="152"/>
      <c r="O803" s="152"/>
      <c r="P803" s="152"/>
      <c r="Q803" s="152"/>
      <c r="R803" s="152"/>
      <c r="S803" s="152"/>
      <c r="T803" s="152"/>
      <c r="U803" s="152"/>
      <c r="V803" s="152"/>
      <c r="W803" s="152"/>
      <c r="X803" s="152"/>
      <c r="Y803" s="152"/>
      <c r="Z803" s="152"/>
      <c r="AA803" s="152"/>
      <c r="AB803" s="152"/>
      <c r="AC803" s="152"/>
      <c r="AD803" s="152"/>
      <c r="AE803" s="152"/>
      <c r="AF803" s="152"/>
      <c r="AG803" s="152"/>
      <c r="AH803" s="152"/>
      <c r="AI803" s="152"/>
      <c r="AJ803" s="152"/>
      <c r="AK803" s="152"/>
      <c r="AL803" s="152"/>
      <c r="AM803" s="152"/>
      <c r="AN803" s="152"/>
      <c r="AO803" s="152"/>
      <c r="AP803" s="152"/>
      <c r="AQ803" s="153"/>
      <c r="AR803" s="156" t="str">
        <f t="shared" si="117"/>
        <v/>
      </c>
      <c r="AS803" s="157" t="str">
        <f t="shared" si="118"/>
        <v/>
      </c>
      <c r="AT803" s="157" t="str">
        <f t="shared" si="119"/>
        <v/>
      </c>
      <c r="AU803" s="157" t="str">
        <f t="shared" si="120"/>
        <v/>
      </c>
      <c r="AV803" s="157" t="str">
        <f t="shared" si="121"/>
        <v/>
      </c>
      <c r="AW803" s="157" t="str">
        <f t="shared" si="122"/>
        <v/>
      </c>
      <c r="AX803" s="158" t="str">
        <f t="shared" si="123"/>
        <v/>
      </c>
    </row>
    <row r="804" spans="2:50" hidden="1" x14ac:dyDescent="0.3">
      <c r="B804" s="325">
        <f t="shared" si="124"/>
        <v>796</v>
      </c>
      <c r="C804" s="324"/>
      <c r="D804" s="254"/>
      <c r="E804" s="255"/>
      <c r="F804" s="335"/>
      <c r="G804" s="328"/>
      <c r="H804" s="336">
        <v>1</v>
      </c>
      <c r="I804" s="289" t="str">
        <f t="shared" si="116"/>
        <v/>
      </c>
      <c r="J804" s="338"/>
      <c r="K804" s="152"/>
      <c r="L804" s="152"/>
      <c r="M804" s="152"/>
      <c r="N804" s="152"/>
      <c r="O804" s="152"/>
      <c r="P804" s="152"/>
      <c r="Q804" s="152"/>
      <c r="R804" s="152"/>
      <c r="S804" s="152"/>
      <c r="T804" s="152"/>
      <c r="U804" s="152"/>
      <c r="V804" s="152"/>
      <c r="W804" s="152"/>
      <c r="X804" s="152"/>
      <c r="Y804" s="152"/>
      <c r="Z804" s="152"/>
      <c r="AA804" s="152"/>
      <c r="AB804" s="152"/>
      <c r="AC804" s="152"/>
      <c r="AD804" s="152"/>
      <c r="AE804" s="152"/>
      <c r="AF804" s="152"/>
      <c r="AG804" s="152"/>
      <c r="AH804" s="152"/>
      <c r="AI804" s="152"/>
      <c r="AJ804" s="152"/>
      <c r="AK804" s="152"/>
      <c r="AL804" s="152"/>
      <c r="AM804" s="152"/>
      <c r="AN804" s="152"/>
      <c r="AO804" s="152"/>
      <c r="AP804" s="152"/>
      <c r="AQ804" s="153"/>
      <c r="AR804" s="156" t="str">
        <f t="shared" si="117"/>
        <v/>
      </c>
      <c r="AS804" s="157" t="str">
        <f t="shared" si="118"/>
        <v/>
      </c>
      <c r="AT804" s="157" t="str">
        <f t="shared" si="119"/>
        <v/>
      </c>
      <c r="AU804" s="157" t="str">
        <f t="shared" si="120"/>
        <v/>
      </c>
      <c r="AV804" s="157" t="str">
        <f t="shared" si="121"/>
        <v/>
      </c>
      <c r="AW804" s="157" t="str">
        <f t="shared" si="122"/>
        <v/>
      </c>
      <c r="AX804" s="158" t="str">
        <f t="shared" si="123"/>
        <v/>
      </c>
    </row>
    <row r="805" spans="2:50" hidden="1" x14ac:dyDescent="0.3">
      <c r="B805" s="325">
        <f t="shared" si="124"/>
        <v>797</v>
      </c>
      <c r="C805" s="324"/>
      <c r="D805" s="254"/>
      <c r="E805" s="255"/>
      <c r="F805" s="335"/>
      <c r="G805" s="328"/>
      <c r="H805" s="336">
        <v>1</v>
      </c>
      <c r="I805" s="289" t="str">
        <f t="shared" si="116"/>
        <v/>
      </c>
      <c r="J805" s="338"/>
      <c r="K805" s="152"/>
      <c r="L805" s="152"/>
      <c r="M805" s="152"/>
      <c r="N805" s="152"/>
      <c r="O805" s="152"/>
      <c r="P805" s="152"/>
      <c r="Q805" s="152"/>
      <c r="R805" s="152"/>
      <c r="S805" s="152"/>
      <c r="T805" s="152"/>
      <c r="U805" s="152"/>
      <c r="V805" s="152"/>
      <c r="W805" s="152"/>
      <c r="X805" s="152"/>
      <c r="Y805" s="152"/>
      <c r="Z805" s="152"/>
      <c r="AA805" s="152"/>
      <c r="AB805" s="152"/>
      <c r="AC805" s="152"/>
      <c r="AD805" s="152"/>
      <c r="AE805" s="152"/>
      <c r="AF805" s="152"/>
      <c r="AG805" s="152"/>
      <c r="AH805" s="152"/>
      <c r="AI805" s="152"/>
      <c r="AJ805" s="152"/>
      <c r="AK805" s="152"/>
      <c r="AL805" s="152"/>
      <c r="AM805" s="152"/>
      <c r="AN805" s="152"/>
      <c r="AO805" s="152"/>
      <c r="AP805" s="152"/>
      <c r="AQ805" s="153"/>
      <c r="AR805" s="156" t="str">
        <f t="shared" si="117"/>
        <v/>
      </c>
      <c r="AS805" s="157" t="str">
        <f t="shared" si="118"/>
        <v/>
      </c>
      <c r="AT805" s="157" t="str">
        <f t="shared" si="119"/>
        <v/>
      </c>
      <c r="AU805" s="157" t="str">
        <f t="shared" si="120"/>
        <v/>
      </c>
      <c r="AV805" s="157" t="str">
        <f t="shared" si="121"/>
        <v/>
      </c>
      <c r="AW805" s="157" t="str">
        <f t="shared" si="122"/>
        <v/>
      </c>
      <c r="AX805" s="158" t="str">
        <f t="shared" si="123"/>
        <v/>
      </c>
    </row>
    <row r="806" spans="2:50" hidden="1" x14ac:dyDescent="0.3">
      <c r="B806" s="325">
        <f t="shared" si="124"/>
        <v>798</v>
      </c>
      <c r="C806" s="324"/>
      <c r="D806" s="254"/>
      <c r="E806" s="255"/>
      <c r="F806" s="335"/>
      <c r="G806" s="328"/>
      <c r="H806" s="336">
        <v>1</v>
      </c>
      <c r="I806" s="289" t="str">
        <f t="shared" si="116"/>
        <v/>
      </c>
      <c r="J806" s="338"/>
      <c r="K806" s="152"/>
      <c r="L806" s="152"/>
      <c r="M806" s="152"/>
      <c r="N806" s="152"/>
      <c r="O806" s="152"/>
      <c r="P806" s="152"/>
      <c r="Q806" s="152"/>
      <c r="R806" s="152"/>
      <c r="S806" s="152"/>
      <c r="T806" s="152"/>
      <c r="U806" s="152"/>
      <c r="V806" s="152"/>
      <c r="W806" s="152"/>
      <c r="X806" s="152"/>
      <c r="Y806" s="152"/>
      <c r="Z806" s="152"/>
      <c r="AA806" s="152"/>
      <c r="AB806" s="152"/>
      <c r="AC806" s="152"/>
      <c r="AD806" s="152"/>
      <c r="AE806" s="152"/>
      <c r="AF806" s="152"/>
      <c r="AG806" s="152"/>
      <c r="AH806" s="152"/>
      <c r="AI806" s="152"/>
      <c r="AJ806" s="152"/>
      <c r="AK806" s="152"/>
      <c r="AL806" s="152"/>
      <c r="AM806" s="152"/>
      <c r="AN806" s="152"/>
      <c r="AO806" s="152"/>
      <c r="AP806" s="152"/>
      <c r="AQ806" s="153"/>
      <c r="AR806" s="156" t="str">
        <f t="shared" si="117"/>
        <v/>
      </c>
      <c r="AS806" s="157" t="str">
        <f t="shared" si="118"/>
        <v/>
      </c>
      <c r="AT806" s="157" t="str">
        <f t="shared" si="119"/>
        <v/>
      </c>
      <c r="AU806" s="157" t="str">
        <f t="shared" si="120"/>
        <v/>
      </c>
      <c r="AV806" s="157" t="str">
        <f t="shared" si="121"/>
        <v/>
      </c>
      <c r="AW806" s="157" t="str">
        <f t="shared" si="122"/>
        <v/>
      </c>
      <c r="AX806" s="158" t="str">
        <f t="shared" si="123"/>
        <v/>
      </c>
    </row>
    <row r="807" spans="2:50" hidden="1" x14ac:dyDescent="0.3">
      <c r="B807" s="325">
        <f t="shared" si="124"/>
        <v>799</v>
      </c>
      <c r="C807" s="324"/>
      <c r="D807" s="254"/>
      <c r="E807" s="255"/>
      <c r="F807" s="335"/>
      <c r="G807" s="328"/>
      <c r="H807" s="336">
        <v>1</v>
      </c>
      <c r="I807" s="289" t="str">
        <f t="shared" si="116"/>
        <v/>
      </c>
      <c r="J807" s="338"/>
      <c r="K807" s="152"/>
      <c r="L807" s="152"/>
      <c r="M807" s="152"/>
      <c r="N807" s="152"/>
      <c r="O807" s="152"/>
      <c r="P807" s="152"/>
      <c r="Q807" s="152"/>
      <c r="R807" s="152"/>
      <c r="S807" s="152"/>
      <c r="T807" s="152"/>
      <c r="U807" s="152"/>
      <c r="V807" s="152"/>
      <c r="W807" s="152"/>
      <c r="X807" s="152"/>
      <c r="Y807" s="152"/>
      <c r="Z807" s="152"/>
      <c r="AA807" s="152"/>
      <c r="AB807" s="152"/>
      <c r="AC807" s="152"/>
      <c r="AD807" s="152"/>
      <c r="AE807" s="152"/>
      <c r="AF807" s="152"/>
      <c r="AG807" s="152"/>
      <c r="AH807" s="152"/>
      <c r="AI807" s="152"/>
      <c r="AJ807" s="152"/>
      <c r="AK807" s="152"/>
      <c r="AL807" s="152"/>
      <c r="AM807" s="152"/>
      <c r="AN807" s="152"/>
      <c r="AO807" s="152"/>
      <c r="AP807" s="152"/>
      <c r="AQ807" s="153"/>
      <c r="AR807" s="156" t="str">
        <f t="shared" si="117"/>
        <v/>
      </c>
      <c r="AS807" s="157" t="str">
        <f t="shared" si="118"/>
        <v/>
      </c>
      <c r="AT807" s="157" t="str">
        <f t="shared" si="119"/>
        <v/>
      </c>
      <c r="AU807" s="157" t="str">
        <f t="shared" si="120"/>
        <v/>
      </c>
      <c r="AV807" s="157" t="str">
        <f t="shared" si="121"/>
        <v/>
      </c>
      <c r="AW807" s="157" t="str">
        <f t="shared" si="122"/>
        <v/>
      </c>
      <c r="AX807" s="158" t="str">
        <f t="shared" si="123"/>
        <v/>
      </c>
    </row>
    <row r="808" spans="2:50" hidden="1" x14ac:dyDescent="0.3">
      <c r="B808" s="325">
        <f t="shared" si="124"/>
        <v>800</v>
      </c>
      <c r="C808" s="324"/>
      <c r="D808" s="254"/>
      <c r="E808" s="255"/>
      <c r="F808" s="335"/>
      <c r="G808" s="328"/>
      <c r="H808" s="336">
        <v>1</v>
      </c>
      <c r="I808" s="289" t="str">
        <f t="shared" si="116"/>
        <v/>
      </c>
      <c r="J808" s="338"/>
      <c r="K808" s="152"/>
      <c r="L808" s="152"/>
      <c r="M808" s="152"/>
      <c r="N808" s="152"/>
      <c r="O808" s="152"/>
      <c r="P808" s="152"/>
      <c r="Q808" s="152"/>
      <c r="R808" s="152"/>
      <c r="S808" s="152"/>
      <c r="T808" s="152"/>
      <c r="U808" s="152"/>
      <c r="V808" s="152"/>
      <c r="W808" s="152"/>
      <c r="X808" s="152"/>
      <c r="Y808" s="152"/>
      <c r="Z808" s="152"/>
      <c r="AA808" s="152"/>
      <c r="AB808" s="152"/>
      <c r="AC808" s="152"/>
      <c r="AD808" s="152"/>
      <c r="AE808" s="152"/>
      <c r="AF808" s="152"/>
      <c r="AG808" s="152"/>
      <c r="AH808" s="152"/>
      <c r="AI808" s="152"/>
      <c r="AJ808" s="152"/>
      <c r="AK808" s="152"/>
      <c r="AL808" s="152"/>
      <c r="AM808" s="152"/>
      <c r="AN808" s="152"/>
      <c r="AO808" s="152"/>
      <c r="AP808" s="152"/>
      <c r="AQ808" s="153"/>
      <c r="AR808" s="156" t="str">
        <f t="shared" si="117"/>
        <v/>
      </c>
      <c r="AS808" s="157" t="str">
        <f t="shared" si="118"/>
        <v/>
      </c>
      <c r="AT808" s="157" t="str">
        <f t="shared" si="119"/>
        <v/>
      </c>
      <c r="AU808" s="157" t="str">
        <f t="shared" si="120"/>
        <v/>
      </c>
      <c r="AV808" s="157" t="str">
        <f t="shared" si="121"/>
        <v/>
      </c>
      <c r="AW808" s="157" t="str">
        <f t="shared" si="122"/>
        <v/>
      </c>
      <c r="AX808" s="158" t="str">
        <f t="shared" si="123"/>
        <v/>
      </c>
    </row>
    <row r="809" spans="2:50" hidden="1" x14ac:dyDescent="0.3">
      <c r="B809" s="325">
        <f t="shared" si="124"/>
        <v>801</v>
      </c>
      <c r="C809" s="324"/>
      <c r="D809" s="254"/>
      <c r="E809" s="255"/>
      <c r="F809" s="335"/>
      <c r="G809" s="328"/>
      <c r="H809" s="336">
        <v>1</v>
      </c>
      <c r="I809" s="289" t="str">
        <f t="shared" si="116"/>
        <v/>
      </c>
      <c r="J809" s="338"/>
      <c r="K809" s="152"/>
      <c r="L809" s="152"/>
      <c r="M809" s="152"/>
      <c r="N809" s="152"/>
      <c r="O809" s="152"/>
      <c r="P809" s="152"/>
      <c r="Q809" s="152"/>
      <c r="R809" s="152"/>
      <c r="S809" s="152"/>
      <c r="T809" s="152"/>
      <c r="U809" s="152"/>
      <c r="V809" s="152"/>
      <c r="W809" s="152"/>
      <c r="X809" s="152"/>
      <c r="Y809" s="152"/>
      <c r="Z809" s="152"/>
      <c r="AA809" s="152"/>
      <c r="AB809" s="152"/>
      <c r="AC809" s="152"/>
      <c r="AD809" s="152"/>
      <c r="AE809" s="152"/>
      <c r="AF809" s="152"/>
      <c r="AG809" s="152"/>
      <c r="AH809" s="152"/>
      <c r="AI809" s="152"/>
      <c r="AJ809" s="152"/>
      <c r="AK809" s="152"/>
      <c r="AL809" s="152"/>
      <c r="AM809" s="152"/>
      <c r="AN809" s="152"/>
      <c r="AO809" s="152"/>
      <c r="AP809" s="152"/>
      <c r="AQ809" s="153"/>
      <c r="AR809" s="156" t="str">
        <f t="shared" si="117"/>
        <v/>
      </c>
      <c r="AS809" s="157" t="str">
        <f t="shared" si="118"/>
        <v/>
      </c>
      <c r="AT809" s="157" t="str">
        <f t="shared" si="119"/>
        <v/>
      </c>
      <c r="AU809" s="157" t="str">
        <f t="shared" si="120"/>
        <v/>
      </c>
      <c r="AV809" s="157" t="str">
        <f t="shared" si="121"/>
        <v/>
      </c>
      <c r="AW809" s="157" t="str">
        <f t="shared" si="122"/>
        <v/>
      </c>
      <c r="AX809" s="158" t="str">
        <f t="shared" si="123"/>
        <v/>
      </c>
    </row>
    <row r="810" spans="2:50" hidden="1" x14ac:dyDescent="0.3">
      <c r="B810" s="325">
        <f t="shared" si="124"/>
        <v>802</v>
      </c>
      <c r="C810" s="324"/>
      <c r="D810" s="254"/>
      <c r="E810" s="255"/>
      <c r="F810" s="335"/>
      <c r="G810" s="328"/>
      <c r="H810" s="336">
        <v>1</v>
      </c>
      <c r="I810" s="289" t="str">
        <f t="shared" si="116"/>
        <v/>
      </c>
      <c r="J810" s="338"/>
      <c r="K810" s="152"/>
      <c r="L810" s="152"/>
      <c r="M810" s="152"/>
      <c r="N810" s="152"/>
      <c r="O810" s="152"/>
      <c r="P810" s="152"/>
      <c r="Q810" s="152"/>
      <c r="R810" s="152"/>
      <c r="S810" s="152"/>
      <c r="T810" s="152"/>
      <c r="U810" s="152"/>
      <c r="V810" s="152"/>
      <c r="W810" s="152"/>
      <c r="X810" s="152"/>
      <c r="Y810" s="152"/>
      <c r="Z810" s="152"/>
      <c r="AA810" s="152"/>
      <c r="AB810" s="152"/>
      <c r="AC810" s="152"/>
      <c r="AD810" s="152"/>
      <c r="AE810" s="152"/>
      <c r="AF810" s="152"/>
      <c r="AG810" s="152"/>
      <c r="AH810" s="152"/>
      <c r="AI810" s="152"/>
      <c r="AJ810" s="152"/>
      <c r="AK810" s="152"/>
      <c r="AL810" s="152"/>
      <c r="AM810" s="152"/>
      <c r="AN810" s="152"/>
      <c r="AO810" s="152"/>
      <c r="AP810" s="152"/>
      <c r="AQ810" s="153"/>
      <c r="AR810" s="156" t="str">
        <f t="shared" si="117"/>
        <v/>
      </c>
      <c r="AS810" s="157" t="str">
        <f t="shared" si="118"/>
        <v/>
      </c>
      <c r="AT810" s="157" t="str">
        <f t="shared" si="119"/>
        <v/>
      </c>
      <c r="AU810" s="157" t="str">
        <f t="shared" si="120"/>
        <v/>
      </c>
      <c r="AV810" s="157" t="str">
        <f t="shared" si="121"/>
        <v/>
      </c>
      <c r="AW810" s="157" t="str">
        <f t="shared" si="122"/>
        <v/>
      </c>
      <c r="AX810" s="158" t="str">
        <f t="shared" si="123"/>
        <v/>
      </c>
    </row>
    <row r="811" spans="2:50" hidden="1" x14ac:dyDescent="0.3">
      <c r="B811" s="325">
        <f t="shared" si="124"/>
        <v>803</v>
      </c>
      <c r="C811" s="324"/>
      <c r="D811" s="254"/>
      <c r="E811" s="255"/>
      <c r="F811" s="335"/>
      <c r="G811" s="328"/>
      <c r="H811" s="336">
        <v>1</v>
      </c>
      <c r="I811" s="289" t="str">
        <f t="shared" si="116"/>
        <v/>
      </c>
      <c r="J811" s="338"/>
      <c r="K811" s="152"/>
      <c r="L811" s="152"/>
      <c r="M811" s="152"/>
      <c r="N811" s="152"/>
      <c r="O811" s="152"/>
      <c r="P811" s="152"/>
      <c r="Q811" s="152"/>
      <c r="R811" s="152"/>
      <c r="S811" s="152"/>
      <c r="T811" s="152"/>
      <c r="U811" s="152"/>
      <c r="V811" s="152"/>
      <c r="W811" s="152"/>
      <c r="X811" s="152"/>
      <c r="Y811" s="152"/>
      <c r="Z811" s="152"/>
      <c r="AA811" s="152"/>
      <c r="AB811" s="152"/>
      <c r="AC811" s="152"/>
      <c r="AD811" s="152"/>
      <c r="AE811" s="152"/>
      <c r="AF811" s="152"/>
      <c r="AG811" s="152"/>
      <c r="AH811" s="152"/>
      <c r="AI811" s="152"/>
      <c r="AJ811" s="152"/>
      <c r="AK811" s="152"/>
      <c r="AL811" s="152"/>
      <c r="AM811" s="152"/>
      <c r="AN811" s="152"/>
      <c r="AO811" s="152"/>
      <c r="AP811" s="152"/>
      <c r="AQ811" s="153"/>
      <c r="AR811" s="156" t="str">
        <f t="shared" si="117"/>
        <v/>
      </c>
      <c r="AS811" s="157" t="str">
        <f t="shared" si="118"/>
        <v/>
      </c>
      <c r="AT811" s="157" t="str">
        <f t="shared" si="119"/>
        <v/>
      </c>
      <c r="AU811" s="157" t="str">
        <f t="shared" si="120"/>
        <v/>
      </c>
      <c r="AV811" s="157" t="str">
        <f t="shared" si="121"/>
        <v/>
      </c>
      <c r="AW811" s="157" t="str">
        <f t="shared" si="122"/>
        <v/>
      </c>
      <c r="AX811" s="158" t="str">
        <f t="shared" si="123"/>
        <v/>
      </c>
    </row>
    <row r="812" spans="2:50" hidden="1" x14ac:dyDescent="0.3">
      <c r="B812" s="325">
        <f t="shared" si="124"/>
        <v>804</v>
      </c>
      <c r="C812" s="324"/>
      <c r="D812" s="254"/>
      <c r="E812" s="255"/>
      <c r="F812" s="335"/>
      <c r="G812" s="328"/>
      <c r="H812" s="336">
        <v>1</v>
      </c>
      <c r="I812" s="289" t="str">
        <f t="shared" si="116"/>
        <v/>
      </c>
      <c r="J812" s="338"/>
      <c r="K812" s="152"/>
      <c r="L812" s="152"/>
      <c r="M812" s="152"/>
      <c r="N812" s="152"/>
      <c r="O812" s="152"/>
      <c r="P812" s="152"/>
      <c r="Q812" s="152"/>
      <c r="R812" s="152"/>
      <c r="S812" s="152"/>
      <c r="T812" s="152"/>
      <c r="U812" s="152"/>
      <c r="V812" s="152"/>
      <c r="W812" s="152"/>
      <c r="X812" s="152"/>
      <c r="Y812" s="152"/>
      <c r="Z812" s="152"/>
      <c r="AA812" s="152"/>
      <c r="AB812" s="152"/>
      <c r="AC812" s="152"/>
      <c r="AD812" s="152"/>
      <c r="AE812" s="152"/>
      <c r="AF812" s="152"/>
      <c r="AG812" s="152"/>
      <c r="AH812" s="152"/>
      <c r="AI812" s="152"/>
      <c r="AJ812" s="152"/>
      <c r="AK812" s="152"/>
      <c r="AL812" s="152"/>
      <c r="AM812" s="152"/>
      <c r="AN812" s="152"/>
      <c r="AO812" s="152"/>
      <c r="AP812" s="152"/>
      <c r="AQ812" s="153"/>
      <c r="AR812" s="156" t="str">
        <f t="shared" si="117"/>
        <v/>
      </c>
      <c r="AS812" s="157" t="str">
        <f t="shared" si="118"/>
        <v/>
      </c>
      <c r="AT812" s="157" t="str">
        <f t="shared" si="119"/>
        <v/>
      </c>
      <c r="AU812" s="157" t="str">
        <f t="shared" si="120"/>
        <v/>
      </c>
      <c r="AV812" s="157" t="str">
        <f t="shared" si="121"/>
        <v/>
      </c>
      <c r="AW812" s="157" t="str">
        <f t="shared" si="122"/>
        <v/>
      </c>
      <c r="AX812" s="158" t="str">
        <f t="shared" si="123"/>
        <v/>
      </c>
    </row>
    <row r="813" spans="2:50" hidden="1" x14ac:dyDescent="0.3">
      <c r="B813" s="325">
        <f t="shared" si="124"/>
        <v>805</v>
      </c>
      <c r="C813" s="324"/>
      <c r="D813" s="254"/>
      <c r="E813" s="255"/>
      <c r="F813" s="335"/>
      <c r="G813" s="328"/>
      <c r="H813" s="336">
        <v>1</v>
      </c>
      <c r="I813" s="289" t="str">
        <f t="shared" si="116"/>
        <v/>
      </c>
      <c r="J813" s="338"/>
      <c r="K813" s="152"/>
      <c r="L813" s="152"/>
      <c r="M813" s="152"/>
      <c r="N813" s="152"/>
      <c r="O813" s="152"/>
      <c r="P813" s="152"/>
      <c r="Q813" s="152"/>
      <c r="R813" s="152"/>
      <c r="S813" s="152"/>
      <c r="T813" s="152"/>
      <c r="U813" s="152"/>
      <c r="V813" s="152"/>
      <c r="W813" s="152"/>
      <c r="X813" s="152"/>
      <c r="Y813" s="152"/>
      <c r="Z813" s="152"/>
      <c r="AA813" s="152"/>
      <c r="AB813" s="152"/>
      <c r="AC813" s="152"/>
      <c r="AD813" s="152"/>
      <c r="AE813" s="152"/>
      <c r="AF813" s="152"/>
      <c r="AG813" s="152"/>
      <c r="AH813" s="152"/>
      <c r="AI813" s="152"/>
      <c r="AJ813" s="152"/>
      <c r="AK813" s="152"/>
      <c r="AL813" s="152"/>
      <c r="AM813" s="152"/>
      <c r="AN813" s="152"/>
      <c r="AO813" s="152"/>
      <c r="AP813" s="152"/>
      <c r="AQ813" s="153"/>
      <c r="AR813" s="156" t="str">
        <f t="shared" si="117"/>
        <v/>
      </c>
      <c r="AS813" s="157" t="str">
        <f t="shared" si="118"/>
        <v/>
      </c>
      <c r="AT813" s="157" t="str">
        <f t="shared" si="119"/>
        <v/>
      </c>
      <c r="AU813" s="157" t="str">
        <f t="shared" si="120"/>
        <v/>
      </c>
      <c r="AV813" s="157" t="str">
        <f t="shared" si="121"/>
        <v/>
      </c>
      <c r="AW813" s="157" t="str">
        <f t="shared" si="122"/>
        <v/>
      </c>
      <c r="AX813" s="158" t="str">
        <f t="shared" si="123"/>
        <v/>
      </c>
    </row>
    <row r="814" spans="2:50" hidden="1" x14ac:dyDescent="0.3">
      <c r="B814" s="325">
        <f t="shared" si="124"/>
        <v>806</v>
      </c>
      <c r="C814" s="324"/>
      <c r="D814" s="254"/>
      <c r="E814" s="255"/>
      <c r="F814" s="335"/>
      <c r="G814" s="328"/>
      <c r="H814" s="336">
        <v>1</v>
      </c>
      <c r="I814" s="289" t="str">
        <f t="shared" si="116"/>
        <v/>
      </c>
      <c r="J814" s="338"/>
      <c r="K814" s="152"/>
      <c r="L814" s="152"/>
      <c r="M814" s="152"/>
      <c r="N814" s="152"/>
      <c r="O814" s="152"/>
      <c r="P814" s="152"/>
      <c r="Q814" s="152"/>
      <c r="R814" s="152"/>
      <c r="S814" s="152"/>
      <c r="T814" s="152"/>
      <c r="U814" s="152"/>
      <c r="V814" s="152"/>
      <c r="W814" s="152"/>
      <c r="X814" s="152"/>
      <c r="Y814" s="152"/>
      <c r="Z814" s="152"/>
      <c r="AA814" s="152"/>
      <c r="AB814" s="152"/>
      <c r="AC814" s="152"/>
      <c r="AD814" s="152"/>
      <c r="AE814" s="152"/>
      <c r="AF814" s="152"/>
      <c r="AG814" s="152"/>
      <c r="AH814" s="152"/>
      <c r="AI814" s="152"/>
      <c r="AJ814" s="152"/>
      <c r="AK814" s="152"/>
      <c r="AL814" s="152"/>
      <c r="AM814" s="152"/>
      <c r="AN814" s="152"/>
      <c r="AO814" s="152"/>
      <c r="AP814" s="152"/>
      <c r="AQ814" s="153"/>
      <c r="AR814" s="156" t="str">
        <f t="shared" si="117"/>
        <v/>
      </c>
      <c r="AS814" s="157" t="str">
        <f t="shared" si="118"/>
        <v/>
      </c>
      <c r="AT814" s="157" t="str">
        <f t="shared" si="119"/>
        <v/>
      </c>
      <c r="AU814" s="157" t="str">
        <f t="shared" si="120"/>
        <v/>
      </c>
      <c r="AV814" s="157" t="str">
        <f t="shared" si="121"/>
        <v/>
      </c>
      <c r="AW814" s="157" t="str">
        <f t="shared" si="122"/>
        <v/>
      </c>
      <c r="AX814" s="158" t="str">
        <f t="shared" si="123"/>
        <v/>
      </c>
    </row>
    <row r="815" spans="2:50" hidden="1" x14ac:dyDescent="0.3">
      <c r="B815" s="325">
        <f t="shared" si="124"/>
        <v>807</v>
      </c>
      <c r="C815" s="324"/>
      <c r="D815" s="254"/>
      <c r="E815" s="255"/>
      <c r="F815" s="335"/>
      <c r="G815" s="328"/>
      <c r="H815" s="336">
        <v>1</v>
      </c>
      <c r="I815" s="289" t="str">
        <f t="shared" si="116"/>
        <v/>
      </c>
      <c r="J815" s="338"/>
      <c r="K815" s="152"/>
      <c r="L815" s="152"/>
      <c r="M815" s="152"/>
      <c r="N815" s="152"/>
      <c r="O815" s="152"/>
      <c r="P815" s="152"/>
      <c r="Q815" s="152"/>
      <c r="R815" s="152"/>
      <c r="S815" s="152"/>
      <c r="T815" s="152"/>
      <c r="U815" s="152"/>
      <c r="V815" s="152"/>
      <c r="W815" s="152"/>
      <c r="X815" s="152"/>
      <c r="Y815" s="152"/>
      <c r="Z815" s="152"/>
      <c r="AA815" s="152"/>
      <c r="AB815" s="152"/>
      <c r="AC815" s="152"/>
      <c r="AD815" s="152"/>
      <c r="AE815" s="152"/>
      <c r="AF815" s="152"/>
      <c r="AG815" s="152"/>
      <c r="AH815" s="152"/>
      <c r="AI815" s="152"/>
      <c r="AJ815" s="152"/>
      <c r="AK815" s="152"/>
      <c r="AL815" s="152"/>
      <c r="AM815" s="152"/>
      <c r="AN815" s="152"/>
      <c r="AO815" s="152"/>
      <c r="AP815" s="152"/>
      <c r="AQ815" s="153"/>
      <c r="AR815" s="156" t="str">
        <f t="shared" si="117"/>
        <v/>
      </c>
      <c r="AS815" s="157" t="str">
        <f t="shared" si="118"/>
        <v/>
      </c>
      <c r="AT815" s="157" t="str">
        <f t="shared" si="119"/>
        <v/>
      </c>
      <c r="AU815" s="157" t="str">
        <f t="shared" si="120"/>
        <v/>
      </c>
      <c r="AV815" s="157" t="str">
        <f t="shared" si="121"/>
        <v/>
      </c>
      <c r="AW815" s="157" t="str">
        <f t="shared" si="122"/>
        <v/>
      </c>
      <c r="AX815" s="158" t="str">
        <f t="shared" si="123"/>
        <v/>
      </c>
    </row>
    <row r="816" spans="2:50" hidden="1" x14ac:dyDescent="0.3">
      <c r="B816" s="325">
        <f t="shared" si="124"/>
        <v>808</v>
      </c>
      <c r="C816" s="324"/>
      <c r="D816" s="254"/>
      <c r="E816" s="255"/>
      <c r="F816" s="335"/>
      <c r="G816" s="328"/>
      <c r="H816" s="336">
        <v>1</v>
      </c>
      <c r="I816" s="289" t="str">
        <f t="shared" si="116"/>
        <v/>
      </c>
      <c r="J816" s="338"/>
      <c r="K816" s="152"/>
      <c r="L816" s="152"/>
      <c r="M816" s="152"/>
      <c r="N816" s="152"/>
      <c r="O816" s="152"/>
      <c r="P816" s="152"/>
      <c r="Q816" s="152"/>
      <c r="R816" s="152"/>
      <c r="S816" s="152"/>
      <c r="T816" s="152"/>
      <c r="U816" s="152"/>
      <c r="V816" s="152"/>
      <c r="W816" s="152"/>
      <c r="X816" s="152"/>
      <c r="Y816" s="152"/>
      <c r="Z816" s="152"/>
      <c r="AA816" s="152"/>
      <c r="AB816" s="152"/>
      <c r="AC816" s="152"/>
      <c r="AD816" s="152"/>
      <c r="AE816" s="152"/>
      <c r="AF816" s="152"/>
      <c r="AG816" s="152"/>
      <c r="AH816" s="152"/>
      <c r="AI816" s="152"/>
      <c r="AJ816" s="152"/>
      <c r="AK816" s="152"/>
      <c r="AL816" s="152"/>
      <c r="AM816" s="152"/>
      <c r="AN816" s="152"/>
      <c r="AO816" s="152"/>
      <c r="AP816" s="152"/>
      <c r="AQ816" s="153"/>
      <c r="AR816" s="156" t="str">
        <f t="shared" si="117"/>
        <v/>
      </c>
      <c r="AS816" s="157" t="str">
        <f t="shared" si="118"/>
        <v/>
      </c>
      <c r="AT816" s="157" t="str">
        <f t="shared" si="119"/>
        <v/>
      </c>
      <c r="AU816" s="157" t="str">
        <f t="shared" si="120"/>
        <v/>
      </c>
      <c r="AV816" s="157" t="str">
        <f t="shared" si="121"/>
        <v/>
      </c>
      <c r="AW816" s="157" t="str">
        <f t="shared" si="122"/>
        <v/>
      </c>
      <c r="AX816" s="158" t="str">
        <f t="shared" si="123"/>
        <v/>
      </c>
    </row>
    <row r="817" spans="2:50" hidden="1" x14ac:dyDescent="0.3">
      <c r="B817" s="325">
        <f t="shared" si="124"/>
        <v>809</v>
      </c>
      <c r="C817" s="324"/>
      <c r="D817" s="254"/>
      <c r="E817" s="255"/>
      <c r="F817" s="335"/>
      <c r="G817" s="328"/>
      <c r="H817" s="336">
        <v>1</v>
      </c>
      <c r="I817" s="289" t="str">
        <f t="shared" si="116"/>
        <v/>
      </c>
      <c r="J817" s="338"/>
      <c r="K817" s="152"/>
      <c r="L817" s="152"/>
      <c r="M817" s="152"/>
      <c r="N817" s="152"/>
      <c r="O817" s="152"/>
      <c r="P817" s="152"/>
      <c r="Q817" s="152"/>
      <c r="R817" s="152"/>
      <c r="S817" s="152"/>
      <c r="T817" s="152"/>
      <c r="U817" s="152"/>
      <c r="V817" s="152"/>
      <c r="W817" s="152"/>
      <c r="X817" s="152"/>
      <c r="Y817" s="152"/>
      <c r="Z817" s="152"/>
      <c r="AA817" s="152"/>
      <c r="AB817" s="152"/>
      <c r="AC817" s="152"/>
      <c r="AD817" s="152"/>
      <c r="AE817" s="152"/>
      <c r="AF817" s="152"/>
      <c r="AG817" s="152"/>
      <c r="AH817" s="152"/>
      <c r="AI817" s="152"/>
      <c r="AJ817" s="152"/>
      <c r="AK817" s="152"/>
      <c r="AL817" s="152"/>
      <c r="AM817" s="152"/>
      <c r="AN817" s="152"/>
      <c r="AO817" s="152"/>
      <c r="AP817" s="152"/>
      <c r="AQ817" s="153"/>
      <c r="AR817" s="156" t="str">
        <f t="shared" si="117"/>
        <v/>
      </c>
      <c r="AS817" s="157" t="str">
        <f t="shared" si="118"/>
        <v/>
      </c>
      <c r="AT817" s="157" t="str">
        <f t="shared" si="119"/>
        <v/>
      </c>
      <c r="AU817" s="157" t="str">
        <f t="shared" si="120"/>
        <v/>
      </c>
      <c r="AV817" s="157" t="str">
        <f t="shared" si="121"/>
        <v/>
      </c>
      <c r="AW817" s="157" t="str">
        <f t="shared" si="122"/>
        <v/>
      </c>
      <c r="AX817" s="158" t="str">
        <f t="shared" si="123"/>
        <v/>
      </c>
    </row>
    <row r="818" spans="2:50" hidden="1" x14ac:dyDescent="0.3">
      <c r="B818" s="325">
        <f t="shared" si="124"/>
        <v>810</v>
      </c>
      <c r="C818" s="324"/>
      <c r="D818" s="254"/>
      <c r="E818" s="255"/>
      <c r="F818" s="335"/>
      <c r="G818" s="328"/>
      <c r="H818" s="336">
        <v>1</v>
      </c>
      <c r="I818" s="289" t="str">
        <f t="shared" si="116"/>
        <v/>
      </c>
      <c r="J818" s="338"/>
      <c r="K818" s="152"/>
      <c r="L818" s="152"/>
      <c r="M818" s="152"/>
      <c r="N818" s="152"/>
      <c r="O818" s="152"/>
      <c r="P818" s="152"/>
      <c r="Q818" s="152"/>
      <c r="R818" s="152"/>
      <c r="S818" s="152"/>
      <c r="T818" s="152"/>
      <c r="U818" s="152"/>
      <c r="V818" s="152"/>
      <c r="W818" s="152"/>
      <c r="X818" s="152"/>
      <c r="Y818" s="152"/>
      <c r="Z818" s="152"/>
      <c r="AA818" s="152"/>
      <c r="AB818" s="152"/>
      <c r="AC818" s="152"/>
      <c r="AD818" s="152"/>
      <c r="AE818" s="152"/>
      <c r="AF818" s="152"/>
      <c r="AG818" s="152"/>
      <c r="AH818" s="152"/>
      <c r="AI818" s="152"/>
      <c r="AJ818" s="152"/>
      <c r="AK818" s="152"/>
      <c r="AL818" s="152"/>
      <c r="AM818" s="152"/>
      <c r="AN818" s="152"/>
      <c r="AO818" s="152"/>
      <c r="AP818" s="152"/>
      <c r="AQ818" s="153"/>
      <c r="AR818" s="156" t="str">
        <f t="shared" si="117"/>
        <v/>
      </c>
      <c r="AS818" s="157" t="str">
        <f t="shared" si="118"/>
        <v/>
      </c>
      <c r="AT818" s="157" t="str">
        <f t="shared" si="119"/>
        <v/>
      </c>
      <c r="AU818" s="157" t="str">
        <f t="shared" si="120"/>
        <v/>
      </c>
      <c r="AV818" s="157" t="str">
        <f t="shared" si="121"/>
        <v/>
      </c>
      <c r="AW818" s="157" t="str">
        <f t="shared" si="122"/>
        <v/>
      </c>
      <c r="AX818" s="158" t="str">
        <f t="shared" si="123"/>
        <v/>
      </c>
    </row>
    <row r="819" spans="2:50" hidden="1" x14ac:dyDescent="0.3">
      <c r="B819" s="325">
        <f t="shared" si="124"/>
        <v>811</v>
      </c>
      <c r="C819" s="324"/>
      <c r="D819" s="254"/>
      <c r="E819" s="255"/>
      <c r="F819" s="335"/>
      <c r="G819" s="328"/>
      <c r="H819" s="336">
        <v>1</v>
      </c>
      <c r="I819" s="289" t="str">
        <f t="shared" si="116"/>
        <v/>
      </c>
      <c r="J819" s="338"/>
      <c r="K819" s="152"/>
      <c r="L819" s="152"/>
      <c r="M819" s="152"/>
      <c r="N819" s="152"/>
      <c r="O819" s="152"/>
      <c r="P819" s="152"/>
      <c r="Q819" s="152"/>
      <c r="R819" s="152"/>
      <c r="S819" s="152"/>
      <c r="T819" s="152"/>
      <c r="U819" s="152"/>
      <c r="V819" s="152"/>
      <c r="W819" s="152"/>
      <c r="X819" s="152"/>
      <c r="Y819" s="152"/>
      <c r="Z819" s="152"/>
      <c r="AA819" s="152"/>
      <c r="AB819" s="152"/>
      <c r="AC819" s="152"/>
      <c r="AD819" s="152"/>
      <c r="AE819" s="152"/>
      <c r="AF819" s="152"/>
      <c r="AG819" s="152"/>
      <c r="AH819" s="152"/>
      <c r="AI819" s="152"/>
      <c r="AJ819" s="152"/>
      <c r="AK819" s="152"/>
      <c r="AL819" s="152"/>
      <c r="AM819" s="152"/>
      <c r="AN819" s="152"/>
      <c r="AO819" s="152"/>
      <c r="AP819" s="152"/>
      <c r="AQ819" s="153"/>
      <c r="AR819" s="156" t="str">
        <f t="shared" si="117"/>
        <v/>
      </c>
      <c r="AS819" s="157" t="str">
        <f t="shared" si="118"/>
        <v/>
      </c>
      <c r="AT819" s="157" t="str">
        <f t="shared" si="119"/>
        <v/>
      </c>
      <c r="AU819" s="157" t="str">
        <f t="shared" si="120"/>
        <v/>
      </c>
      <c r="AV819" s="157" t="str">
        <f t="shared" si="121"/>
        <v/>
      </c>
      <c r="AW819" s="157" t="str">
        <f t="shared" si="122"/>
        <v/>
      </c>
      <c r="AX819" s="158" t="str">
        <f t="shared" si="123"/>
        <v/>
      </c>
    </row>
    <row r="820" spans="2:50" hidden="1" x14ac:dyDescent="0.3">
      <c r="B820" s="325">
        <f t="shared" si="124"/>
        <v>812</v>
      </c>
      <c r="C820" s="324"/>
      <c r="D820" s="254"/>
      <c r="E820" s="255"/>
      <c r="F820" s="335"/>
      <c r="G820" s="328"/>
      <c r="H820" s="336">
        <v>1</v>
      </c>
      <c r="I820" s="289" t="str">
        <f t="shared" si="116"/>
        <v/>
      </c>
      <c r="J820" s="338"/>
      <c r="K820" s="152"/>
      <c r="L820" s="152"/>
      <c r="M820" s="152"/>
      <c r="N820" s="152"/>
      <c r="O820" s="152"/>
      <c r="P820" s="152"/>
      <c r="Q820" s="152"/>
      <c r="R820" s="152"/>
      <c r="S820" s="152"/>
      <c r="T820" s="152"/>
      <c r="U820" s="152"/>
      <c r="V820" s="152"/>
      <c r="W820" s="152"/>
      <c r="X820" s="152"/>
      <c r="Y820" s="152"/>
      <c r="Z820" s="152"/>
      <c r="AA820" s="152"/>
      <c r="AB820" s="152"/>
      <c r="AC820" s="152"/>
      <c r="AD820" s="152"/>
      <c r="AE820" s="152"/>
      <c r="AF820" s="152"/>
      <c r="AG820" s="152"/>
      <c r="AH820" s="152"/>
      <c r="AI820" s="152"/>
      <c r="AJ820" s="152"/>
      <c r="AK820" s="152"/>
      <c r="AL820" s="152"/>
      <c r="AM820" s="152"/>
      <c r="AN820" s="152"/>
      <c r="AO820" s="152"/>
      <c r="AP820" s="152"/>
      <c r="AQ820" s="153"/>
      <c r="AR820" s="156" t="str">
        <f t="shared" si="117"/>
        <v/>
      </c>
      <c r="AS820" s="157" t="str">
        <f t="shared" si="118"/>
        <v/>
      </c>
      <c r="AT820" s="157" t="str">
        <f t="shared" si="119"/>
        <v/>
      </c>
      <c r="AU820" s="157" t="str">
        <f t="shared" si="120"/>
        <v/>
      </c>
      <c r="AV820" s="157" t="str">
        <f t="shared" si="121"/>
        <v/>
      </c>
      <c r="AW820" s="157" t="str">
        <f t="shared" si="122"/>
        <v/>
      </c>
      <c r="AX820" s="158" t="str">
        <f t="shared" si="123"/>
        <v/>
      </c>
    </row>
    <row r="821" spans="2:50" hidden="1" x14ac:dyDescent="0.3">
      <c r="B821" s="325">
        <f t="shared" si="124"/>
        <v>813</v>
      </c>
      <c r="C821" s="324"/>
      <c r="D821" s="254"/>
      <c r="E821" s="255"/>
      <c r="F821" s="335"/>
      <c r="G821" s="328"/>
      <c r="H821" s="336">
        <v>1</v>
      </c>
      <c r="I821" s="289" t="str">
        <f t="shared" si="116"/>
        <v/>
      </c>
      <c r="J821" s="338"/>
      <c r="K821" s="152"/>
      <c r="L821" s="152"/>
      <c r="M821" s="152"/>
      <c r="N821" s="152"/>
      <c r="O821" s="152"/>
      <c r="P821" s="152"/>
      <c r="Q821" s="152"/>
      <c r="R821" s="152"/>
      <c r="S821" s="152"/>
      <c r="T821" s="152"/>
      <c r="U821" s="152"/>
      <c r="V821" s="152"/>
      <c r="W821" s="152"/>
      <c r="X821" s="152"/>
      <c r="Y821" s="152"/>
      <c r="Z821" s="152"/>
      <c r="AA821" s="152"/>
      <c r="AB821" s="152"/>
      <c r="AC821" s="152"/>
      <c r="AD821" s="152"/>
      <c r="AE821" s="152"/>
      <c r="AF821" s="152"/>
      <c r="AG821" s="152"/>
      <c r="AH821" s="152"/>
      <c r="AI821" s="152"/>
      <c r="AJ821" s="152"/>
      <c r="AK821" s="152"/>
      <c r="AL821" s="152"/>
      <c r="AM821" s="152"/>
      <c r="AN821" s="152"/>
      <c r="AO821" s="152"/>
      <c r="AP821" s="152"/>
      <c r="AQ821" s="153"/>
      <c r="AR821" s="156" t="str">
        <f t="shared" si="117"/>
        <v/>
      </c>
      <c r="AS821" s="157" t="str">
        <f t="shared" si="118"/>
        <v/>
      </c>
      <c r="AT821" s="157" t="str">
        <f t="shared" si="119"/>
        <v/>
      </c>
      <c r="AU821" s="157" t="str">
        <f t="shared" si="120"/>
        <v/>
      </c>
      <c r="AV821" s="157" t="str">
        <f t="shared" si="121"/>
        <v/>
      </c>
      <c r="AW821" s="157" t="str">
        <f t="shared" si="122"/>
        <v/>
      </c>
      <c r="AX821" s="158" t="str">
        <f t="shared" si="123"/>
        <v/>
      </c>
    </row>
    <row r="822" spans="2:50" hidden="1" x14ac:dyDescent="0.3">
      <c r="B822" s="325">
        <f t="shared" si="124"/>
        <v>814</v>
      </c>
      <c r="C822" s="324"/>
      <c r="D822" s="254"/>
      <c r="E822" s="255"/>
      <c r="F822" s="335"/>
      <c r="G822" s="328"/>
      <c r="H822" s="336">
        <v>1</v>
      </c>
      <c r="I822" s="289" t="str">
        <f t="shared" si="116"/>
        <v/>
      </c>
      <c r="J822" s="338"/>
      <c r="K822" s="152"/>
      <c r="L822" s="152"/>
      <c r="M822" s="152"/>
      <c r="N822" s="152"/>
      <c r="O822" s="152"/>
      <c r="P822" s="152"/>
      <c r="Q822" s="152"/>
      <c r="R822" s="152"/>
      <c r="S822" s="152"/>
      <c r="T822" s="152"/>
      <c r="U822" s="152"/>
      <c r="V822" s="152"/>
      <c r="W822" s="152"/>
      <c r="X822" s="152"/>
      <c r="Y822" s="152"/>
      <c r="Z822" s="152"/>
      <c r="AA822" s="152"/>
      <c r="AB822" s="152"/>
      <c r="AC822" s="152"/>
      <c r="AD822" s="152"/>
      <c r="AE822" s="152"/>
      <c r="AF822" s="152"/>
      <c r="AG822" s="152"/>
      <c r="AH822" s="152"/>
      <c r="AI822" s="152"/>
      <c r="AJ822" s="152"/>
      <c r="AK822" s="152"/>
      <c r="AL822" s="152"/>
      <c r="AM822" s="152"/>
      <c r="AN822" s="152"/>
      <c r="AO822" s="152"/>
      <c r="AP822" s="152"/>
      <c r="AQ822" s="153"/>
      <c r="AR822" s="156" t="str">
        <f t="shared" si="117"/>
        <v/>
      </c>
      <c r="AS822" s="157" t="str">
        <f t="shared" si="118"/>
        <v/>
      </c>
      <c r="AT822" s="157" t="str">
        <f t="shared" si="119"/>
        <v/>
      </c>
      <c r="AU822" s="157" t="str">
        <f t="shared" si="120"/>
        <v/>
      </c>
      <c r="AV822" s="157" t="str">
        <f t="shared" si="121"/>
        <v/>
      </c>
      <c r="AW822" s="157" t="str">
        <f t="shared" si="122"/>
        <v/>
      </c>
      <c r="AX822" s="158" t="str">
        <f t="shared" si="123"/>
        <v/>
      </c>
    </row>
    <row r="823" spans="2:50" hidden="1" x14ac:dyDescent="0.3">
      <c r="B823" s="325">
        <f t="shared" si="124"/>
        <v>815</v>
      </c>
      <c r="C823" s="324"/>
      <c r="D823" s="254"/>
      <c r="E823" s="255"/>
      <c r="F823" s="335"/>
      <c r="G823" s="328"/>
      <c r="H823" s="336">
        <v>1</v>
      </c>
      <c r="I823" s="289" t="str">
        <f t="shared" si="116"/>
        <v/>
      </c>
      <c r="J823" s="338"/>
      <c r="K823" s="152"/>
      <c r="L823" s="152"/>
      <c r="M823" s="152"/>
      <c r="N823" s="152"/>
      <c r="O823" s="152"/>
      <c r="P823" s="152"/>
      <c r="Q823" s="152"/>
      <c r="R823" s="152"/>
      <c r="S823" s="152"/>
      <c r="T823" s="152"/>
      <c r="U823" s="152"/>
      <c r="V823" s="152"/>
      <c r="W823" s="152"/>
      <c r="X823" s="152"/>
      <c r="Y823" s="152"/>
      <c r="Z823" s="152"/>
      <c r="AA823" s="152"/>
      <c r="AB823" s="152"/>
      <c r="AC823" s="152"/>
      <c r="AD823" s="152"/>
      <c r="AE823" s="152"/>
      <c r="AF823" s="152"/>
      <c r="AG823" s="152"/>
      <c r="AH823" s="152"/>
      <c r="AI823" s="152"/>
      <c r="AJ823" s="152"/>
      <c r="AK823" s="152"/>
      <c r="AL823" s="152"/>
      <c r="AM823" s="152"/>
      <c r="AN823" s="152"/>
      <c r="AO823" s="152"/>
      <c r="AP823" s="152"/>
      <c r="AQ823" s="153"/>
      <c r="AR823" s="156" t="str">
        <f t="shared" si="117"/>
        <v/>
      </c>
      <c r="AS823" s="157" t="str">
        <f t="shared" si="118"/>
        <v/>
      </c>
      <c r="AT823" s="157" t="str">
        <f t="shared" si="119"/>
        <v/>
      </c>
      <c r="AU823" s="157" t="str">
        <f t="shared" si="120"/>
        <v/>
      </c>
      <c r="AV823" s="157" t="str">
        <f t="shared" si="121"/>
        <v/>
      </c>
      <c r="AW823" s="157" t="str">
        <f t="shared" si="122"/>
        <v/>
      </c>
      <c r="AX823" s="158" t="str">
        <f t="shared" si="123"/>
        <v/>
      </c>
    </row>
    <row r="824" spans="2:50" hidden="1" x14ac:dyDescent="0.3">
      <c r="B824" s="325">
        <f t="shared" si="124"/>
        <v>816</v>
      </c>
      <c r="C824" s="324"/>
      <c r="D824" s="254"/>
      <c r="E824" s="255"/>
      <c r="F824" s="335"/>
      <c r="G824" s="328"/>
      <c r="H824" s="336">
        <v>1</v>
      </c>
      <c r="I824" s="289" t="str">
        <f t="shared" si="116"/>
        <v/>
      </c>
      <c r="J824" s="338"/>
      <c r="K824" s="152"/>
      <c r="L824" s="152"/>
      <c r="M824" s="152"/>
      <c r="N824" s="152"/>
      <c r="O824" s="152"/>
      <c r="P824" s="152"/>
      <c r="Q824" s="152"/>
      <c r="R824" s="152"/>
      <c r="S824" s="152"/>
      <c r="T824" s="152"/>
      <c r="U824" s="152"/>
      <c r="V824" s="152"/>
      <c r="W824" s="152"/>
      <c r="X824" s="152"/>
      <c r="Y824" s="152"/>
      <c r="Z824" s="152"/>
      <c r="AA824" s="152"/>
      <c r="AB824" s="152"/>
      <c r="AC824" s="152"/>
      <c r="AD824" s="152"/>
      <c r="AE824" s="152"/>
      <c r="AF824" s="152"/>
      <c r="AG824" s="152"/>
      <c r="AH824" s="152"/>
      <c r="AI824" s="152"/>
      <c r="AJ824" s="152"/>
      <c r="AK824" s="152"/>
      <c r="AL824" s="152"/>
      <c r="AM824" s="152"/>
      <c r="AN824" s="152"/>
      <c r="AO824" s="152"/>
      <c r="AP824" s="152"/>
      <c r="AQ824" s="153"/>
      <c r="AR824" s="156" t="str">
        <f t="shared" si="117"/>
        <v/>
      </c>
      <c r="AS824" s="157" t="str">
        <f t="shared" si="118"/>
        <v/>
      </c>
      <c r="AT824" s="157" t="str">
        <f t="shared" si="119"/>
        <v/>
      </c>
      <c r="AU824" s="157" t="str">
        <f t="shared" si="120"/>
        <v/>
      </c>
      <c r="AV824" s="157" t="str">
        <f t="shared" si="121"/>
        <v/>
      </c>
      <c r="AW824" s="157" t="str">
        <f t="shared" si="122"/>
        <v/>
      </c>
      <c r="AX824" s="158" t="str">
        <f t="shared" si="123"/>
        <v/>
      </c>
    </row>
    <row r="825" spans="2:50" hidden="1" x14ac:dyDescent="0.3">
      <c r="B825" s="325">
        <f t="shared" si="124"/>
        <v>817</v>
      </c>
      <c r="C825" s="324"/>
      <c r="D825" s="254"/>
      <c r="E825" s="255"/>
      <c r="F825" s="335"/>
      <c r="G825" s="328"/>
      <c r="H825" s="336">
        <v>1</v>
      </c>
      <c r="I825" s="289" t="str">
        <f t="shared" si="116"/>
        <v/>
      </c>
      <c r="J825" s="338"/>
      <c r="K825" s="152"/>
      <c r="L825" s="152"/>
      <c r="M825" s="152"/>
      <c r="N825" s="152"/>
      <c r="O825" s="152"/>
      <c r="P825" s="152"/>
      <c r="Q825" s="152"/>
      <c r="R825" s="152"/>
      <c r="S825" s="152"/>
      <c r="T825" s="152"/>
      <c r="U825" s="152"/>
      <c r="V825" s="152"/>
      <c r="W825" s="152"/>
      <c r="X825" s="152"/>
      <c r="Y825" s="152"/>
      <c r="Z825" s="152"/>
      <c r="AA825" s="152"/>
      <c r="AB825" s="152"/>
      <c r="AC825" s="152"/>
      <c r="AD825" s="152"/>
      <c r="AE825" s="152"/>
      <c r="AF825" s="152"/>
      <c r="AG825" s="152"/>
      <c r="AH825" s="152"/>
      <c r="AI825" s="152"/>
      <c r="AJ825" s="152"/>
      <c r="AK825" s="152"/>
      <c r="AL825" s="152"/>
      <c r="AM825" s="152"/>
      <c r="AN825" s="152"/>
      <c r="AO825" s="152"/>
      <c r="AP825" s="152"/>
      <c r="AQ825" s="153"/>
      <c r="AR825" s="156" t="str">
        <f t="shared" si="117"/>
        <v/>
      </c>
      <c r="AS825" s="157" t="str">
        <f t="shared" si="118"/>
        <v/>
      </c>
      <c r="AT825" s="157" t="str">
        <f t="shared" si="119"/>
        <v/>
      </c>
      <c r="AU825" s="157" t="str">
        <f t="shared" si="120"/>
        <v/>
      </c>
      <c r="AV825" s="157" t="str">
        <f t="shared" si="121"/>
        <v/>
      </c>
      <c r="AW825" s="157" t="str">
        <f t="shared" si="122"/>
        <v/>
      </c>
      <c r="AX825" s="158" t="str">
        <f t="shared" si="123"/>
        <v/>
      </c>
    </row>
    <row r="826" spans="2:50" hidden="1" x14ac:dyDescent="0.3">
      <c r="B826" s="325">
        <f t="shared" si="124"/>
        <v>818</v>
      </c>
      <c r="C826" s="324"/>
      <c r="D826" s="254"/>
      <c r="E826" s="255"/>
      <c r="F826" s="335"/>
      <c r="G826" s="328"/>
      <c r="H826" s="336">
        <v>1</v>
      </c>
      <c r="I826" s="289" t="str">
        <f t="shared" si="116"/>
        <v/>
      </c>
      <c r="J826" s="338"/>
      <c r="K826" s="152"/>
      <c r="L826" s="152"/>
      <c r="M826" s="152"/>
      <c r="N826" s="152"/>
      <c r="O826" s="152"/>
      <c r="P826" s="152"/>
      <c r="Q826" s="152"/>
      <c r="R826" s="152"/>
      <c r="S826" s="152"/>
      <c r="T826" s="152"/>
      <c r="U826" s="152"/>
      <c r="V826" s="152"/>
      <c r="W826" s="152"/>
      <c r="X826" s="152"/>
      <c r="Y826" s="152"/>
      <c r="Z826" s="152"/>
      <c r="AA826" s="152"/>
      <c r="AB826" s="152"/>
      <c r="AC826" s="152"/>
      <c r="AD826" s="152"/>
      <c r="AE826" s="152"/>
      <c r="AF826" s="152"/>
      <c r="AG826" s="152"/>
      <c r="AH826" s="152"/>
      <c r="AI826" s="152"/>
      <c r="AJ826" s="152"/>
      <c r="AK826" s="152"/>
      <c r="AL826" s="152"/>
      <c r="AM826" s="152"/>
      <c r="AN826" s="152"/>
      <c r="AO826" s="152"/>
      <c r="AP826" s="152"/>
      <c r="AQ826" s="153"/>
      <c r="AR826" s="156" t="str">
        <f t="shared" si="117"/>
        <v/>
      </c>
      <c r="AS826" s="157" t="str">
        <f t="shared" si="118"/>
        <v/>
      </c>
      <c r="AT826" s="157" t="str">
        <f t="shared" si="119"/>
        <v/>
      </c>
      <c r="AU826" s="157" t="str">
        <f t="shared" si="120"/>
        <v/>
      </c>
      <c r="AV826" s="157" t="str">
        <f t="shared" si="121"/>
        <v/>
      </c>
      <c r="AW826" s="157" t="str">
        <f t="shared" si="122"/>
        <v/>
      </c>
      <c r="AX826" s="158" t="str">
        <f t="shared" si="123"/>
        <v/>
      </c>
    </row>
    <row r="827" spans="2:50" hidden="1" x14ac:dyDescent="0.3">
      <c r="B827" s="325">
        <f t="shared" si="124"/>
        <v>819</v>
      </c>
      <c r="C827" s="324"/>
      <c r="D827" s="254"/>
      <c r="E827" s="255"/>
      <c r="F827" s="335"/>
      <c r="G827" s="328"/>
      <c r="H827" s="336">
        <v>1</v>
      </c>
      <c r="I827" s="289" t="str">
        <f t="shared" si="116"/>
        <v/>
      </c>
      <c r="J827" s="338"/>
      <c r="K827" s="152"/>
      <c r="L827" s="152"/>
      <c r="M827" s="152"/>
      <c r="N827" s="152"/>
      <c r="O827" s="152"/>
      <c r="P827" s="152"/>
      <c r="Q827" s="152"/>
      <c r="R827" s="152"/>
      <c r="S827" s="152"/>
      <c r="T827" s="152"/>
      <c r="U827" s="152"/>
      <c r="V827" s="152"/>
      <c r="W827" s="152"/>
      <c r="X827" s="152"/>
      <c r="Y827" s="152"/>
      <c r="Z827" s="152"/>
      <c r="AA827" s="152"/>
      <c r="AB827" s="152"/>
      <c r="AC827" s="152"/>
      <c r="AD827" s="152"/>
      <c r="AE827" s="152"/>
      <c r="AF827" s="152"/>
      <c r="AG827" s="152"/>
      <c r="AH827" s="152"/>
      <c r="AI827" s="152"/>
      <c r="AJ827" s="152"/>
      <c r="AK827" s="152"/>
      <c r="AL827" s="152"/>
      <c r="AM827" s="152"/>
      <c r="AN827" s="152"/>
      <c r="AO827" s="152"/>
      <c r="AP827" s="152"/>
      <c r="AQ827" s="153"/>
      <c r="AR827" s="156" t="str">
        <f t="shared" si="117"/>
        <v/>
      </c>
      <c r="AS827" s="157" t="str">
        <f t="shared" si="118"/>
        <v/>
      </c>
      <c r="AT827" s="157" t="str">
        <f t="shared" si="119"/>
        <v/>
      </c>
      <c r="AU827" s="157" t="str">
        <f t="shared" si="120"/>
        <v/>
      </c>
      <c r="AV827" s="157" t="str">
        <f t="shared" si="121"/>
        <v/>
      </c>
      <c r="AW827" s="157" t="str">
        <f t="shared" si="122"/>
        <v/>
      </c>
      <c r="AX827" s="158" t="str">
        <f t="shared" si="123"/>
        <v/>
      </c>
    </row>
    <row r="828" spans="2:50" hidden="1" x14ac:dyDescent="0.3">
      <c r="B828" s="325">
        <f t="shared" si="124"/>
        <v>820</v>
      </c>
      <c r="C828" s="324"/>
      <c r="D828" s="254"/>
      <c r="E828" s="255"/>
      <c r="F828" s="335"/>
      <c r="G828" s="328"/>
      <c r="H828" s="336">
        <v>1</v>
      </c>
      <c r="I828" s="289" t="str">
        <f t="shared" si="116"/>
        <v/>
      </c>
      <c r="J828" s="338"/>
      <c r="K828" s="152"/>
      <c r="L828" s="152"/>
      <c r="M828" s="152"/>
      <c r="N828" s="152"/>
      <c r="O828" s="152"/>
      <c r="P828" s="152"/>
      <c r="Q828" s="152"/>
      <c r="R828" s="152"/>
      <c r="S828" s="152"/>
      <c r="T828" s="152"/>
      <c r="U828" s="152"/>
      <c r="V828" s="152"/>
      <c r="W828" s="152"/>
      <c r="X828" s="152"/>
      <c r="Y828" s="152"/>
      <c r="Z828" s="152"/>
      <c r="AA828" s="152"/>
      <c r="AB828" s="152"/>
      <c r="AC828" s="152"/>
      <c r="AD828" s="152"/>
      <c r="AE828" s="152"/>
      <c r="AF828" s="152"/>
      <c r="AG828" s="152"/>
      <c r="AH828" s="152"/>
      <c r="AI828" s="152"/>
      <c r="AJ828" s="152"/>
      <c r="AK828" s="152"/>
      <c r="AL828" s="152"/>
      <c r="AM828" s="152"/>
      <c r="AN828" s="152"/>
      <c r="AO828" s="152"/>
      <c r="AP828" s="152"/>
      <c r="AQ828" s="153"/>
      <c r="AR828" s="156" t="str">
        <f t="shared" si="117"/>
        <v/>
      </c>
      <c r="AS828" s="157" t="str">
        <f t="shared" si="118"/>
        <v/>
      </c>
      <c r="AT828" s="157" t="str">
        <f t="shared" si="119"/>
        <v/>
      </c>
      <c r="AU828" s="157" t="str">
        <f t="shared" si="120"/>
        <v/>
      </c>
      <c r="AV828" s="157" t="str">
        <f t="shared" si="121"/>
        <v/>
      </c>
      <c r="AW828" s="157" t="str">
        <f t="shared" si="122"/>
        <v/>
      </c>
      <c r="AX828" s="158" t="str">
        <f t="shared" si="123"/>
        <v/>
      </c>
    </row>
    <row r="829" spans="2:50" hidden="1" x14ac:dyDescent="0.3">
      <c r="B829" s="325">
        <f t="shared" si="124"/>
        <v>821</v>
      </c>
      <c r="C829" s="324"/>
      <c r="D829" s="254"/>
      <c r="E829" s="255"/>
      <c r="F829" s="335"/>
      <c r="G829" s="328"/>
      <c r="H829" s="336">
        <v>1</v>
      </c>
      <c r="I829" s="289" t="str">
        <f t="shared" si="116"/>
        <v/>
      </c>
      <c r="J829" s="338"/>
      <c r="K829" s="152"/>
      <c r="L829" s="152"/>
      <c r="M829" s="152"/>
      <c r="N829" s="152"/>
      <c r="O829" s="152"/>
      <c r="P829" s="152"/>
      <c r="Q829" s="152"/>
      <c r="R829" s="152"/>
      <c r="S829" s="152"/>
      <c r="T829" s="152"/>
      <c r="U829" s="152"/>
      <c r="V829" s="152"/>
      <c r="W829" s="152"/>
      <c r="X829" s="152"/>
      <c r="Y829" s="152"/>
      <c r="Z829" s="152"/>
      <c r="AA829" s="152"/>
      <c r="AB829" s="152"/>
      <c r="AC829" s="152"/>
      <c r="AD829" s="152"/>
      <c r="AE829" s="152"/>
      <c r="AF829" s="152"/>
      <c r="AG829" s="152"/>
      <c r="AH829" s="152"/>
      <c r="AI829" s="152"/>
      <c r="AJ829" s="152"/>
      <c r="AK829" s="152"/>
      <c r="AL829" s="152"/>
      <c r="AM829" s="152"/>
      <c r="AN829" s="152"/>
      <c r="AO829" s="152"/>
      <c r="AP829" s="152"/>
      <c r="AQ829" s="153"/>
      <c r="AR829" s="156" t="str">
        <f t="shared" si="117"/>
        <v/>
      </c>
      <c r="AS829" s="157" t="str">
        <f t="shared" si="118"/>
        <v/>
      </c>
      <c r="AT829" s="157" t="str">
        <f t="shared" si="119"/>
        <v/>
      </c>
      <c r="AU829" s="157" t="str">
        <f t="shared" si="120"/>
        <v/>
      </c>
      <c r="AV829" s="157" t="str">
        <f t="shared" si="121"/>
        <v/>
      </c>
      <c r="AW829" s="157" t="str">
        <f t="shared" si="122"/>
        <v/>
      </c>
      <c r="AX829" s="158" t="str">
        <f t="shared" si="123"/>
        <v/>
      </c>
    </row>
    <row r="830" spans="2:50" hidden="1" x14ac:dyDescent="0.3">
      <c r="B830" s="325">
        <f t="shared" si="124"/>
        <v>822</v>
      </c>
      <c r="C830" s="324"/>
      <c r="D830" s="254"/>
      <c r="E830" s="255"/>
      <c r="F830" s="335"/>
      <c r="G830" s="328"/>
      <c r="H830" s="336">
        <v>1</v>
      </c>
      <c r="I830" s="289" t="str">
        <f t="shared" si="116"/>
        <v/>
      </c>
      <c r="J830" s="338"/>
      <c r="K830" s="152"/>
      <c r="L830" s="152"/>
      <c r="M830" s="152"/>
      <c r="N830" s="152"/>
      <c r="O830" s="152"/>
      <c r="P830" s="152"/>
      <c r="Q830" s="152"/>
      <c r="R830" s="152"/>
      <c r="S830" s="152"/>
      <c r="T830" s="152"/>
      <c r="U830" s="152"/>
      <c r="V830" s="152"/>
      <c r="W830" s="152"/>
      <c r="X830" s="152"/>
      <c r="Y830" s="152"/>
      <c r="Z830" s="152"/>
      <c r="AA830" s="152"/>
      <c r="AB830" s="152"/>
      <c r="AC830" s="152"/>
      <c r="AD830" s="152"/>
      <c r="AE830" s="152"/>
      <c r="AF830" s="152"/>
      <c r="AG830" s="152"/>
      <c r="AH830" s="152"/>
      <c r="AI830" s="152"/>
      <c r="AJ830" s="152"/>
      <c r="AK830" s="152"/>
      <c r="AL830" s="152"/>
      <c r="AM830" s="152"/>
      <c r="AN830" s="152"/>
      <c r="AO830" s="152"/>
      <c r="AP830" s="152"/>
      <c r="AQ830" s="153"/>
      <c r="AR830" s="156" t="str">
        <f t="shared" si="117"/>
        <v/>
      </c>
      <c r="AS830" s="157" t="str">
        <f t="shared" si="118"/>
        <v/>
      </c>
      <c r="AT830" s="157" t="str">
        <f t="shared" si="119"/>
        <v/>
      </c>
      <c r="AU830" s="157" t="str">
        <f t="shared" si="120"/>
        <v/>
      </c>
      <c r="AV830" s="157" t="str">
        <f t="shared" si="121"/>
        <v/>
      </c>
      <c r="AW830" s="157" t="str">
        <f t="shared" si="122"/>
        <v/>
      </c>
      <c r="AX830" s="158" t="str">
        <f t="shared" si="123"/>
        <v/>
      </c>
    </row>
    <row r="831" spans="2:50" hidden="1" x14ac:dyDescent="0.3">
      <c r="B831" s="325">
        <f t="shared" si="124"/>
        <v>823</v>
      </c>
      <c r="C831" s="324"/>
      <c r="D831" s="254"/>
      <c r="E831" s="255"/>
      <c r="F831" s="335"/>
      <c r="G831" s="328"/>
      <c r="H831" s="336">
        <v>1</v>
      </c>
      <c r="I831" s="289" t="str">
        <f t="shared" si="116"/>
        <v/>
      </c>
      <c r="J831" s="338"/>
      <c r="K831" s="152"/>
      <c r="L831" s="152"/>
      <c r="M831" s="152"/>
      <c r="N831" s="152"/>
      <c r="O831" s="152"/>
      <c r="P831" s="152"/>
      <c r="Q831" s="152"/>
      <c r="R831" s="152"/>
      <c r="S831" s="152"/>
      <c r="T831" s="152"/>
      <c r="U831" s="152"/>
      <c r="V831" s="152"/>
      <c r="W831" s="152"/>
      <c r="X831" s="152"/>
      <c r="Y831" s="152"/>
      <c r="Z831" s="152"/>
      <c r="AA831" s="152"/>
      <c r="AB831" s="152"/>
      <c r="AC831" s="152"/>
      <c r="AD831" s="152"/>
      <c r="AE831" s="152"/>
      <c r="AF831" s="152"/>
      <c r="AG831" s="152"/>
      <c r="AH831" s="152"/>
      <c r="AI831" s="152"/>
      <c r="AJ831" s="152"/>
      <c r="AK831" s="152"/>
      <c r="AL831" s="152"/>
      <c r="AM831" s="152"/>
      <c r="AN831" s="152"/>
      <c r="AO831" s="152"/>
      <c r="AP831" s="152"/>
      <c r="AQ831" s="153"/>
      <c r="AR831" s="156" t="str">
        <f t="shared" si="117"/>
        <v/>
      </c>
      <c r="AS831" s="157" t="str">
        <f t="shared" si="118"/>
        <v/>
      </c>
      <c r="AT831" s="157" t="str">
        <f t="shared" si="119"/>
        <v/>
      </c>
      <c r="AU831" s="157" t="str">
        <f t="shared" si="120"/>
        <v/>
      </c>
      <c r="AV831" s="157" t="str">
        <f t="shared" si="121"/>
        <v/>
      </c>
      <c r="AW831" s="157" t="str">
        <f t="shared" si="122"/>
        <v/>
      </c>
      <c r="AX831" s="158" t="str">
        <f t="shared" si="123"/>
        <v/>
      </c>
    </row>
    <row r="832" spans="2:50" hidden="1" x14ac:dyDescent="0.3">
      <c r="B832" s="325">
        <f t="shared" si="124"/>
        <v>824</v>
      </c>
      <c r="C832" s="324"/>
      <c r="D832" s="254"/>
      <c r="E832" s="255"/>
      <c r="F832" s="335"/>
      <c r="G832" s="328"/>
      <c r="H832" s="336">
        <v>1</v>
      </c>
      <c r="I832" s="289" t="str">
        <f t="shared" si="116"/>
        <v/>
      </c>
      <c r="J832" s="338"/>
      <c r="K832" s="152"/>
      <c r="L832" s="152"/>
      <c r="M832" s="152"/>
      <c r="N832" s="152"/>
      <c r="O832" s="152"/>
      <c r="P832" s="152"/>
      <c r="Q832" s="152"/>
      <c r="R832" s="152"/>
      <c r="S832" s="152"/>
      <c r="T832" s="152"/>
      <c r="U832" s="152"/>
      <c r="V832" s="152"/>
      <c r="W832" s="152"/>
      <c r="X832" s="152"/>
      <c r="Y832" s="152"/>
      <c r="Z832" s="152"/>
      <c r="AA832" s="152"/>
      <c r="AB832" s="152"/>
      <c r="AC832" s="152"/>
      <c r="AD832" s="152"/>
      <c r="AE832" s="152"/>
      <c r="AF832" s="152"/>
      <c r="AG832" s="152"/>
      <c r="AH832" s="152"/>
      <c r="AI832" s="152"/>
      <c r="AJ832" s="152"/>
      <c r="AK832" s="152"/>
      <c r="AL832" s="152"/>
      <c r="AM832" s="152"/>
      <c r="AN832" s="152"/>
      <c r="AO832" s="152"/>
      <c r="AP832" s="152"/>
      <c r="AQ832" s="153"/>
      <c r="AR832" s="156" t="str">
        <f t="shared" si="117"/>
        <v/>
      </c>
      <c r="AS832" s="157" t="str">
        <f t="shared" si="118"/>
        <v/>
      </c>
      <c r="AT832" s="157" t="str">
        <f t="shared" si="119"/>
        <v/>
      </c>
      <c r="AU832" s="157" t="str">
        <f t="shared" si="120"/>
        <v/>
      </c>
      <c r="AV832" s="157" t="str">
        <f t="shared" si="121"/>
        <v/>
      </c>
      <c r="AW832" s="157" t="str">
        <f t="shared" si="122"/>
        <v/>
      </c>
      <c r="AX832" s="158" t="str">
        <f t="shared" si="123"/>
        <v/>
      </c>
    </row>
    <row r="833" spans="2:50" hidden="1" x14ac:dyDescent="0.3">
      <c r="B833" s="325">
        <f t="shared" si="124"/>
        <v>825</v>
      </c>
      <c r="C833" s="324"/>
      <c r="D833" s="254"/>
      <c r="E833" s="255"/>
      <c r="F833" s="335"/>
      <c r="G833" s="328"/>
      <c r="H833" s="336">
        <v>1</v>
      </c>
      <c r="I833" s="289" t="str">
        <f t="shared" si="116"/>
        <v/>
      </c>
      <c r="J833" s="338"/>
      <c r="K833" s="152"/>
      <c r="L833" s="152"/>
      <c r="M833" s="152"/>
      <c r="N833" s="152"/>
      <c r="O833" s="152"/>
      <c r="P833" s="152"/>
      <c r="Q833" s="152"/>
      <c r="R833" s="152"/>
      <c r="S833" s="152"/>
      <c r="T833" s="152"/>
      <c r="U833" s="152"/>
      <c r="V833" s="152"/>
      <c r="W833" s="152"/>
      <c r="X833" s="152"/>
      <c r="Y833" s="152"/>
      <c r="Z833" s="152"/>
      <c r="AA833" s="152"/>
      <c r="AB833" s="152"/>
      <c r="AC833" s="152"/>
      <c r="AD833" s="152"/>
      <c r="AE833" s="152"/>
      <c r="AF833" s="152"/>
      <c r="AG833" s="152"/>
      <c r="AH833" s="152"/>
      <c r="AI833" s="152"/>
      <c r="AJ833" s="152"/>
      <c r="AK833" s="152"/>
      <c r="AL833" s="152"/>
      <c r="AM833" s="152"/>
      <c r="AN833" s="152"/>
      <c r="AO833" s="152"/>
      <c r="AP833" s="152"/>
      <c r="AQ833" s="153"/>
      <c r="AR833" s="156" t="str">
        <f t="shared" si="117"/>
        <v/>
      </c>
      <c r="AS833" s="157" t="str">
        <f t="shared" si="118"/>
        <v/>
      </c>
      <c r="AT833" s="157" t="str">
        <f t="shared" si="119"/>
        <v/>
      </c>
      <c r="AU833" s="157" t="str">
        <f t="shared" si="120"/>
        <v/>
      </c>
      <c r="AV833" s="157" t="str">
        <f t="shared" si="121"/>
        <v/>
      </c>
      <c r="AW833" s="157" t="str">
        <f t="shared" si="122"/>
        <v/>
      </c>
      <c r="AX833" s="158" t="str">
        <f t="shared" si="123"/>
        <v/>
      </c>
    </row>
    <row r="834" spans="2:50" hidden="1" x14ac:dyDescent="0.3">
      <c r="B834" s="325">
        <f t="shared" si="124"/>
        <v>826</v>
      </c>
      <c r="C834" s="324"/>
      <c r="D834" s="254"/>
      <c r="E834" s="255"/>
      <c r="F834" s="335"/>
      <c r="G834" s="328"/>
      <c r="H834" s="336">
        <v>1</v>
      </c>
      <c r="I834" s="289" t="str">
        <f t="shared" si="116"/>
        <v/>
      </c>
      <c r="J834" s="338"/>
      <c r="K834" s="152"/>
      <c r="L834" s="152"/>
      <c r="M834" s="152"/>
      <c r="N834" s="152"/>
      <c r="O834" s="152"/>
      <c r="P834" s="152"/>
      <c r="Q834" s="152"/>
      <c r="R834" s="152"/>
      <c r="S834" s="152"/>
      <c r="T834" s="152"/>
      <c r="U834" s="152"/>
      <c r="V834" s="152"/>
      <c r="W834" s="152"/>
      <c r="X834" s="152"/>
      <c r="Y834" s="152"/>
      <c r="Z834" s="152"/>
      <c r="AA834" s="152"/>
      <c r="AB834" s="152"/>
      <c r="AC834" s="152"/>
      <c r="AD834" s="152"/>
      <c r="AE834" s="152"/>
      <c r="AF834" s="152"/>
      <c r="AG834" s="152"/>
      <c r="AH834" s="152"/>
      <c r="AI834" s="152"/>
      <c r="AJ834" s="152"/>
      <c r="AK834" s="152"/>
      <c r="AL834" s="152"/>
      <c r="AM834" s="152"/>
      <c r="AN834" s="152"/>
      <c r="AO834" s="152"/>
      <c r="AP834" s="152"/>
      <c r="AQ834" s="153"/>
      <c r="AR834" s="156" t="str">
        <f t="shared" si="117"/>
        <v/>
      </c>
      <c r="AS834" s="157" t="str">
        <f t="shared" si="118"/>
        <v/>
      </c>
      <c r="AT834" s="157" t="str">
        <f t="shared" si="119"/>
        <v/>
      </c>
      <c r="AU834" s="157" t="str">
        <f t="shared" si="120"/>
        <v/>
      </c>
      <c r="AV834" s="157" t="str">
        <f t="shared" si="121"/>
        <v/>
      </c>
      <c r="AW834" s="157" t="str">
        <f t="shared" si="122"/>
        <v/>
      </c>
      <c r="AX834" s="158" t="str">
        <f t="shared" si="123"/>
        <v/>
      </c>
    </row>
    <row r="835" spans="2:50" hidden="1" x14ac:dyDescent="0.3">
      <c r="B835" s="325">
        <f t="shared" si="124"/>
        <v>827</v>
      </c>
      <c r="C835" s="324"/>
      <c r="D835" s="254"/>
      <c r="E835" s="255"/>
      <c r="F835" s="335"/>
      <c r="G835" s="328"/>
      <c r="H835" s="336">
        <v>1</v>
      </c>
      <c r="I835" s="289" t="str">
        <f t="shared" si="116"/>
        <v/>
      </c>
      <c r="J835" s="338"/>
      <c r="K835" s="152"/>
      <c r="L835" s="152"/>
      <c r="M835" s="152"/>
      <c r="N835" s="152"/>
      <c r="O835" s="152"/>
      <c r="P835" s="152"/>
      <c r="Q835" s="152"/>
      <c r="R835" s="152"/>
      <c r="S835" s="152"/>
      <c r="T835" s="152"/>
      <c r="U835" s="152"/>
      <c r="V835" s="152"/>
      <c r="W835" s="152"/>
      <c r="X835" s="152"/>
      <c r="Y835" s="152"/>
      <c r="Z835" s="152"/>
      <c r="AA835" s="152"/>
      <c r="AB835" s="152"/>
      <c r="AC835" s="152"/>
      <c r="AD835" s="152"/>
      <c r="AE835" s="152"/>
      <c r="AF835" s="152"/>
      <c r="AG835" s="152"/>
      <c r="AH835" s="152"/>
      <c r="AI835" s="152"/>
      <c r="AJ835" s="152"/>
      <c r="AK835" s="152"/>
      <c r="AL835" s="152"/>
      <c r="AM835" s="152"/>
      <c r="AN835" s="152"/>
      <c r="AO835" s="152"/>
      <c r="AP835" s="152"/>
      <c r="AQ835" s="153"/>
      <c r="AR835" s="156" t="str">
        <f t="shared" si="117"/>
        <v/>
      </c>
      <c r="AS835" s="157" t="str">
        <f t="shared" si="118"/>
        <v/>
      </c>
      <c r="AT835" s="157" t="str">
        <f t="shared" si="119"/>
        <v/>
      </c>
      <c r="AU835" s="157" t="str">
        <f t="shared" si="120"/>
        <v/>
      </c>
      <c r="AV835" s="157" t="str">
        <f t="shared" si="121"/>
        <v/>
      </c>
      <c r="AW835" s="157" t="str">
        <f t="shared" si="122"/>
        <v/>
      </c>
      <c r="AX835" s="158" t="str">
        <f t="shared" si="123"/>
        <v/>
      </c>
    </row>
    <row r="836" spans="2:50" hidden="1" x14ac:dyDescent="0.3">
      <c r="B836" s="325">
        <f t="shared" si="124"/>
        <v>828</v>
      </c>
      <c r="C836" s="324"/>
      <c r="D836" s="254"/>
      <c r="E836" s="255"/>
      <c r="F836" s="335"/>
      <c r="G836" s="328"/>
      <c r="H836" s="336">
        <v>1</v>
      </c>
      <c r="I836" s="289" t="str">
        <f t="shared" si="116"/>
        <v/>
      </c>
      <c r="J836" s="338"/>
      <c r="K836" s="152"/>
      <c r="L836" s="152"/>
      <c r="M836" s="152"/>
      <c r="N836" s="152"/>
      <c r="O836" s="152"/>
      <c r="P836" s="152"/>
      <c r="Q836" s="152"/>
      <c r="R836" s="152"/>
      <c r="S836" s="152"/>
      <c r="T836" s="152"/>
      <c r="U836" s="152"/>
      <c r="V836" s="152"/>
      <c r="W836" s="152"/>
      <c r="X836" s="152"/>
      <c r="Y836" s="152"/>
      <c r="Z836" s="152"/>
      <c r="AA836" s="152"/>
      <c r="AB836" s="152"/>
      <c r="AC836" s="152"/>
      <c r="AD836" s="152"/>
      <c r="AE836" s="152"/>
      <c r="AF836" s="152"/>
      <c r="AG836" s="152"/>
      <c r="AH836" s="152"/>
      <c r="AI836" s="152"/>
      <c r="AJ836" s="152"/>
      <c r="AK836" s="152"/>
      <c r="AL836" s="152"/>
      <c r="AM836" s="152"/>
      <c r="AN836" s="152"/>
      <c r="AO836" s="152"/>
      <c r="AP836" s="152"/>
      <c r="AQ836" s="153"/>
      <c r="AR836" s="156" t="str">
        <f t="shared" si="117"/>
        <v/>
      </c>
      <c r="AS836" s="157" t="str">
        <f t="shared" si="118"/>
        <v/>
      </c>
      <c r="AT836" s="157" t="str">
        <f t="shared" si="119"/>
        <v/>
      </c>
      <c r="AU836" s="157" t="str">
        <f t="shared" si="120"/>
        <v/>
      </c>
      <c r="AV836" s="157" t="str">
        <f t="shared" si="121"/>
        <v/>
      </c>
      <c r="AW836" s="157" t="str">
        <f t="shared" si="122"/>
        <v/>
      </c>
      <c r="AX836" s="158" t="str">
        <f t="shared" si="123"/>
        <v/>
      </c>
    </row>
    <row r="837" spans="2:50" hidden="1" x14ac:dyDescent="0.3">
      <c r="B837" s="325">
        <f t="shared" si="124"/>
        <v>829</v>
      </c>
      <c r="C837" s="324"/>
      <c r="D837" s="254"/>
      <c r="E837" s="255"/>
      <c r="F837" s="335"/>
      <c r="G837" s="328"/>
      <c r="H837" s="336">
        <v>1</v>
      </c>
      <c r="I837" s="289" t="str">
        <f t="shared" si="116"/>
        <v/>
      </c>
      <c r="J837" s="338"/>
      <c r="K837" s="152"/>
      <c r="L837" s="152"/>
      <c r="M837" s="152"/>
      <c r="N837" s="152"/>
      <c r="O837" s="152"/>
      <c r="P837" s="152"/>
      <c r="Q837" s="152"/>
      <c r="R837" s="152"/>
      <c r="S837" s="152"/>
      <c r="T837" s="152"/>
      <c r="U837" s="152"/>
      <c r="V837" s="152"/>
      <c r="W837" s="152"/>
      <c r="X837" s="152"/>
      <c r="Y837" s="152"/>
      <c r="Z837" s="152"/>
      <c r="AA837" s="152"/>
      <c r="AB837" s="152"/>
      <c r="AC837" s="152"/>
      <c r="AD837" s="152"/>
      <c r="AE837" s="152"/>
      <c r="AF837" s="152"/>
      <c r="AG837" s="152"/>
      <c r="AH837" s="152"/>
      <c r="AI837" s="152"/>
      <c r="AJ837" s="152"/>
      <c r="AK837" s="152"/>
      <c r="AL837" s="152"/>
      <c r="AM837" s="152"/>
      <c r="AN837" s="152"/>
      <c r="AO837" s="152"/>
      <c r="AP837" s="152"/>
      <c r="AQ837" s="153"/>
      <c r="AR837" s="156" t="str">
        <f t="shared" si="117"/>
        <v/>
      </c>
      <c r="AS837" s="157" t="str">
        <f t="shared" si="118"/>
        <v/>
      </c>
      <c r="AT837" s="157" t="str">
        <f t="shared" si="119"/>
        <v/>
      </c>
      <c r="AU837" s="157" t="str">
        <f t="shared" si="120"/>
        <v/>
      </c>
      <c r="AV837" s="157" t="str">
        <f t="shared" si="121"/>
        <v/>
      </c>
      <c r="AW837" s="157" t="str">
        <f t="shared" si="122"/>
        <v/>
      </c>
      <c r="AX837" s="158" t="str">
        <f t="shared" si="123"/>
        <v/>
      </c>
    </row>
    <row r="838" spans="2:50" hidden="1" x14ac:dyDescent="0.3">
      <c r="B838" s="325">
        <f t="shared" si="124"/>
        <v>830</v>
      </c>
      <c r="C838" s="324"/>
      <c r="D838" s="254"/>
      <c r="E838" s="255"/>
      <c r="F838" s="335"/>
      <c r="G838" s="328"/>
      <c r="H838" s="336">
        <v>1</v>
      </c>
      <c r="I838" s="289" t="str">
        <f t="shared" si="116"/>
        <v/>
      </c>
      <c r="J838" s="338"/>
      <c r="K838" s="152"/>
      <c r="L838" s="152"/>
      <c r="M838" s="152"/>
      <c r="N838" s="152"/>
      <c r="O838" s="152"/>
      <c r="P838" s="152"/>
      <c r="Q838" s="152"/>
      <c r="R838" s="152"/>
      <c r="S838" s="152"/>
      <c r="T838" s="152"/>
      <c r="U838" s="152"/>
      <c r="V838" s="152"/>
      <c r="W838" s="152"/>
      <c r="X838" s="152"/>
      <c r="Y838" s="152"/>
      <c r="Z838" s="152"/>
      <c r="AA838" s="152"/>
      <c r="AB838" s="152"/>
      <c r="AC838" s="152"/>
      <c r="AD838" s="152"/>
      <c r="AE838" s="152"/>
      <c r="AF838" s="152"/>
      <c r="AG838" s="152"/>
      <c r="AH838" s="152"/>
      <c r="AI838" s="152"/>
      <c r="AJ838" s="152"/>
      <c r="AK838" s="152"/>
      <c r="AL838" s="152"/>
      <c r="AM838" s="152"/>
      <c r="AN838" s="152"/>
      <c r="AO838" s="152"/>
      <c r="AP838" s="152"/>
      <c r="AQ838" s="153"/>
      <c r="AR838" s="156" t="str">
        <f t="shared" si="117"/>
        <v/>
      </c>
      <c r="AS838" s="157" t="str">
        <f t="shared" si="118"/>
        <v/>
      </c>
      <c r="AT838" s="157" t="str">
        <f t="shared" si="119"/>
        <v/>
      </c>
      <c r="AU838" s="157" t="str">
        <f t="shared" si="120"/>
        <v/>
      </c>
      <c r="AV838" s="157" t="str">
        <f t="shared" si="121"/>
        <v/>
      </c>
      <c r="AW838" s="157" t="str">
        <f t="shared" si="122"/>
        <v/>
      </c>
      <c r="AX838" s="158" t="str">
        <f t="shared" si="123"/>
        <v/>
      </c>
    </row>
    <row r="839" spans="2:50" hidden="1" x14ac:dyDescent="0.3">
      <c r="B839" s="325">
        <f t="shared" si="124"/>
        <v>831</v>
      </c>
      <c r="C839" s="324"/>
      <c r="D839" s="254"/>
      <c r="E839" s="255"/>
      <c r="F839" s="335"/>
      <c r="G839" s="328"/>
      <c r="H839" s="336">
        <v>1</v>
      </c>
      <c r="I839" s="289" t="str">
        <f t="shared" si="116"/>
        <v/>
      </c>
      <c r="J839" s="338"/>
      <c r="K839" s="152"/>
      <c r="L839" s="152"/>
      <c r="M839" s="152"/>
      <c r="N839" s="152"/>
      <c r="O839" s="152"/>
      <c r="P839" s="152"/>
      <c r="Q839" s="152"/>
      <c r="R839" s="152"/>
      <c r="S839" s="152"/>
      <c r="T839" s="152"/>
      <c r="U839" s="152"/>
      <c r="V839" s="152"/>
      <c r="W839" s="152"/>
      <c r="X839" s="152"/>
      <c r="Y839" s="152"/>
      <c r="Z839" s="152"/>
      <c r="AA839" s="152"/>
      <c r="AB839" s="152"/>
      <c r="AC839" s="152"/>
      <c r="AD839" s="152"/>
      <c r="AE839" s="152"/>
      <c r="AF839" s="152"/>
      <c r="AG839" s="152"/>
      <c r="AH839" s="152"/>
      <c r="AI839" s="152"/>
      <c r="AJ839" s="152"/>
      <c r="AK839" s="152"/>
      <c r="AL839" s="152"/>
      <c r="AM839" s="152"/>
      <c r="AN839" s="152"/>
      <c r="AO839" s="152"/>
      <c r="AP839" s="152"/>
      <c r="AQ839" s="153"/>
      <c r="AR839" s="156" t="str">
        <f t="shared" si="117"/>
        <v/>
      </c>
      <c r="AS839" s="157" t="str">
        <f t="shared" si="118"/>
        <v/>
      </c>
      <c r="AT839" s="157" t="str">
        <f t="shared" si="119"/>
        <v/>
      </c>
      <c r="AU839" s="157" t="str">
        <f t="shared" si="120"/>
        <v/>
      </c>
      <c r="AV839" s="157" t="str">
        <f t="shared" si="121"/>
        <v/>
      </c>
      <c r="AW839" s="157" t="str">
        <f t="shared" si="122"/>
        <v/>
      </c>
      <c r="AX839" s="158" t="str">
        <f t="shared" si="123"/>
        <v/>
      </c>
    </row>
    <row r="840" spans="2:50" hidden="1" x14ac:dyDescent="0.3">
      <c r="B840" s="325">
        <f t="shared" si="124"/>
        <v>832</v>
      </c>
      <c r="C840" s="324"/>
      <c r="D840" s="254"/>
      <c r="E840" s="255"/>
      <c r="F840" s="335"/>
      <c r="G840" s="328"/>
      <c r="H840" s="336">
        <v>1</v>
      </c>
      <c r="I840" s="289" t="str">
        <f t="shared" si="116"/>
        <v/>
      </c>
      <c r="J840" s="338"/>
      <c r="K840" s="152"/>
      <c r="L840" s="152"/>
      <c r="M840" s="152"/>
      <c r="N840" s="152"/>
      <c r="O840" s="152"/>
      <c r="P840" s="152"/>
      <c r="Q840" s="152"/>
      <c r="R840" s="152"/>
      <c r="S840" s="152"/>
      <c r="T840" s="152"/>
      <c r="U840" s="152"/>
      <c r="V840" s="152"/>
      <c r="W840" s="152"/>
      <c r="X840" s="152"/>
      <c r="Y840" s="152"/>
      <c r="Z840" s="152"/>
      <c r="AA840" s="152"/>
      <c r="AB840" s="152"/>
      <c r="AC840" s="152"/>
      <c r="AD840" s="152"/>
      <c r="AE840" s="152"/>
      <c r="AF840" s="152"/>
      <c r="AG840" s="152"/>
      <c r="AH840" s="152"/>
      <c r="AI840" s="152"/>
      <c r="AJ840" s="152"/>
      <c r="AK840" s="152"/>
      <c r="AL840" s="152"/>
      <c r="AM840" s="152"/>
      <c r="AN840" s="152"/>
      <c r="AO840" s="152"/>
      <c r="AP840" s="152"/>
      <c r="AQ840" s="153"/>
      <c r="AR840" s="156" t="str">
        <f t="shared" si="117"/>
        <v/>
      </c>
      <c r="AS840" s="157" t="str">
        <f t="shared" si="118"/>
        <v/>
      </c>
      <c r="AT840" s="157" t="str">
        <f t="shared" si="119"/>
        <v/>
      </c>
      <c r="AU840" s="157" t="str">
        <f t="shared" si="120"/>
        <v/>
      </c>
      <c r="AV840" s="157" t="str">
        <f t="shared" si="121"/>
        <v/>
      </c>
      <c r="AW840" s="157" t="str">
        <f t="shared" si="122"/>
        <v/>
      </c>
      <c r="AX840" s="158" t="str">
        <f t="shared" si="123"/>
        <v/>
      </c>
    </row>
    <row r="841" spans="2:50" hidden="1" x14ac:dyDescent="0.3">
      <c r="B841" s="325">
        <f t="shared" si="124"/>
        <v>833</v>
      </c>
      <c r="C841" s="324"/>
      <c r="D841" s="254"/>
      <c r="E841" s="255"/>
      <c r="F841" s="335"/>
      <c r="G841" s="328"/>
      <c r="H841" s="336">
        <v>1</v>
      </c>
      <c r="I841" s="289" t="str">
        <f t="shared" si="116"/>
        <v/>
      </c>
      <c r="J841" s="338"/>
      <c r="K841" s="152"/>
      <c r="L841" s="152"/>
      <c r="M841" s="152"/>
      <c r="N841" s="152"/>
      <c r="O841" s="152"/>
      <c r="P841" s="152"/>
      <c r="Q841" s="152"/>
      <c r="R841" s="152"/>
      <c r="S841" s="152"/>
      <c r="T841" s="152"/>
      <c r="U841" s="152"/>
      <c r="V841" s="152"/>
      <c r="W841" s="152"/>
      <c r="X841" s="152"/>
      <c r="Y841" s="152"/>
      <c r="Z841" s="152"/>
      <c r="AA841" s="152"/>
      <c r="AB841" s="152"/>
      <c r="AC841" s="152"/>
      <c r="AD841" s="152"/>
      <c r="AE841" s="152"/>
      <c r="AF841" s="152"/>
      <c r="AG841" s="152"/>
      <c r="AH841" s="152"/>
      <c r="AI841" s="152"/>
      <c r="AJ841" s="152"/>
      <c r="AK841" s="152"/>
      <c r="AL841" s="152"/>
      <c r="AM841" s="152"/>
      <c r="AN841" s="152"/>
      <c r="AO841" s="152"/>
      <c r="AP841" s="152"/>
      <c r="AQ841" s="153"/>
      <c r="AR841" s="156" t="str">
        <f t="shared" si="117"/>
        <v/>
      </c>
      <c r="AS841" s="157" t="str">
        <f t="shared" si="118"/>
        <v/>
      </c>
      <c r="AT841" s="157" t="str">
        <f t="shared" si="119"/>
        <v/>
      </c>
      <c r="AU841" s="157" t="str">
        <f t="shared" si="120"/>
        <v/>
      </c>
      <c r="AV841" s="157" t="str">
        <f t="shared" si="121"/>
        <v/>
      </c>
      <c r="AW841" s="157" t="str">
        <f t="shared" si="122"/>
        <v/>
      </c>
      <c r="AX841" s="158" t="str">
        <f t="shared" si="123"/>
        <v/>
      </c>
    </row>
    <row r="842" spans="2:50" hidden="1" x14ac:dyDescent="0.3">
      <c r="B842" s="325">
        <f t="shared" si="124"/>
        <v>834</v>
      </c>
      <c r="C842" s="324"/>
      <c r="D842" s="254"/>
      <c r="E842" s="255"/>
      <c r="F842" s="335"/>
      <c r="G842" s="328"/>
      <c r="H842" s="336">
        <v>1</v>
      </c>
      <c r="I842" s="289" t="str">
        <f t="shared" ref="I842:I905" si="125">+IF(D842="","",SUM(G842*H842))</f>
        <v/>
      </c>
      <c r="J842" s="338"/>
      <c r="K842" s="152"/>
      <c r="L842" s="152"/>
      <c r="M842" s="152"/>
      <c r="N842" s="152"/>
      <c r="O842" s="152"/>
      <c r="P842" s="152"/>
      <c r="Q842" s="152"/>
      <c r="R842" s="152"/>
      <c r="S842" s="152"/>
      <c r="T842" s="152"/>
      <c r="U842" s="152"/>
      <c r="V842" s="152"/>
      <c r="W842" s="152"/>
      <c r="X842" s="152"/>
      <c r="Y842" s="152"/>
      <c r="Z842" s="152"/>
      <c r="AA842" s="152"/>
      <c r="AB842" s="152"/>
      <c r="AC842" s="152"/>
      <c r="AD842" s="152"/>
      <c r="AE842" s="152"/>
      <c r="AF842" s="152"/>
      <c r="AG842" s="152"/>
      <c r="AH842" s="152"/>
      <c r="AI842" s="152"/>
      <c r="AJ842" s="152"/>
      <c r="AK842" s="152"/>
      <c r="AL842" s="152"/>
      <c r="AM842" s="152"/>
      <c r="AN842" s="152"/>
      <c r="AO842" s="152"/>
      <c r="AP842" s="152"/>
      <c r="AQ842" s="153"/>
      <c r="AR842" s="156" t="str">
        <f t="shared" ref="AR842:AR905" si="126">IF(C842="","",AVERAGE(J842:AQ842))</f>
        <v/>
      </c>
      <c r="AS842" s="157" t="str">
        <f t="shared" ref="AS842:AS905" si="127">IF(C842="","",STDEVA(J842:AQ842))</f>
        <v/>
      </c>
      <c r="AT842" s="157" t="str">
        <f t="shared" ref="AT842:AT905" si="128">IF(C842="","",MEDIAN(J842:AQ842))</f>
        <v/>
      </c>
      <c r="AU842" s="157" t="str">
        <f t="shared" ref="AU842:AU905" si="129">IF(C842="","",GEOMEAN(J842:AQ842))</f>
        <v/>
      </c>
      <c r="AV842" s="157" t="str">
        <f t="shared" ref="AV842:AV905" si="130">IF(C842="","",HARMEAN(J842:AQ842))</f>
        <v/>
      </c>
      <c r="AW842" s="157" t="str">
        <f t="shared" ref="AW842:AW905" si="131">IF(C842="","",MIN(J842:AQ842))</f>
        <v/>
      </c>
      <c r="AX842" s="158" t="str">
        <f t="shared" ref="AX842:AX905" si="132">IF(C842="","",MAX(J842:AQ842))</f>
        <v/>
      </c>
    </row>
    <row r="843" spans="2:50" hidden="1" x14ac:dyDescent="0.3">
      <c r="B843" s="325">
        <f t="shared" ref="B843:B906" si="133">+B842+1</f>
        <v>835</v>
      </c>
      <c r="C843" s="324"/>
      <c r="D843" s="254"/>
      <c r="E843" s="255"/>
      <c r="F843" s="335"/>
      <c r="G843" s="328"/>
      <c r="H843" s="336">
        <v>1</v>
      </c>
      <c r="I843" s="289" t="str">
        <f t="shared" si="125"/>
        <v/>
      </c>
      <c r="J843" s="338"/>
      <c r="K843" s="152"/>
      <c r="L843" s="152"/>
      <c r="M843" s="152"/>
      <c r="N843" s="152"/>
      <c r="O843" s="152"/>
      <c r="P843" s="152"/>
      <c r="Q843" s="152"/>
      <c r="R843" s="152"/>
      <c r="S843" s="152"/>
      <c r="T843" s="152"/>
      <c r="U843" s="152"/>
      <c r="V843" s="152"/>
      <c r="W843" s="152"/>
      <c r="X843" s="152"/>
      <c r="Y843" s="152"/>
      <c r="Z843" s="152"/>
      <c r="AA843" s="152"/>
      <c r="AB843" s="152"/>
      <c r="AC843" s="152"/>
      <c r="AD843" s="152"/>
      <c r="AE843" s="152"/>
      <c r="AF843" s="152"/>
      <c r="AG843" s="152"/>
      <c r="AH843" s="152"/>
      <c r="AI843" s="152"/>
      <c r="AJ843" s="152"/>
      <c r="AK843" s="152"/>
      <c r="AL843" s="152"/>
      <c r="AM843" s="152"/>
      <c r="AN843" s="152"/>
      <c r="AO843" s="152"/>
      <c r="AP843" s="152"/>
      <c r="AQ843" s="153"/>
      <c r="AR843" s="156" t="str">
        <f t="shared" si="126"/>
        <v/>
      </c>
      <c r="AS843" s="157" t="str">
        <f t="shared" si="127"/>
        <v/>
      </c>
      <c r="AT843" s="157" t="str">
        <f t="shared" si="128"/>
        <v/>
      </c>
      <c r="AU843" s="157" t="str">
        <f t="shared" si="129"/>
        <v/>
      </c>
      <c r="AV843" s="157" t="str">
        <f t="shared" si="130"/>
        <v/>
      </c>
      <c r="AW843" s="157" t="str">
        <f t="shared" si="131"/>
        <v/>
      </c>
      <c r="AX843" s="158" t="str">
        <f t="shared" si="132"/>
        <v/>
      </c>
    </row>
    <row r="844" spans="2:50" hidden="1" x14ac:dyDescent="0.3">
      <c r="B844" s="325">
        <f t="shared" si="133"/>
        <v>836</v>
      </c>
      <c r="C844" s="324"/>
      <c r="D844" s="254"/>
      <c r="E844" s="255"/>
      <c r="F844" s="335"/>
      <c r="G844" s="328"/>
      <c r="H844" s="336">
        <v>1</v>
      </c>
      <c r="I844" s="289" t="str">
        <f t="shared" si="125"/>
        <v/>
      </c>
      <c r="J844" s="338"/>
      <c r="K844" s="152"/>
      <c r="L844" s="152"/>
      <c r="M844" s="152"/>
      <c r="N844" s="152"/>
      <c r="O844" s="152"/>
      <c r="P844" s="152"/>
      <c r="Q844" s="152"/>
      <c r="R844" s="152"/>
      <c r="S844" s="152"/>
      <c r="T844" s="152"/>
      <c r="U844" s="152"/>
      <c r="V844" s="152"/>
      <c r="W844" s="152"/>
      <c r="X844" s="152"/>
      <c r="Y844" s="152"/>
      <c r="Z844" s="152"/>
      <c r="AA844" s="152"/>
      <c r="AB844" s="152"/>
      <c r="AC844" s="152"/>
      <c r="AD844" s="152"/>
      <c r="AE844" s="152"/>
      <c r="AF844" s="152"/>
      <c r="AG844" s="152"/>
      <c r="AH844" s="152"/>
      <c r="AI844" s="152"/>
      <c r="AJ844" s="152"/>
      <c r="AK844" s="152"/>
      <c r="AL844" s="152"/>
      <c r="AM844" s="152"/>
      <c r="AN844" s="152"/>
      <c r="AO844" s="152"/>
      <c r="AP844" s="152"/>
      <c r="AQ844" s="153"/>
      <c r="AR844" s="156" t="str">
        <f t="shared" si="126"/>
        <v/>
      </c>
      <c r="AS844" s="157" t="str">
        <f t="shared" si="127"/>
        <v/>
      </c>
      <c r="AT844" s="157" t="str">
        <f t="shared" si="128"/>
        <v/>
      </c>
      <c r="AU844" s="157" t="str">
        <f t="shared" si="129"/>
        <v/>
      </c>
      <c r="AV844" s="157" t="str">
        <f t="shared" si="130"/>
        <v/>
      </c>
      <c r="AW844" s="157" t="str">
        <f t="shared" si="131"/>
        <v/>
      </c>
      <c r="AX844" s="158" t="str">
        <f t="shared" si="132"/>
        <v/>
      </c>
    </row>
    <row r="845" spans="2:50" hidden="1" x14ac:dyDescent="0.3">
      <c r="B845" s="325">
        <f t="shared" si="133"/>
        <v>837</v>
      </c>
      <c r="C845" s="324"/>
      <c r="D845" s="254"/>
      <c r="E845" s="255"/>
      <c r="F845" s="335"/>
      <c r="G845" s="328"/>
      <c r="H845" s="336">
        <v>1</v>
      </c>
      <c r="I845" s="289" t="str">
        <f t="shared" si="125"/>
        <v/>
      </c>
      <c r="J845" s="338"/>
      <c r="K845" s="152"/>
      <c r="L845" s="152"/>
      <c r="M845" s="152"/>
      <c r="N845" s="152"/>
      <c r="O845" s="152"/>
      <c r="P845" s="152"/>
      <c r="Q845" s="152"/>
      <c r="R845" s="152"/>
      <c r="S845" s="152"/>
      <c r="T845" s="152"/>
      <c r="U845" s="152"/>
      <c r="V845" s="152"/>
      <c r="W845" s="152"/>
      <c r="X845" s="152"/>
      <c r="Y845" s="152"/>
      <c r="Z845" s="152"/>
      <c r="AA845" s="152"/>
      <c r="AB845" s="152"/>
      <c r="AC845" s="152"/>
      <c r="AD845" s="152"/>
      <c r="AE845" s="152"/>
      <c r="AF845" s="152"/>
      <c r="AG845" s="152"/>
      <c r="AH845" s="152"/>
      <c r="AI845" s="152"/>
      <c r="AJ845" s="152"/>
      <c r="AK845" s="152"/>
      <c r="AL845" s="152"/>
      <c r="AM845" s="152"/>
      <c r="AN845" s="152"/>
      <c r="AO845" s="152"/>
      <c r="AP845" s="152"/>
      <c r="AQ845" s="153"/>
      <c r="AR845" s="156" t="str">
        <f t="shared" si="126"/>
        <v/>
      </c>
      <c r="AS845" s="157" t="str">
        <f t="shared" si="127"/>
        <v/>
      </c>
      <c r="AT845" s="157" t="str">
        <f t="shared" si="128"/>
        <v/>
      </c>
      <c r="AU845" s="157" t="str">
        <f t="shared" si="129"/>
        <v/>
      </c>
      <c r="AV845" s="157" t="str">
        <f t="shared" si="130"/>
        <v/>
      </c>
      <c r="AW845" s="157" t="str">
        <f t="shared" si="131"/>
        <v/>
      </c>
      <c r="AX845" s="158" t="str">
        <f t="shared" si="132"/>
        <v/>
      </c>
    </row>
    <row r="846" spans="2:50" hidden="1" x14ac:dyDescent="0.3">
      <c r="B846" s="325">
        <f t="shared" si="133"/>
        <v>838</v>
      </c>
      <c r="C846" s="324"/>
      <c r="D846" s="254"/>
      <c r="E846" s="255"/>
      <c r="F846" s="335"/>
      <c r="G846" s="328"/>
      <c r="H846" s="336">
        <v>1</v>
      </c>
      <c r="I846" s="289" t="str">
        <f t="shared" si="125"/>
        <v/>
      </c>
      <c r="J846" s="338"/>
      <c r="K846" s="152"/>
      <c r="L846" s="152"/>
      <c r="M846" s="152"/>
      <c r="N846" s="152"/>
      <c r="O846" s="152"/>
      <c r="P846" s="152"/>
      <c r="Q846" s="152"/>
      <c r="R846" s="152"/>
      <c r="S846" s="152"/>
      <c r="T846" s="152"/>
      <c r="U846" s="152"/>
      <c r="V846" s="152"/>
      <c r="W846" s="152"/>
      <c r="X846" s="152"/>
      <c r="Y846" s="152"/>
      <c r="Z846" s="152"/>
      <c r="AA846" s="152"/>
      <c r="AB846" s="152"/>
      <c r="AC846" s="152"/>
      <c r="AD846" s="152"/>
      <c r="AE846" s="152"/>
      <c r="AF846" s="152"/>
      <c r="AG846" s="152"/>
      <c r="AH846" s="152"/>
      <c r="AI846" s="152"/>
      <c r="AJ846" s="152"/>
      <c r="AK846" s="152"/>
      <c r="AL846" s="152"/>
      <c r="AM846" s="152"/>
      <c r="AN846" s="152"/>
      <c r="AO846" s="152"/>
      <c r="AP846" s="152"/>
      <c r="AQ846" s="153"/>
      <c r="AR846" s="156" t="str">
        <f t="shared" si="126"/>
        <v/>
      </c>
      <c r="AS846" s="157" t="str">
        <f t="shared" si="127"/>
        <v/>
      </c>
      <c r="AT846" s="157" t="str">
        <f t="shared" si="128"/>
        <v/>
      </c>
      <c r="AU846" s="157" t="str">
        <f t="shared" si="129"/>
        <v/>
      </c>
      <c r="AV846" s="157" t="str">
        <f t="shared" si="130"/>
        <v/>
      </c>
      <c r="AW846" s="157" t="str">
        <f t="shared" si="131"/>
        <v/>
      </c>
      <c r="AX846" s="158" t="str">
        <f t="shared" si="132"/>
        <v/>
      </c>
    </row>
    <row r="847" spans="2:50" hidden="1" x14ac:dyDescent="0.3">
      <c r="B847" s="325">
        <f t="shared" si="133"/>
        <v>839</v>
      </c>
      <c r="C847" s="324"/>
      <c r="D847" s="254"/>
      <c r="E847" s="255"/>
      <c r="F847" s="335"/>
      <c r="G847" s="328"/>
      <c r="H847" s="336">
        <v>1</v>
      </c>
      <c r="I847" s="289" t="str">
        <f t="shared" si="125"/>
        <v/>
      </c>
      <c r="J847" s="338"/>
      <c r="K847" s="152"/>
      <c r="L847" s="152"/>
      <c r="M847" s="152"/>
      <c r="N847" s="152"/>
      <c r="O847" s="152"/>
      <c r="P847" s="152"/>
      <c r="Q847" s="152"/>
      <c r="R847" s="152"/>
      <c r="S847" s="152"/>
      <c r="T847" s="152"/>
      <c r="U847" s="152"/>
      <c r="V847" s="152"/>
      <c r="W847" s="152"/>
      <c r="X847" s="152"/>
      <c r="Y847" s="152"/>
      <c r="Z847" s="152"/>
      <c r="AA847" s="152"/>
      <c r="AB847" s="152"/>
      <c r="AC847" s="152"/>
      <c r="AD847" s="152"/>
      <c r="AE847" s="152"/>
      <c r="AF847" s="152"/>
      <c r="AG847" s="152"/>
      <c r="AH847" s="152"/>
      <c r="AI847" s="152"/>
      <c r="AJ847" s="152"/>
      <c r="AK847" s="152"/>
      <c r="AL847" s="152"/>
      <c r="AM847" s="152"/>
      <c r="AN847" s="152"/>
      <c r="AO847" s="152"/>
      <c r="AP847" s="152"/>
      <c r="AQ847" s="153"/>
      <c r="AR847" s="156" t="str">
        <f t="shared" si="126"/>
        <v/>
      </c>
      <c r="AS847" s="157" t="str">
        <f t="shared" si="127"/>
        <v/>
      </c>
      <c r="AT847" s="157" t="str">
        <f t="shared" si="128"/>
        <v/>
      </c>
      <c r="AU847" s="157" t="str">
        <f t="shared" si="129"/>
        <v/>
      </c>
      <c r="AV847" s="157" t="str">
        <f t="shared" si="130"/>
        <v/>
      </c>
      <c r="AW847" s="157" t="str">
        <f t="shared" si="131"/>
        <v/>
      </c>
      <c r="AX847" s="158" t="str">
        <f t="shared" si="132"/>
        <v/>
      </c>
    </row>
    <row r="848" spans="2:50" hidden="1" x14ac:dyDescent="0.3">
      <c r="B848" s="325">
        <f t="shared" si="133"/>
        <v>840</v>
      </c>
      <c r="C848" s="324"/>
      <c r="D848" s="254"/>
      <c r="E848" s="255"/>
      <c r="F848" s="335"/>
      <c r="G848" s="328"/>
      <c r="H848" s="336">
        <v>1</v>
      </c>
      <c r="I848" s="289" t="str">
        <f t="shared" si="125"/>
        <v/>
      </c>
      <c r="J848" s="338"/>
      <c r="K848" s="152"/>
      <c r="L848" s="152"/>
      <c r="M848" s="152"/>
      <c r="N848" s="152"/>
      <c r="O848" s="152"/>
      <c r="P848" s="152"/>
      <c r="Q848" s="152"/>
      <c r="R848" s="152"/>
      <c r="S848" s="152"/>
      <c r="T848" s="152"/>
      <c r="U848" s="152"/>
      <c r="V848" s="152"/>
      <c r="W848" s="152"/>
      <c r="X848" s="152"/>
      <c r="Y848" s="152"/>
      <c r="Z848" s="152"/>
      <c r="AA848" s="152"/>
      <c r="AB848" s="152"/>
      <c r="AC848" s="152"/>
      <c r="AD848" s="152"/>
      <c r="AE848" s="152"/>
      <c r="AF848" s="152"/>
      <c r="AG848" s="152"/>
      <c r="AH848" s="152"/>
      <c r="AI848" s="152"/>
      <c r="AJ848" s="152"/>
      <c r="AK848" s="152"/>
      <c r="AL848" s="152"/>
      <c r="AM848" s="152"/>
      <c r="AN848" s="152"/>
      <c r="AO848" s="152"/>
      <c r="AP848" s="152"/>
      <c r="AQ848" s="153"/>
      <c r="AR848" s="156" t="str">
        <f t="shared" si="126"/>
        <v/>
      </c>
      <c r="AS848" s="157" t="str">
        <f t="shared" si="127"/>
        <v/>
      </c>
      <c r="AT848" s="157" t="str">
        <f t="shared" si="128"/>
        <v/>
      </c>
      <c r="AU848" s="157" t="str">
        <f t="shared" si="129"/>
        <v/>
      </c>
      <c r="AV848" s="157" t="str">
        <f t="shared" si="130"/>
        <v/>
      </c>
      <c r="AW848" s="157" t="str">
        <f t="shared" si="131"/>
        <v/>
      </c>
      <c r="AX848" s="158" t="str">
        <f t="shared" si="132"/>
        <v/>
      </c>
    </row>
    <row r="849" spans="2:50" hidden="1" x14ac:dyDescent="0.3">
      <c r="B849" s="325">
        <f t="shared" si="133"/>
        <v>841</v>
      </c>
      <c r="C849" s="324"/>
      <c r="D849" s="254"/>
      <c r="E849" s="255"/>
      <c r="F849" s="335"/>
      <c r="G849" s="328"/>
      <c r="H849" s="336">
        <v>1</v>
      </c>
      <c r="I849" s="289" t="str">
        <f t="shared" si="125"/>
        <v/>
      </c>
      <c r="J849" s="338"/>
      <c r="K849" s="152"/>
      <c r="L849" s="152"/>
      <c r="M849" s="152"/>
      <c r="N849" s="152"/>
      <c r="O849" s="152"/>
      <c r="P849" s="152"/>
      <c r="Q849" s="152"/>
      <c r="R849" s="152"/>
      <c r="S849" s="152"/>
      <c r="T849" s="152"/>
      <c r="U849" s="152"/>
      <c r="V849" s="152"/>
      <c r="W849" s="152"/>
      <c r="X849" s="152"/>
      <c r="Y849" s="152"/>
      <c r="Z849" s="152"/>
      <c r="AA849" s="152"/>
      <c r="AB849" s="152"/>
      <c r="AC849" s="152"/>
      <c r="AD849" s="152"/>
      <c r="AE849" s="152"/>
      <c r="AF849" s="152"/>
      <c r="AG849" s="152"/>
      <c r="AH849" s="152"/>
      <c r="AI849" s="152"/>
      <c r="AJ849" s="152"/>
      <c r="AK849" s="152"/>
      <c r="AL849" s="152"/>
      <c r="AM849" s="152"/>
      <c r="AN849" s="152"/>
      <c r="AO849" s="152"/>
      <c r="AP849" s="152"/>
      <c r="AQ849" s="153"/>
      <c r="AR849" s="156" t="str">
        <f t="shared" si="126"/>
        <v/>
      </c>
      <c r="AS849" s="157" t="str">
        <f t="shared" si="127"/>
        <v/>
      </c>
      <c r="AT849" s="157" t="str">
        <f t="shared" si="128"/>
        <v/>
      </c>
      <c r="AU849" s="157" t="str">
        <f t="shared" si="129"/>
        <v/>
      </c>
      <c r="AV849" s="157" t="str">
        <f t="shared" si="130"/>
        <v/>
      </c>
      <c r="AW849" s="157" t="str">
        <f t="shared" si="131"/>
        <v/>
      </c>
      <c r="AX849" s="158" t="str">
        <f t="shared" si="132"/>
        <v/>
      </c>
    </row>
    <row r="850" spans="2:50" hidden="1" x14ac:dyDescent="0.3">
      <c r="B850" s="325">
        <f t="shared" si="133"/>
        <v>842</v>
      </c>
      <c r="C850" s="324"/>
      <c r="D850" s="254"/>
      <c r="E850" s="255"/>
      <c r="F850" s="335"/>
      <c r="G850" s="328"/>
      <c r="H850" s="336">
        <v>1</v>
      </c>
      <c r="I850" s="289" t="str">
        <f t="shared" si="125"/>
        <v/>
      </c>
      <c r="J850" s="338"/>
      <c r="K850" s="152"/>
      <c r="L850" s="152"/>
      <c r="M850" s="152"/>
      <c r="N850" s="152"/>
      <c r="O850" s="152"/>
      <c r="P850" s="152"/>
      <c r="Q850" s="152"/>
      <c r="R850" s="152"/>
      <c r="S850" s="152"/>
      <c r="T850" s="152"/>
      <c r="U850" s="152"/>
      <c r="V850" s="152"/>
      <c r="W850" s="152"/>
      <c r="X850" s="152"/>
      <c r="Y850" s="152"/>
      <c r="Z850" s="152"/>
      <c r="AA850" s="152"/>
      <c r="AB850" s="152"/>
      <c r="AC850" s="152"/>
      <c r="AD850" s="152"/>
      <c r="AE850" s="152"/>
      <c r="AF850" s="152"/>
      <c r="AG850" s="152"/>
      <c r="AH850" s="152"/>
      <c r="AI850" s="152"/>
      <c r="AJ850" s="152"/>
      <c r="AK850" s="152"/>
      <c r="AL850" s="152"/>
      <c r="AM850" s="152"/>
      <c r="AN850" s="152"/>
      <c r="AO850" s="152"/>
      <c r="AP850" s="152"/>
      <c r="AQ850" s="153"/>
      <c r="AR850" s="156" t="str">
        <f t="shared" si="126"/>
        <v/>
      </c>
      <c r="AS850" s="157" t="str">
        <f t="shared" si="127"/>
        <v/>
      </c>
      <c r="AT850" s="157" t="str">
        <f t="shared" si="128"/>
        <v/>
      </c>
      <c r="AU850" s="157" t="str">
        <f t="shared" si="129"/>
        <v/>
      </c>
      <c r="AV850" s="157" t="str">
        <f t="shared" si="130"/>
        <v/>
      </c>
      <c r="AW850" s="157" t="str">
        <f t="shared" si="131"/>
        <v/>
      </c>
      <c r="AX850" s="158" t="str">
        <f t="shared" si="132"/>
        <v/>
      </c>
    </row>
    <row r="851" spans="2:50" hidden="1" x14ac:dyDescent="0.3">
      <c r="B851" s="325">
        <f t="shared" si="133"/>
        <v>843</v>
      </c>
      <c r="C851" s="324"/>
      <c r="D851" s="254"/>
      <c r="E851" s="255"/>
      <c r="F851" s="335"/>
      <c r="G851" s="328"/>
      <c r="H851" s="336">
        <v>1</v>
      </c>
      <c r="I851" s="289" t="str">
        <f t="shared" si="125"/>
        <v/>
      </c>
      <c r="J851" s="338"/>
      <c r="K851" s="152"/>
      <c r="L851" s="152"/>
      <c r="M851" s="152"/>
      <c r="N851" s="152"/>
      <c r="O851" s="152"/>
      <c r="P851" s="152"/>
      <c r="Q851" s="152"/>
      <c r="R851" s="152"/>
      <c r="S851" s="152"/>
      <c r="T851" s="152"/>
      <c r="U851" s="152"/>
      <c r="V851" s="152"/>
      <c r="W851" s="152"/>
      <c r="X851" s="152"/>
      <c r="Y851" s="152"/>
      <c r="Z851" s="152"/>
      <c r="AA851" s="152"/>
      <c r="AB851" s="152"/>
      <c r="AC851" s="152"/>
      <c r="AD851" s="152"/>
      <c r="AE851" s="152"/>
      <c r="AF851" s="152"/>
      <c r="AG851" s="152"/>
      <c r="AH851" s="152"/>
      <c r="AI851" s="152"/>
      <c r="AJ851" s="152"/>
      <c r="AK851" s="152"/>
      <c r="AL851" s="152"/>
      <c r="AM851" s="152"/>
      <c r="AN851" s="152"/>
      <c r="AO851" s="152"/>
      <c r="AP851" s="152"/>
      <c r="AQ851" s="153"/>
      <c r="AR851" s="156" t="str">
        <f t="shared" si="126"/>
        <v/>
      </c>
      <c r="AS851" s="157" t="str">
        <f t="shared" si="127"/>
        <v/>
      </c>
      <c r="AT851" s="157" t="str">
        <f t="shared" si="128"/>
        <v/>
      </c>
      <c r="AU851" s="157" t="str">
        <f t="shared" si="129"/>
        <v/>
      </c>
      <c r="AV851" s="157" t="str">
        <f t="shared" si="130"/>
        <v/>
      </c>
      <c r="AW851" s="157" t="str">
        <f t="shared" si="131"/>
        <v/>
      </c>
      <c r="AX851" s="158" t="str">
        <f t="shared" si="132"/>
        <v/>
      </c>
    </row>
    <row r="852" spans="2:50" hidden="1" x14ac:dyDescent="0.3">
      <c r="B852" s="325">
        <f t="shared" si="133"/>
        <v>844</v>
      </c>
      <c r="C852" s="324"/>
      <c r="D852" s="254"/>
      <c r="E852" s="255"/>
      <c r="F852" s="335"/>
      <c r="G852" s="328"/>
      <c r="H852" s="336">
        <v>1</v>
      </c>
      <c r="I852" s="289" t="str">
        <f t="shared" si="125"/>
        <v/>
      </c>
      <c r="J852" s="338"/>
      <c r="K852" s="152"/>
      <c r="L852" s="152"/>
      <c r="M852" s="152"/>
      <c r="N852" s="152"/>
      <c r="O852" s="152"/>
      <c r="P852" s="152"/>
      <c r="Q852" s="152"/>
      <c r="R852" s="152"/>
      <c r="S852" s="152"/>
      <c r="T852" s="152"/>
      <c r="U852" s="152"/>
      <c r="V852" s="152"/>
      <c r="W852" s="152"/>
      <c r="X852" s="152"/>
      <c r="Y852" s="152"/>
      <c r="Z852" s="152"/>
      <c r="AA852" s="152"/>
      <c r="AB852" s="152"/>
      <c r="AC852" s="152"/>
      <c r="AD852" s="152"/>
      <c r="AE852" s="152"/>
      <c r="AF852" s="152"/>
      <c r="AG852" s="152"/>
      <c r="AH852" s="152"/>
      <c r="AI852" s="152"/>
      <c r="AJ852" s="152"/>
      <c r="AK852" s="152"/>
      <c r="AL852" s="152"/>
      <c r="AM852" s="152"/>
      <c r="AN852" s="152"/>
      <c r="AO852" s="152"/>
      <c r="AP852" s="152"/>
      <c r="AQ852" s="153"/>
      <c r="AR852" s="156" t="str">
        <f t="shared" si="126"/>
        <v/>
      </c>
      <c r="AS852" s="157" t="str">
        <f t="shared" si="127"/>
        <v/>
      </c>
      <c r="AT852" s="157" t="str">
        <f t="shared" si="128"/>
        <v/>
      </c>
      <c r="AU852" s="157" t="str">
        <f t="shared" si="129"/>
        <v/>
      </c>
      <c r="AV852" s="157" t="str">
        <f t="shared" si="130"/>
        <v/>
      </c>
      <c r="AW852" s="157" t="str">
        <f t="shared" si="131"/>
        <v/>
      </c>
      <c r="AX852" s="158" t="str">
        <f t="shared" si="132"/>
        <v/>
      </c>
    </row>
    <row r="853" spans="2:50" hidden="1" x14ac:dyDescent="0.3">
      <c r="B853" s="325">
        <f t="shared" si="133"/>
        <v>845</v>
      </c>
      <c r="C853" s="324"/>
      <c r="D853" s="254"/>
      <c r="E853" s="255"/>
      <c r="F853" s="335"/>
      <c r="G853" s="328"/>
      <c r="H853" s="336">
        <v>1</v>
      </c>
      <c r="I853" s="289" t="str">
        <f t="shared" si="125"/>
        <v/>
      </c>
      <c r="J853" s="338"/>
      <c r="K853" s="152"/>
      <c r="L853" s="152"/>
      <c r="M853" s="152"/>
      <c r="N853" s="152"/>
      <c r="O853" s="152"/>
      <c r="P853" s="152"/>
      <c r="Q853" s="152"/>
      <c r="R853" s="152"/>
      <c r="S853" s="152"/>
      <c r="T853" s="152"/>
      <c r="U853" s="152"/>
      <c r="V853" s="152"/>
      <c r="W853" s="152"/>
      <c r="X853" s="152"/>
      <c r="Y853" s="152"/>
      <c r="Z853" s="152"/>
      <c r="AA853" s="152"/>
      <c r="AB853" s="152"/>
      <c r="AC853" s="152"/>
      <c r="AD853" s="152"/>
      <c r="AE853" s="152"/>
      <c r="AF853" s="152"/>
      <c r="AG853" s="152"/>
      <c r="AH853" s="152"/>
      <c r="AI853" s="152"/>
      <c r="AJ853" s="152"/>
      <c r="AK853" s="152"/>
      <c r="AL853" s="152"/>
      <c r="AM853" s="152"/>
      <c r="AN853" s="152"/>
      <c r="AO853" s="152"/>
      <c r="AP853" s="152"/>
      <c r="AQ853" s="153"/>
      <c r="AR853" s="156" t="str">
        <f t="shared" si="126"/>
        <v/>
      </c>
      <c r="AS853" s="157" t="str">
        <f t="shared" si="127"/>
        <v/>
      </c>
      <c r="AT853" s="157" t="str">
        <f t="shared" si="128"/>
        <v/>
      </c>
      <c r="AU853" s="157" t="str">
        <f t="shared" si="129"/>
        <v/>
      </c>
      <c r="AV853" s="157" t="str">
        <f t="shared" si="130"/>
        <v/>
      </c>
      <c r="AW853" s="157" t="str">
        <f t="shared" si="131"/>
        <v/>
      </c>
      <c r="AX853" s="158" t="str">
        <f t="shared" si="132"/>
        <v/>
      </c>
    </row>
    <row r="854" spans="2:50" hidden="1" x14ac:dyDescent="0.3">
      <c r="B854" s="325">
        <f t="shared" si="133"/>
        <v>846</v>
      </c>
      <c r="C854" s="324"/>
      <c r="D854" s="254"/>
      <c r="E854" s="255"/>
      <c r="F854" s="335"/>
      <c r="G854" s="328"/>
      <c r="H854" s="336">
        <v>1</v>
      </c>
      <c r="I854" s="289" t="str">
        <f t="shared" si="125"/>
        <v/>
      </c>
      <c r="J854" s="338"/>
      <c r="K854" s="152"/>
      <c r="L854" s="152"/>
      <c r="M854" s="152"/>
      <c r="N854" s="152"/>
      <c r="O854" s="152"/>
      <c r="P854" s="152"/>
      <c r="Q854" s="152"/>
      <c r="R854" s="152"/>
      <c r="S854" s="152"/>
      <c r="T854" s="152"/>
      <c r="U854" s="152"/>
      <c r="V854" s="152"/>
      <c r="W854" s="152"/>
      <c r="X854" s="152"/>
      <c r="Y854" s="152"/>
      <c r="Z854" s="152"/>
      <c r="AA854" s="152"/>
      <c r="AB854" s="152"/>
      <c r="AC854" s="152"/>
      <c r="AD854" s="152"/>
      <c r="AE854" s="152"/>
      <c r="AF854" s="152"/>
      <c r="AG854" s="152"/>
      <c r="AH854" s="152"/>
      <c r="AI854" s="152"/>
      <c r="AJ854" s="152"/>
      <c r="AK854" s="152"/>
      <c r="AL854" s="152"/>
      <c r="AM854" s="152"/>
      <c r="AN854" s="152"/>
      <c r="AO854" s="152"/>
      <c r="AP854" s="152"/>
      <c r="AQ854" s="153"/>
      <c r="AR854" s="156" t="str">
        <f t="shared" si="126"/>
        <v/>
      </c>
      <c r="AS854" s="157" t="str">
        <f t="shared" si="127"/>
        <v/>
      </c>
      <c r="AT854" s="157" t="str">
        <f t="shared" si="128"/>
        <v/>
      </c>
      <c r="AU854" s="157" t="str">
        <f t="shared" si="129"/>
        <v/>
      </c>
      <c r="AV854" s="157" t="str">
        <f t="shared" si="130"/>
        <v/>
      </c>
      <c r="AW854" s="157" t="str">
        <f t="shared" si="131"/>
        <v/>
      </c>
      <c r="AX854" s="158" t="str">
        <f t="shared" si="132"/>
        <v/>
      </c>
    </row>
    <row r="855" spans="2:50" hidden="1" x14ac:dyDescent="0.3">
      <c r="B855" s="325">
        <f t="shared" si="133"/>
        <v>847</v>
      </c>
      <c r="C855" s="324"/>
      <c r="D855" s="254"/>
      <c r="E855" s="255"/>
      <c r="F855" s="335"/>
      <c r="G855" s="328"/>
      <c r="H855" s="336">
        <v>1</v>
      </c>
      <c r="I855" s="289" t="str">
        <f t="shared" si="125"/>
        <v/>
      </c>
      <c r="J855" s="338"/>
      <c r="K855" s="152"/>
      <c r="L855" s="152"/>
      <c r="M855" s="152"/>
      <c r="N855" s="152"/>
      <c r="O855" s="152"/>
      <c r="P855" s="152"/>
      <c r="Q855" s="152"/>
      <c r="R855" s="152"/>
      <c r="S855" s="152"/>
      <c r="T855" s="152"/>
      <c r="U855" s="152"/>
      <c r="V855" s="152"/>
      <c r="W855" s="152"/>
      <c r="X855" s="152"/>
      <c r="Y855" s="152"/>
      <c r="Z855" s="152"/>
      <c r="AA855" s="152"/>
      <c r="AB855" s="152"/>
      <c r="AC855" s="152"/>
      <c r="AD855" s="152"/>
      <c r="AE855" s="152"/>
      <c r="AF855" s="152"/>
      <c r="AG855" s="152"/>
      <c r="AH855" s="152"/>
      <c r="AI855" s="152"/>
      <c r="AJ855" s="152"/>
      <c r="AK855" s="152"/>
      <c r="AL855" s="152"/>
      <c r="AM855" s="152"/>
      <c r="AN855" s="152"/>
      <c r="AO855" s="152"/>
      <c r="AP855" s="152"/>
      <c r="AQ855" s="153"/>
      <c r="AR855" s="156" t="str">
        <f t="shared" si="126"/>
        <v/>
      </c>
      <c r="AS855" s="157" t="str">
        <f t="shared" si="127"/>
        <v/>
      </c>
      <c r="AT855" s="157" t="str">
        <f t="shared" si="128"/>
        <v/>
      </c>
      <c r="AU855" s="157" t="str">
        <f t="shared" si="129"/>
        <v/>
      </c>
      <c r="AV855" s="157" t="str">
        <f t="shared" si="130"/>
        <v/>
      </c>
      <c r="AW855" s="157" t="str">
        <f t="shared" si="131"/>
        <v/>
      </c>
      <c r="AX855" s="158" t="str">
        <f t="shared" si="132"/>
        <v/>
      </c>
    </row>
    <row r="856" spans="2:50" hidden="1" x14ac:dyDescent="0.3">
      <c r="B856" s="325">
        <f t="shared" si="133"/>
        <v>848</v>
      </c>
      <c r="C856" s="324"/>
      <c r="D856" s="254"/>
      <c r="E856" s="255"/>
      <c r="F856" s="335"/>
      <c r="G856" s="328"/>
      <c r="H856" s="336">
        <v>1</v>
      </c>
      <c r="I856" s="289" t="str">
        <f t="shared" si="125"/>
        <v/>
      </c>
      <c r="J856" s="338"/>
      <c r="K856" s="152"/>
      <c r="L856" s="152"/>
      <c r="M856" s="152"/>
      <c r="N856" s="152"/>
      <c r="O856" s="152"/>
      <c r="P856" s="152"/>
      <c r="Q856" s="152"/>
      <c r="R856" s="152"/>
      <c r="S856" s="152"/>
      <c r="T856" s="152"/>
      <c r="U856" s="152"/>
      <c r="V856" s="152"/>
      <c r="W856" s="152"/>
      <c r="X856" s="152"/>
      <c r="Y856" s="152"/>
      <c r="Z856" s="152"/>
      <c r="AA856" s="152"/>
      <c r="AB856" s="152"/>
      <c r="AC856" s="152"/>
      <c r="AD856" s="152"/>
      <c r="AE856" s="152"/>
      <c r="AF856" s="152"/>
      <c r="AG856" s="152"/>
      <c r="AH856" s="152"/>
      <c r="AI856" s="152"/>
      <c r="AJ856" s="152"/>
      <c r="AK856" s="152"/>
      <c r="AL856" s="152"/>
      <c r="AM856" s="152"/>
      <c r="AN856" s="152"/>
      <c r="AO856" s="152"/>
      <c r="AP856" s="152"/>
      <c r="AQ856" s="153"/>
      <c r="AR856" s="156" t="str">
        <f t="shared" si="126"/>
        <v/>
      </c>
      <c r="AS856" s="157" t="str">
        <f t="shared" si="127"/>
        <v/>
      </c>
      <c r="AT856" s="157" t="str">
        <f t="shared" si="128"/>
        <v/>
      </c>
      <c r="AU856" s="157" t="str">
        <f t="shared" si="129"/>
        <v/>
      </c>
      <c r="AV856" s="157" t="str">
        <f t="shared" si="130"/>
        <v/>
      </c>
      <c r="AW856" s="157" t="str">
        <f t="shared" si="131"/>
        <v/>
      </c>
      <c r="AX856" s="158" t="str">
        <f t="shared" si="132"/>
        <v/>
      </c>
    </row>
    <row r="857" spans="2:50" hidden="1" x14ac:dyDescent="0.3">
      <c r="B857" s="325">
        <f t="shared" si="133"/>
        <v>849</v>
      </c>
      <c r="C857" s="324"/>
      <c r="D857" s="254"/>
      <c r="E857" s="255"/>
      <c r="F857" s="335"/>
      <c r="G857" s="328"/>
      <c r="H857" s="336">
        <v>1</v>
      </c>
      <c r="I857" s="289" t="str">
        <f t="shared" si="125"/>
        <v/>
      </c>
      <c r="J857" s="338"/>
      <c r="K857" s="152"/>
      <c r="L857" s="152"/>
      <c r="M857" s="152"/>
      <c r="N857" s="152"/>
      <c r="O857" s="152"/>
      <c r="P857" s="152"/>
      <c r="Q857" s="152"/>
      <c r="R857" s="152"/>
      <c r="S857" s="152"/>
      <c r="T857" s="152"/>
      <c r="U857" s="152"/>
      <c r="V857" s="152"/>
      <c r="W857" s="152"/>
      <c r="X857" s="152"/>
      <c r="Y857" s="152"/>
      <c r="Z857" s="152"/>
      <c r="AA857" s="152"/>
      <c r="AB857" s="152"/>
      <c r="AC857" s="152"/>
      <c r="AD857" s="152"/>
      <c r="AE857" s="152"/>
      <c r="AF857" s="152"/>
      <c r="AG857" s="152"/>
      <c r="AH857" s="152"/>
      <c r="AI857" s="152"/>
      <c r="AJ857" s="152"/>
      <c r="AK857" s="152"/>
      <c r="AL857" s="152"/>
      <c r="AM857" s="152"/>
      <c r="AN857" s="152"/>
      <c r="AO857" s="152"/>
      <c r="AP857" s="152"/>
      <c r="AQ857" s="153"/>
      <c r="AR857" s="156" t="str">
        <f t="shared" si="126"/>
        <v/>
      </c>
      <c r="AS857" s="157" t="str">
        <f t="shared" si="127"/>
        <v/>
      </c>
      <c r="AT857" s="157" t="str">
        <f t="shared" si="128"/>
        <v/>
      </c>
      <c r="AU857" s="157" t="str">
        <f t="shared" si="129"/>
        <v/>
      </c>
      <c r="AV857" s="157" t="str">
        <f t="shared" si="130"/>
        <v/>
      </c>
      <c r="AW857" s="157" t="str">
        <f t="shared" si="131"/>
        <v/>
      </c>
      <c r="AX857" s="158" t="str">
        <f t="shared" si="132"/>
        <v/>
      </c>
    </row>
    <row r="858" spans="2:50" hidden="1" x14ac:dyDescent="0.3">
      <c r="B858" s="325">
        <f t="shared" si="133"/>
        <v>850</v>
      </c>
      <c r="C858" s="324"/>
      <c r="D858" s="254"/>
      <c r="E858" s="255"/>
      <c r="F858" s="335"/>
      <c r="G858" s="328"/>
      <c r="H858" s="336">
        <v>1</v>
      </c>
      <c r="I858" s="289" t="str">
        <f t="shared" si="125"/>
        <v/>
      </c>
      <c r="J858" s="338"/>
      <c r="K858" s="152"/>
      <c r="L858" s="152"/>
      <c r="M858" s="152"/>
      <c r="N858" s="152"/>
      <c r="O858" s="152"/>
      <c r="P858" s="152"/>
      <c r="Q858" s="152"/>
      <c r="R858" s="152"/>
      <c r="S858" s="152"/>
      <c r="T858" s="152"/>
      <c r="U858" s="152"/>
      <c r="V858" s="152"/>
      <c r="W858" s="152"/>
      <c r="X858" s="152"/>
      <c r="Y858" s="152"/>
      <c r="Z858" s="152"/>
      <c r="AA858" s="152"/>
      <c r="AB858" s="152"/>
      <c r="AC858" s="152"/>
      <c r="AD858" s="152"/>
      <c r="AE858" s="152"/>
      <c r="AF858" s="152"/>
      <c r="AG858" s="152"/>
      <c r="AH858" s="152"/>
      <c r="AI858" s="152"/>
      <c r="AJ858" s="152"/>
      <c r="AK858" s="152"/>
      <c r="AL858" s="152"/>
      <c r="AM858" s="152"/>
      <c r="AN858" s="152"/>
      <c r="AO858" s="152"/>
      <c r="AP858" s="152"/>
      <c r="AQ858" s="153"/>
      <c r="AR858" s="156" t="str">
        <f t="shared" si="126"/>
        <v/>
      </c>
      <c r="AS858" s="157" t="str">
        <f t="shared" si="127"/>
        <v/>
      </c>
      <c r="AT858" s="157" t="str">
        <f t="shared" si="128"/>
        <v/>
      </c>
      <c r="AU858" s="157" t="str">
        <f t="shared" si="129"/>
        <v/>
      </c>
      <c r="AV858" s="157" t="str">
        <f t="shared" si="130"/>
        <v/>
      </c>
      <c r="AW858" s="157" t="str">
        <f t="shared" si="131"/>
        <v/>
      </c>
      <c r="AX858" s="158" t="str">
        <f t="shared" si="132"/>
        <v/>
      </c>
    </row>
    <row r="859" spans="2:50" hidden="1" x14ac:dyDescent="0.3">
      <c r="B859" s="325">
        <f t="shared" si="133"/>
        <v>851</v>
      </c>
      <c r="C859" s="324"/>
      <c r="D859" s="254"/>
      <c r="E859" s="255"/>
      <c r="F859" s="335"/>
      <c r="G859" s="328"/>
      <c r="H859" s="336">
        <v>1</v>
      </c>
      <c r="I859" s="289" t="str">
        <f t="shared" si="125"/>
        <v/>
      </c>
      <c r="J859" s="338"/>
      <c r="K859" s="152"/>
      <c r="L859" s="152"/>
      <c r="M859" s="152"/>
      <c r="N859" s="152"/>
      <c r="O859" s="152"/>
      <c r="P859" s="152"/>
      <c r="Q859" s="152"/>
      <c r="R859" s="152"/>
      <c r="S859" s="152"/>
      <c r="T859" s="152"/>
      <c r="U859" s="152"/>
      <c r="V859" s="152"/>
      <c r="W859" s="152"/>
      <c r="X859" s="152"/>
      <c r="Y859" s="152"/>
      <c r="Z859" s="152"/>
      <c r="AA859" s="152"/>
      <c r="AB859" s="152"/>
      <c r="AC859" s="152"/>
      <c r="AD859" s="152"/>
      <c r="AE859" s="152"/>
      <c r="AF859" s="152"/>
      <c r="AG859" s="152"/>
      <c r="AH859" s="152"/>
      <c r="AI859" s="152"/>
      <c r="AJ859" s="152"/>
      <c r="AK859" s="152"/>
      <c r="AL859" s="152"/>
      <c r="AM859" s="152"/>
      <c r="AN859" s="152"/>
      <c r="AO859" s="152"/>
      <c r="AP859" s="152"/>
      <c r="AQ859" s="153"/>
      <c r="AR859" s="156" t="str">
        <f t="shared" si="126"/>
        <v/>
      </c>
      <c r="AS859" s="157" t="str">
        <f t="shared" si="127"/>
        <v/>
      </c>
      <c r="AT859" s="157" t="str">
        <f t="shared" si="128"/>
        <v/>
      </c>
      <c r="AU859" s="157" t="str">
        <f t="shared" si="129"/>
        <v/>
      </c>
      <c r="AV859" s="157" t="str">
        <f t="shared" si="130"/>
        <v/>
      </c>
      <c r="AW859" s="157" t="str">
        <f t="shared" si="131"/>
        <v/>
      </c>
      <c r="AX859" s="158" t="str">
        <f t="shared" si="132"/>
        <v/>
      </c>
    </row>
    <row r="860" spans="2:50" hidden="1" x14ac:dyDescent="0.3">
      <c r="B860" s="325">
        <f t="shared" si="133"/>
        <v>852</v>
      </c>
      <c r="C860" s="324"/>
      <c r="D860" s="254"/>
      <c r="E860" s="255"/>
      <c r="F860" s="335"/>
      <c r="G860" s="328"/>
      <c r="H860" s="336">
        <v>1</v>
      </c>
      <c r="I860" s="289" t="str">
        <f t="shared" si="125"/>
        <v/>
      </c>
      <c r="J860" s="338"/>
      <c r="K860" s="152"/>
      <c r="L860" s="152"/>
      <c r="M860" s="152"/>
      <c r="N860" s="152"/>
      <c r="O860" s="152"/>
      <c r="P860" s="152"/>
      <c r="Q860" s="152"/>
      <c r="R860" s="152"/>
      <c r="S860" s="152"/>
      <c r="T860" s="152"/>
      <c r="U860" s="152"/>
      <c r="V860" s="152"/>
      <c r="W860" s="152"/>
      <c r="X860" s="152"/>
      <c r="Y860" s="152"/>
      <c r="Z860" s="152"/>
      <c r="AA860" s="152"/>
      <c r="AB860" s="152"/>
      <c r="AC860" s="152"/>
      <c r="AD860" s="152"/>
      <c r="AE860" s="152"/>
      <c r="AF860" s="152"/>
      <c r="AG860" s="152"/>
      <c r="AH860" s="152"/>
      <c r="AI860" s="152"/>
      <c r="AJ860" s="152"/>
      <c r="AK860" s="152"/>
      <c r="AL860" s="152"/>
      <c r="AM860" s="152"/>
      <c r="AN860" s="152"/>
      <c r="AO860" s="152"/>
      <c r="AP860" s="152"/>
      <c r="AQ860" s="153"/>
      <c r="AR860" s="156" t="str">
        <f t="shared" si="126"/>
        <v/>
      </c>
      <c r="AS860" s="157" t="str">
        <f t="shared" si="127"/>
        <v/>
      </c>
      <c r="AT860" s="157" t="str">
        <f t="shared" si="128"/>
        <v/>
      </c>
      <c r="AU860" s="157" t="str">
        <f t="shared" si="129"/>
        <v/>
      </c>
      <c r="AV860" s="157" t="str">
        <f t="shared" si="130"/>
        <v/>
      </c>
      <c r="AW860" s="157" t="str">
        <f t="shared" si="131"/>
        <v/>
      </c>
      <c r="AX860" s="158" t="str">
        <f t="shared" si="132"/>
        <v/>
      </c>
    </row>
    <row r="861" spans="2:50" hidden="1" x14ac:dyDescent="0.3">
      <c r="B861" s="325">
        <f t="shared" si="133"/>
        <v>853</v>
      </c>
      <c r="C861" s="324"/>
      <c r="D861" s="254"/>
      <c r="E861" s="255"/>
      <c r="F861" s="335"/>
      <c r="G861" s="328"/>
      <c r="H861" s="336">
        <v>1</v>
      </c>
      <c r="I861" s="289" t="str">
        <f t="shared" si="125"/>
        <v/>
      </c>
      <c r="J861" s="338"/>
      <c r="K861" s="152"/>
      <c r="L861" s="152"/>
      <c r="M861" s="152"/>
      <c r="N861" s="152"/>
      <c r="O861" s="152"/>
      <c r="P861" s="152"/>
      <c r="Q861" s="152"/>
      <c r="R861" s="152"/>
      <c r="S861" s="152"/>
      <c r="T861" s="152"/>
      <c r="U861" s="152"/>
      <c r="V861" s="152"/>
      <c r="W861" s="152"/>
      <c r="X861" s="152"/>
      <c r="Y861" s="152"/>
      <c r="Z861" s="152"/>
      <c r="AA861" s="152"/>
      <c r="AB861" s="152"/>
      <c r="AC861" s="152"/>
      <c r="AD861" s="152"/>
      <c r="AE861" s="152"/>
      <c r="AF861" s="152"/>
      <c r="AG861" s="152"/>
      <c r="AH861" s="152"/>
      <c r="AI861" s="152"/>
      <c r="AJ861" s="152"/>
      <c r="AK861" s="152"/>
      <c r="AL861" s="152"/>
      <c r="AM861" s="152"/>
      <c r="AN861" s="152"/>
      <c r="AO861" s="152"/>
      <c r="AP861" s="152"/>
      <c r="AQ861" s="153"/>
      <c r="AR861" s="156" t="str">
        <f t="shared" si="126"/>
        <v/>
      </c>
      <c r="AS861" s="157" t="str">
        <f t="shared" si="127"/>
        <v/>
      </c>
      <c r="AT861" s="157" t="str">
        <f t="shared" si="128"/>
        <v/>
      </c>
      <c r="AU861" s="157" t="str">
        <f t="shared" si="129"/>
        <v/>
      </c>
      <c r="AV861" s="157" t="str">
        <f t="shared" si="130"/>
        <v/>
      </c>
      <c r="AW861" s="157" t="str">
        <f t="shared" si="131"/>
        <v/>
      </c>
      <c r="AX861" s="158" t="str">
        <f t="shared" si="132"/>
        <v/>
      </c>
    </row>
    <row r="862" spans="2:50" hidden="1" x14ac:dyDescent="0.3">
      <c r="B862" s="325">
        <f t="shared" si="133"/>
        <v>854</v>
      </c>
      <c r="C862" s="324"/>
      <c r="D862" s="254"/>
      <c r="E862" s="255"/>
      <c r="F862" s="335"/>
      <c r="G862" s="328"/>
      <c r="H862" s="336">
        <v>1</v>
      </c>
      <c r="I862" s="289" t="str">
        <f t="shared" si="125"/>
        <v/>
      </c>
      <c r="J862" s="338"/>
      <c r="K862" s="152"/>
      <c r="L862" s="152"/>
      <c r="M862" s="152"/>
      <c r="N862" s="152"/>
      <c r="O862" s="152"/>
      <c r="P862" s="152"/>
      <c r="Q862" s="152"/>
      <c r="R862" s="152"/>
      <c r="S862" s="152"/>
      <c r="T862" s="152"/>
      <c r="U862" s="152"/>
      <c r="V862" s="152"/>
      <c r="W862" s="152"/>
      <c r="X862" s="152"/>
      <c r="Y862" s="152"/>
      <c r="Z862" s="152"/>
      <c r="AA862" s="152"/>
      <c r="AB862" s="152"/>
      <c r="AC862" s="152"/>
      <c r="AD862" s="152"/>
      <c r="AE862" s="152"/>
      <c r="AF862" s="152"/>
      <c r="AG862" s="152"/>
      <c r="AH862" s="152"/>
      <c r="AI862" s="152"/>
      <c r="AJ862" s="152"/>
      <c r="AK862" s="152"/>
      <c r="AL862" s="152"/>
      <c r="AM862" s="152"/>
      <c r="AN862" s="152"/>
      <c r="AO862" s="152"/>
      <c r="AP862" s="152"/>
      <c r="AQ862" s="153"/>
      <c r="AR862" s="156" t="str">
        <f t="shared" si="126"/>
        <v/>
      </c>
      <c r="AS862" s="157" t="str">
        <f t="shared" si="127"/>
        <v/>
      </c>
      <c r="AT862" s="157" t="str">
        <f t="shared" si="128"/>
        <v/>
      </c>
      <c r="AU862" s="157" t="str">
        <f t="shared" si="129"/>
        <v/>
      </c>
      <c r="AV862" s="157" t="str">
        <f t="shared" si="130"/>
        <v/>
      </c>
      <c r="AW862" s="157" t="str">
        <f t="shared" si="131"/>
        <v/>
      </c>
      <c r="AX862" s="158" t="str">
        <f t="shared" si="132"/>
        <v/>
      </c>
    </row>
    <row r="863" spans="2:50" hidden="1" x14ac:dyDescent="0.3">
      <c r="B863" s="325">
        <f t="shared" si="133"/>
        <v>855</v>
      </c>
      <c r="C863" s="324"/>
      <c r="D863" s="254"/>
      <c r="E863" s="255"/>
      <c r="F863" s="335"/>
      <c r="G863" s="328"/>
      <c r="H863" s="336">
        <v>1</v>
      </c>
      <c r="I863" s="289" t="str">
        <f t="shared" si="125"/>
        <v/>
      </c>
      <c r="J863" s="338"/>
      <c r="K863" s="152"/>
      <c r="L863" s="152"/>
      <c r="M863" s="152"/>
      <c r="N863" s="152"/>
      <c r="O863" s="152"/>
      <c r="P863" s="152"/>
      <c r="Q863" s="152"/>
      <c r="R863" s="152"/>
      <c r="S863" s="152"/>
      <c r="T863" s="152"/>
      <c r="U863" s="152"/>
      <c r="V863" s="152"/>
      <c r="W863" s="152"/>
      <c r="X863" s="152"/>
      <c r="Y863" s="152"/>
      <c r="Z863" s="152"/>
      <c r="AA863" s="152"/>
      <c r="AB863" s="152"/>
      <c r="AC863" s="152"/>
      <c r="AD863" s="152"/>
      <c r="AE863" s="152"/>
      <c r="AF863" s="152"/>
      <c r="AG863" s="152"/>
      <c r="AH863" s="152"/>
      <c r="AI863" s="152"/>
      <c r="AJ863" s="152"/>
      <c r="AK863" s="152"/>
      <c r="AL863" s="152"/>
      <c r="AM863" s="152"/>
      <c r="AN863" s="152"/>
      <c r="AO863" s="152"/>
      <c r="AP863" s="152"/>
      <c r="AQ863" s="153"/>
      <c r="AR863" s="156" t="str">
        <f t="shared" si="126"/>
        <v/>
      </c>
      <c r="AS863" s="157" t="str">
        <f t="shared" si="127"/>
        <v/>
      </c>
      <c r="AT863" s="157" t="str">
        <f t="shared" si="128"/>
        <v/>
      </c>
      <c r="AU863" s="157" t="str">
        <f t="shared" si="129"/>
        <v/>
      </c>
      <c r="AV863" s="157" t="str">
        <f t="shared" si="130"/>
        <v/>
      </c>
      <c r="AW863" s="157" t="str">
        <f t="shared" si="131"/>
        <v/>
      </c>
      <c r="AX863" s="158" t="str">
        <f t="shared" si="132"/>
        <v/>
      </c>
    </row>
    <row r="864" spans="2:50" hidden="1" x14ac:dyDescent="0.3">
      <c r="B864" s="325">
        <f t="shared" si="133"/>
        <v>856</v>
      </c>
      <c r="C864" s="324"/>
      <c r="D864" s="254"/>
      <c r="E864" s="255"/>
      <c r="F864" s="335"/>
      <c r="G864" s="328"/>
      <c r="H864" s="336">
        <v>1</v>
      </c>
      <c r="I864" s="289" t="str">
        <f t="shared" si="125"/>
        <v/>
      </c>
      <c r="J864" s="338"/>
      <c r="K864" s="152"/>
      <c r="L864" s="152"/>
      <c r="M864" s="152"/>
      <c r="N864" s="152"/>
      <c r="O864" s="152"/>
      <c r="P864" s="152"/>
      <c r="Q864" s="152"/>
      <c r="R864" s="152"/>
      <c r="S864" s="152"/>
      <c r="T864" s="152"/>
      <c r="U864" s="152"/>
      <c r="V864" s="152"/>
      <c r="W864" s="152"/>
      <c r="X864" s="152"/>
      <c r="Y864" s="152"/>
      <c r="Z864" s="152"/>
      <c r="AA864" s="152"/>
      <c r="AB864" s="152"/>
      <c r="AC864" s="152"/>
      <c r="AD864" s="152"/>
      <c r="AE864" s="152"/>
      <c r="AF864" s="152"/>
      <c r="AG864" s="152"/>
      <c r="AH864" s="152"/>
      <c r="AI864" s="152"/>
      <c r="AJ864" s="152"/>
      <c r="AK864" s="152"/>
      <c r="AL864" s="152"/>
      <c r="AM864" s="152"/>
      <c r="AN864" s="152"/>
      <c r="AO864" s="152"/>
      <c r="AP864" s="152"/>
      <c r="AQ864" s="153"/>
      <c r="AR864" s="156" t="str">
        <f t="shared" si="126"/>
        <v/>
      </c>
      <c r="AS864" s="157" t="str">
        <f t="shared" si="127"/>
        <v/>
      </c>
      <c r="AT864" s="157" t="str">
        <f t="shared" si="128"/>
        <v/>
      </c>
      <c r="AU864" s="157" t="str">
        <f t="shared" si="129"/>
        <v/>
      </c>
      <c r="AV864" s="157" t="str">
        <f t="shared" si="130"/>
        <v/>
      </c>
      <c r="AW864" s="157" t="str">
        <f t="shared" si="131"/>
        <v/>
      </c>
      <c r="AX864" s="158" t="str">
        <f t="shared" si="132"/>
        <v/>
      </c>
    </row>
    <row r="865" spans="2:50" hidden="1" x14ac:dyDescent="0.3">
      <c r="B865" s="325">
        <f t="shared" si="133"/>
        <v>857</v>
      </c>
      <c r="C865" s="324"/>
      <c r="D865" s="254"/>
      <c r="E865" s="255"/>
      <c r="F865" s="335"/>
      <c r="G865" s="328"/>
      <c r="H865" s="336">
        <v>1</v>
      </c>
      <c r="I865" s="289" t="str">
        <f t="shared" si="125"/>
        <v/>
      </c>
      <c r="J865" s="338"/>
      <c r="K865" s="152"/>
      <c r="L865" s="152"/>
      <c r="M865" s="152"/>
      <c r="N865" s="152"/>
      <c r="O865" s="152"/>
      <c r="P865" s="152"/>
      <c r="Q865" s="152"/>
      <c r="R865" s="152"/>
      <c r="S865" s="152"/>
      <c r="T865" s="152"/>
      <c r="U865" s="152"/>
      <c r="V865" s="152"/>
      <c r="W865" s="152"/>
      <c r="X865" s="152"/>
      <c r="Y865" s="152"/>
      <c r="Z865" s="152"/>
      <c r="AA865" s="152"/>
      <c r="AB865" s="152"/>
      <c r="AC865" s="152"/>
      <c r="AD865" s="152"/>
      <c r="AE865" s="152"/>
      <c r="AF865" s="152"/>
      <c r="AG865" s="152"/>
      <c r="AH865" s="152"/>
      <c r="AI865" s="152"/>
      <c r="AJ865" s="152"/>
      <c r="AK865" s="152"/>
      <c r="AL865" s="152"/>
      <c r="AM865" s="152"/>
      <c r="AN865" s="152"/>
      <c r="AO865" s="152"/>
      <c r="AP865" s="152"/>
      <c r="AQ865" s="153"/>
      <c r="AR865" s="156" t="str">
        <f t="shared" si="126"/>
        <v/>
      </c>
      <c r="AS865" s="157" t="str">
        <f t="shared" si="127"/>
        <v/>
      </c>
      <c r="AT865" s="157" t="str">
        <f t="shared" si="128"/>
        <v/>
      </c>
      <c r="AU865" s="157" t="str">
        <f t="shared" si="129"/>
        <v/>
      </c>
      <c r="AV865" s="157" t="str">
        <f t="shared" si="130"/>
        <v/>
      </c>
      <c r="AW865" s="157" t="str">
        <f t="shared" si="131"/>
        <v/>
      </c>
      <c r="AX865" s="158" t="str">
        <f t="shared" si="132"/>
        <v/>
      </c>
    </row>
    <row r="866" spans="2:50" hidden="1" x14ac:dyDescent="0.3">
      <c r="B866" s="325">
        <f t="shared" si="133"/>
        <v>858</v>
      </c>
      <c r="C866" s="324"/>
      <c r="D866" s="254"/>
      <c r="E866" s="255"/>
      <c r="F866" s="335"/>
      <c r="G866" s="328"/>
      <c r="H866" s="336">
        <v>1</v>
      </c>
      <c r="I866" s="289" t="str">
        <f t="shared" si="125"/>
        <v/>
      </c>
      <c r="J866" s="338"/>
      <c r="K866" s="152"/>
      <c r="L866" s="152"/>
      <c r="M866" s="152"/>
      <c r="N866" s="152"/>
      <c r="O866" s="152"/>
      <c r="P866" s="152"/>
      <c r="Q866" s="152"/>
      <c r="R866" s="152"/>
      <c r="S866" s="152"/>
      <c r="T866" s="152"/>
      <c r="U866" s="152"/>
      <c r="V866" s="152"/>
      <c r="W866" s="152"/>
      <c r="X866" s="152"/>
      <c r="Y866" s="152"/>
      <c r="Z866" s="152"/>
      <c r="AA866" s="152"/>
      <c r="AB866" s="152"/>
      <c r="AC866" s="152"/>
      <c r="AD866" s="152"/>
      <c r="AE866" s="152"/>
      <c r="AF866" s="152"/>
      <c r="AG866" s="152"/>
      <c r="AH866" s="152"/>
      <c r="AI866" s="152"/>
      <c r="AJ866" s="152"/>
      <c r="AK866" s="152"/>
      <c r="AL866" s="152"/>
      <c r="AM866" s="152"/>
      <c r="AN866" s="152"/>
      <c r="AO866" s="152"/>
      <c r="AP866" s="152"/>
      <c r="AQ866" s="153"/>
      <c r="AR866" s="156" t="str">
        <f t="shared" si="126"/>
        <v/>
      </c>
      <c r="AS866" s="157" t="str">
        <f t="shared" si="127"/>
        <v/>
      </c>
      <c r="AT866" s="157" t="str">
        <f t="shared" si="128"/>
        <v/>
      </c>
      <c r="AU866" s="157" t="str">
        <f t="shared" si="129"/>
        <v/>
      </c>
      <c r="AV866" s="157" t="str">
        <f t="shared" si="130"/>
        <v/>
      </c>
      <c r="AW866" s="157" t="str">
        <f t="shared" si="131"/>
        <v/>
      </c>
      <c r="AX866" s="158" t="str">
        <f t="shared" si="132"/>
        <v/>
      </c>
    </row>
    <row r="867" spans="2:50" hidden="1" x14ac:dyDescent="0.3">
      <c r="B867" s="325">
        <f t="shared" si="133"/>
        <v>859</v>
      </c>
      <c r="C867" s="324"/>
      <c r="D867" s="254"/>
      <c r="E867" s="255"/>
      <c r="F867" s="335"/>
      <c r="G867" s="328"/>
      <c r="H867" s="336">
        <v>1</v>
      </c>
      <c r="I867" s="289" t="str">
        <f t="shared" si="125"/>
        <v/>
      </c>
      <c r="J867" s="338"/>
      <c r="K867" s="152"/>
      <c r="L867" s="152"/>
      <c r="M867" s="152"/>
      <c r="N867" s="152"/>
      <c r="O867" s="152"/>
      <c r="P867" s="152"/>
      <c r="Q867" s="152"/>
      <c r="R867" s="152"/>
      <c r="S867" s="152"/>
      <c r="T867" s="152"/>
      <c r="U867" s="152"/>
      <c r="V867" s="152"/>
      <c r="W867" s="152"/>
      <c r="X867" s="152"/>
      <c r="Y867" s="152"/>
      <c r="Z867" s="152"/>
      <c r="AA867" s="152"/>
      <c r="AB867" s="152"/>
      <c r="AC867" s="152"/>
      <c r="AD867" s="152"/>
      <c r="AE867" s="152"/>
      <c r="AF867" s="152"/>
      <c r="AG867" s="152"/>
      <c r="AH867" s="152"/>
      <c r="AI867" s="152"/>
      <c r="AJ867" s="152"/>
      <c r="AK867" s="152"/>
      <c r="AL867" s="152"/>
      <c r="AM867" s="152"/>
      <c r="AN867" s="152"/>
      <c r="AO867" s="152"/>
      <c r="AP867" s="152"/>
      <c r="AQ867" s="153"/>
      <c r="AR867" s="156" t="str">
        <f t="shared" si="126"/>
        <v/>
      </c>
      <c r="AS867" s="157" t="str">
        <f t="shared" si="127"/>
        <v/>
      </c>
      <c r="AT867" s="157" t="str">
        <f t="shared" si="128"/>
        <v/>
      </c>
      <c r="AU867" s="157" t="str">
        <f t="shared" si="129"/>
        <v/>
      </c>
      <c r="AV867" s="157" t="str">
        <f t="shared" si="130"/>
        <v/>
      </c>
      <c r="AW867" s="157" t="str">
        <f t="shared" si="131"/>
        <v/>
      </c>
      <c r="AX867" s="158" t="str">
        <f t="shared" si="132"/>
        <v/>
      </c>
    </row>
    <row r="868" spans="2:50" hidden="1" x14ac:dyDescent="0.3">
      <c r="B868" s="325">
        <f t="shared" si="133"/>
        <v>860</v>
      </c>
      <c r="C868" s="324"/>
      <c r="D868" s="254"/>
      <c r="E868" s="255"/>
      <c r="F868" s="335"/>
      <c r="G868" s="328"/>
      <c r="H868" s="336">
        <v>1</v>
      </c>
      <c r="I868" s="289" t="str">
        <f t="shared" si="125"/>
        <v/>
      </c>
      <c r="J868" s="338"/>
      <c r="K868" s="152"/>
      <c r="L868" s="152"/>
      <c r="M868" s="152"/>
      <c r="N868" s="152"/>
      <c r="O868" s="152"/>
      <c r="P868" s="152"/>
      <c r="Q868" s="152"/>
      <c r="R868" s="152"/>
      <c r="S868" s="152"/>
      <c r="T868" s="152"/>
      <c r="U868" s="152"/>
      <c r="V868" s="152"/>
      <c r="W868" s="152"/>
      <c r="X868" s="152"/>
      <c r="Y868" s="152"/>
      <c r="Z868" s="152"/>
      <c r="AA868" s="152"/>
      <c r="AB868" s="152"/>
      <c r="AC868" s="152"/>
      <c r="AD868" s="152"/>
      <c r="AE868" s="152"/>
      <c r="AF868" s="152"/>
      <c r="AG868" s="152"/>
      <c r="AH868" s="152"/>
      <c r="AI868" s="152"/>
      <c r="AJ868" s="152"/>
      <c r="AK868" s="152"/>
      <c r="AL868" s="152"/>
      <c r="AM868" s="152"/>
      <c r="AN868" s="152"/>
      <c r="AO868" s="152"/>
      <c r="AP868" s="152"/>
      <c r="AQ868" s="153"/>
      <c r="AR868" s="156" t="str">
        <f t="shared" si="126"/>
        <v/>
      </c>
      <c r="AS868" s="157" t="str">
        <f t="shared" si="127"/>
        <v/>
      </c>
      <c r="AT868" s="157" t="str">
        <f t="shared" si="128"/>
        <v/>
      </c>
      <c r="AU868" s="157" t="str">
        <f t="shared" si="129"/>
        <v/>
      </c>
      <c r="AV868" s="157" t="str">
        <f t="shared" si="130"/>
        <v/>
      </c>
      <c r="AW868" s="157" t="str">
        <f t="shared" si="131"/>
        <v/>
      </c>
      <c r="AX868" s="158" t="str">
        <f t="shared" si="132"/>
        <v/>
      </c>
    </row>
    <row r="869" spans="2:50" hidden="1" x14ac:dyDescent="0.3">
      <c r="B869" s="325">
        <f t="shared" si="133"/>
        <v>861</v>
      </c>
      <c r="C869" s="324"/>
      <c r="D869" s="254"/>
      <c r="E869" s="255"/>
      <c r="F869" s="335"/>
      <c r="G869" s="328"/>
      <c r="H869" s="336">
        <v>1</v>
      </c>
      <c r="I869" s="289" t="str">
        <f t="shared" si="125"/>
        <v/>
      </c>
      <c r="J869" s="338"/>
      <c r="K869" s="152"/>
      <c r="L869" s="152"/>
      <c r="M869" s="152"/>
      <c r="N869" s="152"/>
      <c r="O869" s="152"/>
      <c r="P869" s="152"/>
      <c r="Q869" s="152"/>
      <c r="R869" s="152"/>
      <c r="S869" s="152"/>
      <c r="T869" s="152"/>
      <c r="U869" s="152"/>
      <c r="V869" s="152"/>
      <c r="W869" s="152"/>
      <c r="X869" s="152"/>
      <c r="Y869" s="152"/>
      <c r="Z869" s="152"/>
      <c r="AA869" s="152"/>
      <c r="AB869" s="152"/>
      <c r="AC869" s="152"/>
      <c r="AD869" s="152"/>
      <c r="AE869" s="152"/>
      <c r="AF869" s="152"/>
      <c r="AG869" s="152"/>
      <c r="AH869" s="152"/>
      <c r="AI869" s="152"/>
      <c r="AJ869" s="152"/>
      <c r="AK869" s="152"/>
      <c r="AL869" s="152"/>
      <c r="AM869" s="152"/>
      <c r="AN869" s="152"/>
      <c r="AO869" s="152"/>
      <c r="AP869" s="152"/>
      <c r="AQ869" s="153"/>
      <c r="AR869" s="156" t="str">
        <f t="shared" si="126"/>
        <v/>
      </c>
      <c r="AS869" s="157" t="str">
        <f t="shared" si="127"/>
        <v/>
      </c>
      <c r="AT869" s="157" t="str">
        <f t="shared" si="128"/>
        <v/>
      </c>
      <c r="AU869" s="157" t="str">
        <f t="shared" si="129"/>
        <v/>
      </c>
      <c r="AV869" s="157" t="str">
        <f t="shared" si="130"/>
        <v/>
      </c>
      <c r="AW869" s="157" t="str">
        <f t="shared" si="131"/>
        <v/>
      </c>
      <c r="AX869" s="158" t="str">
        <f t="shared" si="132"/>
        <v/>
      </c>
    </row>
    <row r="870" spans="2:50" hidden="1" x14ac:dyDescent="0.3">
      <c r="B870" s="325">
        <f t="shared" si="133"/>
        <v>862</v>
      </c>
      <c r="C870" s="324"/>
      <c r="D870" s="254"/>
      <c r="E870" s="255"/>
      <c r="F870" s="335"/>
      <c r="G870" s="328"/>
      <c r="H870" s="336">
        <v>1</v>
      </c>
      <c r="I870" s="289" t="str">
        <f t="shared" si="125"/>
        <v/>
      </c>
      <c r="J870" s="338"/>
      <c r="K870" s="152"/>
      <c r="L870" s="152"/>
      <c r="M870" s="152"/>
      <c r="N870" s="152"/>
      <c r="O870" s="152"/>
      <c r="P870" s="152"/>
      <c r="Q870" s="152"/>
      <c r="R870" s="152"/>
      <c r="S870" s="152"/>
      <c r="T870" s="152"/>
      <c r="U870" s="152"/>
      <c r="V870" s="152"/>
      <c r="W870" s="152"/>
      <c r="X870" s="152"/>
      <c r="Y870" s="152"/>
      <c r="Z870" s="152"/>
      <c r="AA870" s="152"/>
      <c r="AB870" s="152"/>
      <c r="AC870" s="152"/>
      <c r="AD870" s="152"/>
      <c r="AE870" s="152"/>
      <c r="AF870" s="152"/>
      <c r="AG870" s="152"/>
      <c r="AH870" s="152"/>
      <c r="AI870" s="152"/>
      <c r="AJ870" s="152"/>
      <c r="AK870" s="152"/>
      <c r="AL870" s="152"/>
      <c r="AM870" s="152"/>
      <c r="AN870" s="152"/>
      <c r="AO870" s="152"/>
      <c r="AP870" s="152"/>
      <c r="AQ870" s="153"/>
      <c r="AR870" s="156" t="str">
        <f t="shared" si="126"/>
        <v/>
      </c>
      <c r="AS870" s="157" t="str">
        <f t="shared" si="127"/>
        <v/>
      </c>
      <c r="AT870" s="157" t="str">
        <f t="shared" si="128"/>
        <v/>
      </c>
      <c r="AU870" s="157" t="str">
        <f t="shared" si="129"/>
        <v/>
      </c>
      <c r="AV870" s="157" t="str">
        <f t="shared" si="130"/>
        <v/>
      </c>
      <c r="AW870" s="157" t="str">
        <f t="shared" si="131"/>
        <v/>
      </c>
      <c r="AX870" s="158" t="str">
        <f t="shared" si="132"/>
        <v/>
      </c>
    </row>
    <row r="871" spans="2:50" hidden="1" x14ac:dyDescent="0.3">
      <c r="B871" s="325">
        <f t="shared" si="133"/>
        <v>863</v>
      </c>
      <c r="C871" s="324"/>
      <c r="D871" s="254"/>
      <c r="E871" s="255"/>
      <c r="F871" s="335"/>
      <c r="G871" s="328"/>
      <c r="H871" s="336">
        <v>1</v>
      </c>
      <c r="I871" s="289" t="str">
        <f t="shared" si="125"/>
        <v/>
      </c>
      <c r="J871" s="338"/>
      <c r="K871" s="152"/>
      <c r="L871" s="152"/>
      <c r="M871" s="152"/>
      <c r="N871" s="152"/>
      <c r="O871" s="152"/>
      <c r="P871" s="152"/>
      <c r="Q871" s="152"/>
      <c r="R871" s="152"/>
      <c r="S871" s="152"/>
      <c r="T871" s="152"/>
      <c r="U871" s="152"/>
      <c r="V871" s="152"/>
      <c r="W871" s="152"/>
      <c r="X871" s="152"/>
      <c r="Y871" s="152"/>
      <c r="Z871" s="152"/>
      <c r="AA871" s="152"/>
      <c r="AB871" s="152"/>
      <c r="AC871" s="152"/>
      <c r="AD871" s="152"/>
      <c r="AE871" s="152"/>
      <c r="AF871" s="152"/>
      <c r="AG871" s="152"/>
      <c r="AH871" s="152"/>
      <c r="AI871" s="152"/>
      <c r="AJ871" s="152"/>
      <c r="AK871" s="152"/>
      <c r="AL871" s="152"/>
      <c r="AM871" s="152"/>
      <c r="AN871" s="152"/>
      <c r="AO871" s="152"/>
      <c r="AP871" s="152"/>
      <c r="AQ871" s="153"/>
      <c r="AR871" s="156" t="str">
        <f t="shared" si="126"/>
        <v/>
      </c>
      <c r="AS871" s="157" t="str">
        <f t="shared" si="127"/>
        <v/>
      </c>
      <c r="AT871" s="157" t="str">
        <f t="shared" si="128"/>
        <v/>
      </c>
      <c r="AU871" s="157" t="str">
        <f t="shared" si="129"/>
        <v/>
      </c>
      <c r="AV871" s="157" t="str">
        <f t="shared" si="130"/>
        <v/>
      </c>
      <c r="AW871" s="157" t="str">
        <f t="shared" si="131"/>
        <v/>
      </c>
      <c r="AX871" s="158" t="str">
        <f t="shared" si="132"/>
        <v/>
      </c>
    </row>
    <row r="872" spans="2:50" hidden="1" x14ac:dyDescent="0.3">
      <c r="B872" s="325">
        <f t="shared" si="133"/>
        <v>864</v>
      </c>
      <c r="C872" s="324"/>
      <c r="D872" s="254"/>
      <c r="E872" s="255"/>
      <c r="F872" s="335"/>
      <c r="G872" s="328"/>
      <c r="H872" s="336">
        <v>1</v>
      </c>
      <c r="I872" s="289" t="str">
        <f t="shared" si="125"/>
        <v/>
      </c>
      <c r="J872" s="338"/>
      <c r="K872" s="152"/>
      <c r="L872" s="152"/>
      <c r="M872" s="152"/>
      <c r="N872" s="152"/>
      <c r="O872" s="152"/>
      <c r="P872" s="152"/>
      <c r="Q872" s="152"/>
      <c r="R872" s="152"/>
      <c r="S872" s="152"/>
      <c r="T872" s="152"/>
      <c r="U872" s="152"/>
      <c r="V872" s="152"/>
      <c r="W872" s="152"/>
      <c r="X872" s="152"/>
      <c r="Y872" s="152"/>
      <c r="Z872" s="152"/>
      <c r="AA872" s="152"/>
      <c r="AB872" s="152"/>
      <c r="AC872" s="152"/>
      <c r="AD872" s="152"/>
      <c r="AE872" s="152"/>
      <c r="AF872" s="152"/>
      <c r="AG872" s="152"/>
      <c r="AH872" s="152"/>
      <c r="AI872" s="152"/>
      <c r="AJ872" s="152"/>
      <c r="AK872" s="152"/>
      <c r="AL872" s="152"/>
      <c r="AM872" s="152"/>
      <c r="AN872" s="152"/>
      <c r="AO872" s="152"/>
      <c r="AP872" s="152"/>
      <c r="AQ872" s="153"/>
      <c r="AR872" s="156" t="str">
        <f t="shared" si="126"/>
        <v/>
      </c>
      <c r="AS872" s="157" t="str">
        <f t="shared" si="127"/>
        <v/>
      </c>
      <c r="AT872" s="157" t="str">
        <f t="shared" si="128"/>
        <v/>
      </c>
      <c r="AU872" s="157" t="str">
        <f t="shared" si="129"/>
        <v/>
      </c>
      <c r="AV872" s="157" t="str">
        <f t="shared" si="130"/>
        <v/>
      </c>
      <c r="AW872" s="157" t="str">
        <f t="shared" si="131"/>
        <v/>
      </c>
      <c r="AX872" s="158" t="str">
        <f t="shared" si="132"/>
        <v/>
      </c>
    </row>
    <row r="873" spans="2:50" hidden="1" x14ac:dyDescent="0.3">
      <c r="B873" s="325">
        <f t="shared" si="133"/>
        <v>865</v>
      </c>
      <c r="C873" s="324"/>
      <c r="D873" s="254"/>
      <c r="E873" s="255"/>
      <c r="F873" s="335"/>
      <c r="G873" s="328"/>
      <c r="H873" s="336">
        <v>1</v>
      </c>
      <c r="I873" s="289" t="str">
        <f t="shared" si="125"/>
        <v/>
      </c>
      <c r="J873" s="338"/>
      <c r="K873" s="152"/>
      <c r="L873" s="152"/>
      <c r="M873" s="152"/>
      <c r="N873" s="152"/>
      <c r="O873" s="152"/>
      <c r="P873" s="152"/>
      <c r="Q873" s="152"/>
      <c r="R873" s="152"/>
      <c r="S873" s="152"/>
      <c r="T873" s="152"/>
      <c r="U873" s="152"/>
      <c r="V873" s="152"/>
      <c r="W873" s="152"/>
      <c r="X873" s="152"/>
      <c r="Y873" s="152"/>
      <c r="Z873" s="152"/>
      <c r="AA873" s="152"/>
      <c r="AB873" s="152"/>
      <c r="AC873" s="152"/>
      <c r="AD873" s="152"/>
      <c r="AE873" s="152"/>
      <c r="AF873" s="152"/>
      <c r="AG873" s="152"/>
      <c r="AH873" s="152"/>
      <c r="AI873" s="152"/>
      <c r="AJ873" s="152"/>
      <c r="AK873" s="152"/>
      <c r="AL873" s="152"/>
      <c r="AM873" s="152"/>
      <c r="AN873" s="152"/>
      <c r="AO873" s="152"/>
      <c r="AP873" s="152"/>
      <c r="AQ873" s="153"/>
      <c r="AR873" s="156" t="str">
        <f t="shared" si="126"/>
        <v/>
      </c>
      <c r="AS873" s="157" t="str">
        <f t="shared" si="127"/>
        <v/>
      </c>
      <c r="AT873" s="157" t="str">
        <f t="shared" si="128"/>
        <v/>
      </c>
      <c r="AU873" s="157" t="str">
        <f t="shared" si="129"/>
        <v/>
      </c>
      <c r="AV873" s="157" t="str">
        <f t="shared" si="130"/>
        <v/>
      </c>
      <c r="AW873" s="157" t="str">
        <f t="shared" si="131"/>
        <v/>
      </c>
      <c r="AX873" s="158" t="str">
        <f t="shared" si="132"/>
        <v/>
      </c>
    </row>
    <row r="874" spans="2:50" hidden="1" x14ac:dyDescent="0.3">
      <c r="B874" s="325">
        <f t="shared" si="133"/>
        <v>866</v>
      </c>
      <c r="C874" s="324"/>
      <c r="D874" s="254"/>
      <c r="E874" s="255"/>
      <c r="F874" s="335"/>
      <c r="G874" s="328"/>
      <c r="H874" s="336">
        <v>1</v>
      </c>
      <c r="I874" s="289" t="str">
        <f t="shared" si="125"/>
        <v/>
      </c>
      <c r="J874" s="338"/>
      <c r="K874" s="152"/>
      <c r="L874" s="152"/>
      <c r="M874" s="152"/>
      <c r="N874" s="152"/>
      <c r="O874" s="152"/>
      <c r="P874" s="152"/>
      <c r="Q874" s="152"/>
      <c r="R874" s="152"/>
      <c r="S874" s="152"/>
      <c r="T874" s="152"/>
      <c r="U874" s="152"/>
      <c r="V874" s="152"/>
      <c r="W874" s="152"/>
      <c r="X874" s="152"/>
      <c r="Y874" s="152"/>
      <c r="Z874" s="152"/>
      <c r="AA874" s="152"/>
      <c r="AB874" s="152"/>
      <c r="AC874" s="152"/>
      <c r="AD874" s="152"/>
      <c r="AE874" s="152"/>
      <c r="AF874" s="152"/>
      <c r="AG874" s="152"/>
      <c r="AH874" s="152"/>
      <c r="AI874" s="152"/>
      <c r="AJ874" s="152"/>
      <c r="AK874" s="152"/>
      <c r="AL874" s="152"/>
      <c r="AM874" s="152"/>
      <c r="AN874" s="152"/>
      <c r="AO874" s="152"/>
      <c r="AP874" s="152"/>
      <c r="AQ874" s="153"/>
      <c r="AR874" s="156" t="str">
        <f t="shared" si="126"/>
        <v/>
      </c>
      <c r="AS874" s="157" t="str">
        <f t="shared" si="127"/>
        <v/>
      </c>
      <c r="AT874" s="157" t="str">
        <f t="shared" si="128"/>
        <v/>
      </c>
      <c r="AU874" s="157" t="str">
        <f t="shared" si="129"/>
        <v/>
      </c>
      <c r="AV874" s="157" t="str">
        <f t="shared" si="130"/>
        <v/>
      </c>
      <c r="AW874" s="157" t="str">
        <f t="shared" si="131"/>
        <v/>
      </c>
      <c r="AX874" s="158" t="str">
        <f t="shared" si="132"/>
        <v/>
      </c>
    </row>
    <row r="875" spans="2:50" hidden="1" x14ac:dyDescent="0.3">
      <c r="B875" s="325">
        <f t="shared" si="133"/>
        <v>867</v>
      </c>
      <c r="C875" s="324"/>
      <c r="D875" s="254"/>
      <c r="E875" s="255"/>
      <c r="F875" s="335"/>
      <c r="G875" s="328"/>
      <c r="H875" s="336">
        <v>1</v>
      </c>
      <c r="I875" s="289" t="str">
        <f t="shared" si="125"/>
        <v/>
      </c>
      <c r="J875" s="338"/>
      <c r="K875" s="152"/>
      <c r="L875" s="152"/>
      <c r="M875" s="152"/>
      <c r="N875" s="152"/>
      <c r="O875" s="152"/>
      <c r="P875" s="152"/>
      <c r="Q875" s="152"/>
      <c r="R875" s="152"/>
      <c r="S875" s="152"/>
      <c r="T875" s="152"/>
      <c r="U875" s="152"/>
      <c r="V875" s="152"/>
      <c r="W875" s="152"/>
      <c r="X875" s="152"/>
      <c r="Y875" s="152"/>
      <c r="Z875" s="152"/>
      <c r="AA875" s="152"/>
      <c r="AB875" s="152"/>
      <c r="AC875" s="152"/>
      <c r="AD875" s="152"/>
      <c r="AE875" s="152"/>
      <c r="AF875" s="152"/>
      <c r="AG875" s="152"/>
      <c r="AH875" s="152"/>
      <c r="AI875" s="152"/>
      <c r="AJ875" s="152"/>
      <c r="AK875" s="152"/>
      <c r="AL875" s="152"/>
      <c r="AM875" s="152"/>
      <c r="AN875" s="152"/>
      <c r="AO875" s="152"/>
      <c r="AP875" s="152"/>
      <c r="AQ875" s="153"/>
      <c r="AR875" s="156" t="str">
        <f t="shared" si="126"/>
        <v/>
      </c>
      <c r="AS875" s="157" t="str">
        <f t="shared" si="127"/>
        <v/>
      </c>
      <c r="AT875" s="157" t="str">
        <f t="shared" si="128"/>
        <v/>
      </c>
      <c r="AU875" s="157" t="str">
        <f t="shared" si="129"/>
        <v/>
      </c>
      <c r="AV875" s="157" t="str">
        <f t="shared" si="130"/>
        <v/>
      </c>
      <c r="AW875" s="157" t="str">
        <f t="shared" si="131"/>
        <v/>
      </c>
      <c r="AX875" s="158" t="str">
        <f t="shared" si="132"/>
        <v/>
      </c>
    </row>
    <row r="876" spans="2:50" hidden="1" x14ac:dyDescent="0.3">
      <c r="B876" s="325">
        <f t="shared" si="133"/>
        <v>868</v>
      </c>
      <c r="C876" s="324"/>
      <c r="D876" s="254"/>
      <c r="E876" s="255"/>
      <c r="F876" s="335"/>
      <c r="G876" s="328"/>
      <c r="H876" s="336">
        <v>1</v>
      </c>
      <c r="I876" s="289" t="str">
        <f t="shared" si="125"/>
        <v/>
      </c>
      <c r="J876" s="338"/>
      <c r="K876" s="152"/>
      <c r="L876" s="152"/>
      <c r="M876" s="152"/>
      <c r="N876" s="152"/>
      <c r="O876" s="152"/>
      <c r="P876" s="152"/>
      <c r="Q876" s="152"/>
      <c r="R876" s="152"/>
      <c r="S876" s="152"/>
      <c r="T876" s="152"/>
      <c r="U876" s="152"/>
      <c r="V876" s="152"/>
      <c r="W876" s="152"/>
      <c r="X876" s="152"/>
      <c r="Y876" s="152"/>
      <c r="Z876" s="152"/>
      <c r="AA876" s="152"/>
      <c r="AB876" s="152"/>
      <c r="AC876" s="152"/>
      <c r="AD876" s="152"/>
      <c r="AE876" s="152"/>
      <c r="AF876" s="152"/>
      <c r="AG876" s="152"/>
      <c r="AH876" s="152"/>
      <c r="AI876" s="152"/>
      <c r="AJ876" s="152"/>
      <c r="AK876" s="152"/>
      <c r="AL876" s="152"/>
      <c r="AM876" s="152"/>
      <c r="AN876" s="152"/>
      <c r="AO876" s="152"/>
      <c r="AP876" s="152"/>
      <c r="AQ876" s="153"/>
      <c r="AR876" s="156" t="str">
        <f t="shared" si="126"/>
        <v/>
      </c>
      <c r="AS876" s="157" t="str">
        <f t="shared" si="127"/>
        <v/>
      </c>
      <c r="AT876" s="157" t="str">
        <f t="shared" si="128"/>
        <v/>
      </c>
      <c r="AU876" s="157" t="str">
        <f t="shared" si="129"/>
        <v/>
      </c>
      <c r="AV876" s="157" t="str">
        <f t="shared" si="130"/>
        <v/>
      </c>
      <c r="AW876" s="157" t="str">
        <f t="shared" si="131"/>
        <v/>
      </c>
      <c r="AX876" s="158" t="str">
        <f t="shared" si="132"/>
        <v/>
      </c>
    </row>
    <row r="877" spans="2:50" hidden="1" x14ac:dyDescent="0.3">
      <c r="B877" s="325">
        <f t="shared" si="133"/>
        <v>869</v>
      </c>
      <c r="C877" s="324"/>
      <c r="D877" s="254"/>
      <c r="E877" s="255"/>
      <c r="F877" s="335"/>
      <c r="G877" s="328"/>
      <c r="H877" s="336">
        <v>1</v>
      </c>
      <c r="I877" s="289" t="str">
        <f t="shared" si="125"/>
        <v/>
      </c>
      <c r="J877" s="338"/>
      <c r="K877" s="152"/>
      <c r="L877" s="152"/>
      <c r="M877" s="152"/>
      <c r="N877" s="152"/>
      <c r="O877" s="152"/>
      <c r="P877" s="152"/>
      <c r="Q877" s="152"/>
      <c r="R877" s="152"/>
      <c r="S877" s="152"/>
      <c r="T877" s="152"/>
      <c r="U877" s="152"/>
      <c r="V877" s="152"/>
      <c r="W877" s="152"/>
      <c r="X877" s="152"/>
      <c r="Y877" s="152"/>
      <c r="Z877" s="152"/>
      <c r="AA877" s="152"/>
      <c r="AB877" s="152"/>
      <c r="AC877" s="152"/>
      <c r="AD877" s="152"/>
      <c r="AE877" s="152"/>
      <c r="AF877" s="152"/>
      <c r="AG877" s="152"/>
      <c r="AH877" s="152"/>
      <c r="AI877" s="152"/>
      <c r="AJ877" s="152"/>
      <c r="AK877" s="152"/>
      <c r="AL877" s="152"/>
      <c r="AM877" s="152"/>
      <c r="AN877" s="152"/>
      <c r="AO877" s="152"/>
      <c r="AP877" s="152"/>
      <c r="AQ877" s="153"/>
      <c r="AR877" s="156" t="str">
        <f t="shared" si="126"/>
        <v/>
      </c>
      <c r="AS877" s="157" t="str">
        <f t="shared" si="127"/>
        <v/>
      </c>
      <c r="AT877" s="157" t="str">
        <f t="shared" si="128"/>
        <v/>
      </c>
      <c r="AU877" s="157" t="str">
        <f t="shared" si="129"/>
        <v/>
      </c>
      <c r="AV877" s="157" t="str">
        <f t="shared" si="130"/>
        <v/>
      </c>
      <c r="AW877" s="157" t="str">
        <f t="shared" si="131"/>
        <v/>
      </c>
      <c r="AX877" s="158" t="str">
        <f t="shared" si="132"/>
        <v/>
      </c>
    </row>
    <row r="878" spans="2:50" hidden="1" x14ac:dyDescent="0.3">
      <c r="B878" s="325">
        <f t="shared" si="133"/>
        <v>870</v>
      </c>
      <c r="C878" s="324"/>
      <c r="D878" s="254"/>
      <c r="E878" s="255"/>
      <c r="F878" s="335"/>
      <c r="G878" s="328"/>
      <c r="H878" s="336">
        <v>1</v>
      </c>
      <c r="I878" s="289" t="str">
        <f t="shared" si="125"/>
        <v/>
      </c>
      <c r="J878" s="338"/>
      <c r="K878" s="152"/>
      <c r="L878" s="152"/>
      <c r="M878" s="152"/>
      <c r="N878" s="152"/>
      <c r="O878" s="152"/>
      <c r="P878" s="152"/>
      <c r="Q878" s="152"/>
      <c r="R878" s="152"/>
      <c r="S878" s="152"/>
      <c r="T878" s="152"/>
      <c r="U878" s="152"/>
      <c r="V878" s="152"/>
      <c r="W878" s="152"/>
      <c r="X878" s="152"/>
      <c r="Y878" s="152"/>
      <c r="Z878" s="152"/>
      <c r="AA878" s="152"/>
      <c r="AB878" s="152"/>
      <c r="AC878" s="152"/>
      <c r="AD878" s="152"/>
      <c r="AE878" s="152"/>
      <c r="AF878" s="152"/>
      <c r="AG878" s="152"/>
      <c r="AH878" s="152"/>
      <c r="AI878" s="152"/>
      <c r="AJ878" s="152"/>
      <c r="AK878" s="152"/>
      <c r="AL878" s="152"/>
      <c r="AM878" s="152"/>
      <c r="AN878" s="152"/>
      <c r="AO878" s="152"/>
      <c r="AP878" s="152"/>
      <c r="AQ878" s="153"/>
      <c r="AR878" s="156" t="str">
        <f t="shared" si="126"/>
        <v/>
      </c>
      <c r="AS878" s="157" t="str">
        <f t="shared" si="127"/>
        <v/>
      </c>
      <c r="AT878" s="157" t="str">
        <f t="shared" si="128"/>
        <v/>
      </c>
      <c r="AU878" s="157" t="str">
        <f t="shared" si="129"/>
        <v/>
      </c>
      <c r="AV878" s="157" t="str">
        <f t="shared" si="130"/>
        <v/>
      </c>
      <c r="AW878" s="157" t="str">
        <f t="shared" si="131"/>
        <v/>
      </c>
      <c r="AX878" s="158" t="str">
        <f t="shared" si="132"/>
        <v/>
      </c>
    </row>
    <row r="879" spans="2:50" hidden="1" x14ac:dyDescent="0.3">
      <c r="B879" s="325">
        <f t="shared" si="133"/>
        <v>871</v>
      </c>
      <c r="C879" s="324"/>
      <c r="D879" s="254"/>
      <c r="E879" s="255"/>
      <c r="F879" s="335"/>
      <c r="G879" s="328"/>
      <c r="H879" s="336">
        <v>1</v>
      </c>
      <c r="I879" s="289" t="str">
        <f t="shared" si="125"/>
        <v/>
      </c>
      <c r="J879" s="338"/>
      <c r="K879" s="152"/>
      <c r="L879" s="152"/>
      <c r="M879" s="152"/>
      <c r="N879" s="152"/>
      <c r="O879" s="152"/>
      <c r="P879" s="152"/>
      <c r="Q879" s="152"/>
      <c r="R879" s="152"/>
      <c r="S879" s="152"/>
      <c r="T879" s="152"/>
      <c r="U879" s="152"/>
      <c r="V879" s="152"/>
      <c r="W879" s="152"/>
      <c r="X879" s="152"/>
      <c r="Y879" s="152"/>
      <c r="Z879" s="152"/>
      <c r="AA879" s="152"/>
      <c r="AB879" s="152"/>
      <c r="AC879" s="152"/>
      <c r="AD879" s="152"/>
      <c r="AE879" s="152"/>
      <c r="AF879" s="152"/>
      <c r="AG879" s="152"/>
      <c r="AH879" s="152"/>
      <c r="AI879" s="152"/>
      <c r="AJ879" s="152"/>
      <c r="AK879" s="152"/>
      <c r="AL879" s="152"/>
      <c r="AM879" s="152"/>
      <c r="AN879" s="152"/>
      <c r="AO879" s="152"/>
      <c r="AP879" s="152"/>
      <c r="AQ879" s="153"/>
      <c r="AR879" s="156" t="str">
        <f t="shared" si="126"/>
        <v/>
      </c>
      <c r="AS879" s="157" t="str">
        <f t="shared" si="127"/>
        <v/>
      </c>
      <c r="AT879" s="157" t="str">
        <f t="shared" si="128"/>
        <v/>
      </c>
      <c r="AU879" s="157" t="str">
        <f t="shared" si="129"/>
        <v/>
      </c>
      <c r="AV879" s="157" t="str">
        <f t="shared" si="130"/>
        <v/>
      </c>
      <c r="AW879" s="157" t="str">
        <f t="shared" si="131"/>
        <v/>
      </c>
      <c r="AX879" s="158" t="str">
        <f t="shared" si="132"/>
        <v/>
      </c>
    </row>
    <row r="880" spans="2:50" hidden="1" x14ac:dyDescent="0.3">
      <c r="B880" s="325">
        <f t="shared" si="133"/>
        <v>872</v>
      </c>
      <c r="C880" s="324"/>
      <c r="D880" s="254"/>
      <c r="E880" s="255"/>
      <c r="F880" s="335"/>
      <c r="G880" s="328"/>
      <c r="H880" s="336">
        <v>1</v>
      </c>
      <c r="I880" s="289" t="str">
        <f t="shared" si="125"/>
        <v/>
      </c>
      <c r="J880" s="338"/>
      <c r="K880" s="152"/>
      <c r="L880" s="152"/>
      <c r="M880" s="152"/>
      <c r="N880" s="152"/>
      <c r="O880" s="152"/>
      <c r="P880" s="152"/>
      <c r="Q880" s="152"/>
      <c r="R880" s="152"/>
      <c r="S880" s="152"/>
      <c r="T880" s="152"/>
      <c r="U880" s="152"/>
      <c r="V880" s="152"/>
      <c r="W880" s="152"/>
      <c r="X880" s="152"/>
      <c r="Y880" s="152"/>
      <c r="Z880" s="152"/>
      <c r="AA880" s="152"/>
      <c r="AB880" s="152"/>
      <c r="AC880" s="152"/>
      <c r="AD880" s="152"/>
      <c r="AE880" s="152"/>
      <c r="AF880" s="152"/>
      <c r="AG880" s="152"/>
      <c r="AH880" s="152"/>
      <c r="AI880" s="152"/>
      <c r="AJ880" s="152"/>
      <c r="AK880" s="152"/>
      <c r="AL880" s="152"/>
      <c r="AM880" s="152"/>
      <c r="AN880" s="152"/>
      <c r="AO880" s="152"/>
      <c r="AP880" s="152"/>
      <c r="AQ880" s="153"/>
      <c r="AR880" s="156" t="str">
        <f t="shared" si="126"/>
        <v/>
      </c>
      <c r="AS880" s="157" t="str">
        <f t="shared" si="127"/>
        <v/>
      </c>
      <c r="AT880" s="157" t="str">
        <f t="shared" si="128"/>
        <v/>
      </c>
      <c r="AU880" s="157" t="str">
        <f t="shared" si="129"/>
        <v/>
      </c>
      <c r="AV880" s="157" t="str">
        <f t="shared" si="130"/>
        <v/>
      </c>
      <c r="AW880" s="157" t="str">
        <f t="shared" si="131"/>
        <v/>
      </c>
      <c r="AX880" s="158" t="str">
        <f t="shared" si="132"/>
        <v/>
      </c>
    </row>
    <row r="881" spans="2:50" hidden="1" x14ac:dyDescent="0.3">
      <c r="B881" s="325">
        <f t="shared" si="133"/>
        <v>873</v>
      </c>
      <c r="C881" s="324"/>
      <c r="D881" s="254"/>
      <c r="E881" s="255"/>
      <c r="F881" s="335"/>
      <c r="G881" s="328"/>
      <c r="H881" s="336">
        <v>1</v>
      </c>
      <c r="I881" s="289" t="str">
        <f t="shared" si="125"/>
        <v/>
      </c>
      <c r="J881" s="338"/>
      <c r="K881" s="152"/>
      <c r="L881" s="152"/>
      <c r="M881" s="152"/>
      <c r="N881" s="152"/>
      <c r="O881" s="152"/>
      <c r="P881" s="152"/>
      <c r="Q881" s="152"/>
      <c r="R881" s="152"/>
      <c r="S881" s="152"/>
      <c r="T881" s="152"/>
      <c r="U881" s="152"/>
      <c r="V881" s="152"/>
      <c r="W881" s="152"/>
      <c r="X881" s="152"/>
      <c r="Y881" s="152"/>
      <c r="Z881" s="152"/>
      <c r="AA881" s="152"/>
      <c r="AB881" s="152"/>
      <c r="AC881" s="152"/>
      <c r="AD881" s="152"/>
      <c r="AE881" s="152"/>
      <c r="AF881" s="152"/>
      <c r="AG881" s="152"/>
      <c r="AH881" s="152"/>
      <c r="AI881" s="152"/>
      <c r="AJ881" s="152"/>
      <c r="AK881" s="152"/>
      <c r="AL881" s="152"/>
      <c r="AM881" s="152"/>
      <c r="AN881" s="152"/>
      <c r="AO881" s="152"/>
      <c r="AP881" s="152"/>
      <c r="AQ881" s="153"/>
      <c r="AR881" s="156" t="str">
        <f t="shared" si="126"/>
        <v/>
      </c>
      <c r="AS881" s="157" t="str">
        <f t="shared" si="127"/>
        <v/>
      </c>
      <c r="AT881" s="157" t="str">
        <f t="shared" si="128"/>
        <v/>
      </c>
      <c r="AU881" s="157" t="str">
        <f t="shared" si="129"/>
        <v/>
      </c>
      <c r="AV881" s="157" t="str">
        <f t="shared" si="130"/>
        <v/>
      </c>
      <c r="AW881" s="157" t="str">
        <f t="shared" si="131"/>
        <v/>
      </c>
      <c r="AX881" s="158" t="str">
        <f t="shared" si="132"/>
        <v/>
      </c>
    </row>
    <row r="882" spans="2:50" hidden="1" x14ac:dyDescent="0.3">
      <c r="B882" s="325">
        <f t="shared" si="133"/>
        <v>874</v>
      </c>
      <c r="C882" s="324"/>
      <c r="D882" s="254"/>
      <c r="E882" s="255"/>
      <c r="F882" s="335"/>
      <c r="G882" s="328"/>
      <c r="H882" s="336">
        <v>1</v>
      </c>
      <c r="I882" s="289" t="str">
        <f t="shared" si="125"/>
        <v/>
      </c>
      <c r="J882" s="338"/>
      <c r="K882" s="152"/>
      <c r="L882" s="152"/>
      <c r="M882" s="152"/>
      <c r="N882" s="152"/>
      <c r="O882" s="152"/>
      <c r="P882" s="152"/>
      <c r="Q882" s="152"/>
      <c r="R882" s="152"/>
      <c r="S882" s="152"/>
      <c r="T882" s="152"/>
      <c r="U882" s="152"/>
      <c r="V882" s="152"/>
      <c r="W882" s="152"/>
      <c r="X882" s="152"/>
      <c r="Y882" s="152"/>
      <c r="Z882" s="152"/>
      <c r="AA882" s="152"/>
      <c r="AB882" s="152"/>
      <c r="AC882" s="152"/>
      <c r="AD882" s="152"/>
      <c r="AE882" s="152"/>
      <c r="AF882" s="152"/>
      <c r="AG882" s="152"/>
      <c r="AH882" s="152"/>
      <c r="AI882" s="152"/>
      <c r="AJ882" s="152"/>
      <c r="AK882" s="152"/>
      <c r="AL882" s="152"/>
      <c r="AM882" s="152"/>
      <c r="AN882" s="152"/>
      <c r="AO882" s="152"/>
      <c r="AP882" s="152"/>
      <c r="AQ882" s="153"/>
      <c r="AR882" s="156" t="str">
        <f t="shared" si="126"/>
        <v/>
      </c>
      <c r="AS882" s="157" t="str">
        <f t="shared" si="127"/>
        <v/>
      </c>
      <c r="AT882" s="157" t="str">
        <f t="shared" si="128"/>
        <v/>
      </c>
      <c r="AU882" s="157" t="str">
        <f t="shared" si="129"/>
        <v/>
      </c>
      <c r="AV882" s="157" t="str">
        <f t="shared" si="130"/>
        <v/>
      </c>
      <c r="AW882" s="157" t="str">
        <f t="shared" si="131"/>
        <v/>
      </c>
      <c r="AX882" s="158" t="str">
        <f t="shared" si="132"/>
        <v/>
      </c>
    </row>
    <row r="883" spans="2:50" hidden="1" x14ac:dyDescent="0.3">
      <c r="B883" s="325">
        <f t="shared" si="133"/>
        <v>875</v>
      </c>
      <c r="C883" s="324"/>
      <c r="D883" s="254"/>
      <c r="E883" s="255"/>
      <c r="F883" s="335"/>
      <c r="G883" s="328"/>
      <c r="H883" s="336">
        <v>1</v>
      </c>
      <c r="I883" s="289" t="str">
        <f t="shared" si="125"/>
        <v/>
      </c>
      <c r="J883" s="338"/>
      <c r="K883" s="152"/>
      <c r="L883" s="152"/>
      <c r="M883" s="152"/>
      <c r="N883" s="152"/>
      <c r="O883" s="152"/>
      <c r="P883" s="152"/>
      <c r="Q883" s="152"/>
      <c r="R883" s="152"/>
      <c r="S883" s="152"/>
      <c r="T883" s="152"/>
      <c r="U883" s="152"/>
      <c r="V883" s="152"/>
      <c r="W883" s="152"/>
      <c r="X883" s="152"/>
      <c r="Y883" s="152"/>
      <c r="Z883" s="152"/>
      <c r="AA883" s="152"/>
      <c r="AB883" s="152"/>
      <c r="AC883" s="152"/>
      <c r="AD883" s="152"/>
      <c r="AE883" s="152"/>
      <c r="AF883" s="152"/>
      <c r="AG883" s="152"/>
      <c r="AH883" s="152"/>
      <c r="AI883" s="152"/>
      <c r="AJ883" s="152"/>
      <c r="AK883" s="152"/>
      <c r="AL883" s="152"/>
      <c r="AM883" s="152"/>
      <c r="AN883" s="152"/>
      <c r="AO883" s="152"/>
      <c r="AP883" s="152"/>
      <c r="AQ883" s="153"/>
      <c r="AR883" s="156" t="str">
        <f t="shared" si="126"/>
        <v/>
      </c>
      <c r="AS883" s="157" t="str">
        <f t="shared" si="127"/>
        <v/>
      </c>
      <c r="AT883" s="157" t="str">
        <f t="shared" si="128"/>
        <v/>
      </c>
      <c r="AU883" s="157" t="str">
        <f t="shared" si="129"/>
        <v/>
      </c>
      <c r="AV883" s="157" t="str">
        <f t="shared" si="130"/>
        <v/>
      </c>
      <c r="AW883" s="157" t="str">
        <f t="shared" si="131"/>
        <v/>
      </c>
      <c r="AX883" s="158" t="str">
        <f t="shared" si="132"/>
        <v/>
      </c>
    </row>
    <row r="884" spans="2:50" hidden="1" x14ac:dyDescent="0.3">
      <c r="B884" s="325">
        <f t="shared" si="133"/>
        <v>876</v>
      </c>
      <c r="C884" s="324"/>
      <c r="D884" s="254"/>
      <c r="E884" s="255"/>
      <c r="F884" s="335"/>
      <c r="G884" s="328"/>
      <c r="H884" s="336">
        <v>1</v>
      </c>
      <c r="I884" s="289" t="str">
        <f t="shared" si="125"/>
        <v/>
      </c>
      <c r="J884" s="338"/>
      <c r="K884" s="152"/>
      <c r="L884" s="152"/>
      <c r="M884" s="152"/>
      <c r="N884" s="152"/>
      <c r="O884" s="152"/>
      <c r="P884" s="152"/>
      <c r="Q884" s="152"/>
      <c r="R884" s="152"/>
      <c r="S884" s="152"/>
      <c r="T884" s="152"/>
      <c r="U884" s="152"/>
      <c r="V884" s="152"/>
      <c r="W884" s="152"/>
      <c r="X884" s="152"/>
      <c r="Y884" s="152"/>
      <c r="Z884" s="152"/>
      <c r="AA884" s="152"/>
      <c r="AB884" s="152"/>
      <c r="AC884" s="152"/>
      <c r="AD884" s="152"/>
      <c r="AE884" s="152"/>
      <c r="AF884" s="152"/>
      <c r="AG884" s="152"/>
      <c r="AH884" s="152"/>
      <c r="AI884" s="152"/>
      <c r="AJ884" s="152"/>
      <c r="AK884" s="152"/>
      <c r="AL884" s="152"/>
      <c r="AM884" s="152"/>
      <c r="AN884" s="152"/>
      <c r="AO884" s="152"/>
      <c r="AP884" s="152"/>
      <c r="AQ884" s="153"/>
      <c r="AR884" s="156" t="str">
        <f t="shared" si="126"/>
        <v/>
      </c>
      <c r="AS884" s="157" t="str">
        <f t="shared" si="127"/>
        <v/>
      </c>
      <c r="AT884" s="157" t="str">
        <f t="shared" si="128"/>
        <v/>
      </c>
      <c r="AU884" s="157" t="str">
        <f t="shared" si="129"/>
        <v/>
      </c>
      <c r="AV884" s="157" t="str">
        <f t="shared" si="130"/>
        <v/>
      </c>
      <c r="AW884" s="157" t="str">
        <f t="shared" si="131"/>
        <v/>
      </c>
      <c r="AX884" s="158" t="str">
        <f t="shared" si="132"/>
        <v/>
      </c>
    </row>
    <row r="885" spans="2:50" hidden="1" x14ac:dyDescent="0.3">
      <c r="B885" s="325">
        <f t="shared" si="133"/>
        <v>877</v>
      </c>
      <c r="C885" s="324"/>
      <c r="D885" s="254"/>
      <c r="E885" s="255"/>
      <c r="F885" s="335"/>
      <c r="G885" s="328"/>
      <c r="H885" s="336">
        <v>1</v>
      </c>
      <c r="I885" s="289" t="str">
        <f t="shared" si="125"/>
        <v/>
      </c>
      <c r="J885" s="338"/>
      <c r="K885" s="152"/>
      <c r="L885" s="152"/>
      <c r="M885" s="152"/>
      <c r="N885" s="152"/>
      <c r="O885" s="152"/>
      <c r="P885" s="152"/>
      <c r="Q885" s="152"/>
      <c r="R885" s="152"/>
      <c r="S885" s="152"/>
      <c r="T885" s="152"/>
      <c r="U885" s="152"/>
      <c r="V885" s="152"/>
      <c r="W885" s="152"/>
      <c r="X885" s="152"/>
      <c r="Y885" s="152"/>
      <c r="Z885" s="152"/>
      <c r="AA885" s="152"/>
      <c r="AB885" s="152"/>
      <c r="AC885" s="152"/>
      <c r="AD885" s="152"/>
      <c r="AE885" s="152"/>
      <c r="AF885" s="152"/>
      <c r="AG885" s="152"/>
      <c r="AH885" s="152"/>
      <c r="AI885" s="152"/>
      <c r="AJ885" s="152"/>
      <c r="AK885" s="152"/>
      <c r="AL885" s="152"/>
      <c r="AM885" s="152"/>
      <c r="AN885" s="152"/>
      <c r="AO885" s="152"/>
      <c r="AP885" s="152"/>
      <c r="AQ885" s="153"/>
      <c r="AR885" s="156" t="str">
        <f t="shared" si="126"/>
        <v/>
      </c>
      <c r="AS885" s="157" t="str">
        <f t="shared" si="127"/>
        <v/>
      </c>
      <c r="AT885" s="157" t="str">
        <f t="shared" si="128"/>
        <v/>
      </c>
      <c r="AU885" s="157" t="str">
        <f t="shared" si="129"/>
        <v/>
      </c>
      <c r="AV885" s="157" t="str">
        <f t="shared" si="130"/>
        <v/>
      </c>
      <c r="AW885" s="157" t="str">
        <f t="shared" si="131"/>
        <v/>
      </c>
      <c r="AX885" s="158" t="str">
        <f t="shared" si="132"/>
        <v/>
      </c>
    </row>
    <row r="886" spans="2:50" hidden="1" x14ac:dyDescent="0.3">
      <c r="B886" s="325">
        <f t="shared" si="133"/>
        <v>878</v>
      </c>
      <c r="C886" s="324"/>
      <c r="D886" s="254"/>
      <c r="E886" s="255"/>
      <c r="F886" s="335"/>
      <c r="G886" s="328"/>
      <c r="H886" s="336">
        <v>1</v>
      </c>
      <c r="I886" s="289" t="str">
        <f t="shared" si="125"/>
        <v/>
      </c>
      <c r="J886" s="338"/>
      <c r="K886" s="152"/>
      <c r="L886" s="152"/>
      <c r="M886" s="152"/>
      <c r="N886" s="152"/>
      <c r="O886" s="152"/>
      <c r="P886" s="152"/>
      <c r="Q886" s="152"/>
      <c r="R886" s="152"/>
      <c r="S886" s="152"/>
      <c r="T886" s="152"/>
      <c r="U886" s="152"/>
      <c r="V886" s="152"/>
      <c r="W886" s="152"/>
      <c r="X886" s="152"/>
      <c r="Y886" s="152"/>
      <c r="Z886" s="152"/>
      <c r="AA886" s="152"/>
      <c r="AB886" s="152"/>
      <c r="AC886" s="152"/>
      <c r="AD886" s="152"/>
      <c r="AE886" s="152"/>
      <c r="AF886" s="152"/>
      <c r="AG886" s="152"/>
      <c r="AH886" s="152"/>
      <c r="AI886" s="152"/>
      <c r="AJ886" s="152"/>
      <c r="AK886" s="152"/>
      <c r="AL886" s="152"/>
      <c r="AM886" s="152"/>
      <c r="AN886" s="152"/>
      <c r="AO886" s="152"/>
      <c r="AP886" s="152"/>
      <c r="AQ886" s="153"/>
      <c r="AR886" s="156" t="str">
        <f t="shared" si="126"/>
        <v/>
      </c>
      <c r="AS886" s="157" t="str">
        <f t="shared" si="127"/>
        <v/>
      </c>
      <c r="AT886" s="157" t="str">
        <f t="shared" si="128"/>
        <v/>
      </c>
      <c r="AU886" s="157" t="str">
        <f t="shared" si="129"/>
        <v/>
      </c>
      <c r="AV886" s="157" t="str">
        <f t="shared" si="130"/>
        <v/>
      </c>
      <c r="AW886" s="157" t="str">
        <f t="shared" si="131"/>
        <v/>
      </c>
      <c r="AX886" s="158" t="str">
        <f t="shared" si="132"/>
        <v/>
      </c>
    </row>
    <row r="887" spans="2:50" hidden="1" x14ac:dyDescent="0.3">
      <c r="B887" s="325">
        <f t="shared" si="133"/>
        <v>879</v>
      </c>
      <c r="C887" s="324"/>
      <c r="D887" s="254"/>
      <c r="E887" s="255"/>
      <c r="F887" s="335"/>
      <c r="G887" s="328"/>
      <c r="H887" s="336">
        <v>1</v>
      </c>
      <c r="I887" s="289" t="str">
        <f t="shared" si="125"/>
        <v/>
      </c>
      <c r="J887" s="338"/>
      <c r="K887" s="152"/>
      <c r="L887" s="152"/>
      <c r="M887" s="152"/>
      <c r="N887" s="152"/>
      <c r="O887" s="152"/>
      <c r="P887" s="152"/>
      <c r="Q887" s="152"/>
      <c r="R887" s="152"/>
      <c r="S887" s="152"/>
      <c r="T887" s="152"/>
      <c r="U887" s="152"/>
      <c r="V887" s="152"/>
      <c r="W887" s="152"/>
      <c r="X887" s="152"/>
      <c r="Y887" s="152"/>
      <c r="Z887" s="152"/>
      <c r="AA887" s="152"/>
      <c r="AB887" s="152"/>
      <c r="AC887" s="152"/>
      <c r="AD887" s="152"/>
      <c r="AE887" s="152"/>
      <c r="AF887" s="152"/>
      <c r="AG887" s="152"/>
      <c r="AH887" s="152"/>
      <c r="AI887" s="152"/>
      <c r="AJ887" s="152"/>
      <c r="AK887" s="152"/>
      <c r="AL887" s="152"/>
      <c r="AM887" s="152"/>
      <c r="AN887" s="152"/>
      <c r="AO887" s="152"/>
      <c r="AP887" s="152"/>
      <c r="AQ887" s="153"/>
      <c r="AR887" s="156" t="str">
        <f t="shared" si="126"/>
        <v/>
      </c>
      <c r="AS887" s="157" t="str">
        <f t="shared" si="127"/>
        <v/>
      </c>
      <c r="AT887" s="157" t="str">
        <f t="shared" si="128"/>
        <v/>
      </c>
      <c r="AU887" s="157" t="str">
        <f t="shared" si="129"/>
        <v/>
      </c>
      <c r="AV887" s="157" t="str">
        <f t="shared" si="130"/>
        <v/>
      </c>
      <c r="AW887" s="157" t="str">
        <f t="shared" si="131"/>
        <v/>
      </c>
      <c r="AX887" s="158" t="str">
        <f t="shared" si="132"/>
        <v/>
      </c>
    </row>
    <row r="888" spans="2:50" hidden="1" x14ac:dyDescent="0.3">
      <c r="B888" s="325">
        <f t="shared" si="133"/>
        <v>880</v>
      </c>
      <c r="C888" s="324"/>
      <c r="D888" s="254"/>
      <c r="E888" s="255"/>
      <c r="F888" s="335"/>
      <c r="G888" s="328"/>
      <c r="H888" s="336">
        <v>1</v>
      </c>
      <c r="I888" s="289" t="str">
        <f t="shared" si="125"/>
        <v/>
      </c>
      <c r="J888" s="338"/>
      <c r="K888" s="152"/>
      <c r="L888" s="152"/>
      <c r="M888" s="152"/>
      <c r="N888" s="152"/>
      <c r="O888" s="152"/>
      <c r="P888" s="152"/>
      <c r="Q888" s="152"/>
      <c r="R888" s="152"/>
      <c r="S888" s="152"/>
      <c r="T888" s="152"/>
      <c r="U888" s="152"/>
      <c r="V888" s="152"/>
      <c r="W888" s="152"/>
      <c r="X888" s="152"/>
      <c r="Y888" s="152"/>
      <c r="Z888" s="152"/>
      <c r="AA888" s="152"/>
      <c r="AB888" s="152"/>
      <c r="AC888" s="152"/>
      <c r="AD888" s="152"/>
      <c r="AE888" s="152"/>
      <c r="AF888" s="152"/>
      <c r="AG888" s="152"/>
      <c r="AH888" s="152"/>
      <c r="AI888" s="152"/>
      <c r="AJ888" s="152"/>
      <c r="AK888" s="152"/>
      <c r="AL888" s="152"/>
      <c r="AM888" s="152"/>
      <c r="AN888" s="152"/>
      <c r="AO888" s="152"/>
      <c r="AP888" s="152"/>
      <c r="AQ888" s="153"/>
      <c r="AR888" s="156" t="str">
        <f t="shared" si="126"/>
        <v/>
      </c>
      <c r="AS888" s="157" t="str">
        <f t="shared" si="127"/>
        <v/>
      </c>
      <c r="AT888" s="157" t="str">
        <f t="shared" si="128"/>
        <v/>
      </c>
      <c r="AU888" s="157" t="str">
        <f t="shared" si="129"/>
        <v/>
      </c>
      <c r="AV888" s="157" t="str">
        <f t="shared" si="130"/>
        <v/>
      </c>
      <c r="AW888" s="157" t="str">
        <f t="shared" si="131"/>
        <v/>
      </c>
      <c r="AX888" s="158" t="str">
        <f t="shared" si="132"/>
        <v/>
      </c>
    </row>
    <row r="889" spans="2:50" hidden="1" x14ac:dyDescent="0.3">
      <c r="B889" s="325">
        <f t="shared" si="133"/>
        <v>881</v>
      </c>
      <c r="C889" s="324"/>
      <c r="D889" s="254"/>
      <c r="E889" s="255"/>
      <c r="F889" s="335"/>
      <c r="G889" s="328"/>
      <c r="H889" s="336">
        <v>1</v>
      </c>
      <c r="I889" s="289" t="str">
        <f t="shared" si="125"/>
        <v/>
      </c>
      <c r="J889" s="338"/>
      <c r="K889" s="152"/>
      <c r="L889" s="152"/>
      <c r="M889" s="152"/>
      <c r="N889" s="152"/>
      <c r="O889" s="152"/>
      <c r="P889" s="152"/>
      <c r="Q889" s="152"/>
      <c r="R889" s="152"/>
      <c r="S889" s="152"/>
      <c r="T889" s="152"/>
      <c r="U889" s="152"/>
      <c r="V889" s="152"/>
      <c r="W889" s="152"/>
      <c r="X889" s="152"/>
      <c r="Y889" s="152"/>
      <c r="Z889" s="152"/>
      <c r="AA889" s="152"/>
      <c r="AB889" s="152"/>
      <c r="AC889" s="152"/>
      <c r="AD889" s="152"/>
      <c r="AE889" s="152"/>
      <c r="AF889" s="152"/>
      <c r="AG889" s="152"/>
      <c r="AH889" s="152"/>
      <c r="AI889" s="152"/>
      <c r="AJ889" s="152"/>
      <c r="AK889" s="152"/>
      <c r="AL889" s="152"/>
      <c r="AM889" s="152"/>
      <c r="AN889" s="152"/>
      <c r="AO889" s="152"/>
      <c r="AP889" s="152"/>
      <c r="AQ889" s="153"/>
      <c r="AR889" s="156" t="str">
        <f t="shared" si="126"/>
        <v/>
      </c>
      <c r="AS889" s="157" t="str">
        <f t="shared" si="127"/>
        <v/>
      </c>
      <c r="AT889" s="157" t="str">
        <f t="shared" si="128"/>
        <v/>
      </c>
      <c r="AU889" s="157" t="str">
        <f t="shared" si="129"/>
        <v/>
      </c>
      <c r="AV889" s="157" t="str">
        <f t="shared" si="130"/>
        <v/>
      </c>
      <c r="AW889" s="157" t="str">
        <f t="shared" si="131"/>
        <v/>
      </c>
      <c r="AX889" s="158" t="str">
        <f t="shared" si="132"/>
        <v/>
      </c>
    </row>
    <row r="890" spans="2:50" hidden="1" x14ac:dyDescent="0.3">
      <c r="B890" s="325">
        <f t="shared" si="133"/>
        <v>882</v>
      </c>
      <c r="C890" s="324"/>
      <c r="D890" s="254"/>
      <c r="E890" s="255"/>
      <c r="F890" s="335"/>
      <c r="G890" s="328"/>
      <c r="H890" s="336">
        <v>1</v>
      </c>
      <c r="I890" s="289" t="str">
        <f t="shared" si="125"/>
        <v/>
      </c>
      <c r="J890" s="338"/>
      <c r="K890" s="152"/>
      <c r="L890" s="152"/>
      <c r="M890" s="152"/>
      <c r="N890" s="152"/>
      <c r="O890" s="152"/>
      <c r="P890" s="152"/>
      <c r="Q890" s="152"/>
      <c r="R890" s="152"/>
      <c r="S890" s="152"/>
      <c r="T890" s="152"/>
      <c r="U890" s="152"/>
      <c r="V890" s="152"/>
      <c r="W890" s="152"/>
      <c r="X890" s="152"/>
      <c r="Y890" s="152"/>
      <c r="Z890" s="152"/>
      <c r="AA890" s="152"/>
      <c r="AB890" s="152"/>
      <c r="AC890" s="152"/>
      <c r="AD890" s="152"/>
      <c r="AE890" s="152"/>
      <c r="AF890" s="152"/>
      <c r="AG890" s="152"/>
      <c r="AH890" s="152"/>
      <c r="AI890" s="152"/>
      <c r="AJ890" s="152"/>
      <c r="AK890" s="152"/>
      <c r="AL890" s="152"/>
      <c r="AM890" s="152"/>
      <c r="AN890" s="152"/>
      <c r="AO890" s="152"/>
      <c r="AP890" s="152"/>
      <c r="AQ890" s="153"/>
      <c r="AR890" s="156" t="str">
        <f t="shared" si="126"/>
        <v/>
      </c>
      <c r="AS890" s="157" t="str">
        <f t="shared" si="127"/>
        <v/>
      </c>
      <c r="AT890" s="157" t="str">
        <f t="shared" si="128"/>
        <v/>
      </c>
      <c r="AU890" s="157" t="str">
        <f t="shared" si="129"/>
        <v/>
      </c>
      <c r="AV890" s="157" t="str">
        <f t="shared" si="130"/>
        <v/>
      </c>
      <c r="AW890" s="157" t="str">
        <f t="shared" si="131"/>
        <v/>
      </c>
      <c r="AX890" s="158" t="str">
        <f t="shared" si="132"/>
        <v/>
      </c>
    </row>
    <row r="891" spans="2:50" hidden="1" x14ac:dyDescent="0.3">
      <c r="B891" s="325">
        <f t="shared" si="133"/>
        <v>883</v>
      </c>
      <c r="C891" s="324"/>
      <c r="D891" s="254"/>
      <c r="E891" s="255"/>
      <c r="F891" s="335"/>
      <c r="G891" s="328"/>
      <c r="H891" s="336">
        <v>1</v>
      </c>
      <c r="I891" s="289" t="str">
        <f t="shared" si="125"/>
        <v/>
      </c>
      <c r="J891" s="338"/>
      <c r="K891" s="152"/>
      <c r="L891" s="152"/>
      <c r="M891" s="152"/>
      <c r="N891" s="152"/>
      <c r="O891" s="152"/>
      <c r="P891" s="152"/>
      <c r="Q891" s="152"/>
      <c r="R891" s="152"/>
      <c r="S891" s="152"/>
      <c r="T891" s="152"/>
      <c r="U891" s="152"/>
      <c r="V891" s="152"/>
      <c r="W891" s="152"/>
      <c r="X891" s="152"/>
      <c r="Y891" s="152"/>
      <c r="Z891" s="152"/>
      <c r="AA891" s="152"/>
      <c r="AB891" s="152"/>
      <c r="AC891" s="152"/>
      <c r="AD891" s="152"/>
      <c r="AE891" s="152"/>
      <c r="AF891" s="152"/>
      <c r="AG891" s="152"/>
      <c r="AH891" s="152"/>
      <c r="AI891" s="152"/>
      <c r="AJ891" s="152"/>
      <c r="AK891" s="152"/>
      <c r="AL891" s="152"/>
      <c r="AM891" s="152"/>
      <c r="AN891" s="152"/>
      <c r="AO891" s="152"/>
      <c r="AP891" s="152"/>
      <c r="AQ891" s="153"/>
      <c r="AR891" s="156" t="str">
        <f t="shared" si="126"/>
        <v/>
      </c>
      <c r="AS891" s="157" t="str">
        <f t="shared" si="127"/>
        <v/>
      </c>
      <c r="AT891" s="157" t="str">
        <f t="shared" si="128"/>
        <v/>
      </c>
      <c r="AU891" s="157" t="str">
        <f t="shared" si="129"/>
        <v/>
      </c>
      <c r="AV891" s="157" t="str">
        <f t="shared" si="130"/>
        <v/>
      </c>
      <c r="AW891" s="157" t="str">
        <f t="shared" si="131"/>
        <v/>
      </c>
      <c r="AX891" s="158" t="str">
        <f t="shared" si="132"/>
        <v/>
      </c>
    </row>
    <row r="892" spans="2:50" hidden="1" x14ac:dyDescent="0.3">
      <c r="B892" s="325">
        <f t="shared" si="133"/>
        <v>884</v>
      </c>
      <c r="C892" s="324"/>
      <c r="D892" s="254"/>
      <c r="E892" s="255"/>
      <c r="F892" s="335"/>
      <c r="G892" s="328"/>
      <c r="H892" s="336">
        <v>1</v>
      </c>
      <c r="I892" s="289" t="str">
        <f t="shared" si="125"/>
        <v/>
      </c>
      <c r="J892" s="338"/>
      <c r="K892" s="152"/>
      <c r="L892" s="152"/>
      <c r="M892" s="152"/>
      <c r="N892" s="152"/>
      <c r="O892" s="152"/>
      <c r="P892" s="152"/>
      <c r="Q892" s="152"/>
      <c r="R892" s="152"/>
      <c r="S892" s="152"/>
      <c r="T892" s="152"/>
      <c r="U892" s="152"/>
      <c r="V892" s="152"/>
      <c r="W892" s="152"/>
      <c r="X892" s="152"/>
      <c r="Y892" s="152"/>
      <c r="Z892" s="152"/>
      <c r="AA892" s="152"/>
      <c r="AB892" s="152"/>
      <c r="AC892" s="152"/>
      <c r="AD892" s="152"/>
      <c r="AE892" s="152"/>
      <c r="AF892" s="152"/>
      <c r="AG892" s="152"/>
      <c r="AH892" s="152"/>
      <c r="AI892" s="152"/>
      <c r="AJ892" s="152"/>
      <c r="AK892" s="152"/>
      <c r="AL892" s="152"/>
      <c r="AM892" s="152"/>
      <c r="AN892" s="152"/>
      <c r="AO892" s="152"/>
      <c r="AP892" s="152"/>
      <c r="AQ892" s="153"/>
      <c r="AR892" s="156" t="str">
        <f t="shared" si="126"/>
        <v/>
      </c>
      <c r="AS892" s="157" t="str">
        <f t="shared" si="127"/>
        <v/>
      </c>
      <c r="AT892" s="157" t="str">
        <f t="shared" si="128"/>
        <v/>
      </c>
      <c r="AU892" s="157" t="str">
        <f t="shared" si="129"/>
        <v/>
      </c>
      <c r="AV892" s="157" t="str">
        <f t="shared" si="130"/>
        <v/>
      </c>
      <c r="AW892" s="157" t="str">
        <f t="shared" si="131"/>
        <v/>
      </c>
      <c r="AX892" s="158" t="str">
        <f t="shared" si="132"/>
        <v/>
      </c>
    </row>
    <row r="893" spans="2:50" hidden="1" x14ac:dyDescent="0.3">
      <c r="B893" s="325">
        <f t="shared" si="133"/>
        <v>885</v>
      </c>
      <c r="C893" s="324"/>
      <c r="D893" s="254"/>
      <c r="E893" s="255"/>
      <c r="F893" s="335"/>
      <c r="G893" s="328"/>
      <c r="H893" s="336">
        <v>1</v>
      </c>
      <c r="I893" s="289" t="str">
        <f t="shared" si="125"/>
        <v/>
      </c>
      <c r="J893" s="338"/>
      <c r="K893" s="152"/>
      <c r="L893" s="152"/>
      <c r="M893" s="152"/>
      <c r="N893" s="152"/>
      <c r="O893" s="152"/>
      <c r="P893" s="152"/>
      <c r="Q893" s="152"/>
      <c r="R893" s="152"/>
      <c r="S893" s="152"/>
      <c r="T893" s="152"/>
      <c r="U893" s="152"/>
      <c r="V893" s="152"/>
      <c r="W893" s="152"/>
      <c r="X893" s="152"/>
      <c r="Y893" s="152"/>
      <c r="Z893" s="152"/>
      <c r="AA893" s="152"/>
      <c r="AB893" s="152"/>
      <c r="AC893" s="152"/>
      <c r="AD893" s="152"/>
      <c r="AE893" s="152"/>
      <c r="AF893" s="152"/>
      <c r="AG893" s="152"/>
      <c r="AH893" s="152"/>
      <c r="AI893" s="152"/>
      <c r="AJ893" s="152"/>
      <c r="AK893" s="152"/>
      <c r="AL893" s="152"/>
      <c r="AM893" s="152"/>
      <c r="AN893" s="152"/>
      <c r="AO893" s="152"/>
      <c r="AP893" s="152"/>
      <c r="AQ893" s="153"/>
      <c r="AR893" s="156" t="str">
        <f t="shared" si="126"/>
        <v/>
      </c>
      <c r="AS893" s="157" t="str">
        <f t="shared" si="127"/>
        <v/>
      </c>
      <c r="AT893" s="157" t="str">
        <f t="shared" si="128"/>
        <v/>
      </c>
      <c r="AU893" s="157" t="str">
        <f t="shared" si="129"/>
        <v/>
      </c>
      <c r="AV893" s="157" t="str">
        <f t="shared" si="130"/>
        <v/>
      </c>
      <c r="AW893" s="157" t="str">
        <f t="shared" si="131"/>
        <v/>
      </c>
      <c r="AX893" s="158" t="str">
        <f t="shared" si="132"/>
        <v/>
      </c>
    </row>
    <row r="894" spans="2:50" hidden="1" x14ac:dyDescent="0.3">
      <c r="B894" s="325">
        <f t="shared" si="133"/>
        <v>886</v>
      </c>
      <c r="C894" s="324"/>
      <c r="D894" s="254"/>
      <c r="E894" s="255"/>
      <c r="F894" s="335"/>
      <c r="G894" s="328"/>
      <c r="H894" s="336">
        <v>1</v>
      </c>
      <c r="I894" s="289" t="str">
        <f t="shared" si="125"/>
        <v/>
      </c>
      <c r="J894" s="338"/>
      <c r="K894" s="152"/>
      <c r="L894" s="152"/>
      <c r="M894" s="152"/>
      <c r="N894" s="152"/>
      <c r="O894" s="152"/>
      <c r="P894" s="152"/>
      <c r="Q894" s="152"/>
      <c r="R894" s="152"/>
      <c r="S894" s="152"/>
      <c r="T894" s="152"/>
      <c r="U894" s="152"/>
      <c r="V894" s="152"/>
      <c r="W894" s="152"/>
      <c r="X894" s="152"/>
      <c r="Y894" s="152"/>
      <c r="Z894" s="152"/>
      <c r="AA894" s="152"/>
      <c r="AB894" s="152"/>
      <c r="AC894" s="152"/>
      <c r="AD894" s="152"/>
      <c r="AE894" s="152"/>
      <c r="AF894" s="152"/>
      <c r="AG894" s="152"/>
      <c r="AH894" s="152"/>
      <c r="AI894" s="152"/>
      <c r="AJ894" s="152"/>
      <c r="AK894" s="152"/>
      <c r="AL894" s="152"/>
      <c r="AM894" s="152"/>
      <c r="AN894" s="152"/>
      <c r="AO894" s="152"/>
      <c r="AP894" s="152"/>
      <c r="AQ894" s="153"/>
      <c r="AR894" s="156" t="str">
        <f t="shared" si="126"/>
        <v/>
      </c>
      <c r="AS894" s="157" t="str">
        <f t="shared" si="127"/>
        <v/>
      </c>
      <c r="AT894" s="157" t="str">
        <f t="shared" si="128"/>
        <v/>
      </c>
      <c r="AU894" s="157" t="str">
        <f t="shared" si="129"/>
        <v/>
      </c>
      <c r="AV894" s="157" t="str">
        <f t="shared" si="130"/>
        <v/>
      </c>
      <c r="AW894" s="157" t="str">
        <f t="shared" si="131"/>
        <v/>
      </c>
      <c r="AX894" s="158" t="str">
        <f t="shared" si="132"/>
        <v/>
      </c>
    </row>
    <row r="895" spans="2:50" hidden="1" x14ac:dyDescent="0.3">
      <c r="B895" s="325">
        <f t="shared" si="133"/>
        <v>887</v>
      </c>
      <c r="C895" s="324"/>
      <c r="D895" s="254"/>
      <c r="E895" s="255"/>
      <c r="F895" s="335"/>
      <c r="G895" s="328"/>
      <c r="H895" s="336">
        <v>1</v>
      </c>
      <c r="I895" s="289" t="str">
        <f t="shared" si="125"/>
        <v/>
      </c>
      <c r="J895" s="338"/>
      <c r="K895" s="152"/>
      <c r="L895" s="152"/>
      <c r="M895" s="152"/>
      <c r="N895" s="152"/>
      <c r="O895" s="152"/>
      <c r="P895" s="152"/>
      <c r="Q895" s="152"/>
      <c r="R895" s="152"/>
      <c r="S895" s="152"/>
      <c r="T895" s="152"/>
      <c r="U895" s="152"/>
      <c r="V895" s="152"/>
      <c r="W895" s="152"/>
      <c r="X895" s="152"/>
      <c r="Y895" s="152"/>
      <c r="Z895" s="152"/>
      <c r="AA895" s="152"/>
      <c r="AB895" s="152"/>
      <c r="AC895" s="152"/>
      <c r="AD895" s="152"/>
      <c r="AE895" s="152"/>
      <c r="AF895" s="152"/>
      <c r="AG895" s="152"/>
      <c r="AH895" s="152"/>
      <c r="AI895" s="152"/>
      <c r="AJ895" s="152"/>
      <c r="AK895" s="152"/>
      <c r="AL895" s="152"/>
      <c r="AM895" s="152"/>
      <c r="AN895" s="152"/>
      <c r="AO895" s="152"/>
      <c r="AP895" s="152"/>
      <c r="AQ895" s="153"/>
      <c r="AR895" s="156" t="str">
        <f t="shared" si="126"/>
        <v/>
      </c>
      <c r="AS895" s="157" t="str">
        <f t="shared" si="127"/>
        <v/>
      </c>
      <c r="AT895" s="157" t="str">
        <f t="shared" si="128"/>
        <v/>
      </c>
      <c r="AU895" s="157" t="str">
        <f t="shared" si="129"/>
        <v/>
      </c>
      <c r="AV895" s="157" t="str">
        <f t="shared" si="130"/>
        <v/>
      </c>
      <c r="AW895" s="157" t="str">
        <f t="shared" si="131"/>
        <v/>
      </c>
      <c r="AX895" s="158" t="str">
        <f t="shared" si="132"/>
        <v/>
      </c>
    </row>
    <row r="896" spans="2:50" hidden="1" x14ac:dyDescent="0.3">
      <c r="B896" s="325">
        <f t="shared" si="133"/>
        <v>888</v>
      </c>
      <c r="C896" s="324"/>
      <c r="D896" s="254"/>
      <c r="E896" s="255"/>
      <c r="F896" s="335"/>
      <c r="G896" s="328"/>
      <c r="H896" s="336">
        <v>1</v>
      </c>
      <c r="I896" s="289" t="str">
        <f t="shared" si="125"/>
        <v/>
      </c>
      <c r="J896" s="338"/>
      <c r="K896" s="152"/>
      <c r="L896" s="152"/>
      <c r="M896" s="152"/>
      <c r="N896" s="152"/>
      <c r="O896" s="152"/>
      <c r="P896" s="152"/>
      <c r="Q896" s="152"/>
      <c r="R896" s="152"/>
      <c r="S896" s="152"/>
      <c r="T896" s="152"/>
      <c r="U896" s="152"/>
      <c r="V896" s="152"/>
      <c r="W896" s="152"/>
      <c r="X896" s="152"/>
      <c r="Y896" s="152"/>
      <c r="Z896" s="152"/>
      <c r="AA896" s="152"/>
      <c r="AB896" s="152"/>
      <c r="AC896" s="152"/>
      <c r="AD896" s="152"/>
      <c r="AE896" s="152"/>
      <c r="AF896" s="152"/>
      <c r="AG896" s="152"/>
      <c r="AH896" s="152"/>
      <c r="AI896" s="152"/>
      <c r="AJ896" s="152"/>
      <c r="AK896" s="152"/>
      <c r="AL896" s="152"/>
      <c r="AM896" s="152"/>
      <c r="AN896" s="152"/>
      <c r="AO896" s="152"/>
      <c r="AP896" s="152"/>
      <c r="AQ896" s="153"/>
      <c r="AR896" s="156" t="str">
        <f t="shared" si="126"/>
        <v/>
      </c>
      <c r="AS896" s="157" t="str">
        <f t="shared" si="127"/>
        <v/>
      </c>
      <c r="AT896" s="157" t="str">
        <f t="shared" si="128"/>
        <v/>
      </c>
      <c r="AU896" s="157" t="str">
        <f t="shared" si="129"/>
        <v/>
      </c>
      <c r="AV896" s="157" t="str">
        <f t="shared" si="130"/>
        <v/>
      </c>
      <c r="AW896" s="157" t="str">
        <f t="shared" si="131"/>
        <v/>
      </c>
      <c r="AX896" s="158" t="str">
        <f t="shared" si="132"/>
        <v/>
      </c>
    </row>
    <row r="897" spans="2:50" hidden="1" x14ac:dyDescent="0.3">
      <c r="B897" s="325">
        <f t="shared" si="133"/>
        <v>889</v>
      </c>
      <c r="C897" s="324"/>
      <c r="D897" s="254"/>
      <c r="E897" s="255"/>
      <c r="F897" s="335"/>
      <c r="G897" s="328"/>
      <c r="H897" s="336">
        <v>1</v>
      </c>
      <c r="I897" s="289" t="str">
        <f t="shared" si="125"/>
        <v/>
      </c>
      <c r="J897" s="338"/>
      <c r="K897" s="152"/>
      <c r="L897" s="152"/>
      <c r="M897" s="152"/>
      <c r="N897" s="152"/>
      <c r="O897" s="152"/>
      <c r="P897" s="152"/>
      <c r="Q897" s="152"/>
      <c r="R897" s="152"/>
      <c r="S897" s="152"/>
      <c r="T897" s="152"/>
      <c r="U897" s="152"/>
      <c r="V897" s="152"/>
      <c r="W897" s="152"/>
      <c r="X897" s="152"/>
      <c r="Y897" s="152"/>
      <c r="Z897" s="152"/>
      <c r="AA897" s="152"/>
      <c r="AB897" s="152"/>
      <c r="AC897" s="152"/>
      <c r="AD897" s="152"/>
      <c r="AE897" s="152"/>
      <c r="AF897" s="152"/>
      <c r="AG897" s="152"/>
      <c r="AH897" s="152"/>
      <c r="AI897" s="152"/>
      <c r="AJ897" s="152"/>
      <c r="AK897" s="152"/>
      <c r="AL897" s="152"/>
      <c r="AM897" s="152"/>
      <c r="AN897" s="152"/>
      <c r="AO897" s="152"/>
      <c r="AP897" s="152"/>
      <c r="AQ897" s="153"/>
      <c r="AR897" s="156" t="str">
        <f t="shared" si="126"/>
        <v/>
      </c>
      <c r="AS897" s="157" t="str">
        <f t="shared" si="127"/>
        <v/>
      </c>
      <c r="AT897" s="157" t="str">
        <f t="shared" si="128"/>
        <v/>
      </c>
      <c r="AU897" s="157" t="str">
        <f t="shared" si="129"/>
        <v/>
      </c>
      <c r="AV897" s="157" t="str">
        <f t="shared" si="130"/>
        <v/>
      </c>
      <c r="AW897" s="157" t="str">
        <f t="shared" si="131"/>
        <v/>
      </c>
      <c r="AX897" s="158" t="str">
        <f t="shared" si="132"/>
        <v/>
      </c>
    </row>
    <row r="898" spans="2:50" hidden="1" x14ac:dyDescent="0.3">
      <c r="B898" s="325">
        <f t="shared" si="133"/>
        <v>890</v>
      </c>
      <c r="C898" s="324"/>
      <c r="D898" s="254"/>
      <c r="E898" s="255"/>
      <c r="F898" s="335"/>
      <c r="G898" s="328"/>
      <c r="H898" s="336">
        <v>1</v>
      </c>
      <c r="I898" s="289" t="str">
        <f t="shared" si="125"/>
        <v/>
      </c>
      <c r="J898" s="338"/>
      <c r="K898" s="152"/>
      <c r="L898" s="152"/>
      <c r="M898" s="152"/>
      <c r="N898" s="152"/>
      <c r="O898" s="152"/>
      <c r="P898" s="152"/>
      <c r="Q898" s="152"/>
      <c r="R898" s="152"/>
      <c r="S898" s="152"/>
      <c r="T898" s="152"/>
      <c r="U898" s="152"/>
      <c r="V898" s="152"/>
      <c r="W898" s="152"/>
      <c r="X898" s="152"/>
      <c r="Y898" s="152"/>
      <c r="Z898" s="152"/>
      <c r="AA898" s="152"/>
      <c r="AB898" s="152"/>
      <c r="AC898" s="152"/>
      <c r="AD898" s="152"/>
      <c r="AE898" s="152"/>
      <c r="AF898" s="152"/>
      <c r="AG898" s="152"/>
      <c r="AH898" s="152"/>
      <c r="AI898" s="152"/>
      <c r="AJ898" s="152"/>
      <c r="AK898" s="152"/>
      <c r="AL898" s="152"/>
      <c r="AM898" s="152"/>
      <c r="AN898" s="152"/>
      <c r="AO898" s="152"/>
      <c r="AP898" s="152"/>
      <c r="AQ898" s="153"/>
      <c r="AR898" s="156" t="str">
        <f t="shared" si="126"/>
        <v/>
      </c>
      <c r="AS898" s="157" t="str">
        <f t="shared" si="127"/>
        <v/>
      </c>
      <c r="AT898" s="157" t="str">
        <f t="shared" si="128"/>
        <v/>
      </c>
      <c r="AU898" s="157" t="str">
        <f t="shared" si="129"/>
        <v/>
      </c>
      <c r="AV898" s="157" t="str">
        <f t="shared" si="130"/>
        <v/>
      </c>
      <c r="AW898" s="157" t="str">
        <f t="shared" si="131"/>
        <v/>
      </c>
      <c r="AX898" s="158" t="str">
        <f t="shared" si="132"/>
        <v/>
      </c>
    </row>
    <row r="899" spans="2:50" hidden="1" x14ac:dyDescent="0.3">
      <c r="B899" s="325">
        <f t="shared" si="133"/>
        <v>891</v>
      </c>
      <c r="C899" s="324"/>
      <c r="D899" s="254"/>
      <c r="E899" s="255"/>
      <c r="F899" s="335"/>
      <c r="G899" s="328"/>
      <c r="H899" s="336">
        <v>1</v>
      </c>
      <c r="I899" s="289" t="str">
        <f t="shared" si="125"/>
        <v/>
      </c>
      <c r="J899" s="338"/>
      <c r="K899" s="152"/>
      <c r="L899" s="152"/>
      <c r="M899" s="152"/>
      <c r="N899" s="152"/>
      <c r="O899" s="152"/>
      <c r="P899" s="152"/>
      <c r="Q899" s="152"/>
      <c r="R899" s="152"/>
      <c r="S899" s="152"/>
      <c r="T899" s="152"/>
      <c r="U899" s="152"/>
      <c r="V899" s="152"/>
      <c r="W899" s="152"/>
      <c r="X899" s="152"/>
      <c r="Y899" s="152"/>
      <c r="Z899" s="152"/>
      <c r="AA899" s="152"/>
      <c r="AB899" s="152"/>
      <c r="AC899" s="152"/>
      <c r="AD899" s="152"/>
      <c r="AE899" s="152"/>
      <c r="AF899" s="152"/>
      <c r="AG899" s="152"/>
      <c r="AH899" s="152"/>
      <c r="AI899" s="152"/>
      <c r="AJ899" s="152"/>
      <c r="AK899" s="152"/>
      <c r="AL899" s="152"/>
      <c r="AM899" s="152"/>
      <c r="AN899" s="152"/>
      <c r="AO899" s="152"/>
      <c r="AP899" s="152"/>
      <c r="AQ899" s="153"/>
      <c r="AR899" s="156" t="str">
        <f t="shared" si="126"/>
        <v/>
      </c>
      <c r="AS899" s="157" t="str">
        <f t="shared" si="127"/>
        <v/>
      </c>
      <c r="AT899" s="157" t="str">
        <f t="shared" si="128"/>
        <v/>
      </c>
      <c r="AU899" s="157" t="str">
        <f t="shared" si="129"/>
        <v/>
      </c>
      <c r="AV899" s="157" t="str">
        <f t="shared" si="130"/>
        <v/>
      </c>
      <c r="AW899" s="157" t="str">
        <f t="shared" si="131"/>
        <v/>
      </c>
      <c r="AX899" s="158" t="str">
        <f t="shared" si="132"/>
        <v/>
      </c>
    </row>
    <row r="900" spans="2:50" hidden="1" x14ac:dyDescent="0.3">
      <c r="B900" s="325">
        <f t="shared" si="133"/>
        <v>892</v>
      </c>
      <c r="C900" s="324"/>
      <c r="D900" s="254"/>
      <c r="E900" s="255"/>
      <c r="F900" s="335"/>
      <c r="G900" s="328"/>
      <c r="H900" s="336">
        <v>1</v>
      </c>
      <c r="I900" s="289" t="str">
        <f t="shared" si="125"/>
        <v/>
      </c>
      <c r="J900" s="338"/>
      <c r="K900" s="152"/>
      <c r="L900" s="152"/>
      <c r="M900" s="152"/>
      <c r="N900" s="152"/>
      <c r="O900" s="152"/>
      <c r="P900" s="152"/>
      <c r="Q900" s="152"/>
      <c r="R900" s="152"/>
      <c r="S900" s="152"/>
      <c r="T900" s="152"/>
      <c r="U900" s="152"/>
      <c r="V900" s="152"/>
      <c r="W900" s="152"/>
      <c r="X900" s="152"/>
      <c r="Y900" s="152"/>
      <c r="Z900" s="152"/>
      <c r="AA900" s="152"/>
      <c r="AB900" s="152"/>
      <c r="AC900" s="152"/>
      <c r="AD900" s="152"/>
      <c r="AE900" s="152"/>
      <c r="AF900" s="152"/>
      <c r="AG900" s="152"/>
      <c r="AH900" s="152"/>
      <c r="AI900" s="152"/>
      <c r="AJ900" s="152"/>
      <c r="AK900" s="152"/>
      <c r="AL900" s="152"/>
      <c r="AM900" s="152"/>
      <c r="AN900" s="152"/>
      <c r="AO900" s="152"/>
      <c r="AP900" s="152"/>
      <c r="AQ900" s="153"/>
      <c r="AR900" s="156" t="str">
        <f t="shared" si="126"/>
        <v/>
      </c>
      <c r="AS900" s="157" t="str">
        <f t="shared" si="127"/>
        <v/>
      </c>
      <c r="AT900" s="157" t="str">
        <f t="shared" si="128"/>
        <v/>
      </c>
      <c r="AU900" s="157" t="str">
        <f t="shared" si="129"/>
        <v/>
      </c>
      <c r="AV900" s="157" t="str">
        <f t="shared" si="130"/>
        <v/>
      </c>
      <c r="AW900" s="157" t="str">
        <f t="shared" si="131"/>
        <v/>
      </c>
      <c r="AX900" s="158" t="str">
        <f t="shared" si="132"/>
        <v/>
      </c>
    </row>
    <row r="901" spans="2:50" hidden="1" x14ac:dyDescent="0.3">
      <c r="B901" s="325">
        <f t="shared" si="133"/>
        <v>893</v>
      </c>
      <c r="C901" s="324"/>
      <c r="D901" s="254"/>
      <c r="E901" s="255"/>
      <c r="F901" s="335"/>
      <c r="G901" s="328"/>
      <c r="H901" s="336">
        <v>1</v>
      </c>
      <c r="I901" s="289" t="str">
        <f t="shared" si="125"/>
        <v/>
      </c>
      <c r="J901" s="338"/>
      <c r="K901" s="152"/>
      <c r="L901" s="152"/>
      <c r="M901" s="152"/>
      <c r="N901" s="152"/>
      <c r="O901" s="152"/>
      <c r="P901" s="152"/>
      <c r="Q901" s="152"/>
      <c r="R901" s="152"/>
      <c r="S901" s="152"/>
      <c r="T901" s="152"/>
      <c r="U901" s="152"/>
      <c r="V901" s="152"/>
      <c r="W901" s="152"/>
      <c r="X901" s="152"/>
      <c r="Y901" s="152"/>
      <c r="Z901" s="152"/>
      <c r="AA901" s="152"/>
      <c r="AB901" s="152"/>
      <c r="AC901" s="152"/>
      <c r="AD901" s="152"/>
      <c r="AE901" s="152"/>
      <c r="AF901" s="152"/>
      <c r="AG901" s="152"/>
      <c r="AH901" s="152"/>
      <c r="AI901" s="152"/>
      <c r="AJ901" s="152"/>
      <c r="AK901" s="152"/>
      <c r="AL901" s="152"/>
      <c r="AM901" s="152"/>
      <c r="AN901" s="152"/>
      <c r="AO901" s="152"/>
      <c r="AP901" s="152"/>
      <c r="AQ901" s="153"/>
      <c r="AR901" s="156" t="str">
        <f t="shared" si="126"/>
        <v/>
      </c>
      <c r="AS901" s="157" t="str">
        <f t="shared" si="127"/>
        <v/>
      </c>
      <c r="AT901" s="157" t="str">
        <f t="shared" si="128"/>
        <v/>
      </c>
      <c r="AU901" s="157" t="str">
        <f t="shared" si="129"/>
        <v/>
      </c>
      <c r="AV901" s="157" t="str">
        <f t="shared" si="130"/>
        <v/>
      </c>
      <c r="AW901" s="157" t="str">
        <f t="shared" si="131"/>
        <v/>
      </c>
      <c r="AX901" s="158" t="str">
        <f t="shared" si="132"/>
        <v/>
      </c>
    </row>
    <row r="902" spans="2:50" hidden="1" x14ac:dyDescent="0.3">
      <c r="B902" s="325">
        <f t="shared" si="133"/>
        <v>894</v>
      </c>
      <c r="C902" s="324"/>
      <c r="D902" s="254"/>
      <c r="E902" s="255"/>
      <c r="F902" s="335"/>
      <c r="G902" s="328"/>
      <c r="H902" s="336">
        <v>1</v>
      </c>
      <c r="I902" s="289" t="str">
        <f t="shared" si="125"/>
        <v/>
      </c>
      <c r="J902" s="338"/>
      <c r="K902" s="152"/>
      <c r="L902" s="152"/>
      <c r="M902" s="152"/>
      <c r="N902" s="152"/>
      <c r="O902" s="152"/>
      <c r="P902" s="152"/>
      <c r="Q902" s="152"/>
      <c r="R902" s="152"/>
      <c r="S902" s="152"/>
      <c r="T902" s="152"/>
      <c r="U902" s="152"/>
      <c r="V902" s="152"/>
      <c r="W902" s="152"/>
      <c r="X902" s="152"/>
      <c r="Y902" s="152"/>
      <c r="Z902" s="152"/>
      <c r="AA902" s="152"/>
      <c r="AB902" s="152"/>
      <c r="AC902" s="152"/>
      <c r="AD902" s="152"/>
      <c r="AE902" s="152"/>
      <c r="AF902" s="152"/>
      <c r="AG902" s="152"/>
      <c r="AH902" s="152"/>
      <c r="AI902" s="152"/>
      <c r="AJ902" s="152"/>
      <c r="AK902" s="152"/>
      <c r="AL902" s="152"/>
      <c r="AM902" s="152"/>
      <c r="AN902" s="152"/>
      <c r="AO902" s="152"/>
      <c r="AP902" s="152"/>
      <c r="AQ902" s="153"/>
      <c r="AR902" s="156" t="str">
        <f t="shared" si="126"/>
        <v/>
      </c>
      <c r="AS902" s="157" t="str">
        <f t="shared" si="127"/>
        <v/>
      </c>
      <c r="AT902" s="157" t="str">
        <f t="shared" si="128"/>
        <v/>
      </c>
      <c r="AU902" s="157" t="str">
        <f t="shared" si="129"/>
        <v/>
      </c>
      <c r="AV902" s="157" t="str">
        <f t="shared" si="130"/>
        <v/>
      </c>
      <c r="AW902" s="157" t="str">
        <f t="shared" si="131"/>
        <v/>
      </c>
      <c r="AX902" s="158" t="str">
        <f t="shared" si="132"/>
        <v/>
      </c>
    </row>
    <row r="903" spans="2:50" hidden="1" x14ac:dyDescent="0.3">
      <c r="B903" s="325">
        <f t="shared" si="133"/>
        <v>895</v>
      </c>
      <c r="C903" s="324"/>
      <c r="D903" s="254"/>
      <c r="E903" s="255"/>
      <c r="F903" s="335"/>
      <c r="G903" s="328"/>
      <c r="H903" s="336">
        <v>1</v>
      </c>
      <c r="I903" s="289" t="str">
        <f t="shared" si="125"/>
        <v/>
      </c>
      <c r="J903" s="338"/>
      <c r="K903" s="152"/>
      <c r="L903" s="152"/>
      <c r="M903" s="152"/>
      <c r="N903" s="152"/>
      <c r="O903" s="152"/>
      <c r="P903" s="152"/>
      <c r="Q903" s="152"/>
      <c r="R903" s="152"/>
      <c r="S903" s="152"/>
      <c r="T903" s="152"/>
      <c r="U903" s="152"/>
      <c r="V903" s="152"/>
      <c r="W903" s="152"/>
      <c r="X903" s="152"/>
      <c r="Y903" s="152"/>
      <c r="Z903" s="152"/>
      <c r="AA903" s="152"/>
      <c r="AB903" s="152"/>
      <c r="AC903" s="152"/>
      <c r="AD903" s="152"/>
      <c r="AE903" s="152"/>
      <c r="AF903" s="152"/>
      <c r="AG903" s="152"/>
      <c r="AH903" s="152"/>
      <c r="AI903" s="152"/>
      <c r="AJ903" s="152"/>
      <c r="AK903" s="152"/>
      <c r="AL903" s="152"/>
      <c r="AM903" s="152"/>
      <c r="AN903" s="152"/>
      <c r="AO903" s="152"/>
      <c r="AP903" s="152"/>
      <c r="AQ903" s="153"/>
      <c r="AR903" s="156" t="str">
        <f t="shared" si="126"/>
        <v/>
      </c>
      <c r="AS903" s="157" t="str">
        <f t="shared" si="127"/>
        <v/>
      </c>
      <c r="AT903" s="157" t="str">
        <f t="shared" si="128"/>
        <v/>
      </c>
      <c r="AU903" s="157" t="str">
        <f t="shared" si="129"/>
        <v/>
      </c>
      <c r="AV903" s="157" t="str">
        <f t="shared" si="130"/>
        <v/>
      </c>
      <c r="AW903" s="157" t="str">
        <f t="shared" si="131"/>
        <v/>
      </c>
      <c r="AX903" s="158" t="str">
        <f t="shared" si="132"/>
        <v/>
      </c>
    </row>
    <row r="904" spans="2:50" hidden="1" x14ac:dyDescent="0.3">
      <c r="B904" s="325">
        <f t="shared" si="133"/>
        <v>896</v>
      </c>
      <c r="C904" s="324"/>
      <c r="D904" s="254"/>
      <c r="E904" s="255"/>
      <c r="F904" s="335"/>
      <c r="G904" s="328"/>
      <c r="H904" s="336">
        <v>1</v>
      </c>
      <c r="I904" s="289" t="str">
        <f t="shared" si="125"/>
        <v/>
      </c>
      <c r="J904" s="338"/>
      <c r="K904" s="152"/>
      <c r="L904" s="152"/>
      <c r="M904" s="152"/>
      <c r="N904" s="152"/>
      <c r="O904" s="152"/>
      <c r="P904" s="152"/>
      <c r="Q904" s="152"/>
      <c r="R904" s="152"/>
      <c r="S904" s="152"/>
      <c r="T904" s="152"/>
      <c r="U904" s="152"/>
      <c r="V904" s="152"/>
      <c r="W904" s="152"/>
      <c r="X904" s="152"/>
      <c r="Y904" s="152"/>
      <c r="Z904" s="152"/>
      <c r="AA904" s="152"/>
      <c r="AB904" s="152"/>
      <c r="AC904" s="152"/>
      <c r="AD904" s="152"/>
      <c r="AE904" s="152"/>
      <c r="AF904" s="152"/>
      <c r="AG904" s="152"/>
      <c r="AH904" s="152"/>
      <c r="AI904" s="152"/>
      <c r="AJ904" s="152"/>
      <c r="AK904" s="152"/>
      <c r="AL904" s="152"/>
      <c r="AM904" s="152"/>
      <c r="AN904" s="152"/>
      <c r="AO904" s="152"/>
      <c r="AP904" s="152"/>
      <c r="AQ904" s="153"/>
      <c r="AR904" s="156" t="str">
        <f t="shared" si="126"/>
        <v/>
      </c>
      <c r="AS904" s="157" t="str">
        <f t="shared" si="127"/>
        <v/>
      </c>
      <c r="AT904" s="157" t="str">
        <f t="shared" si="128"/>
        <v/>
      </c>
      <c r="AU904" s="157" t="str">
        <f t="shared" si="129"/>
        <v/>
      </c>
      <c r="AV904" s="157" t="str">
        <f t="shared" si="130"/>
        <v/>
      </c>
      <c r="AW904" s="157" t="str">
        <f t="shared" si="131"/>
        <v/>
      </c>
      <c r="AX904" s="158" t="str">
        <f t="shared" si="132"/>
        <v/>
      </c>
    </row>
    <row r="905" spans="2:50" hidden="1" x14ac:dyDescent="0.3">
      <c r="B905" s="325">
        <f t="shared" si="133"/>
        <v>897</v>
      </c>
      <c r="C905" s="324"/>
      <c r="D905" s="254"/>
      <c r="E905" s="255"/>
      <c r="F905" s="335"/>
      <c r="G905" s="328"/>
      <c r="H905" s="336">
        <v>1</v>
      </c>
      <c r="I905" s="289" t="str">
        <f t="shared" si="125"/>
        <v/>
      </c>
      <c r="J905" s="338"/>
      <c r="K905" s="152"/>
      <c r="L905" s="152"/>
      <c r="M905" s="152"/>
      <c r="N905" s="152"/>
      <c r="O905" s="152"/>
      <c r="P905" s="152"/>
      <c r="Q905" s="152"/>
      <c r="R905" s="152"/>
      <c r="S905" s="152"/>
      <c r="T905" s="152"/>
      <c r="U905" s="152"/>
      <c r="V905" s="152"/>
      <c r="W905" s="152"/>
      <c r="X905" s="152"/>
      <c r="Y905" s="152"/>
      <c r="Z905" s="152"/>
      <c r="AA905" s="152"/>
      <c r="AB905" s="152"/>
      <c r="AC905" s="152"/>
      <c r="AD905" s="152"/>
      <c r="AE905" s="152"/>
      <c r="AF905" s="152"/>
      <c r="AG905" s="152"/>
      <c r="AH905" s="152"/>
      <c r="AI905" s="152"/>
      <c r="AJ905" s="152"/>
      <c r="AK905" s="152"/>
      <c r="AL905" s="152"/>
      <c r="AM905" s="152"/>
      <c r="AN905" s="152"/>
      <c r="AO905" s="152"/>
      <c r="AP905" s="152"/>
      <c r="AQ905" s="153"/>
      <c r="AR905" s="156" t="str">
        <f t="shared" si="126"/>
        <v/>
      </c>
      <c r="AS905" s="157" t="str">
        <f t="shared" si="127"/>
        <v/>
      </c>
      <c r="AT905" s="157" t="str">
        <f t="shared" si="128"/>
        <v/>
      </c>
      <c r="AU905" s="157" t="str">
        <f t="shared" si="129"/>
        <v/>
      </c>
      <c r="AV905" s="157" t="str">
        <f t="shared" si="130"/>
        <v/>
      </c>
      <c r="AW905" s="157" t="str">
        <f t="shared" si="131"/>
        <v/>
      </c>
      <c r="AX905" s="158" t="str">
        <f t="shared" si="132"/>
        <v/>
      </c>
    </row>
    <row r="906" spans="2:50" hidden="1" x14ac:dyDescent="0.3">
      <c r="B906" s="325">
        <f t="shared" si="133"/>
        <v>898</v>
      </c>
      <c r="C906" s="324"/>
      <c r="D906" s="254"/>
      <c r="E906" s="255"/>
      <c r="F906" s="335"/>
      <c r="G906" s="328"/>
      <c r="H906" s="336">
        <v>1</v>
      </c>
      <c r="I906" s="289" t="str">
        <f t="shared" ref="I906:I969" si="134">+IF(D906="","",SUM(G906*H906))</f>
        <v/>
      </c>
      <c r="J906" s="338"/>
      <c r="K906" s="152"/>
      <c r="L906" s="152"/>
      <c r="M906" s="152"/>
      <c r="N906" s="152"/>
      <c r="O906" s="152"/>
      <c r="P906" s="152"/>
      <c r="Q906" s="152"/>
      <c r="R906" s="152"/>
      <c r="S906" s="152"/>
      <c r="T906" s="152"/>
      <c r="U906" s="152"/>
      <c r="V906" s="152"/>
      <c r="W906" s="152"/>
      <c r="X906" s="152"/>
      <c r="Y906" s="152"/>
      <c r="Z906" s="152"/>
      <c r="AA906" s="152"/>
      <c r="AB906" s="152"/>
      <c r="AC906" s="152"/>
      <c r="AD906" s="152"/>
      <c r="AE906" s="152"/>
      <c r="AF906" s="152"/>
      <c r="AG906" s="152"/>
      <c r="AH906" s="152"/>
      <c r="AI906" s="152"/>
      <c r="AJ906" s="152"/>
      <c r="AK906" s="152"/>
      <c r="AL906" s="152"/>
      <c r="AM906" s="152"/>
      <c r="AN906" s="152"/>
      <c r="AO906" s="152"/>
      <c r="AP906" s="152"/>
      <c r="AQ906" s="153"/>
      <c r="AR906" s="156" t="str">
        <f t="shared" ref="AR906:AR969" si="135">IF(C906="","",AVERAGE(J906:AQ906))</f>
        <v/>
      </c>
      <c r="AS906" s="157" t="str">
        <f t="shared" ref="AS906:AS969" si="136">IF(C906="","",STDEVA(J906:AQ906))</f>
        <v/>
      </c>
      <c r="AT906" s="157" t="str">
        <f t="shared" ref="AT906:AT969" si="137">IF(C906="","",MEDIAN(J906:AQ906))</f>
        <v/>
      </c>
      <c r="AU906" s="157" t="str">
        <f t="shared" ref="AU906:AU969" si="138">IF(C906="","",GEOMEAN(J906:AQ906))</f>
        <v/>
      </c>
      <c r="AV906" s="157" t="str">
        <f t="shared" ref="AV906:AV969" si="139">IF(C906="","",HARMEAN(J906:AQ906))</f>
        <v/>
      </c>
      <c r="AW906" s="157" t="str">
        <f t="shared" ref="AW906:AW969" si="140">IF(C906="","",MIN(J906:AQ906))</f>
        <v/>
      </c>
      <c r="AX906" s="158" t="str">
        <f t="shared" ref="AX906:AX969" si="141">IF(C906="","",MAX(J906:AQ906))</f>
        <v/>
      </c>
    </row>
    <row r="907" spans="2:50" hidden="1" x14ac:dyDescent="0.3">
      <c r="B907" s="325">
        <f t="shared" ref="B907:B970" si="142">+B906+1</f>
        <v>899</v>
      </c>
      <c r="C907" s="324"/>
      <c r="D907" s="254"/>
      <c r="E907" s="255"/>
      <c r="F907" s="335"/>
      <c r="G907" s="328"/>
      <c r="H907" s="336">
        <v>1</v>
      </c>
      <c r="I907" s="289" t="str">
        <f t="shared" si="134"/>
        <v/>
      </c>
      <c r="J907" s="338"/>
      <c r="K907" s="152"/>
      <c r="L907" s="152"/>
      <c r="M907" s="152"/>
      <c r="N907" s="152"/>
      <c r="O907" s="152"/>
      <c r="P907" s="152"/>
      <c r="Q907" s="152"/>
      <c r="R907" s="152"/>
      <c r="S907" s="152"/>
      <c r="T907" s="152"/>
      <c r="U907" s="152"/>
      <c r="V907" s="152"/>
      <c r="W907" s="152"/>
      <c r="X907" s="152"/>
      <c r="Y907" s="152"/>
      <c r="Z907" s="152"/>
      <c r="AA907" s="152"/>
      <c r="AB907" s="152"/>
      <c r="AC907" s="152"/>
      <c r="AD907" s="152"/>
      <c r="AE907" s="152"/>
      <c r="AF907" s="152"/>
      <c r="AG907" s="152"/>
      <c r="AH907" s="152"/>
      <c r="AI907" s="152"/>
      <c r="AJ907" s="152"/>
      <c r="AK907" s="152"/>
      <c r="AL907" s="152"/>
      <c r="AM907" s="152"/>
      <c r="AN907" s="152"/>
      <c r="AO907" s="152"/>
      <c r="AP907" s="152"/>
      <c r="AQ907" s="153"/>
      <c r="AR907" s="156" t="str">
        <f t="shared" si="135"/>
        <v/>
      </c>
      <c r="AS907" s="157" t="str">
        <f t="shared" si="136"/>
        <v/>
      </c>
      <c r="AT907" s="157" t="str">
        <f t="shared" si="137"/>
        <v/>
      </c>
      <c r="AU907" s="157" t="str">
        <f t="shared" si="138"/>
        <v/>
      </c>
      <c r="AV907" s="157" t="str">
        <f t="shared" si="139"/>
        <v/>
      </c>
      <c r="AW907" s="157" t="str">
        <f t="shared" si="140"/>
        <v/>
      </c>
      <c r="AX907" s="158" t="str">
        <f t="shared" si="141"/>
        <v/>
      </c>
    </row>
    <row r="908" spans="2:50" hidden="1" x14ac:dyDescent="0.3">
      <c r="B908" s="325">
        <f t="shared" si="142"/>
        <v>900</v>
      </c>
      <c r="C908" s="324"/>
      <c r="D908" s="254"/>
      <c r="E908" s="255"/>
      <c r="F908" s="335"/>
      <c r="G908" s="328"/>
      <c r="H908" s="336">
        <v>1</v>
      </c>
      <c r="I908" s="289" t="str">
        <f t="shared" si="134"/>
        <v/>
      </c>
      <c r="J908" s="338"/>
      <c r="K908" s="152"/>
      <c r="L908" s="152"/>
      <c r="M908" s="152"/>
      <c r="N908" s="152"/>
      <c r="O908" s="152"/>
      <c r="P908" s="152"/>
      <c r="Q908" s="152"/>
      <c r="R908" s="152"/>
      <c r="S908" s="152"/>
      <c r="T908" s="152"/>
      <c r="U908" s="152"/>
      <c r="V908" s="152"/>
      <c r="W908" s="152"/>
      <c r="X908" s="152"/>
      <c r="Y908" s="152"/>
      <c r="Z908" s="152"/>
      <c r="AA908" s="152"/>
      <c r="AB908" s="152"/>
      <c r="AC908" s="152"/>
      <c r="AD908" s="152"/>
      <c r="AE908" s="152"/>
      <c r="AF908" s="152"/>
      <c r="AG908" s="152"/>
      <c r="AH908" s="152"/>
      <c r="AI908" s="152"/>
      <c r="AJ908" s="152"/>
      <c r="AK908" s="152"/>
      <c r="AL908" s="152"/>
      <c r="AM908" s="152"/>
      <c r="AN908" s="152"/>
      <c r="AO908" s="152"/>
      <c r="AP908" s="152"/>
      <c r="AQ908" s="153"/>
      <c r="AR908" s="156" t="str">
        <f t="shared" si="135"/>
        <v/>
      </c>
      <c r="AS908" s="157" t="str">
        <f t="shared" si="136"/>
        <v/>
      </c>
      <c r="AT908" s="157" t="str">
        <f t="shared" si="137"/>
        <v/>
      </c>
      <c r="AU908" s="157" t="str">
        <f t="shared" si="138"/>
        <v/>
      </c>
      <c r="AV908" s="157" t="str">
        <f t="shared" si="139"/>
        <v/>
      </c>
      <c r="AW908" s="157" t="str">
        <f t="shared" si="140"/>
        <v/>
      </c>
      <c r="AX908" s="158" t="str">
        <f t="shared" si="141"/>
        <v/>
      </c>
    </row>
    <row r="909" spans="2:50" hidden="1" x14ac:dyDescent="0.3">
      <c r="B909" s="325">
        <f t="shared" si="142"/>
        <v>901</v>
      </c>
      <c r="C909" s="324"/>
      <c r="D909" s="254"/>
      <c r="E909" s="255"/>
      <c r="F909" s="335"/>
      <c r="G909" s="328"/>
      <c r="H909" s="336">
        <v>1</v>
      </c>
      <c r="I909" s="289" t="str">
        <f t="shared" si="134"/>
        <v/>
      </c>
      <c r="J909" s="338"/>
      <c r="K909" s="152"/>
      <c r="L909" s="152"/>
      <c r="M909" s="152"/>
      <c r="N909" s="152"/>
      <c r="O909" s="152"/>
      <c r="P909" s="152"/>
      <c r="Q909" s="152"/>
      <c r="R909" s="152"/>
      <c r="S909" s="152"/>
      <c r="T909" s="152"/>
      <c r="U909" s="152"/>
      <c r="V909" s="152"/>
      <c r="W909" s="152"/>
      <c r="X909" s="152"/>
      <c r="Y909" s="152"/>
      <c r="Z909" s="152"/>
      <c r="AA909" s="152"/>
      <c r="AB909" s="152"/>
      <c r="AC909" s="152"/>
      <c r="AD909" s="152"/>
      <c r="AE909" s="152"/>
      <c r="AF909" s="152"/>
      <c r="AG909" s="152"/>
      <c r="AH909" s="152"/>
      <c r="AI909" s="152"/>
      <c r="AJ909" s="152"/>
      <c r="AK909" s="152"/>
      <c r="AL909" s="152"/>
      <c r="AM909" s="152"/>
      <c r="AN909" s="152"/>
      <c r="AO909" s="152"/>
      <c r="AP909" s="152"/>
      <c r="AQ909" s="153"/>
      <c r="AR909" s="156" t="str">
        <f t="shared" si="135"/>
        <v/>
      </c>
      <c r="AS909" s="157" t="str">
        <f t="shared" si="136"/>
        <v/>
      </c>
      <c r="AT909" s="157" t="str">
        <f t="shared" si="137"/>
        <v/>
      </c>
      <c r="AU909" s="157" t="str">
        <f t="shared" si="138"/>
        <v/>
      </c>
      <c r="AV909" s="157" t="str">
        <f t="shared" si="139"/>
        <v/>
      </c>
      <c r="AW909" s="157" t="str">
        <f t="shared" si="140"/>
        <v/>
      </c>
      <c r="AX909" s="158" t="str">
        <f t="shared" si="141"/>
        <v/>
      </c>
    </row>
    <row r="910" spans="2:50" hidden="1" x14ac:dyDescent="0.3">
      <c r="B910" s="325">
        <f t="shared" si="142"/>
        <v>902</v>
      </c>
      <c r="C910" s="324"/>
      <c r="D910" s="254"/>
      <c r="E910" s="255"/>
      <c r="F910" s="335"/>
      <c r="G910" s="328"/>
      <c r="H910" s="336">
        <v>1</v>
      </c>
      <c r="I910" s="289" t="str">
        <f t="shared" si="134"/>
        <v/>
      </c>
      <c r="J910" s="338"/>
      <c r="K910" s="152"/>
      <c r="L910" s="152"/>
      <c r="M910" s="152"/>
      <c r="N910" s="152"/>
      <c r="O910" s="152"/>
      <c r="P910" s="152"/>
      <c r="Q910" s="152"/>
      <c r="R910" s="152"/>
      <c r="S910" s="152"/>
      <c r="T910" s="152"/>
      <c r="U910" s="152"/>
      <c r="V910" s="152"/>
      <c r="W910" s="152"/>
      <c r="X910" s="152"/>
      <c r="Y910" s="152"/>
      <c r="Z910" s="152"/>
      <c r="AA910" s="152"/>
      <c r="AB910" s="152"/>
      <c r="AC910" s="152"/>
      <c r="AD910" s="152"/>
      <c r="AE910" s="152"/>
      <c r="AF910" s="152"/>
      <c r="AG910" s="152"/>
      <c r="AH910" s="152"/>
      <c r="AI910" s="152"/>
      <c r="AJ910" s="152"/>
      <c r="AK910" s="152"/>
      <c r="AL910" s="152"/>
      <c r="AM910" s="152"/>
      <c r="AN910" s="152"/>
      <c r="AO910" s="152"/>
      <c r="AP910" s="152"/>
      <c r="AQ910" s="153"/>
      <c r="AR910" s="156" t="str">
        <f t="shared" si="135"/>
        <v/>
      </c>
      <c r="AS910" s="157" t="str">
        <f t="shared" si="136"/>
        <v/>
      </c>
      <c r="AT910" s="157" t="str">
        <f t="shared" si="137"/>
        <v/>
      </c>
      <c r="AU910" s="157" t="str">
        <f t="shared" si="138"/>
        <v/>
      </c>
      <c r="AV910" s="157" t="str">
        <f t="shared" si="139"/>
        <v/>
      </c>
      <c r="AW910" s="157" t="str">
        <f t="shared" si="140"/>
        <v/>
      </c>
      <c r="AX910" s="158" t="str">
        <f t="shared" si="141"/>
        <v/>
      </c>
    </row>
    <row r="911" spans="2:50" hidden="1" x14ac:dyDescent="0.3">
      <c r="B911" s="325">
        <f t="shared" si="142"/>
        <v>903</v>
      </c>
      <c r="C911" s="324"/>
      <c r="D911" s="254"/>
      <c r="E911" s="255"/>
      <c r="F911" s="335"/>
      <c r="G911" s="328"/>
      <c r="H911" s="336">
        <v>1</v>
      </c>
      <c r="I911" s="289" t="str">
        <f t="shared" si="134"/>
        <v/>
      </c>
      <c r="J911" s="338"/>
      <c r="K911" s="152"/>
      <c r="L911" s="152"/>
      <c r="M911" s="152"/>
      <c r="N911" s="152"/>
      <c r="O911" s="152"/>
      <c r="P911" s="152"/>
      <c r="Q911" s="152"/>
      <c r="R911" s="152"/>
      <c r="S911" s="152"/>
      <c r="T911" s="152"/>
      <c r="U911" s="152"/>
      <c r="V911" s="152"/>
      <c r="W911" s="152"/>
      <c r="X911" s="152"/>
      <c r="Y911" s="152"/>
      <c r="Z911" s="152"/>
      <c r="AA911" s="152"/>
      <c r="AB911" s="152"/>
      <c r="AC911" s="152"/>
      <c r="AD911" s="152"/>
      <c r="AE911" s="152"/>
      <c r="AF911" s="152"/>
      <c r="AG911" s="152"/>
      <c r="AH911" s="152"/>
      <c r="AI911" s="152"/>
      <c r="AJ911" s="152"/>
      <c r="AK911" s="152"/>
      <c r="AL911" s="152"/>
      <c r="AM911" s="152"/>
      <c r="AN911" s="152"/>
      <c r="AO911" s="152"/>
      <c r="AP911" s="152"/>
      <c r="AQ911" s="153"/>
      <c r="AR911" s="156" t="str">
        <f t="shared" si="135"/>
        <v/>
      </c>
      <c r="AS911" s="157" t="str">
        <f t="shared" si="136"/>
        <v/>
      </c>
      <c r="AT911" s="157" t="str">
        <f t="shared" si="137"/>
        <v/>
      </c>
      <c r="AU911" s="157" t="str">
        <f t="shared" si="138"/>
        <v/>
      </c>
      <c r="AV911" s="157" t="str">
        <f t="shared" si="139"/>
        <v/>
      </c>
      <c r="AW911" s="157" t="str">
        <f t="shared" si="140"/>
        <v/>
      </c>
      <c r="AX911" s="158" t="str">
        <f t="shared" si="141"/>
        <v/>
      </c>
    </row>
    <row r="912" spans="2:50" hidden="1" x14ac:dyDescent="0.3">
      <c r="B912" s="325">
        <f t="shared" si="142"/>
        <v>904</v>
      </c>
      <c r="C912" s="324"/>
      <c r="D912" s="254"/>
      <c r="E912" s="255"/>
      <c r="F912" s="335"/>
      <c r="G912" s="328"/>
      <c r="H912" s="336">
        <v>1</v>
      </c>
      <c r="I912" s="289" t="str">
        <f t="shared" si="134"/>
        <v/>
      </c>
      <c r="J912" s="338"/>
      <c r="K912" s="152"/>
      <c r="L912" s="152"/>
      <c r="M912" s="152"/>
      <c r="N912" s="152"/>
      <c r="O912" s="152"/>
      <c r="P912" s="152"/>
      <c r="Q912" s="152"/>
      <c r="R912" s="152"/>
      <c r="S912" s="152"/>
      <c r="T912" s="152"/>
      <c r="U912" s="152"/>
      <c r="V912" s="152"/>
      <c r="W912" s="152"/>
      <c r="X912" s="152"/>
      <c r="Y912" s="152"/>
      <c r="Z912" s="152"/>
      <c r="AA912" s="152"/>
      <c r="AB912" s="152"/>
      <c r="AC912" s="152"/>
      <c r="AD912" s="152"/>
      <c r="AE912" s="152"/>
      <c r="AF912" s="152"/>
      <c r="AG912" s="152"/>
      <c r="AH912" s="152"/>
      <c r="AI912" s="152"/>
      <c r="AJ912" s="152"/>
      <c r="AK912" s="152"/>
      <c r="AL912" s="152"/>
      <c r="AM912" s="152"/>
      <c r="AN912" s="152"/>
      <c r="AO912" s="152"/>
      <c r="AP912" s="152"/>
      <c r="AQ912" s="153"/>
      <c r="AR912" s="156" t="str">
        <f t="shared" si="135"/>
        <v/>
      </c>
      <c r="AS912" s="157" t="str">
        <f t="shared" si="136"/>
        <v/>
      </c>
      <c r="AT912" s="157" t="str">
        <f t="shared" si="137"/>
        <v/>
      </c>
      <c r="AU912" s="157" t="str">
        <f t="shared" si="138"/>
        <v/>
      </c>
      <c r="AV912" s="157" t="str">
        <f t="shared" si="139"/>
        <v/>
      </c>
      <c r="AW912" s="157" t="str">
        <f t="shared" si="140"/>
        <v/>
      </c>
      <c r="AX912" s="158" t="str">
        <f t="shared" si="141"/>
        <v/>
      </c>
    </row>
    <row r="913" spans="2:50" hidden="1" x14ac:dyDescent="0.3">
      <c r="B913" s="325">
        <f t="shared" si="142"/>
        <v>905</v>
      </c>
      <c r="C913" s="324"/>
      <c r="D913" s="254"/>
      <c r="E913" s="255"/>
      <c r="F913" s="335"/>
      <c r="G913" s="328"/>
      <c r="H913" s="336">
        <v>1</v>
      </c>
      <c r="I913" s="289" t="str">
        <f t="shared" si="134"/>
        <v/>
      </c>
      <c r="J913" s="338"/>
      <c r="K913" s="152"/>
      <c r="L913" s="152"/>
      <c r="M913" s="152"/>
      <c r="N913" s="152"/>
      <c r="O913" s="152"/>
      <c r="P913" s="152"/>
      <c r="Q913" s="152"/>
      <c r="R913" s="152"/>
      <c r="S913" s="152"/>
      <c r="T913" s="152"/>
      <c r="U913" s="152"/>
      <c r="V913" s="152"/>
      <c r="W913" s="152"/>
      <c r="X913" s="152"/>
      <c r="Y913" s="152"/>
      <c r="Z913" s="152"/>
      <c r="AA913" s="152"/>
      <c r="AB913" s="152"/>
      <c r="AC913" s="152"/>
      <c r="AD913" s="152"/>
      <c r="AE913" s="152"/>
      <c r="AF913" s="152"/>
      <c r="AG913" s="152"/>
      <c r="AH913" s="152"/>
      <c r="AI913" s="152"/>
      <c r="AJ913" s="152"/>
      <c r="AK913" s="152"/>
      <c r="AL913" s="152"/>
      <c r="AM913" s="152"/>
      <c r="AN913" s="152"/>
      <c r="AO913" s="152"/>
      <c r="AP913" s="152"/>
      <c r="AQ913" s="153"/>
      <c r="AR913" s="156" t="str">
        <f t="shared" si="135"/>
        <v/>
      </c>
      <c r="AS913" s="157" t="str">
        <f t="shared" si="136"/>
        <v/>
      </c>
      <c r="AT913" s="157" t="str">
        <f t="shared" si="137"/>
        <v/>
      </c>
      <c r="AU913" s="157" t="str">
        <f t="shared" si="138"/>
        <v/>
      </c>
      <c r="AV913" s="157" t="str">
        <f t="shared" si="139"/>
        <v/>
      </c>
      <c r="AW913" s="157" t="str">
        <f t="shared" si="140"/>
        <v/>
      </c>
      <c r="AX913" s="158" t="str">
        <f t="shared" si="141"/>
        <v/>
      </c>
    </row>
    <row r="914" spans="2:50" hidden="1" x14ac:dyDescent="0.3">
      <c r="B914" s="325">
        <f t="shared" si="142"/>
        <v>906</v>
      </c>
      <c r="C914" s="324"/>
      <c r="D914" s="254"/>
      <c r="E914" s="255"/>
      <c r="F914" s="335"/>
      <c r="G914" s="328"/>
      <c r="H914" s="336">
        <v>1</v>
      </c>
      <c r="I914" s="289" t="str">
        <f t="shared" si="134"/>
        <v/>
      </c>
      <c r="J914" s="338"/>
      <c r="K914" s="152"/>
      <c r="L914" s="152"/>
      <c r="M914" s="152"/>
      <c r="N914" s="152"/>
      <c r="O914" s="152"/>
      <c r="P914" s="152"/>
      <c r="Q914" s="152"/>
      <c r="R914" s="152"/>
      <c r="S914" s="152"/>
      <c r="T914" s="152"/>
      <c r="U914" s="152"/>
      <c r="V914" s="152"/>
      <c r="W914" s="152"/>
      <c r="X914" s="152"/>
      <c r="Y914" s="152"/>
      <c r="Z914" s="152"/>
      <c r="AA914" s="152"/>
      <c r="AB914" s="152"/>
      <c r="AC914" s="152"/>
      <c r="AD914" s="152"/>
      <c r="AE914" s="152"/>
      <c r="AF914" s="152"/>
      <c r="AG914" s="152"/>
      <c r="AH914" s="152"/>
      <c r="AI914" s="152"/>
      <c r="AJ914" s="152"/>
      <c r="AK914" s="152"/>
      <c r="AL914" s="152"/>
      <c r="AM914" s="152"/>
      <c r="AN914" s="152"/>
      <c r="AO914" s="152"/>
      <c r="AP914" s="152"/>
      <c r="AQ914" s="153"/>
      <c r="AR914" s="156" t="str">
        <f t="shared" si="135"/>
        <v/>
      </c>
      <c r="AS914" s="157" t="str">
        <f t="shared" si="136"/>
        <v/>
      </c>
      <c r="AT914" s="157" t="str">
        <f t="shared" si="137"/>
        <v/>
      </c>
      <c r="AU914" s="157" t="str">
        <f t="shared" si="138"/>
        <v/>
      </c>
      <c r="AV914" s="157" t="str">
        <f t="shared" si="139"/>
        <v/>
      </c>
      <c r="AW914" s="157" t="str">
        <f t="shared" si="140"/>
        <v/>
      </c>
      <c r="AX914" s="158" t="str">
        <f t="shared" si="141"/>
        <v/>
      </c>
    </row>
    <row r="915" spans="2:50" hidden="1" x14ac:dyDescent="0.3">
      <c r="B915" s="325">
        <f t="shared" si="142"/>
        <v>907</v>
      </c>
      <c r="C915" s="324"/>
      <c r="D915" s="254"/>
      <c r="E915" s="255"/>
      <c r="F915" s="335"/>
      <c r="G915" s="328"/>
      <c r="H915" s="336">
        <v>1</v>
      </c>
      <c r="I915" s="289" t="str">
        <f t="shared" si="134"/>
        <v/>
      </c>
      <c r="J915" s="338"/>
      <c r="K915" s="152"/>
      <c r="L915" s="152"/>
      <c r="M915" s="152"/>
      <c r="N915" s="152"/>
      <c r="O915" s="152"/>
      <c r="P915" s="152"/>
      <c r="Q915" s="152"/>
      <c r="R915" s="152"/>
      <c r="S915" s="152"/>
      <c r="T915" s="152"/>
      <c r="U915" s="152"/>
      <c r="V915" s="152"/>
      <c r="W915" s="152"/>
      <c r="X915" s="152"/>
      <c r="Y915" s="152"/>
      <c r="Z915" s="152"/>
      <c r="AA915" s="152"/>
      <c r="AB915" s="152"/>
      <c r="AC915" s="152"/>
      <c r="AD915" s="152"/>
      <c r="AE915" s="152"/>
      <c r="AF915" s="152"/>
      <c r="AG915" s="152"/>
      <c r="AH915" s="152"/>
      <c r="AI915" s="152"/>
      <c r="AJ915" s="152"/>
      <c r="AK915" s="152"/>
      <c r="AL915" s="152"/>
      <c r="AM915" s="152"/>
      <c r="AN915" s="152"/>
      <c r="AO915" s="152"/>
      <c r="AP915" s="152"/>
      <c r="AQ915" s="153"/>
      <c r="AR915" s="156" t="str">
        <f t="shared" si="135"/>
        <v/>
      </c>
      <c r="AS915" s="157" t="str">
        <f t="shared" si="136"/>
        <v/>
      </c>
      <c r="AT915" s="157" t="str">
        <f t="shared" si="137"/>
        <v/>
      </c>
      <c r="AU915" s="157" t="str">
        <f t="shared" si="138"/>
        <v/>
      </c>
      <c r="AV915" s="157" t="str">
        <f t="shared" si="139"/>
        <v/>
      </c>
      <c r="AW915" s="157" t="str">
        <f t="shared" si="140"/>
        <v/>
      </c>
      <c r="AX915" s="158" t="str">
        <f t="shared" si="141"/>
        <v/>
      </c>
    </row>
    <row r="916" spans="2:50" hidden="1" x14ac:dyDescent="0.3">
      <c r="B916" s="325">
        <f t="shared" si="142"/>
        <v>908</v>
      </c>
      <c r="C916" s="324"/>
      <c r="D916" s="254"/>
      <c r="E916" s="255"/>
      <c r="F916" s="335"/>
      <c r="G916" s="328"/>
      <c r="H916" s="336">
        <v>1</v>
      </c>
      <c r="I916" s="289" t="str">
        <f t="shared" si="134"/>
        <v/>
      </c>
      <c r="J916" s="338"/>
      <c r="K916" s="152"/>
      <c r="L916" s="152"/>
      <c r="M916" s="152"/>
      <c r="N916" s="152"/>
      <c r="O916" s="152"/>
      <c r="P916" s="152"/>
      <c r="Q916" s="152"/>
      <c r="R916" s="152"/>
      <c r="S916" s="152"/>
      <c r="T916" s="152"/>
      <c r="U916" s="152"/>
      <c r="V916" s="152"/>
      <c r="W916" s="152"/>
      <c r="X916" s="152"/>
      <c r="Y916" s="152"/>
      <c r="Z916" s="152"/>
      <c r="AA916" s="152"/>
      <c r="AB916" s="152"/>
      <c r="AC916" s="152"/>
      <c r="AD916" s="152"/>
      <c r="AE916" s="152"/>
      <c r="AF916" s="152"/>
      <c r="AG916" s="152"/>
      <c r="AH916" s="152"/>
      <c r="AI916" s="152"/>
      <c r="AJ916" s="152"/>
      <c r="AK916" s="152"/>
      <c r="AL916" s="152"/>
      <c r="AM916" s="152"/>
      <c r="AN916" s="152"/>
      <c r="AO916" s="152"/>
      <c r="AP916" s="152"/>
      <c r="AQ916" s="153"/>
      <c r="AR916" s="156" t="str">
        <f t="shared" si="135"/>
        <v/>
      </c>
      <c r="AS916" s="157" t="str">
        <f t="shared" si="136"/>
        <v/>
      </c>
      <c r="AT916" s="157" t="str">
        <f t="shared" si="137"/>
        <v/>
      </c>
      <c r="AU916" s="157" t="str">
        <f t="shared" si="138"/>
        <v/>
      </c>
      <c r="AV916" s="157" t="str">
        <f t="shared" si="139"/>
        <v/>
      </c>
      <c r="AW916" s="157" t="str">
        <f t="shared" si="140"/>
        <v/>
      </c>
      <c r="AX916" s="158" t="str">
        <f t="shared" si="141"/>
        <v/>
      </c>
    </row>
    <row r="917" spans="2:50" hidden="1" x14ac:dyDescent="0.3">
      <c r="B917" s="325">
        <f t="shared" si="142"/>
        <v>909</v>
      </c>
      <c r="C917" s="324"/>
      <c r="D917" s="254"/>
      <c r="E917" s="255"/>
      <c r="F917" s="335"/>
      <c r="G917" s="328"/>
      <c r="H917" s="336">
        <v>1</v>
      </c>
      <c r="I917" s="289" t="str">
        <f t="shared" si="134"/>
        <v/>
      </c>
      <c r="J917" s="338"/>
      <c r="K917" s="152"/>
      <c r="L917" s="152"/>
      <c r="M917" s="152"/>
      <c r="N917" s="152"/>
      <c r="O917" s="152"/>
      <c r="P917" s="152"/>
      <c r="Q917" s="152"/>
      <c r="R917" s="152"/>
      <c r="S917" s="152"/>
      <c r="T917" s="152"/>
      <c r="U917" s="152"/>
      <c r="V917" s="152"/>
      <c r="W917" s="152"/>
      <c r="X917" s="152"/>
      <c r="Y917" s="152"/>
      <c r="Z917" s="152"/>
      <c r="AA917" s="152"/>
      <c r="AB917" s="152"/>
      <c r="AC917" s="152"/>
      <c r="AD917" s="152"/>
      <c r="AE917" s="152"/>
      <c r="AF917" s="152"/>
      <c r="AG917" s="152"/>
      <c r="AH917" s="152"/>
      <c r="AI917" s="152"/>
      <c r="AJ917" s="152"/>
      <c r="AK917" s="152"/>
      <c r="AL917" s="152"/>
      <c r="AM917" s="152"/>
      <c r="AN917" s="152"/>
      <c r="AO917" s="152"/>
      <c r="AP917" s="152"/>
      <c r="AQ917" s="153"/>
      <c r="AR917" s="156" t="str">
        <f t="shared" si="135"/>
        <v/>
      </c>
      <c r="AS917" s="157" t="str">
        <f t="shared" si="136"/>
        <v/>
      </c>
      <c r="AT917" s="157" t="str">
        <f t="shared" si="137"/>
        <v/>
      </c>
      <c r="AU917" s="157" t="str">
        <f t="shared" si="138"/>
        <v/>
      </c>
      <c r="AV917" s="157" t="str">
        <f t="shared" si="139"/>
        <v/>
      </c>
      <c r="AW917" s="157" t="str">
        <f t="shared" si="140"/>
        <v/>
      </c>
      <c r="AX917" s="158" t="str">
        <f t="shared" si="141"/>
        <v/>
      </c>
    </row>
    <row r="918" spans="2:50" hidden="1" x14ac:dyDescent="0.3">
      <c r="B918" s="325">
        <f t="shared" si="142"/>
        <v>910</v>
      </c>
      <c r="C918" s="324"/>
      <c r="D918" s="254"/>
      <c r="E918" s="255"/>
      <c r="F918" s="335"/>
      <c r="G918" s="328"/>
      <c r="H918" s="336">
        <v>1</v>
      </c>
      <c r="I918" s="289" t="str">
        <f t="shared" si="134"/>
        <v/>
      </c>
      <c r="J918" s="338"/>
      <c r="K918" s="152"/>
      <c r="L918" s="152"/>
      <c r="M918" s="152"/>
      <c r="N918" s="152"/>
      <c r="O918" s="152"/>
      <c r="P918" s="152"/>
      <c r="Q918" s="152"/>
      <c r="R918" s="152"/>
      <c r="S918" s="152"/>
      <c r="T918" s="152"/>
      <c r="U918" s="152"/>
      <c r="V918" s="152"/>
      <c r="W918" s="152"/>
      <c r="X918" s="152"/>
      <c r="Y918" s="152"/>
      <c r="Z918" s="152"/>
      <c r="AA918" s="152"/>
      <c r="AB918" s="152"/>
      <c r="AC918" s="152"/>
      <c r="AD918" s="152"/>
      <c r="AE918" s="152"/>
      <c r="AF918" s="152"/>
      <c r="AG918" s="152"/>
      <c r="AH918" s="152"/>
      <c r="AI918" s="152"/>
      <c r="AJ918" s="152"/>
      <c r="AK918" s="152"/>
      <c r="AL918" s="152"/>
      <c r="AM918" s="152"/>
      <c r="AN918" s="152"/>
      <c r="AO918" s="152"/>
      <c r="AP918" s="152"/>
      <c r="AQ918" s="153"/>
      <c r="AR918" s="156" t="str">
        <f t="shared" si="135"/>
        <v/>
      </c>
      <c r="AS918" s="157" t="str">
        <f t="shared" si="136"/>
        <v/>
      </c>
      <c r="AT918" s="157" t="str">
        <f t="shared" si="137"/>
        <v/>
      </c>
      <c r="AU918" s="157" t="str">
        <f t="shared" si="138"/>
        <v/>
      </c>
      <c r="AV918" s="157" t="str">
        <f t="shared" si="139"/>
        <v/>
      </c>
      <c r="AW918" s="157" t="str">
        <f t="shared" si="140"/>
        <v/>
      </c>
      <c r="AX918" s="158" t="str">
        <f t="shared" si="141"/>
        <v/>
      </c>
    </row>
    <row r="919" spans="2:50" hidden="1" x14ac:dyDescent="0.3">
      <c r="B919" s="325">
        <f t="shared" si="142"/>
        <v>911</v>
      </c>
      <c r="C919" s="324"/>
      <c r="D919" s="254"/>
      <c r="E919" s="255"/>
      <c r="F919" s="335"/>
      <c r="G919" s="328"/>
      <c r="H919" s="336">
        <v>1</v>
      </c>
      <c r="I919" s="289" t="str">
        <f t="shared" si="134"/>
        <v/>
      </c>
      <c r="J919" s="338"/>
      <c r="K919" s="152"/>
      <c r="L919" s="152"/>
      <c r="M919" s="152"/>
      <c r="N919" s="152"/>
      <c r="O919" s="152"/>
      <c r="P919" s="152"/>
      <c r="Q919" s="152"/>
      <c r="R919" s="152"/>
      <c r="S919" s="152"/>
      <c r="T919" s="152"/>
      <c r="U919" s="152"/>
      <c r="V919" s="152"/>
      <c r="W919" s="152"/>
      <c r="X919" s="152"/>
      <c r="Y919" s="152"/>
      <c r="Z919" s="152"/>
      <c r="AA919" s="152"/>
      <c r="AB919" s="152"/>
      <c r="AC919" s="152"/>
      <c r="AD919" s="152"/>
      <c r="AE919" s="152"/>
      <c r="AF919" s="152"/>
      <c r="AG919" s="152"/>
      <c r="AH919" s="152"/>
      <c r="AI919" s="152"/>
      <c r="AJ919" s="152"/>
      <c r="AK919" s="152"/>
      <c r="AL919" s="152"/>
      <c r="AM919" s="152"/>
      <c r="AN919" s="152"/>
      <c r="AO919" s="152"/>
      <c r="AP919" s="152"/>
      <c r="AQ919" s="153"/>
      <c r="AR919" s="156" t="str">
        <f t="shared" si="135"/>
        <v/>
      </c>
      <c r="AS919" s="157" t="str">
        <f t="shared" si="136"/>
        <v/>
      </c>
      <c r="AT919" s="157" t="str">
        <f t="shared" si="137"/>
        <v/>
      </c>
      <c r="AU919" s="157" t="str">
        <f t="shared" si="138"/>
        <v/>
      </c>
      <c r="AV919" s="157" t="str">
        <f t="shared" si="139"/>
        <v/>
      </c>
      <c r="AW919" s="157" t="str">
        <f t="shared" si="140"/>
        <v/>
      </c>
      <c r="AX919" s="158" t="str">
        <f t="shared" si="141"/>
        <v/>
      </c>
    </row>
    <row r="920" spans="2:50" hidden="1" x14ac:dyDescent="0.3">
      <c r="B920" s="325">
        <f t="shared" si="142"/>
        <v>912</v>
      </c>
      <c r="C920" s="324"/>
      <c r="D920" s="254"/>
      <c r="E920" s="255"/>
      <c r="F920" s="335"/>
      <c r="G920" s="328"/>
      <c r="H920" s="336">
        <v>1</v>
      </c>
      <c r="I920" s="289" t="str">
        <f t="shared" si="134"/>
        <v/>
      </c>
      <c r="J920" s="338"/>
      <c r="K920" s="152"/>
      <c r="L920" s="152"/>
      <c r="M920" s="152"/>
      <c r="N920" s="152"/>
      <c r="O920" s="152"/>
      <c r="P920" s="152"/>
      <c r="Q920" s="152"/>
      <c r="R920" s="152"/>
      <c r="S920" s="152"/>
      <c r="T920" s="152"/>
      <c r="U920" s="152"/>
      <c r="V920" s="152"/>
      <c r="W920" s="152"/>
      <c r="X920" s="152"/>
      <c r="Y920" s="152"/>
      <c r="Z920" s="152"/>
      <c r="AA920" s="152"/>
      <c r="AB920" s="152"/>
      <c r="AC920" s="152"/>
      <c r="AD920" s="152"/>
      <c r="AE920" s="152"/>
      <c r="AF920" s="152"/>
      <c r="AG920" s="152"/>
      <c r="AH920" s="152"/>
      <c r="AI920" s="152"/>
      <c r="AJ920" s="152"/>
      <c r="AK920" s="152"/>
      <c r="AL920" s="152"/>
      <c r="AM920" s="152"/>
      <c r="AN920" s="152"/>
      <c r="AO920" s="152"/>
      <c r="AP920" s="152"/>
      <c r="AQ920" s="153"/>
      <c r="AR920" s="156" t="str">
        <f t="shared" si="135"/>
        <v/>
      </c>
      <c r="AS920" s="157" t="str">
        <f t="shared" si="136"/>
        <v/>
      </c>
      <c r="AT920" s="157" t="str">
        <f t="shared" si="137"/>
        <v/>
      </c>
      <c r="AU920" s="157" t="str">
        <f t="shared" si="138"/>
        <v/>
      </c>
      <c r="AV920" s="157" t="str">
        <f t="shared" si="139"/>
        <v/>
      </c>
      <c r="AW920" s="157" t="str">
        <f t="shared" si="140"/>
        <v/>
      </c>
      <c r="AX920" s="158" t="str">
        <f t="shared" si="141"/>
        <v/>
      </c>
    </row>
    <row r="921" spans="2:50" hidden="1" x14ac:dyDescent="0.3">
      <c r="B921" s="325">
        <f t="shared" si="142"/>
        <v>913</v>
      </c>
      <c r="C921" s="324"/>
      <c r="D921" s="254"/>
      <c r="E921" s="255"/>
      <c r="F921" s="335"/>
      <c r="G921" s="328"/>
      <c r="H921" s="336">
        <v>1</v>
      </c>
      <c r="I921" s="289" t="str">
        <f t="shared" si="134"/>
        <v/>
      </c>
      <c r="J921" s="338"/>
      <c r="K921" s="152"/>
      <c r="L921" s="152"/>
      <c r="M921" s="152"/>
      <c r="N921" s="152"/>
      <c r="O921" s="152"/>
      <c r="P921" s="152"/>
      <c r="Q921" s="152"/>
      <c r="R921" s="152"/>
      <c r="S921" s="152"/>
      <c r="T921" s="152"/>
      <c r="U921" s="152"/>
      <c r="V921" s="152"/>
      <c r="W921" s="152"/>
      <c r="X921" s="152"/>
      <c r="Y921" s="152"/>
      <c r="Z921" s="152"/>
      <c r="AA921" s="152"/>
      <c r="AB921" s="152"/>
      <c r="AC921" s="152"/>
      <c r="AD921" s="152"/>
      <c r="AE921" s="152"/>
      <c r="AF921" s="152"/>
      <c r="AG921" s="152"/>
      <c r="AH921" s="152"/>
      <c r="AI921" s="152"/>
      <c r="AJ921" s="152"/>
      <c r="AK921" s="152"/>
      <c r="AL921" s="152"/>
      <c r="AM921" s="152"/>
      <c r="AN921" s="152"/>
      <c r="AO921" s="152"/>
      <c r="AP921" s="152"/>
      <c r="AQ921" s="153"/>
      <c r="AR921" s="156" t="str">
        <f t="shared" si="135"/>
        <v/>
      </c>
      <c r="AS921" s="157" t="str">
        <f t="shared" si="136"/>
        <v/>
      </c>
      <c r="AT921" s="157" t="str">
        <f t="shared" si="137"/>
        <v/>
      </c>
      <c r="AU921" s="157" t="str">
        <f t="shared" si="138"/>
        <v/>
      </c>
      <c r="AV921" s="157" t="str">
        <f t="shared" si="139"/>
        <v/>
      </c>
      <c r="AW921" s="157" t="str">
        <f t="shared" si="140"/>
        <v/>
      </c>
      <c r="AX921" s="158" t="str">
        <f t="shared" si="141"/>
        <v/>
      </c>
    </row>
    <row r="922" spans="2:50" hidden="1" x14ac:dyDescent="0.3">
      <c r="B922" s="325">
        <f t="shared" si="142"/>
        <v>914</v>
      </c>
      <c r="C922" s="324"/>
      <c r="D922" s="254"/>
      <c r="E922" s="255"/>
      <c r="F922" s="335"/>
      <c r="G922" s="328"/>
      <c r="H922" s="336">
        <v>1</v>
      </c>
      <c r="I922" s="289" t="str">
        <f t="shared" si="134"/>
        <v/>
      </c>
      <c r="J922" s="338"/>
      <c r="K922" s="152"/>
      <c r="L922" s="152"/>
      <c r="M922" s="152"/>
      <c r="N922" s="152"/>
      <c r="O922" s="152"/>
      <c r="P922" s="152"/>
      <c r="Q922" s="152"/>
      <c r="R922" s="152"/>
      <c r="S922" s="152"/>
      <c r="T922" s="152"/>
      <c r="U922" s="152"/>
      <c r="V922" s="152"/>
      <c r="W922" s="152"/>
      <c r="X922" s="152"/>
      <c r="Y922" s="152"/>
      <c r="Z922" s="152"/>
      <c r="AA922" s="152"/>
      <c r="AB922" s="152"/>
      <c r="AC922" s="152"/>
      <c r="AD922" s="152"/>
      <c r="AE922" s="152"/>
      <c r="AF922" s="152"/>
      <c r="AG922" s="152"/>
      <c r="AH922" s="152"/>
      <c r="AI922" s="152"/>
      <c r="AJ922" s="152"/>
      <c r="AK922" s="152"/>
      <c r="AL922" s="152"/>
      <c r="AM922" s="152"/>
      <c r="AN922" s="152"/>
      <c r="AO922" s="152"/>
      <c r="AP922" s="152"/>
      <c r="AQ922" s="153"/>
      <c r="AR922" s="156" t="str">
        <f t="shared" si="135"/>
        <v/>
      </c>
      <c r="AS922" s="157" t="str">
        <f t="shared" si="136"/>
        <v/>
      </c>
      <c r="AT922" s="157" t="str">
        <f t="shared" si="137"/>
        <v/>
      </c>
      <c r="AU922" s="157" t="str">
        <f t="shared" si="138"/>
        <v/>
      </c>
      <c r="AV922" s="157" t="str">
        <f t="shared" si="139"/>
        <v/>
      </c>
      <c r="AW922" s="157" t="str">
        <f t="shared" si="140"/>
        <v/>
      </c>
      <c r="AX922" s="158" t="str">
        <f t="shared" si="141"/>
        <v/>
      </c>
    </row>
    <row r="923" spans="2:50" hidden="1" x14ac:dyDescent="0.3">
      <c r="B923" s="325">
        <f t="shared" si="142"/>
        <v>915</v>
      </c>
      <c r="C923" s="324"/>
      <c r="D923" s="254"/>
      <c r="E923" s="255"/>
      <c r="F923" s="335"/>
      <c r="G923" s="328"/>
      <c r="H923" s="336">
        <v>1</v>
      </c>
      <c r="I923" s="289" t="str">
        <f t="shared" si="134"/>
        <v/>
      </c>
      <c r="J923" s="338"/>
      <c r="K923" s="152"/>
      <c r="L923" s="152"/>
      <c r="M923" s="152"/>
      <c r="N923" s="152"/>
      <c r="O923" s="152"/>
      <c r="P923" s="152"/>
      <c r="Q923" s="152"/>
      <c r="R923" s="152"/>
      <c r="S923" s="152"/>
      <c r="T923" s="152"/>
      <c r="U923" s="152"/>
      <c r="V923" s="152"/>
      <c r="W923" s="152"/>
      <c r="X923" s="152"/>
      <c r="Y923" s="152"/>
      <c r="Z923" s="152"/>
      <c r="AA923" s="152"/>
      <c r="AB923" s="152"/>
      <c r="AC923" s="152"/>
      <c r="AD923" s="152"/>
      <c r="AE923" s="152"/>
      <c r="AF923" s="152"/>
      <c r="AG923" s="152"/>
      <c r="AH923" s="152"/>
      <c r="AI923" s="152"/>
      <c r="AJ923" s="152"/>
      <c r="AK923" s="152"/>
      <c r="AL923" s="152"/>
      <c r="AM923" s="152"/>
      <c r="AN923" s="152"/>
      <c r="AO923" s="152"/>
      <c r="AP923" s="152"/>
      <c r="AQ923" s="153"/>
      <c r="AR923" s="156" t="str">
        <f t="shared" si="135"/>
        <v/>
      </c>
      <c r="AS923" s="157" t="str">
        <f t="shared" si="136"/>
        <v/>
      </c>
      <c r="AT923" s="157" t="str">
        <f t="shared" si="137"/>
        <v/>
      </c>
      <c r="AU923" s="157" t="str">
        <f t="shared" si="138"/>
        <v/>
      </c>
      <c r="AV923" s="157" t="str">
        <f t="shared" si="139"/>
        <v/>
      </c>
      <c r="AW923" s="157" t="str">
        <f t="shared" si="140"/>
        <v/>
      </c>
      <c r="AX923" s="158" t="str">
        <f t="shared" si="141"/>
        <v/>
      </c>
    </row>
    <row r="924" spans="2:50" hidden="1" x14ac:dyDescent="0.3">
      <c r="B924" s="325">
        <f t="shared" si="142"/>
        <v>916</v>
      </c>
      <c r="C924" s="324"/>
      <c r="D924" s="254"/>
      <c r="E924" s="255"/>
      <c r="F924" s="335"/>
      <c r="G924" s="328"/>
      <c r="H924" s="336">
        <v>1</v>
      </c>
      <c r="I924" s="289" t="str">
        <f t="shared" si="134"/>
        <v/>
      </c>
      <c r="J924" s="338"/>
      <c r="K924" s="152"/>
      <c r="L924" s="152"/>
      <c r="M924" s="152"/>
      <c r="N924" s="152"/>
      <c r="O924" s="152"/>
      <c r="P924" s="152"/>
      <c r="Q924" s="152"/>
      <c r="R924" s="152"/>
      <c r="S924" s="152"/>
      <c r="T924" s="152"/>
      <c r="U924" s="152"/>
      <c r="V924" s="152"/>
      <c r="W924" s="152"/>
      <c r="X924" s="152"/>
      <c r="Y924" s="152"/>
      <c r="Z924" s="152"/>
      <c r="AA924" s="152"/>
      <c r="AB924" s="152"/>
      <c r="AC924" s="152"/>
      <c r="AD924" s="152"/>
      <c r="AE924" s="152"/>
      <c r="AF924" s="152"/>
      <c r="AG924" s="152"/>
      <c r="AH924" s="152"/>
      <c r="AI924" s="152"/>
      <c r="AJ924" s="152"/>
      <c r="AK924" s="152"/>
      <c r="AL924" s="152"/>
      <c r="AM924" s="152"/>
      <c r="AN924" s="152"/>
      <c r="AO924" s="152"/>
      <c r="AP924" s="152"/>
      <c r="AQ924" s="153"/>
      <c r="AR924" s="156" t="str">
        <f t="shared" si="135"/>
        <v/>
      </c>
      <c r="AS924" s="157" t="str">
        <f t="shared" si="136"/>
        <v/>
      </c>
      <c r="AT924" s="157" t="str">
        <f t="shared" si="137"/>
        <v/>
      </c>
      <c r="AU924" s="157" t="str">
        <f t="shared" si="138"/>
        <v/>
      </c>
      <c r="AV924" s="157" t="str">
        <f t="shared" si="139"/>
        <v/>
      </c>
      <c r="AW924" s="157" t="str">
        <f t="shared" si="140"/>
        <v/>
      </c>
      <c r="AX924" s="158" t="str">
        <f t="shared" si="141"/>
        <v/>
      </c>
    </row>
    <row r="925" spans="2:50" hidden="1" x14ac:dyDescent="0.3">
      <c r="B925" s="325">
        <f t="shared" si="142"/>
        <v>917</v>
      </c>
      <c r="C925" s="324"/>
      <c r="D925" s="254"/>
      <c r="E925" s="255"/>
      <c r="F925" s="335"/>
      <c r="G925" s="328"/>
      <c r="H925" s="336">
        <v>1</v>
      </c>
      <c r="I925" s="289" t="str">
        <f t="shared" si="134"/>
        <v/>
      </c>
      <c r="J925" s="338"/>
      <c r="K925" s="152"/>
      <c r="L925" s="152"/>
      <c r="M925" s="152"/>
      <c r="N925" s="152"/>
      <c r="O925" s="152"/>
      <c r="P925" s="152"/>
      <c r="Q925" s="152"/>
      <c r="R925" s="152"/>
      <c r="S925" s="152"/>
      <c r="T925" s="152"/>
      <c r="U925" s="152"/>
      <c r="V925" s="152"/>
      <c r="W925" s="152"/>
      <c r="X925" s="152"/>
      <c r="Y925" s="152"/>
      <c r="Z925" s="152"/>
      <c r="AA925" s="152"/>
      <c r="AB925" s="152"/>
      <c r="AC925" s="152"/>
      <c r="AD925" s="152"/>
      <c r="AE925" s="152"/>
      <c r="AF925" s="152"/>
      <c r="AG925" s="152"/>
      <c r="AH925" s="152"/>
      <c r="AI925" s="152"/>
      <c r="AJ925" s="152"/>
      <c r="AK925" s="152"/>
      <c r="AL925" s="152"/>
      <c r="AM925" s="152"/>
      <c r="AN925" s="152"/>
      <c r="AO925" s="152"/>
      <c r="AP925" s="152"/>
      <c r="AQ925" s="153"/>
      <c r="AR925" s="156" t="str">
        <f t="shared" si="135"/>
        <v/>
      </c>
      <c r="AS925" s="157" t="str">
        <f t="shared" si="136"/>
        <v/>
      </c>
      <c r="AT925" s="157" t="str">
        <f t="shared" si="137"/>
        <v/>
      </c>
      <c r="AU925" s="157" t="str">
        <f t="shared" si="138"/>
        <v/>
      </c>
      <c r="AV925" s="157" t="str">
        <f t="shared" si="139"/>
        <v/>
      </c>
      <c r="AW925" s="157" t="str">
        <f t="shared" si="140"/>
        <v/>
      </c>
      <c r="AX925" s="158" t="str">
        <f t="shared" si="141"/>
        <v/>
      </c>
    </row>
    <row r="926" spans="2:50" hidden="1" x14ac:dyDescent="0.3">
      <c r="B926" s="325">
        <f t="shared" si="142"/>
        <v>918</v>
      </c>
      <c r="C926" s="324"/>
      <c r="D926" s="254"/>
      <c r="E926" s="255"/>
      <c r="F926" s="335"/>
      <c r="G926" s="328"/>
      <c r="H926" s="336">
        <v>1</v>
      </c>
      <c r="I926" s="289" t="str">
        <f t="shared" si="134"/>
        <v/>
      </c>
      <c r="J926" s="338"/>
      <c r="K926" s="152"/>
      <c r="L926" s="152"/>
      <c r="M926" s="152"/>
      <c r="N926" s="152"/>
      <c r="O926" s="152"/>
      <c r="P926" s="152"/>
      <c r="Q926" s="152"/>
      <c r="R926" s="152"/>
      <c r="S926" s="152"/>
      <c r="T926" s="152"/>
      <c r="U926" s="152"/>
      <c r="V926" s="152"/>
      <c r="W926" s="152"/>
      <c r="X926" s="152"/>
      <c r="Y926" s="152"/>
      <c r="Z926" s="152"/>
      <c r="AA926" s="152"/>
      <c r="AB926" s="152"/>
      <c r="AC926" s="152"/>
      <c r="AD926" s="152"/>
      <c r="AE926" s="152"/>
      <c r="AF926" s="152"/>
      <c r="AG926" s="152"/>
      <c r="AH926" s="152"/>
      <c r="AI926" s="152"/>
      <c r="AJ926" s="152"/>
      <c r="AK926" s="152"/>
      <c r="AL926" s="152"/>
      <c r="AM926" s="152"/>
      <c r="AN926" s="152"/>
      <c r="AO926" s="152"/>
      <c r="AP926" s="152"/>
      <c r="AQ926" s="153"/>
      <c r="AR926" s="156" t="str">
        <f t="shared" si="135"/>
        <v/>
      </c>
      <c r="AS926" s="157" t="str">
        <f t="shared" si="136"/>
        <v/>
      </c>
      <c r="AT926" s="157" t="str">
        <f t="shared" si="137"/>
        <v/>
      </c>
      <c r="AU926" s="157" t="str">
        <f t="shared" si="138"/>
        <v/>
      </c>
      <c r="AV926" s="157" t="str">
        <f t="shared" si="139"/>
        <v/>
      </c>
      <c r="AW926" s="157" t="str">
        <f t="shared" si="140"/>
        <v/>
      </c>
      <c r="AX926" s="158" t="str">
        <f t="shared" si="141"/>
        <v/>
      </c>
    </row>
    <row r="927" spans="2:50" hidden="1" x14ac:dyDescent="0.3">
      <c r="B927" s="325">
        <f t="shared" si="142"/>
        <v>919</v>
      </c>
      <c r="C927" s="324"/>
      <c r="D927" s="254"/>
      <c r="E927" s="255"/>
      <c r="F927" s="335"/>
      <c r="G927" s="328"/>
      <c r="H927" s="336">
        <v>1</v>
      </c>
      <c r="I927" s="289" t="str">
        <f t="shared" si="134"/>
        <v/>
      </c>
      <c r="J927" s="338"/>
      <c r="K927" s="152"/>
      <c r="L927" s="152"/>
      <c r="M927" s="152"/>
      <c r="N927" s="152"/>
      <c r="O927" s="152"/>
      <c r="P927" s="152"/>
      <c r="Q927" s="152"/>
      <c r="R927" s="152"/>
      <c r="S927" s="152"/>
      <c r="T927" s="152"/>
      <c r="U927" s="152"/>
      <c r="V927" s="152"/>
      <c r="W927" s="152"/>
      <c r="X927" s="152"/>
      <c r="Y927" s="152"/>
      <c r="Z927" s="152"/>
      <c r="AA927" s="152"/>
      <c r="AB927" s="152"/>
      <c r="AC927" s="152"/>
      <c r="AD927" s="152"/>
      <c r="AE927" s="152"/>
      <c r="AF927" s="152"/>
      <c r="AG927" s="152"/>
      <c r="AH927" s="152"/>
      <c r="AI927" s="152"/>
      <c r="AJ927" s="152"/>
      <c r="AK927" s="152"/>
      <c r="AL927" s="152"/>
      <c r="AM927" s="152"/>
      <c r="AN927" s="152"/>
      <c r="AO927" s="152"/>
      <c r="AP927" s="152"/>
      <c r="AQ927" s="153"/>
      <c r="AR927" s="156" t="str">
        <f t="shared" si="135"/>
        <v/>
      </c>
      <c r="AS927" s="157" t="str">
        <f t="shared" si="136"/>
        <v/>
      </c>
      <c r="AT927" s="157" t="str">
        <f t="shared" si="137"/>
        <v/>
      </c>
      <c r="AU927" s="157" t="str">
        <f t="shared" si="138"/>
        <v/>
      </c>
      <c r="AV927" s="157" t="str">
        <f t="shared" si="139"/>
        <v/>
      </c>
      <c r="AW927" s="157" t="str">
        <f t="shared" si="140"/>
        <v/>
      </c>
      <c r="AX927" s="158" t="str">
        <f t="shared" si="141"/>
        <v/>
      </c>
    </row>
    <row r="928" spans="2:50" hidden="1" x14ac:dyDescent="0.3">
      <c r="B928" s="325">
        <f t="shared" si="142"/>
        <v>920</v>
      </c>
      <c r="C928" s="324"/>
      <c r="D928" s="254"/>
      <c r="E928" s="255"/>
      <c r="F928" s="335"/>
      <c r="G928" s="328"/>
      <c r="H928" s="336">
        <v>1</v>
      </c>
      <c r="I928" s="289" t="str">
        <f t="shared" si="134"/>
        <v/>
      </c>
      <c r="J928" s="338"/>
      <c r="K928" s="152"/>
      <c r="L928" s="152"/>
      <c r="M928" s="152"/>
      <c r="N928" s="152"/>
      <c r="O928" s="152"/>
      <c r="P928" s="152"/>
      <c r="Q928" s="152"/>
      <c r="R928" s="152"/>
      <c r="S928" s="152"/>
      <c r="T928" s="152"/>
      <c r="U928" s="152"/>
      <c r="V928" s="152"/>
      <c r="W928" s="152"/>
      <c r="X928" s="152"/>
      <c r="Y928" s="152"/>
      <c r="Z928" s="152"/>
      <c r="AA928" s="152"/>
      <c r="AB928" s="152"/>
      <c r="AC928" s="152"/>
      <c r="AD928" s="152"/>
      <c r="AE928" s="152"/>
      <c r="AF928" s="152"/>
      <c r="AG928" s="152"/>
      <c r="AH928" s="152"/>
      <c r="AI928" s="152"/>
      <c r="AJ928" s="152"/>
      <c r="AK928" s="152"/>
      <c r="AL928" s="152"/>
      <c r="AM928" s="152"/>
      <c r="AN928" s="152"/>
      <c r="AO928" s="152"/>
      <c r="AP928" s="152"/>
      <c r="AQ928" s="153"/>
      <c r="AR928" s="156" t="str">
        <f t="shared" si="135"/>
        <v/>
      </c>
      <c r="AS928" s="157" t="str">
        <f t="shared" si="136"/>
        <v/>
      </c>
      <c r="AT928" s="157" t="str">
        <f t="shared" si="137"/>
        <v/>
      </c>
      <c r="AU928" s="157" t="str">
        <f t="shared" si="138"/>
        <v/>
      </c>
      <c r="AV928" s="157" t="str">
        <f t="shared" si="139"/>
        <v/>
      </c>
      <c r="AW928" s="157" t="str">
        <f t="shared" si="140"/>
        <v/>
      </c>
      <c r="AX928" s="158" t="str">
        <f t="shared" si="141"/>
        <v/>
      </c>
    </row>
    <row r="929" spans="2:50" hidden="1" x14ac:dyDescent="0.3">
      <c r="B929" s="325">
        <f t="shared" si="142"/>
        <v>921</v>
      </c>
      <c r="C929" s="324"/>
      <c r="D929" s="254"/>
      <c r="E929" s="255"/>
      <c r="F929" s="335"/>
      <c r="G929" s="328"/>
      <c r="H929" s="336">
        <v>1</v>
      </c>
      <c r="I929" s="289" t="str">
        <f t="shared" si="134"/>
        <v/>
      </c>
      <c r="J929" s="338"/>
      <c r="K929" s="152"/>
      <c r="L929" s="152"/>
      <c r="M929" s="152"/>
      <c r="N929" s="152"/>
      <c r="O929" s="152"/>
      <c r="P929" s="152"/>
      <c r="Q929" s="152"/>
      <c r="R929" s="152"/>
      <c r="S929" s="152"/>
      <c r="T929" s="152"/>
      <c r="U929" s="152"/>
      <c r="V929" s="152"/>
      <c r="W929" s="152"/>
      <c r="X929" s="152"/>
      <c r="Y929" s="152"/>
      <c r="Z929" s="152"/>
      <c r="AA929" s="152"/>
      <c r="AB929" s="152"/>
      <c r="AC929" s="152"/>
      <c r="AD929" s="152"/>
      <c r="AE929" s="152"/>
      <c r="AF929" s="152"/>
      <c r="AG929" s="152"/>
      <c r="AH929" s="152"/>
      <c r="AI929" s="152"/>
      <c r="AJ929" s="152"/>
      <c r="AK929" s="152"/>
      <c r="AL929" s="152"/>
      <c r="AM929" s="152"/>
      <c r="AN929" s="152"/>
      <c r="AO929" s="152"/>
      <c r="AP929" s="152"/>
      <c r="AQ929" s="153"/>
      <c r="AR929" s="156" t="str">
        <f t="shared" si="135"/>
        <v/>
      </c>
      <c r="AS929" s="157" t="str">
        <f t="shared" si="136"/>
        <v/>
      </c>
      <c r="AT929" s="157" t="str">
        <f t="shared" si="137"/>
        <v/>
      </c>
      <c r="AU929" s="157" t="str">
        <f t="shared" si="138"/>
        <v/>
      </c>
      <c r="AV929" s="157" t="str">
        <f t="shared" si="139"/>
        <v/>
      </c>
      <c r="AW929" s="157" t="str">
        <f t="shared" si="140"/>
        <v/>
      </c>
      <c r="AX929" s="158" t="str">
        <f t="shared" si="141"/>
        <v/>
      </c>
    </row>
    <row r="930" spans="2:50" hidden="1" x14ac:dyDescent="0.3">
      <c r="B930" s="325">
        <f t="shared" si="142"/>
        <v>922</v>
      </c>
      <c r="C930" s="324"/>
      <c r="D930" s="254"/>
      <c r="E930" s="255"/>
      <c r="F930" s="335"/>
      <c r="G930" s="328"/>
      <c r="H930" s="336">
        <v>1</v>
      </c>
      <c r="I930" s="289" t="str">
        <f t="shared" si="134"/>
        <v/>
      </c>
      <c r="J930" s="338"/>
      <c r="K930" s="152"/>
      <c r="L930" s="152"/>
      <c r="M930" s="152"/>
      <c r="N930" s="152"/>
      <c r="O930" s="152"/>
      <c r="P930" s="152"/>
      <c r="Q930" s="152"/>
      <c r="R930" s="152"/>
      <c r="S930" s="152"/>
      <c r="T930" s="152"/>
      <c r="U930" s="152"/>
      <c r="V930" s="152"/>
      <c r="W930" s="152"/>
      <c r="X930" s="152"/>
      <c r="Y930" s="152"/>
      <c r="Z930" s="152"/>
      <c r="AA930" s="152"/>
      <c r="AB930" s="152"/>
      <c r="AC930" s="152"/>
      <c r="AD930" s="152"/>
      <c r="AE930" s="152"/>
      <c r="AF930" s="152"/>
      <c r="AG930" s="152"/>
      <c r="AH930" s="152"/>
      <c r="AI930" s="152"/>
      <c r="AJ930" s="152"/>
      <c r="AK930" s="152"/>
      <c r="AL930" s="152"/>
      <c r="AM930" s="152"/>
      <c r="AN930" s="152"/>
      <c r="AO930" s="152"/>
      <c r="AP930" s="152"/>
      <c r="AQ930" s="153"/>
      <c r="AR930" s="156" t="str">
        <f t="shared" si="135"/>
        <v/>
      </c>
      <c r="AS930" s="157" t="str">
        <f t="shared" si="136"/>
        <v/>
      </c>
      <c r="AT930" s="157" t="str">
        <f t="shared" si="137"/>
        <v/>
      </c>
      <c r="AU930" s="157" t="str">
        <f t="shared" si="138"/>
        <v/>
      </c>
      <c r="AV930" s="157" t="str">
        <f t="shared" si="139"/>
        <v/>
      </c>
      <c r="AW930" s="157" t="str">
        <f t="shared" si="140"/>
        <v/>
      </c>
      <c r="AX930" s="158" t="str">
        <f t="shared" si="141"/>
        <v/>
      </c>
    </row>
    <row r="931" spans="2:50" hidden="1" x14ac:dyDescent="0.3">
      <c r="B931" s="325">
        <f t="shared" si="142"/>
        <v>923</v>
      </c>
      <c r="C931" s="324"/>
      <c r="D931" s="254"/>
      <c r="E931" s="255"/>
      <c r="F931" s="335"/>
      <c r="G931" s="328"/>
      <c r="H931" s="336">
        <v>1</v>
      </c>
      <c r="I931" s="289" t="str">
        <f t="shared" si="134"/>
        <v/>
      </c>
      <c r="J931" s="338"/>
      <c r="K931" s="152"/>
      <c r="L931" s="152"/>
      <c r="M931" s="152"/>
      <c r="N931" s="152"/>
      <c r="O931" s="152"/>
      <c r="P931" s="152"/>
      <c r="Q931" s="152"/>
      <c r="R931" s="152"/>
      <c r="S931" s="152"/>
      <c r="T931" s="152"/>
      <c r="U931" s="152"/>
      <c r="V931" s="152"/>
      <c r="W931" s="152"/>
      <c r="X931" s="152"/>
      <c r="Y931" s="152"/>
      <c r="Z931" s="152"/>
      <c r="AA931" s="152"/>
      <c r="AB931" s="152"/>
      <c r="AC931" s="152"/>
      <c r="AD931" s="152"/>
      <c r="AE931" s="152"/>
      <c r="AF931" s="152"/>
      <c r="AG931" s="152"/>
      <c r="AH931" s="152"/>
      <c r="AI931" s="152"/>
      <c r="AJ931" s="152"/>
      <c r="AK931" s="152"/>
      <c r="AL931" s="152"/>
      <c r="AM931" s="152"/>
      <c r="AN931" s="152"/>
      <c r="AO931" s="152"/>
      <c r="AP931" s="152"/>
      <c r="AQ931" s="153"/>
      <c r="AR931" s="156" t="str">
        <f t="shared" si="135"/>
        <v/>
      </c>
      <c r="AS931" s="157" t="str">
        <f t="shared" si="136"/>
        <v/>
      </c>
      <c r="AT931" s="157" t="str">
        <f t="shared" si="137"/>
        <v/>
      </c>
      <c r="AU931" s="157" t="str">
        <f t="shared" si="138"/>
        <v/>
      </c>
      <c r="AV931" s="157" t="str">
        <f t="shared" si="139"/>
        <v/>
      </c>
      <c r="AW931" s="157" t="str">
        <f t="shared" si="140"/>
        <v/>
      </c>
      <c r="AX931" s="158" t="str">
        <f t="shared" si="141"/>
        <v/>
      </c>
    </row>
    <row r="932" spans="2:50" hidden="1" x14ac:dyDescent="0.3">
      <c r="B932" s="325">
        <f t="shared" si="142"/>
        <v>924</v>
      </c>
      <c r="C932" s="324"/>
      <c r="D932" s="254"/>
      <c r="E932" s="255"/>
      <c r="F932" s="335"/>
      <c r="G932" s="328"/>
      <c r="H932" s="336">
        <v>1</v>
      </c>
      <c r="I932" s="289" t="str">
        <f t="shared" si="134"/>
        <v/>
      </c>
      <c r="J932" s="338"/>
      <c r="K932" s="152"/>
      <c r="L932" s="152"/>
      <c r="M932" s="152"/>
      <c r="N932" s="152"/>
      <c r="O932" s="152"/>
      <c r="P932" s="152"/>
      <c r="Q932" s="152"/>
      <c r="R932" s="152"/>
      <c r="S932" s="152"/>
      <c r="T932" s="152"/>
      <c r="U932" s="152"/>
      <c r="V932" s="152"/>
      <c r="W932" s="152"/>
      <c r="X932" s="152"/>
      <c r="Y932" s="152"/>
      <c r="Z932" s="152"/>
      <c r="AA932" s="152"/>
      <c r="AB932" s="152"/>
      <c r="AC932" s="152"/>
      <c r="AD932" s="152"/>
      <c r="AE932" s="152"/>
      <c r="AF932" s="152"/>
      <c r="AG932" s="152"/>
      <c r="AH932" s="152"/>
      <c r="AI932" s="152"/>
      <c r="AJ932" s="152"/>
      <c r="AK932" s="152"/>
      <c r="AL932" s="152"/>
      <c r="AM932" s="152"/>
      <c r="AN932" s="152"/>
      <c r="AO932" s="152"/>
      <c r="AP932" s="152"/>
      <c r="AQ932" s="153"/>
      <c r="AR932" s="156" t="str">
        <f t="shared" si="135"/>
        <v/>
      </c>
      <c r="AS932" s="157" t="str">
        <f t="shared" si="136"/>
        <v/>
      </c>
      <c r="AT932" s="157" t="str">
        <f t="shared" si="137"/>
        <v/>
      </c>
      <c r="AU932" s="157" t="str">
        <f t="shared" si="138"/>
        <v/>
      </c>
      <c r="AV932" s="157" t="str">
        <f t="shared" si="139"/>
        <v/>
      </c>
      <c r="AW932" s="157" t="str">
        <f t="shared" si="140"/>
        <v/>
      </c>
      <c r="AX932" s="158" t="str">
        <f t="shared" si="141"/>
        <v/>
      </c>
    </row>
    <row r="933" spans="2:50" hidden="1" x14ac:dyDescent="0.3">
      <c r="B933" s="325">
        <f t="shared" si="142"/>
        <v>925</v>
      </c>
      <c r="C933" s="324"/>
      <c r="D933" s="254"/>
      <c r="E933" s="255"/>
      <c r="F933" s="335"/>
      <c r="G933" s="328"/>
      <c r="H933" s="336">
        <v>1</v>
      </c>
      <c r="I933" s="289" t="str">
        <f t="shared" si="134"/>
        <v/>
      </c>
      <c r="J933" s="338"/>
      <c r="K933" s="152"/>
      <c r="L933" s="152"/>
      <c r="M933" s="152"/>
      <c r="N933" s="152"/>
      <c r="O933" s="152"/>
      <c r="P933" s="152"/>
      <c r="Q933" s="152"/>
      <c r="R933" s="152"/>
      <c r="S933" s="152"/>
      <c r="T933" s="152"/>
      <c r="U933" s="152"/>
      <c r="V933" s="152"/>
      <c r="W933" s="152"/>
      <c r="X933" s="152"/>
      <c r="Y933" s="152"/>
      <c r="Z933" s="152"/>
      <c r="AA933" s="152"/>
      <c r="AB933" s="152"/>
      <c r="AC933" s="152"/>
      <c r="AD933" s="152"/>
      <c r="AE933" s="152"/>
      <c r="AF933" s="152"/>
      <c r="AG933" s="152"/>
      <c r="AH933" s="152"/>
      <c r="AI933" s="152"/>
      <c r="AJ933" s="152"/>
      <c r="AK933" s="152"/>
      <c r="AL933" s="152"/>
      <c r="AM933" s="152"/>
      <c r="AN933" s="152"/>
      <c r="AO933" s="152"/>
      <c r="AP933" s="152"/>
      <c r="AQ933" s="153"/>
      <c r="AR933" s="156" t="str">
        <f t="shared" si="135"/>
        <v/>
      </c>
      <c r="AS933" s="157" t="str">
        <f t="shared" si="136"/>
        <v/>
      </c>
      <c r="AT933" s="157" t="str">
        <f t="shared" si="137"/>
        <v/>
      </c>
      <c r="AU933" s="157" t="str">
        <f t="shared" si="138"/>
        <v/>
      </c>
      <c r="AV933" s="157" t="str">
        <f t="shared" si="139"/>
        <v/>
      </c>
      <c r="AW933" s="157" t="str">
        <f t="shared" si="140"/>
        <v/>
      </c>
      <c r="AX933" s="158" t="str">
        <f t="shared" si="141"/>
        <v/>
      </c>
    </row>
    <row r="934" spans="2:50" hidden="1" x14ac:dyDescent="0.3">
      <c r="B934" s="325">
        <f t="shared" si="142"/>
        <v>926</v>
      </c>
      <c r="C934" s="324"/>
      <c r="D934" s="254"/>
      <c r="E934" s="255"/>
      <c r="F934" s="335"/>
      <c r="G934" s="328"/>
      <c r="H934" s="336">
        <v>1</v>
      </c>
      <c r="I934" s="289" t="str">
        <f t="shared" si="134"/>
        <v/>
      </c>
      <c r="J934" s="338"/>
      <c r="K934" s="152"/>
      <c r="L934" s="152"/>
      <c r="M934" s="152"/>
      <c r="N934" s="152"/>
      <c r="O934" s="152"/>
      <c r="P934" s="152"/>
      <c r="Q934" s="152"/>
      <c r="R934" s="152"/>
      <c r="S934" s="152"/>
      <c r="T934" s="152"/>
      <c r="U934" s="152"/>
      <c r="V934" s="152"/>
      <c r="W934" s="152"/>
      <c r="X934" s="152"/>
      <c r="Y934" s="152"/>
      <c r="Z934" s="152"/>
      <c r="AA934" s="152"/>
      <c r="AB934" s="152"/>
      <c r="AC934" s="152"/>
      <c r="AD934" s="152"/>
      <c r="AE934" s="152"/>
      <c r="AF934" s="152"/>
      <c r="AG934" s="152"/>
      <c r="AH934" s="152"/>
      <c r="AI934" s="152"/>
      <c r="AJ934" s="152"/>
      <c r="AK934" s="152"/>
      <c r="AL934" s="152"/>
      <c r="AM934" s="152"/>
      <c r="AN934" s="152"/>
      <c r="AO934" s="152"/>
      <c r="AP934" s="152"/>
      <c r="AQ934" s="153"/>
      <c r="AR934" s="156" t="str">
        <f t="shared" si="135"/>
        <v/>
      </c>
      <c r="AS934" s="157" t="str">
        <f t="shared" si="136"/>
        <v/>
      </c>
      <c r="AT934" s="157" t="str">
        <f t="shared" si="137"/>
        <v/>
      </c>
      <c r="AU934" s="157" t="str">
        <f t="shared" si="138"/>
        <v/>
      </c>
      <c r="AV934" s="157" t="str">
        <f t="shared" si="139"/>
        <v/>
      </c>
      <c r="AW934" s="157" t="str">
        <f t="shared" si="140"/>
        <v/>
      </c>
      <c r="AX934" s="158" t="str">
        <f t="shared" si="141"/>
        <v/>
      </c>
    </row>
    <row r="935" spans="2:50" hidden="1" x14ac:dyDescent="0.3">
      <c r="B935" s="325">
        <f t="shared" si="142"/>
        <v>927</v>
      </c>
      <c r="C935" s="324"/>
      <c r="D935" s="254"/>
      <c r="E935" s="255"/>
      <c r="F935" s="335"/>
      <c r="G935" s="328"/>
      <c r="H935" s="336">
        <v>1</v>
      </c>
      <c r="I935" s="289" t="str">
        <f t="shared" si="134"/>
        <v/>
      </c>
      <c r="J935" s="338"/>
      <c r="K935" s="152"/>
      <c r="L935" s="152"/>
      <c r="M935" s="152"/>
      <c r="N935" s="152"/>
      <c r="O935" s="152"/>
      <c r="P935" s="152"/>
      <c r="Q935" s="152"/>
      <c r="R935" s="152"/>
      <c r="S935" s="152"/>
      <c r="T935" s="152"/>
      <c r="U935" s="152"/>
      <c r="V935" s="152"/>
      <c r="W935" s="152"/>
      <c r="X935" s="152"/>
      <c r="Y935" s="152"/>
      <c r="Z935" s="152"/>
      <c r="AA935" s="152"/>
      <c r="AB935" s="152"/>
      <c r="AC935" s="152"/>
      <c r="AD935" s="152"/>
      <c r="AE935" s="152"/>
      <c r="AF935" s="152"/>
      <c r="AG935" s="152"/>
      <c r="AH935" s="152"/>
      <c r="AI935" s="152"/>
      <c r="AJ935" s="152"/>
      <c r="AK935" s="152"/>
      <c r="AL935" s="152"/>
      <c r="AM935" s="152"/>
      <c r="AN935" s="152"/>
      <c r="AO935" s="152"/>
      <c r="AP935" s="152"/>
      <c r="AQ935" s="153"/>
      <c r="AR935" s="156" t="str">
        <f t="shared" si="135"/>
        <v/>
      </c>
      <c r="AS935" s="157" t="str">
        <f t="shared" si="136"/>
        <v/>
      </c>
      <c r="AT935" s="157" t="str">
        <f t="shared" si="137"/>
        <v/>
      </c>
      <c r="AU935" s="157" t="str">
        <f t="shared" si="138"/>
        <v/>
      </c>
      <c r="AV935" s="157" t="str">
        <f t="shared" si="139"/>
        <v/>
      </c>
      <c r="AW935" s="157" t="str">
        <f t="shared" si="140"/>
        <v/>
      </c>
      <c r="AX935" s="158" t="str">
        <f t="shared" si="141"/>
        <v/>
      </c>
    </row>
    <row r="936" spans="2:50" hidden="1" x14ac:dyDescent="0.3">
      <c r="B936" s="325">
        <f t="shared" si="142"/>
        <v>928</v>
      </c>
      <c r="C936" s="324"/>
      <c r="D936" s="254"/>
      <c r="E936" s="255"/>
      <c r="F936" s="335"/>
      <c r="G936" s="328"/>
      <c r="H936" s="336">
        <v>1</v>
      </c>
      <c r="I936" s="289" t="str">
        <f t="shared" si="134"/>
        <v/>
      </c>
      <c r="J936" s="338"/>
      <c r="K936" s="152"/>
      <c r="L936" s="152"/>
      <c r="M936" s="152"/>
      <c r="N936" s="152"/>
      <c r="O936" s="152"/>
      <c r="P936" s="152"/>
      <c r="Q936" s="152"/>
      <c r="R936" s="152"/>
      <c r="S936" s="152"/>
      <c r="T936" s="152"/>
      <c r="U936" s="152"/>
      <c r="V936" s="152"/>
      <c r="W936" s="152"/>
      <c r="X936" s="152"/>
      <c r="Y936" s="152"/>
      <c r="Z936" s="152"/>
      <c r="AA936" s="152"/>
      <c r="AB936" s="152"/>
      <c r="AC936" s="152"/>
      <c r="AD936" s="152"/>
      <c r="AE936" s="152"/>
      <c r="AF936" s="152"/>
      <c r="AG936" s="152"/>
      <c r="AH936" s="152"/>
      <c r="AI936" s="152"/>
      <c r="AJ936" s="152"/>
      <c r="AK936" s="152"/>
      <c r="AL936" s="152"/>
      <c r="AM936" s="152"/>
      <c r="AN936" s="152"/>
      <c r="AO936" s="152"/>
      <c r="AP936" s="152"/>
      <c r="AQ936" s="153"/>
      <c r="AR936" s="156" t="str">
        <f t="shared" si="135"/>
        <v/>
      </c>
      <c r="AS936" s="157" t="str">
        <f t="shared" si="136"/>
        <v/>
      </c>
      <c r="AT936" s="157" t="str">
        <f t="shared" si="137"/>
        <v/>
      </c>
      <c r="AU936" s="157" t="str">
        <f t="shared" si="138"/>
        <v/>
      </c>
      <c r="AV936" s="157" t="str">
        <f t="shared" si="139"/>
        <v/>
      </c>
      <c r="AW936" s="157" t="str">
        <f t="shared" si="140"/>
        <v/>
      </c>
      <c r="AX936" s="158" t="str">
        <f t="shared" si="141"/>
        <v/>
      </c>
    </row>
    <row r="937" spans="2:50" hidden="1" x14ac:dyDescent="0.3">
      <c r="B937" s="325">
        <f t="shared" si="142"/>
        <v>929</v>
      </c>
      <c r="C937" s="324"/>
      <c r="D937" s="254"/>
      <c r="E937" s="255"/>
      <c r="F937" s="335"/>
      <c r="G937" s="328"/>
      <c r="H937" s="336">
        <v>1</v>
      </c>
      <c r="I937" s="289" t="str">
        <f t="shared" si="134"/>
        <v/>
      </c>
      <c r="J937" s="338"/>
      <c r="K937" s="152"/>
      <c r="L937" s="152"/>
      <c r="M937" s="152"/>
      <c r="N937" s="152"/>
      <c r="O937" s="152"/>
      <c r="P937" s="152"/>
      <c r="Q937" s="152"/>
      <c r="R937" s="152"/>
      <c r="S937" s="152"/>
      <c r="T937" s="152"/>
      <c r="U937" s="152"/>
      <c r="V937" s="152"/>
      <c r="W937" s="152"/>
      <c r="X937" s="152"/>
      <c r="Y937" s="152"/>
      <c r="Z937" s="152"/>
      <c r="AA937" s="152"/>
      <c r="AB937" s="152"/>
      <c r="AC937" s="152"/>
      <c r="AD937" s="152"/>
      <c r="AE937" s="152"/>
      <c r="AF937" s="152"/>
      <c r="AG937" s="152"/>
      <c r="AH937" s="152"/>
      <c r="AI937" s="152"/>
      <c r="AJ937" s="152"/>
      <c r="AK937" s="152"/>
      <c r="AL937" s="152"/>
      <c r="AM937" s="152"/>
      <c r="AN937" s="152"/>
      <c r="AO937" s="152"/>
      <c r="AP937" s="152"/>
      <c r="AQ937" s="153"/>
      <c r="AR937" s="156" t="str">
        <f t="shared" si="135"/>
        <v/>
      </c>
      <c r="AS937" s="157" t="str">
        <f t="shared" si="136"/>
        <v/>
      </c>
      <c r="AT937" s="157" t="str">
        <f t="shared" si="137"/>
        <v/>
      </c>
      <c r="AU937" s="157" t="str">
        <f t="shared" si="138"/>
        <v/>
      </c>
      <c r="AV937" s="157" t="str">
        <f t="shared" si="139"/>
        <v/>
      </c>
      <c r="AW937" s="157" t="str">
        <f t="shared" si="140"/>
        <v/>
      </c>
      <c r="AX937" s="158" t="str">
        <f t="shared" si="141"/>
        <v/>
      </c>
    </row>
    <row r="938" spans="2:50" hidden="1" x14ac:dyDescent="0.3">
      <c r="B938" s="325">
        <f t="shared" si="142"/>
        <v>930</v>
      </c>
      <c r="C938" s="324"/>
      <c r="D938" s="254"/>
      <c r="E938" s="255"/>
      <c r="F938" s="335"/>
      <c r="G938" s="328"/>
      <c r="H938" s="336">
        <v>1</v>
      </c>
      <c r="I938" s="289" t="str">
        <f t="shared" si="134"/>
        <v/>
      </c>
      <c r="J938" s="338"/>
      <c r="K938" s="152"/>
      <c r="L938" s="152"/>
      <c r="M938" s="152"/>
      <c r="N938" s="152"/>
      <c r="O938" s="152"/>
      <c r="P938" s="152"/>
      <c r="Q938" s="152"/>
      <c r="R938" s="152"/>
      <c r="S938" s="152"/>
      <c r="T938" s="152"/>
      <c r="U938" s="152"/>
      <c r="V938" s="152"/>
      <c r="W938" s="152"/>
      <c r="X938" s="152"/>
      <c r="Y938" s="152"/>
      <c r="Z938" s="152"/>
      <c r="AA938" s="152"/>
      <c r="AB938" s="152"/>
      <c r="AC938" s="152"/>
      <c r="AD938" s="152"/>
      <c r="AE938" s="152"/>
      <c r="AF938" s="152"/>
      <c r="AG938" s="152"/>
      <c r="AH938" s="152"/>
      <c r="AI938" s="152"/>
      <c r="AJ938" s="152"/>
      <c r="AK938" s="152"/>
      <c r="AL938" s="152"/>
      <c r="AM938" s="152"/>
      <c r="AN938" s="152"/>
      <c r="AO938" s="152"/>
      <c r="AP938" s="152"/>
      <c r="AQ938" s="153"/>
      <c r="AR938" s="156" t="str">
        <f t="shared" si="135"/>
        <v/>
      </c>
      <c r="AS938" s="157" t="str">
        <f t="shared" si="136"/>
        <v/>
      </c>
      <c r="AT938" s="157" t="str">
        <f t="shared" si="137"/>
        <v/>
      </c>
      <c r="AU938" s="157" t="str">
        <f t="shared" si="138"/>
        <v/>
      </c>
      <c r="AV938" s="157" t="str">
        <f t="shared" si="139"/>
        <v/>
      </c>
      <c r="AW938" s="157" t="str">
        <f t="shared" si="140"/>
        <v/>
      </c>
      <c r="AX938" s="158" t="str">
        <f t="shared" si="141"/>
        <v/>
      </c>
    </row>
    <row r="939" spans="2:50" hidden="1" x14ac:dyDescent="0.3">
      <c r="B939" s="325">
        <f t="shared" si="142"/>
        <v>931</v>
      </c>
      <c r="C939" s="324"/>
      <c r="D939" s="254"/>
      <c r="E939" s="255"/>
      <c r="F939" s="335"/>
      <c r="G939" s="328"/>
      <c r="H939" s="336">
        <v>1</v>
      </c>
      <c r="I939" s="289" t="str">
        <f t="shared" si="134"/>
        <v/>
      </c>
      <c r="J939" s="338"/>
      <c r="K939" s="152"/>
      <c r="L939" s="152"/>
      <c r="M939" s="152"/>
      <c r="N939" s="152"/>
      <c r="O939" s="152"/>
      <c r="P939" s="152"/>
      <c r="Q939" s="152"/>
      <c r="R939" s="152"/>
      <c r="S939" s="152"/>
      <c r="T939" s="152"/>
      <c r="U939" s="152"/>
      <c r="V939" s="152"/>
      <c r="W939" s="152"/>
      <c r="X939" s="152"/>
      <c r="Y939" s="152"/>
      <c r="Z939" s="152"/>
      <c r="AA939" s="152"/>
      <c r="AB939" s="152"/>
      <c r="AC939" s="152"/>
      <c r="AD939" s="152"/>
      <c r="AE939" s="152"/>
      <c r="AF939" s="152"/>
      <c r="AG939" s="152"/>
      <c r="AH939" s="152"/>
      <c r="AI939" s="152"/>
      <c r="AJ939" s="152"/>
      <c r="AK939" s="152"/>
      <c r="AL939" s="152"/>
      <c r="AM939" s="152"/>
      <c r="AN939" s="152"/>
      <c r="AO939" s="152"/>
      <c r="AP939" s="152"/>
      <c r="AQ939" s="153"/>
      <c r="AR939" s="156" t="str">
        <f t="shared" si="135"/>
        <v/>
      </c>
      <c r="AS939" s="157" t="str">
        <f t="shared" si="136"/>
        <v/>
      </c>
      <c r="AT939" s="157" t="str">
        <f t="shared" si="137"/>
        <v/>
      </c>
      <c r="AU939" s="157" t="str">
        <f t="shared" si="138"/>
        <v/>
      </c>
      <c r="AV939" s="157" t="str">
        <f t="shared" si="139"/>
        <v/>
      </c>
      <c r="AW939" s="157" t="str">
        <f t="shared" si="140"/>
        <v/>
      </c>
      <c r="AX939" s="158" t="str">
        <f t="shared" si="141"/>
        <v/>
      </c>
    </row>
    <row r="940" spans="2:50" hidden="1" x14ac:dyDescent="0.3">
      <c r="B940" s="325">
        <f t="shared" si="142"/>
        <v>932</v>
      </c>
      <c r="C940" s="324"/>
      <c r="D940" s="254"/>
      <c r="E940" s="255"/>
      <c r="F940" s="335"/>
      <c r="G940" s="328"/>
      <c r="H940" s="336">
        <v>1</v>
      </c>
      <c r="I940" s="289" t="str">
        <f t="shared" si="134"/>
        <v/>
      </c>
      <c r="J940" s="338"/>
      <c r="K940" s="152"/>
      <c r="L940" s="152"/>
      <c r="M940" s="152"/>
      <c r="N940" s="152"/>
      <c r="O940" s="152"/>
      <c r="P940" s="152"/>
      <c r="Q940" s="152"/>
      <c r="R940" s="152"/>
      <c r="S940" s="152"/>
      <c r="T940" s="152"/>
      <c r="U940" s="152"/>
      <c r="V940" s="152"/>
      <c r="W940" s="152"/>
      <c r="X940" s="152"/>
      <c r="Y940" s="152"/>
      <c r="Z940" s="152"/>
      <c r="AA940" s="152"/>
      <c r="AB940" s="152"/>
      <c r="AC940" s="152"/>
      <c r="AD940" s="152"/>
      <c r="AE940" s="152"/>
      <c r="AF940" s="152"/>
      <c r="AG940" s="152"/>
      <c r="AH940" s="152"/>
      <c r="AI940" s="152"/>
      <c r="AJ940" s="152"/>
      <c r="AK940" s="152"/>
      <c r="AL940" s="152"/>
      <c r="AM940" s="152"/>
      <c r="AN940" s="152"/>
      <c r="AO940" s="152"/>
      <c r="AP940" s="152"/>
      <c r="AQ940" s="153"/>
      <c r="AR940" s="156" t="str">
        <f t="shared" si="135"/>
        <v/>
      </c>
      <c r="AS940" s="157" t="str">
        <f t="shared" si="136"/>
        <v/>
      </c>
      <c r="AT940" s="157" t="str">
        <f t="shared" si="137"/>
        <v/>
      </c>
      <c r="AU940" s="157" t="str">
        <f t="shared" si="138"/>
        <v/>
      </c>
      <c r="AV940" s="157" t="str">
        <f t="shared" si="139"/>
        <v/>
      </c>
      <c r="AW940" s="157" t="str">
        <f t="shared" si="140"/>
        <v/>
      </c>
      <c r="AX940" s="158" t="str">
        <f t="shared" si="141"/>
        <v/>
      </c>
    </row>
    <row r="941" spans="2:50" hidden="1" x14ac:dyDescent="0.3">
      <c r="B941" s="325">
        <f t="shared" si="142"/>
        <v>933</v>
      </c>
      <c r="C941" s="324"/>
      <c r="D941" s="254"/>
      <c r="E941" s="255"/>
      <c r="F941" s="335"/>
      <c r="G941" s="328"/>
      <c r="H941" s="336">
        <v>1</v>
      </c>
      <c r="I941" s="289" t="str">
        <f t="shared" si="134"/>
        <v/>
      </c>
      <c r="J941" s="338"/>
      <c r="K941" s="152"/>
      <c r="L941" s="152"/>
      <c r="M941" s="152"/>
      <c r="N941" s="152"/>
      <c r="O941" s="152"/>
      <c r="P941" s="152"/>
      <c r="Q941" s="152"/>
      <c r="R941" s="152"/>
      <c r="S941" s="152"/>
      <c r="T941" s="152"/>
      <c r="U941" s="152"/>
      <c r="V941" s="152"/>
      <c r="W941" s="152"/>
      <c r="X941" s="152"/>
      <c r="Y941" s="152"/>
      <c r="Z941" s="152"/>
      <c r="AA941" s="152"/>
      <c r="AB941" s="152"/>
      <c r="AC941" s="152"/>
      <c r="AD941" s="152"/>
      <c r="AE941" s="152"/>
      <c r="AF941" s="152"/>
      <c r="AG941" s="152"/>
      <c r="AH941" s="152"/>
      <c r="AI941" s="152"/>
      <c r="AJ941" s="152"/>
      <c r="AK941" s="152"/>
      <c r="AL941" s="152"/>
      <c r="AM941" s="152"/>
      <c r="AN941" s="152"/>
      <c r="AO941" s="152"/>
      <c r="AP941" s="152"/>
      <c r="AQ941" s="153"/>
      <c r="AR941" s="156" t="str">
        <f t="shared" si="135"/>
        <v/>
      </c>
      <c r="AS941" s="157" t="str">
        <f t="shared" si="136"/>
        <v/>
      </c>
      <c r="AT941" s="157" t="str">
        <f t="shared" si="137"/>
        <v/>
      </c>
      <c r="AU941" s="157" t="str">
        <f t="shared" si="138"/>
        <v/>
      </c>
      <c r="AV941" s="157" t="str">
        <f t="shared" si="139"/>
        <v/>
      </c>
      <c r="AW941" s="157" t="str">
        <f t="shared" si="140"/>
        <v/>
      </c>
      <c r="AX941" s="158" t="str">
        <f t="shared" si="141"/>
        <v/>
      </c>
    </row>
    <row r="942" spans="2:50" hidden="1" x14ac:dyDescent="0.3">
      <c r="B942" s="325">
        <f t="shared" si="142"/>
        <v>934</v>
      </c>
      <c r="C942" s="324"/>
      <c r="D942" s="254"/>
      <c r="E942" s="255"/>
      <c r="F942" s="335"/>
      <c r="G942" s="328"/>
      <c r="H942" s="336">
        <v>1</v>
      </c>
      <c r="I942" s="289" t="str">
        <f t="shared" si="134"/>
        <v/>
      </c>
      <c r="J942" s="338"/>
      <c r="K942" s="152"/>
      <c r="L942" s="152"/>
      <c r="M942" s="152"/>
      <c r="N942" s="152"/>
      <c r="O942" s="152"/>
      <c r="P942" s="152"/>
      <c r="Q942" s="152"/>
      <c r="R942" s="152"/>
      <c r="S942" s="152"/>
      <c r="T942" s="152"/>
      <c r="U942" s="152"/>
      <c r="V942" s="152"/>
      <c r="W942" s="152"/>
      <c r="X942" s="152"/>
      <c r="Y942" s="152"/>
      <c r="Z942" s="152"/>
      <c r="AA942" s="152"/>
      <c r="AB942" s="152"/>
      <c r="AC942" s="152"/>
      <c r="AD942" s="152"/>
      <c r="AE942" s="152"/>
      <c r="AF942" s="152"/>
      <c r="AG942" s="152"/>
      <c r="AH942" s="152"/>
      <c r="AI942" s="152"/>
      <c r="AJ942" s="152"/>
      <c r="AK942" s="152"/>
      <c r="AL942" s="152"/>
      <c r="AM942" s="152"/>
      <c r="AN942" s="152"/>
      <c r="AO942" s="152"/>
      <c r="AP942" s="152"/>
      <c r="AQ942" s="153"/>
      <c r="AR942" s="156" t="str">
        <f t="shared" si="135"/>
        <v/>
      </c>
      <c r="AS942" s="157" t="str">
        <f t="shared" si="136"/>
        <v/>
      </c>
      <c r="AT942" s="157" t="str">
        <f t="shared" si="137"/>
        <v/>
      </c>
      <c r="AU942" s="157" t="str">
        <f t="shared" si="138"/>
        <v/>
      </c>
      <c r="AV942" s="157" t="str">
        <f t="shared" si="139"/>
        <v/>
      </c>
      <c r="AW942" s="157" t="str">
        <f t="shared" si="140"/>
        <v/>
      </c>
      <c r="AX942" s="158" t="str">
        <f t="shared" si="141"/>
        <v/>
      </c>
    </row>
    <row r="943" spans="2:50" hidden="1" x14ac:dyDescent="0.3">
      <c r="B943" s="325">
        <f t="shared" si="142"/>
        <v>935</v>
      </c>
      <c r="C943" s="324"/>
      <c r="D943" s="254"/>
      <c r="E943" s="255"/>
      <c r="F943" s="335"/>
      <c r="G943" s="328"/>
      <c r="H943" s="336">
        <v>1</v>
      </c>
      <c r="I943" s="289" t="str">
        <f t="shared" si="134"/>
        <v/>
      </c>
      <c r="J943" s="338"/>
      <c r="K943" s="152"/>
      <c r="L943" s="152"/>
      <c r="M943" s="152"/>
      <c r="N943" s="152"/>
      <c r="O943" s="152"/>
      <c r="P943" s="152"/>
      <c r="Q943" s="152"/>
      <c r="R943" s="152"/>
      <c r="S943" s="152"/>
      <c r="T943" s="152"/>
      <c r="U943" s="152"/>
      <c r="V943" s="152"/>
      <c r="W943" s="152"/>
      <c r="X943" s="152"/>
      <c r="Y943" s="152"/>
      <c r="Z943" s="152"/>
      <c r="AA943" s="152"/>
      <c r="AB943" s="152"/>
      <c r="AC943" s="152"/>
      <c r="AD943" s="152"/>
      <c r="AE943" s="152"/>
      <c r="AF943" s="152"/>
      <c r="AG943" s="152"/>
      <c r="AH943" s="152"/>
      <c r="AI943" s="152"/>
      <c r="AJ943" s="152"/>
      <c r="AK943" s="152"/>
      <c r="AL943" s="152"/>
      <c r="AM943" s="152"/>
      <c r="AN943" s="152"/>
      <c r="AO943" s="152"/>
      <c r="AP943" s="152"/>
      <c r="AQ943" s="153"/>
      <c r="AR943" s="156" t="str">
        <f t="shared" si="135"/>
        <v/>
      </c>
      <c r="AS943" s="157" t="str">
        <f t="shared" si="136"/>
        <v/>
      </c>
      <c r="AT943" s="157" t="str">
        <f t="shared" si="137"/>
        <v/>
      </c>
      <c r="AU943" s="157" t="str">
        <f t="shared" si="138"/>
        <v/>
      </c>
      <c r="AV943" s="157" t="str">
        <f t="shared" si="139"/>
        <v/>
      </c>
      <c r="AW943" s="157" t="str">
        <f t="shared" si="140"/>
        <v/>
      </c>
      <c r="AX943" s="158" t="str">
        <f t="shared" si="141"/>
        <v/>
      </c>
    </row>
    <row r="944" spans="2:50" hidden="1" x14ac:dyDescent="0.3">
      <c r="B944" s="325">
        <f t="shared" si="142"/>
        <v>936</v>
      </c>
      <c r="C944" s="324"/>
      <c r="D944" s="254"/>
      <c r="E944" s="255"/>
      <c r="F944" s="335"/>
      <c r="G944" s="328"/>
      <c r="H944" s="336">
        <v>1</v>
      </c>
      <c r="I944" s="289" t="str">
        <f t="shared" si="134"/>
        <v/>
      </c>
      <c r="J944" s="338"/>
      <c r="K944" s="152"/>
      <c r="L944" s="152"/>
      <c r="M944" s="152"/>
      <c r="N944" s="152"/>
      <c r="O944" s="152"/>
      <c r="P944" s="152"/>
      <c r="Q944" s="152"/>
      <c r="R944" s="152"/>
      <c r="S944" s="152"/>
      <c r="T944" s="152"/>
      <c r="U944" s="152"/>
      <c r="V944" s="152"/>
      <c r="W944" s="152"/>
      <c r="X944" s="152"/>
      <c r="Y944" s="152"/>
      <c r="Z944" s="152"/>
      <c r="AA944" s="152"/>
      <c r="AB944" s="152"/>
      <c r="AC944" s="152"/>
      <c r="AD944" s="152"/>
      <c r="AE944" s="152"/>
      <c r="AF944" s="152"/>
      <c r="AG944" s="152"/>
      <c r="AH944" s="152"/>
      <c r="AI944" s="152"/>
      <c r="AJ944" s="152"/>
      <c r="AK944" s="152"/>
      <c r="AL944" s="152"/>
      <c r="AM944" s="152"/>
      <c r="AN944" s="152"/>
      <c r="AO944" s="152"/>
      <c r="AP944" s="152"/>
      <c r="AQ944" s="153"/>
      <c r="AR944" s="156" t="str">
        <f t="shared" si="135"/>
        <v/>
      </c>
      <c r="AS944" s="157" t="str">
        <f t="shared" si="136"/>
        <v/>
      </c>
      <c r="AT944" s="157" t="str">
        <f t="shared" si="137"/>
        <v/>
      </c>
      <c r="AU944" s="157" t="str">
        <f t="shared" si="138"/>
        <v/>
      </c>
      <c r="AV944" s="157" t="str">
        <f t="shared" si="139"/>
        <v/>
      </c>
      <c r="AW944" s="157" t="str">
        <f t="shared" si="140"/>
        <v/>
      </c>
      <c r="AX944" s="158" t="str">
        <f t="shared" si="141"/>
        <v/>
      </c>
    </row>
    <row r="945" spans="2:50" hidden="1" x14ac:dyDescent="0.3">
      <c r="B945" s="325">
        <f t="shared" si="142"/>
        <v>937</v>
      </c>
      <c r="C945" s="324"/>
      <c r="D945" s="254"/>
      <c r="E945" s="255"/>
      <c r="F945" s="335"/>
      <c r="G945" s="328"/>
      <c r="H945" s="336">
        <v>1</v>
      </c>
      <c r="I945" s="289" t="str">
        <f t="shared" si="134"/>
        <v/>
      </c>
      <c r="J945" s="338"/>
      <c r="K945" s="152"/>
      <c r="L945" s="152"/>
      <c r="M945" s="152"/>
      <c r="N945" s="152"/>
      <c r="O945" s="152"/>
      <c r="P945" s="152"/>
      <c r="Q945" s="152"/>
      <c r="R945" s="152"/>
      <c r="S945" s="152"/>
      <c r="T945" s="152"/>
      <c r="U945" s="152"/>
      <c r="V945" s="152"/>
      <c r="W945" s="152"/>
      <c r="X945" s="152"/>
      <c r="Y945" s="152"/>
      <c r="Z945" s="152"/>
      <c r="AA945" s="152"/>
      <c r="AB945" s="152"/>
      <c r="AC945" s="152"/>
      <c r="AD945" s="152"/>
      <c r="AE945" s="152"/>
      <c r="AF945" s="152"/>
      <c r="AG945" s="152"/>
      <c r="AH945" s="152"/>
      <c r="AI945" s="152"/>
      <c r="AJ945" s="152"/>
      <c r="AK945" s="152"/>
      <c r="AL945" s="152"/>
      <c r="AM945" s="152"/>
      <c r="AN945" s="152"/>
      <c r="AO945" s="152"/>
      <c r="AP945" s="152"/>
      <c r="AQ945" s="153"/>
      <c r="AR945" s="156" t="str">
        <f t="shared" si="135"/>
        <v/>
      </c>
      <c r="AS945" s="157" t="str">
        <f t="shared" si="136"/>
        <v/>
      </c>
      <c r="AT945" s="157" t="str">
        <f t="shared" si="137"/>
        <v/>
      </c>
      <c r="AU945" s="157" t="str">
        <f t="shared" si="138"/>
        <v/>
      </c>
      <c r="AV945" s="157" t="str">
        <f t="shared" si="139"/>
        <v/>
      </c>
      <c r="AW945" s="157" t="str">
        <f t="shared" si="140"/>
        <v/>
      </c>
      <c r="AX945" s="158" t="str">
        <f t="shared" si="141"/>
        <v/>
      </c>
    </row>
    <row r="946" spans="2:50" hidden="1" x14ac:dyDescent="0.3">
      <c r="B946" s="325">
        <f t="shared" si="142"/>
        <v>938</v>
      </c>
      <c r="C946" s="324"/>
      <c r="D946" s="254"/>
      <c r="E946" s="255"/>
      <c r="F946" s="335"/>
      <c r="G946" s="328"/>
      <c r="H946" s="336">
        <v>1</v>
      </c>
      <c r="I946" s="289" t="str">
        <f t="shared" si="134"/>
        <v/>
      </c>
      <c r="J946" s="338"/>
      <c r="K946" s="152"/>
      <c r="L946" s="152"/>
      <c r="M946" s="152"/>
      <c r="N946" s="152"/>
      <c r="O946" s="152"/>
      <c r="P946" s="152"/>
      <c r="Q946" s="152"/>
      <c r="R946" s="152"/>
      <c r="S946" s="152"/>
      <c r="T946" s="152"/>
      <c r="U946" s="152"/>
      <c r="V946" s="152"/>
      <c r="W946" s="152"/>
      <c r="X946" s="152"/>
      <c r="Y946" s="152"/>
      <c r="Z946" s="152"/>
      <c r="AA946" s="152"/>
      <c r="AB946" s="152"/>
      <c r="AC946" s="152"/>
      <c r="AD946" s="152"/>
      <c r="AE946" s="152"/>
      <c r="AF946" s="152"/>
      <c r="AG946" s="152"/>
      <c r="AH946" s="152"/>
      <c r="AI946" s="152"/>
      <c r="AJ946" s="152"/>
      <c r="AK946" s="152"/>
      <c r="AL946" s="152"/>
      <c r="AM946" s="152"/>
      <c r="AN946" s="152"/>
      <c r="AO946" s="152"/>
      <c r="AP946" s="152"/>
      <c r="AQ946" s="153"/>
      <c r="AR946" s="156" t="str">
        <f t="shared" si="135"/>
        <v/>
      </c>
      <c r="AS946" s="157" t="str">
        <f t="shared" si="136"/>
        <v/>
      </c>
      <c r="AT946" s="157" t="str">
        <f t="shared" si="137"/>
        <v/>
      </c>
      <c r="AU946" s="157" t="str">
        <f t="shared" si="138"/>
        <v/>
      </c>
      <c r="AV946" s="157" t="str">
        <f t="shared" si="139"/>
        <v/>
      </c>
      <c r="AW946" s="157" t="str">
        <f t="shared" si="140"/>
        <v/>
      </c>
      <c r="AX946" s="158" t="str">
        <f t="shared" si="141"/>
        <v/>
      </c>
    </row>
    <row r="947" spans="2:50" hidden="1" x14ac:dyDescent="0.3">
      <c r="B947" s="325">
        <f t="shared" si="142"/>
        <v>939</v>
      </c>
      <c r="C947" s="324"/>
      <c r="D947" s="254"/>
      <c r="E947" s="255"/>
      <c r="F947" s="335"/>
      <c r="G947" s="328"/>
      <c r="H947" s="336">
        <v>1</v>
      </c>
      <c r="I947" s="289" t="str">
        <f t="shared" si="134"/>
        <v/>
      </c>
      <c r="J947" s="338"/>
      <c r="K947" s="152"/>
      <c r="L947" s="152"/>
      <c r="M947" s="152"/>
      <c r="N947" s="152"/>
      <c r="O947" s="152"/>
      <c r="P947" s="152"/>
      <c r="Q947" s="152"/>
      <c r="R947" s="152"/>
      <c r="S947" s="152"/>
      <c r="T947" s="152"/>
      <c r="U947" s="152"/>
      <c r="V947" s="152"/>
      <c r="W947" s="152"/>
      <c r="X947" s="152"/>
      <c r="Y947" s="152"/>
      <c r="Z947" s="152"/>
      <c r="AA947" s="152"/>
      <c r="AB947" s="152"/>
      <c r="AC947" s="152"/>
      <c r="AD947" s="152"/>
      <c r="AE947" s="152"/>
      <c r="AF947" s="152"/>
      <c r="AG947" s="152"/>
      <c r="AH947" s="152"/>
      <c r="AI947" s="152"/>
      <c r="AJ947" s="152"/>
      <c r="AK947" s="152"/>
      <c r="AL947" s="152"/>
      <c r="AM947" s="152"/>
      <c r="AN947" s="152"/>
      <c r="AO947" s="152"/>
      <c r="AP947" s="152"/>
      <c r="AQ947" s="153"/>
      <c r="AR947" s="156" t="str">
        <f t="shared" si="135"/>
        <v/>
      </c>
      <c r="AS947" s="157" t="str">
        <f t="shared" si="136"/>
        <v/>
      </c>
      <c r="AT947" s="157" t="str">
        <f t="shared" si="137"/>
        <v/>
      </c>
      <c r="AU947" s="157" t="str">
        <f t="shared" si="138"/>
        <v/>
      </c>
      <c r="AV947" s="157" t="str">
        <f t="shared" si="139"/>
        <v/>
      </c>
      <c r="AW947" s="157" t="str">
        <f t="shared" si="140"/>
        <v/>
      </c>
      <c r="AX947" s="158" t="str">
        <f t="shared" si="141"/>
        <v/>
      </c>
    </row>
    <row r="948" spans="2:50" hidden="1" x14ac:dyDescent="0.3">
      <c r="B948" s="325">
        <f t="shared" si="142"/>
        <v>940</v>
      </c>
      <c r="C948" s="324"/>
      <c r="D948" s="254"/>
      <c r="E948" s="255"/>
      <c r="F948" s="335"/>
      <c r="G948" s="328"/>
      <c r="H948" s="336">
        <v>1</v>
      </c>
      <c r="I948" s="289" t="str">
        <f t="shared" si="134"/>
        <v/>
      </c>
      <c r="J948" s="338"/>
      <c r="K948" s="152"/>
      <c r="L948" s="152"/>
      <c r="M948" s="152"/>
      <c r="N948" s="152"/>
      <c r="O948" s="152"/>
      <c r="P948" s="152"/>
      <c r="Q948" s="152"/>
      <c r="R948" s="152"/>
      <c r="S948" s="152"/>
      <c r="T948" s="152"/>
      <c r="U948" s="152"/>
      <c r="V948" s="152"/>
      <c r="W948" s="152"/>
      <c r="X948" s="152"/>
      <c r="Y948" s="152"/>
      <c r="Z948" s="152"/>
      <c r="AA948" s="152"/>
      <c r="AB948" s="152"/>
      <c r="AC948" s="152"/>
      <c r="AD948" s="152"/>
      <c r="AE948" s="152"/>
      <c r="AF948" s="152"/>
      <c r="AG948" s="152"/>
      <c r="AH948" s="152"/>
      <c r="AI948" s="152"/>
      <c r="AJ948" s="152"/>
      <c r="AK948" s="152"/>
      <c r="AL948" s="152"/>
      <c r="AM948" s="152"/>
      <c r="AN948" s="152"/>
      <c r="AO948" s="152"/>
      <c r="AP948" s="152"/>
      <c r="AQ948" s="153"/>
      <c r="AR948" s="156" t="str">
        <f t="shared" si="135"/>
        <v/>
      </c>
      <c r="AS948" s="157" t="str">
        <f t="shared" si="136"/>
        <v/>
      </c>
      <c r="AT948" s="157" t="str">
        <f t="shared" si="137"/>
        <v/>
      </c>
      <c r="AU948" s="157" t="str">
        <f t="shared" si="138"/>
        <v/>
      </c>
      <c r="AV948" s="157" t="str">
        <f t="shared" si="139"/>
        <v/>
      </c>
      <c r="AW948" s="157" t="str">
        <f t="shared" si="140"/>
        <v/>
      </c>
      <c r="AX948" s="158" t="str">
        <f t="shared" si="141"/>
        <v/>
      </c>
    </row>
    <row r="949" spans="2:50" hidden="1" x14ac:dyDescent="0.3">
      <c r="B949" s="325">
        <f t="shared" si="142"/>
        <v>941</v>
      </c>
      <c r="C949" s="324"/>
      <c r="D949" s="254"/>
      <c r="E949" s="255"/>
      <c r="F949" s="335"/>
      <c r="G949" s="328"/>
      <c r="H949" s="336">
        <v>1</v>
      </c>
      <c r="I949" s="289" t="str">
        <f t="shared" si="134"/>
        <v/>
      </c>
      <c r="J949" s="338"/>
      <c r="K949" s="152"/>
      <c r="L949" s="152"/>
      <c r="M949" s="152"/>
      <c r="N949" s="152"/>
      <c r="O949" s="152"/>
      <c r="P949" s="152"/>
      <c r="Q949" s="152"/>
      <c r="R949" s="152"/>
      <c r="S949" s="152"/>
      <c r="T949" s="152"/>
      <c r="U949" s="152"/>
      <c r="V949" s="152"/>
      <c r="W949" s="152"/>
      <c r="X949" s="152"/>
      <c r="Y949" s="152"/>
      <c r="Z949" s="152"/>
      <c r="AA949" s="152"/>
      <c r="AB949" s="152"/>
      <c r="AC949" s="152"/>
      <c r="AD949" s="152"/>
      <c r="AE949" s="152"/>
      <c r="AF949" s="152"/>
      <c r="AG949" s="152"/>
      <c r="AH949" s="152"/>
      <c r="AI949" s="152"/>
      <c r="AJ949" s="152"/>
      <c r="AK949" s="152"/>
      <c r="AL949" s="152"/>
      <c r="AM949" s="152"/>
      <c r="AN949" s="152"/>
      <c r="AO949" s="152"/>
      <c r="AP949" s="152"/>
      <c r="AQ949" s="153"/>
      <c r="AR949" s="156" t="str">
        <f t="shared" si="135"/>
        <v/>
      </c>
      <c r="AS949" s="157" t="str">
        <f t="shared" si="136"/>
        <v/>
      </c>
      <c r="AT949" s="157" t="str">
        <f t="shared" si="137"/>
        <v/>
      </c>
      <c r="AU949" s="157" t="str">
        <f t="shared" si="138"/>
        <v/>
      </c>
      <c r="AV949" s="157" t="str">
        <f t="shared" si="139"/>
        <v/>
      </c>
      <c r="AW949" s="157" t="str">
        <f t="shared" si="140"/>
        <v/>
      </c>
      <c r="AX949" s="158" t="str">
        <f t="shared" si="141"/>
        <v/>
      </c>
    </row>
    <row r="950" spans="2:50" hidden="1" x14ac:dyDescent="0.3">
      <c r="B950" s="325">
        <f t="shared" si="142"/>
        <v>942</v>
      </c>
      <c r="C950" s="324"/>
      <c r="D950" s="254"/>
      <c r="E950" s="255"/>
      <c r="F950" s="335"/>
      <c r="G950" s="328"/>
      <c r="H950" s="336">
        <v>1</v>
      </c>
      <c r="I950" s="289" t="str">
        <f t="shared" si="134"/>
        <v/>
      </c>
      <c r="J950" s="338"/>
      <c r="K950" s="152"/>
      <c r="L950" s="152"/>
      <c r="M950" s="152"/>
      <c r="N950" s="152"/>
      <c r="O950" s="152"/>
      <c r="P950" s="152"/>
      <c r="Q950" s="152"/>
      <c r="R950" s="152"/>
      <c r="S950" s="152"/>
      <c r="T950" s="152"/>
      <c r="U950" s="152"/>
      <c r="V950" s="152"/>
      <c r="W950" s="152"/>
      <c r="X950" s="152"/>
      <c r="Y950" s="152"/>
      <c r="Z950" s="152"/>
      <c r="AA950" s="152"/>
      <c r="AB950" s="152"/>
      <c r="AC950" s="152"/>
      <c r="AD950" s="152"/>
      <c r="AE950" s="152"/>
      <c r="AF950" s="152"/>
      <c r="AG950" s="152"/>
      <c r="AH950" s="152"/>
      <c r="AI950" s="152"/>
      <c r="AJ950" s="152"/>
      <c r="AK950" s="152"/>
      <c r="AL950" s="152"/>
      <c r="AM950" s="152"/>
      <c r="AN950" s="152"/>
      <c r="AO950" s="152"/>
      <c r="AP950" s="152"/>
      <c r="AQ950" s="153"/>
      <c r="AR950" s="156" t="str">
        <f t="shared" si="135"/>
        <v/>
      </c>
      <c r="AS950" s="157" t="str">
        <f t="shared" si="136"/>
        <v/>
      </c>
      <c r="AT950" s="157" t="str">
        <f t="shared" si="137"/>
        <v/>
      </c>
      <c r="AU950" s="157" t="str">
        <f t="shared" si="138"/>
        <v/>
      </c>
      <c r="AV950" s="157" t="str">
        <f t="shared" si="139"/>
        <v/>
      </c>
      <c r="AW950" s="157" t="str">
        <f t="shared" si="140"/>
        <v/>
      </c>
      <c r="AX950" s="158" t="str">
        <f t="shared" si="141"/>
        <v/>
      </c>
    </row>
    <row r="951" spans="2:50" hidden="1" x14ac:dyDescent="0.3">
      <c r="B951" s="325">
        <f t="shared" si="142"/>
        <v>943</v>
      </c>
      <c r="C951" s="324"/>
      <c r="D951" s="254"/>
      <c r="E951" s="255"/>
      <c r="F951" s="335"/>
      <c r="G951" s="328"/>
      <c r="H951" s="336">
        <v>1</v>
      </c>
      <c r="I951" s="289" t="str">
        <f t="shared" si="134"/>
        <v/>
      </c>
      <c r="J951" s="338"/>
      <c r="K951" s="152"/>
      <c r="L951" s="152"/>
      <c r="M951" s="152"/>
      <c r="N951" s="152"/>
      <c r="O951" s="152"/>
      <c r="P951" s="152"/>
      <c r="Q951" s="152"/>
      <c r="R951" s="152"/>
      <c r="S951" s="152"/>
      <c r="T951" s="152"/>
      <c r="U951" s="152"/>
      <c r="V951" s="152"/>
      <c r="W951" s="152"/>
      <c r="X951" s="152"/>
      <c r="Y951" s="152"/>
      <c r="Z951" s="152"/>
      <c r="AA951" s="152"/>
      <c r="AB951" s="152"/>
      <c r="AC951" s="152"/>
      <c r="AD951" s="152"/>
      <c r="AE951" s="152"/>
      <c r="AF951" s="152"/>
      <c r="AG951" s="152"/>
      <c r="AH951" s="152"/>
      <c r="AI951" s="152"/>
      <c r="AJ951" s="152"/>
      <c r="AK951" s="152"/>
      <c r="AL951" s="152"/>
      <c r="AM951" s="152"/>
      <c r="AN951" s="152"/>
      <c r="AO951" s="152"/>
      <c r="AP951" s="152"/>
      <c r="AQ951" s="153"/>
      <c r="AR951" s="156" t="str">
        <f t="shared" si="135"/>
        <v/>
      </c>
      <c r="AS951" s="157" t="str">
        <f t="shared" si="136"/>
        <v/>
      </c>
      <c r="AT951" s="157" t="str">
        <f t="shared" si="137"/>
        <v/>
      </c>
      <c r="AU951" s="157" t="str">
        <f t="shared" si="138"/>
        <v/>
      </c>
      <c r="AV951" s="157" t="str">
        <f t="shared" si="139"/>
        <v/>
      </c>
      <c r="AW951" s="157" t="str">
        <f t="shared" si="140"/>
        <v/>
      </c>
      <c r="AX951" s="158" t="str">
        <f t="shared" si="141"/>
        <v/>
      </c>
    </row>
    <row r="952" spans="2:50" hidden="1" x14ac:dyDescent="0.3">
      <c r="B952" s="325">
        <f t="shared" si="142"/>
        <v>944</v>
      </c>
      <c r="C952" s="324"/>
      <c r="D952" s="254"/>
      <c r="E952" s="255"/>
      <c r="F952" s="335"/>
      <c r="G952" s="328"/>
      <c r="H952" s="336">
        <v>1</v>
      </c>
      <c r="I952" s="289" t="str">
        <f t="shared" si="134"/>
        <v/>
      </c>
      <c r="J952" s="338"/>
      <c r="K952" s="152"/>
      <c r="L952" s="152"/>
      <c r="M952" s="152"/>
      <c r="N952" s="152"/>
      <c r="O952" s="152"/>
      <c r="P952" s="152"/>
      <c r="Q952" s="152"/>
      <c r="R952" s="152"/>
      <c r="S952" s="152"/>
      <c r="T952" s="152"/>
      <c r="U952" s="152"/>
      <c r="V952" s="152"/>
      <c r="W952" s="152"/>
      <c r="X952" s="152"/>
      <c r="Y952" s="152"/>
      <c r="Z952" s="152"/>
      <c r="AA952" s="152"/>
      <c r="AB952" s="152"/>
      <c r="AC952" s="152"/>
      <c r="AD952" s="152"/>
      <c r="AE952" s="152"/>
      <c r="AF952" s="152"/>
      <c r="AG952" s="152"/>
      <c r="AH952" s="152"/>
      <c r="AI952" s="152"/>
      <c r="AJ952" s="152"/>
      <c r="AK952" s="152"/>
      <c r="AL952" s="152"/>
      <c r="AM952" s="152"/>
      <c r="AN952" s="152"/>
      <c r="AO952" s="152"/>
      <c r="AP952" s="152"/>
      <c r="AQ952" s="153"/>
      <c r="AR952" s="156" t="str">
        <f t="shared" si="135"/>
        <v/>
      </c>
      <c r="AS952" s="157" t="str">
        <f t="shared" si="136"/>
        <v/>
      </c>
      <c r="AT952" s="157" t="str">
        <f t="shared" si="137"/>
        <v/>
      </c>
      <c r="AU952" s="157" t="str">
        <f t="shared" si="138"/>
        <v/>
      </c>
      <c r="AV952" s="157" t="str">
        <f t="shared" si="139"/>
        <v/>
      </c>
      <c r="AW952" s="157" t="str">
        <f t="shared" si="140"/>
        <v/>
      </c>
      <c r="AX952" s="158" t="str">
        <f t="shared" si="141"/>
        <v/>
      </c>
    </row>
    <row r="953" spans="2:50" hidden="1" x14ac:dyDescent="0.3">
      <c r="B953" s="325">
        <f t="shared" si="142"/>
        <v>945</v>
      </c>
      <c r="C953" s="324"/>
      <c r="D953" s="254"/>
      <c r="E953" s="255"/>
      <c r="F953" s="335"/>
      <c r="G953" s="328"/>
      <c r="H953" s="336">
        <v>1</v>
      </c>
      <c r="I953" s="289" t="str">
        <f t="shared" si="134"/>
        <v/>
      </c>
      <c r="J953" s="338"/>
      <c r="K953" s="152"/>
      <c r="L953" s="152"/>
      <c r="M953" s="152"/>
      <c r="N953" s="152"/>
      <c r="O953" s="152"/>
      <c r="P953" s="152"/>
      <c r="Q953" s="152"/>
      <c r="R953" s="152"/>
      <c r="S953" s="152"/>
      <c r="T953" s="152"/>
      <c r="U953" s="152"/>
      <c r="V953" s="152"/>
      <c r="W953" s="152"/>
      <c r="X953" s="152"/>
      <c r="Y953" s="152"/>
      <c r="Z953" s="152"/>
      <c r="AA953" s="152"/>
      <c r="AB953" s="152"/>
      <c r="AC953" s="152"/>
      <c r="AD953" s="152"/>
      <c r="AE953" s="152"/>
      <c r="AF953" s="152"/>
      <c r="AG953" s="152"/>
      <c r="AH953" s="152"/>
      <c r="AI953" s="152"/>
      <c r="AJ953" s="152"/>
      <c r="AK953" s="152"/>
      <c r="AL953" s="152"/>
      <c r="AM953" s="152"/>
      <c r="AN953" s="152"/>
      <c r="AO953" s="152"/>
      <c r="AP953" s="152"/>
      <c r="AQ953" s="153"/>
      <c r="AR953" s="156" t="str">
        <f t="shared" si="135"/>
        <v/>
      </c>
      <c r="AS953" s="157" t="str">
        <f t="shared" si="136"/>
        <v/>
      </c>
      <c r="AT953" s="157" t="str">
        <f t="shared" si="137"/>
        <v/>
      </c>
      <c r="AU953" s="157" t="str">
        <f t="shared" si="138"/>
        <v/>
      </c>
      <c r="AV953" s="157" t="str">
        <f t="shared" si="139"/>
        <v/>
      </c>
      <c r="AW953" s="157" t="str">
        <f t="shared" si="140"/>
        <v/>
      </c>
      <c r="AX953" s="158" t="str">
        <f t="shared" si="141"/>
        <v/>
      </c>
    </row>
    <row r="954" spans="2:50" hidden="1" x14ac:dyDescent="0.3">
      <c r="B954" s="325">
        <f t="shared" si="142"/>
        <v>946</v>
      </c>
      <c r="C954" s="324"/>
      <c r="D954" s="254"/>
      <c r="E954" s="255"/>
      <c r="F954" s="335"/>
      <c r="G954" s="328"/>
      <c r="H954" s="336">
        <v>1</v>
      </c>
      <c r="I954" s="289" t="str">
        <f t="shared" si="134"/>
        <v/>
      </c>
      <c r="J954" s="338"/>
      <c r="K954" s="152"/>
      <c r="L954" s="152"/>
      <c r="M954" s="152"/>
      <c r="N954" s="152"/>
      <c r="O954" s="152"/>
      <c r="P954" s="152"/>
      <c r="Q954" s="152"/>
      <c r="R954" s="152"/>
      <c r="S954" s="152"/>
      <c r="T954" s="152"/>
      <c r="U954" s="152"/>
      <c r="V954" s="152"/>
      <c r="W954" s="152"/>
      <c r="X954" s="152"/>
      <c r="Y954" s="152"/>
      <c r="Z954" s="152"/>
      <c r="AA954" s="152"/>
      <c r="AB954" s="152"/>
      <c r="AC954" s="152"/>
      <c r="AD954" s="152"/>
      <c r="AE954" s="152"/>
      <c r="AF954" s="152"/>
      <c r="AG954" s="152"/>
      <c r="AH954" s="152"/>
      <c r="AI954" s="152"/>
      <c r="AJ954" s="152"/>
      <c r="AK954" s="152"/>
      <c r="AL954" s="152"/>
      <c r="AM954" s="152"/>
      <c r="AN954" s="152"/>
      <c r="AO954" s="152"/>
      <c r="AP954" s="152"/>
      <c r="AQ954" s="153"/>
      <c r="AR954" s="156" t="str">
        <f t="shared" si="135"/>
        <v/>
      </c>
      <c r="AS954" s="157" t="str">
        <f t="shared" si="136"/>
        <v/>
      </c>
      <c r="AT954" s="157" t="str">
        <f t="shared" si="137"/>
        <v/>
      </c>
      <c r="AU954" s="157" t="str">
        <f t="shared" si="138"/>
        <v/>
      </c>
      <c r="AV954" s="157" t="str">
        <f t="shared" si="139"/>
        <v/>
      </c>
      <c r="AW954" s="157" t="str">
        <f t="shared" si="140"/>
        <v/>
      </c>
      <c r="AX954" s="158" t="str">
        <f t="shared" si="141"/>
        <v/>
      </c>
    </row>
    <row r="955" spans="2:50" hidden="1" x14ac:dyDescent="0.3">
      <c r="B955" s="325">
        <f t="shared" si="142"/>
        <v>947</v>
      </c>
      <c r="C955" s="324"/>
      <c r="D955" s="254"/>
      <c r="E955" s="255"/>
      <c r="F955" s="335"/>
      <c r="G955" s="328"/>
      <c r="H955" s="336">
        <v>1</v>
      </c>
      <c r="I955" s="289" t="str">
        <f t="shared" si="134"/>
        <v/>
      </c>
      <c r="J955" s="338"/>
      <c r="K955" s="152"/>
      <c r="L955" s="152"/>
      <c r="M955" s="152"/>
      <c r="N955" s="152"/>
      <c r="O955" s="152"/>
      <c r="P955" s="152"/>
      <c r="Q955" s="152"/>
      <c r="R955" s="152"/>
      <c r="S955" s="152"/>
      <c r="T955" s="152"/>
      <c r="U955" s="152"/>
      <c r="V955" s="152"/>
      <c r="W955" s="152"/>
      <c r="X955" s="152"/>
      <c r="Y955" s="152"/>
      <c r="Z955" s="152"/>
      <c r="AA955" s="152"/>
      <c r="AB955" s="152"/>
      <c r="AC955" s="152"/>
      <c r="AD955" s="152"/>
      <c r="AE955" s="152"/>
      <c r="AF955" s="152"/>
      <c r="AG955" s="152"/>
      <c r="AH955" s="152"/>
      <c r="AI955" s="152"/>
      <c r="AJ955" s="152"/>
      <c r="AK955" s="152"/>
      <c r="AL955" s="152"/>
      <c r="AM955" s="152"/>
      <c r="AN955" s="152"/>
      <c r="AO955" s="152"/>
      <c r="AP955" s="152"/>
      <c r="AQ955" s="153"/>
      <c r="AR955" s="156" t="str">
        <f t="shared" si="135"/>
        <v/>
      </c>
      <c r="AS955" s="157" t="str">
        <f t="shared" si="136"/>
        <v/>
      </c>
      <c r="AT955" s="157" t="str">
        <f t="shared" si="137"/>
        <v/>
      </c>
      <c r="AU955" s="157" t="str">
        <f t="shared" si="138"/>
        <v/>
      </c>
      <c r="AV955" s="157" t="str">
        <f t="shared" si="139"/>
        <v/>
      </c>
      <c r="AW955" s="157" t="str">
        <f t="shared" si="140"/>
        <v/>
      </c>
      <c r="AX955" s="158" t="str">
        <f t="shared" si="141"/>
        <v/>
      </c>
    </row>
    <row r="956" spans="2:50" hidden="1" x14ac:dyDescent="0.3">
      <c r="B956" s="325">
        <f t="shared" si="142"/>
        <v>948</v>
      </c>
      <c r="C956" s="324"/>
      <c r="D956" s="254"/>
      <c r="E956" s="255"/>
      <c r="F956" s="335"/>
      <c r="G956" s="328"/>
      <c r="H956" s="336">
        <v>1</v>
      </c>
      <c r="I956" s="289" t="str">
        <f t="shared" si="134"/>
        <v/>
      </c>
      <c r="J956" s="338"/>
      <c r="K956" s="152"/>
      <c r="L956" s="152"/>
      <c r="M956" s="152"/>
      <c r="N956" s="152"/>
      <c r="O956" s="152"/>
      <c r="P956" s="152"/>
      <c r="Q956" s="152"/>
      <c r="R956" s="152"/>
      <c r="S956" s="152"/>
      <c r="T956" s="152"/>
      <c r="U956" s="152"/>
      <c r="V956" s="152"/>
      <c r="W956" s="152"/>
      <c r="X956" s="152"/>
      <c r="Y956" s="152"/>
      <c r="Z956" s="152"/>
      <c r="AA956" s="152"/>
      <c r="AB956" s="152"/>
      <c r="AC956" s="152"/>
      <c r="AD956" s="152"/>
      <c r="AE956" s="152"/>
      <c r="AF956" s="152"/>
      <c r="AG956" s="152"/>
      <c r="AH956" s="152"/>
      <c r="AI956" s="152"/>
      <c r="AJ956" s="152"/>
      <c r="AK956" s="152"/>
      <c r="AL956" s="152"/>
      <c r="AM956" s="152"/>
      <c r="AN956" s="152"/>
      <c r="AO956" s="152"/>
      <c r="AP956" s="152"/>
      <c r="AQ956" s="153"/>
      <c r="AR956" s="156" t="str">
        <f t="shared" si="135"/>
        <v/>
      </c>
      <c r="AS956" s="157" t="str">
        <f t="shared" si="136"/>
        <v/>
      </c>
      <c r="AT956" s="157" t="str">
        <f t="shared" si="137"/>
        <v/>
      </c>
      <c r="AU956" s="157" t="str">
        <f t="shared" si="138"/>
        <v/>
      </c>
      <c r="AV956" s="157" t="str">
        <f t="shared" si="139"/>
        <v/>
      </c>
      <c r="AW956" s="157" t="str">
        <f t="shared" si="140"/>
        <v/>
      </c>
      <c r="AX956" s="158" t="str">
        <f t="shared" si="141"/>
        <v/>
      </c>
    </row>
    <row r="957" spans="2:50" hidden="1" x14ac:dyDescent="0.3">
      <c r="B957" s="325">
        <f t="shared" si="142"/>
        <v>949</v>
      </c>
      <c r="C957" s="324"/>
      <c r="D957" s="254"/>
      <c r="E957" s="255"/>
      <c r="F957" s="335"/>
      <c r="G957" s="328"/>
      <c r="H957" s="336">
        <v>1</v>
      </c>
      <c r="I957" s="289" t="str">
        <f t="shared" si="134"/>
        <v/>
      </c>
      <c r="J957" s="338"/>
      <c r="K957" s="152"/>
      <c r="L957" s="152"/>
      <c r="M957" s="152"/>
      <c r="N957" s="152"/>
      <c r="O957" s="152"/>
      <c r="P957" s="152"/>
      <c r="Q957" s="152"/>
      <c r="R957" s="152"/>
      <c r="S957" s="152"/>
      <c r="T957" s="152"/>
      <c r="U957" s="152"/>
      <c r="V957" s="152"/>
      <c r="W957" s="152"/>
      <c r="X957" s="152"/>
      <c r="Y957" s="152"/>
      <c r="Z957" s="152"/>
      <c r="AA957" s="152"/>
      <c r="AB957" s="152"/>
      <c r="AC957" s="152"/>
      <c r="AD957" s="152"/>
      <c r="AE957" s="152"/>
      <c r="AF957" s="152"/>
      <c r="AG957" s="152"/>
      <c r="AH957" s="152"/>
      <c r="AI957" s="152"/>
      <c r="AJ957" s="152"/>
      <c r="AK957" s="152"/>
      <c r="AL957" s="152"/>
      <c r="AM957" s="152"/>
      <c r="AN957" s="152"/>
      <c r="AO957" s="152"/>
      <c r="AP957" s="152"/>
      <c r="AQ957" s="153"/>
      <c r="AR957" s="156" t="str">
        <f t="shared" si="135"/>
        <v/>
      </c>
      <c r="AS957" s="157" t="str">
        <f t="shared" si="136"/>
        <v/>
      </c>
      <c r="AT957" s="157" t="str">
        <f t="shared" si="137"/>
        <v/>
      </c>
      <c r="AU957" s="157" t="str">
        <f t="shared" si="138"/>
        <v/>
      </c>
      <c r="AV957" s="157" t="str">
        <f t="shared" si="139"/>
        <v/>
      </c>
      <c r="AW957" s="157" t="str">
        <f t="shared" si="140"/>
        <v/>
      </c>
      <c r="AX957" s="158" t="str">
        <f t="shared" si="141"/>
        <v/>
      </c>
    </row>
    <row r="958" spans="2:50" hidden="1" x14ac:dyDescent="0.3">
      <c r="B958" s="325">
        <f t="shared" si="142"/>
        <v>950</v>
      </c>
      <c r="C958" s="324"/>
      <c r="D958" s="254"/>
      <c r="E958" s="255"/>
      <c r="F958" s="335"/>
      <c r="G958" s="328"/>
      <c r="H958" s="336">
        <v>1</v>
      </c>
      <c r="I958" s="289" t="str">
        <f t="shared" si="134"/>
        <v/>
      </c>
      <c r="J958" s="338"/>
      <c r="K958" s="152"/>
      <c r="L958" s="152"/>
      <c r="M958" s="152"/>
      <c r="N958" s="152"/>
      <c r="O958" s="152"/>
      <c r="P958" s="152"/>
      <c r="Q958" s="152"/>
      <c r="R958" s="152"/>
      <c r="S958" s="152"/>
      <c r="T958" s="152"/>
      <c r="U958" s="152"/>
      <c r="V958" s="152"/>
      <c r="W958" s="152"/>
      <c r="X958" s="152"/>
      <c r="Y958" s="152"/>
      <c r="Z958" s="152"/>
      <c r="AA958" s="152"/>
      <c r="AB958" s="152"/>
      <c r="AC958" s="152"/>
      <c r="AD958" s="152"/>
      <c r="AE958" s="152"/>
      <c r="AF958" s="152"/>
      <c r="AG958" s="152"/>
      <c r="AH958" s="152"/>
      <c r="AI958" s="152"/>
      <c r="AJ958" s="152"/>
      <c r="AK958" s="152"/>
      <c r="AL958" s="152"/>
      <c r="AM958" s="152"/>
      <c r="AN958" s="152"/>
      <c r="AO958" s="152"/>
      <c r="AP958" s="152"/>
      <c r="AQ958" s="153"/>
      <c r="AR958" s="156" t="str">
        <f t="shared" si="135"/>
        <v/>
      </c>
      <c r="AS958" s="157" t="str">
        <f t="shared" si="136"/>
        <v/>
      </c>
      <c r="AT958" s="157" t="str">
        <f t="shared" si="137"/>
        <v/>
      </c>
      <c r="AU958" s="157" t="str">
        <f t="shared" si="138"/>
        <v/>
      </c>
      <c r="AV958" s="157" t="str">
        <f t="shared" si="139"/>
        <v/>
      </c>
      <c r="AW958" s="157" t="str">
        <f t="shared" si="140"/>
        <v/>
      </c>
      <c r="AX958" s="158" t="str">
        <f t="shared" si="141"/>
        <v/>
      </c>
    </row>
    <row r="959" spans="2:50" hidden="1" x14ac:dyDescent="0.3">
      <c r="B959" s="325">
        <f t="shared" si="142"/>
        <v>951</v>
      </c>
      <c r="C959" s="324"/>
      <c r="D959" s="254"/>
      <c r="E959" s="255"/>
      <c r="F959" s="335"/>
      <c r="G959" s="328"/>
      <c r="H959" s="336">
        <v>1</v>
      </c>
      <c r="I959" s="289" t="str">
        <f t="shared" si="134"/>
        <v/>
      </c>
      <c r="J959" s="338"/>
      <c r="K959" s="152"/>
      <c r="L959" s="152"/>
      <c r="M959" s="152"/>
      <c r="N959" s="152"/>
      <c r="O959" s="152"/>
      <c r="P959" s="152"/>
      <c r="Q959" s="152"/>
      <c r="R959" s="152"/>
      <c r="S959" s="152"/>
      <c r="T959" s="152"/>
      <c r="U959" s="152"/>
      <c r="V959" s="152"/>
      <c r="W959" s="152"/>
      <c r="X959" s="152"/>
      <c r="Y959" s="152"/>
      <c r="Z959" s="152"/>
      <c r="AA959" s="152"/>
      <c r="AB959" s="152"/>
      <c r="AC959" s="152"/>
      <c r="AD959" s="152"/>
      <c r="AE959" s="152"/>
      <c r="AF959" s="152"/>
      <c r="AG959" s="152"/>
      <c r="AH959" s="152"/>
      <c r="AI959" s="152"/>
      <c r="AJ959" s="152"/>
      <c r="AK959" s="152"/>
      <c r="AL959" s="152"/>
      <c r="AM959" s="152"/>
      <c r="AN959" s="152"/>
      <c r="AO959" s="152"/>
      <c r="AP959" s="152"/>
      <c r="AQ959" s="153"/>
      <c r="AR959" s="156" t="str">
        <f t="shared" si="135"/>
        <v/>
      </c>
      <c r="AS959" s="157" t="str">
        <f t="shared" si="136"/>
        <v/>
      </c>
      <c r="AT959" s="157" t="str">
        <f t="shared" si="137"/>
        <v/>
      </c>
      <c r="AU959" s="157" t="str">
        <f t="shared" si="138"/>
        <v/>
      </c>
      <c r="AV959" s="157" t="str">
        <f t="shared" si="139"/>
        <v/>
      </c>
      <c r="AW959" s="157" t="str">
        <f t="shared" si="140"/>
        <v/>
      </c>
      <c r="AX959" s="158" t="str">
        <f t="shared" si="141"/>
        <v/>
      </c>
    </row>
    <row r="960" spans="2:50" hidden="1" x14ac:dyDescent="0.3">
      <c r="B960" s="325">
        <f t="shared" si="142"/>
        <v>952</v>
      </c>
      <c r="C960" s="324"/>
      <c r="D960" s="254"/>
      <c r="E960" s="255"/>
      <c r="F960" s="335"/>
      <c r="G960" s="328"/>
      <c r="H960" s="336">
        <v>1</v>
      </c>
      <c r="I960" s="289" t="str">
        <f t="shared" si="134"/>
        <v/>
      </c>
      <c r="J960" s="338"/>
      <c r="K960" s="152"/>
      <c r="L960" s="152"/>
      <c r="M960" s="152"/>
      <c r="N960" s="152"/>
      <c r="O960" s="152"/>
      <c r="P960" s="152"/>
      <c r="Q960" s="152"/>
      <c r="R960" s="152"/>
      <c r="S960" s="152"/>
      <c r="T960" s="152"/>
      <c r="U960" s="152"/>
      <c r="V960" s="152"/>
      <c r="W960" s="152"/>
      <c r="X960" s="152"/>
      <c r="Y960" s="152"/>
      <c r="Z960" s="152"/>
      <c r="AA960" s="152"/>
      <c r="AB960" s="152"/>
      <c r="AC960" s="152"/>
      <c r="AD960" s="152"/>
      <c r="AE960" s="152"/>
      <c r="AF960" s="152"/>
      <c r="AG960" s="152"/>
      <c r="AH960" s="152"/>
      <c r="AI960" s="152"/>
      <c r="AJ960" s="152"/>
      <c r="AK960" s="152"/>
      <c r="AL960" s="152"/>
      <c r="AM960" s="152"/>
      <c r="AN960" s="152"/>
      <c r="AO960" s="152"/>
      <c r="AP960" s="152"/>
      <c r="AQ960" s="153"/>
      <c r="AR960" s="156" t="str">
        <f t="shared" si="135"/>
        <v/>
      </c>
      <c r="AS960" s="157" t="str">
        <f t="shared" si="136"/>
        <v/>
      </c>
      <c r="AT960" s="157" t="str">
        <f t="shared" si="137"/>
        <v/>
      </c>
      <c r="AU960" s="157" t="str">
        <f t="shared" si="138"/>
        <v/>
      </c>
      <c r="AV960" s="157" t="str">
        <f t="shared" si="139"/>
        <v/>
      </c>
      <c r="AW960" s="157" t="str">
        <f t="shared" si="140"/>
        <v/>
      </c>
      <c r="AX960" s="158" t="str">
        <f t="shared" si="141"/>
        <v/>
      </c>
    </row>
    <row r="961" spans="2:50" hidden="1" x14ac:dyDescent="0.3">
      <c r="B961" s="325">
        <f t="shared" si="142"/>
        <v>953</v>
      </c>
      <c r="C961" s="324"/>
      <c r="D961" s="254"/>
      <c r="E961" s="255"/>
      <c r="F961" s="335"/>
      <c r="G961" s="328"/>
      <c r="H961" s="336">
        <v>1</v>
      </c>
      <c r="I961" s="289" t="str">
        <f t="shared" si="134"/>
        <v/>
      </c>
      <c r="J961" s="338"/>
      <c r="K961" s="152"/>
      <c r="L961" s="152"/>
      <c r="M961" s="152"/>
      <c r="N961" s="152"/>
      <c r="O961" s="152"/>
      <c r="P961" s="152"/>
      <c r="Q961" s="152"/>
      <c r="R961" s="152"/>
      <c r="S961" s="152"/>
      <c r="T961" s="152"/>
      <c r="U961" s="152"/>
      <c r="V961" s="152"/>
      <c r="W961" s="152"/>
      <c r="X961" s="152"/>
      <c r="Y961" s="152"/>
      <c r="Z961" s="152"/>
      <c r="AA961" s="152"/>
      <c r="AB961" s="152"/>
      <c r="AC961" s="152"/>
      <c r="AD961" s="152"/>
      <c r="AE961" s="152"/>
      <c r="AF961" s="152"/>
      <c r="AG961" s="152"/>
      <c r="AH961" s="152"/>
      <c r="AI961" s="152"/>
      <c r="AJ961" s="152"/>
      <c r="AK961" s="152"/>
      <c r="AL961" s="152"/>
      <c r="AM961" s="152"/>
      <c r="AN961" s="152"/>
      <c r="AO961" s="152"/>
      <c r="AP961" s="152"/>
      <c r="AQ961" s="153"/>
      <c r="AR961" s="156" t="str">
        <f t="shared" si="135"/>
        <v/>
      </c>
      <c r="AS961" s="157" t="str">
        <f t="shared" si="136"/>
        <v/>
      </c>
      <c r="AT961" s="157" t="str">
        <f t="shared" si="137"/>
        <v/>
      </c>
      <c r="AU961" s="157" t="str">
        <f t="shared" si="138"/>
        <v/>
      </c>
      <c r="AV961" s="157" t="str">
        <f t="shared" si="139"/>
        <v/>
      </c>
      <c r="AW961" s="157" t="str">
        <f t="shared" si="140"/>
        <v/>
      </c>
      <c r="AX961" s="158" t="str">
        <f t="shared" si="141"/>
        <v/>
      </c>
    </row>
    <row r="962" spans="2:50" hidden="1" x14ac:dyDescent="0.3">
      <c r="B962" s="325">
        <f t="shared" si="142"/>
        <v>954</v>
      </c>
      <c r="C962" s="324"/>
      <c r="D962" s="254"/>
      <c r="E962" s="255"/>
      <c r="F962" s="335"/>
      <c r="G962" s="328"/>
      <c r="H962" s="336">
        <v>1</v>
      </c>
      <c r="I962" s="289" t="str">
        <f t="shared" si="134"/>
        <v/>
      </c>
      <c r="J962" s="338"/>
      <c r="K962" s="152"/>
      <c r="L962" s="152"/>
      <c r="M962" s="152"/>
      <c r="N962" s="152"/>
      <c r="O962" s="152"/>
      <c r="P962" s="152"/>
      <c r="Q962" s="152"/>
      <c r="R962" s="152"/>
      <c r="S962" s="152"/>
      <c r="T962" s="152"/>
      <c r="U962" s="152"/>
      <c r="V962" s="152"/>
      <c r="W962" s="152"/>
      <c r="X962" s="152"/>
      <c r="Y962" s="152"/>
      <c r="Z962" s="152"/>
      <c r="AA962" s="152"/>
      <c r="AB962" s="152"/>
      <c r="AC962" s="152"/>
      <c r="AD962" s="152"/>
      <c r="AE962" s="152"/>
      <c r="AF962" s="152"/>
      <c r="AG962" s="152"/>
      <c r="AH962" s="152"/>
      <c r="AI962" s="152"/>
      <c r="AJ962" s="152"/>
      <c r="AK962" s="152"/>
      <c r="AL962" s="152"/>
      <c r="AM962" s="152"/>
      <c r="AN962" s="152"/>
      <c r="AO962" s="152"/>
      <c r="AP962" s="152"/>
      <c r="AQ962" s="153"/>
      <c r="AR962" s="156" t="str">
        <f t="shared" si="135"/>
        <v/>
      </c>
      <c r="AS962" s="157" t="str">
        <f t="shared" si="136"/>
        <v/>
      </c>
      <c r="AT962" s="157" t="str">
        <f t="shared" si="137"/>
        <v/>
      </c>
      <c r="AU962" s="157" t="str">
        <f t="shared" si="138"/>
        <v/>
      </c>
      <c r="AV962" s="157" t="str">
        <f t="shared" si="139"/>
        <v/>
      </c>
      <c r="AW962" s="157" t="str">
        <f t="shared" si="140"/>
        <v/>
      </c>
      <c r="AX962" s="158" t="str">
        <f t="shared" si="141"/>
        <v/>
      </c>
    </row>
    <row r="963" spans="2:50" hidden="1" x14ac:dyDescent="0.3">
      <c r="B963" s="325">
        <f t="shared" si="142"/>
        <v>955</v>
      </c>
      <c r="C963" s="324"/>
      <c r="D963" s="254"/>
      <c r="E963" s="255"/>
      <c r="F963" s="335"/>
      <c r="G963" s="328"/>
      <c r="H963" s="336">
        <v>1</v>
      </c>
      <c r="I963" s="289" t="str">
        <f t="shared" si="134"/>
        <v/>
      </c>
      <c r="J963" s="338"/>
      <c r="K963" s="152"/>
      <c r="L963" s="152"/>
      <c r="M963" s="152"/>
      <c r="N963" s="152"/>
      <c r="O963" s="152"/>
      <c r="P963" s="152"/>
      <c r="Q963" s="152"/>
      <c r="R963" s="152"/>
      <c r="S963" s="152"/>
      <c r="T963" s="152"/>
      <c r="U963" s="152"/>
      <c r="V963" s="152"/>
      <c r="W963" s="152"/>
      <c r="X963" s="152"/>
      <c r="Y963" s="152"/>
      <c r="Z963" s="152"/>
      <c r="AA963" s="152"/>
      <c r="AB963" s="152"/>
      <c r="AC963" s="152"/>
      <c r="AD963" s="152"/>
      <c r="AE963" s="152"/>
      <c r="AF963" s="152"/>
      <c r="AG963" s="152"/>
      <c r="AH963" s="152"/>
      <c r="AI963" s="152"/>
      <c r="AJ963" s="152"/>
      <c r="AK963" s="152"/>
      <c r="AL963" s="152"/>
      <c r="AM963" s="152"/>
      <c r="AN963" s="152"/>
      <c r="AO963" s="152"/>
      <c r="AP963" s="152"/>
      <c r="AQ963" s="153"/>
      <c r="AR963" s="156" t="str">
        <f t="shared" si="135"/>
        <v/>
      </c>
      <c r="AS963" s="157" t="str">
        <f t="shared" si="136"/>
        <v/>
      </c>
      <c r="AT963" s="157" t="str">
        <f t="shared" si="137"/>
        <v/>
      </c>
      <c r="AU963" s="157" t="str">
        <f t="shared" si="138"/>
        <v/>
      </c>
      <c r="AV963" s="157" t="str">
        <f t="shared" si="139"/>
        <v/>
      </c>
      <c r="AW963" s="157" t="str">
        <f t="shared" si="140"/>
        <v/>
      </c>
      <c r="AX963" s="158" t="str">
        <f t="shared" si="141"/>
        <v/>
      </c>
    </row>
    <row r="964" spans="2:50" hidden="1" x14ac:dyDescent="0.3">
      <c r="B964" s="325">
        <f t="shared" si="142"/>
        <v>956</v>
      </c>
      <c r="C964" s="324"/>
      <c r="D964" s="254"/>
      <c r="E964" s="255"/>
      <c r="F964" s="335"/>
      <c r="G964" s="328"/>
      <c r="H964" s="336">
        <v>1</v>
      </c>
      <c r="I964" s="289" t="str">
        <f t="shared" si="134"/>
        <v/>
      </c>
      <c r="J964" s="338"/>
      <c r="K964" s="152"/>
      <c r="L964" s="152"/>
      <c r="M964" s="152"/>
      <c r="N964" s="152"/>
      <c r="O964" s="152"/>
      <c r="P964" s="152"/>
      <c r="Q964" s="152"/>
      <c r="R964" s="152"/>
      <c r="S964" s="152"/>
      <c r="T964" s="152"/>
      <c r="U964" s="152"/>
      <c r="V964" s="152"/>
      <c r="W964" s="152"/>
      <c r="X964" s="152"/>
      <c r="Y964" s="152"/>
      <c r="Z964" s="152"/>
      <c r="AA964" s="152"/>
      <c r="AB964" s="152"/>
      <c r="AC964" s="152"/>
      <c r="AD964" s="152"/>
      <c r="AE964" s="152"/>
      <c r="AF964" s="152"/>
      <c r="AG964" s="152"/>
      <c r="AH964" s="152"/>
      <c r="AI964" s="152"/>
      <c r="AJ964" s="152"/>
      <c r="AK964" s="152"/>
      <c r="AL964" s="152"/>
      <c r="AM964" s="152"/>
      <c r="AN964" s="152"/>
      <c r="AO964" s="152"/>
      <c r="AP964" s="152"/>
      <c r="AQ964" s="153"/>
      <c r="AR964" s="156" t="str">
        <f t="shared" si="135"/>
        <v/>
      </c>
      <c r="AS964" s="157" t="str">
        <f t="shared" si="136"/>
        <v/>
      </c>
      <c r="AT964" s="157" t="str">
        <f t="shared" si="137"/>
        <v/>
      </c>
      <c r="AU964" s="157" t="str">
        <f t="shared" si="138"/>
        <v/>
      </c>
      <c r="AV964" s="157" t="str">
        <f t="shared" si="139"/>
        <v/>
      </c>
      <c r="AW964" s="157" t="str">
        <f t="shared" si="140"/>
        <v/>
      </c>
      <c r="AX964" s="158" t="str">
        <f t="shared" si="141"/>
        <v/>
      </c>
    </row>
    <row r="965" spans="2:50" hidden="1" x14ac:dyDescent="0.3">
      <c r="B965" s="325">
        <f t="shared" si="142"/>
        <v>957</v>
      </c>
      <c r="C965" s="324"/>
      <c r="D965" s="254"/>
      <c r="E965" s="255"/>
      <c r="F965" s="335"/>
      <c r="G965" s="328"/>
      <c r="H965" s="336">
        <v>1</v>
      </c>
      <c r="I965" s="289" t="str">
        <f t="shared" si="134"/>
        <v/>
      </c>
      <c r="J965" s="338"/>
      <c r="K965" s="152"/>
      <c r="L965" s="152"/>
      <c r="M965" s="152"/>
      <c r="N965" s="152"/>
      <c r="O965" s="152"/>
      <c r="P965" s="152"/>
      <c r="Q965" s="152"/>
      <c r="R965" s="152"/>
      <c r="S965" s="152"/>
      <c r="T965" s="152"/>
      <c r="U965" s="152"/>
      <c r="V965" s="152"/>
      <c r="W965" s="152"/>
      <c r="X965" s="152"/>
      <c r="Y965" s="152"/>
      <c r="Z965" s="152"/>
      <c r="AA965" s="152"/>
      <c r="AB965" s="152"/>
      <c r="AC965" s="152"/>
      <c r="AD965" s="152"/>
      <c r="AE965" s="152"/>
      <c r="AF965" s="152"/>
      <c r="AG965" s="152"/>
      <c r="AH965" s="152"/>
      <c r="AI965" s="152"/>
      <c r="AJ965" s="152"/>
      <c r="AK965" s="152"/>
      <c r="AL965" s="152"/>
      <c r="AM965" s="152"/>
      <c r="AN965" s="152"/>
      <c r="AO965" s="152"/>
      <c r="AP965" s="152"/>
      <c r="AQ965" s="153"/>
      <c r="AR965" s="156" t="str">
        <f t="shared" si="135"/>
        <v/>
      </c>
      <c r="AS965" s="157" t="str">
        <f t="shared" si="136"/>
        <v/>
      </c>
      <c r="AT965" s="157" t="str">
        <f t="shared" si="137"/>
        <v/>
      </c>
      <c r="AU965" s="157" t="str">
        <f t="shared" si="138"/>
        <v/>
      </c>
      <c r="AV965" s="157" t="str">
        <f t="shared" si="139"/>
        <v/>
      </c>
      <c r="AW965" s="157" t="str">
        <f t="shared" si="140"/>
        <v/>
      </c>
      <c r="AX965" s="158" t="str">
        <f t="shared" si="141"/>
        <v/>
      </c>
    </row>
    <row r="966" spans="2:50" hidden="1" x14ac:dyDescent="0.3">
      <c r="B966" s="325">
        <f t="shared" si="142"/>
        <v>958</v>
      </c>
      <c r="C966" s="324"/>
      <c r="D966" s="254"/>
      <c r="E966" s="255"/>
      <c r="F966" s="335"/>
      <c r="G966" s="328"/>
      <c r="H966" s="336">
        <v>1</v>
      </c>
      <c r="I966" s="289" t="str">
        <f t="shared" si="134"/>
        <v/>
      </c>
      <c r="J966" s="338"/>
      <c r="K966" s="152"/>
      <c r="L966" s="152"/>
      <c r="M966" s="152"/>
      <c r="N966" s="152"/>
      <c r="O966" s="152"/>
      <c r="P966" s="152"/>
      <c r="Q966" s="152"/>
      <c r="R966" s="152"/>
      <c r="S966" s="152"/>
      <c r="T966" s="152"/>
      <c r="U966" s="152"/>
      <c r="V966" s="152"/>
      <c r="W966" s="152"/>
      <c r="X966" s="152"/>
      <c r="Y966" s="152"/>
      <c r="Z966" s="152"/>
      <c r="AA966" s="152"/>
      <c r="AB966" s="152"/>
      <c r="AC966" s="152"/>
      <c r="AD966" s="152"/>
      <c r="AE966" s="152"/>
      <c r="AF966" s="152"/>
      <c r="AG966" s="152"/>
      <c r="AH966" s="152"/>
      <c r="AI966" s="152"/>
      <c r="AJ966" s="152"/>
      <c r="AK966" s="152"/>
      <c r="AL966" s="152"/>
      <c r="AM966" s="152"/>
      <c r="AN966" s="152"/>
      <c r="AO966" s="152"/>
      <c r="AP966" s="152"/>
      <c r="AQ966" s="153"/>
      <c r="AR966" s="156" t="str">
        <f t="shared" si="135"/>
        <v/>
      </c>
      <c r="AS966" s="157" t="str">
        <f t="shared" si="136"/>
        <v/>
      </c>
      <c r="AT966" s="157" t="str">
        <f t="shared" si="137"/>
        <v/>
      </c>
      <c r="AU966" s="157" t="str">
        <f t="shared" si="138"/>
        <v/>
      </c>
      <c r="AV966" s="157" t="str">
        <f t="shared" si="139"/>
        <v/>
      </c>
      <c r="AW966" s="157" t="str">
        <f t="shared" si="140"/>
        <v/>
      </c>
      <c r="AX966" s="158" t="str">
        <f t="shared" si="141"/>
        <v/>
      </c>
    </row>
    <row r="967" spans="2:50" hidden="1" x14ac:dyDescent="0.3">
      <c r="B967" s="325">
        <f t="shared" si="142"/>
        <v>959</v>
      </c>
      <c r="C967" s="324"/>
      <c r="D967" s="254"/>
      <c r="E967" s="255"/>
      <c r="F967" s="335"/>
      <c r="G967" s="328"/>
      <c r="H967" s="336">
        <v>1</v>
      </c>
      <c r="I967" s="289" t="str">
        <f t="shared" si="134"/>
        <v/>
      </c>
      <c r="J967" s="338"/>
      <c r="K967" s="152"/>
      <c r="L967" s="152"/>
      <c r="M967" s="152"/>
      <c r="N967" s="152"/>
      <c r="O967" s="152"/>
      <c r="P967" s="152"/>
      <c r="Q967" s="152"/>
      <c r="R967" s="152"/>
      <c r="S967" s="152"/>
      <c r="T967" s="152"/>
      <c r="U967" s="152"/>
      <c r="V967" s="152"/>
      <c r="W967" s="152"/>
      <c r="X967" s="152"/>
      <c r="Y967" s="152"/>
      <c r="Z967" s="152"/>
      <c r="AA967" s="152"/>
      <c r="AB967" s="152"/>
      <c r="AC967" s="152"/>
      <c r="AD967" s="152"/>
      <c r="AE967" s="152"/>
      <c r="AF967" s="152"/>
      <c r="AG967" s="152"/>
      <c r="AH967" s="152"/>
      <c r="AI967" s="152"/>
      <c r="AJ967" s="152"/>
      <c r="AK967" s="152"/>
      <c r="AL967" s="152"/>
      <c r="AM967" s="152"/>
      <c r="AN967" s="152"/>
      <c r="AO967" s="152"/>
      <c r="AP967" s="152"/>
      <c r="AQ967" s="153"/>
      <c r="AR967" s="156" t="str">
        <f t="shared" si="135"/>
        <v/>
      </c>
      <c r="AS967" s="157" t="str">
        <f t="shared" si="136"/>
        <v/>
      </c>
      <c r="AT967" s="157" t="str">
        <f t="shared" si="137"/>
        <v/>
      </c>
      <c r="AU967" s="157" t="str">
        <f t="shared" si="138"/>
        <v/>
      </c>
      <c r="AV967" s="157" t="str">
        <f t="shared" si="139"/>
        <v/>
      </c>
      <c r="AW967" s="157" t="str">
        <f t="shared" si="140"/>
        <v/>
      </c>
      <c r="AX967" s="158" t="str">
        <f t="shared" si="141"/>
        <v/>
      </c>
    </row>
    <row r="968" spans="2:50" hidden="1" x14ac:dyDescent="0.3">
      <c r="B968" s="325">
        <f t="shared" si="142"/>
        <v>960</v>
      </c>
      <c r="C968" s="324"/>
      <c r="D968" s="254"/>
      <c r="E968" s="255"/>
      <c r="F968" s="335"/>
      <c r="G968" s="328"/>
      <c r="H968" s="336">
        <v>1</v>
      </c>
      <c r="I968" s="289" t="str">
        <f t="shared" si="134"/>
        <v/>
      </c>
      <c r="J968" s="338"/>
      <c r="K968" s="152"/>
      <c r="L968" s="152"/>
      <c r="M968" s="152"/>
      <c r="N968" s="152"/>
      <c r="O968" s="152"/>
      <c r="P968" s="152"/>
      <c r="Q968" s="152"/>
      <c r="R968" s="152"/>
      <c r="S968" s="152"/>
      <c r="T968" s="152"/>
      <c r="U968" s="152"/>
      <c r="V968" s="152"/>
      <c r="W968" s="152"/>
      <c r="X968" s="152"/>
      <c r="Y968" s="152"/>
      <c r="Z968" s="152"/>
      <c r="AA968" s="152"/>
      <c r="AB968" s="152"/>
      <c r="AC968" s="152"/>
      <c r="AD968" s="152"/>
      <c r="AE968" s="152"/>
      <c r="AF968" s="152"/>
      <c r="AG968" s="152"/>
      <c r="AH968" s="152"/>
      <c r="AI968" s="152"/>
      <c r="AJ968" s="152"/>
      <c r="AK968" s="152"/>
      <c r="AL968" s="152"/>
      <c r="AM968" s="152"/>
      <c r="AN968" s="152"/>
      <c r="AO968" s="152"/>
      <c r="AP968" s="152"/>
      <c r="AQ968" s="153"/>
      <c r="AR968" s="156" t="str">
        <f t="shared" si="135"/>
        <v/>
      </c>
      <c r="AS968" s="157" t="str">
        <f t="shared" si="136"/>
        <v/>
      </c>
      <c r="AT968" s="157" t="str">
        <f t="shared" si="137"/>
        <v/>
      </c>
      <c r="AU968" s="157" t="str">
        <f t="shared" si="138"/>
        <v/>
      </c>
      <c r="AV968" s="157" t="str">
        <f t="shared" si="139"/>
        <v/>
      </c>
      <c r="AW968" s="157" t="str">
        <f t="shared" si="140"/>
        <v/>
      </c>
      <c r="AX968" s="158" t="str">
        <f t="shared" si="141"/>
        <v/>
      </c>
    </row>
    <row r="969" spans="2:50" hidden="1" x14ac:dyDescent="0.3">
      <c r="B969" s="325">
        <f t="shared" si="142"/>
        <v>961</v>
      </c>
      <c r="C969" s="324"/>
      <c r="D969" s="254"/>
      <c r="E969" s="255"/>
      <c r="F969" s="335"/>
      <c r="G969" s="328"/>
      <c r="H969" s="336">
        <v>1</v>
      </c>
      <c r="I969" s="289" t="str">
        <f t="shared" si="134"/>
        <v/>
      </c>
      <c r="J969" s="338"/>
      <c r="K969" s="152"/>
      <c r="L969" s="152"/>
      <c r="M969" s="152"/>
      <c r="N969" s="152"/>
      <c r="O969" s="152"/>
      <c r="P969" s="152"/>
      <c r="Q969" s="152"/>
      <c r="R969" s="152"/>
      <c r="S969" s="152"/>
      <c r="T969" s="152"/>
      <c r="U969" s="152"/>
      <c r="V969" s="152"/>
      <c r="W969" s="152"/>
      <c r="X969" s="152"/>
      <c r="Y969" s="152"/>
      <c r="Z969" s="152"/>
      <c r="AA969" s="152"/>
      <c r="AB969" s="152"/>
      <c r="AC969" s="152"/>
      <c r="AD969" s="152"/>
      <c r="AE969" s="152"/>
      <c r="AF969" s="152"/>
      <c r="AG969" s="152"/>
      <c r="AH969" s="152"/>
      <c r="AI969" s="152"/>
      <c r="AJ969" s="152"/>
      <c r="AK969" s="152"/>
      <c r="AL969" s="152"/>
      <c r="AM969" s="152"/>
      <c r="AN969" s="152"/>
      <c r="AO969" s="152"/>
      <c r="AP969" s="152"/>
      <c r="AQ969" s="153"/>
      <c r="AR969" s="156" t="str">
        <f t="shared" si="135"/>
        <v/>
      </c>
      <c r="AS969" s="157" t="str">
        <f t="shared" si="136"/>
        <v/>
      </c>
      <c r="AT969" s="157" t="str">
        <f t="shared" si="137"/>
        <v/>
      </c>
      <c r="AU969" s="157" t="str">
        <f t="shared" si="138"/>
        <v/>
      </c>
      <c r="AV969" s="157" t="str">
        <f t="shared" si="139"/>
        <v/>
      </c>
      <c r="AW969" s="157" t="str">
        <f t="shared" si="140"/>
        <v/>
      </c>
      <c r="AX969" s="158" t="str">
        <f t="shared" si="141"/>
        <v/>
      </c>
    </row>
    <row r="970" spans="2:50" hidden="1" x14ac:dyDescent="0.3">
      <c r="B970" s="325">
        <f t="shared" si="142"/>
        <v>962</v>
      </c>
      <c r="C970" s="324"/>
      <c r="D970" s="254"/>
      <c r="E970" s="255"/>
      <c r="F970" s="335"/>
      <c r="G970" s="328"/>
      <c r="H970" s="336">
        <v>1</v>
      </c>
      <c r="I970" s="289" t="str">
        <f t="shared" ref="I970:I1033" si="143">+IF(D970="","",SUM(G970*H970))</f>
        <v/>
      </c>
      <c r="J970" s="338"/>
      <c r="K970" s="152"/>
      <c r="L970" s="152"/>
      <c r="M970" s="152"/>
      <c r="N970" s="152"/>
      <c r="O970" s="152"/>
      <c r="P970" s="152"/>
      <c r="Q970" s="152"/>
      <c r="R970" s="152"/>
      <c r="S970" s="152"/>
      <c r="T970" s="152"/>
      <c r="U970" s="152"/>
      <c r="V970" s="152"/>
      <c r="W970" s="152"/>
      <c r="X970" s="152"/>
      <c r="Y970" s="152"/>
      <c r="Z970" s="152"/>
      <c r="AA970" s="152"/>
      <c r="AB970" s="152"/>
      <c r="AC970" s="152"/>
      <c r="AD970" s="152"/>
      <c r="AE970" s="152"/>
      <c r="AF970" s="152"/>
      <c r="AG970" s="152"/>
      <c r="AH970" s="152"/>
      <c r="AI970" s="152"/>
      <c r="AJ970" s="152"/>
      <c r="AK970" s="152"/>
      <c r="AL970" s="152"/>
      <c r="AM970" s="152"/>
      <c r="AN970" s="152"/>
      <c r="AO970" s="152"/>
      <c r="AP970" s="152"/>
      <c r="AQ970" s="153"/>
      <c r="AR970" s="156" t="str">
        <f t="shared" ref="AR970:AR1033" si="144">IF(C970="","",AVERAGE(J970:AQ970))</f>
        <v/>
      </c>
      <c r="AS970" s="157" t="str">
        <f t="shared" ref="AS970:AS1033" si="145">IF(C970="","",STDEVA(J970:AQ970))</f>
        <v/>
      </c>
      <c r="AT970" s="157" t="str">
        <f t="shared" ref="AT970:AT1033" si="146">IF(C970="","",MEDIAN(J970:AQ970))</f>
        <v/>
      </c>
      <c r="AU970" s="157" t="str">
        <f t="shared" ref="AU970:AU1033" si="147">IF(C970="","",GEOMEAN(J970:AQ970))</f>
        <v/>
      </c>
      <c r="AV970" s="157" t="str">
        <f t="shared" ref="AV970:AV1033" si="148">IF(C970="","",HARMEAN(J970:AQ970))</f>
        <v/>
      </c>
      <c r="AW970" s="157" t="str">
        <f t="shared" ref="AW970:AW1033" si="149">IF(C970="","",MIN(J970:AQ970))</f>
        <v/>
      </c>
      <c r="AX970" s="158" t="str">
        <f t="shared" ref="AX970:AX1033" si="150">IF(C970="","",MAX(J970:AQ970))</f>
        <v/>
      </c>
    </row>
    <row r="971" spans="2:50" hidden="1" x14ac:dyDescent="0.3">
      <c r="B971" s="325">
        <f t="shared" ref="B971:B1034" si="151">+B970+1</f>
        <v>963</v>
      </c>
      <c r="C971" s="324"/>
      <c r="D971" s="254"/>
      <c r="E971" s="255"/>
      <c r="F971" s="335"/>
      <c r="G971" s="328"/>
      <c r="H971" s="336">
        <v>1</v>
      </c>
      <c r="I971" s="289" t="str">
        <f t="shared" si="143"/>
        <v/>
      </c>
      <c r="J971" s="338"/>
      <c r="K971" s="152"/>
      <c r="L971" s="152"/>
      <c r="M971" s="152"/>
      <c r="N971" s="152"/>
      <c r="O971" s="152"/>
      <c r="P971" s="152"/>
      <c r="Q971" s="152"/>
      <c r="R971" s="152"/>
      <c r="S971" s="152"/>
      <c r="T971" s="152"/>
      <c r="U971" s="152"/>
      <c r="V971" s="152"/>
      <c r="W971" s="152"/>
      <c r="X971" s="152"/>
      <c r="Y971" s="152"/>
      <c r="Z971" s="152"/>
      <c r="AA971" s="152"/>
      <c r="AB971" s="152"/>
      <c r="AC971" s="152"/>
      <c r="AD971" s="152"/>
      <c r="AE971" s="152"/>
      <c r="AF971" s="152"/>
      <c r="AG971" s="152"/>
      <c r="AH971" s="152"/>
      <c r="AI971" s="152"/>
      <c r="AJ971" s="152"/>
      <c r="AK971" s="152"/>
      <c r="AL971" s="152"/>
      <c r="AM971" s="152"/>
      <c r="AN971" s="152"/>
      <c r="AO971" s="152"/>
      <c r="AP971" s="152"/>
      <c r="AQ971" s="153"/>
      <c r="AR971" s="156" t="str">
        <f t="shared" si="144"/>
        <v/>
      </c>
      <c r="AS971" s="157" t="str">
        <f t="shared" si="145"/>
        <v/>
      </c>
      <c r="AT971" s="157" t="str">
        <f t="shared" si="146"/>
        <v/>
      </c>
      <c r="AU971" s="157" t="str">
        <f t="shared" si="147"/>
        <v/>
      </c>
      <c r="AV971" s="157" t="str">
        <f t="shared" si="148"/>
        <v/>
      </c>
      <c r="AW971" s="157" t="str">
        <f t="shared" si="149"/>
        <v/>
      </c>
      <c r="AX971" s="158" t="str">
        <f t="shared" si="150"/>
        <v/>
      </c>
    </row>
    <row r="972" spans="2:50" hidden="1" x14ac:dyDescent="0.3">
      <c r="B972" s="325">
        <f t="shared" si="151"/>
        <v>964</v>
      </c>
      <c r="C972" s="324"/>
      <c r="D972" s="254"/>
      <c r="E972" s="255"/>
      <c r="F972" s="335"/>
      <c r="G972" s="328"/>
      <c r="H972" s="336">
        <v>1</v>
      </c>
      <c r="I972" s="289" t="str">
        <f t="shared" si="143"/>
        <v/>
      </c>
      <c r="J972" s="338"/>
      <c r="K972" s="152"/>
      <c r="L972" s="152"/>
      <c r="M972" s="152"/>
      <c r="N972" s="152"/>
      <c r="O972" s="152"/>
      <c r="P972" s="152"/>
      <c r="Q972" s="152"/>
      <c r="R972" s="152"/>
      <c r="S972" s="152"/>
      <c r="T972" s="152"/>
      <c r="U972" s="152"/>
      <c r="V972" s="152"/>
      <c r="W972" s="152"/>
      <c r="X972" s="152"/>
      <c r="Y972" s="152"/>
      <c r="Z972" s="152"/>
      <c r="AA972" s="152"/>
      <c r="AB972" s="152"/>
      <c r="AC972" s="152"/>
      <c r="AD972" s="152"/>
      <c r="AE972" s="152"/>
      <c r="AF972" s="152"/>
      <c r="AG972" s="152"/>
      <c r="AH972" s="152"/>
      <c r="AI972" s="152"/>
      <c r="AJ972" s="152"/>
      <c r="AK972" s="152"/>
      <c r="AL972" s="152"/>
      <c r="AM972" s="152"/>
      <c r="AN972" s="152"/>
      <c r="AO972" s="152"/>
      <c r="AP972" s="152"/>
      <c r="AQ972" s="153"/>
      <c r="AR972" s="156" t="str">
        <f t="shared" si="144"/>
        <v/>
      </c>
      <c r="AS972" s="157" t="str">
        <f t="shared" si="145"/>
        <v/>
      </c>
      <c r="AT972" s="157" t="str">
        <f t="shared" si="146"/>
        <v/>
      </c>
      <c r="AU972" s="157" t="str">
        <f t="shared" si="147"/>
        <v/>
      </c>
      <c r="AV972" s="157" t="str">
        <f t="shared" si="148"/>
        <v/>
      </c>
      <c r="AW972" s="157" t="str">
        <f t="shared" si="149"/>
        <v/>
      </c>
      <c r="AX972" s="158" t="str">
        <f t="shared" si="150"/>
        <v/>
      </c>
    </row>
    <row r="973" spans="2:50" hidden="1" x14ac:dyDescent="0.3">
      <c r="B973" s="325">
        <f t="shared" si="151"/>
        <v>965</v>
      </c>
      <c r="C973" s="324"/>
      <c r="D973" s="254"/>
      <c r="E973" s="255"/>
      <c r="F973" s="335"/>
      <c r="G973" s="328"/>
      <c r="H973" s="336">
        <v>1</v>
      </c>
      <c r="I973" s="289" t="str">
        <f t="shared" si="143"/>
        <v/>
      </c>
      <c r="J973" s="338"/>
      <c r="K973" s="152"/>
      <c r="L973" s="152"/>
      <c r="M973" s="152"/>
      <c r="N973" s="152"/>
      <c r="O973" s="152"/>
      <c r="P973" s="152"/>
      <c r="Q973" s="152"/>
      <c r="R973" s="152"/>
      <c r="S973" s="152"/>
      <c r="T973" s="152"/>
      <c r="U973" s="152"/>
      <c r="V973" s="152"/>
      <c r="W973" s="152"/>
      <c r="X973" s="152"/>
      <c r="Y973" s="152"/>
      <c r="Z973" s="152"/>
      <c r="AA973" s="152"/>
      <c r="AB973" s="152"/>
      <c r="AC973" s="152"/>
      <c r="AD973" s="152"/>
      <c r="AE973" s="152"/>
      <c r="AF973" s="152"/>
      <c r="AG973" s="152"/>
      <c r="AH973" s="152"/>
      <c r="AI973" s="152"/>
      <c r="AJ973" s="152"/>
      <c r="AK973" s="152"/>
      <c r="AL973" s="152"/>
      <c r="AM973" s="152"/>
      <c r="AN973" s="152"/>
      <c r="AO973" s="152"/>
      <c r="AP973" s="152"/>
      <c r="AQ973" s="153"/>
      <c r="AR973" s="156" t="str">
        <f t="shared" si="144"/>
        <v/>
      </c>
      <c r="AS973" s="157" t="str">
        <f t="shared" si="145"/>
        <v/>
      </c>
      <c r="AT973" s="157" t="str">
        <f t="shared" si="146"/>
        <v/>
      </c>
      <c r="AU973" s="157" t="str">
        <f t="shared" si="147"/>
        <v/>
      </c>
      <c r="AV973" s="157" t="str">
        <f t="shared" si="148"/>
        <v/>
      </c>
      <c r="AW973" s="157" t="str">
        <f t="shared" si="149"/>
        <v/>
      </c>
      <c r="AX973" s="158" t="str">
        <f t="shared" si="150"/>
        <v/>
      </c>
    </row>
    <row r="974" spans="2:50" hidden="1" x14ac:dyDescent="0.3">
      <c r="B974" s="325">
        <f t="shared" si="151"/>
        <v>966</v>
      </c>
      <c r="C974" s="324"/>
      <c r="D974" s="254"/>
      <c r="E974" s="255"/>
      <c r="F974" s="335"/>
      <c r="G974" s="328"/>
      <c r="H974" s="336">
        <v>1</v>
      </c>
      <c r="I974" s="289" t="str">
        <f t="shared" si="143"/>
        <v/>
      </c>
      <c r="J974" s="338"/>
      <c r="K974" s="152"/>
      <c r="L974" s="152"/>
      <c r="M974" s="152"/>
      <c r="N974" s="152"/>
      <c r="O974" s="152"/>
      <c r="P974" s="152"/>
      <c r="Q974" s="152"/>
      <c r="R974" s="152"/>
      <c r="S974" s="152"/>
      <c r="T974" s="152"/>
      <c r="U974" s="152"/>
      <c r="V974" s="152"/>
      <c r="W974" s="152"/>
      <c r="X974" s="152"/>
      <c r="Y974" s="152"/>
      <c r="Z974" s="152"/>
      <c r="AA974" s="152"/>
      <c r="AB974" s="152"/>
      <c r="AC974" s="152"/>
      <c r="AD974" s="152"/>
      <c r="AE974" s="152"/>
      <c r="AF974" s="152"/>
      <c r="AG974" s="152"/>
      <c r="AH974" s="152"/>
      <c r="AI974" s="152"/>
      <c r="AJ974" s="152"/>
      <c r="AK974" s="152"/>
      <c r="AL974" s="152"/>
      <c r="AM974" s="152"/>
      <c r="AN974" s="152"/>
      <c r="AO974" s="152"/>
      <c r="AP974" s="152"/>
      <c r="AQ974" s="153"/>
      <c r="AR974" s="156" t="str">
        <f t="shared" si="144"/>
        <v/>
      </c>
      <c r="AS974" s="157" t="str">
        <f t="shared" si="145"/>
        <v/>
      </c>
      <c r="AT974" s="157" t="str">
        <f t="shared" si="146"/>
        <v/>
      </c>
      <c r="AU974" s="157" t="str">
        <f t="shared" si="147"/>
        <v/>
      </c>
      <c r="AV974" s="157" t="str">
        <f t="shared" si="148"/>
        <v/>
      </c>
      <c r="AW974" s="157" t="str">
        <f t="shared" si="149"/>
        <v/>
      </c>
      <c r="AX974" s="158" t="str">
        <f t="shared" si="150"/>
        <v/>
      </c>
    </row>
    <row r="975" spans="2:50" hidden="1" x14ac:dyDescent="0.3">
      <c r="B975" s="325">
        <f t="shared" si="151"/>
        <v>967</v>
      </c>
      <c r="C975" s="324"/>
      <c r="D975" s="254"/>
      <c r="E975" s="255"/>
      <c r="F975" s="335"/>
      <c r="G975" s="328"/>
      <c r="H975" s="336">
        <v>1</v>
      </c>
      <c r="I975" s="289" t="str">
        <f t="shared" si="143"/>
        <v/>
      </c>
      <c r="J975" s="338"/>
      <c r="K975" s="152"/>
      <c r="L975" s="152"/>
      <c r="M975" s="152"/>
      <c r="N975" s="152"/>
      <c r="O975" s="152"/>
      <c r="P975" s="152"/>
      <c r="Q975" s="152"/>
      <c r="R975" s="152"/>
      <c r="S975" s="152"/>
      <c r="T975" s="152"/>
      <c r="U975" s="152"/>
      <c r="V975" s="152"/>
      <c r="W975" s="152"/>
      <c r="X975" s="152"/>
      <c r="Y975" s="152"/>
      <c r="Z975" s="152"/>
      <c r="AA975" s="152"/>
      <c r="AB975" s="152"/>
      <c r="AC975" s="152"/>
      <c r="AD975" s="152"/>
      <c r="AE975" s="152"/>
      <c r="AF975" s="152"/>
      <c r="AG975" s="152"/>
      <c r="AH975" s="152"/>
      <c r="AI975" s="152"/>
      <c r="AJ975" s="152"/>
      <c r="AK975" s="152"/>
      <c r="AL975" s="152"/>
      <c r="AM975" s="152"/>
      <c r="AN975" s="152"/>
      <c r="AO975" s="152"/>
      <c r="AP975" s="152"/>
      <c r="AQ975" s="153"/>
      <c r="AR975" s="156" t="str">
        <f t="shared" si="144"/>
        <v/>
      </c>
      <c r="AS975" s="157" t="str">
        <f t="shared" si="145"/>
        <v/>
      </c>
      <c r="AT975" s="157" t="str">
        <f t="shared" si="146"/>
        <v/>
      </c>
      <c r="AU975" s="157" t="str">
        <f t="shared" si="147"/>
        <v/>
      </c>
      <c r="AV975" s="157" t="str">
        <f t="shared" si="148"/>
        <v/>
      </c>
      <c r="AW975" s="157" t="str">
        <f t="shared" si="149"/>
        <v/>
      </c>
      <c r="AX975" s="158" t="str">
        <f t="shared" si="150"/>
        <v/>
      </c>
    </row>
    <row r="976" spans="2:50" hidden="1" x14ac:dyDescent="0.3">
      <c r="B976" s="325">
        <f t="shared" si="151"/>
        <v>968</v>
      </c>
      <c r="C976" s="324"/>
      <c r="D976" s="254"/>
      <c r="E976" s="255"/>
      <c r="F976" s="335"/>
      <c r="G976" s="328"/>
      <c r="H976" s="336">
        <v>1</v>
      </c>
      <c r="I976" s="289" t="str">
        <f t="shared" si="143"/>
        <v/>
      </c>
      <c r="J976" s="338"/>
      <c r="K976" s="152"/>
      <c r="L976" s="152"/>
      <c r="M976" s="152"/>
      <c r="N976" s="152"/>
      <c r="O976" s="152"/>
      <c r="P976" s="152"/>
      <c r="Q976" s="152"/>
      <c r="R976" s="152"/>
      <c r="S976" s="152"/>
      <c r="T976" s="152"/>
      <c r="U976" s="152"/>
      <c r="V976" s="152"/>
      <c r="W976" s="152"/>
      <c r="X976" s="152"/>
      <c r="Y976" s="152"/>
      <c r="Z976" s="152"/>
      <c r="AA976" s="152"/>
      <c r="AB976" s="152"/>
      <c r="AC976" s="152"/>
      <c r="AD976" s="152"/>
      <c r="AE976" s="152"/>
      <c r="AF976" s="152"/>
      <c r="AG976" s="152"/>
      <c r="AH976" s="152"/>
      <c r="AI976" s="152"/>
      <c r="AJ976" s="152"/>
      <c r="AK976" s="152"/>
      <c r="AL976" s="152"/>
      <c r="AM976" s="152"/>
      <c r="AN976" s="152"/>
      <c r="AO976" s="152"/>
      <c r="AP976" s="152"/>
      <c r="AQ976" s="153"/>
      <c r="AR976" s="156" t="str">
        <f t="shared" si="144"/>
        <v/>
      </c>
      <c r="AS976" s="157" t="str">
        <f t="shared" si="145"/>
        <v/>
      </c>
      <c r="AT976" s="157" t="str">
        <f t="shared" si="146"/>
        <v/>
      </c>
      <c r="AU976" s="157" t="str">
        <f t="shared" si="147"/>
        <v/>
      </c>
      <c r="AV976" s="157" t="str">
        <f t="shared" si="148"/>
        <v/>
      </c>
      <c r="AW976" s="157" t="str">
        <f t="shared" si="149"/>
        <v/>
      </c>
      <c r="AX976" s="158" t="str">
        <f t="shared" si="150"/>
        <v/>
      </c>
    </row>
    <row r="977" spans="2:50" hidden="1" x14ac:dyDescent="0.3">
      <c r="B977" s="325">
        <f t="shared" si="151"/>
        <v>969</v>
      </c>
      <c r="C977" s="324"/>
      <c r="D977" s="254"/>
      <c r="E977" s="255"/>
      <c r="F977" s="335"/>
      <c r="G977" s="328"/>
      <c r="H977" s="336">
        <v>1</v>
      </c>
      <c r="I977" s="289" t="str">
        <f t="shared" si="143"/>
        <v/>
      </c>
      <c r="J977" s="338"/>
      <c r="K977" s="152"/>
      <c r="L977" s="152"/>
      <c r="M977" s="152"/>
      <c r="N977" s="152"/>
      <c r="O977" s="152"/>
      <c r="P977" s="152"/>
      <c r="Q977" s="152"/>
      <c r="R977" s="152"/>
      <c r="S977" s="152"/>
      <c r="T977" s="152"/>
      <c r="U977" s="152"/>
      <c r="V977" s="152"/>
      <c r="W977" s="152"/>
      <c r="X977" s="152"/>
      <c r="Y977" s="152"/>
      <c r="Z977" s="152"/>
      <c r="AA977" s="152"/>
      <c r="AB977" s="152"/>
      <c r="AC977" s="152"/>
      <c r="AD977" s="152"/>
      <c r="AE977" s="152"/>
      <c r="AF977" s="152"/>
      <c r="AG977" s="152"/>
      <c r="AH977" s="152"/>
      <c r="AI977" s="152"/>
      <c r="AJ977" s="152"/>
      <c r="AK977" s="152"/>
      <c r="AL977" s="152"/>
      <c r="AM977" s="152"/>
      <c r="AN977" s="152"/>
      <c r="AO977" s="152"/>
      <c r="AP977" s="152"/>
      <c r="AQ977" s="153"/>
      <c r="AR977" s="156" t="str">
        <f t="shared" si="144"/>
        <v/>
      </c>
      <c r="AS977" s="157" t="str">
        <f t="shared" si="145"/>
        <v/>
      </c>
      <c r="AT977" s="157" t="str">
        <f t="shared" si="146"/>
        <v/>
      </c>
      <c r="AU977" s="157" t="str">
        <f t="shared" si="147"/>
        <v/>
      </c>
      <c r="AV977" s="157" t="str">
        <f t="shared" si="148"/>
        <v/>
      </c>
      <c r="AW977" s="157" t="str">
        <f t="shared" si="149"/>
        <v/>
      </c>
      <c r="AX977" s="158" t="str">
        <f t="shared" si="150"/>
        <v/>
      </c>
    </row>
    <row r="978" spans="2:50" hidden="1" x14ac:dyDescent="0.3">
      <c r="B978" s="325">
        <f t="shared" si="151"/>
        <v>970</v>
      </c>
      <c r="C978" s="324"/>
      <c r="D978" s="254"/>
      <c r="E978" s="255"/>
      <c r="F978" s="335"/>
      <c r="G978" s="328"/>
      <c r="H978" s="336">
        <v>1</v>
      </c>
      <c r="I978" s="289" t="str">
        <f t="shared" si="143"/>
        <v/>
      </c>
      <c r="J978" s="338"/>
      <c r="K978" s="152"/>
      <c r="L978" s="152"/>
      <c r="M978" s="152"/>
      <c r="N978" s="152"/>
      <c r="O978" s="152"/>
      <c r="P978" s="152"/>
      <c r="Q978" s="152"/>
      <c r="R978" s="152"/>
      <c r="S978" s="152"/>
      <c r="T978" s="152"/>
      <c r="U978" s="152"/>
      <c r="V978" s="152"/>
      <c r="W978" s="152"/>
      <c r="X978" s="152"/>
      <c r="Y978" s="152"/>
      <c r="Z978" s="152"/>
      <c r="AA978" s="152"/>
      <c r="AB978" s="152"/>
      <c r="AC978" s="152"/>
      <c r="AD978" s="152"/>
      <c r="AE978" s="152"/>
      <c r="AF978" s="152"/>
      <c r="AG978" s="152"/>
      <c r="AH978" s="152"/>
      <c r="AI978" s="152"/>
      <c r="AJ978" s="152"/>
      <c r="AK978" s="152"/>
      <c r="AL978" s="152"/>
      <c r="AM978" s="152"/>
      <c r="AN978" s="152"/>
      <c r="AO978" s="152"/>
      <c r="AP978" s="152"/>
      <c r="AQ978" s="153"/>
      <c r="AR978" s="156" t="str">
        <f t="shared" si="144"/>
        <v/>
      </c>
      <c r="AS978" s="157" t="str">
        <f t="shared" si="145"/>
        <v/>
      </c>
      <c r="AT978" s="157" t="str">
        <f t="shared" si="146"/>
        <v/>
      </c>
      <c r="AU978" s="157" t="str">
        <f t="shared" si="147"/>
        <v/>
      </c>
      <c r="AV978" s="157" t="str">
        <f t="shared" si="148"/>
        <v/>
      </c>
      <c r="AW978" s="157" t="str">
        <f t="shared" si="149"/>
        <v/>
      </c>
      <c r="AX978" s="158" t="str">
        <f t="shared" si="150"/>
        <v/>
      </c>
    </row>
    <row r="979" spans="2:50" hidden="1" x14ac:dyDescent="0.3">
      <c r="B979" s="325">
        <f t="shared" si="151"/>
        <v>971</v>
      </c>
      <c r="C979" s="324"/>
      <c r="D979" s="254"/>
      <c r="E979" s="255"/>
      <c r="F979" s="335"/>
      <c r="G979" s="328"/>
      <c r="H979" s="336">
        <v>1</v>
      </c>
      <c r="I979" s="289" t="str">
        <f t="shared" si="143"/>
        <v/>
      </c>
      <c r="J979" s="338"/>
      <c r="K979" s="152"/>
      <c r="L979" s="152"/>
      <c r="M979" s="152"/>
      <c r="N979" s="152"/>
      <c r="O979" s="152"/>
      <c r="P979" s="152"/>
      <c r="Q979" s="152"/>
      <c r="R979" s="152"/>
      <c r="S979" s="152"/>
      <c r="T979" s="152"/>
      <c r="U979" s="152"/>
      <c r="V979" s="152"/>
      <c r="W979" s="152"/>
      <c r="X979" s="152"/>
      <c r="Y979" s="152"/>
      <c r="Z979" s="152"/>
      <c r="AA979" s="152"/>
      <c r="AB979" s="152"/>
      <c r="AC979" s="152"/>
      <c r="AD979" s="152"/>
      <c r="AE979" s="152"/>
      <c r="AF979" s="152"/>
      <c r="AG979" s="152"/>
      <c r="AH979" s="152"/>
      <c r="AI979" s="152"/>
      <c r="AJ979" s="152"/>
      <c r="AK979" s="152"/>
      <c r="AL979" s="152"/>
      <c r="AM979" s="152"/>
      <c r="AN979" s="152"/>
      <c r="AO979" s="152"/>
      <c r="AP979" s="152"/>
      <c r="AQ979" s="153"/>
      <c r="AR979" s="156" t="str">
        <f t="shared" si="144"/>
        <v/>
      </c>
      <c r="AS979" s="157" t="str">
        <f t="shared" si="145"/>
        <v/>
      </c>
      <c r="AT979" s="157" t="str">
        <f t="shared" si="146"/>
        <v/>
      </c>
      <c r="AU979" s="157" t="str">
        <f t="shared" si="147"/>
        <v/>
      </c>
      <c r="AV979" s="157" t="str">
        <f t="shared" si="148"/>
        <v/>
      </c>
      <c r="AW979" s="157" t="str">
        <f t="shared" si="149"/>
        <v/>
      </c>
      <c r="AX979" s="158" t="str">
        <f t="shared" si="150"/>
        <v/>
      </c>
    </row>
    <row r="980" spans="2:50" hidden="1" x14ac:dyDescent="0.3">
      <c r="B980" s="325">
        <f t="shared" si="151"/>
        <v>972</v>
      </c>
      <c r="C980" s="324"/>
      <c r="D980" s="254"/>
      <c r="E980" s="255"/>
      <c r="F980" s="335"/>
      <c r="G980" s="328"/>
      <c r="H980" s="336">
        <v>1</v>
      </c>
      <c r="I980" s="289" t="str">
        <f t="shared" si="143"/>
        <v/>
      </c>
      <c r="J980" s="338"/>
      <c r="K980" s="152"/>
      <c r="L980" s="152"/>
      <c r="M980" s="152"/>
      <c r="N980" s="152"/>
      <c r="O980" s="152"/>
      <c r="P980" s="152"/>
      <c r="Q980" s="152"/>
      <c r="R980" s="152"/>
      <c r="S980" s="152"/>
      <c r="T980" s="152"/>
      <c r="U980" s="152"/>
      <c r="V980" s="152"/>
      <c r="W980" s="152"/>
      <c r="X980" s="152"/>
      <c r="Y980" s="152"/>
      <c r="Z980" s="152"/>
      <c r="AA980" s="152"/>
      <c r="AB980" s="152"/>
      <c r="AC980" s="152"/>
      <c r="AD980" s="152"/>
      <c r="AE980" s="152"/>
      <c r="AF980" s="152"/>
      <c r="AG980" s="152"/>
      <c r="AH980" s="152"/>
      <c r="AI980" s="152"/>
      <c r="AJ980" s="152"/>
      <c r="AK980" s="152"/>
      <c r="AL980" s="152"/>
      <c r="AM980" s="152"/>
      <c r="AN980" s="152"/>
      <c r="AO980" s="152"/>
      <c r="AP980" s="152"/>
      <c r="AQ980" s="153"/>
      <c r="AR980" s="156" t="str">
        <f t="shared" si="144"/>
        <v/>
      </c>
      <c r="AS980" s="157" t="str">
        <f t="shared" si="145"/>
        <v/>
      </c>
      <c r="AT980" s="157" t="str">
        <f t="shared" si="146"/>
        <v/>
      </c>
      <c r="AU980" s="157" t="str">
        <f t="shared" si="147"/>
        <v/>
      </c>
      <c r="AV980" s="157" t="str">
        <f t="shared" si="148"/>
        <v/>
      </c>
      <c r="AW980" s="157" t="str">
        <f t="shared" si="149"/>
        <v/>
      </c>
      <c r="AX980" s="158" t="str">
        <f t="shared" si="150"/>
        <v/>
      </c>
    </row>
    <row r="981" spans="2:50" hidden="1" x14ac:dyDescent="0.3">
      <c r="B981" s="325">
        <f t="shared" si="151"/>
        <v>973</v>
      </c>
      <c r="C981" s="324"/>
      <c r="D981" s="254"/>
      <c r="E981" s="255"/>
      <c r="F981" s="335"/>
      <c r="G981" s="328"/>
      <c r="H981" s="336">
        <v>1</v>
      </c>
      <c r="I981" s="289" t="str">
        <f t="shared" si="143"/>
        <v/>
      </c>
      <c r="J981" s="338"/>
      <c r="K981" s="152"/>
      <c r="L981" s="152"/>
      <c r="M981" s="152"/>
      <c r="N981" s="152"/>
      <c r="O981" s="152"/>
      <c r="P981" s="152"/>
      <c r="Q981" s="152"/>
      <c r="R981" s="152"/>
      <c r="S981" s="152"/>
      <c r="T981" s="152"/>
      <c r="U981" s="152"/>
      <c r="V981" s="152"/>
      <c r="W981" s="152"/>
      <c r="X981" s="152"/>
      <c r="Y981" s="152"/>
      <c r="Z981" s="152"/>
      <c r="AA981" s="152"/>
      <c r="AB981" s="152"/>
      <c r="AC981" s="152"/>
      <c r="AD981" s="152"/>
      <c r="AE981" s="152"/>
      <c r="AF981" s="152"/>
      <c r="AG981" s="152"/>
      <c r="AH981" s="152"/>
      <c r="AI981" s="152"/>
      <c r="AJ981" s="152"/>
      <c r="AK981" s="152"/>
      <c r="AL981" s="152"/>
      <c r="AM981" s="152"/>
      <c r="AN981" s="152"/>
      <c r="AO981" s="152"/>
      <c r="AP981" s="152"/>
      <c r="AQ981" s="153"/>
      <c r="AR981" s="156" t="str">
        <f t="shared" si="144"/>
        <v/>
      </c>
      <c r="AS981" s="157" t="str">
        <f t="shared" si="145"/>
        <v/>
      </c>
      <c r="AT981" s="157" t="str">
        <f t="shared" si="146"/>
        <v/>
      </c>
      <c r="AU981" s="157" t="str">
        <f t="shared" si="147"/>
        <v/>
      </c>
      <c r="AV981" s="157" t="str">
        <f t="shared" si="148"/>
        <v/>
      </c>
      <c r="AW981" s="157" t="str">
        <f t="shared" si="149"/>
        <v/>
      </c>
      <c r="AX981" s="158" t="str">
        <f t="shared" si="150"/>
        <v/>
      </c>
    </row>
    <row r="982" spans="2:50" hidden="1" x14ac:dyDescent="0.3">
      <c r="B982" s="325">
        <f t="shared" si="151"/>
        <v>974</v>
      </c>
      <c r="C982" s="324"/>
      <c r="D982" s="254"/>
      <c r="E982" s="255"/>
      <c r="F982" s="335"/>
      <c r="G982" s="328"/>
      <c r="H982" s="336">
        <v>1</v>
      </c>
      <c r="I982" s="289" t="str">
        <f t="shared" si="143"/>
        <v/>
      </c>
      <c r="J982" s="338"/>
      <c r="K982" s="152"/>
      <c r="L982" s="152"/>
      <c r="M982" s="152"/>
      <c r="N982" s="152"/>
      <c r="O982" s="152"/>
      <c r="P982" s="152"/>
      <c r="Q982" s="152"/>
      <c r="R982" s="152"/>
      <c r="S982" s="152"/>
      <c r="T982" s="152"/>
      <c r="U982" s="152"/>
      <c r="V982" s="152"/>
      <c r="W982" s="152"/>
      <c r="X982" s="152"/>
      <c r="Y982" s="152"/>
      <c r="Z982" s="152"/>
      <c r="AA982" s="152"/>
      <c r="AB982" s="152"/>
      <c r="AC982" s="152"/>
      <c r="AD982" s="152"/>
      <c r="AE982" s="152"/>
      <c r="AF982" s="152"/>
      <c r="AG982" s="152"/>
      <c r="AH982" s="152"/>
      <c r="AI982" s="152"/>
      <c r="AJ982" s="152"/>
      <c r="AK982" s="152"/>
      <c r="AL982" s="152"/>
      <c r="AM982" s="152"/>
      <c r="AN982" s="152"/>
      <c r="AO982" s="152"/>
      <c r="AP982" s="152"/>
      <c r="AQ982" s="153"/>
      <c r="AR982" s="156" t="str">
        <f t="shared" si="144"/>
        <v/>
      </c>
      <c r="AS982" s="157" t="str">
        <f t="shared" si="145"/>
        <v/>
      </c>
      <c r="AT982" s="157" t="str">
        <f t="shared" si="146"/>
        <v/>
      </c>
      <c r="AU982" s="157" t="str">
        <f t="shared" si="147"/>
        <v/>
      </c>
      <c r="AV982" s="157" t="str">
        <f t="shared" si="148"/>
        <v/>
      </c>
      <c r="AW982" s="157" t="str">
        <f t="shared" si="149"/>
        <v/>
      </c>
      <c r="AX982" s="158" t="str">
        <f t="shared" si="150"/>
        <v/>
      </c>
    </row>
    <row r="983" spans="2:50" hidden="1" x14ac:dyDescent="0.3">
      <c r="B983" s="325">
        <f t="shared" si="151"/>
        <v>975</v>
      </c>
      <c r="C983" s="324"/>
      <c r="D983" s="254"/>
      <c r="E983" s="255"/>
      <c r="F983" s="335"/>
      <c r="G983" s="328"/>
      <c r="H983" s="336">
        <v>1</v>
      </c>
      <c r="I983" s="289" t="str">
        <f t="shared" si="143"/>
        <v/>
      </c>
      <c r="J983" s="338"/>
      <c r="K983" s="152"/>
      <c r="L983" s="152"/>
      <c r="M983" s="152"/>
      <c r="N983" s="152"/>
      <c r="O983" s="152"/>
      <c r="P983" s="152"/>
      <c r="Q983" s="152"/>
      <c r="R983" s="152"/>
      <c r="S983" s="152"/>
      <c r="T983" s="152"/>
      <c r="U983" s="152"/>
      <c r="V983" s="152"/>
      <c r="W983" s="152"/>
      <c r="X983" s="152"/>
      <c r="Y983" s="152"/>
      <c r="Z983" s="152"/>
      <c r="AA983" s="152"/>
      <c r="AB983" s="152"/>
      <c r="AC983" s="152"/>
      <c r="AD983" s="152"/>
      <c r="AE983" s="152"/>
      <c r="AF983" s="152"/>
      <c r="AG983" s="152"/>
      <c r="AH983" s="152"/>
      <c r="AI983" s="152"/>
      <c r="AJ983" s="152"/>
      <c r="AK983" s="152"/>
      <c r="AL983" s="152"/>
      <c r="AM983" s="152"/>
      <c r="AN983" s="152"/>
      <c r="AO983" s="152"/>
      <c r="AP983" s="152"/>
      <c r="AQ983" s="153"/>
      <c r="AR983" s="156" t="str">
        <f t="shared" si="144"/>
        <v/>
      </c>
      <c r="AS983" s="157" t="str">
        <f t="shared" si="145"/>
        <v/>
      </c>
      <c r="AT983" s="157" t="str">
        <f t="shared" si="146"/>
        <v/>
      </c>
      <c r="AU983" s="157" t="str">
        <f t="shared" si="147"/>
        <v/>
      </c>
      <c r="AV983" s="157" t="str">
        <f t="shared" si="148"/>
        <v/>
      </c>
      <c r="AW983" s="157" t="str">
        <f t="shared" si="149"/>
        <v/>
      </c>
      <c r="AX983" s="158" t="str">
        <f t="shared" si="150"/>
        <v/>
      </c>
    </row>
    <row r="984" spans="2:50" hidden="1" x14ac:dyDescent="0.3">
      <c r="B984" s="325">
        <f t="shared" si="151"/>
        <v>976</v>
      </c>
      <c r="C984" s="324"/>
      <c r="D984" s="254"/>
      <c r="E984" s="255"/>
      <c r="F984" s="335"/>
      <c r="G984" s="328"/>
      <c r="H984" s="336">
        <v>1</v>
      </c>
      <c r="I984" s="289" t="str">
        <f t="shared" si="143"/>
        <v/>
      </c>
      <c r="J984" s="338"/>
      <c r="K984" s="152"/>
      <c r="L984" s="152"/>
      <c r="M984" s="152"/>
      <c r="N984" s="152"/>
      <c r="O984" s="152"/>
      <c r="P984" s="152"/>
      <c r="Q984" s="152"/>
      <c r="R984" s="152"/>
      <c r="S984" s="152"/>
      <c r="T984" s="152"/>
      <c r="U984" s="152"/>
      <c r="V984" s="152"/>
      <c r="W984" s="152"/>
      <c r="X984" s="152"/>
      <c r="Y984" s="152"/>
      <c r="Z984" s="152"/>
      <c r="AA984" s="152"/>
      <c r="AB984" s="152"/>
      <c r="AC984" s="152"/>
      <c r="AD984" s="152"/>
      <c r="AE984" s="152"/>
      <c r="AF984" s="152"/>
      <c r="AG984" s="152"/>
      <c r="AH984" s="152"/>
      <c r="AI984" s="152"/>
      <c r="AJ984" s="152"/>
      <c r="AK984" s="152"/>
      <c r="AL984" s="152"/>
      <c r="AM984" s="152"/>
      <c r="AN984" s="152"/>
      <c r="AO984" s="152"/>
      <c r="AP984" s="152"/>
      <c r="AQ984" s="153"/>
      <c r="AR984" s="156" t="str">
        <f t="shared" si="144"/>
        <v/>
      </c>
      <c r="AS984" s="157" t="str">
        <f t="shared" si="145"/>
        <v/>
      </c>
      <c r="AT984" s="157" t="str">
        <f t="shared" si="146"/>
        <v/>
      </c>
      <c r="AU984" s="157" t="str">
        <f t="shared" si="147"/>
        <v/>
      </c>
      <c r="AV984" s="157" t="str">
        <f t="shared" si="148"/>
        <v/>
      </c>
      <c r="AW984" s="157" t="str">
        <f t="shared" si="149"/>
        <v/>
      </c>
      <c r="AX984" s="158" t="str">
        <f t="shared" si="150"/>
        <v/>
      </c>
    </row>
    <row r="985" spans="2:50" hidden="1" x14ac:dyDescent="0.3">
      <c r="B985" s="325">
        <f t="shared" si="151"/>
        <v>977</v>
      </c>
      <c r="C985" s="324"/>
      <c r="D985" s="254"/>
      <c r="E985" s="255"/>
      <c r="F985" s="335"/>
      <c r="G985" s="328"/>
      <c r="H985" s="336">
        <v>1</v>
      </c>
      <c r="I985" s="289" t="str">
        <f t="shared" si="143"/>
        <v/>
      </c>
      <c r="J985" s="338"/>
      <c r="K985" s="152"/>
      <c r="L985" s="152"/>
      <c r="M985" s="152"/>
      <c r="N985" s="152"/>
      <c r="O985" s="152"/>
      <c r="P985" s="152"/>
      <c r="Q985" s="152"/>
      <c r="R985" s="152"/>
      <c r="S985" s="152"/>
      <c r="T985" s="152"/>
      <c r="U985" s="152"/>
      <c r="V985" s="152"/>
      <c r="W985" s="152"/>
      <c r="X985" s="152"/>
      <c r="Y985" s="152"/>
      <c r="Z985" s="152"/>
      <c r="AA985" s="152"/>
      <c r="AB985" s="152"/>
      <c r="AC985" s="152"/>
      <c r="AD985" s="152"/>
      <c r="AE985" s="152"/>
      <c r="AF985" s="152"/>
      <c r="AG985" s="152"/>
      <c r="AH985" s="152"/>
      <c r="AI985" s="152"/>
      <c r="AJ985" s="152"/>
      <c r="AK985" s="152"/>
      <c r="AL985" s="152"/>
      <c r="AM985" s="152"/>
      <c r="AN985" s="152"/>
      <c r="AO985" s="152"/>
      <c r="AP985" s="152"/>
      <c r="AQ985" s="153"/>
      <c r="AR985" s="156" t="str">
        <f t="shared" si="144"/>
        <v/>
      </c>
      <c r="AS985" s="157" t="str">
        <f t="shared" si="145"/>
        <v/>
      </c>
      <c r="AT985" s="157" t="str">
        <f t="shared" si="146"/>
        <v/>
      </c>
      <c r="AU985" s="157" t="str">
        <f t="shared" si="147"/>
        <v/>
      </c>
      <c r="AV985" s="157" t="str">
        <f t="shared" si="148"/>
        <v/>
      </c>
      <c r="AW985" s="157" t="str">
        <f t="shared" si="149"/>
        <v/>
      </c>
      <c r="AX985" s="158" t="str">
        <f t="shared" si="150"/>
        <v/>
      </c>
    </row>
    <row r="986" spans="2:50" hidden="1" x14ac:dyDescent="0.3">
      <c r="B986" s="325">
        <f t="shared" si="151"/>
        <v>978</v>
      </c>
      <c r="C986" s="324"/>
      <c r="D986" s="254"/>
      <c r="E986" s="255"/>
      <c r="F986" s="335"/>
      <c r="G986" s="328"/>
      <c r="H986" s="336">
        <v>1</v>
      </c>
      <c r="I986" s="289" t="str">
        <f t="shared" si="143"/>
        <v/>
      </c>
      <c r="J986" s="338"/>
      <c r="K986" s="152"/>
      <c r="L986" s="152"/>
      <c r="M986" s="152"/>
      <c r="N986" s="152"/>
      <c r="O986" s="152"/>
      <c r="P986" s="152"/>
      <c r="Q986" s="152"/>
      <c r="R986" s="152"/>
      <c r="S986" s="152"/>
      <c r="T986" s="152"/>
      <c r="U986" s="152"/>
      <c r="V986" s="152"/>
      <c r="W986" s="152"/>
      <c r="X986" s="152"/>
      <c r="Y986" s="152"/>
      <c r="Z986" s="152"/>
      <c r="AA986" s="152"/>
      <c r="AB986" s="152"/>
      <c r="AC986" s="152"/>
      <c r="AD986" s="152"/>
      <c r="AE986" s="152"/>
      <c r="AF986" s="152"/>
      <c r="AG986" s="152"/>
      <c r="AH986" s="152"/>
      <c r="AI986" s="152"/>
      <c r="AJ986" s="152"/>
      <c r="AK986" s="152"/>
      <c r="AL986" s="152"/>
      <c r="AM986" s="152"/>
      <c r="AN986" s="152"/>
      <c r="AO986" s="152"/>
      <c r="AP986" s="152"/>
      <c r="AQ986" s="153"/>
      <c r="AR986" s="156" t="str">
        <f t="shared" si="144"/>
        <v/>
      </c>
      <c r="AS986" s="157" t="str">
        <f t="shared" si="145"/>
        <v/>
      </c>
      <c r="AT986" s="157" t="str">
        <f t="shared" si="146"/>
        <v/>
      </c>
      <c r="AU986" s="157" t="str">
        <f t="shared" si="147"/>
        <v/>
      </c>
      <c r="AV986" s="157" t="str">
        <f t="shared" si="148"/>
        <v/>
      </c>
      <c r="AW986" s="157" t="str">
        <f t="shared" si="149"/>
        <v/>
      </c>
      <c r="AX986" s="158" t="str">
        <f t="shared" si="150"/>
        <v/>
      </c>
    </row>
    <row r="987" spans="2:50" hidden="1" x14ac:dyDescent="0.3">
      <c r="B987" s="325">
        <f t="shared" si="151"/>
        <v>979</v>
      </c>
      <c r="C987" s="324"/>
      <c r="D987" s="254"/>
      <c r="E987" s="255"/>
      <c r="F987" s="335"/>
      <c r="G987" s="328"/>
      <c r="H987" s="336">
        <v>1</v>
      </c>
      <c r="I987" s="289" t="str">
        <f t="shared" si="143"/>
        <v/>
      </c>
      <c r="J987" s="338"/>
      <c r="K987" s="152"/>
      <c r="L987" s="152"/>
      <c r="M987" s="152"/>
      <c r="N987" s="152"/>
      <c r="O987" s="152"/>
      <c r="P987" s="152"/>
      <c r="Q987" s="152"/>
      <c r="R987" s="152"/>
      <c r="S987" s="152"/>
      <c r="T987" s="152"/>
      <c r="U987" s="152"/>
      <c r="V987" s="152"/>
      <c r="W987" s="152"/>
      <c r="X987" s="152"/>
      <c r="Y987" s="152"/>
      <c r="Z987" s="152"/>
      <c r="AA987" s="152"/>
      <c r="AB987" s="152"/>
      <c r="AC987" s="152"/>
      <c r="AD987" s="152"/>
      <c r="AE987" s="152"/>
      <c r="AF987" s="152"/>
      <c r="AG987" s="152"/>
      <c r="AH987" s="152"/>
      <c r="AI987" s="152"/>
      <c r="AJ987" s="152"/>
      <c r="AK987" s="152"/>
      <c r="AL987" s="152"/>
      <c r="AM987" s="152"/>
      <c r="AN987" s="152"/>
      <c r="AO987" s="152"/>
      <c r="AP987" s="152"/>
      <c r="AQ987" s="153"/>
      <c r="AR987" s="156" t="str">
        <f t="shared" si="144"/>
        <v/>
      </c>
      <c r="AS987" s="157" t="str">
        <f t="shared" si="145"/>
        <v/>
      </c>
      <c r="AT987" s="157" t="str">
        <f t="shared" si="146"/>
        <v/>
      </c>
      <c r="AU987" s="157" t="str">
        <f t="shared" si="147"/>
        <v/>
      </c>
      <c r="AV987" s="157" t="str">
        <f t="shared" si="148"/>
        <v/>
      </c>
      <c r="AW987" s="157" t="str">
        <f t="shared" si="149"/>
        <v/>
      </c>
      <c r="AX987" s="158" t="str">
        <f t="shared" si="150"/>
        <v/>
      </c>
    </row>
    <row r="988" spans="2:50" hidden="1" x14ac:dyDescent="0.3">
      <c r="B988" s="325">
        <f t="shared" si="151"/>
        <v>980</v>
      </c>
      <c r="C988" s="324"/>
      <c r="D988" s="254"/>
      <c r="E988" s="255"/>
      <c r="F988" s="335"/>
      <c r="G988" s="328"/>
      <c r="H988" s="336">
        <v>1</v>
      </c>
      <c r="I988" s="289" t="str">
        <f t="shared" si="143"/>
        <v/>
      </c>
      <c r="J988" s="338"/>
      <c r="K988" s="152"/>
      <c r="L988" s="152"/>
      <c r="M988" s="152"/>
      <c r="N988" s="152"/>
      <c r="O988" s="152"/>
      <c r="P988" s="152"/>
      <c r="Q988" s="152"/>
      <c r="R988" s="152"/>
      <c r="S988" s="152"/>
      <c r="T988" s="152"/>
      <c r="U988" s="152"/>
      <c r="V988" s="152"/>
      <c r="W988" s="152"/>
      <c r="X988" s="152"/>
      <c r="Y988" s="152"/>
      <c r="Z988" s="152"/>
      <c r="AA988" s="152"/>
      <c r="AB988" s="152"/>
      <c r="AC988" s="152"/>
      <c r="AD988" s="152"/>
      <c r="AE988" s="152"/>
      <c r="AF988" s="152"/>
      <c r="AG988" s="152"/>
      <c r="AH988" s="152"/>
      <c r="AI988" s="152"/>
      <c r="AJ988" s="152"/>
      <c r="AK988" s="152"/>
      <c r="AL988" s="152"/>
      <c r="AM988" s="152"/>
      <c r="AN988" s="152"/>
      <c r="AO988" s="152"/>
      <c r="AP988" s="152"/>
      <c r="AQ988" s="153"/>
      <c r="AR988" s="156" t="str">
        <f t="shared" si="144"/>
        <v/>
      </c>
      <c r="AS988" s="157" t="str">
        <f t="shared" si="145"/>
        <v/>
      </c>
      <c r="AT988" s="157" t="str">
        <f t="shared" si="146"/>
        <v/>
      </c>
      <c r="AU988" s="157" t="str">
        <f t="shared" si="147"/>
        <v/>
      </c>
      <c r="AV988" s="157" t="str">
        <f t="shared" si="148"/>
        <v/>
      </c>
      <c r="AW988" s="157" t="str">
        <f t="shared" si="149"/>
        <v/>
      </c>
      <c r="AX988" s="158" t="str">
        <f t="shared" si="150"/>
        <v/>
      </c>
    </row>
    <row r="989" spans="2:50" hidden="1" x14ac:dyDescent="0.3">
      <c r="B989" s="325">
        <f t="shared" si="151"/>
        <v>981</v>
      </c>
      <c r="C989" s="324"/>
      <c r="D989" s="254"/>
      <c r="E989" s="255"/>
      <c r="F989" s="335"/>
      <c r="G989" s="328"/>
      <c r="H989" s="336">
        <v>1</v>
      </c>
      <c r="I989" s="289" t="str">
        <f t="shared" si="143"/>
        <v/>
      </c>
      <c r="J989" s="338"/>
      <c r="K989" s="152"/>
      <c r="L989" s="152"/>
      <c r="M989" s="152"/>
      <c r="N989" s="152"/>
      <c r="O989" s="152"/>
      <c r="P989" s="152"/>
      <c r="Q989" s="152"/>
      <c r="R989" s="152"/>
      <c r="S989" s="152"/>
      <c r="T989" s="152"/>
      <c r="U989" s="152"/>
      <c r="V989" s="152"/>
      <c r="W989" s="152"/>
      <c r="X989" s="152"/>
      <c r="Y989" s="152"/>
      <c r="Z989" s="152"/>
      <c r="AA989" s="152"/>
      <c r="AB989" s="152"/>
      <c r="AC989" s="152"/>
      <c r="AD989" s="152"/>
      <c r="AE989" s="152"/>
      <c r="AF989" s="152"/>
      <c r="AG989" s="152"/>
      <c r="AH989" s="152"/>
      <c r="AI989" s="152"/>
      <c r="AJ989" s="152"/>
      <c r="AK989" s="152"/>
      <c r="AL989" s="152"/>
      <c r="AM989" s="152"/>
      <c r="AN989" s="152"/>
      <c r="AO989" s="152"/>
      <c r="AP989" s="152"/>
      <c r="AQ989" s="153"/>
      <c r="AR989" s="156" t="str">
        <f t="shared" si="144"/>
        <v/>
      </c>
      <c r="AS989" s="157" t="str">
        <f t="shared" si="145"/>
        <v/>
      </c>
      <c r="AT989" s="157" t="str">
        <f t="shared" si="146"/>
        <v/>
      </c>
      <c r="AU989" s="157" t="str">
        <f t="shared" si="147"/>
        <v/>
      </c>
      <c r="AV989" s="157" t="str">
        <f t="shared" si="148"/>
        <v/>
      </c>
      <c r="AW989" s="157" t="str">
        <f t="shared" si="149"/>
        <v/>
      </c>
      <c r="AX989" s="158" t="str">
        <f t="shared" si="150"/>
        <v/>
      </c>
    </row>
    <row r="990" spans="2:50" hidden="1" x14ac:dyDescent="0.3">
      <c r="B990" s="325">
        <f t="shared" si="151"/>
        <v>982</v>
      </c>
      <c r="C990" s="324"/>
      <c r="D990" s="254"/>
      <c r="E990" s="255"/>
      <c r="F990" s="335"/>
      <c r="G990" s="328"/>
      <c r="H990" s="336">
        <v>1</v>
      </c>
      <c r="I990" s="289" t="str">
        <f t="shared" si="143"/>
        <v/>
      </c>
      <c r="J990" s="338"/>
      <c r="K990" s="152"/>
      <c r="L990" s="152"/>
      <c r="M990" s="152"/>
      <c r="N990" s="152"/>
      <c r="O990" s="152"/>
      <c r="P990" s="152"/>
      <c r="Q990" s="152"/>
      <c r="R990" s="152"/>
      <c r="S990" s="152"/>
      <c r="T990" s="152"/>
      <c r="U990" s="152"/>
      <c r="V990" s="152"/>
      <c r="W990" s="152"/>
      <c r="X990" s="152"/>
      <c r="Y990" s="152"/>
      <c r="Z990" s="152"/>
      <c r="AA990" s="152"/>
      <c r="AB990" s="152"/>
      <c r="AC990" s="152"/>
      <c r="AD990" s="152"/>
      <c r="AE990" s="152"/>
      <c r="AF990" s="152"/>
      <c r="AG990" s="152"/>
      <c r="AH990" s="152"/>
      <c r="AI990" s="152"/>
      <c r="AJ990" s="152"/>
      <c r="AK990" s="152"/>
      <c r="AL990" s="152"/>
      <c r="AM990" s="152"/>
      <c r="AN990" s="152"/>
      <c r="AO990" s="152"/>
      <c r="AP990" s="152"/>
      <c r="AQ990" s="153"/>
      <c r="AR990" s="156" t="str">
        <f t="shared" si="144"/>
        <v/>
      </c>
      <c r="AS990" s="157" t="str">
        <f t="shared" si="145"/>
        <v/>
      </c>
      <c r="AT990" s="157" t="str">
        <f t="shared" si="146"/>
        <v/>
      </c>
      <c r="AU990" s="157" t="str">
        <f t="shared" si="147"/>
        <v/>
      </c>
      <c r="AV990" s="157" t="str">
        <f t="shared" si="148"/>
        <v/>
      </c>
      <c r="AW990" s="157" t="str">
        <f t="shared" si="149"/>
        <v/>
      </c>
      <c r="AX990" s="158" t="str">
        <f t="shared" si="150"/>
        <v/>
      </c>
    </row>
    <row r="991" spans="2:50" hidden="1" x14ac:dyDescent="0.3">
      <c r="B991" s="325">
        <f t="shared" si="151"/>
        <v>983</v>
      </c>
      <c r="C991" s="324"/>
      <c r="D991" s="254"/>
      <c r="E991" s="255"/>
      <c r="F991" s="335"/>
      <c r="G991" s="328"/>
      <c r="H991" s="336">
        <v>1</v>
      </c>
      <c r="I991" s="289" t="str">
        <f t="shared" si="143"/>
        <v/>
      </c>
      <c r="J991" s="338"/>
      <c r="K991" s="152"/>
      <c r="L991" s="152"/>
      <c r="M991" s="152"/>
      <c r="N991" s="152"/>
      <c r="O991" s="152"/>
      <c r="P991" s="152"/>
      <c r="Q991" s="152"/>
      <c r="R991" s="152"/>
      <c r="S991" s="152"/>
      <c r="T991" s="152"/>
      <c r="U991" s="152"/>
      <c r="V991" s="152"/>
      <c r="W991" s="152"/>
      <c r="X991" s="152"/>
      <c r="Y991" s="152"/>
      <c r="Z991" s="152"/>
      <c r="AA991" s="152"/>
      <c r="AB991" s="152"/>
      <c r="AC991" s="152"/>
      <c r="AD991" s="152"/>
      <c r="AE991" s="152"/>
      <c r="AF991" s="152"/>
      <c r="AG991" s="152"/>
      <c r="AH991" s="152"/>
      <c r="AI991" s="152"/>
      <c r="AJ991" s="152"/>
      <c r="AK991" s="152"/>
      <c r="AL991" s="152"/>
      <c r="AM991" s="152"/>
      <c r="AN991" s="152"/>
      <c r="AO991" s="152"/>
      <c r="AP991" s="152"/>
      <c r="AQ991" s="153"/>
      <c r="AR991" s="156" t="str">
        <f t="shared" si="144"/>
        <v/>
      </c>
      <c r="AS991" s="157" t="str">
        <f t="shared" si="145"/>
        <v/>
      </c>
      <c r="AT991" s="157" t="str">
        <f t="shared" si="146"/>
        <v/>
      </c>
      <c r="AU991" s="157" t="str">
        <f t="shared" si="147"/>
        <v/>
      </c>
      <c r="AV991" s="157" t="str">
        <f t="shared" si="148"/>
        <v/>
      </c>
      <c r="AW991" s="157" t="str">
        <f t="shared" si="149"/>
        <v/>
      </c>
      <c r="AX991" s="158" t="str">
        <f t="shared" si="150"/>
        <v/>
      </c>
    </row>
    <row r="992" spans="2:50" hidden="1" x14ac:dyDescent="0.3">
      <c r="B992" s="325">
        <f t="shared" si="151"/>
        <v>984</v>
      </c>
      <c r="C992" s="324"/>
      <c r="D992" s="254"/>
      <c r="E992" s="255"/>
      <c r="F992" s="335"/>
      <c r="G992" s="328"/>
      <c r="H992" s="336">
        <v>1</v>
      </c>
      <c r="I992" s="289" t="str">
        <f t="shared" si="143"/>
        <v/>
      </c>
      <c r="J992" s="338"/>
      <c r="K992" s="152"/>
      <c r="L992" s="152"/>
      <c r="M992" s="152"/>
      <c r="N992" s="152"/>
      <c r="O992" s="152"/>
      <c r="P992" s="152"/>
      <c r="Q992" s="152"/>
      <c r="R992" s="152"/>
      <c r="S992" s="152"/>
      <c r="T992" s="152"/>
      <c r="U992" s="152"/>
      <c r="V992" s="152"/>
      <c r="W992" s="152"/>
      <c r="X992" s="152"/>
      <c r="Y992" s="152"/>
      <c r="Z992" s="152"/>
      <c r="AA992" s="152"/>
      <c r="AB992" s="152"/>
      <c r="AC992" s="152"/>
      <c r="AD992" s="152"/>
      <c r="AE992" s="152"/>
      <c r="AF992" s="152"/>
      <c r="AG992" s="152"/>
      <c r="AH992" s="152"/>
      <c r="AI992" s="152"/>
      <c r="AJ992" s="152"/>
      <c r="AK992" s="152"/>
      <c r="AL992" s="152"/>
      <c r="AM992" s="152"/>
      <c r="AN992" s="152"/>
      <c r="AO992" s="152"/>
      <c r="AP992" s="152"/>
      <c r="AQ992" s="153"/>
      <c r="AR992" s="156" t="str">
        <f t="shared" si="144"/>
        <v/>
      </c>
      <c r="AS992" s="157" t="str">
        <f t="shared" si="145"/>
        <v/>
      </c>
      <c r="AT992" s="157" t="str">
        <f t="shared" si="146"/>
        <v/>
      </c>
      <c r="AU992" s="157" t="str">
        <f t="shared" si="147"/>
        <v/>
      </c>
      <c r="AV992" s="157" t="str">
        <f t="shared" si="148"/>
        <v/>
      </c>
      <c r="AW992" s="157" t="str">
        <f t="shared" si="149"/>
        <v/>
      </c>
      <c r="AX992" s="158" t="str">
        <f t="shared" si="150"/>
        <v/>
      </c>
    </row>
    <row r="993" spans="2:50" hidden="1" x14ac:dyDescent="0.3">
      <c r="B993" s="325">
        <f t="shared" si="151"/>
        <v>985</v>
      </c>
      <c r="C993" s="324"/>
      <c r="D993" s="254"/>
      <c r="E993" s="255"/>
      <c r="F993" s="335"/>
      <c r="G993" s="328"/>
      <c r="H993" s="336">
        <v>1</v>
      </c>
      <c r="I993" s="289" t="str">
        <f t="shared" si="143"/>
        <v/>
      </c>
      <c r="J993" s="338"/>
      <c r="K993" s="152"/>
      <c r="L993" s="152"/>
      <c r="M993" s="152"/>
      <c r="N993" s="152"/>
      <c r="O993" s="152"/>
      <c r="P993" s="152"/>
      <c r="Q993" s="152"/>
      <c r="R993" s="152"/>
      <c r="S993" s="152"/>
      <c r="T993" s="152"/>
      <c r="U993" s="152"/>
      <c r="V993" s="152"/>
      <c r="W993" s="152"/>
      <c r="X993" s="152"/>
      <c r="Y993" s="152"/>
      <c r="Z993" s="152"/>
      <c r="AA993" s="152"/>
      <c r="AB993" s="152"/>
      <c r="AC993" s="152"/>
      <c r="AD993" s="152"/>
      <c r="AE993" s="152"/>
      <c r="AF993" s="152"/>
      <c r="AG993" s="152"/>
      <c r="AH993" s="152"/>
      <c r="AI993" s="152"/>
      <c r="AJ993" s="152"/>
      <c r="AK993" s="152"/>
      <c r="AL993" s="152"/>
      <c r="AM993" s="152"/>
      <c r="AN993" s="152"/>
      <c r="AO993" s="152"/>
      <c r="AP993" s="152"/>
      <c r="AQ993" s="153"/>
      <c r="AR993" s="156" t="str">
        <f t="shared" si="144"/>
        <v/>
      </c>
      <c r="AS993" s="157" t="str">
        <f t="shared" si="145"/>
        <v/>
      </c>
      <c r="AT993" s="157" t="str">
        <f t="shared" si="146"/>
        <v/>
      </c>
      <c r="AU993" s="157" t="str">
        <f t="shared" si="147"/>
        <v/>
      </c>
      <c r="AV993" s="157" t="str">
        <f t="shared" si="148"/>
        <v/>
      </c>
      <c r="AW993" s="157" t="str">
        <f t="shared" si="149"/>
        <v/>
      </c>
      <c r="AX993" s="158" t="str">
        <f t="shared" si="150"/>
        <v/>
      </c>
    </row>
    <row r="994" spans="2:50" hidden="1" x14ac:dyDescent="0.3">
      <c r="B994" s="325">
        <f t="shared" si="151"/>
        <v>986</v>
      </c>
      <c r="C994" s="324"/>
      <c r="D994" s="254"/>
      <c r="E994" s="255"/>
      <c r="F994" s="335"/>
      <c r="G994" s="328"/>
      <c r="H994" s="336">
        <v>1</v>
      </c>
      <c r="I994" s="289" t="str">
        <f t="shared" si="143"/>
        <v/>
      </c>
      <c r="J994" s="338"/>
      <c r="K994" s="152"/>
      <c r="L994" s="152"/>
      <c r="M994" s="152"/>
      <c r="N994" s="152"/>
      <c r="O994" s="152"/>
      <c r="P994" s="152"/>
      <c r="Q994" s="152"/>
      <c r="R994" s="152"/>
      <c r="S994" s="152"/>
      <c r="T994" s="152"/>
      <c r="U994" s="152"/>
      <c r="V994" s="152"/>
      <c r="W994" s="152"/>
      <c r="X994" s="152"/>
      <c r="Y994" s="152"/>
      <c r="Z994" s="152"/>
      <c r="AA994" s="152"/>
      <c r="AB994" s="152"/>
      <c r="AC994" s="152"/>
      <c r="AD994" s="152"/>
      <c r="AE994" s="152"/>
      <c r="AF994" s="152"/>
      <c r="AG994" s="152"/>
      <c r="AH994" s="152"/>
      <c r="AI994" s="152"/>
      <c r="AJ994" s="152"/>
      <c r="AK994" s="152"/>
      <c r="AL994" s="152"/>
      <c r="AM994" s="152"/>
      <c r="AN994" s="152"/>
      <c r="AO994" s="152"/>
      <c r="AP994" s="152"/>
      <c r="AQ994" s="153"/>
      <c r="AR994" s="156" t="str">
        <f t="shared" si="144"/>
        <v/>
      </c>
      <c r="AS994" s="157" t="str">
        <f t="shared" si="145"/>
        <v/>
      </c>
      <c r="AT994" s="157" t="str">
        <f t="shared" si="146"/>
        <v/>
      </c>
      <c r="AU994" s="157" t="str">
        <f t="shared" si="147"/>
        <v/>
      </c>
      <c r="AV994" s="157" t="str">
        <f t="shared" si="148"/>
        <v/>
      </c>
      <c r="AW994" s="157" t="str">
        <f t="shared" si="149"/>
        <v/>
      </c>
      <c r="AX994" s="158" t="str">
        <f t="shared" si="150"/>
        <v/>
      </c>
    </row>
    <row r="995" spans="2:50" hidden="1" x14ac:dyDescent="0.3">
      <c r="B995" s="325">
        <f t="shared" si="151"/>
        <v>987</v>
      </c>
      <c r="C995" s="324"/>
      <c r="D995" s="254"/>
      <c r="E995" s="255"/>
      <c r="F995" s="335"/>
      <c r="G995" s="328"/>
      <c r="H995" s="336">
        <v>1</v>
      </c>
      <c r="I995" s="289" t="str">
        <f t="shared" si="143"/>
        <v/>
      </c>
      <c r="J995" s="338"/>
      <c r="K995" s="152"/>
      <c r="L995" s="152"/>
      <c r="M995" s="152"/>
      <c r="N995" s="152"/>
      <c r="O995" s="152"/>
      <c r="P995" s="152"/>
      <c r="Q995" s="152"/>
      <c r="R995" s="152"/>
      <c r="S995" s="152"/>
      <c r="T995" s="152"/>
      <c r="U995" s="152"/>
      <c r="V995" s="152"/>
      <c r="W995" s="152"/>
      <c r="X995" s="152"/>
      <c r="Y995" s="152"/>
      <c r="Z995" s="152"/>
      <c r="AA995" s="152"/>
      <c r="AB995" s="152"/>
      <c r="AC995" s="152"/>
      <c r="AD995" s="152"/>
      <c r="AE995" s="152"/>
      <c r="AF995" s="152"/>
      <c r="AG995" s="152"/>
      <c r="AH995" s="152"/>
      <c r="AI995" s="152"/>
      <c r="AJ995" s="152"/>
      <c r="AK995" s="152"/>
      <c r="AL995" s="152"/>
      <c r="AM995" s="152"/>
      <c r="AN995" s="152"/>
      <c r="AO995" s="152"/>
      <c r="AP995" s="152"/>
      <c r="AQ995" s="153"/>
      <c r="AR995" s="156" t="str">
        <f t="shared" si="144"/>
        <v/>
      </c>
      <c r="AS995" s="157" t="str">
        <f t="shared" si="145"/>
        <v/>
      </c>
      <c r="AT995" s="157" t="str">
        <f t="shared" si="146"/>
        <v/>
      </c>
      <c r="AU995" s="157" t="str">
        <f t="shared" si="147"/>
        <v/>
      </c>
      <c r="AV995" s="157" t="str">
        <f t="shared" si="148"/>
        <v/>
      </c>
      <c r="AW995" s="157" t="str">
        <f t="shared" si="149"/>
        <v/>
      </c>
      <c r="AX995" s="158" t="str">
        <f t="shared" si="150"/>
        <v/>
      </c>
    </row>
    <row r="996" spans="2:50" hidden="1" x14ac:dyDescent="0.3">
      <c r="B996" s="325">
        <f t="shared" si="151"/>
        <v>988</v>
      </c>
      <c r="C996" s="324"/>
      <c r="D996" s="254"/>
      <c r="E996" s="255"/>
      <c r="F996" s="335"/>
      <c r="G996" s="328"/>
      <c r="H996" s="336">
        <v>1</v>
      </c>
      <c r="I996" s="289" t="str">
        <f t="shared" si="143"/>
        <v/>
      </c>
      <c r="J996" s="338"/>
      <c r="K996" s="152"/>
      <c r="L996" s="152"/>
      <c r="M996" s="152"/>
      <c r="N996" s="152"/>
      <c r="O996" s="152"/>
      <c r="P996" s="152"/>
      <c r="Q996" s="152"/>
      <c r="R996" s="152"/>
      <c r="S996" s="152"/>
      <c r="T996" s="152"/>
      <c r="U996" s="152"/>
      <c r="V996" s="152"/>
      <c r="W996" s="152"/>
      <c r="X996" s="152"/>
      <c r="Y996" s="152"/>
      <c r="Z996" s="152"/>
      <c r="AA996" s="152"/>
      <c r="AB996" s="152"/>
      <c r="AC996" s="152"/>
      <c r="AD996" s="152"/>
      <c r="AE996" s="152"/>
      <c r="AF996" s="152"/>
      <c r="AG996" s="152"/>
      <c r="AH996" s="152"/>
      <c r="AI996" s="152"/>
      <c r="AJ996" s="152"/>
      <c r="AK996" s="152"/>
      <c r="AL996" s="152"/>
      <c r="AM996" s="152"/>
      <c r="AN996" s="152"/>
      <c r="AO996" s="152"/>
      <c r="AP996" s="152"/>
      <c r="AQ996" s="153"/>
      <c r="AR996" s="156" t="str">
        <f t="shared" si="144"/>
        <v/>
      </c>
      <c r="AS996" s="157" t="str">
        <f t="shared" si="145"/>
        <v/>
      </c>
      <c r="AT996" s="157" t="str">
        <f t="shared" si="146"/>
        <v/>
      </c>
      <c r="AU996" s="157" t="str">
        <f t="shared" si="147"/>
        <v/>
      </c>
      <c r="AV996" s="157" t="str">
        <f t="shared" si="148"/>
        <v/>
      </c>
      <c r="AW996" s="157" t="str">
        <f t="shared" si="149"/>
        <v/>
      </c>
      <c r="AX996" s="158" t="str">
        <f t="shared" si="150"/>
        <v/>
      </c>
    </row>
    <row r="997" spans="2:50" hidden="1" x14ac:dyDescent="0.3">
      <c r="B997" s="325">
        <f t="shared" si="151"/>
        <v>989</v>
      </c>
      <c r="C997" s="324"/>
      <c r="D997" s="254"/>
      <c r="E997" s="255"/>
      <c r="F997" s="335"/>
      <c r="G997" s="328"/>
      <c r="H997" s="336">
        <v>1</v>
      </c>
      <c r="I997" s="289" t="str">
        <f t="shared" si="143"/>
        <v/>
      </c>
      <c r="J997" s="338"/>
      <c r="K997" s="152"/>
      <c r="L997" s="152"/>
      <c r="M997" s="152"/>
      <c r="N997" s="152"/>
      <c r="O997" s="152"/>
      <c r="P997" s="152"/>
      <c r="Q997" s="152"/>
      <c r="R997" s="152"/>
      <c r="S997" s="152"/>
      <c r="T997" s="152"/>
      <c r="U997" s="152"/>
      <c r="V997" s="152"/>
      <c r="W997" s="152"/>
      <c r="X997" s="152"/>
      <c r="Y997" s="152"/>
      <c r="Z997" s="152"/>
      <c r="AA997" s="152"/>
      <c r="AB997" s="152"/>
      <c r="AC997" s="152"/>
      <c r="AD997" s="152"/>
      <c r="AE997" s="152"/>
      <c r="AF997" s="152"/>
      <c r="AG997" s="152"/>
      <c r="AH997" s="152"/>
      <c r="AI997" s="152"/>
      <c r="AJ997" s="152"/>
      <c r="AK997" s="152"/>
      <c r="AL997" s="152"/>
      <c r="AM997" s="152"/>
      <c r="AN997" s="152"/>
      <c r="AO997" s="152"/>
      <c r="AP997" s="152"/>
      <c r="AQ997" s="153"/>
      <c r="AR997" s="156" t="str">
        <f t="shared" si="144"/>
        <v/>
      </c>
      <c r="AS997" s="157" t="str">
        <f t="shared" si="145"/>
        <v/>
      </c>
      <c r="AT997" s="157" t="str">
        <f t="shared" si="146"/>
        <v/>
      </c>
      <c r="AU997" s="157" t="str">
        <f t="shared" si="147"/>
        <v/>
      </c>
      <c r="AV997" s="157" t="str">
        <f t="shared" si="148"/>
        <v/>
      </c>
      <c r="AW997" s="157" t="str">
        <f t="shared" si="149"/>
        <v/>
      </c>
      <c r="AX997" s="158" t="str">
        <f t="shared" si="150"/>
        <v/>
      </c>
    </row>
    <row r="998" spans="2:50" hidden="1" x14ac:dyDescent="0.3">
      <c r="B998" s="325">
        <f t="shared" si="151"/>
        <v>990</v>
      </c>
      <c r="C998" s="324"/>
      <c r="D998" s="254"/>
      <c r="E998" s="255"/>
      <c r="F998" s="335"/>
      <c r="G998" s="328"/>
      <c r="H998" s="336">
        <v>1</v>
      </c>
      <c r="I998" s="289" t="str">
        <f t="shared" si="143"/>
        <v/>
      </c>
      <c r="J998" s="338"/>
      <c r="K998" s="152"/>
      <c r="L998" s="152"/>
      <c r="M998" s="152"/>
      <c r="N998" s="152"/>
      <c r="O998" s="152"/>
      <c r="P998" s="152"/>
      <c r="Q998" s="152"/>
      <c r="R998" s="152"/>
      <c r="S998" s="152"/>
      <c r="T998" s="152"/>
      <c r="U998" s="152"/>
      <c r="V998" s="152"/>
      <c r="W998" s="152"/>
      <c r="X998" s="152"/>
      <c r="Y998" s="152"/>
      <c r="Z998" s="152"/>
      <c r="AA998" s="152"/>
      <c r="AB998" s="152"/>
      <c r="AC998" s="152"/>
      <c r="AD998" s="152"/>
      <c r="AE998" s="152"/>
      <c r="AF998" s="152"/>
      <c r="AG998" s="152"/>
      <c r="AH998" s="152"/>
      <c r="AI998" s="152"/>
      <c r="AJ998" s="152"/>
      <c r="AK998" s="152"/>
      <c r="AL998" s="152"/>
      <c r="AM998" s="152"/>
      <c r="AN998" s="152"/>
      <c r="AO998" s="152"/>
      <c r="AP998" s="152"/>
      <c r="AQ998" s="153"/>
      <c r="AR998" s="156" t="str">
        <f t="shared" si="144"/>
        <v/>
      </c>
      <c r="AS998" s="157" t="str">
        <f t="shared" si="145"/>
        <v/>
      </c>
      <c r="AT998" s="157" t="str">
        <f t="shared" si="146"/>
        <v/>
      </c>
      <c r="AU998" s="157" t="str">
        <f t="shared" si="147"/>
        <v/>
      </c>
      <c r="AV998" s="157" t="str">
        <f t="shared" si="148"/>
        <v/>
      </c>
      <c r="AW998" s="157" t="str">
        <f t="shared" si="149"/>
        <v/>
      </c>
      <c r="AX998" s="158" t="str">
        <f t="shared" si="150"/>
        <v/>
      </c>
    </row>
    <row r="999" spans="2:50" hidden="1" x14ac:dyDescent="0.3">
      <c r="B999" s="325">
        <f t="shared" si="151"/>
        <v>991</v>
      </c>
      <c r="C999" s="324"/>
      <c r="D999" s="254"/>
      <c r="E999" s="255"/>
      <c r="F999" s="335"/>
      <c r="G999" s="328"/>
      <c r="H999" s="336">
        <v>1</v>
      </c>
      <c r="I999" s="289" t="str">
        <f t="shared" si="143"/>
        <v/>
      </c>
      <c r="J999" s="338"/>
      <c r="K999" s="152"/>
      <c r="L999" s="152"/>
      <c r="M999" s="152"/>
      <c r="N999" s="152"/>
      <c r="O999" s="152"/>
      <c r="P999" s="152"/>
      <c r="Q999" s="152"/>
      <c r="R999" s="152"/>
      <c r="S999" s="152"/>
      <c r="T999" s="152"/>
      <c r="U999" s="152"/>
      <c r="V999" s="152"/>
      <c r="W999" s="152"/>
      <c r="X999" s="152"/>
      <c r="Y999" s="152"/>
      <c r="Z999" s="152"/>
      <c r="AA999" s="152"/>
      <c r="AB999" s="152"/>
      <c r="AC999" s="152"/>
      <c r="AD999" s="152"/>
      <c r="AE999" s="152"/>
      <c r="AF999" s="152"/>
      <c r="AG999" s="152"/>
      <c r="AH999" s="152"/>
      <c r="AI999" s="152"/>
      <c r="AJ999" s="152"/>
      <c r="AK999" s="152"/>
      <c r="AL999" s="152"/>
      <c r="AM999" s="152"/>
      <c r="AN999" s="152"/>
      <c r="AO999" s="152"/>
      <c r="AP999" s="152"/>
      <c r="AQ999" s="153"/>
      <c r="AR999" s="156" t="str">
        <f t="shared" si="144"/>
        <v/>
      </c>
      <c r="AS999" s="157" t="str">
        <f t="shared" si="145"/>
        <v/>
      </c>
      <c r="AT999" s="157" t="str">
        <f t="shared" si="146"/>
        <v/>
      </c>
      <c r="AU999" s="157" t="str">
        <f t="shared" si="147"/>
        <v/>
      </c>
      <c r="AV999" s="157" t="str">
        <f t="shared" si="148"/>
        <v/>
      </c>
      <c r="AW999" s="157" t="str">
        <f t="shared" si="149"/>
        <v/>
      </c>
      <c r="AX999" s="158" t="str">
        <f t="shared" si="150"/>
        <v/>
      </c>
    </row>
    <row r="1000" spans="2:50" hidden="1" x14ac:dyDescent="0.3">
      <c r="B1000" s="325">
        <f t="shared" si="151"/>
        <v>992</v>
      </c>
      <c r="C1000" s="324"/>
      <c r="D1000" s="254"/>
      <c r="E1000" s="255"/>
      <c r="F1000" s="335"/>
      <c r="G1000" s="328"/>
      <c r="H1000" s="336">
        <v>1</v>
      </c>
      <c r="I1000" s="289" t="str">
        <f t="shared" si="143"/>
        <v/>
      </c>
      <c r="J1000" s="338"/>
      <c r="K1000" s="152"/>
      <c r="L1000" s="152"/>
      <c r="M1000" s="152"/>
      <c r="N1000" s="152"/>
      <c r="O1000" s="152"/>
      <c r="P1000" s="152"/>
      <c r="Q1000" s="152"/>
      <c r="R1000" s="152"/>
      <c r="S1000" s="152"/>
      <c r="T1000" s="152"/>
      <c r="U1000" s="152"/>
      <c r="V1000" s="152"/>
      <c r="W1000" s="152"/>
      <c r="X1000" s="152"/>
      <c r="Y1000" s="152"/>
      <c r="Z1000" s="152"/>
      <c r="AA1000" s="152"/>
      <c r="AB1000" s="152"/>
      <c r="AC1000" s="152"/>
      <c r="AD1000" s="152"/>
      <c r="AE1000" s="152"/>
      <c r="AF1000" s="152"/>
      <c r="AG1000" s="152"/>
      <c r="AH1000" s="152"/>
      <c r="AI1000" s="152"/>
      <c r="AJ1000" s="152"/>
      <c r="AK1000" s="152"/>
      <c r="AL1000" s="152"/>
      <c r="AM1000" s="152"/>
      <c r="AN1000" s="152"/>
      <c r="AO1000" s="152"/>
      <c r="AP1000" s="152"/>
      <c r="AQ1000" s="153"/>
      <c r="AR1000" s="156" t="str">
        <f t="shared" si="144"/>
        <v/>
      </c>
      <c r="AS1000" s="157" t="str">
        <f t="shared" si="145"/>
        <v/>
      </c>
      <c r="AT1000" s="157" t="str">
        <f t="shared" si="146"/>
        <v/>
      </c>
      <c r="AU1000" s="157" t="str">
        <f t="shared" si="147"/>
        <v/>
      </c>
      <c r="AV1000" s="157" t="str">
        <f t="shared" si="148"/>
        <v/>
      </c>
      <c r="AW1000" s="157" t="str">
        <f t="shared" si="149"/>
        <v/>
      </c>
      <c r="AX1000" s="158" t="str">
        <f t="shared" si="150"/>
        <v/>
      </c>
    </row>
    <row r="1001" spans="2:50" hidden="1" x14ac:dyDescent="0.3">
      <c r="B1001" s="325">
        <f t="shared" si="151"/>
        <v>993</v>
      </c>
      <c r="C1001" s="324"/>
      <c r="D1001" s="254"/>
      <c r="E1001" s="255"/>
      <c r="F1001" s="335"/>
      <c r="G1001" s="328"/>
      <c r="H1001" s="336">
        <v>1</v>
      </c>
      <c r="I1001" s="289" t="str">
        <f t="shared" si="143"/>
        <v/>
      </c>
      <c r="J1001" s="338"/>
      <c r="K1001" s="152"/>
      <c r="L1001" s="152"/>
      <c r="M1001" s="152"/>
      <c r="N1001" s="152"/>
      <c r="O1001" s="152"/>
      <c r="P1001" s="152"/>
      <c r="Q1001" s="152"/>
      <c r="R1001" s="152"/>
      <c r="S1001" s="152"/>
      <c r="T1001" s="152"/>
      <c r="U1001" s="152"/>
      <c r="V1001" s="152"/>
      <c r="W1001" s="152"/>
      <c r="X1001" s="152"/>
      <c r="Y1001" s="152"/>
      <c r="Z1001" s="152"/>
      <c r="AA1001" s="152"/>
      <c r="AB1001" s="152"/>
      <c r="AC1001" s="152"/>
      <c r="AD1001" s="152"/>
      <c r="AE1001" s="152"/>
      <c r="AF1001" s="152"/>
      <c r="AG1001" s="152"/>
      <c r="AH1001" s="152"/>
      <c r="AI1001" s="152"/>
      <c r="AJ1001" s="152"/>
      <c r="AK1001" s="152"/>
      <c r="AL1001" s="152"/>
      <c r="AM1001" s="152"/>
      <c r="AN1001" s="152"/>
      <c r="AO1001" s="152"/>
      <c r="AP1001" s="152"/>
      <c r="AQ1001" s="153"/>
      <c r="AR1001" s="156" t="str">
        <f t="shared" si="144"/>
        <v/>
      </c>
      <c r="AS1001" s="157" t="str">
        <f t="shared" si="145"/>
        <v/>
      </c>
      <c r="AT1001" s="157" t="str">
        <f t="shared" si="146"/>
        <v/>
      </c>
      <c r="AU1001" s="157" t="str">
        <f t="shared" si="147"/>
        <v/>
      </c>
      <c r="AV1001" s="157" t="str">
        <f t="shared" si="148"/>
        <v/>
      </c>
      <c r="AW1001" s="157" t="str">
        <f t="shared" si="149"/>
        <v/>
      </c>
      <c r="AX1001" s="158" t="str">
        <f t="shared" si="150"/>
        <v/>
      </c>
    </row>
    <row r="1002" spans="2:50" hidden="1" x14ac:dyDescent="0.3">
      <c r="B1002" s="325">
        <f t="shared" si="151"/>
        <v>994</v>
      </c>
      <c r="C1002" s="324"/>
      <c r="D1002" s="254"/>
      <c r="E1002" s="255"/>
      <c r="F1002" s="335"/>
      <c r="G1002" s="328"/>
      <c r="H1002" s="336">
        <v>1</v>
      </c>
      <c r="I1002" s="289" t="str">
        <f t="shared" si="143"/>
        <v/>
      </c>
      <c r="J1002" s="338"/>
      <c r="K1002" s="152"/>
      <c r="L1002" s="152"/>
      <c r="M1002" s="152"/>
      <c r="N1002" s="152"/>
      <c r="O1002" s="152"/>
      <c r="P1002" s="152"/>
      <c r="Q1002" s="152"/>
      <c r="R1002" s="152"/>
      <c r="S1002" s="152"/>
      <c r="T1002" s="152"/>
      <c r="U1002" s="152"/>
      <c r="V1002" s="152"/>
      <c r="W1002" s="152"/>
      <c r="X1002" s="152"/>
      <c r="Y1002" s="152"/>
      <c r="Z1002" s="152"/>
      <c r="AA1002" s="152"/>
      <c r="AB1002" s="152"/>
      <c r="AC1002" s="152"/>
      <c r="AD1002" s="152"/>
      <c r="AE1002" s="152"/>
      <c r="AF1002" s="152"/>
      <c r="AG1002" s="152"/>
      <c r="AH1002" s="152"/>
      <c r="AI1002" s="152"/>
      <c r="AJ1002" s="152"/>
      <c r="AK1002" s="152"/>
      <c r="AL1002" s="152"/>
      <c r="AM1002" s="152"/>
      <c r="AN1002" s="152"/>
      <c r="AO1002" s="152"/>
      <c r="AP1002" s="152"/>
      <c r="AQ1002" s="153"/>
      <c r="AR1002" s="156" t="str">
        <f t="shared" si="144"/>
        <v/>
      </c>
      <c r="AS1002" s="157" t="str">
        <f t="shared" si="145"/>
        <v/>
      </c>
      <c r="AT1002" s="157" t="str">
        <f t="shared" si="146"/>
        <v/>
      </c>
      <c r="AU1002" s="157" t="str">
        <f t="shared" si="147"/>
        <v/>
      </c>
      <c r="AV1002" s="157" t="str">
        <f t="shared" si="148"/>
        <v/>
      </c>
      <c r="AW1002" s="157" t="str">
        <f t="shared" si="149"/>
        <v/>
      </c>
      <c r="AX1002" s="158" t="str">
        <f t="shared" si="150"/>
        <v/>
      </c>
    </row>
    <row r="1003" spans="2:50" hidden="1" x14ac:dyDescent="0.3">
      <c r="B1003" s="325">
        <f t="shared" si="151"/>
        <v>995</v>
      </c>
      <c r="C1003" s="324"/>
      <c r="D1003" s="254"/>
      <c r="E1003" s="255"/>
      <c r="F1003" s="335"/>
      <c r="G1003" s="328"/>
      <c r="H1003" s="336">
        <v>1</v>
      </c>
      <c r="I1003" s="289" t="str">
        <f t="shared" si="143"/>
        <v/>
      </c>
      <c r="J1003" s="338"/>
      <c r="K1003" s="152"/>
      <c r="L1003" s="152"/>
      <c r="M1003" s="152"/>
      <c r="N1003" s="152"/>
      <c r="O1003" s="152"/>
      <c r="P1003" s="152"/>
      <c r="Q1003" s="152"/>
      <c r="R1003" s="152"/>
      <c r="S1003" s="152"/>
      <c r="T1003" s="152"/>
      <c r="U1003" s="152"/>
      <c r="V1003" s="152"/>
      <c r="W1003" s="152"/>
      <c r="X1003" s="152"/>
      <c r="Y1003" s="152"/>
      <c r="Z1003" s="152"/>
      <c r="AA1003" s="152"/>
      <c r="AB1003" s="152"/>
      <c r="AC1003" s="152"/>
      <c r="AD1003" s="152"/>
      <c r="AE1003" s="152"/>
      <c r="AF1003" s="152"/>
      <c r="AG1003" s="152"/>
      <c r="AH1003" s="152"/>
      <c r="AI1003" s="152"/>
      <c r="AJ1003" s="152"/>
      <c r="AK1003" s="152"/>
      <c r="AL1003" s="152"/>
      <c r="AM1003" s="152"/>
      <c r="AN1003" s="152"/>
      <c r="AO1003" s="152"/>
      <c r="AP1003" s="152"/>
      <c r="AQ1003" s="153"/>
      <c r="AR1003" s="156" t="str">
        <f t="shared" si="144"/>
        <v/>
      </c>
      <c r="AS1003" s="157" t="str">
        <f t="shared" si="145"/>
        <v/>
      </c>
      <c r="AT1003" s="157" t="str">
        <f t="shared" si="146"/>
        <v/>
      </c>
      <c r="AU1003" s="157" t="str">
        <f t="shared" si="147"/>
        <v/>
      </c>
      <c r="AV1003" s="157" t="str">
        <f t="shared" si="148"/>
        <v/>
      </c>
      <c r="AW1003" s="157" t="str">
        <f t="shared" si="149"/>
        <v/>
      </c>
      <c r="AX1003" s="158" t="str">
        <f t="shared" si="150"/>
        <v/>
      </c>
    </row>
    <row r="1004" spans="2:50" hidden="1" x14ac:dyDescent="0.3">
      <c r="B1004" s="325">
        <f t="shared" si="151"/>
        <v>996</v>
      </c>
      <c r="C1004" s="324"/>
      <c r="D1004" s="254"/>
      <c r="E1004" s="255"/>
      <c r="F1004" s="335"/>
      <c r="G1004" s="328"/>
      <c r="H1004" s="336">
        <v>1</v>
      </c>
      <c r="I1004" s="289" t="str">
        <f t="shared" si="143"/>
        <v/>
      </c>
      <c r="J1004" s="338"/>
      <c r="K1004" s="152"/>
      <c r="L1004" s="152"/>
      <c r="M1004" s="152"/>
      <c r="N1004" s="152"/>
      <c r="O1004" s="152"/>
      <c r="P1004" s="152"/>
      <c r="Q1004" s="152"/>
      <c r="R1004" s="152"/>
      <c r="S1004" s="152"/>
      <c r="T1004" s="152"/>
      <c r="U1004" s="152"/>
      <c r="V1004" s="152"/>
      <c r="W1004" s="152"/>
      <c r="X1004" s="152"/>
      <c r="Y1004" s="152"/>
      <c r="Z1004" s="152"/>
      <c r="AA1004" s="152"/>
      <c r="AB1004" s="152"/>
      <c r="AC1004" s="152"/>
      <c r="AD1004" s="152"/>
      <c r="AE1004" s="152"/>
      <c r="AF1004" s="152"/>
      <c r="AG1004" s="152"/>
      <c r="AH1004" s="152"/>
      <c r="AI1004" s="152"/>
      <c r="AJ1004" s="152"/>
      <c r="AK1004" s="152"/>
      <c r="AL1004" s="152"/>
      <c r="AM1004" s="152"/>
      <c r="AN1004" s="152"/>
      <c r="AO1004" s="152"/>
      <c r="AP1004" s="152"/>
      <c r="AQ1004" s="153"/>
      <c r="AR1004" s="156" t="str">
        <f t="shared" si="144"/>
        <v/>
      </c>
      <c r="AS1004" s="157" t="str">
        <f t="shared" si="145"/>
        <v/>
      </c>
      <c r="AT1004" s="157" t="str">
        <f t="shared" si="146"/>
        <v/>
      </c>
      <c r="AU1004" s="157" t="str">
        <f t="shared" si="147"/>
        <v/>
      </c>
      <c r="AV1004" s="157" t="str">
        <f t="shared" si="148"/>
        <v/>
      </c>
      <c r="AW1004" s="157" t="str">
        <f t="shared" si="149"/>
        <v/>
      </c>
      <c r="AX1004" s="158" t="str">
        <f t="shared" si="150"/>
        <v/>
      </c>
    </row>
    <row r="1005" spans="2:50" hidden="1" x14ac:dyDescent="0.3">
      <c r="B1005" s="325">
        <f t="shared" si="151"/>
        <v>997</v>
      </c>
      <c r="C1005" s="324"/>
      <c r="D1005" s="254"/>
      <c r="E1005" s="255"/>
      <c r="F1005" s="335"/>
      <c r="G1005" s="328"/>
      <c r="H1005" s="336">
        <v>1</v>
      </c>
      <c r="I1005" s="289" t="str">
        <f t="shared" si="143"/>
        <v/>
      </c>
      <c r="J1005" s="338"/>
      <c r="K1005" s="152"/>
      <c r="L1005" s="152"/>
      <c r="M1005" s="152"/>
      <c r="N1005" s="152"/>
      <c r="O1005" s="152"/>
      <c r="P1005" s="152"/>
      <c r="Q1005" s="152"/>
      <c r="R1005" s="152"/>
      <c r="S1005" s="152"/>
      <c r="T1005" s="152"/>
      <c r="U1005" s="152"/>
      <c r="V1005" s="152"/>
      <c r="W1005" s="152"/>
      <c r="X1005" s="152"/>
      <c r="Y1005" s="152"/>
      <c r="Z1005" s="152"/>
      <c r="AA1005" s="152"/>
      <c r="AB1005" s="152"/>
      <c r="AC1005" s="152"/>
      <c r="AD1005" s="152"/>
      <c r="AE1005" s="152"/>
      <c r="AF1005" s="152"/>
      <c r="AG1005" s="152"/>
      <c r="AH1005" s="152"/>
      <c r="AI1005" s="152"/>
      <c r="AJ1005" s="152"/>
      <c r="AK1005" s="152"/>
      <c r="AL1005" s="152"/>
      <c r="AM1005" s="152"/>
      <c r="AN1005" s="152"/>
      <c r="AO1005" s="152"/>
      <c r="AP1005" s="152"/>
      <c r="AQ1005" s="153"/>
      <c r="AR1005" s="156" t="str">
        <f t="shared" si="144"/>
        <v/>
      </c>
      <c r="AS1005" s="157" t="str">
        <f t="shared" si="145"/>
        <v/>
      </c>
      <c r="AT1005" s="157" t="str">
        <f t="shared" si="146"/>
        <v/>
      </c>
      <c r="AU1005" s="157" t="str">
        <f t="shared" si="147"/>
        <v/>
      </c>
      <c r="AV1005" s="157" t="str">
        <f t="shared" si="148"/>
        <v/>
      </c>
      <c r="AW1005" s="157" t="str">
        <f t="shared" si="149"/>
        <v/>
      </c>
      <c r="AX1005" s="158" t="str">
        <f t="shared" si="150"/>
        <v/>
      </c>
    </row>
    <row r="1006" spans="2:50" hidden="1" x14ac:dyDescent="0.3">
      <c r="B1006" s="325">
        <f t="shared" si="151"/>
        <v>998</v>
      </c>
      <c r="C1006" s="324"/>
      <c r="D1006" s="254"/>
      <c r="E1006" s="255"/>
      <c r="F1006" s="335"/>
      <c r="G1006" s="328"/>
      <c r="H1006" s="336">
        <v>1</v>
      </c>
      <c r="I1006" s="289" t="str">
        <f t="shared" si="143"/>
        <v/>
      </c>
      <c r="J1006" s="338"/>
      <c r="K1006" s="152"/>
      <c r="L1006" s="152"/>
      <c r="M1006" s="152"/>
      <c r="N1006" s="152"/>
      <c r="O1006" s="152"/>
      <c r="P1006" s="152"/>
      <c r="Q1006" s="152"/>
      <c r="R1006" s="152"/>
      <c r="S1006" s="152"/>
      <c r="T1006" s="152"/>
      <c r="U1006" s="152"/>
      <c r="V1006" s="152"/>
      <c r="W1006" s="152"/>
      <c r="X1006" s="152"/>
      <c r="Y1006" s="152"/>
      <c r="Z1006" s="152"/>
      <c r="AA1006" s="152"/>
      <c r="AB1006" s="152"/>
      <c r="AC1006" s="152"/>
      <c r="AD1006" s="152"/>
      <c r="AE1006" s="152"/>
      <c r="AF1006" s="152"/>
      <c r="AG1006" s="152"/>
      <c r="AH1006" s="152"/>
      <c r="AI1006" s="152"/>
      <c r="AJ1006" s="152"/>
      <c r="AK1006" s="152"/>
      <c r="AL1006" s="152"/>
      <c r="AM1006" s="152"/>
      <c r="AN1006" s="152"/>
      <c r="AO1006" s="152"/>
      <c r="AP1006" s="152"/>
      <c r="AQ1006" s="153"/>
      <c r="AR1006" s="156" t="str">
        <f t="shared" si="144"/>
        <v/>
      </c>
      <c r="AS1006" s="157" t="str">
        <f t="shared" si="145"/>
        <v/>
      </c>
      <c r="AT1006" s="157" t="str">
        <f t="shared" si="146"/>
        <v/>
      </c>
      <c r="AU1006" s="157" t="str">
        <f t="shared" si="147"/>
        <v/>
      </c>
      <c r="AV1006" s="157" t="str">
        <f t="shared" si="148"/>
        <v/>
      </c>
      <c r="AW1006" s="157" t="str">
        <f t="shared" si="149"/>
        <v/>
      </c>
      <c r="AX1006" s="158" t="str">
        <f t="shared" si="150"/>
        <v/>
      </c>
    </row>
    <row r="1007" spans="2:50" hidden="1" x14ac:dyDescent="0.3">
      <c r="B1007" s="325">
        <f t="shared" si="151"/>
        <v>999</v>
      </c>
      <c r="C1007" s="324"/>
      <c r="D1007" s="254"/>
      <c r="E1007" s="255"/>
      <c r="F1007" s="335"/>
      <c r="G1007" s="328"/>
      <c r="H1007" s="336">
        <v>1</v>
      </c>
      <c r="I1007" s="289" t="str">
        <f t="shared" si="143"/>
        <v/>
      </c>
      <c r="J1007" s="338"/>
      <c r="K1007" s="152"/>
      <c r="L1007" s="152"/>
      <c r="M1007" s="152"/>
      <c r="N1007" s="152"/>
      <c r="O1007" s="152"/>
      <c r="P1007" s="152"/>
      <c r="Q1007" s="152"/>
      <c r="R1007" s="152"/>
      <c r="S1007" s="152"/>
      <c r="T1007" s="152"/>
      <c r="U1007" s="152"/>
      <c r="V1007" s="152"/>
      <c r="W1007" s="152"/>
      <c r="X1007" s="152"/>
      <c r="Y1007" s="152"/>
      <c r="Z1007" s="152"/>
      <c r="AA1007" s="152"/>
      <c r="AB1007" s="152"/>
      <c r="AC1007" s="152"/>
      <c r="AD1007" s="152"/>
      <c r="AE1007" s="152"/>
      <c r="AF1007" s="152"/>
      <c r="AG1007" s="152"/>
      <c r="AH1007" s="152"/>
      <c r="AI1007" s="152"/>
      <c r="AJ1007" s="152"/>
      <c r="AK1007" s="152"/>
      <c r="AL1007" s="152"/>
      <c r="AM1007" s="152"/>
      <c r="AN1007" s="152"/>
      <c r="AO1007" s="152"/>
      <c r="AP1007" s="152"/>
      <c r="AQ1007" s="153"/>
      <c r="AR1007" s="156" t="str">
        <f t="shared" si="144"/>
        <v/>
      </c>
      <c r="AS1007" s="157" t="str">
        <f t="shared" si="145"/>
        <v/>
      </c>
      <c r="AT1007" s="157" t="str">
        <f t="shared" si="146"/>
        <v/>
      </c>
      <c r="AU1007" s="157" t="str">
        <f t="shared" si="147"/>
        <v/>
      </c>
      <c r="AV1007" s="157" t="str">
        <f t="shared" si="148"/>
        <v/>
      </c>
      <c r="AW1007" s="157" t="str">
        <f t="shared" si="149"/>
        <v/>
      </c>
      <c r="AX1007" s="158" t="str">
        <f t="shared" si="150"/>
        <v/>
      </c>
    </row>
    <row r="1008" spans="2:50" hidden="1" x14ac:dyDescent="0.3">
      <c r="B1008" s="325">
        <f t="shared" si="151"/>
        <v>1000</v>
      </c>
      <c r="C1008" s="324"/>
      <c r="D1008" s="254"/>
      <c r="E1008" s="255"/>
      <c r="F1008" s="335"/>
      <c r="G1008" s="328"/>
      <c r="H1008" s="336">
        <v>1</v>
      </c>
      <c r="I1008" s="289" t="str">
        <f t="shared" si="143"/>
        <v/>
      </c>
      <c r="J1008" s="338"/>
      <c r="K1008" s="152"/>
      <c r="L1008" s="152"/>
      <c r="M1008" s="152"/>
      <c r="N1008" s="152"/>
      <c r="O1008" s="152"/>
      <c r="P1008" s="152"/>
      <c r="Q1008" s="152"/>
      <c r="R1008" s="152"/>
      <c r="S1008" s="152"/>
      <c r="T1008" s="152"/>
      <c r="U1008" s="152"/>
      <c r="V1008" s="152"/>
      <c r="W1008" s="152"/>
      <c r="X1008" s="152"/>
      <c r="Y1008" s="152"/>
      <c r="Z1008" s="152"/>
      <c r="AA1008" s="152"/>
      <c r="AB1008" s="152"/>
      <c r="AC1008" s="152"/>
      <c r="AD1008" s="152"/>
      <c r="AE1008" s="152"/>
      <c r="AF1008" s="152"/>
      <c r="AG1008" s="152"/>
      <c r="AH1008" s="152"/>
      <c r="AI1008" s="152"/>
      <c r="AJ1008" s="152"/>
      <c r="AK1008" s="152"/>
      <c r="AL1008" s="152"/>
      <c r="AM1008" s="152"/>
      <c r="AN1008" s="152"/>
      <c r="AO1008" s="152"/>
      <c r="AP1008" s="152"/>
      <c r="AQ1008" s="153"/>
      <c r="AR1008" s="156" t="str">
        <f t="shared" si="144"/>
        <v/>
      </c>
      <c r="AS1008" s="157" t="str">
        <f t="shared" si="145"/>
        <v/>
      </c>
      <c r="AT1008" s="157" t="str">
        <f t="shared" si="146"/>
        <v/>
      </c>
      <c r="AU1008" s="157" t="str">
        <f t="shared" si="147"/>
        <v/>
      </c>
      <c r="AV1008" s="157" t="str">
        <f t="shared" si="148"/>
        <v/>
      </c>
      <c r="AW1008" s="157" t="str">
        <f t="shared" si="149"/>
        <v/>
      </c>
      <c r="AX1008" s="158" t="str">
        <f t="shared" si="150"/>
        <v/>
      </c>
    </row>
    <row r="1009" spans="2:50" hidden="1" x14ac:dyDescent="0.3">
      <c r="B1009" s="325">
        <f t="shared" si="151"/>
        <v>1001</v>
      </c>
      <c r="C1009" s="324"/>
      <c r="D1009" s="254"/>
      <c r="E1009" s="255"/>
      <c r="F1009" s="335"/>
      <c r="G1009" s="328"/>
      <c r="H1009" s="336">
        <v>1</v>
      </c>
      <c r="I1009" s="289" t="str">
        <f t="shared" si="143"/>
        <v/>
      </c>
      <c r="J1009" s="338"/>
      <c r="K1009" s="152"/>
      <c r="L1009" s="152"/>
      <c r="M1009" s="152"/>
      <c r="N1009" s="152"/>
      <c r="O1009" s="152"/>
      <c r="P1009" s="152"/>
      <c r="Q1009" s="152"/>
      <c r="R1009" s="152"/>
      <c r="S1009" s="152"/>
      <c r="T1009" s="152"/>
      <c r="U1009" s="152"/>
      <c r="V1009" s="152"/>
      <c r="W1009" s="152"/>
      <c r="X1009" s="152"/>
      <c r="Y1009" s="152"/>
      <c r="Z1009" s="152"/>
      <c r="AA1009" s="152"/>
      <c r="AB1009" s="152"/>
      <c r="AC1009" s="152"/>
      <c r="AD1009" s="152"/>
      <c r="AE1009" s="152"/>
      <c r="AF1009" s="152"/>
      <c r="AG1009" s="152"/>
      <c r="AH1009" s="152"/>
      <c r="AI1009" s="152"/>
      <c r="AJ1009" s="152"/>
      <c r="AK1009" s="152"/>
      <c r="AL1009" s="152"/>
      <c r="AM1009" s="152"/>
      <c r="AN1009" s="152"/>
      <c r="AO1009" s="152"/>
      <c r="AP1009" s="152"/>
      <c r="AQ1009" s="153"/>
      <c r="AR1009" s="156" t="str">
        <f t="shared" si="144"/>
        <v/>
      </c>
      <c r="AS1009" s="157" t="str">
        <f t="shared" si="145"/>
        <v/>
      </c>
      <c r="AT1009" s="157" t="str">
        <f t="shared" si="146"/>
        <v/>
      </c>
      <c r="AU1009" s="157" t="str">
        <f t="shared" si="147"/>
        <v/>
      </c>
      <c r="AV1009" s="157" t="str">
        <f t="shared" si="148"/>
        <v/>
      </c>
      <c r="AW1009" s="157" t="str">
        <f t="shared" si="149"/>
        <v/>
      </c>
      <c r="AX1009" s="158" t="str">
        <f t="shared" si="150"/>
        <v/>
      </c>
    </row>
    <row r="1010" spans="2:50" hidden="1" x14ac:dyDescent="0.3">
      <c r="B1010" s="325">
        <f t="shared" si="151"/>
        <v>1002</v>
      </c>
      <c r="C1010" s="324"/>
      <c r="D1010" s="254"/>
      <c r="E1010" s="255"/>
      <c r="F1010" s="335"/>
      <c r="G1010" s="328"/>
      <c r="H1010" s="336">
        <v>1</v>
      </c>
      <c r="I1010" s="289" t="str">
        <f t="shared" si="143"/>
        <v/>
      </c>
      <c r="J1010" s="338"/>
      <c r="K1010" s="152"/>
      <c r="L1010" s="152"/>
      <c r="M1010" s="152"/>
      <c r="N1010" s="152"/>
      <c r="O1010" s="152"/>
      <c r="P1010" s="152"/>
      <c r="Q1010" s="152"/>
      <c r="R1010" s="152"/>
      <c r="S1010" s="152"/>
      <c r="T1010" s="152"/>
      <c r="U1010" s="152"/>
      <c r="V1010" s="152"/>
      <c r="W1010" s="152"/>
      <c r="X1010" s="152"/>
      <c r="Y1010" s="152"/>
      <c r="Z1010" s="152"/>
      <c r="AA1010" s="152"/>
      <c r="AB1010" s="152"/>
      <c r="AC1010" s="152"/>
      <c r="AD1010" s="152"/>
      <c r="AE1010" s="152"/>
      <c r="AF1010" s="152"/>
      <c r="AG1010" s="152"/>
      <c r="AH1010" s="152"/>
      <c r="AI1010" s="152"/>
      <c r="AJ1010" s="152"/>
      <c r="AK1010" s="152"/>
      <c r="AL1010" s="152"/>
      <c r="AM1010" s="152"/>
      <c r="AN1010" s="152"/>
      <c r="AO1010" s="152"/>
      <c r="AP1010" s="152"/>
      <c r="AQ1010" s="153"/>
      <c r="AR1010" s="156" t="str">
        <f t="shared" si="144"/>
        <v/>
      </c>
      <c r="AS1010" s="157" t="str">
        <f t="shared" si="145"/>
        <v/>
      </c>
      <c r="AT1010" s="157" t="str">
        <f t="shared" si="146"/>
        <v/>
      </c>
      <c r="AU1010" s="157" t="str">
        <f t="shared" si="147"/>
        <v/>
      </c>
      <c r="AV1010" s="157" t="str">
        <f t="shared" si="148"/>
        <v/>
      </c>
      <c r="AW1010" s="157" t="str">
        <f t="shared" si="149"/>
        <v/>
      </c>
      <c r="AX1010" s="158" t="str">
        <f t="shared" si="150"/>
        <v/>
      </c>
    </row>
    <row r="1011" spans="2:50" hidden="1" x14ac:dyDescent="0.3">
      <c r="B1011" s="325">
        <f t="shared" si="151"/>
        <v>1003</v>
      </c>
      <c r="C1011" s="324"/>
      <c r="D1011" s="254"/>
      <c r="E1011" s="255"/>
      <c r="F1011" s="335"/>
      <c r="G1011" s="328"/>
      <c r="H1011" s="336">
        <v>1</v>
      </c>
      <c r="I1011" s="289" t="str">
        <f t="shared" si="143"/>
        <v/>
      </c>
      <c r="J1011" s="338"/>
      <c r="K1011" s="152"/>
      <c r="L1011" s="152"/>
      <c r="M1011" s="152"/>
      <c r="N1011" s="152"/>
      <c r="O1011" s="152"/>
      <c r="P1011" s="152"/>
      <c r="Q1011" s="152"/>
      <c r="R1011" s="152"/>
      <c r="S1011" s="152"/>
      <c r="T1011" s="152"/>
      <c r="U1011" s="152"/>
      <c r="V1011" s="152"/>
      <c r="W1011" s="152"/>
      <c r="X1011" s="152"/>
      <c r="Y1011" s="152"/>
      <c r="Z1011" s="152"/>
      <c r="AA1011" s="152"/>
      <c r="AB1011" s="152"/>
      <c r="AC1011" s="152"/>
      <c r="AD1011" s="152"/>
      <c r="AE1011" s="152"/>
      <c r="AF1011" s="152"/>
      <c r="AG1011" s="152"/>
      <c r="AH1011" s="152"/>
      <c r="AI1011" s="152"/>
      <c r="AJ1011" s="152"/>
      <c r="AK1011" s="152"/>
      <c r="AL1011" s="152"/>
      <c r="AM1011" s="152"/>
      <c r="AN1011" s="152"/>
      <c r="AO1011" s="152"/>
      <c r="AP1011" s="152"/>
      <c r="AQ1011" s="153"/>
      <c r="AR1011" s="156" t="str">
        <f t="shared" si="144"/>
        <v/>
      </c>
      <c r="AS1011" s="157" t="str">
        <f t="shared" si="145"/>
        <v/>
      </c>
      <c r="AT1011" s="157" t="str">
        <f t="shared" si="146"/>
        <v/>
      </c>
      <c r="AU1011" s="157" t="str">
        <f t="shared" si="147"/>
        <v/>
      </c>
      <c r="AV1011" s="157" t="str">
        <f t="shared" si="148"/>
        <v/>
      </c>
      <c r="AW1011" s="157" t="str">
        <f t="shared" si="149"/>
        <v/>
      </c>
      <c r="AX1011" s="158" t="str">
        <f t="shared" si="150"/>
        <v/>
      </c>
    </row>
    <row r="1012" spans="2:50" hidden="1" x14ac:dyDescent="0.3">
      <c r="B1012" s="325">
        <f t="shared" si="151"/>
        <v>1004</v>
      </c>
      <c r="C1012" s="324"/>
      <c r="D1012" s="254"/>
      <c r="E1012" s="255"/>
      <c r="F1012" s="335"/>
      <c r="G1012" s="328"/>
      <c r="H1012" s="336">
        <v>1</v>
      </c>
      <c r="I1012" s="289" t="str">
        <f t="shared" si="143"/>
        <v/>
      </c>
      <c r="J1012" s="338"/>
      <c r="K1012" s="152"/>
      <c r="L1012" s="152"/>
      <c r="M1012" s="152"/>
      <c r="N1012" s="152"/>
      <c r="O1012" s="152"/>
      <c r="P1012" s="152"/>
      <c r="Q1012" s="152"/>
      <c r="R1012" s="152"/>
      <c r="S1012" s="152"/>
      <c r="T1012" s="152"/>
      <c r="U1012" s="152"/>
      <c r="V1012" s="152"/>
      <c r="W1012" s="152"/>
      <c r="X1012" s="152"/>
      <c r="Y1012" s="152"/>
      <c r="Z1012" s="152"/>
      <c r="AA1012" s="152"/>
      <c r="AB1012" s="152"/>
      <c r="AC1012" s="152"/>
      <c r="AD1012" s="152"/>
      <c r="AE1012" s="152"/>
      <c r="AF1012" s="152"/>
      <c r="AG1012" s="152"/>
      <c r="AH1012" s="152"/>
      <c r="AI1012" s="152"/>
      <c r="AJ1012" s="152"/>
      <c r="AK1012" s="152"/>
      <c r="AL1012" s="152"/>
      <c r="AM1012" s="152"/>
      <c r="AN1012" s="152"/>
      <c r="AO1012" s="152"/>
      <c r="AP1012" s="152"/>
      <c r="AQ1012" s="153"/>
      <c r="AR1012" s="156" t="str">
        <f t="shared" si="144"/>
        <v/>
      </c>
      <c r="AS1012" s="157" t="str">
        <f t="shared" si="145"/>
        <v/>
      </c>
      <c r="AT1012" s="157" t="str">
        <f t="shared" si="146"/>
        <v/>
      </c>
      <c r="AU1012" s="157" t="str">
        <f t="shared" si="147"/>
        <v/>
      </c>
      <c r="AV1012" s="157" t="str">
        <f t="shared" si="148"/>
        <v/>
      </c>
      <c r="AW1012" s="157" t="str">
        <f t="shared" si="149"/>
        <v/>
      </c>
      <c r="AX1012" s="158" t="str">
        <f t="shared" si="150"/>
        <v/>
      </c>
    </row>
    <row r="1013" spans="2:50" hidden="1" x14ac:dyDescent="0.3">
      <c r="B1013" s="325">
        <f t="shared" si="151"/>
        <v>1005</v>
      </c>
      <c r="C1013" s="324"/>
      <c r="D1013" s="254"/>
      <c r="E1013" s="255"/>
      <c r="F1013" s="335"/>
      <c r="G1013" s="328"/>
      <c r="H1013" s="336">
        <v>1</v>
      </c>
      <c r="I1013" s="289" t="str">
        <f t="shared" si="143"/>
        <v/>
      </c>
      <c r="J1013" s="338"/>
      <c r="K1013" s="152"/>
      <c r="L1013" s="152"/>
      <c r="M1013" s="152"/>
      <c r="N1013" s="152"/>
      <c r="O1013" s="152"/>
      <c r="P1013" s="152"/>
      <c r="Q1013" s="152"/>
      <c r="R1013" s="152"/>
      <c r="S1013" s="152"/>
      <c r="T1013" s="152"/>
      <c r="U1013" s="152"/>
      <c r="V1013" s="152"/>
      <c r="W1013" s="152"/>
      <c r="X1013" s="152"/>
      <c r="Y1013" s="152"/>
      <c r="Z1013" s="152"/>
      <c r="AA1013" s="152"/>
      <c r="AB1013" s="152"/>
      <c r="AC1013" s="152"/>
      <c r="AD1013" s="152"/>
      <c r="AE1013" s="152"/>
      <c r="AF1013" s="152"/>
      <c r="AG1013" s="152"/>
      <c r="AH1013" s="152"/>
      <c r="AI1013" s="152"/>
      <c r="AJ1013" s="152"/>
      <c r="AK1013" s="152"/>
      <c r="AL1013" s="152"/>
      <c r="AM1013" s="152"/>
      <c r="AN1013" s="152"/>
      <c r="AO1013" s="152"/>
      <c r="AP1013" s="152"/>
      <c r="AQ1013" s="153"/>
      <c r="AR1013" s="156" t="str">
        <f t="shared" si="144"/>
        <v/>
      </c>
      <c r="AS1013" s="157" t="str">
        <f t="shared" si="145"/>
        <v/>
      </c>
      <c r="AT1013" s="157" t="str">
        <f t="shared" si="146"/>
        <v/>
      </c>
      <c r="AU1013" s="157" t="str">
        <f t="shared" si="147"/>
        <v/>
      </c>
      <c r="AV1013" s="157" t="str">
        <f t="shared" si="148"/>
        <v/>
      </c>
      <c r="AW1013" s="157" t="str">
        <f t="shared" si="149"/>
        <v/>
      </c>
      <c r="AX1013" s="158" t="str">
        <f t="shared" si="150"/>
        <v/>
      </c>
    </row>
    <row r="1014" spans="2:50" hidden="1" x14ac:dyDescent="0.3">
      <c r="B1014" s="325">
        <f t="shared" si="151"/>
        <v>1006</v>
      </c>
      <c r="C1014" s="324"/>
      <c r="D1014" s="254"/>
      <c r="E1014" s="255"/>
      <c r="F1014" s="335"/>
      <c r="G1014" s="328"/>
      <c r="H1014" s="336">
        <v>1</v>
      </c>
      <c r="I1014" s="289" t="str">
        <f t="shared" si="143"/>
        <v/>
      </c>
      <c r="J1014" s="338"/>
      <c r="K1014" s="152"/>
      <c r="L1014" s="152"/>
      <c r="M1014" s="152"/>
      <c r="N1014" s="152"/>
      <c r="O1014" s="152"/>
      <c r="P1014" s="152"/>
      <c r="Q1014" s="152"/>
      <c r="R1014" s="152"/>
      <c r="S1014" s="152"/>
      <c r="T1014" s="152"/>
      <c r="U1014" s="152"/>
      <c r="V1014" s="152"/>
      <c r="W1014" s="152"/>
      <c r="X1014" s="152"/>
      <c r="Y1014" s="152"/>
      <c r="Z1014" s="152"/>
      <c r="AA1014" s="152"/>
      <c r="AB1014" s="152"/>
      <c r="AC1014" s="152"/>
      <c r="AD1014" s="152"/>
      <c r="AE1014" s="152"/>
      <c r="AF1014" s="152"/>
      <c r="AG1014" s="152"/>
      <c r="AH1014" s="152"/>
      <c r="AI1014" s="152"/>
      <c r="AJ1014" s="152"/>
      <c r="AK1014" s="152"/>
      <c r="AL1014" s="152"/>
      <c r="AM1014" s="152"/>
      <c r="AN1014" s="152"/>
      <c r="AO1014" s="152"/>
      <c r="AP1014" s="152"/>
      <c r="AQ1014" s="153"/>
      <c r="AR1014" s="156" t="str">
        <f t="shared" si="144"/>
        <v/>
      </c>
      <c r="AS1014" s="157" t="str">
        <f t="shared" si="145"/>
        <v/>
      </c>
      <c r="AT1014" s="157" t="str">
        <f t="shared" si="146"/>
        <v/>
      </c>
      <c r="AU1014" s="157" t="str">
        <f t="shared" si="147"/>
        <v/>
      </c>
      <c r="AV1014" s="157" t="str">
        <f t="shared" si="148"/>
        <v/>
      </c>
      <c r="AW1014" s="157" t="str">
        <f t="shared" si="149"/>
        <v/>
      </c>
      <c r="AX1014" s="158" t="str">
        <f t="shared" si="150"/>
        <v/>
      </c>
    </row>
    <row r="1015" spans="2:50" hidden="1" x14ac:dyDescent="0.3">
      <c r="B1015" s="325">
        <f t="shared" si="151"/>
        <v>1007</v>
      </c>
      <c r="C1015" s="324"/>
      <c r="D1015" s="254"/>
      <c r="E1015" s="255"/>
      <c r="F1015" s="335"/>
      <c r="G1015" s="328"/>
      <c r="H1015" s="336">
        <v>1</v>
      </c>
      <c r="I1015" s="289" t="str">
        <f t="shared" si="143"/>
        <v/>
      </c>
      <c r="J1015" s="338"/>
      <c r="K1015" s="152"/>
      <c r="L1015" s="152"/>
      <c r="M1015" s="152"/>
      <c r="N1015" s="152"/>
      <c r="O1015" s="152"/>
      <c r="P1015" s="152"/>
      <c r="Q1015" s="152"/>
      <c r="R1015" s="152"/>
      <c r="S1015" s="152"/>
      <c r="T1015" s="152"/>
      <c r="U1015" s="152"/>
      <c r="V1015" s="152"/>
      <c r="W1015" s="152"/>
      <c r="X1015" s="152"/>
      <c r="Y1015" s="152"/>
      <c r="Z1015" s="152"/>
      <c r="AA1015" s="152"/>
      <c r="AB1015" s="152"/>
      <c r="AC1015" s="152"/>
      <c r="AD1015" s="152"/>
      <c r="AE1015" s="152"/>
      <c r="AF1015" s="152"/>
      <c r="AG1015" s="152"/>
      <c r="AH1015" s="152"/>
      <c r="AI1015" s="152"/>
      <c r="AJ1015" s="152"/>
      <c r="AK1015" s="152"/>
      <c r="AL1015" s="152"/>
      <c r="AM1015" s="152"/>
      <c r="AN1015" s="152"/>
      <c r="AO1015" s="152"/>
      <c r="AP1015" s="152"/>
      <c r="AQ1015" s="153"/>
      <c r="AR1015" s="156" t="str">
        <f t="shared" si="144"/>
        <v/>
      </c>
      <c r="AS1015" s="157" t="str">
        <f t="shared" si="145"/>
        <v/>
      </c>
      <c r="AT1015" s="157" t="str">
        <f t="shared" si="146"/>
        <v/>
      </c>
      <c r="AU1015" s="157" t="str">
        <f t="shared" si="147"/>
        <v/>
      </c>
      <c r="AV1015" s="157" t="str">
        <f t="shared" si="148"/>
        <v/>
      </c>
      <c r="AW1015" s="157" t="str">
        <f t="shared" si="149"/>
        <v/>
      </c>
      <c r="AX1015" s="158" t="str">
        <f t="shared" si="150"/>
        <v/>
      </c>
    </row>
    <row r="1016" spans="2:50" hidden="1" x14ac:dyDescent="0.3">
      <c r="B1016" s="325">
        <f t="shared" si="151"/>
        <v>1008</v>
      </c>
      <c r="C1016" s="324"/>
      <c r="D1016" s="254"/>
      <c r="E1016" s="255"/>
      <c r="F1016" s="335"/>
      <c r="G1016" s="328"/>
      <c r="H1016" s="336">
        <v>1</v>
      </c>
      <c r="I1016" s="289" t="str">
        <f t="shared" si="143"/>
        <v/>
      </c>
      <c r="J1016" s="338"/>
      <c r="K1016" s="152"/>
      <c r="L1016" s="152"/>
      <c r="M1016" s="152"/>
      <c r="N1016" s="152"/>
      <c r="O1016" s="152"/>
      <c r="P1016" s="152"/>
      <c r="Q1016" s="152"/>
      <c r="R1016" s="152"/>
      <c r="S1016" s="152"/>
      <c r="T1016" s="152"/>
      <c r="U1016" s="152"/>
      <c r="V1016" s="152"/>
      <c r="W1016" s="152"/>
      <c r="X1016" s="152"/>
      <c r="Y1016" s="152"/>
      <c r="Z1016" s="152"/>
      <c r="AA1016" s="152"/>
      <c r="AB1016" s="152"/>
      <c r="AC1016" s="152"/>
      <c r="AD1016" s="152"/>
      <c r="AE1016" s="152"/>
      <c r="AF1016" s="152"/>
      <c r="AG1016" s="152"/>
      <c r="AH1016" s="152"/>
      <c r="AI1016" s="152"/>
      <c r="AJ1016" s="152"/>
      <c r="AK1016" s="152"/>
      <c r="AL1016" s="152"/>
      <c r="AM1016" s="152"/>
      <c r="AN1016" s="152"/>
      <c r="AO1016" s="152"/>
      <c r="AP1016" s="152"/>
      <c r="AQ1016" s="153"/>
      <c r="AR1016" s="156" t="str">
        <f t="shared" si="144"/>
        <v/>
      </c>
      <c r="AS1016" s="157" t="str">
        <f t="shared" si="145"/>
        <v/>
      </c>
      <c r="AT1016" s="157" t="str">
        <f t="shared" si="146"/>
        <v/>
      </c>
      <c r="AU1016" s="157" t="str">
        <f t="shared" si="147"/>
        <v/>
      </c>
      <c r="AV1016" s="157" t="str">
        <f t="shared" si="148"/>
        <v/>
      </c>
      <c r="AW1016" s="157" t="str">
        <f t="shared" si="149"/>
        <v/>
      </c>
      <c r="AX1016" s="158" t="str">
        <f t="shared" si="150"/>
        <v/>
      </c>
    </row>
    <row r="1017" spans="2:50" hidden="1" x14ac:dyDescent="0.3">
      <c r="B1017" s="325">
        <f t="shared" si="151"/>
        <v>1009</v>
      </c>
      <c r="C1017" s="324"/>
      <c r="D1017" s="254"/>
      <c r="E1017" s="255"/>
      <c r="F1017" s="335"/>
      <c r="G1017" s="328"/>
      <c r="H1017" s="336">
        <v>1</v>
      </c>
      <c r="I1017" s="289" t="str">
        <f t="shared" si="143"/>
        <v/>
      </c>
      <c r="J1017" s="338"/>
      <c r="K1017" s="152"/>
      <c r="L1017" s="152"/>
      <c r="M1017" s="152"/>
      <c r="N1017" s="152"/>
      <c r="O1017" s="152"/>
      <c r="P1017" s="152"/>
      <c r="Q1017" s="152"/>
      <c r="R1017" s="152"/>
      <c r="S1017" s="152"/>
      <c r="T1017" s="152"/>
      <c r="U1017" s="152"/>
      <c r="V1017" s="152"/>
      <c r="W1017" s="152"/>
      <c r="X1017" s="152"/>
      <c r="Y1017" s="152"/>
      <c r="Z1017" s="152"/>
      <c r="AA1017" s="152"/>
      <c r="AB1017" s="152"/>
      <c r="AC1017" s="152"/>
      <c r="AD1017" s="152"/>
      <c r="AE1017" s="152"/>
      <c r="AF1017" s="152"/>
      <c r="AG1017" s="152"/>
      <c r="AH1017" s="152"/>
      <c r="AI1017" s="152"/>
      <c r="AJ1017" s="152"/>
      <c r="AK1017" s="152"/>
      <c r="AL1017" s="152"/>
      <c r="AM1017" s="152"/>
      <c r="AN1017" s="152"/>
      <c r="AO1017" s="152"/>
      <c r="AP1017" s="152"/>
      <c r="AQ1017" s="153"/>
      <c r="AR1017" s="156" t="str">
        <f t="shared" si="144"/>
        <v/>
      </c>
      <c r="AS1017" s="157" t="str">
        <f t="shared" si="145"/>
        <v/>
      </c>
      <c r="AT1017" s="157" t="str">
        <f t="shared" si="146"/>
        <v/>
      </c>
      <c r="AU1017" s="157" t="str">
        <f t="shared" si="147"/>
        <v/>
      </c>
      <c r="AV1017" s="157" t="str">
        <f t="shared" si="148"/>
        <v/>
      </c>
      <c r="AW1017" s="157" t="str">
        <f t="shared" si="149"/>
        <v/>
      </c>
      <c r="AX1017" s="158" t="str">
        <f t="shared" si="150"/>
        <v/>
      </c>
    </row>
    <row r="1018" spans="2:50" hidden="1" x14ac:dyDescent="0.3">
      <c r="B1018" s="325">
        <f t="shared" si="151"/>
        <v>1010</v>
      </c>
      <c r="C1018" s="324"/>
      <c r="D1018" s="254"/>
      <c r="E1018" s="255"/>
      <c r="F1018" s="335"/>
      <c r="G1018" s="328"/>
      <c r="H1018" s="336">
        <v>1</v>
      </c>
      <c r="I1018" s="289" t="str">
        <f t="shared" si="143"/>
        <v/>
      </c>
      <c r="J1018" s="338"/>
      <c r="K1018" s="152"/>
      <c r="L1018" s="152"/>
      <c r="M1018" s="152"/>
      <c r="N1018" s="152"/>
      <c r="O1018" s="152"/>
      <c r="P1018" s="152"/>
      <c r="Q1018" s="152"/>
      <c r="R1018" s="152"/>
      <c r="S1018" s="152"/>
      <c r="T1018" s="152"/>
      <c r="U1018" s="152"/>
      <c r="V1018" s="152"/>
      <c r="W1018" s="152"/>
      <c r="X1018" s="152"/>
      <c r="Y1018" s="152"/>
      <c r="Z1018" s="152"/>
      <c r="AA1018" s="152"/>
      <c r="AB1018" s="152"/>
      <c r="AC1018" s="152"/>
      <c r="AD1018" s="152"/>
      <c r="AE1018" s="152"/>
      <c r="AF1018" s="152"/>
      <c r="AG1018" s="152"/>
      <c r="AH1018" s="152"/>
      <c r="AI1018" s="152"/>
      <c r="AJ1018" s="152"/>
      <c r="AK1018" s="152"/>
      <c r="AL1018" s="152"/>
      <c r="AM1018" s="152"/>
      <c r="AN1018" s="152"/>
      <c r="AO1018" s="152"/>
      <c r="AP1018" s="152"/>
      <c r="AQ1018" s="153"/>
      <c r="AR1018" s="156" t="str">
        <f t="shared" si="144"/>
        <v/>
      </c>
      <c r="AS1018" s="157" t="str">
        <f t="shared" si="145"/>
        <v/>
      </c>
      <c r="AT1018" s="157" t="str">
        <f t="shared" si="146"/>
        <v/>
      </c>
      <c r="AU1018" s="157" t="str">
        <f t="shared" si="147"/>
        <v/>
      </c>
      <c r="AV1018" s="157" t="str">
        <f t="shared" si="148"/>
        <v/>
      </c>
      <c r="AW1018" s="157" t="str">
        <f t="shared" si="149"/>
        <v/>
      </c>
      <c r="AX1018" s="158" t="str">
        <f t="shared" si="150"/>
        <v/>
      </c>
    </row>
    <row r="1019" spans="2:50" hidden="1" x14ac:dyDescent="0.3">
      <c r="B1019" s="325">
        <f t="shared" si="151"/>
        <v>1011</v>
      </c>
      <c r="C1019" s="324"/>
      <c r="D1019" s="254"/>
      <c r="E1019" s="255"/>
      <c r="F1019" s="335"/>
      <c r="G1019" s="328"/>
      <c r="H1019" s="336">
        <v>1</v>
      </c>
      <c r="I1019" s="289" t="str">
        <f t="shared" si="143"/>
        <v/>
      </c>
      <c r="J1019" s="338"/>
      <c r="K1019" s="152"/>
      <c r="L1019" s="152"/>
      <c r="M1019" s="152"/>
      <c r="N1019" s="152"/>
      <c r="O1019" s="152"/>
      <c r="P1019" s="152"/>
      <c r="Q1019" s="152"/>
      <c r="R1019" s="152"/>
      <c r="S1019" s="152"/>
      <c r="T1019" s="152"/>
      <c r="U1019" s="152"/>
      <c r="V1019" s="152"/>
      <c r="W1019" s="152"/>
      <c r="X1019" s="152"/>
      <c r="Y1019" s="152"/>
      <c r="Z1019" s="152"/>
      <c r="AA1019" s="152"/>
      <c r="AB1019" s="152"/>
      <c r="AC1019" s="152"/>
      <c r="AD1019" s="152"/>
      <c r="AE1019" s="152"/>
      <c r="AF1019" s="152"/>
      <c r="AG1019" s="152"/>
      <c r="AH1019" s="152"/>
      <c r="AI1019" s="152"/>
      <c r="AJ1019" s="152"/>
      <c r="AK1019" s="152"/>
      <c r="AL1019" s="152"/>
      <c r="AM1019" s="152"/>
      <c r="AN1019" s="152"/>
      <c r="AO1019" s="152"/>
      <c r="AP1019" s="152"/>
      <c r="AQ1019" s="153"/>
      <c r="AR1019" s="156" t="str">
        <f t="shared" si="144"/>
        <v/>
      </c>
      <c r="AS1019" s="157" t="str">
        <f t="shared" si="145"/>
        <v/>
      </c>
      <c r="AT1019" s="157" t="str">
        <f t="shared" si="146"/>
        <v/>
      </c>
      <c r="AU1019" s="157" t="str">
        <f t="shared" si="147"/>
        <v/>
      </c>
      <c r="AV1019" s="157" t="str">
        <f t="shared" si="148"/>
        <v/>
      </c>
      <c r="AW1019" s="157" t="str">
        <f t="shared" si="149"/>
        <v/>
      </c>
      <c r="AX1019" s="158" t="str">
        <f t="shared" si="150"/>
        <v/>
      </c>
    </row>
    <row r="1020" spans="2:50" hidden="1" x14ac:dyDescent="0.3">
      <c r="B1020" s="325">
        <f t="shared" si="151"/>
        <v>1012</v>
      </c>
      <c r="C1020" s="324"/>
      <c r="D1020" s="254"/>
      <c r="E1020" s="255"/>
      <c r="F1020" s="335"/>
      <c r="G1020" s="328"/>
      <c r="H1020" s="336">
        <v>1</v>
      </c>
      <c r="I1020" s="289" t="str">
        <f t="shared" si="143"/>
        <v/>
      </c>
      <c r="J1020" s="338"/>
      <c r="K1020" s="152"/>
      <c r="L1020" s="152"/>
      <c r="M1020" s="152"/>
      <c r="N1020" s="152"/>
      <c r="O1020" s="152"/>
      <c r="P1020" s="152"/>
      <c r="Q1020" s="152"/>
      <c r="R1020" s="152"/>
      <c r="S1020" s="152"/>
      <c r="T1020" s="152"/>
      <c r="U1020" s="152"/>
      <c r="V1020" s="152"/>
      <c r="W1020" s="152"/>
      <c r="X1020" s="152"/>
      <c r="Y1020" s="152"/>
      <c r="Z1020" s="152"/>
      <c r="AA1020" s="152"/>
      <c r="AB1020" s="152"/>
      <c r="AC1020" s="152"/>
      <c r="AD1020" s="152"/>
      <c r="AE1020" s="152"/>
      <c r="AF1020" s="152"/>
      <c r="AG1020" s="152"/>
      <c r="AH1020" s="152"/>
      <c r="AI1020" s="152"/>
      <c r="AJ1020" s="152"/>
      <c r="AK1020" s="152"/>
      <c r="AL1020" s="152"/>
      <c r="AM1020" s="152"/>
      <c r="AN1020" s="152"/>
      <c r="AO1020" s="152"/>
      <c r="AP1020" s="152"/>
      <c r="AQ1020" s="153"/>
      <c r="AR1020" s="156" t="str">
        <f t="shared" si="144"/>
        <v/>
      </c>
      <c r="AS1020" s="157" t="str">
        <f t="shared" si="145"/>
        <v/>
      </c>
      <c r="AT1020" s="157" t="str">
        <f t="shared" si="146"/>
        <v/>
      </c>
      <c r="AU1020" s="157" t="str">
        <f t="shared" si="147"/>
        <v/>
      </c>
      <c r="AV1020" s="157" t="str">
        <f t="shared" si="148"/>
        <v/>
      </c>
      <c r="AW1020" s="157" t="str">
        <f t="shared" si="149"/>
        <v/>
      </c>
      <c r="AX1020" s="158" t="str">
        <f t="shared" si="150"/>
        <v/>
      </c>
    </row>
    <row r="1021" spans="2:50" hidden="1" x14ac:dyDescent="0.3">
      <c r="B1021" s="325">
        <f t="shared" si="151"/>
        <v>1013</v>
      </c>
      <c r="C1021" s="324"/>
      <c r="D1021" s="254"/>
      <c r="E1021" s="255"/>
      <c r="F1021" s="335"/>
      <c r="G1021" s="328"/>
      <c r="H1021" s="336">
        <v>1</v>
      </c>
      <c r="I1021" s="289" t="str">
        <f t="shared" si="143"/>
        <v/>
      </c>
      <c r="J1021" s="338"/>
      <c r="K1021" s="152"/>
      <c r="L1021" s="152"/>
      <c r="M1021" s="152"/>
      <c r="N1021" s="152"/>
      <c r="O1021" s="152"/>
      <c r="P1021" s="152"/>
      <c r="Q1021" s="152"/>
      <c r="R1021" s="152"/>
      <c r="S1021" s="152"/>
      <c r="T1021" s="152"/>
      <c r="U1021" s="152"/>
      <c r="V1021" s="152"/>
      <c r="W1021" s="152"/>
      <c r="X1021" s="152"/>
      <c r="Y1021" s="152"/>
      <c r="Z1021" s="152"/>
      <c r="AA1021" s="152"/>
      <c r="AB1021" s="152"/>
      <c r="AC1021" s="152"/>
      <c r="AD1021" s="152"/>
      <c r="AE1021" s="152"/>
      <c r="AF1021" s="152"/>
      <c r="AG1021" s="152"/>
      <c r="AH1021" s="152"/>
      <c r="AI1021" s="152"/>
      <c r="AJ1021" s="152"/>
      <c r="AK1021" s="152"/>
      <c r="AL1021" s="152"/>
      <c r="AM1021" s="152"/>
      <c r="AN1021" s="152"/>
      <c r="AO1021" s="152"/>
      <c r="AP1021" s="152"/>
      <c r="AQ1021" s="153"/>
      <c r="AR1021" s="156" t="str">
        <f t="shared" si="144"/>
        <v/>
      </c>
      <c r="AS1021" s="157" t="str">
        <f t="shared" si="145"/>
        <v/>
      </c>
      <c r="AT1021" s="157" t="str">
        <f t="shared" si="146"/>
        <v/>
      </c>
      <c r="AU1021" s="157" t="str">
        <f t="shared" si="147"/>
        <v/>
      </c>
      <c r="AV1021" s="157" t="str">
        <f t="shared" si="148"/>
        <v/>
      </c>
      <c r="AW1021" s="157" t="str">
        <f t="shared" si="149"/>
        <v/>
      </c>
      <c r="AX1021" s="158" t="str">
        <f t="shared" si="150"/>
        <v/>
      </c>
    </row>
    <row r="1022" spans="2:50" hidden="1" x14ac:dyDescent="0.3">
      <c r="B1022" s="325">
        <f t="shared" si="151"/>
        <v>1014</v>
      </c>
      <c r="C1022" s="324"/>
      <c r="D1022" s="254"/>
      <c r="E1022" s="255"/>
      <c r="F1022" s="335"/>
      <c r="G1022" s="328"/>
      <c r="H1022" s="336">
        <v>1</v>
      </c>
      <c r="I1022" s="289" t="str">
        <f t="shared" si="143"/>
        <v/>
      </c>
      <c r="J1022" s="338"/>
      <c r="K1022" s="152"/>
      <c r="L1022" s="152"/>
      <c r="M1022" s="152"/>
      <c r="N1022" s="152"/>
      <c r="O1022" s="152"/>
      <c r="P1022" s="152"/>
      <c r="Q1022" s="152"/>
      <c r="R1022" s="152"/>
      <c r="S1022" s="152"/>
      <c r="T1022" s="152"/>
      <c r="U1022" s="152"/>
      <c r="V1022" s="152"/>
      <c r="W1022" s="152"/>
      <c r="X1022" s="152"/>
      <c r="Y1022" s="152"/>
      <c r="Z1022" s="152"/>
      <c r="AA1022" s="152"/>
      <c r="AB1022" s="152"/>
      <c r="AC1022" s="152"/>
      <c r="AD1022" s="152"/>
      <c r="AE1022" s="152"/>
      <c r="AF1022" s="152"/>
      <c r="AG1022" s="152"/>
      <c r="AH1022" s="152"/>
      <c r="AI1022" s="152"/>
      <c r="AJ1022" s="152"/>
      <c r="AK1022" s="152"/>
      <c r="AL1022" s="152"/>
      <c r="AM1022" s="152"/>
      <c r="AN1022" s="152"/>
      <c r="AO1022" s="152"/>
      <c r="AP1022" s="152"/>
      <c r="AQ1022" s="153"/>
      <c r="AR1022" s="156" t="str">
        <f t="shared" si="144"/>
        <v/>
      </c>
      <c r="AS1022" s="157" t="str">
        <f t="shared" si="145"/>
        <v/>
      </c>
      <c r="AT1022" s="157" t="str">
        <f t="shared" si="146"/>
        <v/>
      </c>
      <c r="AU1022" s="157" t="str">
        <f t="shared" si="147"/>
        <v/>
      </c>
      <c r="AV1022" s="157" t="str">
        <f t="shared" si="148"/>
        <v/>
      </c>
      <c r="AW1022" s="157" t="str">
        <f t="shared" si="149"/>
        <v/>
      </c>
      <c r="AX1022" s="158" t="str">
        <f t="shared" si="150"/>
        <v/>
      </c>
    </row>
    <row r="1023" spans="2:50" hidden="1" x14ac:dyDescent="0.3">
      <c r="B1023" s="325">
        <f t="shared" si="151"/>
        <v>1015</v>
      </c>
      <c r="C1023" s="324"/>
      <c r="D1023" s="254"/>
      <c r="E1023" s="255"/>
      <c r="F1023" s="335"/>
      <c r="G1023" s="328"/>
      <c r="H1023" s="336">
        <v>1</v>
      </c>
      <c r="I1023" s="289" t="str">
        <f t="shared" si="143"/>
        <v/>
      </c>
      <c r="J1023" s="338"/>
      <c r="K1023" s="152"/>
      <c r="L1023" s="152"/>
      <c r="M1023" s="152"/>
      <c r="N1023" s="152"/>
      <c r="O1023" s="152"/>
      <c r="P1023" s="152"/>
      <c r="Q1023" s="152"/>
      <c r="R1023" s="152"/>
      <c r="S1023" s="152"/>
      <c r="T1023" s="152"/>
      <c r="U1023" s="152"/>
      <c r="V1023" s="152"/>
      <c r="W1023" s="152"/>
      <c r="X1023" s="152"/>
      <c r="Y1023" s="152"/>
      <c r="Z1023" s="152"/>
      <c r="AA1023" s="152"/>
      <c r="AB1023" s="152"/>
      <c r="AC1023" s="152"/>
      <c r="AD1023" s="152"/>
      <c r="AE1023" s="152"/>
      <c r="AF1023" s="152"/>
      <c r="AG1023" s="152"/>
      <c r="AH1023" s="152"/>
      <c r="AI1023" s="152"/>
      <c r="AJ1023" s="152"/>
      <c r="AK1023" s="152"/>
      <c r="AL1023" s="152"/>
      <c r="AM1023" s="152"/>
      <c r="AN1023" s="152"/>
      <c r="AO1023" s="152"/>
      <c r="AP1023" s="152"/>
      <c r="AQ1023" s="153"/>
      <c r="AR1023" s="156" t="str">
        <f t="shared" si="144"/>
        <v/>
      </c>
      <c r="AS1023" s="157" t="str">
        <f t="shared" si="145"/>
        <v/>
      </c>
      <c r="AT1023" s="157" t="str">
        <f t="shared" si="146"/>
        <v/>
      </c>
      <c r="AU1023" s="157" t="str">
        <f t="shared" si="147"/>
        <v/>
      </c>
      <c r="AV1023" s="157" t="str">
        <f t="shared" si="148"/>
        <v/>
      </c>
      <c r="AW1023" s="157" t="str">
        <f t="shared" si="149"/>
        <v/>
      </c>
      <c r="AX1023" s="158" t="str">
        <f t="shared" si="150"/>
        <v/>
      </c>
    </row>
    <row r="1024" spans="2:50" hidden="1" x14ac:dyDescent="0.3">
      <c r="B1024" s="325">
        <f t="shared" si="151"/>
        <v>1016</v>
      </c>
      <c r="C1024" s="324"/>
      <c r="D1024" s="254"/>
      <c r="E1024" s="255"/>
      <c r="F1024" s="335"/>
      <c r="G1024" s="328"/>
      <c r="H1024" s="336">
        <v>1</v>
      </c>
      <c r="I1024" s="289" t="str">
        <f t="shared" si="143"/>
        <v/>
      </c>
      <c r="J1024" s="338"/>
      <c r="K1024" s="152"/>
      <c r="L1024" s="152"/>
      <c r="M1024" s="152"/>
      <c r="N1024" s="152"/>
      <c r="O1024" s="152"/>
      <c r="P1024" s="152"/>
      <c r="Q1024" s="152"/>
      <c r="R1024" s="152"/>
      <c r="S1024" s="152"/>
      <c r="T1024" s="152"/>
      <c r="U1024" s="152"/>
      <c r="V1024" s="152"/>
      <c r="W1024" s="152"/>
      <c r="X1024" s="152"/>
      <c r="Y1024" s="152"/>
      <c r="Z1024" s="152"/>
      <c r="AA1024" s="152"/>
      <c r="AB1024" s="152"/>
      <c r="AC1024" s="152"/>
      <c r="AD1024" s="152"/>
      <c r="AE1024" s="152"/>
      <c r="AF1024" s="152"/>
      <c r="AG1024" s="152"/>
      <c r="AH1024" s="152"/>
      <c r="AI1024" s="152"/>
      <c r="AJ1024" s="152"/>
      <c r="AK1024" s="152"/>
      <c r="AL1024" s="152"/>
      <c r="AM1024" s="152"/>
      <c r="AN1024" s="152"/>
      <c r="AO1024" s="152"/>
      <c r="AP1024" s="152"/>
      <c r="AQ1024" s="153"/>
      <c r="AR1024" s="156" t="str">
        <f t="shared" si="144"/>
        <v/>
      </c>
      <c r="AS1024" s="157" t="str">
        <f t="shared" si="145"/>
        <v/>
      </c>
      <c r="AT1024" s="157" t="str">
        <f t="shared" si="146"/>
        <v/>
      </c>
      <c r="AU1024" s="157" t="str">
        <f t="shared" si="147"/>
        <v/>
      </c>
      <c r="AV1024" s="157" t="str">
        <f t="shared" si="148"/>
        <v/>
      </c>
      <c r="AW1024" s="157" t="str">
        <f t="shared" si="149"/>
        <v/>
      </c>
      <c r="AX1024" s="158" t="str">
        <f t="shared" si="150"/>
        <v/>
      </c>
    </row>
    <row r="1025" spans="2:50" hidden="1" x14ac:dyDescent="0.3">
      <c r="B1025" s="325">
        <f t="shared" si="151"/>
        <v>1017</v>
      </c>
      <c r="C1025" s="324"/>
      <c r="D1025" s="254"/>
      <c r="E1025" s="255"/>
      <c r="F1025" s="335"/>
      <c r="G1025" s="328"/>
      <c r="H1025" s="336">
        <v>1</v>
      </c>
      <c r="I1025" s="289" t="str">
        <f t="shared" si="143"/>
        <v/>
      </c>
      <c r="J1025" s="338"/>
      <c r="K1025" s="152"/>
      <c r="L1025" s="152"/>
      <c r="M1025" s="152"/>
      <c r="N1025" s="152"/>
      <c r="O1025" s="152"/>
      <c r="P1025" s="152"/>
      <c r="Q1025" s="152"/>
      <c r="R1025" s="152"/>
      <c r="S1025" s="152"/>
      <c r="T1025" s="152"/>
      <c r="U1025" s="152"/>
      <c r="V1025" s="152"/>
      <c r="W1025" s="152"/>
      <c r="X1025" s="152"/>
      <c r="Y1025" s="152"/>
      <c r="Z1025" s="152"/>
      <c r="AA1025" s="152"/>
      <c r="AB1025" s="152"/>
      <c r="AC1025" s="152"/>
      <c r="AD1025" s="152"/>
      <c r="AE1025" s="152"/>
      <c r="AF1025" s="152"/>
      <c r="AG1025" s="152"/>
      <c r="AH1025" s="152"/>
      <c r="AI1025" s="152"/>
      <c r="AJ1025" s="152"/>
      <c r="AK1025" s="152"/>
      <c r="AL1025" s="152"/>
      <c r="AM1025" s="152"/>
      <c r="AN1025" s="152"/>
      <c r="AO1025" s="152"/>
      <c r="AP1025" s="152"/>
      <c r="AQ1025" s="153"/>
      <c r="AR1025" s="156" t="str">
        <f t="shared" si="144"/>
        <v/>
      </c>
      <c r="AS1025" s="157" t="str">
        <f t="shared" si="145"/>
        <v/>
      </c>
      <c r="AT1025" s="157" t="str">
        <f t="shared" si="146"/>
        <v/>
      </c>
      <c r="AU1025" s="157" t="str">
        <f t="shared" si="147"/>
        <v/>
      </c>
      <c r="AV1025" s="157" t="str">
        <f t="shared" si="148"/>
        <v/>
      </c>
      <c r="AW1025" s="157" t="str">
        <f t="shared" si="149"/>
        <v/>
      </c>
      <c r="AX1025" s="158" t="str">
        <f t="shared" si="150"/>
        <v/>
      </c>
    </row>
    <row r="1026" spans="2:50" hidden="1" x14ac:dyDescent="0.3">
      <c r="B1026" s="325">
        <f t="shared" si="151"/>
        <v>1018</v>
      </c>
      <c r="C1026" s="324"/>
      <c r="D1026" s="254"/>
      <c r="E1026" s="255"/>
      <c r="F1026" s="335"/>
      <c r="G1026" s="328"/>
      <c r="H1026" s="336">
        <v>1</v>
      </c>
      <c r="I1026" s="289" t="str">
        <f t="shared" si="143"/>
        <v/>
      </c>
      <c r="J1026" s="338"/>
      <c r="K1026" s="152"/>
      <c r="L1026" s="152"/>
      <c r="M1026" s="152"/>
      <c r="N1026" s="152"/>
      <c r="O1026" s="152"/>
      <c r="P1026" s="152"/>
      <c r="Q1026" s="152"/>
      <c r="R1026" s="152"/>
      <c r="S1026" s="152"/>
      <c r="T1026" s="152"/>
      <c r="U1026" s="152"/>
      <c r="V1026" s="152"/>
      <c r="W1026" s="152"/>
      <c r="X1026" s="152"/>
      <c r="Y1026" s="152"/>
      <c r="Z1026" s="152"/>
      <c r="AA1026" s="152"/>
      <c r="AB1026" s="152"/>
      <c r="AC1026" s="152"/>
      <c r="AD1026" s="152"/>
      <c r="AE1026" s="152"/>
      <c r="AF1026" s="152"/>
      <c r="AG1026" s="152"/>
      <c r="AH1026" s="152"/>
      <c r="AI1026" s="152"/>
      <c r="AJ1026" s="152"/>
      <c r="AK1026" s="152"/>
      <c r="AL1026" s="152"/>
      <c r="AM1026" s="152"/>
      <c r="AN1026" s="152"/>
      <c r="AO1026" s="152"/>
      <c r="AP1026" s="152"/>
      <c r="AQ1026" s="153"/>
      <c r="AR1026" s="156" t="str">
        <f t="shared" si="144"/>
        <v/>
      </c>
      <c r="AS1026" s="157" t="str">
        <f t="shared" si="145"/>
        <v/>
      </c>
      <c r="AT1026" s="157" t="str">
        <f t="shared" si="146"/>
        <v/>
      </c>
      <c r="AU1026" s="157" t="str">
        <f t="shared" si="147"/>
        <v/>
      </c>
      <c r="AV1026" s="157" t="str">
        <f t="shared" si="148"/>
        <v/>
      </c>
      <c r="AW1026" s="157" t="str">
        <f t="shared" si="149"/>
        <v/>
      </c>
      <c r="AX1026" s="158" t="str">
        <f t="shared" si="150"/>
        <v/>
      </c>
    </row>
    <row r="1027" spans="2:50" hidden="1" x14ac:dyDescent="0.3">
      <c r="B1027" s="325">
        <f t="shared" si="151"/>
        <v>1019</v>
      </c>
      <c r="C1027" s="324"/>
      <c r="D1027" s="254"/>
      <c r="E1027" s="255"/>
      <c r="F1027" s="335"/>
      <c r="G1027" s="328"/>
      <c r="H1027" s="336">
        <v>1</v>
      </c>
      <c r="I1027" s="289" t="str">
        <f t="shared" si="143"/>
        <v/>
      </c>
      <c r="J1027" s="338"/>
      <c r="K1027" s="152"/>
      <c r="L1027" s="152"/>
      <c r="M1027" s="152"/>
      <c r="N1027" s="152"/>
      <c r="O1027" s="152"/>
      <c r="P1027" s="152"/>
      <c r="Q1027" s="152"/>
      <c r="R1027" s="152"/>
      <c r="S1027" s="152"/>
      <c r="T1027" s="152"/>
      <c r="U1027" s="152"/>
      <c r="V1027" s="152"/>
      <c r="W1027" s="152"/>
      <c r="X1027" s="152"/>
      <c r="Y1027" s="152"/>
      <c r="Z1027" s="152"/>
      <c r="AA1027" s="152"/>
      <c r="AB1027" s="152"/>
      <c r="AC1027" s="152"/>
      <c r="AD1027" s="152"/>
      <c r="AE1027" s="152"/>
      <c r="AF1027" s="152"/>
      <c r="AG1027" s="152"/>
      <c r="AH1027" s="152"/>
      <c r="AI1027" s="152"/>
      <c r="AJ1027" s="152"/>
      <c r="AK1027" s="152"/>
      <c r="AL1027" s="152"/>
      <c r="AM1027" s="152"/>
      <c r="AN1027" s="152"/>
      <c r="AO1027" s="152"/>
      <c r="AP1027" s="152"/>
      <c r="AQ1027" s="153"/>
      <c r="AR1027" s="156" t="str">
        <f t="shared" si="144"/>
        <v/>
      </c>
      <c r="AS1027" s="157" t="str">
        <f t="shared" si="145"/>
        <v/>
      </c>
      <c r="AT1027" s="157" t="str">
        <f t="shared" si="146"/>
        <v/>
      </c>
      <c r="AU1027" s="157" t="str">
        <f t="shared" si="147"/>
        <v/>
      </c>
      <c r="AV1027" s="157" t="str">
        <f t="shared" si="148"/>
        <v/>
      </c>
      <c r="AW1027" s="157" t="str">
        <f t="shared" si="149"/>
        <v/>
      </c>
      <c r="AX1027" s="158" t="str">
        <f t="shared" si="150"/>
        <v/>
      </c>
    </row>
    <row r="1028" spans="2:50" hidden="1" x14ac:dyDescent="0.3">
      <c r="B1028" s="325">
        <f t="shared" si="151"/>
        <v>1020</v>
      </c>
      <c r="C1028" s="324"/>
      <c r="D1028" s="254"/>
      <c r="E1028" s="255"/>
      <c r="F1028" s="335"/>
      <c r="G1028" s="328"/>
      <c r="H1028" s="336">
        <v>1</v>
      </c>
      <c r="I1028" s="289" t="str">
        <f t="shared" si="143"/>
        <v/>
      </c>
      <c r="J1028" s="338"/>
      <c r="K1028" s="152"/>
      <c r="L1028" s="152"/>
      <c r="M1028" s="152"/>
      <c r="N1028" s="152"/>
      <c r="O1028" s="152"/>
      <c r="P1028" s="152"/>
      <c r="Q1028" s="152"/>
      <c r="R1028" s="152"/>
      <c r="S1028" s="152"/>
      <c r="T1028" s="152"/>
      <c r="U1028" s="152"/>
      <c r="V1028" s="152"/>
      <c r="W1028" s="152"/>
      <c r="X1028" s="152"/>
      <c r="Y1028" s="152"/>
      <c r="Z1028" s="152"/>
      <c r="AA1028" s="152"/>
      <c r="AB1028" s="152"/>
      <c r="AC1028" s="152"/>
      <c r="AD1028" s="152"/>
      <c r="AE1028" s="152"/>
      <c r="AF1028" s="152"/>
      <c r="AG1028" s="152"/>
      <c r="AH1028" s="152"/>
      <c r="AI1028" s="152"/>
      <c r="AJ1028" s="152"/>
      <c r="AK1028" s="152"/>
      <c r="AL1028" s="152"/>
      <c r="AM1028" s="152"/>
      <c r="AN1028" s="152"/>
      <c r="AO1028" s="152"/>
      <c r="AP1028" s="152"/>
      <c r="AQ1028" s="153"/>
      <c r="AR1028" s="156" t="str">
        <f t="shared" si="144"/>
        <v/>
      </c>
      <c r="AS1028" s="157" t="str">
        <f t="shared" si="145"/>
        <v/>
      </c>
      <c r="AT1028" s="157" t="str">
        <f t="shared" si="146"/>
        <v/>
      </c>
      <c r="AU1028" s="157" t="str">
        <f t="shared" si="147"/>
        <v/>
      </c>
      <c r="AV1028" s="157" t="str">
        <f t="shared" si="148"/>
        <v/>
      </c>
      <c r="AW1028" s="157" t="str">
        <f t="shared" si="149"/>
        <v/>
      </c>
      <c r="AX1028" s="158" t="str">
        <f t="shared" si="150"/>
        <v/>
      </c>
    </row>
    <row r="1029" spans="2:50" hidden="1" x14ac:dyDescent="0.3">
      <c r="B1029" s="325">
        <f t="shared" si="151"/>
        <v>1021</v>
      </c>
      <c r="C1029" s="324"/>
      <c r="D1029" s="254"/>
      <c r="E1029" s="255"/>
      <c r="F1029" s="335"/>
      <c r="G1029" s="328"/>
      <c r="H1029" s="336">
        <v>1</v>
      </c>
      <c r="I1029" s="289" t="str">
        <f t="shared" si="143"/>
        <v/>
      </c>
      <c r="J1029" s="338"/>
      <c r="K1029" s="152"/>
      <c r="L1029" s="152"/>
      <c r="M1029" s="152"/>
      <c r="N1029" s="152"/>
      <c r="O1029" s="152"/>
      <c r="P1029" s="152"/>
      <c r="Q1029" s="152"/>
      <c r="R1029" s="152"/>
      <c r="S1029" s="152"/>
      <c r="T1029" s="152"/>
      <c r="U1029" s="152"/>
      <c r="V1029" s="152"/>
      <c r="W1029" s="152"/>
      <c r="X1029" s="152"/>
      <c r="Y1029" s="152"/>
      <c r="Z1029" s="152"/>
      <c r="AA1029" s="152"/>
      <c r="AB1029" s="152"/>
      <c r="AC1029" s="152"/>
      <c r="AD1029" s="152"/>
      <c r="AE1029" s="152"/>
      <c r="AF1029" s="152"/>
      <c r="AG1029" s="152"/>
      <c r="AH1029" s="152"/>
      <c r="AI1029" s="152"/>
      <c r="AJ1029" s="152"/>
      <c r="AK1029" s="152"/>
      <c r="AL1029" s="152"/>
      <c r="AM1029" s="152"/>
      <c r="AN1029" s="152"/>
      <c r="AO1029" s="152"/>
      <c r="AP1029" s="152"/>
      <c r="AQ1029" s="153"/>
      <c r="AR1029" s="156" t="str">
        <f t="shared" si="144"/>
        <v/>
      </c>
      <c r="AS1029" s="157" t="str">
        <f t="shared" si="145"/>
        <v/>
      </c>
      <c r="AT1029" s="157" t="str">
        <f t="shared" si="146"/>
        <v/>
      </c>
      <c r="AU1029" s="157" t="str">
        <f t="shared" si="147"/>
        <v/>
      </c>
      <c r="AV1029" s="157" t="str">
        <f t="shared" si="148"/>
        <v/>
      </c>
      <c r="AW1029" s="157" t="str">
        <f t="shared" si="149"/>
        <v/>
      </c>
      <c r="AX1029" s="158" t="str">
        <f t="shared" si="150"/>
        <v/>
      </c>
    </row>
    <row r="1030" spans="2:50" hidden="1" x14ac:dyDescent="0.3">
      <c r="B1030" s="325">
        <f t="shared" si="151"/>
        <v>1022</v>
      </c>
      <c r="C1030" s="324"/>
      <c r="D1030" s="254"/>
      <c r="E1030" s="255"/>
      <c r="F1030" s="335"/>
      <c r="G1030" s="328"/>
      <c r="H1030" s="336">
        <v>1</v>
      </c>
      <c r="I1030" s="289" t="str">
        <f t="shared" si="143"/>
        <v/>
      </c>
      <c r="J1030" s="338"/>
      <c r="K1030" s="152"/>
      <c r="L1030" s="152"/>
      <c r="M1030" s="152"/>
      <c r="N1030" s="152"/>
      <c r="O1030" s="152"/>
      <c r="P1030" s="152"/>
      <c r="Q1030" s="152"/>
      <c r="R1030" s="152"/>
      <c r="S1030" s="152"/>
      <c r="T1030" s="152"/>
      <c r="U1030" s="152"/>
      <c r="V1030" s="152"/>
      <c r="W1030" s="152"/>
      <c r="X1030" s="152"/>
      <c r="Y1030" s="152"/>
      <c r="Z1030" s="152"/>
      <c r="AA1030" s="152"/>
      <c r="AB1030" s="152"/>
      <c r="AC1030" s="152"/>
      <c r="AD1030" s="152"/>
      <c r="AE1030" s="152"/>
      <c r="AF1030" s="152"/>
      <c r="AG1030" s="152"/>
      <c r="AH1030" s="152"/>
      <c r="AI1030" s="152"/>
      <c r="AJ1030" s="152"/>
      <c r="AK1030" s="152"/>
      <c r="AL1030" s="152"/>
      <c r="AM1030" s="152"/>
      <c r="AN1030" s="152"/>
      <c r="AO1030" s="152"/>
      <c r="AP1030" s="152"/>
      <c r="AQ1030" s="153"/>
      <c r="AR1030" s="156" t="str">
        <f t="shared" si="144"/>
        <v/>
      </c>
      <c r="AS1030" s="157" t="str">
        <f t="shared" si="145"/>
        <v/>
      </c>
      <c r="AT1030" s="157" t="str">
        <f t="shared" si="146"/>
        <v/>
      </c>
      <c r="AU1030" s="157" t="str">
        <f t="shared" si="147"/>
        <v/>
      </c>
      <c r="AV1030" s="157" t="str">
        <f t="shared" si="148"/>
        <v/>
      </c>
      <c r="AW1030" s="157" t="str">
        <f t="shared" si="149"/>
        <v/>
      </c>
      <c r="AX1030" s="158" t="str">
        <f t="shared" si="150"/>
        <v/>
      </c>
    </row>
    <row r="1031" spans="2:50" hidden="1" x14ac:dyDescent="0.3">
      <c r="B1031" s="325">
        <f t="shared" si="151"/>
        <v>1023</v>
      </c>
      <c r="C1031" s="324"/>
      <c r="D1031" s="254"/>
      <c r="E1031" s="255"/>
      <c r="F1031" s="335"/>
      <c r="G1031" s="328"/>
      <c r="H1031" s="336">
        <v>1</v>
      </c>
      <c r="I1031" s="289" t="str">
        <f t="shared" si="143"/>
        <v/>
      </c>
      <c r="J1031" s="338"/>
      <c r="K1031" s="152"/>
      <c r="L1031" s="152"/>
      <c r="M1031" s="152"/>
      <c r="N1031" s="152"/>
      <c r="O1031" s="152"/>
      <c r="P1031" s="152"/>
      <c r="Q1031" s="152"/>
      <c r="R1031" s="152"/>
      <c r="S1031" s="152"/>
      <c r="T1031" s="152"/>
      <c r="U1031" s="152"/>
      <c r="V1031" s="152"/>
      <c r="W1031" s="152"/>
      <c r="X1031" s="152"/>
      <c r="Y1031" s="152"/>
      <c r="Z1031" s="152"/>
      <c r="AA1031" s="152"/>
      <c r="AB1031" s="152"/>
      <c r="AC1031" s="152"/>
      <c r="AD1031" s="152"/>
      <c r="AE1031" s="152"/>
      <c r="AF1031" s="152"/>
      <c r="AG1031" s="152"/>
      <c r="AH1031" s="152"/>
      <c r="AI1031" s="152"/>
      <c r="AJ1031" s="152"/>
      <c r="AK1031" s="152"/>
      <c r="AL1031" s="152"/>
      <c r="AM1031" s="152"/>
      <c r="AN1031" s="152"/>
      <c r="AO1031" s="152"/>
      <c r="AP1031" s="152"/>
      <c r="AQ1031" s="153"/>
      <c r="AR1031" s="156" t="str">
        <f t="shared" si="144"/>
        <v/>
      </c>
      <c r="AS1031" s="157" t="str">
        <f t="shared" si="145"/>
        <v/>
      </c>
      <c r="AT1031" s="157" t="str">
        <f t="shared" si="146"/>
        <v/>
      </c>
      <c r="AU1031" s="157" t="str">
        <f t="shared" si="147"/>
        <v/>
      </c>
      <c r="AV1031" s="157" t="str">
        <f t="shared" si="148"/>
        <v/>
      </c>
      <c r="AW1031" s="157" t="str">
        <f t="shared" si="149"/>
        <v/>
      </c>
      <c r="AX1031" s="158" t="str">
        <f t="shared" si="150"/>
        <v/>
      </c>
    </row>
    <row r="1032" spans="2:50" hidden="1" x14ac:dyDescent="0.3">
      <c r="B1032" s="325">
        <f t="shared" si="151"/>
        <v>1024</v>
      </c>
      <c r="C1032" s="324"/>
      <c r="D1032" s="254"/>
      <c r="E1032" s="255"/>
      <c r="F1032" s="335"/>
      <c r="G1032" s="328"/>
      <c r="H1032" s="336">
        <v>1</v>
      </c>
      <c r="I1032" s="289" t="str">
        <f t="shared" si="143"/>
        <v/>
      </c>
      <c r="J1032" s="338"/>
      <c r="K1032" s="152"/>
      <c r="L1032" s="152"/>
      <c r="M1032" s="152"/>
      <c r="N1032" s="152"/>
      <c r="O1032" s="152"/>
      <c r="P1032" s="152"/>
      <c r="Q1032" s="152"/>
      <c r="R1032" s="152"/>
      <c r="S1032" s="152"/>
      <c r="T1032" s="152"/>
      <c r="U1032" s="152"/>
      <c r="V1032" s="152"/>
      <c r="W1032" s="152"/>
      <c r="X1032" s="152"/>
      <c r="Y1032" s="152"/>
      <c r="Z1032" s="152"/>
      <c r="AA1032" s="152"/>
      <c r="AB1032" s="152"/>
      <c r="AC1032" s="152"/>
      <c r="AD1032" s="152"/>
      <c r="AE1032" s="152"/>
      <c r="AF1032" s="152"/>
      <c r="AG1032" s="152"/>
      <c r="AH1032" s="152"/>
      <c r="AI1032" s="152"/>
      <c r="AJ1032" s="152"/>
      <c r="AK1032" s="152"/>
      <c r="AL1032" s="152"/>
      <c r="AM1032" s="152"/>
      <c r="AN1032" s="152"/>
      <c r="AO1032" s="152"/>
      <c r="AP1032" s="152"/>
      <c r="AQ1032" s="153"/>
      <c r="AR1032" s="156" t="str">
        <f t="shared" si="144"/>
        <v/>
      </c>
      <c r="AS1032" s="157" t="str">
        <f t="shared" si="145"/>
        <v/>
      </c>
      <c r="AT1032" s="157" t="str">
        <f t="shared" si="146"/>
        <v/>
      </c>
      <c r="AU1032" s="157" t="str">
        <f t="shared" si="147"/>
        <v/>
      </c>
      <c r="AV1032" s="157" t="str">
        <f t="shared" si="148"/>
        <v/>
      </c>
      <c r="AW1032" s="157" t="str">
        <f t="shared" si="149"/>
        <v/>
      </c>
      <c r="AX1032" s="158" t="str">
        <f t="shared" si="150"/>
        <v/>
      </c>
    </row>
    <row r="1033" spans="2:50" hidden="1" x14ac:dyDescent="0.3">
      <c r="B1033" s="325">
        <f t="shared" si="151"/>
        <v>1025</v>
      </c>
      <c r="C1033" s="324"/>
      <c r="D1033" s="254"/>
      <c r="E1033" s="255"/>
      <c r="F1033" s="335"/>
      <c r="G1033" s="328"/>
      <c r="H1033" s="336">
        <v>1</v>
      </c>
      <c r="I1033" s="289" t="str">
        <f t="shared" si="143"/>
        <v/>
      </c>
      <c r="J1033" s="338"/>
      <c r="K1033" s="152"/>
      <c r="L1033" s="152"/>
      <c r="M1033" s="152"/>
      <c r="N1033" s="152"/>
      <c r="O1033" s="152"/>
      <c r="P1033" s="152"/>
      <c r="Q1033" s="152"/>
      <c r="R1033" s="152"/>
      <c r="S1033" s="152"/>
      <c r="T1033" s="152"/>
      <c r="U1033" s="152"/>
      <c r="V1033" s="152"/>
      <c r="W1033" s="152"/>
      <c r="X1033" s="152"/>
      <c r="Y1033" s="152"/>
      <c r="Z1033" s="152"/>
      <c r="AA1033" s="152"/>
      <c r="AB1033" s="152"/>
      <c r="AC1033" s="152"/>
      <c r="AD1033" s="152"/>
      <c r="AE1033" s="152"/>
      <c r="AF1033" s="152"/>
      <c r="AG1033" s="152"/>
      <c r="AH1033" s="152"/>
      <c r="AI1033" s="152"/>
      <c r="AJ1033" s="152"/>
      <c r="AK1033" s="152"/>
      <c r="AL1033" s="152"/>
      <c r="AM1033" s="152"/>
      <c r="AN1033" s="152"/>
      <c r="AO1033" s="152"/>
      <c r="AP1033" s="152"/>
      <c r="AQ1033" s="153"/>
      <c r="AR1033" s="156" t="str">
        <f t="shared" si="144"/>
        <v/>
      </c>
      <c r="AS1033" s="157" t="str">
        <f t="shared" si="145"/>
        <v/>
      </c>
      <c r="AT1033" s="157" t="str">
        <f t="shared" si="146"/>
        <v/>
      </c>
      <c r="AU1033" s="157" t="str">
        <f t="shared" si="147"/>
        <v/>
      </c>
      <c r="AV1033" s="157" t="str">
        <f t="shared" si="148"/>
        <v/>
      </c>
      <c r="AW1033" s="157" t="str">
        <f t="shared" si="149"/>
        <v/>
      </c>
      <c r="AX1033" s="158" t="str">
        <f t="shared" si="150"/>
        <v/>
      </c>
    </row>
    <row r="1034" spans="2:50" hidden="1" x14ac:dyDescent="0.3">
      <c r="B1034" s="325">
        <f t="shared" si="151"/>
        <v>1026</v>
      </c>
      <c r="C1034" s="324"/>
      <c r="D1034" s="254"/>
      <c r="E1034" s="255"/>
      <c r="F1034" s="335"/>
      <c r="G1034" s="328"/>
      <c r="H1034" s="336">
        <v>1</v>
      </c>
      <c r="I1034" s="289" t="str">
        <f t="shared" ref="I1034:I1097" si="152">+IF(D1034="","",SUM(G1034*H1034))</f>
        <v/>
      </c>
      <c r="J1034" s="338"/>
      <c r="K1034" s="152"/>
      <c r="L1034" s="152"/>
      <c r="M1034" s="152"/>
      <c r="N1034" s="152"/>
      <c r="O1034" s="152"/>
      <c r="P1034" s="152"/>
      <c r="Q1034" s="152"/>
      <c r="R1034" s="152"/>
      <c r="S1034" s="152"/>
      <c r="T1034" s="152"/>
      <c r="U1034" s="152"/>
      <c r="V1034" s="152"/>
      <c r="W1034" s="152"/>
      <c r="X1034" s="152"/>
      <c r="Y1034" s="152"/>
      <c r="Z1034" s="152"/>
      <c r="AA1034" s="152"/>
      <c r="AB1034" s="152"/>
      <c r="AC1034" s="152"/>
      <c r="AD1034" s="152"/>
      <c r="AE1034" s="152"/>
      <c r="AF1034" s="152"/>
      <c r="AG1034" s="152"/>
      <c r="AH1034" s="152"/>
      <c r="AI1034" s="152"/>
      <c r="AJ1034" s="152"/>
      <c r="AK1034" s="152"/>
      <c r="AL1034" s="152"/>
      <c r="AM1034" s="152"/>
      <c r="AN1034" s="152"/>
      <c r="AO1034" s="152"/>
      <c r="AP1034" s="152"/>
      <c r="AQ1034" s="153"/>
      <c r="AR1034" s="156" t="str">
        <f t="shared" ref="AR1034:AR1097" si="153">IF(C1034="","",AVERAGE(J1034:AQ1034))</f>
        <v/>
      </c>
      <c r="AS1034" s="157" t="str">
        <f t="shared" ref="AS1034:AS1097" si="154">IF(C1034="","",STDEVA(J1034:AQ1034))</f>
        <v/>
      </c>
      <c r="AT1034" s="157" t="str">
        <f t="shared" ref="AT1034:AT1097" si="155">IF(C1034="","",MEDIAN(J1034:AQ1034))</f>
        <v/>
      </c>
      <c r="AU1034" s="157" t="str">
        <f t="shared" ref="AU1034:AU1097" si="156">IF(C1034="","",GEOMEAN(J1034:AQ1034))</f>
        <v/>
      </c>
      <c r="AV1034" s="157" t="str">
        <f t="shared" ref="AV1034:AV1097" si="157">IF(C1034="","",HARMEAN(J1034:AQ1034))</f>
        <v/>
      </c>
      <c r="AW1034" s="157" t="str">
        <f t="shared" ref="AW1034:AW1097" si="158">IF(C1034="","",MIN(J1034:AQ1034))</f>
        <v/>
      </c>
      <c r="AX1034" s="158" t="str">
        <f t="shared" ref="AX1034:AX1097" si="159">IF(C1034="","",MAX(J1034:AQ1034))</f>
        <v/>
      </c>
    </row>
    <row r="1035" spans="2:50" hidden="1" x14ac:dyDescent="0.3">
      <c r="B1035" s="325">
        <f t="shared" ref="B1035:B1098" si="160">+B1034+1</f>
        <v>1027</v>
      </c>
      <c r="C1035" s="324"/>
      <c r="D1035" s="254"/>
      <c r="E1035" s="255"/>
      <c r="F1035" s="335"/>
      <c r="G1035" s="328"/>
      <c r="H1035" s="336">
        <v>1</v>
      </c>
      <c r="I1035" s="289" t="str">
        <f t="shared" si="152"/>
        <v/>
      </c>
      <c r="J1035" s="338"/>
      <c r="K1035" s="152"/>
      <c r="L1035" s="152"/>
      <c r="M1035" s="152"/>
      <c r="N1035" s="152"/>
      <c r="O1035" s="152"/>
      <c r="P1035" s="152"/>
      <c r="Q1035" s="152"/>
      <c r="R1035" s="152"/>
      <c r="S1035" s="152"/>
      <c r="T1035" s="152"/>
      <c r="U1035" s="152"/>
      <c r="V1035" s="152"/>
      <c r="W1035" s="152"/>
      <c r="X1035" s="152"/>
      <c r="Y1035" s="152"/>
      <c r="Z1035" s="152"/>
      <c r="AA1035" s="152"/>
      <c r="AB1035" s="152"/>
      <c r="AC1035" s="152"/>
      <c r="AD1035" s="152"/>
      <c r="AE1035" s="152"/>
      <c r="AF1035" s="152"/>
      <c r="AG1035" s="152"/>
      <c r="AH1035" s="152"/>
      <c r="AI1035" s="152"/>
      <c r="AJ1035" s="152"/>
      <c r="AK1035" s="152"/>
      <c r="AL1035" s="152"/>
      <c r="AM1035" s="152"/>
      <c r="AN1035" s="152"/>
      <c r="AO1035" s="152"/>
      <c r="AP1035" s="152"/>
      <c r="AQ1035" s="153"/>
      <c r="AR1035" s="156" t="str">
        <f t="shared" si="153"/>
        <v/>
      </c>
      <c r="AS1035" s="157" t="str">
        <f t="shared" si="154"/>
        <v/>
      </c>
      <c r="AT1035" s="157" t="str">
        <f t="shared" si="155"/>
        <v/>
      </c>
      <c r="AU1035" s="157" t="str">
        <f t="shared" si="156"/>
        <v/>
      </c>
      <c r="AV1035" s="157" t="str">
        <f t="shared" si="157"/>
        <v/>
      </c>
      <c r="AW1035" s="157" t="str">
        <f t="shared" si="158"/>
        <v/>
      </c>
      <c r="AX1035" s="158" t="str">
        <f t="shared" si="159"/>
        <v/>
      </c>
    </row>
    <row r="1036" spans="2:50" hidden="1" x14ac:dyDescent="0.3">
      <c r="B1036" s="325">
        <f t="shared" si="160"/>
        <v>1028</v>
      </c>
      <c r="C1036" s="324"/>
      <c r="D1036" s="254"/>
      <c r="E1036" s="255"/>
      <c r="F1036" s="335"/>
      <c r="G1036" s="328"/>
      <c r="H1036" s="336">
        <v>1</v>
      </c>
      <c r="I1036" s="289" t="str">
        <f t="shared" si="152"/>
        <v/>
      </c>
      <c r="J1036" s="338"/>
      <c r="K1036" s="152"/>
      <c r="L1036" s="152"/>
      <c r="M1036" s="152"/>
      <c r="N1036" s="152"/>
      <c r="O1036" s="152"/>
      <c r="P1036" s="152"/>
      <c r="Q1036" s="152"/>
      <c r="R1036" s="152"/>
      <c r="S1036" s="152"/>
      <c r="T1036" s="152"/>
      <c r="U1036" s="152"/>
      <c r="V1036" s="152"/>
      <c r="W1036" s="152"/>
      <c r="X1036" s="152"/>
      <c r="Y1036" s="152"/>
      <c r="Z1036" s="152"/>
      <c r="AA1036" s="152"/>
      <c r="AB1036" s="152"/>
      <c r="AC1036" s="152"/>
      <c r="AD1036" s="152"/>
      <c r="AE1036" s="152"/>
      <c r="AF1036" s="152"/>
      <c r="AG1036" s="152"/>
      <c r="AH1036" s="152"/>
      <c r="AI1036" s="152"/>
      <c r="AJ1036" s="152"/>
      <c r="AK1036" s="152"/>
      <c r="AL1036" s="152"/>
      <c r="AM1036" s="152"/>
      <c r="AN1036" s="152"/>
      <c r="AO1036" s="152"/>
      <c r="AP1036" s="152"/>
      <c r="AQ1036" s="153"/>
      <c r="AR1036" s="156" t="str">
        <f t="shared" si="153"/>
        <v/>
      </c>
      <c r="AS1036" s="157" t="str">
        <f t="shared" si="154"/>
        <v/>
      </c>
      <c r="AT1036" s="157" t="str">
        <f t="shared" si="155"/>
        <v/>
      </c>
      <c r="AU1036" s="157" t="str">
        <f t="shared" si="156"/>
        <v/>
      </c>
      <c r="AV1036" s="157" t="str">
        <f t="shared" si="157"/>
        <v/>
      </c>
      <c r="AW1036" s="157" t="str">
        <f t="shared" si="158"/>
        <v/>
      </c>
      <c r="AX1036" s="158" t="str">
        <f t="shared" si="159"/>
        <v/>
      </c>
    </row>
    <row r="1037" spans="2:50" hidden="1" x14ac:dyDescent="0.3">
      <c r="B1037" s="325">
        <f t="shared" si="160"/>
        <v>1029</v>
      </c>
      <c r="C1037" s="324"/>
      <c r="D1037" s="254"/>
      <c r="E1037" s="255"/>
      <c r="F1037" s="335"/>
      <c r="G1037" s="328"/>
      <c r="H1037" s="336">
        <v>1</v>
      </c>
      <c r="I1037" s="289" t="str">
        <f t="shared" si="152"/>
        <v/>
      </c>
      <c r="J1037" s="338"/>
      <c r="K1037" s="152"/>
      <c r="L1037" s="152"/>
      <c r="M1037" s="152"/>
      <c r="N1037" s="152"/>
      <c r="O1037" s="152"/>
      <c r="P1037" s="152"/>
      <c r="Q1037" s="152"/>
      <c r="R1037" s="152"/>
      <c r="S1037" s="152"/>
      <c r="T1037" s="152"/>
      <c r="U1037" s="152"/>
      <c r="V1037" s="152"/>
      <c r="W1037" s="152"/>
      <c r="X1037" s="152"/>
      <c r="Y1037" s="152"/>
      <c r="Z1037" s="152"/>
      <c r="AA1037" s="152"/>
      <c r="AB1037" s="152"/>
      <c r="AC1037" s="152"/>
      <c r="AD1037" s="152"/>
      <c r="AE1037" s="152"/>
      <c r="AF1037" s="152"/>
      <c r="AG1037" s="152"/>
      <c r="AH1037" s="152"/>
      <c r="AI1037" s="152"/>
      <c r="AJ1037" s="152"/>
      <c r="AK1037" s="152"/>
      <c r="AL1037" s="152"/>
      <c r="AM1037" s="152"/>
      <c r="AN1037" s="152"/>
      <c r="AO1037" s="152"/>
      <c r="AP1037" s="152"/>
      <c r="AQ1037" s="153"/>
      <c r="AR1037" s="156" t="str">
        <f t="shared" si="153"/>
        <v/>
      </c>
      <c r="AS1037" s="157" t="str">
        <f t="shared" si="154"/>
        <v/>
      </c>
      <c r="AT1037" s="157" t="str">
        <f t="shared" si="155"/>
        <v/>
      </c>
      <c r="AU1037" s="157" t="str">
        <f t="shared" si="156"/>
        <v/>
      </c>
      <c r="AV1037" s="157" t="str">
        <f t="shared" si="157"/>
        <v/>
      </c>
      <c r="AW1037" s="157" t="str">
        <f t="shared" si="158"/>
        <v/>
      </c>
      <c r="AX1037" s="158" t="str">
        <f t="shared" si="159"/>
        <v/>
      </c>
    </row>
    <row r="1038" spans="2:50" hidden="1" x14ac:dyDescent="0.3">
      <c r="B1038" s="325">
        <f t="shared" si="160"/>
        <v>1030</v>
      </c>
      <c r="C1038" s="324"/>
      <c r="D1038" s="254"/>
      <c r="E1038" s="255"/>
      <c r="F1038" s="335"/>
      <c r="G1038" s="328"/>
      <c r="H1038" s="336">
        <v>1</v>
      </c>
      <c r="I1038" s="289" t="str">
        <f t="shared" si="152"/>
        <v/>
      </c>
      <c r="J1038" s="338"/>
      <c r="K1038" s="152"/>
      <c r="L1038" s="152"/>
      <c r="M1038" s="152"/>
      <c r="N1038" s="152"/>
      <c r="O1038" s="152"/>
      <c r="P1038" s="152"/>
      <c r="Q1038" s="152"/>
      <c r="R1038" s="152"/>
      <c r="S1038" s="152"/>
      <c r="T1038" s="152"/>
      <c r="U1038" s="152"/>
      <c r="V1038" s="152"/>
      <c r="W1038" s="152"/>
      <c r="X1038" s="152"/>
      <c r="Y1038" s="152"/>
      <c r="Z1038" s="152"/>
      <c r="AA1038" s="152"/>
      <c r="AB1038" s="152"/>
      <c r="AC1038" s="152"/>
      <c r="AD1038" s="152"/>
      <c r="AE1038" s="152"/>
      <c r="AF1038" s="152"/>
      <c r="AG1038" s="152"/>
      <c r="AH1038" s="152"/>
      <c r="AI1038" s="152"/>
      <c r="AJ1038" s="152"/>
      <c r="AK1038" s="152"/>
      <c r="AL1038" s="152"/>
      <c r="AM1038" s="152"/>
      <c r="AN1038" s="152"/>
      <c r="AO1038" s="152"/>
      <c r="AP1038" s="152"/>
      <c r="AQ1038" s="153"/>
      <c r="AR1038" s="156" t="str">
        <f t="shared" si="153"/>
        <v/>
      </c>
      <c r="AS1038" s="157" t="str">
        <f t="shared" si="154"/>
        <v/>
      </c>
      <c r="AT1038" s="157" t="str">
        <f t="shared" si="155"/>
        <v/>
      </c>
      <c r="AU1038" s="157" t="str">
        <f t="shared" si="156"/>
        <v/>
      </c>
      <c r="AV1038" s="157" t="str">
        <f t="shared" si="157"/>
        <v/>
      </c>
      <c r="AW1038" s="157" t="str">
        <f t="shared" si="158"/>
        <v/>
      </c>
      <c r="AX1038" s="158" t="str">
        <f t="shared" si="159"/>
        <v/>
      </c>
    </row>
    <row r="1039" spans="2:50" hidden="1" x14ac:dyDescent="0.3">
      <c r="B1039" s="325">
        <f t="shared" si="160"/>
        <v>1031</v>
      </c>
      <c r="C1039" s="324"/>
      <c r="D1039" s="254"/>
      <c r="E1039" s="255"/>
      <c r="F1039" s="335"/>
      <c r="G1039" s="328"/>
      <c r="H1039" s="336">
        <v>1</v>
      </c>
      <c r="I1039" s="289" t="str">
        <f t="shared" si="152"/>
        <v/>
      </c>
      <c r="J1039" s="338"/>
      <c r="K1039" s="152"/>
      <c r="L1039" s="152"/>
      <c r="M1039" s="152"/>
      <c r="N1039" s="152"/>
      <c r="O1039" s="152"/>
      <c r="P1039" s="152"/>
      <c r="Q1039" s="152"/>
      <c r="R1039" s="152"/>
      <c r="S1039" s="152"/>
      <c r="T1039" s="152"/>
      <c r="U1039" s="152"/>
      <c r="V1039" s="152"/>
      <c r="W1039" s="152"/>
      <c r="X1039" s="152"/>
      <c r="Y1039" s="152"/>
      <c r="Z1039" s="152"/>
      <c r="AA1039" s="152"/>
      <c r="AB1039" s="152"/>
      <c r="AC1039" s="152"/>
      <c r="AD1039" s="152"/>
      <c r="AE1039" s="152"/>
      <c r="AF1039" s="152"/>
      <c r="AG1039" s="152"/>
      <c r="AH1039" s="152"/>
      <c r="AI1039" s="152"/>
      <c r="AJ1039" s="152"/>
      <c r="AK1039" s="152"/>
      <c r="AL1039" s="152"/>
      <c r="AM1039" s="152"/>
      <c r="AN1039" s="152"/>
      <c r="AO1039" s="152"/>
      <c r="AP1039" s="152"/>
      <c r="AQ1039" s="153"/>
      <c r="AR1039" s="156" t="str">
        <f t="shared" si="153"/>
        <v/>
      </c>
      <c r="AS1039" s="157" t="str">
        <f t="shared" si="154"/>
        <v/>
      </c>
      <c r="AT1039" s="157" t="str">
        <f t="shared" si="155"/>
        <v/>
      </c>
      <c r="AU1039" s="157" t="str">
        <f t="shared" si="156"/>
        <v/>
      </c>
      <c r="AV1039" s="157" t="str">
        <f t="shared" si="157"/>
        <v/>
      </c>
      <c r="AW1039" s="157" t="str">
        <f t="shared" si="158"/>
        <v/>
      </c>
      <c r="AX1039" s="158" t="str">
        <f t="shared" si="159"/>
        <v/>
      </c>
    </row>
    <row r="1040" spans="2:50" hidden="1" x14ac:dyDescent="0.3">
      <c r="B1040" s="325">
        <f t="shared" si="160"/>
        <v>1032</v>
      </c>
      <c r="C1040" s="324"/>
      <c r="D1040" s="254"/>
      <c r="E1040" s="255"/>
      <c r="F1040" s="335"/>
      <c r="G1040" s="328"/>
      <c r="H1040" s="336">
        <v>1</v>
      </c>
      <c r="I1040" s="289" t="str">
        <f t="shared" si="152"/>
        <v/>
      </c>
      <c r="J1040" s="338"/>
      <c r="K1040" s="152"/>
      <c r="L1040" s="152"/>
      <c r="M1040" s="152"/>
      <c r="N1040" s="152"/>
      <c r="O1040" s="152"/>
      <c r="P1040" s="152"/>
      <c r="Q1040" s="152"/>
      <c r="R1040" s="152"/>
      <c r="S1040" s="152"/>
      <c r="T1040" s="152"/>
      <c r="U1040" s="152"/>
      <c r="V1040" s="152"/>
      <c r="W1040" s="152"/>
      <c r="X1040" s="152"/>
      <c r="Y1040" s="152"/>
      <c r="Z1040" s="152"/>
      <c r="AA1040" s="152"/>
      <c r="AB1040" s="152"/>
      <c r="AC1040" s="152"/>
      <c r="AD1040" s="152"/>
      <c r="AE1040" s="152"/>
      <c r="AF1040" s="152"/>
      <c r="AG1040" s="152"/>
      <c r="AH1040" s="152"/>
      <c r="AI1040" s="152"/>
      <c r="AJ1040" s="152"/>
      <c r="AK1040" s="152"/>
      <c r="AL1040" s="152"/>
      <c r="AM1040" s="152"/>
      <c r="AN1040" s="152"/>
      <c r="AO1040" s="152"/>
      <c r="AP1040" s="152"/>
      <c r="AQ1040" s="153"/>
      <c r="AR1040" s="156" t="str">
        <f t="shared" si="153"/>
        <v/>
      </c>
      <c r="AS1040" s="157" t="str">
        <f t="shared" si="154"/>
        <v/>
      </c>
      <c r="AT1040" s="157" t="str">
        <f t="shared" si="155"/>
        <v/>
      </c>
      <c r="AU1040" s="157" t="str">
        <f t="shared" si="156"/>
        <v/>
      </c>
      <c r="AV1040" s="157" t="str">
        <f t="shared" si="157"/>
        <v/>
      </c>
      <c r="AW1040" s="157" t="str">
        <f t="shared" si="158"/>
        <v/>
      </c>
      <c r="AX1040" s="158" t="str">
        <f t="shared" si="159"/>
        <v/>
      </c>
    </row>
    <row r="1041" spans="2:50" hidden="1" x14ac:dyDescent="0.3">
      <c r="B1041" s="325">
        <f t="shared" si="160"/>
        <v>1033</v>
      </c>
      <c r="C1041" s="324"/>
      <c r="D1041" s="254"/>
      <c r="E1041" s="255"/>
      <c r="F1041" s="335"/>
      <c r="G1041" s="328"/>
      <c r="H1041" s="336">
        <v>1</v>
      </c>
      <c r="I1041" s="289" t="str">
        <f t="shared" si="152"/>
        <v/>
      </c>
      <c r="J1041" s="338"/>
      <c r="K1041" s="152"/>
      <c r="L1041" s="152"/>
      <c r="M1041" s="152"/>
      <c r="N1041" s="152"/>
      <c r="O1041" s="152"/>
      <c r="P1041" s="152"/>
      <c r="Q1041" s="152"/>
      <c r="R1041" s="152"/>
      <c r="S1041" s="152"/>
      <c r="T1041" s="152"/>
      <c r="U1041" s="152"/>
      <c r="V1041" s="152"/>
      <c r="W1041" s="152"/>
      <c r="X1041" s="152"/>
      <c r="Y1041" s="152"/>
      <c r="Z1041" s="152"/>
      <c r="AA1041" s="152"/>
      <c r="AB1041" s="152"/>
      <c r="AC1041" s="152"/>
      <c r="AD1041" s="152"/>
      <c r="AE1041" s="152"/>
      <c r="AF1041" s="152"/>
      <c r="AG1041" s="152"/>
      <c r="AH1041" s="152"/>
      <c r="AI1041" s="152"/>
      <c r="AJ1041" s="152"/>
      <c r="AK1041" s="152"/>
      <c r="AL1041" s="152"/>
      <c r="AM1041" s="152"/>
      <c r="AN1041" s="152"/>
      <c r="AO1041" s="152"/>
      <c r="AP1041" s="152"/>
      <c r="AQ1041" s="153"/>
      <c r="AR1041" s="156" t="str">
        <f t="shared" si="153"/>
        <v/>
      </c>
      <c r="AS1041" s="157" t="str">
        <f t="shared" si="154"/>
        <v/>
      </c>
      <c r="AT1041" s="157" t="str">
        <f t="shared" si="155"/>
        <v/>
      </c>
      <c r="AU1041" s="157" t="str">
        <f t="shared" si="156"/>
        <v/>
      </c>
      <c r="AV1041" s="157" t="str">
        <f t="shared" si="157"/>
        <v/>
      </c>
      <c r="AW1041" s="157" t="str">
        <f t="shared" si="158"/>
        <v/>
      </c>
      <c r="AX1041" s="158" t="str">
        <f t="shared" si="159"/>
        <v/>
      </c>
    </row>
    <row r="1042" spans="2:50" hidden="1" x14ac:dyDescent="0.3">
      <c r="B1042" s="325">
        <f t="shared" si="160"/>
        <v>1034</v>
      </c>
      <c r="C1042" s="324"/>
      <c r="D1042" s="254"/>
      <c r="E1042" s="255"/>
      <c r="F1042" s="335"/>
      <c r="G1042" s="328"/>
      <c r="H1042" s="336">
        <v>1</v>
      </c>
      <c r="I1042" s="289" t="str">
        <f t="shared" si="152"/>
        <v/>
      </c>
      <c r="J1042" s="338"/>
      <c r="K1042" s="152"/>
      <c r="L1042" s="152"/>
      <c r="M1042" s="152"/>
      <c r="N1042" s="152"/>
      <c r="O1042" s="152"/>
      <c r="P1042" s="152"/>
      <c r="Q1042" s="152"/>
      <c r="R1042" s="152"/>
      <c r="S1042" s="152"/>
      <c r="T1042" s="152"/>
      <c r="U1042" s="152"/>
      <c r="V1042" s="152"/>
      <c r="W1042" s="152"/>
      <c r="X1042" s="152"/>
      <c r="Y1042" s="152"/>
      <c r="Z1042" s="152"/>
      <c r="AA1042" s="152"/>
      <c r="AB1042" s="152"/>
      <c r="AC1042" s="152"/>
      <c r="AD1042" s="152"/>
      <c r="AE1042" s="152"/>
      <c r="AF1042" s="152"/>
      <c r="AG1042" s="152"/>
      <c r="AH1042" s="152"/>
      <c r="AI1042" s="152"/>
      <c r="AJ1042" s="152"/>
      <c r="AK1042" s="152"/>
      <c r="AL1042" s="152"/>
      <c r="AM1042" s="152"/>
      <c r="AN1042" s="152"/>
      <c r="AO1042" s="152"/>
      <c r="AP1042" s="152"/>
      <c r="AQ1042" s="153"/>
      <c r="AR1042" s="156" t="str">
        <f t="shared" si="153"/>
        <v/>
      </c>
      <c r="AS1042" s="157" t="str">
        <f t="shared" si="154"/>
        <v/>
      </c>
      <c r="AT1042" s="157" t="str">
        <f t="shared" si="155"/>
        <v/>
      </c>
      <c r="AU1042" s="157" t="str">
        <f t="shared" si="156"/>
        <v/>
      </c>
      <c r="AV1042" s="157" t="str">
        <f t="shared" si="157"/>
        <v/>
      </c>
      <c r="AW1042" s="157" t="str">
        <f t="shared" si="158"/>
        <v/>
      </c>
      <c r="AX1042" s="158" t="str">
        <f t="shared" si="159"/>
        <v/>
      </c>
    </row>
    <row r="1043" spans="2:50" hidden="1" x14ac:dyDescent="0.3">
      <c r="B1043" s="325">
        <f t="shared" si="160"/>
        <v>1035</v>
      </c>
      <c r="C1043" s="324"/>
      <c r="D1043" s="254"/>
      <c r="E1043" s="255"/>
      <c r="F1043" s="335"/>
      <c r="G1043" s="328"/>
      <c r="H1043" s="336">
        <v>1</v>
      </c>
      <c r="I1043" s="289" t="str">
        <f t="shared" si="152"/>
        <v/>
      </c>
      <c r="J1043" s="338"/>
      <c r="K1043" s="152"/>
      <c r="L1043" s="152"/>
      <c r="M1043" s="152"/>
      <c r="N1043" s="152"/>
      <c r="O1043" s="152"/>
      <c r="P1043" s="152"/>
      <c r="Q1043" s="152"/>
      <c r="R1043" s="152"/>
      <c r="S1043" s="152"/>
      <c r="T1043" s="152"/>
      <c r="U1043" s="152"/>
      <c r="V1043" s="152"/>
      <c r="W1043" s="152"/>
      <c r="X1043" s="152"/>
      <c r="Y1043" s="152"/>
      <c r="Z1043" s="152"/>
      <c r="AA1043" s="152"/>
      <c r="AB1043" s="152"/>
      <c r="AC1043" s="152"/>
      <c r="AD1043" s="152"/>
      <c r="AE1043" s="152"/>
      <c r="AF1043" s="152"/>
      <c r="AG1043" s="152"/>
      <c r="AH1043" s="152"/>
      <c r="AI1043" s="152"/>
      <c r="AJ1043" s="152"/>
      <c r="AK1043" s="152"/>
      <c r="AL1043" s="152"/>
      <c r="AM1043" s="152"/>
      <c r="AN1043" s="152"/>
      <c r="AO1043" s="152"/>
      <c r="AP1043" s="152"/>
      <c r="AQ1043" s="153"/>
      <c r="AR1043" s="156" t="str">
        <f t="shared" si="153"/>
        <v/>
      </c>
      <c r="AS1043" s="157" t="str">
        <f t="shared" si="154"/>
        <v/>
      </c>
      <c r="AT1043" s="157" t="str">
        <f t="shared" si="155"/>
        <v/>
      </c>
      <c r="AU1043" s="157" t="str">
        <f t="shared" si="156"/>
        <v/>
      </c>
      <c r="AV1043" s="157" t="str">
        <f t="shared" si="157"/>
        <v/>
      </c>
      <c r="AW1043" s="157" t="str">
        <f t="shared" si="158"/>
        <v/>
      </c>
      <c r="AX1043" s="158" t="str">
        <f t="shared" si="159"/>
        <v/>
      </c>
    </row>
    <row r="1044" spans="2:50" hidden="1" x14ac:dyDescent="0.3">
      <c r="B1044" s="325">
        <f t="shared" si="160"/>
        <v>1036</v>
      </c>
      <c r="C1044" s="324"/>
      <c r="D1044" s="254"/>
      <c r="E1044" s="255"/>
      <c r="F1044" s="335"/>
      <c r="G1044" s="328"/>
      <c r="H1044" s="336">
        <v>1</v>
      </c>
      <c r="I1044" s="289" t="str">
        <f t="shared" si="152"/>
        <v/>
      </c>
      <c r="J1044" s="338"/>
      <c r="K1044" s="152"/>
      <c r="L1044" s="152"/>
      <c r="M1044" s="152"/>
      <c r="N1044" s="152"/>
      <c r="O1044" s="152"/>
      <c r="P1044" s="152"/>
      <c r="Q1044" s="152"/>
      <c r="R1044" s="152"/>
      <c r="S1044" s="152"/>
      <c r="T1044" s="152"/>
      <c r="U1044" s="152"/>
      <c r="V1044" s="152"/>
      <c r="W1044" s="152"/>
      <c r="X1044" s="152"/>
      <c r="Y1044" s="152"/>
      <c r="Z1044" s="152"/>
      <c r="AA1044" s="152"/>
      <c r="AB1044" s="152"/>
      <c r="AC1044" s="152"/>
      <c r="AD1044" s="152"/>
      <c r="AE1044" s="152"/>
      <c r="AF1044" s="152"/>
      <c r="AG1044" s="152"/>
      <c r="AH1044" s="152"/>
      <c r="AI1044" s="152"/>
      <c r="AJ1044" s="152"/>
      <c r="AK1044" s="152"/>
      <c r="AL1044" s="152"/>
      <c r="AM1044" s="152"/>
      <c r="AN1044" s="152"/>
      <c r="AO1044" s="152"/>
      <c r="AP1044" s="152"/>
      <c r="AQ1044" s="153"/>
      <c r="AR1044" s="156" t="str">
        <f t="shared" si="153"/>
        <v/>
      </c>
      <c r="AS1044" s="157" t="str">
        <f t="shared" si="154"/>
        <v/>
      </c>
      <c r="AT1044" s="157" t="str">
        <f t="shared" si="155"/>
        <v/>
      </c>
      <c r="AU1044" s="157" t="str">
        <f t="shared" si="156"/>
        <v/>
      </c>
      <c r="AV1044" s="157" t="str">
        <f t="shared" si="157"/>
        <v/>
      </c>
      <c r="AW1044" s="157" t="str">
        <f t="shared" si="158"/>
        <v/>
      </c>
      <c r="AX1044" s="158" t="str">
        <f t="shared" si="159"/>
        <v/>
      </c>
    </row>
    <row r="1045" spans="2:50" hidden="1" x14ac:dyDescent="0.3">
      <c r="B1045" s="325">
        <f t="shared" si="160"/>
        <v>1037</v>
      </c>
      <c r="C1045" s="324"/>
      <c r="D1045" s="254"/>
      <c r="E1045" s="255"/>
      <c r="F1045" s="335"/>
      <c r="G1045" s="328"/>
      <c r="H1045" s="336">
        <v>1</v>
      </c>
      <c r="I1045" s="289" t="str">
        <f t="shared" si="152"/>
        <v/>
      </c>
      <c r="J1045" s="338"/>
      <c r="K1045" s="152"/>
      <c r="L1045" s="152"/>
      <c r="M1045" s="152"/>
      <c r="N1045" s="152"/>
      <c r="O1045" s="152"/>
      <c r="P1045" s="152"/>
      <c r="Q1045" s="152"/>
      <c r="R1045" s="152"/>
      <c r="S1045" s="152"/>
      <c r="T1045" s="152"/>
      <c r="U1045" s="152"/>
      <c r="V1045" s="152"/>
      <c r="W1045" s="152"/>
      <c r="X1045" s="152"/>
      <c r="Y1045" s="152"/>
      <c r="Z1045" s="152"/>
      <c r="AA1045" s="152"/>
      <c r="AB1045" s="152"/>
      <c r="AC1045" s="152"/>
      <c r="AD1045" s="152"/>
      <c r="AE1045" s="152"/>
      <c r="AF1045" s="152"/>
      <c r="AG1045" s="152"/>
      <c r="AH1045" s="152"/>
      <c r="AI1045" s="152"/>
      <c r="AJ1045" s="152"/>
      <c r="AK1045" s="152"/>
      <c r="AL1045" s="152"/>
      <c r="AM1045" s="152"/>
      <c r="AN1045" s="152"/>
      <c r="AO1045" s="152"/>
      <c r="AP1045" s="152"/>
      <c r="AQ1045" s="153"/>
      <c r="AR1045" s="156" t="str">
        <f t="shared" si="153"/>
        <v/>
      </c>
      <c r="AS1045" s="157" t="str">
        <f t="shared" si="154"/>
        <v/>
      </c>
      <c r="AT1045" s="157" t="str">
        <f t="shared" si="155"/>
        <v/>
      </c>
      <c r="AU1045" s="157" t="str">
        <f t="shared" si="156"/>
        <v/>
      </c>
      <c r="AV1045" s="157" t="str">
        <f t="shared" si="157"/>
        <v/>
      </c>
      <c r="AW1045" s="157" t="str">
        <f t="shared" si="158"/>
        <v/>
      </c>
      <c r="AX1045" s="158" t="str">
        <f t="shared" si="159"/>
        <v/>
      </c>
    </row>
    <row r="1046" spans="2:50" hidden="1" x14ac:dyDescent="0.3">
      <c r="B1046" s="325">
        <f t="shared" si="160"/>
        <v>1038</v>
      </c>
      <c r="C1046" s="324"/>
      <c r="D1046" s="254"/>
      <c r="E1046" s="255"/>
      <c r="F1046" s="335"/>
      <c r="G1046" s="328"/>
      <c r="H1046" s="336">
        <v>1</v>
      </c>
      <c r="I1046" s="289" t="str">
        <f t="shared" si="152"/>
        <v/>
      </c>
      <c r="J1046" s="338"/>
      <c r="K1046" s="152"/>
      <c r="L1046" s="152"/>
      <c r="M1046" s="152"/>
      <c r="N1046" s="152"/>
      <c r="O1046" s="152"/>
      <c r="P1046" s="152"/>
      <c r="Q1046" s="152"/>
      <c r="R1046" s="152"/>
      <c r="S1046" s="152"/>
      <c r="T1046" s="152"/>
      <c r="U1046" s="152"/>
      <c r="V1046" s="152"/>
      <c r="W1046" s="152"/>
      <c r="X1046" s="152"/>
      <c r="Y1046" s="152"/>
      <c r="Z1046" s="152"/>
      <c r="AA1046" s="152"/>
      <c r="AB1046" s="152"/>
      <c r="AC1046" s="152"/>
      <c r="AD1046" s="152"/>
      <c r="AE1046" s="152"/>
      <c r="AF1046" s="152"/>
      <c r="AG1046" s="152"/>
      <c r="AH1046" s="152"/>
      <c r="AI1046" s="152"/>
      <c r="AJ1046" s="152"/>
      <c r="AK1046" s="152"/>
      <c r="AL1046" s="152"/>
      <c r="AM1046" s="152"/>
      <c r="AN1046" s="152"/>
      <c r="AO1046" s="152"/>
      <c r="AP1046" s="152"/>
      <c r="AQ1046" s="153"/>
      <c r="AR1046" s="156" t="str">
        <f t="shared" si="153"/>
        <v/>
      </c>
      <c r="AS1046" s="157" t="str">
        <f t="shared" si="154"/>
        <v/>
      </c>
      <c r="AT1046" s="157" t="str">
        <f t="shared" si="155"/>
        <v/>
      </c>
      <c r="AU1046" s="157" t="str">
        <f t="shared" si="156"/>
        <v/>
      </c>
      <c r="AV1046" s="157" t="str">
        <f t="shared" si="157"/>
        <v/>
      </c>
      <c r="AW1046" s="157" t="str">
        <f t="shared" si="158"/>
        <v/>
      </c>
      <c r="AX1046" s="158" t="str">
        <f t="shared" si="159"/>
        <v/>
      </c>
    </row>
    <row r="1047" spans="2:50" hidden="1" x14ac:dyDescent="0.3">
      <c r="B1047" s="325">
        <f t="shared" si="160"/>
        <v>1039</v>
      </c>
      <c r="C1047" s="324"/>
      <c r="D1047" s="254"/>
      <c r="E1047" s="255"/>
      <c r="F1047" s="335"/>
      <c r="G1047" s="328"/>
      <c r="H1047" s="336">
        <v>1</v>
      </c>
      <c r="I1047" s="289" t="str">
        <f t="shared" si="152"/>
        <v/>
      </c>
      <c r="J1047" s="338"/>
      <c r="K1047" s="152"/>
      <c r="L1047" s="152"/>
      <c r="M1047" s="152"/>
      <c r="N1047" s="152"/>
      <c r="O1047" s="152"/>
      <c r="P1047" s="152"/>
      <c r="Q1047" s="152"/>
      <c r="R1047" s="152"/>
      <c r="S1047" s="152"/>
      <c r="T1047" s="152"/>
      <c r="U1047" s="152"/>
      <c r="V1047" s="152"/>
      <c r="W1047" s="152"/>
      <c r="X1047" s="152"/>
      <c r="Y1047" s="152"/>
      <c r="Z1047" s="152"/>
      <c r="AA1047" s="152"/>
      <c r="AB1047" s="152"/>
      <c r="AC1047" s="152"/>
      <c r="AD1047" s="152"/>
      <c r="AE1047" s="152"/>
      <c r="AF1047" s="152"/>
      <c r="AG1047" s="152"/>
      <c r="AH1047" s="152"/>
      <c r="AI1047" s="152"/>
      <c r="AJ1047" s="152"/>
      <c r="AK1047" s="152"/>
      <c r="AL1047" s="152"/>
      <c r="AM1047" s="152"/>
      <c r="AN1047" s="152"/>
      <c r="AO1047" s="152"/>
      <c r="AP1047" s="152"/>
      <c r="AQ1047" s="153"/>
      <c r="AR1047" s="156" t="str">
        <f t="shared" si="153"/>
        <v/>
      </c>
      <c r="AS1047" s="157" t="str">
        <f t="shared" si="154"/>
        <v/>
      </c>
      <c r="AT1047" s="157" t="str">
        <f t="shared" si="155"/>
        <v/>
      </c>
      <c r="AU1047" s="157" t="str">
        <f t="shared" si="156"/>
        <v/>
      </c>
      <c r="AV1047" s="157" t="str">
        <f t="shared" si="157"/>
        <v/>
      </c>
      <c r="AW1047" s="157" t="str">
        <f t="shared" si="158"/>
        <v/>
      </c>
      <c r="AX1047" s="158" t="str">
        <f t="shared" si="159"/>
        <v/>
      </c>
    </row>
    <row r="1048" spans="2:50" hidden="1" x14ac:dyDescent="0.3">
      <c r="B1048" s="325">
        <f t="shared" si="160"/>
        <v>1040</v>
      </c>
      <c r="C1048" s="324"/>
      <c r="D1048" s="254"/>
      <c r="E1048" s="255"/>
      <c r="F1048" s="335"/>
      <c r="G1048" s="328"/>
      <c r="H1048" s="336">
        <v>1</v>
      </c>
      <c r="I1048" s="289" t="str">
        <f t="shared" si="152"/>
        <v/>
      </c>
      <c r="J1048" s="338"/>
      <c r="K1048" s="152"/>
      <c r="L1048" s="152"/>
      <c r="M1048" s="152"/>
      <c r="N1048" s="152"/>
      <c r="O1048" s="152"/>
      <c r="P1048" s="152"/>
      <c r="Q1048" s="152"/>
      <c r="R1048" s="152"/>
      <c r="S1048" s="152"/>
      <c r="T1048" s="152"/>
      <c r="U1048" s="152"/>
      <c r="V1048" s="152"/>
      <c r="W1048" s="152"/>
      <c r="X1048" s="152"/>
      <c r="Y1048" s="152"/>
      <c r="Z1048" s="152"/>
      <c r="AA1048" s="152"/>
      <c r="AB1048" s="152"/>
      <c r="AC1048" s="152"/>
      <c r="AD1048" s="152"/>
      <c r="AE1048" s="152"/>
      <c r="AF1048" s="152"/>
      <c r="AG1048" s="152"/>
      <c r="AH1048" s="152"/>
      <c r="AI1048" s="152"/>
      <c r="AJ1048" s="152"/>
      <c r="AK1048" s="152"/>
      <c r="AL1048" s="152"/>
      <c r="AM1048" s="152"/>
      <c r="AN1048" s="152"/>
      <c r="AO1048" s="152"/>
      <c r="AP1048" s="152"/>
      <c r="AQ1048" s="153"/>
      <c r="AR1048" s="156" t="str">
        <f t="shared" si="153"/>
        <v/>
      </c>
      <c r="AS1048" s="157" t="str">
        <f t="shared" si="154"/>
        <v/>
      </c>
      <c r="AT1048" s="157" t="str">
        <f t="shared" si="155"/>
        <v/>
      </c>
      <c r="AU1048" s="157" t="str">
        <f t="shared" si="156"/>
        <v/>
      </c>
      <c r="AV1048" s="157" t="str">
        <f t="shared" si="157"/>
        <v/>
      </c>
      <c r="AW1048" s="157" t="str">
        <f t="shared" si="158"/>
        <v/>
      </c>
      <c r="AX1048" s="158" t="str">
        <f t="shared" si="159"/>
        <v/>
      </c>
    </row>
    <row r="1049" spans="2:50" hidden="1" x14ac:dyDescent="0.3">
      <c r="B1049" s="325">
        <f t="shared" si="160"/>
        <v>1041</v>
      </c>
      <c r="C1049" s="324"/>
      <c r="D1049" s="254"/>
      <c r="E1049" s="255"/>
      <c r="F1049" s="335"/>
      <c r="G1049" s="328"/>
      <c r="H1049" s="336">
        <v>1</v>
      </c>
      <c r="I1049" s="289" t="str">
        <f t="shared" si="152"/>
        <v/>
      </c>
      <c r="J1049" s="338"/>
      <c r="K1049" s="152"/>
      <c r="L1049" s="152"/>
      <c r="M1049" s="152"/>
      <c r="N1049" s="152"/>
      <c r="O1049" s="152"/>
      <c r="P1049" s="152"/>
      <c r="Q1049" s="152"/>
      <c r="R1049" s="152"/>
      <c r="S1049" s="152"/>
      <c r="T1049" s="152"/>
      <c r="U1049" s="152"/>
      <c r="V1049" s="152"/>
      <c r="W1049" s="152"/>
      <c r="X1049" s="152"/>
      <c r="Y1049" s="152"/>
      <c r="Z1049" s="152"/>
      <c r="AA1049" s="152"/>
      <c r="AB1049" s="152"/>
      <c r="AC1049" s="152"/>
      <c r="AD1049" s="152"/>
      <c r="AE1049" s="152"/>
      <c r="AF1049" s="152"/>
      <c r="AG1049" s="152"/>
      <c r="AH1049" s="152"/>
      <c r="AI1049" s="152"/>
      <c r="AJ1049" s="152"/>
      <c r="AK1049" s="152"/>
      <c r="AL1049" s="152"/>
      <c r="AM1049" s="152"/>
      <c r="AN1049" s="152"/>
      <c r="AO1049" s="152"/>
      <c r="AP1049" s="152"/>
      <c r="AQ1049" s="153"/>
      <c r="AR1049" s="156" t="str">
        <f t="shared" si="153"/>
        <v/>
      </c>
      <c r="AS1049" s="157" t="str">
        <f t="shared" si="154"/>
        <v/>
      </c>
      <c r="AT1049" s="157" t="str">
        <f t="shared" si="155"/>
        <v/>
      </c>
      <c r="AU1049" s="157" t="str">
        <f t="shared" si="156"/>
        <v/>
      </c>
      <c r="AV1049" s="157" t="str">
        <f t="shared" si="157"/>
        <v/>
      </c>
      <c r="AW1049" s="157" t="str">
        <f t="shared" si="158"/>
        <v/>
      </c>
      <c r="AX1049" s="158" t="str">
        <f t="shared" si="159"/>
        <v/>
      </c>
    </row>
    <row r="1050" spans="2:50" hidden="1" x14ac:dyDescent="0.3">
      <c r="B1050" s="325">
        <f t="shared" si="160"/>
        <v>1042</v>
      </c>
      <c r="C1050" s="324"/>
      <c r="D1050" s="254"/>
      <c r="E1050" s="255"/>
      <c r="F1050" s="335"/>
      <c r="G1050" s="328"/>
      <c r="H1050" s="336">
        <v>1</v>
      </c>
      <c r="I1050" s="289" t="str">
        <f t="shared" si="152"/>
        <v/>
      </c>
      <c r="J1050" s="338"/>
      <c r="K1050" s="152"/>
      <c r="L1050" s="152"/>
      <c r="M1050" s="152"/>
      <c r="N1050" s="152"/>
      <c r="O1050" s="152"/>
      <c r="P1050" s="152"/>
      <c r="Q1050" s="152"/>
      <c r="R1050" s="152"/>
      <c r="S1050" s="152"/>
      <c r="T1050" s="152"/>
      <c r="U1050" s="152"/>
      <c r="V1050" s="152"/>
      <c r="W1050" s="152"/>
      <c r="X1050" s="152"/>
      <c r="Y1050" s="152"/>
      <c r="Z1050" s="152"/>
      <c r="AA1050" s="152"/>
      <c r="AB1050" s="152"/>
      <c r="AC1050" s="152"/>
      <c r="AD1050" s="152"/>
      <c r="AE1050" s="152"/>
      <c r="AF1050" s="152"/>
      <c r="AG1050" s="152"/>
      <c r="AH1050" s="152"/>
      <c r="AI1050" s="152"/>
      <c r="AJ1050" s="152"/>
      <c r="AK1050" s="152"/>
      <c r="AL1050" s="152"/>
      <c r="AM1050" s="152"/>
      <c r="AN1050" s="152"/>
      <c r="AO1050" s="152"/>
      <c r="AP1050" s="152"/>
      <c r="AQ1050" s="153"/>
      <c r="AR1050" s="156" t="str">
        <f t="shared" si="153"/>
        <v/>
      </c>
      <c r="AS1050" s="157" t="str">
        <f t="shared" si="154"/>
        <v/>
      </c>
      <c r="AT1050" s="157" t="str">
        <f t="shared" si="155"/>
        <v/>
      </c>
      <c r="AU1050" s="157" t="str">
        <f t="shared" si="156"/>
        <v/>
      </c>
      <c r="AV1050" s="157" t="str">
        <f t="shared" si="157"/>
        <v/>
      </c>
      <c r="AW1050" s="157" t="str">
        <f t="shared" si="158"/>
        <v/>
      </c>
      <c r="AX1050" s="158" t="str">
        <f t="shared" si="159"/>
        <v/>
      </c>
    </row>
    <row r="1051" spans="2:50" hidden="1" x14ac:dyDescent="0.3">
      <c r="B1051" s="325">
        <f t="shared" si="160"/>
        <v>1043</v>
      </c>
      <c r="C1051" s="324"/>
      <c r="D1051" s="254"/>
      <c r="E1051" s="255"/>
      <c r="F1051" s="335"/>
      <c r="G1051" s="328"/>
      <c r="H1051" s="336">
        <v>1</v>
      </c>
      <c r="I1051" s="289" t="str">
        <f t="shared" si="152"/>
        <v/>
      </c>
      <c r="J1051" s="338"/>
      <c r="K1051" s="152"/>
      <c r="L1051" s="152"/>
      <c r="M1051" s="152"/>
      <c r="N1051" s="152"/>
      <c r="O1051" s="152"/>
      <c r="P1051" s="152"/>
      <c r="Q1051" s="152"/>
      <c r="R1051" s="152"/>
      <c r="S1051" s="152"/>
      <c r="T1051" s="152"/>
      <c r="U1051" s="152"/>
      <c r="V1051" s="152"/>
      <c r="W1051" s="152"/>
      <c r="X1051" s="152"/>
      <c r="Y1051" s="152"/>
      <c r="Z1051" s="152"/>
      <c r="AA1051" s="152"/>
      <c r="AB1051" s="152"/>
      <c r="AC1051" s="152"/>
      <c r="AD1051" s="152"/>
      <c r="AE1051" s="152"/>
      <c r="AF1051" s="152"/>
      <c r="AG1051" s="152"/>
      <c r="AH1051" s="152"/>
      <c r="AI1051" s="152"/>
      <c r="AJ1051" s="152"/>
      <c r="AK1051" s="152"/>
      <c r="AL1051" s="152"/>
      <c r="AM1051" s="152"/>
      <c r="AN1051" s="152"/>
      <c r="AO1051" s="152"/>
      <c r="AP1051" s="152"/>
      <c r="AQ1051" s="153"/>
      <c r="AR1051" s="156" t="str">
        <f t="shared" si="153"/>
        <v/>
      </c>
      <c r="AS1051" s="157" t="str">
        <f t="shared" si="154"/>
        <v/>
      </c>
      <c r="AT1051" s="157" t="str">
        <f t="shared" si="155"/>
        <v/>
      </c>
      <c r="AU1051" s="157" t="str">
        <f t="shared" si="156"/>
        <v/>
      </c>
      <c r="AV1051" s="157" t="str">
        <f t="shared" si="157"/>
        <v/>
      </c>
      <c r="AW1051" s="157" t="str">
        <f t="shared" si="158"/>
        <v/>
      </c>
      <c r="AX1051" s="158" t="str">
        <f t="shared" si="159"/>
        <v/>
      </c>
    </row>
    <row r="1052" spans="2:50" hidden="1" x14ac:dyDescent="0.3">
      <c r="B1052" s="325">
        <f t="shared" si="160"/>
        <v>1044</v>
      </c>
      <c r="C1052" s="324"/>
      <c r="D1052" s="254"/>
      <c r="E1052" s="255"/>
      <c r="F1052" s="335"/>
      <c r="G1052" s="328"/>
      <c r="H1052" s="336">
        <v>1</v>
      </c>
      <c r="I1052" s="289" t="str">
        <f t="shared" si="152"/>
        <v/>
      </c>
      <c r="J1052" s="338"/>
      <c r="K1052" s="152"/>
      <c r="L1052" s="152"/>
      <c r="M1052" s="152"/>
      <c r="N1052" s="152"/>
      <c r="O1052" s="152"/>
      <c r="P1052" s="152"/>
      <c r="Q1052" s="152"/>
      <c r="R1052" s="152"/>
      <c r="S1052" s="152"/>
      <c r="T1052" s="152"/>
      <c r="U1052" s="152"/>
      <c r="V1052" s="152"/>
      <c r="W1052" s="152"/>
      <c r="X1052" s="152"/>
      <c r="Y1052" s="152"/>
      <c r="Z1052" s="152"/>
      <c r="AA1052" s="152"/>
      <c r="AB1052" s="152"/>
      <c r="AC1052" s="152"/>
      <c r="AD1052" s="152"/>
      <c r="AE1052" s="152"/>
      <c r="AF1052" s="152"/>
      <c r="AG1052" s="152"/>
      <c r="AH1052" s="152"/>
      <c r="AI1052" s="152"/>
      <c r="AJ1052" s="152"/>
      <c r="AK1052" s="152"/>
      <c r="AL1052" s="152"/>
      <c r="AM1052" s="152"/>
      <c r="AN1052" s="152"/>
      <c r="AO1052" s="152"/>
      <c r="AP1052" s="152"/>
      <c r="AQ1052" s="153"/>
      <c r="AR1052" s="156" t="str">
        <f t="shared" si="153"/>
        <v/>
      </c>
      <c r="AS1052" s="157" t="str">
        <f t="shared" si="154"/>
        <v/>
      </c>
      <c r="AT1052" s="157" t="str">
        <f t="shared" si="155"/>
        <v/>
      </c>
      <c r="AU1052" s="157" t="str">
        <f t="shared" si="156"/>
        <v/>
      </c>
      <c r="AV1052" s="157" t="str">
        <f t="shared" si="157"/>
        <v/>
      </c>
      <c r="AW1052" s="157" t="str">
        <f t="shared" si="158"/>
        <v/>
      </c>
      <c r="AX1052" s="158" t="str">
        <f t="shared" si="159"/>
        <v/>
      </c>
    </row>
    <row r="1053" spans="2:50" hidden="1" x14ac:dyDescent="0.3">
      <c r="B1053" s="325">
        <f t="shared" si="160"/>
        <v>1045</v>
      </c>
      <c r="C1053" s="324"/>
      <c r="D1053" s="254"/>
      <c r="E1053" s="255"/>
      <c r="F1053" s="335"/>
      <c r="G1053" s="328"/>
      <c r="H1053" s="336">
        <v>1</v>
      </c>
      <c r="I1053" s="289" t="str">
        <f t="shared" si="152"/>
        <v/>
      </c>
      <c r="J1053" s="338"/>
      <c r="K1053" s="152"/>
      <c r="L1053" s="152"/>
      <c r="M1053" s="152"/>
      <c r="N1053" s="152"/>
      <c r="O1053" s="152"/>
      <c r="P1053" s="152"/>
      <c r="Q1053" s="152"/>
      <c r="R1053" s="152"/>
      <c r="S1053" s="152"/>
      <c r="T1053" s="152"/>
      <c r="U1053" s="152"/>
      <c r="V1053" s="152"/>
      <c r="W1053" s="152"/>
      <c r="X1053" s="152"/>
      <c r="Y1053" s="152"/>
      <c r="Z1053" s="152"/>
      <c r="AA1053" s="152"/>
      <c r="AB1053" s="152"/>
      <c r="AC1053" s="152"/>
      <c r="AD1053" s="152"/>
      <c r="AE1053" s="152"/>
      <c r="AF1053" s="152"/>
      <c r="AG1053" s="152"/>
      <c r="AH1053" s="152"/>
      <c r="AI1053" s="152"/>
      <c r="AJ1053" s="152"/>
      <c r="AK1053" s="152"/>
      <c r="AL1053" s="152"/>
      <c r="AM1053" s="152"/>
      <c r="AN1053" s="152"/>
      <c r="AO1053" s="152"/>
      <c r="AP1053" s="152"/>
      <c r="AQ1053" s="153"/>
      <c r="AR1053" s="156" t="str">
        <f t="shared" si="153"/>
        <v/>
      </c>
      <c r="AS1053" s="157" t="str">
        <f t="shared" si="154"/>
        <v/>
      </c>
      <c r="AT1053" s="157" t="str">
        <f t="shared" si="155"/>
        <v/>
      </c>
      <c r="AU1053" s="157" t="str">
        <f t="shared" si="156"/>
        <v/>
      </c>
      <c r="AV1053" s="157" t="str">
        <f t="shared" si="157"/>
        <v/>
      </c>
      <c r="AW1053" s="157" t="str">
        <f t="shared" si="158"/>
        <v/>
      </c>
      <c r="AX1053" s="158" t="str">
        <f t="shared" si="159"/>
        <v/>
      </c>
    </row>
    <row r="1054" spans="2:50" hidden="1" x14ac:dyDescent="0.3">
      <c r="B1054" s="325">
        <f t="shared" si="160"/>
        <v>1046</v>
      </c>
      <c r="C1054" s="324"/>
      <c r="D1054" s="254"/>
      <c r="E1054" s="255"/>
      <c r="F1054" s="335"/>
      <c r="G1054" s="328"/>
      <c r="H1054" s="336">
        <v>1</v>
      </c>
      <c r="I1054" s="289" t="str">
        <f t="shared" si="152"/>
        <v/>
      </c>
      <c r="J1054" s="338"/>
      <c r="K1054" s="152"/>
      <c r="L1054" s="152"/>
      <c r="M1054" s="152"/>
      <c r="N1054" s="152"/>
      <c r="O1054" s="152"/>
      <c r="P1054" s="152"/>
      <c r="Q1054" s="152"/>
      <c r="R1054" s="152"/>
      <c r="S1054" s="152"/>
      <c r="T1054" s="152"/>
      <c r="U1054" s="152"/>
      <c r="V1054" s="152"/>
      <c r="W1054" s="152"/>
      <c r="X1054" s="152"/>
      <c r="Y1054" s="152"/>
      <c r="Z1054" s="152"/>
      <c r="AA1054" s="152"/>
      <c r="AB1054" s="152"/>
      <c r="AC1054" s="152"/>
      <c r="AD1054" s="152"/>
      <c r="AE1054" s="152"/>
      <c r="AF1054" s="152"/>
      <c r="AG1054" s="152"/>
      <c r="AH1054" s="152"/>
      <c r="AI1054" s="152"/>
      <c r="AJ1054" s="152"/>
      <c r="AK1054" s="152"/>
      <c r="AL1054" s="152"/>
      <c r="AM1054" s="152"/>
      <c r="AN1054" s="152"/>
      <c r="AO1054" s="152"/>
      <c r="AP1054" s="152"/>
      <c r="AQ1054" s="153"/>
      <c r="AR1054" s="156" t="str">
        <f t="shared" si="153"/>
        <v/>
      </c>
      <c r="AS1054" s="157" t="str">
        <f t="shared" si="154"/>
        <v/>
      </c>
      <c r="AT1054" s="157" t="str">
        <f t="shared" si="155"/>
        <v/>
      </c>
      <c r="AU1054" s="157" t="str">
        <f t="shared" si="156"/>
        <v/>
      </c>
      <c r="AV1054" s="157" t="str">
        <f t="shared" si="157"/>
        <v/>
      </c>
      <c r="AW1054" s="157" t="str">
        <f t="shared" si="158"/>
        <v/>
      </c>
      <c r="AX1054" s="158" t="str">
        <f t="shared" si="159"/>
        <v/>
      </c>
    </row>
    <row r="1055" spans="2:50" hidden="1" x14ac:dyDescent="0.3">
      <c r="B1055" s="325">
        <f t="shared" si="160"/>
        <v>1047</v>
      </c>
      <c r="C1055" s="324"/>
      <c r="D1055" s="254"/>
      <c r="E1055" s="255"/>
      <c r="F1055" s="335"/>
      <c r="G1055" s="328"/>
      <c r="H1055" s="336">
        <v>1</v>
      </c>
      <c r="I1055" s="289" t="str">
        <f t="shared" si="152"/>
        <v/>
      </c>
      <c r="J1055" s="338"/>
      <c r="K1055" s="152"/>
      <c r="L1055" s="152"/>
      <c r="M1055" s="152"/>
      <c r="N1055" s="152"/>
      <c r="O1055" s="152"/>
      <c r="P1055" s="152"/>
      <c r="Q1055" s="152"/>
      <c r="R1055" s="152"/>
      <c r="S1055" s="152"/>
      <c r="T1055" s="152"/>
      <c r="U1055" s="152"/>
      <c r="V1055" s="152"/>
      <c r="W1055" s="152"/>
      <c r="X1055" s="152"/>
      <c r="Y1055" s="152"/>
      <c r="Z1055" s="152"/>
      <c r="AA1055" s="152"/>
      <c r="AB1055" s="152"/>
      <c r="AC1055" s="152"/>
      <c r="AD1055" s="152"/>
      <c r="AE1055" s="152"/>
      <c r="AF1055" s="152"/>
      <c r="AG1055" s="152"/>
      <c r="AH1055" s="152"/>
      <c r="AI1055" s="152"/>
      <c r="AJ1055" s="152"/>
      <c r="AK1055" s="152"/>
      <c r="AL1055" s="152"/>
      <c r="AM1055" s="152"/>
      <c r="AN1055" s="152"/>
      <c r="AO1055" s="152"/>
      <c r="AP1055" s="152"/>
      <c r="AQ1055" s="153"/>
      <c r="AR1055" s="156" t="str">
        <f t="shared" si="153"/>
        <v/>
      </c>
      <c r="AS1055" s="157" t="str">
        <f t="shared" si="154"/>
        <v/>
      </c>
      <c r="AT1055" s="157" t="str">
        <f t="shared" si="155"/>
        <v/>
      </c>
      <c r="AU1055" s="157" t="str">
        <f t="shared" si="156"/>
        <v/>
      </c>
      <c r="AV1055" s="157" t="str">
        <f t="shared" si="157"/>
        <v/>
      </c>
      <c r="AW1055" s="157" t="str">
        <f t="shared" si="158"/>
        <v/>
      </c>
      <c r="AX1055" s="158" t="str">
        <f t="shared" si="159"/>
        <v/>
      </c>
    </row>
    <row r="1056" spans="2:50" hidden="1" x14ac:dyDescent="0.3">
      <c r="B1056" s="325">
        <f t="shared" si="160"/>
        <v>1048</v>
      </c>
      <c r="C1056" s="324"/>
      <c r="D1056" s="254"/>
      <c r="E1056" s="255"/>
      <c r="F1056" s="335"/>
      <c r="G1056" s="328"/>
      <c r="H1056" s="336">
        <v>1</v>
      </c>
      <c r="I1056" s="289" t="str">
        <f t="shared" si="152"/>
        <v/>
      </c>
      <c r="J1056" s="338"/>
      <c r="K1056" s="152"/>
      <c r="L1056" s="152"/>
      <c r="M1056" s="152"/>
      <c r="N1056" s="152"/>
      <c r="O1056" s="152"/>
      <c r="P1056" s="152"/>
      <c r="Q1056" s="152"/>
      <c r="R1056" s="152"/>
      <c r="S1056" s="152"/>
      <c r="T1056" s="152"/>
      <c r="U1056" s="152"/>
      <c r="V1056" s="152"/>
      <c r="W1056" s="152"/>
      <c r="X1056" s="152"/>
      <c r="Y1056" s="152"/>
      <c r="Z1056" s="152"/>
      <c r="AA1056" s="152"/>
      <c r="AB1056" s="152"/>
      <c r="AC1056" s="152"/>
      <c r="AD1056" s="152"/>
      <c r="AE1056" s="152"/>
      <c r="AF1056" s="152"/>
      <c r="AG1056" s="152"/>
      <c r="AH1056" s="152"/>
      <c r="AI1056" s="152"/>
      <c r="AJ1056" s="152"/>
      <c r="AK1056" s="152"/>
      <c r="AL1056" s="152"/>
      <c r="AM1056" s="152"/>
      <c r="AN1056" s="152"/>
      <c r="AO1056" s="152"/>
      <c r="AP1056" s="152"/>
      <c r="AQ1056" s="153"/>
      <c r="AR1056" s="156" t="str">
        <f t="shared" si="153"/>
        <v/>
      </c>
      <c r="AS1056" s="157" t="str">
        <f t="shared" si="154"/>
        <v/>
      </c>
      <c r="AT1056" s="157" t="str">
        <f t="shared" si="155"/>
        <v/>
      </c>
      <c r="AU1056" s="157" t="str">
        <f t="shared" si="156"/>
        <v/>
      </c>
      <c r="AV1056" s="157" t="str">
        <f t="shared" si="157"/>
        <v/>
      </c>
      <c r="AW1056" s="157" t="str">
        <f t="shared" si="158"/>
        <v/>
      </c>
      <c r="AX1056" s="158" t="str">
        <f t="shared" si="159"/>
        <v/>
      </c>
    </row>
    <row r="1057" spans="2:50" hidden="1" x14ac:dyDescent="0.3">
      <c r="B1057" s="325">
        <f t="shared" si="160"/>
        <v>1049</v>
      </c>
      <c r="C1057" s="324"/>
      <c r="D1057" s="254"/>
      <c r="E1057" s="255"/>
      <c r="F1057" s="335"/>
      <c r="G1057" s="328"/>
      <c r="H1057" s="336">
        <v>1</v>
      </c>
      <c r="I1057" s="289" t="str">
        <f t="shared" si="152"/>
        <v/>
      </c>
      <c r="J1057" s="338"/>
      <c r="K1057" s="152"/>
      <c r="L1057" s="152"/>
      <c r="M1057" s="152"/>
      <c r="N1057" s="152"/>
      <c r="O1057" s="152"/>
      <c r="P1057" s="152"/>
      <c r="Q1057" s="152"/>
      <c r="R1057" s="152"/>
      <c r="S1057" s="152"/>
      <c r="T1057" s="152"/>
      <c r="U1057" s="152"/>
      <c r="V1057" s="152"/>
      <c r="W1057" s="152"/>
      <c r="X1057" s="152"/>
      <c r="Y1057" s="152"/>
      <c r="Z1057" s="152"/>
      <c r="AA1057" s="152"/>
      <c r="AB1057" s="152"/>
      <c r="AC1057" s="152"/>
      <c r="AD1057" s="152"/>
      <c r="AE1057" s="152"/>
      <c r="AF1057" s="152"/>
      <c r="AG1057" s="152"/>
      <c r="AH1057" s="152"/>
      <c r="AI1057" s="152"/>
      <c r="AJ1057" s="152"/>
      <c r="AK1057" s="152"/>
      <c r="AL1057" s="152"/>
      <c r="AM1057" s="152"/>
      <c r="AN1057" s="152"/>
      <c r="AO1057" s="152"/>
      <c r="AP1057" s="152"/>
      <c r="AQ1057" s="153"/>
      <c r="AR1057" s="156" t="str">
        <f t="shared" si="153"/>
        <v/>
      </c>
      <c r="AS1057" s="157" t="str">
        <f t="shared" si="154"/>
        <v/>
      </c>
      <c r="AT1057" s="157" t="str">
        <f t="shared" si="155"/>
        <v/>
      </c>
      <c r="AU1057" s="157" t="str">
        <f t="shared" si="156"/>
        <v/>
      </c>
      <c r="AV1057" s="157" t="str">
        <f t="shared" si="157"/>
        <v/>
      </c>
      <c r="AW1057" s="157" t="str">
        <f t="shared" si="158"/>
        <v/>
      </c>
      <c r="AX1057" s="158" t="str">
        <f t="shared" si="159"/>
        <v/>
      </c>
    </row>
    <row r="1058" spans="2:50" hidden="1" x14ac:dyDescent="0.3">
      <c r="B1058" s="325">
        <f t="shared" si="160"/>
        <v>1050</v>
      </c>
      <c r="C1058" s="324"/>
      <c r="D1058" s="254"/>
      <c r="E1058" s="255"/>
      <c r="F1058" s="335"/>
      <c r="G1058" s="328"/>
      <c r="H1058" s="336">
        <v>1</v>
      </c>
      <c r="I1058" s="289" t="str">
        <f t="shared" si="152"/>
        <v/>
      </c>
      <c r="J1058" s="338"/>
      <c r="K1058" s="152"/>
      <c r="L1058" s="152"/>
      <c r="M1058" s="152"/>
      <c r="N1058" s="152"/>
      <c r="O1058" s="152"/>
      <c r="P1058" s="152"/>
      <c r="Q1058" s="152"/>
      <c r="R1058" s="152"/>
      <c r="S1058" s="152"/>
      <c r="T1058" s="152"/>
      <c r="U1058" s="152"/>
      <c r="V1058" s="152"/>
      <c r="W1058" s="152"/>
      <c r="X1058" s="152"/>
      <c r="Y1058" s="152"/>
      <c r="Z1058" s="152"/>
      <c r="AA1058" s="152"/>
      <c r="AB1058" s="152"/>
      <c r="AC1058" s="152"/>
      <c r="AD1058" s="152"/>
      <c r="AE1058" s="152"/>
      <c r="AF1058" s="152"/>
      <c r="AG1058" s="152"/>
      <c r="AH1058" s="152"/>
      <c r="AI1058" s="152"/>
      <c r="AJ1058" s="152"/>
      <c r="AK1058" s="152"/>
      <c r="AL1058" s="152"/>
      <c r="AM1058" s="152"/>
      <c r="AN1058" s="152"/>
      <c r="AO1058" s="152"/>
      <c r="AP1058" s="152"/>
      <c r="AQ1058" s="153"/>
      <c r="AR1058" s="156" t="str">
        <f t="shared" si="153"/>
        <v/>
      </c>
      <c r="AS1058" s="157" t="str">
        <f t="shared" si="154"/>
        <v/>
      </c>
      <c r="AT1058" s="157" t="str">
        <f t="shared" si="155"/>
        <v/>
      </c>
      <c r="AU1058" s="157" t="str">
        <f t="shared" si="156"/>
        <v/>
      </c>
      <c r="AV1058" s="157" t="str">
        <f t="shared" si="157"/>
        <v/>
      </c>
      <c r="AW1058" s="157" t="str">
        <f t="shared" si="158"/>
        <v/>
      </c>
      <c r="AX1058" s="158" t="str">
        <f t="shared" si="159"/>
        <v/>
      </c>
    </row>
    <row r="1059" spans="2:50" hidden="1" x14ac:dyDescent="0.3">
      <c r="B1059" s="325">
        <f t="shared" si="160"/>
        <v>1051</v>
      </c>
      <c r="C1059" s="324"/>
      <c r="D1059" s="254"/>
      <c r="E1059" s="255"/>
      <c r="F1059" s="335"/>
      <c r="G1059" s="328"/>
      <c r="H1059" s="336">
        <v>1</v>
      </c>
      <c r="I1059" s="289" t="str">
        <f t="shared" si="152"/>
        <v/>
      </c>
      <c r="J1059" s="338"/>
      <c r="K1059" s="152"/>
      <c r="L1059" s="152"/>
      <c r="M1059" s="152"/>
      <c r="N1059" s="152"/>
      <c r="O1059" s="152"/>
      <c r="P1059" s="152"/>
      <c r="Q1059" s="152"/>
      <c r="R1059" s="152"/>
      <c r="S1059" s="152"/>
      <c r="T1059" s="152"/>
      <c r="U1059" s="152"/>
      <c r="V1059" s="152"/>
      <c r="W1059" s="152"/>
      <c r="X1059" s="152"/>
      <c r="Y1059" s="152"/>
      <c r="Z1059" s="152"/>
      <c r="AA1059" s="152"/>
      <c r="AB1059" s="152"/>
      <c r="AC1059" s="152"/>
      <c r="AD1059" s="152"/>
      <c r="AE1059" s="152"/>
      <c r="AF1059" s="152"/>
      <c r="AG1059" s="152"/>
      <c r="AH1059" s="152"/>
      <c r="AI1059" s="152"/>
      <c r="AJ1059" s="152"/>
      <c r="AK1059" s="152"/>
      <c r="AL1059" s="152"/>
      <c r="AM1059" s="152"/>
      <c r="AN1059" s="152"/>
      <c r="AO1059" s="152"/>
      <c r="AP1059" s="152"/>
      <c r="AQ1059" s="153"/>
      <c r="AR1059" s="156" t="str">
        <f t="shared" si="153"/>
        <v/>
      </c>
      <c r="AS1059" s="157" t="str">
        <f t="shared" si="154"/>
        <v/>
      </c>
      <c r="AT1059" s="157" t="str">
        <f t="shared" si="155"/>
        <v/>
      </c>
      <c r="AU1059" s="157" t="str">
        <f t="shared" si="156"/>
        <v/>
      </c>
      <c r="AV1059" s="157" t="str">
        <f t="shared" si="157"/>
        <v/>
      </c>
      <c r="AW1059" s="157" t="str">
        <f t="shared" si="158"/>
        <v/>
      </c>
      <c r="AX1059" s="158" t="str">
        <f t="shared" si="159"/>
        <v/>
      </c>
    </row>
    <row r="1060" spans="2:50" hidden="1" x14ac:dyDescent="0.3">
      <c r="B1060" s="325">
        <f t="shared" si="160"/>
        <v>1052</v>
      </c>
      <c r="C1060" s="324"/>
      <c r="D1060" s="254"/>
      <c r="E1060" s="255"/>
      <c r="F1060" s="335"/>
      <c r="G1060" s="328"/>
      <c r="H1060" s="336">
        <v>1</v>
      </c>
      <c r="I1060" s="289" t="str">
        <f t="shared" si="152"/>
        <v/>
      </c>
      <c r="J1060" s="338"/>
      <c r="K1060" s="152"/>
      <c r="L1060" s="152"/>
      <c r="M1060" s="152"/>
      <c r="N1060" s="152"/>
      <c r="O1060" s="152"/>
      <c r="P1060" s="152"/>
      <c r="Q1060" s="152"/>
      <c r="R1060" s="152"/>
      <c r="S1060" s="152"/>
      <c r="T1060" s="152"/>
      <c r="U1060" s="152"/>
      <c r="V1060" s="152"/>
      <c r="W1060" s="152"/>
      <c r="X1060" s="152"/>
      <c r="Y1060" s="152"/>
      <c r="Z1060" s="152"/>
      <c r="AA1060" s="152"/>
      <c r="AB1060" s="152"/>
      <c r="AC1060" s="152"/>
      <c r="AD1060" s="152"/>
      <c r="AE1060" s="152"/>
      <c r="AF1060" s="152"/>
      <c r="AG1060" s="152"/>
      <c r="AH1060" s="152"/>
      <c r="AI1060" s="152"/>
      <c r="AJ1060" s="152"/>
      <c r="AK1060" s="152"/>
      <c r="AL1060" s="152"/>
      <c r="AM1060" s="152"/>
      <c r="AN1060" s="152"/>
      <c r="AO1060" s="152"/>
      <c r="AP1060" s="152"/>
      <c r="AQ1060" s="153"/>
      <c r="AR1060" s="156" t="str">
        <f t="shared" si="153"/>
        <v/>
      </c>
      <c r="AS1060" s="157" t="str">
        <f t="shared" si="154"/>
        <v/>
      </c>
      <c r="AT1060" s="157" t="str">
        <f t="shared" si="155"/>
        <v/>
      </c>
      <c r="AU1060" s="157" t="str">
        <f t="shared" si="156"/>
        <v/>
      </c>
      <c r="AV1060" s="157" t="str">
        <f t="shared" si="157"/>
        <v/>
      </c>
      <c r="AW1060" s="157" t="str">
        <f t="shared" si="158"/>
        <v/>
      </c>
      <c r="AX1060" s="158" t="str">
        <f t="shared" si="159"/>
        <v/>
      </c>
    </row>
    <row r="1061" spans="2:50" hidden="1" x14ac:dyDescent="0.3">
      <c r="B1061" s="325">
        <f t="shared" si="160"/>
        <v>1053</v>
      </c>
      <c r="C1061" s="324"/>
      <c r="D1061" s="254"/>
      <c r="E1061" s="255"/>
      <c r="F1061" s="335"/>
      <c r="G1061" s="328"/>
      <c r="H1061" s="336">
        <v>1</v>
      </c>
      <c r="I1061" s="289" t="str">
        <f t="shared" si="152"/>
        <v/>
      </c>
      <c r="J1061" s="338"/>
      <c r="K1061" s="152"/>
      <c r="L1061" s="152"/>
      <c r="M1061" s="152"/>
      <c r="N1061" s="152"/>
      <c r="O1061" s="152"/>
      <c r="P1061" s="152"/>
      <c r="Q1061" s="152"/>
      <c r="R1061" s="152"/>
      <c r="S1061" s="152"/>
      <c r="T1061" s="152"/>
      <c r="U1061" s="152"/>
      <c r="V1061" s="152"/>
      <c r="W1061" s="152"/>
      <c r="X1061" s="152"/>
      <c r="Y1061" s="152"/>
      <c r="Z1061" s="152"/>
      <c r="AA1061" s="152"/>
      <c r="AB1061" s="152"/>
      <c r="AC1061" s="152"/>
      <c r="AD1061" s="152"/>
      <c r="AE1061" s="152"/>
      <c r="AF1061" s="152"/>
      <c r="AG1061" s="152"/>
      <c r="AH1061" s="152"/>
      <c r="AI1061" s="152"/>
      <c r="AJ1061" s="152"/>
      <c r="AK1061" s="152"/>
      <c r="AL1061" s="152"/>
      <c r="AM1061" s="152"/>
      <c r="AN1061" s="152"/>
      <c r="AO1061" s="152"/>
      <c r="AP1061" s="152"/>
      <c r="AQ1061" s="153"/>
      <c r="AR1061" s="156" t="str">
        <f t="shared" si="153"/>
        <v/>
      </c>
      <c r="AS1061" s="157" t="str">
        <f t="shared" si="154"/>
        <v/>
      </c>
      <c r="AT1061" s="157" t="str">
        <f t="shared" si="155"/>
        <v/>
      </c>
      <c r="AU1061" s="157" t="str">
        <f t="shared" si="156"/>
        <v/>
      </c>
      <c r="AV1061" s="157" t="str">
        <f t="shared" si="157"/>
        <v/>
      </c>
      <c r="AW1061" s="157" t="str">
        <f t="shared" si="158"/>
        <v/>
      </c>
      <c r="AX1061" s="158" t="str">
        <f t="shared" si="159"/>
        <v/>
      </c>
    </row>
    <row r="1062" spans="2:50" hidden="1" x14ac:dyDescent="0.3">
      <c r="B1062" s="325">
        <f t="shared" si="160"/>
        <v>1054</v>
      </c>
      <c r="C1062" s="324"/>
      <c r="D1062" s="254"/>
      <c r="E1062" s="256"/>
      <c r="F1062" s="252"/>
      <c r="G1062" s="329"/>
      <c r="H1062" s="336">
        <v>1</v>
      </c>
      <c r="I1062" s="289" t="str">
        <f t="shared" si="152"/>
        <v/>
      </c>
      <c r="J1062" s="338"/>
      <c r="K1062" s="152"/>
      <c r="L1062" s="152"/>
      <c r="M1062" s="152"/>
      <c r="N1062" s="152"/>
      <c r="O1062" s="152"/>
      <c r="P1062" s="152"/>
      <c r="Q1062" s="152"/>
      <c r="R1062" s="152"/>
      <c r="S1062" s="152"/>
      <c r="T1062" s="152"/>
      <c r="U1062" s="152"/>
      <c r="V1062" s="152"/>
      <c r="W1062" s="152"/>
      <c r="X1062" s="152"/>
      <c r="Y1062" s="152"/>
      <c r="Z1062" s="152"/>
      <c r="AA1062" s="152"/>
      <c r="AB1062" s="152"/>
      <c r="AC1062" s="152"/>
      <c r="AD1062" s="152"/>
      <c r="AE1062" s="152"/>
      <c r="AF1062" s="152"/>
      <c r="AG1062" s="152"/>
      <c r="AH1062" s="152"/>
      <c r="AI1062" s="152"/>
      <c r="AJ1062" s="152"/>
      <c r="AK1062" s="152"/>
      <c r="AL1062" s="152"/>
      <c r="AM1062" s="152"/>
      <c r="AN1062" s="152"/>
      <c r="AO1062" s="152"/>
      <c r="AP1062" s="152"/>
      <c r="AQ1062" s="153"/>
      <c r="AR1062" s="156" t="str">
        <f t="shared" si="153"/>
        <v/>
      </c>
      <c r="AS1062" s="157" t="str">
        <f t="shared" si="154"/>
        <v/>
      </c>
      <c r="AT1062" s="157" t="str">
        <f t="shared" si="155"/>
        <v/>
      </c>
      <c r="AU1062" s="157" t="str">
        <f t="shared" si="156"/>
        <v/>
      </c>
      <c r="AV1062" s="157" t="str">
        <f t="shared" si="157"/>
        <v/>
      </c>
      <c r="AW1062" s="157" t="str">
        <f t="shared" si="158"/>
        <v/>
      </c>
      <c r="AX1062" s="158" t="str">
        <f t="shared" si="159"/>
        <v/>
      </c>
    </row>
    <row r="1063" spans="2:50" hidden="1" x14ac:dyDescent="0.3">
      <c r="B1063" s="325">
        <f t="shared" si="160"/>
        <v>1055</v>
      </c>
      <c r="C1063" s="324"/>
      <c r="D1063" s="254"/>
      <c r="E1063" s="256"/>
      <c r="F1063" s="252"/>
      <c r="G1063" s="329"/>
      <c r="H1063" s="336">
        <v>1</v>
      </c>
      <c r="I1063" s="289" t="str">
        <f t="shared" si="152"/>
        <v/>
      </c>
      <c r="J1063" s="338"/>
      <c r="K1063" s="152"/>
      <c r="L1063" s="152"/>
      <c r="M1063" s="152"/>
      <c r="N1063" s="152"/>
      <c r="O1063" s="152"/>
      <c r="P1063" s="152"/>
      <c r="Q1063" s="152"/>
      <c r="R1063" s="152"/>
      <c r="S1063" s="152"/>
      <c r="T1063" s="152"/>
      <c r="U1063" s="152"/>
      <c r="V1063" s="152"/>
      <c r="W1063" s="152"/>
      <c r="X1063" s="152"/>
      <c r="Y1063" s="152"/>
      <c r="Z1063" s="152"/>
      <c r="AA1063" s="152"/>
      <c r="AB1063" s="152"/>
      <c r="AC1063" s="152"/>
      <c r="AD1063" s="152"/>
      <c r="AE1063" s="152"/>
      <c r="AF1063" s="152"/>
      <c r="AG1063" s="152"/>
      <c r="AH1063" s="152"/>
      <c r="AI1063" s="152"/>
      <c r="AJ1063" s="152"/>
      <c r="AK1063" s="152"/>
      <c r="AL1063" s="152"/>
      <c r="AM1063" s="152"/>
      <c r="AN1063" s="152"/>
      <c r="AO1063" s="152"/>
      <c r="AP1063" s="152"/>
      <c r="AQ1063" s="153"/>
      <c r="AR1063" s="156" t="str">
        <f t="shared" si="153"/>
        <v/>
      </c>
      <c r="AS1063" s="157" t="str">
        <f t="shared" si="154"/>
        <v/>
      </c>
      <c r="AT1063" s="157" t="str">
        <f t="shared" si="155"/>
        <v/>
      </c>
      <c r="AU1063" s="157" t="str">
        <f t="shared" si="156"/>
        <v/>
      </c>
      <c r="AV1063" s="157" t="str">
        <f t="shared" si="157"/>
        <v/>
      </c>
      <c r="AW1063" s="157" t="str">
        <f t="shared" si="158"/>
        <v/>
      </c>
      <c r="AX1063" s="158" t="str">
        <f t="shared" si="159"/>
        <v/>
      </c>
    </row>
    <row r="1064" spans="2:50" hidden="1" x14ac:dyDescent="0.3">
      <c r="B1064" s="325">
        <f t="shared" si="160"/>
        <v>1056</v>
      </c>
      <c r="C1064" s="324"/>
      <c r="D1064" s="254"/>
      <c r="E1064" s="256"/>
      <c r="F1064" s="252"/>
      <c r="G1064" s="329"/>
      <c r="H1064" s="336">
        <v>1</v>
      </c>
      <c r="I1064" s="289" t="str">
        <f t="shared" si="152"/>
        <v/>
      </c>
      <c r="J1064" s="338"/>
      <c r="K1064" s="152"/>
      <c r="L1064" s="152"/>
      <c r="M1064" s="152"/>
      <c r="N1064" s="152"/>
      <c r="O1064" s="152"/>
      <c r="P1064" s="152"/>
      <c r="Q1064" s="152"/>
      <c r="R1064" s="152"/>
      <c r="S1064" s="152"/>
      <c r="T1064" s="152"/>
      <c r="U1064" s="152"/>
      <c r="V1064" s="152"/>
      <c r="W1064" s="152"/>
      <c r="X1064" s="152"/>
      <c r="Y1064" s="152"/>
      <c r="Z1064" s="152"/>
      <c r="AA1064" s="152"/>
      <c r="AB1064" s="152"/>
      <c r="AC1064" s="152"/>
      <c r="AD1064" s="152"/>
      <c r="AE1064" s="152"/>
      <c r="AF1064" s="152"/>
      <c r="AG1064" s="152"/>
      <c r="AH1064" s="152"/>
      <c r="AI1064" s="152"/>
      <c r="AJ1064" s="152"/>
      <c r="AK1064" s="152"/>
      <c r="AL1064" s="152"/>
      <c r="AM1064" s="152"/>
      <c r="AN1064" s="152"/>
      <c r="AO1064" s="152"/>
      <c r="AP1064" s="152"/>
      <c r="AQ1064" s="153"/>
      <c r="AR1064" s="156" t="str">
        <f t="shared" si="153"/>
        <v/>
      </c>
      <c r="AS1064" s="157" t="str">
        <f t="shared" si="154"/>
        <v/>
      </c>
      <c r="AT1064" s="157" t="str">
        <f t="shared" si="155"/>
        <v/>
      </c>
      <c r="AU1064" s="157" t="str">
        <f t="shared" si="156"/>
        <v/>
      </c>
      <c r="AV1064" s="157" t="str">
        <f t="shared" si="157"/>
        <v/>
      </c>
      <c r="AW1064" s="157" t="str">
        <f t="shared" si="158"/>
        <v/>
      </c>
      <c r="AX1064" s="158" t="str">
        <f t="shared" si="159"/>
        <v/>
      </c>
    </row>
    <row r="1065" spans="2:50" hidden="1" x14ac:dyDescent="0.3">
      <c r="B1065" s="325">
        <f t="shared" si="160"/>
        <v>1057</v>
      </c>
      <c r="C1065" s="324"/>
      <c r="D1065" s="254"/>
      <c r="E1065" s="256"/>
      <c r="F1065" s="252"/>
      <c r="G1065" s="329"/>
      <c r="H1065" s="336">
        <v>1</v>
      </c>
      <c r="I1065" s="289" t="str">
        <f t="shared" si="152"/>
        <v/>
      </c>
      <c r="J1065" s="338"/>
      <c r="K1065" s="152"/>
      <c r="L1065" s="152"/>
      <c r="M1065" s="152"/>
      <c r="N1065" s="152"/>
      <c r="O1065" s="152"/>
      <c r="P1065" s="152"/>
      <c r="Q1065" s="152"/>
      <c r="R1065" s="152"/>
      <c r="S1065" s="152"/>
      <c r="T1065" s="152"/>
      <c r="U1065" s="152"/>
      <c r="V1065" s="152"/>
      <c r="W1065" s="152"/>
      <c r="X1065" s="152"/>
      <c r="Y1065" s="152"/>
      <c r="Z1065" s="152"/>
      <c r="AA1065" s="152"/>
      <c r="AB1065" s="152"/>
      <c r="AC1065" s="152"/>
      <c r="AD1065" s="152"/>
      <c r="AE1065" s="152"/>
      <c r="AF1065" s="152"/>
      <c r="AG1065" s="152"/>
      <c r="AH1065" s="152"/>
      <c r="AI1065" s="152"/>
      <c r="AJ1065" s="152"/>
      <c r="AK1065" s="152"/>
      <c r="AL1065" s="152"/>
      <c r="AM1065" s="152"/>
      <c r="AN1065" s="152"/>
      <c r="AO1065" s="152"/>
      <c r="AP1065" s="152"/>
      <c r="AQ1065" s="153"/>
      <c r="AR1065" s="156" t="str">
        <f t="shared" si="153"/>
        <v/>
      </c>
      <c r="AS1065" s="157" t="str">
        <f t="shared" si="154"/>
        <v/>
      </c>
      <c r="AT1065" s="157" t="str">
        <f t="shared" si="155"/>
        <v/>
      </c>
      <c r="AU1065" s="157" t="str">
        <f t="shared" si="156"/>
        <v/>
      </c>
      <c r="AV1065" s="157" t="str">
        <f t="shared" si="157"/>
        <v/>
      </c>
      <c r="AW1065" s="157" t="str">
        <f t="shared" si="158"/>
        <v/>
      </c>
      <c r="AX1065" s="158" t="str">
        <f t="shared" si="159"/>
        <v/>
      </c>
    </row>
    <row r="1066" spans="2:50" hidden="1" x14ac:dyDescent="0.3">
      <c r="B1066" s="325">
        <f t="shared" si="160"/>
        <v>1058</v>
      </c>
      <c r="C1066" s="324"/>
      <c r="D1066" s="254"/>
      <c r="E1066" s="256"/>
      <c r="F1066" s="252"/>
      <c r="G1066" s="329"/>
      <c r="H1066" s="336">
        <v>1</v>
      </c>
      <c r="I1066" s="289" t="str">
        <f t="shared" si="152"/>
        <v/>
      </c>
      <c r="J1066" s="338"/>
      <c r="K1066" s="152"/>
      <c r="L1066" s="152"/>
      <c r="M1066" s="152"/>
      <c r="N1066" s="152"/>
      <c r="O1066" s="152"/>
      <c r="P1066" s="152"/>
      <c r="Q1066" s="152"/>
      <c r="R1066" s="152"/>
      <c r="S1066" s="152"/>
      <c r="T1066" s="152"/>
      <c r="U1066" s="152"/>
      <c r="V1066" s="152"/>
      <c r="W1066" s="152"/>
      <c r="X1066" s="152"/>
      <c r="Y1066" s="152"/>
      <c r="Z1066" s="152"/>
      <c r="AA1066" s="152"/>
      <c r="AB1066" s="152"/>
      <c r="AC1066" s="152"/>
      <c r="AD1066" s="152"/>
      <c r="AE1066" s="152"/>
      <c r="AF1066" s="152"/>
      <c r="AG1066" s="152"/>
      <c r="AH1066" s="152"/>
      <c r="AI1066" s="152"/>
      <c r="AJ1066" s="152"/>
      <c r="AK1066" s="152"/>
      <c r="AL1066" s="152"/>
      <c r="AM1066" s="152"/>
      <c r="AN1066" s="152"/>
      <c r="AO1066" s="152"/>
      <c r="AP1066" s="152"/>
      <c r="AQ1066" s="153"/>
      <c r="AR1066" s="156" t="str">
        <f t="shared" si="153"/>
        <v/>
      </c>
      <c r="AS1066" s="157" t="str">
        <f t="shared" si="154"/>
        <v/>
      </c>
      <c r="AT1066" s="157" t="str">
        <f t="shared" si="155"/>
        <v/>
      </c>
      <c r="AU1066" s="157" t="str">
        <f t="shared" si="156"/>
        <v/>
      </c>
      <c r="AV1066" s="157" t="str">
        <f t="shared" si="157"/>
        <v/>
      </c>
      <c r="AW1066" s="157" t="str">
        <f t="shared" si="158"/>
        <v/>
      </c>
      <c r="AX1066" s="158" t="str">
        <f t="shared" si="159"/>
        <v/>
      </c>
    </row>
    <row r="1067" spans="2:50" hidden="1" x14ac:dyDescent="0.3">
      <c r="B1067" s="325">
        <f t="shared" si="160"/>
        <v>1059</v>
      </c>
      <c r="C1067" s="324"/>
      <c r="D1067" s="254"/>
      <c r="E1067" s="256"/>
      <c r="F1067" s="252"/>
      <c r="G1067" s="329"/>
      <c r="H1067" s="336">
        <v>1</v>
      </c>
      <c r="I1067" s="289" t="str">
        <f t="shared" si="152"/>
        <v/>
      </c>
      <c r="J1067" s="338"/>
      <c r="K1067" s="152"/>
      <c r="L1067" s="152"/>
      <c r="M1067" s="152"/>
      <c r="N1067" s="152"/>
      <c r="O1067" s="152"/>
      <c r="P1067" s="152"/>
      <c r="Q1067" s="152"/>
      <c r="R1067" s="152"/>
      <c r="S1067" s="152"/>
      <c r="T1067" s="152"/>
      <c r="U1067" s="152"/>
      <c r="V1067" s="152"/>
      <c r="W1067" s="152"/>
      <c r="X1067" s="152"/>
      <c r="Y1067" s="152"/>
      <c r="Z1067" s="152"/>
      <c r="AA1067" s="152"/>
      <c r="AB1067" s="152"/>
      <c r="AC1067" s="152"/>
      <c r="AD1067" s="152"/>
      <c r="AE1067" s="152"/>
      <c r="AF1067" s="152"/>
      <c r="AG1067" s="152"/>
      <c r="AH1067" s="152"/>
      <c r="AI1067" s="152"/>
      <c r="AJ1067" s="152"/>
      <c r="AK1067" s="152"/>
      <c r="AL1067" s="152"/>
      <c r="AM1067" s="152"/>
      <c r="AN1067" s="152"/>
      <c r="AO1067" s="152"/>
      <c r="AP1067" s="152"/>
      <c r="AQ1067" s="153"/>
      <c r="AR1067" s="156" t="str">
        <f t="shared" si="153"/>
        <v/>
      </c>
      <c r="AS1067" s="157" t="str">
        <f t="shared" si="154"/>
        <v/>
      </c>
      <c r="AT1067" s="157" t="str">
        <f t="shared" si="155"/>
        <v/>
      </c>
      <c r="AU1067" s="157" t="str">
        <f t="shared" si="156"/>
        <v/>
      </c>
      <c r="AV1067" s="157" t="str">
        <f t="shared" si="157"/>
        <v/>
      </c>
      <c r="AW1067" s="157" t="str">
        <f t="shared" si="158"/>
        <v/>
      </c>
      <c r="AX1067" s="158" t="str">
        <f t="shared" si="159"/>
        <v/>
      </c>
    </row>
    <row r="1068" spans="2:50" hidden="1" x14ac:dyDescent="0.3">
      <c r="B1068" s="325">
        <f t="shared" si="160"/>
        <v>1060</v>
      </c>
      <c r="C1068" s="324"/>
      <c r="D1068" s="254"/>
      <c r="E1068" s="256"/>
      <c r="F1068" s="252"/>
      <c r="G1068" s="329"/>
      <c r="H1068" s="336">
        <v>1</v>
      </c>
      <c r="I1068" s="289" t="str">
        <f t="shared" si="152"/>
        <v/>
      </c>
      <c r="J1068" s="338"/>
      <c r="K1068" s="152"/>
      <c r="L1068" s="152"/>
      <c r="M1068" s="152"/>
      <c r="N1068" s="152"/>
      <c r="O1068" s="152"/>
      <c r="P1068" s="152"/>
      <c r="Q1068" s="152"/>
      <c r="R1068" s="152"/>
      <c r="S1068" s="152"/>
      <c r="T1068" s="152"/>
      <c r="U1068" s="152"/>
      <c r="V1068" s="152"/>
      <c r="W1068" s="152"/>
      <c r="X1068" s="152"/>
      <c r="Y1068" s="152"/>
      <c r="Z1068" s="152"/>
      <c r="AA1068" s="152"/>
      <c r="AB1068" s="152"/>
      <c r="AC1068" s="152"/>
      <c r="AD1068" s="152"/>
      <c r="AE1068" s="152"/>
      <c r="AF1068" s="152"/>
      <c r="AG1068" s="152"/>
      <c r="AH1068" s="152"/>
      <c r="AI1068" s="152"/>
      <c r="AJ1068" s="152"/>
      <c r="AK1068" s="152"/>
      <c r="AL1068" s="152"/>
      <c r="AM1068" s="152"/>
      <c r="AN1068" s="152"/>
      <c r="AO1068" s="152"/>
      <c r="AP1068" s="152"/>
      <c r="AQ1068" s="153"/>
      <c r="AR1068" s="156" t="str">
        <f t="shared" si="153"/>
        <v/>
      </c>
      <c r="AS1068" s="157" t="str">
        <f t="shared" si="154"/>
        <v/>
      </c>
      <c r="AT1068" s="157" t="str">
        <f t="shared" si="155"/>
        <v/>
      </c>
      <c r="AU1068" s="157" t="str">
        <f t="shared" si="156"/>
        <v/>
      </c>
      <c r="AV1068" s="157" t="str">
        <f t="shared" si="157"/>
        <v/>
      </c>
      <c r="AW1068" s="157" t="str">
        <f t="shared" si="158"/>
        <v/>
      </c>
      <c r="AX1068" s="158" t="str">
        <f t="shared" si="159"/>
        <v/>
      </c>
    </row>
    <row r="1069" spans="2:50" hidden="1" x14ac:dyDescent="0.3">
      <c r="B1069" s="325">
        <f t="shared" si="160"/>
        <v>1061</v>
      </c>
      <c r="C1069" s="324"/>
      <c r="D1069" s="254"/>
      <c r="E1069" s="256"/>
      <c r="F1069" s="252"/>
      <c r="G1069" s="329"/>
      <c r="H1069" s="336">
        <v>1</v>
      </c>
      <c r="I1069" s="289" t="str">
        <f t="shared" si="152"/>
        <v/>
      </c>
      <c r="J1069" s="338"/>
      <c r="K1069" s="152"/>
      <c r="L1069" s="152"/>
      <c r="M1069" s="152"/>
      <c r="N1069" s="152"/>
      <c r="O1069" s="152"/>
      <c r="P1069" s="152"/>
      <c r="Q1069" s="152"/>
      <c r="R1069" s="152"/>
      <c r="S1069" s="152"/>
      <c r="T1069" s="152"/>
      <c r="U1069" s="152"/>
      <c r="V1069" s="152"/>
      <c r="W1069" s="152"/>
      <c r="X1069" s="152"/>
      <c r="Y1069" s="152"/>
      <c r="Z1069" s="152"/>
      <c r="AA1069" s="152"/>
      <c r="AB1069" s="152"/>
      <c r="AC1069" s="152"/>
      <c r="AD1069" s="152"/>
      <c r="AE1069" s="152"/>
      <c r="AF1069" s="152"/>
      <c r="AG1069" s="152"/>
      <c r="AH1069" s="152"/>
      <c r="AI1069" s="152"/>
      <c r="AJ1069" s="152"/>
      <c r="AK1069" s="152"/>
      <c r="AL1069" s="152"/>
      <c r="AM1069" s="152"/>
      <c r="AN1069" s="152"/>
      <c r="AO1069" s="152"/>
      <c r="AP1069" s="152"/>
      <c r="AQ1069" s="153"/>
      <c r="AR1069" s="156" t="str">
        <f t="shared" si="153"/>
        <v/>
      </c>
      <c r="AS1069" s="157" t="str">
        <f t="shared" si="154"/>
        <v/>
      </c>
      <c r="AT1069" s="157" t="str">
        <f t="shared" si="155"/>
        <v/>
      </c>
      <c r="AU1069" s="157" t="str">
        <f t="shared" si="156"/>
        <v/>
      </c>
      <c r="AV1069" s="157" t="str">
        <f t="shared" si="157"/>
        <v/>
      </c>
      <c r="AW1069" s="157" t="str">
        <f t="shared" si="158"/>
        <v/>
      </c>
      <c r="AX1069" s="158" t="str">
        <f t="shared" si="159"/>
        <v/>
      </c>
    </row>
    <row r="1070" spans="2:50" hidden="1" x14ac:dyDescent="0.3">
      <c r="B1070" s="325">
        <f t="shared" si="160"/>
        <v>1062</v>
      </c>
      <c r="C1070" s="324"/>
      <c r="D1070" s="254"/>
      <c r="E1070" s="256"/>
      <c r="F1070" s="252"/>
      <c r="G1070" s="329"/>
      <c r="H1070" s="336">
        <v>1</v>
      </c>
      <c r="I1070" s="289" t="str">
        <f t="shared" si="152"/>
        <v/>
      </c>
      <c r="J1070" s="338"/>
      <c r="K1070" s="152"/>
      <c r="L1070" s="152"/>
      <c r="M1070" s="152"/>
      <c r="N1070" s="152"/>
      <c r="O1070" s="152"/>
      <c r="P1070" s="152"/>
      <c r="Q1070" s="152"/>
      <c r="R1070" s="152"/>
      <c r="S1070" s="152"/>
      <c r="T1070" s="152"/>
      <c r="U1070" s="152"/>
      <c r="V1070" s="152"/>
      <c r="W1070" s="152"/>
      <c r="X1070" s="152"/>
      <c r="Y1070" s="152"/>
      <c r="Z1070" s="152"/>
      <c r="AA1070" s="152"/>
      <c r="AB1070" s="152"/>
      <c r="AC1070" s="152"/>
      <c r="AD1070" s="152"/>
      <c r="AE1070" s="152"/>
      <c r="AF1070" s="152"/>
      <c r="AG1070" s="152"/>
      <c r="AH1070" s="152"/>
      <c r="AI1070" s="152"/>
      <c r="AJ1070" s="152"/>
      <c r="AK1070" s="152"/>
      <c r="AL1070" s="152"/>
      <c r="AM1070" s="152"/>
      <c r="AN1070" s="152"/>
      <c r="AO1070" s="152"/>
      <c r="AP1070" s="152"/>
      <c r="AQ1070" s="153"/>
      <c r="AR1070" s="156" t="str">
        <f t="shared" si="153"/>
        <v/>
      </c>
      <c r="AS1070" s="157" t="str">
        <f t="shared" si="154"/>
        <v/>
      </c>
      <c r="AT1070" s="157" t="str">
        <f t="shared" si="155"/>
        <v/>
      </c>
      <c r="AU1070" s="157" t="str">
        <f t="shared" si="156"/>
        <v/>
      </c>
      <c r="AV1070" s="157" t="str">
        <f t="shared" si="157"/>
        <v/>
      </c>
      <c r="AW1070" s="157" t="str">
        <f t="shared" si="158"/>
        <v/>
      </c>
      <c r="AX1070" s="158" t="str">
        <f t="shared" si="159"/>
        <v/>
      </c>
    </row>
    <row r="1071" spans="2:50" hidden="1" x14ac:dyDescent="0.3">
      <c r="B1071" s="325">
        <f t="shared" si="160"/>
        <v>1063</v>
      </c>
      <c r="C1071" s="324"/>
      <c r="D1071" s="254"/>
      <c r="E1071" s="256"/>
      <c r="F1071" s="252"/>
      <c r="G1071" s="329"/>
      <c r="H1071" s="336">
        <v>1</v>
      </c>
      <c r="I1071" s="289" t="str">
        <f t="shared" si="152"/>
        <v/>
      </c>
      <c r="J1071" s="338"/>
      <c r="K1071" s="152"/>
      <c r="L1071" s="152"/>
      <c r="M1071" s="152"/>
      <c r="N1071" s="152"/>
      <c r="O1071" s="152"/>
      <c r="P1071" s="152"/>
      <c r="Q1071" s="152"/>
      <c r="R1071" s="152"/>
      <c r="S1071" s="152"/>
      <c r="T1071" s="152"/>
      <c r="U1071" s="152"/>
      <c r="V1071" s="152"/>
      <c r="W1071" s="152"/>
      <c r="X1071" s="152"/>
      <c r="Y1071" s="152"/>
      <c r="Z1071" s="152"/>
      <c r="AA1071" s="152"/>
      <c r="AB1071" s="152"/>
      <c r="AC1071" s="152"/>
      <c r="AD1071" s="152"/>
      <c r="AE1071" s="152"/>
      <c r="AF1071" s="152"/>
      <c r="AG1071" s="152"/>
      <c r="AH1071" s="152"/>
      <c r="AI1071" s="152"/>
      <c r="AJ1071" s="152"/>
      <c r="AK1071" s="152"/>
      <c r="AL1071" s="152"/>
      <c r="AM1071" s="152"/>
      <c r="AN1071" s="152"/>
      <c r="AO1071" s="152"/>
      <c r="AP1071" s="152"/>
      <c r="AQ1071" s="153"/>
      <c r="AR1071" s="156" t="str">
        <f t="shared" si="153"/>
        <v/>
      </c>
      <c r="AS1071" s="157" t="str">
        <f t="shared" si="154"/>
        <v/>
      </c>
      <c r="AT1071" s="157" t="str">
        <f t="shared" si="155"/>
        <v/>
      </c>
      <c r="AU1071" s="157" t="str">
        <f t="shared" si="156"/>
        <v/>
      </c>
      <c r="AV1071" s="157" t="str">
        <f t="shared" si="157"/>
        <v/>
      </c>
      <c r="AW1071" s="157" t="str">
        <f t="shared" si="158"/>
        <v/>
      </c>
      <c r="AX1071" s="158" t="str">
        <f t="shared" si="159"/>
        <v/>
      </c>
    </row>
    <row r="1072" spans="2:50" hidden="1" x14ac:dyDescent="0.3">
      <c r="B1072" s="325">
        <f t="shared" si="160"/>
        <v>1064</v>
      </c>
      <c r="C1072" s="324"/>
      <c r="D1072" s="254"/>
      <c r="E1072" s="256"/>
      <c r="F1072" s="252"/>
      <c r="G1072" s="329"/>
      <c r="H1072" s="336">
        <v>1</v>
      </c>
      <c r="I1072" s="289" t="str">
        <f t="shared" si="152"/>
        <v/>
      </c>
      <c r="J1072" s="338"/>
      <c r="K1072" s="152"/>
      <c r="L1072" s="152"/>
      <c r="M1072" s="152"/>
      <c r="N1072" s="152"/>
      <c r="O1072" s="152"/>
      <c r="P1072" s="152"/>
      <c r="Q1072" s="152"/>
      <c r="R1072" s="152"/>
      <c r="S1072" s="152"/>
      <c r="T1072" s="152"/>
      <c r="U1072" s="152"/>
      <c r="V1072" s="152"/>
      <c r="W1072" s="152"/>
      <c r="X1072" s="152"/>
      <c r="Y1072" s="152"/>
      <c r="Z1072" s="152"/>
      <c r="AA1072" s="152"/>
      <c r="AB1072" s="152"/>
      <c r="AC1072" s="152"/>
      <c r="AD1072" s="152"/>
      <c r="AE1072" s="152"/>
      <c r="AF1072" s="152"/>
      <c r="AG1072" s="152"/>
      <c r="AH1072" s="152"/>
      <c r="AI1072" s="152"/>
      <c r="AJ1072" s="152"/>
      <c r="AK1072" s="152"/>
      <c r="AL1072" s="152"/>
      <c r="AM1072" s="152"/>
      <c r="AN1072" s="152"/>
      <c r="AO1072" s="152"/>
      <c r="AP1072" s="152"/>
      <c r="AQ1072" s="153"/>
      <c r="AR1072" s="156" t="str">
        <f t="shared" si="153"/>
        <v/>
      </c>
      <c r="AS1072" s="157" t="str">
        <f t="shared" si="154"/>
        <v/>
      </c>
      <c r="AT1072" s="157" t="str">
        <f t="shared" si="155"/>
        <v/>
      </c>
      <c r="AU1072" s="157" t="str">
        <f t="shared" si="156"/>
        <v/>
      </c>
      <c r="AV1072" s="157" t="str">
        <f t="shared" si="157"/>
        <v/>
      </c>
      <c r="AW1072" s="157" t="str">
        <f t="shared" si="158"/>
        <v/>
      </c>
      <c r="AX1072" s="158" t="str">
        <f t="shared" si="159"/>
        <v/>
      </c>
    </row>
    <row r="1073" spans="2:50" hidden="1" x14ac:dyDescent="0.3">
      <c r="B1073" s="325">
        <f t="shared" si="160"/>
        <v>1065</v>
      </c>
      <c r="C1073" s="324"/>
      <c r="D1073" s="254"/>
      <c r="E1073" s="256"/>
      <c r="F1073" s="252"/>
      <c r="G1073" s="329"/>
      <c r="H1073" s="336">
        <v>1</v>
      </c>
      <c r="I1073" s="289" t="str">
        <f t="shared" si="152"/>
        <v/>
      </c>
      <c r="J1073" s="338"/>
      <c r="K1073" s="152"/>
      <c r="L1073" s="152"/>
      <c r="M1073" s="152"/>
      <c r="N1073" s="152"/>
      <c r="O1073" s="152"/>
      <c r="P1073" s="152"/>
      <c r="Q1073" s="152"/>
      <c r="R1073" s="152"/>
      <c r="S1073" s="152"/>
      <c r="T1073" s="152"/>
      <c r="U1073" s="152"/>
      <c r="V1073" s="152"/>
      <c r="W1073" s="152"/>
      <c r="X1073" s="152"/>
      <c r="Y1073" s="152"/>
      <c r="Z1073" s="152"/>
      <c r="AA1073" s="152"/>
      <c r="AB1073" s="152"/>
      <c r="AC1073" s="152"/>
      <c r="AD1073" s="152"/>
      <c r="AE1073" s="152"/>
      <c r="AF1073" s="152"/>
      <c r="AG1073" s="152"/>
      <c r="AH1073" s="152"/>
      <c r="AI1073" s="152"/>
      <c r="AJ1073" s="152"/>
      <c r="AK1073" s="152"/>
      <c r="AL1073" s="152"/>
      <c r="AM1073" s="152"/>
      <c r="AN1073" s="152"/>
      <c r="AO1073" s="152"/>
      <c r="AP1073" s="152"/>
      <c r="AQ1073" s="153"/>
      <c r="AR1073" s="156" t="str">
        <f t="shared" si="153"/>
        <v/>
      </c>
      <c r="AS1073" s="157" t="str">
        <f t="shared" si="154"/>
        <v/>
      </c>
      <c r="AT1073" s="157" t="str">
        <f t="shared" si="155"/>
        <v/>
      </c>
      <c r="AU1073" s="157" t="str">
        <f t="shared" si="156"/>
        <v/>
      </c>
      <c r="AV1073" s="157" t="str">
        <f t="shared" si="157"/>
        <v/>
      </c>
      <c r="AW1073" s="157" t="str">
        <f t="shared" si="158"/>
        <v/>
      </c>
      <c r="AX1073" s="158" t="str">
        <f t="shared" si="159"/>
        <v/>
      </c>
    </row>
    <row r="1074" spans="2:50" hidden="1" x14ac:dyDescent="0.3">
      <c r="B1074" s="325">
        <f t="shared" si="160"/>
        <v>1066</v>
      </c>
      <c r="C1074" s="324"/>
      <c r="D1074" s="254"/>
      <c r="E1074" s="256"/>
      <c r="F1074" s="252"/>
      <c r="G1074" s="329"/>
      <c r="H1074" s="336">
        <v>1</v>
      </c>
      <c r="I1074" s="289" t="str">
        <f t="shared" si="152"/>
        <v/>
      </c>
      <c r="J1074" s="338"/>
      <c r="K1074" s="152"/>
      <c r="L1074" s="152"/>
      <c r="M1074" s="152"/>
      <c r="N1074" s="152"/>
      <c r="O1074" s="152"/>
      <c r="P1074" s="152"/>
      <c r="Q1074" s="152"/>
      <c r="R1074" s="152"/>
      <c r="S1074" s="152"/>
      <c r="T1074" s="152"/>
      <c r="U1074" s="152"/>
      <c r="V1074" s="152"/>
      <c r="W1074" s="152"/>
      <c r="X1074" s="152"/>
      <c r="Y1074" s="152"/>
      <c r="Z1074" s="152"/>
      <c r="AA1074" s="152"/>
      <c r="AB1074" s="152"/>
      <c r="AC1074" s="152"/>
      <c r="AD1074" s="152"/>
      <c r="AE1074" s="152"/>
      <c r="AF1074" s="152"/>
      <c r="AG1074" s="152"/>
      <c r="AH1074" s="152"/>
      <c r="AI1074" s="152"/>
      <c r="AJ1074" s="152"/>
      <c r="AK1074" s="152"/>
      <c r="AL1074" s="152"/>
      <c r="AM1074" s="152"/>
      <c r="AN1074" s="152"/>
      <c r="AO1074" s="152"/>
      <c r="AP1074" s="152"/>
      <c r="AQ1074" s="153"/>
      <c r="AR1074" s="156" t="str">
        <f t="shared" si="153"/>
        <v/>
      </c>
      <c r="AS1074" s="157" t="str">
        <f t="shared" si="154"/>
        <v/>
      </c>
      <c r="AT1074" s="157" t="str">
        <f t="shared" si="155"/>
        <v/>
      </c>
      <c r="AU1074" s="157" t="str">
        <f t="shared" si="156"/>
        <v/>
      </c>
      <c r="AV1074" s="157" t="str">
        <f t="shared" si="157"/>
        <v/>
      </c>
      <c r="AW1074" s="157" t="str">
        <f t="shared" si="158"/>
        <v/>
      </c>
      <c r="AX1074" s="158" t="str">
        <f t="shared" si="159"/>
        <v/>
      </c>
    </row>
    <row r="1075" spans="2:50" hidden="1" x14ac:dyDescent="0.3">
      <c r="B1075" s="325">
        <f t="shared" si="160"/>
        <v>1067</v>
      </c>
      <c r="C1075" s="324"/>
      <c r="D1075" s="254"/>
      <c r="E1075" s="256"/>
      <c r="F1075" s="252"/>
      <c r="G1075" s="329"/>
      <c r="H1075" s="336">
        <v>1</v>
      </c>
      <c r="I1075" s="289" t="str">
        <f t="shared" si="152"/>
        <v/>
      </c>
      <c r="J1075" s="338"/>
      <c r="K1075" s="152"/>
      <c r="L1075" s="152"/>
      <c r="M1075" s="152"/>
      <c r="N1075" s="152"/>
      <c r="O1075" s="152"/>
      <c r="P1075" s="152"/>
      <c r="Q1075" s="152"/>
      <c r="R1075" s="152"/>
      <c r="S1075" s="152"/>
      <c r="T1075" s="152"/>
      <c r="U1075" s="152"/>
      <c r="V1075" s="152"/>
      <c r="W1075" s="152"/>
      <c r="X1075" s="152"/>
      <c r="Y1075" s="152"/>
      <c r="Z1075" s="152"/>
      <c r="AA1075" s="152"/>
      <c r="AB1075" s="152"/>
      <c r="AC1075" s="152"/>
      <c r="AD1075" s="152"/>
      <c r="AE1075" s="152"/>
      <c r="AF1075" s="152"/>
      <c r="AG1075" s="152"/>
      <c r="AH1075" s="152"/>
      <c r="AI1075" s="152"/>
      <c r="AJ1075" s="152"/>
      <c r="AK1075" s="152"/>
      <c r="AL1075" s="152"/>
      <c r="AM1075" s="152"/>
      <c r="AN1075" s="152"/>
      <c r="AO1075" s="152"/>
      <c r="AP1075" s="152"/>
      <c r="AQ1075" s="153"/>
      <c r="AR1075" s="156" t="str">
        <f t="shared" si="153"/>
        <v/>
      </c>
      <c r="AS1075" s="157" t="str">
        <f t="shared" si="154"/>
        <v/>
      </c>
      <c r="AT1075" s="157" t="str">
        <f t="shared" si="155"/>
        <v/>
      </c>
      <c r="AU1075" s="157" t="str">
        <f t="shared" si="156"/>
        <v/>
      </c>
      <c r="AV1075" s="157" t="str">
        <f t="shared" si="157"/>
        <v/>
      </c>
      <c r="AW1075" s="157" t="str">
        <f t="shared" si="158"/>
        <v/>
      </c>
      <c r="AX1075" s="158" t="str">
        <f t="shared" si="159"/>
        <v/>
      </c>
    </row>
    <row r="1076" spans="2:50" hidden="1" x14ac:dyDescent="0.3">
      <c r="B1076" s="325">
        <f t="shared" si="160"/>
        <v>1068</v>
      </c>
      <c r="C1076" s="324"/>
      <c r="D1076" s="254"/>
      <c r="E1076" s="256"/>
      <c r="F1076" s="252"/>
      <c r="G1076" s="329"/>
      <c r="H1076" s="336">
        <v>1</v>
      </c>
      <c r="I1076" s="289" t="str">
        <f t="shared" si="152"/>
        <v/>
      </c>
      <c r="J1076" s="338"/>
      <c r="K1076" s="152"/>
      <c r="L1076" s="152"/>
      <c r="M1076" s="152"/>
      <c r="N1076" s="152"/>
      <c r="O1076" s="152"/>
      <c r="P1076" s="152"/>
      <c r="Q1076" s="152"/>
      <c r="R1076" s="152"/>
      <c r="S1076" s="152"/>
      <c r="T1076" s="152"/>
      <c r="U1076" s="152"/>
      <c r="V1076" s="152"/>
      <c r="W1076" s="152"/>
      <c r="X1076" s="152"/>
      <c r="Y1076" s="152"/>
      <c r="Z1076" s="152"/>
      <c r="AA1076" s="152"/>
      <c r="AB1076" s="152"/>
      <c r="AC1076" s="152"/>
      <c r="AD1076" s="152"/>
      <c r="AE1076" s="152"/>
      <c r="AF1076" s="152"/>
      <c r="AG1076" s="152"/>
      <c r="AH1076" s="152"/>
      <c r="AI1076" s="152"/>
      <c r="AJ1076" s="152"/>
      <c r="AK1076" s="152"/>
      <c r="AL1076" s="152"/>
      <c r="AM1076" s="152"/>
      <c r="AN1076" s="152"/>
      <c r="AO1076" s="152"/>
      <c r="AP1076" s="152"/>
      <c r="AQ1076" s="153"/>
      <c r="AR1076" s="156" t="str">
        <f t="shared" si="153"/>
        <v/>
      </c>
      <c r="AS1076" s="157" t="str">
        <f t="shared" si="154"/>
        <v/>
      </c>
      <c r="AT1076" s="157" t="str">
        <f t="shared" si="155"/>
        <v/>
      </c>
      <c r="AU1076" s="157" t="str">
        <f t="shared" si="156"/>
        <v/>
      </c>
      <c r="AV1076" s="157" t="str">
        <f t="shared" si="157"/>
        <v/>
      </c>
      <c r="AW1076" s="157" t="str">
        <f t="shared" si="158"/>
        <v/>
      </c>
      <c r="AX1076" s="158" t="str">
        <f t="shared" si="159"/>
        <v/>
      </c>
    </row>
    <row r="1077" spans="2:50" hidden="1" x14ac:dyDescent="0.3">
      <c r="B1077" s="325">
        <f t="shared" si="160"/>
        <v>1069</v>
      </c>
      <c r="C1077" s="324"/>
      <c r="D1077" s="254"/>
      <c r="E1077" s="256"/>
      <c r="F1077" s="252"/>
      <c r="G1077" s="329"/>
      <c r="H1077" s="336">
        <v>1</v>
      </c>
      <c r="I1077" s="289" t="str">
        <f t="shared" si="152"/>
        <v/>
      </c>
      <c r="J1077" s="338"/>
      <c r="K1077" s="152"/>
      <c r="L1077" s="152"/>
      <c r="M1077" s="152"/>
      <c r="N1077" s="152"/>
      <c r="O1077" s="152"/>
      <c r="P1077" s="152"/>
      <c r="Q1077" s="152"/>
      <c r="R1077" s="152"/>
      <c r="S1077" s="152"/>
      <c r="T1077" s="152"/>
      <c r="U1077" s="152"/>
      <c r="V1077" s="152"/>
      <c r="W1077" s="152"/>
      <c r="X1077" s="152"/>
      <c r="Y1077" s="152"/>
      <c r="Z1077" s="152"/>
      <c r="AA1077" s="152"/>
      <c r="AB1077" s="152"/>
      <c r="AC1077" s="152"/>
      <c r="AD1077" s="152"/>
      <c r="AE1077" s="152"/>
      <c r="AF1077" s="152"/>
      <c r="AG1077" s="152"/>
      <c r="AH1077" s="152"/>
      <c r="AI1077" s="152"/>
      <c r="AJ1077" s="152"/>
      <c r="AK1077" s="152"/>
      <c r="AL1077" s="152"/>
      <c r="AM1077" s="152"/>
      <c r="AN1077" s="152"/>
      <c r="AO1077" s="152"/>
      <c r="AP1077" s="152"/>
      <c r="AQ1077" s="153"/>
      <c r="AR1077" s="156" t="str">
        <f t="shared" si="153"/>
        <v/>
      </c>
      <c r="AS1077" s="157" t="str">
        <f t="shared" si="154"/>
        <v/>
      </c>
      <c r="AT1077" s="157" t="str">
        <f t="shared" si="155"/>
        <v/>
      </c>
      <c r="AU1077" s="157" t="str">
        <f t="shared" si="156"/>
        <v/>
      </c>
      <c r="AV1077" s="157" t="str">
        <f t="shared" si="157"/>
        <v/>
      </c>
      <c r="AW1077" s="157" t="str">
        <f t="shared" si="158"/>
        <v/>
      </c>
      <c r="AX1077" s="158" t="str">
        <f t="shared" si="159"/>
        <v/>
      </c>
    </row>
    <row r="1078" spans="2:50" hidden="1" x14ac:dyDescent="0.3">
      <c r="B1078" s="325">
        <f t="shared" si="160"/>
        <v>1070</v>
      </c>
      <c r="C1078" s="324"/>
      <c r="D1078" s="254"/>
      <c r="E1078" s="256"/>
      <c r="F1078" s="252"/>
      <c r="G1078" s="329"/>
      <c r="H1078" s="336">
        <v>1</v>
      </c>
      <c r="I1078" s="289" t="str">
        <f t="shared" si="152"/>
        <v/>
      </c>
      <c r="J1078" s="338"/>
      <c r="K1078" s="152"/>
      <c r="L1078" s="152"/>
      <c r="M1078" s="152"/>
      <c r="N1078" s="152"/>
      <c r="O1078" s="152"/>
      <c r="P1078" s="152"/>
      <c r="Q1078" s="152"/>
      <c r="R1078" s="152"/>
      <c r="S1078" s="152"/>
      <c r="T1078" s="152"/>
      <c r="U1078" s="152"/>
      <c r="V1078" s="152"/>
      <c r="W1078" s="152"/>
      <c r="X1078" s="152"/>
      <c r="Y1078" s="152"/>
      <c r="Z1078" s="152"/>
      <c r="AA1078" s="152"/>
      <c r="AB1078" s="152"/>
      <c r="AC1078" s="152"/>
      <c r="AD1078" s="152"/>
      <c r="AE1078" s="152"/>
      <c r="AF1078" s="152"/>
      <c r="AG1078" s="152"/>
      <c r="AH1078" s="152"/>
      <c r="AI1078" s="152"/>
      <c r="AJ1078" s="152"/>
      <c r="AK1078" s="152"/>
      <c r="AL1078" s="152"/>
      <c r="AM1078" s="152"/>
      <c r="AN1078" s="152"/>
      <c r="AO1078" s="152"/>
      <c r="AP1078" s="152"/>
      <c r="AQ1078" s="153"/>
      <c r="AR1078" s="156" t="str">
        <f t="shared" si="153"/>
        <v/>
      </c>
      <c r="AS1078" s="157" t="str">
        <f t="shared" si="154"/>
        <v/>
      </c>
      <c r="AT1078" s="157" t="str">
        <f t="shared" si="155"/>
        <v/>
      </c>
      <c r="AU1078" s="157" t="str">
        <f t="shared" si="156"/>
        <v/>
      </c>
      <c r="AV1078" s="157" t="str">
        <f t="shared" si="157"/>
        <v/>
      </c>
      <c r="AW1078" s="157" t="str">
        <f t="shared" si="158"/>
        <v/>
      </c>
      <c r="AX1078" s="158" t="str">
        <f t="shared" si="159"/>
        <v/>
      </c>
    </row>
    <row r="1079" spans="2:50" hidden="1" x14ac:dyDescent="0.3">
      <c r="B1079" s="325">
        <f t="shared" si="160"/>
        <v>1071</v>
      </c>
      <c r="C1079" s="324"/>
      <c r="D1079" s="254"/>
      <c r="E1079" s="256"/>
      <c r="F1079" s="252"/>
      <c r="G1079" s="329"/>
      <c r="H1079" s="336">
        <v>1</v>
      </c>
      <c r="I1079" s="289" t="str">
        <f t="shared" si="152"/>
        <v/>
      </c>
      <c r="J1079" s="338"/>
      <c r="K1079" s="152"/>
      <c r="L1079" s="152"/>
      <c r="M1079" s="152"/>
      <c r="N1079" s="152"/>
      <c r="O1079" s="152"/>
      <c r="P1079" s="152"/>
      <c r="Q1079" s="152"/>
      <c r="R1079" s="152"/>
      <c r="S1079" s="152"/>
      <c r="T1079" s="152"/>
      <c r="U1079" s="152"/>
      <c r="V1079" s="152"/>
      <c r="W1079" s="152"/>
      <c r="X1079" s="152"/>
      <c r="Y1079" s="152"/>
      <c r="Z1079" s="152"/>
      <c r="AA1079" s="152"/>
      <c r="AB1079" s="152"/>
      <c r="AC1079" s="152"/>
      <c r="AD1079" s="152"/>
      <c r="AE1079" s="152"/>
      <c r="AF1079" s="152"/>
      <c r="AG1079" s="152"/>
      <c r="AH1079" s="152"/>
      <c r="AI1079" s="152"/>
      <c r="AJ1079" s="152"/>
      <c r="AK1079" s="152"/>
      <c r="AL1079" s="152"/>
      <c r="AM1079" s="152"/>
      <c r="AN1079" s="152"/>
      <c r="AO1079" s="152"/>
      <c r="AP1079" s="152"/>
      <c r="AQ1079" s="153"/>
      <c r="AR1079" s="156" t="str">
        <f t="shared" si="153"/>
        <v/>
      </c>
      <c r="AS1079" s="157" t="str">
        <f t="shared" si="154"/>
        <v/>
      </c>
      <c r="AT1079" s="157" t="str">
        <f t="shared" si="155"/>
        <v/>
      </c>
      <c r="AU1079" s="157" t="str">
        <f t="shared" si="156"/>
        <v/>
      </c>
      <c r="AV1079" s="157" t="str">
        <f t="shared" si="157"/>
        <v/>
      </c>
      <c r="AW1079" s="157" t="str">
        <f t="shared" si="158"/>
        <v/>
      </c>
      <c r="AX1079" s="158" t="str">
        <f t="shared" si="159"/>
        <v/>
      </c>
    </row>
    <row r="1080" spans="2:50" hidden="1" x14ac:dyDescent="0.3">
      <c r="B1080" s="325">
        <f t="shared" si="160"/>
        <v>1072</v>
      </c>
      <c r="C1080" s="324"/>
      <c r="D1080" s="254"/>
      <c r="E1080" s="256"/>
      <c r="F1080" s="252"/>
      <c r="G1080" s="329"/>
      <c r="H1080" s="336">
        <v>1</v>
      </c>
      <c r="I1080" s="289" t="str">
        <f t="shared" si="152"/>
        <v/>
      </c>
      <c r="J1080" s="338"/>
      <c r="K1080" s="152"/>
      <c r="L1080" s="152"/>
      <c r="M1080" s="152"/>
      <c r="N1080" s="152"/>
      <c r="O1080" s="152"/>
      <c r="P1080" s="152"/>
      <c r="Q1080" s="152"/>
      <c r="R1080" s="152"/>
      <c r="S1080" s="152"/>
      <c r="T1080" s="152"/>
      <c r="U1080" s="152"/>
      <c r="V1080" s="152"/>
      <c r="W1080" s="152"/>
      <c r="X1080" s="152"/>
      <c r="Y1080" s="152"/>
      <c r="Z1080" s="152"/>
      <c r="AA1080" s="152"/>
      <c r="AB1080" s="152"/>
      <c r="AC1080" s="152"/>
      <c r="AD1080" s="152"/>
      <c r="AE1080" s="152"/>
      <c r="AF1080" s="152"/>
      <c r="AG1080" s="152"/>
      <c r="AH1080" s="152"/>
      <c r="AI1080" s="152"/>
      <c r="AJ1080" s="152"/>
      <c r="AK1080" s="152"/>
      <c r="AL1080" s="152"/>
      <c r="AM1080" s="152"/>
      <c r="AN1080" s="152"/>
      <c r="AO1080" s="152"/>
      <c r="AP1080" s="152"/>
      <c r="AQ1080" s="153"/>
      <c r="AR1080" s="156" t="str">
        <f t="shared" si="153"/>
        <v/>
      </c>
      <c r="AS1080" s="157" t="str">
        <f t="shared" si="154"/>
        <v/>
      </c>
      <c r="AT1080" s="157" t="str">
        <f t="shared" si="155"/>
        <v/>
      </c>
      <c r="AU1080" s="157" t="str">
        <f t="shared" si="156"/>
        <v/>
      </c>
      <c r="AV1080" s="157" t="str">
        <f t="shared" si="157"/>
        <v/>
      </c>
      <c r="AW1080" s="157" t="str">
        <f t="shared" si="158"/>
        <v/>
      </c>
      <c r="AX1080" s="158" t="str">
        <f t="shared" si="159"/>
        <v/>
      </c>
    </row>
    <row r="1081" spans="2:50" hidden="1" x14ac:dyDescent="0.3">
      <c r="B1081" s="325">
        <f t="shared" si="160"/>
        <v>1073</v>
      </c>
      <c r="C1081" s="324"/>
      <c r="D1081" s="254"/>
      <c r="E1081" s="256"/>
      <c r="F1081" s="252"/>
      <c r="G1081" s="329"/>
      <c r="H1081" s="336">
        <v>1</v>
      </c>
      <c r="I1081" s="289" t="str">
        <f t="shared" si="152"/>
        <v/>
      </c>
      <c r="J1081" s="338"/>
      <c r="K1081" s="152"/>
      <c r="L1081" s="152"/>
      <c r="M1081" s="152"/>
      <c r="N1081" s="152"/>
      <c r="O1081" s="152"/>
      <c r="P1081" s="152"/>
      <c r="Q1081" s="152"/>
      <c r="R1081" s="152"/>
      <c r="S1081" s="152"/>
      <c r="T1081" s="152"/>
      <c r="U1081" s="152"/>
      <c r="V1081" s="152"/>
      <c r="W1081" s="152"/>
      <c r="X1081" s="152"/>
      <c r="Y1081" s="152"/>
      <c r="Z1081" s="152"/>
      <c r="AA1081" s="152"/>
      <c r="AB1081" s="152"/>
      <c r="AC1081" s="152"/>
      <c r="AD1081" s="152"/>
      <c r="AE1081" s="152"/>
      <c r="AF1081" s="152"/>
      <c r="AG1081" s="152"/>
      <c r="AH1081" s="152"/>
      <c r="AI1081" s="152"/>
      <c r="AJ1081" s="152"/>
      <c r="AK1081" s="152"/>
      <c r="AL1081" s="152"/>
      <c r="AM1081" s="152"/>
      <c r="AN1081" s="152"/>
      <c r="AO1081" s="152"/>
      <c r="AP1081" s="152"/>
      <c r="AQ1081" s="153"/>
      <c r="AR1081" s="156" t="str">
        <f t="shared" si="153"/>
        <v/>
      </c>
      <c r="AS1081" s="157" t="str">
        <f t="shared" si="154"/>
        <v/>
      </c>
      <c r="AT1081" s="157" t="str">
        <f t="shared" si="155"/>
        <v/>
      </c>
      <c r="AU1081" s="157" t="str">
        <f t="shared" si="156"/>
        <v/>
      </c>
      <c r="AV1081" s="157" t="str">
        <f t="shared" si="157"/>
        <v/>
      </c>
      <c r="AW1081" s="157" t="str">
        <f t="shared" si="158"/>
        <v/>
      </c>
      <c r="AX1081" s="158" t="str">
        <f t="shared" si="159"/>
        <v/>
      </c>
    </row>
    <row r="1082" spans="2:50" hidden="1" x14ac:dyDescent="0.3">
      <c r="B1082" s="325">
        <f t="shared" si="160"/>
        <v>1074</v>
      </c>
      <c r="C1082" s="324"/>
      <c r="D1082" s="254"/>
      <c r="E1082" s="256"/>
      <c r="F1082" s="252"/>
      <c r="G1082" s="329"/>
      <c r="H1082" s="336">
        <v>1</v>
      </c>
      <c r="I1082" s="289" t="str">
        <f t="shared" si="152"/>
        <v/>
      </c>
      <c r="J1082" s="338"/>
      <c r="K1082" s="152"/>
      <c r="L1082" s="152"/>
      <c r="M1082" s="152"/>
      <c r="N1082" s="152"/>
      <c r="O1082" s="152"/>
      <c r="P1082" s="152"/>
      <c r="Q1082" s="152"/>
      <c r="R1082" s="152"/>
      <c r="S1082" s="152"/>
      <c r="T1082" s="152"/>
      <c r="U1082" s="152"/>
      <c r="V1082" s="152"/>
      <c r="W1082" s="152"/>
      <c r="X1082" s="152"/>
      <c r="Y1082" s="152"/>
      <c r="Z1082" s="152"/>
      <c r="AA1082" s="152"/>
      <c r="AB1082" s="152"/>
      <c r="AC1082" s="152"/>
      <c r="AD1082" s="152"/>
      <c r="AE1082" s="152"/>
      <c r="AF1082" s="152"/>
      <c r="AG1082" s="152"/>
      <c r="AH1082" s="152"/>
      <c r="AI1082" s="152"/>
      <c r="AJ1082" s="152"/>
      <c r="AK1082" s="152"/>
      <c r="AL1082" s="152"/>
      <c r="AM1082" s="152"/>
      <c r="AN1082" s="152"/>
      <c r="AO1082" s="152"/>
      <c r="AP1082" s="152"/>
      <c r="AQ1082" s="153"/>
      <c r="AR1082" s="156" t="str">
        <f t="shared" si="153"/>
        <v/>
      </c>
      <c r="AS1082" s="157" t="str">
        <f t="shared" si="154"/>
        <v/>
      </c>
      <c r="AT1082" s="157" t="str">
        <f t="shared" si="155"/>
        <v/>
      </c>
      <c r="AU1082" s="157" t="str">
        <f t="shared" si="156"/>
        <v/>
      </c>
      <c r="AV1082" s="157" t="str">
        <f t="shared" si="157"/>
        <v/>
      </c>
      <c r="AW1082" s="157" t="str">
        <f t="shared" si="158"/>
        <v/>
      </c>
      <c r="AX1082" s="158" t="str">
        <f t="shared" si="159"/>
        <v/>
      </c>
    </row>
    <row r="1083" spans="2:50" hidden="1" x14ac:dyDescent="0.3">
      <c r="B1083" s="325">
        <f t="shared" si="160"/>
        <v>1075</v>
      </c>
      <c r="C1083" s="324"/>
      <c r="D1083" s="254"/>
      <c r="E1083" s="256"/>
      <c r="F1083" s="252"/>
      <c r="G1083" s="329"/>
      <c r="H1083" s="336">
        <v>1</v>
      </c>
      <c r="I1083" s="289" t="str">
        <f t="shared" si="152"/>
        <v/>
      </c>
      <c r="J1083" s="338"/>
      <c r="K1083" s="152"/>
      <c r="L1083" s="152"/>
      <c r="M1083" s="152"/>
      <c r="N1083" s="152"/>
      <c r="O1083" s="152"/>
      <c r="P1083" s="152"/>
      <c r="Q1083" s="152"/>
      <c r="R1083" s="152"/>
      <c r="S1083" s="152"/>
      <c r="T1083" s="152"/>
      <c r="U1083" s="152"/>
      <c r="V1083" s="152"/>
      <c r="W1083" s="152"/>
      <c r="X1083" s="152"/>
      <c r="Y1083" s="152"/>
      <c r="Z1083" s="152"/>
      <c r="AA1083" s="152"/>
      <c r="AB1083" s="152"/>
      <c r="AC1083" s="152"/>
      <c r="AD1083" s="152"/>
      <c r="AE1083" s="152"/>
      <c r="AF1083" s="152"/>
      <c r="AG1083" s="152"/>
      <c r="AH1083" s="152"/>
      <c r="AI1083" s="152"/>
      <c r="AJ1083" s="152"/>
      <c r="AK1083" s="152"/>
      <c r="AL1083" s="152"/>
      <c r="AM1083" s="152"/>
      <c r="AN1083" s="152"/>
      <c r="AO1083" s="152"/>
      <c r="AP1083" s="152"/>
      <c r="AQ1083" s="153"/>
      <c r="AR1083" s="156" t="str">
        <f t="shared" si="153"/>
        <v/>
      </c>
      <c r="AS1083" s="157" t="str">
        <f t="shared" si="154"/>
        <v/>
      </c>
      <c r="AT1083" s="157" t="str">
        <f t="shared" si="155"/>
        <v/>
      </c>
      <c r="AU1083" s="157" t="str">
        <f t="shared" si="156"/>
        <v/>
      </c>
      <c r="AV1083" s="157" t="str">
        <f t="shared" si="157"/>
        <v/>
      </c>
      <c r="AW1083" s="157" t="str">
        <f t="shared" si="158"/>
        <v/>
      </c>
      <c r="AX1083" s="158" t="str">
        <f t="shared" si="159"/>
        <v/>
      </c>
    </row>
    <row r="1084" spans="2:50" hidden="1" x14ac:dyDescent="0.3">
      <c r="B1084" s="325">
        <f t="shared" si="160"/>
        <v>1076</v>
      </c>
      <c r="C1084" s="324"/>
      <c r="D1084" s="254"/>
      <c r="E1084" s="256"/>
      <c r="F1084" s="252"/>
      <c r="G1084" s="329"/>
      <c r="H1084" s="336">
        <v>1</v>
      </c>
      <c r="I1084" s="289" t="str">
        <f t="shared" si="152"/>
        <v/>
      </c>
      <c r="J1084" s="338"/>
      <c r="K1084" s="152"/>
      <c r="L1084" s="152"/>
      <c r="M1084" s="152"/>
      <c r="N1084" s="152"/>
      <c r="O1084" s="152"/>
      <c r="P1084" s="152"/>
      <c r="Q1084" s="152"/>
      <c r="R1084" s="152"/>
      <c r="S1084" s="152"/>
      <c r="T1084" s="152"/>
      <c r="U1084" s="152"/>
      <c r="V1084" s="152"/>
      <c r="W1084" s="152"/>
      <c r="X1084" s="152"/>
      <c r="Y1084" s="152"/>
      <c r="Z1084" s="152"/>
      <c r="AA1084" s="152"/>
      <c r="AB1084" s="152"/>
      <c r="AC1084" s="152"/>
      <c r="AD1084" s="152"/>
      <c r="AE1084" s="152"/>
      <c r="AF1084" s="152"/>
      <c r="AG1084" s="152"/>
      <c r="AH1084" s="152"/>
      <c r="AI1084" s="152"/>
      <c r="AJ1084" s="152"/>
      <c r="AK1084" s="152"/>
      <c r="AL1084" s="152"/>
      <c r="AM1084" s="152"/>
      <c r="AN1084" s="152"/>
      <c r="AO1084" s="152"/>
      <c r="AP1084" s="152"/>
      <c r="AQ1084" s="153"/>
      <c r="AR1084" s="156" t="str">
        <f t="shared" si="153"/>
        <v/>
      </c>
      <c r="AS1084" s="157" t="str">
        <f t="shared" si="154"/>
        <v/>
      </c>
      <c r="AT1084" s="157" t="str">
        <f t="shared" si="155"/>
        <v/>
      </c>
      <c r="AU1084" s="157" t="str">
        <f t="shared" si="156"/>
        <v/>
      </c>
      <c r="AV1084" s="157" t="str">
        <f t="shared" si="157"/>
        <v/>
      </c>
      <c r="AW1084" s="157" t="str">
        <f t="shared" si="158"/>
        <v/>
      </c>
      <c r="AX1084" s="158" t="str">
        <f t="shared" si="159"/>
        <v/>
      </c>
    </row>
    <row r="1085" spans="2:50" hidden="1" x14ac:dyDescent="0.3">
      <c r="B1085" s="325">
        <f t="shared" si="160"/>
        <v>1077</v>
      </c>
      <c r="C1085" s="324"/>
      <c r="D1085" s="254"/>
      <c r="E1085" s="256"/>
      <c r="F1085" s="252"/>
      <c r="G1085" s="329"/>
      <c r="H1085" s="336">
        <v>1</v>
      </c>
      <c r="I1085" s="289" t="str">
        <f t="shared" si="152"/>
        <v/>
      </c>
      <c r="J1085" s="338"/>
      <c r="K1085" s="152"/>
      <c r="L1085" s="152"/>
      <c r="M1085" s="152"/>
      <c r="N1085" s="152"/>
      <c r="O1085" s="152"/>
      <c r="P1085" s="152"/>
      <c r="Q1085" s="152"/>
      <c r="R1085" s="152"/>
      <c r="S1085" s="152"/>
      <c r="T1085" s="152"/>
      <c r="U1085" s="152"/>
      <c r="V1085" s="152"/>
      <c r="W1085" s="152"/>
      <c r="X1085" s="152"/>
      <c r="Y1085" s="152"/>
      <c r="Z1085" s="152"/>
      <c r="AA1085" s="152"/>
      <c r="AB1085" s="152"/>
      <c r="AC1085" s="152"/>
      <c r="AD1085" s="152"/>
      <c r="AE1085" s="152"/>
      <c r="AF1085" s="152"/>
      <c r="AG1085" s="152"/>
      <c r="AH1085" s="152"/>
      <c r="AI1085" s="152"/>
      <c r="AJ1085" s="152"/>
      <c r="AK1085" s="152"/>
      <c r="AL1085" s="152"/>
      <c r="AM1085" s="152"/>
      <c r="AN1085" s="152"/>
      <c r="AO1085" s="152"/>
      <c r="AP1085" s="152"/>
      <c r="AQ1085" s="153"/>
      <c r="AR1085" s="156" t="str">
        <f t="shared" si="153"/>
        <v/>
      </c>
      <c r="AS1085" s="157" t="str">
        <f t="shared" si="154"/>
        <v/>
      </c>
      <c r="AT1085" s="157" t="str">
        <f t="shared" si="155"/>
        <v/>
      </c>
      <c r="AU1085" s="157" t="str">
        <f t="shared" si="156"/>
        <v/>
      </c>
      <c r="AV1085" s="157" t="str">
        <f t="shared" si="157"/>
        <v/>
      </c>
      <c r="AW1085" s="157" t="str">
        <f t="shared" si="158"/>
        <v/>
      </c>
      <c r="AX1085" s="158" t="str">
        <f t="shared" si="159"/>
        <v/>
      </c>
    </row>
    <row r="1086" spans="2:50" hidden="1" x14ac:dyDescent="0.3">
      <c r="B1086" s="325">
        <f t="shared" si="160"/>
        <v>1078</v>
      </c>
      <c r="C1086" s="324"/>
      <c r="D1086" s="254"/>
      <c r="E1086" s="256"/>
      <c r="F1086" s="252"/>
      <c r="G1086" s="329"/>
      <c r="H1086" s="336">
        <v>1</v>
      </c>
      <c r="I1086" s="289" t="str">
        <f t="shared" si="152"/>
        <v/>
      </c>
      <c r="J1086" s="338"/>
      <c r="K1086" s="152"/>
      <c r="L1086" s="152"/>
      <c r="M1086" s="152"/>
      <c r="N1086" s="152"/>
      <c r="O1086" s="152"/>
      <c r="P1086" s="152"/>
      <c r="Q1086" s="152"/>
      <c r="R1086" s="152"/>
      <c r="S1086" s="152"/>
      <c r="T1086" s="152"/>
      <c r="U1086" s="152"/>
      <c r="V1086" s="152"/>
      <c r="W1086" s="152"/>
      <c r="X1086" s="152"/>
      <c r="Y1086" s="152"/>
      <c r="Z1086" s="152"/>
      <c r="AA1086" s="152"/>
      <c r="AB1086" s="152"/>
      <c r="AC1086" s="152"/>
      <c r="AD1086" s="152"/>
      <c r="AE1086" s="152"/>
      <c r="AF1086" s="152"/>
      <c r="AG1086" s="152"/>
      <c r="AH1086" s="152"/>
      <c r="AI1086" s="152"/>
      <c r="AJ1086" s="152"/>
      <c r="AK1086" s="152"/>
      <c r="AL1086" s="152"/>
      <c r="AM1086" s="152"/>
      <c r="AN1086" s="152"/>
      <c r="AO1086" s="152"/>
      <c r="AP1086" s="152"/>
      <c r="AQ1086" s="153"/>
      <c r="AR1086" s="156" t="str">
        <f t="shared" si="153"/>
        <v/>
      </c>
      <c r="AS1086" s="157" t="str">
        <f t="shared" si="154"/>
        <v/>
      </c>
      <c r="AT1086" s="157" t="str">
        <f t="shared" si="155"/>
        <v/>
      </c>
      <c r="AU1086" s="157" t="str">
        <f t="shared" si="156"/>
        <v/>
      </c>
      <c r="AV1086" s="157" t="str">
        <f t="shared" si="157"/>
        <v/>
      </c>
      <c r="AW1086" s="157" t="str">
        <f t="shared" si="158"/>
        <v/>
      </c>
      <c r="AX1086" s="158" t="str">
        <f t="shared" si="159"/>
        <v/>
      </c>
    </row>
    <row r="1087" spans="2:50" hidden="1" x14ac:dyDescent="0.3">
      <c r="B1087" s="325">
        <f t="shared" si="160"/>
        <v>1079</v>
      </c>
      <c r="C1087" s="324"/>
      <c r="D1087" s="254"/>
      <c r="E1087" s="256"/>
      <c r="F1087" s="252"/>
      <c r="G1087" s="329"/>
      <c r="H1087" s="336">
        <v>1</v>
      </c>
      <c r="I1087" s="289" t="str">
        <f t="shared" si="152"/>
        <v/>
      </c>
      <c r="J1087" s="338"/>
      <c r="K1087" s="152"/>
      <c r="L1087" s="152"/>
      <c r="M1087" s="152"/>
      <c r="N1087" s="152"/>
      <c r="O1087" s="152"/>
      <c r="P1087" s="152"/>
      <c r="Q1087" s="152"/>
      <c r="R1087" s="152"/>
      <c r="S1087" s="152"/>
      <c r="T1087" s="152"/>
      <c r="U1087" s="152"/>
      <c r="V1087" s="152"/>
      <c r="W1087" s="152"/>
      <c r="X1087" s="152"/>
      <c r="Y1087" s="152"/>
      <c r="Z1087" s="152"/>
      <c r="AA1087" s="152"/>
      <c r="AB1087" s="152"/>
      <c r="AC1087" s="152"/>
      <c r="AD1087" s="152"/>
      <c r="AE1087" s="152"/>
      <c r="AF1087" s="152"/>
      <c r="AG1087" s="152"/>
      <c r="AH1087" s="152"/>
      <c r="AI1087" s="152"/>
      <c r="AJ1087" s="152"/>
      <c r="AK1087" s="152"/>
      <c r="AL1087" s="152"/>
      <c r="AM1087" s="152"/>
      <c r="AN1087" s="152"/>
      <c r="AO1087" s="152"/>
      <c r="AP1087" s="152"/>
      <c r="AQ1087" s="153"/>
      <c r="AR1087" s="156" t="str">
        <f t="shared" si="153"/>
        <v/>
      </c>
      <c r="AS1087" s="157" t="str">
        <f t="shared" si="154"/>
        <v/>
      </c>
      <c r="AT1087" s="157" t="str">
        <f t="shared" si="155"/>
        <v/>
      </c>
      <c r="AU1087" s="157" t="str">
        <f t="shared" si="156"/>
        <v/>
      </c>
      <c r="AV1087" s="157" t="str">
        <f t="shared" si="157"/>
        <v/>
      </c>
      <c r="AW1087" s="157" t="str">
        <f t="shared" si="158"/>
        <v/>
      </c>
      <c r="AX1087" s="158" t="str">
        <f t="shared" si="159"/>
        <v/>
      </c>
    </row>
    <row r="1088" spans="2:50" hidden="1" x14ac:dyDescent="0.3">
      <c r="B1088" s="325">
        <f t="shared" si="160"/>
        <v>1080</v>
      </c>
      <c r="C1088" s="324"/>
      <c r="D1088" s="254"/>
      <c r="E1088" s="256"/>
      <c r="F1088" s="252"/>
      <c r="G1088" s="329"/>
      <c r="H1088" s="336">
        <v>1</v>
      </c>
      <c r="I1088" s="289" t="str">
        <f t="shared" si="152"/>
        <v/>
      </c>
      <c r="J1088" s="338"/>
      <c r="K1088" s="152"/>
      <c r="L1088" s="152"/>
      <c r="M1088" s="152"/>
      <c r="N1088" s="152"/>
      <c r="O1088" s="152"/>
      <c r="P1088" s="152"/>
      <c r="Q1088" s="152"/>
      <c r="R1088" s="152"/>
      <c r="S1088" s="152"/>
      <c r="T1088" s="152"/>
      <c r="U1088" s="152"/>
      <c r="V1088" s="152"/>
      <c r="W1088" s="152"/>
      <c r="X1088" s="152"/>
      <c r="Y1088" s="152"/>
      <c r="Z1088" s="152"/>
      <c r="AA1088" s="152"/>
      <c r="AB1088" s="152"/>
      <c r="AC1088" s="152"/>
      <c r="AD1088" s="152"/>
      <c r="AE1088" s="152"/>
      <c r="AF1088" s="152"/>
      <c r="AG1088" s="152"/>
      <c r="AH1088" s="152"/>
      <c r="AI1088" s="152"/>
      <c r="AJ1088" s="152"/>
      <c r="AK1088" s="152"/>
      <c r="AL1088" s="152"/>
      <c r="AM1088" s="152"/>
      <c r="AN1088" s="152"/>
      <c r="AO1088" s="152"/>
      <c r="AP1088" s="152"/>
      <c r="AQ1088" s="153"/>
      <c r="AR1088" s="156" t="str">
        <f t="shared" si="153"/>
        <v/>
      </c>
      <c r="AS1088" s="157" t="str">
        <f t="shared" si="154"/>
        <v/>
      </c>
      <c r="AT1088" s="157" t="str">
        <f t="shared" si="155"/>
        <v/>
      </c>
      <c r="AU1088" s="157" t="str">
        <f t="shared" si="156"/>
        <v/>
      </c>
      <c r="AV1088" s="157" t="str">
        <f t="shared" si="157"/>
        <v/>
      </c>
      <c r="AW1088" s="157" t="str">
        <f t="shared" si="158"/>
        <v/>
      </c>
      <c r="AX1088" s="158" t="str">
        <f t="shared" si="159"/>
        <v/>
      </c>
    </row>
    <row r="1089" spans="2:50" hidden="1" x14ac:dyDescent="0.3">
      <c r="B1089" s="325">
        <f t="shared" si="160"/>
        <v>1081</v>
      </c>
      <c r="C1089" s="324"/>
      <c r="D1089" s="254"/>
      <c r="E1089" s="256"/>
      <c r="F1089" s="252"/>
      <c r="G1089" s="329"/>
      <c r="H1089" s="336">
        <v>1</v>
      </c>
      <c r="I1089" s="289" t="str">
        <f t="shared" si="152"/>
        <v/>
      </c>
      <c r="J1089" s="338"/>
      <c r="K1089" s="152"/>
      <c r="L1089" s="152"/>
      <c r="M1089" s="152"/>
      <c r="N1089" s="152"/>
      <c r="O1089" s="152"/>
      <c r="P1089" s="152"/>
      <c r="Q1089" s="152"/>
      <c r="R1089" s="152"/>
      <c r="S1089" s="152"/>
      <c r="T1089" s="152"/>
      <c r="U1089" s="152"/>
      <c r="V1089" s="152"/>
      <c r="W1089" s="152"/>
      <c r="X1089" s="152"/>
      <c r="Y1089" s="152"/>
      <c r="Z1089" s="152"/>
      <c r="AA1089" s="152"/>
      <c r="AB1089" s="152"/>
      <c r="AC1089" s="152"/>
      <c r="AD1089" s="152"/>
      <c r="AE1089" s="152"/>
      <c r="AF1089" s="152"/>
      <c r="AG1089" s="152"/>
      <c r="AH1089" s="152"/>
      <c r="AI1089" s="152"/>
      <c r="AJ1089" s="152"/>
      <c r="AK1089" s="152"/>
      <c r="AL1089" s="152"/>
      <c r="AM1089" s="152"/>
      <c r="AN1089" s="152"/>
      <c r="AO1089" s="152"/>
      <c r="AP1089" s="152"/>
      <c r="AQ1089" s="153"/>
      <c r="AR1089" s="156" t="str">
        <f t="shared" si="153"/>
        <v/>
      </c>
      <c r="AS1089" s="157" t="str">
        <f t="shared" si="154"/>
        <v/>
      </c>
      <c r="AT1089" s="157" t="str">
        <f t="shared" si="155"/>
        <v/>
      </c>
      <c r="AU1089" s="157" t="str">
        <f t="shared" si="156"/>
        <v/>
      </c>
      <c r="AV1089" s="157" t="str">
        <f t="shared" si="157"/>
        <v/>
      </c>
      <c r="AW1089" s="157" t="str">
        <f t="shared" si="158"/>
        <v/>
      </c>
      <c r="AX1089" s="158" t="str">
        <f t="shared" si="159"/>
        <v/>
      </c>
    </row>
    <row r="1090" spans="2:50" hidden="1" x14ac:dyDescent="0.3">
      <c r="B1090" s="325">
        <f t="shared" si="160"/>
        <v>1082</v>
      </c>
      <c r="C1090" s="324"/>
      <c r="D1090" s="254"/>
      <c r="E1090" s="256"/>
      <c r="F1090" s="252"/>
      <c r="G1090" s="329"/>
      <c r="H1090" s="336">
        <v>1</v>
      </c>
      <c r="I1090" s="289" t="str">
        <f t="shared" si="152"/>
        <v/>
      </c>
      <c r="J1090" s="338"/>
      <c r="K1090" s="152"/>
      <c r="L1090" s="152"/>
      <c r="M1090" s="152"/>
      <c r="N1090" s="152"/>
      <c r="O1090" s="152"/>
      <c r="P1090" s="152"/>
      <c r="Q1090" s="152"/>
      <c r="R1090" s="152"/>
      <c r="S1090" s="152"/>
      <c r="T1090" s="152"/>
      <c r="U1090" s="152"/>
      <c r="V1090" s="152"/>
      <c r="W1090" s="152"/>
      <c r="X1090" s="152"/>
      <c r="Y1090" s="152"/>
      <c r="Z1090" s="152"/>
      <c r="AA1090" s="152"/>
      <c r="AB1090" s="152"/>
      <c r="AC1090" s="152"/>
      <c r="AD1090" s="152"/>
      <c r="AE1090" s="152"/>
      <c r="AF1090" s="152"/>
      <c r="AG1090" s="152"/>
      <c r="AH1090" s="152"/>
      <c r="AI1090" s="152"/>
      <c r="AJ1090" s="152"/>
      <c r="AK1090" s="152"/>
      <c r="AL1090" s="152"/>
      <c r="AM1090" s="152"/>
      <c r="AN1090" s="152"/>
      <c r="AO1090" s="152"/>
      <c r="AP1090" s="152"/>
      <c r="AQ1090" s="153"/>
      <c r="AR1090" s="156" t="str">
        <f t="shared" si="153"/>
        <v/>
      </c>
      <c r="AS1090" s="157" t="str">
        <f t="shared" si="154"/>
        <v/>
      </c>
      <c r="AT1090" s="157" t="str">
        <f t="shared" si="155"/>
        <v/>
      </c>
      <c r="AU1090" s="157" t="str">
        <f t="shared" si="156"/>
        <v/>
      </c>
      <c r="AV1090" s="157" t="str">
        <f t="shared" si="157"/>
        <v/>
      </c>
      <c r="AW1090" s="157" t="str">
        <f t="shared" si="158"/>
        <v/>
      </c>
      <c r="AX1090" s="158" t="str">
        <f t="shared" si="159"/>
        <v/>
      </c>
    </row>
    <row r="1091" spans="2:50" hidden="1" x14ac:dyDescent="0.3">
      <c r="B1091" s="325">
        <f t="shared" si="160"/>
        <v>1083</v>
      </c>
      <c r="C1091" s="324"/>
      <c r="D1091" s="254"/>
      <c r="E1091" s="256"/>
      <c r="F1091" s="252"/>
      <c r="G1091" s="329"/>
      <c r="H1091" s="336">
        <v>1</v>
      </c>
      <c r="I1091" s="289" t="str">
        <f t="shared" si="152"/>
        <v/>
      </c>
      <c r="J1091" s="338"/>
      <c r="K1091" s="152"/>
      <c r="L1091" s="152"/>
      <c r="M1091" s="152"/>
      <c r="N1091" s="152"/>
      <c r="O1091" s="152"/>
      <c r="P1091" s="152"/>
      <c r="Q1091" s="152"/>
      <c r="R1091" s="152"/>
      <c r="S1091" s="152"/>
      <c r="T1091" s="152"/>
      <c r="U1091" s="152"/>
      <c r="V1091" s="152"/>
      <c r="W1091" s="152"/>
      <c r="X1091" s="152"/>
      <c r="Y1091" s="152"/>
      <c r="Z1091" s="152"/>
      <c r="AA1091" s="152"/>
      <c r="AB1091" s="152"/>
      <c r="AC1091" s="152"/>
      <c r="AD1091" s="152"/>
      <c r="AE1091" s="152"/>
      <c r="AF1091" s="152"/>
      <c r="AG1091" s="152"/>
      <c r="AH1091" s="152"/>
      <c r="AI1091" s="152"/>
      <c r="AJ1091" s="152"/>
      <c r="AK1091" s="152"/>
      <c r="AL1091" s="152"/>
      <c r="AM1091" s="152"/>
      <c r="AN1091" s="152"/>
      <c r="AO1091" s="152"/>
      <c r="AP1091" s="152"/>
      <c r="AQ1091" s="153"/>
      <c r="AR1091" s="156" t="str">
        <f t="shared" si="153"/>
        <v/>
      </c>
      <c r="AS1091" s="157" t="str">
        <f t="shared" si="154"/>
        <v/>
      </c>
      <c r="AT1091" s="157" t="str">
        <f t="shared" si="155"/>
        <v/>
      </c>
      <c r="AU1091" s="157" t="str">
        <f t="shared" si="156"/>
        <v/>
      </c>
      <c r="AV1091" s="157" t="str">
        <f t="shared" si="157"/>
        <v/>
      </c>
      <c r="AW1091" s="157" t="str">
        <f t="shared" si="158"/>
        <v/>
      </c>
      <c r="AX1091" s="158" t="str">
        <f t="shared" si="159"/>
        <v/>
      </c>
    </row>
    <row r="1092" spans="2:50" hidden="1" x14ac:dyDescent="0.3">
      <c r="B1092" s="325">
        <f t="shared" si="160"/>
        <v>1084</v>
      </c>
      <c r="C1092" s="324"/>
      <c r="D1092" s="254"/>
      <c r="E1092" s="256"/>
      <c r="F1092" s="252"/>
      <c r="G1092" s="329"/>
      <c r="H1092" s="336">
        <v>1</v>
      </c>
      <c r="I1092" s="289" t="str">
        <f t="shared" si="152"/>
        <v/>
      </c>
      <c r="J1092" s="338"/>
      <c r="K1092" s="152"/>
      <c r="L1092" s="152"/>
      <c r="M1092" s="152"/>
      <c r="N1092" s="152"/>
      <c r="O1092" s="152"/>
      <c r="P1092" s="152"/>
      <c r="Q1092" s="152"/>
      <c r="R1092" s="152"/>
      <c r="S1092" s="152"/>
      <c r="T1092" s="152"/>
      <c r="U1092" s="152"/>
      <c r="V1092" s="152"/>
      <c r="W1092" s="152"/>
      <c r="X1092" s="152"/>
      <c r="Y1092" s="152"/>
      <c r="Z1092" s="152"/>
      <c r="AA1092" s="152"/>
      <c r="AB1092" s="152"/>
      <c r="AC1092" s="152"/>
      <c r="AD1092" s="152"/>
      <c r="AE1092" s="152"/>
      <c r="AF1092" s="152"/>
      <c r="AG1092" s="152"/>
      <c r="AH1092" s="152"/>
      <c r="AI1092" s="152"/>
      <c r="AJ1092" s="152"/>
      <c r="AK1092" s="152"/>
      <c r="AL1092" s="152"/>
      <c r="AM1092" s="152"/>
      <c r="AN1092" s="152"/>
      <c r="AO1092" s="152"/>
      <c r="AP1092" s="152"/>
      <c r="AQ1092" s="153"/>
      <c r="AR1092" s="156" t="str">
        <f t="shared" si="153"/>
        <v/>
      </c>
      <c r="AS1092" s="157" t="str">
        <f t="shared" si="154"/>
        <v/>
      </c>
      <c r="AT1092" s="157" t="str">
        <f t="shared" si="155"/>
        <v/>
      </c>
      <c r="AU1092" s="157" t="str">
        <f t="shared" si="156"/>
        <v/>
      </c>
      <c r="AV1092" s="157" t="str">
        <f t="shared" si="157"/>
        <v/>
      </c>
      <c r="AW1092" s="157" t="str">
        <f t="shared" si="158"/>
        <v/>
      </c>
      <c r="AX1092" s="158" t="str">
        <f t="shared" si="159"/>
        <v/>
      </c>
    </row>
    <row r="1093" spans="2:50" hidden="1" x14ac:dyDescent="0.3">
      <c r="B1093" s="325">
        <f t="shared" si="160"/>
        <v>1085</v>
      </c>
      <c r="C1093" s="324"/>
      <c r="D1093" s="254"/>
      <c r="E1093" s="256"/>
      <c r="F1093" s="252"/>
      <c r="G1093" s="329"/>
      <c r="H1093" s="336">
        <v>1</v>
      </c>
      <c r="I1093" s="289" t="str">
        <f t="shared" si="152"/>
        <v/>
      </c>
      <c r="J1093" s="338"/>
      <c r="K1093" s="152"/>
      <c r="L1093" s="152"/>
      <c r="M1093" s="152"/>
      <c r="N1093" s="152"/>
      <c r="O1093" s="152"/>
      <c r="P1093" s="152"/>
      <c r="Q1093" s="152"/>
      <c r="R1093" s="152"/>
      <c r="S1093" s="152"/>
      <c r="T1093" s="152"/>
      <c r="U1093" s="152"/>
      <c r="V1093" s="152"/>
      <c r="W1093" s="152"/>
      <c r="X1093" s="152"/>
      <c r="Y1093" s="152"/>
      <c r="Z1093" s="152"/>
      <c r="AA1093" s="152"/>
      <c r="AB1093" s="152"/>
      <c r="AC1093" s="152"/>
      <c r="AD1093" s="152"/>
      <c r="AE1093" s="152"/>
      <c r="AF1093" s="152"/>
      <c r="AG1093" s="152"/>
      <c r="AH1093" s="152"/>
      <c r="AI1093" s="152"/>
      <c r="AJ1093" s="152"/>
      <c r="AK1093" s="152"/>
      <c r="AL1093" s="152"/>
      <c r="AM1093" s="152"/>
      <c r="AN1093" s="152"/>
      <c r="AO1093" s="152"/>
      <c r="AP1093" s="152"/>
      <c r="AQ1093" s="153"/>
      <c r="AR1093" s="156" t="str">
        <f t="shared" si="153"/>
        <v/>
      </c>
      <c r="AS1093" s="157" t="str">
        <f t="shared" si="154"/>
        <v/>
      </c>
      <c r="AT1093" s="157" t="str">
        <f t="shared" si="155"/>
        <v/>
      </c>
      <c r="AU1093" s="157" t="str">
        <f t="shared" si="156"/>
        <v/>
      </c>
      <c r="AV1093" s="157" t="str">
        <f t="shared" si="157"/>
        <v/>
      </c>
      <c r="AW1093" s="157" t="str">
        <f t="shared" si="158"/>
        <v/>
      </c>
      <c r="AX1093" s="158" t="str">
        <f t="shared" si="159"/>
        <v/>
      </c>
    </row>
    <row r="1094" spans="2:50" hidden="1" x14ac:dyDescent="0.3">
      <c r="B1094" s="325">
        <f t="shared" si="160"/>
        <v>1086</v>
      </c>
      <c r="C1094" s="324"/>
      <c r="D1094" s="254"/>
      <c r="E1094" s="256"/>
      <c r="F1094" s="252"/>
      <c r="G1094" s="329"/>
      <c r="H1094" s="336">
        <v>1</v>
      </c>
      <c r="I1094" s="289" t="str">
        <f t="shared" si="152"/>
        <v/>
      </c>
      <c r="J1094" s="338"/>
      <c r="K1094" s="152"/>
      <c r="L1094" s="152"/>
      <c r="M1094" s="152"/>
      <c r="N1094" s="152"/>
      <c r="O1094" s="152"/>
      <c r="P1094" s="152"/>
      <c r="Q1094" s="152"/>
      <c r="R1094" s="152"/>
      <c r="S1094" s="152"/>
      <c r="T1094" s="152"/>
      <c r="U1094" s="152"/>
      <c r="V1094" s="152"/>
      <c r="W1094" s="152"/>
      <c r="X1094" s="152"/>
      <c r="Y1094" s="152"/>
      <c r="Z1094" s="152"/>
      <c r="AA1094" s="152"/>
      <c r="AB1094" s="152"/>
      <c r="AC1094" s="152"/>
      <c r="AD1094" s="152"/>
      <c r="AE1094" s="152"/>
      <c r="AF1094" s="152"/>
      <c r="AG1094" s="152"/>
      <c r="AH1094" s="152"/>
      <c r="AI1094" s="152"/>
      <c r="AJ1094" s="152"/>
      <c r="AK1094" s="152"/>
      <c r="AL1094" s="152"/>
      <c r="AM1094" s="152"/>
      <c r="AN1094" s="152"/>
      <c r="AO1094" s="152"/>
      <c r="AP1094" s="152"/>
      <c r="AQ1094" s="153"/>
      <c r="AR1094" s="156" t="str">
        <f t="shared" si="153"/>
        <v/>
      </c>
      <c r="AS1094" s="157" t="str">
        <f t="shared" si="154"/>
        <v/>
      </c>
      <c r="AT1094" s="157" t="str">
        <f t="shared" si="155"/>
        <v/>
      </c>
      <c r="AU1094" s="157" t="str">
        <f t="shared" si="156"/>
        <v/>
      </c>
      <c r="AV1094" s="157" t="str">
        <f t="shared" si="157"/>
        <v/>
      </c>
      <c r="AW1094" s="157" t="str">
        <f t="shared" si="158"/>
        <v/>
      </c>
      <c r="AX1094" s="158" t="str">
        <f t="shared" si="159"/>
        <v/>
      </c>
    </row>
    <row r="1095" spans="2:50" hidden="1" x14ac:dyDescent="0.3">
      <c r="B1095" s="325">
        <f t="shared" si="160"/>
        <v>1087</v>
      </c>
      <c r="C1095" s="324"/>
      <c r="D1095" s="254"/>
      <c r="E1095" s="256"/>
      <c r="F1095" s="252"/>
      <c r="G1095" s="329"/>
      <c r="H1095" s="336">
        <v>1</v>
      </c>
      <c r="I1095" s="289" t="str">
        <f t="shared" si="152"/>
        <v/>
      </c>
      <c r="J1095" s="338"/>
      <c r="K1095" s="152"/>
      <c r="L1095" s="152"/>
      <c r="M1095" s="152"/>
      <c r="N1095" s="152"/>
      <c r="O1095" s="152"/>
      <c r="P1095" s="152"/>
      <c r="Q1095" s="152"/>
      <c r="R1095" s="152"/>
      <c r="S1095" s="152"/>
      <c r="T1095" s="152"/>
      <c r="U1095" s="152"/>
      <c r="V1095" s="152"/>
      <c r="W1095" s="152"/>
      <c r="X1095" s="152"/>
      <c r="Y1095" s="152"/>
      <c r="Z1095" s="152"/>
      <c r="AA1095" s="152"/>
      <c r="AB1095" s="152"/>
      <c r="AC1095" s="152"/>
      <c r="AD1095" s="152"/>
      <c r="AE1095" s="152"/>
      <c r="AF1095" s="152"/>
      <c r="AG1095" s="152"/>
      <c r="AH1095" s="152"/>
      <c r="AI1095" s="152"/>
      <c r="AJ1095" s="152"/>
      <c r="AK1095" s="152"/>
      <c r="AL1095" s="152"/>
      <c r="AM1095" s="152"/>
      <c r="AN1095" s="152"/>
      <c r="AO1095" s="152"/>
      <c r="AP1095" s="152"/>
      <c r="AQ1095" s="153"/>
      <c r="AR1095" s="156" t="str">
        <f t="shared" si="153"/>
        <v/>
      </c>
      <c r="AS1095" s="157" t="str">
        <f t="shared" si="154"/>
        <v/>
      </c>
      <c r="AT1095" s="157" t="str">
        <f t="shared" si="155"/>
        <v/>
      </c>
      <c r="AU1095" s="157" t="str">
        <f t="shared" si="156"/>
        <v/>
      </c>
      <c r="AV1095" s="157" t="str">
        <f t="shared" si="157"/>
        <v/>
      </c>
      <c r="AW1095" s="157" t="str">
        <f t="shared" si="158"/>
        <v/>
      </c>
      <c r="AX1095" s="158" t="str">
        <f t="shared" si="159"/>
        <v/>
      </c>
    </row>
    <row r="1096" spans="2:50" hidden="1" x14ac:dyDescent="0.3">
      <c r="B1096" s="325">
        <f t="shared" si="160"/>
        <v>1088</v>
      </c>
      <c r="C1096" s="324"/>
      <c r="D1096" s="254"/>
      <c r="E1096" s="256"/>
      <c r="F1096" s="252"/>
      <c r="G1096" s="329"/>
      <c r="H1096" s="336">
        <v>1</v>
      </c>
      <c r="I1096" s="289" t="str">
        <f t="shared" si="152"/>
        <v/>
      </c>
      <c r="J1096" s="338"/>
      <c r="K1096" s="152"/>
      <c r="L1096" s="152"/>
      <c r="M1096" s="152"/>
      <c r="N1096" s="152"/>
      <c r="O1096" s="152"/>
      <c r="P1096" s="152"/>
      <c r="Q1096" s="152"/>
      <c r="R1096" s="152"/>
      <c r="S1096" s="152"/>
      <c r="T1096" s="152"/>
      <c r="U1096" s="152"/>
      <c r="V1096" s="152"/>
      <c r="W1096" s="152"/>
      <c r="X1096" s="152"/>
      <c r="Y1096" s="152"/>
      <c r="Z1096" s="152"/>
      <c r="AA1096" s="152"/>
      <c r="AB1096" s="152"/>
      <c r="AC1096" s="152"/>
      <c r="AD1096" s="152"/>
      <c r="AE1096" s="152"/>
      <c r="AF1096" s="152"/>
      <c r="AG1096" s="152"/>
      <c r="AH1096" s="152"/>
      <c r="AI1096" s="152"/>
      <c r="AJ1096" s="152"/>
      <c r="AK1096" s="152"/>
      <c r="AL1096" s="152"/>
      <c r="AM1096" s="152"/>
      <c r="AN1096" s="152"/>
      <c r="AO1096" s="152"/>
      <c r="AP1096" s="152"/>
      <c r="AQ1096" s="153"/>
      <c r="AR1096" s="156" t="str">
        <f t="shared" si="153"/>
        <v/>
      </c>
      <c r="AS1096" s="157" t="str">
        <f t="shared" si="154"/>
        <v/>
      </c>
      <c r="AT1096" s="157" t="str">
        <f t="shared" si="155"/>
        <v/>
      </c>
      <c r="AU1096" s="157" t="str">
        <f t="shared" si="156"/>
        <v/>
      </c>
      <c r="AV1096" s="157" t="str">
        <f t="shared" si="157"/>
        <v/>
      </c>
      <c r="AW1096" s="157" t="str">
        <f t="shared" si="158"/>
        <v/>
      </c>
      <c r="AX1096" s="158" t="str">
        <f t="shared" si="159"/>
        <v/>
      </c>
    </row>
    <row r="1097" spans="2:50" hidden="1" x14ac:dyDescent="0.3">
      <c r="B1097" s="325">
        <f t="shared" si="160"/>
        <v>1089</v>
      </c>
      <c r="C1097" s="324"/>
      <c r="D1097" s="254"/>
      <c r="E1097" s="256"/>
      <c r="F1097" s="252"/>
      <c r="G1097" s="329"/>
      <c r="H1097" s="336">
        <v>1</v>
      </c>
      <c r="I1097" s="289" t="str">
        <f t="shared" si="152"/>
        <v/>
      </c>
      <c r="J1097" s="338"/>
      <c r="K1097" s="152"/>
      <c r="L1097" s="152"/>
      <c r="M1097" s="152"/>
      <c r="N1097" s="152"/>
      <c r="O1097" s="152"/>
      <c r="P1097" s="152"/>
      <c r="Q1097" s="152"/>
      <c r="R1097" s="152"/>
      <c r="S1097" s="152"/>
      <c r="T1097" s="152"/>
      <c r="U1097" s="152"/>
      <c r="V1097" s="152"/>
      <c r="W1097" s="152"/>
      <c r="X1097" s="152"/>
      <c r="Y1097" s="152"/>
      <c r="Z1097" s="152"/>
      <c r="AA1097" s="152"/>
      <c r="AB1097" s="152"/>
      <c r="AC1097" s="152"/>
      <c r="AD1097" s="152"/>
      <c r="AE1097" s="152"/>
      <c r="AF1097" s="152"/>
      <c r="AG1097" s="152"/>
      <c r="AH1097" s="152"/>
      <c r="AI1097" s="152"/>
      <c r="AJ1097" s="152"/>
      <c r="AK1097" s="152"/>
      <c r="AL1097" s="152"/>
      <c r="AM1097" s="152"/>
      <c r="AN1097" s="152"/>
      <c r="AO1097" s="152"/>
      <c r="AP1097" s="152"/>
      <c r="AQ1097" s="153"/>
      <c r="AR1097" s="156" t="str">
        <f t="shared" si="153"/>
        <v/>
      </c>
      <c r="AS1097" s="157" t="str">
        <f t="shared" si="154"/>
        <v/>
      </c>
      <c r="AT1097" s="157" t="str">
        <f t="shared" si="155"/>
        <v/>
      </c>
      <c r="AU1097" s="157" t="str">
        <f t="shared" si="156"/>
        <v/>
      </c>
      <c r="AV1097" s="157" t="str">
        <f t="shared" si="157"/>
        <v/>
      </c>
      <c r="AW1097" s="157" t="str">
        <f t="shared" si="158"/>
        <v/>
      </c>
      <c r="AX1097" s="158" t="str">
        <f t="shared" si="159"/>
        <v/>
      </c>
    </row>
    <row r="1098" spans="2:50" hidden="1" x14ac:dyDescent="0.3">
      <c r="B1098" s="325">
        <f t="shared" si="160"/>
        <v>1090</v>
      </c>
      <c r="C1098" s="324"/>
      <c r="D1098" s="254"/>
      <c r="E1098" s="256"/>
      <c r="F1098" s="252"/>
      <c r="G1098" s="329"/>
      <c r="H1098" s="336">
        <v>1</v>
      </c>
      <c r="I1098" s="289" t="str">
        <f t="shared" ref="I1098:I1108" si="161">+IF(D1098="","",SUM(G1098*H1098))</f>
        <v/>
      </c>
      <c r="J1098" s="338"/>
      <c r="K1098" s="152"/>
      <c r="L1098" s="152"/>
      <c r="M1098" s="152"/>
      <c r="N1098" s="152"/>
      <c r="O1098" s="152"/>
      <c r="P1098" s="152"/>
      <c r="Q1098" s="152"/>
      <c r="R1098" s="152"/>
      <c r="S1098" s="152"/>
      <c r="T1098" s="152"/>
      <c r="U1098" s="152"/>
      <c r="V1098" s="152"/>
      <c r="W1098" s="152"/>
      <c r="X1098" s="152"/>
      <c r="Y1098" s="152"/>
      <c r="Z1098" s="152"/>
      <c r="AA1098" s="152"/>
      <c r="AB1098" s="152"/>
      <c r="AC1098" s="152"/>
      <c r="AD1098" s="152"/>
      <c r="AE1098" s="152"/>
      <c r="AF1098" s="152"/>
      <c r="AG1098" s="152"/>
      <c r="AH1098" s="152"/>
      <c r="AI1098" s="152"/>
      <c r="AJ1098" s="152"/>
      <c r="AK1098" s="152"/>
      <c r="AL1098" s="152"/>
      <c r="AM1098" s="152"/>
      <c r="AN1098" s="152"/>
      <c r="AO1098" s="152"/>
      <c r="AP1098" s="152"/>
      <c r="AQ1098" s="153"/>
      <c r="AR1098" s="156" t="str">
        <f t="shared" ref="AR1098:AR1108" si="162">IF(C1098="","",AVERAGE(J1098:AQ1098))</f>
        <v/>
      </c>
      <c r="AS1098" s="157" t="str">
        <f t="shared" ref="AS1098:AS1108" si="163">IF(C1098="","",STDEVA(J1098:AQ1098))</f>
        <v/>
      </c>
      <c r="AT1098" s="157" t="str">
        <f t="shared" ref="AT1098:AT1108" si="164">IF(C1098="","",MEDIAN(J1098:AQ1098))</f>
        <v/>
      </c>
      <c r="AU1098" s="157" t="str">
        <f t="shared" ref="AU1098:AU1108" si="165">IF(C1098="","",GEOMEAN(J1098:AQ1098))</f>
        <v/>
      </c>
      <c r="AV1098" s="157" t="str">
        <f t="shared" ref="AV1098:AV1108" si="166">IF(C1098="","",HARMEAN(J1098:AQ1098))</f>
        <v/>
      </c>
      <c r="AW1098" s="157" t="str">
        <f t="shared" ref="AW1098:AW1108" si="167">IF(C1098="","",MIN(J1098:AQ1098))</f>
        <v/>
      </c>
      <c r="AX1098" s="158" t="str">
        <f t="shared" ref="AX1098:AX1108" si="168">IF(C1098="","",MAX(J1098:AQ1098))</f>
        <v/>
      </c>
    </row>
    <row r="1099" spans="2:50" hidden="1" x14ac:dyDescent="0.3">
      <c r="B1099" s="325">
        <f t="shared" ref="B1099:B1108" si="169">+B1098+1</f>
        <v>1091</v>
      </c>
      <c r="C1099" s="324"/>
      <c r="D1099" s="254"/>
      <c r="E1099" s="256"/>
      <c r="F1099" s="252"/>
      <c r="G1099" s="329"/>
      <c r="H1099" s="336">
        <v>1</v>
      </c>
      <c r="I1099" s="289" t="str">
        <f t="shared" si="161"/>
        <v/>
      </c>
      <c r="J1099" s="338"/>
      <c r="K1099" s="152"/>
      <c r="L1099" s="152"/>
      <c r="M1099" s="152"/>
      <c r="N1099" s="152"/>
      <c r="O1099" s="152"/>
      <c r="P1099" s="152"/>
      <c r="Q1099" s="152"/>
      <c r="R1099" s="152"/>
      <c r="S1099" s="152"/>
      <c r="T1099" s="152"/>
      <c r="U1099" s="152"/>
      <c r="V1099" s="152"/>
      <c r="W1099" s="152"/>
      <c r="X1099" s="152"/>
      <c r="Y1099" s="152"/>
      <c r="Z1099" s="152"/>
      <c r="AA1099" s="152"/>
      <c r="AB1099" s="152"/>
      <c r="AC1099" s="152"/>
      <c r="AD1099" s="152"/>
      <c r="AE1099" s="152"/>
      <c r="AF1099" s="152"/>
      <c r="AG1099" s="152"/>
      <c r="AH1099" s="152"/>
      <c r="AI1099" s="152"/>
      <c r="AJ1099" s="152"/>
      <c r="AK1099" s="152"/>
      <c r="AL1099" s="152"/>
      <c r="AM1099" s="152"/>
      <c r="AN1099" s="152"/>
      <c r="AO1099" s="152"/>
      <c r="AP1099" s="152"/>
      <c r="AQ1099" s="153"/>
      <c r="AR1099" s="156" t="str">
        <f t="shared" si="162"/>
        <v/>
      </c>
      <c r="AS1099" s="157" t="str">
        <f t="shared" si="163"/>
        <v/>
      </c>
      <c r="AT1099" s="157" t="str">
        <f t="shared" si="164"/>
        <v/>
      </c>
      <c r="AU1099" s="157" t="str">
        <f t="shared" si="165"/>
        <v/>
      </c>
      <c r="AV1099" s="157" t="str">
        <f t="shared" si="166"/>
        <v/>
      </c>
      <c r="AW1099" s="157" t="str">
        <f t="shared" si="167"/>
        <v/>
      </c>
      <c r="AX1099" s="158" t="str">
        <f t="shared" si="168"/>
        <v/>
      </c>
    </row>
    <row r="1100" spans="2:50" hidden="1" x14ac:dyDescent="0.3">
      <c r="B1100" s="325">
        <f t="shared" si="169"/>
        <v>1092</v>
      </c>
      <c r="C1100" s="324"/>
      <c r="D1100" s="254"/>
      <c r="E1100" s="256"/>
      <c r="F1100" s="252"/>
      <c r="G1100" s="329"/>
      <c r="H1100" s="336">
        <v>1</v>
      </c>
      <c r="I1100" s="289" t="str">
        <f t="shared" si="161"/>
        <v/>
      </c>
      <c r="J1100" s="338"/>
      <c r="K1100" s="152"/>
      <c r="L1100" s="152"/>
      <c r="M1100" s="152"/>
      <c r="N1100" s="152"/>
      <c r="O1100" s="152"/>
      <c r="P1100" s="152"/>
      <c r="Q1100" s="152"/>
      <c r="R1100" s="152"/>
      <c r="S1100" s="152"/>
      <c r="T1100" s="152"/>
      <c r="U1100" s="152"/>
      <c r="V1100" s="152"/>
      <c r="W1100" s="152"/>
      <c r="X1100" s="152"/>
      <c r="Y1100" s="152"/>
      <c r="Z1100" s="152"/>
      <c r="AA1100" s="152"/>
      <c r="AB1100" s="152"/>
      <c r="AC1100" s="152"/>
      <c r="AD1100" s="152"/>
      <c r="AE1100" s="152"/>
      <c r="AF1100" s="152"/>
      <c r="AG1100" s="152"/>
      <c r="AH1100" s="152"/>
      <c r="AI1100" s="152"/>
      <c r="AJ1100" s="152"/>
      <c r="AK1100" s="152"/>
      <c r="AL1100" s="152"/>
      <c r="AM1100" s="152"/>
      <c r="AN1100" s="152"/>
      <c r="AO1100" s="152"/>
      <c r="AP1100" s="152"/>
      <c r="AQ1100" s="153"/>
      <c r="AR1100" s="156" t="str">
        <f t="shared" si="162"/>
        <v/>
      </c>
      <c r="AS1100" s="157" t="str">
        <f t="shared" si="163"/>
        <v/>
      </c>
      <c r="AT1100" s="157" t="str">
        <f t="shared" si="164"/>
        <v/>
      </c>
      <c r="AU1100" s="157" t="str">
        <f t="shared" si="165"/>
        <v/>
      </c>
      <c r="AV1100" s="157" t="str">
        <f t="shared" si="166"/>
        <v/>
      </c>
      <c r="AW1100" s="157" t="str">
        <f t="shared" si="167"/>
        <v/>
      </c>
      <c r="AX1100" s="158" t="str">
        <f t="shared" si="168"/>
        <v/>
      </c>
    </row>
    <row r="1101" spans="2:50" hidden="1" x14ac:dyDescent="0.3">
      <c r="B1101" s="325">
        <f t="shared" si="169"/>
        <v>1093</v>
      </c>
      <c r="C1101" s="324"/>
      <c r="D1101" s="254"/>
      <c r="E1101" s="256"/>
      <c r="F1101" s="252"/>
      <c r="G1101" s="329"/>
      <c r="H1101" s="336">
        <v>1</v>
      </c>
      <c r="I1101" s="289" t="str">
        <f t="shared" si="161"/>
        <v/>
      </c>
      <c r="J1101" s="338"/>
      <c r="K1101" s="152"/>
      <c r="L1101" s="152"/>
      <c r="M1101" s="152"/>
      <c r="N1101" s="152"/>
      <c r="O1101" s="152"/>
      <c r="P1101" s="152"/>
      <c r="Q1101" s="152"/>
      <c r="R1101" s="152"/>
      <c r="S1101" s="152"/>
      <c r="T1101" s="152"/>
      <c r="U1101" s="152"/>
      <c r="V1101" s="152"/>
      <c r="W1101" s="152"/>
      <c r="X1101" s="152"/>
      <c r="Y1101" s="152"/>
      <c r="Z1101" s="152"/>
      <c r="AA1101" s="152"/>
      <c r="AB1101" s="152"/>
      <c r="AC1101" s="152"/>
      <c r="AD1101" s="152"/>
      <c r="AE1101" s="152"/>
      <c r="AF1101" s="152"/>
      <c r="AG1101" s="152"/>
      <c r="AH1101" s="152"/>
      <c r="AI1101" s="152"/>
      <c r="AJ1101" s="152"/>
      <c r="AK1101" s="152"/>
      <c r="AL1101" s="152"/>
      <c r="AM1101" s="152"/>
      <c r="AN1101" s="152"/>
      <c r="AO1101" s="152"/>
      <c r="AP1101" s="152"/>
      <c r="AQ1101" s="153"/>
      <c r="AR1101" s="156" t="str">
        <f t="shared" si="162"/>
        <v/>
      </c>
      <c r="AS1101" s="157" t="str">
        <f t="shared" si="163"/>
        <v/>
      </c>
      <c r="AT1101" s="157" t="str">
        <f t="shared" si="164"/>
        <v/>
      </c>
      <c r="AU1101" s="157" t="str">
        <f t="shared" si="165"/>
        <v/>
      </c>
      <c r="AV1101" s="157" t="str">
        <f t="shared" si="166"/>
        <v/>
      </c>
      <c r="AW1101" s="157" t="str">
        <f t="shared" si="167"/>
        <v/>
      </c>
      <c r="AX1101" s="158" t="str">
        <f t="shared" si="168"/>
        <v/>
      </c>
    </row>
    <row r="1102" spans="2:50" hidden="1" x14ac:dyDescent="0.3">
      <c r="B1102" s="325">
        <f t="shared" si="169"/>
        <v>1094</v>
      </c>
      <c r="C1102" s="324"/>
      <c r="D1102" s="254"/>
      <c r="E1102" s="256"/>
      <c r="F1102" s="252"/>
      <c r="G1102" s="329"/>
      <c r="H1102" s="336">
        <v>1</v>
      </c>
      <c r="I1102" s="289" t="str">
        <f t="shared" si="161"/>
        <v/>
      </c>
      <c r="J1102" s="338"/>
      <c r="K1102" s="152"/>
      <c r="L1102" s="152"/>
      <c r="M1102" s="152"/>
      <c r="N1102" s="152"/>
      <c r="O1102" s="152"/>
      <c r="P1102" s="152"/>
      <c r="Q1102" s="152"/>
      <c r="R1102" s="152"/>
      <c r="S1102" s="152"/>
      <c r="T1102" s="152"/>
      <c r="U1102" s="152"/>
      <c r="V1102" s="152"/>
      <c r="W1102" s="152"/>
      <c r="X1102" s="152"/>
      <c r="Y1102" s="152"/>
      <c r="Z1102" s="152"/>
      <c r="AA1102" s="152"/>
      <c r="AB1102" s="152"/>
      <c r="AC1102" s="152"/>
      <c r="AD1102" s="152"/>
      <c r="AE1102" s="152"/>
      <c r="AF1102" s="152"/>
      <c r="AG1102" s="152"/>
      <c r="AH1102" s="152"/>
      <c r="AI1102" s="152"/>
      <c r="AJ1102" s="152"/>
      <c r="AK1102" s="152"/>
      <c r="AL1102" s="152"/>
      <c r="AM1102" s="152"/>
      <c r="AN1102" s="152"/>
      <c r="AO1102" s="152"/>
      <c r="AP1102" s="152"/>
      <c r="AQ1102" s="153"/>
      <c r="AR1102" s="156" t="str">
        <f t="shared" si="162"/>
        <v/>
      </c>
      <c r="AS1102" s="157" t="str">
        <f t="shared" si="163"/>
        <v/>
      </c>
      <c r="AT1102" s="157" t="str">
        <f t="shared" si="164"/>
        <v/>
      </c>
      <c r="AU1102" s="157" t="str">
        <f t="shared" si="165"/>
        <v/>
      </c>
      <c r="AV1102" s="157" t="str">
        <f t="shared" si="166"/>
        <v/>
      </c>
      <c r="AW1102" s="157" t="str">
        <f t="shared" si="167"/>
        <v/>
      </c>
      <c r="AX1102" s="158" t="str">
        <f t="shared" si="168"/>
        <v/>
      </c>
    </row>
    <row r="1103" spans="2:50" hidden="1" x14ac:dyDescent="0.3">
      <c r="B1103" s="325">
        <f t="shared" si="169"/>
        <v>1095</v>
      </c>
      <c r="C1103" s="324"/>
      <c r="D1103" s="254"/>
      <c r="E1103" s="256"/>
      <c r="F1103" s="252"/>
      <c r="G1103" s="329"/>
      <c r="H1103" s="336">
        <v>1</v>
      </c>
      <c r="I1103" s="289" t="str">
        <f t="shared" si="161"/>
        <v/>
      </c>
      <c r="J1103" s="338"/>
      <c r="K1103" s="152"/>
      <c r="L1103" s="152"/>
      <c r="M1103" s="152"/>
      <c r="N1103" s="152"/>
      <c r="O1103" s="152"/>
      <c r="P1103" s="152"/>
      <c r="Q1103" s="152"/>
      <c r="R1103" s="152"/>
      <c r="S1103" s="152"/>
      <c r="T1103" s="152"/>
      <c r="U1103" s="152"/>
      <c r="V1103" s="152"/>
      <c r="W1103" s="152"/>
      <c r="X1103" s="152"/>
      <c r="Y1103" s="152"/>
      <c r="Z1103" s="152"/>
      <c r="AA1103" s="152"/>
      <c r="AB1103" s="152"/>
      <c r="AC1103" s="152"/>
      <c r="AD1103" s="152"/>
      <c r="AE1103" s="152"/>
      <c r="AF1103" s="152"/>
      <c r="AG1103" s="152"/>
      <c r="AH1103" s="152"/>
      <c r="AI1103" s="152"/>
      <c r="AJ1103" s="152"/>
      <c r="AK1103" s="152"/>
      <c r="AL1103" s="152"/>
      <c r="AM1103" s="152"/>
      <c r="AN1103" s="152"/>
      <c r="AO1103" s="152"/>
      <c r="AP1103" s="152"/>
      <c r="AQ1103" s="153"/>
      <c r="AR1103" s="156" t="str">
        <f t="shared" si="162"/>
        <v/>
      </c>
      <c r="AS1103" s="157" t="str">
        <f t="shared" si="163"/>
        <v/>
      </c>
      <c r="AT1103" s="157" t="str">
        <f t="shared" si="164"/>
        <v/>
      </c>
      <c r="AU1103" s="157" t="str">
        <f t="shared" si="165"/>
        <v/>
      </c>
      <c r="AV1103" s="157" t="str">
        <f t="shared" si="166"/>
        <v/>
      </c>
      <c r="AW1103" s="157" t="str">
        <f t="shared" si="167"/>
        <v/>
      </c>
      <c r="AX1103" s="158" t="str">
        <f t="shared" si="168"/>
        <v/>
      </c>
    </row>
    <row r="1104" spans="2:50" hidden="1" x14ac:dyDescent="0.3">
      <c r="B1104" s="325">
        <f t="shared" si="169"/>
        <v>1096</v>
      </c>
      <c r="C1104" s="324"/>
      <c r="D1104" s="254"/>
      <c r="E1104" s="256"/>
      <c r="F1104" s="252"/>
      <c r="G1104" s="329"/>
      <c r="H1104" s="336">
        <v>1</v>
      </c>
      <c r="I1104" s="289" t="str">
        <f t="shared" si="161"/>
        <v/>
      </c>
      <c r="J1104" s="338"/>
      <c r="K1104" s="152"/>
      <c r="L1104" s="152"/>
      <c r="M1104" s="152"/>
      <c r="N1104" s="152"/>
      <c r="O1104" s="152"/>
      <c r="P1104" s="152"/>
      <c r="Q1104" s="152"/>
      <c r="R1104" s="152"/>
      <c r="S1104" s="152"/>
      <c r="T1104" s="152"/>
      <c r="U1104" s="152"/>
      <c r="V1104" s="152"/>
      <c r="W1104" s="152"/>
      <c r="X1104" s="152"/>
      <c r="Y1104" s="152"/>
      <c r="Z1104" s="152"/>
      <c r="AA1104" s="152"/>
      <c r="AB1104" s="152"/>
      <c r="AC1104" s="152"/>
      <c r="AD1104" s="152"/>
      <c r="AE1104" s="152"/>
      <c r="AF1104" s="152"/>
      <c r="AG1104" s="152"/>
      <c r="AH1104" s="152"/>
      <c r="AI1104" s="152"/>
      <c r="AJ1104" s="152"/>
      <c r="AK1104" s="152"/>
      <c r="AL1104" s="152"/>
      <c r="AM1104" s="152"/>
      <c r="AN1104" s="152"/>
      <c r="AO1104" s="152"/>
      <c r="AP1104" s="152"/>
      <c r="AQ1104" s="153"/>
      <c r="AR1104" s="156" t="str">
        <f t="shared" si="162"/>
        <v/>
      </c>
      <c r="AS1104" s="157" t="str">
        <f t="shared" si="163"/>
        <v/>
      </c>
      <c r="AT1104" s="157" t="str">
        <f t="shared" si="164"/>
        <v/>
      </c>
      <c r="AU1104" s="157" t="str">
        <f t="shared" si="165"/>
        <v/>
      </c>
      <c r="AV1104" s="157" t="str">
        <f t="shared" si="166"/>
        <v/>
      </c>
      <c r="AW1104" s="157" t="str">
        <f t="shared" si="167"/>
        <v/>
      </c>
      <c r="AX1104" s="158" t="str">
        <f t="shared" si="168"/>
        <v/>
      </c>
    </row>
    <row r="1105" spans="2:50" hidden="1" x14ac:dyDescent="0.3">
      <c r="B1105" s="325">
        <f t="shared" si="169"/>
        <v>1097</v>
      </c>
      <c r="C1105" s="324"/>
      <c r="D1105" s="254"/>
      <c r="E1105" s="256"/>
      <c r="F1105" s="252"/>
      <c r="G1105" s="329"/>
      <c r="H1105" s="336">
        <v>1</v>
      </c>
      <c r="I1105" s="289" t="str">
        <f t="shared" si="161"/>
        <v/>
      </c>
      <c r="J1105" s="338"/>
      <c r="K1105" s="152"/>
      <c r="L1105" s="152"/>
      <c r="M1105" s="152"/>
      <c r="N1105" s="152"/>
      <c r="O1105" s="152"/>
      <c r="P1105" s="152"/>
      <c r="Q1105" s="152"/>
      <c r="R1105" s="152"/>
      <c r="S1105" s="152"/>
      <c r="T1105" s="152"/>
      <c r="U1105" s="152"/>
      <c r="V1105" s="152"/>
      <c r="W1105" s="152"/>
      <c r="X1105" s="152"/>
      <c r="Y1105" s="152"/>
      <c r="Z1105" s="152"/>
      <c r="AA1105" s="152"/>
      <c r="AB1105" s="152"/>
      <c r="AC1105" s="152"/>
      <c r="AD1105" s="152"/>
      <c r="AE1105" s="152"/>
      <c r="AF1105" s="152"/>
      <c r="AG1105" s="152"/>
      <c r="AH1105" s="152"/>
      <c r="AI1105" s="152"/>
      <c r="AJ1105" s="152"/>
      <c r="AK1105" s="152"/>
      <c r="AL1105" s="152"/>
      <c r="AM1105" s="152"/>
      <c r="AN1105" s="152"/>
      <c r="AO1105" s="152"/>
      <c r="AP1105" s="152"/>
      <c r="AQ1105" s="153"/>
      <c r="AR1105" s="156" t="str">
        <f t="shared" si="162"/>
        <v/>
      </c>
      <c r="AS1105" s="157" t="str">
        <f t="shared" si="163"/>
        <v/>
      </c>
      <c r="AT1105" s="157" t="str">
        <f t="shared" si="164"/>
        <v/>
      </c>
      <c r="AU1105" s="157" t="str">
        <f t="shared" si="165"/>
        <v/>
      </c>
      <c r="AV1105" s="157" t="str">
        <f t="shared" si="166"/>
        <v/>
      </c>
      <c r="AW1105" s="157" t="str">
        <f t="shared" si="167"/>
        <v/>
      </c>
      <c r="AX1105" s="158" t="str">
        <f t="shared" si="168"/>
        <v/>
      </c>
    </row>
    <row r="1106" spans="2:50" hidden="1" x14ac:dyDescent="0.3">
      <c r="B1106" s="325">
        <f t="shared" si="169"/>
        <v>1098</v>
      </c>
      <c r="C1106" s="324"/>
      <c r="D1106" s="254"/>
      <c r="E1106" s="256"/>
      <c r="F1106" s="252"/>
      <c r="G1106" s="329"/>
      <c r="H1106" s="336">
        <v>1</v>
      </c>
      <c r="I1106" s="289" t="str">
        <f t="shared" si="161"/>
        <v/>
      </c>
      <c r="J1106" s="338"/>
      <c r="K1106" s="152"/>
      <c r="L1106" s="152"/>
      <c r="M1106" s="152"/>
      <c r="N1106" s="152"/>
      <c r="O1106" s="152"/>
      <c r="P1106" s="152"/>
      <c r="Q1106" s="152"/>
      <c r="R1106" s="152"/>
      <c r="S1106" s="152"/>
      <c r="T1106" s="152"/>
      <c r="U1106" s="152"/>
      <c r="V1106" s="152"/>
      <c r="W1106" s="152"/>
      <c r="X1106" s="152"/>
      <c r="Y1106" s="152"/>
      <c r="Z1106" s="152"/>
      <c r="AA1106" s="152"/>
      <c r="AB1106" s="152"/>
      <c r="AC1106" s="152"/>
      <c r="AD1106" s="152"/>
      <c r="AE1106" s="152"/>
      <c r="AF1106" s="152"/>
      <c r="AG1106" s="152"/>
      <c r="AH1106" s="152"/>
      <c r="AI1106" s="152"/>
      <c r="AJ1106" s="152"/>
      <c r="AK1106" s="152"/>
      <c r="AL1106" s="152"/>
      <c r="AM1106" s="152"/>
      <c r="AN1106" s="152"/>
      <c r="AO1106" s="152"/>
      <c r="AP1106" s="152"/>
      <c r="AQ1106" s="153"/>
      <c r="AR1106" s="156" t="str">
        <f t="shared" si="162"/>
        <v/>
      </c>
      <c r="AS1106" s="157" t="str">
        <f t="shared" si="163"/>
        <v/>
      </c>
      <c r="AT1106" s="157" t="str">
        <f t="shared" si="164"/>
        <v/>
      </c>
      <c r="AU1106" s="157" t="str">
        <f t="shared" si="165"/>
        <v/>
      </c>
      <c r="AV1106" s="157" t="str">
        <f t="shared" si="166"/>
        <v/>
      </c>
      <c r="AW1106" s="157" t="str">
        <f t="shared" si="167"/>
        <v/>
      </c>
      <c r="AX1106" s="158" t="str">
        <f t="shared" si="168"/>
        <v/>
      </c>
    </row>
    <row r="1107" spans="2:50" hidden="1" x14ac:dyDescent="0.3">
      <c r="B1107" s="325">
        <f t="shared" si="169"/>
        <v>1099</v>
      </c>
      <c r="C1107" s="324"/>
      <c r="D1107" s="254"/>
      <c r="E1107" s="256"/>
      <c r="F1107" s="252"/>
      <c r="G1107" s="329"/>
      <c r="H1107" s="336">
        <v>1</v>
      </c>
      <c r="I1107" s="289" t="str">
        <f t="shared" si="161"/>
        <v/>
      </c>
      <c r="J1107" s="338"/>
      <c r="K1107" s="152"/>
      <c r="L1107" s="152"/>
      <c r="M1107" s="152"/>
      <c r="N1107" s="152"/>
      <c r="O1107" s="152"/>
      <c r="P1107" s="152"/>
      <c r="Q1107" s="152"/>
      <c r="R1107" s="152"/>
      <c r="S1107" s="152"/>
      <c r="T1107" s="152"/>
      <c r="U1107" s="152"/>
      <c r="V1107" s="152"/>
      <c r="W1107" s="152"/>
      <c r="X1107" s="152"/>
      <c r="Y1107" s="152"/>
      <c r="Z1107" s="152"/>
      <c r="AA1107" s="152"/>
      <c r="AB1107" s="152"/>
      <c r="AC1107" s="152"/>
      <c r="AD1107" s="152"/>
      <c r="AE1107" s="152"/>
      <c r="AF1107" s="152"/>
      <c r="AG1107" s="152"/>
      <c r="AH1107" s="152"/>
      <c r="AI1107" s="152"/>
      <c r="AJ1107" s="152"/>
      <c r="AK1107" s="152"/>
      <c r="AL1107" s="152"/>
      <c r="AM1107" s="152"/>
      <c r="AN1107" s="152"/>
      <c r="AO1107" s="152"/>
      <c r="AP1107" s="152"/>
      <c r="AQ1107" s="153"/>
      <c r="AR1107" s="156" t="str">
        <f t="shared" si="162"/>
        <v/>
      </c>
      <c r="AS1107" s="157" t="str">
        <f t="shared" si="163"/>
        <v/>
      </c>
      <c r="AT1107" s="157" t="str">
        <f t="shared" si="164"/>
        <v/>
      </c>
      <c r="AU1107" s="157" t="str">
        <f t="shared" si="165"/>
        <v/>
      </c>
      <c r="AV1107" s="157" t="str">
        <f t="shared" si="166"/>
        <v/>
      </c>
      <c r="AW1107" s="157" t="str">
        <f t="shared" si="167"/>
        <v/>
      </c>
      <c r="AX1107" s="158" t="str">
        <f t="shared" si="168"/>
        <v/>
      </c>
    </row>
    <row r="1108" spans="2:50" ht="17.25" hidden="1" thickBot="1" x14ac:dyDescent="0.35">
      <c r="B1108" s="330">
        <f t="shared" si="169"/>
        <v>1100</v>
      </c>
      <c r="C1108" s="331"/>
      <c r="D1108" s="257"/>
      <c r="E1108" s="258"/>
      <c r="F1108" s="333"/>
      <c r="G1108" s="332"/>
      <c r="H1108" s="337">
        <v>1</v>
      </c>
      <c r="I1108" s="290" t="str">
        <f t="shared" si="161"/>
        <v/>
      </c>
      <c r="J1108" s="339"/>
      <c r="K1108" s="154"/>
      <c r="L1108" s="154"/>
      <c r="M1108" s="154"/>
      <c r="N1108" s="154"/>
      <c r="O1108" s="154"/>
      <c r="P1108" s="154"/>
      <c r="Q1108" s="154"/>
      <c r="R1108" s="154"/>
      <c r="S1108" s="154"/>
      <c r="T1108" s="154"/>
      <c r="U1108" s="154"/>
      <c r="V1108" s="154"/>
      <c r="W1108" s="154"/>
      <c r="X1108" s="154"/>
      <c r="Y1108" s="154"/>
      <c r="Z1108" s="154"/>
      <c r="AA1108" s="154"/>
      <c r="AB1108" s="154"/>
      <c r="AC1108" s="154"/>
      <c r="AD1108" s="154"/>
      <c r="AE1108" s="154"/>
      <c r="AF1108" s="154"/>
      <c r="AG1108" s="154"/>
      <c r="AH1108" s="154"/>
      <c r="AI1108" s="154"/>
      <c r="AJ1108" s="154"/>
      <c r="AK1108" s="154"/>
      <c r="AL1108" s="154"/>
      <c r="AM1108" s="154"/>
      <c r="AN1108" s="154"/>
      <c r="AO1108" s="154"/>
      <c r="AP1108" s="154"/>
      <c r="AQ1108" s="155"/>
      <c r="AR1108" s="159" t="str">
        <f t="shared" si="162"/>
        <v/>
      </c>
      <c r="AS1108" s="160" t="str">
        <f t="shared" si="163"/>
        <v/>
      </c>
      <c r="AT1108" s="160" t="str">
        <f t="shared" si="164"/>
        <v/>
      </c>
      <c r="AU1108" s="160" t="str">
        <f t="shared" si="165"/>
        <v/>
      </c>
      <c r="AV1108" s="160" t="str">
        <f t="shared" si="166"/>
        <v/>
      </c>
      <c r="AW1108" s="160" t="str">
        <f t="shared" si="167"/>
        <v/>
      </c>
      <c r="AX1108" s="161" t="str">
        <f t="shared" si="168"/>
        <v/>
      </c>
    </row>
    <row r="1109" spans="2:50" ht="22.5" customHeight="1" thickBot="1" x14ac:dyDescent="0.35">
      <c r="B1109" s="514" t="s">
        <v>28</v>
      </c>
      <c r="C1109" s="515"/>
      <c r="D1109" s="515"/>
      <c r="E1109" s="515"/>
      <c r="F1109" s="515"/>
      <c r="G1109" s="317">
        <f>SUM(G9:G1108)</f>
        <v>148</v>
      </c>
      <c r="H1109" s="225">
        <f t="shared" ref="H1109:AX1109" si="170">SUM(H9:H1108)</f>
        <v>1100</v>
      </c>
      <c r="I1109" s="340">
        <f t="shared" si="170"/>
        <v>148</v>
      </c>
      <c r="J1109" s="259">
        <f t="shared" si="170"/>
        <v>8214000</v>
      </c>
      <c r="K1109" s="260">
        <f t="shared" si="170"/>
        <v>9410600</v>
      </c>
      <c r="L1109" s="260">
        <f t="shared" si="170"/>
        <v>5670000</v>
      </c>
      <c r="M1109" s="260">
        <f t="shared" si="170"/>
        <v>6602850</v>
      </c>
      <c r="N1109" s="260">
        <f t="shared" si="170"/>
        <v>21966000</v>
      </c>
      <c r="O1109" s="260">
        <f t="shared" si="170"/>
        <v>0</v>
      </c>
      <c r="P1109" s="260">
        <f t="shared" si="170"/>
        <v>0</v>
      </c>
      <c r="Q1109" s="260">
        <f t="shared" si="170"/>
        <v>0</v>
      </c>
      <c r="R1109" s="260">
        <f t="shared" si="170"/>
        <v>0</v>
      </c>
      <c r="S1109" s="260">
        <f t="shared" si="170"/>
        <v>0</v>
      </c>
      <c r="T1109" s="260">
        <f t="shared" si="170"/>
        <v>0</v>
      </c>
      <c r="U1109" s="260">
        <f t="shared" si="170"/>
        <v>0</v>
      </c>
      <c r="V1109" s="260">
        <f t="shared" si="170"/>
        <v>0</v>
      </c>
      <c r="W1109" s="260">
        <f t="shared" si="170"/>
        <v>0</v>
      </c>
      <c r="X1109" s="260">
        <f t="shared" si="170"/>
        <v>0</v>
      </c>
      <c r="Y1109" s="260">
        <f t="shared" si="170"/>
        <v>0</v>
      </c>
      <c r="Z1109" s="260">
        <f t="shared" si="170"/>
        <v>0</v>
      </c>
      <c r="AA1109" s="260">
        <f t="shared" si="170"/>
        <v>0</v>
      </c>
      <c r="AB1109" s="260">
        <f t="shared" si="170"/>
        <v>0</v>
      </c>
      <c r="AC1109" s="260">
        <f t="shared" si="170"/>
        <v>0</v>
      </c>
      <c r="AD1109" s="260">
        <f t="shared" si="170"/>
        <v>0</v>
      </c>
      <c r="AE1109" s="260">
        <f t="shared" si="170"/>
        <v>0</v>
      </c>
      <c r="AF1109" s="260">
        <f t="shared" si="170"/>
        <v>0</v>
      </c>
      <c r="AG1109" s="260">
        <f t="shared" si="170"/>
        <v>0</v>
      </c>
      <c r="AH1109" s="260">
        <f t="shared" si="170"/>
        <v>0</v>
      </c>
      <c r="AI1109" s="260">
        <f t="shared" si="170"/>
        <v>0</v>
      </c>
      <c r="AJ1109" s="260">
        <f t="shared" si="170"/>
        <v>0</v>
      </c>
      <c r="AK1109" s="260">
        <f t="shared" si="170"/>
        <v>0</v>
      </c>
      <c r="AL1109" s="260">
        <f t="shared" si="170"/>
        <v>0</v>
      </c>
      <c r="AM1109" s="260">
        <f t="shared" si="170"/>
        <v>0</v>
      </c>
      <c r="AN1109" s="260">
        <f t="shared" si="170"/>
        <v>0</v>
      </c>
      <c r="AO1109" s="260">
        <f t="shared" si="170"/>
        <v>0</v>
      </c>
      <c r="AP1109" s="260">
        <f t="shared" si="170"/>
        <v>0</v>
      </c>
      <c r="AQ1109" s="261">
        <f t="shared" si="170"/>
        <v>0</v>
      </c>
      <c r="AR1109" s="262">
        <f t="shared" si="170"/>
        <v>10372690</v>
      </c>
      <c r="AS1109" s="263">
        <f t="shared" si="170"/>
        <v>7330052.7890095487</v>
      </c>
      <c r="AT1109" s="263">
        <f t="shared" si="170"/>
        <v>8290750</v>
      </c>
      <c r="AU1109" s="263">
        <f t="shared" si="170"/>
        <v>8693992.175752528</v>
      </c>
      <c r="AV1109" s="263">
        <f t="shared" si="170"/>
        <v>7679597.9542283379</v>
      </c>
      <c r="AW1109" s="263">
        <f t="shared" si="170"/>
        <v>4811700</v>
      </c>
      <c r="AX1109" s="264">
        <f t="shared" si="170"/>
        <v>22466000</v>
      </c>
    </row>
  </sheetData>
  <sheetProtection formatCells="0" formatColumns="0" formatRows="0" insertColumns="0" insertRows="0" deleteColumns="0" deleteRows="0"/>
  <mergeCells count="5">
    <mergeCell ref="AR6:AX7"/>
    <mergeCell ref="B1109:F1109"/>
    <mergeCell ref="J6:AQ6"/>
    <mergeCell ref="B1:I1"/>
    <mergeCell ref="B3:I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1103"/>
  <sheetViews>
    <sheetView workbookViewId="0">
      <pane ySplit="1" topLeftCell="A8" activePane="bottomLeft" state="frozen"/>
      <selection pane="bottomLeft" activeCell="B1" sqref="B1:F1103"/>
    </sheetView>
  </sheetViews>
  <sheetFormatPr baseColWidth="10" defaultColWidth="11.42578125" defaultRowHeight="16.5" x14ac:dyDescent="0.3"/>
  <cols>
    <col min="1" max="1" width="11.42578125" style="162"/>
    <col min="2" max="2" width="13.28515625" style="162" customWidth="1"/>
    <col min="3" max="3" width="17" style="168" customWidth="1"/>
    <col min="4" max="4" width="17.42578125" style="168" customWidth="1"/>
    <col min="5" max="5" width="16" style="168" customWidth="1"/>
    <col min="6" max="6" width="16.28515625" style="168" customWidth="1"/>
    <col min="7" max="7" width="11.42578125" style="162"/>
    <col min="8" max="8" width="18.5703125" style="167" customWidth="1"/>
    <col min="9" max="9" width="18.140625" style="167" customWidth="1"/>
    <col min="10" max="10" width="23" style="357" customWidth="1"/>
    <col min="11" max="11" width="13.85546875" style="358" bestFit="1" customWidth="1"/>
    <col min="12" max="16384" width="11.42578125" style="162"/>
  </cols>
  <sheetData>
    <row r="1" spans="2:11" ht="33" x14ac:dyDescent="0.3">
      <c r="B1" s="553" t="s">
        <v>4</v>
      </c>
      <c r="C1" s="349" t="s">
        <v>5</v>
      </c>
      <c r="D1" s="349" t="s">
        <v>7</v>
      </c>
      <c r="E1" s="554" t="s">
        <v>8</v>
      </c>
      <c r="F1" s="554" t="s">
        <v>9</v>
      </c>
      <c r="H1" s="293" t="s">
        <v>7</v>
      </c>
      <c r="I1" s="293" t="s">
        <v>112</v>
      </c>
      <c r="J1" s="556" t="s">
        <v>9</v>
      </c>
      <c r="K1" s="556" t="s">
        <v>113</v>
      </c>
    </row>
    <row r="2" spans="2:11" ht="96.75" customHeight="1" thickBot="1" x14ac:dyDescent="0.35">
      <c r="B2" s="597"/>
      <c r="C2" s="350" t="s">
        <v>6</v>
      </c>
      <c r="D2" s="350" t="s">
        <v>111</v>
      </c>
      <c r="E2" s="555"/>
      <c r="F2" s="555"/>
      <c r="H2" s="294" t="s">
        <v>111</v>
      </c>
      <c r="I2" s="294" t="s">
        <v>8</v>
      </c>
      <c r="J2" s="557"/>
      <c r="K2" s="558" t="s">
        <v>113</v>
      </c>
    </row>
    <row r="3" spans="2:11" x14ac:dyDescent="0.3">
      <c r="B3" s="179">
        <v>1</v>
      </c>
      <c r="C3" s="233">
        <f>IF('Cálculos '!AR9="","",'Cálculos '!AR9)</f>
        <v>372370</v>
      </c>
      <c r="D3" s="164">
        <f>IF('Cálculos '!AU9="","",'Cálculos '!AU9)</f>
        <v>344220.03685968701</v>
      </c>
      <c r="E3" s="300">
        <f>IF('Cálculos '!AV9="","",'Cálculos '!AV9)</f>
        <v>323939.93459435407</v>
      </c>
      <c r="F3" s="302">
        <f>+IF(C3="","",C3)</f>
        <v>372370</v>
      </c>
      <c r="H3" s="297">
        <f t="shared" ref="H3:H66" si="0">IF(C3="","",IF(C3="","",+D3/C3))</f>
        <v>0.92440324639387439</v>
      </c>
      <c r="I3" s="309">
        <f t="shared" ref="I3:I66" si="1">IF(C3="","",SUM(E3/C3))</f>
        <v>0.86994101188160722</v>
      </c>
      <c r="J3" s="351">
        <f>+IF(I3&lt;=40%,E3,IF(AND(H3&gt;40%,H3&lt;60%),D3,C3))</f>
        <v>372370</v>
      </c>
      <c r="K3" s="352">
        <f>IF(C3="","",SUM(F3-J3))</f>
        <v>0</v>
      </c>
    </row>
    <row r="4" spans="2:11" x14ac:dyDescent="0.3">
      <c r="B4" s="181">
        <f>+B3+1</f>
        <v>2</v>
      </c>
      <c r="C4" s="233">
        <f>IF('Cálculos '!AR10="","",'Cálculos '!AR10)</f>
        <v>403200</v>
      </c>
      <c r="D4" s="164">
        <f>IF('Cálculos '!AU10="","",'Cálculos '!AU10)</f>
        <v>375529.76759257866</v>
      </c>
      <c r="E4" s="300">
        <f>IF('Cálculos '!AV10="","",'Cálculos '!AV10)</f>
        <v>355034.00592162163</v>
      </c>
      <c r="F4" s="303">
        <f t="shared" ref="F4:F67" si="2">+IF(C4="","",C4)</f>
        <v>403200</v>
      </c>
      <c r="H4" s="295">
        <f t="shared" si="0"/>
        <v>0.93137343152921293</v>
      </c>
      <c r="I4" s="310">
        <f t="shared" si="1"/>
        <v>0.88054068928973617</v>
      </c>
      <c r="J4" s="353">
        <f t="shared" ref="J4:J66" si="3">+IF(I4&lt;=40%,E4,IF(AND(H4&gt;40%,H4&lt;60%),D4,C4))</f>
        <v>403200</v>
      </c>
      <c r="K4" s="354">
        <f t="shared" ref="K4:K67" si="4">IF(C4="","",SUM(F4-J4))</f>
        <v>0</v>
      </c>
    </row>
    <row r="5" spans="2:11" x14ac:dyDescent="0.3">
      <c r="B5" s="181">
        <f t="shared" ref="B5:B68" si="5">+B4+1</f>
        <v>3</v>
      </c>
      <c r="C5" s="233">
        <f>IF('Cálculos '!AR11="","",'Cálculos '!AR11)</f>
        <v>282990</v>
      </c>
      <c r="D5" s="164">
        <f>IF('Cálculos '!AU11="","",'Cálculos '!AU11)</f>
        <v>249263.6726960832</v>
      </c>
      <c r="E5" s="300">
        <f>IF('Cálculos '!AV11="","",'Cálculos '!AV11)</f>
        <v>219696.07951238789</v>
      </c>
      <c r="F5" s="303">
        <f t="shared" si="2"/>
        <v>282990</v>
      </c>
      <c r="H5" s="295">
        <f t="shared" si="0"/>
        <v>0.88082148731786702</v>
      </c>
      <c r="I5" s="310">
        <f t="shared" si="1"/>
        <v>0.77633866748785429</v>
      </c>
      <c r="J5" s="353">
        <f t="shared" si="3"/>
        <v>282990</v>
      </c>
      <c r="K5" s="354">
        <f t="shared" si="4"/>
        <v>0</v>
      </c>
    </row>
    <row r="6" spans="2:11" x14ac:dyDescent="0.3">
      <c r="B6" s="181">
        <f t="shared" si="5"/>
        <v>4</v>
      </c>
      <c r="C6" s="233">
        <f>IF('Cálculos '!AR12="","",'Cálculos '!AR12)</f>
        <v>282990</v>
      </c>
      <c r="D6" s="164">
        <f>IF('Cálculos '!AU12="","",'Cálculos '!AU12)</f>
        <v>249263.6726960832</v>
      </c>
      <c r="E6" s="300">
        <f>IF('Cálculos '!AV12="","",'Cálculos '!AV12)</f>
        <v>219696.07951238789</v>
      </c>
      <c r="F6" s="303">
        <f t="shared" si="2"/>
        <v>282990</v>
      </c>
      <c r="H6" s="295">
        <f t="shared" si="0"/>
        <v>0.88082148731786702</v>
      </c>
      <c r="I6" s="310">
        <f t="shared" si="1"/>
        <v>0.77633866748785429</v>
      </c>
      <c r="J6" s="353">
        <f t="shared" si="3"/>
        <v>282990</v>
      </c>
      <c r="K6" s="354">
        <f t="shared" si="4"/>
        <v>0</v>
      </c>
    </row>
    <row r="7" spans="2:11" x14ac:dyDescent="0.3">
      <c r="B7" s="181">
        <f t="shared" si="5"/>
        <v>5</v>
      </c>
      <c r="C7" s="233">
        <f>IF('Cálculos '!AR13="","",'Cálculos '!AR13)</f>
        <v>53390</v>
      </c>
      <c r="D7" s="164">
        <f>IF('Cálculos '!AU13="","",'Cálculos '!AU13)</f>
        <v>42723.328440995836</v>
      </c>
      <c r="E7" s="300">
        <f>IF('Cálculos '!AV13="","",'Cálculos '!AV13)</f>
        <v>35743.966877452949</v>
      </c>
      <c r="F7" s="303">
        <f t="shared" si="2"/>
        <v>53390</v>
      </c>
      <c r="H7" s="295">
        <f t="shared" si="0"/>
        <v>0.80021218282442097</v>
      </c>
      <c r="I7" s="310">
        <f t="shared" si="1"/>
        <v>0.66948804790134764</v>
      </c>
      <c r="J7" s="353">
        <f t="shared" si="3"/>
        <v>53390</v>
      </c>
      <c r="K7" s="354">
        <f t="shared" si="4"/>
        <v>0</v>
      </c>
    </row>
    <row r="8" spans="2:11" x14ac:dyDescent="0.3">
      <c r="B8" s="181">
        <f t="shared" si="5"/>
        <v>6</v>
      </c>
      <c r="C8" s="233">
        <f>IF('Cálculos '!AR14="","",'Cálculos '!AR14)</f>
        <v>122000</v>
      </c>
      <c r="D8" s="164">
        <f>IF('Cálculos '!AU14="","",'Cálculos '!AU14)</f>
        <v>88226.823556215575</v>
      </c>
      <c r="E8" s="300">
        <f>IF('Cálculos '!AV14="","",'Cálculos '!AV14)</f>
        <v>68664.789152694124</v>
      </c>
      <c r="F8" s="303">
        <f t="shared" si="2"/>
        <v>122000</v>
      </c>
      <c r="H8" s="295">
        <f t="shared" si="0"/>
        <v>0.72317068488701286</v>
      </c>
      <c r="I8" s="310">
        <f t="shared" si="1"/>
        <v>0.56282614059585345</v>
      </c>
      <c r="J8" s="353">
        <f t="shared" si="3"/>
        <v>122000</v>
      </c>
      <c r="K8" s="354">
        <f t="shared" si="4"/>
        <v>0</v>
      </c>
    </row>
    <row r="9" spans="2:11" x14ac:dyDescent="0.3">
      <c r="B9" s="181">
        <f t="shared" si="5"/>
        <v>7</v>
      </c>
      <c r="C9" s="233">
        <f>IF('Cálculos '!AR15="","",'Cálculos '!AR15)</f>
        <v>73800</v>
      </c>
      <c r="D9" s="164">
        <f>IF('Cálculos '!AU15="","",'Cálculos '!AU15)</f>
        <v>43288.11927685784</v>
      </c>
      <c r="E9" s="300">
        <f>IF('Cálculos '!AV15="","",'Cálculos '!AV15)</f>
        <v>31682.507920626977</v>
      </c>
      <c r="F9" s="303">
        <f t="shared" si="2"/>
        <v>73800</v>
      </c>
      <c r="H9" s="295">
        <f t="shared" si="0"/>
        <v>0.58655988180024177</v>
      </c>
      <c r="I9" s="310">
        <f t="shared" si="1"/>
        <v>0.42930227534724902</v>
      </c>
      <c r="J9" s="353">
        <f t="shared" si="3"/>
        <v>43288.11927685784</v>
      </c>
      <c r="K9" s="354">
        <f t="shared" si="4"/>
        <v>30511.88072314216</v>
      </c>
    </row>
    <row r="10" spans="2:11" x14ac:dyDescent="0.3">
      <c r="B10" s="181">
        <f t="shared" si="5"/>
        <v>8</v>
      </c>
      <c r="C10" s="233">
        <f>IF('Cálculos '!AR16="","",'Cálculos '!AR16)</f>
        <v>73800</v>
      </c>
      <c r="D10" s="164">
        <f>IF('Cálculos '!AU16="","",'Cálculos '!AU16)</f>
        <v>43288.11927685784</v>
      </c>
      <c r="E10" s="300">
        <f>IF('Cálculos '!AV16="","",'Cálculos '!AV16)</f>
        <v>31682.507920626977</v>
      </c>
      <c r="F10" s="303">
        <f t="shared" si="2"/>
        <v>73800</v>
      </c>
      <c r="H10" s="295">
        <f t="shared" si="0"/>
        <v>0.58655988180024177</v>
      </c>
      <c r="I10" s="310">
        <f t="shared" si="1"/>
        <v>0.42930227534724902</v>
      </c>
      <c r="J10" s="353">
        <f t="shared" si="3"/>
        <v>43288.11927685784</v>
      </c>
      <c r="K10" s="354">
        <f t="shared" si="4"/>
        <v>30511.88072314216</v>
      </c>
    </row>
    <row r="11" spans="2:11" x14ac:dyDescent="0.3">
      <c r="B11" s="181">
        <f t="shared" si="5"/>
        <v>9</v>
      </c>
      <c r="C11" s="233">
        <f>IF('Cálculos '!AR17="","",'Cálculos '!AR17)</f>
        <v>228200</v>
      </c>
      <c r="D11" s="164">
        <f>IF('Cálculos '!AU17="","",'Cálculos '!AU17)</f>
        <v>180455.62083665692</v>
      </c>
      <c r="E11" s="300">
        <f>IF('Cálculos '!AV17="","",'Cálculos '!AV17)</f>
        <v>137749.40970009504</v>
      </c>
      <c r="F11" s="303">
        <f t="shared" si="2"/>
        <v>228200</v>
      </c>
      <c r="H11" s="295">
        <f t="shared" si="0"/>
        <v>0.79077835598885593</v>
      </c>
      <c r="I11" s="310">
        <f t="shared" si="1"/>
        <v>0.60363457362004835</v>
      </c>
      <c r="J11" s="353">
        <f t="shared" si="3"/>
        <v>228200</v>
      </c>
      <c r="K11" s="354">
        <f t="shared" si="4"/>
        <v>0</v>
      </c>
    </row>
    <row r="12" spans="2:11" x14ac:dyDescent="0.3">
      <c r="B12" s="181">
        <f t="shared" si="5"/>
        <v>10</v>
      </c>
      <c r="C12" s="233">
        <f>IF('Cálculos '!AR18="","",'Cálculos '!AR18)</f>
        <v>280200</v>
      </c>
      <c r="D12" s="164">
        <f>IF('Cálculos '!AU18="","",'Cálculos '!AU18)</f>
        <v>255835.01660116675</v>
      </c>
      <c r="E12" s="300">
        <f>IF('Cálculos '!AV18="","",'Cálculos '!AV18)</f>
        <v>234845.63219127335</v>
      </c>
      <c r="F12" s="303">
        <f t="shared" si="2"/>
        <v>280200</v>
      </c>
      <c r="H12" s="295">
        <f t="shared" si="0"/>
        <v>0.91304431335177283</v>
      </c>
      <c r="I12" s="310">
        <f t="shared" si="1"/>
        <v>0.83813573230290273</v>
      </c>
      <c r="J12" s="353">
        <f t="shared" si="3"/>
        <v>280200</v>
      </c>
      <c r="K12" s="354">
        <f t="shared" si="4"/>
        <v>0</v>
      </c>
    </row>
    <row r="13" spans="2:11" x14ac:dyDescent="0.3">
      <c r="B13" s="181">
        <f t="shared" si="5"/>
        <v>11</v>
      </c>
      <c r="C13" s="233">
        <f>IF('Cálculos '!AR19="","",'Cálculos '!AR19)</f>
        <v>280200</v>
      </c>
      <c r="D13" s="164">
        <f>IF('Cálculos '!AU19="","",'Cálculos '!AU19)</f>
        <v>255835.01660116675</v>
      </c>
      <c r="E13" s="300">
        <f>IF('Cálculos '!AV19="","",'Cálculos '!AV19)</f>
        <v>234845.63219127335</v>
      </c>
      <c r="F13" s="303">
        <f t="shared" si="2"/>
        <v>280200</v>
      </c>
      <c r="H13" s="295">
        <f t="shared" si="0"/>
        <v>0.91304431335177283</v>
      </c>
      <c r="I13" s="310">
        <f t="shared" si="1"/>
        <v>0.83813573230290273</v>
      </c>
      <c r="J13" s="353">
        <f t="shared" si="3"/>
        <v>280200</v>
      </c>
      <c r="K13" s="354">
        <f t="shared" si="4"/>
        <v>0</v>
      </c>
    </row>
    <row r="14" spans="2:11" x14ac:dyDescent="0.3">
      <c r="B14" s="181">
        <f t="shared" si="5"/>
        <v>12</v>
      </c>
      <c r="C14" s="233">
        <f>IF('Cálculos '!AR20="","",'Cálculos '!AR20)</f>
        <v>117780</v>
      </c>
      <c r="D14" s="164">
        <f>IF('Cálculos '!AU20="","",'Cálculos '!AU20)</f>
        <v>97007.961080156863</v>
      </c>
      <c r="E14" s="300">
        <f>IF('Cálculos '!AV20="","",'Cálculos '!AV20)</f>
        <v>81611.329259034421</v>
      </c>
      <c r="F14" s="303">
        <f t="shared" si="2"/>
        <v>117780</v>
      </c>
      <c r="H14" s="295">
        <f t="shared" si="0"/>
        <v>0.82363695941719195</v>
      </c>
      <c r="I14" s="310">
        <f t="shared" si="1"/>
        <v>0.69291330666526085</v>
      </c>
      <c r="J14" s="353">
        <f t="shared" si="3"/>
        <v>117780</v>
      </c>
      <c r="K14" s="354">
        <f t="shared" si="4"/>
        <v>0</v>
      </c>
    </row>
    <row r="15" spans="2:11" x14ac:dyDescent="0.3">
      <c r="B15" s="181">
        <f t="shared" si="5"/>
        <v>13</v>
      </c>
      <c r="C15" s="233">
        <f>IF('Cálculos '!AR21="","",'Cálculos '!AR21)</f>
        <v>210140</v>
      </c>
      <c r="D15" s="164">
        <f>IF('Cálculos '!AU21="","",'Cálculos '!AU21)</f>
        <v>175373.3244748681</v>
      </c>
      <c r="E15" s="300">
        <f>IF('Cálculos '!AV21="","",'Cálculos '!AV21)</f>
        <v>156617.94327703133</v>
      </c>
      <c r="F15" s="303">
        <f t="shared" si="2"/>
        <v>210140</v>
      </c>
      <c r="H15" s="295">
        <f t="shared" si="0"/>
        <v>0.83455469912852431</v>
      </c>
      <c r="I15" s="310">
        <f t="shared" si="1"/>
        <v>0.74530286131641443</v>
      </c>
      <c r="J15" s="353">
        <f t="shared" si="3"/>
        <v>210140</v>
      </c>
      <c r="K15" s="354">
        <f t="shared" si="4"/>
        <v>0</v>
      </c>
    </row>
    <row r="16" spans="2:11" x14ac:dyDescent="0.3">
      <c r="B16" s="181">
        <f t="shared" si="5"/>
        <v>14</v>
      </c>
      <c r="C16" s="233">
        <f>IF('Cálculos '!AR22="","",'Cálculos '!AR22)</f>
        <v>1749200</v>
      </c>
      <c r="D16" s="164">
        <f>IF('Cálculos '!AU22="","",'Cálculos '!AU22)</f>
        <v>1364847.9204943215</v>
      </c>
      <c r="E16" s="300">
        <f>IF('Cálculos '!AV22="","",'Cálculos '!AV22)</f>
        <v>1163176.946056295</v>
      </c>
      <c r="F16" s="303">
        <f t="shared" si="2"/>
        <v>1749200</v>
      </c>
      <c r="H16" s="295">
        <f t="shared" si="0"/>
        <v>0.78026979218746939</v>
      </c>
      <c r="I16" s="310">
        <f t="shared" si="1"/>
        <v>0.66497652987439682</v>
      </c>
      <c r="J16" s="353">
        <f t="shared" si="3"/>
        <v>1749200</v>
      </c>
      <c r="K16" s="354">
        <f t="shared" si="4"/>
        <v>0</v>
      </c>
    </row>
    <row r="17" spans="2:11" x14ac:dyDescent="0.3">
      <c r="B17" s="181">
        <f t="shared" si="5"/>
        <v>15</v>
      </c>
      <c r="C17" s="233">
        <f>IF('Cálculos '!AR23="","",'Cálculos '!AR23)</f>
        <v>1923200</v>
      </c>
      <c r="D17" s="164">
        <f>IF('Cálculos '!AU23="","",'Cálculos '!AU23)</f>
        <v>1437121.7139341033</v>
      </c>
      <c r="E17" s="300">
        <f>IF('Cálculos '!AV23="","",'Cálculos '!AV23)</f>
        <v>1215080.8149166829</v>
      </c>
      <c r="F17" s="303">
        <f t="shared" si="2"/>
        <v>1923200</v>
      </c>
      <c r="H17" s="295">
        <f t="shared" si="0"/>
        <v>0.74725546689585232</v>
      </c>
      <c r="I17" s="310">
        <f t="shared" si="1"/>
        <v>0.631801588455014</v>
      </c>
      <c r="J17" s="353">
        <f t="shared" si="3"/>
        <v>1923200</v>
      </c>
      <c r="K17" s="354">
        <f t="shared" si="4"/>
        <v>0</v>
      </c>
    </row>
    <row r="18" spans="2:11" x14ac:dyDescent="0.3">
      <c r="B18" s="181">
        <f t="shared" si="5"/>
        <v>16</v>
      </c>
      <c r="C18" s="233">
        <f>IF('Cálculos '!AR24="","",'Cálculos '!AR24)</f>
        <v>459000</v>
      </c>
      <c r="D18" s="164">
        <f>IF('Cálculos '!AU24="","",'Cálculos '!AU24)</f>
        <v>417699.31259631482</v>
      </c>
      <c r="E18" s="300">
        <f>IF('Cálculos '!AV24="","",'Cálculos '!AV24)</f>
        <v>382722.68330216507</v>
      </c>
      <c r="F18" s="303">
        <f t="shared" si="2"/>
        <v>459000</v>
      </c>
      <c r="H18" s="295">
        <f t="shared" si="0"/>
        <v>0.91002028888086017</v>
      </c>
      <c r="I18" s="310">
        <f t="shared" si="1"/>
        <v>0.83381848213979315</v>
      </c>
      <c r="J18" s="353">
        <f t="shared" si="3"/>
        <v>459000</v>
      </c>
      <c r="K18" s="354">
        <f t="shared" si="4"/>
        <v>0</v>
      </c>
    </row>
    <row r="19" spans="2:11" x14ac:dyDescent="0.3">
      <c r="B19" s="181">
        <f t="shared" si="5"/>
        <v>17</v>
      </c>
      <c r="C19" s="233">
        <f>IF('Cálculos '!AR25="","",'Cálculos '!AR25)</f>
        <v>2618800</v>
      </c>
      <c r="D19" s="164">
        <f>IF('Cálculos '!AU25="","",'Cálculos '!AU25)</f>
        <v>2458293.8978305296</v>
      </c>
      <c r="E19" s="300">
        <f>IF('Cálculos '!AV25="","",'Cálculos '!AV25)</f>
        <v>2286884.1782979709</v>
      </c>
      <c r="F19" s="303">
        <f t="shared" si="2"/>
        <v>2618800</v>
      </c>
      <c r="H19" s="295">
        <f t="shared" si="0"/>
        <v>0.9387100572134297</v>
      </c>
      <c r="I19" s="310">
        <f t="shared" si="1"/>
        <v>0.87325652142125054</v>
      </c>
      <c r="J19" s="353">
        <f t="shared" si="3"/>
        <v>2618800</v>
      </c>
      <c r="K19" s="354">
        <f t="shared" si="4"/>
        <v>0</v>
      </c>
    </row>
    <row r="20" spans="2:11" x14ac:dyDescent="0.3">
      <c r="B20" s="181">
        <f t="shared" si="5"/>
        <v>18</v>
      </c>
      <c r="C20" s="233">
        <f>IF('Cálculos '!AR26="","",'Cálculos '!AR26)</f>
        <v>307820</v>
      </c>
      <c r="D20" s="164">
        <f>IF('Cálculos '!AU26="","",'Cálculos '!AU26)</f>
        <v>244653.33687003335</v>
      </c>
      <c r="E20" s="300">
        <f>IF('Cálculos '!AV26="","",'Cálculos '!AV26)</f>
        <v>201679.45170177496</v>
      </c>
      <c r="F20" s="303">
        <f t="shared" si="2"/>
        <v>307820</v>
      </c>
      <c r="H20" s="295">
        <f t="shared" si="0"/>
        <v>0.79479350552281647</v>
      </c>
      <c r="I20" s="310">
        <f t="shared" si="1"/>
        <v>0.65518631570974906</v>
      </c>
      <c r="J20" s="353">
        <f t="shared" si="3"/>
        <v>307820</v>
      </c>
      <c r="K20" s="354">
        <f t="shared" si="4"/>
        <v>0</v>
      </c>
    </row>
    <row r="21" spans="2:11" x14ac:dyDescent="0.3">
      <c r="B21" s="181">
        <f t="shared" si="5"/>
        <v>19</v>
      </c>
      <c r="C21" s="233">
        <f>IF('Cálculos '!AR27="","",'Cálculos '!AR27)</f>
        <v>319010</v>
      </c>
      <c r="D21" s="164">
        <f>IF('Cálculos '!AU27="","",'Cálculos '!AU27)</f>
        <v>258559.53530874586</v>
      </c>
      <c r="E21" s="300">
        <f>IF('Cálculos '!AV27="","",'Cálculos '!AV27)</f>
        <v>217149.13424270047</v>
      </c>
      <c r="F21" s="303">
        <f t="shared" si="2"/>
        <v>319010</v>
      </c>
      <c r="H21" s="295">
        <f t="shared" si="0"/>
        <v>0.81050605093491068</v>
      </c>
      <c r="I21" s="310">
        <f t="shared" si="1"/>
        <v>0.68069695069966607</v>
      </c>
      <c r="J21" s="353">
        <f t="shared" si="3"/>
        <v>319010</v>
      </c>
      <c r="K21" s="354">
        <f t="shared" si="4"/>
        <v>0</v>
      </c>
    </row>
    <row r="22" spans="2:11" ht="17.25" thickBot="1" x14ac:dyDescent="0.35">
      <c r="B22" s="181">
        <f t="shared" si="5"/>
        <v>20</v>
      </c>
      <c r="C22" s="233">
        <f>IF('Cálculos '!AR28="","",'Cálculos '!AR28)</f>
        <v>214600</v>
      </c>
      <c r="D22" s="164">
        <f>IF('Cálculos '!AU28="","",'Cálculos '!AU28)</f>
        <v>112505.97872910503</v>
      </c>
      <c r="E22" s="300">
        <f>IF('Cálculos '!AV28="","",'Cálculos '!AV28)</f>
        <v>81094.927679886809</v>
      </c>
      <c r="F22" s="303">
        <f t="shared" si="2"/>
        <v>214600</v>
      </c>
      <c r="H22" s="295">
        <f t="shared" si="0"/>
        <v>0.52425898755407752</v>
      </c>
      <c r="I22" s="310">
        <f t="shared" si="1"/>
        <v>0.37788875899294877</v>
      </c>
      <c r="J22" s="353">
        <f t="shared" si="3"/>
        <v>81094.927679886809</v>
      </c>
      <c r="K22" s="354">
        <f t="shared" si="4"/>
        <v>133505.07232011319</v>
      </c>
    </row>
    <row r="23" spans="2:11" hidden="1" x14ac:dyDescent="0.3">
      <c r="B23" s="181">
        <f t="shared" si="5"/>
        <v>21</v>
      </c>
      <c r="C23" s="233" t="str">
        <f>IF('Cálculos '!AR29="","",'Cálculos '!AR29)</f>
        <v/>
      </c>
      <c r="D23" s="164" t="str">
        <f>IF('Cálculos '!AU29="","",'Cálculos '!AU29)</f>
        <v/>
      </c>
      <c r="E23" s="300" t="str">
        <f>IF('Cálculos '!AV29="","",'Cálculos '!AV29)</f>
        <v/>
      </c>
      <c r="F23" s="303" t="str">
        <f t="shared" si="2"/>
        <v/>
      </c>
      <c r="H23" s="295" t="str">
        <f t="shared" si="0"/>
        <v/>
      </c>
      <c r="I23" s="310" t="str">
        <f t="shared" si="1"/>
        <v/>
      </c>
      <c r="J23" s="353" t="str">
        <f t="shared" si="3"/>
        <v/>
      </c>
      <c r="K23" s="354" t="str">
        <f t="shared" si="4"/>
        <v/>
      </c>
    </row>
    <row r="24" spans="2:11" hidden="1" x14ac:dyDescent="0.3">
      <c r="B24" s="181">
        <f t="shared" si="5"/>
        <v>22</v>
      </c>
      <c r="C24" s="233" t="str">
        <f>IF('Cálculos '!AR30="","",'Cálculos '!AR30)</f>
        <v/>
      </c>
      <c r="D24" s="164" t="str">
        <f>IF('Cálculos '!AU30="","",'Cálculos '!AU30)</f>
        <v/>
      </c>
      <c r="E24" s="300" t="str">
        <f>IF('Cálculos '!AV30="","",'Cálculos '!AV30)</f>
        <v/>
      </c>
      <c r="F24" s="303" t="str">
        <f t="shared" si="2"/>
        <v/>
      </c>
      <c r="H24" s="295" t="str">
        <f t="shared" si="0"/>
        <v/>
      </c>
      <c r="I24" s="310" t="str">
        <f t="shared" si="1"/>
        <v/>
      </c>
      <c r="J24" s="353" t="str">
        <f t="shared" si="3"/>
        <v/>
      </c>
      <c r="K24" s="354" t="str">
        <f t="shared" si="4"/>
        <v/>
      </c>
    </row>
    <row r="25" spans="2:11" hidden="1" x14ac:dyDescent="0.3">
      <c r="B25" s="181">
        <f t="shared" si="5"/>
        <v>23</v>
      </c>
      <c r="C25" s="233" t="str">
        <f>IF('Cálculos '!AR31="","",'Cálculos '!AR31)</f>
        <v/>
      </c>
      <c r="D25" s="164" t="str">
        <f>IF('Cálculos '!AU31="","",'Cálculos '!AU31)</f>
        <v/>
      </c>
      <c r="E25" s="300" t="str">
        <f>IF('Cálculos '!AV31="","",'Cálculos '!AV31)</f>
        <v/>
      </c>
      <c r="F25" s="303" t="str">
        <f t="shared" si="2"/>
        <v/>
      </c>
      <c r="H25" s="295" t="str">
        <f t="shared" si="0"/>
        <v/>
      </c>
      <c r="I25" s="310" t="str">
        <f t="shared" si="1"/>
        <v/>
      </c>
      <c r="J25" s="353" t="str">
        <f t="shared" si="3"/>
        <v/>
      </c>
      <c r="K25" s="354" t="str">
        <f t="shared" si="4"/>
        <v/>
      </c>
    </row>
    <row r="26" spans="2:11" hidden="1" x14ac:dyDescent="0.3">
      <c r="B26" s="181">
        <f t="shared" si="5"/>
        <v>24</v>
      </c>
      <c r="C26" s="233" t="str">
        <f>IF('Cálculos '!AR32="","",'Cálculos '!AR32)</f>
        <v/>
      </c>
      <c r="D26" s="164" t="str">
        <f>IF('Cálculos '!AU32="","",'Cálculos '!AU32)</f>
        <v/>
      </c>
      <c r="E26" s="300" t="str">
        <f>IF('Cálculos '!AV32="","",'Cálculos '!AV32)</f>
        <v/>
      </c>
      <c r="F26" s="303" t="str">
        <f t="shared" si="2"/>
        <v/>
      </c>
      <c r="H26" s="295" t="str">
        <f t="shared" si="0"/>
        <v/>
      </c>
      <c r="I26" s="310" t="str">
        <f t="shared" si="1"/>
        <v/>
      </c>
      <c r="J26" s="353" t="str">
        <f t="shared" si="3"/>
        <v/>
      </c>
      <c r="K26" s="354" t="str">
        <f t="shared" si="4"/>
        <v/>
      </c>
    </row>
    <row r="27" spans="2:11" hidden="1" x14ac:dyDescent="0.3">
      <c r="B27" s="181">
        <f t="shared" si="5"/>
        <v>25</v>
      </c>
      <c r="C27" s="233" t="str">
        <f>IF('Cálculos '!AR33="","",'Cálculos '!AR33)</f>
        <v/>
      </c>
      <c r="D27" s="164" t="str">
        <f>IF('Cálculos '!AU33="","",'Cálculos '!AU33)</f>
        <v/>
      </c>
      <c r="E27" s="300" t="str">
        <f>IF('Cálculos '!AV33="","",'Cálculos '!AV33)</f>
        <v/>
      </c>
      <c r="F27" s="303" t="str">
        <f t="shared" si="2"/>
        <v/>
      </c>
      <c r="H27" s="295" t="str">
        <f t="shared" si="0"/>
        <v/>
      </c>
      <c r="I27" s="310" t="str">
        <f t="shared" si="1"/>
        <v/>
      </c>
      <c r="J27" s="353" t="str">
        <f t="shared" si="3"/>
        <v/>
      </c>
      <c r="K27" s="354" t="str">
        <f t="shared" si="4"/>
        <v/>
      </c>
    </row>
    <row r="28" spans="2:11" hidden="1" x14ac:dyDescent="0.3">
      <c r="B28" s="181">
        <f t="shared" si="5"/>
        <v>26</v>
      </c>
      <c r="C28" s="233" t="str">
        <f>IF('Cálculos '!AR34="","",'Cálculos '!AR34)</f>
        <v/>
      </c>
      <c r="D28" s="164" t="str">
        <f>IF('Cálculos '!AU34="","",'Cálculos '!AU34)</f>
        <v/>
      </c>
      <c r="E28" s="300" t="str">
        <f>IF('Cálculos '!AV34="","",'Cálculos '!AV34)</f>
        <v/>
      </c>
      <c r="F28" s="303" t="str">
        <f t="shared" si="2"/>
        <v/>
      </c>
      <c r="H28" s="295" t="str">
        <f t="shared" si="0"/>
        <v/>
      </c>
      <c r="I28" s="310" t="str">
        <f t="shared" si="1"/>
        <v/>
      </c>
      <c r="J28" s="353" t="str">
        <f t="shared" si="3"/>
        <v/>
      </c>
      <c r="K28" s="354" t="str">
        <f t="shared" si="4"/>
        <v/>
      </c>
    </row>
    <row r="29" spans="2:11" hidden="1" x14ac:dyDescent="0.3">
      <c r="B29" s="181">
        <f t="shared" si="5"/>
        <v>27</v>
      </c>
      <c r="C29" s="233" t="str">
        <f>IF('Cálculos '!AR35="","",'Cálculos '!AR35)</f>
        <v/>
      </c>
      <c r="D29" s="164" t="str">
        <f>IF('Cálculos '!AU35="","",'Cálculos '!AU35)</f>
        <v/>
      </c>
      <c r="E29" s="300" t="str">
        <f>IF('Cálculos '!AV35="","",'Cálculos '!AV35)</f>
        <v/>
      </c>
      <c r="F29" s="303" t="str">
        <f t="shared" si="2"/>
        <v/>
      </c>
      <c r="H29" s="295" t="str">
        <f t="shared" si="0"/>
        <v/>
      </c>
      <c r="I29" s="310" t="str">
        <f t="shared" si="1"/>
        <v/>
      </c>
      <c r="J29" s="353" t="str">
        <f t="shared" si="3"/>
        <v/>
      </c>
      <c r="K29" s="354" t="str">
        <f t="shared" si="4"/>
        <v/>
      </c>
    </row>
    <row r="30" spans="2:11" hidden="1" x14ac:dyDescent="0.3">
      <c r="B30" s="181">
        <f t="shared" si="5"/>
        <v>28</v>
      </c>
      <c r="C30" s="233" t="str">
        <f>IF('Cálculos '!AR36="","",'Cálculos '!AR36)</f>
        <v/>
      </c>
      <c r="D30" s="164" t="str">
        <f>IF('Cálculos '!AU36="","",'Cálculos '!AU36)</f>
        <v/>
      </c>
      <c r="E30" s="300" t="str">
        <f>IF('Cálculos '!AV36="","",'Cálculos '!AV36)</f>
        <v/>
      </c>
      <c r="F30" s="303" t="str">
        <f t="shared" si="2"/>
        <v/>
      </c>
      <c r="H30" s="295" t="str">
        <f t="shared" si="0"/>
        <v/>
      </c>
      <c r="I30" s="310" t="str">
        <f t="shared" si="1"/>
        <v/>
      </c>
      <c r="J30" s="353" t="str">
        <f t="shared" si="3"/>
        <v/>
      </c>
      <c r="K30" s="354" t="str">
        <f t="shared" si="4"/>
        <v/>
      </c>
    </row>
    <row r="31" spans="2:11" hidden="1" x14ac:dyDescent="0.3">
      <c r="B31" s="181">
        <f t="shared" si="5"/>
        <v>29</v>
      </c>
      <c r="C31" s="233" t="str">
        <f>IF('Cálculos '!AR37="","",'Cálculos '!AR37)</f>
        <v/>
      </c>
      <c r="D31" s="164" t="str">
        <f>IF('Cálculos '!AU37="","",'Cálculos '!AU37)</f>
        <v/>
      </c>
      <c r="E31" s="300" t="str">
        <f>IF('Cálculos '!AV37="","",'Cálculos '!AV37)</f>
        <v/>
      </c>
      <c r="F31" s="303" t="str">
        <f t="shared" si="2"/>
        <v/>
      </c>
      <c r="H31" s="295" t="str">
        <f t="shared" si="0"/>
        <v/>
      </c>
      <c r="I31" s="310" t="str">
        <f t="shared" si="1"/>
        <v/>
      </c>
      <c r="J31" s="353" t="str">
        <f t="shared" si="3"/>
        <v/>
      </c>
      <c r="K31" s="354" t="str">
        <f t="shared" si="4"/>
        <v/>
      </c>
    </row>
    <row r="32" spans="2:11" hidden="1" x14ac:dyDescent="0.3">
      <c r="B32" s="181">
        <f t="shared" si="5"/>
        <v>30</v>
      </c>
      <c r="C32" s="233" t="str">
        <f>IF('Cálculos '!AR38="","",'Cálculos '!AR38)</f>
        <v/>
      </c>
      <c r="D32" s="164" t="str">
        <f>IF('Cálculos '!AU38="","",'Cálculos '!AU38)</f>
        <v/>
      </c>
      <c r="E32" s="300" t="str">
        <f>IF('Cálculos '!AV38="","",'Cálculos '!AV38)</f>
        <v/>
      </c>
      <c r="F32" s="303" t="str">
        <f t="shared" si="2"/>
        <v/>
      </c>
      <c r="H32" s="295" t="str">
        <f t="shared" si="0"/>
        <v/>
      </c>
      <c r="I32" s="310" t="str">
        <f t="shared" si="1"/>
        <v/>
      </c>
      <c r="J32" s="353" t="str">
        <f t="shared" si="3"/>
        <v/>
      </c>
      <c r="K32" s="354" t="str">
        <f t="shared" si="4"/>
        <v/>
      </c>
    </row>
    <row r="33" spans="2:11" hidden="1" x14ac:dyDescent="0.3">
      <c r="B33" s="181">
        <f t="shared" si="5"/>
        <v>31</v>
      </c>
      <c r="C33" s="233" t="str">
        <f>IF('Cálculos '!AR39="","",'Cálculos '!AR39)</f>
        <v/>
      </c>
      <c r="D33" s="164" t="str">
        <f>IF('Cálculos '!AU39="","",'Cálculos '!AU39)</f>
        <v/>
      </c>
      <c r="E33" s="300" t="str">
        <f>IF('Cálculos '!AV39="","",'Cálculos '!AV39)</f>
        <v/>
      </c>
      <c r="F33" s="303" t="str">
        <f t="shared" si="2"/>
        <v/>
      </c>
      <c r="H33" s="295" t="str">
        <f t="shared" si="0"/>
        <v/>
      </c>
      <c r="I33" s="310" t="str">
        <f t="shared" si="1"/>
        <v/>
      </c>
      <c r="J33" s="353" t="str">
        <f t="shared" si="3"/>
        <v/>
      </c>
      <c r="K33" s="354" t="str">
        <f t="shared" si="4"/>
        <v/>
      </c>
    </row>
    <row r="34" spans="2:11" hidden="1" x14ac:dyDescent="0.3">
      <c r="B34" s="181">
        <f t="shared" si="5"/>
        <v>32</v>
      </c>
      <c r="C34" s="233" t="str">
        <f>IF('Cálculos '!AR40="","",'Cálculos '!AR40)</f>
        <v/>
      </c>
      <c r="D34" s="164" t="str">
        <f>IF('Cálculos '!AU40="","",'Cálculos '!AU40)</f>
        <v/>
      </c>
      <c r="E34" s="300" t="str">
        <f>IF('Cálculos '!AV40="","",'Cálculos '!AV40)</f>
        <v/>
      </c>
      <c r="F34" s="303" t="str">
        <f t="shared" si="2"/>
        <v/>
      </c>
      <c r="H34" s="295" t="str">
        <f t="shared" si="0"/>
        <v/>
      </c>
      <c r="I34" s="310" t="str">
        <f t="shared" si="1"/>
        <v/>
      </c>
      <c r="J34" s="353" t="str">
        <f t="shared" si="3"/>
        <v/>
      </c>
      <c r="K34" s="354" t="str">
        <f t="shared" si="4"/>
        <v/>
      </c>
    </row>
    <row r="35" spans="2:11" hidden="1" x14ac:dyDescent="0.3">
      <c r="B35" s="181">
        <f t="shared" si="5"/>
        <v>33</v>
      </c>
      <c r="C35" s="233" t="str">
        <f>IF('Cálculos '!AR41="","",'Cálculos '!AR41)</f>
        <v/>
      </c>
      <c r="D35" s="164" t="str">
        <f>IF('Cálculos '!AU41="","",'Cálculos '!AU41)</f>
        <v/>
      </c>
      <c r="E35" s="300" t="str">
        <f>IF('Cálculos '!AV41="","",'Cálculos '!AV41)</f>
        <v/>
      </c>
      <c r="F35" s="303" t="str">
        <f t="shared" si="2"/>
        <v/>
      </c>
      <c r="H35" s="295" t="str">
        <f t="shared" si="0"/>
        <v/>
      </c>
      <c r="I35" s="310" t="str">
        <f t="shared" si="1"/>
        <v/>
      </c>
      <c r="J35" s="353" t="str">
        <f t="shared" si="3"/>
        <v/>
      </c>
      <c r="K35" s="354" t="str">
        <f t="shared" si="4"/>
        <v/>
      </c>
    </row>
    <row r="36" spans="2:11" hidden="1" x14ac:dyDescent="0.3">
      <c r="B36" s="181">
        <f t="shared" si="5"/>
        <v>34</v>
      </c>
      <c r="C36" s="233" t="str">
        <f>IF('Cálculos '!AR42="","",'Cálculos '!AR42)</f>
        <v/>
      </c>
      <c r="D36" s="164" t="str">
        <f>IF('Cálculos '!AU42="","",'Cálculos '!AU42)</f>
        <v/>
      </c>
      <c r="E36" s="300" t="str">
        <f>IF('Cálculos '!AV42="","",'Cálculos '!AV42)</f>
        <v/>
      </c>
      <c r="F36" s="303" t="str">
        <f t="shared" si="2"/>
        <v/>
      </c>
      <c r="H36" s="295" t="str">
        <f t="shared" si="0"/>
        <v/>
      </c>
      <c r="I36" s="310" t="str">
        <f t="shared" si="1"/>
        <v/>
      </c>
      <c r="J36" s="353" t="str">
        <f t="shared" si="3"/>
        <v/>
      </c>
      <c r="K36" s="354" t="str">
        <f t="shared" si="4"/>
        <v/>
      </c>
    </row>
    <row r="37" spans="2:11" hidden="1" x14ac:dyDescent="0.3">
      <c r="B37" s="181">
        <f t="shared" si="5"/>
        <v>35</v>
      </c>
      <c r="C37" s="233" t="str">
        <f>IF('Cálculos '!AR43="","",'Cálculos '!AR43)</f>
        <v/>
      </c>
      <c r="D37" s="164" t="str">
        <f>IF('Cálculos '!AU43="","",'Cálculos '!AU43)</f>
        <v/>
      </c>
      <c r="E37" s="300" t="str">
        <f>IF('Cálculos '!AV43="","",'Cálculos '!AV43)</f>
        <v/>
      </c>
      <c r="F37" s="303" t="str">
        <f t="shared" si="2"/>
        <v/>
      </c>
      <c r="H37" s="295" t="str">
        <f t="shared" si="0"/>
        <v/>
      </c>
      <c r="I37" s="310" t="str">
        <f t="shared" si="1"/>
        <v/>
      </c>
      <c r="J37" s="353" t="str">
        <f t="shared" si="3"/>
        <v/>
      </c>
      <c r="K37" s="354" t="str">
        <f t="shared" si="4"/>
        <v/>
      </c>
    </row>
    <row r="38" spans="2:11" hidden="1" x14ac:dyDescent="0.3">
      <c r="B38" s="181">
        <f t="shared" si="5"/>
        <v>36</v>
      </c>
      <c r="C38" s="233" t="str">
        <f>IF('Cálculos '!AR44="","",'Cálculos '!AR44)</f>
        <v/>
      </c>
      <c r="D38" s="164" t="str">
        <f>IF('Cálculos '!AU44="","",'Cálculos '!AU44)</f>
        <v/>
      </c>
      <c r="E38" s="300" t="str">
        <f>IF('Cálculos '!AV44="","",'Cálculos '!AV44)</f>
        <v/>
      </c>
      <c r="F38" s="303" t="str">
        <f t="shared" si="2"/>
        <v/>
      </c>
      <c r="H38" s="295" t="str">
        <f t="shared" si="0"/>
        <v/>
      </c>
      <c r="I38" s="310" t="str">
        <f t="shared" si="1"/>
        <v/>
      </c>
      <c r="J38" s="353" t="str">
        <f t="shared" si="3"/>
        <v/>
      </c>
      <c r="K38" s="354" t="str">
        <f t="shared" si="4"/>
        <v/>
      </c>
    </row>
    <row r="39" spans="2:11" hidden="1" x14ac:dyDescent="0.3">
      <c r="B39" s="181">
        <f t="shared" si="5"/>
        <v>37</v>
      </c>
      <c r="C39" s="233" t="str">
        <f>IF('Cálculos '!AR45="","",'Cálculos '!AR45)</f>
        <v/>
      </c>
      <c r="D39" s="164" t="str">
        <f>IF('Cálculos '!AU45="","",'Cálculos '!AU45)</f>
        <v/>
      </c>
      <c r="E39" s="300" t="str">
        <f>IF('Cálculos '!AV45="","",'Cálculos '!AV45)</f>
        <v/>
      </c>
      <c r="F39" s="303" t="str">
        <f t="shared" si="2"/>
        <v/>
      </c>
      <c r="H39" s="295" t="str">
        <f t="shared" si="0"/>
        <v/>
      </c>
      <c r="I39" s="310" t="str">
        <f t="shared" si="1"/>
        <v/>
      </c>
      <c r="J39" s="353" t="str">
        <f t="shared" si="3"/>
        <v/>
      </c>
      <c r="K39" s="354" t="str">
        <f t="shared" si="4"/>
        <v/>
      </c>
    </row>
    <row r="40" spans="2:11" hidden="1" x14ac:dyDescent="0.3">
      <c r="B40" s="181">
        <f t="shared" si="5"/>
        <v>38</v>
      </c>
      <c r="C40" s="233" t="str">
        <f>IF('Cálculos '!AR46="","",'Cálculos '!AR46)</f>
        <v/>
      </c>
      <c r="D40" s="164" t="str">
        <f>IF('Cálculos '!AU46="","",'Cálculos '!AU46)</f>
        <v/>
      </c>
      <c r="E40" s="300" t="str">
        <f>IF('Cálculos '!AV46="","",'Cálculos '!AV46)</f>
        <v/>
      </c>
      <c r="F40" s="303" t="str">
        <f t="shared" si="2"/>
        <v/>
      </c>
      <c r="H40" s="295" t="str">
        <f t="shared" si="0"/>
        <v/>
      </c>
      <c r="I40" s="310" t="str">
        <f t="shared" si="1"/>
        <v/>
      </c>
      <c r="J40" s="353" t="str">
        <f t="shared" si="3"/>
        <v/>
      </c>
      <c r="K40" s="354" t="str">
        <f t="shared" si="4"/>
        <v/>
      </c>
    </row>
    <row r="41" spans="2:11" hidden="1" x14ac:dyDescent="0.3">
      <c r="B41" s="181">
        <f t="shared" si="5"/>
        <v>39</v>
      </c>
      <c r="C41" s="233" t="str">
        <f>IF('Cálculos '!AR47="","",'Cálculos '!AR47)</f>
        <v/>
      </c>
      <c r="D41" s="164" t="str">
        <f>IF('Cálculos '!AU47="","",'Cálculos '!AU47)</f>
        <v/>
      </c>
      <c r="E41" s="300" t="str">
        <f>IF('Cálculos '!AV47="","",'Cálculos '!AV47)</f>
        <v/>
      </c>
      <c r="F41" s="303" t="str">
        <f t="shared" si="2"/>
        <v/>
      </c>
      <c r="H41" s="295" t="str">
        <f t="shared" si="0"/>
        <v/>
      </c>
      <c r="I41" s="310" t="str">
        <f t="shared" si="1"/>
        <v/>
      </c>
      <c r="J41" s="353" t="str">
        <f t="shared" si="3"/>
        <v/>
      </c>
      <c r="K41" s="354" t="str">
        <f t="shared" si="4"/>
        <v/>
      </c>
    </row>
    <row r="42" spans="2:11" hidden="1" x14ac:dyDescent="0.3">
      <c r="B42" s="181">
        <f t="shared" si="5"/>
        <v>40</v>
      </c>
      <c r="C42" s="233" t="str">
        <f>IF('Cálculos '!AR48="","",'Cálculos '!AR48)</f>
        <v/>
      </c>
      <c r="D42" s="164" t="str">
        <f>IF('Cálculos '!AU48="","",'Cálculos '!AU48)</f>
        <v/>
      </c>
      <c r="E42" s="300" t="str">
        <f>IF('Cálculos '!AV48="","",'Cálculos '!AV48)</f>
        <v/>
      </c>
      <c r="F42" s="303" t="str">
        <f t="shared" si="2"/>
        <v/>
      </c>
      <c r="H42" s="295" t="str">
        <f t="shared" si="0"/>
        <v/>
      </c>
      <c r="I42" s="310" t="str">
        <f t="shared" si="1"/>
        <v/>
      </c>
      <c r="J42" s="353" t="str">
        <f t="shared" si="3"/>
        <v/>
      </c>
      <c r="K42" s="354" t="str">
        <f t="shared" si="4"/>
        <v/>
      </c>
    </row>
    <row r="43" spans="2:11" hidden="1" x14ac:dyDescent="0.3">
      <c r="B43" s="181">
        <f t="shared" si="5"/>
        <v>41</v>
      </c>
      <c r="C43" s="233" t="str">
        <f>IF('Cálculos '!AR49="","",'Cálculos '!AR49)</f>
        <v/>
      </c>
      <c r="D43" s="164" t="str">
        <f>IF('Cálculos '!AU49="","",'Cálculos '!AU49)</f>
        <v/>
      </c>
      <c r="E43" s="300" t="str">
        <f>IF('Cálculos '!AV49="","",'Cálculos '!AV49)</f>
        <v/>
      </c>
      <c r="F43" s="303" t="str">
        <f t="shared" si="2"/>
        <v/>
      </c>
      <c r="H43" s="295" t="str">
        <f t="shared" si="0"/>
        <v/>
      </c>
      <c r="I43" s="310" t="str">
        <f t="shared" si="1"/>
        <v/>
      </c>
      <c r="J43" s="353" t="str">
        <f t="shared" si="3"/>
        <v/>
      </c>
      <c r="K43" s="354" t="str">
        <f t="shared" si="4"/>
        <v/>
      </c>
    </row>
    <row r="44" spans="2:11" hidden="1" x14ac:dyDescent="0.3">
      <c r="B44" s="181">
        <f t="shared" si="5"/>
        <v>42</v>
      </c>
      <c r="C44" s="233" t="str">
        <f>IF('Cálculos '!AR50="","",'Cálculos '!AR50)</f>
        <v/>
      </c>
      <c r="D44" s="164" t="str">
        <f>IF('Cálculos '!AU50="","",'Cálculos '!AU50)</f>
        <v/>
      </c>
      <c r="E44" s="300" t="str">
        <f>IF('Cálculos '!AV50="","",'Cálculos '!AV50)</f>
        <v/>
      </c>
      <c r="F44" s="303" t="str">
        <f t="shared" si="2"/>
        <v/>
      </c>
      <c r="H44" s="295" t="str">
        <f t="shared" si="0"/>
        <v/>
      </c>
      <c r="I44" s="310" t="str">
        <f t="shared" si="1"/>
        <v/>
      </c>
      <c r="J44" s="353" t="str">
        <f t="shared" si="3"/>
        <v/>
      </c>
      <c r="K44" s="354" t="str">
        <f t="shared" si="4"/>
        <v/>
      </c>
    </row>
    <row r="45" spans="2:11" hidden="1" x14ac:dyDescent="0.3">
      <c r="B45" s="181">
        <f t="shared" si="5"/>
        <v>43</v>
      </c>
      <c r="C45" s="233" t="str">
        <f>IF('Cálculos '!AR51="","",'Cálculos '!AR51)</f>
        <v/>
      </c>
      <c r="D45" s="164" t="str">
        <f>IF('Cálculos '!AU51="","",'Cálculos '!AU51)</f>
        <v/>
      </c>
      <c r="E45" s="300" t="str">
        <f>IF('Cálculos '!AV51="","",'Cálculos '!AV51)</f>
        <v/>
      </c>
      <c r="F45" s="303" t="str">
        <f t="shared" si="2"/>
        <v/>
      </c>
      <c r="H45" s="295" t="str">
        <f t="shared" si="0"/>
        <v/>
      </c>
      <c r="I45" s="310" t="str">
        <f t="shared" si="1"/>
        <v/>
      </c>
      <c r="J45" s="353" t="str">
        <f t="shared" si="3"/>
        <v/>
      </c>
      <c r="K45" s="354" t="str">
        <f t="shared" si="4"/>
        <v/>
      </c>
    </row>
    <row r="46" spans="2:11" hidden="1" x14ac:dyDescent="0.3">
      <c r="B46" s="181">
        <f t="shared" si="5"/>
        <v>44</v>
      </c>
      <c r="C46" s="233" t="str">
        <f>IF('Cálculos '!AR52="","",'Cálculos '!AR52)</f>
        <v/>
      </c>
      <c r="D46" s="164" t="str">
        <f>IF('Cálculos '!AU52="","",'Cálculos '!AU52)</f>
        <v/>
      </c>
      <c r="E46" s="300" t="str">
        <f>IF('Cálculos '!AV52="","",'Cálculos '!AV52)</f>
        <v/>
      </c>
      <c r="F46" s="303" t="str">
        <f t="shared" si="2"/>
        <v/>
      </c>
      <c r="H46" s="295" t="str">
        <f t="shared" si="0"/>
        <v/>
      </c>
      <c r="I46" s="310" t="str">
        <f t="shared" si="1"/>
        <v/>
      </c>
      <c r="J46" s="353" t="str">
        <f t="shared" si="3"/>
        <v/>
      </c>
      <c r="K46" s="354" t="str">
        <f t="shared" si="4"/>
        <v/>
      </c>
    </row>
    <row r="47" spans="2:11" hidden="1" x14ac:dyDescent="0.3">
      <c r="B47" s="181">
        <f t="shared" si="5"/>
        <v>45</v>
      </c>
      <c r="C47" s="233" t="str">
        <f>IF('Cálculos '!AR53="","",'Cálculos '!AR53)</f>
        <v/>
      </c>
      <c r="D47" s="164" t="str">
        <f>IF('Cálculos '!AU53="","",'Cálculos '!AU53)</f>
        <v/>
      </c>
      <c r="E47" s="300" t="str">
        <f>IF('Cálculos '!AV53="","",'Cálculos '!AV53)</f>
        <v/>
      </c>
      <c r="F47" s="303" t="str">
        <f t="shared" si="2"/>
        <v/>
      </c>
      <c r="H47" s="295" t="str">
        <f t="shared" si="0"/>
        <v/>
      </c>
      <c r="I47" s="310" t="str">
        <f t="shared" si="1"/>
        <v/>
      </c>
      <c r="J47" s="353" t="str">
        <f t="shared" si="3"/>
        <v/>
      </c>
      <c r="K47" s="354" t="str">
        <f t="shared" si="4"/>
        <v/>
      </c>
    </row>
    <row r="48" spans="2:11" hidden="1" x14ac:dyDescent="0.3">
      <c r="B48" s="181">
        <f t="shared" si="5"/>
        <v>46</v>
      </c>
      <c r="C48" s="233" t="str">
        <f>IF('Cálculos '!AR54="","",'Cálculos '!AR54)</f>
        <v/>
      </c>
      <c r="D48" s="164" t="str">
        <f>IF('Cálculos '!AU54="","",'Cálculos '!AU54)</f>
        <v/>
      </c>
      <c r="E48" s="300" t="str">
        <f>IF('Cálculos '!AV54="","",'Cálculos '!AV54)</f>
        <v/>
      </c>
      <c r="F48" s="303" t="str">
        <f t="shared" si="2"/>
        <v/>
      </c>
      <c r="H48" s="295" t="str">
        <f t="shared" si="0"/>
        <v/>
      </c>
      <c r="I48" s="310" t="str">
        <f t="shared" si="1"/>
        <v/>
      </c>
      <c r="J48" s="353" t="str">
        <f t="shared" si="3"/>
        <v/>
      </c>
      <c r="K48" s="354" t="str">
        <f t="shared" si="4"/>
        <v/>
      </c>
    </row>
    <row r="49" spans="2:11" hidden="1" x14ac:dyDescent="0.3">
      <c r="B49" s="181">
        <f t="shared" si="5"/>
        <v>47</v>
      </c>
      <c r="C49" s="233" t="str">
        <f>IF('Cálculos '!AR55="","",'Cálculos '!AR55)</f>
        <v/>
      </c>
      <c r="D49" s="164" t="str">
        <f>IF('Cálculos '!AU55="","",'Cálculos '!AU55)</f>
        <v/>
      </c>
      <c r="E49" s="300" t="str">
        <f>IF('Cálculos '!AV55="","",'Cálculos '!AV55)</f>
        <v/>
      </c>
      <c r="F49" s="303" t="str">
        <f t="shared" si="2"/>
        <v/>
      </c>
      <c r="H49" s="295" t="str">
        <f t="shared" si="0"/>
        <v/>
      </c>
      <c r="I49" s="310" t="str">
        <f t="shared" si="1"/>
        <v/>
      </c>
      <c r="J49" s="353" t="str">
        <f t="shared" si="3"/>
        <v/>
      </c>
      <c r="K49" s="354" t="str">
        <f t="shared" si="4"/>
        <v/>
      </c>
    </row>
    <row r="50" spans="2:11" hidden="1" x14ac:dyDescent="0.3">
      <c r="B50" s="181">
        <f t="shared" si="5"/>
        <v>48</v>
      </c>
      <c r="C50" s="233" t="str">
        <f>IF('Cálculos '!AR56="","",'Cálculos '!AR56)</f>
        <v/>
      </c>
      <c r="D50" s="164" t="str">
        <f>IF('Cálculos '!AU56="","",'Cálculos '!AU56)</f>
        <v/>
      </c>
      <c r="E50" s="300" t="str">
        <f>IF('Cálculos '!AV56="","",'Cálculos '!AV56)</f>
        <v/>
      </c>
      <c r="F50" s="303" t="str">
        <f t="shared" si="2"/>
        <v/>
      </c>
      <c r="H50" s="295" t="str">
        <f t="shared" si="0"/>
        <v/>
      </c>
      <c r="I50" s="310" t="str">
        <f t="shared" si="1"/>
        <v/>
      </c>
      <c r="J50" s="353" t="str">
        <f t="shared" si="3"/>
        <v/>
      </c>
      <c r="K50" s="354" t="str">
        <f t="shared" si="4"/>
        <v/>
      </c>
    </row>
    <row r="51" spans="2:11" hidden="1" x14ac:dyDescent="0.3">
      <c r="B51" s="181">
        <f t="shared" si="5"/>
        <v>49</v>
      </c>
      <c r="C51" s="233" t="str">
        <f>IF('Cálculos '!AR57="","",'Cálculos '!AR57)</f>
        <v/>
      </c>
      <c r="D51" s="164" t="str">
        <f>IF('Cálculos '!AU57="","",'Cálculos '!AU57)</f>
        <v/>
      </c>
      <c r="E51" s="300" t="str">
        <f>IF('Cálculos '!AV57="","",'Cálculos '!AV57)</f>
        <v/>
      </c>
      <c r="F51" s="303" t="str">
        <f t="shared" si="2"/>
        <v/>
      </c>
      <c r="H51" s="295" t="str">
        <f t="shared" si="0"/>
        <v/>
      </c>
      <c r="I51" s="310" t="str">
        <f t="shared" si="1"/>
        <v/>
      </c>
      <c r="J51" s="353" t="str">
        <f t="shared" si="3"/>
        <v/>
      </c>
      <c r="K51" s="354" t="str">
        <f t="shared" si="4"/>
        <v/>
      </c>
    </row>
    <row r="52" spans="2:11" hidden="1" x14ac:dyDescent="0.3">
      <c r="B52" s="181">
        <f t="shared" si="5"/>
        <v>50</v>
      </c>
      <c r="C52" s="233" t="str">
        <f>IF('Cálculos '!AR58="","",'Cálculos '!AR58)</f>
        <v/>
      </c>
      <c r="D52" s="164" t="str">
        <f>IF('Cálculos '!AU58="","",'Cálculos '!AU58)</f>
        <v/>
      </c>
      <c r="E52" s="300" t="str">
        <f>IF('Cálculos '!AV58="","",'Cálculos '!AV58)</f>
        <v/>
      </c>
      <c r="F52" s="303" t="str">
        <f t="shared" si="2"/>
        <v/>
      </c>
      <c r="H52" s="295" t="str">
        <f t="shared" si="0"/>
        <v/>
      </c>
      <c r="I52" s="310" t="str">
        <f t="shared" si="1"/>
        <v/>
      </c>
      <c r="J52" s="353" t="str">
        <f t="shared" si="3"/>
        <v/>
      </c>
      <c r="K52" s="354" t="str">
        <f t="shared" si="4"/>
        <v/>
      </c>
    </row>
    <row r="53" spans="2:11" hidden="1" x14ac:dyDescent="0.3">
      <c r="B53" s="181">
        <f t="shared" si="5"/>
        <v>51</v>
      </c>
      <c r="C53" s="233" t="str">
        <f>IF('Cálculos '!AR59="","",'Cálculos '!AR59)</f>
        <v/>
      </c>
      <c r="D53" s="164" t="str">
        <f>IF('Cálculos '!AU59="","",'Cálculos '!AU59)</f>
        <v/>
      </c>
      <c r="E53" s="300" t="str">
        <f>IF('Cálculos '!AV59="","",'Cálculos '!AV59)</f>
        <v/>
      </c>
      <c r="F53" s="303" t="str">
        <f t="shared" si="2"/>
        <v/>
      </c>
      <c r="H53" s="295" t="str">
        <f t="shared" si="0"/>
        <v/>
      </c>
      <c r="I53" s="310" t="str">
        <f t="shared" si="1"/>
        <v/>
      </c>
      <c r="J53" s="353" t="str">
        <f t="shared" si="3"/>
        <v/>
      </c>
      <c r="K53" s="354" t="str">
        <f t="shared" si="4"/>
        <v/>
      </c>
    </row>
    <row r="54" spans="2:11" hidden="1" x14ac:dyDescent="0.3">
      <c r="B54" s="181">
        <f t="shared" si="5"/>
        <v>52</v>
      </c>
      <c r="C54" s="233" t="str">
        <f>IF('Cálculos '!AR60="","",'Cálculos '!AR60)</f>
        <v/>
      </c>
      <c r="D54" s="164" t="str">
        <f>IF('Cálculos '!AU60="","",'Cálculos '!AU60)</f>
        <v/>
      </c>
      <c r="E54" s="300" t="str">
        <f>IF('Cálculos '!AV60="","",'Cálculos '!AV60)</f>
        <v/>
      </c>
      <c r="F54" s="303" t="str">
        <f t="shared" si="2"/>
        <v/>
      </c>
      <c r="H54" s="295" t="str">
        <f t="shared" si="0"/>
        <v/>
      </c>
      <c r="I54" s="310" t="str">
        <f t="shared" si="1"/>
        <v/>
      </c>
      <c r="J54" s="353" t="str">
        <f t="shared" si="3"/>
        <v/>
      </c>
      <c r="K54" s="354" t="str">
        <f t="shared" si="4"/>
        <v/>
      </c>
    </row>
    <row r="55" spans="2:11" hidden="1" x14ac:dyDescent="0.3">
      <c r="B55" s="181">
        <f t="shared" si="5"/>
        <v>53</v>
      </c>
      <c r="C55" s="233" t="str">
        <f>IF('Cálculos '!AR61="","",'Cálculos '!AR61)</f>
        <v/>
      </c>
      <c r="D55" s="164" t="str">
        <f>IF('Cálculos '!AU61="","",'Cálculos '!AU61)</f>
        <v/>
      </c>
      <c r="E55" s="300" t="str">
        <f>IF('Cálculos '!AV61="","",'Cálculos '!AV61)</f>
        <v/>
      </c>
      <c r="F55" s="303" t="str">
        <f t="shared" si="2"/>
        <v/>
      </c>
      <c r="H55" s="295" t="str">
        <f t="shared" si="0"/>
        <v/>
      </c>
      <c r="I55" s="310" t="str">
        <f t="shared" si="1"/>
        <v/>
      </c>
      <c r="J55" s="353" t="str">
        <f t="shared" si="3"/>
        <v/>
      </c>
      <c r="K55" s="354" t="str">
        <f t="shared" si="4"/>
        <v/>
      </c>
    </row>
    <row r="56" spans="2:11" hidden="1" x14ac:dyDescent="0.3">
      <c r="B56" s="181">
        <f t="shared" si="5"/>
        <v>54</v>
      </c>
      <c r="C56" s="233" t="str">
        <f>IF('Cálculos '!AR62="","",'Cálculos '!AR62)</f>
        <v/>
      </c>
      <c r="D56" s="164" t="str">
        <f>IF('Cálculos '!AU62="","",'Cálculos '!AU62)</f>
        <v/>
      </c>
      <c r="E56" s="300" t="str">
        <f>IF('Cálculos '!AV62="","",'Cálculos '!AV62)</f>
        <v/>
      </c>
      <c r="F56" s="303" t="str">
        <f t="shared" si="2"/>
        <v/>
      </c>
      <c r="H56" s="295" t="str">
        <f t="shared" si="0"/>
        <v/>
      </c>
      <c r="I56" s="310" t="str">
        <f t="shared" si="1"/>
        <v/>
      </c>
      <c r="J56" s="353" t="str">
        <f t="shared" si="3"/>
        <v/>
      </c>
      <c r="K56" s="354" t="str">
        <f t="shared" si="4"/>
        <v/>
      </c>
    </row>
    <row r="57" spans="2:11" hidden="1" x14ac:dyDescent="0.3">
      <c r="B57" s="181">
        <f t="shared" si="5"/>
        <v>55</v>
      </c>
      <c r="C57" s="233" t="str">
        <f>IF('Cálculos '!AR63="","",'Cálculos '!AR63)</f>
        <v/>
      </c>
      <c r="D57" s="164" t="str">
        <f>IF('Cálculos '!AU63="","",'Cálculos '!AU63)</f>
        <v/>
      </c>
      <c r="E57" s="300" t="str">
        <f>IF('Cálculos '!AV63="","",'Cálculos '!AV63)</f>
        <v/>
      </c>
      <c r="F57" s="303" t="str">
        <f t="shared" si="2"/>
        <v/>
      </c>
      <c r="H57" s="295" t="str">
        <f t="shared" si="0"/>
        <v/>
      </c>
      <c r="I57" s="310" t="str">
        <f t="shared" si="1"/>
        <v/>
      </c>
      <c r="J57" s="353" t="str">
        <f t="shared" si="3"/>
        <v/>
      </c>
      <c r="K57" s="354" t="str">
        <f t="shared" si="4"/>
        <v/>
      </c>
    </row>
    <row r="58" spans="2:11" hidden="1" x14ac:dyDescent="0.3">
      <c r="B58" s="181">
        <f t="shared" si="5"/>
        <v>56</v>
      </c>
      <c r="C58" s="233" t="str">
        <f>IF('Cálculos '!AR64="","",'Cálculos '!AR64)</f>
        <v/>
      </c>
      <c r="D58" s="164" t="str">
        <f>IF('Cálculos '!AU64="","",'Cálculos '!AU64)</f>
        <v/>
      </c>
      <c r="E58" s="300" t="str">
        <f>IF('Cálculos '!AV64="","",'Cálculos '!AV64)</f>
        <v/>
      </c>
      <c r="F58" s="303" t="str">
        <f t="shared" si="2"/>
        <v/>
      </c>
      <c r="H58" s="295" t="str">
        <f t="shared" si="0"/>
        <v/>
      </c>
      <c r="I58" s="310" t="str">
        <f t="shared" si="1"/>
        <v/>
      </c>
      <c r="J58" s="353" t="str">
        <f t="shared" si="3"/>
        <v/>
      </c>
      <c r="K58" s="354" t="str">
        <f t="shared" si="4"/>
        <v/>
      </c>
    </row>
    <row r="59" spans="2:11" hidden="1" x14ac:dyDescent="0.3">
      <c r="B59" s="181">
        <f t="shared" si="5"/>
        <v>57</v>
      </c>
      <c r="C59" s="233" t="str">
        <f>IF('Cálculos '!AR65="","",'Cálculos '!AR65)</f>
        <v/>
      </c>
      <c r="D59" s="164" t="str">
        <f>IF('Cálculos '!AU65="","",'Cálculos '!AU65)</f>
        <v/>
      </c>
      <c r="E59" s="300" t="str">
        <f>IF('Cálculos '!AV65="","",'Cálculos '!AV65)</f>
        <v/>
      </c>
      <c r="F59" s="303" t="str">
        <f t="shared" si="2"/>
        <v/>
      </c>
      <c r="H59" s="295" t="str">
        <f t="shared" si="0"/>
        <v/>
      </c>
      <c r="I59" s="310" t="str">
        <f t="shared" si="1"/>
        <v/>
      </c>
      <c r="J59" s="353" t="str">
        <f t="shared" si="3"/>
        <v/>
      </c>
      <c r="K59" s="354" t="str">
        <f t="shared" si="4"/>
        <v/>
      </c>
    </row>
    <row r="60" spans="2:11" hidden="1" x14ac:dyDescent="0.3">
      <c r="B60" s="181">
        <f t="shared" si="5"/>
        <v>58</v>
      </c>
      <c r="C60" s="233" t="str">
        <f>IF('Cálculos '!AR66="","",'Cálculos '!AR66)</f>
        <v/>
      </c>
      <c r="D60" s="164" t="str">
        <f>IF('Cálculos '!AU66="","",'Cálculos '!AU66)</f>
        <v/>
      </c>
      <c r="E60" s="300" t="str">
        <f>IF('Cálculos '!AV66="","",'Cálculos '!AV66)</f>
        <v/>
      </c>
      <c r="F60" s="303" t="str">
        <f t="shared" si="2"/>
        <v/>
      </c>
      <c r="H60" s="295" t="str">
        <f t="shared" si="0"/>
        <v/>
      </c>
      <c r="I60" s="310" t="str">
        <f t="shared" si="1"/>
        <v/>
      </c>
      <c r="J60" s="353" t="str">
        <f t="shared" si="3"/>
        <v/>
      </c>
      <c r="K60" s="354" t="str">
        <f t="shared" si="4"/>
        <v/>
      </c>
    </row>
    <row r="61" spans="2:11" hidden="1" x14ac:dyDescent="0.3">
      <c r="B61" s="181">
        <f t="shared" si="5"/>
        <v>59</v>
      </c>
      <c r="C61" s="233" t="str">
        <f>IF('Cálculos '!AR67="","",'Cálculos '!AR67)</f>
        <v/>
      </c>
      <c r="D61" s="164" t="str">
        <f>IF('Cálculos '!AU67="","",'Cálculos '!AU67)</f>
        <v/>
      </c>
      <c r="E61" s="300" t="str">
        <f>IF('Cálculos '!AV67="","",'Cálculos '!AV67)</f>
        <v/>
      </c>
      <c r="F61" s="303" t="str">
        <f t="shared" si="2"/>
        <v/>
      </c>
      <c r="H61" s="295" t="str">
        <f t="shared" si="0"/>
        <v/>
      </c>
      <c r="I61" s="310" t="str">
        <f t="shared" si="1"/>
        <v/>
      </c>
      <c r="J61" s="353" t="str">
        <f t="shared" si="3"/>
        <v/>
      </c>
      <c r="K61" s="354" t="str">
        <f t="shared" si="4"/>
        <v/>
      </c>
    </row>
    <row r="62" spans="2:11" hidden="1" x14ac:dyDescent="0.3">
      <c r="B62" s="181">
        <f t="shared" si="5"/>
        <v>60</v>
      </c>
      <c r="C62" s="233" t="str">
        <f>IF('Cálculos '!AR68="","",'Cálculos '!AR68)</f>
        <v/>
      </c>
      <c r="D62" s="164" t="str">
        <f>IF('Cálculos '!AU68="","",'Cálculos '!AU68)</f>
        <v/>
      </c>
      <c r="E62" s="300" t="str">
        <f>IF('Cálculos '!AV68="","",'Cálculos '!AV68)</f>
        <v/>
      </c>
      <c r="F62" s="303" t="str">
        <f t="shared" si="2"/>
        <v/>
      </c>
      <c r="H62" s="295" t="str">
        <f t="shared" si="0"/>
        <v/>
      </c>
      <c r="I62" s="310" t="str">
        <f t="shared" si="1"/>
        <v/>
      </c>
      <c r="J62" s="353" t="str">
        <f t="shared" si="3"/>
        <v/>
      </c>
      <c r="K62" s="354" t="str">
        <f t="shared" si="4"/>
        <v/>
      </c>
    </row>
    <row r="63" spans="2:11" hidden="1" x14ac:dyDescent="0.3">
      <c r="B63" s="181">
        <f t="shared" si="5"/>
        <v>61</v>
      </c>
      <c r="C63" s="233" t="str">
        <f>IF('Cálculos '!AR69="","",'Cálculos '!AR69)</f>
        <v/>
      </c>
      <c r="D63" s="164" t="str">
        <f>IF('Cálculos '!AU69="","",'Cálculos '!AU69)</f>
        <v/>
      </c>
      <c r="E63" s="300" t="str">
        <f>IF('Cálculos '!AV69="","",'Cálculos '!AV69)</f>
        <v/>
      </c>
      <c r="F63" s="303" t="str">
        <f t="shared" si="2"/>
        <v/>
      </c>
      <c r="H63" s="295" t="str">
        <f t="shared" si="0"/>
        <v/>
      </c>
      <c r="I63" s="310" t="str">
        <f t="shared" si="1"/>
        <v/>
      </c>
      <c r="J63" s="353" t="str">
        <f t="shared" si="3"/>
        <v/>
      </c>
      <c r="K63" s="354" t="str">
        <f t="shared" si="4"/>
        <v/>
      </c>
    </row>
    <row r="64" spans="2:11" hidden="1" x14ac:dyDescent="0.3">
      <c r="B64" s="181">
        <f t="shared" si="5"/>
        <v>62</v>
      </c>
      <c r="C64" s="233" t="str">
        <f>IF('Cálculos '!AR70="","",'Cálculos '!AR70)</f>
        <v/>
      </c>
      <c r="D64" s="164" t="str">
        <f>IF('Cálculos '!AU70="","",'Cálculos '!AU70)</f>
        <v/>
      </c>
      <c r="E64" s="300" t="str">
        <f>IF('Cálculos '!AV70="","",'Cálculos '!AV70)</f>
        <v/>
      </c>
      <c r="F64" s="303" t="str">
        <f t="shared" si="2"/>
        <v/>
      </c>
      <c r="H64" s="295" t="str">
        <f t="shared" si="0"/>
        <v/>
      </c>
      <c r="I64" s="310" t="str">
        <f t="shared" si="1"/>
        <v/>
      </c>
      <c r="J64" s="353" t="str">
        <f t="shared" si="3"/>
        <v/>
      </c>
      <c r="K64" s="354" t="str">
        <f t="shared" si="4"/>
        <v/>
      </c>
    </row>
    <row r="65" spans="2:11" hidden="1" x14ac:dyDescent="0.3">
      <c r="B65" s="181">
        <f t="shared" si="5"/>
        <v>63</v>
      </c>
      <c r="C65" s="233" t="str">
        <f>IF('Cálculos '!AR71="","",'Cálculos '!AR71)</f>
        <v/>
      </c>
      <c r="D65" s="164" t="str">
        <f>IF('Cálculos '!AU71="","",'Cálculos '!AU71)</f>
        <v/>
      </c>
      <c r="E65" s="300" t="str">
        <f>IF('Cálculos '!AV71="","",'Cálculos '!AV71)</f>
        <v/>
      </c>
      <c r="F65" s="303" t="str">
        <f t="shared" si="2"/>
        <v/>
      </c>
      <c r="H65" s="295" t="str">
        <f t="shared" si="0"/>
        <v/>
      </c>
      <c r="I65" s="310" t="str">
        <f t="shared" si="1"/>
        <v/>
      </c>
      <c r="J65" s="353" t="str">
        <f t="shared" si="3"/>
        <v/>
      </c>
      <c r="K65" s="354" t="str">
        <f t="shared" si="4"/>
        <v/>
      </c>
    </row>
    <row r="66" spans="2:11" hidden="1" x14ac:dyDescent="0.3">
      <c r="B66" s="181">
        <f t="shared" si="5"/>
        <v>64</v>
      </c>
      <c r="C66" s="233" t="str">
        <f>IF('Cálculos '!AR72="","",'Cálculos '!AR72)</f>
        <v/>
      </c>
      <c r="D66" s="164" t="str">
        <f>IF('Cálculos '!AU72="","",'Cálculos '!AU72)</f>
        <v/>
      </c>
      <c r="E66" s="300" t="str">
        <f>IF('Cálculos '!AV72="","",'Cálculos '!AV72)</f>
        <v/>
      </c>
      <c r="F66" s="303" t="str">
        <f t="shared" si="2"/>
        <v/>
      </c>
      <c r="H66" s="295" t="str">
        <f t="shared" si="0"/>
        <v/>
      </c>
      <c r="I66" s="310" t="str">
        <f t="shared" si="1"/>
        <v/>
      </c>
      <c r="J66" s="353" t="str">
        <f t="shared" si="3"/>
        <v/>
      </c>
      <c r="K66" s="354" t="str">
        <f t="shared" si="4"/>
        <v/>
      </c>
    </row>
    <row r="67" spans="2:11" hidden="1" x14ac:dyDescent="0.3">
      <c r="B67" s="181">
        <f t="shared" si="5"/>
        <v>65</v>
      </c>
      <c r="C67" s="233" t="str">
        <f>IF('Cálculos '!AR73="","",'Cálculos '!AR73)</f>
        <v/>
      </c>
      <c r="D67" s="164" t="str">
        <f>IF('Cálculos '!AU73="","",'Cálculos '!AU73)</f>
        <v/>
      </c>
      <c r="E67" s="300" t="str">
        <f>IF('Cálculos '!AV73="","",'Cálculos '!AV73)</f>
        <v/>
      </c>
      <c r="F67" s="303" t="str">
        <f t="shared" si="2"/>
        <v/>
      </c>
      <c r="H67" s="295" t="str">
        <f t="shared" ref="H67:H130" si="6">IF(C67="","",IF(C67="","",+D67/C67))</f>
        <v/>
      </c>
      <c r="I67" s="310" t="str">
        <f t="shared" ref="I67:I130" si="7">IF(C67="","",SUM(E67/C67))</f>
        <v/>
      </c>
      <c r="J67" s="353" t="str">
        <f t="shared" ref="J67:J130" si="8">+IF(I67&lt;=40%,E67,IF(AND(H67&gt;40%,H67&lt;60%),D67,C67))</f>
        <v/>
      </c>
      <c r="K67" s="354" t="str">
        <f t="shared" si="4"/>
        <v/>
      </c>
    </row>
    <row r="68" spans="2:11" hidden="1" x14ac:dyDescent="0.3">
      <c r="B68" s="181">
        <f t="shared" si="5"/>
        <v>66</v>
      </c>
      <c r="C68" s="233" t="str">
        <f>IF('Cálculos '!AR74="","",'Cálculos '!AR74)</f>
        <v/>
      </c>
      <c r="D68" s="164" t="str">
        <f>IF('Cálculos '!AU74="","",'Cálculos '!AU74)</f>
        <v/>
      </c>
      <c r="E68" s="300" t="str">
        <f>IF('Cálculos '!AV74="","",'Cálculos '!AV74)</f>
        <v/>
      </c>
      <c r="F68" s="303" t="str">
        <f t="shared" ref="F68:F131" si="9">+IF(C68="","",C68)</f>
        <v/>
      </c>
      <c r="H68" s="295" t="str">
        <f t="shared" si="6"/>
        <v/>
      </c>
      <c r="I68" s="310" t="str">
        <f t="shared" si="7"/>
        <v/>
      </c>
      <c r="J68" s="353" t="str">
        <f t="shared" si="8"/>
        <v/>
      </c>
      <c r="K68" s="354" t="str">
        <f t="shared" ref="K68:K131" si="10">IF(C68="","",SUM(F68-J68))</f>
        <v/>
      </c>
    </row>
    <row r="69" spans="2:11" hidden="1" x14ac:dyDescent="0.3">
      <c r="B69" s="181">
        <f t="shared" ref="B69:B132" si="11">+B68+1</f>
        <v>67</v>
      </c>
      <c r="C69" s="233" t="str">
        <f>IF('Cálculos '!AR75="","",'Cálculos '!AR75)</f>
        <v/>
      </c>
      <c r="D69" s="164" t="str">
        <f>IF('Cálculos '!AU75="","",'Cálculos '!AU75)</f>
        <v/>
      </c>
      <c r="E69" s="300" t="str">
        <f>IF('Cálculos '!AV75="","",'Cálculos '!AV75)</f>
        <v/>
      </c>
      <c r="F69" s="303" t="str">
        <f t="shared" si="9"/>
        <v/>
      </c>
      <c r="H69" s="295" t="str">
        <f t="shared" si="6"/>
        <v/>
      </c>
      <c r="I69" s="310" t="str">
        <f t="shared" si="7"/>
        <v/>
      </c>
      <c r="J69" s="353" t="str">
        <f t="shared" si="8"/>
        <v/>
      </c>
      <c r="K69" s="354" t="str">
        <f t="shared" si="10"/>
        <v/>
      </c>
    </row>
    <row r="70" spans="2:11" hidden="1" x14ac:dyDescent="0.3">
      <c r="B70" s="181">
        <f t="shared" si="11"/>
        <v>68</v>
      </c>
      <c r="C70" s="233" t="str">
        <f>IF('Cálculos '!AR76="","",'Cálculos '!AR76)</f>
        <v/>
      </c>
      <c r="D70" s="164" t="str">
        <f>IF('Cálculos '!AU76="","",'Cálculos '!AU76)</f>
        <v/>
      </c>
      <c r="E70" s="300" t="str">
        <f>IF('Cálculos '!AV76="","",'Cálculos '!AV76)</f>
        <v/>
      </c>
      <c r="F70" s="303" t="str">
        <f t="shared" si="9"/>
        <v/>
      </c>
      <c r="H70" s="295" t="str">
        <f t="shared" si="6"/>
        <v/>
      </c>
      <c r="I70" s="310" t="str">
        <f t="shared" si="7"/>
        <v/>
      </c>
      <c r="J70" s="353" t="str">
        <f t="shared" si="8"/>
        <v/>
      </c>
      <c r="K70" s="354" t="str">
        <f t="shared" si="10"/>
        <v/>
      </c>
    </row>
    <row r="71" spans="2:11" hidden="1" x14ac:dyDescent="0.3">
      <c r="B71" s="181">
        <f t="shared" si="11"/>
        <v>69</v>
      </c>
      <c r="C71" s="233" t="str">
        <f>IF('Cálculos '!AR77="","",'Cálculos '!AR77)</f>
        <v/>
      </c>
      <c r="D71" s="164" t="str">
        <f>IF('Cálculos '!AU77="","",'Cálculos '!AU77)</f>
        <v/>
      </c>
      <c r="E71" s="300" t="str">
        <f>IF('Cálculos '!AV77="","",'Cálculos '!AV77)</f>
        <v/>
      </c>
      <c r="F71" s="303" t="str">
        <f t="shared" si="9"/>
        <v/>
      </c>
      <c r="H71" s="295" t="str">
        <f t="shared" si="6"/>
        <v/>
      </c>
      <c r="I71" s="310" t="str">
        <f t="shared" si="7"/>
        <v/>
      </c>
      <c r="J71" s="353" t="str">
        <f t="shared" si="8"/>
        <v/>
      </c>
      <c r="K71" s="354" t="str">
        <f t="shared" si="10"/>
        <v/>
      </c>
    </row>
    <row r="72" spans="2:11" hidden="1" x14ac:dyDescent="0.3">
      <c r="B72" s="181">
        <f t="shared" si="11"/>
        <v>70</v>
      </c>
      <c r="C72" s="233" t="str">
        <f>IF('Cálculos '!AR78="","",'Cálculos '!AR78)</f>
        <v/>
      </c>
      <c r="D72" s="164" t="str">
        <f>IF('Cálculos '!AU78="","",'Cálculos '!AU78)</f>
        <v/>
      </c>
      <c r="E72" s="300" t="str">
        <f>IF('Cálculos '!AV78="","",'Cálculos '!AV78)</f>
        <v/>
      </c>
      <c r="F72" s="303" t="str">
        <f t="shared" si="9"/>
        <v/>
      </c>
      <c r="H72" s="295" t="str">
        <f t="shared" si="6"/>
        <v/>
      </c>
      <c r="I72" s="310" t="str">
        <f t="shared" si="7"/>
        <v/>
      </c>
      <c r="J72" s="353" t="str">
        <f t="shared" si="8"/>
        <v/>
      </c>
      <c r="K72" s="354" t="str">
        <f t="shared" si="10"/>
        <v/>
      </c>
    </row>
    <row r="73" spans="2:11" hidden="1" x14ac:dyDescent="0.3">
      <c r="B73" s="181">
        <f t="shared" si="11"/>
        <v>71</v>
      </c>
      <c r="C73" s="233" t="str">
        <f>IF('Cálculos '!AR79="","",'Cálculos '!AR79)</f>
        <v/>
      </c>
      <c r="D73" s="164" t="str">
        <f>IF('Cálculos '!AU79="","",'Cálculos '!AU79)</f>
        <v/>
      </c>
      <c r="E73" s="300" t="str">
        <f>IF('Cálculos '!AV79="","",'Cálculos '!AV79)</f>
        <v/>
      </c>
      <c r="F73" s="303" t="str">
        <f t="shared" si="9"/>
        <v/>
      </c>
      <c r="H73" s="295" t="str">
        <f t="shared" si="6"/>
        <v/>
      </c>
      <c r="I73" s="310" t="str">
        <f t="shared" si="7"/>
        <v/>
      </c>
      <c r="J73" s="353" t="str">
        <f t="shared" si="8"/>
        <v/>
      </c>
      <c r="K73" s="354" t="str">
        <f t="shared" si="10"/>
        <v/>
      </c>
    </row>
    <row r="74" spans="2:11" hidden="1" x14ac:dyDescent="0.3">
      <c r="B74" s="181">
        <f t="shared" si="11"/>
        <v>72</v>
      </c>
      <c r="C74" s="233" t="str">
        <f>IF('Cálculos '!AR80="","",'Cálculos '!AR80)</f>
        <v/>
      </c>
      <c r="D74" s="164" t="str">
        <f>IF('Cálculos '!AU80="","",'Cálculos '!AU80)</f>
        <v/>
      </c>
      <c r="E74" s="300" t="str">
        <f>IF('Cálculos '!AV80="","",'Cálculos '!AV80)</f>
        <v/>
      </c>
      <c r="F74" s="303" t="str">
        <f t="shared" si="9"/>
        <v/>
      </c>
      <c r="H74" s="295" t="str">
        <f t="shared" si="6"/>
        <v/>
      </c>
      <c r="I74" s="310" t="str">
        <f t="shared" si="7"/>
        <v/>
      </c>
      <c r="J74" s="353" t="str">
        <f t="shared" si="8"/>
        <v/>
      </c>
      <c r="K74" s="354" t="str">
        <f t="shared" si="10"/>
        <v/>
      </c>
    </row>
    <row r="75" spans="2:11" hidden="1" x14ac:dyDescent="0.3">
      <c r="B75" s="181">
        <f t="shared" si="11"/>
        <v>73</v>
      </c>
      <c r="C75" s="233" t="str">
        <f>IF('Cálculos '!AR81="","",'Cálculos '!AR81)</f>
        <v/>
      </c>
      <c r="D75" s="164" t="str">
        <f>IF('Cálculos '!AU81="","",'Cálculos '!AU81)</f>
        <v/>
      </c>
      <c r="E75" s="300" t="str">
        <f>IF('Cálculos '!AV81="","",'Cálculos '!AV81)</f>
        <v/>
      </c>
      <c r="F75" s="303" t="str">
        <f t="shared" si="9"/>
        <v/>
      </c>
      <c r="H75" s="295" t="str">
        <f t="shared" si="6"/>
        <v/>
      </c>
      <c r="I75" s="310" t="str">
        <f t="shared" si="7"/>
        <v/>
      </c>
      <c r="J75" s="353" t="str">
        <f t="shared" si="8"/>
        <v/>
      </c>
      <c r="K75" s="354" t="str">
        <f t="shared" si="10"/>
        <v/>
      </c>
    </row>
    <row r="76" spans="2:11" hidden="1" x14ac:dyDescent="0.3">
      <c r="B76" s="181">
        <f t="shared" si="11"/>
        <v>74</v>
      </c>
      <c r="C76" s="233" t="str">
        <f>IF('Cálculos '!AR82="","",'Cálculos '!AR82)</f>
        <v/>
      </c>
      <c r="D76" s="164" t="str">
        <f>IF('Cálculos '!AU82="","",'Cálculos '!AU82)</f>
        <v/>
      </c>
      <c r="E76" s="300" t="str">
        <f>IF('Cálculos '!AV82="","",'Cálculos '!AV82)</f>
        <v/>
      </c>
      <c r="F76" s="303" t="str">
        <f t="shared" si="9"/>
        <v/>
      </c>
      <c r="H76" s="295" t="str">
        <f t="shared" si="6"/>
        <v/>
      </c>
      <c r="I76" s="310" t="str">
        <f t="shared" si="7"/>
        <v/>
      </c>
      <c r="J76" s="353" t="str">
        <f t="shared" si="8"/>
        <v/>
      </c>
      <c r="K76" s="354" t="str">
        <f t="shared" si="10"/>
        <v/>
      </c>
    </row>
    <row r="77" spans="2:11" hidden="1" x14ac:dyDescent="0.3">
      <c r="B77" s="181">
        <f t="shared" si="11"/>
        <v>75</v>
      </c>
      <c r="C77" s="233" t="str">
        <f>IF('Cálculos '!AR83="","",'Cálculos '!AR83)</f>
        <v/>
      </c>
      <c r="D77" s="164" t="str">
        <f>IF('Cálculos '!AU83="","",'Cálculos '!AU83)</f>
        <v/>
      </c>
      <c r="E77" s="300" t="str">
        <f>IF('Cálculos '!AV83="","",'Cálculos '!AV83)</f>
        <v/>
      </c>
      <c r="F77" s="303" t="str">
        <f t="shared" si="9"/>
        <v/>
      </c>
      <c r="H77" s="295" t="str">
        <f t="shared" si="6"/>
        <v/>
      </c>
      <c r="I77" s="310" t="str">
        <f t="shared" si="7"/>
        <v/>
      </c>
      <c r="J77" s="353" t="str">
        <f t="shared" si="8"/>
        <v/>
      </c>
      <c r="K77" s="354" t="str">
        <f t="shared" si="10"/>
        <v/>
      </c>
    </row>
    <row r="78" spans="2:11" hidden="1" x14ac:dyDescent="0.3">
      <c r="B78" s="181">
        <f t="shared" si="11"/>
        <v>76</v>
      </c>
      <c r="C78" s="233" t="str">
        <f>IF('Cálculos '!AR84="","",'Cálculos '!AR84)</f>
        <v/>
      </c>
      <c r="D78" s="164" t="str">
        <f>IF('Cálculos '!AU84="","",'Cálculos '!AU84)</f>
        <v/>
      </c>
      <c r="E78" s="300" t="str">
        <f>IF('Cálculos '!AV84="","",'Cálculos '!AV84)</f>
        <v/>
      </c>
      <c r="F78" s="303" t="str">
        <f t="shared" si="9"/>
        <v/>
      </c>
      <c r="H78" s="295" t="str">
        <f t="shared" si="6"/>
        <v/>
      </c>
      <c r="I78" s="310" t="str">
        <f t="shared" si="7"/>
        <v/>
      </c>
      <c r="J78" s="353" t="str">
        <f t="shared" si="8"/>
        <v/>
      </c>
      <c r="K78" s="354" t="str">
        <f t="shared" si="10"/>
        <v/>
      </c>
    </row>
    <row r="79" spans="2:11" hidden="1" x14ac:dyDescent="0.3">
      <c r="B79" s="181">
        <f t="shared" si="11"/>
        <v>77</v>
      </c>
      <c r="C79" s="233" t="str">
        <f>IF('Cálculos '!AR85="","",'Cálculos '!AR85)</f>
        <v/>
      </c>
      <c r="D79" s="164" t="str">
        <f>IF('Cálculos '!AU85="","",'Cálculos '!AU85)</f>
        <v/>
      </c>
      <c r="E79" s="300" t="str">
        <f>IF('Cálculos '!AV85="","",'Cálculos '!AV85)</f>
        <v/>
      </c>
      <c r="F79" s="303" t="str">
        <f t="shared" si="9"/>
        <v/>
      </c>
      <c r="H79" s="295" t="str">
        <f t="shared" si="6"/>
        <v/>
      </c>
      <c r="I79" s="310" t="str">
        <f t="shared" si="7"/>
        <v/>
      </c>
      <c r="J79" s="353" t="str">
        <f t="shared" si="8"/>
        <v/>
      </c>
      <c r="K79" s="354" t="str">
        <f t="shared" si="10"/>
        <v/>
      </c>
    </row>
    <row r="80" spans="2:11" hidden="1" x14ac:dyDescent="0.3">
      <c r="B80" s="181">
        <f t="shared" si="11"/>
        <v>78</v>
      </c>
      <c r="C80" s="233" t="str">
        <f>IF('Cálculos '!AR86="","",'Cálculos '!AR86)</f>
        <v/>
      </c>
      <c r="D80" s="164" t="str">
        <f>IF('Cálculos '!AU86="","",'Cálculos '!AU86)</f>
        <v/>
      </c>
      <c r="E80" s="300" t="str">
        <f>IF('Cálculos '!AV86="","",'Cálculos '!AV86)</f>
        <v/>
      </c>
      <c r="F80" s="303" t="str">
        <f t="shared" si="9"/>
        <v/>
      </c>
      <c r="H80" s="295" t="str">
        <f t="shared" si="6"/>
        <v/>
      </c>
      <c r="I80" s="310" t="str">
        <f t="shared" si="7"/>
        <v/>
      </c>
      <c r="J80" s="353" t="str">
        <f t="shared" si="8"/>
        <v/>
      </c>
      <c r="K80" s="354" t="str">
        <f t="shared" si="10"/>
        <v/>
      </c>
    </row>
    <row r="81" spans="2:11" hidden="1" x14ac:dyDescent="0.3">
      <c r="B81" s="181">
        <f t="shared" si="11"/>
        <v>79</v>
      </c>
      <c r="C81" s="233" t="str">
        <f>IF('Cálculos '!AR87="","",'Cálculos '!AR87)</f>
        <v/>
      </c>
      <c r="D81" s="164" t="str">
        <f>IF('Cálculos '!AU87="","",'Cálculos '!AU87)</f>
        <v/>
      </c>
      <c r="E81" s="300" t="str">
        <f>IF('Cálculos '!AV87="","",'Cálculos '!AV87)</f>
        <v/>
      </c>
      <c r="F81" s="303" t="str">
        <f t="shared" si="9"/>
        <v/>
      </c>
      <c r="H81" s="295" t="str">
        <f t="shared" si="6"/>
        <v/>
      </c>
      <c r="I81" s="310" t="str">
        <f t="shared" si="7"/>
        <v/>
      </c>
      <c r="J81" s="353" t="str">
        <f t="shared" si="8"/>
        <v/>
      </c>
      <c r="K81" s="354" t="str">
        <f t="shared" si="10"/>
        <v/>
      </c>
    </row>
    <row r="82" spans="2:11" hidden="1" x14ac:dyDescent="0.3">
      <c r="B82" s="181">
        <f t="shared" si="11"/>
        <v>80</v>
      </c>
      <c r="C82" s="233" t="str">
        <f>IF('Cálculos '!AR88="","",'Cálculos '!AR88)</f>
        <v/>
      </c>
      <c r="D82" s="164" t="str">
        <f>IF('Cálculos '!AU88="","",'Cálculos '!AU88)</f>
        <v/>
      </c>
      <c r="E82" s="300" t="str">
        <f>IF('Cálculos '!AV88="","",'Cálculos '!AV88)</f>
        <v/>
      </c>
      <c r="F82" s="303" t="str">
        <f t="shared" si="9"/>
        <v/>
      </c>
      <c r="H82" s="295" t="str">
        <f t="shared" si="6"/>
        <v/>
      </c>
      <c r="I82" s="310" t="str">
        <f t="shared" si="7"/>
        <v/>
      </c>
      <c r="J82" s="353" t="str">
        <f t="shared" si="8"/>
        <v/>
      </c>
      <c r="K82" s="354" t="str">
        <f t="shared" si="10"/>
        <v/>
      </c>
    </row>
    <row r="83" spans="2:11" hidden="1" x14ac:dyDescent="0.3">
      <c r="B83" s="181">
        <f t="shared" si="11"/>
        <v>81</v>
      </c>
      <c r="C83" s="233" t="str">
        <f>IF('Cálculos '!AR89="","",'Cálculos '!AR89)</f>
        <v/>
      </c>
      <c r="D83" s="164" t="str">
        <f>IF('Cálculos '!AU89="","",'Cálculos '!AU89)</f>
        <v/>
      </c>
      <c r="E83" s="300" t="str">
        <f>IF('Cálculos '!AV89="","",'Cálculos '!AV89)</f>
        <v/>
      </c>
      <c r="F83" s="303" t="str">
        <f t="shared" si="9"/>
        <v/>
      </c>
      <c r="H83" s="295" t="str">
        <f t="shared" si="6"/>
        <v/>
      </c>
      <c r="I83" s="310" t="str">
        <f t="shared" si="7"/>
        <v/>
      </c>
      <c r="J83" s="353" t="str">
        <f t="shared" si="8"/>
        <v/>
      </c>
      <c r="K83" s="354" t="str">
        <f t="shared" si="10"/>
        <v/>
      </c>
    </row>
    <row r="84" spans="2:11" hidden="1" x14ac:dyDescent="0.3">
      <c r="B84" s="181">
        <f t="shared" si="11"/>
        <v>82</v>
      </c>
      <c r="C84" s="233" t="str">
        <f>IF('Cálculos '!AR90="","",'Cálculos '!AR90)</f>
        <v/>
      </c>
      <c r="D84" s="164" t="str">
        <f>IF('Cálculos '!AU90="","",'Cálculos '!AU90)</f>
        <v/>
      </c>
      <c r="E84" s="300" t="str">
        <f>IF('Cálculos '!AV90="","",'Cálculos '!AV90)</f>
        <v/>
      </c>
      <c r="F84" s="303" t="str">
        <f t="shared" si="9"/>
        <v/>
      </c>
      <c r="H84" s="295" t="str">
        <f t="shared" si="6"/>
        <v/>
      </c>
      <c r="I84" s="310" t="str">
        <f t="shared" si="7"/>
        <v/>
      </c>
      <c r="J84" s="353" t="str">
        <f t="shared" si="8"/>
        <v/>
      </c>
      <c r="K84" s="354" t="str">
        <f t="shared" si="10"/>
        <v/>
      </c>
    </row>
    <row r="85" spans="2:11" hidden="1" x14ac:dyDescent="0.3">
      <c r="B85" s="181">
        <f t="shared" si="11"/>
        <v>83</v>
      </c>
      <c r="C85" s="233" t="str">
        <f>IF('Cálculos '!AR91="","",'Cálculos '!AR91)</f>
        <v/>
      </c>
      <c r="D85" s="164" t="str">
        <f>IF('Cálculos '!AU91="","",'Cálculos '!AU91)</f>
        <v/>
      </c>
      <c r="E85" s="300" t="str">
        <f>IF('Cálculos '!AV91="","",'Cálculos '!AV91)</f>
        <v/>
      </c>
      <c r="F85" s="303" t="str">
        <f t="shared" si="9"/>
        <v/>
      </c>
      <c r="H85" s="295" t="str">
        <f t="shared" si="6"/>
        <v/>
      </c>
      <c r="I85" s="310" t="str">
        <f t="shared" si="7"/>
        <v/>
      </c>
      <c r="J85" s="353" t="str">
        <f t="shared" si="8"/>
        <v/>
      </c>
      <c r="K85" s="354" t="str">
        <f t="shared" si="10"/>
        <v/>
      </c>
    </row>
    <row r="86" spans="2:11" hidden="1" x14ac:dyDescent="0.3">
      <c r="B86" s="181">
        <f t="shared" si="11"/>
        <v>84</v>
      </c>
      <c r="C86" s="233" t="str">
        <f>IF('Cálculos '!AR92="","",'Cálculos '!AR92)</f>
        <v/>
      </c>
      <c r="D86" s="164" t="str">
        <f>IF('Cálculos '!AU92="","",'Cálculos '!AU92)</f>
        <v/>
      </c>
      <c r="E86" s="300" t="str">
        <f>IF('Cálculos '!AV92="","",'Cálculos '!AV92)</f>
        <v/>
      </c>
      <c r="F86" s="303" t="str">
        <f t="shared" si="9"/>
        <v/>
      </c>
      <c r="H86" s="295" t="str">
        <f t="shared" si="6"/>
        <v/>
      </c>
      <c r="I86" s="310" t="str">
        <f t="shared" si="7"/>
        <v/>
      </c>
      <c r="J86" s="353" t="str">
        <f t="shared" si="8"/>
        <v/>
      </c>
      <c r="K86" s="354" t="str">
        <f t="shared" si="10"/>
        <v/>
      </c>
    </row>
    <row r="87" spans="2:11" hidden="1" x14ac:dyDescent="0.3">
      <c r="B87" s="181">
        <f t="shared" si="11"/>
        <v>85</v>
      </c>
      <c r="C87" s="233" t="str">
        <f>IF('Cálculos '!AR93="","",'Cálculos '!AR93)</f>
        <v/>
      </c>
      <c r="D87" s="164" t="str">
        <f>IF('Cálculos '!AU93="","",'Cálculos '!AU93)</f>
        <v/>
      </c>
      <c r="E87" s="300" t="str">
        <f>IF('Cálculos '!AV93="","",'Cálculos '!AV93)</f>
        <v/>
      </c>
      <c r="F87" s="303" t="str">
        <f t="shared" si="9"/>
        <v/>
      </c>
      <c r="H87" s="295" t="str">
        <f t="shared" si="6"/>
        <v/>
      </c>
      <c r="I87" s="310" t="str">
        <f t="shared" si="7"/>
        <v/>
      </c>
      <c r="J87" s="353" t="str">
        <f t="shared" si="8"/>
        <v/>
      </c>
      <c r="K87" s="354" t="str">
        <f t="shared" si="10"/>
        <v/>
      </c>
    </row>
    <row r="88" spans="2:11" hidden="1" x14ac:dyDescent="0.3">
      <c r="B88" s="181">
        <f t="shared" si="11"/>
        <v>86</v>
      </c>
      <c r="C88" s="233" t="str">
        <f>IF('Cálculos '!AR94="","",'Cálculos '!AR94)</f>
        <v/>
      </c>
      <c r="D88" s="164" t="str">
        <f>IF('Cálculos '!AU94="","",'Cálculos '!AU94)</f>
        <v/>
      </c>
      <c r="E88" s="300" t="str">
        <f>IF('Cálculos '!AV94="","",'Cálculos '!AV94)</f>
        <v/>
      </c>
      <c r="F88" s="303" t="str">
        <f t="shared" si="9"/>
        <v/>
      </c>
      <c r="H88" s="295" t="str">
        <f t="shared" si="6"/>
        <v/>
      </c>
      <c r="I88" s="310" t="str">
        <f t="shared" si="7"/>
        <v/>
      </c>
      <c r="J88" s="353" t="str">
        <f t="shared" si="8"/>
        <v/>
      </c>
      <c r="K88" s="354" t="str">
        <f t="shared" si="10"/>
        <v/>
      </c>
    </row>
    <row r="89" spans="2:11" hidden="1" x14ac:dyDescent="0.3">
      <c r="B89" s="181">
        <f t="shared" si="11"/>
        <v>87</v>
      </c>
      <c r="C89" s="233" t="str">
        <f>IF('Cálculos '!AR95="","",'Cálculos '!AR95)</f>
        <v/>
      </c>
      <c r="D89" s="164" t="str">
        <f>IF('Cálculos '!AU95="","",'Cálculos '!AU95)</f>
        <v/>
      </c>
      <c r="E89" s="300" t="str">
        <f>IF('Cálculos '!AV95="","",'Cálculos '!AV95)</f>
        <v/>
      </c>
      <c r="F89" s="303" t="str">
        <f t="shared" si="9"/>
        <v/>
      </c>
      <c r="H89" s="295" t="str">
        <f t="shared" si="6"/>
        <v/>
      </c>
      <c r="I89" s="310" t="str">
        <f t="shared" si="7"/>
        <v/>
      </c>
      <c r="J89" s="353" t="str">
        <f t="shared" si="8"/>
        <v/>
      </c>
      <c r="K89" s="354" t="str">
        <f t="shared" si="10"/>
        <v/>
      </c>
    </row>
    <row r="90" spans="2:11" hidden="1" x14ac:dyDescent="0.3">
      <c r="B90" s="181">
        <f t="shared" si="11"/>
        <v>88</v>
      </c>
      <c r="C90" s="233" t="str">
        <f>IF('Cálculos '!AR96="","",'Cálculos '!AR96)</f>
        <v/>
      </c>
      <c r="D90" s="164" t="str">
        <f>IF('Cálculos '!AU96="","",'Cálculos '!AU96)</f>
        <v/>
      </c>
      <c r="E90" s="300" t="str">
        <f>IF('Cálculos '!AV96="","",'Cálculos '!AV96)</f>
        <v/>
      </c>
      <c r="F90" s="303" t="str">
        <f t="shared" si="9"/>
        <v/>
      </c>
      <c r="H90" s="295" t="str">
        <f t="shared" si="6"/>
        <v/>
      </c>
      <c r="I90" s="310" t="str">
        <f t="shared" si="7"/>
        <v/>
      </c>
      <c r="J90" s="353" t="str">
        <f t="shared" si="8"/>
        <v/>
      </c>
      <c r="K90" s="354" t="str">
        <f t="shared" si="10"/>
        <v/>
      </c>
    </row>
    <row r="91" spans="2:11" hidden="1" x14ac:dyDescent="0.3">
      <c r="B91" s="181">
        <f t="shared" si="11"/>
        <v>89</v>
      </c>
      <c r="C91" s="233" t="str">
        <f>IF('Cálculos '!AR97="","",'Cálculos '!AR97)</f>
        <v/>
      </c>
      <c r="D91" s="164" t="str">
        <f>IF('Cálculos '!AU97="","",'Cálculos '!AU97)</f>
        <v/>
      </c>
      <c r="E91" s="300" t="str">
        <f>IF('Cálculos '!AV97="","",'Cálculos '!AV97)</f>
        <v/>
      </c>
      <c r="F91" s="303" t="str">
        <f t="shared" si="9"/>
        <v/>
      </c>
      <c r="H91" s="295" t="str">
        <f t="shared" si="6"/>
        <v/>
      </c>
      <c r="I91" s="310" t="str">
        <f t="shared" si="7"/>
        <v/>
      </c>
      <c r="J91" s="353" t="str">
        <f t="shared" si="8"/>
        <v/>
      </c>
      <c r="K91" s="354" t="str">
        <f t="shared" si="10"/>
        <v/>
      </c>
    </row>
    <row r="92" spans="2:11" hidden="1" x14ac:dyDescent="0.3">
      <c r="B92" s="181">
        <f t="shared" si="11"/>
        <v>90</v>
      </c>
      <c r="C92" s="233" t="str">
        <f>IF('Cálculos '!AR98="","",'Cálculos '!AR98)</f>
        <v/>
      </c>
      <c r="D92" s="164" t="str">
        <f>IF('Cálculos '!AU98="","",'Cálculos '!AU98)</f>
        <v/>
      </c>
      <c r="E92" s="300" t="str">
        <f>IF('Cálculos '!AV98="","",'Cálculos '!AV98)</f>
        <v/>
      </c>
      <c r="F92" s="303" t="str">
        <f t="shared" si="9"/>
        <v/>
      </c>
      <c r="H92" s="295" t="str">
        <f t="shared" si="6"/>
        <v/>
      </c>
      <c r="I92" s="310" t="str">
        <f t="shared" si="7"/>
        <v/>
      </c>
      <c r="J92" s="353" t="str">
        <f t="shared" si="8"/>
        <v/>
      </c>
      <c r="K92" s="354" t="str">
        <f t="shared" si="10"/>
        <v/>
      </c>
    </row>
    <row r="93" spans="2:11" hidden="1" x14ac:dyDescent="0.3">
      <c r="B93" s="181">
        <f t="shared" si="11"/>
        <v>91</v>
      </c>
      <c r="C93" s="233" t="str">
        <f>IF('Cálculos '!AR99="","",'Cálculos '!AR99)</f>
        <v/>
      </c>
      <c r="D93" s="164" t="str">
        <f>IF('Cálculos '!AU99="","",'Cálculos '!AU99)</f>
        <v/>
      </c>
      <c r="E93" s="300" t="str">
        <f>IF('Cálculos '!AV99="","",'Cálculos '!AV99)</f>
        <v/>
      </c>
      <c r="F93" s="303" t="str">
        <f t="shared" si="9"/>
        <v/>
      </c>
      <c r="H93" s="295" t="str">
        <f t="shared" si="6"/>
        <v/>
      </c>
      <c r="I93" s="310" t="str">
        <f t="shared" si="7"/>
        <v/>
      </c>
      <c r="J93" s="353" t="str">
        <f t="shared" si="8"/>
        <v/>
      </c>
      <c r="K93" s="354" t="str">
        <f t="shared" si="10"/>
        <v/>
      </c>
    </row>
    <row r="94" spans="2:11" hidden="1" x14ac:dyDescent="0.3">
      <c r="B94" s="181">
        <f t="shared" si="11"/>
        <v>92</v>
      </c>
      <c r="C94" s="233" t="str">
        <f>IF('Cálculos '!AR100="","",'Cálculos '!AR100)</f>
        <v/>
      </c>
      <c r="D94" s="164" t="str">
        <f>IF('Cálculos '!AU100="","",'Cálculos '!AU100)</f>
        <v/>
      </c>
      <c r="E94" s="300" t="str">
        <f>IF('Cálculos '!AV100="","",'Cálculos '!AV100)</f>
        <v/>
      </c>
      <c r="F94" s="303" t="str">
        <f t="shared" si="9"/>
        <v/>
      </c>
      <c r="H94" s="295" t="str">
        <f t="shared" si="6"/>
        <v/>
      </c>
      <c r="I94" s="310" t="str">
        <f t="shared" si="7"/>
        <v/>
      </c>
      <c r="J94" s="353" t="str">
        <f t="shared" si="8"/>
        <v/>
      </c>
      <c r="K94" s="354" t="str">
        <f t="shared" si="10"/>
        <v/>
      </c>
    </row>
    <row r="95" spans="2:11" hidden="1" x14ac:dyDescent="0.3">
      <c r="B95" s="181">
        <f t="shared" si="11"/>
        <v>93</v>
      </c>
      <c r="C95" s="233" t="str">
        <f>IF('Cálculos '!AR101="","",'Cálculos '!AR101)</f>
        <v/>
      </c>
      <c r="D95" s="164" t="str">
        <f>IF('Cálculos '!AU101="","",'Cálculos '!AU101)</f>
        <v/>
      </c>
      <c r="E95" s="300" t="str">
        <f>IF('Cálculos '!AV101="","",'Cálculos '!AV101)</f>
        <v/>
      </c>
      <c r="F95" s="303" t="str">
        <f t="shared" si="9"/>
        <v/>
      </c>
      <c r="H95" s="295" t="str">
        <f t="shared" si="6"/>
        <v/>
      </c>
      <c r="I95" s="310" t="str">
        <f t="shared" si="7"/>
        <v/>
      </c>
      <c r="J95" s="353" t="str">
        <f t="shared" si="8"/>
        <v/>
      </c>
      <c r="K95" s="354" t="str">
        <f t="shared" si="10"/>
        <v/>
      </c>
    </row>
    <row r="96" spans="2:11" hidden="1" x14ac:dyDescent="0.3">
      <c r="B96" s="181">
        <f t="shared" si="11"/>
        <v>94</v>
      </c>
      <c r="C96" s="233" t="str">
        <f>IF('Cálculos '!AR102="","",'Cálculos '!AR102)</f>
        <v/>
      </c>
      <c r="D96" s="164" t="str">
        <f>IF('Cálculos '!AU102="","",'Cálculos '!AU102)</f>
        <v/>
      </c>
      <c r="E96" s="300" t="str">
        <f>IF('Cálculos '!AV102="","",'Cálculos '!AV102)</f>
        <v/>
      </c>
      <c r="F96" s="303" t="str">
        <f t="shared" si="9"/>
        <v/>
      </c>
      <c r="H96" s="295" t="str">
        <f t="shared" si="6"/>
        <v/>
      </c>
      <c r="I96" s="310" t="str">
        <f t="shared" si="7"/>
        <v/>
      </c>
      <c r="J96" s="353" t="str">
        <f t="shared" si="8"/>
        <v/>
      </c>
      <c r="K96" s="354" t="str">
        <f t="shared" si="10"/>
        <v/>
      </c>
    </row>
    <row r="97" spans="2:11" hidden="1" x14ac:dyDescent="0.3">
      <c r="B97" s="181">
        <f t="shared" si="11"/>
        <v>95</v>
      </c>
      <c r="C97" s="233" t="str">
        <f>IF('Cálculos '!AR103="","",'Cálculos '!AR103)</f>
        <v/>
      </c>
      <c r="D97" s="164" t="str">
        <f>IF('Cálculos '!AU103="","",'Cálculos '!AU103)</f>
        <v/>
      </c>
      <c r="E97" s="300" t="str">
        <f>IF('Cálculos '!AV103="","",'Cálculos '!AV103)</f>
        <v/>
      </c>
      <c r="F97" s="303" t="str">
        <f t="shared" si="9"/>
        <v/>
      </c>
      <c r="H97" s="295" t="str">
        <f t="shared" si="6"/>
        <v/>
      </c>
      <c r="I97" s="310" t="str">
        <f t="shared" si="7"/>
        <v/>
      </c>
      <c r="J97" s="353" t="str">
        <f t="shared" si="8"/>
        <v/>
      </c>
      <c r="K97" s="354" t="str">
        <f t="shared" si="10"/>
        <v/>
      </c>
    </row>
    <row r="98" spans="2:11" hidden="1" x14ac:dyDescent="0.3">
      <c r="B98" s="181">
        <f t="shared" si="11"/>
        <v>96</v>
      </c>
      <c r="C98" s="233" t="str">
        <f>IF('Cálculos '!AR104="","",'Cálculos '!AR104)</f>
        <v/>
      </c>
      <c r="D98" s="164" t="str">
        <f>IF('Cálculos '!AU104="","",'Cálculos '!AU104)</f>
        <v/>
      </c>
      <c r="E98" s="300" t="str">
        <f>IF('Cálculos '!AV104="","",'Cálculos '!AV104)</f>
        <v/>
      </c>
      <c r="F98" s="303" t="str">
        <f t="shared" si="9"/>
        <v/>
      </c>
      <c r="H98" s="295" t="str">
        <f t="shared" si="6"/>
        <v/>
      </c>
      <c r="I98" s="310" t="str">
        <f t="shared" si="7"/>
        <v/>
      </c>
      <c r="J98" s="353" t="str">
        <f t="shared" si="8"/>
        <v/>
      </c>
      <c r="K98" s="354" t="str">
        <f t="shared" si="10"/>
        <v/>
      </c>
    </row>
    <row r="99" spans="2:11" hidden="1" x14ac:dyDescent="0.3">
      <c r="B99" s="181">
        <f t="shared" si="11"/>
        <v>97</v>
      </c>
      <c r="C99" s="233" t="str">
        <f>IF('Cálculos '!AR105="","",'Cálculos '!AR105)</f>
        <v/>
      </c>
      <c r="D99" s="164" t="str">
        <f>IF('Cálculos '!AU105="","",'Cálculos '!AU105)</f>
        <v/>
      </c>
      <c r="E99" s="300" t="str">
        <f>IF('Cálculos '!AV105="","",'Cálculos '!AV105)</f>
        <v/>
      </c>
      <c r="F99" s="303" t="str">
        <f t="shared" si="9"/>
        <v/>
      </c>
      <c r="H99" s="295" t="str">
        <f t="shared" si="6"/>
        <v/>
      </c>
      <c r="I99" s="310" t="str">
        <f t="shared" si="7"/>
        <v/>
      </c>
      <c r="J99" s="353" t="str">
        <f t="shared" si="8"/>
        <v/>
      </c>
      <c r="K99" s="354" t="str">
        <f t="shared" si="10"/>
        <v/>
      </c>
    </row>
    <row r="100" spans="2:11" hidden="1" x14ac:dyDescent="0.3">
      <c r="B100" s="181">
        <f t="shared" si="11"/>
        <v>98</v>
      </c>
      <c r="C100" s="233" t="str">
        <f>IF('Cálculos '!AR106="","",'Cálculos '!AR106)</f>
        <v/>
      </c>
      <c r="D100" s="164" t="str">
        <f>IF('Cálculos '!AU106="","",'Cálculos '!AU106)</f>
        <v/>
      </c>
      <c r="E100" s="300" t="str">
        <f>IF('Cálculos '!AV106="","",'Cálculos '!AV106)</f>
        <v/>
      </c>
      <c r="F100" s="303" t="str">
        <f t="shared" si="9"/>
        <v/>
      </c>
      <c r="H100" s="295" t="str">
        <f t="shared" si="6"/>
        <v/>
      </c>
      <c r="I100" s="310" t="str">
        <f t="shared" si="7"/>
        <v/>
      </c>
      <c r="J100" s="353" t="str">
        <f t="shared" si="8"/>
        <v/>
      </c>
      <c r="K100" s="354" t="str">
        <f t="shared" si="10"/>
        <v/>
      </c>
    </row>
    <row r="101" spans="2:11" hidden="1" x14ac:dyDescent="0.3">
      <c r="B101" s="181">
        <f t="shared" si="11"/>
        <v>99</v>
      </c>
      <c r="C101" s="233" t="str">
        <f>IF('Cálculos '!AR107="","",'Cálculos '!AR107)</f>
        <v/>
      </c>
      <c r="D101" s="164" t="str">
        <f>IF('Cálculos '!AU107="","",'Cálculos '!AU107)</f>
        <v/>
      </c>
      <c r="E101" s="300" t="str">
        <f>IF('Cálculos '!AV107="","",'Cálculos '!AV107)</f>
        <v/>
      </c>
      <c r="F101" s="303" t="str">
        <f t="shared" si="9"/>
        <v/>
      </c>
      <c r="H101" s="295" t="str">
        <f t="shared" si="6"/>
        <v/>
      </c>
      <c r="I101" s="310" t="str">
        <f t="shared" si="7"/>
        <v/>
      </c>
      <c r="J101" s="353" t="str">
        <f t="shared" si="8"/>
        <v/>
      </c>
      <c r="K101" s="354" t="str">
        <f t="shared" si="10"/>
        <v/>
      </c>
    </row>
    <row r="102" spans="2:11" hidden="1" x14ac:dyDescent="0.3">
      <c r="B102" s="181">
        <f t="shared" si="11"/>
        <v>100</v>
      </c>
      <c r="C102" s="233" t="str">
        <f>IF('Cálculos '!AR108="","",'Cálculos '!AR108)</f>
        <v/>
      </c>
      <c r="D102" s="164" t="str">
        <f>IF('Cálculos '!AU108="","",'Cálculos '!AU108)</f>
        <v/>
      </c>
      <c r="E102" s="300" t="str">
        <f>IF('Cálculos '!AV108="","",'Cálculos '!AV108)</f>
        <v/>
      </c>
      <c r="F102" s="303" t="str">
        <f t="shared" si="9"/>
        <v/>
      </c>
      <c r="H102" s="295" t="str">
        <f t="shared" si="6"/>
        <v/>
      </c>
      <c r="I102" s="310" t="str">
        <f t="shared" si="7"/>
        <v/>
      </c>
      <c r="J102" s="353" t="str">
        <f t="shared" si="8"/>
        <v/>
      </c>
      <c r="K102" s="354" t="str">
        <f t="shared" si="10"/>
        <v/>
      </c>
    </row>
    <row r="103" spans="2:11" hidden="1" x14ac:dyDescent="0.3">
      <c r="B103" s="181">
        <f t="shared" si="11"/>
        <v>101</v>
      </c>
      <c r="C103" s="233" t="str">
        <f>IF('Cálculos '!AR109="","",'Cálculos '!AR109)</f>
        <v/>
      </c>
      <c r="D103" s="164" t="str">
        <f>IF('Cálculos '!AU109="","",'Cálculos '!AU109)</f>
        <v/>
      </c>
      <c r="E103" s="300" t="str">
        <f>IF('Cálculos '!AV109="","",'Cálculos '!AV109)</f>
        <v/>
      </c>
      <c r="F103" s="303" t="str">
        <f t="shared" si="9"/>
        <v/>
      </c>
      <c r="H103" s="295" t="str">
        <f t="shared" si="6"/>
        <v/>
      </c>
      <c r="I103" s="310" t="str">
        <f t="shared" si="7"/>
        <v/>
      </c>
      <c r="J103" s="353" t="str">
        <f t="shared" si="8"/>
        <v/>
      </c>
      <c r="K103" s="354" t="str">
        <f t="shared" si="10"/>
        <v/>
      </c>
    </row>
    <row r="104" spans="2:11" hidden="1" x14ac:dyDescent="0.3">
      <c r="B104" s="181">
        <f t="shared" si="11"/>
        <v>102</v>
      </c>
      <c r="C104" s="233" t="str">
        <f>IF('Cálculos '!AR110="","",'Cálculos '!AR110)</f>
        <v/>
      </c>
      <c r="D104" s="164" t="str">
        <f>IF('Cálculos '!AU110="","",'Cálculos '!AU110)</f>
        <v/>
      </c>
      <c r="E104" s="300" t="str">
        <f>IF('Cálculos '!AV110="","",'Cálculos '!AV110)</f>
        <v/>
      </c>
      <c r="F104" s="303" t="str">
        <f t="shared" si="9"/>
        <v/>
      </c>
      <c r="H104" s="295" t="str">
        <f t="shared" si="6"/>
        <v/>
      </c>
      <c r="I104" s="310" t="str">
        <f t="shared" si="7"/>
        <v/>
      </c>
      <c r="J104" s="353" t="str">
        <f t="shared" si="8"/>
        <v/>
      </c>
      <c r="K104" s="354" t="str">
        <f t="shared" si="10"/>
        <v/>
      </c>
    </row>
    <row r="105" spans="2:11" hidden="1" x14ac:dyDescent="0.3">
      <c r="B105" s="181">
        <f t="shared" si="11"/>
        <v>103</v>
      </c>
      <c r="C105" s="233" t="str">
        <f>IF('Cálculos '!AR111="","",'Cálculos '!AR111)</f>
        <v/>
      </c>
      <c r="D105" s="164" t="str">
        <f>IF('Cálculos '!AU111="","",'Cálculos '!AU111)</f>
        <v/>
      </c>
      <c r="E105" s="300" t="str">
        <f>IF('Cálculos '!AV111="","",'Cálculos '!AV111)</f>
        <v/>
      </c>
      <c r="F105" s="303" t="str">
        <f t="shared" si="9"/>
        <v/>
      </c>
      <c r="H105" s="295" t="str">
        <f t="shared" si="6"/>
        <v/>
      </c>
      <c r="I105" s="310" t="str">
        <f t="shared" si="7"/>
        <v/>
      </c>
      <c r="J105" s="353" t="str">
        <f t="shared" si="8"/>
        <v/>
      </c>
      <c r="K105" s="354" t="str">
        <f t="shared" si="10"/>
        <v/>
      </c>
    </row>
    <row r="106" spans="2:11" hidden="1" x14ac:dyDescent="0.3">
      <c r="B106" s="181">
        <f t="shared" si="11"/>
        <v>104</v>
      </c>
      <c r="C106" s="233" t="str">
        <f>IF('Cálculos '!AR112="","",'Cálculos '!AR112)</f>
        <v/>
      </c>
      <c r="D106" s="164" t="str">
        <f>IF('Cálculos '!AU112="","",'Cálculos '!AU112)</f>
        <v/>
      </c>
      <c r="E106" s="300" t="str">
        <f>IF('Cálculos '!AV112="","",'Cálculos '!AV112)</f>
        <v/>
      </c>
      <c r="F106" s="303" t="str">
        <f t="shared" si="9"/>
        <v/>
      </c>
      <c r="H106" s="295" t="str">
        <f t="shared" si="6"/>
        <v/>
      </c>
      <c r="I106" s="310" t="str">
        <f t="shared" si="7"/>
        <v/>
      </c>
      <c r="J106" s="353" t="str">
        <f t="shared" si="8"/>
        <v/>
      </c>
      <c r="K106" s="354" t="str">
        <f t="shared" si="10"/>
        <v/>
      </c>
    </row>
    <row r="107" spans="2:11" hidden="1" x14ac:dyDescent="0.3">
      <c r="B107" s="181">
        <f t="shared" si="11"/>
        <v>105</v>
      </c>
      <c r="C107" s="233" t="str">
        <f>IF('Cálculos '!AR113="","",'Cálculos '!AR113)</f>
        <v/>
      </c>
      <c r="D107" s="164" t="str">
        <f>IF('Cálculos '!AU113="","",'Cálculos '!AU113)</f>
        <v/>
      </c>
      <c r="E107" s="300" t="str">
        <f>IF('Cálculos '!AV113="","",'Cálculos '!AV113)</f>
        <v/>
      </c>
      <c r="F107" s="303" t="str">
        <f t="shared" si="9"/>
        <v/>
      </c>
      <c r="H107" s="295" t="str">
        <f t="shared" si="6"/>
        <v/>
      </c>
      <c r="I107" s="310" t="str">
        <f t="shared" si="7"/>
        <v/>
      </c>
      <c r="J107" s="353" t="str">
        <f t="shared" si="8"/>
        <v/>
      </c>
      <c r="K107" s="354" t="str">
        <f t="shared" si="10"/>
        <v/>
      </c>
    </row>
    <row r="108" spans="2:11" hidden="1" x14ac:dyDescent="0.3">
      <c r="B108" s="181">
        <f t="shared" si="11"/>
        <v>106</v>
      </c>
      <c r="C108" s="233" t="str">
        <f>IF('Cálculos '!AR114="","",'Cálculos '!AR114)</f>
        <v/>
      </c>
      <c r="D108" s="164" t="str">
        <f>IF('Cálculos '!AU114="","",'Cálculos '!AU114)</f>
        <v/>
      </c>
      <c r="E108" s="300" t="str">
        <f>IF('Cálculos '!AV114="","",'Cálculos '!AV114)</f>
        <v/>
      </c>
      <c r="F108" s="303" t="str">
        <f t="shared" si="9"/>
        <v/>
      </c>
      <c r="H108" s="295" t="str">
        <f t="shared" si="6"/>
        <v/>
      </c>
      <c r="I108" s="310" t="str">
        <f t="shared" si="7"/>
        <v/>
      </c>
      <c r="J108" s="353" t="str">
        <f t="shared" si="8"/>
        <v/>
      </c>
      <c r="K108" s="354" t="str">
        <f t="shared" si="10"/>
        <v/>
      </c>
    </row>
    <row r="109" spans="2:11" hidden="1" x14ac:dyDescent="0.3">
      <c r="B109" s="181">
        <f t="shared" si="11"/>
        <v>107</v>
      </c>
      <c r="C109" s="233" t="str">
        <f>IF('Cálculos '!AR115="","",'Cálculos '!AR115)</f>
        <v/>
      </c>
      <c r="D109" s="164" t="str">
        <f>IF('Cálculos '!AU115="","",'Cálculos '!AU115)</f>
        <v/>
      </c>
      <c r="E109" s="300" t="str">
        <f>IF('Cálculos '!AV115="","",'Cálculos '!AV115)</f>
        <v/>
      </c>
      <c r="F109" s="303" t="str">
        <f t="shared" si="9"/>
        <v/>
      </c>
      <c r="H109" s="295" t="str">
        <f t="shared" si="6"/>
        <v/>
      </c>
      <c r="I109" s="310" t="str">
        <f t="shared" si="7"/>
        <v/>
      </c>
      <c r="J109" s="353" t="str">
        <f t="shared" si="8"/>
        <v/>
      </c>
      <c r="K109" s="354" t="str">
        <f t="shared" si="10"/>
        <v/>
      </c>
    </row>
    <row r="110" spans="2:11" hidden="1" x14ac:dyDescent="0.3">
      <c r="B110" s="181">
        <f t="shared" si="11"/>
        <v>108</v>
      </c>
      <c r="C110" s="233" t="str">
        <f>IF('Cálculos '!AR116="","",'Cálculos '!AR116)</f>
        <v/>
      </c>
      <c r="D110" s="164" t="str">
        <f>IF('Cálculos '!AU116="","",'Cálculos '!AU116)</f>
        <v/>
      </c>
      <c r="E110" s="300" t="str">
        <f>IF('Cálculos '!AV116="","",'Cálculos '!AV116)</f>
        <v/>
      </c>
      <c r="F110" s="303" t="str">
        <f t="shared" si="9"/>
        <v/>
      </c>
      <c r="H110" s="295" t="str">
        <f t="shared" si="6"/>
        <v/>
      </c>
      <c r="I110" s="310" t="str">
        <f t="shared" si="7"/>
        <v/>
      </c>
      <c r="J110" s="353" t="str">
        <f t="shared" si="8"/>
        <v/>
      </c>
      <c r="K110" s="354" t="str">
        <f t="shared" si="10"/>
        <v/>
      </c>
    </row>
    <row r="111" spans="2:11" hidden="1" x14ac:dyDescent="0.3">
      <c r="B111" s="181">
        <f t="shared" si="11"/>
        <v>109</v>
      </c>
      <c r="C111" s="233" t="str">
        <f>IF('Cálculos '!AR117="","",'Cálculos '!AR117)</f>
        <v/>
      </c>
      <c r="D111" s="164" t="str">
        <f>IF('Cálculos '!AU117="","",'Cálculos '!AU117)</f>
        <v/>
      </c>
      <c r="E111" s="300" t="str">
        <f>IF('Cálculos '!AV117="","",'Cálculos '!AV117)</f>
        <v/>
      </c>
      <c r="F111" s="303" t="str">
        <f t="shared" si="9"/>
        <v/>
      </c>
      <c r="H111" s="295" t="str">
        <f t="shared" si="6"/>
        <v/>
      </c>
      <c r="I111" s="310" t="str">
        <f t="shared" si="7"/>
        <v/>
      </c>
      <c r="J111" s="353" t="str">
        <f t="shared" si="8"/>
        <v/>
      </c>
      <c r="K111" s="354" t="str">
        <f t="shared" si="10"/>
        <v/>
      </c>
    </row>
    <row r="112" spans="2:11" hidden="1" x14ac:dyDescent="0.3">
      <c r="B112" s="181">
        <f t="shared" si="11"/>
        <v>110</v>
      </c>
      <c r="C112" s="233" t="str">
        <f>IF('Cálculos '!AR118="","",'Cálculos '!AR118)</f>
        <v/>
      </c>
      <c r="D112" s="164" t="str">
        <f>IF('Cálculos '!AU118="","",'Cálculos '!AU118)</f>
        <v/>
      </c>
      <c r="E112" s="300" t="str">
        <f>IF('Cálculos '!AV118="","",'Cálculos '!AV118)</f>
        <v/>
      </c>
      <c r="F112" s="303" t="str">
        <f t="shared" si="9"/>
        <v/>
      </c>
      <c r="H112" s="295" t="str">
        <f t="shared" si="6"/>
        <v/>
      </c>
      <c r="I112" s="310" t="str">
        <f t="shared" si="7"/>
        <v/>
      </c>
      <c r="J112" s="353" t="str">
        <f t="shared" si="8"/>
        <v/>
      </c>
      <c r="K112" s="354" t="str">
        <f t="shared" si="10"/>
        <v/>
      </c>
    </row>
    <row r="113" spans="2:11" hidden="1" x14ac:dyDescent="0.3">
      <c r="B113" s="181">
        <f t="shared" si="11"/>
        <v>111</v>
      </c>
      <c r="C113" s="233" t="str">
        <f>IF('Cálculos '!AR119="","",'Cálculos '!AR119)</f>
        <v/>
      </c>
      <c r="D113" s="164" t="str">
        <f>IF('Cálculos '!AU119="","",'Cálculos '!AU119)</f>
        <v/>
      </c>
      <c r="E113" s="300" t="str">
        <f>IF('Cálculos '!AV119="","",'Cálculos '!AV119)</f>
        <v/>
      </c>
      <c r="F113" s="303" t="str">
        <f t="shared" si="9"/>
        <v/>
      </c>
      <c r="H113" s="295" t="str">
        <f t="shared" si="6"/>
        <v/>
      </c>
      <c r="I113" s="310" t="str">
        <f t="shared" si="7"/>
        <v/>
      </c>
      <c r="J113" s="353" t="str">
        <f t="shared" si="8"/>
        <v/>
      </c>
      <c r="K113" s="354" t="str">
        <f t="shared" si="10"/>
        <v/>
      </c>
    </row>
    <row r="114" spans="2:11" hidden="1" x14ac:dyDescent="0.3">
      <c r="B114" s="181">
        <f t="shared" si="11"/>
        <v>112</v>
      </c>
      <c r="C114" s="233" t="str">
        <f>IF('Cálculos '!AR120="","",'Cálculos '!AR120)</f>
        <v/>
      </c>
      <c r="D114" s="164" t="str">
        <f>IF('Cálculos '!AU120="","",'Cálculos '!AU120)</f>
        <v/>
      </c>
      <c r="E114" s="300" t="str">
        <f>IF('Cálculos '!AV120="","",'Cálculos '!AV120)</f>
        <v/>
      </c>
      <c r="F114" s="303" t="str">
        <f t="shared" si="9"/>
        <v/>
      </c>
      <c r="H114" s="295" t="str">
        <f t="shared" si="6"/>
        <v/>
      </c>
      <c r="I114" s="310" t="str">
        <f t="shared" si="7"/>
        <v/>
      </c>
      <c r="J114" s="353" t="str">
        <f t="shared" si="8"/>
        <v/>
      </c>
      <c r="K114" s="354" t="str">
        <f t="shared" si="10"/>
        <v/>
      </c>
    </row>
    <row r="115" spans="2:11" hidden="1" x14ac:dyDescent="0.3">
      <c r="B115" s="181">
        <f t="shared" si="11"/>
        <v>113</v>
      </c>
      <c r="C115" s="233" t="str">
        <f>IF('Cálculos '!AR121="","",'Cálculos '!AR121)</f>
        <v/>
      </c>
      <c r="D115" s="164" t="str">
        <f>IF('Cálculos '!AU121="","",'Cálculos '!AU121)</f>
        <v/>
      </c>
      <c r="E115" s="300" t="str">
        <f>IF('Cálculos '!AV121="","",'Cálculos '!AV121)</f>
        <v/>
      </c>
      <c r="F115" s="303" t="str">
        <f t="shared" si="9"/>
        <v/>
      </c>
      <c r="H115" s="295" t="str">
        <f t="shared" si="6"/>
        <v/>
      </c>
      <c r="I115" s="310" t="str">
        <f t="shared" si="7"/>
        <v/>
      </c>
      <c r="J115" s="353" t="str">
        <f t="shared" si="8"/>
        <v/>
      </c>
      <c r="K115" s="354" t="str">
        <f t="shared" si="10"/>
        <v/>
      </c>
    </row>
    <row r="116" spans="2:11" hidden="1" x14ac:dyDescent="0.3">
      <c r="B116" s="181">
        <f t="shared" si="11"/>
        <v>114</v>
      </c>
      <c r="C116" s="233" t="str">
        <f>IF('Cálculos '!AR122="","",'Cálculos '!AR122)</f>
        <v/>
      </c>
      <c r="D116" s="164" t="str">
        <f>IF('Cálculos '!AU122="","",'Cálculos '!AU122)</f>
        <v/>
      </c>
      <c r="E116" s="300" t="str">
        <f>IF('Cálculos '!AV122="","",'Cálculos '!AV122)</f>
        <v/>
      </c>
      <c r="F116" s="303" t="str">
        <f t="shared" si="9"/>
        <v/>
      </c>
      <c r="H116" s="295" t="str">
        <f t="shared" si="6"/>
        <v/>
      </c>
      <c r="I116" s="310" t="str">
        <f t="shared" si="7"/>
        <v/>
      </c>
      <c r="J116" s="353" t="str">
        <f t="shared" si="8"/>
        <v/>
      </c>
      <c r="K116" s="354" t="str">
        <f t="shared" si="10"/>
        <v/>
      </c>
    </row>
    <row r="117" spans="2:11" hidden="1" x14ac:dyDescent="0.3">
      <c r="B117" s="181">
        <f t="shared" si="11"/>
        <v>115</v>
      </c>
      <c r="C117" s="233" t="str">
        <f>IF('Cálculos '!AR123="","",'Cálculos '!AR123)</f>
        <v/>
      </c>
      <c r="D117" s="164" t="str">
        <f>IF('Cálculos '!AU123="","",'Cálculos '!AU123)</f>
        <v/>
      </c>
      <c r="E117" s="300" t="str">
        <f>IF('Cálculos '!AV123="","",'Cálculos '!AV123)</f>
        <v/>
      </c>
      <c r="F117" s="303" t="str">
        <f t="shared" si="9"/>
        <v/>
      </c>
      <c r="H117" s="295" t="str">
        <f t="shared" si="6"/>
        <v/>
      </c>
      <c r="I117" s="310" t="str">
        <f t="shared" si="7"/>
        <v/>
      </c>
      <c r="J117" s="353" t="str">
        <f t="shared" si="8"/>
        <v/>
      </c>
      <c r="K117" s="354" t="str">
        <f t="shared" si="10"/>
        <v/>
      </c>
    </row>
    <row r="118" spans="2:11" hidden="1" x14ac:dyDescent="0.3">
      <c r="B118" s="181">
        <f t="shared" si="11"/>
        <v>116</v>
      </c>
      <c r="C118" s="233" t="str">
        <f>IF('Cálculos '!AR124="","",'Cálculos '!AR124)</f>
        <v/>
      </c>
      <c r="D118" s="164" t="str">
        <f>IF('Cálculos '!AU124="","",'Cálculos '!AU124)</f>
        <v/>
      </c>
      <c r="E118" s="300" t="str">
        <f>IF('Cálculos '!AV124="","",'Cálculos '!AV124)</f>
        <v/>
      </c>
      <c r="F118" s="303" t="str">
        <f t="shared" si="9"/>
        <v/>
      </c>
      <c r="H118" s="295" t="str">
        <f t="shared" si="6"/>
        <v/>
      </c>
      <c r="I118" s="310" t="str">
        <f t="shared" si="7"/>
        <v/>
      </c>
      <c r="J118" s="353" t="str">
        <f t="shared" si="8"/>
        <v/>
      </c>
      <c r="K118" s="354" t="str">
        <f t="shared" si="10"/>
        <v/>
      </c>
    </row>
    <row r="119" spans="2:11" hidden="1" x14ac:dyDescent="0.3">
      <c r="B119" s="181">
        <f t="shared" si="11"/>
        <v>117</v>
      </c>
      <c r="C119" s="233" t="str">
        <f>IF('Cálculos '!AR125="","",'Cálculos '!AR125)</f>
        <v/>
      </c>
      <c r="D119" s="164" t="str">
        <f>IF('Cálculos '!AU125="","",'Cálculos '!AU125)</f>
        <v/>
      </c>
      <c r="E119" s="300" t="str">
        <f>IF('Cálculos '!AV125="","",'Cálculos '!AV125)</f>
        <v/>
      </c>
      <c r="F119" s="303" t="str">
        <f t="shared" si="9"/>
        <v/>
      </c>
      <c r="H119" s="295" t="str">
        <f t="shared" si="6"/>
        <v/>
      </c>
      <c r="I119" s="310" t="str">
        <f t="shared" si="7"/>
        <v/>
      </c>
      <c r="J119" s="353" t="str">
        <f t="shared" si="8"/>
        <v/>
      </c>
      <c r="K119" s="354" t="str">
        <f t="shared" si="10"/>
        <v/>
      </c>
    </row>
    <row r="120" spans="2:11" hidden="1" x14ac:dyDescent="0.3">
      <c r="B120" s="181">
        <f t="shared" si="11"/>
        <v>118</v>
      </c>
      <c r="C120" s="233" t="str">
        <f>IF('Cálculos '!AR126="","",'Cálculos '!AR126)</f>
        <v/>
      </c>
      <c r="D120" s="164" t="str">
        <f>IF('Cálculos '!AU126="","",'Cálculos '!AU126)</f>
        <v/>
      </c>
      <c r="E120" s="300" t="str">
        <f>IF('Cálculos '!AV126="","",'Cálculos '!AV126)</f>
        <v/>
      </c>
      <c r="F120" s="303" t="str">
        <f t="shared" si="9"/>
        <v/>
      </c>
      <c r="H120" s="295" t="str">
        <f t="shared" si="6"/>
        <v/>
      </c>
      <c r="I120" s="310" t="str">
        <f t="shared" si="7"/>
        <v/>
      </c>
      <c r="J120" s="353" t="str">
        <f t="shared" si="8"/>
        <v/>
      </c>
      <c r="K120" s="354" t="str">
        <f t="shared" si="10"/>
        <v/>
      </c>
    </row>
    <row r="121" spans="2:11" hidden="1" x14ac:dyDescent="0.3">
      <c r="B121" s="181">
        <f t="shared" si="11"/>
        <v>119</v>
      </c>
      <c r="C121" s="233" t="str">
        <f>IF('Cálculos '!AR127="","",'Cálculos '!AR127)</f>
        <v/>
      </c>
      <c r="D121" s="164" t="str">
        <f>IF('Cálculos '!AU127="","",'Cálculos '!AU127)</f>
        <v/>
      </c>
      <c r="E121" s="300" t="str">
        <f>IF('Cálculos '!AV127="","",'Cálculos '!AV127)</f>
        <v/>
      </c>
      <c r="F121" s="303" t="str">
        <f t="shared" si="9"/>
        <v/>
      </c>
      <c r="H121" s="295" t="str">
        <f t="shared" si="6"/>
        <v/>
      </c>
      <c r="I121" s="310" t="str">
        <f t="shared" si="7"/>
        <v/>
      </c>
      <c r="J121" s="353" t="str">
        <f t="shared" si="8"/>
        <v/>
      </c>
      <c r="K121" s="354" t="str">
        <f t="shared" si="10"/>
        <v/>
      </c>
    </row>
    <row r="122" spans="2:11" hidden="1" x14ac:dyDescent="0.3">
      <c r="B122" s="181">
        <f t="shared" si="11"/>
        <v>120</v>
      </c>
      <c r="C122" s="233" t="str">
        <f>IF('Cálculos '!AR128="","",'Cálculos '!AR128)</f>
        <v/>
      </c>
      <c r="D122" s="164" t="str">
        <f>IF('Cálculos '!AU128="","",'Cálculos '!AU128)</f>
        <v/>
      </c>
      <c r="E122" s="300" t="str">
        <f>IF('Cálculos '!AV128="","",'Cálculos '!AV128)</f>
        <v/>
      </c>
      <c r="F122" s="303" t="str">
        <f t="shared" si="9"/>
        <v/>
      </c>
      <c r="H122" s="295" t="str">
        <f t="shared" si="6"/>
        <v/>
      </c>
      <c r="I122" s="310" t="str">
        <f t="shared" si="7"/>
        <v/>
      </c>
      <c r="J122" s="353" t="str">
        <f t="shared" si="8"/>
        <v/>
      </c>
      <c r="K122" s="354" t="str">
        <f t="shared" si="10"/>
        <v/>
      </c>
    </row>
    <row r="123" spans="2:11" hidden="1" x14ac:dyDescent="0.3">
      <c r="B123" s="181">
        <f t="shared" si="11"/>
        <v>121</v>
      </c>
      <c r="C123" s="233" t="str">
        <f>IF('Cálculos '!AR129="","",'Cálculos '!AR129)</f>
        <v/>
      </c>
      <c r="D123" s="164" t="str">
        <f>IF('Cálculos '!AU129="","",'Cálculos '!AU129)</f>
        <v/>
      </c>
      <c r="E123" s="300" t="str">
        <f>IF('Cálculos '!AV129="","",'Cálculos '!AV129)</f>
        <v/>
      </c>
      <c r="F123" s="303" t="str">
        <f t="shared" si="9"/>
        <v/>
      </c>
      <c r="H123" s="295" t="str">
        <f t="shared" si="6"/>
        <v/>
      </c>
      <c r="I123" s="310" t="str">
        <f t="shared" si="7"/>
        <v/>
      </c>
      <c r="J123" s="353" t="str">
        <f t="shared" si="8"/>
        <v/>
      </c>
      <c r="K123" s="354" t="str">
        <f t="shared" si="10"/>
        <v/>
      </c>
    </row>
    <row r="124" spans="2:11" hidden="1" x14ac:dyDescent="0.3">
      <c r="B124" s="181">
        <f t="shared" si="11"/>
        <v>122</v>
      </c>
      <c r="C124" s="233" t="str">
        <f>IF('Cálculos '!AR130="","",'Cálculos '!AR130)</f>
        <v/>
      </c>
      <c r="D124" s="164" t="str">
        <f>IF('Cálculos '!AU130="","",'Cálculos '!AU130)</f>
        <v/>
      </c>
      <c r="E124" s="300" t="str">
        <f>IF('Cálculos '!AV130="","",'Cálculos '!AV130)</f>
        <v/>
      </c>
      <c r="F124" s="303" t="str">
        <f t="shared" si="9"/>
        <v/>
      </c>
      <c r="H124" s="295" t="str">
        <f t="shared" si="6"/>
        <v/>
      </c>
      <c r="I124" s="310" t="str">
        <f t="shared" si="7"/>
        <v/>
      </c>
      <c r="J124" s="353" t="str">
        <f t="shared" si="8"/>
        <v/>
      </c>
      <c r="K124" s="354" t="str">
        <f t="shared" si="10"/>
        <v/>
      </c>
    </row>
    <row r="125" spans="2:11" hidden="1" x14ac:dyDescent="0.3">
      <c r="B125" s="181">
        <f t="shared" si="11"/>
        <v>123</v>
      </c>
      <c r="C125" s="233" t="str">
        <f>IF('Cálculos '!AR131="","",'Cálculos '!AR131)</f>
        <v/>
      </c>
      <c r="D125" s="164" t="str">
        <f>IF('Cálculos '!AU131="","",'Cálculos '!AU131)</f>
        <v/>
      </c>
      <c r="E125" s="300" t="str">
        <f>IF('Cálculos '!AV131="","",'Cálculos '!AV131)</f>
        <v/>
      </c>
      <c r="F125" s="303" t="str">
        <f t="shared" si="9"/>
        <v/>
      </c>
      <c r="H125" s="295" t="str">
        <f t="shared" si="6"/>
        <v/>
      </c>
      <c r="I125" s="310" t="str">
        <f t="shared" si="7"/>
        <v/>
      </c>
      <c r="J125" s="353" t="str">
        <f t="shared" si="8"/>
        <v/>
      </c>
      <c r="K125" s="354" t="str">
        <f t="shared" si="10"/>
        <v/>
      </c>
    </row>
    <row r="126" spans="2:11" hidden="1" x14ac:dyDescent="0.3">
      <c r="B126" s="181">
        <f t="shared" si="11"/>
        <v>124</v>
      </c>
      <c r="C126" s="233" t="str">
        <f>IF('Cálculos '!AR132="","",'Cálculos '!AR132)</f>
        <v/>
      </c>
      <c r="D126" s="164" t="str">
        <f>IF('Cálculos '!AU132="","",'Cálculos '!AU132)</f>
        <v/>
      </c>
      <c r="E126" s="300" t="str">
        <f>IF('Cálculos '!AV132="","",'Cálculos '!AV132)</f>
        <v/>
      </c>
      <c r="F126" s="303" t="str">
        <f t="shared" si="9"/>
        <v/>
      </c>
      <c r="H126" s="295" t="str">
        <f t="shared" si="6"/>
        <v/>
      </c>
      <c r="I126" s="310" t="str">
        <f t="shared" si="7"/>
        <v/>
      </c>
      <c r="J126" s="353" t="str">
        <f t="shared" si="8"/>
        <v/>
      </c>
      <c r="K126" s="354" t="str">
        <f t="shared" si="10"/>
        <v/>
      </c>
    </row>
    <row r="127" spans="2:11" hidden="1" x14ac:dyDescent="0.3">
      <c r="B127" s="181">
        <f t="shared" si="11"/>
        <v>125</v>
      </c>
      <c r="C127" s="233" t="str">
        <f>IF('Cálculos '!AR133="","",'Cálculos '!AR133)</f>
        <v/>
      </c>
      <c r="D127" s="164" t="str">
        <f>IF('Cálculos '!AU133="","",'Cálculos '!AU133)</f>
        <v/>
      </c>
      <c r="E127" s="300" t="str">
        <f>IF('Cálculos '!AV133="","",'Cálculos '!AV133)</f>
        <v/>
      </c>
      <c r="F127" s="303" t="str">
        <f t="shared" si="9"/>
        <v/>
      </c>
      <c r="H127" s="295" t="str">
        <f t="shared" si="6"/>
        <v/>
      </c>
      <c r="I127" s="310" t="str">
        <f t="shared" si="7"/>
        <v/>
      </c>
      <c r="J127" s="353" t="str">
        <f t="shared" si="8"/>
        <v/>
      </c>
      <c r="K127" s="354" t="str">
        <f t="shared" si="10"/>
        <v/>
      </c>
    </row>
    <row r="128" spans="2:11" hidden="1" x14ac:dyDescent="0.3">
      <c r="B128" s="181">
        <f t="shared" si="11"/>
        <v>126</v>
      </c>
      <c r="C128" s="233" t="str">
        <f>IF('Cálculos '!AR134="","",'Cálculos '!AR134)</f>
        <v/>
      </c>
      <c r="D128" s="164" t="str">
        <f>IF('Cálculos '!AU134="","",'Cálculos '!AU134)</f>
        <v/>
      </c>
      <c r="E128" s="300" t="str">
        <f>IF('Cálculos '!AV134="","",'Cálculos '!AV134)</f>
        <v/>
      </c>
      <c r="F128" s="303" t="str">
        <f t="shared" si="9"/>
        <v/>
      </c>
      <c r="H128" s="295" t="str">
        <f t="shared" si="6"/>
        <v/>
      </c>
      <c r="I128" s="310" t="str">
        <f t="shared" si="7"/>
        <v/>
      </c>
      <c r="J128" s="353" t="str">
        <f t="shared" si="8"/>
        <v/>
      </c>
      <c r="K128" s="354" t="str">
        <f t="shared" si="10"/>
        <v/>
      </c>
    </row>
    <row r="129" spans="2:11" hidden="1" x14ac:dyDescent="0.3">
      <c r="B129" s="181">
        <f t="shared" si="11"/>
        <v>127</v>
      </c>
      <c r="C129" s="233" t="str">
        <f>IF('Cálculos '!AR135="","",'Cálculos '!AR135)</f>
        <v/>
      </c>
      <c r="D129" s="164" t="str">
        <f>IF('Cálculos '!AU135="","",'Cálculos '!AU135)</f>
        <v/>
      </c>
      <c r="E129" s="300" t="str">
        <f>IF('Cálculos '!AV135="","",'Cálculos '!AV135)</f>
        <v/>
      </c>
      <c r="F129" s="303" t="str">
        <f t="shared" si="9"/>
        <v/>
      </c>
      <c r="H129" s="295" t="str">
        <f t="shared" si="6"/>
        <v/>
      </c>
      <c r="I129" s="310" t="str">
        <f t="shared" si="7"/>
        <v/>
      </c>
      <c r="J129" s="353" t="str">
        <f t="shared" si="8"/>
        <v/>
      </c>
      <c r="K129" s="354" t="str">
        <f t="shared" si="10"/>
        <v/>
      </c>
    </row>
    <row r="130" spans="2:11" hidden="1" x14ac:dyDescent="0.3">
      <c r="B130" s="181">
        <f t="shared" si="11"/>
        <v>128</v>
      </c>
      <c r="C130" s="233" t="str">
        <f>IF('Cálculos '!AR136="","",'Cálculos '!AR136)</f>
        <v/>
      </c>
      <c r="D130" s="164" t="str">
        <f>IF('Cálculos '!AU136="","",'Cálculos '!AU136)</f>
        <v/>
      </c>
      <c r="E130" s="300" t="str">
        <f>IF('Cálculos '!AV136="","",'Cálculos '!AV136)</f>
        <v/>
      </c>
      <c r="F130" s="303" t="str">
        <f t="shared" si="9"/>
        <v/>
      </c>
      <c r="H130" s="295" t="str">
        <f t="shared" si="6"/>
        <v/>
      </c>
      <c r="I130" s="310" t="str">
        <f t="shared" si="7"/>
        <v/>
      </c>
      <c r="J130" s="353" t="str">
        <f t="shared" si="8"/>
        <v/>
      </c>
      <c r="K130" s="354" t="str">
        <f t="shared" si="10"/>
        <v/>
      </c>
    </row>
    <row r="131" spans="2:11" hidden="1" x14ac:dyDescent="0.3">
      <c r="B131" s="181">
        <f t="shared" si="11"/>
        <v>129</v>
      </c>
      <c r="C131" s="233" t="str">
        <f>IF('Cálculos '!AR137="","",'Cálculos '!AR137)</f>
        <v/>
      </c>
      <c r="D131" s="164" t="str">
        <f>IF('Cálculos '!AU137="","",'Cálculos '!AU137)</f>
        <v/>
      </c>
      <c r="E131" s="300" t="str">
        <f>IF('Cálculos '!AV137="","",'Cálculos '!AV137)</f>
        <v/>
      </c>
      <c r="F131" s="303" t="str">
        <f t="shared" si="9"/>
        <v/>
      </c>
      <c r="H131" s="295" t="str">
        <f t="shared" ref="H131:H194" si="12">IF(C131="","",IF(C131="","",+D131/C131))</f>
        <v/>
      </c>
      <c r="I131" s="310" t="str">
        <f t="shared" ref="I131:I194" si="13">IF(C131="","",SUM(E131/C131))</f>
        <v/>
      </c>
      <c r="J131" s="353" t="str">
        <f t="shared" ref="J131:J194" si="14">+IF(I131&lt;=40%,E131,IF(AND(H131&gt;40%,H131&lt;60%),D131,C131))</f>
        <v/>
      </c>
      <c r="K131" s="354" t="str">
        <f t="shared" si="10"/>
        <v/>
      </c>
    </row>
    <row r="132" spans="2:11" hidden="1" x14ac:dyDescent="0.3">
      <c r="B132" s="181">
        <f t="shared" si="11"/>
        <v>130</v>
      </c>
      <c r="C132" s="233" t="str">
        <f>IF('Cálculos '!AR138="","",'Cálculos '!AR138)</f>
        <v/>
      </c>
      <c r="D132" s="164" t="str">
        <f>IF('Cálculos '!AU138="","",'Cálculos '!AU138)</f>
        <v/>
      </c>
      <c r="E132" s="300" t="str">
        <f>IF('Cálculos '!AV138="","",'Cálculos '!AV138)</f>
        <v/>
      </c>
      <c r="F132" s="303" t="str">
        <f t="shared" ref="F132:F195" si="15">+IF(C132="","",C132)</f>
        <v/>
      </c>
      <c r="H132" s="295" t="str">
        <f t="shared" si="12"/>
        <v/>
      </c>
      <c r="I132" s="310" t="str">
        <f t="shared" si="13"/>
        <v/>
      </c>
      <c r="J132" s="353" t="str">
        <f t="shared" si="14"/>
        <v/>
      </c>
      <c r="K132" s="354" t="str">
        <f t="shared" ref="K132:K195" si="16">IF(C132="","",SUM(F132-J132))</f>
        <v/>
      </c>
    </row>
    <row r="133" spans="2:11" hidden="1" x14ac:dyDescent="0.3">
      <c r="B133" s="181">
        <f t="shared" ref="B133:B196" si="17">+B132+1</f>
        <v>131</v>
      </c>
      <c r="C133" s="233" t="str">
        <f>IF('Cálculos '!AR139="","",'Cálculos '!AR139)</f>
        <v/>
      </c>
      <c r="D133" s="164" t="str">
        <f>IF('Cálculos '!AU139="","",'Cálculos '!AU139)</f>
        <v/>
      </c>
      <c r="E133" s="300" t="str">
        <f>IF('Cálculos '!AV139="","",'Cálculos '!AV139)</f>
        <v/>
      </c>
      <c r="F133" s="303" t="str">
        <f t="shared" si="15"/>
        <v/>
      </c>
      <c r="H133" s="295" t="str">
        <f t="shared" si="12"/>
        <v/>
      </c>
      <c r="I133" s="310" t="str">
        <f t="shared" si="13"/>
        <v/>
      </c>
      <c r="J133" s="353" t="str">
        <f t="shared" si="14"/>
        <v/>
      </c>
      <c r="K133" s="354" t="str">
        <f t="shared" si="16"/>
        <v/>
      </c>
    </row>
    <row r="134" spans="2:11" hidden="1" x14ac:dyDescent="0.3">
      <c r="B134" s="181">
        <f t="shared" si="17"/>
        <v>132</v>
      </c>
      <c r="C134" s="233" t="str">
        <f>IF('Cálculos '!AR140="","",'Cálculos '!AR140)</f>
        <v/>
      </c>
      <c r="D134" s="164" t="str">
        <f>IF('Cálculos '!AU140="","",'Cálculos '!AU140)</f>
        <v/>
      </c>
      <c r="E134" s="300" t="str">
        <f>IF('Cálculos '!AV140="","",'Cálculos '!AV140)</f>
        <v/>
      </c>
      <c r="F134" s="303" t="str">
        <f t="shared" si="15"/>
        <v/>
      </c>
      <c r="H134" s="295" t="str">
        <f t="shared" si="12"/>
        <v/>
      </c>
      <c r="I134" s="310" t="str">
        <f t="shared" si="13"/>
        <v/>
      </c>
      <c r="J134" s="353" t="str">
        <f t="shared" si="14"/>
        <v/>
      </c>
      <c r="K134" s="354" t="str">
        <f t="shared" si="16"/>
        <v/>
      </c>
    </row>
    <row r="135" spans="2:11" hidden="1" x14ac:dyDescent="0.3">
      <c r="B135" s="181">
        <f t="shared" si="17"/>
        <v>133</v>
      </c>
      <c r="C135" s="233" t="str">
        <f>IF('Cálculos '!AR141="","",'Cálculos '!AR141)</f>
        <v/>
      </c>
      <c r="D135" s="164" t="str">
        <f>IF('Cálculos '!AU141="","",'Cálculos '!AU141)</f>
        <v/>
      </c>
      <c r="E135" s="300" t="str">
        <f>IF('Cálculos '!AV141="","",'Cálculos '!AV141)</f>
        <v/>
      </c>
      <c r="F135" s="303" t="str">
        <f t="shared" si="15"/>
        <v/>
      </c>
      <c r="H135" s="295" t="str">
        <f t="shared" si="12"/>
        <v/>
      </c>
      <c r="I135" s="310" t="str">
        <f t="shared" si="13"/>
        <v/>
      </c>
      <c r="J135" s="353" t="str">
        <f t="shared" si="14"/>
        <v/>
      </c>
      <c r="K135" s="354" t="str">
        <f t="shared" si="16"/>
        <v/>
      </c>
    </row>
    <row r="136" spans="2:11" hidden="1" x14ac:dyDescent="0.3">
      <c r="B136" s="181">
        <f t="shared" si="17"/>
        <v>134</v>
      </c>
      <c r="C136" s="233" t="str">
        <f>IF('Cálculos '!AR142="","",'Cálculos '!AR142)</f>
        <v/>
      </c>
      <c r="D136" s="164" t="str">
        <f>IF('Cálculos '!AU142="","",'Cálculos '!AU142)</f>
        <v/>
      </c>
      <c r="E136" s="300" t="str">
        <f>IF('Cálculos '!AV142="","",'Cálculos '!AV142)</f>
        <v/>
      </c>
      <c r="F136" s="303" t="str">
        <f t="shared" si="15"/>
        <v/>
      </c>
      <c r="H136" s="295" t="str">
        <f t="shared" si="12"/>
        <v/>
      </c>
      <c r="I136" s="310" t="str">
        <f t="shared" si="13"/>
        <v/>
      </c>
      <c r="J136" s="353" t="str">
        <f t="shared" si="14"/>
        <v/>
      </c>
      <c r="K136" s="354" t="str">
        <f t="shared" si="16"/>
        <v/>
      </c>
    </row>
    <row r="137" spans="2:11" hidden="1" x14ac:dyDescent="0.3">
      <c r="B137" s="181">
        <f t="shared" si="17"/>
        <v>135</v>
      </c>
      <c r="C137" s="233" t="str">
        <f>IF('Cálculos '!AR143="","",'Cálculos '!AR143)</f>
        <v/>
      </c>
      <c r="D137" s="164" t="str">
        <f>IF('Cálculos '!AU143="","",'Cálculos '!AU143)</f>
        <v/>
      </c>
      <c r="E137" s="300" t="str">
        <f>IF('Cálculos '!AV143="","",'Cálculos '!AV143)</f>
        <v/>
      </c>
      <c r="F137" s="303" t="str">
        <f t="shared" si="15"/>
        <v/>
      </c>
      <c r="H137" s="295" t="str">
        <f t="shared" si="12"/>
        <v/>
      </c>
      <c r="I137" s="310" t="str">
        <f t="shared" si="13"/>
        <v/>
      </c>
      <c r="J137" s="353" t="str">
        <f t="shared" si="14"/>
        <v/>
      </c>
      <c r="K137" s="354" t="str">
        <f t="shared" si="16"/>
        <v/>
      </c>
    </row>
    <row r="138" spans="2:11" hidden="1" x14ac:dyDescent="0.3">
      <c r="B138" s="181">
        <f t="shared" si="17"/>
        <v>136</v>
      </c>
      <c r="C138" s="233" t="str">
        <f>IF('Cálculos '!AR144="","",'Cálculos '!AR144)</f>
        <v/>
      </c>
      <c r="D138" s="164" t="str">
        <f>IF('Cálculos '!AU144="","",'Cálculos '!AU144)</f>
        <v/>
      </c>
      <c r="E138" s="300" t="str">
        <f>IF('Cálculos '!AV144="","",'Cálculos '!AV144)</f>
        <v/>
      </c>
      <c r="F138" s="303" t="str">
        <f t="shared" si="15"/>
        <v/>
      </c>
      <c r="H138" s="295" t="str">
        <f t="shared" si="12"/>
        <v/>
      </c>
      <c r="I138" s="310" t="str">
        <f t="shared" si="13"/>
        <v/>
      </c>
      <c r="J138" s="353" t="str">
        <f t="shared" si="14"/>
        <v/>
      </c>
      <c r="K138" s="354" t="str">
        <f t="shared" si="16"/>
        <v/>
      </c>
    </row>
    <row r="139" spans="2:11" hidden="1" x14ac:dyDescent="0.3">
      <c r="B139" s="181">
        <f t="shared" si="17"/>
        <v>137</v>
      </c>
      <c r="C139" s="233" t="str">
        <f>IF('Cálculos '!AR145="","",'Cálculos '!AR145)</f>
        <v/>
      </c>
      <c r="D139" s="164" t="str">
        <f>IF('Cálculos '!AU145="","",'Cálculos '!AU145)</f>
        <v/>
      </c>
      <c r="E139" s="300" t="str">
        <f>IF('Cálculos '!AV145="","",'Cálculos '!AV145)</f>
        <v/>
      </c>
      <c r="F139" s="303" t="str">
        <f t="shared" si="15"/>
        <v/>
      </c>
      <c r="H139" s="295" t="str">
        <f t="shared" si="12"/>
        <v/>
      </c>
      <c r="I139" s="310" t="str">
        <f t="shared" si="13"/>
        <v/>
      </c>
      <c r="J139" s="353" t="str">
        <f t="shared" si="14"/>
        <v/>
      </c>
      <c r="K139" s="354" t="str">
        <f t="shared" si="16"/>
        <v/>
      </c>
    </row>
    <row r="140" spans="2:11" hidden="1" x14ac:dyDescent="0.3">
      <c r="B140" s="181">
        <f t="shared" si="17"/>
        <v>138</v>
      </c>
      <c r="C140" s="233" t="str">
        <f>IF('Cálculos '!AR146="","",'Cálculos '!AR146)</f>
        <v/>
      </c>
      <c r="D140" s="164" t="str">
        <f>IF('Cálculos '!AU146="","",'Cálculos '!AU146)</f>
        <v/>
      </c>
      <c r="E140" s="300" t="str">
        <f>IF('Cálculos '!AV146="","",'Cálculos '!AV146)</f>
        <v/>
      </c>
      <c r="F140" s="303" t="str">
        <f t="shared" si="15"/>
        <v/>
      </c>
      <c r="H140" s="295" t="str">
        <f t="shared" si="12"/>
        <v/>
      </c>
      <c r="I140" s="310" t="str">
        <f t="shared" si="13"/>
        <v/>
      </c>
      <c r="J140" s="353" t="str">
        <f t="shared" si="14"/>
        <v/>
      </c>
      <c r="K140" s="354" t="str">
        <f t="shared" si="16"/>
        <v/>
      </c>
    </row>
    <row r="141" spans="2:11" hidden="1" x14ac:dyDescent="0.3">
      <c r="B141" s="181">
        <f t="shared" si="17"/>
        <v>139</v>
      </c>
      <c r="C141" s="233" t="str">
        <f>IF('Cálculos '!AR147="","",'Cálculos '!AR147)</f>
        <v/>
      </c>
      <c r="D141" s="164" t="str">
        <f>IF('Cálculos '!AU147="","",'Cálculos '!AU147)</f>
        <v/>
      </c>
      <c r="E141" s="300" t="str">
        <f>IF('Cálculos '!AV147="","",'Cálculos '!AV147)</f>
        <v/>
      </c>
      <c r="F141" s="303" t="str">
        <f t="shared" si="15"/>
        <v/>
      </c>
      <c r="H141" s="295" t="str">
        <f t="shared" si="12"/>
        <v/>
      </c>
      <c r="I141" s="310" t="str">
        <f t="shared" si="13"/>
        <v/>
      </c>
      <c r="J141" s="353" t="str">
        <f t="shared" si="14"/>
        <v/>
      </c>
      <c r="K141" s="354" t="str">
        <f t="shared" si="16"/>
        <v/>
      </c>
    </row>
    <row r="142" spans="2:11" hidden="1" x14ac:dyDescent="0.3">
      <c r="B142" s="181">
        <f t="shared" si="17"/>
        <v>140</v>
      </c>
      <c r="C142" s="233" t="str">
        <f>IF('Cálculos '!AR148="","",'Cálculos '!AR148)</f>
        <v/>
      </c>
      <c r="D142" s="164" t="str">
        <f>IF('Cálculos '!AU148="","",'Cálculos '!AU148)</f>
        <v/>
      </c>
      <c r="E142" s="300" t="str">
        <f>IF('Cálculos '!AV148="","",'Cálculos '!AV148)</f>
        <v/>
      </c>
      <c r="F142" s="303" t="str">
        <f t="shared" si="15"/>
        <v/>
      </c>
      <c r="H142" s="295" t="str">
        <f t="shared" si="12"/>
        <v/>
      </c>
      <c r="I142" s="310" t="str">
        <f t="shared" si="13"/>
        <v/>
      </c>
      <c r="J142" s="353" t="str">
        <f t="shared" si="14"/>
        <v/>
      </c>
      <c r="K142" s="354" t="str">
        <f t="shared" si="16"/>
        <v/>
      </c>
    </row>
    <row r="143" spans="2:11" hidden="1" x14ac:dyDescent="0.3">
      <c r="B143" s="181">
        <f t="shared" si="17"/>
        <v>141</v>
      </c>
      <c r="C143" s="233" t="str">
        <f>IF('Cálculos '!AR149="","",'Cálculos '!AR149)</f>
        <v/>
      </c>
      <c r="D143" s="164" t="str">
        <f>IF('Cálculos '!AU149="","",'Cálculos '!AU149)</f>
        <v/>
      </c>
      <c r="E143" s="300" t="str">
        <f>IF('Cálculos '!AV149="","",'Cálculos '!AV149)</f>
        <v/>
      </c>
      <c r="F143" s="303" t="str">
        <f t="shared" si="15"/>
        <v/>
      </c>
      <c r="H143" s="295" t="str">
        <f t="shared" si="12"/>
        <v/>
      </c>
      <c r="I143" s="310" t="str">
        <f t="shared" si="13"/>
        <v/>
      </c>
      <c r="J143" s="353" t="str">
        <f t="shared" si="14"/>
        <v/>
      </c>
      <c r="K143" s="354" t="str">
        <f t="shared" si="16"/>
        <v/>
      </c>
    </row>
    <row r="144" spans="2:11" hidden="1" x14ac:dyDescent="0.3">
      <c r="B144" s="181">
        <f t="shared" si="17"/>
        <v>142</v>
      </c>
      <c r="C144" s="233" t="str">
        <f>IF('Cálculos '!AR150="","",'Cálculos '!AR150)</f>
        <v/>
      </c>
      <c r="D144" s="164" t="str">
        <f>IF('Cálculos '!AU150="","",'Cálculos '!AU150)</f>
        <v/>
      </c>
      <c r="E144" s="300" t="str">
        <f>IF('Cálculos '!AV150="","",'Cálculos '!AV150)</f>
        <v/>
      </c>
      <c r="F144" s="303" t="str">
        <f t="shared" si="15"/>
        <v/>
      </c>
      <c r="H144" s="295" t="str">
        <f t="shared" si="12"/>
        <v/>
      </c>
      <c r="I144" s="310" t="str">
        <f t="shared" si="13"/>
        <v/>
      </c>
      <c r="J144" s="353" t="str">
        <f t="shared" si="14"/>
        <v/>
      </c>
      <c r="K144" s="354" t="str">
        <f t="shared" si="16"/>
        <v/>
      </c>
    </row>
    <row r="145" spans="2:11" hidden="1" x14ac:dyDescent="0.3">
      <c r="B145" s="181">
        <f t="shared" si="17"/>
        <v>143</v>
      </c>
      <c r="C145" s="233" t="str">
        <f>IF('Cálculos '!AR151="","",'Cálculos '!AR151)</f>
        <v/>
      </c>
      <c r="D145" s="164" t="str">
        <f>IF('Cálculos '!AU151="","",'Cálculos '!AU151)</f>
        <v/>
      </c>
      <c r="E145" s="300" t="str">
        <f>IF('Cálculos '!AV151="","",'Cálculos '!AV151)</f>
        <v/>
      </c>
      <c r="F145" s="303" t="str">
        <f t="shared" si="15"/>
        <v/>
      </c>
      <c r="H145" s="295" t="str">
        <f t="shared" si="12"/>
        <v/>
      </c>
      <c r="I145" s="310" t="str">
        <f t="shared" si="13"/>
        <v/>
      </c>
      <c r="J145" s="353" t="str">
        <f t="shared" si="14"/>
        <v/>
      </c>
      <c r="K145" s="354" t="str">
        <f t="shared" si="16"/>
        <v/>
      </c>
    </row>
    <row r="146" spans="2:11" hidden="1" x14ac:dyDescent="0.3">
      <c r="B146" s="181">
        <f t="shared" si="17"/>
        <v>144</v>
      </c>
      <c r="C146" s="233" t="str">
        <f>IF('Cálculos '!AR152="","",'Cálculos '!AR152)</f>
        <v/>
      </c>
      <c r="D146" s="164" t="str">
        <f>IF('Cálculos '!AU152="","",'Cálculos '!AU152)</f>
        <v/>
      </c>
      <c r="E146" s="300" t="str">
        <f>IF('Cálculos '!AV152="","",'Cálculos '!AV152)</f>
        <v/>
      </c>
      <c r="F146" s="303" t="str">
        <f t="shared" si="15"/>
        <v/>
      </c>
      <c r="H146" s="295" t="str">
        <f t="shared" si="12"/>
        <v/>
      </c>
      <c r="I146" s="310" t="str">
        <f t="shared" si="13"/>
        <v/>
      </c>
      <c r="J146" s="353" t="str">
        <f t="shared" si="14"/>
        <v/>
      </c>
      <c r="K146" s="354" t="str">
        <f t="shared" si="16"/>
        <v/>
      </c>
    </row>
    <row r="147" spans="2:11" hidden="1" x14ac:dyDescent="0.3">
      <c r="B147" s="181">
        <f t="shared" si="17"/>
        <v>145</v>
      </c>
      <c r="C147" s="233" t="str">
        <f>IF('Cálculos '!AR153="","",'Cálculos '!AR153)</f>
        <v/>
      </c>
      <c r="D147" s="164" t="str">
        <f>IF('Cálculos '!AU153="","",'Cálculos '!AU153)</f>
        <v/>
      </c>
      <c r="E147" s="300" t="str">
        <f>IF('Cálculos '!AV153="","",'Cálculos '!AV153)</f>
        <v/>
      </c>
      <c r="F147" s="303" t="str">
        <f t="shared" si="15"/>
        <v/>
      </c>
      <c r="H147" s="295" t="str">
        <f t="shared" si="12"/>
        <v/>
      </c>
      <c r="I147" s="310" t="str">
        <f t="shared" si="13"/>
        <v/>
      </c>
      <c r="J147" s="353" t="str">
        <f t="shared" si="14"/>
        <v/>
      </c>
      <c r="K147" s="354" t="str">
        <f t="shared" si="16"/>
        <v/>
      </c>
    </row>
    <row r="148" spans="2:11" hidden="1" x14ac:dyDescent="0.3">
      <c r="B148" s="181">
        <f t="shared" si="17"/>
        <v>146</v>
      </c>
      <c r="C148" s="233" t="str">
        <f>IF('Cálculos '!AR154="","",'Cálculos '!AR154)</f>
        <v/>
      </c>
      <c r="D148" s="164" t="str">
        <f>IF('Cálculos '!AU154="","",'Cálculos '!AU154)</f>
        <v/>
      </c>
      <c r="E148" s="300" t="str">
        <f>IF('Cálculos '!AV154="","",'Cálculos '!AV154)</f>
        <v/>
      </c>
      <c r="F148" s="303" t="str">
        <f t="shared" si="15"/>
        <v/>
      </c>
      <c r="H148" s="295" t="str">
        <f t="shared" si="12"/>
        <v/>
      </c>
      <c r="I148" s="310" t="str">
        <f t="shared" si="13"/>
        <v/>
      </c>
      <c r="J148" s="353" t="str">
        <f t="shared" si="14"/>
        <v/>
      </c>
      <c r="K148" s="354" t="str">
        <f t="shared" si="16"/>
        <v/>
      </c>
    </row>
    <row r="149" spans="2:11" hidden="1" x14ac:dyDescent="0.3">
      <c r="B149" s="181">
        <f t="shared" si="17"/>
        <v>147</v>
      </c>
      <c r="C149" s="233" t="str">
        <f>IF('Cálculos '!AR155="","",'Cálculos '!AR155)</f>
        <v/>
      </c>
      <c r="D149" s="164" t="str">
        <f>IF('Cálculos '!AU155="","",'Cálculos '!AU155)</f>
        <v/>
      </c>
      <c r="E149" s="300" t="str">
        <f>IF('Cálculos '!AV155="","",'Cálculos '!AV155)</f>
        <v/>
      </c>
      <c r="F149" s="303" t="str">
        <f t="shared" si="15"/>
        <v/>
      </c>
      <c r="H149" s="295" t="str">
        <f t="shared" si="12"/>
        <v/>
      </c>
      <c r="I149" s="310" t="str">
        <f t="shared" si="13"/>
        <v/>
      </c>
      <c r="J149" s="353" t="str">
        <f t="shared" si="14"/>
        <v/>
      </c>
      <c r="K149" s="354" t="str">
        <f t="shared" si="16"/>
        <v/>
      </c>
    </row>
    <row r="150" spans="2:11" hidden="1" x14ac:dyDescent="0.3">
      <c r="B150" s="181">
        <f t="shared" si="17"/>
        <v>148</v>
      </c>
      <c r="C150" s="233" t="str">
        <f>IF('Cálculos '!AR156="","",'Cálculos '!AR156)</f>
        <v/>
      </c>
      <c r="D150" s="164" t="str">
        <f>IF('Cálculos '!AU156="","",'Cálculos '!AU156)</f>
        <v/>
      </c>
      <c r="E150" s="300" t="str">
        <f>IF('Cálculos '!AV156="","",'Cálculos '!AV156)</f>
        <v/>
      </c>
      <c r="F150" s="303" t="str">
        <f t="shared" si="15"/>
        <v/>
      </c>
      <c r="H150" s="295" t="str">
        <f t="shared" si="12"/>
        <v/>
      </c>
      <c r="I150" s="310" t="str">
        <f t="shared" si="13"/>
        <v/>
      </c>
      <c r="J150" s="353" t="str">
        <f t="shared" si="14"/>
        <v/>
      </c>
      <c r="K150" s="354" t="str">
        <f t="shared" si="16"/>
        <v/>
      </c>
    </row>
    <row r="151" spans="2:11" hidden="1" x14ac:dyDescent="0.3">
      <c r="B151" s="181">
        <f t="shared" si="17"/>
        <v>149</v>
      </c>
      <c r="C151" s="233" t="str">
        <f>IF('Cálculos '!AR157="","",'Cálculos '!AR157)</f>
        <v/>
      </c>
      <c r="D151" s="164" t="str">
        <f>IF('Cálculos '!AU157="","",'Cálculos '!AU157)</f>
        <v/>
      </c>
      <c r="E151" s="300" t="str">
        <f>IF('Cálculos '!AV157="","",'Cálculos '!AV157)</f>
        <v/>
      </c>
      <c r="F151" s="303" t="str">
        <f t="shared" si="15"/>
        <v/>
      </c>
      <c r="H151" s="295" t="str">
        <f t="shared" si="12"/>
        <v/>
      </c>
      <c r="I151" s="310" t="str">
        <f t="shared" si="13"/>
        <v/>
      </c>
      <c r="J151" s="353" t="str">
        <f t="shared" si="14"/>
        <v/>
      </c>
      <c r="K151" s="354" t="str">
        <f t="shared" si="16"/>
        <v/>
      </c>
    </row>
    <row r="152" spans="2:11" hidden="1" x14ac:dyDescent="0.3">
      <c r="B152" s="181">
        <f t="shared" si="17"/>
        <v>150</v>
      </c>
      <c r="C152" s="233" t="str">
        <f>IF('Cálculos '!AR158="","",'Cálculos '!AR158)</f>
        <v/>
      </c>
      <c r="D152" s="164" t="str">
        <f>IF('Cálculos '!AU158="","",'Cálculos '!AU158)</f>
        <v/>
      </c>
      <c r="E152" s="300" t="str">
        <f>IF('Cálculos '!AV158="","",'Cálculos '!AV158)</f>
        <v/>
      </c>
      <c r="F152" s="303" t="str">
        <f t="shared" si="15"/>
        <v/>
      </c>
      <c r="H152" s="295" t="str">
        <f t="shared" si="12"/>
        <v/>
      </c>
      <c r="I152" s="310" t="str">
        <f t="shared" si="13"/>
        <v/>
      </c>
      <c r="J152" s="353" t="str">
        <f t="shared" si="14"/>
        <v/>
      </c>
      <c r="K152" s="354" t="str">
        <f t="shared" si="16"/>
        <v/>
      </c>
    </row>
    <row r="153" spans="2:11" hidden="1" x14ac:dyDescent="0.3">
      <c r="B153" s="181">
        <f t="shared" si="17"/>
        <v>151</v>
      </c>
      <c r="C153" s="233" t="str">
        <f>IF('Cálculos '!AR159="","",'Cálculos '!AR159)</f>
        <v/>
      </c>
      <c r="D153" s="164" t="str">
        <f>IF('Cálculos '!AU159="","",'Cálculos '!AU159)</f>
        <v/>
      </c>
      <c r="E153" s="300" t="str">
        <f>IF('Cálculos '!AV159="","",'Cálculos '!AV159)</f>
        <v/>
      </c>
      <c r="F153" s="303" t="str">
        <f t="shared" si="15"/>
        <v/>
      </c>
      <c r="H153" s="295" t="str">
        <f t="shared" si="12"/>
        <v/>
      </c>
      <c r="I153" s="310" t="str">
        <f t="shared" si="13"/>
        <v/>
      </c>
      <c r="J153" s="353" t="str">
        <f t="shared" si="14"/>
        <v/>
      </c>
      <c r="K153" s="354" t="str">
        <f t="shared" si="16"/>
        <v/>
      </c>
    </row>
    <row r="154" spans="2:11" hidden="1" x14ac:dyDescent="0.3">
      <c r="B154" s="181">
        <f t="shared" si="17"/>
        <v>152</v>
      </c>
      <c r="C154" s="233" t="str">
        <f>IF('Cálculos '!AR160="","",'Cálculos '!AR160)</f>
        <v/>
      </c>
      <c r="D154" s="164" t="str">
        <f>IF('Cálculos '!AU160="","",'Cálculos '!AU160)</f>
        <v/>
      </c>
      <c r="E154" s="300" t="str">
        <f>IF('Cálculos '!AV160="","",'Cálculos '!AV160)</f>
        <v/>
      </c>
      <c r="F154" s="303" t="str">
        <f t="shared" si="15"/>
        <v/>
      </c>
      <c r="H154" s="295" t="str">
        <f t="shared" si="12"/>
        <v/>
      </c>
      <c r="I154" s="310" t="str">
        <f t="shared" si="13"/>
        <v/>
      </c>
      <c r="J154" s="353" t="str">
        <f t="shared" si="14"/>
        <v/>
      </c>
      <c r="K154" s="354" t="str">
        <f t="shared" si="16"/>
        <v/>
      </c>
    </row>
    <row r="155" spans="2:11" hidden="1" x14ac:dyDescent="0.3">
      <c r="B155" s="181">
        <f t="shared" si="17"/>
        <v>153</v>
      </c>
      <c r="C155" s="233" t="str">
        <f>IF('Cálculos '!AR161="","",'Cálculos '!AR161)</f>
        <v/>
      </c>
      <c r="D155" s="164" t="str">
        <f>IF('Cálculos '!AU161="","",'Cálculos '!AU161)</f>
        <v/>
      </c>
      <c r="E155" s="300" t="str">
        <f>IF('Cálculos '!AV161="","",'Cálculos '!AV161)</f>
        <v/>
      </c>
      <c r="F155" s="303" t="str">
        <f t="shared" si="15"/>
        <v/>
      </c>
      <c r="H155" s="295" t="str">
        <f t="shared" si="12"/>
        <v/>
      </c>
      <c r="I155" s="310" t="str">
        <f t="shared" si="13"/>
        <v/>
      </c>
      <c r="J155" s="353" t="str">
        <f t="shared" si="14"/>
        <v/>
      </c>
      <c r="K155" s="354" t="str">
        <f t="shared" si="16"/>
        <v/>
      </c>
    </row>
    <row r="156" spans="2:11" hidden="1" x14ac:dyDescent="0.3">
      <c r="B156" s="181">
        <f t="shared" si="17"/>
        <v>154</v>
      </c>
      <c r="C156" s="233" t="str">
        <f>IF('Cálculos '!AR162="","",'Cálculos '!AR162)</f>
        <v/>
      </c>
      <c r="D156" s="164" t="str">
        <f>IF('Cálculos '!AU162="","",'Cálculos '!AU162)</f>
        <v/>
      </c>
      <c r="E156" s="300" t="str">
        <f>IF('Cálculos '!AV162="","",'Cálculos '!AV162)</f>
        <v/>
      </c>
      <c r="F156" s="303" t="str">
        <f t="shared" si="15"/>
        <v/>
      </c>
      <c r="H156" s="295" t="str">
        <f t="shared" si="12"/>
        <v/>
      </c>
      <c r="I156" s="310" t="str">
        <f t="shared" si="13"/>
        <v/>
      </c>
      <c r="J156" s="353" t="str">
        <f t="shared" si="14"/>
        <v/>
      </c>
      <c r="K156" s="354" t="str">
        <f t="shared" si="16"/>
        <v/>
      </c>
    </row>
    <row r="157" spans="2:11" hidden="1" x14ac:dyDescent="0.3">
      <c r="B157" s="181">
        <f t="shared" si="17"/>
        <v>155</v>
      </c>
      <c r="C157" s="233" t="str">
        <f>IF('Cálculos '!AR163="","",'Cálculos '!AR163)</f>
        <v/>
      </c>
      <c r="D157" s="164" t="str">
        <f>IF('Cálculos '!AU163="","",'Cálculos '!AU163)</f>
        <v/>
      </c>
      <c r="E157" s="300" t="str">
        <f>IF('Cálculos '!AV163="","",'Cálculos '!AV163)</f>
        <v/>
      </c>
      <c r="F157" s="303" t="str">
        <f t="shared" si="15"/>
        <v/>
      </c>
      <c r="H157" s="295" t="str">
        <f t="shared" si="12"/>
        <v/>
      </c>
      <c r="I157" s="310" t="str">
        <f t="shared" si="13"/>
        <v/>
      </c>
      <c r="J157" s="353" t="str">
        <f t="shared" si="14"/>
        <v/>
      </c>
      <c r="K157" s="354" t="str">
        <f t="shared" si="16"/>
        <v/>
      </c>
    </row>
    <row r="158" spans="2:11" hidden="1" x14ac:dyDescent="0.3">
      <c r="B158" s="181">
        <f t="shared" si="17"/>
        <v>156</v>
      </c>
      <c r="C158" s="233" t="str">
        <f>IF('Cálculos '!AR164="","",'Cálculos '!AR164)</f>
        <v/>
      </c>
      <c r="D158" s="164" t="str">
        <f>IF('Cálculos '!AU164="","",'Cálculos '!AU164)</f>
        <v/>
      </c>
      <c r="E158" s="300" t="str">
        <f>IF('Cálculos '!AV164="","",'Cálculos '!AV164)</f>
        <v/>
      </c>
      <c r="F158" s="303" t="str">
        <f t="shared" si="15"/>
        <v/>
      </c>
      <c r="H158" s="295" t="str">
        <f t="shared" si="12"/>
        <v/>
      </c>
      <c r="I158" s="310" t="str">
        <f t="shared" si="13"/>
        <v/>
      </c>
      <c r="J158" s="353" t="str">
        <f t="shared" si="14"/>
        <v/>
      </c>
      <c r="K158" s="354" t="str">
        <f t="shared" si="16"/>
        <v/>
      </c>
    </row>
    <row r="159" spans="2:11" hidden="1" x14ac:dyDescent="0.3">
      <c r="B159" s="181">
        <f t="shared" si="17"/>
        <v>157</v>
      </c>
      <c r="C159" s="233" t="str">
        <f>IF('Cálculos '!AR165="","",'Cálculos '!AR165)</f>
        <v/>
      </c>
      <c r="D159" s="164" t="str">
        <f>IF('Cálculos '!AU165="","",'Cálculos '!AU165)</f>
        <v/>
      </c>
      <c r="E159" s="300" t="str">
        <f>IF('Cálculos '!AV165="","",'Cálculos '!AV165)</f>
        <v/>
      </c>
      <c r="F159" s="303" t="str">
        <f t="shared" si="15"/>
        <v/>
      </c>
      <c r="H159" s="295" t="str">
        <f t="shared" si="12"/>
        <v/>
      </c>
      <c r="I159" s="310" t="str">
        <f t="shared" si="13"/>
        <v/>
      </c>
      <c r="J159" s="353" t="str">
        <f t="shared" si="14"/>
        <v/>
      </c>
      <c r="K159" s="354" t="str">
        <f t="shared" si="16"/>
        <v/>
      </c>
    </row>
    <row r="160" spans="2:11" hidden="1" x14ac:dyDescent="0.3">
      <c r="B160" s="181">
        <f t="shared" si="17"/>
        <v>158</v>
      </c>
      <c r="C160" s="233" t="str">
        <f>IF('Cálculos '!AR166="","",'Cálculos '!AR166)</f>
        <v/>
      </c>
      <c r="D160" s="164" t="str">
        <f>IF('Cálculos '!AU166="","",'Cálculos '!AU166)</f>
        <v/>
      </c>
      <c r="E160" s="300" t="str">
        <f>IF('Cálculos '!AV166="","",'Cálculos '!AV166)</f>
        <v/>
      </c>
      <c r="F160" s="303" t="str">
        <f t="shared" si="15"/>
        <v/>
      </c>
      <c r="H160" s="295" t="str">
        <f t="shared" si="12"/>
        <v/>
      </c>
      <c r="I160" s="310" t="str">
        <f t="shared" si="13"/>
        <v/>
      </c>
      <c r="J160" s="353" t="str">
        <f t="shared" si="14"/>
        <v/>
      </c>
      <c r="K160" s="354" t="str">
        <f t="shared" si="16"/>
        <v/>
      </c>
    </row>
    <row r="161" spans="2:11" hidden="1" x14ac:dyDescent="0.3">
      <c r="B161" s="181">
        <f t="shared" si="17"/>
        <v>159</v>
      </c>
      <c r="C161" s="233" t="str">
        <f>IF('Cálculos '!AR167="","",'Cálculos '!AR167)</f>
        <v/>
      </c>
      <c r="D161" s="164" t="str">
        <f>IF('Cálculos '!AU167="","",'Cálculos '!AU167)</f>
        <v/>
      </c>
      <c r="E161" s="300" t="str">
        <f>IF('Cálculos '!AV167="","",'Cálculos '!AV167)</f>
        <v/>
      </c>
      <c r="F161" s="303" t="str">
        <f t="shared" si="15"/>
        <v/>
      </c>
      <c r="H161" s="295" t="str">
        <f t="shared" si="12"/>
        <v/>
      </c>
      <c r="I161" s="310" t="str">
        <f t="shared" si="13"/>
        <v/>
      </c>
      <c r="J161" s="353" t="str">
        <f t="shared" si="14"/>
        <v/>
      </c>
      <c r="K161" s="354" t="str">
        <f t="shared" si="16"/>
        <v/>
      </c>
    </row>
    <row r="162" spans="2:11" hidden="1" x14ac:dyDescent="0.3">
      <c r="B162" s="181">
        <f t="shared" si="17"/>
        <v>160</v>
      </c>
      <c r="C162" s="233" t="str">
        <f>IF('Cálculos '!AR168="","",'Cálculos '!AR168)</f>
        <v/>
      </c>
      <c r="D162" s="164" t="str">
        <f>IF('Cálculos '!AU168="","",'Cálculos '!AU168)</f>
        <v/>
      </c>
      <c r="E162" s="300" t="str">
        <f>IF('Cálculos '!AV168="","",'Cálculos '!AV168)</f>
        <v/>
      </c>
      <c r="F162" s="303" t="str">
        <f t="shared" si="15"/>
        <v/>
      </c>
      <c r="H162" s="295" t="str">
        <f t="shared" si="12"/>
        <v/>
      </c>
      <c r="I162" s="310" t="str">
        <f t="shared" si="13"/>
        <v/>
      </c>
      <c r="J162" s="353" t="str">
        <f t="shared" si="14"/>
        <v/>
      </c>
      <c r="K162" s="354" t="str">
        <f t="shared" si="16"/>
        <v/>
      </c>
    </row>
    <row r="163" spans="2:11" hidden="1" x14ac:dyDescent="0.3">
      <c r="B163" s="181">
        <f t="shared" si="17"/>
        <v>161</v>
      </c>
      <c r="C163" s="233" t="str">
        <f>IF('Cálculos '!AR169="","",'Cálculos '!AR169)</f>
        <v/>
      </c>
      <c r="D163" s="164" t="str">
        <f>IF('Cálculos '!AU169="","",'Cálculos '!AU169)</f>
        <v/>
      </c>
      <c r="E163" s="300" t="str">
        <f>IF('Cálculos '!AV169="","",'Cálculos '!AV169)</f>
        <v/>
      </c>
      <c r="F163" s="303" t="str">
        <f t="shared" si="15"/>
        <v/>
      </c>
      <c r="H163" s="295" t="str">
        <f t="shared" si="12"/>
        <v/>
      </c>
      <c r="I163" s="310" t="str">
        <f t="shared" si="13"/>
        <v/>
      </c>
      <c r="J163" s="353" t="str">
        <f t="shared" si="14"/>
        <v/>
      </c>
      <c r="K163" s="354" t="str">
        <f t="shared" si="16"/>
        <v/>
      </c>
    </row>
    <row r="164" spans="2:11" hidden="1" x14ac:dyDescent="0.3">
      <c r="B164" s="181">
        <f t="shared" si="17"/>
        <v>162</v>
      </c>
      <c r="C164" s="233" t="str">
        <f>IF('Cálculos '!AR170="","",'Cálculos '!AR170)</f>
        <v/>
      </c>
      <c r="D164" s="164" t="str">
        <f>IF('Cálculos '!AU170="","",'Cálculos '!AU170)</f>
        <v/>
      </c>
      <c r="E164" s="300" t="str">
        <f>IF('Cálculos '!AV170="","",'Cálculos '!AV170)</f>
        <v/>
      </c>
      <c r="F164" s="303" t="str">
        <f t="shared" si="15"/>
        <v/>
      </c>
      <c r="H164" s="295" t="str">
        <f t="shared" si="12"/>
        <v/>
      </c>
      <c r="I164" s="310" t="str">
        <f t="shared" si="13"/>
        <v/>
      </c>
      <c r="J164" s="353" t="str">
        <f t="shared" si="14"/>
        <v/>
      </c>
      <c r="K164" s="354" t="str">
        <f t="shared" si="16"/>
        <v/>
      </c>
    </row>
    <row r="165" spans="2:11" hidden="1" x14ac:dyDescent="0.3">
      <c r="B165" s="181">
        <f t="shared" si="17"/>
        <v>163</v>
      </c>
      <c r="C165" s="233" t="str">
        <f>IF('Cálculos '!AR171="","",'Cálculos '!AR171)</f>
        <v/>
      </c>
      <c r="D165" s="164" t="str">
        <f>IF('Cálculos '!AU171="","",'Cálculos '!AU171)</f>
        <v/>
      </c>
      <c r="E165" s="300" t="str">
        <f>IF('Cálculos '!AV171="","",'Cálculos '!AV171)</f>
        <v/>
      </c>
      <c r="F165" s="303" t="str">
        <f t="shared" si="15"/>
        <v/>
      </c>
      <c r="H165" s="295" t="str">
        <f t="shared" si="12"/>
        <v/>
      </c>
      <c r="I165" s="310" t="str">
        <f t="shared" si="13"/>
        <v/>
      </c>
      <c r="J165" s="353" t="str">
        <f t="shared" si="14"/>
        <v/>
      </c>
      <c r="K165" s="354" t="str">
        <f t="shared" si="16"/>
        <v/>
      </c>
    </row>
    <row r="166" spans="2:11" hidden="1" x14ac:dyDescent="0.3">
      <c r="B166" s="181">
        <f t="shared" si="17"/>
        <v>164</v>
      </c>
      <c r="C166" s="233" t="str">
        <f>IF('Cálculos '!AR172="","",'Cálculos '!AR172)</f>
        <v/>
      </c>
      <c r="D166" s="164" t="str">
        <f>IF('Cálculos '!AU172="","",'Cálculos '!AU172)</f>
        <v/>
      </c>
      <c r="E166" s="300" t="str">
        <f>IF('Cálculos '!AV172="","",'Cálculos '!AV172)</f>
        <v/>
      </c>
      <c r="F166" s="303" t="str">
        <f t="shared" si="15"/>
        <v/>
      </c>
      <c r="H166" s="295" t="str">
        <f t="shared" si="12"/>
        <v/>
      </c>
      <c r="I166" s="310" t="str">
        <f t="shared" si="13"/>
        <v/>
      </c>
      <c r="J166" s="353" t="str">
        <f t="shared" si="14"/>
        <v/>
      </c>
      <c r="K166" s="354" t="str">
        <f t="shared" si="16"/>
        <v/>
      </c>
    </row>
    <row r="167" spans="2:11" hidden="1" x14ac:dyDescent="0.3">
      <c r="B167" s="181">
        <f t="shared" si="17"/>
        <v>165</v>
      </c>
      <c r="C167" s="233" t="str">
        <f>IF('Cálculos '!AR173="","",'Cálculos '!AR173)</f>
        <v/>
      </c>
      <c r="D167" s="164" t="str">
        <f>IF('Cálculos '!AU173="","",'Cálculos '!AU173)</f>
        <v/>
      </c>
      <c r="E167" s="300" t="str">
        <f>IF('Cálculos '!AV173="","",'Cálculos '!AV173)</f>
        <v/>
      </c>
      <c r="F167" s="303" t="str">
        <f t="shared" si="15"/>
        <v/>
      </c>
      <c r="H167" s="295" t="str">
        <f t="shared" si="12"/>
        <v/>
      </c>
      <c r="I167" s="310" t="str">
        <f t="shared" si="13"/>
        <v/>
      </c>
      <c r="J167" s="353" t="str">
        <f t="shared" si="14"/>
        <v/>
      </c>
      <c r="K167" s="354" t="str">
        <f t="shared" si="16"/>
        <v/>
      </c>
    </row>
    <row r="168" spans="2:11" hidden="1" x14ac:dyDescent="0.3">
      <c r="B168" s="181">
        <f t="shared" si="17"/>
        <v>166</v>
      </c>
      <c r="C168" s="233" t="str">
        <f>IF('Cálculos '!AR174="","",'Cálculos '!AR174)</f>
        <v/>
      </c>
      <c r="D168" s="164" t="str">
        <f>IF('Cálculos '!AU174="","",'Cálculos '!AU174)</f>
        <v/>
      </c>
      <c r="E168" s="300" t="str">
        <f>IF('Cálculos '!AV174="","",'Cálculos '!AV174)</f>
        <v/>
      </c>
      <c r="F168" s="303" t="str">
        <f t="shared" si="15"/>
        <v/>
      </c>
      <c r="H168" s="295" t="str">
        <f t="shared" si="12"/>
        <v/>
      </c>
      <c r="I168" s="310" t="str">
        <f t="shared" si="13"/>
        <v/>
      </c>
      <c r="J168" s="353" t="str">
        <f t="shared" si="14"/>
        <v/>
      </c>
      <c r="K168" s="354" t="str">
        <f t="shared" si="16"/>
        <v/>
      </c>
    </row>
    <row r="169" spans="2:11" hidden="1" x14ac:dyDescent="0.3">
      <c r="B169" s="181">
        <f t="shared" si="17"/>
        <v>167</v>
      </c>
      <c r="C169" s="233" t="str">
        <f>IF('Cálculos '!AR175="","",'Cálculos '!AR175)</f>
        <v/>
      </c>
      <c r="D169" s="164" t="str">
        <f>IF('Cálculos '!AU175="","",'Cálculos '!AU175)</f>
        <v/>
      </c>
      <c r="E169" s="300" t="str">
        <f>IF('Cálculos '!AV175="","",'Cálculos '!AV175)</f>
        <v/>
      </c>
      <c r="F169" s="303" t="str">
        <f t="shared" si="15"/>
        <v/>
      </c>
      <c r="H169" s="295" t="str">
        <f t="shared" si="12"/>
        <v/>
      </c>
      <c r="I169" s="310" t="str">
        <f t="shared" si="13"/>
        <v/>
      </c>
      <c r="J169" s="353" t="str">
        <f t="shared" si="14"/>
        <v/>
      </c>
      <c r="K169" s="354" t="str">
        <f t="shared" si="16"/>
        <v/>
      </c>
    </row>
    <row r="170" spans="2:11" hidden="1" x14ac:dyDescent="0.3">
      <c r="B170" s="181">
        <f t="shared" si="17"/>
        <v>168</v>
      </c>
      <c r="C170" s="233" t="str">
        <f>IF('Cálculos '!AR176="","",'Cálculos '!AR176)</f>
        <v/>
      </c>
      <c r="D170" s="164" t="str">
        <f>IF('Cálculos '!AU176="","",'Cálculos '!AU176)</f>
        <v/>
      </c>
      <c r="E170" s="300" t="str">
        <f>IF('Cálculos '!AV176="","",'Cálculos '!AV176)</f>
        <v/>
      </c>
      <c r="F170" s="303" t="str">
        <f t="shared" si="15"/>
        <v/>
      </c>
      <c r="H170" s="295" t="str">
        <f t="shared" si="12"/>
        <v/>
      </c>
      <c r="I170" s="310" t="str">
        <f t="shared" si="13"/>
        <v/>
      </c>
      <c r="J170" s="353" t="str">
        <f t="shared" si="14"/>
        <v/>
      </c>
      <c r="K170" s="354" t="str">
        <f t="shared" si="16"/>
        <v/>
      </c>
    </row>
    <row r="171" spans="2:11" hidden="1" x14ac:dyDescent="0.3">
      <c r="B171" s="181">
        <f t="shared" si="17"/>
        <v>169</v>
      </c>
      <c r="C171" s="233" t="str">
        <f>IF('Cálculos '!AR177="","",'Cálculos '!AR177)</f>
        <v/>
      </c>
      <c r="D171" s="164" t="str">
        <f>IF('Cálculos '!AU177="","",'Cálculos '!AU177)</f>
        <v/>
      </c>
      <c r="E171" s="300" t="str">
        <f>IF('Cálculos '!AV177="","",'Cálculos '!AV177)</f>
        <v/>
      </c>
      <c r="F171" s="303" t="str">
        <f t="shared" si="15"/>
        <v/>
      </c>
      <c r="H171" s="295" t="str">
        <f t="shared" si="12"/>
        <v/>
      </c>
      <c r="I171" s="310" t="str">
        <f t="shared" si="13"/>
        <v/>
      </c>
      <c r="J171" s="353" t="str">
        <f t="shared" si="14"/>
        <v/>
      </c>
      <c r="K171" s="354" t="str">
        <f t="shared" si="16"/>
        <v/>
      </c>
    </row>
    <row r="172" spans="2:11" hidden="1" x14ac:dyDescent="0.3">
      <c r="B172" s="181">
        <f t="shared" si="17"/>
        <v>170</v>
      </c>
      <c r="C172" s="233" t="str">
        <f>IF('Cálculos '!AR178="","",'Cálculos '!AR178)</f>
        <v/>
      </c>
      <c r="D172" s="164" t="str">
        <f>IF('Cálculos '!AU178="","",'Cálculos '!AU178)</f>
        <v/>
      </c>
      <c r="E172" s="300" t="str">
        <f>IF('Cálculos '!AV178="","",'Cálculos '!AV178)</f>
        <v/>
      </c>
      <c r="F172" s="303" t="str">
        <f t="shared" si="15"/>
        <v/>
      </c>
      <c r="H172" s="295" t="str">
        <f t="shared" si="12"/>
        <v/>
      </c>
      <c r="I172" s="310" t="str">
        <f t="shared" si="13"/>
        <v/>
      </c>
      <c r="J172" s="353" t="str">
        <f t="shared" si="14"/>
        <v/>
      </c>
      <c r="K172" s="354" t="str">
        <f t="shared" si="16"/>
        <v/>
      </c>
    </row>
    <row r="173" spans="2:11" hidden="1" x14ac:dyDescent="0.3">
      <c r="B173" s="181">
        <f t="shared" si="17"/>
        <v>171</v>
      </c>
      <c r="C173" s="233" t="str">
        <f>IF('Cálculos '!AR179="","",'Cálculos '!AR179)</f>
        <v/>
      </c>
      <c r="D173" s="164" t="str">
        <f>IF('Cálculos '!AU179="","",'Cálculos '!AU179)</f>
        <v/>
      </c>
      <c r="E173" s="300" t="str">
        <f>IF('Cálculos '!AV179="","",'Cálculos '!AV179)</f>
        <v/>
      </c>
      <c r="F173" s="303" t="str">
        <f t="shared" si="15"/>
        <v/>
      </c>
      <c r="H173" s="295" t="str">
        <f t="shared" si="12"/>
        <v/>
      </c>
      <c r="I173" s="310" t="str">
        <f t="shared" si="13"/>
        <v/>
      </c>
      <c r="J173" s="353" t="str">
        <f t="shared" si="14"/>
        <v/>
      </c>
      <c r="K173" s="354" t="str">
        <f t="shared" si="16"/>
        <v/>
      </c>
    </row>
    <row r="174" spans="2:11" hidden="1" x14ac:dyDescent="0.3">
      <c r="B174" s="181">
        <f t="shared" si="17"/>
        <v>172</v>
      </c>
      <c r="C174" s="233" t="str">
        <f>IF('Cálculos '!AR180="","",'Cálculos '!AR180)</f>
        <v/>
      </c>
      <c r="D174" s="164" t="str">
        <f>IF('Cálculos '!AU180="","",'Cálculos '!AU180)</f>
        <v/>
      </c>
      <c r="E174" s="300" t="str">
        <f>IF('Cálculos '!AV180="","",'Cálculos '!AV180)</f>
        <v/>
      </c>
      <c r="F174" s="303" t="str">
        <f t="shared" si="15"/>
        <v/>
      </c>
      <c r="H174" s="295" t="str">
        <f t="shared" si="12"/>
        <v/>
      </c>
      <c r="I174" s="310" t="str">
        <f t="shared" si="13"/>
        <v/>
      </c>
      <c r="J174" s="353" t="str">
        <f t="shared" si="14"/>
        <v/>
      </c>
      <c r="K174" s="354" t="str">
        <f t="shared" si="16"/>
        <v/>
      </c>
    </row>
    <row r="175" spans="2:11" hidden="1" x14ac:dyDescent="0.3">
      <c r="B175" s="181">
        <f t="shared" si="17"/>
        <v>173</v>
      </c>
      <c r="C175" s="233" t="str">
        <f>IF('Cálculos '!AR181="","",'Cálculos '!AR181)</f>
        <v/>
      </c>
      <c r="D175" s="164" t="str">
        <f>IF('Cálculos '!AU181="","",'Cálculos '!AU181)</f>
        <v/>
      </c>
      <c r="E175" s="300" t="str">
        <f>IF('Cálculos '!AV181="","",'Cálculos '!AV181)</f>
        <v/>
      </c>
      <c r="F175" s="303" t="str">
        <f t="shared" si="15"/>
        <v/>
      </c>
      <c r="H175" s="295" t="str">
        <f t="shared" si="12"/>
        <v/>
      </c>
      <c r="I175" s="310" t="str">
        <f t="shared" si="13"/>
        <v/>
      </c>
      <c r="J175" s="353" t="str">
        <f t="shared" si="14"/>
        <v/>
      </c>
      <c r="K175" s="354" t="str">
        <f t="shared" si="16"/>
        <v/>
      </c>
    </row>
    <row r="176" spans="2:11" hidden="1" x14ac:dyDescent="0.3">
      <c r="B176" s="181">
        <f t="shared" si="17"/>
        <v>174</v>
      </c>
      <c r="C176" s="233" t="str">
        <f>IF('Cálculos '!AR182="","",'Cálculos '!AR182)</f>
        <v/>
      </c>
      <c r="D176" s="164" t="str">
        <f>IF('Cálculos '!AU182="","",'Cálculos '!AU182)</f>
        <v/>
      </c>
      <c r="E176" s="300" t="str">
        <f>IF('Cálculos '!AV182="","",'Cálculos '!AV182)</f>
        <v/>
      </c>
      <c r="F176" s="303" t="str">
        <f t="shared" si="15"/>
        <v/>
      </c>
      <c r="H176" s="295" t="str">
        <f t="shared" si="12"/>
        <v/>
      </c>
      <c r="I176" s="310" t="str">
        <f t="shared" si="13"/>
        <v/>
      </c>
      <c r="J176" s="353" t="str">
        <f t="shared" si="14"/>
        <v/>
      </c>
      <c r="K176" s="354" t="str">
        <f t="shared" si="16"/>
        <v/>
      </c>
    </row>
    <row r="177" spans="2:11" hidden="1" x14ac:dyDescent="0.3">
      <c r="B177" s="181">
        <f t="shared" si="17"/>
        <v>175</v>
      </c>
      <c r="C177" s="233" t="str">
        <f>IF('Cálculos '!AR183="","",'Cálculos '!AR183)</f>
        <v/>
      </c>
      <c r="D177" s="164" t="str">
        <f>IF('Cálculos '!AU183="","",'Cálculos '!AU183)</f>
        <v/>
      </c>
      <c r="E177" s="300" t="str">
        <f>IF('Cálculos '!AV183="","",'Cálculos '!AV183)</f>
        <v/>
      </c>
      <c r="F177" s="303" t="str">
        <f t="shared" si="15"/>
        <v/>
      </c>
      <c r="H177" s="295" t="str">
        <f t="shared" si="12"/>
        <v/>
      </c>
      <c r="I177" s="310" t="str">
        <f t="shared" si="13"/>
        <v/>
      </c>
      <c r="J177" s="353" t="str">
        <f t="shared" si="14"/>
        <v/>
      </c>
      <c r="K177" s="354" t="str">
        <f t="shared" si="16"/>
        <v/>
      </c>
    </row>
    <row r="178" spans="2:11" hidden="1" x14ac:dyDescent="0.3">
      <c r="B178" s="181">
        <f t="shared" si="17"/>
        <v>176</v>
      </c>
      <c r="C178" s="233" t="str">
        <f>IF('Cálculos '!AR184="","",'Cálculos '!AR184)</f>
        <v/>
      </c>
      <c r="D178" s="164" t="str">
        <f>IF('Cálculos '!AU184="","",'Cálculos '!AU184)</f>
        <v/>
      </c>
      <c r="E178" s="300" t="str">
        <f>IF('Cálculos '!AV184="","",'Cálculos '!AV184)</f>
        <v/>
      </c>
      <c r="F178" s="303" t="str">
        <f t="shared" si="15"/>
        <v/>
      </c>
      <c r="H178" s="295" t="str">
        <f t="shared" si="12"/>
        <v/>
      </c>
      <c r="I178" s="310" t="str">
        <f t="shared" si="13"/>
        <v/>
      </c>
      <c r="J178" s="353" t="str">
        <f t="shared" si="14"/>
        <v/>
      </c>
      <c r="K178" s="354" t="str">
        <f t="shared" si="16"/>
        <v/>
      </c>
    </row>
    <row r="179" spans="2:11" hidden="1" x14ac:dyDescent="0.3">
      <c r="B179" s="181">
        <f t="shared" si="17"/>
        <v>177</v>
      </c>
      <c r="C179" s="233" t="str">
        <f>IF('Cálculos '!AR185="","",'Cálculos '!AR185)</f>
        <v/>
      </c>
      <c r="D179" s="164" t="str">
        <f>IF('Cálculos '!AU185="","",'Cálculos '!AU185)</f>
        <v/>
      </c>
      <c r="E179" s="300" t="str">
        <f>IF('Cálculos '!AV185="","",'Cálculos '!AV185)</f>
        <v/>
      </c>
      <c r="F179" s="303" t="str">
        <f t="shared" si="15"/>
        <v/>
      </c>
      <c r="H179" s="295" t="str">
        <f t="shared" si="12"/>
        <v/>
      </c>
      <c r="I179" s="310" t="str">
        <f t="shared" si="13"/>
        <v/>
      </c>
      <c r="J179" s="353" t="str">
        <f t="shared" si="14"/>
        <v/>
      </c>
      <c r="K179" s="354" t="str">
        <f t="shared" si="16"/>
        <v/>
      </c>
    </row>
    <row r="180" spans="2:11" hidden="1" x14ac:dyDescent="0.3">
      <c r="B180" s="181">
        <f t="shared" si="17"/>
        <v>178</v>
      </c>
      <c r="C180" s="233" t="str">
        <f>IF('Cálculos '!AR186="","",'Cálculos '!AR186)</f>
        <v/>
      </c>
      <c r="D180" s="164" t="str">
        <f>IF('Cálculos '!AU186="","",'Cálculos '!AU186)</f>
        <v/>
      </c>
      <c r="E180" s="300" t="str">
        <f>IF('Cálculos '!AV186="","",'Cálculos '!AV186)</f>
        <v/>
      </c>
      <c r="F180" s="303" t="str">
        <f t="shared" si="15"/>
        <v/>
      </c>
      <c r="H180" s="295" t="str">
        <f t="shared" si="12"/>
        <v/>
      </c>
      <c r="I180" s="310" t="str">
        <f t="shared" si="13"/>
        <v/>
      </c>
      <c r="J180" s="353" t="str">
        <f t="shared" si="14"/>
        <v/>
      </c>
      <c r="K180" s="354" t="str">
        <f t="shared" si="16"/>
        <v/>
      </c>
    </row>
    <row r="181" spans="2:11" hidden="1" x14ac:dyDescent="0.3">
      <c r="B181" s="181">
        <f t="shared" si="17"/>
        <v>179</v>
      </c>
      <c r="C181" s="233" t="str">
        <f>IF('Cálculos '!AR187="","",'Cálculos '!AR187)</f>
        <v/>
      </c>
      <c r="D181" s="164" t="str">
        <f>IF('Cálculos '!AU187="","",'Cálculos '!AU187)</f>
        <v/>
      </c>
      <c r="E181" s="300" t="str">
        <f>IF('Cálculos '!AV187="","",'Cálculos '!AV187)</f>
        <v/>
      </c>
      <c r="F181" s="303" t="str">
        <f t="shared" si="15"/>
        <v/>
      </c>
      <c r="H181" s="295" t="str">
        <f t="shared" si="12"/>
        <v/>
      </c>
      <c r="I181" s="310" t="str">
        <f t="shared" si="13"/>
        <v/>
      </c>
      <c r="J181" s="353" t="str">
        <f t="shared" si="14"/>
        <v/>
      </c>
      <c r="K181" s="354" t="str">
        <f t="shared" si="16"/>
        <v/>
      </c>
    </row>
    <row r="182" spans="2:11" hidden="1" x14ac:dyDescent="0.3">
      <c r="B182" s="181">
        <f t="shared" si="17"/>
        <v>180</v>
      </c>
      <c r="C182" s="233" t="str">
        <f>IF('Cálculos '!AR188="","",'Cálculos '!AR188)</f>
        <v/>
      </c>
      <c r="D182" s="164" t="str">
        <f>IF('Cálculos '!AU188="","",'Cálculos '!AU188)</f>
        <v/>
      </c>
      <c r="E182" s="300" t="str">
        <f>IF('Cálculos '!AV188="","",'Cálculos '!AV188)</f>
        <v/>
      </c>
      <c r="F182" s="303" t="str">
        <f t="shared" si="15"/>
        <v/>
      </c>
      <c r="H182" s="295" t="str">
        <f t="shared" si="12"/>
        <v/>
      </c>
      <c r="I182" s="310" t="str">
        <f t="shared" si="13"/>
        <v/>
      </c>
      <c r="J182" s="353" t="str">
        <f t="shared" si="14"/>
        <v/>
      </c>
      <c r="K182" s="354" t="str">
        <f t="shared" si="16"/>
        <v/>
      </c>
    </row>
    <row r="183" spans="2:11" hidden="1" x14ac:dyDescent="0.3">
      <c r="B183" s="181">
        <f t="shared" si="17"/>
        <v>181</v>
      </c>
      <c r="C183" s="233" t="str">
        <f>IF('Cálculos '!AR189="","",'Cálculos '!AR189)</f>
        <v/>
      </c>
      <c r="D183" s="164" t="str">
        <f>IF('Cálculos '!AU189="","",'Cálculos '!AU189)</f>
        <v/>
      </c>
      <c r="E183" s="300" t="str">
        <f>IF('Cálculos '!AV189="","",'Cálculos '!AV189)</f>
        <v/>
      </c>
      <c r="F183" s="303" t="str">
        <f t="shared" si="15"/>
        <v/>
      </c>
      <c r="H183" s="295" t="str">
        <f t="shared" si="12"/>
        <v/>
      </c>
      <c r="I183" s="310" t="str">
        <f t="shared" si="13"/>
        <v/>
      </c>
      <c r="J183" s="353" t="str">
        <f t="shared" si="14"/>
        <v/>
      </c>
      <c r="K183" s="354" t="str">
        <f t="shared" si="16"/>
        <v/>
      </c>
    </row>
    <row r="184" spans="2:11" hidden="1" x14ac:dyDescent="0.3">
      <c r="B184" s="181">
        <f t="shared" si="17"/>
        <v>182</v>
      </c>
      <c r="C184" s="233" t="str">
        <f>IF('Cálculos '!AR190="","",'Cálculos '!AR190)</f>
        <v/>
      </c>
      <c r="D184" s="164" t="str">
        <f>IF('Cálculos '!AU190="","",'Cálculos '!AU190)</f>
        <v/>
      </c>
      <c r="E184" s="300" t="str">
        <f>IF('Cálculos '!AV190="","",'Cálculos '!AV190)</f>
        <v/>
      </c>
      <c r="F184" s="303" t="str">
        <f t="shared" si="15"/>
        <v/>
      </c>
      <c r="H184" s="295" t="str">
        <f t="shared" si="12"/>
        <v/>
      </c>
      <c r="I184" s="310" t="str">
        <f t="shared" si="13"/>
        <v/>
      </c>
      <c r="J184" s="353" t="str">
        <f t="shared" si="14"/>
        <v/>
      </c>
      <c r="K184" s="354" t="str">
        <f t="shared" si="16"/>
        <v/>
      </c>
    </row>
    <row r="185" spans="2:11" hidden="1" x14ac:dyDescent="0.3">
      <c r="B185" s="181">
        <f t="shared" si="17"/>
        <v>183</v>
      </c>
      <c r="C185" s="233" t="str">
        <f>IF('Cálculos '!AR191="","",'Cálculos '!AR191)</f>
        <v/>
      </c>
      <c r="D185" s="164" t="str">
        <f>IF('Cálculos '!AU191="","",'Cálculos '!AU191)</f>
        <v/>
      </c>
      <c r="E185" s="300" t="str">
        <f>IF('Cálculos '!AV191="","",'Cálculos '!AV191)</f>
        <v/>
      </c>
      <c r="F185" s="303" t="str">
        <f t="shared" si="15"/>
        <v/>
      </c>
      <c r="H185" s="295" t="str">
        <f t="shared" si="12"/>
        <v/>
      </c>
      <c r="I185" s="310" t="str">
        <f t="shared" si="13"/>
        <v/>
      </c>
      <c r="J185" s="353" t="str">
        <f t="shared" si="14"/>
        <v/>
      </c>
      <c r="K185" s="354" t="str">
        <f t="shared" si="16"/>
        <v/>
      </c>
    </row>
    <row r="186" spans="2:11" hidden="1" x14ac:dyDescent="0.3">
      <c r="B186" s="181">
        <f t="shared" si="17"/>
        <v>184</v>
      </c>
      <c r="C186" s="233" t="str">
        <f>IF('Cálculos '!AR192="","",'Cálculos '!AR192)</f>
        <v/>
      </c>
      <c r="D186" s="164" t="str">
        <f>IF('Cálculos '!AU192="","",'Cálculos '!AU192)</f>
        <v/>
      </c>
      <c r="E186" s="300" t="str">
        <f>IF('Cálculos '!AV192="","",'Cálculos '!AV192)</f>
        <v/>
      </c>
      <c r="F186" s="303" t="str">
        <f t="shared" si="15"/>
        <v/>
      </c>
      <c r="H186" s="295" t="str">
        <f t="shared" si="12"/>
        <v/>
      </c>
      <c r="I186" s="310" t="str">
        <f t="shared" si="13"/>
        <v/>
      </c>
      <c r="J186" s="353" t="str">
        <f t="shared" si="14"/>
        <v/>
      </c>
      <c r="K186" s="354" t="str">
        <f t="shared" si="16"/>
        <v/>
      </c>
    </row>
    <row r="187" spans="2:11" hidden="1" x14ac:dyDescent="0.3">
      <c r="B187" s="181">
        <f t="shared" si="17"/>
        <v>185</v>
      </c>
      <c r="C187" s="233" t="str">
        <f>IF('Cálculos '!AR193="","",'Cálculos '!AR193)</f>
        <v/>
      </c>
      <c r="D187" s="164" t="str">
        <f>IF('Cálculos '!AU193="","",'Cálculos '!AU193)</f>
        <v/>
      </c>
      <c r="E187" s="300" t="str">
        <f>IF('Cálculos '!AV193="","",'Cálculos '!AV193)</f>
        <v/>
      </c>
      <c r="F187" s="303" t="str">
        <f t="shared" si="15"/>
        <v/>
      </c>
      <c r="H187" s="295" t="str">
        <f t="shared" si="12"/>
        <v/>
      </c>
      <c r="I187" s="310" t="str">
        <f t="shared" si="13"/>
        <v/>
      </c>
      <c r="J187" s="353" t="str">
        <f t="shared" si="14"/>
        <v/>
      </c>
      <c r="K187" s="354" t="str">
        <f t="shared" si="16"/>
        <v/>
      </c>
    </row>
    <row r="188" spans="2:11" hidden="1" x14ac:dyDescent="0.3">
      <c r="B188" s="181">
        <f t="shared" si="17"/>
        <v>186</v>
      </c>
      <c r="C188" s="233" t="str">
        <f>IF('Cálculos '!AR194="","",'Cálculos '!AR194)</f>
        <v/>
      </c>
      <c r="D188" s="164" t="str">
        <f>IF('Cálculos '!AU194="","",'Cálculos '!AU194)</f>
        <v/>
      </c>
      <c r="E188" s="300" t="str">
        <f>IF('Cálculos '!AV194="","",'Cálculos '!AV194)</f>
        <v/>
      </c>
      <c r="F188" s="303" t="str">
        <f t="shared" si="15"/>
        <v/>
      </c>
      <c r="H188" s="295" t="str">
        <f t="shared" si="12"/>
        <v/>
      </c>
      <c r="I188" s="310" t="str">
        <f t="shared" si="13"/>
        <v/>
      </c>
      <c r="J188" s="353" t="str">
        <f t="shared" si="14"/>
        <v/>
      </c>
      <c r="K188" s="354" t="str">
        <f t="shared" si="16"/>
        <v/>
      </c>
    </row>
    <row r="189" spans="2:11" hidden="1" x14ac:dyDescent="0.3">
      <c r="B189" s="181">
        <f t="shared" si="17"/>
        <v>187</v>
      </c>
      <c r="C189" s="233" t="str">
        <f>IF('Cálculos '!AR195="","",'Cálculos '!AR195)</f>
        <v/>
      </c>
      <c r="D189" s="164" t="str">
        <f>IF('Cálculos '!AU195="","",'Cálculos '!AU195)</f>
        <v/>
      </c>
      <c r="E189" s="300" t="str">
        <f>IF('Cálculos '!AV195="","",'Cálculos '!AV195)</f>
        <v/>
      </c>
      <c r="F189" s="303" t="str">
        <f t="shared" si="15"/>
        <v/>
      </c>
      <c r="H189" s="295" t="str">
        <f t="shared" si="12"/>
        <v/>
      </c>
      <c r="I189" s="310" t="str">
        <f t="shared" si="13"/>
        <v/>
      </c>
      <c r="J189" s="353" t="str">
        <f t="shared" si="14"/>
        <v/>
      </c>
      <c r="K189" s="354" t="str">
        <f t="shared" si="16"/>
        <v/>
      </c>
    </row>
    <row r="190" spans="2:11" hidden="1" x14ac:dyDescent="0.3">
      <c r="B190" s="181">
        <f t="shared" si="17"/>
        <v>188</v>
      </c>
      <c r="C190" s="233" t="str">
        <f>IF('Cálculos '!AR196="","",'Cálculos '!AR196)</f>
        <v/>
      </c>
      <c r="D190" s="164" t="str">
        <f>IF('Cálculos '!AU196="","",'Cálculos '!AU196)</f>
        <v/>
      </c>
      <c r="E190" s="300" t="str">
        <f>IF('Cálculos '!AV196="","",'Cálculos '!AV196)</f>
        <v/>
      </c>
      <c r="F190" s="303" t="str">
        <f t="shared" si="15"/>
        <v/>
      </c>
      <c r="H190" s="295" t="str">
        <f t="shared" si="12"/>
        <v/>
      </c>
      <c r="I190" s="310" t="str">
        <f t="shared" si="13"/>
        <v/>
      </c>
      <c r="J190" s="353" t="str">
        <f t="shared" si="14"/>
        <v/>
      </c>
      <c r="K190" s="354" t="str">
        <f t="shared" si="16"/>
        <v/>
      </c>
    </row>
    <row r="191" spans="2:11" hidden="1" x14ac:dyDescent="0.3">
      <c r="B191" s="181">
        <f t="shared" si="17"/>
        <v>189</v>
      </c>
      <c r="C191" s="233" t="str">
        <f>IF('Cálculos '!AR197="","",'Cálculos '!AR197)</f>
        <v/>
      </c>
      <c r="D191" s="164" t="str">
        <f>IF('Cálculos '!AU197="","",'Cálculos '!AU197)</f>
        <v/>
      </c>
      <c r="E191" s="300" t="str">
        <f>IF('Cálculos '!AV197="","",'Cálculos '!AV197)</f>
        <v/>
      </c>
      <c r="F191" s="303" t="str">
        <f t="shared" si="15"/>
        <v/>
      </c>
      <c r="H191" s="295" t="str">
        <f t="shared" si="12"/>
        <v/>
      </c>
      <c r="I191" s="310" t="str">
        <f t="shared" si="13"/>
        <v/>
      </c>
      <c r="J191" s="353" t="str">
        <f t="shared" si="14"/>
        <v/>
      </c>
      <c r="K191" s="354" t="str">
        <f t="shared" si="16"/>
        <v/>
      </c>
    </row>
    <row r="192" spans="2:11" hidden="1" x14ac:dyDescent="0.3">
      <c r="B192" s="181">
        <f t="shared" si="17"/>
        <v>190</v>
      </c>
      <c r="C192" s="233" t="str">
        <f>IF('Cálculos '!AR198="","",'Cálculos '!AR198)</f>
        <v/>
      </c>
      <c r="D192" s="164" t="str">
        <f>IF('Cálculos '!AU198="","",'Cálculos '!AU198)</f>
        <v/>
      </c>
      <c r="E192" s="300" t="str">
        <f>IF('Cálculos '!AV198="","",'Cálculos '!AV198)</f>
        <v/>
      </c>
      <c r="F192" s="303" t="str">
        <f t="shared" si="15"/>
        <v/>
      </c>
      <c r="H192" s="295" t="str">
        <f t="shared" si="12"/>
        <v/>
      </c>
      <c r="I192" s="310" t="str">
        <f t="shared" si="13"/>
        <v/>
      </c>
      <c r="J192" s="353" t="str">
        <f t="shared" si="14"/>
        <v/>
      </c>
      <c r="K192" s="354" t="str">
        <f t="shared" si="16"/>
        <v/>
      </c>
    </row>
    <row r="193" spans="2:11" hidden="1" x14ac:dyDescent="0.3">
      <c r="B193" s="181">
        <f t="shared" si="17"/>
        <v>191</v>
      </c>
      <c r="C193" s="233" t="str">
        <f>IF('Cálculos '!AR199="","",'Cálculos '!AR199)</f>
        <v/>
      </c>
      <c r="D193" s="164" t="str">
        <f>IF('Cálculos '!AU199="","",'Cálculos '!AU199)</f>
        <v/>
      </c>
      <c r="E193" s="300" t="str">
        <f>IF('Cálculos '!AV199="","",'Cálculos '!AV199)</f>
        <v/>
      </c>
      <c r="F193" s="303" t="str">
        <f t="shared" si="15"/>
        <v/>
      </c>
      <c r="H193" s="295" t="str">
        <f t="shared" si="12"/>
        <v/>
      </c>
      <c r="I193" s="310" t="str">
        <f t="shared" si="13"/>
        <v/>
      </c>
      <c r="J193" s="353" t="str">
        <f t="shared" si="14"/>
        <v/>
      </c>
      <c r="K193" s="354" t="str">
        <f t="shared" si="16"/>
        <v/>
      </c>
    </row>
    <row r="194" spans="2:11" hidden="1" x14ac:dyDescent="0.3">
      <c r="B194" s="181">
        <f t="shared" si="17"/>
        <v>192</v>
      </c>
      <c r="C194" s="233" t="str">
        <f>IF('Cálculos '!AR200="","",'Cálculos '!AR200)</f>
        <v/>
      </c>
      <c r="D194" s="164" t="str">
        <f>IF('Cálculos '!AU200="","",'Cálculos '!AU200)</f>
        <v/>
      </c>
      <c r="E194" s="300" t="str">
        <f>IF('Cálculos '!AV200="","",'Cálculos '!AV200)</f>
        <v/>
      </c>
      <c r="F194" s="303" t="str">
        <f t="shared" si="15"/>
        <v/>
      </c>
      <c r="H194" s="295" t="str">
        <f t="shared" si="12"/>
        <v/>
      </c>
      <c r="I194" s="310" t="str">
        <f t="shared" si="13"/>
        <v/>
      </c>
      <c r="J194" s="353" t="str">
        <f t="shared" si="14"/>
        <v/>
      </c>
      <c r="K194" s="354" t="str">
        <f t="shared" si="16"/>
        <v/>
      </c>
    </row>
    <row r="195" spans="2:11" hidden="1" x14ac:dyDescent="0.3">
      <c r="B195" s="181">
        <f t="shared" si="17"/>
        <v>193</v>
      </c>
      <c r="C195" s="233" t="str">
        <f>IF('Cálculos '!AR201="","",'Cálculos '!AR201)</f>
        <v/>
      </c>
      <c r="D195" s="164" t="str">
        <f>IF('Cálculos '!AU201="","",'Cálculos '!AU201)</f>
        <v/>
      </c>
      <c r="E195" s="300" t="str">
        <f>IF('Cálculos '!AV201="","",'Cálculos '!AV201)</f>
        <v/>
      </c>
      <c r="F195" s="303" t="str">
        <f t="shared" si="15"/>
        <v/>
      </c>
      <c r="H195" s="295" t="str">
        <f t="shared" ref="H195:H258" si="18">IF(C195="","",IF(C195="","",+D195/C195))</f>
        <v/>
      </c>
      <c r="I195" s="310" t="str">
        <f t="shared" ref="I195:I258" si="19">IF(C195="","",SUM(E195/C195))</f>
        <v/>
      </c>
      <c r="J195" s="353" t="str">
        <f t="shared" ref="J195:J258" si="20">+IF(I195&lt;=40%,E195,IF(AND(H195&gt;40%,H195&lt;60%),D195,C195))</f>
        <v/>
      </c>
      <c r="K195" s="354" t="str">
        <f t="shared" si="16"/>
        <v/>
      </c>
    </row>
    <row r="196" spans="2:11" hidden="1" x14ac:dyDescent="0.3">
      <c r="B196" s="181">
        <f t="shared" si="17"/>
        <v>194</v>
      </c>
      <c r="C196" s="233" t="str">
        <f>IF('Cálculos '!AR202="","",'Cálculos '!AR202)</f>
        <v/>
      </c>
      <c r="D196" s="164" t="str">
        <f>IF('Cálculos '!AU202="","",'Cálculos '!AU202)</f>
        <v/>
      </c>
      <c r="E196" s="300" t="str">
        <f>IF('Cálculos '!AV202="","",'Cálculos '!AV202)</f>
        <v/>
      </c>
      <c r="F196" s="303" t="str">
        <f t="shared" ref="F196:F259" si="21">+IF(C196="","",C196)</f>
        <v/>
      </c>
      <c r="H196" s="295" t="str">
        <f t="shared" si="18"/>
        <v/>
      </c>
      <c r="I196" s="310" t="str">
        <f t="shared" si="19"/>
        <v/>
      </c>
      <c r="J196" s="353" t="str">
        <f t="shared" si="20"/>
        <v/>
      </c>
      <c r="K196" s="354" t="str">
        <f t="shared" ref="K196:K259" si="22">IF(C196="","",SUM(F196-J196))</f>
        <v/>
      </c>
    </row>
    <row r="197" spans="2:11" hidden="1" x14ac:dyDescent="0.3">
      <c r="B197" s="181">
        <f t="shared" ref="B197:B260" si="23">+B196+1</f>
        <v>195</v>
      </c>
      <c r="C197" s="233" t="str">
        <f>IF('Cálculos '!AR203="","",'Cálculos '!AR203)</f>
        <v/>
      </c>
      <c r="D197" s="164" t="str">
        <f>IF('Cálculos '!AU203="","",'Cálculos '!AU203)</f>
        <v/>
      </c>
      <c r="E197" s="300" t="str">
        <f>IF('Cálculos '!AV203="","",'Cálculos '!AV203)</f>
        <v/>
      </c>
      <c r="F197" s="303" t="str">
        <f t="shared" si="21"/>
        <v/>
      </c>
      <c r="H197" s="295" t="str">
        <f t="shared" si="18"/>
        <v/>
      </c>
      <c r="I197" s="310" t="str">
        <f t="shared" si="19"/>
        <v/>
      </c>
      <c r="J197" s="353" t="str">
        <f t="shared" si="20"/>
        <v/>
      </c>
      <c r="K197" s="354" t="str">
        <f t="shared" si="22"/>
        <v/>
      </c>
    </row>
    <row r="198" spans="2:11" hidden="1" x14ac:dyDescent="0.3">
      <c r="B198" s="181">
        <f t="shared" si="23"/>
        <v>196</v>
      </c>
      <c r="C198" s="233" t="str">
        <f>IF('Cálculos '!AR204="","",'Cálculos '!AR204)</f>
        <v/>
      </c>
      <c r="D198" s="164" t="str">
        <f>IF('Cálculos '!AU204="","",'Cálculos '!AU204)</f>
        <v/>
      </c>
      <c r="E198" s="300" t="str">
        <f>IF('Cálculos '!AV204="","",'Cálculos '!AV204)</f>
        <v/>
      </c>
      <c r="F198" s="303" t="str">
        <f t="shared" si="21"/>
        <v/>
      </c>
      <c r="H198" s="295" t="str">
        <f t="shared" si="18"/>
        <v/>
      </c>
      <c r="I198" s="310" t="str">
        <f t="shared" si="19"/>
        <v/>
      </c>
      <c r="J198" s="353" t="str">
        <f t="shared" si="20"/>
        <v/>
      </c>
      <c r="K198" s="354" t="str">
        <f t="shared" si="22"/>
        <v/>
      </c>
    </row>
    <row r="199" spans="2:11" hidden="1" x14ac:dyDescent="0.3">
      <c r="B199" s="181">
        <f t="shared" si="23"/>
        <v>197</v>
      </c>
      <c r="C199" s="233" t="str">
        <f>IF('Cálculos '!AR205="","",'Cálculos '!AR205)</f>
        <v/>
      </c>
      <c r="D199" s="164" t="str">
        <f>IF('Cálculos '!AU205="","",'Cálculos '!AU205)</f>
        <v/>
      </c>
      <c r="E199" s="300" t="str">
        <f>IF('Cálculos '!AV205="","",'Cálculos '!AV205)</f>
        <v/>
      </c>
      <c r="F199" s="303" t="str">
        <f t="shared" si="21"/>
        <v/>
      </c>
      <c r="H199" s="295" t="str">
        <f t="shared" si="18"/>
        <v/>
      </c>
      <c r="I199" s="310" t="str">
        <f t="shared" si="19"/>
        <v/>
      </c>
      <c r="J199" s="353" t="str">
        <f t="shared" si="20"/>
        <v/>
      </c>
      <c r="K199" s="354" t="str">
        <f t="shared" si="22"/>
        <v/>
      </c>
    </row>
    <row r="200" spans="2:11" hidden="1" x14ac:dyDescent="0.3">
      <c r="B200" s="181">
        <f t="shared" si="23"/>
        <v>198</v>
      </c>
      <c r="C200" s="233" t="str">
        <f>IF('Cálculos '!AR206="","",'Cálculos '!AR206)</f>
        <v/>
      </c>
      <c r="D200" s="164" t="str">
        <f>IF('Cálculos '!AU206="","",'Cálculos '!AU206)</f>
        <v/>
      </c>
      <c r="E200" s="300" t="str">
        <f>IF('Cálculos '!AV206="","",'Cálculos '!AV206)</f>
        <v/>
      </c>
      <c r="F200" s="303" t="str">
        <f t="shared" si="21"/>
        <v/>
      </c>
      <c r="H200" s="295" t="str">
        <f t="shared" si="18"/>
        <v/>
      </c>
      <c r="I200" s="310" t="str">
        <f t="shared" si="19"/>
        <v/>
      </c>
      <c r="J200" s="353" t="str">
        <f t="shared" si="20"/>
        <v/>
      </c>
      <c r="K200" s="354" t="str">
        <f t="shared" si="22"/>
        <v/>
      </c>
    </row>
    <row r="201" spans="2:11" hidden="1" x14ac:dyDescent="0.3">
      <c r="B201" s="181">
        <f t="shared" si="23"/>
        <v>199</v>
      </c>
      <c r="C201" s="233" t="str">
        <f>IF('Cálculos '!AR207="","",'Cálculos '!AR207)</f>
        <v/>
      </c>
      <c r="D201" s="164" t="str">
        <f>IF('Cálculos '!AU207="","",'Cálculos '!AU207)</f>
        <v/>
      </c>
      <c r="E201" s="300" t="str">
        <f>IF('Cálculos '!AV207="","",'Cálculos '!AV207)</f>
        <v/>
      </c>
      <c r="F201" s="303" t="str">
        <f t="shared" si="21"/>
        <v/>
      </c>
      <c r="H201" s="295" t="str">
        <f t="shared" si="18"/>
        <v/>
      </c>
      <c r="I201" s="310" t="str">
        <f t="shared" si="19"/>
        <v/>
      </c>
      <c r="J201" s="353" t="str">
        <f t="shared" si="20"/>
        <v/>
      </c>
      <c r="K201" s="354" t="str">
        <f t="shared" si="22"/>
        <v/>
      </c>
    </row>
    <row r="202" spans="2:11" hidden="1" x14ac:dyDescent="0.3">
      <c r="B202" s="181">
        <f t="shared" si="23"/>
        <v>200</v>
      </c>
      <c r="C202" s="233" t="str">
        <f>IF('Cálculos '!AR208="","",'Cálculos '!AR208)</f>
        <v/>
      </c>
      <c r="D202" s="164" t="str">
        <f>IF('Cálculos '!AU208="","",'Cálculos '!AU208)</f>
        <v/>
      </c>
      <c r="E202" s="300" t="str">
        <f>IF('Cálculos '!AV208="","",'Cálculos '!AV208)</f>
        <v/>
      </c>
      <c r="F202" s="303" t="str">
        <f t="shared" si="21"/>
        <v/>
      </c>
      <c r="H202" s="295" t="str">
        <f t="shared" si="18"/>
        <v/>
      </c>
      <c r="I202" s="310" t="str">
        <f t="shared" si="19"/>
        <v/>
      </c>
      <c r="J202" s="353" t="str">
        <f t="shared" si="20"/>
        <v/>
      </c>
      <c r="K202" s="354" t="str">
        <f t="shared" si="22"/>
        <v/>
      </c>
    </row>
    <row r="203" spans="2:11" hidden="1" x14ac:dyDescent="0.3">
      <c r="B203" s="181">
        <f t="shared" si="23"/>
        <v>201</v>
      </c>
      <c r="C203" s="233" t="str">
        <f>IF('Cálculos '!AR209="","",'Cálculos '!AR209)</f>
        <v/>
      </c>
      <c r="D203" s="164" t="str">
        <f>IF('Cálculos '!AU209="","",'Cálculos '!AU209)</f>
        <v/>
      </c>
      <c r="E203" s="300" t="str">
        <f>IF('Cálculos '!AV209="","",'Cálculos '!AV209)</f>
        <v/>
      </c>
      <c r="F203" s="303" t="str">
        <f t="shared" si="21"/>
        <v/>
      </c>
      <c r="H203" s="295" t="str">
        <f t="shared" si="18"/>
        <v/>
      </c>
      <c r="I203" s="310" t="str">
        <f t="shared" si="19"/>
        <v/>
      </c>
      <c r="J203" s="353" t="str">
        <f t="shared" si="20"/>
        <v/>
      </c>
      <c r="K203" s="354" t="str">
        <f t="shared" si="22"/>
        <v/>
      </c>
    </row>
    <row r="204" spans="2:11" hidden="1" x14ac:dyDescent="0.3">
      <c r="B204" s="181">
        <f t="shared" si="23"/>
        <v>202</v>
      </c>
      <c r="C204" s="233" t="str">
        <f>IF('Cálculos '!AR210="","",'Cálculos '!AR210)</f>
        <v/>
      </c>
      <c r="D204" s="164" t="str">
        <f>IF('Cálculos '!AU210="","",'Cálculos '!AU210)</f>
        <v/>
      </c>
      <c r="E204" s="300" t="str">
        <f>IF('Cálculos '!AV210="","",'Cálculos '!AV210)</f>
        <v/>
      </c>
      <c r="F204" s="303" t="str">
        <f t="shared" si="21"/>
        <v/>
      </c>
      <c r="H204" s="295" t="str">
        <f t="shared" si="18"/>
        <v/>
      </c>
      <c r="I204" s="310" t="str">
        <f t="shared" si="19"/>
        <v/>
      </c>
      <c r="J204" s="353" t="str">
        <f t="shared" si="20"/>
        <v/>
      </c>
      <c r="K204" s="354" t="str">
        <f t="shared" si="22"/>
        <v/>
      </c>
    </row>
    <row r="205" spans="2:11" hidden="1" x14ac:dyDescent="0.3">
      <c r="B205" s="181">
        <f t="shared" si="23"/>
        <v>203</v>
      </c>
      <c r="C205" s="233" t="str">
        <f>IF('Cálculos '!AR211="","",'Cálculos '!AR211)</f>
        <v/>
      </c>
      <c r="D205" s="164" t="str">
        <f>IF('Cálculos '!AU211="","",'Cálculos '!AU211)</f>
        <v/>
      </c>
      <c r="E205" s="300" t="str">
        <f>IF('Cálculos '!AV211="","",'Cálculos '!AV211)</f>
        <v/>
      </c>
      <c r="F205" s="303" t="str">
        <f t="shared" si="21"/>
        <v/>
      </c>
      <c r="H205" s="295" t="str">
        <f t="shared" si="18"/>
        <v/>
      </c>
      <c r="I205" s="310" t="str">
        <f t="shared" si="19"/>
        <v/>
      </c>
      <c r="J205" s="353" t="str">
        <f t="shared" si="20"/>
        <v/>
      </c>
      <c r="K205" s="354" t="str">
        <f t="shared" si="22"/>
        <v/>
      </c>
    </row>
    <row r="206" spans="2:11" hidden="1" x14ac:dyDescent="0.3">
      <c r="B206" s="181">
        <f t="shared" si="23"/>
        <v>204</v>
      </c>
      <c r="C206" s="233" t="str">
        <f>IF('Cálculos '!AR212="","",'Cálculos '!AR212)</f>
        <v/>
      </c>
      <c r="D206" s="164" t="str">
        <f>IF('Cálculos '!AU212="","",'Cálculos '!AU212)</f>
        <v/>
      </c>
      <c r="E206" s="300" t="str">
        <f>IF('Cálculos '!AV212="","",'Cálculos '!AV212)</f>
        <v/>
      </c>
      <c r="F206" s="303" t="str">
        <f t="shared" si="21"/>
        <v/>
      </c>
      <c r="H206" s="295" t="str">
        <f t="shared" si="18"/>
        <v/>
      </c>
      <c r="I206" s="310" t="str">
        <f t="shared" si="19"/>
        <v/>
      </c>
      <c r="J206" s="353" t="str">
        <f t="shared" si="20"/>
        <v/>
      </c>
      <c r="K206" s="354" t="str">
        <f t="shared" si="22"/>
        <v/>
      </c>
    </row>
    <row r="207" spans="2:11" hidden="1" x14ac:dyDescent="0.3">
      <c r="B207" s="181">
        <f t="shared" si="23"/>
        <v>205</v>
      </c>
      <c r="C207" s="233" t="str">
        <f>IF('Cálculos '!AR213="","",'Cálculos '!AR213)</f>
        <v/>
      </c>
      <c r="D207" s="164" t="str">
        <f>IF('Cálculos '!AU213="","",'Cálculos '!AU213)</f>
        <v/>
      </c>
      <c r="E207" s="300" t="str">
        <f>IF('Cálculos '!AV213="","",'Cálculos '!AV213)</f>
        <v/>
      </c>
      <c r="F207" s="303" t="str">
        <f t="shared" si="21"/>
        <v/>
      </c>
      <c r="H207" s="295" t="str">
        <f t="shared" si="18"/>
        <v/>
      </c>
      <c r="I207" s="310" t="str">
        <f t="shared" si="19"/>
        <v/>
      </c>
      <c r="J207" s="353" t="str">
        <f t="shared" si="20"/>
        <v/>
      </c>
      <c r="K207" s="354" t="str">
        <f t="shared" si="22"/>
        <v/>
      </c>
    </row>
    <row r="208" spans="2:11" hidden="1" x14ac:dyDescent="0.3">
      <c r="B208" s="181">
        <f t="shared" si="23"/>
        <v>206</v>
      </c>
      <c r="C208" s="233" t="str">
        <f>IF('Cálculos '!AR214="","",'Cálculos '!AR214)</f>
        <v/>
      </c>
      <c r="D208" s="164" t="str">
        <f>IF('Cálculos '!AU214="","",'Cálculos '!AU214)</f>
        <v/>
      </c>
      <c r="E208" s="300" t="str">
        <f>IF('Cálculos '!AV214="","",'Cálculos '!AV214)</f>
        <v/>
      </c>
      <c r="F208" s="303" t="str">
        <f t="shared" si="21"/>
        <v/>
      </c>
      <c r="H208" s="295" t="str">
        <f t="shared" si="18"/>
        <v/>
      </c>
      <c r="I208" s="310" t="str">
        <f t="shared" si="19"/>
        <v/>
      </c>
      <c r="J208" s="353" t="str">
        <f t="shared" si="20"/>
        <v/>
      </c>
      <c r="K208" s="354" t="str">
        <f t="shared" si="22"/>
        <v/>
      </c>
    </row>
    <row r="209" spans="2:11" hidden="1" x14ac:dyDescent="0.3">
      <c r="B209" s="181">
        <f t="shared" si="23"/>
        <v>207</v>
      </c>
      <c r="C209" s="233" t="str">
        <f>IF('Cálculos '!AR215="","",'Cálculos '!AR215)</f>
        <v/>
      </c>
      <c r="D209" s="164" t="str">
        <f>IF('Cálculos '!AU215="","",'Cálculos '!AU215)</f>
        <v/>
      </c>
      <c r="E209" s="300" t="str">
        <f>IF('Cálculos '!AV215="","",'Cálculos '!AV215)</f>
        <v/>
      </c>
      <c r="F209" s="303" t="str">
        <f t="shared" si="21"/>
        <v/>
      </c>
      <c r="H209" s="295" t="str">
        <f t="shared" si="18"/>
        <v/>
      </c>
      <c r="I209" s="310" t="str">
        <f t="shared" si="19"/>
        <v/>
      </c>
      <c r="J209" s="353" t="str">
        <f t="shared" si="20"/>
        <v/>
      </c>
      <c r="K209" s="354" t="str">
        <f t="shared" si="22"/>
        <v/>
      </c>
    </row>
    <row r="210" spans="2:11" hidden="1" x14ac:dyDescent="0.3">
      <c r="B210" s="181">
        <f t="shared" si="23"/>
        <v>208</v>
      </c>
      <c r="C210" s="233" t="str">
        <f>IF('Cálculos '!AR216="","",'Cálculos '!AR216)</f>
        <v/>
      </c>
      <c r="D210" s="164" t="str">
        <f>IF('Cálculos '!AU216="","",'Cálculos '!AU216)</f>
        <v/>
      </c>
      <c r="E210" s="300" t="str">
        <f>IF('Cálculos '!AV216="","",'Cálculos '!AV216)</f>
        <v/>
      </c>
      <c r="F210" s="303" t="str">
        <f t="shared" si="21"/>
        <v/>
      </c>
      <c r="H210" s="295" t="str">
        <f t="shared" si="18"/>
        <v/>
      </c>
      <c r="I210" s="310" t="str">
        <f t="shared" si="19"/>
        <v/>
      </c>
      <c r="J210" s="353" t="str">
        <f t="shared" si="20"/>
        <v/>
      </c>
      <c r="K210" s="354" t="str">
        <f t="shared" si="22"/>
        <v/>
      </c>
    </row>
    <row r="211" spans="2:11" hidden="1" x14ac:dyDescent="0.3">
      <c r="B211" s="181">
        <f t="shared" si="23"/>
        <v>209</v>
      </c>
      <c r="C211" s="233" t="str">
        <f>IF('Cálculos '!AR217="","",'Cálculos '!AR217)</f>
        <v/>
      </c>
      <c r="D211" s="164" t="str">
        <f>IF('Cálculos '!AU217="","",'Cálculos '!AU217)</f>
        <v/>
      </c>
      <c r="E211" s="300" t="str">
        <f>IF('Cálculos '!AV217="","",'Cálculos '!AV217)</f>
        <v/>
      </c>
      <c r="F211" s="303" t="str">
        <f t="shared" si="21"/>
        <v/>
      </c>
      <c r="H211" s="295" t="str">
        <f t="shared" si="18"/>
        <v/>
      </c>
      <c r="I211" s="310" t="str">
        <f t="shared" si="19"/>
        <v/>
      </c>
      <c r="J211" s="353" t="str">
        <f t="shared" si="20"/>
        <v/>
      </c>
      <c r="K211" s="354" t="str">
        <f t="shared" si="22"/>
        <v/>
      </c>
    </row>
    <row r="212" spans="2:11" hidden="1" x14ac:dyDescent="0.3">
      <c r="B212" s="181">
        <f t="shared" si="23"/>
        <v>210</v>
      </c>
      <c r="C212" s="233" t="str">
        <f>IF('Cálculos '!AR218="","",'Cálculos '!AR218)</f>
        <v/>
      </c>
      <c r="D212" s="164" t="str">
        <f>IF('Cálculos '!AU218="","",'Cálculos '!AU218)</f>
        <v/>
      </c>
      <c r="E212" s="300" t="str">
        <f>IF('Cálculos '!AV218="","",'Cálculos '!AV218)</f>
        <v/>
      </c>
      <c r="F212" s="303" t="str">
        <f t="shared" si="21"/>
        <v/>
      </c>
      <c r="H212" s="295" t="str">
        <f t="shared" si="18"/>
        <v/>
      </c>
      <c r="I212" s="310" t="str">
        <f t="shared" si="19"/>
        <v/>
      </c>
      <c r="J212" s="353" t="str">
        <f t="shared" si="20"/>
        <v/>
      </c>
      <c r="K212" s="354" t="str">
        <f t="shared" si="22"/>
        <v/>
      </c>
    </row>
    <row r="213" spans="2:11" hidden="1" x14ac:dyDescent="0.3">
      <c r="B213" s="181">
        <f t="shared" si="23"/>
        <v>211</v>
      </c>
      <c r="C213" s="233" t="str">
        <f>IF('Cálculos '!AR219="","",'Cálculos '!AR219)</f>
        <v/>
      </c>
      <c r="D213" s="164" t="str">
        <f>IF('Cálculos '!AU219="","",'Cálculos '!AU219)</f>
        <v/>
      </c>
      <c r="E213" s="300" t="str">
        <f>IF('Cálculos '!AV219="","",'Cálculos '!AV219)</f>
        <v/>
      </c>
      <c r="F213" s="303" t="str">
        <f t="shared" si="21"/>
        <v/>
      </c>
      <c r="H213" s="295" t="str">
        <f t="shared" si="18"/>
        <v/>
      </c>
      <c r="I213" s="310" t="str">
        <f t="shared" si="19"/>
        <v/>
      </c>
      <c r="J213" s="353" t="str">
        <f t="shared" si="20"/>
        <v/>
      </c>
      <c r="K213" s="354" t="str">
        <f t="shared" si="22"/>
        <v/>
      </c>
    </row>
    <row r="214" spans="2:11" hidden="1" x14ac:dyDescent="0.3">
      <c r="B214" s="181">
        <f t="shared" si="23"/>
        <v>212</v>
      </c>
      <c r="C214" s="233" t="str">
        <f>IF('Cálculos '!AR220="","",'Cálculos '!AR220)</f>
        <v/>
      </c>
      <c r="D214" s="164" t="str">
        <f>IF('Cálculos '!AU220="","",'Cálculos '!AU220)</f>
        <v/>
      </c>
      <c r="E214" s="300" t="str">
        <f>IF('Cálculos '!AV220="","",'Cálculos '!AV220)</f>
        <v/>
      </c>
      <c r="F214" s="303" t="str">
        <f t="shared" si="21"/>
        <v/>
      </c>
      <c r="H214" s="295" t="str">
        <f t="shared" si="18"/>
        <v/>
      </c>
      <c r="I214" s="310" t="str">
        <f t="shared" si="19"/>
        <v/>
      </c>
      <c r="J214" s="353" t="str">
        <f t="shared" si="20"/>
        <v/>
      </c>
      <c r="K214" s="354" t="str">
        <f t="shared" si="22"/>
        <v/>
      </c>
    </row>
    <row r="215" spans="2:11" hidden="1" x14ac:dyDescent="0.3">
      <c r="B215" s="181">
        <f t="shared" si="23"/>
        <v>213</v>
      </c>
      <c r="C215" s="233" t="str">
        <f>IF('Cálculos '!AR221="","",'Cálculos '!AR221)</f>
        <v/>
      </c>
      <c r="D215" s="164" t="str">
        <f>IF('Cálculos '!AU221="","",'Cálculos '!AU221)</f>
        <v/>
      </c>
      <c r="E215" s="300" t="str">
        <f>IF('Cálculos '!AV221="","",'Cálculos '!AV221)</f>
        <v/>
      </c>
      <c r="F215" s="303" t="str">
        <f t="shared" si="21"/>
        <v/>
      </c>
      <c r="H215" s="295" t="str">
        <f t="shared" si="18"/>
        <v/>
      </c>
      <c r="I215" s="310" t="str">
        <f t="shared" si="19"/>
        <v/>
      </c>
      <c r="J215" s="353" t="str">
        <f t="shared" si="20"/>
        <v/>
      </c>
      <c r="K215" s="354" t="str">
        <f t="shared" si="22"/>
        <v/>
      </c>
    </row>
    <row r="216" spans="2:11" hidden="1" x14ac:dyDescent="0.3">
      <c r="B216" s="181">
        <f t="shared" si="23"/>
        <v>214</v>
      </c>
      <c r="C216" s="233" t="str">
        <f>IF('Cálculos '!AR222="","",'Cálculos '!AR222)</f>
        <v/>
      </c>
      <c r="D216" s="164" t="str">
        <f>IF('Cálculos '!AU222="","",'Cálculos '!AU222)</f>
        <v/>
      </c>
      <c r="E216" s="300" t="str">
        <f>IF('Cálculos '!AV222="","",'Cálculos '!AV222)</f>
        <v/>
      </c>
      <c r="F216" s="303" t="str">
        <f t="shared" si="21"/>
        <v/>
      </c>
      <c r="H216" s="295" t="str">
        <f t="shared" si="18"/>
        <v/>
      </c>
      <c r="I216" s="310" t="str">
        <f t="shared" si="19"/>
        <v/>
      </c>
      <c r="J216" s="353" t="str">
        <f t="shared" si="20"/>
        <v/>
      </c>
      <c r="K216" s="354" t="str">
        <f t="shared" si="22"/>
        <v/>
      </c>
    </row>
    <row r="217" spans="2:11" hidden="1" x14ac:dyDescent="0.3">
      <c r="B217" s="181">
        <f t="shared" si="23"/>
        <v>215</v>
      </c>
      <c r="C217" s="233" t="str">
        <f>IF('Cálculos '!AR223="","",'Cálculos '!AR223)</f>
        <v/>
      </c>
      <c r="D217" s="164" t="str">
        <f>IF('Cálculos '!AU223="","",'Cálculos '!AU223)</f>
        <v/>
      </c>
      <c r="E217" s="300" t="str">
        <f>IF('Cálculos '!AV223="","",'Cálculos '!AV223)</f>
        <v/>
      </c>
      <c r="F217" s="303" t="str">
        <f t="shared" si="21"/>
        <v/>
      </c>
      <c r="H217" s="295" t="str">
        <f t="shared" si="18"/>
        <v/>
      </c>
      <c r="I217" s="310" t="str">
        <f t="shared" si="19"/>
        <v/>
      </c>
      <c r="J217" s="353" t="str">
        <f t="shared" si="20"/>
        <v/>
      </c>
      <c r="K217" s="354" t="str">
        <f t="shared" si="22"/>
        <v/>
      </c>
    </row>
    <row r="218" spans="2:11" hidden="1" x14ac:dyDescent="0.3">
      <c r="B218" s="181">
        <f t="shared" si="23"/>
        <v>216</v>
      </c>
      <c r="C218" s="233" t="str">
        <f>IF('Cálculos '!AR224="","",'Cálculos '!AR224)</f>
        <v/>
      </c>
      <c r="D218" s="164" t="str">
        <f>IF('Cálculos '!AU224="","",'Cálculos '!AU224)</f>
        <v/>
      </c>
      <c r="E218" s="300" t="str">
        <f>IF('Cálculos '!AV224="","",'Cálculos '!AV224)</f>
        <v/>
      </c>
      <c r="F218" s="303" t="str">
        <f t="shared" si="21"/>
        <v/>
      </c>
      <c r="H218" s="295" t="str">
        <f t="shared" si="18"/>
        <v/>
      </c>
      <c r="I218" s="310" t="str">
        <f t="shared" si="19"/>
        <v/>
      </c>
      <c r="J218" s="353" t="str">
        <f t="shared" si="20"/>
        <v/>
      </c>
      <c r="K218" s="354" t="str">
        <f t="shared" si="22"/>
        <v/>
      </c>
    </row>
    <row r="219" spans="2:11" hidden="1" x14ac:dyDescent="0.3">
      <c r="B219" s="181">
        <f t="shared" si="23"/>
        <v>217</v>
      </c>
      <c r="C219" s="233" t="str">
        <f>IF('Cálculos '!AR225="","",'Cálculos '!AR225)</f>
        <v/>
      </c>
      <c r="D219" s="164" t="str">
        <f>IF('Cálculos '!AU225="","",'Cálculos '!AU225)</f>
        <v/>
      </c>
      <c r="E219" s="300" t="str">
        <f>IF('Cálculos '!AV225="","",'Cálculos '!AV225)</f>
        <v/>
      </c>
      <c r="F219" s="303" t="str">
        <f t="shared" si="21"/>
        <v/>
      </c>
      <c r="H219" s="295" t="str">
        <f t="shared" si="18"/>
        <v/>
      </c>
      <c r="I219" s="310" t="str">
        <f t="shared" si="19"/>
        <v/>
      </c>
      <c r="J219" s="353" t="str">
        <f t="shared" si="20"/>
        <v/>
      </c>
      <c r="K219" s="354" t="str">
        <f t="shared" si="22"/>
        <v/>
      </c>
    </row>
    <row r="220" spans="2:11" hidden="1" x14ac:dyDescent="0.3">
      <c r="B220" s="181">
        <f t="shared" si="23"/>
        <v>218</v>
      </c>
      <c r="C220" s="233" t="str">
        <f>IF('Cálculos '!AR226="","",'Cálculos '!AR226)</f>
        <v/>
      </c>
      <c r="D220" s="164" t="str">
        <f>IF('Cálculos '!AU226="","",'Cálculos '!AU226)</f>
        <v/>
      </c>
      <c r="E220" s="300" t="str">
        <f>IF('Cálculos '!AV226="","",'Cálculos '!AV226)</f>
        <v/>
      </c>
      <c r="F220" s="303" t="str">
        <f t="shared" si="21"/>
        <v/>
      </c>
      <c r="H220" s="295" t="str">
        <f t="shared" si="18"/>
        <v/>
      </c>
      <c r="I220" s="310" t="str">
        <f t="shared" si="19"/>
        <v/>
      </c>
      <c r="J220" s="353" t="str">
        <f t="shared" si="20"/>
        <v/>
      </c>
      <c r="K220" s="354" t="str">
        <f t="shared" si="22"/>
        <v/>
      </c>
    </row>
    <row r="221" spans="2:11" hidden="1" x14ac:dyDescent="0.3">
      <c r="B221" s="181">
        <f t="shared" si="23"/>
        <v>219</v>
      </c>
      <c r="C221" s="233" t="str">
        <f>IF('Cálculos '!AR227="","",'Cálculos '!AR227)</f>
        <v/>
      </c>
      <c r="D221" s="164" t="str">
        <f>IF('Cálculos '!AU227="","",'Cálculos '!AU227)</f>
        <v/>
      </c>
      <c r="E221" s="300" t="str">
        <f>IF('Cálculos '!AV227="","",'Cálculos '!AV227)</f>
        <v/>
      </c>
      <c r="F221" s="303" t="str">
        <f t="shared" si="21"/>
        <v/>
      </c>
      <c r="H221" s="295" t="str">
        <f t="shared" si="18"/>
        <v/>
      </c>
      <c r="I221" s="310" t="str">
        <f t="shared" si="19"/>
        <v/>
      </c>
      <c r="J221" s="353" t="str">
        <f t="shared" si="20"/>
        <v/>
      </c>
      <c r="K221" s="354" t="str">
        <f t="shared" si="22"/>
        <v/>
      </c>
    </row>
    <row r="222" spans="2:11" hidden="1" x14ac:dyDescent="0.3">
      <c r="B222" s="181">
        <f t="shared" si="23"/>
        <v>220</v>
      </c>
      <c r="C222" s="233" t="str">
        <f>IF('Cálculos '!AR228="","",'Cálculos '!AR228)</f>
        <v/>
      </c>
      <c r="D222" s="164" t="str">
        <f>IF('Cálculos '!AU228="","",'Cálculos '!AU228)</f>
        <v/>
      </c>
      <c r="E222" s="300" t="str">
        <f>IF('Cálculos '!AV228="","",'Cálculos '!AV228)</f>
        <v/>
      </c>
      <c r="F222" s="303" t="str">
        <f t="shared" si="21"/>
        <v/>
      </c>
      <c r="H222" s="295" t="str">
        <f t="shared" si="18"/>
        <v/>
      </c>
      <c r="I222" s="310" t="str">
        <f t="shared" si="19"/>
        <v/>
      </c>
      <c r="J222" s="353" t="str">
        <f t="shared" si="20"/>
        <v/>
      </c>
      <c r="K222" s="354" t="str">
        <f t="shared" si="22"/>
        <v/>
      </c>
    </row>
    <row r="223" spans="2:11" hidden="1" x14ac:dyDescent="0.3">
      <c r="B223" s="181">
        <f t="shared" si="23"/>
        <v>221</v>
      </c>
      <c r="C223" s="233" t="str">
        <f>IF('Cálculos '!AR229="","",'Cálculos '!AR229)</f>
        <v/>
      </c>
      <c r="D223" s="164" t="str">
        <f>IF('Cálculos '!AU229="","",'Cálculos '!AU229)</f>
        <v/>
      </c>
      <c r="E223" s="300" t="str">
        <f>IF('Cálculos '!AV229="","",'Cálculos '!AV229)</f>
        <v/>
      </c>
      <c r="F223" s="303" t="str">
        <f t="shared" si="21"/>
        <v/>
      </c>
      <c r="H223" s="295" t="str">
        <f t="shared" si="18"/>
        <v/>
      </c>
      <c r="I223" s="310" t="str">
        <f t="shared" si="19"/>
        <v/>
      </c>
      <c r="J223" s="353" t="str">
        <f t="shared" si="20"/>
        <v/>
      </c>
      <c r="K223" s="354" t="str">
        <f t="shared" si="22"/>
        <v/>
      </c>
    </row>
    <row r="224" spans="2:11" hidden="1" x14ac:dyDescent="0.3">
      <c r="B224" s="181">
        <f t="shared" si="23"/>
        <v>222</v>
      </c>
      <c r="C224" s="233" t="str">
        <f>IF('Cálculos '!AR230="","",'Cálculos '!AR230)</f>
        <v/>
      </c>
      <c r="D224" s="164" t="str">
        <f>IF('Cálculos '!AU230="","",'Cálculos '!AU230)</f>
        <v/>
      </c>
      <c r="E224" s="300" t="str">
        <f>IF('Cálculos '!AV230="","",'Cálculos '!AV230)</f>
        <v/>
      </c>
      <c r="F224" s="303" t="str">
        <f t="shared" si="21"/>
        <v/>
      </c>
      <c r="H224" s="295" t="str">
        <f t="shared" si="18"/>
        <v/>
      </c>
      <c r="I224" s="310" t="str">
        <f t="shared" si="19"/>
        <v/>
      </c>
      <c r="J224" s="353" t="str">
        <f t="shared" si="20"/>
        <v/>
      </c>
      <c r="K224" s="354" t="str">
        <f t="shared" si="22"/>
        <v/>
      </c>
    </row>
    <row r="225" spans="2:11" hidden="1" x14ac:dyDescent="0.3">
      <c r="B225" s="181">
        <f t="shared" si="23"/>
        <v>223</v>
      </c>
      <c r="C225" s="233" t="str">
        <f>IF('Cálculos '!AR231="","",'Cálculos '!AR231)</f>
        <v/>
      </c>
      <c r="D225" s="164" t="str">
        <f>IF('Cálculos '!AU231="","",'Cálculos '!AU231)</f>
        <v/>
      </c>
      <c r="E225" s="300" t="str">
        <f>IF('Cálculos '!AV231="","",'Cálculos '!AV231)</f>
        <v/>
      </c>
      <c r="F225" s="303" t="str">
        <f t="shared" si="21"/>
        <v/>
      </c>
      <c r="H225" s="295" t="str">
        <f t="shared" si="18"/>
        <v/>
      </c>
      <c r="I225" s="310" t="str">
        <f t="shared" si="19"/>
        <v/>
      </c>
      <c r="J225" s="353" t="str">
        <f t="shared" si="20"/>
        <v/>
      </c>
      <c r="K225" s="354" t="str">
        <f t="shared" si="22"/>
        <v/>
      </c>
    </row>
    <row r="226" spans="2:11" hidden="1" x14ac:dyDescent="0.3">
      <c r="B226" s="181">
        <f t="shared" si="23"/>
        <v>224</v>
      </c>
      <c r="C226" s="233" t="str">
        <f>IF('Cálculos '!AR232="","",'Cálculos '!AR232)</f>
        <v/>
      </c>
      <c r="D226" s="164" t="str">
        <f>IF('Cálculos '!AU232="","",'Cálculos '!AU232)</f>
        <v/>
      </c>
      <c r="E226" s="300" t="str">
        <f>IF('Cálculos '!AV232="","",'Cálculos '!AV232)</f>
        <v/>
      </c>
      <c r="F226" s="303" t="str">
        <f t="shared" si="21"/>
        <v/>
      </c>
      <c r="H226" s="295" t="str">
        <f t="shared" si="18"/>
        <v/>
      </c>
      <c r="I226" s="310" t="str">
        <f t="shared" si="19"/>
        <v/>
      </c>
      <c r="J226" s="353" t="str">
        <f t="shared" si="20"/>
        <v/>
      </c>
      <c r="K226" s="354" t="str">
        <f t="shared" si="22"/>
        <v/>
      </c>
    </row>
    <row r="227" spans="2:11" hidden="1" x14ac:dyDescent="0.3">
      <c r="B227" s="181">
        <f t="shared" si="23"/>
        <v>225</v>
      </c>
      <c r="C227" s="233" t="str">
        <f>IF('Cálculos '!AR233="","",'Cálculos '!AR233)</f>
        <v/>
      </c>
      <c r="D227" s="164" t="str">
        <f>IF('Cálculos '!AU233="","",'Cálculos '!AU233)</f>
        <v/>
      </c>
      <c r="E227" s="300" t="str">
        <f>IF('Cálculos '!AV233="","",'Cálculos '!AV233)</f>
        <v/>
      </c>
      <c r="F227" s="303" t="str">
        <f t="shared" si="21"/>
        <v/>
      </c>
      <c r="H227" s="295" t="str">
        <f t="shared" si="18"/>
        <v/>
      </c>
      <c r="I227" s="310" t="str">
        <f t="shared" si="19"/>
        <v/>
      </c>
      <c r="J227" s="353" t="str">
        <f t="shared" si="20"/>
        <v/>
      </c>
      <c r="K227" s="354" t="str">
        <f t="shared" si="22"/>
        <v/>
      </c>
    </row>
    <row r="228" spans="2:11" hidden="1" x14ac:dyDescent="0.3">
      <c r="B228" s="181">
        <f t="shared" si="23"/>
        <v>226</v>
      </c>
      <c r="C228" s="233" t="str">
        <f>IF('Cálculos '!AR234="","",'Cálculos '!AR234)</f>
        <v/>
      </c>
      <c r="D228" s="164" t="str">
        <f>IF('Cálculos '!AU234="","",'Cálculos '!AU234)</f>
        <v/>
      </c>
      <c r="E228" s="300" t="str">
        <f>IF('Cálculos '!AV234="","",'Cálculos '!AV234)</f>
        <v/>
      </c>
      <c r="F228" s="303" t="str">
        <f t="shared" si="21"/>
        <v/>
      </c>
      <c r="H228" s="295" t="str">
        <f t="shared" si="18"/>
        <v/>
      </c>
      <c r="I228" s="310" t="str">
        <f t="shared" si="19"/>
        <v/>
      </c>
      <c r="J228" s="353" t="str">
        <f t="shared" si="20"/>
        <v/>
      </c>
      <c r="K228" s="354" t="str">
        <f t="shared" si="22"/>
        <v/>
      </c>
    </row>
    <row r="229" spans="2:11" hidden="1" x14ac:dyDescent="0.3">
      <c r="B229" s="181">
        <f t="shared" si="23"/>
        <v>227</v>
      </c>
      <c r="C229" s="233" t="str">
        <f>IF('Cálculos '!AR235="","",'Cálculos '!AR235)</f>
        <v/>
      </c>
      <c r="D229" s="164" t="str">
        <f>IF('Cálculos '!AU235="","",'Cálculos '!AU235)</f>
        <v/>
      </c>
      <c r="E229" s="300" t="str">
        <f>IF('Cálculos '!AV235="","",'Cálculos '!AV235)</f>
        <v/>
      </c>
      <c r="F229" s="303" t="str">
        <f t="shared" si="21"/>
        <v/>
      </c>
      <c r="H229" s="295" t="str">
        <f t="shared" si="18"/>
        <v/>
      </c>
      <c r="I229" s="310" t="str">
        <f t="shared" si="19"/>
        <v/>
      </c>
      <c r="J229" s="353" t="str">
        <f t="shared" si="20"/>
        <v/>
      </c>
      <c r="K229" s="354" t="str">
        <f t="shared" si="22"/>
        <v/>
      </c>
    </row>
    <row r="230" spans="2:11" hidden="1" x14ac:dyDescent="0.3">
      <c r="B230" s="181">
        <f t="shared" si="23"/>
        <v>228</v>
      </c>
      <c r="C230" s="233" t="str">
        <f>IF('Cálculos '!AR236="","",'Cálculos '!AR236)</f>
        <v/>
      </c>
      <c r="D230" s="164" t="str">
        <f>IF('Cálculos '!AU236="","",'Cálculos '!AU236)</f>
        <v/>
      </c>
      <c r="E230" s="300" t="str">
        <f>IF('Cálculos '!AV236="","",'Cálculos '!AV236)</f>
        <v/>
      </c>
      <c r="F230" s="303" t="str">
        <f t="shared" si="21"/>
        <v/>
      </c>
      <c r="H230" s="295" t="str">
        <f t="shared" si="18"/>
        <v/>
      </c>
      <c r="I230" s="310" t="str">
        <f t="shared" si="19"/>
        <v/>
      </c>
      <c r="J230" s="353" t="str">
        <f t="shared" si="20"/>
        <v/>
      </c>
      <c r="K230" s="354" t="str">
        <f t="shared" si="22"/>
        <v/>
      </c>
    </row>
    <row r="231" spans="2:11" hidden="1" x14ac:dyDescent="0.3">
      <c r="B231" s="181">
        <f t="shared" si="23"/>
        <v>229</v>
      </c>
      <c r="C231" s="233" t="str">
        <f>IF('Cálculos '!AR237="","",'Cálculos '!AR237)</f>
        <v/>
      </c>
      <c r="D231" s="164" t="str">
        <f>IF('Cálculos '!AU237="","",'Cálculos '!AU237)</f>
        <v/>
      </c>
      <c r="E231" s="300" t="str">
        <f>IF('Cálculos '!AV237="","",'Cálculos '!AV237)</f>
        <v/>
      </c>
      <c r="F231" s="303" t="str">
        <f t="shared" si="21"/>
        <v/>
      </c>
      <c r="H231" s="295" t="str">
        <f t="shared" si="18"/>
        <v/>
      </c>
      <c r="I231" s="310" t="str">
        <f t="shared" si="19"/>
        <v/>
      </c>
      <c r="J231" s="353" t="str">
        <f t="shared" si="20"/>
        <v/>
      </c>
      <c r="K231" s="354" t="str">
        <f t="shared" si="22"/>
        <v/>
      </c>
    </row>
    <row r="232" spans="2:11" hidden="1" x14ac:dyDescent="0.3">
      <c r="B232" s="181">
        <f t="shared" si="23"/>
        <v>230</v>
      </c>
      <c r="C232" s="233" t="str">
        <f>IF('Cálculos '!AR238="","",'Cálculos '!AR238)</f>
        <v/>
      </c>
      <c r="D232" s="164" t="str">
        <f>IF('Cálculos '!AU238="","",'Cálculos '!AU238)</f>
        <v/>
      </c>
      <c r="E232" s="300" t="str">
        <f>IF('Cálculos '!AV238="","",'Cálculos '!AV238)</f>
        <v/>
      </c>
      <c r="F232" s="303" t="str">
        <f t="shared" si="21"/>
        <v/>
      </c>
      <c r="H232" s="295" t="str">
        <f t="shared" si="18"/>
        <v/>
      </c>
      <c r="I232" s="310" t="str">
        <f t="shared" si="19"/>
        <v/>
      </c>
      <c r="J232" s="353" t="str">
        <f t="shared" si="20"/>
        <v/>
      </c>
      <c r="K232" s="354" t="str">
        <f t="shared" si="22"/>
        <v/>
      </c>
    </row>
    <row r="233" spans="2:11" hidden="1" x14ac:dyDescent="0.3">
      <c r="B233" s="181">
        <f t="shared" si="23"/>
        <v>231</v>
      </c>
      <c r="C233" s="233" t="str">
        <f>IF('Cálculos '!AR239="","",'Cálculos '!AR239)</f>
        <v/>
      </c>
      <c r="D233" s="164" t="str">
        <f>IF('Cálculos '!AU239="","",'Cálculos '!AU239)</f>
        <v/>
      </c>
      <c r="E233" s="300" t="str">
        <f>IF('Cálculos '!AV239="","",'Cálculos '!AV239)</f>
        <v/>
      </c>
      <c r="F233" s="303" t="str">
        <f t="shared" si="21"/>
        <v/>
      </c>
      <c r="H233" s="295" t="str">
        <f t="shared" si="18"/>
        <v/>
      </c>
      <c r="I233" s="310" t="str">
        <f t="shared" si="19"/>
        <v/>
      </c>
      <c r="J233" s="353" t="str">
        <f t="shared" si="20"/>
        <v/>
      </c>
      <c r="K233" s="354" t="str">
        <f t="shared" si="22"/>
        <v/>
      </c>
    </row>
    <row r="234" spans="2:11" hidden="1" x14ac:dyDescent="0.3">
      <c r="B234" s="181">
        <f t="shared" si="23"/>
        <v>232</v>
      </c>
      <c r="C234" s="233" t="str">
        <f>IF('Cálculos '!AR240="","",'Cálculos '!AR240)</f>
        <v/>
      </c>
      <c r="D234" s="164" t="str">
        <f>IF('Cálculos '!AU240="","",'Cálculos '!AU240)</f>
        <v/>
      </c>
      <c r="E234" s="300" t="str">
        <f>IF('Cálculos '!AV240="","",'Cálculos '!AV240)</f>
        <v/>
      </c>
      <c r="F234" s="303" t="str">
        <f t="shared" si="21"/>
        <v/>
      </c>
      <c r="H234" s="295" t="str">
        <f t="shared" si="18"/>
        <v/>
      </c>
      <c r="I234" s="310" t="str">
        <f t="shared" si="19"/>
        <v/>
      </c>
      <c r="J234" s="353" t="str">
        <f t="shared" si="20"/>
        <v/>
      </c>
      <c r="K234" s="354" t="str">
        <f t="shared" si="22"/>
        <v/>
      </c>
    </row>
    <row r="235" spans="2:11" hidden="1" x14ac:dyDescent="0.3">
      <c r="B235" s="181">
        <f t="shared" si="23"/>
        <v>233</v>
      </c>
      <c r="C235" s="233" t="str">
        <f>IF('Cálculos '!AR241="","",'Cálculos '!AR241)</f>
        <v/>
      </c>
      <c r="D235" s="164" t="str">
        <f>IF('Cálculos '!AU241="","",'Cálculos '!AU241)</f>
        <v/>
      </c>
      <c r="E235" s="300" t="str">
        <f>IF('Cálculos '!AV241="","",'Cálculos '!AV241)</f>
        <v/>
      </c>
      <c r="F235" s="303" t="str">
        <f t="shared" si="21"/>
        <v/>
      </c>
      <c r="H235" s="295" t="str">
        <f t="shared" si="18"/>
        <v/>
      </c>
      <c r="I235" s="310" t="str">
        <f t="shared" si="19"/>
        <v/>
      </c>
      <c r="J235" s="353" t="str">
        <f t="shared" si="20"/>
        <v/>
      </c>
      <c r="K235" s="354" t="str">
        <f t="shared" si="22"/>
        <v/>
      </c>
    </row>
    <row r="236" spans="2:11" hidden="1" x14ac:dyDescent="0.3">
      <c r="B236" s="181">
        <f t="shared" si="23"/>
        <v>234</v>
      </c>
      <c r="C236" s="233" t="str">
        <f>IF('Cálculos '!AR242="","",'Cálculos '!AR242)</f>
        <v/>
      </c>
      <c r="D236" s="164" t="str">
        <f>IF('Cálculos '!AU242="","",'Cálculos '!AU242)</f>
        <v/>
      </c>
      <c r="E236" s="300" t="str">
        <f>IF('Cálculos '!AV242="","",'Cálculos '!AV242)</f>
        <v/>
      </c>
      <c r="F236" s="303" t="str">
        <f t="shared" si="21"/>
        <v/>
      </c>
      <c r="H236" s="295" t="str">
        <f t="shared" si="18"/>
        <v/>
      </c>
      <c r="I236" s="310" t="str">
        <f t="shared" si="19"/>
        <v/>
      </c>
      <c r="J236" s="353" t="str">
        <f t="shared" si="20"/>
        <v/>
      </c>
      <c r="K236" s="354" t="str">
        <f t="shared" si="22"/>
        <v/>
      </c>
    </row>
    <row r="237" spans="2:11" hidden="1" x14ac:dyDescent="0.3">
      <c r="B237" s="181">
        <f t="shared" si="23"/>
        <v>235</v>
      </c>
      <c r="C237" s="233" t="str">
        <f>IF('Cálculos '!AR243="","",'Cálculos '!AR243)</f>
        <v/>
      </c>
      <c r="D237" s="164" t="str">
        <f>IF('Cálculos '!AU243="","",'Cálculos '!AU243)</f>
        <v/>
      </c>
      <c r="E237" s="300" t="str">
        <f>IF('Cálculos '!AV243="","",'Cálculos '!AV243)</f>
        <v/>
      </c>
      <c r="F237" s="303" t="str">
        <f t="shared" si="21"/>
        <v/>
      </c>
      <c r="H237" s="295" t="str">
        <f t="shared" si="18"/>
        <v/>
      </c>
      <c r="I237" s="310" t="str">
        <f t="shared" si="19"/>
        <v/>
      </c>
      <c r="J237" s="353" t="str">
        <f t="shared" si="20"/>
        <v/>
      </c>
      <c r="K237" s="354" t="str">
        <f t="shared" si="22"/>
        <v/>
      </c>
    </row>
    <row r="238" spans="2:11" hidden="1" x14ac:dyDescent="0.3">
      <c r="B238" s="181">
        <f t="shared" si="23"/>
        <v>236</v>
      </c>
      <c r="C238" s="233" t="str">
        <f>IF('Cálculos '!AR244="","",'Cálculos '!AR244)</f>
        <v/>
      </c>
      <c r="D238" s="164" t="str">
        <f>IF('Cálculos '!AU244="","",'Cálculos '!AU244)</f>
        <v/>
      </c>
      <c r="E238" s="300" t="str">
        <f>IF('Cálculos '!AV244="","",'Cálculos '!AV244)</f>
        <v/>
      </c>
      <c r="F238" s="303" t="str">
        <f t="shared" si="21"/>
        <v/>
      </c>
      <c r="H238" s="295" t="str">
        <f t="shared" si="18"/>
        <v/>
      </c>
      <c r="I238" s="310" t="str">
        <f t="shared" si="19"/>
        <v/>
      </c>
      <c r="J238" s="353" t="str">
        <f t="shared" si="20"/>
        <v/>
      </c>
      <c r="K238" s="354" t="str">
        <f t="shared" si="22"/>
        <v/>
      </c>
    </row>
    <row r="239" spans="2:11" hidden="1" x14ac:dyDescent="0.3">
      <c r="B239" s="181">
        <f t="shared" si="23"/>
        <v>237</v>
      </c>
      <c r="C239" s="233" t="str">
        <f>IF('Cálculos '!AR245="","",'Cálculos '!AR245)</f>
        <v/>
      </c>
      <c r="D239" s="164" t="str">
        <f>IF('Cálculos '!AU245="","",'Cálculos '!AU245)</f>
        <v/>
      </c>
      <c r="E239" s="300" t="str">
        <f>IF('Cálculos '!AV245="","",'Cálculos '!AV245)</f>
        <v/>
      </c>
      <c r="F239" s="303" t="str">
        <f t="shared" si="21"/>
        <v/>
      </c>
      <c r="H239" s="295" t="str">
        <f t="shared" si="18"/>
        <v/>
      </c>
      <c r="I239" s="310" t="str">
        <f t="shared" si="19"/>
        <v/>
      </c>
      <c r="J239" s="353" t="str">
        <f t="shared" si="20"/>
        <v/>
      </c>
      <c r="K239" s="354" t="str">
        <f t="shared" si="22"/>
        <v/>
      </c>
    </row>
    <row r="240" spans="2:11" hidden="1" x14ac:dyDescent="0.3">
      <c r="B240" s="181">
        <f t="shared" si="23"/>
        <v>238</v>
      </c>
      <c r="C240" s="233" t="str">
        <f>IF('Cálculos '!AR246="","",'Cálculos '!AR246)</f>
        <v/>
      </c>
      <c r="D240" s="164" t="str">
        <f>IF('Cálculos '!AU246="","",'Cálculos '!AU246)</f>
        <v/>
      </c>
      <c r="E240" s="300" t="str">
        <f>IF('Cálculos '!AV246="","",'Cálculos '!AV246)</f>
        <v/>
      </c>
      <c r="F240" s="303" t="str">
        <f t="shared" si="21"/>
        <v/>
      </c>
      <c r="H240" s="295" t="str">
        <f t="shared" si="18"/>
        <v/>
      </c>
      <c r="I240" s="310" t="str">
        <f t="shared" si="19"/>
        <v/>
      </c>
      <c r="J240" s="353" t="str">
        <f t="shared" si="20"/>
        <v/>
      </c>
      <c r="K240" s="354" t="str">
        <f t="shared" si="22"/>
        <v/>
      </c>
    </row>
    <row r="241" spans="2:11" hidden="1" x14ac:dyDescent="0.3">
      <c r="B241" s="181">
        <f t="shared" si="23"/>
        <v>239</v>
      </c>
      <c r="C241" s="233" t="str">
        <f>IF('Cálculos '!AR247="","",'Cálculos '!AR247)</f>
        <v/>
      </c>
      <c r="D241" s="164" t="str">
        <f>IF('Cálculos '!AU247="","",'Cálculos '!AU247)</f>
        <v/>
      </c>
      <c r="E241" s="300" t="str">
        <f>IF('Cálculos '!AV247="","",'Cálculos '!AV247)</f>
        <v/>
      </c>
      <c r="F241" s="303" t="str">
        <f t="shared" si="21"/>
        <v/>
      </c>
      <c r="H241" s="295" t="str">
        <f t="shared" si="18"/>
        <v/>
      </c>
      <c r="I241" s="310" t="str">
        <f t="shared" si="19"/>
        <v/>
      </c>
      <c r="J241" s="353" t="str">
        <f t="shared" si="20"/>
        <v/>
      </c>
      <c r="K241" s="354" t="str">
        <f t="shared" si="22"/>
        <v/>
      </c>
    </row>
    <row r="242" spans="2:11" hidden="1" x14ac:dyDescent="0.3">
      <c r="B242" s="181">
        <f t="shared" si="23"/>
        <v>240</v>
      </c>
      <c r="C242" s="233" t="str">
        <f>IF('Cálculos '!AR248="","",'Cálculos '!AR248)</f>
        <v/>
      </c>
      <c r="D242" s="164" t="str">
        <f>IF('Cálculos '!AU248="","",'Cálculos '!AU248)</f>
        <v/>
      </c>
      <c r="E242" s="300" t="str">
        <f>IF('Cálculos '!AV248="","",'Cálculos '!AV248)</f>
        <v/>
      </c>
      <c r="F242" s="303" t="str">
        <f t="shared" si="21"/>
        <v/>
      </c>
      <c r="H242" s="295" t="str">
        <f t="shared" si="18"/>
        <v/>
      </c>
      <c r="I242" s="310" t="str">
        <f t="shared" si="19"/>
        <v/>
      </c>
      <c r="J242" s="353" t="str">
        <f t="shared" si="20"/>
        <v/>
      </c>
      <c r="K242" s="354" t="str">
        <f t="shared" si="22"/>
        <v/>
      </c>
    </row>
    <row r="243" spans="2:11" hidden="1" x14ac:dyDescent="0.3">
      <c r="B243" s="181">
        <f t="shared" si="23"/>
        <v>241</v>
      </c>
      <c r="C243" s="233" t="str">
        <f>IF('Cálculos '!AR249="","",'Cálculos '!AR249)</f>
        <v/>
      </c>
      <c r="D243" s="164" t="str">
        <f>IF('Cálculos '!AU249="","",'Cálculos '!AU249)</f>
        <v/>
      </c>
      <c r="E243" s="300" t="str">
        <f>IF('Cálculos '!AV249="","",'Cálculos '!AV249)</f>
        <v/>
      </c>
      <c r="F243" s="303" t="str">
        <f t="shared" si="21"/>
        <v/>
      </c>
      <c r="H243" s="295" t="str">
        <f t="shared" si="18"/>
        <v/>
      </c>
      <c r="I243" s="310" t="str">
        <f t="shared" si="19"/>
        <v/>
      </c>
      <c r="J243" s="353" t="str">
        <f t="shared" si="20"/>
        <v/>
      </c>
      <c r="K243" s="354" t="str">
        <f t="shared" si="22"/>
        <v/>
      </c>
    </row>
    <row r="244" spans="2:11" hidden="1" x14ac:dyDescent="0.3">
      <c r="B244" s="181">
        <f t="shared" si="23"/>
        <v>242</v>
      </c>
      <c r="C244" s="233" t="str">
        <f>IF('Cálculos '!AR250="","",'Cálculos '!AR250)</f>
        <v/>
      </c>
      <c r="D244" s="164" t="str">
        <f>IF('Cálculos '!AU250="","",'Cálculos '!AU250)</f>
        <v/>
      </c>
      <c r="E244" s="300" t="str">
        <f>IF('Cálculos '!AV250="","",'Cálculos '!AV250)</f>
        <v/>
      </c>
      <c r="F244" s="303" t="str">
        <f t="shared" si="21"/>
        <v/>
      </c>
      <c r="H244" s="295" t="str">
        <f t="shared" si="18"/>
        <v/>
      </c>
      <c r="I244" s="310" t="str">
        <f t="shared" si="19"/>
        <v/>
      </c>
      <c r="J244" s="353" t="str">
        <f t="shared" si="20"/>
        <v/>
      </c>
      <c r="K244" s="354" t="str">
        <f t="shared" si="22"/>
        <v/>
      </c>
    </row>
    <row r="245" spans="2:11" hidden="1" x14ac:dyDescent="0.3">
      <c r="B245" s="181">
        <f t="shared" si="23"/>
        <v>243</v>
      </c>
      <c r="C245" s="233" t="str">
        <f>IF('Cálculos '!AR251="","",'Cálculos '!AR251)</f>
        <v/>
      </c>
      <c r="D245" s="164" t="str">
        <f>IF('Cálculos '!AU251="","",'Cálculos '!AU251)</f>
        <v/>
      </c>
      <c r="E245" s="300" t="str">
        <f>IF('Cálculos '!AV251="","",'Cálculos '!AV251)</f>
        <v/>
      </c>
      <c r="F245" s="303" t="str">
        <f t="shared" si="21"/>
        <v/>
      </c>
      <c r="H245" s="295" t="str">
        <f t="shared" si="18"/>
        <v/>
      </c>
      <c r="I245" s="310" t="str">
        <f t="shared" si="19"/>
        <v/>
      </c>
      <c r="J245" s="353" t="str">
        <f t="shared" si="20"/>
        <v/>
      </c>
      <c r="K245" s="354" t="str">
        <f t="shared" si="22"/>
        <v/>
      </c>
    </row>
    <row r="246" spans="2:11" hidden="1" x14ac:dyDescent="0.3">
      <c r="B246" s="181">
        <f t="shared" si="23"/>
        <v>244</v>
      </c>
      <c r="C246" s="233" t="str">
        <f>IF('Cálculos '!AR252="","",'Cálculos '!AR252)</f>
        <v/>
      </c>
      <c r="D246" s="164" t="str">
        <f>IF('Cálculos '!AU252="","",'Cálculos '!AU252)</f>
        <v/>
      </c>
      <c r="E246" s="300" t="str">
        <f>IF('Cálculos '!AV252="","",'Cálculos '!AV252)</f>
        <v/>
      </c>
      <c r="F246" s="303" t="str">
        <f t="shared" si="21"/>
        <v/>
      </c>
      <c r="H246" s="295" t="str">
        <f t="shared" si="18"/>
        <v/>
      </c>
      <c r="I246" s="310" t="str">
        <f t="shared" si="19"/>
        <v/>
      </c>
      <c r="J246" s="353" t="str">
        <f t="shared" si="20"/>
        <v/>
      </c>
      <c r="K246" s="354" t="str">
        <f t="shared" si="22"/>
        <v/>
      </c>
    </row>
    <row r="247" spans="2:11" hidden="1" x14ac:dyDescent="0.3">
      <c r="B247" s="181">
        <f t="shared" si="23"/>
        <v>245</v>
      </c>
      <c r="C247" s="233" t="str">
        <f>IF('Cálculos '!AR253="","",'Cálculos '!AR253)</f>
        <v/>
      </c>
      <c r="D247" s="164" t="str">
        <f>IF('Cálculos '!AU253="","",'Cálculos '!AU253)</f>
        <v/>
      </c>
      <c r="E247" s="300" t="str">
        <f>IF('Cálculos '!AV253="","",'Cálculos '!AV253)</f>
        <v/>
      </c>
      <c r="F247" s="303" t="str">
        <f t="shared" si="21"/>
        <v/>
      </c>
      <c r="H247" s="295" t="str">
        <f t="shared" si="18"/>
        <v/>
      </c>
      <c r="I247" s="310" t="str">
        <f t="shared" si="19"/>
        <v/>
      </c>
      <c r="J247" s="353" t="str">
        <f t="shared" si="20"/>
        <v/>
      </c>
      <c r="K247" s="354" t="str">
        <f t="shared" si="22"/>
        <v/>
      </c>
    </row>
    <row r="248" spans="2:11" hidden="1" x14ac:dyDescent="0.3">
      <c r="B248" s="181">
        <f t="shared" si="23"/>
        <v>246</v>
      </c>
      <c r="C248" s="233" t="str">
        <f>IF('Cálculos '!AR254="","",'Cálculos '!AR254)</f>
        <v/>
      </c>
      <c r="D248" s="164" t="str">
        <f>IF('Cálculos '!AU254="","",'Cálculos '!AU254)</f>
        <v/>
      </c>
      <c r="E248" s="300" t="str">
        <f>IF('Cálculos '!AV254="","",'Cálculos '!AV254)</f>
        <v/>
      </c>
      <c r="F248" s="303" t="str">
        <f t="shared" si="21"/>
        <v/>
      </c>
      <c r="H248" s="295" t="str">
        <f t="shared" si="18"/>
        <v/>
      </c>
      <c r="I248" s="310" t="str">
        <f t="shared" si="19"/>
        <v/>
      </c>
      <c r="J248" s="353" t="str">
        <f t="shared" si="20"/>
        <v/>
      </c>
      <c r="K248" s="354" t="str">
        <f t="shared" si="22"/>
        <v/>
      </c>
    </row>
    <row r="249" spans="2:11" hidden="1" x14ac:dyDescent="0.3">
      <c r="B249" s="181">
        <f t="shared" si="23"/>
        <v>247</v>
      </c>
      <c r="C249" s="233" t="str">
        <f>IF('Cálculos '!AR255="","",'Cálculos '!AR255)</f>
        <v/>
      </c>
      <c r="D249" s="164" t="str">
        <f>IF('Cálculos '!AU255="","",'Cálculos '!AU255)</f>
        <v/>
      </c>
      <c r="E249" s="300" t="str">
        <f>IF('Cálculos '!AV255="","",'Cálculos '!AV255)</f>
        <v/>
      </c>
      <c r="F249" s="303" t="str">
        <f t="shared" si="21"/>
        <v/>
      </c>
      <c r="H249" s="295" t="str">
        <f t="shared" si="18"/>
        <v/>
      </c>
      <c r="I249" s="310" t="str">
        <f t="shared" si="19"/>
        <v/>
      </c>
      <c r="J249" s="353" t="str">
        <f t="shared" si="20"/>
        <v/>
      </c>
      <c r="K249" s="354" t="str">
        <f t="shared" si="22"/>
        <v/>
      </c>
    </row>
    <row r="250" spans="2:11" hidden="1" x14ac:dyDescent="0.3">
      <c r="B250" s="181">
        <f t="shared" si="23"/>
        <v>248</v>
      </c>
      <c r="C250" s="233" t="str">
        <f>IF('Cálculos '!AR256="","",'Cálculos '!AR256)</f>
        <v/>
      </c>
      <c r="D250" s="164" t="str">
        <f>IF('Cálculos '!AU256="","",'Cálculos '!AU256)</f>
        <v/>
      </c>
      <c r="E250" s="300" t="str">
        <f>IF('Cálculos '!AV256="","",'Cálculos '!AV256)</f>
        <v/>
      </c>
      <c r="F250" s="303" t="str">
        <f t="shared" si="21"/>
        <v/>
      </c>
      <c r="H250" s="295" t="str">
        <f t="shared" si="18"/>
        <v/>
      </c>
      <c r="I250" s="310" t="str">
        <f t="shared" si="19"/>
        <v/>
      </c>
      <c r="J250" s="353" t="str">
        <f t="shared" si="20"/>
        <v/>
      </c>
      <c r="K250" s="354" t="str">
        <f t="shared" si="22"/>
        <v/>
      </c>
    </row>
    <row r="251" spans="2:11" hidden="1" x14ac:dyDescent="0.3">
      <c r="B251" s="181">
        <f t="shared" si="23"/>
        <v>249</v>
      </c>
      <c r="C251" s="233" t="str">
        <f>IF('Cálculos '!AR257="","",'Cálculos '!AR257)</f>
        <v/>
      </c>
      <c r="D251" s="164" t="str">
        <f>IF('Cálculos '!AU257="","",'Cálculos '!AU257)</f>
        <v/>
      </c>
      <c r="E251" s="300" t="str">
        <f>IF('Cálculos '!AV257="","",'Cálculos '!AV257)</f>
        <v/>
      </c>
      <c r="F251" s="303" t="str">
        <f t="shared" si="21"/>
        <v/>
      </c>
      <c r="H251" s="295" t="str">
        <f t="shared" si="18"/>
        <v/>
      </c>
      <c r="I251" s="310" t="str">
        <f t="shared" si="19"/>
        <v/>
      </c>
      <c r="J251" s="353" t="str">
        <f t="shared" si="20"/>
        <v/>
      </c>
      <c r="K251" s="354" t="str">
        <f t="shared" si="22"/>
        <v/>
      </c>
    </row>
    <row r="252" spans="2:11" hidden="1" x14ac:dyDescent="0.3">
      <c r="B252" s="181">
        <f t="shared" si="23"/>
        <v>250</v>
      </c>
      <c r="C252" s="233" t="str">
        <f>IF('Cálculos '!AR258="","",'Cálculos '!AR258)</f>
        <v/>
      </c>
      <c r="D252" s="164" t="str">
        <f>IF('Cálculos '!AU258="","",'Cálculos '!AU258)</f>
        <v/>
      </c>
      <c r="E252" s="300" t="str">
        <f>IF('Cálculos '!AV258="","",'Cálculos '!AV258)</f>
        <v/>
      </c>
      <c r="F252" s="303" t="str">
        <f t="shared" si="21"/>
        <v/>
      </c>
      <c r="H252" s="295" t="str">
        <f t="shared" si="18"/>
        <v/>
      </c>
      <c r="I252" s="310" t="str">
        <f t="shared" si="19"/>
        <v/>
      </c>
      <c r="J252" s="353" t="str">
        <f t="shared" si="20"/>
        <v/>
      </c>
      <c r="K252" s="354" t="str">
        <f t="shared" si="22"/>
        <v/>
      </c>
    </row>
    <row r="253" spans="2:11" hidden="1" x14ac:dyDescent="0.3">
      <c r="B253" s="181">
        <f t="shared" si="23"/>
        <v>251</v>
      </c>
      <c r="C253" s="233" t="str">
        <f>IF('Cálculos '!AR259="","",'Cálculos '!AR259)</f>
        <v/>
      </c>
      <c r="D253" s="164" t="str">
        <f>IF('Cálculos '!AU259="","",'Cálculos '!AU259)</f>
        <v/>
      </c>
      <c r="E253" s="300" t="str">
        <f>IF('Cálculos '!AV259="","",'Cálculos '!AV259)</f>
        <v/>
      </c>
      <c r="F253" s="303" t="str">
        <f t="shared" si="21"/>
        <v/>
      </c>
      <c r="H253" s="295" t="str">
        <f t="shared" si="18"/>
        <v/>
      </c>
      <c r="I253" s="310" t="str">
        <f t="shared" si="19"/>
        <v/>
      </c>
      <c r="J253" s="353" t="str">
        <f t="shared" si="20"/>
        <v/>
      </c>
      <c r="K253" s="354" t="str">
        <f t="shared" si="22"/>
        <v/>
      </c>
    </row>
    <row r="254" spans="2:11" hidden="1" x14ac:dyDescent="0.3">
      <c r="B254" s="181">
        <f t="shared" si="23"/>
        <v>252</v>
      </c>
      <c r="C254" s="233" t="str">
        <f>IF('Cálculos '!AR260="","",'Cálculos '!AR260)</f>
        <v/>
      </c>
      <c r="D254" s="164" t="str">
        <f>IF('Cálculos '!AU260="","",'Cálculos '!AU260)</f>
        <v/>
      </c>
      <c r="E254" s="300" t="str">
        <f>IF('Cálculos '!AV260="","",'Cálculos '!AV260)</f>
        <v/>
      </c>
      <c r="F254" s="303" t="str">
        <f t="shared" si="21"/>
        <v/>
      </c>
      <c r="H254" s="295" t="str">
        <f t="shared" si="18"/>
        <v/>
      </c>
      <c r="I254" s="310" t="str">
        <f t="shared" si="19"/>
        <v/>
      </c>
      <c r="J254" s="353" t="str">
        <f t="shared" si="20"/>
        <v/>
      </c>
      <c r="K254" s="354" t="str">
        <f t="shared" si="22"/>
        <v/>
      </c>
    </row>
    <row r="255" spans="2:11" hidden="1" x14ac:dyDescent="0.3">
      <c r="B255" s="181">
        <f t="shared" si="23"/>
        <v>253</v>
      </c>
      <c r="C255" s="233" t="str">
        <f>IF('Cálculos '!AR261="","",'Cálculos '!AR261)</f>
        <v/>
      </c>
      <c r="D255" s="164" t="str">
        <f>IF('Cálculos '!AU261="","",'Cálculos '!AU261)</f>
        <v/>
      </c>
      <c r="E255" s="300" t="str">
        <f>IF('Cálculos '!AV261="","",'Cálculos '!AV261)</f>
        <v/>
      </c>
      <c r="F255" s="303" t="str">
        <f t="shared" si="21"/>
        <v/>
      </c>
      <c r="H255" s="295" t="str">
        <f t="shared" si="18"/>
        <v/>
      </c>
      <c r="I255" s="310" t="str">
        <f t="shared" si="19"/>
        <v/>
      </c>
      <c r="J255" s="353" t="str">
        <f t="shared" si="20"/>
        <v/>
      </c>
      <c r="K255" s="354" t="str">
        <f t="shared" si="22"/>
        <v/>
      </c>
    </row>
    <row r="256" spans="2:11" hidden="1" x14ac:dyDescent="0.3">
      <c r="B256" s="181">
        <f t="shared" si="23"/>
        <v>254</v>
      </c>
      <c r="C256" s="233" t="str">
        <f>IF('Cálculos '!AR262="","",'Cálculos '!AR262)</f>
        <v/>
      </c>
      <c r="D256" s="164" t="str">
        <f>IF('Cálculos '!AU262="","",'Cálculos '!AU262)</f>
        <v/>
      </c>
      <c r="E256" s="300" t="str">
        <f>IF('Cálculos '!AV262="","",'Cálculos '!AV262)</f>
        <v/>
      </c>
      <c r="F256" s="303" t="str">
        <f t="shared" si="21"/>
        <v/>
      </c>
      <c r="H256" s="295" t="str">
        <f t="shared" si="18"/>
        <v/>
      </c>
      <c r="I256" s="310" t="str">
        <f t="shared" si="19"/>
        <v/>
      </c>
      <c r="J256" s="353" t="str">
        <f t="shared" si="20"/>
        <v/>
      </c>
      <c r="K256" s="354" t="str">
        <f t="shared" si="22"/>
        <v/>
      </c>
    </row>
    <row r="257" spans="2:11" hidden="1" x14ac:dyDescent="0.3">
      <c r="B257" s="181">
        <f t="shared" si="23"/>
        <v>255</v>
      </c>
      <c r="C257" s="233" t="str">
        <f>IF('Cálculos '!AR263="","",'Cálculos '!AR263)</f>
        <v/>
      </c>
      <c r="D257" s="164" t="str">
        <f>IF('Cálculos '!AU263="","",'Cálculos '!AU263)</f>
        <v/>
      </c>
      <c r="E257" s="300" t="str">
        <f>IF('Cálculos '!AV263="","",'Cálculos '!AV263)</f>
        <v/>
      </c>
      <c r="F257" s="303" t="str">
        <f t="shared" si="21"/>
        <v/>
      </c>
      <c r="H257" s="295" t="str">
        <f t="shared" si="18"/>
        <v/>
      </c>
      <c r="I257" s="310" t="str">
        <f t="shared" si="19"/>
        <v/>
      </c>
      <c r="J257" s="353" t="str">
        <f t="shared" si="20"/>
        <v/>
      </c>
      <c r="K257" s="354" t="str">
        <f t="shared" si="22"/>
        <v/>
      </c>
    </row>
    <row r="258" spans="2:11" hidden="1" x14ac:dyDescent="0.3">
      <c r="B258" s="181">
        <f t="shared" si="23"/>
        <v>256</v>
      </c>
      <c r="C258" s="233" t="str">
        <f>IF('Cálculos '!AR264="","",'Cálculos '!AR264)</f>
        <v/>
      </c>
      <c r="D258" s="164" t="str">
        <f>IF('Cálculos '!AU264="","",'Cálculos '!AU264)</f>
        <v/>
      </c>
      <c r="E258" s="300" t="str">
        <f>IF('Cálculos '!AV264="","",'Cálculos '!AV264)</f>
        <v/>
      </c>
      <c r="F258" s="303" t="str">
        <f t="shared" si="21"/>
        <v/>
      </c>
      <c r="H258" s="295" t="str">
        <f t="shared" si="18"/>
        <v/>
      </c>
      <c r="I258" s="310" t="str">
        <f t="shared" si="19"/>
        <v/>
      </c>
      <c r="J258" s="353" t="str">
        <f t="shared" si="20"/>
        <v/>
      </c>
      <c r="K258" s="354" t="str">
        <f t="shared" si="22"/>
        <v/>
      </c>
    </row>
    <row r="259" spans="2:11" hidden="1" x14ac:dyDescent="0.3">
      <c r="B259" s="181">
        <f t="shared" si="23"/>
        <v>257</v>
      </c>
      <c r="C259" s="233" t="str">
        <f>IF('Cálculos '!AR265="","",'Cálculos '!AR265)</f>
        <v/>
      </c>
      <c r="D259" s="164" t="str">
        <f>IF('Cálculos '!AU265="","",'Cálculos '!AU265)</f>
        <v/>
      </c>
      <c r="E259" s="300" t="str">
        <f>IF('Cálculos '!AV265="","",'Cálculos '!AV265)</f>
        <v/>
      </c>
      <c r="F259" s="303" t="str">
        <f t="shared" si="21"/>
        <v/>
      </c>
      <c r="H259" s="295" t="str">
        <f t="shared" ref="H259:H322" si="24">IF(C259="","",IF(C259="","",+D259/C259))</f>
        <v/>
      </c>
      <c r="I259" s="310" t="str">
        <f t="shared" ref="I259:I322" si="25">IF(C259="","",SUM(E259/C259))</f>
        <v/>
      </c>
      <c r="J259" s="353" t="str">
        <f t="shared" ref="J259:J322" si="26">+IF(I259&lt;=40%,E259,IF(AND(H259&gt;40%,H259&lt;60%),D259,C259))</f>
        <v/>
      </c>
      <c r="K259" s="354" t="str">
        <f t="shared" si="22"/>
        <v/>
      </c>
    </row>
    <row r="260" spans="2:11" hidden="1" x14ac:dyDescent="0.3">
      <c r="B260" s="181">
        <f t="shared" si="23"/>
        <v>258</v>
      </c>
      <c r="C260" s="233" t="str">
        <f>IF('Cálculos '!AR266="","",'Cálculos '!AR266)</f>
        <v/>
      </c>
      <c r="D260" s="164" t="str">
        <f>IF('Cálculos '!AU266="","",'Cálculos '!AU266)</f>
        <v/>
      </c>
      <c r="E260" s="300" t="str">
        <f>IF('Cálculos '!AV266="","",'Cálculos '!AV266)</f>
        <v/>
      </c>
      <c r="F260" s="303" t="str">
        <f t="shared" ref="F260:F305" si="27">+IF(C260="","",C260)</f>
        <v/>
      </c>
      <c r="H260" s="295" t="str">
        <f t="shared" si="24"/>
        <v/>
      </c>
      <c r="I260" s="310" t="str">
        <f t="shared" si="25"/>
        <v/>
      </c>
      <c r="J260" s="353" t="str">
        <f t="shared" si="26"/>
        <v/>
      </c>
      <c r="K260" s="354" t="str">
        <f t="shared" ref="K260:K323" si="28">IF(C260="","",SUM(F260-J260))</f>
        <v/>
      </c>
    </row>
    <row r="261" spans="2:11" hidden="1" x14ac:dyDescent="0.3">
      <c r="B261" s="181">
        <f t="shared" ref="B261:B324" si="29">+B260+1</f>
        <v>259</v>
      </c>
      <c r="C261" s="233" t="str">
        <f>IF('Cálculos '!AR267="","",'Cálculos '!AR267)</f>
        <v/>
      </c>
      <c r="D261" s="164" t="str">
        <f>IF('Cálculos '!AU267="","",'Cálculos '!AU267)</f>
        <v/>
      </c>
      <c r="E261" s="300" t="str">
        <f>IF('Cálculos '!AV267="","",'Cálculos '!AV267)</f>
        <v/>
      </c>
      <c r="F261" s="303" t="str">
        <f t="shared" si="27"/>
        <v/>
      </c>
      <c r="H261" s="295" t="str">
        <f t="shared" si="24"/>
        <v/>
      </c>
      <c r="I261" s="310" t="str">
        <f t="shared" si="25"/>
        <v/>
      </c>
      <c r="J261" s="353" t="str">
        <f t="shared" si="26"/>
        <v/>
      </c>
      <c r="K261" s="354" t="str">
        <f t="shared" si="28"/>
        <v/>
      </c>
    </row>
    <row r="262" spans="2:11" hidden="1" x14ac:dyDescent="0.3">
      <c r="B262" s="181">
        <f t="shared" si="29"/>
        <v>260</v>
      </c>
      <c r="C262" s="233" t="str">
        <f>IF('Cálculos '!AR268="","",'Cálculos '!AR268)</f>
        <v/>
      </c>
      <c r="D262" s="164" t="str">
        <f>IF('Cálculos '!AU268="","",'Cálculos '!AU268)</f>
        <v/>
      </c>
      <c r="E262" s="300" t="str">
        <f>IF('Cálculos '!AV268="","",'Cálculos '!AV268)</f>
        <v/>
      </c>
      <c r="F262" s="303" t="str">
        <f t="shared" si="27"/>
        <v/>
      </c>
      <c r="H262" s="295" t="str">
        <f t="shared" si="24"/>
        <v/>
      </c>
      <c r="I262" s="310" t="str">
        <f t="shared" si="25"/>
        <v/>
      </c>
      <c r="J262" s="353" t="str">
        <f t="shared" si="26"/>
        <v/>
      </c>
      <c r="K262" s="354" t="str">
        <f t="shared" si="28"/>
        <v/>
      </c>
    </row>
    <row r="263" spans="2:11" hidden="1" x14ac:dyDescent="0.3">
      <c r="B263" s="181">
        <f t="shared" si="29"/>
        <v>261</v>
      </c>
      <c r="C263" s="233" t="str">
        <f>IF('Cálculos '!AR269="","",'Cálculos '!AR269)</f>
        <v/>
      </c>
      <c r="D263" s="164" t="str">
        <f>IF('Cálculos '!AU269="","",'Cálculos '!AU269)</f>
        <v/>
      </c>
      <c r="E263" s="300" t="str">
        <f>IF('Cálculos '!AV269="","",'Cálculos '!AV269)</f>
        <v/>
      </c>
      <c r="F263" s="303" t="str">
        <f t="shared" si="27"/>
        <v/>
      </c>
      <c r="H263" s="295" t="str">
        <f t="shared" si="24"/>
        <v/>
      </c>
      <c r="I263" s="310" t="str">
        <f t="shared" si="25"/>
        <v/>
      </c>
      <c r="J263" s="353" t="str">
        <f t="shared" si="26"/>
        <v/>
      </c>
      <c r="K263" s="354" t="str">
        <f t="shared" si="28"/>
        <v/>
      </c>
    </row>
    <row r="264" spans="2:11" hidden="1" x14ac:dyDescent="0.3">
      <c r="B264" s="181">
        <f t="shared" si="29"/>
        <v>262</v>
      </c>
      <c r="C264" s="233" t="str">
        <f>IF('Cálculos '!AR270="","",'Cálculos '!AR270)</f>
        <v/>
      </c>
      <c r="D264" s="164" t="str">
        <f>IF('Cálculos '!AU270="","",'Cálculos '!AU270)</f>
        <v/>
      </c>
      <c r="E264" s="300" t="str">
        <f>IF('Cálculos '!AV270="","",'Cálculos '!AV270)</f>
        <v/>
      </c>
      <c r="F264" s="303" t="str">
        <f t="shared" si="27"/>
        <v/>
      </c>
      <c r="H264" s="295" t="str">
        <f t="shared" si="24"/>
        <v/>
      </c>
      <c r="I264" s="310" t="str">
        <f t="shared" si="25"/>
        <v/>
      </c>
      <c r="J264" s="353" t="str">
        <f t="shared" si="26"/>
        <v/>
      </c>
      <c r="K264" s="354" t="str">
        <f t="shared" si="28"/>
        <v/>
      </c>
    </row>
    <row r="265" spans="2:11" hidden="1" x14ac:dyDescent="0.3">
      <c r="B265" s="181">
        <f t="shared" si="29"/>
        <v>263</v>
      </c>
      <c r="C265" s="233" t="str">
        <f>IF('Cálculos '!AR271="","",'Cálculos '!AR271)</f>
        <v/>
      </c>
      <c r="D265" s="164" t="str">
        <f>IF('Cálculos '!AU271="","",'Cálculos '!AU271)</f>
        <v/>
      </c>
      <c r="E265" s="300" t="str">
        <f>IF('Cálculos '!AV271="","",'Cálculos '!AV271)</f>
        <v/>
      </c>
      <c r="F265" s="303" t="str">
        <f t="shared" si="27"/>
        <v/>
      </c>
      <c r="H265" s="295" t="str">
        <f t="shared" si="24"/>
        <v/>
      </c>
      <c r="I265" s="310" t="str">
        <f t="shared" si="25"/>
        <v/>
      </c>
      <c r="J265" s="353" t="str">
        <f t="shared" si="26"/>
        <v/>
      </c>
      <c r="K265" s="354" t="str">
        <f t="shared" si="28"/>
        <v/>
      </c>
    </row>
    <row r="266" spans="2:11" hidden="1" x14ac:dyDescent="0.3">
      <c r="B266" s="181">
        <f t="shared" si="29"/>
        <v>264</v>
      </c>
      <c r="C266" s="233" t="str">
        <f>IF('Cálculos '!AR272="","",'Cálculos '!AR272)</f>
        <v/>
      </c>
      <c r="D266" s="164" t="str">
        <f>IF('Cálculos '!AU272="","",'Cálculos '!AU272)</f>
        <v/>
      </c>
      <c r="E266" s="300" t="str">
        <f>IF('Cálculos '!AV272="","",'Cálculos '!AV272)</f>
        <v/>
      </c>
      <c r="F266" s="303" t="str">
        <f t="shared" si="27"/>
        <v/>
      </c>
      <c r="H266" s="295" t="str">
        <f t="shared" si="24"/>
        <v/>
      </c>
      <c r="I266" s="310" t="str">
        <f t="shared" si="25"/>
        <v/>
      </c>
      <c r="J266" s="353" t="str">
        <f t="shared" si="26"/>
        <v/>
      </c>
      <c r="K266" s="354" t="str">
        <f t="shared" si="28"/>
        <v/>
      </c>
    </row>
    <row r="267" spans="2:11" hidden="1" x14ac:dyDescent="0.3">
      <c r="B267" s="181">
        <f t="shared" si="29"/>
        <v>265</v>
      </c>
      <c r="C267" s="233" t="str">
        <f>IF('Cálculos '!AR273="","",'Cálculos '!AR273)</f>
        <v/>
      </c>
      <c r="D267" s="164" t="str">
        <f>IF('Cálculos '!AU273="","",'Cálculos '!AU273)</f>
        <v/>
      </c>
      <c r="E267" s="300" t="str">
        <f>IF('Cálculos '!AV273="","",'Cálculos '!AV273)</f>
        <v/>
      </c>
      <c r="F267" s="303" t="str">
        <f t="shared" si="27"/>
        <v/>
      </c>
      <c r="H267" s="295" t="str">
        <f t="shared" si="24"/>
        <v/>
      </c>
      <c r="I267" s="310" t="str">
        <f t="shared" si="25"/>
        <v/>
      </c>
      <c r="J267" s="353" t="str">
        <f t="shared" si="26"/>
        <v/>
      </c>
      <c r="K267" s="354" t="str">
        <f t="shared" si="28"/>
        <v/>
      </c>
    </row>
    <row r="268" spans="2:11" hidden="1" x14ac:dyDescent="0.3">
      <c r="B268" s="181">
        <f t="shared" si="29"/>
        <v>266</v>
      </c>
      <c r="C268" s="233" t="str">
        <f>IF('Cálculos '!AR274="","",'Cálculos '!AR274)</f>
        <v/>
      </c>
      <c r="D268" s="164" t="str">
        <f>IF('Cálculos '!AU274="","",'Cálculos '!AU274)</f>
        <v/>
      </c>
      <c r="E268" s="300" t="str">
        <f>IF('Cálculos '!AV274="","",'Cálculos '!AV274)</f>
        <v/>
      </c>
      <c r="F268" s="303" t="str">
        <f t="shared" si="27"/>
        <v/>
      </c>
      <c r="H268" s="295" t="str">
        <f t="shared" si="24"/>
        <v/>
      </c>
      <c r="I268" s="310" t="str">
        <f t="shared" si="25"/>
        <v/>
      </c>
      <c r="J268" s="353" t="str">
        <f t="shared" si="26"/>
        <v/>
      </c>
      <c r="K268" s="354" t="str">
        <f t="shared" si="28"/>
        <v/>
      </c>
    </row>
    <row r="269" spans="2:11" hidden="1" x14ac:dyDescent="0.3">
      <c r="B269" s="181">
        <f t="shared" si="29"/>
        <v>267</v>
      </c>
      <c r="C269" s="233" t="str">
        <f>IF('Cálculos '!AR275="","",'Cálculos '!AR275)</f>
        <v/>
      </c>
      <c r="D269" s="164" t="str">
        <f>IF('Cálculos '!AU275="","",'Cálculos '!AU275)</f>
        <v/>
      </c>
      <c r="E269" s="300" t="str">
        <f>IF('Cálculos '!AV275="","",'Cálculos '!AV275)</f>
        <v/>
      </c>
      <c r="F269" s="303" t="str">
        <f t="shared" si="27"/>
        <v/>
      </c>
      <c r="H269" s="295" t="str">
        <f t="shared" si="24"/>
        <v/>
      </c>
      <c r="I269" s="310" t="str">
        <f t="shared" si="25"/>
        <v/>
      </c>
      <c r="J269" s="353" t="str">
        <f t="shared" si="26"/>
        <v/>
      </c>
      <c r="K269" s="354" t="str">
        <f t="shared" si="28"/>
        <v/>
      </c>
    </row>
    <row r="270" spans="2:11" hidden="1" x14ac:dyDescent="0.3">
      <c r="B270" s="181">
        <f t="shared" si="29"/>
        <v>268</v>
      </c>
      <c r="C270" s="233" t="str">
        <f>IF('Cálculos '!AR276="","",'Cálculos '!AR276)</f>
        <v/>
      </c>
      <c r="D270" s="164" t="str">
        <f>IF('Cálculos '!AU276="","",'Cálculos '!AU276)</f>
        <v/>
      </c>
      <c r="E270" s="300" t="str">
        <f>IF('Cálculos '!AV276="","",'Cálculos '!AV276)</f>
        <v/>
      </c>
      <c r="F270" s="303" t="str">
        <f t="shared" si="27"/>
        <v/>
      </c>
      <c r="H270" s="295" t="str">
        <f t="shared" si="24"/>
        <v/>
      </c>
      <c r="I270" s="310" t="str">
        <f t="shared" si="25"/>
        <v/>
      </c>
      <c r="J270" s="353" t="str">
        <f t="shared" si="26"/>
        <v/>
      </c>
      <c r="K270" s="354" t="str">
        <f t="shared" si="28"/>
        <v/>
      </c>
    </row>
    <row r="271" spans="2:11" hidden="1" x14ac:dyDescent="0.3">
      <c r="B271" s="181">
        <f t="shared" si="29"/>
        <v>269</v>
      </c>
      <c r="C271" s="233" t="str">
        <f>IF('Cálculos '!AR277="","",'Cálculos '!AR277)</f>
        <v/>
      </c>
      <c r="D271" s="164" t="str">
        <f>IF('Cálculos '!AU277="","",'Cálculos '!AU277)</f>
        <v/>
      </c>
      <c r="E271" s="300" t="str">
        <f>IF('Cálculos '!AV277="","",'Cálculos '!AV277)</f>
        <v/>
      </c>
      <c r="F271" s="303" t="str">
        <f t="shared" si="27"/>
        <v/>
      </c>
      <c r="H271" s="295" t="str">
        <f t="shared" si="24"/>
        <v/>
      </c>
      <c r="I271" s="310" t="str">
        <f t="shared" si="25"/>
        <v/>
      </c>
      <c r="J271" s="353" t="str">
        <f t="shared" si="26"/>
        <v/>
      </c>
      <c r="K271" s="354" t="str">
        <f t="shared" si="28"/>
        <v/>
      </c>
    </row>
    <row r="272" spans="2:11" hidden="1" x14ac:dyDescent="0.3">
      <c r="B272" s="181">
        <f t="shared" si="29"/>
        <v>270</v>
      </c>
      <c r="C272" s="233" t="str">
        <f>IF('Cálculos '!AR278="","",'Cálculos '!AR278)</f>
        <v/>
      </c>
      <c r="D272" s="164" t="str">
        <f>IF('Cálculos '!AU278="","",'Cálculos '!AU278)</f>
        <v/>
      </c>
      <c r="E272" s="300" t="str">
        <f>IF('Cálculos '!AV278="","",'Cálculos '!AV278)</f>
        <v/>
      </c>
      <c r="F272" s="303" t="str">
        <f t="shared" si="27"/>
        <v/>
      </c>
      <c r="H272" s="295" t="str">
        <f t="shared" si="24"/>
        <v/>
      </c>
      <c r="I272" s="310" t="str">
        <f t="shared" si="25"/>
        <v/>
      </c>
      <c r="J272" s="353" t="str">
        <f t="shared" si="26"/>
        <v/>
      </c>
      <c r="K272" s="354" t="str">
        <f t="shared" si="28"/>
        <v/>
      </c>
    </row>
    <row r="273" spans="2:11" hidden="1" x14ac:dyDescent="0.3">
      <c r="B273" s="181">
        <f t="shared" si="29"/>
        <v>271</v>
      </c>
      <c r="C273" s="233" t="str">
        <f>IF('Cálculos '!AR279="","",'Cálculos '!AR279)</f>
        <v/>
      </c>
      <c r="D273" s="164" t="str">
        <f>IF('Cálculos '!AU279="","",'Cálculos '!AU279)</f>
        <v/>
      </c>
      <c r="E273" s="300" t="str">
        <f>IF('Cálculos '!AV279="","",'Cálculos '!AV279)</f>
        <v/>
      </c>
      <c r="F273" s="303" t="str">
        <f t="shared" si="27"/>
        <v/>
      </c>
      <c r="H273" s="295" t="str">
        <f t="shared" si="24"/>
        <v/>
      </c>
      <c r="I273" s="310" t="str">
        <f t="shared" si="25"/>
        <v/>
      </c>
      <c r="J273" s="353" t="str">
        <f t="shared" si="26"/>
        <v/>
      </c>
      <c r="K273" s="354" t="str">
        <f t="shared" si="28"/>
        <v/>
      </c>
    </row>
    <row r="274" spans="2:11" hidden="1" x14ac:dyDescent="0.3">
      <c r="B274" s="181">
        <f t="shared" si="29"/>
        <v>272</v>
      </c>
      <c r="C274" s="233" t="str">
        <f>IF('Cálculos '!AR280="","",'Cálculos '!AR280)</f>
        <v/>
      </c>
      <c r="D274" s="164" t="str">
        <f>IF('Cálculos '!AU280="","",'Cálculos '!AU280)</f>
        <v/>
      </c>
      <c r="E274" s="300" t="str">
        <f>IF('Cálculos '!AV280="","",'Cálculos '!AV280)</f>
        <v/>
      </c>
      <c r="F274" s="303" t="str">
        <f t="shared" si="27"/>
        <v/>
      </c>
      <c r="H274" s="295" t="str">
        <f t="shared" si="24"/>
        <v/>
      </c>
      <c r="I274" s="310" t="str">
        <f t="shared" si="25"/>
        <v/>
      </c>
      <c r="J274" s="353" t="str">
        <f t="shared" si="26"/>
        <v/>
      </c>
      <c r="K274" s="354" t="str">
        <f t="shared" si="28"/>
        <v/>
      </c>
    </row>
    <row r="275" spans="2:11" hidden="1" x14ac:dyDescent="0.3">
      <c r="B275" s="181">
        <f t="shared" si="29"/>
        <v>273</v>
      </c>
      <c r="C275" s="233" t="str">
        <f>IF('Cálculos '!AR281="","",'Cálculos '!AR281)</f>
        <v/>
      </c>
      <c r="D275" s="164" t="str">
        <f>IF('Cálculos '!AU281="","",'Cálculos '!AU281)</f>
        <v/>
      </c>
      <c r="E275" s="300" t="str">
        <f>IF('Cálculos '!AV281="","",'Cálculos '!AV281)</f>
        <v/>
      </c>
      <c r="F275" s="303" t="str">
        <f t="shared" si="27"/>
        <v/>
      </c>
      <c r="H275" s="295" t="str">
        <f t="shared" si="24"/>
        <v/>
      </c>
      <c r="I275" s="310" t="str">
        <f t="shared" si="25"/>
        <v/>
      </c>
      <c r="J275" s="353" t="str">
        <f t="shared" si="26"/>
        <v/>
      </c>
      <c r="K275" s="354" t="str">
        <f t="shared" si="28"/>
        <v/>
      </c>
    </row>
    <row r="276" spans="2:11" hidden="1" x14ac:dyDescent="0.3">
      <c r="B276" s="181">
        <f t="shared" si="29"/>
        <v>274</v>
      </c>
      <c r="C276" s="233" t="str">
        <f>IF('Cálculos '!AR282="","",'Cálculos '!AR282)</f>
        <v/>
      </c>
      <c r="D276" s="164" t="str">
        <f>IF('Cálculos '!AU282="","",'Cálculos '!AU282)</f>
        <v/>
      </c>
      <c r="E276" s="300" t="str">
        <f>IF('Cálculos '!AV282="","",'Cálculos '!AV282)</f>
        <v/>
      </c>
      <c r="F276" s="303" t="str">
        <f t="shared" si="27"/>
        <v/>
      </c>
      <c r="H276" s="295" t="str">
        <f t="shared" si="24"/>
        <v/>
      </c>
      <c r="I276" s="310" t="str">
        <f t="shared" si="25"/>
        <v/>
      </c>
      <c r="J276" s="353" t="str">
        <f t="shared" si="26"/>
        <v/>
      </c>
      <c r="K276" s="354" t="str">
        <f t="shared" si="28"/>
        <v/>
      </c>
    </row>
    <row r="277" spans="2:11" hidden="1" x14ac:dyDescent="0.3">
      <c r="B277" s="181">
        <f t="shared" si="29"/>
        <v>275</v>
      </c>
      <c r="C277" s="233" t="str">
        <f>IF('Cálculos '!AR283="","",'Cálculos '!AR283)</f>
        <v/>
      </c>
      <c r="D277" s="164" t="str">
        <f>IF('Cálculos '!AU283="","",'Cálculos '!AU283)</f>
        <v/>
      </c>
      <c r="E277" s="300" t="str">
        <f>IF('Cálculos '!AV283="","",'Cálculos '!AV283)</f>
        <v/>
      </c>
      <c r="F277" s="303" t="str">
        <f t="shared" si="27"/>
        <v/>
      </c>
      <c r="H277" s="295" t="str">
        <f t="shared" si="24"/>
        <v/>
      </c>
      <c r="I277" s="310" t="str">
        <f t="shared" si="25"/>
        <v/>
      </c>
      <c r="J277" s="353" t="str">
        <f t="shared" si="26"/>
        <v/>
      </c>
      <c r="K277" s="354" t="str">
        <f t="shared" si="28"/>
        <v/>
      </c>
    </row>
    <row r="278" spans="2:11" hidden="1" x14ac:dyDescent="0.3">
      <c r="B278" s="181">
        <f t="shared" si="29"/>
        <v>276</v>
      </c>
      <c r="C278" s="233" t="str">
        <f>IF('Cálculos '!AR284="","",'Cálculos '!AR284)</f>
        <v/>
      </c>
      <c r="D278" s="164" t="str">
        <f>IF('Cálculos '!AU284="","",'Cálculos '!AU284)</f>
        <v/>
      </c>
      <c r="E278" s="300" t="str">
        <f>IF('Cálculos '!AV284="","",'Cálculos '!AV284)</f>
        <v/>
      </c>
      <c r="F278" s="303" t="str">
        <f t="shared" si="27"/>
        <v/>
      </c>
      <c r="H278" s="295" t="str">
        <f t="shared" si="24"/>
        <v/>
      </c>
      <c r="I278" s="310" t="str">
        <f t="shared" si="25"/>
        <v/>
      </c>
      <c r="J278" s="353" t="str">
        <f t="shared" si="26"/>
        <v/>
      </c>
      <c r="K278" s="354" t="str">
        <f t="shared" si="28"/>
        <v/>
      </c>
    </row>
    <row r="279" spans="2:11" hidden="1" x14ac:dyDescent="0.3">
      <c r="B279" s="181">
        <f t="shared" si="29"/>
        <v>277</v>
      </c>
      <c r="C279" s="233" t="str">
        <f>IF('Cálculos '!AR285="","",'Cálculos '!AR285)</f>
        <v/>
      </c>
      <c r="D279" s="164" t="str">
        <f>IF('Cálculos '!AU285="","",'Cálculos '!AU285)</f>
        <v/>
      </c>
      <c r="E279" s="300" t="str">
        <f>IF('Cálculos '!AV285="","",'Cálculos '!AV285)</f>
        <v/>
      </c>
      <c r="F279" s="303" t="str">
        <f t="shared" si="27"/>
        <v/>
      </c>
      <c r="H279" s="295" t="str">
        <f t="shared" si="24"/>
        <v/>
      </c>
      <c r="I279" s="310" t="str">
        <f t="shared" si="25"/>
        <v/>
      </c>
      <c r="J279" s="353" t="str">
        <f t="shared" si="26"/>
        <v/>
      </c>
      <c r="K279" s="354" t="str">
        <f t="shared" si="28"/>
        <v/>
      </c>
    </row>
    <row r="280" spans="2:11" hidden="1" x14ac:dyDescent="0.3">
      <c r="B280" s="181">
        <f t="shared" si="29"/>
        <v>278</v>
      </c>
      <c r="C280" s="233" t="str">
        <f>IF('Cálculos '!AR286="","",'Cálculos '!AR286)</f>
        <v/>
      </c>
      <c r="D280" s="164" t="str">
        <f>IF('Cálculos '!AU286="","",'Cálculos '!AU286)</f>
        <v/>
      </c>
      <c r="E280" s="300" t="str">
        <f>IF('Cálculos '!AV286="","",'Cálculos '!AV286)</f>
        <v/>
      </c>
      <c r="F280" s="303" t="str">
        <f t="shared" si="27"/>
        <v/>
      </c>
      <c r="H280" s="295" t="str">
        <f t="shared" si="24"/>
        <v/>
      </c>
      <c r="I280" s="310" t="str">
        <f t="shared" si="25"/>
        <v/>
      </c>
      <c r="J280" s="353" t="str">
        <f t="shared" si="26"/>
        <v/>
      </c>
      <c r="K280" s="354" t="str">
        <f t="shared" si="28"/>
        <v/>
      </c>
    </row>
    <row r="281" spans="2:11" hidden="1" x14ac:dyDescent="0.3">
      <c r="B281" s="181">
        <f t="shared" si="29"/>
        <v>279</v>
      </c>
      <c r="C281" s="233" t="str">
        <f>IF('Cálculos '!AR287="","",'Cálculos '!AR287)</f>
        <v/>
      </c>
      <c r="D281" s="164" t="str">
        <f>IF('Cálculos '!AU287="","",'Cálculos '!AU287)</f>
        <v/>
      </c>
      <c r="E281" s="300" t="str">
        <f>IF('Cálculos '!AV287="","",'Cálculos '!AV287)</f>
        <v/>
      </c>
      <c r="F281" s="303" t="str">
        <f t="shared" si="27"/>
        <v/>
      </c>
      <c r="H281" s="295" t="str">
        <f t="shared" si="24"/>
        <v/>
      </c>
      <c r="I281" s="310" t="str">
        <f t="shared" si="25"/>
        <v/>
      </c>
      <c r="J281" s="353" t="str">
        <f t="shared" si="26"/>
        <v/>
      </c>
      <c r="K281" s="354" t="str">
        <f t="shared" si="28"/>
        <v/>
      </c>
    </row>
    <row r="282" spans="2:11" hidden="1" x14ac:dyDescent="0.3">
      <c r="B282" s="181">
        <f t="shared" si="29"/>
        <v>280</v>
      </c>
      <c r="C282" s="233" t="str">
        <f>IF('Cálculos '!AR288="","",'Cálculos '!AR288)</f>
        <v/>
      </c>
      <c r="D282" s="164" t="str">
        <f>IF('Cálculos '!AU288="","",'Cálculos '!AU288)</f>
        <v/>
      </c>
      <c r="E282" s="300" t="str">
        <f>IF('Cálculos '!AV288="","",'Cálculos '!AV288)</f>
        <v/>
      </c>
      <c r="F282" s="303" t="str">
        <f t="shared" si="27"/>
        <v/>
      </c>
      <c r="H282" s="295" t="str">
        <f t="shared" si="24"/>
        <v/>
      </c>
      <c r="I282" s="310" t="str">
        <f t="shared" si="25"/>
        <v/>
      </c>
      <c r="J282" s="353" t="str">
        <f t="shared" si="26"/>
        <v/>
      </c>
      <c r="K282" s="354" t="str">
        <f t="shared" si="28"/>
        <v/>
      </c>
    </row>
    <row r="283" spans="2:11" hidden="1" x14ac:dyDescent="0.3">
      <c r="B283" s="181">
        <f t="shared" si="29"/>
        <v>281</v>
      </c>
      <c r="C283" s="233" t="str">
        <f>IF('Cálculos '!AR289="","",'Cálculos '!AR289)</f>
        <v/>
      </c>
      <c r="D283" s="164" t="str">
        <f>IF('Cálculos '!AU289="","",'Cálculos '!AU289)</f>
        <v/>
      </c>
      <c r="E283" s="300" t="str">
        <f>IF('Cálculos '!AV289="","",'Cálculos '!AV289)</f>
        <v/>
      </c>
      <c r="F283" s="303" t="str">
        <f t="shared" si="27"/>
        <v/>
      </c>
      <c r="H283" s="295" t="str">
        <f t="shared" si="24"/>
        <v/>
      </c>
      <c r="I283" s="310" t="str">
        <f t="shared" si="25"/>
        <v/>
      </c>
      <c r="J283" s="353" t="str">
        <f t="shared" si="26"/>
        <v/>
      </c>
      <c r="K283" s="354" t="str">
        <f t="shared" si="28"/>
        <v/>
      </c>
    </row>
    <row r="284" spans="2:11" hidden="1" x14ac:dyDescent="0.3">
      <c r="B284" s="181">
        <f t="shared" si="29"/>
        <v>282</v>
      </c>
      <c r="C284" s="233" t="str">
        <f>IF('Cálculos '!AR290="","",'Cálculos '!AR290)</f>
        <v/>
      </c>
      <c r="D284" s="164" t="str">
        <f>IF('Cálculos '!AU290="","",'Cálculos '!AU290)</f>
        <v/>
      </c>
      <c r="E284" s="300" t="str">
        <f>IF('Cálculos '!AV290="","",'Cálculos '!AV290)</f>
        <v/>
      </c>
      <c r="F284" s="303" t="str">
        <f t="shared" si="27"/>
        <v/>
      </c>
      <c r="H284" s="295" t="str">
        <f t="shared" si="24"/>
        <v/>
      </c>
      <c r="I284" s="310" t="str">
        <f t="shared" si="25"/>
        <v/>
      </c>
      <c r="J284" s="353" t="str">
        <f t="shared" si="26"/>
        <v/>
      </c>
      <c r="K284" s="354" t="str">
        <f t="shared" si="28"/>
        <v/>
      </c>
    </row>
    <row r="285" spans="2:11" hidden="1" x14ac:dyDescent="0.3">
      <c r="B285" s="181">
        <f t="shared" si="29"/>
        <v>283</v>
      </c>
      <c r="C285" s="233" t="str">
        <f>IF('Cálculos '!AR291="","",'Cálculos '!AR291)</f>
        <v/>
      </c>
      <c r="D285" s="164" t="str">
        <f>IF('Cálculos '!AU291="","",'Cálculos '!AU291)</f>
        <v/>
      </c>
      <c r="E285" s="300" t="str">
        <f>IF('Cálculos '!AV291="","",'Cálculos '!AV291)</f>
        <v/>
      </c>
      <c r="F285" s="303" t="str">
        <f t="shared" si="27"/>
        <v/>
      </c>
      <c r="H285" s="295" t="str">
        <f t="shared" si="24"/>
        <v/>
      </c>
      <c r="I285" s="310" t="str">
        <f t="shared" si="25"/>
        <v/>
      </c>
      <c r="J285" s="353" t="str">
        <f t="shared" si="26"/>
        <v/>
      </c>
      <c r="K285" s="354" t="str">
        <f t="shared" si="28"/>
        <v/>
      </c>
    </row>
    <row r="286" spans="2:11" hidden="1" x14ac:dyDescent="0.3">
      <c r="B286" s="181">
        <f t="shared" si="29"/>
        <v>284</v>
      </c>
      <c r="C286" s="233" t="str">
        <f>IF('Cálculos '!AR292="","",'Cálculos '!AR292)</f>
        <v/>
      </c>
      <c r="D286" s="164" t="str">
        <f>IF('Cálculos '!AU292="","",'Cálculos '!AU292)</f>
        <v/>
      </c>
      <c r="E286" s="300" t="str">
        <f>IF('Cálculos '!AV292="","",'Cálculos '!AV292)</f>
        <v/>
      </c>
      <c r="F286" s="303" t="str">
        <f t="shared" si="27"/>
        <v/>
      </c>
      <c r="H286" s="295" t="str">
        <f t="shared" si="24"/>
        <v/>
      </c>
      <c r="I286" s="310" t="str">
        <f t="shared" si="25"/>
        <v/>
      </c>
      <c r="J286" s="353" t="str">
        <f t="shared" si="26"/>
        <v/>
      </c>
      <c r="K286" s="354" t="str">
        <f t="shared" si="28"/>
        <v/>
      </c>
    </row>
    <row r="287" spans="2:11" hidden="1" x14ac:dyDescent="0.3">
      <c r="B287" s="181">
        <f t="shared" si="29"/>
        <v>285</v>
      </c>
      <c r="C287" s="233" t="str">
        <f>IF('Cálculos '!AR293="","",'Cálculos '!AR293)</f>
        <v/>
      </c>
      <c r="D287" s="164" t="str">
        <f>IF('Cálculos '!AU293="","",'Cálculos '!AU293)</f>
        <v/>
      </c>
      <c r="E287" s="300" t="str">
        <f>IF('Cálculos '!AV293="","",'Cálculos '!AV293)</f>
        <v/>
      </c>
      <c r="F287" s="303" t="str">
        <f t="shared" si="27"/>
        <v/>
      </c>
      <c r="H287" s="295" t="str">
        <f t="shared" si="24"/>
        <v/>
      </c>
      <c r="I287" s="310" t="str">
        <f t="shared" si="25"/>
        <v/>
      </c>
      <c r="J287" s="353" t="str">
        <f t="shared" si="26"/>
        <v/>
      </c>
      <c r="K287" s="354" t="str">
        <f t="shared" si="28"/>
        <v/>
      </c>
    </row>
    <row r="288" spans="2:11" hidden="1" x14ac:dyDescent="0.3">
      <c r="B288" s="181">
        <f t="shared" si="29"/>
        <v>286</v>
      </c>
      <c r="C288" s="233" t="str">
        <f>IF('Cálculos '!AR294="","",'Cálculos '!AR294)</f>
        <v/>
      </c>
      <c r="D288" s="164" t="str">
        <f>IF('Cálculos '!AU294="","",'Cálculos '!AU294)</f>
        <v/>
      </c>
      <c r="E288" s="300" t="str">
        <f>IF('Cálculos '!AV294="","",'Cálculos '!AV294)</f>
        <v/>
      </c>
      <c r="F288" s="303" t="str">
        <f t="shared" si="27"/>
        <v/>
      </c>
      <c r="H288" s="295" t="str">
        <f t="shared" si="24"/>
        <v/>
      </c>
      <c r="I288" s="310" t="str">
        <f t="shared" si="25"/>
        <v/>
      </c>
      <c r="J288" s="353" t="str">
        <f t="shared" si="26"/>
        <v/>
      </c>
      <c r="K288" s="354" t="str">
        <f t="shared" si="28"/>
        <v/>
      </c>
    </row>
    <row r="289" spans="2:11" hidden="1" x14ac:dyDescent="0.3">
      <c r="B289" s="181">
        <f t="shared" si="29"/>
        <v>287</v>
      </c>
      <c r="C289" s="233" t="str">
        <f>IF('Cálculos '!AR295="","",'Cálculos '!AR295)</f>
        <v/>
      </c>
      <c r="D289" s="164" t="str">
        <f>IF('Cálculos '!AU295="","",'Cálculos '!AU295)</f>
        <v/>
      </c>
      <c r="E289" s="300" t="str">
        <f>IF('Cálculos '!AV295="","",'Cálculos '!AV295)</f>
        <v/>
      </c>
      <c r="F289" s="303" t="str">
        <f t="shared" si="27"/>
        <v/>
      </c>
      <c r="H289" s="295" t="str">
        <f t="shared" si="24"/>
        <v/>
      </c>
      <c r="I289" s="310" t="str">
        <f t="shared" si="25"/>
        <v/>
      </c>
      <c r="J289" s="353" t="str">
        <f t="shared" si="26"/>
        <v/>
      </c>
      <c r="K289" s="354" t="str">
        <f t="shared" si="28"/>
        <v/>
      </c>
    </row>
    <row r="290" spans="2:11" hidden="1" x14ac:dyDescent="0.3">
      <c r="B290" s="181">
        <f t="shared" si="29"/>
        <v>288</v>
      </c>
      <c r="C290" s="233" t="str">
        <f>IF('Cálculos '!AR296="","",'Cálculos '!AR296)</f>
        <v/>
      </c>
      <c r="D290" s="164" t="str">
        <f>IF('Cálculos '!AU296="","",'Cálculos '!AU296)</f>
        <v/>
      </c>
      <c r="E290" s="300" t="str">
        <f>IF('Cálculos '!AV296="","",'Cálculos '!AV296)</f>
        <v/>
      </c>
      <c r="F290" s="303" t="str">
        <f t="shared" si="27"/>
        <v/>
      </c>
      <c r="H290" s="295" t="str">
        <f t="shared" si="24"/>
        <v/>
      </c>
      <c r="I290" s="310" t="str">
        <f t="shared" si="25"/>
        <v/>
      </c>
      <c r="J290" s="353" t="str">
        <f t="shared" si="26"/>
        <v/>
      </c>
      <c r="K290" s="354" t="str">
        <f t="shared" si="28"/>
        <v/>
      </c>
    </row>
    <row r="291" spans="2:11" hidden="1" x14ac:dyDescent="0.3">
      <c r="B291" s="181">
        <f t="shared" si="29"/>
        <v>289</v>
      </c>
      <c r="C291" s="233" t="str">
        <f>IF('Cálculos '!AR297="","",'Cálculos '!AR297)</f>
        <v/>
      </c>
      <c r="D291" s="164" t="str">
        <f>IF('Cálculos '!AU297="","",'Cálculos '!AU297)</f>
        <v/>
      </c>
      <c r="E291" s="300" t="str">
        <f>IF('Cálculos '!AV297="","",'Cálculos '!AV297)</f>
        <v/>
      </c>
      <c r="F291" s="303" t="str">
        <f t="shared" si="27"/>
        <v/>
      </c>
      <c r="H291" s="295" t="str">
        <f t="shared" si="24"/>
        <v/>
      </c>
      <c r="I291" s="310" t="str">
        <f t="shared" si="25"/>
        <v/>
      </c>
      <c r="J291" s="353" t="str">
        <f t="shared" si="26"/>
        <v/>
      </c>
      <c r="K291" s="354" t="str">
        <f t="shared" si="28"/>
        <v/>
      </c>
    </row>
    <row r="292" spans="2:11" hidden="1" x14ac:dyDescent="0.3">
      <c r="B292" s="181">
        <f t="shared" si="29"/>
        <v>290</v>
      </c>
      <c r="C292" s="233" t="str">
        <f>IF('Cálculos '!AR298="","",'Cálculos '!AR298)</f>
        <v/>
      </c>
      <c r="D292" s="164" t="str">
        <f>IF('Cálculos '!AU298="","",'Cálculos '!AU298)</f>
        <v/>
      </c>
      <c r="E292" s="300" t="str">
        <f>IF('Cálculos '!AV298="","",'Cálculos '!AV298)</f>
        <v/>
      </c>
      <c r="F292" s="303" t="str">
        <f t="shared" si="27"/>
        <v/>
      </c>
      <c r="H292" s="295" t="str">
        <f t="shared" si="24"/>
        <v/>
      </c>
      <c r="I292" s="310" t="str">
        <f t="shared" si="25"/>
        <v/>
      </c>
      <c r="J292" s="353" t="str">
        <f t="shared" si="26"/>
        <v/>
      </c>
      <c r="K292" s="354" t="str">
        <f t="shared" si="28"/>
        <v/>
      </c>
    </row>
    <row r="293" spans="2:11" hidden="1" x14ac:dyDescent="0.3">
      <c r="B293" s="181">
        <f t="shared" si="29"/>
        <v>291</v>
      </c>
      <c r="C293" s="233" t="str">
        <f>IF('Cálculos '!AR299="","",'Cálculos '!AR299)</f>
        <v/>
      </c>
      <c r="D293" s="164" t="str">
        <f>IF('Cálculos '!AU299="","",'Cálculos '!AU299)</f>
        <v/>
      </c>
      <c r="E293" s="300" t="str">
        <f>IF('Cálculos '!AV299="","",'Cálculos '!AV299)</f>
        <v/>
      </c>
      <c r="F293" s="303" t="str">
        <f t="shared" si="27"/>
        <v/>
      </c>
      <c r="H293" s="295" t="str">
        <f t="shared" si="24"/>
        <v/>
      </c>
      <c r="I293" s="310" t="str">
        <f t="shared" si="25"/>
        <v/>
      </c>
      <c r="J293" s="353" t="str">
        <f t="shared" si="26"/>
        <v/>
      </c>
      <c r="K293" s="354" t="str">
        <f t="shared" si="28"/>
        <v/>
      </c>
    </row>
    <row r="294" spans="2:11" hidden="1" x14ac:dyDescent="0.3">
      <c r="B294" s="181">
        <f t="shared" si="29"/>
        <v>292</v>
      </c>
      <c r="C294" s="233" t="str">
        <f>IF('Cálculos '!AR300="","",'Cálculos '!AR300)</f>
        <v/>
      </c>
      <c r="D294" s="164" t="str">
        <f>IF('Cálculos '!AU300="","",'Cálculos '!AU300)</f>
        <v/>
      </c>
      <c r="E294" s="300" t="str">
        <f>IF('Cálculos '!AV300="","",'Cálculos '!AV300)</f>
        <v/>
      </c>
      <c r="F294" s="303" t="str">
        <f t="shared" si="27"/>
        <v/>
      </c>
      <c r="H294" s="295" t="str">
        <f t="shared" si="24"/>
        <v/>
      </c>
      <c r="I294" s="310" t="str">
        <f t="shared" si="25"/>
        <v/>
      </c>
      <c r="J294" s="353" t="str">
        <f t="shared" si="26"/>
        <v/>
      </c>
      <c r="K294" s="354" t="str">
        <f t="shared" si="28"/>
        <v/>
      </c>
    </row>
    <row r="295" spans="2:11" hidden="1" x14ac:dyDescent="0.3">
      <c r="B295" s="181">
        <f t="shared" si="29"/>
        <v>293</v>
      </c>
      <c r="C295" s="233" t="str">
        <f>IF('Cálculos '!AR301="","",'Cálculos '!AR301)</f>
        <v/>
      </c>
      <c r="D295" s="164" t="str">
        <f>IF('Cálculos '!AU301="","",'Cálculos '!AU301)</f>
        <v/>
      </c>
      <c r="E295" s="300" t="str">
        <f>IF('Cálculos '!AV301="","",'Cálculos '!AV301)</f>
        <v/>
      </c>
      <c r="F295" s="303" t="str">
        <f t="shared" si="27"/>
        <v/>
      </c>
      <c r="H295" s="295" t="str">
        <f t="shared" si="24"/>
        <v/>
      </c>
      <c r="I295" s="310" t="str">
        <f t="shared" si="25"/>
        <v/>
      </c>
      <c r="J295" s="353" t="str">
        <f t="shared" si="26"/>
        <v/>
      </c>
      <c r="K295" s="354" t="str">
        <f t="shared" si="28"/>
        <v/>
      </c>
    </row>
    <row r="296" spans="2:11" hidden="1" x14ac:dyDescent="0.3">
      <c r="B296" s="181">
        <f t="shared" si="29"/>
        <v>294</v>
      </c>
      <c r="C296" s="233" t="str">
        <f>IF('Cálculos '!AR302="","",'Cálculos '!AR302)</f>
        <v/>
      </c>
      <c r="D296" s="164" t="str">
        <f>IF('Cálculos '!AU302="","",'Cálculos '!AU302)</f>
        <v/>
      </c>
      <c r="E296" s="300" t="str">
        <f>IF('Cálculos '!AV302="","",'Cálculos '!AV302)</f>
        <v/>
      </c>
      <c r="F296" s="303" t="str">
        <f t="shared" si="27"/>
        <v/>
      </c>
      <c r="H296" s="295" t="str">
        <f t="shared" si="24"/>
        <v/>
      </c>
      <c r="I296" s="310" t="str">
        <f t="shared" si="25"/>
        <v/>
      </c>
      <c r="J296" s="353" t="str">
        <f t="shared" si="26"/>
        <v/>
      </c>
      <c r="K296" s="354" t="str">
        <f t="shared" si="28"/>
        <v/>
      </c>
    </row>
    <row r="297" spans="2:11" hidden="1" x14ac:dyDescent="0.3">
      <c r="B297" s="181">
        <f t="shared" si="29"/>
        <v>295</v>
      </c>
      <c r="C297" s="233" t="str">
        <f>IF('Cálculos '!AR303="","",'Cálculos '!AR303)</f>
        <v/>
      </c>
      <c r="D297" s="164" t="str">
        <f>IF('Cálculos '!AU303="","",'Cálculos '!AU303)</f>
        <v/>
      </c>
      <c r="E297" s="300" t="str">
        <f>IF('Cálculos '!AV303="","",'Cálculos '!AV303)</f>
        <v/>
      </c>
      <c r="F297" s="303" t="str">
        <f t="shared" si="27"/>
        <v/>
      </c>
      <c r="H297" s="295" t="str">
        <f t="shared" si="24"/>
        <v/>
      </c>
      <c r="I297" s="310" t="str">
        <f t="shared" si="25"/>
        <v/>
      </c>
      <c r="J297" s="353" t="str">
        <f t="shared" si="26"/>
        <v/>
      </c>
      <c r="K297" s="354" t="str">
        <f t="shared" si="28"/>
        <v/>
      </c>
    </row>
    <row r="298" spans="2:11" hidden="1" x14ac:dyDescent="0.3">
      <c r="B298" s="181">
        <f t="shared" si="29"/>
        <v>296</v>
      </c>
      <c r="C298" s="233" t="str">
        <f>IF('Cálculos '!AR304="","",'Cálculos '!AR304)</f>
        <v/>
      </c>
      <c r="D298" s="164" t="str">
        <f>IF('Cálculos '!AU304="","",'Cálculos '!AU304)</f>
        <v/>
      </c>
      <c r="E298" s="300" t="str">
        <f>IF('Cálculos '!AV304="","",'Cálculos '!AV304)</f>
        <v/>
      </c>
      <c r="F298" s="303" t="str">
        <f t="shared" si="27"/>
        <v/>
      </c>
      <c r="H298" s="295" t="str">
        <f t="shared" si="24"/>
        <v/>
      </c>
      <c r="I298" s="310" t="str">
        <f t="shared" si="25"/>
        <v/>
      </c>
      <c r="J298" s="353" t="str">
        <f t="shared" si="26"/>
        <v/>
      </c>
      <c r="K298" s="354" t="str">
        <f t="shared" si="28"/>
        <v/>
      </c>
    </row>
    <row r="299" spans="2:11" hidden="1" x14ac:dyDescent="0.3">
      <c r="B299" s="181">
        <f t="shared" si="29"/>
        <v>297</v>
      </c>
      <c r="C299" s="233" t="str">
        <f>IF('Cálculos '!AR305="","",'Cálculos '!AR305)</f>
        <v/>
      </c>
      <c r="D299" s="164" t="str">
        <f>IF('Cálculos '!AU305="","",'Cálculos '!AU305)</f>
        <v/>
      </c>
      <c r="E299" s="300" t="str">
        <f>IF('Cálculos '!AV305="","",'Cálculos '!AV305)</f>
        <v/>
      </c>
      <c r="F299" s="303" t="str">
        <f t="shared" si="27"/>
        <v/>
      </c>
      <c r="H299" s="295" t="str">
        <f t="shared" si="24"/>
        <v/>
      </c>
      <c r="I299" s="310" t="str">
        <f t="shared" si="25"/>
        <v/>
      </c>
      <c r="J299" s="353" t="str">
        <f t="shared" si="26"/>
        <v/>
      </c>
      <c r="K299" s="354" t="str">
        <f t="shared" si="28"/>
        <v/>
      </c>
    </row>
    <row r="300" spans="2:11" hidden="1" x14ac:dyDescent="0.3">
      <c r="B300" s="181">
        <f t="shared" si="29"/>
        <v>298</v>
      </c>
      <c r="C300" s="233" t="str">
        <f>IF('Cálculos '!AR306="","",'Cálculos '!AR306)</f>
        <v/>
      </c>
      <c r="D300" s="164" t="str">
        <f>IF('Cálculos '!AU306="","",'Cálculos '!AU306)</f>
        <v/>
      </c>
      <c r="E300" s="300" t="str">
        <f>IF('Cálculos '!AV306="","",'Cálculos '!AV306)</f>
        <v/>
      </c>
      <c r="F300" s="303" t="str">
        <f t="shared" si="27"/>
        <v/>
      </c>
      <c r="H300" s="295" t="str">
        <f t="shared" si="24"/>
        <v/>
      </c>
      <c r="I300" s="310" t="str">
        <f t="shared" si="25"/>
        <v/>
      </c>
      <c r="J300" s="353" t="str">
        <f t="shared" si="26"/>
        <v/>
      </c>
      <c r="K300" s="354" t="str">
        <f t="shared" si="28"/>
        <v/>
      </c>
    </row>
    <row r="301" spans="2:11" hidden="1" x14ac:dyDescent="0.3">
      <c r="B301" s="181">
        <f t="shared" si="29"/>
        <v>299</v>
      </c>
      <c r="C301" s="233" t="str">
        <f>IF('Cálculos '!AR307="","",'Cálculos '!AR307)</f>
        <v/>
      </c>
      <c r="D301" s="164" t="str">
        <f>IF('Cálculos '!AU307="","",'Cálculos '!AU307)</f>
        <v/>
      </c>
      <c r="E301" s="300" t="str">
        <f>IF('Cálculos '!AV307="","",'Cálculos '!AV307)</f>
        <v/>
      </c>
      <c r="F301" s="303" t="str">
        <f t="shared" si="27"/>
        <v/>
      </c>
      <c r="H301" s="295" t="str">
        <f t="shared" si="24"/>
        <v/>
      </c>
      <c r="I301" s="310" t="str">
        <f t="shared" si="25"/>
        <v/>
      </c>
      <c r="J301" s="353" t="str">
        <f t="shared" si="26"/>
        <v/>
      </c>
      <c r="K301" s="354" t="str">
        <f t="shared" si="28"/>
        <v/>
      </c>
    </row>
    <row r="302" spans="2:11" hidden="1" x14ac:dyDescent="0.3">
      <c r="B302" s="181">
        <f t="shared" si="29"/>
        <v>300</v>
      </c>
      <c r="C302" s="233" t="str">
        <f>IF('Cálculos '!AR308="","",'Cálculos '!AR308)</f>
        <v/>
      </c>
      <c r="D302" s="164" t="str">
        <f>IF('Cálculos '!AU308="","",'Cálculos '!AU308)</f>
        <v/>
      </c>
      <c r="E302" s="300" t="str">
        <f>IF('Cálculos '!AV308="","",'Cálculos '!AV308)</f>
        <v/>
      </c>
      <c r="F302" s="303" t="str">
        <f t="shared" si="27"/>
        <v/>
      </c>
      <c r="H302" s="295" t="str">
        <f t="shared" si="24"/>
        <v/>
      </c>
      <c r="I302" s="310" t="str">
        <f t="shared" si="25"/>
        <v/>
      </c>
      <c r="J302" s="353" t="str">
        <f t="shared" si="26"/>
        <v/>
      </c>
      <c r="K302" s="354" t="str">
        <f t="shared" si="28"/>
        <v/>
      </c>
    </row>
    <row r="303" spans="2:11" hidden="1" x14ac:dyDescent="0.3">
      <c r="B303" s="181">
        <f t="shared" si="29"/>
        <v>301</v>
      </c>
      <c r="C303" s="233" t="str">
        <f>IF('Cálculos '!AR309="","",'Cálculos '!AR309)</f>
        <v/>
      </c>
      <c r="D303" s="164" t="str">
        <f>IF('Cálculos '!AU309="","",'Cálculos '!AU309)</f>
        <v/>
      </c>
      <c r="E303" s="300" t="str">
        <f>IF('Cálculos '!AV309="","",'Cálculos '!AV309)</f>
        <v/>
      </c>
      <c r="F303" s="303" t="str">
        <f t="shared" si="27"/>
        <v/>
      </c>
      <c r="H303" s="295" t="str">
        <f t="shared" si="24"/>
        <v/>
      </c>
      <c r="I303" s="310" t="str">
        <f t="shared" si="25"/>
        <v/>
      </c>
      <c r="J303" s="353" t="str">
        <f t="shared" si="26"/>
        <v/>
      </c>
      <c r="K303" s="354" t="str">
        <f t="shared" si="28"/>
        <v/>
      </c>
    </row>
    <row r="304" spans="2:11" hidden="1" x14ac:dyDescent="0.3">
      <c r="B304" s="181">
        <f t="shared" si="29"/>
        <v>302</v>
      </c>
      <c r="C304" s="233" t="str">
        <f>IF('Cálculos '!AR310="","",'Cálculos '!AR310)</f>
        <v/>
      </c>
      <c r="D304" s="164" t="str">
        <f>IF('Cálculos '!AU310="","",'Cálculos '!AU310)</f>
        <v/>
      </c>
      <c r="E304" s="300" t="str">
        <f>IF('Cálculos '!AV310="","",'Cálculos '!AV310)</f>
        <v/>
      </c>
      <c r="F304" s="303" t="str">
        <f t="shared" si="27"/>
        <v/>
      </c>
      <c r="H304" s="295" t="str">
        <f t="shared" si="24"/>
        <v/>
      </c>
      <c r="I304" s="310" t="str">
        <f t="shared" si="25"/>
        <v/>
      </c>
      <c r="J304" s="353" t="str">
        <f t="shared" si="26"/>
        <v/>
      </c>
      <c r="K304" s="354" t="str">
        <f t="shared" si="28"/>
        <v/>
      </c>
    </row>
    <row r="305" spans="2:11" ht="17.25" hidden="1" thickBot="1" x14ac:dyDescent="0.35">
      <c r="B305" s="181">
        <f t="shared" si="29"/>
        <v>303</v>
      </c>
      <c r="C305" s="233" t="str">
        <f>IF('Cálculos '!AR311="","",'Cálculos '!AR311)</f>
        <v/>
      </c>
      <c r="D305" s="164" t="str">
        <f>IF('Cálculos '!AU311="","",'Cálculos '!AU311)</f>
        <v/>
      </c>
      <c r="E305" s="300" t="str">
        <f>IF('Cálculos '!AV311="","",'Cálculos '!AV311)</f>
        <v/>
      </c>
      <c r="F305" s="303" t="str">
        <f t="shared" si="27"/>
        <v/>
      </c>
      <c r="H305" s="296" t="str">
        <f t="shared" si="24"/>
        <v/>
      </c>
      <c r="I305" s="311" t="str">
        <f t="shared" si="25"/>
        <v/>
      </c>
      <c r="J305" s="353" t="str">
        <f t="shared" si="26"/>
        <v/>
      </c>
      <c r="K305" s="354" t="str">
        <f t="shared" si="28"/>
        <v/>
      </c>
    </row>
    <row r="306" spans="2:11" hidden="1" x14ac:dyDescent="0.3">
      <c r="B306" s="181">
        <f t="shared" si="29"/>
        <v>304</v>
      </c>
      <c r="C306" s="233" t="str">
        <f>IF('Cálculos '!AR312="","",'Cálculos '!AR312)</f>
        <v/>
      </c>
      <c r="D306" s="164" t="str">
        <f>IF('Cálculos '!AU312="","",'Cálculos '!AU312)</f>
        <v/>
      </c>
      <c r="E306" s="300" t="str">
        <f>IF('Cálculos '!AV312="","",'Cálculos '!AV312)</f>
        <v/>
      </c>
      <c r="F306" s="303" t="str">
        <f t="shared" ref="F306:F323" si="30">+IF(C306="","",C306)</f>
        <v/>
      </c>
      <c r="H306" s="307" t="str">
        <f t="shared" si="24"/>
        <v/>
      </c>
      <c r="I306" s="308" t="str">
        <f t="shared" si="25"/>
        <v/>
      </c>
      <c r="J306" s="353" t="str">
        <f t="shared" si="26"/>
        <v/>
      </c>
      <c r="K306" s="354" t="str">
        <f t="shared" si="28"/>
        <v/>
      </c>
    </row>
    <row r="307" spans="2:11" hidden="1" x14ac:dyDescent="0.3">
      <c r="B307" s="181">
        <f t="shared" si="29"/>
        <v>305</v>
      </c>
      <c r="C307" s="233" t="str">
        <f>IF('Cálculos '!AR313="","",'Cálculos '!AR313)</f>
        <v/>
      </c>
      <c r="D307" s="164" t="str">
        <f>IF('Cálculos '!AU313="","",'Cálculos '!AU313)</f>
        <v/>
      </c>
      <c r="E307" s="300" t="str">
        <f>IF('Cálculos '!AV313="","",'Cálculos '!AV313)</f>
        <v/>
      </c>
      <c r="F307" s="303" t="str">
        <f t="shared" si="30"/>
        <v/>
      </c>
      <c r="H307" s="305" t="str">
        <f t="shared" si="24"/>
        <v/>
      </c>
      <c r="I307" s="298" t="str">
        <f t="shared" si="25"/>
        <v/>
      </c>
      <c r="J307" s="353" t="str">
        <f t="shared" si="26"/>
        <v/>
      </c>
      <c r="K307" s="354" t="str">
        <f t="shared" si="28"/>
        <v/>
      </c>
    </row>
    <row r="308" spans="2:11" hidden="1" x14ac:dyDescent="0.3">
      <c r="B308" s="181">
        <f t="shared" si="29"/>
        <v>306</v>
      </c>
      <c r="C308" s="233" t="str">
        <f>IF('Cálculos '!AR314="","",'Cálculos '!AR314)</f>
        <v/>
      </c>
      <c r="D308" s="164" t="str">
        <f>IF('Cálculos '!AU314="","",'Cálculos '!AU314)</f>
        <v/>
      </c>
      <c r="E308" s="300" t="str">
        <f>IF('Cálculos '!AV314="","",'Cálculos '!AV314)</f>
        <v/>
      </c>
      <c r="F308" s="303" t="str">
        <f t="shared" si="30"/>
        <v/>
      </c>
      <c r="H308" s="305" t="str">
        <f t="shared" si="24"/>
        <v/>
      </c>
      <c r="I308" s="298" t="str">
        <f t="shared" si="25"/>
        <v/>
      </c>
      <c r="J308" s="353" t="str">
        <f t="shared" si="26"/>
        <v/>
      </c>
      <c r="K308" s="354" t="str">
        <f t="shared" si="28"/>
        <v/>
      </c>
    </row>
    <row r="309" spans="2:11" hidden="1" x14ac:dyDescent="0.3">
      <c r="B309" s="181">
        <f t="shared" si="29"/>
        <v>307</v>
      </c>
      <c r="C309" s="233" t="str">
        <f>IF('Cálculos '!AR315="","",'Cálculos '!AR315)</f>
        <v/>
      </c>
      <c r="D309" s="164" t="str">
        <f>IF('Cálculos '!AU315="","",'Cálculos '!AU315)</f>
        <v/>
      </c>
      <c r="E309" s="300" t="str">
        <f>IF('Cálculos '!AV315="","",'Cálculos '!AV315)</f>
        <v/>
      </c>
      <c r="F309" s="303" t="str">
        <f t="shared" si="30"/>
        <v/>
      </c>
      <c r="H309" s="305" t="str">
        <f t="shared" si="24"/>
        <v/>
      </c>
      <c r="I309" s="298" t="str">
        <f t="shared" si="25"/>
        <v/>
      </c>
      <c r="J309" s="353" t="str">
        <f t="shared" si="26"/>
        <v/>
      </c>
      <c r="K309" s="354" t="str">
        <f t="shared" si="28"/>
        <v/>
      </c>
    </row>
    <row r="310" spans="2:11" hidden="1" x14ac:dyDescent="0.3">
      <c r="B310" s="181">
        <f t="shared" si="29"/>
        <v>308</v>
      </c>
      <c r="C310" s="233" t="str">
        <f>IF('Cálculos '!AR316="","",'Cálculos '!AR316)</f>
        <v/>
      </c>
      <c r="D310" s="164" t="str">
        <f>IF('Cálculos '!AU316="","",'Cálculos '!AU316)</f>
        <v/>
      </c>
      <c r="E310" s="300" t="str">
        <f>IF('Cálculos '!AV316="","",'Cálculos '!AV316)</f>
        <v/>
      </c>
      <c r="F310" s="303" t="str">
        <f t="shared" si="30"/>
        <v/>
      </c>
      <c r="H310" s="305" t="str">
        <f t="shared" si="24"/>
        <v/>
      </c>
      <c r="I310" s="298" t="str">
        <f t="shared" si="25"/>
        <v/>
      </c>
      <c r="J310" s="353" t="str">
        <f t="shared" si="26"/>
        <v/>
      </c>
      <c r="K310" s="354" t="str">
        <f t="shared" si="28"/>
        <v/>
      </c>
    </row>
    <row r="311" spans="2:11" hidden="1" x14ac:dyDescent="0.3">
      <c r="B311" s="181">
        <f t="shared" si="29"/>
        <v>309</v>
      </c>
      <c r="C311" s="233" t="str">
        <f>IF('Cálculos '!AR317="","",'Cálculos '!AR317)</f>
        <v/>
      </c>
      <c r="D311" s="164" t="str">
        <f>IF('Cálculos '!AU317="","",'Cálculos '!AU317)</f>
        <v/>
      </c>
      <c r="E311" s="300" t="str">
        <f>IF('Cálculos '!AV317="","",'Cálculos '!AV317)</f>
        <v/>
      </c>
      <c r="F311" s="303" t="str">
        <f t="shared" si="30"/>
        <v/>
      </c>
      <c r="H311" s="305" t="str">
        <f t="shared" si="24"/>
        <v/>
      </c>
      <c r="I311" s="298" t="str">
        <f t="shared" si="25"/>
        <v/>
      </c>
      <c r="J311" s="353" t="str">
        <f t="shared" si="26"/>
        <v/>
      </c>
      <c r="K311" s="354" t="str">
        <f t="shared" si="28"/>
        <v/>
      </c>
    </row>
    <row r="312" spans="2:11" hidden="1" x14ac:dyDescent="0.3">
      <c r="B312" s="181">
        <f t="shared" si="29"/>
        <v>310</v>
      </c>
      <c r="C312" s="233" t="str">
        <f>IF('Cálculos '!AR318="","",'Cálculos '!AR318)</f>
        <v/>
      </c>
      <c r="D312" s="164" t="str">
        <f>IF('Cálculos '!AU318="","",'Cálculos '!AU318)</f>
        <v/>
      </c>
      <c r="E312" s="300" t="str">
        <f>IF('Cálculos '!AV318="","",'Cálculos '!AV318)</f>
        <v/>
      </c>
      <c r="F312" s="303" t="str">
        <f t="shared" si="30"/>
        <v/>
      </c>
      <c r="H312" s="305" t="str">
        <f t="shared" si="24"/>
        <v/>
      </c>
      <c r="I312" s="298" t="str">
        <f t="shared" si="25"/>
        <v/>
      </c>
      <c r="J312" s="353" t="str">
        <f t="shared" si="26"/>
        <v/>
      </c>
      <c r="K312" s="354" t="str">
        <f t="shared" si="28"/>
        <v/>
      </c>
    </row>
    <row r="313" spans="2:11" hidden="1" x14ac:dyDescent="0.3">
      <c r="B313" s="181">
        <f t="shared" si="29"/>
        <v>311</v>
      </c>
      <c r="C313" s="233" t="str">
        <f>IF('Cálculos '!AR319="","",'Cálculos '!AR319)</f>
        <v/>
      </c>
      <c r="D313" s="164" t="str">
        <f>IF('Cálculos '!AU319="","",'Cálculos '!AU319)</f>
        <v/>
      </c>
      <c r="E313" s="300" t="str">
        <f>IF('Cálculos '!AV319="","",'Cálculos '!AV319)</f>
        <v/>
      </c>
      <c r="F313" s="303" t="str">
        <f t="shared" si="30"/>
        <v/>
      </c>
      <c r="H313" s="305" t="str">
        <f t="shared" si="24"/>
        <v/>
      </c>
      <c r="I313" s="298" t="str">
        <f t="shared" si="25"/>
        <v/>
      </c>
      <c r="J313" s="353" t="str">
        <f t="shared" si="26"/>
        <v/>
      </c>
      <c r="K313" s="354" t="str">
        <f t="shared" si="28"/>
        <v/>
      </c>
    </row>
    <row r="314" spans="2:11" hidden="1" x14ac:dyDescent="0.3">
      <c r="B314" s="181">
        <f t="shared" si="29"/>
        <v>312</v>
      </c>
      <c r="C314" s="233" t="str">
        <f>IF('Cálculos '!AR320="","",'Cálculos '!AR320)</f>
        <v/>
      </c>
      <c r="D314" s="164" t="str">
        <f>IF('Cálculos '!AU320="","",'Cálculos '!AU320)</f>
        <v/>
      </c>
      <c r="E314" s="300" t="str">
        <f>IF('Cálculos '!AV320="","",'Cálculos '!AV320)</f>
        <v/>
      </c>
      <c r="F314" s="303" t="str">
        <f t="shared" si="30"/>
        <v/>
      </c>
      <c r="H314" s="305" t="str">
        <f t="shared" si="24"/>
        <v/>
      </c>
      <c r="I314" s="298" t="str">
        <f t="shared" si="25"/>
        <v/>
      </c>
      <c r="J314" s="353" t="str">
        <f t="shared" si="26"/>
        <v/>
      </c>
      <c r="K314" s="354" t="str">
        <f t="shared" si="28"/>
        <v/>
      </c>
    </row>
    <row r="315" spans="2:11" hidden="1" x14ac:dyDescent="0.3">
      <c r="B315" s="181">
        <f t="shared" si="29"/>
        <v>313</v>
      </c>
      <c r="C315" s="233" t="str">
        <f>IF('Cálculos '!AR321="","",'Cálculos '!AR321)</f>
        <v/>
      </c>
      <c r="D315" s="164" t="str">
        <f>IF('Cálculos '!AU321="","",'Cálculos '!AU321)</f>
        <v/>
      </c>
      <c r="E315" s="300" t="str">
        <f>IF('Cálculos '!AV321="","",'Cálculos '!AV321)</f>
        <v/>
      </c>
      <c r="F315" s="303" t="str">
        <f t="shared" si="30"/>
        <v/>
      </c>
      <c r="H315" s="305" t="str">
        <f t="shared" si="24"/>
        <v/>
      </c>
      <c r="I315" s="298" t="str">
        <f t="shared" si="25"/>
        <v/>
      </c>
      <c r="J315" s="353" t="str">
        <f t="shared" si="26"/>
        <v/>
      </c>
      <c r="K315" s="354" t="str">
        <f t="shared" si="28"/>
        <v/>
      </c>
    </row>
    <row r="316" spans="2:11" hidden="1" x14ac:dyDescent="0.3">
      <c r="B316" s="181">
        <f t="shared" si="29"/>
        <v>314</v>
      </c>
      <c r="C316" s="233" t="str">
        <f>IF('Cálculos '!AR322="","",'Cálculos '!AR322)</f>
        <v/>
      </c>
      <c r="D316" s="164" t="str">
        <f>IF('Cálculos '!AU322="","",'Cálculos '!AU322)</f>
        <v/>
      </c>
      <c r="E316" s="300" t="str">
        <f>IF('Cálculos '!AV322="","",'Cálculos '!AV322)</f>
        <v/>
      </c>
      <c r="F316" s="303" t="str">
        <f t="shared" si="30"/>
        <v/>
      </c>
      <c r="H316" s="305" t="str">
        <f t="shared" si="24"/>
        <v/>
      </c>
      <c r="I316" s="298" t="str">
        <f t="shared" si="25"/>
        <v/>
      </c>
      <c r="J316" s="353" t="str">
        <f t="shared" si="26"/>
        <v/>
      </c>
      <c r="K316" s="354" t="str">
        <f t="shared" si="28"/>
        <v/>
      </c>
    </row>
    <row r="317" spans="2:11" hidden="1" x14ac:dyDescent="0.3">
      <c r="B317" s="181">
        <f t="shared" si="29"/>
        <v>315</v>
      </c>
      <c r="C317" s="233" t="str">
        <f>IF('Cálculos '!AR323="","",'Cálculos '!AR323)</f>
        <v/>
      </c>
      <c r="D317" s="164" t="str">
        <f>IF('Cálculos '!AU323="","",'Cálculos '!AU323)</f>
        <v/>
      </c>
      <c r="E317" s="300" t="str">
        <f>IF('Cálculos '!AV323="","",'Cálculos '!AV323)</f>
        <v/>
      </c>
      <c r="F317" s="303" t="str">
        <f t="shared" si="30"/>
        <v/>
      </c>
      <c r="H317" s="305" t="str">
        <f t="shared" si="24"/>
        <v/>
      </c>
      <c r="I317" s="298" t="str">
        <f t="shared" si="25"/>
        <v/>
      </c>
      <c r="J317" s="353" t="str">
        <f t="shared" si="26"/>
        <v/>
      </c>
      <c r="K317" s="354" t="str">
        <f t="shared" si="28"/>
        <v/>
      </c>
    </row>
    <row r="318" spans="2:11" hidden="1" x14ac:dyDescent="0.3">
      <c r="B318" s="181">
        <f t="shared" si="29"/>
        <v>316</v>
      </c>
      <c r="C318" s="233" t="str">
        <f>IF('Cálculos '!AR324="","",'Cálculos '!AR324)</f>
        <v/>
      </c>
      <c r="D318" s="164" t="str">
        <f>IF('Cálculos '!AU324="","",'Cálculos '!AU324)</f>
        <v/>
      </c>
      <c r="E318" s="300" t="str">
        <f>IF('Cálculos '!AV324="","",'Cálculos '!AV324)</f>
        <v/>
      </c>
      <c r="F318" s="303" t="str">
        <f t="shared" si="30"/>
        <v/>
      </c>
      <c r="H318" s="305" t="str">
        <f t="shared" si="24"/>
        <v/>
      </c>
      <c r="I318" s="298" t="str">
        <f t="shared" si="25"/>
        <v/>
      </c>
      <c r="J318" s="353" t="str">
        <f t="shared" si="26"/>
        <v/>
      </c>
      <c r="K318" s="354" t="str">
        <f t="shared" si="28"/>
        <v/>
      </c>
    </row>
    <row r="319" spans="2:11" hidden="1" x14ac:dyDescent="0.3">
      <c r="B319" s="181">
        <f t="shared" si="29"/>
        <v>317</v>
      </c>
      <c r="C319" s="233" t="str">
        <f>IF('Cálculos '!AR325="","",'Cálculos '!AR325)</f>
        <v/>
      </c>
      <c r="D319" s="164" t="str">
        <f>IF('Cálculos '!AU325="","",'Cálculos '!AU325)</f>
        <v/>
      </c>
      <c r="E319" s="300" t="str">
        <f>IF('Cálculos '!AV325="","",'Cálculos '!AV325)</f>
        <v/>
      </c>
      <c r="F319" s="303" t="str">
        <f t="shared" si="30"/>
        <v/>
      </c>
      <c r="H319" s="305" t="str">
        <f t="shared" si="24"/>
        <v/>
      </c>
      <c r="I319" s="298" t="str">
        <f t="shared" si="25"/>
        <v/>
      </c>
      <c r="J319" s="353" t="str">
        <f t="shared" si="26"/>
        <v/>
      </c>
      <c r="K319" s="354" t="str">
        <f t="shared" si="28"/>
        <v/>
      </c>
    </row>
    <row r="320" spans="2:11" hidden="1" x14ac:dyDescent="0.3">
      <c r="B320" s="181">
        <f t="shared" si="29"/>
        <v>318</v>
      </c>
      <c r="C320" s="233" t="str">
        <f>IF('Cálculos '!AR326="","",'Cálculos '!AR326)</f>
        <v/>
      </c>
      <c r="D320" s="164" t="str">
        <f>IF('Cálculos '!AU326="","",'Cálculos '!AU326)</f>
        <v/>
      </c>
      <c r="E320" s="300" t="str">
        <f>IF('Cálculos '!AV326="","",'Cálculos '!AV326)</f>
        <v/>
      </c>
      <c r="F320" s="303" t="str">
        <f t="shared" si="30"/>
        <v/>
      </c>
      <c r="H320" s="305" t="str">
        <f t="shared" si="24"/>
        <v/>
      </c>
      <c r="I320" s="298" t="str">
        <f t="shared" si="25"/>
        <v/>
      </c>
      <c r="J320" s="353" t="str">
        <f t="shared" si="26"/>
        <v/>
      </c>
      <c r="K320" s="354" t="str">
        <f t="shared" si="28"/>
        <v/>
      </c>
    </row>
    <row r="321" spans="2:11" hidden="1" x14ac:dyDescent="0.3">
      <c r="B321" s="181">
        <f t="shared" si="29"/>
        <v>319</v>
      </c>
      <c r="C321" s="233" t="str">
        <f>IF('Cálculos '!AR327="","",'Cálculos '!AR327)</f>
        <v/>
      </c>
      <c r="D321" s="164" t="str">
        <f>IF('Cálculos '!AU327="","",'Cálculos '!AU327)</f>
        <v/>
      </c>
      <c r="E321" s="300" t="str">
        <f>IF('Cálculos '!AV327="","",'Cálculos '!AV327)</f>
        <v/>
      </c>
      <c r="F321" s="303" t="str">
        <f t="shared" si="30"/>
        <v/>
      </c>
      <c r="H321" s="305" t="str">
        <f t="shared" si="24"/>
        <v/>
      </c>
      <c r="I321" s="298" t="str">
        <f t="shared" si="25"/>
        <v/>
      </c>
      <c r="J321" s="353" t="str">
        <f t="shared" si="26"/>
        <v/>
      </c>
      <c r="K321" s="354" t="str">
        <f t="shared" si="28"/>
        <v/>
      </c>
    </row>
    <row r="322" spans="2:11" hidden="1" x14ac:dyDescent="0.3">
      <c r="B322" s="181">
        <f t="shared" si="29"/>
        <v>320</v>
      </c>
      <c r="C322" s="233" t="str">
        <f>IF('Cálculos '!AR328="","",'Cálculos '!AR328)</f>
        <v/>
      </c>
      <c r="D322" s="164" t="str">
        <f>IF('Cálculos '!AU328="","",'Cálculos '!AU328)</f>
        <v/>
      </c>
      <c r="E322" s="300" t="str">
        <f>IF('Cálculos '!AV328="","",'Cálculos '!AV328)</f>
        <v/>
      </c>
      <c r="F322" s="303" t="str">
        <f t="shared" si="30"/>
        <v/>
      </c>
      <c r="H322" s="305" t="str">
        <f t="shared" si="24"/>
        <v/>
      </c>
      <c r="I322" s="298" t="str">
        <f t="shared" si="25"/>
        <v/>
      </c>
      <c r="J322" s="353" t="str">
        <f t="shared" si="26"/>
        <v/>
      </c>
      <c r="K322" s="354" t="str">
        <f t="shared" si="28"/>
        <v/>
      </c>
    </row>
    <row r="323" spans="2:11" hidden="1" x14ac:dyDescent="0.3">
      <c r="B323" s="181">
        <f t="shared" si="29"/>
        <v>321</v>
      </c>
      <c r="C323" s="233" t="str">
        <f>IF('Cálculos '!AR329="","",'Cálculos '!AR329)</f>
        <v/>
      </c>
      <c r="D323" s="164" t="str">
        <f>IF('Cálculos '!AU329="","",'Cálculos '!AU329)</f>
        <v/>
      </c>
      <c r="E323" s="300" t="str">
        <f>IF('Cálculos '!AV329="","",'Cálculos '!AV329)</f>
        <v/>
      </c>
      <c r="F323" s="303" t="str">
        <f t="shared" si="30"/>
        <v/>
      </c>
      <c r="H323" s="305" t="str">
        <f t="shared" ref="H323:H386" si="31">IF(C323="","",IF(C323="","",+D323/C323))</f>
        <v/>
      </c>
      <c r="I323" s="298" t="str">
        <f t="shared" ref="I323:I386" si="32">IF(C323="","",SUM(E323/C323))</f>
        <v/>
      </c>
      <c r="J323" s="353" t="str">
        <f t="shared" ref="J323:J386" si="33">+IF(I323&lt;=40%,E323,IF(AND(H323&gt;40%,H323&lt;60%),D323,C323))</f>
        <v/>
      </c>
      <c r="K323" s="354" t="str">
        <f t="shared" si="28"/>
        <v/>
      </c>
    </row>
    <row r="324" spans="2:11" hidden="1" x14ac:dyDescent="0.3">
      <c r="B324" s="181">
        <f t="shared" si="29"/>
        <v>322</v>
      </c>
      <c r="C324" s="233" t="str">
        <f>IF('Cálculos '!AR330="","",'Cálculos '!AR330)</f>
        <v/>
      </c>
      <c r="D324" s="164" t="str">
        <f>IF('Cálculos '!AU330="","",'Cálculos '!AU330)</f>
        <v/>
      </c>
      <c r="E324" s="300" t="str">
        <f>IF('Cálculos '!AV330="","",'Cálculos '!AV330)</f>
        <v/>
      </c>
      <c r="F324" s="303" t="str">
        <f t="shared" ref="F324:F387" si="34">+IF(C324="","",C324)</f>
        <v/>
      </c>
      <c r="H324" s="305" t="str">
        <f t="shared" si="31"/>
        <v/>
      </c>
      <c r="I324" s="298" t="str">
        <f t="shared" si="32"/>
        <v/>
      </c>
      <c r="J324" s="353" t="str">
        <f t="shared" si="33"/>
        <v/>
      </c>
      <c r="K324" s="354" t="str">
        <f t="shared" ref="K324:K387" si="35">IF(C324="","",SUM(F324-J324))</f>
        <v/>
      </c>
    </row>
    <row r="325" spans="2:11" hidden="1" x14ac:dyDescent="0.3">
      <c r="B325" s="181">
        <f t="shared" ref="B325:B388" si="36">+B324+1</f>
        <v>323</v>
      </c>
      <c r="C325" s="233" t="str">
        <f>IF('Cálculos '!AR331="","",'Cálculos '!AR331)</f>
        <v/>
      </c>
      <c r="D325" s="164" t="str">
        <f>IF('Cálculos '!AU331="","",'Cálculos '!AU331)</f>
        <v/>
      </c>
      <c r="E325" s="300" t="str">
        <f>IF('Cálculos '!AV331="","",'Cálculos '!AV331)</f>
        <v/>
      </c>
      <c r="F325" s="303" t="str">
        <f t="shared" si="34"/>
        <v/>
      </c>
      <c r="H325" s="305" t="str">
        <f t="shared" si="31"/>
        <v/>
      </c>
      <c r="I325" s="298" t="str">
        <f t="shared" si="32"/>
        <v/>
      </c>
      <c r="J325" s="353" t="str">
        <f t="shared" si="33"/>
        <v/>
      </c>
      <c r="K325" s="354" t="str">
        <f t="shared" si="35"/>
        <v/>
      </c>
    </row>
    <row r="326" spans="2:11" hidden="1" x14ac:dyDescent="0.3">
      <c r="B326" s="181">
        <f t="shared" si="36"/>
        <v>324</v>
      </c>
      <c r="C326" s="233" t="str">
        <f>IF('Cálculos '!AR332="","",'Cálculos '!AR332)</f>
        <v/>
      </c>
      <c r="D326" s="164" t="str">
        <f>IF('Cálculos '!AU332="","",'Cálculos '!AU332)</f>
        <v/>
      </c>
      <c r="E326" s="300" t="str">
        <f>IF('Cálculos '!AV332="","",'Cálculos '!AV332)</f>
        <v/>
      </c>
      <c r="F326" s="303" t="str">
        <f t="shared" si="34"/>
        <v/>
      </c>
      <c r="H326" s="305" t="str">
        <f t="shared" si="31"/>
        <v/>
      </c>
      <c r="I326" s="298" t="str">
        <f t="shared" si="32"/>
        <v/>
      </c>
      <c r="J326" s="353" t="str">
        <f t="shared" si="33"/>
        <v/>
      </c>
      <c r="K326" s="354" t="str">
        <f t="shared" si="35"/>
        <v/>
      </c>
    </row>
    <row r="327" spans="2:11" hidden="1" x14ac:dyDescent="0.3">
      <c r="B327" s="181">
        <f t="shared" si="36"/>
        <v>325</v>
      </c>
      <c r="C327" s="233" t="str">
        <f>IF('Cálculos '!AR333="","",'Cálculos '!AR333)</f>
        <v/>
      </c>
      <c r="D327" s="164" t="str">
        <f>IF('Cálculos '!AU333="","",'Cálculos '!AU333)</f>
        <v/>
      </c>
      <c r="E327" s="300" t="str">
        <f>IF('Cálculos '!AV333="","",'Cálculos '!AV333)</f>
        <v/>
      </c>
      <c r="F327" s="303" t="str">
        <f t="shared" si="34"/>
        <v/>
      </c>
      <c r="H327" s="305" t="str">
        <f t="shared" si="31"/>
        <v/>
      </c>
      <c r="I327" s="298" t="str">
        <f t="shared" si="32"/>
        <v/>
      </c>
      <c r="J327" s="353" t="str">
        <f t="shared" si="33"/>
        <v/>
      </c>
      <c r="K327" s="354" t="str">
        <f t="shared" si="35"/>
        <v/>
      </c>
    </row>
    <row r="328" spans="2:11" hidden="1" x14ac:dyDescent="0.3">
      <c r="B328" s="181">
        <f t="shared" si="36"/>
        <v>326</v>
      </c>
      <c r="C328" s="233" t="str">
        <f>IF('Cálculos '!AR334="","",'Cálculos '!AR334)</f>
        <v/>
      </c>
      <c r="D328" s="164" t="str">
        <f>IF('Cálculos '!AU334="","",'Cálculos '!AU334)</f>
        <v/>
      </c>
      <c r="E328" s="300" t="str">
        <f>IF('Cálculos '!AV334="","",'Cálculos '!AV334)</f>
        <v/>
      </c>
      <c r="F328" s="303" t="str">
        <f t="shared" si="34"/>
        <v/>
      </c>
      <c r="H328" s="305" t="str">
        <f t="shared" si="31"/>
        <v/>
      </c>
      <c r="I328" s="298" t="str">
        <f t="shared" si="32"/>
        <v/>
      </c>
      <c r="J328" s="353" t="str">
        <f t="shared" si="33"/>
        <v/>
      </c>
      <c r="K328" s="354" t="str">
        <f t="shared" si="35"/>
        <v/>
      </c>
    </row>
    <row r="329" spans="2:11" hidden="1" x14ac:dyDescent="0.3">
      <c r="B329" s="181">
        <f t="shared" si="36"/>
        <v>327</v>
      </c>
      <c r="C329" s="233" t="str">
        <f>IF('Cálculos '!AR335="","",'Cálculos '!AR335)</f>
        <v/>
      </c>
      <c r="D329" s="164" t="str">
        <f>IF('Cálculos '!AU335="","",'Cálculos '!AU335)</f>
        <v/>
      </c>
      <c r="E329" s="300" t="str">
        <f>IF('Cálculos '!AV335="","",'Cálculos '!AV335)</f>
        <v/>
      </c>
      <c r="F329" s="303" t="str">
        <f t="shared" si="34"/>
        <v/>
      </c>
      <c r="H329" s="305" t="str">
        <f t="shared" si="31"/>
        <v/>
      </c>
      <c r="I329" s="298" t="str">
        <f t="shared" si="32"/>
        <v/>
      </c>
      <c r="J329" s="353" t="str">
        <f t="shared" si="33"/>
        <v/>
      </c>
      <c r="K329" s="354" t="str">
        <f t="shared" si="35"/>
        <v/>
      </c>
    </row>
    <row r="330" spans="2:11" hidden="1" x14ac:dyDescent="0.3">
      <c r="B330" s="181">
        <f t="shared" si="36"/>
        <v>328</v>
      </c>
      <c r="C330" s="233" t="str">
        <f>IF('Cálculos '!AR336="","",'Cálculos '!AR336)</f>
        <v/>
      </c>
      <c r="D330" s="164" t="str">
        <f>IF('Cálculos '!AU336="","",'Cálculos '!AU336)</f>
        <v/>
      </c>
      <c r="E330" s="300" t="str">
        <f>IF('Cálculos '!AV336="","",'Cálculos '!AV336)</f>
        <v/>
      </c>
      <c r="F330" s="303" t="str">
        <f t="shared" si="34"/>
        <v/>
      </c>
      <c r="H330" s="305" t="str">
        <f t="shared" si="31"/>
        <v/>
      </c>
      <c r="I330" s="298" t="str">
        <f t="shared" si="32"/>
        <v/>
      </c>
      <c r="J330" s="353" t="str">
        <f t="shared" si="33"/>
        <v/>
      </c>
      <c r="K330" s="354" t="str">
        <f t="shared" si="35"/>
        <v/>
      </c>
    </row>
    <row r="331" spans="2:11" hidden="1" x14ac:dyDescent="0.3">
      <c r="B331" s="181">
        <f t="shared" si="36"/>
        <v>329</v>
      </c>
      <c r="C331" s="233" t="str">
        <f>IF('Cálculos '!AR337="","",'Cálculos '!AR337)</f>
        <v/>
      </c>
      <c r="D331" s="164" t="str">
        <f>IF('Cálculos '!AU337="","",'Cálculos '!AU337)</f>
        <v/>
      </c>
      <c r="E331" s="300" t="str">
        <f>IF('Cálculos '!AV337="","",'Cálculos '!AV337)</f>
        <v/>
      </c>
      <c r="F331" s="303" t="str">
        <f t="shared" si="34"/>
        <v/>
      </c>
      <c r="H331" s="305" t="str">
        <f t="shared" si="31"/>
        <v/>
      </c>
      <c r="I331" s="298" t="str">
        <f t="shared" si="32"/>
        <v/>
      </c>
      <c r="J331" s="353" t="str">
        <f t="shared" si="33"/>
        <v/>
      </c>
      <c r="K331" s="354" t="str">
        <f t="shared" si="35"/>
        <v/>
      </c>
    </row>
    <row r="332" spans="2:11" hidden="1" x14ac:dyDescent="0.3">
      <c r="B332" s="181">
        <f t="shared" si="36"/>
        <v>330</v>
      </c>
      <c r="C332" s="233" t="str">
        <f>IF('Cálculos '!AR338="","",'Cálculos '!AR338)</f>
        <v/>
      </c>
      <c r="D332" s="164" t="str">
        <f>IF('Cálculos '!AU338="","",'Cálculos '!AU338)</f>
        <v/>
      </c>
      <c r="E332" s="300" t="str">
        <f>IF('Cálculos '!AV338="","",'Cálculos '!AV338)</f>
        <v/>
      </c>
      <c r="F332" s="303" t="str">
        <f t="shared" si="34"/>
        <v/>
      </c>
      <c r="H332" s="305" t="str">
        <f t="shared" si="31"/>
        <v/>
      </c>
      <c r="I332" s="298" t="str">
        <f t="shared" si="32"/>
        <v/>
      </c>
      <c r="J332" s="353" t="str">
        <f t="shared" si="33"/>
        <v/>
      </c>
      <c r="K332" s="354" t="str">
        <f t="shared" si="35"/>
        <v/>
      </c>
    </row>
    <row r="333" spans="2:11" hidden="1" x14ac:dyDescent="0.3">
      <c r="B333" s="181">
        <f t="shared" si="36"/>
        <v>331</v>
      </c>
      <c r="C333" s="233" t="str">
        <f>IF('Cálculos '!AR339="","",'Cálculos '!AR339)</f>
        <v/>
      </c>
      <c r="D333" s="164" t="str">
        <f>IF('Cálculos '!AU339="","",'Cálculos '!AU339)</f>
        <v/>
      </c>
      <c r="E333" s="300" t="str">
        <f>IF('Cálculos '!AV339="","",'Cálculos '!AV339)</f>
        <v/>
      </c>
      <c r="F333" s="303" t="str">
        <f t="shared" si="34"/>
        <v/>
      </c>
      <c r="H333" s="305" t="str">
        <f t="shared" si="31"/>
        <v/>
      </c>
      <c r="I333" s="298" t="str">
        <f t="shared" si="32"/>
        <v/>
      </c>
      <c r="J333" s="353" t="str">
        <f t="shared" si="33"/>
        <v/>
      </c>
      <c r="K333" s="354" t="str">
        <f t="shared" si="35"/>
        <v/>
      </c>
    </row>
    <row r="334" spans="2:11" hidden="1" x14ac:dyDescent="0.3">
      <c r="B334" s="181">
        <f t="shared" si="36"/>
        <v>332</v>
      </c>
      <c r="C334" s="233" t="str">
        <f>IF('Cálculos '!AR340="","",'Cálculos '!AR340)</f>
        <v/>
      </c>
      <c r="D334" s="164" t="str">
        <f>IF('Cálculos '!AU340="","",'Cálculos '!AU340)</f>
        <v/>
      </c>
      <c r="E334" s="300" t="str">
        <f>IF('Cálculos '!AV340="","",'Cálculos '!AV340)</f>
        <v/>
      </c>
      <c r="F334" s="303" t="str">
        <f t="shared" si="34"/>
        <v/>
      </c>
      <c r="H334" s="305" t="str">
        <f t="shared" si="31"/>
        <v/>
      </c>
      <c r="I334" s="298" t="str">
        <f t="shared" si="32"/>
        <v/>
      </c>
      <c r="J334" s="353" t="str">
        <f t="shared" si="33"/>
        <v/>
      </c>
      <c r="K334" s="354" t="str">
        <f t="shared" si="35"/>
        <v/>
      </c>
    </row>
    <row r="335" spans="2:11" hidden="1" x14ac:dyDescent="0.3">
      <c r="B335" s="181">
        <f t="shared" si="36"/>
        <v>333</v>
      </c>
      <c r="C335" s="233" t="str">
        <f>IF('Cálculos '!AR341="","",'Cálculos '!AR341)</f>
        <v/>
      </c>
      <c r="D335" s="164" t="str">
        <f>IF('Cálculos '!AU341="","",'Cálculos '!AU341)</f>
        <v/>
      </c>
      <c r="E335" s="300" t="str">
        <f>IF('Cálculos '!AV341="","",'Cálculos '!AV341)</f>
        <v/>
      </c>
      <c r="F335" s="303" t="str">
        <f t="shared" si="34"/>
        <v/>
      </c>
      <c r="H335" s="305" t="str">
        <f t="shared" si="31"/>
        <v/>
      </c>
      <c r="I335" s="298" t="str">
        <f t="shared" si="32"/>
        <v/>
      </c>
      <c r="J335" s="353" t="str">
        <f t="shared" si="33"/>
        <v/>
      </c>
      <c r="K335" s="354" t="str">
        <f t="shared" si="35"/>
        <v/>
      </c>
    </row>
    <row r="336" spans="2:11" hidden="1" x14ac:dyDescent="0.3">
      <c r="B336" s="181">
        <f t="shared" si="36"/>
        <v>334</v>
      </c>
      <c r="C336" s="233" t="str">
        <f>IF('Cálculos '!AR342="","",'Cálculos '!AR342)</f>
        <v/>
      </c>
      <c r="D336" s="164" t="str">
        <f>IF('Cálculos '!AU342="","",'Cálculos '!AU342)</f>
        <v/>
      </c>
      <c r="E336" s="300" t="str">
        <f>IF('Cálculos '!AV342="","",'Cálculos '!AV342)</f>
        <v/>
      </c>
      <c r="F336" s="303" t="str">
        <f t="shared" si="34"/>
        <v/>
      </c>
      <c r="H336" s="305" t="str">
        <f t="shared" si="31"/>
        <v/>
      </c>
      <c r="I336" s="298" t="str">
        <f t="shared" si="32"/>
        <v/>
      </c>
      <c r="J336" s="353" t="str">
        <f t="shared" si="33"/>
        <v/>
      </c>
      <c r="K336" s="354" t="str">
        <f t="shared" si="35"/>
        <v/>
      </c>
    </row>
    <row r="337" spans="2:11" hidden="1" x14ac:dyDescent="0.3">
      <c r="B337" s="181">
        <f t="shared" si="36"/>
        <v>335</v>
      </c>
      <c r="C337" s="233" t="str">
        <f>IF('Cálculos '!AR343="","",'Cálculos '!AR343)</f>
        <v/>
      </c>
      <c r="D337" s="164" t="str">
        <f>IF('Cálculos '!AU343="","",'Cálculos '!AU343)</f>
        <v/>
      </c>
      <c r="E337" s="300" t="str">
        <f>IF('Cálculos '!AV343="","",'Cálculos '!AV343)</f>
        <v/>
      </c>
      <c r="F337" s="303" t="str">
        <f t="shared" si="34"/>
        <v/>
      </c>
      <c r="H337" s="305" t="str">
        <f t="shared" si="31"/>
        <v/>
      </c>
      <c r="I337" s="298" t="str">
        <f t="shared" si="32"/>
        <v/>
      </c>
      <c r="J337" s="353" t="str">
        <f t="shared" si="33"/>
        <v/>
      </c>
      <c r="K337" s="354" t="str">
        <f t="shared" si="35"/>
        <v/>
      </c>
    </row>
    <row r="338" spans="2:11" hidden="1" x14ac:dyDescent="0.3">
      <c r="B338" s="181">
        <f t="shared" si="36"/>
        <v>336</v>
      </c>
      <c r="C338" s="233" t="str">
        <f>IF('Cálculos '!AR344="","",'Cálculos '!AR344)</f>
        <v/>
      </c>
      <c r="D338" s="164" t="str">
        <f>IF('Cálculos '!AU344="","",'Cálculos '!AU344)</f>
        <v/>
      </c>
      <c r="E338" s="300" t="str">
        <f>IF('Cálculos '!AV344="","",'Cálculos '!AV344)</f>
        <v/>
      </c>
      <c r="F338" s="303" t="str">
        <f t="shared" si="34"/>
        <v/>
      </c>
      <c r="H338" s="305" t="str">
        <f t="shared" si="31"/>
        <v/>
      </c>
      <c r="I338" s="298" t="str">
        <f t="shared" si="32"/>
        <v/>
      </c>
      <c r="J338" s="353" t="str">
        <f t="shared" si="33"/>
        <v/>
      </c>
      <c r="K338" s="354" t="str">
        <f t="shared" si="35"/>
        <v/>
      </c>
    </row>
    <row r="339" spans="2:11" hidden="1" x14ac:dyDescent="0.3">
      <c r="B339" s="181">
        <f t="shared" si="36"/>
        <v>337</v>
      </c>
      <c r="C339" s="233" t="str">
        <f>IF('Cálculos '!AR345="","",'Cálculos '!AR345)</f>
        <v/>
      </c>
      <c r="D339" s="164" t="str">
        <f>IF('Cálculos '!AU345="","",'Cálculos '!AU345)</f>
        <v/>
      </c>
      <c r="E339" s="300" t="str">
        <f>IF('Cálculos '!AV345="","",'Cálculos '!AV345)</f>
        <v/>
      </c>
      <c r="F339" s="303" t="str">
        <f t="shared" si="34"/>
        <v/>
      </c>
      <c r="H339" s="305" t="str">
        <f t="shared" si="31"/>
        <v/>
      </c>
      <c r="I339" s="298" t="str">
        <f t="shared" si="32"/>
        <v/>
      </c>
      <c r="J339" s="353" t="str">
        <f t="shared" si="33"/>
        <v/>
      </c>
      <c r="K339" s="354" t="str">
        <f t="shared" si="35"/>
        <v/>
      </c>
    </row>
    <row r="340" spans="2:11" hidden="1" x14ac:dyDescent="0.3">
      <c r="B340" s="181">
        <f t="shared" si="36"/>
        <v>338</v>
      </c>
      <c r="C340" s="233" t="str">
        <f>IF('Cálculos '!AR346="","",'Cálculos '!AR346)</f>
        <v/>
      </c>
      <c r="D340" s="164" t="str">
        <f>IF('Cálculos '!AU346="","",'Cálculos '!AU346)</f>
        <v/>
      </c>
      <c r="E340" s="300" t="str">
        <f>IF('Cálculos '!AV346="","",'Cálculos '!AV346)</f>
        <v/>
      </c>
      <c r="F340" s="303" t="str">
        <f t="shared" si="34"/>
        <v/>
      </c>
      <c r="H340" s="305" t="str">
        <f t="shared" si="31"/>
        <v/>
      </c>
      <c r="I340" s="298" t="str">
        <f t="shared" si="32"/>
        <v/>
      </c>
      <c r="J340" s="353" t="str">
        <f t="shared" si="33"/>
        <v/>
      </c>
      <c r="K340" s="354" t="str">
        <f t="shared" si="35"/>
        <v/>
      </c>
    </row>
    <row r="341" spans="2:11" hidden="1" x14ac:dyDescent="0.3">
      <c r="B341" s="181">
        <f t="shared" si="36"/>
        <v>339</v>
      </c>
      <c r="C341" s="233" t="str">
        <f>IF('Cálculos '!AR347="","",'Cálculos '!AR347)</f>
        <v/>
      </c>
      <c r="D341" s="164" t="str">
        <f>IF('Cálculos '!AU347="","",'Cálculos '!AU347)</f>
        <v/>
      </c>
      <c r="E341" s="300" t="str">
        <f>IF('Cálculos '!AV347="","",'Cálculos '!AV347)</f>
        <v/>
      </c>
      <c r="F341" s="303" t="str">
        <f t="shared" si="34"/>
        <v/>
      </c>
      <c r="H341" s="305" t="str">
        <f t="shared" si="31"/>
        <v/>
      </c>
      <c r="I341" s="298" t="str">
        <f t="shared" si="32"/>
        <v/>
      </c>
      <c r="J341" s="353" t="str">
        <f t="shared" si="33"/>
        <v/>
      </c>
      <c r="K341" s="354" t="str">
        <f t="shared" si="35"/>
        <v/>
      </c>
    </row>
    <row r="342" spans="2:11" hidden="1" x14ac:dyDescent="0.3">
      <c r="B342" s="181">
        <f t="shared" si="36"/>
        <v>340</v>
      </c>
      <c r="C342" s="233" t="str">
        <f>IF('Cálculos '!AR348="","",'Cálculos '!AR348)</f>
        <v/>
      </c>
      <c r="D342" s="164" t="str">
        <f>IF('Cálculos '!AU348="","",'Cálculos '!AU348)</f>
        <v/>
      </c>
      <c r="E342" s="300" t="str">
        <f>IF('Cálculos '!AV348="","",'Cálculos '!AV348)</f>
        <v/>
      </c>
      <c r="F342" s="303" t="str">
        <f t="shared" si="34"/>
        <v/>
      </c>
      <c r="H342" s="305" t="str">
        <f t="shared" si="31"/>
        <v/>
      </c>
      <c r="I342" s="298" t="str">
        <f t="shared" si="32"/>
        <v/>
      </c>
      <c r="J342" s="353" t="str">
        <f t="shared" si="33"/>
        <v/>
      </c>
      <c r="K342" s="354" t="str">
        <f t="shared" si="35"/>
        <v/>
      </c>
    </row>
    <row r="343" spans="2:11" hidden="1" x14ac:dyDescent="0.3">
      <c r="B343" s="181">
        <f t="shared" si="36"/>
        <v>341</v>
      </c>
      <c r="C343" s="233" t="str">
        <f>IF('Cálculos '!AR349="","",'Cálculos '!AR349)</f>
        <v/>
      </c>
      <c r="D343" s="164" t="str">
        <f>IF('Cálculos '!AU349="","",'Cálculos '!AU349)</f>
        <v/>
      </c>
      <c r="E343" s="300" t="str">
        <f>IF('Cálculos '!AV349="","",'Cálculos '!AV349)</f>
        <v/>
      </c>
      <c r="F343" s="303" t="str">
        <f t="shared" si="34"/>
        <v/>
      </c>
      <c r="H343" s="305" t="str">
        <f t="shared" si="31"/>
        <v/>
      </c>
      <c r="I343" s="298" t="str">
        <f t="shared" si="32"/>
        <v/>
      </c>
      <c r="J343" s="353" t="str">
        <f t="shared" si="33"/>
        <v/>
      </c>
      <c r="K343" s="354" t="str">
        <f t="shared" si="35"/>
        <v/>
      </c>
    </row>
    <row r="344" spans="2:11" hidden="1" x14ac:dyDescent="0.3">
      <c r="B344" s="181">
        <f t="shared" si="36"/>
        <v>342</v>
      </c>
      <c r="C344" s="233" t="str">
        <f>IF('Cálculos '!AR350="","",'Cálculos '!AR350)</f>
        <v/>
      </c>
      <c r="D344" s="164" t="str">
        <f>IF('Cálculos '!AU350="","",'Cálculos '!AU350)</f>
        <v/>
      </c>
      <c r="E344" s="300" t="str">
        <f>IF('Cálculos '!AV350="","",'Cálculos '!AV350)</f>
        <v/>
      </c>
      <c r="F344" s="303" t="str">
        <f t="shared" si="34"/>
        <v/>
      </c>
      <c r="H344" s="305" t="str">
        <f t="shared" si="31"/>
        <v/>
      </c>
      <c r="I344" s="298" t="str">
        <f t="shared" si="32"/>
        <v/>
      </c>
      <c r="J344" s="353" t="str">
        <f t="shared" si="33"/>
        <v/>
      </c>
      <c r="K344" s="354" t="str">
        <f t="shared" si="35"/>
        <v/>
      </c>
    </row>
    <row r="345" spans="2:11" hidden="1" x14ac:dyDescent="0.3">
      <c r="B345" s="181">
        <f t="shared" si="36"/>
        <v>343</v>
      </c>
      <c r="C345" s="233" t="str">
        <f>IF('Cálculos '!AR351="","",'Cálculos '!AR351)</f>
        <v/>
      </c>
      <c r="D345" s="164" t="str">
        <f>IF('Cálculos '!AU351="","",'Cálculos '!AU351)</f>
        <v/>
      </c>
      <c r="E345" s="300" t="str">
        <f>IF('Cálculos '!AV351="","",'Cálculos '!AV351)</f>
        <v/>
      </c>
      <c r="F345" s="303" t="str">
        <f t="shared" si="34"/>
        <v/>
      </c>
      <c r="H345" s="305" t="str">
        <f t="shared" si="31"/>
        <v/>
      </c>
      <c r="I345" s="298" t="str">
        <f t="shared" si="32"/>
        <v/>
      </c>
      <c r="J345" s="353" t="str">
        <f t="shared" si="33"/>
        <v/>
      </c>
      <c r="K345" s="354" t="str">
        <f t="shared" si="35"/>
        <v/>
      </c>
    </row>
    <row r="346" spans="2:11" hidden="1" x14ac:dyDescent="0.3">
      <c r="B346" s="181">
        <f t="shared" si="36"/>
        <v>344</v>
      </c>
      <c r="C346" s="233" t="str">
        <f>IF('Cálculos '!AR352="","",'Cálculos '!AR352)</f>
        <v/>
      </c>
      <c r="D346" s="164" t="str">
        <f>IF('Cálculos '!AU352="","",'Cálculos '!AU352)</f>
        <v/>
      </c>
      <c r="E346" s="300" t="str">
        <f>IF('Cálculos '!AV352="","",'Cálculos '!AV352)</f>
        <v/>
      </c>
      <c r="F346" s="303" t="str">
        <f t="shared" si="34"/>
        <v/>
      </c>
      <c r="H346" s="305" t="str">
        <f t="shared" si="31"/>
        <v/>
      </c>
      <c r="I346" s="298" t="str">
        <f t="shared" si="32"/>
        <v/>
      </c>
      <c r="J346" s="353" t="str">
        <f t="shared" si="33"/>
        <v/>
      </c>
      <c r="K346" s="354" t="str">
        <f t="shared" si="35"/>
        <v/>
      </c>
    </row>
    <row r="347" spans="2:11" hidden="1" x14ac:dyDescent="0.3">
      <c r="B347" s="181">
        <f t="shared" si="36"/>
        <v>345</v>
      </c>
      <c r="C347" s="233" t="str">
        <f>IF('Cálculos '!AR353="","",'Cálculos '!AR353)</f>
        <v/>
      </c>
      <c r="D347" s="164" t="str">
        <f>IF('Cálculos '!AU353="","",'Cálculos '!AU353)</f>
        <v/>
      </c>
      <c r="E347" s="300" t="str">
        <f>IF('Cálculos '!AV353="","",'Cálculos '!AV353)</f>
        <v/>
      </c>
      <c r="F347" s="303" t="str">
        <f t="shared" si="34"/>
        <v/>
      </c>
      <c r="H347" s="305" t="str">
        <f t="shared" si="31"/>
        <v/>
      </c>
      <c r="I347" s="298" t="str">
        <f t="shared" si="32"/>
        <v/>
      </c>
      <c r="J347" s="353" t="str">
        <f t="shared" si="33"/>
        <v/>
      </c>
      <c r="K347" s="354" t="str">
        <f t="shared" si="35"/>
        <v/>
      </c>
    </row>
    <row r="348" spans="2:11" hidden="1" x14ac:dyDescent="0.3">
      <c r="B348" s="181">
        <f t="shared" si="36"/>
        <v>346</v>
      </c>
      <c r="C348" s="233" t="str">
        <f>IF('Cálculos '!AR354="","",'Cálculos '!AR354)</f>
        <v/>
      </c>
      <c r="D348" s="164" t="str">
        <f>IF('Cálculos '!AU354="","",'Cálculos '!AU354)</f>
        <v/>
      </c>
      <c r="E348" s="300" t="str">
        <f>IF('Cálculos '!AV354="","",'Cálculos '!AV354)</f>
        <v/>
      </c>
      <c r="F348" s="303" t="str">
        <f t="shared" si="34"/>
        <v/>
      </c>
      <c r="H348" s="305" t="str">
        <f t="shared" si="31"/>
        <v/>
      </c>
      <c r="I348" s="298" t="str">
        <f t="shared" si="32"/>
        <v/>
      </c>
      <c r="J348" s="353" t="str">
        <f t="shared" si="33"/>
        <v/>
      </c>
      <c r="K348" s="354" t="str">
        <f t="shared" si="35"/>
        <v/>
      </c>
    </row>
    <row r="349" spans="2:11" hidden="1" x14ac:dyDescent="0.3">
      <c r="B349" s="181">
        <f t="shared" si="36"/>
        <v>347</v>
      </c>
      <c r="C349" s="233" t="str">
        <f>IF('Cálculos '!AR355="","",'Cálculos '!AR355)</f>
        <v/>
      </c>
      <c r="D349" s="164" t="str">
        <f>IF('Cálculos '!AU355="","",'Cálculos '!AU355)</f>
        <v/>
      </c>
      <c r="E349" s="300" t="str">
        <f>IF('Cálculos '!AV355="","",'Cálculos '!AV355)</f>
        <v/>
      </c>
      <c r="F349" s="303" t="str">
        <f t="shared" si="34"/>
        <v/>
      </c>
      <c r="H349" s="305" t="str">
        <f t="shared" si="31"/>
        <v/>
      </c>
      <c r="I349" s="298" t="str">
        <f t="shared" si="32"/>
        <v/>
      </c>
      <c r="J349" s="353" t="str">
        <f t="shared" si="33"/>
        <v/>
      </c>
      <c r="K349" s="354" t="str">
        <f t="shared" si="35"/>
        <v/>
      </c>
    </row>
    <row r="350" spans="2:11" hidden="1" x14ac:dyDescent="0.3">
      <c r="B350" s="181">
        <f t="shared" si="36"/>
        <v>348</v>
      </c>
      <c r="C350" s="233" t="str">
        <f>IF('Cálculos '!AR356="","",'Cálculos '!AR356)</f>
        <v/>
      </c>
      <c r="D350" s="164" t="str">
        <f>IF('Cálculos '!AU356="","",'Cálculos '!AU356)</f>
        <v/>
      </c>
      <c r="E350" s="300" t="str">
        <f>IF('Cálculos '!AV356="","",'Cálculos '!AV356)</f>
        <v/>
      </c>
      <c r="F350" s="303" t="str">
        <f t="shared" si="34"/>
        <v/>
      </c>
      <c r="H350" s="305" t="str">
        <f t="shared" si="31"/>
        <v/>
      </c>
      <c r="I350" s="298" t="str">
        <f t="shared" si="32"/>
        <v/>
      </c>
      <c r="J350" s="353" t="str">
        <f t="shared" si="33"/>
        <v/>
      </c>
      <c r="K350" s="354" t="str">
        <f t="shared" si="35"/>
        <v/>
      </c>
    </row>
    <row r="351" spans="2:11" hidden="1" x14ac:dyDescent="0.3">
      <c r="B351" s="181">
        <f t="shared" si="36"/>
        <v>349</v>
      </c>
      <c r="C351" s="233" t="str">
        <f>IF('Cálculos '!AR357="","",'Cálculos '!AR357)</f>
        <v/>
      </c>
      <c r="D351" s="164" t="str">
        <f>IF('Cálculos '!AU357="","",'Cálculos '!AU357)</f>
        <v/>
      </c>
      <c r="E351" s="300" t="str">
        <f>IF('Cálculos '!AV357="","",'Cálculos '!AV357)</f>
        <v/>
      </c>
      <c r="F351" s="303" t="str">
        <f t="shared" si="34"/>
        <v/>
      </c>
      <c r="H351" s="305" t="str">
        <f t="shared" si="31"/>
        <v/>
      </c>
      <c r="I351" s="298" t="str">
        <f t="shared" si="32"/>
        <v/>
      </c>
      <c r="J351" s="353" t="str">
        <f t="shared" si="33"/>
        <v/>
      </c>
      <c r="K351" s="354" t="str">
        <f t="shared" si="35"/>
        <v/>
      </c>
    </row>
    <row r="352" spans="2:11" hidden="1" x14ac:dyDescent="0.3">
      <c r="B352" s="181">
        <f t="shared" si="36"/>
        <v>350</v>
      </c>
      <c r="C352" s="233" t="str">
        <f>IF('Cálculos '!AR358="","",'Cálculos '!AR358)</f>
        <v/>
      </c>
      <c r="D352" s="164" t="str">
        <f>IF('Cálculos '!AU358="","",'Cálculos '!AU358)</f>
        <v/>
      </c>
      <c r="E352" s="300" t="str">
        <f>IF('Cálculos '!AV358="","",'Cálculos '!AV358)</f>
        <v/>
      </c>
      <c r="F352" s="303" t="str">
        <f t="shared" si="34"/>
        <v/>
      </c>
      <c r="H352" s="305" t="str">
        <f t="shared" si="31"/>
        <v/>
      </c>
      <c r="I352" s="298" t="str">
        <f t="shared" si="32"/>
        <v/>
      </c>
      <c r="J352" s="353" t="str">
        <f t="shared" si="33"/>
        <v/>
      </c>
      <c r="K352" s="354" t="str">
        <f t="shared" si="35"/>
        <v/>
      </c>
    </row>
    <row r="353" spans="2:11" hidden="1" x14ac:dyDescent="0.3">
      <c r="B353" s="181">
        <f t="shared" si="36"/>
        <v>351</v>
      </c>
      <c r="C353" s="233" t="str">
        <f>IF('Cálculos '!AR359="","",'Cálculos '!AR359)</f>
        <v/>
      </c>
      <c r="D353" s="164" t="str">
        <f>IF('Cálculos '!AU359="","",'Cálculos '!AU359)</f>
        <v/>
      </c>
      <c r="E353" s="300" t="str">
        <f>IF('Cálculos '!AV359="","",'Cálculos '!AV359)</f>
        <v/>
      </c>
      <c r="F353" s="303" t="str">
        <f t="shared" si="34"/>
        <v/>
      </c>
      <c r="H353" s="305" t="str">
        <f t="shared" si="31"/>
        <v/>
      </c>
      <c r="I353" s="298" t="str">
        <f t="shared" si="32"/>
        <v/>
      </c>
      <c r="J353" s="353" t="str">
        <f t="shared" si="33"/>
        <v/>
      </c>
      <c r="K353" s="354" t="str">
        <f t="shared" si="35"/>
        <v/>
      </c>
    </row>
    <row r="354" spans="2:11" hidden="1" x14ac:dyDescent="0.3">
      <c r="B354" s="181">
        <f t="shared" si="36"/>
        <v>352</v>
      </c>
      <c r="C354" s="233" t="str">
        <f>IF('Cálculos '!AR360="","",'Cálculos '!AR360)</f>
        <v/>
      </c>
      <c r="D354" s="164" t="str">
        <f>IF('Cálculos '!AU360="","",'Cálculos '!AU360)</f>
        <v/>
      </c>
      <c r="E354" s="300" t="str">
        <f>IF('Cálculos '!AV360="","",'Cálculos '!AV360)</f>
        <v/>
      </c>
      <c r="F354" s="303" t="str">
        <f t="shared" si="34"/>
        <v/>
      </c>
      <c r="H354" s="305" t="str">
        <f t="shared" si="31"/>
        <v/>
      </c>
      <c r="I354" s="298" t="str">
        <f t="shared" si="32"/>
        <v/>
      </c>
      <c r="J354" s="353" t="str">
        <f t="shared" si="33"/>
        <v/>
      </c>
      <c r="K354" s="354" t="str">
        <f t="shared" si="35"/>
        <v/>
      </c>
    </row>
    <row r="355" spans="2:11" hidden="1" x14ac:dyDescent="0.3">
      <c r="B355" s="181">
        <f t="shared" si="36"/>
        <v>353</v>
      </c>
      <c r="C355" s="233" t="str">
        <f>IF('Cálculos '!AR361="","",'Cálculos '!AR361)</f>
        <v/>
      </c>
      <c r="D355" s="164" t="str">
        <f>IF('Cálculos '!AU361="","",'Cálculos '!AU361)</f>
        <v/>
      </c>
      <c r="E355" s="300" t="str">
        <f>IF('Cálculos '!AV361="","",'Cálculos '!AV361)</f>
        <v/>
      </c>
      <c r="F355" s="303" t="str">
        <f t="shared" si="34"/>
        <v/>
      </c>
      <c r="H355" s="305" t="str">
        <f t="shared" si="31"/>
        <v/>
      </c>
      <c r="I355" s="298" t="str">
        <f t="shared" si="32"/>
        <v/>
      </c>
      <c r="J355" s="353" t="str">
        <f t="shared" si="33"/>
        <v/>
      </c>
      <c r="K355" s="354" t="str">
        <f t="shared" si="35"/>
        <v/>
      </c>
    </row>
    <row r="356" spans="2:11" hidden="1" x14ac:dyDescent="0.3">
      <c r="B356" s="181">
        <f t="shared" si="36"/>
        <v>354</v>
      </c>
      <c r="C356" s="233" t="str">
        <f>IF('Cálculos '!AR362="","",'Cálculos '!AR362)</f>
        <v/>
      </c>
      <c r="D356" s="164" t="str">
        <f>IF('Cálculos '!AU362="","",'Cálculos '!AU362)</f>
        <v/>
      </c>
      <c r="E356" s="300" t="str">
        <f>IF('Cálculos '!AV362="","",'Cálculos '!AV362)</f>
        <v/>
      </c>
      <c r="F356" s="303" t="str">
        <f t="shared" si="34"/>
        <v/>
      </c>
      <c r="H356" s="305" t="str">
        <f t="shared" si="31"/>
        <v/>
      </c>
      <c r="I356" s="298" t="str">
        <f t="shared" si="32"/>
        <v/>
      </c>
      <c r="J356" s="353" t="str">
        <f t="shared" si="33"/>
        <v/>
      </c>
      <c r="K356" s="354" t="str">
        <f t="shared" si="35"/>
        <v/>
      </c>
    </row>
    <row r="357" spans="2:11" hidden="1" x14ac:dyDescent="0.3">
      <c r="B357" s="181">
        <f t="shared" si="36"/>
        <v>355</v>
      </c>
      <c r="C357" s="233" t="str">
        <f>IF('Cálculos '!AR363="","",'Cálculos '!AR363)</f>
        <v/>
      </c>
      <c r="D357" s="164" t="str">
        <f>IF('Cálculos '!AU363="","",'Cálculos '!AU363)</f>
        <v/>
      </c>
      <c r="E357" s="300" t="str">
        <f>IF('Cálculos '!AV363="","",'Cálculos '!AV363)</f>
        <v/>
      </c>
      <c r="F357" s="303" t="str">
        <f t="shared" si="34"/>
        <v/>
      </c>
      <c r="H357" s="305" t="str">
        <f t="shared" si="31"/>
        <v/>
      </c>
      <c r="I357" s="298" t="str">
        <f t="shared" si="32"/>
        <v/>
      </c>
      <c r="J357" s="353" t="str">
        <f t="shared" si="33"/>
        <v/>
      </c>
      <c r="K357" s="354" t="str">
        <f t="shared" si="35"/>
        <v/>
      </c>
    </row>
    <row r="358" spans="2:11" hidden="1" x14ac:dyDescent="0.3">
      <c r="B358" s="181">
        <f t="shared" si="36"/>
        <v>356</v>
      </c>
      <c r="C358" s="233" t="str">
        <f>IF('Cálculos '!AR364="","",'Cálculos '!AR364)</f>
        <v/>
      </c>
      <c r="D358" s="164" t="str">
        <f>IF('Cálculos '!AU364="","",'Cálculos '!AU364)</f>
        <v/>
      </c>
      <c r="E358" s="300" t="str">
        <f>IF('Cálculos '!AV364="","",'Cálculos '!AV364)</f>
        <v/>
      </c>
      <c r="F358" s="303" t="str">
        <f t="shared" si="34"/>
        <v/>
      </c>
      <c r="H358" s="305" t="str">
        <f t="shared" si="31"/>
        <v/>
      </c>
      <c r="I358" s="298" t="str">
        <f t="shared" si="32"/>
        <v/>
      </c>
      <c r="J358" s="353" t="str">
        <f t="shared" si="33"/>
        <v/>
      </c>
      <c r="K358" s="354" t="str">
        <f t="shared" si="35"/>
        <v/>
      </c>
    </row>
    <row r="359" spans="2:11" hidden="1" x14ac:dyDescent="0.3">
      <c r="B359" s="181">
        <f t="shared" si="36"/>
        <v>357</v>
      </c>
      <c r="C359" s="233" t="str">
        <f>IF('Cálculos '!AR365="","",'Cálculos '!AR365)</f>
        <v/>
      </c>
      <c r="D359" s="164" t="str">
        <f>IF('Cálculos '!AU365="","",'Cálculos '!AU365)</f>
        <v/>
      </c>
      <c r="E359" s="300" t="str">
        <f>IF('Cálculos '!AV365="","",'Cálculos '!AV365)</f>
        <v/>
      </c>
      <c r="F359" s="303" t="str">
        <f t="shared" si="34"/>
        <v/>
      </c>
      <c r="H359" s="305" t="str">
        <f t="shared" si="31"/>
        <v/>
      </c>
      <c r="I359" s="298" t="str">
        <f t="shared" si="32"/>
        <v/>
      </c>
      <c r="J359" s="353" t="str">
        <f t="shared" si="33"/>
        <v/>
      </c>
      <c r="K359" s="354" t="str">
        <f t="shared" si="35"/>
        <v/>
      </c>
    </row>
    <row r="360" spans="2:11" hidden="1" x14ac:dyDescent="0.3">
      <c r="B360" s="181">
        <f t="shared" si="36"/>
        <v>358</v>
      </c>
      <c r="C360" s="233" t="str">
        <f>IF('Cálculos '!AR366="","",'Cálculos '!AR366)</f>
        <v/>
      </c>
      <c r="D360" s="164" t="str">
        <f>IF('Cálculos '!AU366="","",'Cálculos '!AU366)</f>
        <v/>
      </c>
      <c r="E360" s="300" t="str">
        <f>IF('Cálculos '!AV366="","",'Cálculos '!AV366)</f>
        <v/>
      </c>
      <c r="F360" s="303" t="str">
        <f t="shared" si="34"/>
        <v/>
      </c>
      <c r="H360" s="305" t="str">
        <f t="shared" si="31"/>
        <v/>
      </c>
      <c r="I360" s="298" t="str">
        <f t="shared" si="32"/>
        <v/>
      </c>
      <c r="J360" s="353" t="str">
        <f t="shared" si="33"/>
        <v/>
      </c>
      <c r="K360" s="354" t="str">
        <f t="shared" si="35"/>
        <v/>
      </c>
    </row>
    <row r="361" spans="2:11" hidden="1" x14ac:dyDescent="0.3">
      <c r="B361" s="181">
        <f t="shared" si="36"/>
        <v>359</v>
      </c>
      <c r="C361" s="233" t="str">
        <f>IF('Cálculos '!AR367="","",'Cálculos '!AR367)</f>
        <v/>
      </c>
      <c r="D361" s="164" t="str">
        <f>IF('Cálculos '!AU367="","",'Cálculos '!AU367)</f>
        <v/>
      </c>
      <c r="E361" s="300" t="str">
        <f>IF('Cálculos '!AV367="","",'Cálculos '!AV367)</f>
        <v/>
      </c>
      <c r="F361" s="303" t="str">
        <f t="shared" si="34"/>
        <v/>
      </c>
      <c r="H361" s="305" t="str">
        <f t="shared" si="31"/>
        <v/>
      </c>
      <c r="I361" s="298" t="str">
        <f t="shared" si="32"/>
        <v/>
      </c>
      <c r="J361" s="353" t="str">
        <f t="shared" si="33"/>
        <v/>
      </c>
      <c r="K361" s="354" t="str">
        <f t="shared" si="35"/>
        <v/>
      </c>
    </row>
    <row r="362" spans="2:11" hidden="1" x14ac:dyDescent="0.3">
      <c r="B362" s="181">
        <f t="shared" si="36"/>
        <v>360</v>
      </c>
      <c r="C362" s="233" t="str">
        <f>IF('Cálculos '!AR368="","",'Cálculos '!AR368)</f>
        <v/>
      </c>
      <c r="D362" s="164" t="str">
        <f>IF('Cálculos '!AU368="","",'Cálculos '!AU368)</f>
        <v/>
      </c>
      <c r="E362" s="300" t="str">
        <f>IF('Cálculos '!AV368="","",'Cálculos '!AV368)</f>
        <v/>
      </c>
      <c r="F362" s="303" t="str">
        <f t="shared" si="34"/>
        <v/>
      </c>
      <c r="H362" s="305" t="str">
        <f t="shared" si="31"/>
        <v/>
      </c>
      <c r="I362" s="298" t="str">
        <f t="shared" si="32"/>
        <v/>
      </c>
      <c r="J362" s="353" t="str">
        <f t="shared" si="33"/>
        <v/>
      </c>
      <c r="K362" s="354" t="str">
        <f t="shared" si="35"/>
        <v/>
      </c>
    </row>
    <row r="363" spans="2:11" hidden="1" x14ac:dyDescent="0.3">
      <c r="B363" s="181">
        <f t="shared" si="36"/>
        <v>361</v>
      </c>
      <c r="C363" s="233" t="str">
        <f>IF('Cálculos '!AR369="","",'Cálculos '!AR369)</f>
        <v/>
      </c>
      <c r="D363" s="164" t="str">
        <f>IF('Cálculos '!AU369="","",'Cálculos '!AU369)</f>
        <v/>
      </c>
      <c r="E363" s="300" t="str">
        <f>IF('Cálculos '!AV369="","",'Cálculos '!AV369)</f>
        <v/>
      </c>
      <c r="F363" s="303" t="str">
        <f t="shared" si="34"/>
        <v/>
      </c>
      <c r="H363" s="305" t="str">
        <f t="shared" si="31"/>
        <v/>
      </c>
      <c r="I363" s="298" t="str">
        <f t="shared" si="32"/>
        <v/>
      </c>
      <c r="J363" s="353" t="str">
        <f t="shared" si="33"/>
        <v/>
      </c>
      <c r="K363" s="354" t="str">
        <f t="shared" si="35"/>
        <v/>
      </c>
    </row>
    <row r="364" spans="2:11" hidden="1" x14ac:dyDescent="0.3">
      <c r="B364" s="181">
        <f t="shared" si="36"/>
        <v>362</v>
      </c>
      <c r="C364" s="233" t="str">
        <f>IF('Cálculos '!AR370="","",'Cálculos '!AR370)</f>
        <v/>
      </c>
      <c r="D364" s="164" t="str">
        <f>IF('Cálculos '!AU370="","",'Cálculos '!AU370)</f>
        <v/>
      </c>
      <c r="E364" s="300" t="str">
        <f>IF('Cálculos '!AV370="","",'Cálculos '!AV370)</f>
        <v/>
      </c>
      <c r="F364" s="303" t="str">
        <f t="shared" si="34"/>
        <v/>
      </c>
      <c r="H364" s="305" t="str">
        <f t="shared" si="31"/>
        <v/>
      </c>
      <c r="I364" s="298" t="str">
        <f t="shared" si="32"/>
        <v/>
      </c>
      <c r="J364" s="353" t="str">
        <f t="shared" si="33"/>
        <v/>
      </c>
      <c r="K364" s="354" t="str">
        <f t="shared" si="35"/>
        <v/>
      </c>
    </row>
    <row r="365" spans="2:11" hidden="1" x14ac:dyDescent="0.3">
      <c r="B365" s="181">
        <f t="shared" si="36"/>
        <v>363</v>
      </c>
      <c r="C365" s="233" t="str">
        <f>IF('Cálculos '!AR371="","",'Cálculos '!AR371)</f>
        <v/>
      </c>
      <c r="D365" s="164" t="str">
        <f>IF('Cálculos '!AU371="","",'Cálculos '!AU371)</f>
        <v/>
      </c>
      <c r="E365" s="300" t="str">
        <f>IF('Cálculos '!AV371="","",'Cálculos '!AV371)</f>
        <v/>
      </c>
      <c r="F365" s="303" t="str">
        <f t="shared" si="34"/>
        <v/>
      </c>
      <c r="H365" s="305" t="str">
        <f t="shared" si="31"/>
        <v/>
      </c>
      <c r="I365" s="298" t="str">
        <f t="shared" si="32"/>
        <v/>
      </c>
      <c r="J365" s="353" t="str">
        <f t="shared" si="33"/>
        <v/>
      </c>
      <c r="K365" s="354" t="str">
        <f t="shared" si="35"/>
        <v/>
      </c>
    </row>
    <row r="366" spans="2:11" hidden="1" x14ac:dyDescent="0.3">
      <c r="B366" s="181">
        <f t="shared" si="36"/>
        <v>364</v>
      </c>
      <c r="C366" s="233" t="str">
        <f>IF('Cálculos '!AR372="","",'Cálculos '!AR372)</f>
        <v/>
      </c>
      <c r="D366" s="164" t="str">
        <f>IF('Cálculos '!AU372="","",'Cálculos '!AU372)</f>
        <v/>
      </c>
      <c r="E366" s="300" t="str">
        <f>IF('Cálculos '!AV372="","",'Cálculos '!AV372)</f>
        <v/>
      </c>
      <c r="F366" s="303" t="str">
        <f t="shared" si="34"/>
        <v/>
      </c>
      <c r="H366" s="305" t="str">
        <f t="shared" si="31"/>
        <v/>
      </c>
      <c r="I366" s="298" t="str">
        <f t="shared" si="32"/>
        <v/>
      </c>
      <c r="J366" s="353" t="str">
        <f t="shared" si="33"/>
        <v/>
      </c>
      <c r="K366" s="354" t="str">
        <f t="shared" si="35"/>
        <v/>
      </c>
    </row>
    <row r="367" spans="2:11" hidden="1" x14ac:dyDescent="0.3">
      <c r="B367" s="181">
        <f t="shared" si="36"/>
        <v>365</v>
      </c>
      <c r="C367" s="233" t="str">
        <f>IF('Cálculos '!AR373="","",'Cálculos '!AR373)</f>
        <v/>
      </c>
      <c r="D367" s="164" t="str">
        <f>IF('Cálculos '!AU373="","",'Cálculos '!AU373)</f>
        <v/>
      </c>
      <c r="E367" s="300" t="str">
        <f>IF('Cálculos '!AV373="","",'Cálculos '!AV373)</f>
        <v/>
      </c>
      <c r="F367" s="303" t="str">
        <f t="shared" si="34"/>
        <v/>
      </c>
      <c r="H367" s="305" t="str">
        <f t="shared" si="31"/>
        <v/>
      </c>
      <c r="I367" s="298" t="str">
        <f t="shared" si="32"/>
        <v/>
      </c>
      <c r="J367" s="353" t="str">
        <f t="shared" si="33"/>
        <v/>
      </c>
      <c r="K367" s="354" t="str">
        <f t="shared" si="35"/>
        <v/>
      </c>
    </row>
    <row r="368" spans="2:11" hidden="1" x14ac:dyDescent="0.3">
      <c r="B368" s="181">
        <f t="shared" si="36"/>
        <v>366</v>
      </c>
      <c r="C368" s="233" t="str">
        <f>IF('Cálculos '!AR374="","",'Cálculos '!AR374)</f>
        <v/>
      </c>
      <c r="D368" s="164" t="str">
        <f>IF('Cálculos '!AU374="","",'Cálculos '!AU374)</f>
        <v/>
      </c>
      <c r="E368" s="300" t="str">
        <f>IF('Cálculos '!AV374="","",'Cálculos '!AV374)</f>
        <v/>
      </c>
      <c r="F368" s="303" t="str">
        <f t="shared" si="34"/>
        <v/>
      </c>
      <c r="H368" s="305" t="str">
        <f t="shared" si="31"/>
        <v/>
      </c>
      <c r="I368" s="298" t="str">
        <f t="shared" si="32"/>
        <v/>
      </c>
      <c r="J368" s="353" t="str">
        <f t="shared" si="33"/>
        <v/>
      </c>
      <c r="K368" s="354" t="str">
        <f t="shared" si="35"/>
        <v/>
      </c>
    </row>
    <row r="369" spans="2:11" hidden="1" x14ac:dyDescent="0.3">
      <c r="B369" s="181">
        <f t="shared" si="36"/>
        <v>367</v>
      </c>
      <c r="C369" s="233" t="str">
        <f>IF('Cálculos '!AR375="","",'Cálculos '!AR375)</f>
        <v/>
      </c>
      <c r="D369" s="164" t="str">
        <f>IF('Cálculos '!AU375="","",'Cálculos '!AU375)</f>
        <v/>
      </c>
      <c r="E369" s="300" t="str">
        <f>IF('Cálculos '!AV375="","",'Cálculos '!AV375)</f>
        <v/>
      </c>
      <c r="F369" s="303" t="str">
        <f t="shared" si="34"/>
        <v/>
      </c>
      <c r="H369" s="305" t="str">
        <f t="shared" si="31"/>
        <v/>
      </c>
      <c r="I369" s="298" t="str">
        <f t="shared" si="32"/>
        <v/>
      </c>
      <c r="J369" s="353" t="str">
        <f t="shared" si="33"/>
        <v/>
      </c>
      <c r="K369" s="354" t="str">
        <f t="shared" si="35"/>
        <v/>
      </c>
    </row>
    <row r="370" spans="2:11" hidden="1" x14ac:dyDescent="0.3">
      <c r="B370" s="181">
        <f t="shared" si="36"/>
        <v>368</v>
      </c>
      <c r="C370" s="233" t="str">
        <f>IF('Cálculos '!AR376="","",'Cálculos '!AR376)</f>
        <v/>
      </c>
      <c r="D370" s="164" t="str">
        <f>IF('Cálculos '!AU376="","",'Cálculos '!AU376)</f>
        <v/>
      </c>
      <c r="E370" s="300" t="str">
        <f>IF('Cálculos '!AV376="","",'Cálculos '!AV376)</f>
        <v/>
      </c>
      <c r="F370" s="303" t="str">
        <f t="shared" si="34"/>
        <v/>
      </c>
      <c r="H370" s="305" t="str">
        <f t="shared" si="31"/>
        <v/>
      </c>
      <c r="I370" s="298" t="str">
        <f t="shared" si="32"/>
        <v/>
      </c>
      <c r="J370" s="353" t="str">
        <f t="shared" si="33"/>
        <v/>
      </c>
      <c r="K370" s="354" t="str">
        <f t="shared" si="35"/>
        <v/>
      </c>
    </row>
    <row r="371" spans="2:11" hidden="1" x14ac:dyDescent="0.3">
      <c r="B371" s="181">
        <f t="shared" si="36"/>
        <v>369</v>
      </c>
      <c r="C371" s="233" t="str">
        <f>IF('Cálculos '!AR377="","",'Cálculos '!AR377)</f>
        <v/>
      </c>
      <c r="D371" s="164" t="str">
        <f>IF('Cálculos '!AU377="","",'Cálculos '!AU377)</f>
        <v/>
      </c>
      <c r="E371" s="300" t="str">
        <f>IF('Cálculos '!AV377="","",'Cálculos '!AV377)</f>
        <v/>
      </c>
      <c r="F371" s="303" t="str">
        <f t="shared" si="34"/>
        <v/>
      </c>
      <c r="H371" s="305" t="str">
        <f t="shared" si="31"/>
        <v/>
      </c>
      <c r="I371" s="298" t="str">
        <f t="shared" si="32"/>
        <v/>
      </c>
      <c r="J371" s="353" t="str">
        <f t="shared" si="33"/>
        <v/>
      </c>
      <c r="K371" s="354" t="str">
        <f t="shared" si="35"/>
        <v/>
      </c>
    </row>
    <row r="372" spans="2:11" hidden="1" x14ac:dyDescent="0.3">
      <c r="B372" s="181">
        <f t="shared" si="36"/>
        <v>370</v>
      </c>
      <c r="C372" s="233" t="str">
        <f>IF('Cálculos '!AR378="","",'Cálculos '!AR378)</f>
        <v/>
      </c>
      <c r="D372" s="164" t="str">
        <f>IF('Cálculos '!AU378="","",'Cálculos '!AU378)</f>
        <v/>
      </c>
      <c r="E372" s="300" t="str">
        <f>IF('Cálculos '!AV378="","",'Cálculos '!AV378)</f>
        <v/>
      </c>
      <c r="F372" s="303" t="str">
        <f t="shared" si="34"/>
        <v/>
      </c>
      <c r="H372" s="305" t="str">
        <f t="shared" si="31"/>
        <v/>
      </c>
      <c r="I372" s="298" t="str">
        <f t="shared" si="32"/>
        <v/>
      </c>
      <c r="J372" s="353" t="str">
        <f t="shared" si="33"/>
        <v/>
      </c>
      <c r="K372" s="354" t="str">
        <f t="shared" si="35"/>
        <v/>
      </c>
    </row>
    <row r="373" spans="2:11" hidden="1" x14ac:dyDescent="0.3">
      <c r="B373" s="181">
        <f t="shared" si="36"/>
        <v>371</v>
      </c>
      <c r="C373" s="233" t="str">
        <f>IF('Cálculos '!AR379="","",'Cálculos '!AR379)</f>
        <v/>
      </c>
      <c r="D373" s="164" t="str">
        <f>IF('Cálculos '!AU379="","",'Cálculos '!AU379)</f>
        <v/>
      </c>
      <c r="E373" s="300" t="str">
        <f>IF('Cálculos '!AV379="","",'Cálculos '!AV379)</f>
        <v/>
      </c>
      <c r="F373" s="303" t="str">
        <f t="shared" si="34"/>
        <v/>
      </c>
      <c r="H373" s="305" t="str">
        <f t="shared" si="31"/>
        <v/>
      </c>
      <c r="I373" s="298" t="str">
        <f t="shared" si="32"/>
        <v/>
      </c>
      <c r="J373" s="353" t="str">
        <f t="shared" si="33"/>
        <v/>
      </c>
      <c r="K373" s="354" t="str">
        <f t="shared" si="35"/>
        <v/>
      </c>
    </row>
    <row r="374" spans="2:11" hidden="1" x14ac:dyDescent="0.3">
      <c r="B374" s="181">
        <f t="shared" si="36"/>
        <v>372</v>
      </c>
      <c r="C374" s="233" t="str">
        <f>IF('Cálculos '!AR380="","",'Cálculos '!AR380)</f>
        <v/>
      </c>
      <c r="D374" s="164" t="str">
        <f>IF('Cálculos '!AU380="","",'Cálculos '!AU380)</f>
        <v/>
      </c>
      <c r="E374" s="300" t="str">
        <f>IF('Cálculos '!AV380="","",'Cálculos '!AV380)</f>
        <v/>
      </c>
      <c r="F374" s="303" t="str">
        <f t="shared" si="34"/>
        <v/>
      </c>
      <c r="H374" s="305" t="str">
        <f t="shared" si="31"/>
        <v/>
      </c>
      <c r="I374" s="298" t="str">
        <f t="shared" si="32"/>
        <v/>
      </c>
      <c r="J374" s="353" t="str">
        <f t="shared" si="33"/>
        <v/>
      </c>
      <c r="K374" s="354" t="str">
        <f t="shared" si="35"/>
        <v/>
      </c>
    </row>
    <row r="375" spans="2:11" hidden="1" x14ac:dyDescent="0.3">
      <c r="B375" s="181">
        <f t="shared" si="36"/>
        <v>373</v>
      </c>
      <c r="C375" s="233" t="str">
        <f>IF('Cálculos '!AR381="","",'Cálculos '!AR381)</f>
        <v/>
      </c>
      <c r="D375" s="164" t="str">
        <f>IF('Cálculos '!AU381="","",'Cálculos '!AU381)</f>
        <v/>
      </c>
      <c r="E375" s="300" t="str">
        <f>IF('Cálculos '!AV381="","",'Cálculos '!AV381)</f>
        <v/>
      </c>
      <c r="F375" s="303" t="str">
        <f t="shared" si="34"/>
        <v/>
      </c>
      <c r="H375" s="305" t="str">
        <f t="shared" si="31"/>
        <v/>
      </c>
      <c r="I375" s="298" t="str">
        <f t="shared" si="32"/>
        <v/>
      </c>
      <c r="J375" s="353" t="str">
        <f t="shared" si="33"/>
        <v/>
      </c>
      <c r="K375" s="354" t="str">
        <f t="shared" si="35"/>
        <v/>
      </c>
    </row>
    <row r="376" spans="2:11" hidden="1" x14ac:dyDescent="0.3">
      <c r="B376" s="181">
        <f t="shared" si="36"/>
        <v>374</v>
      </c>
      <c r="C376" s="233" t="str">
        <f>IF('Cálculos '!AR382="","",'Cálculos '!AR382)</f>
        <v/>
      </c>
      <c r="D376" s="164" t="str">
        <f>IF('Cálculos '!AU382="","",'Cálculos '!AU382)</f>
        <v/>
      </c>
      <c r="E376" s="300" t="str">
        <f>IF('Cálculos '!AV382="","",'Cálculos '!AV382)</f>
        <v/>
      </c>
      <c r="F376" s="303" t="str">
        <f t="shared" si="34"/>
        <v/>
      </c>
      <c r="H376" s="305" t="str">
        <f t="shared" si="31"/>
        <v/>
      </c>
      <c r="I376" s="298" t="str">
        <f t="shared" si="32"/>
        <v/>
      </c>
      <c r="J376" s="353" t="str">
        <f t="shared" si="33"/>
        <v/>
      </c>
      <c r="K376" s="354" t="str">
        <f t="shared" si="35"/>
        <v/>
      </c>
    </row>
    <row r="377" spans="2:11" hidden="1" x14ac:dyDescent="0.3">
      <c r="B377" s="181">
        <f t="shared" si="36"/>
        <v>375</v>
      </c>
      <c r="C377" s="233" t="str">
        <f>IF('Cálculos '!AR383="","",'Cálculos '!AR383)</f>
        <v/>
      </c>
      <c r="D377" s="164" t="str">
        <f>IF('Cálculos '!AU383="","",'Cálculos '!AU383)</f>
        <v/>
      </c>
      <c r="E377" s="300" t="str">
        <f>IF('Cálculos '!AV383="","",'Cálculos '!AV383)</f>
        <v/>
      </c>
      <c r="F377" s="303" t="str">
        <f t="shared" si="34"/>
        <v/>
      </c>
      <c r="H377" s="305" t="str">
        <f t="shared" si="31"/>
        <v/>
      </c>
      <c r="I377" s="298" t="str">
        <f t="shared" si="32"/>
        <v/>
      </c>
      <c r="J377" s="353" t="str">
        <f t="shared" si="33"/>
        <v/>
      </c>
      <c r="K377" s="354" t="str">
        <f t="shared" si="35"/>
        <v/>
      </c>
    </row>
    <row r="378" spans="2:11" hidden="1" x14ac:dyDescent="0.3">
      <c r="B378" s="181">
        <f t="shared" si="36"/>
        <v>376</v>
      </c>
      <c r="C378" s="233" t="str">
        <f>IF('Cálculos '!AR384="","",'Cálculos '!AR384)</f>
        <v/>
      </c>
      <c r="D378" s="164" t="str">
        <f>IF('Cálculos '!AU384="","",'Cálculos '!AU384)</f>
        <v/>
      </c>
      <c r="E378" s="300" t="str">
        <f>IF('Cálculos '!AV384="","",'Cálculos '!AV384)</f>
        <v/>
      </c>
      <c r="F378" s="303" t="str">
        <f t="shared" si="34"/>
        <v/>
      </c>
      <c r="H378" s="305" t="str">
        <f t="shared" si="31"/>
        <v/>
      </c>
      <c r="I378" s="298" t="str">
        <f t="shared" si="32"/>
        <v/>
      </c>
      <c r="J378" s="353" t="str">
        <f t="shared" si="33"/>
        <v/>
      </c>
      <c r="K378" s="354" t="str">
        <f t="shared" si="35"/>
        <v/>
      </c>
    </row>
    <row r="379" spans="2:11" hidden="1" x14ac:dyDescent="0.3">
      <c r="B379" s="181">
        <f t="shared" si="36"/>
        <v>377</v>
      </c>
      <c r="C379" s="233" t="str">
        <f>IF('Cálculos '!AR385="","",'Cálculos '!AR385)</f>
        <v/>
      </c>
      <c r="D379" s="164" t="str">
        <f>IF('Cálculos '!AU385="","",'Cálculos '!AU385)</f>
        <v/>
      </c>
      <c r="E379" s="300" t="str">
        <f>IF('Cálculos '!AV385="","",'Cálculos '!AV385)</f>
        <v/>
      </c>
      <c r="F379" s="303" t="str">
        <f t="shared" si="34"/>
        <v/>
      </c>
      <c r="H379" s="305" t="str">
        <f t="shared" si="31"/>
        <v/>
      </c>
      <c r="I379" s="298" t="str">
        <f t="shared" si="32"/>
        <v/>
      </c>
      <c r="J379" s="353" t="str">
        <f t="shared" si="33"/>
        <v/>
      </c>
      <c r="K379" s="354" t="str">
        <f t="shared" si="35"/>
        <v/>
      </c>
    </row>
    <row r="380" spans="2:11" hidden="1" x14ac:dyDescent="0.3">
      <c r="B380" s="181">
        <f t="shared" si="36"/>
        <v>378</v>
      </c>
      <c r="C380" s="233" t="str">
        <f>IF('Cálculos '!AR386="","",'Cálculos '!AR386)</f>
        <v/>
      </c>
      <c r="D380" s="164" t="str">
        <f>IF('Cálculos '!AU386="","",'Cálculos '!AU386)</f>
        <v/>
      </c>
      <c r="E380" s="300" t="str">
        <f>IF('Cálculos '!AV386="","",'Cálculos '!AV386)</f>
        <v/>
      </c>
      <c r="F380" s="303" t="str">
        <f t="shared" si="34"/>
        <v/>
      </c>
      <c r="H380" s="305" t="str">
        <f t="shared" si="31"/>
        <v/>
      </c>
      <c r="I380" s="298" t="str">
        <f t="shared" si="32"/>
        <v/>
      </c>
      <c r="J380" s="353" t="str">
        <f t="shared" si="33"/>
        <v/>
      </c>
      <c r="K380" s="354" t="str">
        <f t="shared" si="35"/>
        <v/>
      </c>
    </row>
    <row r="381" spans="2:11" hidden="1" x14ac:dyDescent="0.3">
      <c r="B381" s="181">
        <f t="shared" si="36"/>
        <v>379</v>
      </c>
      <c r="C381" s="233" t="str">
        <f>IF('Cálculos '!AR387="","",'Cálculos '!AR387)</f>
        <v/>
      </c>
      <c r="D381" s="164" t="str">
        <f>IF('Cálculos '!AU387="","",'Cálculos '!AU387)</f>
        <v/>
      </c>
      <c r="E381" s="300" t="str">
        <f>IF('Cálculos '!AV387="","",'Cálculos '!AV387)</f>
        <v/>
      </c>
      <c r="F381" s="303" t="str">
        <f t="shared" si="34"/>
        <v/>
      </c>
      <c r="H381" s="305" t="str">
        <f t="shared" si="31"/>
        <v/>
      </c>
      <c r="I381" s="298" t="str">
        <f t="shared" si="32"/>
        <v/>
      </c>
      <c r="J381" s="353" t="str">
        <f t="shared" si="33"/>
        <v/>
      </c>
      <c r="K381" s="354" t="str">
        <f t="shared" si="35"/>
        <v/>
      </c>
    </row>
    <row r="382" spans="2:11" hidden="1" x14ac:dyDescent="0.3">
      <c r="B382" s="181">
        <f t="shared" si="36"/>
        <v>380</v>
      </c>
      <c r="C382" s="233" t="str">
        <f>IF('Cálculos '!AR388="","",'Cálculos '!AR388)</f>
        <v/>
      </c>
      <c r="D382" s="164" t="str">
        <f>IF('Cálculos '!AU388="","",'Cálculos '!AU388)</f>
        <v/>
      </c>
      <c r="E382" s="300" t="str">
        <f>IF('Cálculos '!AV388="","",'Cálculos '!AV388)</f>
        <v/>
      </c>
      <c r="F382" s="303" t="str">
        <f t="shared" si="34"/>
        <v/>
      </c>
      <c r="H382" s="305" t="str">
        <f t="shared" si="31"/>
        <v/>
      </c>
      <c r="I382" s="298" t="str">
        <f t="shared" si="32"/>
        <v/>
      </c>
      <c r="J382" s="353" t="str">
        <f t="shared" si="33"/>
        <v/>
      </c>
      <c r="K382" s="354" t="str">
        <f t="shared" si="35"/>
        <v/>
      </c>
    </row>
    <row r="383" spans="2:11" hidden="1" x14ac:dyDescent="0.3">
      <c r="B383" s="181">
        <f t="shared" si="36"/>
        <v>381</v>
      </c>
      <c r="C383" s="233" t="str">
        <f>IF('Cálculos '!AR389="","",'Cálculos '!AR389)</f>
        <v/>
      </c>
      <c r="D383" s="164" t="str">
        <f>IF('Cálculos '!AU389="","",'Cálculos '!AU389)</f>
        <v/>
      </c>
      <c r="E383" s="300" t="str">
        <f>IF('Cálculos '!AV389="","",'Cálculos '!AV389)</f>
        <v/>
      </c>
      <c r="F383" s="303" t="str">
        <f t="shared" si="34"/>
        <v/>
      </c>
      <c r="H383" s="305" t="str">
        <f t="shared" si="31"/>
        <v/>
      </c>
      <c r="I383" s="298" t="str">
        <f t="shared" si="32"/>
        <v/>
      </c>
      <c r="J383" s="353" t="str">
        <f t="shared" si="33"/>
        <v/>
      </c>
      <c r="K383" s="354" t="str">
        <f t="shared" si="35"/>
        <v/>
      </c>
    </row>
    <row r="384" spans="2:11" hidden="1" x14ac:dyDescent="0.3">
      <c r="B384" s="181">
        <f t="shared" si="36"/>
        <v>382</v>
      </c>
      <c r="C384" s="233" t="str">
        <f>IF('Cálculos '!AR390="","",'Cálculos '!AR390)</f>
        <v/>
      </c>
      <c r="D384" s="164" t="str">
        <f>IF('Cálculos '!AU390="","",'Cálculos '!AU390)</f>
        <v/>
      </c>
      <c r="E384" s="300" t="str">
        <f>IF('Cálculos '!AV390="","",'Cálculos '!AV390)</f>
        <v/>
      </c>
      <c r="F384" s="303" t="str">
        <f t="shared" si="34"/>
        <v/>
      </c>
      <c r="H384" s="305" t="str">
        <f t="shared" si="31"/>
        <v/>
      </c>
      <c r="I384" s="298" t="str">
        <f t="shared" si="32"/>
        <v/>
      </c>
      <c r="J384" s="353" t="str">
        <f t="shared" si="33"/>
        <v/>
      </c>
      <c r="K384" s="354" t="str">
        <f t="shared" si="35"/>
        <v/>
      </c>
    </row>
    <row r="385" spans="2:11" hidden="1" x14ac:dyDescent="0.3">
      <c r="B385" s="181">
        <f t="shared" si="36"/>
        <v>383</v>
      </c>
      <c r="C385" s="233" t="str">
        <f>IF('Cálculos '!AR391="","",'Cálculos '!AR391)</f>
        <v/>
      </c>
      <c r="D385" s="164" t="str">
        <f>IF('Cálculos '!AU391="","",'Cálculos '!AU391)</f>
        <v/>
      </c>
      <c r="E385" s="300" t="str">
        <f>IF('Cálculos '!AV391="","",'Cálculos '!AV391)</f>
        <v/>
      </c>
      <c r="F385" s="303" t="str">
        <f t="shared" si="34"/>
        <v/>
      </c>
      <c r="H385" s="305" t="str">
        <f t="shared" si="31"/>
        <v/>
      </c>
      <c r="I385" s="298" t="str">
        <f t="shared" si="32"/>
        <v/>
      </c>
      <c r="J385" s="353" t="str">
        <f t="shared" si="33"/>
        <v/>
      </c>
      <c r="K385" s="354" t="str">
        <f t="shared" si="35"/>
        <v/>
      </c>
    </row>
    <row r="386" spans="2:11" hidden="1" x14ac:dyDescent="0.3">
      <c r="B386" s="181">
        <f t="shared" si="36"/>
        <v>384</v>
      </c>
      <c r="C386" s="233" t="str">
        <f>IF('Cálculos '!AR392="","",'Cálculos '!AR392)</f>
        <v/>
      </c>
      <c r="D386" s="164" t="str">
        <f>IF('Cálculos '!AU392="","",'Cálculos '!AU392)</f>
        <v/>
      </c>
      <c r="E386" s="300" t="str">
        <f>IF('Cálculos '!AV392="","",'Cálculos '!AV392)</f>
        <v/>
      </c>
      <c r="F386" s="303" t="str">
        <f t="shared" si="34"/>
        <v/>
      </c>
      <c r="H386" s="305" t="str">
        <f t="shared" si="31"/>
        <v/>
      </c>
      <c r="I386" s="298" t="str">
        <f t="shared" si="32"/>
        <v/>
      </c>
      <c r="J386" s="353" t="str">
        <f t="shared" si="33"/>
        <v/>
      </c>
      <c r="K386" s="354" t="str">
        <f t="shared" si="35"/>
        <v/>
      </c>
    </row>
    <row r="387" spans="2:11" hidden="1" x14ac:dyDescent="0.3">
      <c r="B387" s="181">
        <f t="shared" si="36"/>
        <v>385</v>
      </c>
      <c r="C387" s="233" t="str">
        <f>IF('Cálculos '!AR393="","",'Cálculos '!AR393)</f>
        <v/>
      </c>
      <c r="D387" s="164" t="str">
        <f>IF('Cálculos '!AU393="","",'Cálculos '!AU393)</f>
        <v/>
      </c>
      <c r="E387" s="300" t="str">
        <f>IF('Cálculos '!AV393="","",'Cálculos '!AV393)</f>
        <v/>
      </c>
      <c r="F387" s="303" t="str">
        <f t="shared" si="34"/>
        <v/>
      </c>
      <c r="H387" s="305" t="str">
        <f t="shared" ref="H387:H450" si="37">IF(C387="","",IF(C387="","",+D387/C387))</f>
        <v/>
      </c>
      <c r="I387" s="298" t="str">
        <f t="shared" ref="I387:I450" si="38">IF(C387="","",SUM(E387/C387))</f>
        <v/>
      </c>
      <c r="J387" s="353" t="str">
        <f t="shared" ref="J387:J450" si="39">+IF(I387&lt;=40%,E387,IF(AND(H387&gt;40%,H387&lt;60%),D387,C387))</f>
        <v/>
      </c>
      <c r="K387" s="354" t="str">
        <f t="shared" si="35"/>
        <v/>
      </c>
    </row>
    <row r="388" spans="2:11" hidden="1" x14ac:dyDescent="0.3">
      <c r="B388" s="181">
        <f t="shared" si="36"/>
        <v>386</v>
      </c>
      <c r="C388" s="233" t="str">
        <f>IF('Cálculos '!AR394="","",'Cálculos '!AR394)</f>
        <v/>
      </c>
      <c r="D388" s="164" t="str">
        <f>IF('Cálculos '!AU394="","",'Cálculos '!AU394)</f>
        <v/>
      </c>
      <c r="E388" s="300" t="str">
        <f>IF('Cálculos '!AV394="","",'Cálculos '!AV394)</f>
        <v/>
      </c>
      <c r="F388" s="303" t="str">
        <f t="shared" ref="F388:F451" si="40">+IF(C388="","",C388)</f>
        <v/>
      </c>
      <c r="H388" s="305" t="str">
        <f t="shared" si="37"/>
        <v/>
      </c>
      <c r="I388" s="298" t="str">
        <f t="shared" si="38"/>
        <v/>
      </c>
      <c r="J388" s="353" t="str">
        <f t="shared" si="39"/>
        <v/>
      </c>
      <c r="K388" s="354" t="str">
        <f t="shared" ref="K388:K451" si="41">IF(C388="","",SUM(F388-J388))</f>
        <v/>
      </c>
    </row>
    <row r="389" spans="2:11" hidden="1" x14ac:dyDescent="0.3">
      <c r="B389" s="181">
        <f t="shared" ref="B389:B452" si="42">+B388+1</f>
        <v>387</v>
      </c>
      <c r="C389" s="233" t="str">
        <f>IF('Cálculos '!AR395="","",'Cálculos '!AR395)</f>
        <v/>
      </c>
      <c r="D389" s="164" t="str">
        <f>IF('Cálculos '!AU395="","",'Cálculos '!AU395)</f>
        <v/>
      </c>
      <c r="E389" s="300" t="str">
        <f>IF('Cálculos '!AV395="","",'Cálculos '!AV395)</f>
        <v/>
      </c>
      <c r="F389" s="303" t="str">
        <f t="shared" si="40"/>
        <v/>
      </c>
      <c r="H389" s="305" t="str">
        <f t="shared" si="37"/>
        <v/>
      </c>
      <c r="I389" s="298" t="str">
        <f t="shared" si="38"/>
        <v/>
      </c>
      <c r="J389" s="353" t="str">
        <f t="shared" si="39"/>
        <v/>
      </c>
      <c r="K389" s="354" t="str">
        <f t="shared" si="41"/>
        <v/>
      </c>
    </row>
    <row r="390" spans="2:11" hidden="1" x14ac:dyDescent="0.3">
      <c r="B390" s="181">
        <f t="shared" si="42"/>
        <v>388</v>
      </c>
      <c r="C390" s="233" t="str">
        <f>IF('Cálculos '!AR396="","",'Cálculos '!AR396)</f>
        <v/>
      </c>
      <c r="D390" s="164" t="str">
        <f>IF('Cálculos '!AU396="","",'Cálculos '!AU396)</f>
        <v/>
      </c>
      <c r="E390" s="300" t="str">
        <f>IF('Cálculos '!AV396="","",'Cálculos '!AV396)</f>
        <v/>
      </c>
      <c r="F390" s="303" t="str">
        <f t="shared" si="40"/>
        <v/>
      </c>
      <c r="H390" s="305" t="str">
        <f t="shared" si="37"/>
        <v/>
      </c>
      <c r="I390" s="298" t="str">
        <f t="shared" si="38"/>
        <v/>
      </c>
      <c r="J390" s="353" t="str">
        <f t="shared" si="39"/>
        <v/>
      </c>
      <c r="K390" s="354" t="str">
        <f t="shared" si="41"/>
        <v/>
      </c>
    </row>
    <row r="391" spans="2:11" hidden="1" x14ac:dyDescent="0.3">
      <c r="B391" s="181">
        <f t="shared" si="42"/>
        <v>389</v>
      </c>
      <c r="C391" s="233" t="str">
        <f>IF('Cálculos '!AR397="","",'Cálculos '!AR397)</f>
        <v/>
      </c>
      <c r="D391" s="164" t="str">
        <f>IF('Cálculos '!AU397="","",'Cálculos '!AU397)</f>
        <v/>
      </c>
      <c r="E391" s="300" t="str">
        <f>IF('Cálculos '!AV397="","",'Cálculos '!AV397)</f>
        <v/>
      </c>
      <c r="F391" s="303" t="str">
        <f t="shared" si="40"/>
        <v/>
      </c>
      <c r="H391" s="305" t="str">
        <f t="shared" si="37"/>
        <v/>
      </c>
      <c r="I391" s="298" t="str">
        <f t="shared" si="38"/>
        <v/>
      </c>
      <c r="J391" s="353" t="str">
        <f t="shared" si="39"/>
        <v/>
      </c>
      <c r="K391" s="354" t="str">
        <f t="shared" si="41"/>
        <v/>
      </c>
    </row>
    <row r="392" spans="2:11" hidden="1" x14ac:dyDescent="0.3">
      <c r="B392" s="181">
        <f t="shared" si="42"/>
        <v>390</v>
      </c>
      <c r="C392" s="233" t="str">
        <f>IF('Cálculos '!AR398="","",'Cálculos '!AR398)</f>
        <v/>
      </c>
      <c r="D392" s="164" t="str">
        <f>IF('Cálculos '!AU398="","",'Cálculos '!AU398)</f>
        <v/>
      </c>
      <c r="E392" s="300" t="str">
        <f>IF('Cálculos '!AV398="","",'Cálculos '!AV398)</f>
        <v/>
      </c>
      <c r="F392" s="303" t="str">
        <f t="shared" si="40"/>
        <v/>
      </c>
      <c r="H392" s="305" t="str">
        <f t="shared" si="37"/>
        <v/>
      </c>
      <c r="I392" s="298" t="str">
        <f t="shared" si="38"/>
        <v/>
      </c>
      <c r="J392" s="353" t="str">
        <f t="shared" si="39"/>
        <v/>
      </c>
      <c r="K392" s="354" t="str">
        <f t="shared" si="41"/>
        <v/>
      </c>
    </row>
    <row r="393" spans="2:11" hidden="1" x14ac:dyDescent="0.3">
      <c r="B393" s="181">
        <f t="shared" si="42"/>
        <v>391</v>
      </c>
      <c r="C393" s="233" t="str">
        <f>IF('Cálculos '!AR399="","",'Cálculos '!AR399)</f>
        <v/>
      </c>
      <c r="D393" s="164" t="str">
        <f>IF('Cálculos '!AU399="","",'Cálculos '!AU399)</f>
        <v/>
      </c>
      <c r="E393" s="300" t="str">
        <f>IF('Cálculos '!AV399="","",'Cálculos '!AV399)</f>
        <v/>
      </c>
      <c r="F393" s="303" t="str">
        <f t="shared" si="40"/>
        <v/>
      </c>
      <c r="H393" s="305" t="str">
        <f t="shared" si="37"/>
        <v/>
      </c>
      <c r="I393" s="298" t="str">
        <f t="shared" si="38"/>
        <v/>
      </c>
      <c r="J393" s="353" t="str">
        <f t="shared" si="39"/>
        <v/>
      </c>
      <c r="K393" s="354" t="str">
        <f t="shared" si="41"/>
        <v/>
      </c>
    </row>
    <row r="394" spans="2:11" hidden="1" x14ac:dyDescent="0.3">
      <c r="B394" s="181">
        <f t="shared" si="42"/>
        <v>392</v>
      </c>
      <c r="C394" s="233" t="str">
        <f>IF('Cálculos '!AR400="","",'Cálculos '!AR400)</f>
        <v/>
      </c>
      <c r="D394" s="164" t="str">
        <f>IF('Cálculos '!AU400="","",'Cálculos '!AU400)</f>
        <v/>
      </c>
      <c r="E394" s="300" t="str">
        <f>IF('Cálculos '!AV400="","",'Cálculos '!AV400)</f>
        <v/>
      </c>
      <c r="F394" s="303" t="str">
        <f t="shared" si="40"/>
        <v/>
      </c>
      <c r="H394" s="305" t="str">
        <f t="shared" si="37"/>
        <v/>
      </c>
      <c r="I394" s="298" t="str">
        <f t="shared" si="38"/>
        <v/>
      </c>
      <c r="J394" s="353" t="str">
        <f t="shared" si="39"/>
        <v/>
      </c>
      <c r="K394" s="354" t="str">
        <f t="shared" si="41"/>
        <v/>
      </c>
    </row>
    <row r="395" spans="2:11" hidden="1" x14ac:dyDescent="0.3">
      <c r="B395" s="181">
        <f t="shared" si="42"/>
        <v>393</v>
      </c>
      <c r="C395" s="233" t="str">
        <f>IF('Cálculos '!AR401="","",'Cálculos '!AR401)</f>
        <v/>
      </c>
      <c r="D395" s="164" t="str">
        <f>IF('Cálculos '!AU401="","",'Cálculos '!AU401)</f>
        <v/>
      </c>
      <c r="E395" s="300" t="str">
        <f>IF('Cálculos '!AV401="","",'Cálculos '!AV401)</f>
        <v/>
      </c>
      <c r="F395" s="303" t="str">
        <f t="shared" si="40"/>
        <v/>
      </c>
      <c r="H395" s="305" t="str">
        <f t="shared" si="37"/>
        <v/>
      </c>
      <c r="I395" s="298" t="str">
        <f t="shared" si="38"/>
        <v/>
      </c>
      <c r="J395" s="353" t="str">
        <f t="shared" si="39"/>
        <v/>
      </c>
      <c r="K395" s="354" t="str">
        <f t="shared" si="41"/>
        <v/>
      </c>
    </row>
    <row r="396" spans="2:11" hidden="1" x14ac:dyDescent="0.3">
      <c r="B396" s="181">
        <f t="shared" si="42"/>
        <v>394</v>
      </c>
      <c r="C396" s="233" t="str">
        <f>IF('Cálculos '!AR402="","",'Cálculos '!AR402)</f>
        <v/>
      </c>
      <c r="D396" s="164" t="str">
        <f>IF('Cálculos '!AU402="","",'Cálculos '!AU402)</f>
        <v/>
      </c>
      <c r="E396" s="300" t="str">
        <f>IF('Cálculos '!AV402="","",'Cálculos '!AV402)</f>
        <v/>
      </c>
      <c r="F396" s="303" t="str">
        <f t="shared" si="40"/>
        <v/>
      </c>
      <c r="H396" s="305" t="str">
        <f t="shared" si="37"/>
        <v/>
      </c>
      <c r="I396" s="298" t="str">
        <f t="shared" si="38"/>
        <v/>
      </c>
      <c r="J396" s="353" t="str">
        <f t="shared" si="39"/>
        <v/>
      </c>
      <c r="K396" s="354" t="str">
        <f t="shared" si="41"/>
        <v/>
      </c>
    </row>
    <row r="397" spans="2:11" hidden="1" x14ac:dyDescent="0.3">
      <c r="B397" s="181">
        <f t="shared" si="42"/>
        <v>395</v>
      </c>
      <c r="C397" s="233" t="str">
        <f>IF('Cálculos '!AR403="","",'Cálculos '!AR403)</f>
        <v/>
      </c>
      <c r="D397" s="164" t="str">
        <f>IF('Cálculos '!AU403="","",'Cálculos '!AU403)</f>
        <v/>
      </c>
      <c r="E397" s="300" t="str">
        <f>IF('Cálculos '!AV403="","",'Cálculos '!AV403)</f>
        <v/>
      </c>
      <c r="F397" s="303" t="str">
        <f t="shared" si="40"/>
        <v/>
      </c>
      <c r="H397" s="305" t="str">
        <f t="shared" si="37"/>
        <v/>
      </c>
      <c r="I397" s="298" t="str">
        <f t="shared" si="38"/>
        <v/>
      </c>
      <c r="J397" s="353" t="str">
        <f t="shared" si="39"/>
        <v/>
      </c>
      <c r="K397" s="354" t="str">
        <f t="shared" si="41"/>
        <v/>
      </c>
    </row>
    <row r="398" spans="2:11" hidden="1" x14ac:dyDescent="0.3">
      <c r="B398" s="181">
        <f t="shared" si="42"/>
        <v>396</v>
      </c>
      <c r="C398" s="233" t="str">
        <f>IF('Cálculos '!AR404="","",'Cálculos '!AR404)</f>
        <v/>
      </c>
      <c r="D398" s="164" t="str">
        <f>IF('Cálculos '!AU404="","",'Cálculos '!AU404)</f>
        <v/>
      </c>
      <c r="E398" s="300" t="str">
        <f>IF('Cálculos '!AV404="","",'Cálculos '!AV404)</f>
        <v/>
      </c>
      <c r="F398" s="303" t="str">
        <f t="shared" si="40"/>
        <v/>
      </c>
      <c r="H398" s="305" t="str">
        <f t="shared" si="37"/>
        <v/>
      </c>
      <c r="I398" s="298" t="str">
        <f t="shared" si="38"/>
        <v/>
      </c>
      <c r="J398" s="353" t="str">
        <f t="shared" si="39"/>
        <v/>
      </c>
      <c r="K398" s="354" t="str">
        <f t="shared" si="41"/>
        <v/>
      </c>
    </row>
    <row r="399" spans="2:11" hidden="1" x14ac:dyDescent="0.3">
      <c r="B399" s="181">
        <f t="shared" si="42"/>
        <v>397</v>
      </c>
      <c r="C399" s="233" t="str">
        <f>IF('Cálculos '!AR405="","",'Cálculos '!AR405)</f>
        <v/>
      </c>
      <c r="D399" s="164" t="str">
        <f>IF('Cálculos '!AU405="","",'Cálculos '!AU405)</f>
        <v/>
      </c>
      <c r="E399" s="300" t="str">
        <f>IF('Cálculos '!AV405="","",'Cálculos '!AV405)</f>
        <v/>
      </c>
      <c r="F399" s="303" t="str">
        <f t="shared" si="40"/>
        <v/>
      </c>
      <c r="H399" s="305" t="str">
        <f t="shared" si="37"/>
        <v/>
      </c>
      <c r="I399" s="298" t="str">
        <f t="shared" si="38"/>
        <v/>
      </c>
      <c r="J399" s="353" t="str">
        <f t="shared" si="39"/>
        <v/>
      </c>
      <c r="K399" s="354" t="str">
        <f t="shared" si="41"/>
        <v/>
      </c>
    </row>
    <row r="400" spans="2:11" hidden="1" x14ac:dyDescent="0.3">
      <c r="B400" s="181">
        <f t="shared" si="42"/>
        <v>398</v>
      </c>
      <c r="C400" s="233" t="str">
        <f>IF('Cálculos '!AR406="","",'Cálculos '!AR406)</f>
        <v/>
      </c>
      <c r="D400" s="164" t="str">
        <f>IF('Cálculos '!AU406="","",'Cálculos '!AU406)</f>
        <v/>
      </c>
      <c r="E400" s="300" t="str">
        <f>IF('Cálculos '!AV406="","",'Cálculos '!AV406)</f>
        <v/>
      </c>
      <c r="F400" s="303" t="str">
        <f t="shared" si="40"/>
        <v/>
      </c>
      <c r="H400" s="305" t="str">
        <f t="shared" si="37"/>
        <v/>
      </c>
      <c r="I400" s="298" t="str">
        <f t="shared" si="38"/>
        <v/>
      </c>
      <c r="J400" s="353" t="str">
        <f t="shared" si="39"/>
        <v/>
      </c>
      <c r="K400" s="354" t="str">
        <f t="shared" si="41"/>
        <v/>
      </c>
    </row>
    <row r="401" spans="2:11" hidden="1" x14ac:dyDescent="0.3">
      <c r="B401" s="181">
        <f t="shared" si="42"/>
        <v>399</v>
      </c>
      <c r="C401" s="233" t="str">
        <f>IF('Cálculos '!AR407="","",'Cálculos '!AR407)</f>
        <v/>
      </c>
      <c r="D401" s="164" t="str">
        <f>IF('Cálculos '!AU407="","",'Cálculos '!AU407)</f>
        <v/>
      </c>
      <c r="E401" s="300" t="str">
        <f>IF('Cálculos '!AV407="","",'Cálculos '!AV407)</f>
        <v/>
      </c>
      <c r="F401" s="303" t="str">
        <f t="shared" si="40"/>
        <v/>
      </c>
      <c r="H401" s="305" t="str">
        <f t="shared" si="37"/>
        <v/>
      </c>
      <c r="I401" s="298" t="str">
        <f t="shared" si="38"/>
        <v/>
      </c>
      <c r="J401" s="353" t="str">
        <f t="shared" si="39"/>
        <v/>
      </c>
      <c r="K401" s="354" t="str">
        <f t="shared" si="41"/>
        <v/>
      </c>
    </row>
    <row r="402" spans="2:11" hidden="1" x14ac:dyDescent="0.3">
      <c r="B402" s="181">
        <f t="shared" si="42"/>
        <v>400</v>
      </c>
      <c r="C402" s="233" t="str">
        <f>IF('Cálculos '!AR408="","",'Cálculos '!AR408)</f>
        <v/>
      </c>
      <c r="D402" s="164" t="str">
        <f>IF('Cálculos '!AU408="","",'Cálculos '!AU408)</f>
        <v/>
      </c>
      <c r="E402" s="300" t="str">
        <f>IF('Cálculos '!AV408="","",'Cálculos '!AV408)</f>
        <v/>
      </c>
      <c r="F402" s="303" t="str">
        <f t="shared" si="40"/>
        <v/>
      </c>
      <c r="H402" s="305" t="str">
        <f t="shared" si="37"/>
        <v/>
      </c>
      <c r="I402" s="298" t="str">
        <f t="shared" si="38"/>
        <v/>
      </c>
      <c r="J402" s="353" t="str">
        <f t="shared" si="39"/>
        <v/>
      </c>
      <c r="K402" s="354" t="str">
        <f t="shared" si="41"/>
        <v/>
      </c>
    </row>
    <row r="403" spans="2:11" hidden="1" x14ac:dyDescent="0.3">
      <c r="B403" s="181">
        <f t="shared" si="42"/>
        <v>401</v>
      </c>
      <c r="C403" s="233" t="str">
        <f>IF('Cálculos '!AR409="","",'Cálculos '!AR409)</f>
        <v/>
      </c>
      <c r="D403" s="164" t="str">
        <f>IF('Cálculos '!AU409="","",'Cálculos '!AU409)</f>
        <v/>
      </c>
      <c r="E403" s="300" t="str">
        <f>IF('Cálculos '!AV409="","",'Cálculos '!AV409)</f>
        <v/>
      </c>
      <c r="F403" s="303" t="str">
        <f t="shared" si="40"/>
        <v/>
      </c>
      <c r="H403" s="305" t="str">
        <f t="shared" si="37"/>
        <v/>
      </c>
      <c r="I403" s="298" t="str">
        <f t="shared" si="38"/>
        <v/>
      </c>
      <c r="J403" s="353" t="str">
        <f t="shared" si="39"/>
        <v/>
      </c>
      <c r="K403" s="354" t="str">
        <f t="shared" si="41"/>
        <v/>
      </c>
    </row>
    <row r="404" spans="2:11" hidden="1" x14ac:dyDescent="0.3">
      <c r="B404" s="181">
        <f t="shared" si="42"/>
        <v>402</v>
      </c>
      <c r="C404" s="233" t="str">
        <f>IF('Cálculos '!AR410="","",'Cálculos '!AR410)</f>
        <v/>
      </c>
      <c r="D404" s="164" t="str">
        <f>IF('Cálculos '!AU410="","",'Cálculos '!AU410)</f>
        <v/>
      </c>
      <c r="E404" s="300" t="str">
        <f>IF('Cálculos '!AV410="","",'Cálculos '!AV410)</f>
        <v/>
      </c>
      <c r="F404" s="303" t="str">
        <f t="shared" si="40"/>
        <v/>
      </c>
      <c r="H404" s="305" t="str">
        <f t="shared" si="37"/>
        <v/>
      </c>
      <c r="I404" s="298" t="str">
        <f t="shared" si="38"/>
        <v/>
      </c>
      <c r="J404" s="353" t="str">
        <f t="shared" si="39"/>
        <v/>
      </c>
      <c r="K404" s="354" t="str">
        <f t="shared" si="41"/>
        <v/>
      </c>
    </row>
    <row r="405" spans="2:11" hidden="1" x14ac:dyDescent="0.3">
      <c r="B405" s="181">
        <f t="shared" si="42"/>
        <v>403</v>
      </c>
      <c r="C405" s="233" t="str">
        <f>IF('Cálculos '!AR411="","",'Cálculos '!AR411)</f>
        <v/>
      </c>
      <c r="D405" s="164" t="str">
        <f>IF('Cálculos '!AU411="","",'Cálculos '!AU411)</f>
        <v/>
      </c>
      <c r="E405" s="300" t="str">
        <f>IF('Cálculos '!AV411="","",'Cálculos '!AV411)</f>
        <v/>
      </c>
      <c r="F405" s="303" t="str">
        <f t="shared" si="40"/>
        <v/>
      </c>
      <c r="H405" s="305" t="str">
        <f t="shared" si="37"/>
        <v/>
      </c>
      <c r="I405" s="298" t="str">
        <f t="shared" si="38"/>
        <v/>
      </c>
      <c r="J405" s="353" t="str">
        <f t="shared" si="39"/>
        <v/>
      </c>
      <c r="K405" s="354" t="str">
        <f t="shared" si="41"/>
        <v/>
      </c>
    </row>
    <row r="406" spans="2:11" hidden="1" x14ac:dyDescent="0.3">
      <c r="B406" s="181">
        <f t="shared" si="42"/>
        <v>404</v>
      </c>
      <c r="C406" s="233" t="str">
        <f>IF('Cálculos '!AR412="","",'Cálculos '!AR412)</f>
        <v/>
      </c>
      <c r="D406" s="164" t="str">
        <f>IF('Cálculos '!AU412="","",'Cálculos '!AU412)</f>
        <v/>
      </c>
      <c r="E406" s="300" t="str">
        <f>IF('Cálculos '!AV412="","",'Cálculos '!AV412)</f>
        <v/>
      </c>
      <c r="F406" s="303" t="str">
        <f t="shared" si="40"/>
        <v/>
      </c>
      <c r="H406" s="305" t="str">
        <f t="shared" si="37"/>
        <v/>
      </c>
      <c r="I406" s="298" t="str">
        <f t="shared" si="38"/>
        <v/>
      </c>
      <c r="J406" s="353" t="str">
        <f t="shared" si="39"/>
        <v/>
      </c>
      <c r="K406" s="354" t="str">
        <f t="shared" si="41"/>
        <v/>
      </c>
    </row>
    <row r="407" spans="2:11" hidden="1" x14ac:dyDescent="0.3">
      <c r="B407" s="181">
        <f t="shared" si="42"/>
        <v>405</v>
      </c>
      <c r="C407" s="233" t="str">
        <f>IF('Cálculos '!AR413="","",'Cálculos '!AR413)</f>
        <v/>
      </c>
      <c r="D407" s="164" t="str">
        <f>IF('Cálculos '!AU413="","",'Cálculos '!AU413)</f>
        <v/>
      </c>
      <c r="E407" s="300" t="str">
        <f>IF('Cálculos '!AV413="","",'Cálculos '!AV413)</f>
        <v/>
      </c>
      <c r="F407" s="303" t="str">
        <f t="shared" si="40"/>
        <v/>
      </c>
      <c r="H407" s="305" t="str">
        <f t="shared" si="37"/>
        <v/>
      </c>
      <c r="I407" s="298" t="str">
        <f t="shared" si="38"/>
        <v/>
      </c>
      <c r="J407" s="353" t="str">
        <f t="shared" si="39"/>
        <v/>
      </c>
      <c r="K407" s="354" t="str">
        <f t="shared" si="41"/>
        <v/>
      </c>
    </row>
    <row r="408" spans="2:11" hidden="1" x14ac:dyDescent="0.3">
      <c r="B408" s="181">
        <f t="shared" si="42"/>
        <v>406</v>
      </c>
      <c r="C408" s="233" t="str">
        <f>IF('Cálculos '!AR414="","",'Cálculos '!AR414)</f>
        <v/>
      </c>
      <c r="D408" s="164" t="str">
        <f>IF('Cálculos '!AU414="","",'Cálculos '!AU414)</f>
        <v/>
      </c>
      <c r="E408" s="300" t="str">
        <f>IF('Cálculos '!AV414="","",'Cálculos '!AV414)</f>
        <v/>
      </c>
      <c r="F408" s="303" t="str">
        <f t="shared" si="40"/>
        <v/>
      </c>
      <c r="H408" s="305" t="str">
        <f t="shared" si="37"/>
        <v/>
      </c>
      <c r="I408" s="298" t="str">
        <f t="shared" si="38"/>
        <v/>
      </c>
      <c r="J408" s="353" t="str">
        <f t="shared" si="39"/>
        <v/>
      </c>
      <c r="K408" s="354" t="str">
        <f t="shared" si="41"/>
        <v/>
      </c>
    </row>
    <row r="409" spans="2:11" hidden="1" x14ac:dyDescent="0.3">
      <c r="B409" s="181">
        <f t="shared" si="42"/>
        <v>407</v>
      </c>
      <c r="C409" s="233" t="str">
        <f>IF('Cálculos '!AR415="","",'Cálculos '!AR415)</f>
        <v/>
      </c>
      <c r="D409" s="164" t="str">
        <f>IF('Cálculos '!AU415="","",'Cálculos '!AU415)</f>
        <v/>
      </c>
      <c r="E409" s="300" t="str">
        <f>IF('Cálculos '!AV415="","",'Cálculos '!AV415)</f>
        <v/>
      </c>
      <c r="F409" s="303" t="str">
        <f t="shared" si="40"/>
        <v/>
      </c>
      <c r="H409" s="305" t="str">
        <f t="shared" si="37"/>
        <v/>
      </c>
      <c r="I409" s="298" t="str">
        <f t="shared" si="38"/>
        <v/>
      </c>
      <c r="J409" s="353" t="str">
        <f t="shared" si="39"/>
        <v/>
      </c>
      <c r="K409" s="354" t="str">
        <f t="shared" si="41"/>
        <v/>
      </c>
    </row>
    <row r="410" spans="2:11" hidden="1" x14ac:dyDescent="0.3">
      <c r="B410" s="181">
        <f t="shared" si="42"/>
        <v>408</v>
      </c>
      <c r="C410" s="233" t="str">
        <f>IF('Cálculos '!AR416="","",'Cálculos '!AR416)</f>
        <v/>
      </c>
      <c r="D410" s="164" t="str">
        <f>IF('Cálculos '!AU416="","",'Cálculos '!AU416)</f>
        <v/>
      </c>
      <c r="E410" s="300" t="str">
        <f>IF('Cálculos '!AV416="","",'Cálculos '!AV416)</f>
        <v/>
      </c>
      <c r="F410" s="303" t="str">
        <f t="shared" si="40"/>
        <v/>
      </c>
      <c r="H410" s="305" t="str">
        <f t="shared" si="37"/>
        <v/>
      </c>
      <c r="I410" s="298" t="str">
        <f t="shared" si="38"/>
        <v/>
      </c>
      <c r="J410" s="353" t="str">
        <f t="shared" si="39"/>
        <v/>
      </c>
      <c r="K410" s="354" t="str">
        <f t="shared" si="41"/>
        <v/>
      </c>
    </row>
    <row r="411" spans="2:11" hidden="1" x14ac:dyDescent="0.3">
      <c r="B411" s="181">
        <f t="shared" si="42"/>
        <v>409</v>
      </c>
      <c r="C411" s="233" t="str">
        <f>IF('Cálculos '!AR417="","",'Cálculos '!AR417)</f>
        <v/>
      </c>
      <c r="D411" s="164" t="str">
        <f>IF('Cálculos '!AU417="","",'Cálculos '!AU417)</f>
        <v/>
      </c>
      <c r="E411" s="300" t="str">
        <f>IF('Cálculos '!AV417="","",'Cálculos '!AV417)</f>
        <v/>
      </c>
      <c r="F411" s="303" t="str">
        <f t="shared" si="40"/>
        <v/>
      </c>
      <c r="H411" s="305" t="str">
        <f t="shared" si="37"/>
        <v/>
      </c>
      <c r="I411" s="298" t="str">
        <f t="shared" si="38"/>
        <v/>
      </c>
      <c r="J411" s="353" t="str">
        <f t="shared" si="39"/>
        <v/>
      </c>
      <c r="K411" s="354" t="str">
        <f t="shared" si="41"/>
        <v/>
      </c>
    </row>
    <row r="412" spans="2:11" hidden="1" x14ac:dyDescent="0.3">
      <c r="B412" s="181">
        <f t="shared" si="42"/>
        <v>410</v>
      </c>
      <c r="C412" s="233" t="str">
        <f>IF('Cálculos '!AR418="","",'Cálculos '!AR418)</f>
        <v/>
      </c>
      <c r="D412" s="164" t="str">
        <f>IF('Cálculos '!AU418="","",'Cálculos '!AU418)</f>
        <v/>
      </c>
      <c r="E412" s="300" t="str">
        <f>IF('Cálculos '!AV418="","",'Cálculos '!AV418)</f>
        <v/>
      </c>
      <c r="F412" s="303" t="str">
        <f t="shared" si="40"/>
        <v/>
      </c>
      <c r="H412" s="305" t="str">
        <f t="shared" si="37"/>
        <v/>
      </c>
      <c r="I412" s="298" t="str">
        <f t="shared" si="38"/>
        <v/>
      </c>
      <c r="J412" s="353" t="str">
        <f t="shared" si="39"/>
        <v/>
      </c>
      <c r="K412" s="354" t="str">
        <f t="shared" si="41"/>
        <v/>
      </c>
    </row>
    <row r="413" spans="2:11" hidden="1" x14ac:dyDescent="0.3">
      <c r="B413" s="181">
        <f t="shared" si="42"/>
        <v>411</v>
      </c>
      <c r="C413" s="233" t="str">
        <f>IF('Cálculos '!AR419="","",'Cálculos '!AR419)</f>
        <v/>
      </c>
      <c r="D413" s="164" t="str">
        <f>IF('Cálculos '!AU419="","",'Cálculos '!AU419)</f>
        <v/>
      </c>
      <c r="E413" s="300" t="str">
        <f>IF('Cálculos '!AV419="","",'Cálculos '!AV419)</f>
        <v/>
      </c>
      <c r="F413" s="303" t="str">
        <f t="shared" si="40"/>
        <v/>
      </c>
      <c r="H413" s="305" t="str">
        <f t="shared" si="37"/>
        <v/>
      </c>
      <c r="I413" s="298" t="str">
        <f t="shared" si="38"/>
        <v/>
      </c>
      <c r="J413" s="353" t="str">
        <f t="shared" si="39"/>
        <v/>
      </c>
      <c r="K413" s="354" t="str">
        <f t="shared" si="41"/>
        <v/>
      </c>
    </row>
    <row r="414" spans="2:11" hidden="1" x14ac:dyDescent="0.3">
      <c r="B414" s="181">
        <f t="shared" si="42"/>
        <v>412</v>
      </c>
      <c r="C414" s="233" t="str">
        <f>IF('Cálculos '!AR420="","",'Cálculos '!AR420)</f>
        <v/>
      </c>
      <c r="D414" s="164" t="str">
        <f>IF('Cálculos '!AU420="","",'Cálculos '!AU420)</f>
        <v/>
      </c>
      <c r="E414" s="300" t="str">
        <f>IF('Cálculos '!AV420="","",'Cálculos '!AV420)</f>
        <v/>
      </c>
      <c r="F414" s="303" t="str">
        <f t="shared" si="40"/>
        <v/>
      </c>
      <c r="H414" s="305" t="str">
        <f t="shared" si="37"/>
        <v/>
      </c>
      <c r="I414" s="298" t="str">
        <f t="shared" si="38"/>
        <v/>
      </c>
      <c r="J414" s="353" t="str">
        <f t="shared" si="39"/>
        <v/>
      </c>
      <c r="K414" s="354" t="str">
        <f t="shared" si="41"/>
        <v/>
      </c>
    </row>
    <row r="415" spans="2:11" hidden="1" x14ac:dyDescent="0.3">
      <c r="B415" s="181">
        <f t="shared" si="42"/>
        <v>413</v>
      </c>
      <c r="C415" s="233" t="str">
        <f>IF('Cálculos '!AR421="","",'Cálculos '!AR421)</f>
        <v/>
      </c>
      <c r="D415" s="164" t="str">
        <f>IF('Cálculos '!AU421="","",'Cálculos '!AU421)</f>
        <v/>
      </c>
      <c r="E415" s="300" t="str">
        <f>IF('Cálculos '!AV421="","",'Cálculos '!AV421)</f>
        <v/>
      </c>
      <c r="F415" s="303" t="str">
        <f t="shared" si="40"/>
        <v/>
      </c>
      <c r="H415" s="305" t="str">
        <f t="shared" si="37"/>
        <v/>
      </c>
      <c r="I415" s="298" t="str">
        <f t="shared" si="38"/>
        <v/>
      </c>
      <c r="J415" s="353" t="str">
        <f t="shared" si="39"/>
        <v/>
      </c>
      <c r="K415" s="354" t="str">
        <f t="shared" si="41"/>
        <v/>
      </c>
    </row>
    <row r="416" spans="2:11" hidden="1" x14ac:dyDescent="0.3">
      <c r="B416" s="181">
        <f t="shared" si="42"/>
        <v>414</v>
      </c>
      <c r="C416" s="233" t="str">
        <f>IF('Cálculos '!AR422="","",'Cálculos '!AR422)</f>
        <v/>
      </c>
      <c r="D416" s="164" t="str">
        <f>IF('Cálculos '!AU422="","",'Cálculos '!AU422)</f>
        <v/>
      </c>
      <c r="E416" s="300" t="str">
        <f>IF('Cálculos '!AV422="","",'Cálculos '!AV422)</f>
        <v/>
      </c>
      <c r="F416" s="303" t="str">
        <f t="shared" si="40"/>
        <v/>
      </c>
      <c r="H416" s="305" t="str">
        <f t="shared" si="37"/>
        <v/>
      </c>
      <c r="I416" s="298" t="str">
        <f t="shared" si="38"/>
        <v/>
      </c>
      <c r="J416" s="353" t="str">
        <f t="shared" si="39"/>
        <v/>
      </c>
      <c r="K416" s="354" t="str">
        <f t="shared" si="41"/>
        <v/>
      </c>
    </row>
    <row r="417" spans="2:11" hidden="1" x14ac:dyDescent="0.3">
      <c r="B417" s="181">
        <f t="shared" si="42"/>
        <v>415</v>
      </c>
      <c r="C417" s="233" t="str">
        <f>IF('Cálculos '!AR423="","",'Cálculos '!AR423)</f>
        <v/>
      </c>
      <c r="D417" s="164" t="str">
        <f>IF('Cálculos '!AU423="","",'Cálculos '!AU423)</f>
        <v/>
      </c>
      <c r="E417" s="300" t="str">
        <f>IF('Cálculos '!AV423="","",'Cálculos '!AV423)</f>
        <v/>
      </c>
      <c r="F417" s="303" t="str">
        <f t="shared" si="40"/>
        <v/>
      </c>
      <c r="H417" s="305" t="str">
        <f t="shared" si="37"/>
        <v/>
      </c>
      <c r="I417" s="298" t="str">
        <f t="shared" si="38"/>
        <v/>
      </c>
      <c r="J417" s="353" t="str">
        <f t="shared" si="39"/>
        <v/>
      </c>
      <c r="K417" s="354" t="str">
        <f t="shared" si="41"/>
        <v/>
      </c>
    </row>
    <row r="418" spans="2:11" hidden="1" x14ac:dyDescent="0.3">
      <c r="B418" s="181">
        <f t="shared" si="42"/>
        <v>416</v>
      </c>
      <c r="C418" s="233" t="str">
        <f>IF('Cálculos '!AR424="","",'Cálculos '!AR424)</f>
        <v/>
      </c>
      <c r="D418" s="164" t="str">
        <f>IF('Cálculos '!AU424="","",'Cálculos '!AU424)</f>
        <v/>
      </c>
      <c r="E418" s="300" t="str">
        <f>IF('Cálculos '!AV424="","",'Cálculos '!AV424)</f>
        <v/>
      </c>
      <c r="F418" s="303" t="str">
        <f t="shared" si="40"/>
        <v/>
      </c>
      <c r="H418" s="305" t="str">
        <f t="shared" si="37"/>
        <v/>
      </c>
      <c r="I418" s="298" t="str">
        <f t="shared" si="38"/>
        <v/>
      </c>
      <c r="J418" s="353" t="str">
        <f t="shared" si="39"/>
        <v/>
      </c>
      <c r="K418" s="354" t="str">
        <f t="shared" si="41"/>
        <v/>
      </c>
    </row>
    <row r="419" spans="2:11" hidden="1" x14ac:dyDescent="0.3">
      <c r="B419" s="181">
        <f t="shared" si="42"/>
        <v>417</v>
      </c>
      <c r="C419" s="233" t="str">
        <f>IF('Cálculos '!AR425="","",'Cálculos '!AR425)</f>
        <v/>
      </c>
      <c r="D419" s="164" t="str">
        <f>IF('Cálculos '!AU425="","",'Cálculos '!AU425)</f>
        <v/>
      </c>
      <c r="E419" s="300" t="str">
        <f>IF('Cálculos '!AV425="","",'Cálculos '!AV425)</f>
        <v/>
      </c>
      <c r="F419" s="303" t="str">
        <f t="shared" si="40"/>
        <v/>
      </c>
      <c r="H419" s="305" t="str">
        <f t="shared" si="37"/>
        <v/>
      </c>
      <c r="I419" s="298" t="str">
        <f t="shared" si="38"/>
        <v/>
      </c>
      <c r="J419" s="353" t="str">
        <f t="shared" si="39"/>
        <v/>
      </c>
      <c r="K419" s="354" t="str">
        <f t="shared" si="41"/>
        <v/>
      </c>
    </row>
    <row r="420" spans="2:11" hidden="1" x14ac:dyDescent="0.3">
      <c r="B420" s="181">
        <f t="shared" si="42"/>
        <v>418</v>
      </c>
      <c r="C420" s="233" t="str">
        <f>IF('Cálculos '!AR426="","",'Cálculos '!AR426)</f>
        <v/>
      </c>
      <c r="D420" s="164" t="str">
        <f>IF('Cálculos '!AU426="","",'Cálculos '!AU426)</f>
        <v/>
      </c>
      <c r="E420" s="300" t="str">
        <f>IF('Cálculos '!AV426="","",'Cálculos '!AV426)</f>
        <v/>
      </c>
      <c r="F420" s="303" t="str">
        <f t="shared" si="40"/>
        <v/>
      </c>
      <c r="H420" s="305" t="str">
        <f t="shared" si="37"/>
        <v/>
      </c>
      <c r="I420" s="298" t="str">
        <f t="shared" si="38"/>
        <v/>
      </c>
      <c r="J420" s="353" t="str">
        <f t="shared" si="39"/>
        <v/>
      </c>
      <c r="K420" s="354" t="str">
        <f t="shared" si="41"/>
        <v/>
      </c>
    </row>
    <row r="421" spans="2:11" hidden="1" x14ac:dyDescent="0.3">
      <c r="B421" s="181">
        <f t="shared" si="42"/>
        <v>419</v>
      </c>
      <c r="C421" s="233" t="str">
        <f>IF('Cálculos '!AR427="","",'Cálculos '!AR427)</f>
        <v/>
      </c>
      <c r="D421" s="164" t="str">
        <f>IF('Cálculos '!AU427="","",'Cálculos '!AU427)</f>
        <v/>
      </c>
      <c r="E421" s="300" t="str">
        <f>IF('Cálculos '!AV427="","",'Cálculos '!AV427)</f>
        <v/>
      </c>
      <c r="F421" s="303" t="str">
        <f t="shared" si="40"/>
        <v/>
      </c>
      <c r="H421" s="305" t="str">
        <f t="shared" si="37"/>
        <v/>
      </c>
      <c r="I421" s="298" t="str">
        <f t="shared" si="38"/>
        <v/>
      </c>
      <c r="J421" s="353" t="str">
        <f t="shared" si="39"/>
        <v/>
      </c>
      <c r="K421" s="354" t="str">
        <f t="shared" si="41"/>
        <v/>
      </c>
    </row>
    <row r="422" spans="2:11" hidden="1" x14ac:dyDescent="0.3">
      <c r="B422" s="181">
        <f t="shared" si="42"/>
        <v>420</v>
      </c>
      <c r="C422" s="233" t="str">
        <f>IF('Cálculos '!AR428="","",'Cálculos '!AR428)</f>
        <v/>
      </c>
      <c r="D422" s="164" t="str">
        <f>IF('Cálculos '!AU428="","",'Cálculos '!AU428)</f>
        <v/>
      </c>
      <c r="E422" s="300" t="str">
        <f>IF('Cálculos '!AV428="","",'Cálculos '!AV428)</f>
        <v/>
      </c>
      <c r="F422" s="303" t="str">
        <f t="shared" si="40"/>
        <v/>
      </c>
      <c r="H422" s="305" t="str">
        <f t="shared" si="37"/>
        <v/>
      </c>
      <c r="I422" s="298" t="str">
        <f t="shared" si="38"/>
        <v/>
      </c>
      <c r="J422" s="353" t="str">
        <f t="shared" si="39"/>
        <v/>
      </c>
      <c r="K422" s="354" t="str">
        <f t="shared" si="41"/>
        <v/>
      </c>
    </row>
    <row r="423" spans="2:11" hidden="1" x14ac:dyDescent="0.3">
      <c r="B423" s="181">
        <f t="shared" si="42"/>
        <v>421</v>
      </c>
      <c r="C423" s="233" t="str">
        <f>IF('Cálculos '!AR429="","",'Cálculos '!AR429)</f>
        <v/>
      </c>
      <c r="D423" s="164" t="str">
        <f>IF('Cálculos '!AU429="","",'Cálculos '!AU429)</f>
        <v/>
      </c>
      <c r="E423" s="300" t="str">
        <f>IF('Cálculos '!AV429="","",'Cálculos '!AV429)</f>
        <v/>
      </c>
      <c r="F423" s="303" t="str">
        <f t="shared" si="40"/>
        <v/>
      </c>
      <c r="H423" s="305" t="str">
        <f t="shared" si="37"/>
        <v/>
      </c>
      <c r="I423" s="298" t="str">
        <f t="shared" si="38"/>
        <v/>
      </c>
      <c r="J423" s="353" t="str">
        <f t="shared" si="39"/>
        <v/>
      </c>
      <c r="K423" s="354" t="str">
        <f t="shared" si="41"/>
        <v/>
      </c>
    </row>
    <row r="424" spans="2:11" hidden="1" x14ac:dyDescent="0.3">
      <c r="B424" s="181">
        <f t="shared" si="42"/>
        <v>422</v>
      </c>
      <c r="C424" s="233" t="str">
        <f>IF('Cálculos '!AR430="","",'Cálculos '!AR430)</f>
        <v/>
      </c>
      <c r="D424" s="164" t="str">
        <f>IF('Cálculos '!AU430="","",'Cálculos '!AU430)</f>
        <v/>
      </c>
      <c r="E424" s="300" t="str">
        <f>IF('Cálculos '!AV430="","",'Cálculos '!AV430)</f>
        <v/>
      </c>
      <c r="F424" s="303" t="str">
        <f t="shared" si="40"/>
        <v/>
      </c>
      <c r="H424" s="305" t="str">
        <f t="shared" si="37"/>
        <v/>
      </c>
      <c r="I424" s="298" t="str">
        <f t="shared" si="38"/>
        <v/>
      </c>
      <c r="J424" s="353" t="str">
        <f t="shared" si="39"/>
        <v/>
      </c>
      <c r="K424" s="354" t="str">
        <f t="shared" si="41"/>
        <v/>
      </c>
    </row>
    <row r="425" spans="2:11" hidden="1" x14ac:dyDescent="0.3">
      <c r="B425" s="181">
        <f t="shared" si="42"/>
        <v>423</v>
      </c>
      <c r="C425" s="233" t="str">
        <f>IF('Cálculos '!AR431="","",'Cálculos '!AR431)</f>
        <v/>
      </c>
      <c r="D425" s="164" t="str">
        <f>IF('Cálculos '!AU431="","",'Cálculos '!AU431)</f>
        <v/>
      </c>
      <c r="E425" s="300" t="str">
        <f>IF('Cálculos '!AV431="","",'Cálculos '!AV431)</f>
        <v/>
      </c>
      <c r="F425" s="303" t="str">
        <f t="shared" si="40"/>
        <v/>
      </c>
      <c r="H425" s="305" t="str">
        <f t="shared" si="37"/>
        <v/>
      </c>
      <c r="I425" s="298" t="str">
        <f t="shared" si="38"/>
        <v/>
      </c>
      <c r="J425" s="353" t="str">
        <f t="shared" si="39"/>
        <v/>
      </c>
      <c r="K425" s="354" t="str">
        <f t="shared" si="41"/>
        <v/>
      </c>
    </row>
    <row r="426" spans="2:11" hidden="1" x14ac:dyDescent="0.3">
      <c r="B426" s="181">
        <f t="shared" si="42"/>
        <v>424</v>
      </c>
      <c r="C426" s="233" t="str">
        <f>IF('Cálculos '!AR432="","",'Cálculos '!AR432)</f>
        <v/>
      </c>
      <c r="D426" s="164" t="str">
        <f>IF('Cálculos '!AU432="","",'Cálculos '!AU432)</f>
        <v/>
      </c>
      <c r="E426" s="300" t="str">
        <f>IF('Cálculos '!AV432="","",'Cálculos '!AV432)</f>
        <v/>
      </c>
      <c r="F426" s="303" t="str">
        <f t="shared" si="40"/>
        <v/>
      </c>
      <c r="H426" s="305" t="str">
        <f t="shared" si="37"/>
        <v/>
      </c>
      <c r="I426" s="298" t="str">
        <f t="shared" si="38"/>
        <v/>
      </c>
      <c r="J426" s="353" t="str">
        <f t="shared" si="39"/>
        <v/>
      </c>
      <c r="K426" s="354" t="str">
        <f t="shared" si="41"/>
        <v/>
      </c>
    </row>
    <row r="427" spans="2:11" hidden="1" x14ac:dyDescent="0.3">
      <c r="B427" s="181">
        <f t="shared" si="42"/>
        <v>425</v>
      </c>
      <c r="C427" s="233" t="str">
        <f>IF('Cálculos '!AR433="","",'Cálculos '!AR433)</f>
        <v/>
      </c>
      <c r="D427" s="164" t="str">
        <f>IF('Cálculos '!AU433="","",'Cálculos '!AU433)</f>
        <v/>
      </c>
      <c r="E427" s="300" t="str">
        <f>IF('Cálculos '!AV433="","",'Cálculos '!AV433)</f>
        <v/>
      </c>
      <c r="F427" s="303" t="str">
        <f t="shared" si="40"/>
        <v/>
      </c>
      <c r="H427" s="305" t="str">
        <f t="shared" si="37"/>
        <v/>
      </c>
      <c r="I427" s="298" t="str">
        <f t="shared" si="38"/>
        <v/>
      </c>
      <c r="J427" s="353" t="str">
        <f t="shared" si="39"/>
        <v/>
      </c>
      <c r="K427" s="354" t="str">
        <f t="shared" si="41"/>
        <v/>
      </c>
    </row>
    <row r="428" spans="2:11" hidden="1" x14ac:dyDescent="0.3">
      <c r="B428" s="181">
        <f t="shared" si="42"/>
        <v>426</v>
      </c>
      <c r="C428" s="233" t="str">
        <f>IF('Cálculos '!AR434="","",'Cálculos '!AR434)</f>
        <v/>
      </c>
      <c r="D428" s="164" t="str">
        <f>IF('Cálculos '!AU434="","",'Cálculos '!AU434)</f>
        <v/>
      </c>
      <c r="E428" s="300" t="str">
        <f>IF('Cálculos '!AV434="","",'Cálculos '!AV434)</f>
        <v/>
      </c>
      <c r="F428" s="303" t="str">
        <f t="shared" si="40"/>
        <v/>
      </c>
      <c r="H428" s="305" t="str">
        <f t="shared" si="37"/>
        <v/>
      </c>
      <c r="I428" s="298" t="str">
        <f t="shared" si="38"/>
        <v/>
      </c>
      <c r="J428" s="353" t="str">
        <f t="shared" si="39"/>
        <v/>
      </c>
      <c r="K428" s="354" t="str">
        <f t="shared" si="41"/>
        <v/>
      </c>
    </row>
    <row r="429" spans="2:11" hidden="1" x14ac:dyDescent="0.3">
      <c r="B429" s="181">
        <f t="shared" si="42"/>
        <v>427</v>
      </c>
      <c r="C429" s="233" t="str">
        <f>IF('Cálculos '!AR435="","",'Cálculos '!AR435)</f>
        <v/>
      </c>
      <c r="D429" s="164" t="str">
        <f>IF('Cálculos '!AU435="","",'Cálculos '!AU435)</f>
        <v/>
      </c>
      <c r="E429" s="300" t="str">
        <f>IF('Cálculos '!AV435="","",'Cálculos '!AV435)</f>
        <v/>
      </c>
      <c r="F429" s="303" t="str">
        <f t="shared" si="40"/>
        <v/>
      </c>
      <c r="H429" s="305" t="str">
        <f t="shared" si="37"/>
        <v/>
      </c>
      <c r="I429" s="298" t="str">
        <f t="shared" si="38"/>
        <v/>
      </c>
      <c r="J429" s="353" t="str">
        <f t="shared" si="39"/>
        <v/>
      </c>
      <c r="K429" s="354" t="str">
        <f t="shared" si="41"/>
        <v/>
      </c>
    </row>
    <row r="430" spans="2:11" hidden="1" x14ac:dyDescent="0.3">
      <c r="B430" s="181">
        <f t="shared" si="42"/>
        <v>428</v>
      </c>
      <c r="C430" s="233" t="str">
        <f>IF('Cálculos '!AR436="","",'Cálculos '!AR436)</f>
        <v/>
      </c>
      <c r="D430" s="164" t="str">
        <f>IF('Cálculos '!AU436="","",'Cálculos '!AU436)</f>
        <v/>
      </c>
      <c r="E430" s="300" t="str">
        <f>IF('Cálculos '!AV436="","",'Cálculos '!AV436)</f>
        <v/>
      </c>
      <c r="F430" s="303" t="str">
        <f t="shared" si="40"/>
        <v/>
      </c>
      <c r="H430" s="305" t="str">
        <f t="shared" si="37"/>
        <v/>
      </c>
      <c r="I430" s="298" t="str">
        <f t="shared" si="38"/>
        <v/>
      </c>
      <c r="J430" s="353" t="str">
        <f t="shared" si="39"/>
        <v/>
      </c>
      <c r="K430" s="354" t="str">
        <f t="shared" si="41"/>
        <v/>
      </c>
    </row>
    <row r="431" spans="2:11" hidden="1" x14ac:dyDescent="0.3">
      <c r="B431" s="181">
        <f t="shared" si="42"/>
        <v>429</v>
      </c>
      <c r="C431" s="233" t="str">
        <f>IF('Cálculos '!AR437="","",'Cálculos '!AR437)</f>
        <v/>
      </c>
      <c r="D431" s="164" t="str">
        <f>IF('Cálculos '!AU437="","",'Cálculos '!AU437)</f>
        <v/>
      </c>
      <c r="E431" s="300" t="str">
        <f>IF('Cálculos '!AV437="","",'Cálculos '!AV437)</f>
        <v/>
      </c>
      <c r="F431" s="303" t="str">
        <f t="shared" si="40"/>
        <v/>
      </c>
      <c r="H431" s="305" t="str">
        <f t="shared" si="37"/>
        <v/>
      </c>
      <c r="I431" s="298" t="str">
        <f t="shared" si="38"/>
        <v/>
      </c>
      <c r="J431" s="353" t="str">
        <f t="shared" si="39"/>
        <v/>
      </c>
      <c r="K431" s="354" t="str">
        <f t="shared" si="41"/>
        <v/>
      </c>
    </row>
    <row r="432" spans="2:11" hidden="1" x14ac:dyDescent="0.3">
      <c r="B432" s="181">
        <f t="shared" si="42"/>
        <v>430</v>
      </c>
      <c r="C432" s="233" t="str">
        <f>IF('Cálculos '!AR438="","",'Cálculos '!AR438)</f>
        <v/>
      </c>
      <c r="D432" s="164" t="str">
        <f>IF('Cálculos '!AU438="","",'Cálculos '!AU438)</f>
        <v/>
      </c>
      <c r="E432" s="300" t="str">
        <f>IF('Cálculos '!AV438="","",'Cálculos '!AV438)</f>
        <v/>
      </c>
      <c r="F432" s="303" t="str">
        <f t="shared" si="40"/>
        <v/>
      </c>
      <c r="H432" s="305" t="str">
        <f t="shared" si="37"/>
        <v/>
      </c>
      <c r="I432" s="298" t="str">
        <f t="shared" si="38"/>
        <v/>
      </c>
      <c r="J432" s="353" t="str">
        <f t="shared" si="39"/>
        <v/>
      </c>
      <c r="K432" s="354" t="str">
        <f t="shared" si="41"/>
        <v/>
      </c>
    </row>
    <row r="433" spans="2:11" hidden="1" x14ac:dyDescent="0.3">
      <c r="B433" s="181">
        <f t="shared" si="42"/>
        <v>431</v>
      </c>
      <c r="C433" s="233" t="str">
        <f>IF('Cálculos '!AR439="","",'Cálculos '!AR439)</f>
        <v/>
      </c>
      <c r="D433" s="164" t="str">
        <f>IF('Cálculos '!AU439="","",'Cálculos '!AU439)</f>
        <v/>
      </c>
      <c r="E433" s="300" t="str">
        <f>IF('Cálculos '!AV439="","",'Cálculos '!AV439)</f>
        <v/>
      </c>
      <c r="F433" s="303" t="str">
        <f t="shared" si="40"/>
        <v/>
      </c>
      <c r="H433" s="305" t="str">
        <f t="shared" si="37"/>
        <v/>
      </c>
      <c r="I433" s="298" t="str">
        <f t="shared" si="38"/>
        <v/>
      </c>
      <c r="J433" s="353" t="str">
        <f t="shared" si="39"/>
        <v/>
      </c>
      <c r="K433" s="354" t="str">
        <f t="shared" si="41"/>
        <v/>
      </c>
    </row>
    <row r="434" spans="2:11" hidden="1" x14ac:dyDescent="0.3">
      <c r="B434" s="181">
        <f t="shared" si="42"/>
        <v>432</v>
      </c>
      <c r="C434" s="233" t="str">
        <f>IF('Cálculos '!AR440="","",'Cálculos '!AR440)</f>
        <v/>
      </c>
      <c r="D434" s="164" t="str">
        <f>IF('Cálculos '!AU440="","",'Cálculos '!AU440)</f>
        <v/>
      </c>
      <c r="E434" s="300" t="str">
        <f>IF('Cálculos '!AV440="","",'Cálculos '!AV440)</f>
        <v/>
      </c>
      <c r="F434" s="303" t="str">
        <f t="shared" si="40"/>
        <v/>
      </c>
      <c r="H434" s="305" t="str">
        <f t="shared" si="37"/>
        <v/>
      </c>
      <c r="I434" s="298" t="str">
        <f t="shared" si="38"/>
        <v/>
      </c>
      <c r="J434" s="353" t="str">
        <f t="shared" si="39"/>
        <v/>
      </c>
      <c r="K434" s="354" t="str">
        <f t="shared" si="41"/>
        <v/>
      </c>
    </row>
    <row r="435" spans="2:11" hidden="1" x14ac:dyDescent="0.3">
      <c r="B435" s="181">
        <f t="shared" si="42"/>
        <v>433</v>
      </c>
      <c r="C435" s="233" t="str">
        <f>IF('Cálculos '!AR441="","",'Cálculos '!AR441)</f>
        <v/>
      </c>
      <c r="D435" s="164" t="str">
        <f>IF('Cálculos '!AU441="","",'Cálculos '!AU441)</f>
        <v/>
      </c>
      <c r="E435" s="300" t="str">
        <f>IF('Cálculos '!AV441="","",'Cálculos '!AV441)</f>
        <v/>
      </c>
      <c r="F435" s="303" t="str">
        <f t="shared" si="40"/>
        <v/>
      </c>
      <c r="H435" s="305" t="str">
        <f t="shared" si="37"/>
        <v/>
      </c>
      <c r="I435" s="298" t="str">
        <f t="shared" si="38"/>
        <v/>
      </c>
      <c r="J435" s="353" t="str">
        <f t="shared" si="39"/>
        <v/>
      </c>
      <c r="K435" s="354" t="str">
        <f t="shared" si="41"/>
        <v/>
      </c>
    </row>
    <row r="436" spans="2:11" hidden="1" x14ac:dyDescent="0.3">
      <c r="B436" s="181">
        <f t="shared" si="42"/>
        <v>434</v>
      </c>
      <c r="C436" s="233" t="str">
        <f>IF('Cálculos '!AR442="","",'Cálculos '!AR442)</f>
        <v/>
      </c>
      <c r="D436" s="164" t="str">
        <f>IF('Cálculos '!AU442="","",'Cálculos '!AU442)</f>
        <v/>
      </c>
      <c r="E436" s="300" t="str">
        <f>IF('Cálculos '!AV442="","",'Cálculos '!AV442)</f>
        <v/>
      </c>
      <c r="F436" s="303" t="str">
        <f t="shared" si="40"/>
        <v/>
      </c>
      <c r="H436" s="305" t="str">
        <f t="shared" si="37"/>
        <v/>
      </c>
      <c r="I436" s="298" t="str">
        <f t="shared" si="38"/>
        <v/>
      </c>
      <c r="J436" s="353" t="str">
        <f t="shared" si="39"/>
        <v/>
      </c>
      <c r="K436" s="354" t="str">
        <f t="shared" si="41"/>
        <v/>
      </c>
    </row>
    <row r="437" spans="2:11" hidden="1" x14ac:dyDescent="0.3">
      <c r="B437" s="181">
        <f t="shared" si="42"/>
        <v>435</v>
      </c>
      <c r="C437" s="233" t="str">
        <f>IF('Cálculos '!AR443="","",'Cálculos '!AR443)</f>
        <v/>
      </c>
      <c r="D437" s="164" t="str">
        <f>IF('Cálculos '!AU443="","",'Cálculos '!AU443)</f>
        <v/>
      </c>
      <c r="E437" s="300" t="str">
        <f>IF('Cálculos '!AV443="","",'Cálculos '!AV443)</f>
        <v/>
      </c>
      <c r="F437" s="303" t="str">
        <f t="shared" si="40"/>
        <v/>
      </c>
      <c r="H437" s="305" t="str">
        <f t="shared" si="37"/>
        <v/>
      </c>
      <c r="I437" s="298" t="str">
        <f t="shared" si="38"/>
        <v/>
      </c>
      <c r="J437" s="353" t="str">
        <f t="shared" si="39"/>
        <v/>
      </c>
      <c r="K437" s="354" t="str">
        <f t="shared" si="41"/>
        <v/>
      </c>
    </row>
    <row r="438" spans="2:11" hidden="1" x14ac:dyDescent="0.3">
      <c r="B438" s="181">
        <f t="shared" si="42"/>
        <v>436</v>
      </c>
      <c r="C438" s="233" t="str">
        <f>IF('Cálculos '!AR444="","",'Cálculos '!AR444)</f>
        <v/>
      </c>
      <c r="D438" s="164" t="str">
        <f>IF('Cálculos '!AU444="","",'Cálculos '!AU444)</f>
        <v/>
      </c>
      <c r="E438" s="300" t="str">
        <f>IF('Cálculos '!AV444="","",'Cálculos '!AV444)</f>
        <v/>
      </c>
      <c r="F438" s="303" t="str">
        <f t="shared" si="40"/>
        <v/>
      </c>
      <c r="H438" s="305" t="str">
        <f t="shared" si="37"/>
        <v/>
      </c>
      <c r="I438" s="298" t="str">
        <f t="shared" si="38"/>
        <v/>
      </c>
      <c r="J438" s="353" t="str">
        <f t="shared" si="39"/>
        <v/>
      </c>
      <c r="K438" s="354" t="str">
        <f t="shared" si="41"/>
        <v/>
      </c>
    </row>
    <row r="439" spans="2:11" hidden="1" x14ac:dyDescent="0.3">
      <c r="B439" s="181">
        <f t="shared" si="42"/>
        <v>437</v>
      </c>
      <c r="C439" s="233" t="str">
        <f>IF('Cálculos '!AR445="","",'Cálculos '!AR445)</f>
        <v/>
      </c>
      <c r="D439" s="164" t="str">
        <f>IF('Cálculos '!AU445="","",'Cálculos '!AU445)</f>
        <v/>
      </c>
      <c r="E439" s="300" t="str">
        <f>IF('Cálculos '!AV445="","",'Cálculos '!AV445)</f>
        <v/>
      </c>
      <c r="F439" s="303" t="str">
        <f t="shared" si="40"/>
        <v/>
      </c>
      <c r="H439" s="305" t="str">
        <f t="shared" si="37"/>
        <v/>
      </c>
      <c r="I439" s="298" t="str">
        <f t="shared" si="38"/>
        <v/>
      </c>
      <c r="J439" s="353" t="str">
        <f t="shared" si="39"/>
        <v/>
      </c>
      <c r="K439" s="354" t="str">
        <f t="shared" si="41"/>
        <v/>
      </c>
    </row>
    <row r="440" spans="2:11" hidden="1" x14ac:dyDescent="0.3">
      <c r="B440" s="181">
        <f t="shared" si="42"/>
        <v>438</v>
      </c>
      <c r="C440" s="233" t="str">
        <f>IF('Cálculos '!AR446="","",'Cálculos '!AR446)</f>
        <v/>
      </c>
      <c r="D440" s="164" t="str">
        <f>IF('Cálculos '!AU446="","",'Cálculos '!AU446)</f>
        <v/>
      </c>
      <c r="E440" s="300" t="str">
        <f>IF('Cálculos '!AV446="","",'Cálculos '!AV446)</f>
        <v/>
      </c>
      <c r="F440" s="303" t="str">
        <f t="shared" si="40"/>
        <v/>
      </c>
      <c r="H440" s="305" t="str">
        <f t="shared" si="37"/>
        <v/>
      </c>
      <c r="I440" s="298" t="str">
        <f t="shared" si="38"/>
        <v/>
      </c>
      <c r="J440" s="353" t="str">
        <f t="shared" si="39"/>
        <v/>
      </c>
      <c r="K440" s="354" t="str">
        <f t="shared" si="41"/>
        <v/>
      </c>
    </row>
    <row r="441" spans="2:11" hidden="1" x14ac:dyDescent="0.3">
      <c r="B441" s="181">
        <f t="shared" si="42"/>
        <v>439</v>
      </c>
      <c r="C441" s="233" t="str">
        <f>IF('Cálculos '!AR447="","",'Cálculos '!AR447)</f>
        <v/>
      </c>
      <c r="D441" s="164" t="str">
        <f>IF('Cálculos '!AU447="","",'Cálculos '!AU447)</f>
        <v/>
      </c>
      <c r="E441" s="300" t="str">
        <f>IF('Cálculos '!AV447="","",'Cálculos '!AV447)</f>
        <v/>
      </c>
      <c r="F441" s="303" t="str">
        <f t="shared" si="40"/>
        <v/>
      </c>
      <c r="H441" s="305" t="str">
        <f t="shared" si="37"/>
        <v/>
      </c>
      <c r="I441" s="298" t="str">
        <f t="shared" si="38"/>
        <v/>
      </c>
      <c r="J441" s="353" t="str">
        <f t="shared" si="39"/>
        <v/>
      </c>
      <c r="K441" s="354" t="str">
        <f t="shared" si="41"/>
        <v/>
      </c>
    </row>
    <row r="442" spans="2:11" hidden="1" x14ac:dyDescent="0.3">
      <c r="B442" s="181">
        <f t="shared" si="42"/>
        <v>440</v>
      </c>
      <c r="C442" s="233" t="str">
        <f>IF('Cálculos '!AR448="","",'Cálculos '!AR448)</f>
        <v/>
      </c>
      <c r="D442" s="164" t="str">
        <f>IF('Cálculos '!AU448="","",'Cálculos '!AU448)</f>
        <v/>
      </c>
      <c r="E442" s="300" t="str">
        <f>IF('Cálculos '!AV448="","",'Cálculos '!AV448)</f>
        <v/>
      </c>
      <c r="F442" s="303" t="str">
        <f t="shared" si="40"/>
        <v/>
      </c>
      <c r="H442" s="305" t="str">
        <f t="shared" si="37"/>
        <v/>
      </c>
      <c r="I442" s="298" t="str">
        <f t="shared" si="38"/>
        <v/>
      </c>
      <c r="J442" s="353" t="str">
        <f t="shared" si="39"/>
        <v/>
      </c>
      <c r="K442" s="354" t="str">
        <f t="shared" si="41"/>
        <v/>
      </c>
    </row>
    <row r="443" spans="2:11" hidden="1" x14ac:dyDescent="0.3">
      <c r="B443" s="181">
        <f t="shared" si="42"/>
        <v>441</v>
      </c>
      <c r="C443" s="233" t="str">
        <f>IF('Cálculos '!AR449="","",'Cálculos '!AR449)</f>
        <v/>
      </c>
      <c r="D443" s="164" t="str">
        <f>IF('Cálculos '!AU449="","",'Cálculos '!AU449)</f>
        <v/>
      </c>
      <c r="E443" s="300" t="str">
        <f>IF('Cálculos '!AV449="","",'Cálculos '!AV449)</f>
        <v/>
      </c>
      <c r="F443" s="303" t="str">
        <f t="shared" si="40"/>
        <v/>
      </c>
      <c r="H443" s="305" t="str">
        <f t="shared" si="37"/>
        <v/>
      </c>
      <c r="I443" s="298" t="str">
        <f t="shared" si="38"/>
        <v/>
      </c>
      <c r="J443" s="353" t="str">
        <f t="shared" si="39"/>
        <v/>
      </c>
      <c r="K443" s="354" t="str">
        <f t="shared" si="41"/>
        <v/>
      </c>
    </row>
    <row r="444" spans="2:11" hidden="1" x14ac:dyDescent="0.3">
      <c r="B444" s="181">
        <f t="shared" si="42"/>
        <v>442</v>
      </c>
      <c r="C444" s="233" t="str">
        <f>IF('Cálculos '!AR450="","",'Cálculos '!AR450)</f>
        <v/>
      </c>
      <c r="D444" s="164" t="str">
        <f>IF('Cálculos '!AU450="","",'Cálculos '!AU450)</f>
        <v/>
      </c>
      <c r="E444" s="300" t="str">
        <f>IF('Cálculos '!AV450="","",'Cálculos '!AV450)</f>
        <v/>
      </c>
      <c r="F444" s="303" t="str">
        <f t="shared" si="40"/>
        <v/>
      </c>
      <c r="H444" s="305" t="str">
        <f t="shared" si="37"/>
        <v/>
      </c>
      <c r="I444" s="298" t="str">
        <f t="shared" si="38"/>
        <v/>
      </c>
      <c r="J444" s="353" t="str">
        <f t="shared" si="39"/>
        <v/>
      </c>
      <c r="K444" s="354" t="str">
        <f t="shared" si="41"/>
        <v/>
      </c>
    </row>
    <row r="445" spans="2:11" hidden="1" x14ac:dyDescent="0.3">
      <c r="B445" s="181">
        <f t="shared" si="42"/>
        <v>443</v>
      </c>
      <c r="C445" s="233" t="str">
        <f>IF('Cálculos '!AR451="","",'Cálculos '!AR451)</f>
        <v/>
      </c>
      <c r="D445" s="164" t="str">
        <f>IF('Cálculos '!AU451="","",'Cálculos '!AU451)</f>
        <v/>
      </c>
      <c r="E445" s="300" t="str">
        <f>IF('Cálculos '!AV451="","",'Cálculos '!AV451)</f>
        <v/>
      </c>
      <c r="F445" s="303" t="str">
        <f t="shared" si="40"/>
        <v/>
      </c>
      <c r="H445" s="305" t="str">
        <f t="shared" si="37"/>
        <v/>
      </c>
      <c r="I445" s="298" t="str">
        <f t="shared" si="38"/>
        <v/>
      </c>
      <c r="J445" s="353" t="str">
        <f t="shared" si="39"/>
        <v/>
      </c>
      <c r="K445" s="354" t="str">
        <f t="shared" si="41"/>
        <v/>
      </c>
    </row>
    <row r="446" spans="2:11" hidden="1" x14ac:dyDescent="0.3">
      <c r="B446" s="181">
        <f t="shared" si="42"/>
        <v>444</v>
      </c>
      <c r="C446" s="233" t="str">
        <f>IF('Cálculos '!AR452="","",'Cálculos '!AR452)</f>
        <v/>
      </c>
      <c r="D446" s="164" t="str">
        <f>IF('Cálculos '!AU452="","",'Cálculos '!AU452)</f>
        <v/>
      </c>
      <c r="E446" s="300" t="str">
        <f>IF('Cálculos '!AV452="","",'Cálculos '!AV452)</f>
        <v/>
      </c>
      <c r="F446" s="303" t="str">
        <f t="shared" si="40"/>
        <v/>
      </c>
      <c r="H446" s="305" t="str">
        <f t="shared" si="37"/>
        <v/>
      </c>
      <c r="I446" s="298" t="str">
        <f t="shared" si="38"/>
        <v/>
      </c>
      <c r="J446" s="353" t="str">
        <f t="shared" si="39"/>
        <v/>
      </c>
      <c r="K446" s="354" t="str">
        <f t="shared" si="41"/>
        <v/>
      </c>
    </row>
    <row r="447" spans="2:11" hidden="1" x14ac:dyDescent="0.3">
      <c r="B447" s="181">
        <f t="shared" si="42"/>
        <v>445</v>
      </c>
      <c r="C447" s="233" t="str">
        <f>IF('Cálculos '!AR453="","",'Cálculos '!AR453)</f>
        <v/>
      </c>
      <c r="D447" s="164" t="str">
        <f>IF('Cálculos '!AU453="","",'Cálculos '!AU453)</f>
        <v/>
      </c>
      <c r="E447" s="300" t="str">
        <f>IF('Cálculos '!AV453="","",'Cálculos '!AV453)</f>
        <v/>
      </c>
      <c r="F447" s="303" t="str">
        <f t="shared" si="40"/>
        <v/>
      </c>
      <c r="H447" s="305" t="str">
        <f t="shared" si="37"/>
        <v/>
      </c>
      <c r="I447" s="298" t="str">
        <f t="shared" si="38"/>
        <v/>
      </c>
      <c r="J447" s="353" t="str">
        <f t="shared" si="39"/>
        <v/>
      </c>
      <c r="K447" s="354" t="str">
        <f t="shared" si="41"/>
        <v/>
      </c>
    </row>
    <row r="448" spans="2:11" hidden="1" x14ac:dyDescent="0.3">
      <c r="B448" s="181">
        <f t="shared" si="42"/>
        <v>446</v>
      </c>
      <c r="C448" s="233" t="str">
        <f>IF('Cálculos '!AR454="","",'Cálculos '!AR454)</f>
        <v/>
      </c>
      <c r="D448" s="164" t="str">
        <f>IF('Cálculos '!AU454="","",'Cálculos '!AU454)</f>
        <v/>
      </c>
      <c r="E448" s="300" t="str">
        <f>IF('Cálculos '!AV454="","",'Cálculos '!AV454)</f>
        <v/>
      </c>
      <c r="F448" s="303" t="str">
        <f t="shared" si="40"/>
        <v/>
      </c>
      <c r="H448" s="305" t="str">
        <f t="shared" si="37"/>
        <v/>
      </c>
      <c r="I448" s="298" t="str">
        <f t="shared" si="38"/>
        <v/>
      </c>
      <c r="J448" s="353" t="str">
        <f t="shared" si="39"/>
        <v/>
      </c>
      <c r="K448" s="354" t="str">
        <f t="shared" si="41"/>
        <v/>
      </c>
    </row>
    <row r="449" spans="2:11" hidden="1" x14ac:dyDescent="0.3">
      <c r="B449" s="181">
        <f t="shared" si="42"/>
        <v>447</v>
      </c>
      <c r="C449" s="233" t="str">
        <f>IF('Cálculos '!AR455="","",'Cálculos '!AR455)</f>
        <v/>
      </c>
      <c r="D449" s="164" t="str">
        <f>IF('Cálculos '!AU455="","",'Cálculos '!AU455)</f>
        <v/>
      </c>
      <c r="E449" s="300" t="str">
        <f>IF('Cálculos '!AV455="","",'Cálculos '!AV455)</f>
        <v/>
      </c>
      <c r="F449" s="303" t="str">
        <f t="shared" si="40"/>
        <v/>
      </c>
      <c r="H449" s="305" t="str">
        <f t="shared" si="37"/>
        <v/>
      </c>
      <c r="I449" s="298" t="str">
        <f t="shared" si="38"/>
        <v/>
      </c>
      <c r="J449" s="353" t="str">
        <f t="shared" si="39"/>
        <v/>
      </c>
      <c r="K449" s="354" t="str">
        <f t="shared" si="41"/>
        <v/>
      </c>
    </row>
    <row r="450" spans="2:11" hidden="1" x14ac:dyDescent="0.3">
      <c r="B450" s="181">
        <f t="shared" si="42"/>
        <v>448</v>
      </c>
      <c r="C450" s="233" t="str">
        <f>IF('Cálculos '!AR456="","",'Cálculos '!AR456)</f>
        <v/>
      </c>
      <c r="D450" s="164" t="str">
        <f>IF('Cálculos '!AU456="","",'Cálculos '!AU456)</f>
        <v/>
      </c>
      <c r="E450" s="300" t="str">
        <f>IF('Cálculos '!AV456="","",'Cálculos '!AV456)</f>
        <v/>
      </c>
      <c r="F450" s="303" t="str">
        <f t="shared" si="40"/>
        <v/>
      </c>
      <c r="H450" s="305" t="str">
        <f t="shared" si="37"/>
        <v/>
      </c>
      <c r="I450" s="298" t="str">
        <f t="shared" si="38"/>
        <v/>
      </c>
      <c r="J450" s="353" t="str">
        <f t="shared" si="39"/>
        <v/>
      </c>
      <c r="K450" s="354" t="str">
        <f t="shared" si="41"/>
        <v/>
      </c>
    </row>
    <row r="451" spans="2:11" hidden="1" x14ac:dyDescent="0.3">
      <c r="B451" s="181">
        <f t="shared" si="42"/>
        <v>449</v>
      </c>
      <c r="C451" s="233" t="str">
        <f>IF('Cálculos '!AR457="","",'Cálculos '!AR457)</f>
        <v/>
      </c>
      <c r="D451" s="164" t="str">
        <f>IF('Cálculos '!AU457="","",'Cálculos '!AU457)</f>
        <v/>
      </c>
      <c r="E451" s="300" t="str">
        <f>IF('Cálculos '!AV457="","",'Cálculos '!AV457)</f>
        <v/>
      </c>
      <c r="F451" s="303" t="str">
        <f t="shared" si="40"/>
        <v/>
      </c>
      <c r="H451" s="305" t="str">
        <f t="shared" ref="H451:H514" si="43">IF(C451="","",IF(C451="","",+D451/C451))</f>
        <v/>
      </c>
      <c r="I451" s="298" t="str">
        <f t="shared" ref="I451:I514" si="44">IF(C451="","",SUM(E451/C451))</f>
        <v/>
      </c>
      <c r="J451" s="353" t="str">
        <f t="shared" ref="J451:J514" si="45">+IF(I451&lt;=40%,E451,IF(AND(H451&gt;40%,H451&lt;60%),D451,C451))</f>
        <v/>
      </c>
      <c r="K451" s="354" t="str">
        <f t="shared" si="41"/>
        <v/>
      </c>
    </row>
    <row r="452" spans="2:11" hidden="1" x14ac:dyDescent="0.3">
      <c r="B452" s="181">
        <f t="shared" si="42"/>
        <v>450</v>
      </c>
      <c r="C452" s="233" t="str">
        <f>IF('Cálculos '!AR458="","",'Cálculos '!AR458)</f>
        <v/>
      </c>
      <c r="D452" s="164" t="str">
        <f>IF('Cálculos '!AU458="","",'Cálculos '!AU458)</f>
        <v/>
      </c>
      <c r="E452" s="300" t="str">
        <f>IF('Cálculos '!AV458="","",'Cálculos '!AV458)</f>
        <v/>
      </c>
      <c r="F452" s="303" t="str">
        <f t="shared" ref="F452:F515" si="46">+IF(C452="","",C452)</f>
        <v/>
      </c>
      <c r="H452" s="305" t="str">
        <f t="shared" si="43"/>
        <v/>
      </c>
      <c r="I452" s="298" t="str">
        <f t="shared" si="44"/>
        <v/>
      </c>
      <c r="J452" s="353" t="str">
        <f t="shared" si="45"/>
        <v/>
      </c>
      <c r="K452" s="354" t="str">
        <f t="shared" ref="K452:K515" si="47">IF(C452="","",SUM(F452-J452))</f>
        <v/>
      </c>
    </row>
    <row r="453" spans="2:11" hidden="1" x14ac:dyDescent="0.3">
      <c r="B453" s="181">
        <f t="shared" ref="B453:B516" si="48">+B452+1</f>
        <v>451</v>
      </c>
      <c r="C453" s="233" t="str">
        <f>IF('Cálculos '!AR459="","",'Cálculos '!AR459)</f>
        <v/>
      </c>
      <c r="D453" s="164" t="str">
        <f>IF('Cálculos '!AU459="","",'Cálculos '!AU459)</f>
        <v/>
      </c>
      <c r="E453" s="300" t="str">
        <f>IF('Cálculos '!AV459="","",'Cálculos '!AV459)</f>
        <v/>
      </c>
      <c r="F453" s="303" t="str">
        <f t="shared" si="46"/>
        <v/>
      </c>
      <c r="H453" s="305" t="str">
        <f t="shared" si="43"/>
        <v/>
      </c>
      <c r="I453" s="298" t="str">
        <f t="shared" si="44"/>
        <v/>
      </c>
      <c r="J453" s="353" t="str">
        <f t="shared" si="45"/>
        <v/>
      </c>
      <c r="K453" s="354" t="str">
        <f t="shared" si="47"/>
        <v/>
      </c>
    </row>
    <row r="454" spans="2:11" hidden="1" x14ac:dyDescent="0.3">
      <c r="B454" s="181">
        <f t="shared" si="48"/>
        <v>452</v>
      </c>
      <c r="C454" s="233" t="str">
        <f>IF('Cálculos '!AR460="","",'Cálculos '!AR460)</f>
        <v/>
      </c>
      <c r="D454" s="164" t="str">
        <f>IF('Cálculos '!AU460="","",'Cálculos '!AU460)</f>
        <v/>
      </c>
      <c r="E454" s="300" t="str">
        <f>IF('Cálculos '!AV460="","",'Cálculos '!AV460)</f>
        <v/>
      </c>
      <c r="F454" s="303" t="str">
        <f t="shared" si="46"/>
        <v/>
      </c>
      <c r="H454" s="305" t="str">
        <f t="shared" si="43"/>
        <v/>
      </c>
      <c r="I454" s="298" t="str">
        <f t="shared" si="44"/>
        <v/>
      </c>
      <c r="J454" s="353" t="str">
        <f t="shared" si="45"/>
        <v/>
      </c>
      <c r="K454" s="354" t="str">
        <f t="shared" si="47"/>
        <v/>
      </c>
    </row>
    <row r="455" spans="2:11" hidden="1" x14ac:dyDescent="0.3">
      <c r="B455" s="181">
        <f t="shared" si="48"/>
        <v>453</v>
      </c>
      <c r="C455" s="233" t="str">
        <f>IF('Cálculos '!AR461="","",'Cálculos '!AR461)</f>
        <v/>
      </c>
      <c r="D455" s="164" t="str">
        <f>IF('Cálculos '!AU461="","",'Cálculos '!AU461)</f>
        <v/>
      </c>
      <c r="E455" s="300" t="str">
        <f>IF('Cálculos '!AV461="","",'Cálculos '!AV461)</f>
        <v/>
      </c>
      <c r="F455" s="303" t="str">
        <f t="shared" si="46"/>
        <v/>
      </c>
      <c r="H455" s="305" t="str">
        <f t="shared" si="43"/>
        <v/>
      </c>
      <c r="I455" s="298" t="str">
        <f t="shared" si="44"/>
        <v/>
      </c>
      <c r="J455" s="353" t="str">
        <f t="shared" si="45"/>
        <v/>
      </c>
      <c r="K455" s="354" t="str">
        <f t="shared" si="47"/>
        <v/>
      </c>
    </row>
    <row r="456" spans="2:11" hidden="1" x14ac:dyDescent="0.3">
      <c r="B456" s="181">
        <f t="shared" si="48"/>
        <v>454</v>
      </c>
      <c r="C456" s="233" t="str">
        <f>IF('Cálculos '!AR462="","",'Cálculos '!AR462)</f>
        <v/>
      </c>
      <c r="D456" s="164" t="str">
        <f>IF('Cálculos '!AU462="","",'Cálculos '!AU462)</f>
        <v/>
      </c>
      <c r="E456" s="300" t="str">
        <f>IF('Cálculos '!AV462="","",'Cálculos '!AV462)</f>
        <v/>
      </c>
      <c r="F456" s="303" t="str">
        <f t="shared" si="46"/>
        <v/>
      </c>
      <c r="H456" s="305" t="str">
        <f t="shared" si="43"/>
        <v/>
      </c>
      <c r="I456" s="298" t="str">
        <f t="shared" si="44"/>
        <v/>
      </c>
      <c r="J456" s="353" t="str">
        <f t="shared" si="45"/>
        <v/>
      </c>
      <c r="K456" s="354" t="str">
        <f t="shared" si="47"/>
        <v/>
      </c>
    </row>
    <row r="457" spans="2:11" hidden="1" x14ac:dyDescent="0.3">
      <c r="B457" s="181">
        <f t="shared" si="48"/>
        <v>455</v>
      </c>
      <c r="C457" s="233" t="str">
        <f>IF('Cálculos '!AR463="","",'Cálculos '!AR463)</f>
        <v/>
      </c>
      <c r="D457" s="164" t="str">
        <f>IF('Cálculos '!AU463="","",'Cálculos '!AU463)</f>
        <v/>
      </c>
      <c r="E457" s="300" t="str">
        <f>IF('Cálculos '!AV463="","",'Cálculos '!AV463)</f>
        <v/>
      </c>
      <c r="F457" s="303" t="str">
        <f t="shared" si="46"/>
        <v/>
      </c>
      <c r="H457" s="305" t="str">
        <f t="shared" si="43"/>
        <v/>
      </c>
      <c r="I457" s="298" t="str">
        <f t="shared" si="44"/>
        <v/>
      </c>
      <c r="J457" s="353" t="str">
        <f t="shared" si="45"/>
        <v/>
      </c>
      <c r="K457" s="354" t="str">
        <f t="shared" si="47"/>
        <v/>
      </c>
    </row>
    <row r="458" spans="2:11" hidden="1" x14ac:dyDescent="0.3">
      <c r="B458" s="181">
        <f t="shared" si="48"/>
        <v>456</v>
      </c>
      <c r="C458" s="233" t="str">
        <f>IF('Cálculos '!AR464="","",'Cálculos '!AR464)</f>
        <v/>
      </c>
      <c r="D458" s="164" t="str">
        <f>IF('Cálculos '!AU464="","",'Cálculos '!AU464)</f>
        <v/>
      </c>
      <c r="E458" s="300" t="str">
        <f>IF('Cálculos '!AV464="","",'Cálculos '!AV464)</f>
        <v/>
      </c>
      <c r="F458" s="303" t="str">
        <f t="shared" si="46"/>
        <v/>
      </c>
      <c r="H458" s="305" t="str">
        <f t="shared" si="43"/>
        <v/>
      </c>
      <c r="I458" s="298" t="str">
        <f t="shared" si="44"/>
        <v/>
      </c>
      <c r="J458" s="353" t="str">
        <f t="shared" si="45"/>
        <v/>
      </c>
      <c r="K458" s="354" t="str">
        <f t="shared" si="47"/>
        <v/>
      </c>
    </row>
    <row r="459" spans="2:11" hidden="1" x14ac:dyDescent="0.3">
      <c r="B459" s="181">
        <f t="shared" si="48"/>
        <v>457</v>
      </c>
      <c r="C459" s="233" t="str">
        <f>IF('Cálculos '!AR465="","",'Cálculos '!AR465)</f>
        <v/>
      </c>
      <c r="D459" s="164" t="str">
        <f>IF('Cálculos '!AU465="","",'Cálculos '!AU465)</f>
        <v/>
      </c>
      <c r="E459" s="300" t="str">
        <f>IF('Cálculos '!AV465="","",'Cálculos '!AV465)</f>
        <v/>
      </c>
      <c r="F459" s="303" t="str">
        <f t="shared" si="46"/>
        <v/>
      </c>
      <c r="H459" s="305" t="str">
        <f t="shared" si="43"/>
        <v/>
      </c>
      <c r="I459" s="298" t="str">
        <f t="shared" si="44"/>
        <v/>
      </c>
      <c r="J459" s="353" t="str">
        <f t="shared" si="45"/>
        <v/>
      </c>
      <c r="K459" s="354" t="str">
        <f t="shared" si="47"/>
        <v/>
      </c>
    </row>
    <row r="460" spans="2:11" hidden="1" x14ac:dyDescent="0.3">
      <c r="B460" s="181">
        <f t="shared" si="48"/>
        <v>458</v>
      </c>
      <c r="C460" s="233" t="str">
        <f>IF('Cálculos '!AR466="","",'Cálculos '!AR466)</f>
        <v/>
      </c>
      <c r="D460" s="164" t="str">
        <f>IF('Cálculos '!AU466="","",'Cálculos '!AU466)</f>
        <v/>
      </c>
      <c r="E460" s="300" t="str">
        <f>IF('Cálculos '!AV466="","",'Cálculos '!AV466)</f>
        <v/>
      </c>
      <c r="F460" s="303" t="str">
        <f t="shared" si="46"/>
        <v/>
      </c>
      <c r="H460" s="305" t="str">
        <f t="shared" si="43"/>
        <v/>
      </c>
      <c r="I460" s="298" t="str">
        <f t="shared" si="44"/>
        <v/>
      </c>
      <c r="J460" s="353" t="str">
        <f t="shared" si="45"/>
        <v/>
      </c>
      <c r="K460" s="354" t="str">
        <f t="shared" si="47"/>
        <v/>
      </c>
    </row>
    <row r="461" spans="2:11" hidden="1" x14ac:dyDescent="0.3">
      <c r="B461" s="181">
        <f t="shared" si="48"/>
        <v>459</v>
      </c>
      <c r="C461" s="233" t="str">
        <f>IF('Cálculos '!AR467="","",'Cálculos '!AR467)</f>
        <v/>
      </c>
      <c r="D461" s="164" t="str">
        <f>IF('Cálculos '!AU467="","",'Cálculos '!AU467)</f>
        <v/>
      </c>
      <c r="E461" s="300" t="str">
        <f>IF('Cálculos '!AV467="","",'Cálculos '!AV467)</f>
        <v/>
      </c>
      <c r="F461" s="303" t="str">
        <f t="shared" si="46"/>
        <v/>
      </c>
      <c r="H461" s="305" t="str">
        <f t="shared" si="43"/>
        <v/>
      </c>
      <c r="I461" s="298" t="str">
        <f t="shared" si="44"/>
        <v/>
      </c>
      <c r="J461" s="353" t="str">
        <f t="shared" si="45"/>
        <v/>
      </c>
      <c r="K461" s="354" t="str">
        <f t="shared" si="47"/>
        <v/>
      </c>
    </row>
    <row r="462" spans="2:11" hidden="1" x14ac:dyDescent="0.3">
      <c r="B462" s="181">
        <f t="shared" si="48"/>
        <v>460</v>
      </c>
      <c r="C462" s="233" t="str">
        <f>IF('Cálculos '!AR468="","",'Cálculos '!AR468)</f>
        <v/>
      </c>
      <c r="D462" s="164" t="str">
        <f>IF('Cálculos '!AU468="","",'Cálculos '!AU468)</f>
        <v/>
      </c>
      <c r="E462" s="300" t="str">
        <f>IF('Cálculos '!AV468="","",'Cálculos '!AV468)</f>
        <v/>
      </c>
      <c r="F462" s="303" t="str">
        <f t="shared" si="46"/>
        <v/>
      </c>
      <c r="H462" s="305" t="str">
        <f t="shared" si="43"/>
        <v/>
      </c>
      <c r="I462" s="298" t="str">
        <f t="shared" si="44"/>
        <v/>
      </c>
      <c r="J462" s="353" t="str">
        <f t="shared" si="45"/>
        <v/>
      </c>
      <c r="K462" s="354" t="str">
        <f t="shared" si="47"/>
        <v/>
      </c>
    </row>
    <row r="463" spans="2:11" hidden="1" x14ac:dyDescent="0.3">
      <c r="B463" s="181">
        <f t="shared" si="48"/>
        <v>461</v>
      </c>
      <c r="C463" s="233" t="str">
        <f>IF('Cálculos '!AR469="","",'Cálculos '!AR469)</f>
        <v/>
      </c>
      <c r="D463" s="164" t="str">
        <f>IF('Cálculos '!AU469="","",'Cálculos '!AU469)</f>
        <v/>
      </c>
      <c r="E463" s="300" t="str">
        <f>IF('Cálculos '!AV469="","",'Cálculos '!AV469)</f>
        <v/>
      </c>
      <c r="F463" s="303" t="str">
        <f t="shared" si="46"/>
        <v/>
      </c>
      <c r="H463" s="305" t="str">
        <f t="shared" si="43"/>
        <v/>
      </c>
      <c r="I463" s="298" t="str">
        <f t="shared" si="44"/>
        <v/>
      </c>
      <c r="J463" s="353" t="str">
        <f t="shared" si="45"/>
        <v/>
      </c>
      <c r="K463" s="354" t="str">
        <f t="shared" si="47"/>
        <v/>
      </c>
    </row>
    <row r="464" spans="2:11" hidden="1" x14ac:dyDescent="0.3">
      <c r="B464" s="181">
        <f t="shared" si="48"/>
        <v>462</v>
      </c>
      <c r="C464" s="233" t="str">
        <f>IF('Cálculos '!AR470="","",'Cálculos '!AR470)</f>
        <v/>
      </c>
      <c r="D464" s="164" t="str">
        <f>IF('Cálculos '!AU470="","",'Cálculos '!AU470)</f>
        <v/>
      </c>
      <c r="E464" s="300" t="str">
        <f>IF('Cálculos '!AV470="","",'Cálculos '!AV470)</f>
        <v/>
      </c>
      <c r="F464" s="303" t="str">
        <f t="shared" si="46"/>
        <v/>
      </c>
      <c r="H464" s="305" t="str">
        <f t="shared" si="43"/>
        <v/>
      </c>
      <c r="I464" s="298" t="str">
        <f t="shared" si="44"/>
        <v/>
      </c>
      <c r="J464" s="353" t="str">
        <f t="shared" si="45"/>
        <v/>
      </c>
      <c r="K464" s="354" t="str">
        <f t="shared" si="47"/>
        <v/>
      </c>
    </row>
    <row r="465" spans="2:11" hidden="1" x14ac:dyDescent="0.3">
      <c r="B465" s="181">
        <f t="shared" si="48"/>
        <v>463</v>
      </c>
      <c r="C465" s="233" t="str">
        <f>IF('Cálculos '!AR471="","",'Cálculos '!AR471)</f>
        <v/>
      </c>
      <c r="D465" s="164" t="str">
        <f>IF('Cálculos '!AU471="","",'Cálculos '!AU471)</f>
        <v/>
      </c>
      <c r="E465" s="300" t="str">
        <f>IF('Cálculos '!AV471="","",'Cálculos '!AV471)</f>
        <v/>
      </c>
      <c r="F465" s="303" t="str">
        <f t="shared" si="46"/>
        <v/>
      </c>
      <c r="H465" s="305" t="str">
        <f t="shared" si="43"/>
        <v/>
      </c>
      <c r="I465" s="298" t="str">
        <f t="shared" si="44"/>
        <v/>
      </c>
      <c r="J465" s="353" t="str">
        <f t="shared" si="45"/>
        <v/>
      </c>
      <c r="K465" s="354" t="str">
        <f t="shared" si="47"/>
        <v/>
      </c>
    </row>
    <row r="466" spans="2:11" hidden="1" x14ac:dyDescent="0.3">
      <c r="B466" s="181">
        <f t="shared" si="48"/>
        <v>464</v>
      </c>
      <c r="C466" s="233" t="str">
        <f>IF('Cálculos '!AR472="","",'Cálculos '!AR472)</f>
        <v/>
      </c>
      <c r="D466" s="164" t="str">
        <f>IF('Cálculos '!AU472="","",'Cálculos '!AU472)</f>
        <v/>
      </c>
      <c r="E466" s="300" t="str">
        <f>IF('Cálculos '!AV472="","",'Cálculos '!AV472)</f>
        <v/>
      </c>
      <c r="F466" s="303" t="str">
        <f t="shared" si="46"/>
        <v/>
      </c>
      <c r="H466" s="305" t="str">
        <f t="shared" si="43"/>
        <v/>
      </c>
      <c r="I466" s="298" t="str">
        <f t="shared" si="44"/>
        <v/>
      </c>
      <c r="J466" s="353" t="str">
        <f t="shared" si="45"/>
        <v/>
      </c>
      <c r="K466" s="354" t="str">
        <f t="shared" si="47"/>
        <v/>
      </c>
    </row>
    <row r="467" spans="2:11" hidden="1" x14ac:dyDescent="0.3">
      <c r="B467" s="181">
        <f t="shared" si="48"/>
        <v>465</v>
      </c>
      <c r="C467" s="233" t="str">
        <f>IF('Cálculos '!AR473="","",'Cálculos '!AR473)</f>
        <v/>
      </c>
      <c r="D467" s="164" t="str">
        <f>IF('Cálculos '!AU473="","",'Cálculos '!AU473)</f>
        <v/>
      </c>
      <c r="E467" s="300" t="str">
        <f>IF('Cálculos '!AV473="","",'Cálculos '!AV473)</f>
        <v/>
      </c>
      <c r="F467" s="303" t="str">
        <f t="shared" si="46"/>
        <v/>
      </c>
      <c r="H467" s="305" t="str">
        <f t="shared" si="43"/>
        <v/>
      </c>
      <c r="I467" s="298" t="str">
        <f t="shared" si="44"/>
        <v/>
      </c>
      <c r="J467" s="353" t="str">
        <f t="shared" si="45"/>
        <v/>
      </c>
      <c r="K467" s="354" t="str">
        <f t="shared" si="47"/>
        <v/>
      </c>
    </row>
    <row r="468" spans="2:11" hidden="1" x14ac:dyDescent="0.3">
      <c r="B468" s="181">
        <f t="shared" si="48"/>
        <v>466</v>
      </c>
      <c r="C468" s="233" t="str">
        <f>IF('Cálculos '!AR474="","",'Cálculos '!AR474)</f>
        <v/>
      </c>
      <c r="D468" s="164" t="str">
        <f>IF('Cálculos '!AU474="","",'Cálculos '!AU474)</f>
        <v/>
      </c>
      <c r="E468" s="300" t="str">
        <f>IF('Cálculos '!AV474="","",'Cálculos '!AV474)</f>
        <v/>
      </c>
      <c r="F468" s="303" t="str">
        <f t="shared" si="46"/>
        <v/>
      </c>
      <c r="H468" s="305" t="str">
        <f t="shared" si="43"/>
        <v/>
      </c>
      <c r="I468" s="298" t="str">
        <f t="shared" si="44"/>
        <v/>
      </c>
      <c r="J468" s="353" t="str">
        <f t="shared" si="45"/>
        <v/>
      </c>
      <c r="K468" s="354" t="str">
        <f t="shared" si="47"/>
        <v/>
      </c>
    </row>
    <row r="469" spans="2:11" hidden="1" x14ac:dyDescent="0.3">
      <c r="B469" s="181">
        <f t="shared" si="48"/>
        <v>467</v>
      </c>
      <c r="C469" s="233" t="str">
        <f>IF('Cálculos '!AR475="","",'Cálculos '!AR475)</f>
        <v/>
      </c>
      <c r="D469" s="164" t="str">
        <f>IF('Cálculos '!AU475="","",'Cálculos '!AU475)</f>
        <v/>
      </c>
      <c r="E469" s="300" t="str">
        <f>IF('Cálculos '!AV475="","",'Cálculos '!AV475)</f>
        <v/>
      </c>
      <c r="F469" s="303" t="str">
        <f t="shared" si="46"/>
        <v/>
      </c>
      <c r="H469" s="305" t="str">
        <f t="shared" si="43"/>
        <v/>
      </c>
      <c r="I469" s="298" t="str">
        <f t="shared" si="44"/>
        <v/>
      </c>
      <c r="J469" s="353" t="str">
        <f t="shared" si="45"/>
        <v/>
      </c>
      <c r="K469" s="354" t="str">
        <f t="shared" si="47"/>
        <v/>
      </c>
    </row>
    <row r="470" spans="2:11" hidden="1" x14ac:dyDescent="0.3">
      <c r="B470" s="181">
        <f t="shared" si="48"/>
        <v>468</v>
      </c>
      <c r="C470" s="233" t="str">
        <f>IF('Cálculos '!AR476="","",'Cálculos '!AR476)</f>
        <v/>
      </c>
      <c r="D470" s="164" t="str">
        <f>IF('Cálculos '!AU476="","",'Cálculos '!AU476)</f>
        <v/>
      </c>
      <c r="E470" s="300" t="str">
        <f>IF('Cálculos '!AV476="","",'Cálculos '!AV476)</f>
        <v/>
      </c>
      <c r="F470" s="303" t="str">
        <f t="shared" si="46"/>
        <v/>
      </c>
      <c r="H470" s="305" t="str">
        <f t="shared" si="43"/>
        <v/>
      </c>
      <c r="I470" s="298" t="str">
        <f t="shared" si="44"/>
        <v/>
      </c>
      <c r="J470" s="353" t="str">
        <f t="shared" si="45"/>
        <v/>
      </c>
      <c r="K470" s="354" t="str">
        <f t="shared" si="47"/>
        <v/>
      </c>
    </row>
    <row r="471" spans="2:11" hidden="1" x14ac:dyDescent="0.3">
      <c r="B471" s="181">
        <f t="shared" si="48"/>
        <v>469</v>
      </c>
      <c r="C471" s="233" t="str">
        <f>IF('Cálculos '!AR477="","",'Cálculos '!AR477)</f>
        <v/>
      </c>
      <c r="D471" s="164" t="str">
        <f>IF('Cálculos '!AU477="","",'Cálculos '!AU477)</f>
        <v/>
      </c>
      <c r="E471" s="300" t="str">
        <f>IF('Cálculos '!AV477="","",'Cálculos '!AV477)</f>
        <v/>
      </c>
      <c r="F471" s="303" t="str">
        <f t="shared" si="46"/>
        <v/>
      </c>
      <c r="H471" s="305" t="str">
        <f t="shared" si="43"/>
        <v/>
      </c>
      <c r="I471" s="298" t="str">
        <f t="shared" si="44"/>
        <v/>
      </c>
      <c r="J471" s="353" t="str">
        <f t="shared" si="45"/>
        <v/>
      </c>
      <c r="K471" s="354" t="str">
        <f t="shared" si="47"/>
        <v/>
      </c>
    </row>
    <row r="472" spans="2:11" hidden="1" x14ac:dyDescent="0.3">
      <c r="B472" s="181">
        <f t="shared" si="48"/>
        <v>470</v>
      </c>
      <c r="C472" s="233" t="str">
        <f>IF('Cálculos '!AR478="","",'Cálculos '!AR478)</f>
        <v/>
      </c>
      <c r="D472" s="164" t="str">
        <f>IF('Cálculos '!AU478="","",'Cálculos '!AU478)</f>
        <v/>
      </c>
      <c r="E472" s="300" t="str">
        <f>IF('Cálculos '!AV478="","",'Cálculos '!AV478)</f>
        <v/>
      </c>
      <c r="F472" s="303" t="str">
        <f t="shared" si="46"/>
        <v/>
      </c>
      <c r="H472" s="305" t="str">
        <f t="shared" si="43"/>
        <v/>
      </c>
      <c r="I472" s="298" t="str">
        <f t="shared" si="44"/>
        <v/>
      </c>
      <c r="J472" s="353" t="str">
        <f t="shared" si="45"/>
        <v/>
      </c>
      <c r="K472" s="354" t="str">
        <f t="shared" si="47"/>
        <v/>
      </c>
    </row>
    <row r="473" spans="2:11" hidden="1" x14ac:dyDescent="0.3">
      <c r="B473" s="181">
        <f t="shared" si="48"/>
        <v>471</v>
      </c>
      <c r="C473" s="233" t="str">
        <f>IF('Cálculos '!AR479="","",'Cálculos '!AR479)</f>
        <v/>
      </c>
      <c r="D473" s="164" t="str">
        <f>IF('Cálculos '!AU479="","",'Cálculos '!AU479)</f>
        <v/>
      </c>
      <c r="E473" s="300" t="str">
        <f>IF('Cálculos '!AV479="","",'Cálculos '!AV479)</f>
        <v/>
      </c>
      <c r="F473" s="303" t="str">
        <f t="shared" si="46"/>
        <v/>
      </c>
      <c r="H473" s="305" t="str">
        <f t="shared" si="43"/>
        <v/>
      </c>
      <c r="I473" s="298" t="str">
        <f t="shared" si="44"/>
        <v/>
      </c>
      <c r="J473" s="353" t="str">
        <f t="shared" si="45"/>
        <v/>
      </c>
      <c r="K473" s="354" t="str">
        <f t="shared" si="47"/>
        <v/>
      </c>
    </row>
    <row r="474" spans="2:11" hidden="1" x14ac:dyDescent="0.3">
      <c r="B474" s="181">
        <f t="shared" si="48"/>
        <v>472</v>
      </c>
      <c r="C474" s="233" t="str">
        <f>IF('Cálculos '!AR480="","",'Cálculos '!AR480)</f>
        <v/>
      </c>
      <c r="D474" s="164" t="str">
        <f>IF('Cálculos '!AU480="","",'Cálculos '!AU480)</f>
        <v/>
      </c>
      <c r="E474" s="300" t="str">
        <f>IF('Cálculos '!AV480="","",'Cálculos '!AV480)</f>
        <v/>
      </c>
      <c r="F474" s="303" t="str">
        <f t="shared" si="46"/>
        <v/>
      </c>
      <c r="H474" s="305" t="str">
        <f t="shared" si="43"/>
        <v/>
      </c>
      <c r="I474" s="298" t="str">
        <f t="shared" si="44"/>
        <v/>
      </c>
      <c r="J474" s="353" t="str">
        <f t="shared" si="45"/>
        <v/>
      </c>
      <c r="K474" s="354" t="str">
        <f t="shared" si="47"/>
        <v/>
      </c>
    </row>
    <row r="475" spans="2:11" hidden="1" x14ac:dyDescent="0.3">
      <c r="B475" s="181">
        <f t="shared" si="48"/>
        <v>473</v>
      </c>
      <c r="C475" s="233" t="str">
        <f>IF('Cálculos '!AR481="","",'Cálculos '!AR481)</f>
        <v/>
      </c>
      <c r="D475" s="164" t="str">
        <f>IF('Cálculos '!AU481="","",'Cálculos '!AU481)</f>
        <v/>
      </c>
      <c r="E475" s="300" t="str">
        <f>IF('Cálculos '!AV481="","",'Cálculos '!AV481)</f>
        <v/>
      </c>
      <c r="F475" s="303" t="str">
        <f t="shared" si="46"/>
        <v/>
      </c>
      <c r="H475" s="305" t="str">
        <f t="shared" si="43"/>
        <v/>
      </c>
      <c r="I475" s="298" t="str">
        <f t="shared" si="44"/>
        <v/>
      </c>
      <c r="J475" s="353" t="str">
        <f t="shared" si="45"/>
        <v/>
      </c>
      <c r="K475" s="354" t="str">
        <f t="shared" si="47"/>
        <v/>
      </c>
    </row>
    <row r="476" spans="2:11" hidden="1" x14ac:dyDescent="0.3">
      <c r="B476" s="181">
        <f t="shared" si="48"/>
        <v>474</v>
      </c>
      <c r="C476" s="233" t="str">
        <f>IF('Cálculos '!AR482="","",'Cálculos '!AR482)</f>
        <v/>
      </c>
      <c r="D476" s="164" t="str">
        <f>IF('Cálculos '!AU482="","",'Cálculos '!AU482)</f>
        <v/>
      </c>
      <c r="E476" s="300" t="str">
        <f>IF('Cálculos '!AV482="","",'Cálculos '!AV482)</f>
        <v/>
      </c>
      <c r="F476" s="303" t="str">
        <f t="shared" si="46"/>
        <v/>
      </c>
      <c r="H476" s="305" t="str">
        <f t="shared" si="43"/>
        <v/>
      </c>
      <c r="I476" s="298" t="str">
        <f t="shared" si="44"/>
        <v/>
      </c>
      <c r="J476" s="353" t="str">
        <f t="shared" si="45"/>
        <v/>
      </c>
      <c r="K476" s="354" t="str">
        <f t="shared" si="47"/>
        <v/>
      </c>
    </row>
    <row r="477" spans="2:11" hidden="1" x14ac:dyDescent="0.3">
      <c r="B477" s="181">
        <f t="shared" si="48"/>
        <v>475</v>
      </c>
      <c r="C477" s="233" t="str">
        <f>IF('Cálculos '!AR483="","",'Cálculos '!AR483)</f>
        <v/>
      </c>
      <c r="D477" s="164" t="str">
        <f>IF('Cálculos '!AU483="","",'Cálculos '!AU483)</f>
        <v/>
      </c>
      <c r="E477" s="300" t="str">
        <f>IF('Cálculos '!AV483="","",'Cálculos '!AV483)</f>
        <v/>
      </c>
      <c r="F477" s="303" t="str">
        <f t="shared" si="46"/>
        <v/>
      </c>
      <c r="H477" s="305" t="str">
        <f t="shared" si="43"/>
        <v/>
      </c>
      <c r="I477" s="298" t="str">
        <f t="shared" si="44"/>
        <v/>
      </c>
      <c r="J477" s="353" t="str">
        <f t="shared" si="45"/>
        <v/>
      </c>
      <c r="K477" s="354" t="str">
        <f t="shared" si="47"/>
        <v/>
      </c>
    </row>
    <row r="478" spans="2:11" hidden="1" x14ac:dyDescent="0.3">
      <c r="B478" s="181">
        <f t="shared" si="48"/>
        <v>476</v>
      </c>
      <c r="C478" s="233" t="str">
        <f>IF('Cálculos '!AR484="","",'Cálculos '!AR484)</f>
        <v/>
      </c>
      <c r="D478" s="164" t="str">
        <f>IF('Cálculos '!AU484="","",'Cálculos '!AU484)</f>
        <v/>
      </c>
      <c r="E478" s="300" t="str">
        <f>IF('Cálculos '!AV484="","",'Cálculos '!AV484)</f>
        <v/>
      </c>
      <c r="F478" s="303" t="str">
        <f t="shared" si="46"/>
        <v/>
      </c>
      <c r="H478" s="305" t="str">
        <f t="shared" si="43"/>
        <v/>
      </c>
      <c r="I478" s="298" t="str">
        <f t="shared" si="44"/>
        <v/>
      </c>
      <c r="J478" s="353" t="str">
        <f t="shared" si="45"/>
        <v/>
      </c>
      <c r="K478" s="354" t="str">
        <f t="shared" si="47"/>
        <v/>
      </c>
    </row>
    <row r="479" spans="2:11" hidden="1" x14ac:dyDescent="0.3">
      <c r="B479" s="181">
        <f t="shared" si="48"/>
        <v>477</v>
      </c>
      <c r="C479" s="233" t="str">
        <f>IF('Cálculos '!AR485="","",'Cálculos '!AR485)</f>
        <v/>
      </c>
      <c r="D479" s="164" t="str">
        <f>IF('Cálculos '!AU485="","",'Cálculos '!AU485)</f>
        <v/>
      </c>
      <c r="E479" s="300" t="str">
        <f>IF('Cálculos '!AV485="","",'Cálculos '!AV485)</f>
        <v/>
      </c>
      <c r="F479" s="303" t="str">
        <f t="shared" si="46"/>
        <v/>
      </c>
      <c r="H479" s="305" t="str">
        <f t="shared" si="43"/>
        <v/>
      </c>
      <c r="I479" s="298" t="str">
        <f t="shared" si="44"/>
        <v/>
      </c>
      <c r="J479" s="353" t="str">
        <f t="shared" si="45"/>
        <v/>
      </c>
      <c r="K479" s="354" t="str">
        <f t="shared" si="47"/>
        <v/>
      </c>
    </row>
    <row r="480" spans="2:11" hidden="1" x14ac:dyDescent="0.3">
      <c r="B480" s="181">
        <f t="shared" si="48"/>
        <v>478</v>
      </c>
      <c r="C480" s="233" t="str">
        <f>IF('Cálculos '!AR486="","",'Cálculos '!AR486)</f>
        <v/>
      </c>
      <c r="D480" s="164" t="str">
        <f>IF('Cálculos '!AU486="","",'Cálculos '!AU486)</f>
        <v/>
      </c>
      <c r="E480" s="300" t="str">
        <f>IF('Cálculos '!AV486="","",'Cálculos '!AV486)</f>
        <v/>
      </c>
      <c r="F480" s="303" t="str">
        <f t="shared" si="46"/>
        <v/>
      </c>
      <c r="H480" s="305" t="str">
        <f t="shared" si="43"/>
        <v/>
      </c>
      <c r="I480" s="298" t="str">
        <f t="shared" si="44"/>
        <v/>
      </c>
      <c r="J480" s="353" t="str">
        <f t="shared" si="45"/>
        <v/>
      </c>
      <c r="K480" s="354" t="str">
        <f t="shared" si="47"/>
        <v/>
      </c>
    </row>
    <row r="481" spans="2:11" hidden="1" x14ac:dyDescent="0.3">
      <c r="B481" s="181">
        <f t="shared" si="48"/>
        <v>479</v>
      </c>
      <c r="C481" s="233" t="str">
        <f>IF('Cálculos '!AR487="","",'Cálculos '!AR487)</f>
        <v/>
      </c>
      <c r="D481" s="164" t="str">
        <f>IF('Cálculos '!AU487="","",'Cálculos '!AU487)</f>
        <v/>
      </c>
      <c r="E481" s="300" t="str">
        <f>IF('Cálculos '!AV487="","",'Cálculos '!AV487)</f>
        <v/>
      </c>
      <c r="F481" s="303" t="str">
        <f t="shared" si="46"/>
        <v/>
      </c>
      <c r="H481" s="305" t="str">
        <f t="shared" si="43"/>
        <v/>
      </c>
      <c r="I481" s="298" t="str">
        <f t="shared" si="44"/>
        <v/>
      </c>
      <c r="J481" s="353" t="str">
        <f t="shared" si="45"/>
        <v/>
      </c>
      <c r="K481" s="354" t="str">
        <f t="shared" si="47"/>
        <v/>
      </c>
    </row>
    <row r="482" spans="2:11" hidden="1" x14ac:dyDescent="0.3">
      <c r="B482" s="181">
        <f t="shared" si="48"/>
        <v>480</v>
      </c>
      <c r="C482" s="233" t="str">
        <f>IF('Cálculos '!AR488="","",'Cálculos '!AR488)</f>
        <v/>
      </c>
      <c r="D482" s="164" t="str">
        <f>IF('Cálculos '!AU488="","",'Cálculos '!AU488)</f>
        <v/>
      </c>
      <c r="E482" s="300" t="str">
        <f>IF('Cálculos '!AV488="","",'Cálculos '!AV488)</f>
        <v/>
      </c>
      <c r="F482" s="303" t="str">
        <f t="shared" si="46"/>
        <v/>
      </c>
      <c r="H482" s="305" t="str">
        <f t="shared" si="43"/>
        <v/>
      </c>
      <c r="I482" s="298" t="str">
        <f t="shared" si="44"/>
        <v/>
      </c>
      <c r="J482" s="353" t="str">
        <f t="shared" si="45"/>
        <v/>
      </c>
      <c r="K482" s="354" t="str">
        <f t="shared" si="47"/>
        <v/>
      </c>
    </row>
    <row r="483" spans="2:11" hidden="1" x14ac:dyDescent="0.3">
      <c r="B483" s="181">
        <f t="shared" si="48"/>
        <v>481</v>
      </c>
      <c r="C483" s="233" t="str">
        <f>IF('Cálculos '!AR489="","",'Cálculos '!AR489)</f>
        <v/>
      </c>
      <c r="D483" s="164" t="str">
        <f>IF('Cálculos '!AU489="","",'Cálculos '!AU489)</f>
        <v/>
      </c>
      <c r="E483" s="300" t="str">
        <f>IF('Cálculos '!AV489="","",'Cálculos '!AV489)</f>
        <v/>
      </c>
      <c r="F483" s="303" t="str">
        <f t="shared" si="46"/>
        <v/>
      </c>
      <c r="H483" s="305" t="str">
        <f t="shared" si="43"/>
        <v/>
      </c>
      <c r="I483" s="298" t="str">
        <f t="shared" si="44"/>
        <v/>
      </c>
      <c r="J483" s="353" t="str">
        <f t="shared" si="45"/>
        <v/>
      </c>
      <c r="K483" s="354" t="str">
        <f t="shared" si="47"/>
        <v/>
      </c>
    </row>
    <row r="484" spans="2:11" hidden="1" x14ac:dyDescent="0.3">
      <c r="B484" s="181">
        <f t="shared" si="48"/>
        <v>482</v>
      </c>
      <c r="C484" s="233" t="str">
        <f>IF('Cálculos '!AR490="","",'Cálculos '!AR490)</f>
        <v/>
      </c>
      <c r="D484" s="164" t="str">
        <f>IF('Cálculos '!AU490="","",'Cálculos '!AU490)</f>
        <v/>
      </c>
      <c r="E484" s="300" t="str">
        <f>IF('Cálculos '!AV490="","",'Cálculos '!AV490)</f>
        <v/>
      </c>
      <c r="F484" s="303" t="str">
        <f t="shared" si="46"/>
        <v/>
      </c>
      <c r="H484" s="305" t="str">
        <f t="shared" si="43"/>
        <v/>
      </c>
      <c r="I484" s="298" t="str">
        <f t="shared" si="44"/>
        <v/>
      </c>
      <c r="J484" s="353" t="str">
        <f t="shared" si="45"/>
        <v/>
      </c>
      <c r="K484" s="354" t="str">
        <f t="shared" si="47"/>
        <v/>
      </c>
    </row>
    <row r="485" spans="2:11" hidden="1" x14ac:dyDescent="0.3">
      <c r="B485" s="181">
        <f t="shared" si="48"/>
        <v>483</v>
      </c>
      <c r="C485" s="233" t="str">
        <f>IF('Cálculos '!AR491="","",'Cálculos '!AR491)</f>
        <v/>
      </c>
      <c r="D485" s="164" t="str">
        <f>IF('Cálculos '!AU491="","",'Cálculos '!AU491)</f>
        <v/>
      </c>
      <c r="E485" s="300" t="str">
        <f>IF('Cálculos '!AV491="","",'Cálculos '!AV491)</f>
        <v/>
      </c>
      <c r="F485" s="303" t="str">
        <f t="shared" si="46"/>
        <v/>
      </c>
      <c r="H485" s="305" t="str">
        <f t="shared" si="43"/>
        <v/>
      </c>
      <c r="I485" s="298" t="str">
        <f t="shared" si="44"/>
        <v/>
      </c>
      <c r="J485" s="353" t="str">
        <f t="shared" si="45"/>
        <v/>
      </c>
      <c r="K485" s="354" t="str">
        <f t="shared" si="47"/>
        <v/>
      </c>
    </row>
    <row r="486" spans="2:11" hidden="1" x14ac:dyDescent="0.3">
      <c r="B486" s="181">
        <f t="shared" si="48"/>
        <v>484</v>
      </c>
      <c r="C486" s="233" t="str">
        <f>IF('Cálculos '!AR492="","",'Cálculos '!AR492)</f>
        <v/>
      </c>
      <c r="D486" s="164" t="str">
        <f>IF('Cálculos '!AU492="","",'Cálculos '!AU492)</f>
        <v/>
      </c>
      <c r="E486" s="300" t="str">
        <f>IF('Cálculos '!AV492="","",'Cálculos '!AV492)</f>
        <v/>
      </c>
      <c r="F486" s="303" t="str">
        <f t="shared" si="46"/>
        <v/>
      </c>
      <c r="H486" s="305" t="str">
        <f t="shared" si="43"/>
        <v/>
      </c>
      <c r="I486" s="298" t="str">
        <f t="shared" si="44"/>
        <v/>
      </c>
      <c r="J486" s="353" t="str">
        <f t="shared" si="45"/>
        <v/>
      </c>
      <c r="K486" s="354" t="str">
        <f t="shared" si="47"/>
        <v/>
      </c>
    </row>
    <row r="487" spans="2:11" hidden="1" x14ac:dyDescent="0.3">
      <c r="B487" s="181">
        <f t="shared" si="48"/>
        <v>485</v>
      </c>
      <c r="C487" s="233" t="str">
        <f>IF('Cálculos '!AR493="","",'Cálculos '!AR493)</f>
        <v/>
      </c>
      <c r="D487" s="164" t="str">
        <f>IF('Cálculos '!AU493="","",'Cálculos '!AU493)</f>
        <v/>
      </c>
      <c r="E487" s="300" t="str">
        <f>IF('Cálculos '!AV493="","",'Cálculos '!AV493)</f>
        <v/>
      </c>
      <c r="F487" s="303" t="str">
        <f t="shared" si="46"/>
        <v/>
      </c>
      <c r="H487" s="305" t="str">
        <f t="shared" si="43"/>
        <v/>
      </c>
      <c r="I487" s="298" t="str">
        <f t="shared" si="44"/>
        <v/>
      </c>
      <c r="J487" s="353" t="str">
        <f t="shared" si="45"/>
        <v/>
      </c>
      <c r="K487" s="354" t="str">
        <f t="shared" si="47"/>
        <v/>
      </c>
    </row>
    <row r="488" spans="2:11" hidden="1" x14ac:dyDescent="0.3">
      <c r="B488" s="181">
        <f t="shared" si="48"/>
        <v>486</v>
      </c>
      <c r="C488" s="233" t="str">
        <f>IF('Cálculos '!AR494="","",'Cálculos '!AR494)</f>
        <v/>
      </c>
      <c r="D488" s="164" t="str">
        <f>IF('Cálculos '!AU494="","",'Cálculos '!AU494)</f>
        <v/>
      </c>
      <c r="E488" s="300" t="str">
        <f>IF('Cálculos '!AV494="","",'Cálculos '!AV494)</f>
        <v/>
      </c>
      <c r="F488" s="303" t="str">
        <f t="shared" si="46"/>
        <v/>
      </c>
      <c r="H488" s="305" t="str">
        <f t="shared" si="43"/>
        <v/>
      </c>
      <c r="I488" s="298" t="str">
        <f t="shared" si="44"/>
        <v/>
      </c>
      <c r="J488" s="353" t="str">
        <f t="shared" si="45"/>
        <v/>
      </c>
      <c r="K488" s="354" t="str">
        <f t="shared" si="47"/>
        <v/>
      </c>
    </row>
    <row r="489" spans="2:11" hidden="1" x14ac:dyDescent="0.3">
      <c r="B489" s="181">
        <f t="shared" si="48"/>
        <v>487</v>
      </c>
      <c r="C489" s="233" t="str">
        <f>IF('Cálculos '!AR495="","",'Cálculos '!AR495)</f>
        <v/>
      </c>
      <c r="D489" s="164" t="str">
        <f>IF('Cálculos '!AU495="","",'Cálculos '!AU495)</f>
        <v/>
      </c>
      <c r="E489" s="300" t="str">
        <f>IF('Cálculos '!AV495="","",'Cálculos '!AV495)</f>
        <v/>
      </c>
      <c r="F489" s="303" t="str">
        <f t="shared" si="46"/>
        <v/>
      </c>
      <c r="H489" s="305" t="str">
        <f t="shared" si="43"/>
        <v/>
      </c>
      <c r="I489" s="298" t="str">
        <f t="shared" si="44"/>
        <v/>
      </c>
      <c r="J489" s="353" t="str">
        <f t="shared" si="45"/>
        <v/>
      </c>
      <c r="K489" s="354" t="str">
        <f t="shared" si="47"/>
        <v/>
      </c>
    </row>
    <row r="490" spans="2:11" hidden="1" x14ac:dyDescent="0.3">
      <c r="B490" s="181">
        <f t="shared" si="48"/>
        <v>488</v>
      </c>
      <c r="C490" s="233" t="str">
        <f>IF('Cálculos '!AR496="","",'Cálculos '!AR496)</f>
        <v/>
      </c>
      <c r="D490" s="164" t="str">
        <f>IF('Cálculos '!AU496="","",'Cálculos '!AU496)</f>
        <v/>
      </c>
      <c r="E490" s="300" t="str">
        <f>IF('Cálculos '!AV496="","",'Cálculos '!AV496)</f>
        <v/>
      </c>
      <c r="F490" s="303" t="str">
        <f t="shared" si="46"/>
        <v/>
      </c>
      <c r="H490" s="305" t="str">
        <f t="shared" si="43"/>
        <v/>
      </c>
      <c r="I490" s="298" t="str">
        <f t="shared" si="44"/>
        <v/>
      </c>
      <c r="J490" s="353" t="str">
        <f t="shared" si="45"/>
        <v/>
      </c>
      <c r="K490" s="354" t="str">
        <f t="shared" si="47"/>
        <v/>
      </c>
    </row>
    <row r="491" spans="2:11" hidden="1" x14ac:dyDescent="0.3">
      <c r="B491" s="181">
        <f t="shared" si="48"/>
        <v>489</v>
      </c>
      <c r="C491" s="233" t="str">
        <f>IF('Cálculos '!AR497="","",'Cálculos '!AR497)</f>
        <v/>
      </c>
      <c r="D491" s="164" t="str">
        <f>IF('Cálculos '!AU497="","",'Cálculos '!AU497)</f>
        <v/>
      </c>
      <c r="E491" s="300" t="str">
        <f>IF('Cálculos '!AV497="","",'Cálculos '!AV497)</f>
        <v/>
      </c>
      <c r="F491" s="303" t="str">
        <f t="shared" si="46"/>
        <v/>
      </c>
      <c r="H491" s="305" t="str">
        <f t="shared" si="43"/>
        <v/>
      </c>
      <c r="I491" s="298" t="str">
        <f t="shared" si="44"/>
        <v/>
      </c>
      <c r="J491" s="353" t="str">
        <f t="shared" si="45"/>
        <v/>
      </c>
      <c r="K491" s="354" t="str">
        <f t="shared" si="47"/>
        <v/>
      </c>
    </row>
    <row r="492" spans="2:11" hidden="1" x14ac:dyDescent="0.3">
      <c r="B492" s="181">
        <f t="shared" si="48"/>
        <v>490</v>
      </c>
      <c r="C492" s="233" t="str">
        <f>IF('Cálculos '!AR498="","",'Cálculos '!AR498)</f>
        <v/>
      </c>
      <c r="D492" s="164" t="str">
        <f>IF('Cálculos '!AU498="","",'Cálculos '!AU498)</f>
        <v/>
      </c>
      <c r="E492" s="300" t="str">
        <f>IF('Cálculos '!AV498="","",'Cálculos '!AV498)</f>
        <v/>
      </c>
      <c r="F492" s="303" t="str">
        <f t="shared" si="46"/>
        <v/>
      </c>
      <c r="H492" s="305" t="str">
        <f t="shared" si="43"/>
        <v/>
      </c>
      <c r="I492" s="298" t="str">
        <f t="shared" si="44"/>
        <v/>
      </c>
      <c r="J492" s="353" t="str">
        <f t="shared" si="45"/>
        <v/>
      </c>
      <c r="K492" s="354" t="str">
        <f t="shared" si="47"/>
        <v/>
      </c>
    </row>
    <row r="493" spans="2:11" hidden="1" x14ac:dyDescent="0.3">
      <c r="B493" s="181">
        <f t="shared" si="48"/>
        <v>491</v>
      </c>
      <c r="C493" s="233" t="str">
        <f>IF('Cálculos '!AR499="","",'Cálculos '!AR499)</f>
        <v/>
      </c>
      <c r="D493" s="164" t="str">
        <f>IF('Cálculos '!AU499="","",'Cálculos '!AU499)</f>
        <v/>
      </c>
      <c r="E493" s="300" t="str">
        <f>IF('Cálculos '!AV499="","",'Cálculos '!AV499)</f>
        <v/>
      </c>
      <c r="F493" s="303" t="str">
        <f t="shared" si="46"/>
        <v/>
      </c>
      <c r="H493" s="305" t="str">
        <f t="shared" si="43"/>
        <v/>
      </c>
      <c r="I493" s="298" t="str">
        <f t="shared" si="44"/>
        <v/>
      </c>
      <c r="J493" s="353" t="str">
        <f t="shared" si="45"/>
        <v/>
      </c>
      <c r="K493" s="354" t="str">
        <f t="shared" si="47"/>
        <v/>
      </c>
    </row>
    <row r="494" spans="2:11" hidden="1" x14ac:dyDescent="0.3">
      <c r="B494" s="181">
        <f t="shared" si="48"/>
        <v>492</v>
      </c>
      <c r="C494" s="233" t="str">
        <f>IF('Cálculos '!AR500="","",'Cálculos '!AR500)</f>
        <v/>
      </c>
      <c r="D494" s="164" t="str">
        <f>IF('Cálculos '!AU500="","",'Cálculos '!AU500)</f>
        <v/>
      </c>
      <c r="E494" s="300" t="str">
        <f>IF('Cálculos '!AV500="","",'Cálculos '!AV500)</f>
        <v/>
      </c>
      <c r="F494" s="303" t="str">
        <f t="shared" si="46"/>
        <v/>
      </c>
      <c r="H494" s="305" t="str">
        <f t="shared" si="43"/>
        <v/>
      </c>
      <c r="I494" s="298" t="str">
        <f t="shared" si="44"/>
        <v/>
      </c>
      <c r="J494" s="353" t="str">
        <f t="shared" si="45"/>
        <v/>
      </c>
      <c r="K494" s="354" t="str">
        <f t="shared" si="47"/>
        <v/>
      </c>
    </row>
    <row r="495" spans="2:11" hidden="1" x14ac:dyDescent="0.3">
      <c r="B495" s="181">
        <f t="shared" si="48"/>
        <v>493</v>
      </c>
      <c r="C495" s="233" t="str">
        <f>IF('Cálculos '!AR501="","",'Cálculos '!AR501)</f>
        <v/>
      </c>
      <c r="D495" s="164" t="str">
        <f>IF('Cálculos '!AU501="","",'Cálculos '!AU501)</f>
        <v/>
      </c>
      <c r="E495" s="300" t="str">
        <f>IF('Cálculos '!AV501="","",'Cálculos '!AV501)</f>
        <v/>
      </c>
      <c r="F495" s="303" t="str">
        <f t="shared" si="46"/>
        <v/>
      </c>
      <c r="H495" s="305" t="str">
        <f t="shared" si="43"/>
        <v/>
      </c>
      <c r="I495" s="298" t="str">
        <f t="shared" si="44"/>
        <v/>
      </c>
      <c r="J495" s="353" t="str">
        <f t="shared" si="45"/>
        <v/>
      </c>
      <c r="K495" s="354" t="str">
        <f t="shared" si="47"/>
        <v/>
      </c>
    </row>
    <row r="496" spans="2:11" hidden="1" x14ac:dyDescent="0.3">
      <c r="B496" s="181">
        <f t="shared" si="48"/>
        <v>494</v>
      </c>
      <c r="C496" s="233" t="str">
        <f>IF('Cálculos '!AR502="","",'Cálculos '!AR502)</f>
        <v/>
      </c>
      <c r="D496" s="164" t="str">
        <f>IF('Cálculos '!AU502="","",'Cálculos '!AU502)</f>
        <v/>
      </c>
      <c r="E496" s="300" t="str">
        <f>IF('Cálculos '!AV502="","",'Cálculos '!AV502)</f>
        <v/>
      </c>
      <c r="F496" s="303" t="str">
        <f t="shared" si="46"/>
        <v/>
      </c>
      <c r="H496" s="305" t="str">
        <f t="shared" si="43"/>
        <v/>
      </c>
      <c r="I496" s="298" t="str">
        <f t="shared" si="44"/>
        <v/>
      </c>
      <c r="J496" s="353" t="str">
        <f t="shared" si="45"/>
        <v/>
      </c>
      <c r="K496" s="354" t="str">
        <f t="shared" si="47"/>
        <v/>
      </c>
    </row>
    <row r="497" spans="2:11" hidden="1" x14ac:dyDescent="0.3">
      <c r="B497" s="181">
        <f t="shared" si="48"/>
        <v>495</v>
      </c>
      <c r="C497" s="233" t="str">
        <f>IF('Cálculos '!AR503="","",'Cálculos '!AR503)</f>
        <v/>
      </c>
      <c r="D497" s="164" t="str">
        <f>IF('Cálculos '!AU503="","",'Cálculos '!AU503)</f>
        <v/>
      </c>
      <c r="E497" s="300" t="str">
        <f>IF('Cálculos '!AV503="","",'Cálculos '!AV503)</f>
        <v/>
      </c>
      <c r="F497" s="303" t="str">
        <f t="shared" si="46"/>
        <v/>
      </c>
      <c r="H497" s="305" t="str">
        <f t="shared" si="43"/>
        <v/>
      </c>
      <c r="I497" s="298" t="str">
        <f t="shared" si="44"/>
        <v/>
      </c>
      <c r="J497" s="353" t="str">
        <f t="shared" si="45"/>
        <v/>
      </c>
      <c r="K497" s="354" t="str">
        <f t="shared" si="47"/>
        <v/>
      </c>
    </row>
    <row r="498" spans="2:11" hidden="1" x14ac:dyDescent="0.3">
      <c r="B498" s="181">
        <f t="shared" si="48"/>
        <v>496</v>
      </c>
      <c r="C498" s="233" t="str">
        <f>IF('Cálculos '!AR504="","",'Cálculos '!AR504)</f>
        <v/>
      </c>
      <c r="D498" s="164" t="str">
        <f>IF('Cálculos '!AU504="","",'Cálculos '!AU504)</f>
        <v/>
      </c>
      <c r="E498" s="300" t="str">
        <f>IF('Cálculos '!AV504="","",'Cálculos '!AV504)</f>
        <v/>
      </c>
      <c r="F498" s="303" t="str">
        <f t="shared" si="46"/>
        <v/>
      </c>
      <c r="H498" s="305" t="str">
        <f t="shared" si="43"/>
        <v/>
      </c>
      <c r="I498" s="298" t="str">
        <f t="shared" si="44"/>
        <v/>
      </c>
      <c r="J498" s="353" t="str">
        <f t="shared" si="45"/>
        <v/>
      </c>
      <c r="K498" s="354" t="str">
        <f t="shared" si="47"/>
        <v/>
      </c>
    </row>
    <row r="499" spans="2:11" hidden="1" x14ac:dyDescent="0.3">
      <c r="B499" s="181">
        <f t="shared" si="48"/>
        <v>497</v>
      </c>
      <c r="C499" s="233" t="str">
        <f>IF('Cálculos '!AR505="","",'Cálculos '!AR505)</f>
        <v/>
      </c>
      <c r="D499" s="164" t="str">
        <f>IF('Cálculos '!AU505="","",'Cálculos '!AU505)</f>
        <v/>
      </c>
      <c r="E499" s="300" t="str">
        <f>IF('Cálculos '!AV505="","",'Cálculos '!AV505)</f>
        <v/>
      </c>
      <c r="F499" s="303" t="str">
        <f t="shared" si="46"/>
        <v/>
      </c>
      <c r="H499" s="305" t="str">
        <f t="shared" si="43"/>
        <v/>
      </c>
      <c r="I499" s="298" t="str">
        <f t="shared" si="44"/>
        <v/>
      </c>
      <c r="J499" s="353" t="str">
        <f t="shared" si="45"/>
        <v/>
      </c>
      <c r="K499" s="354" t="str">
        <f t="shared" si="47"/>
        <v/>
      </c>
    </row>
    <row r="500" spans="2:11" hidden="1" x14ac:dyDescent="0.3">
      <c r="B500" s="181">
        <f t="shared" si="48"/>
        <v>498</v>
      </c>
      <c r="C500" s="233" t="str">
        <f>IF('Cálculos '!AR506="","",'Cálculos '!AR506)</f>
        <v/>
      </c>
      <c r="D500" s="164" t="str">
        <f>IF('Cálculos '!AU506="","",'Cálculos '!AU506)</f>
        <v/>
      </c>
      <c r="E500" s="300" t="str">
        <f>IF('Cálculos '!AV506="","",'Cálculos '!AV506)</f>
        <v/>
      </c>
      <c r="F500" s="303" t="str">
        <f t="shared" si="46"/>
        <v/>
      </c>
      <c r="H500" s="305" t="str">
        <f t="shared" si="43"/>
        <v/>
      </c>
      <c r="I500" s="298" t="str">
        <f t="shared" si="44"/>
        <v/>
      </c>
      <c r="J500" s="353" t="str">
        <f t="shared" si="45"/>
        <v/>
      </c>
      <c r="K500" s="354" t="str">
        <f t="shared" si="47"/>
        <v/>
      </c>
    </row>
    <row r="501" spans="2:11" hidden="1" x14ac:dyDescent="0.3">
      <c r="B501" s="181">
        <f t="shared" si="48"/>
        <v>499</v>
      </c>
      <c r="C501" s="233" t="str">
        <f>IF('Cálculos '!AR507="","",'Cálculos '!AR507)</f>
        <v/>
      </c>
      <c r="D501" s="164" t="str">
        <f>IF('Cálculos '!AU507="","",'Cálculos '!AU507)</f>
        <v/>
      </c>
      <c r="E501" s="300" t="str">
        <f>IF('Cálculos '!AV507="","",'Cálculos '!AV507)</f>
        <v/>
      </c>
      <c r="F501" s="303" t="str">
        <f t="shared" si="46"/>
        <v/>
      </c>
      <c r="H501" s="305" t="str">
        <f t="shared" si="43"/>
        <v/>
      </c>
      <c r="I501" s="298" t="str">
        <f t="shared" si="44"/>
        <v/>
      </c>
      <c r="J501" s="353" t="str">
        <f t="shared" si="45"/>
        <v/>
      </c>
      <c r="K501" s="354" t="str">
        <f t="shared" si="47"/>
        <v/>
      </c>
    </row>
    <row r="502" spans="2:11" hidden="1" x14ac:dyDescent="0.3">
      <c r="B502" s="181">
        <f t="shared" si="48"/>
        <v>500</v>
      </c>
      <c r="C502" s="233" t="str">
        <f>IF('Cálculos '!AR508="","",'Cálculos '!AR508)</f>
        <v/>
      </c>
      <c r="D502" s="164" t="str">
        <f>IF('Cálculos '!AU508="","",'Cálculos '!AU508)</f>
        <v/>
      </c>
      <c r="E502" s="300" t="str">
        <f>IF('Cálculos '!AV508="","",'Cálculos '!AV508)</f>
        <v/>
      </c>
      <c r="F502" s="303" t="str">
        <f t="shared" si="46"/>
        <v/>
      </c>
      <c r="H502" s="305" t="str">
        <f t="shared" si="43"/>
        <v/>
      </c>
      <c r="I502" s="298" t="str">
        <f t="shared" si="44"/>
        <v/>
      </c>
      <c r="J502" s="353" t="str">
        <f t="shared" si="45"/>
        <v/>
      </c>
      <c r="K502" s="354" t="str">
        <f t="shared" si="47"/>
        <v/>
      </c>
    </row>
    <row r="503" spans="2:11" hidden="1" x14ac:dyDescent="0.3">
      <c r="B503" s="181">
        <f t="shared" si="48"/>
        <v>501</v>
      </c>
      <c r="C503" s="233" t="str">
        <f>IF('Cálculos '!AR509="","",'Cálculos '!AR509)</f>
        <v/>
      </c>
      <c r="D503" s="164" t="str">
        <f>IF('Cálculos '!AU509="","",'Cálculos '!AU509)</f>
        <v/>
      </c>
      <c r="E503" s="300" t="str">
        <f>IF('Cálculos '!AV509="","",'Cálculos '!AV509)</f>
        <v/>
      </c>
      <c r="F503" s="303" t="str">
        <f t="shared" si="46"/>
        <v/>
      </c>
      <c r="H503" s="305" t="str">
        <f t="shared" si="43"/>
        <v/>
      </c>
      <c r="I503" s="298" t="str">
        <f t="shared" si="44"/>
        <v/>
      </c>
      <c r="J503" s="353" t="str">
        <f t="shared" si="45"/>
        <v/>
      </c>
      <c r="K503" s="354" t="str">
        <f t="shared" si="47"/>
        <v/>
      </c>
    </row>
    <row r="504" spans="2:11" hidden="1" x14ac:dyDescent="0.3">
      <c r="B504" s="181">
        <f t="shared" si="48"/>
        <v>502</v>
      </c>
      <c r="C504" s="233" t="str">
        <f>IF('Cálculos '!AR510="","",'Cálculos '!AR510)</f>
        <v/>
      </c>
      <c r="D504" s="164" t="str">
        <f>IF('Cálculos '!AU510="","",'Cálculos '!AU510)</f>
        <v/>
      </c>
      <c r="E504" s="300" t="str">
        <f>IF('Cálculos '!AV510="","",'Cálculos '!AV510)</f>
        <v/>
      </c>
      <c r="F504" s="303" t="str">
        <f t="shared" si="46"/>
        <v/>
      </c>
      <c r="H504" s="305" t="str">
        <f t="shared" si="43"/>
        <v/>
      </c>
      <c r="I504" s="298" t="str">
        <f t="shared" si="44"/>
        <v/>
      </c>
      <c r="J504" s="353" t="str">
        <f t="shared" si="45"/>
        <v/>
      </c>
      <c r="K504" s="354" t="str">
        <f t="shared" si="47"/>
        <v/>
      </c>
    </row>
    <row r="505" spans="2:11" hidden="1" x14ac:dyDescent="0.3">
      <c r="B505" s="181">
        <f t="shared" si="48"/>
        <v>503</v>
      </c>
      <c r="C505" s="233" t="str">
        <f>IF('Cálculos '!AR511="","",'Cálculos '!AR511)</f>
        <v/>
      </c>
      <c r="D505" s="164" t="str">
        <f>IF('Cálculos '!AU511="","",'Cálculos '!AU511)</f>
        <v/>
      </c>
      <c r="E505" s="300" t="str">
        <f>IF('Cálculos '!AV511="","",'Cálculos '!AV511)</f>
        <v/>
      </c>
      <c r="F505" s="303" t="str">
        <f t="shared" si="46"/>
        <v/>
      </c>
      <c r="H505" s="305" t="str">
        <f t="shared" si="43"/>
        <v/>
      </c>
      <c r="I505" s="298" t="str">
        <f t="shared" si="44"/>
        <v/>
      </c>
      <c r="J505" s="353" t="str">
        <f t="shared" si="45"/>
        <v/>
      </c>
      <c r="K505" s="354" t="str">
        <f t="shared" si="47"/>
        <v/>
      </c>
    </row>
    <row r="506" spans="2:11" hidden="1" x14ac:dyDescent="0.3">
      <c r="B506" s="181">
        <f t="shared" si="48"/>
        <v>504</v>
      </c>
      <c r="C506" s="233" t="str">
        <f>IF('Cálculos '!AR512="","",'Cálculos '!AR512)</f>
        <v/>
      </c>
      <c r="D506" s="164" t="str">
        <f>IF('Cálculos '!AU512="","",'Cálculos '!AU512)</f>
        <v/>
      </c>
      <c r="E506" s="300" t="str">
        <f>IF('Cálculos '!AV512="","",'Cálculos '!AV512)</f>
        <v/>
      </c>
      <c r="F506" s="303" t="str">
        <f t="shared" si="46"/>
        <v/>
      </c>
      <c r="H506" s="305" t="str">
        <f t="shared" si="43"/>
        <v/>
      </c>
      <c r="I506" s="298" t="str">
        <f t="shared" si="44"/>
        <v/>
      </c>
      <c r="J506" s="353" t="str">
        <f t="shared" si="45"/>
        <v/>
      </c>
      <c r="K506" s="354" t="str">
        <f t="shared" si="47"/>
        <v/>
      </c>
    </row>
    <row r="507" spans="2:11" hidden="1" x14ac:dyDescent="0.3">
      <c r="B507" s="181">
        <f t="shared" si="48"/>
        <v>505</v>
      </c>
      <c r="C507" s="233" t="str">
        <f>IF('Cálculos '!AR513="","",'Cálculos '!AR513)</f>
        <v/>
      </c>
      <c r="D507" s="164" t="str">
        <f>IF('Cálculos '!AU513="","",'Cálculos '!AU513)</f>
        <v/>
      </c>
      <c r="E507" s="300" t="str">
        <f>IF('Cálculos '!AV513="","",'Cálculos '!AV513)</f>
        <v/>
      </c>
      <c r="F507" s="303" t="str">
        <f t="shared" si="46"/>
        <v/>
      </c>
      <c r="H507" s="305" t="str">
        <f t="shared" si="43"/>
        <v/>
      </c>
      <c r="I507" s="298" t="str">
        <f t="shared" si="44"/>
        <v/>
      </c>
      <c r="J507" s="353" t="str">
        <f t="shared" si="45"/>
        <v/>
      </c>
      <c r="K507" s="354" t="str">
        <f t="shared" si="47"/>
        <v/>
      </c>
    </row>
    <row r="508" spans="2:11" hidden="1" x14ac:dyDescent="0.3">
      <c r="B508" s="181">
        <f t="shared" si="48"/>
        <v>506</v>
      </c>
      <c r="C508" s="233" t="str">
        <f>IF('Cálculos '!AR514="","",'Cálculos '!AR514)</f>
        <v/>
      </c>
      <c r="D508" s="164" t="str">
        <f>IF('Cálculos '!AU514="","",'Cálculos '!AU514)</f>
        <v/>
      </c>
      <c r="E508" s="300" t="str">
        <f>IF('Cálculos '!AV514="","",'Cálculos '!AV514)</f>
        <v/>
      </c>
      <c r="F508" s="303" t="str">
        <f t="shared" si="46"/>
        <v/>
      </c>
      <c r="H508" s="305" t="str">
        <f t="shared" si="43"/>
        <v/>
      </c>
      <c r="I508" s="298" t="str">
        <f t="shared" si="44"/>
        <v/>
      </c>
      <c r="J508" s="353" t="str">
        <f t="shared" si="45"/>
        <v/>
      </c>
      <c r="K508" s="354" t="str">
        <f t="shared" si="47"/>
        <v/>
      </c>
    </row>
    <row r="509" spans="2:11" hidden="1" x14ac:dyDescent="0.3">
      <c r="B509" s="181">
        <f t="shared" si="48"/>
        <v>507</v>
      </c>
      <c r="C509" s="233" t="str">
        <f>IF('Cálculos '!AR515="","",'Cálculos '!AR515)</f>
        <v/>
      </c>
      <c r="D509" s="164" t="str">
        <f>IF('Cálculos '!AU515="","",'Cálculos '!AU515)</f>
        <v/>
      </c>
      <c r="E509" s="300" t="str">
        <f>IF('Cálculos '!AV515="","",'Cálculos '!AV515)</f>
        <v/>
      </c>
      <c r="F509" s="303" t="str">
        <f t="shared" si="46"/>
        <v/>
      </c>
      <c r="H509" s="305" t="str">
        <f t="shared" si="43"/>
        <v/>
      </c>
      <c r="I509" s="298" t="str">
        <f t="shared" si="44"/>
        <v/>
      </c>
      <c r="J509" s="353" t="str">
        <f t="shared" si="45"/>
        <v/>
      </c>
      <c r="K509" s="354" t="str">
        <f t="shared" si="47"/>
        <v/>
      </c>
    </row>
    <row r="510" spans="2:11" hidden="1" x14ac:dyDescent="0.3">
      <c r="B510" s="181">
        <f t="shared" si="48"/>
        <v>508</v>
      </c>
      <c r="C510" s="233" t="str">
        <f>IF('Cálculos '!AR516="","",'Cálculos '!AR516)</f>
        <v/>
      </c>
      <c r="D510" s="164" t="str">
        <f>IF('Cálculos '!AU516="","",'Cálculos '!AU516)</f>
        <v/>
      </c>
      <c r="E510" s="300" t="str">
        <f>IF('Cálculos '!AV516="","",'Cálculos '!AV516)</f>
        <v/>
      </c>
      <c r="F510" s="303" t="str">
        <f t="shared" si="46"/>
        <v/>
      </c>
      <c r="H510" s="305" t="str">
        <f t="shared" si="43"/>
        <v/>
      </c>
      <c r="I510" s="298" t="str">
        <f t="shared" si="44"/>
        <v/>
      </c>
      <c r="J510" s="353" t="str">
        <f t="shared" si="45"/>
        <v/>
      </c>
      <c r="K510" s="354" t="str">
        <f t="shared" si="47"/>
        <v/>
      </c>
    </row>
    <row r="511" spans="2:11" hidden="1" x14ac:dyDescent="0.3">
      <c r="B511" s="181">
        <f t="shared" si="48"/>
        <v>509</v>
      </c>
      <c r="C511" s="233" t="str">
        <f>IF('Cálculos '!AR517="","",'Cálculos '!AR517)</f>
        <v/>
      </c>
      <c r="D511" s="164" t="str">
        <f>IF('Cálculos '!AU517="","",'Cálculos '!AU517)</f>
        <v/>
      </c>
      <c r="E511" s="300" t="str">
        <f>IF('Cálculos '!AV517="","",'Cálculos '!AV517)</f>
        <v/>
      </c>
      <c r="F511" s="303" t="str">
        <f t="shared" si="46"/>
        <v/>
      </c>
      <c r="H511" s="305" t="str">
        <f t="shared" si="43"/>
        <v/>
      </c>
      <c r="I511" s="298" t="str">
        <f t="shared" si="44"/>
        <v/>
      </c>
      <c r="J511" s="353" t="str">
        <f t="shared" si="45"/>
        <v/>
      </c>
      <c r="K511" s="354" t="str">
        <f t="shared" si="47"/>
        <v/>
      </c>
    </row>
    <row r="512" spans="2:11" hidden="1" x14ac:dyDescent="0.3">
      <c r="B512" s="181">
        <f t="shared" si="48"/>
        <v>510</v>
      </c>
      <c r="C512" s="233" t="str">
        <f>IF('Cálculos '!AR518="","",'Cálculos '!AR518)</f>
        <v/>
      </c>
      <c r="D512" s="164" t="str">
        <f>IF('Cálculos '!AU518="","",'Cálculos '!AU518)</f>
        <v/>
      </c>
      <c r="E512" s="300" t="str">
        <f>IF('Cálculos '!AV518="","",'Cálculos '!AV518)</f>
        <v/>
      </c>
      <c r="F512" s="303" t="str">
        <f t="shared" si="46"/>
        <v/>
      </c>
      <c r="H512" s="305" t="str">
        <f t="shared" si="43"/>
        <v/>
      </c>
      <c r="I512" s="298" t="str">
        <f t="shared" si="44"/>
        <v/>
      </c>
      <c r="J512" s="353" t="str">
        <f t="shared" si="45"/>
        <v/>
      </c>
      <c r="K512" s="354" t="str">
        <f t="shared" si="47"/>
        <v/>
      </c>
    </row>
    <row r="513" spans="2:11" hidden="1" x14ac:dyDescent="0.3">
      <c r="B513" s="181">
        <f t="shared" si="48"/>
        <v>511</v>
      </c>
      <c r="C513" s="233" t="str">
        <f>IF('Cálculos '!AR519="","",'Cálculos '!AR519)</f>
        <v/>
      </c>
      <c r="D513" s="164" t="str">
        <f>IF('Cálculos '!AU519="","",'Cálculos '!AU519)</f>
        <v/>
      </c>
      <c r="E513" s="300" t="str">
        <f>IF('Cálculos '!AV519="","",'Cálculos '!AV519)</f>
        <v/>
      </c>
      <c r="F513" s="303" t="str">
        <f t="shared" si="46"/>
        <v/>
      </c>
      <c r="H513" s="305" t="str">
        <f t="shared" si="43"/>
        <v/>
      </c>
      <c r="I513" s="298" t="str">
        <f t="shared" si="44"/>
        <v/>
      </c>
      <c r="J513" s="353" t="str">
        <f t="shared" si="45"/>
        <v/>
      </c>
      <c r="K513" s="354" t="str">
        <f t="shared" si="47"/>
        <v/>
      </c>
    </row>
    <row r="514" spans="2:11" hidden="1" x14ac:dyDescent="0.3">
      <c r="B514" s="181">
        <f t="shared" si="48"/>
        <v>512</v>
      </c>
      <c r="C514" s="233" t="str">
        <f>IF('Cálculos '!AR520="","",'Cálculos '!AR520)</f>
        <v/>
      </c>
      <c r="D514" s="164" t="str">
        <f>IF('Cálculos '!AU520="","",'Cálculos '!AU520)</f>
        <v/>
      </c>
      <c r="E514" s="300" t="str">
        <f>IF('Cálculos '!AV520="","",'Cálculos '!AV520)</f>
        <v/>
      </c>
      <c r="F514" s="303" t="str">
        <f t="shared" si="46"/>
        <v/>
      </c>
      <c r="H514" s="305" t="str">
        <f t="shared" si="43"/>
        <v/>
      </c>
      <c r="I514" s="298" t="str">
        <f t="shared" si="44"/>
        <v/>
      </c>
      <c r="J514" s="353" t="str">
        <f t="shared" si="45"/>
        <v/>
      </c>
      <c r="K514" s="354" t="str">
        <f t="shared" si="47"/>
        <v/>
      </c>
    </row>
    <row r="515" spans="2:11" hidden="1" x14ac:dyDescent="0.3">
      <c r="B515" s="181">
        <f t="shared" si="48"/>
        <v>513</v>
      </c>
      <c r="C515" s="233" t="str">
        <f>IF('Cálculos '!AR521="","",'Cálculos '!AR521)</f>
        <v/>
      </c>
      <c r="D515" s="164" t="str">
        <f>IF('Cálculos '!AU521="","",'Cálculos '!AU521)</f>
        <v/>
      </c>
      <c r="E515" s="300" t="str">
        <f>IF('Cálculos '!AV521="","",'Cálculos '!AV521)</f>
        <v/>
      </c>
      <c r="F515" s="303" t="str">
        <f t="shared" si="46"/>
        <v/>
      </c>
      <c r="H515" s="305" t="str">
        <f t="shared" ref="H515:H578" si="49">IF(C515="","",IF(C515="","",+D515/C515))</f>
        <v/>
      </c>
      <c r="I515" s="298" t="str">
        <f t="shared" ref="I515:I578" si="50">IF(C515="","",SUM(E515/C515))</f>
        <v/>
      </c>
      <c r="J515" s="353" t="str">
        <f t="shared" ref="J515:J578" si="51">+IF(I515&lt;=40%,E515,IF(AND(H515&gt;40%,H515&lt;60%),D515,C515))</f>
        <v/>
      </c>
      <c r="K515" s="354" t="str">
        <f t="shared" si="47"/>
        <v/>
      </c>
    </row>
    <row r="516" spans="2:11" hidden="1" x14ac:dyDescent="0.3">
      <c r="B516" s="181">
        <f t="shared" si="48"/>
        <v>514</v>
      </c>
      <c r="C516" s="233" t="str">
        <f>IF('Cálculos '!AR522="","",'Cálculos '!AR522)</f>
        <v/>
      </c>
      <c r="D516" s="164" t="str">
        <f>IF('Cálculos '!AU522="","",'Cálculos '!AU522)</f>
        <v/>
      </c>
      <c r="E516" s="300" t="str">
        <f>IF('Cálculos '!AV522="","",'Cálculos '!AV522)</f>
        <v/>
      </c>
      <c r="F516" s="303" t="str">
        <f t="shared" ref="F516:F579" si="52">+IF(C516="","",C516)</f>
        <v/>
      </c>
      <c r="H516" s="305" t="str">
        <f t="shared" si="49"/>
        <v/>
      </c>
      <c r="I516" s="298" t="str">
        <f t="shared" si="50"/>
        <v/>
      </c>
      <c r="J516" s="353" t="str">
        <f t="shared" si="51"/>
        <v/>
      </c>
      <c r="K516" s="354" t="str">
        <f t="shared" ref="K516:K579" si="53">IF(C516="","",SUM(F516-J516))</f>
        <v/>
      </c>
    </row>
    <row r="517" spans="2:11" hidden="1" x14ac:dyDescent="0.3">
      <c r="B517" s="181">
        <f t="shared" ref="B517:B580" si="54">+B516+1</f>
        <v>515</v>
      </c>
      <c r="C517" s="233" t="str">
        <f>IF('Cálculos '!AR523="","",'Cálculos '!AR523)</f>
        <v/>
      </c>
      <c r="D517" s="164" t="str">
        <f>IF('Cálculos '!AU523="","",'Cálculos '!AU523)</f>
        <v/>
      </c>
      <c r="E517" s="300" t="str">
        <f>IF('Cálculos '!AV523="","",'Cálculos '!AV523)</f>
        <v/>
      </c>
      <c r="F517" s="303" t="str">
        <f t="shared" si="52"/>
        <v/>
      </c>
      <c r="H517" s="305" t="str">
        <f t="shared" si="49"/>
        <v/>
      </c>
      <c r="I517" s="298" t="str">
        <f t="shared" si="50"/>
        <v/>
      </c>
      <c r="J517" s="353" t="str">
        <f t="shared" si="51"/>
        <v/>
      </c>
      <c r="K517" s="354" t="str">
        <f t="shared" si="53"/>
        <v/>
      </c>
    </row>
    <row r="518" spans="2:11" hidden="1" x14ac:dyDescent="0.3">
      <c r="B518" s="181">
        <f t="shared" si="54"/>
        <v>516</v>
      </c>
      <c r="C518" s="233" t="str">
        <f>IF('Cálculos '!AR524="","",'Cálculos '!AR524)</f>
        <v/>
      </c>
      <c r="D518" s="164" t="str">
        <f>IF('Cálculos '!AU524="","",'Cálculos '!AU524)</f>
        <v/>
      </c>
      <c r="E518" s="300" t="str">
        <f>IF('Cálculos '!AV524="","",'Cálculos '!AV524)</f>
        <v/>
      </c>
      <c r="F518" s="303" t="str">
        <f t="shared" si="52"/>
        <v/>
      </c>
      <c r="H518" s="305" t="str">
        <f t="shared" si="49"/>
        <v/>
      </c>
      <c r="I518" s="298" t="str">
        <f t="shared" si="50"/>
        <v/>
      </c>
      <c r="J518" s="353" t="str">
        <f t="shared" si="51"/>
        <v/>
      </c>
      <c r="K518" s="354" t="str">
        <f t="shared" si="53"/>
        <v/>
      </c>
    </row>
    <row r="519" spans="2:11" hidden="1" x14ac:dyDescent="0.3">
      <c r="B519" s="181">
        <f t="shared" si="54"/>
        <v>517</v>
      </c>
      <c r="C519" s="233" t="str">
        <f>IF('Cálculos '!AR525="","",'Cálculos '!AR525)</f>
        <v/>
      </c>
      <c r="D519" s="164" t="str">
        <f>IF('Cálculos '!AU525="","",'Cálculos '!AU525)</f>
        <v/>
      </c>
      <c r="E519" s="300" t="str">
        <f>IF('Cálculos '!AV525="","",'Cálculos '!AV525)</f>
        <v/>
      </c>
      <c r="F519" s="303" t="str">
        <f t="shared" si="52"/>
        <v/>
      </c>
      <c r="H519" s="305" t="str">
        <f t="shared" si="49"/>
        <v/>
      </c>
      <c r="I519" s="298" t="str">
        <f t="shared" si="50"/>
        <v/>
      </c>
      <c r="J519" s="353" t="str">
        <f t="shared" si="51"/>
        <v/>
      </c>
      <c r="K519" s="354" t="str">
        <f t="shared" si="53"/>
        <v/>
      </c>
    </row>
    <row r="520" spans="2:11" hidden="1" x14ac:dyDescent="0.3">
      <c r="B520" s="181">
        <f t="shared" si="54"/>
        <v>518</v>
      </c>
      <c r="C520" s="233" t="str">
        <f>IF('Cálculos '!AR526="","",'Cálculos '!AR526)</f>
        <v/>
      </c>
      <c r="D520" s="164" t="str">
        <f>IF('Cálculos '!AU526="","",'Cálculos '!AU526)</f>
        <v/>
      </c>
      <c r="E520" s="300" t="str">
        <f>IF('Cálculos '!AV526="","",'Cálculos '!AV526)</f>
        <v/>
      </c>
      <c r="F520" s="303" t="str">
        <f t="shared" si="52"/>
        <v/>
      </c>
      <c r="H520" s="305" t="str">
        <f t="shared" si="49"/>
        <v/>
      </c>
      <c r="I520" s="298" t="str">
        <f t="shared" si="50"/>
        <v/>
      </c>
      <c r="J520" s="353" t="str">
        <f t="shared" si="51"/>
        <v/>
      </c>
      <c r="K520" s="354" t="str">
        <f t="shared" si="53"/>
        <v/>
      </c>
    </row>
    <row r="521" spans="2:11" hidden="1" x14ac:dyDescent="0.3">
      <c r="B521" s="181">
        <f t="shared" si="54"/>
        <v>519</v>
      </c>
      <c r="C521" s="233" t="str">
        <f>IF('Cálculos '!AR527="","",'Cálculos '!AR527)</f>
        <v/>
      </c>
      <c r="D521" s="164" t="str">
        <f>IF('Cálculos '!AU527="","",'Cálculos '!AU527)</f>
        <v/>
      </c>
      <c r="E521" s="300" t="str">
        <f>IF('Cálculos '!AV527="","",'Cálculos '!AV527)</f>
        <v/>
      </c>
      <c r="F521" s="303" t="str">
        <f t="shared" si="52"/>
        <v/>
      </c>
      <c r="H521" s="305" t="str">
        <f t="shared" si="49"/>
        <v/>
      </c>
      <c r="I521" s="298" t="str">
        <f t="shared" si="50"/>
        <v/>
      </c>
      <c r="J521" s="353" t="str">
        <f t="shared" si="51"/>
        <v/>
      </c>
      <c r="K521" s="354" t="str">
        <f t="shared" si="53"/>
        <v/>
      </c>
    </row>
    <row r="522" spans="2:11" hidden="1" x14ac:dyDescent="0.3">
      <c r="B522" s="181">
        <f t="shared" si="54"/>
        <v>520</v>
      </c>
      <c r="C522" s="233" t="str">
        <f>IF('Cálculos '!AR528="","",'Cálculos '!AR528)</f>
        <v/>
      </c>
      <c r="D522" s="164" t="str">
        <f>IF('Cálculos '!AU528="","",'Cálculos '!AU528)</f>
        <v/>
      </c>
      <c r="E522" s="300" t="str">
        <f>IF('Cálculos '!AV528="","",'Cálculos '!AV528)</f>
        <v/>
      </c>
      <c r="F522" s="303" t="str">
        <f t="shared" si="52"/>
        <v/>
      </c>
      <c r="H522" s="305" t="str">
        <f t="shared" si="49"/>
        <v/>
      </c>
      <c r="I522" s="298" t="str">
        <f t="shared" si="50"/>
        <v/>
      </c>
      <c r="J522" s="353" t="str">
        <f t="shared" si="51"/>
        <v/>
      </c>
      <c r="K522" s="354" t="str">
        <f t="shared" si="53"/>
        <v/>
      </c>
    </row>
    <row r="523" spans="2:11" hidden="1" x14ac:dyDescent="0.3">
      <c r="B523" s="181">
        <f t="shared" si="54"/>
        <v>521</v>
      </c>
      <c r="C523" s="233" t="str">
        <f>IF('Cálculos '!AR529="","",'Cálculos '!AR529)</f>
        <v/>
      </c>
      <c r="D523" s="164" t="str">
        <f>IF('Cálculos '!AU529="","",'Cálculos '!AU529)</f>
        <v/>
      </c>
      <c r="E523" s="300" t="str">
        <f>IF('Cálculos '!AV529="","",'Cálculos '!AV529)</f>
        <v/>
      </c>
      <c r="F523" s="303" t="str">
        <f t="shared" si="52"/>
        <v/>
      </c>
      <c r="H523" s="305" t="str">
        <f t="shared" si="49"/>
        <v/>
      </c>
      <c r="I523" s="298" t="str">
        <f t="shared" si="50"/>
        <v/>
      </c>
      <c r="J523" s="353" t="str">
        <f t="shared" si="51"/>
        <v/>
      </c>
      <c r="K523" s="354" t="str">
        <f t="shared" si="53"/>
        <v/>
      </c>
    </row>
    <row r="524" spans="2:11" hidden="1" x14ac:dyDescent="0.3">
      <c r="B524" s="181">
        <f t="shared" si="54"/>
        <v>522</v>
      </c>
      <c r="C524" s="233" t="str">
        <f>IF('Cálculos '!AR530="","",'Cálculos '!AR530)</f>
        <v/>
      </c>
      <c r="D524" s="164" t="str">
        <f>IF('Cálculos '!AU530="","",'Cálculos '!AU530)</f>
        <v/>
      </c>
      <c r="E524" s="300" t="str">
        <f>IF('Cálculos '!AV530="","",'Cálculos '!AV530)</f>
        <v/>
      </c>
      <c r="F524" s="303" t="str">
        <f t="shared" si="52"/>
        <v/>
      </c>
      <c r="H524" s="305" t="str">
        <f t="shared" si="49"/>
        <v/>
      </c>
      <c r="I524" s="298" t="str">
        <f t="shared" si="50"/>
        <v/>
      </c>
      <c r="J524" s="353" t="str">
        <f t="shared" si="51"/>
        <v/>
      </c>
      <c r="K524" s="354" t="str">
        <f t="shared" si="53"/>
        <v/>
      </c>
    </row>
    <row r="525" spans="2:11" hidden="1" x14ac:dyDescent="0.3">
      <c r="B525" s="181">
        <f t="shared" si="54"/>
        <v>523</v>
      </c>
      <c r="C525" s="233" t="str">
        <f>IF('Cálculos '!AR531="","",'Cálculos '!AR531)</f>
        <v/>
      </c>
      <c r="D525" s="164" t="str">
        <f>IF('Cálculos '!AU531="","",'Cálculos '!AU531)</f>
        <v/>
      </c>
      <c r="E525" s="300" t="str">
        <f>IF('Cálculos '!AV531="","",'Cálculos '!AV531)</f>
        <v/>
      </c>
      <c r="F525" s="303" t="str">
        <f t="shared" si="52"/>
        <v/>
      </c>
      <c r="H525" s="305" t="str">
        <f t="shared" si="49"/>
        <v/>
      </c>
      <c r="I525" s="298" t="str">
        <f t="shared" si="50"/>
        <v/>
      </c>
      <c r="J525" s="353" t="str">
        <f t="shared" si="51"/>
        <v/>
      </c>
      <c r="K525" s="354" t="str">
        <f t="shared" si="53"/>
        <v/>
      </c>
    </row>
    <row r="526" spans="2:11" hidden="1" x14ac:dyDescent="0.3">
      <c r="B526" s="181">
        <f t="shared" si="54"/>
        <v>524</v>
      </c>
      <c r="C526" s="233" t="str">
        <f>IF('Cálculos '!AR532="","",'Cálculos '!AR532)</f>
        <v/>
      </c>
      <c r="D526" s="164" t="str">
        <f>IF('Cálculos '!AU532="","",'Cálculos '!AU532)</f>
        <v/>
      </c>
      <c r="E526" s="300" t="str">
        <f>IF('Cálculos '!AV532="","",'Cálculos '!AV532)</f>
        <v/>
      </c>
      <c r="F526" s="303" t="str">
        <f t="shared" si="52"/>
        <v/>
      </c>
      <c r="H526" s="305" t="str">
        <f t="shared" si="49"/>
        <v/>
      </c>
      <c r="I526" s="298" t="str">
        <f t="shared" si="50"/>
        <v/>
      </c>
      <c r="J526" s="353" t="str">
        <f t="shared" si="51"/>
        <v/>
      </c>
      <c r="K526" s="354" t="str">
        <f t="shared" si="53"/>
        <v/>
      </c>
    </row>
    <row r="527" spans="2:11" hidden="1" x14ac:dyDescent="0.3">
      <c r="B527" s="181">
        <f t="shared" si="54"/>
        <v>525</v>
      </c>
      <c r="C527" s="233" t="str">
        <f>IF('Cálculos '!AR533="","",'Cálculos '!AR533)</f>
        <v/>
      </c>
      <c r="D527" s="164" t="str">
        <f>IF('Cálculos '!AU533="","",'Cálculos '!AU533)</f>
        <v/>
      </c>
      <c r="E527" s="300" t="str">
        <f>IF('Cálculos '!AV533="","",'Cálculos '!AV533)</f>
        <v/>
      </c>
      <c r="F527" s="303" t="str">
        <f t="shared" si="52"/>
        <v/>
      </c>
      <c r="H527" s="305" t="str">
        <f t="shared" si="49"/>
        <v/>
      </c>
      <c r="I527" s="298" t="str">
        <f t="shared" si="50"/>
        <v/>
      </c>
      <c r="J527" s="353" t="str">
        <f t="shared" si="51"/>
        <v/>
      </c>
      <c r="K527" s="354" t="str">
        <f t="shared" si="53"/>
        <v/>
      </c>
    </row>
    <row r="528" spans="2:11" hidden="1" x14ac:dyDescent="0.3">
      <c r="B528" s="181">
        <f t="shared" si="54"/>
        <v>526</v>
      </c>
      <c r="C528" s="233" t="str">
        <f>IF('Cálculos '!AR534="","",'Cálculos '!AR534)</f>
        <v/>
      </c>
      <c r="D528" s="164" t="str">
        <f>IF('Cálculos '!AU534="","",'Cálculos '!AU534)</f>
        <v/>
      </c>
      <c r="E528" s="300" t="str">
        <f>IF('Cálculos '!AV534="","",'Cálculos '!AV534)</f>
        <v/>
      </c>
      <c r="F528" s="303" t="str">
        <f t="shared" si="52"/>
        <v/>
      </c>
      <c r="H528" s="305" t="str">
        <f t="shared" si="49"/>
        <v/>
      </c>
      <c r="I528" s="298" t="str">
        <f t="shared" si="50"/>
        <v/>
      </c>
      <c r="J528" s="353" t="str">
        <f t="shared" si="51"/>
        <v/>
      </c>
      <c r="K528" s="354" t="str">
        <f t="shared" si="53"/>
        <v/>
      </c>
    </row>
    <row r="529" spans="2:11" hidden="1" x14ac:dyDescent="0.3">
      <c r="B529" s="181">
        <f t="shared" si="54"/>
        <v>527</v>
      </c>
      <c r="C529" s="233" t="str">
        <f>IF('Cálculos '!AR535="","",'Cálculos '!AR535)</f>
        <v/>
      </c>
      <c r="D529" s="164" t="str">
        <f>IF('Cálculos '!AU535="","",'Cálculos '!AU535)</f>
        <v/>
      </c>
      <c r="E529" s="300" t="str">
        <f>IF('Cálculos '!AV535="","",'Cálculos '!AV535)</f>
        <v/>
      </c>
      <c r="F529" s="303" t="str">
        <f t="shared" si="52"/>
        <v/>
      </c>
      <c r="H529" s="305" t="str">
        <f t="shared" si="49"/>
        <v/>
      </c>
      <c r="I529" s="298" t="str">
        <f t="shared" si="50"/>
        <v/>
      </c>
      <c r="J529" s="353" t="str">
        <f t="shared" si="51"/>
        <v/>
      </c>
      <c r="K529" s="354" t="str">
        <f t="shared" si="53"/>
        <v/>
      </c>
    </row>
    <row r="530" spans="2:11" hidden="1" x14ac:dyDescent="0.3">
      <c r="B530" s="181">
        <f t="shared" si="54"/>
        <v>528</v>
      </c>
      <c r="C530" s="233" t="str">
        <f>IF('Cálculos '!AR536="","",'Cálculos '!AR536)</f>
        <v/>
      </c>
      <c r="D530" s="164" t="str">
        <f>IF('Cálculos '!AU536="","",'Cálculos '!AU536)</f>
        <v/>
      </c>
      <c r="E530" s="300" t="str">
        <f>IF('Cálculos '!AV536="","",'Cálculos '!AV536)</f>
        <v/>
      </c>
      <c r="F530" s="303" t="str">
        <f t="shared" si="52"/>
        <v/>
      </c>
      <c r="H530" s="305" t="str">
        <f t="shared" si="49"/>
        <v/>
      </c>
      <c r="I530" s="298" t="str">
        <f t="shared" si="50"/>
        <v/>
      </c>
      <c r="J530" s="353" t="str">
        <f t="shared" si="51"/>
        <v/>
      </c>
      <c r="K530" s="354" t="str">
        <f t="shared" si="53"/>
        <v/>
      </c>
    </row>
    <row r="531" spans="2:11" hidden="1" x14ac:dyDescent="0.3">
      <c r="B531" s="181">
        <f t="shared" si="54"/>
        <v>529</v>
      </c>
      <c r="C531" s="233" t="str">
        <f>IF('Cálculos '!AR537="","",'Cálculos '!AR537)</f>
        <v/>
      </c>
      <c r="D531" s="164" t="str">
        <f>IF('Cálculos '!AU537="","",'Cálculos '!AU537)</f>
        <v/>
      </c>
      <c r="E531" s="300" t="str">
        <f>IF('Cálculos '!AV537="","",'Cálculos '!AV537)</f>
        <v/>
      </c>
      <c r="F531" s="303" t="str">
        <f t="shared" si="52"/>
        <v/>
      </c>
      <c r="H531" s="305" t="str">
        <f t="shared" si="49"/>
        <v/>
      </c>
      <c r="I531" s="298" t="str">
        <f t="shared" si="50"/>
        <v/>
      </c>
      <c r="J531" s="353" t="str">
        <f t="shared" si="51"/>
        <v/>
      </c>
      <c r="K531" s="354" t="str">
        <f t="shared" si="53"/>
        <v/>
      </c>
    </row>
    <row r="532" spans="2:11" hidden="1" x14ac:dyDescent="0.3">
      <c r="B532" s="181">
        <f t="shared" si="54"/>
        <v>530</v>
      </c>
      <c r="C532" s="233" t="str">
        <f>IF('Cálculos '!AR538="","",'Cálculos '!AR538)</f>
        <v/>
      </c>
      <c r="D532" s="164" t="str">
        <f>IF('Cálculos '!AU538="","",'Cálculos '!AU538)</f>
        <v/>
      </c>
      <c r="E532" s="300" t="str">
        <f>IF('Cálculos '!AV538="","",'Cálculos '!AV538)</f>
        <v/>
      </c>
      <c r="F532" s="303" t="str">
        <f t="shared" si="52"/>
        <v/>
      </c>
      <c r="H532" s="305" t="str">
        <f t="shared" si="49"/>
        <v/>
      </c>
      <c r="I532" s="298" t="str">
        <f t="shared" si="50"/>
        <v/>
      </c>
      <c r="J532" s="353" t="str">
        <f t="shared" si="51"/>
        <v/>
      </c>
      <c r="K532" s="354" t="str">
        <f t="shared" si="53"/>
        <v/>
      </c>
    </row>
    <row r="533" spans="2:11" hidden="1" x14ac:dyDescent="0.3">
      <c r="B533" s="181">
        <f t="shared" si="54"/>
        <v>531</v>
      </c>
      <c r="C533" s="233" t="str">
        <f>IF('Cálculos '!AR539="","",'Cálculos '!AR539)</f>
        <v/>
      </c>
      <c r="D533" s="164" t="str">
        <f>IF('Cálculos '!AU539="","",'Cálculos '!AU539)</f>
        <v/>
      </c>
      <c r="E533" s="300" t="str">
        <f>IF('Cálculos '!AV539="","",'Cálculos '!AV539)</f>
        <v/>
      </c>
      <c r="F533" s="303" t="str">
        <f t="shared" si="52"/>
        <v/>
      </c>
      <c r="H533" s="305" t="str">
        <f t="shared" si="49"/>
        <v/>
      </c>
      <c r="I533" s="298" t="str">
        <f t="shared" si="50"/>
        <v/>
      </c>
      <c r="J533" s="353" t="str">
        <f t="shared" si="51"/>
        <v/>
      </c>
      <c r="K533" s="354" t="str">
        <f t="shared" si="53"/>
        <v/>
      </c>
    </row>
    <row r="534" spans="2:11" hidden="1" x14ac:dyDescent="0.3">
      <c r="B534" s="181">
        <f t="shared" si="54"/>
        <v>532</v>
      </c>
      <c r="C534" s="233" t="str">
        <f>IF('Cálculos '!AR540="","",'Cálculos '!AR540)</f>
        <v/>
      </c>
      <c r="D534" s="164" t="str">
        <f>IF('Cálculos '!AU540="","",'Cálculos '!AU540)</f>
        <v/>
      </c>
      <c r="E534" s="300" t="str">
        <f>IF('Cálculos '!AV540="","",'Cálculos '!AV540)</f>
        <v/>
      </c>
      <c r="F534" s="303" t="str">
        <f t="shared" si="52"/>
        <v/>
      </c>
      <c r="H534" s="305" t="str">
        <f t="shared" si="49"/>
        <v/>
      </c>
      <c r="I534" s="298" t="str">
        <f t="shared" si="50"/>
        <v/>
      </c>
      <c r="J534" s="353" t="str">
        <f t="shared" si="51"/>
        <v/>
      </c>
      <c r="K534" s="354" t="str">
        <f t="shared" si="53"/>
        <v/>
      </c>
    </row>
    <row r="535" spans="2:11" hidden="1" x14ac:dyDescent="0.3">
      <c r="B535" s="181">
        <f t="shared" si="54"/>
        <v>533</v>
      </c>
      <c r="C535" s="233" t="str">
        <f>IF('Cálculos '!AR541="","",'Cálculos '!AR541)</f>
        <v/>
      </c>
      <c r="D535" s="164" t="str">
        <f>IF('Cálculos '!AU541="","",'Cálculos '!AU541)</f>
        <v/>
      </c>
      <c r="E535" s="300" t="str">
        <f>IF('Cálculos '!AV541="","",'Cálculos '!AV541)</f>
        <v/>
      </c>
      <c r="F535" s="303" t="str">
        <f t="shared" si="52"/>
        <v/>
      </c>
      <c r="H535" s="305" t="str">
        <f t="shared" si="49"/>
        <v/>
      </c>
      <c r="I535" s="298" t="str">
        <f t="shared" si="50"/>
        <v/>
      </c>
      <c r="J535" s="353" t="str">
        <f t="shared" si="51"/>
        <v/>
      </c>
      <c r="K535" s="354" t="str">
        <f t="shared" si="53"/>
        <v/>
      </c>
    </row>
    <row r="536" spans="2:11" hidden="1" x14ac:dyDescent="0.3">
      <c r="B536" s="181">
        <f t="shared" si="54"/>
        <v>534</v>
      </c>
      <c r="C536" s="233" t="str">
        <f>IF('Cálculos '!AR542="","",'Cálculos '!AR542)</f>
        <v/>
      </c>
      <c r="D536" s="164" t="str">
        <f>IF('Cálculos '!AU542="","",'Cálculos '!AU542)</f>
        <v/>
      </c>
      <c r="E536" s="300" t="str">
        <f>IF('Cálculos '!AV542="","",'Cálculos '!AV542)</f>
        <v/>
      </c>
      <c r="F536" s="303" t="str">
        <f t="shared" si="52"/>
        <v/>
      </c>
      <c r="H536" s="305" t="str">
        <f t="shared" si="49"/>
        <v/>
      </c>
      <c r="I536" s="298" t="str">
        <f t="shared" si="50"/>
        <v/>
      </c>
      <c r="J536" s="353" t="str">
        <f t="shared" si="51"/>
        <v/>
      </c>
      <c r="K536" s="354" t="str">
        <f t="shared" si="53"/>
        <v/>
      </c>
    </row>
    <row r="537" spans="2:11" hidden="1" x14ac:dyDescent="0.3">
      <c r="B537" s="181">
        <f t="shared" si="54"/>
        <v>535</v>
      </c>
      <c r="C537" s="233" t="str">
        <f>IF('Cálculos '!AR543="","",'Cálculos '!AR543)</f>
        <v/>
      </c>
      <c r="D537" s="164" t="str">
        <f>IF('Cálculos '!AU543="","",'Cálculos '!AU543)</f>
        <v/>
      </c>
      <c r="E537" s="300" t="str">
        <f>IF('Cálculos '!AV543="","",'Cálculos '!AV543)</f>
        <v/>
      </c>
      <c r="F537" s="303" t="str">
        <f t="shared" si="52"/>
        <v/>
      </c>
      <c r="H537" s="305" t="str">
        <f t="shared" si="49"/>
        <v/>
      </c>
      <c r="I537" s="298" t="str">
        <f t="shared" si="50"/>
        <v/>
      </c>
      <c r="J537" s="353" t="str">
        <f t="shared" si="51"/>
        <v/>
      </c>
      <c r="K537" s="354" t="str">
        <f t="shared" si="53"/>
        <v/>
      </c>
    </row>
    <row r="538" spans="2:11" hidden="1" x14ac:dyDescent="0.3">
      <c r="B538" s="181">
        <f t="shared" si="54"/>
        <v>536</v>
      </c>
      <c r="C538" s="233" t="str">
        <f>IF('Cálculos '!AR544="","",'Cálculos '!AR544)</f>
        <v/>
      </c>
      <c r="D538" s="164" t="str">
        <f>IF('Cálculos '!AU544="","",'Cálculos '!AU544)</f>
        <v/>
      </c>
      <c r="E538" s="300" t="str">
        <f>IF('Cálculos '!AV544="","",'Cálculos '!AV544)</f>
        <v/>
      </c>
      <c r="F538" s="303" t="str">
        <f t="shared" si="52"/>
        <v/>
      </c>
      <c r="H538" s="305" t="str">
        <f t="shared" si="49"/>
        <v/>
      </c>
      <c r="I538" s="298" t="str">
        <f t="shared" si="50"/>
        <v/>
      </c>
      <c r="J538" s="353" t="str">
        <f t="shared" si="51"/>
        <v/>
      </c>
      <c r="K538" s="354" t="str">
        <f t="shared" si="53"/>
        <v/>
      </c>
    </row>
    <row r="539" spans="2:11" hidden="1" x14ac:dyDescent="0.3">
      <c r="B539" s="181">
        <f t="shared" si="54"/>
        <v>537</v>
      </c>
      <c r="C539" s="233" t="str">
        <f>IF('Cálculos '!AR545="","",'Cálculos '!AR545)</f>
        <v/>
      </c>
      <c r="D539" s="164" t="str">
        <f>IF('Cálculos '!AU545="","",'Cálculos '!AU545)</f>
        <v/>
      </c>
      <c r="E539" s="300" t="str">
        <f>IF('Cálculos '!AV545="","",'Cálculos '!AV545)</f>
        <v/>
      </c>
      <c r="F539" s="303" t="str">
        <f t="shared" si="52"/>
        <v/>
      </c>
      <c r="H539" s="305" t="str">
        <f t="shared" si="49"/>
        <v/>
      </c>
      <c r="I539" s="298" t="str">
        <f t="shared" si="50"/>
        <v/>
      </c>
      <c r="J539" s="353" t="str">
        <f t="shared" si="51"/>
        <v/>
      </c>
      <c r="K539" s="354" t="str">
        <f t="shared" si="53"/>
        <v/>
      </c>
    </row>
    <row r="540" spans="2:11" hidden="1" x14ac:dyDescent="0.3">
      <c r="B540" s="181">
        <f t="shared" si="54"/>
        <v>538</v>
      </c>
      <c r="C540" s="233" t="str">
        <f>IF('Cálculos '!AR546="","",'Cálculos '!AR546)</f>
        <v/>
      </c>
      <c r="D540" s="164" t="str">
        <f>IF('Cálculos '!AU546="","",'Cálculos '!AU546)</f>
        <v/>
      </c>
      <c r="E540" s="300" t="str">
        <f>IF('Cálculos '!AV546="","",'Cálculos '!AV546)</f>
        <v/>
      </c>
      <c r="F540" s="303" t="str">
        <f t="shared" si="52"/>
        <v/>
      </c>
      <c r="H540" s="305" t="str">
        <f t="shared" si="49"/>
        <v/>
      </c>
      <c r="I540" s="298" t="str">
        <f t="shared" si="50"/>
        <v/>
      </c>
      <c r="J540" s="353" t="str">
        <f t="shared" si="51"/>
        <v/>
      </c>
      <c r="K540" s="354" t="str">
        <f t="shared" si="53"/>
        <v/>
      </c>
    </row>
    <row r="541" spans="2:11" hidden="1" x14ac:dyDescent="0.3">
      <c r="B541" s="181">
        <f t="shared" si="54"/>
        <v>539</v>
      </c>
      <c r="C541" s="233" t="str">
        <f>IF('Cálculos '!AR547="","",'Cálculos '!AR547)</f>
        <v/>
      </c>
      <c r="D541" s="164" t="str">
        <f>IF('Cálculos '!AU547="","",'Cálculos '!AU547)</f>
        <v/>
      </c>
      <c r="E541" s="300" t="str">
        <f>IF('Cálculos '!AV547="","",'Cálculos '!AV547)</f>
        <v/>
      </c>
      <c r="F541" s="303" t="str">
        <f t="shared" si="52"/>
        <v/>
      </c>
      <c r="H541" s="305" t="str">
        <f t="shared" si="49"/>
        <v/>
      </c>
      <c r="I541" s="298" t="str">
        <f t="shared" si="50"/>
        <v/>
      </c>
      <c r="J541" s="353" t="str">
        <f t="shared" si="51"/>
        <v/>
      </c>
      <c r="K541" s="354" t="str">
        <f t="shared" si="53"/>
        <v/>
      </c>
    </row>
    <row r="542" spans="2:11" hidden="1" x14ac:dyDescent="0.3">
      <c r="B542" s="181">
        <f t="shared" si="54"/>
        <v>540</v>
      </c>
      <c r="C542" s="233" t="str">
        <f>IF('Cálculos '!AR548="","",'Cálculos '!AR548)</f>
        <v/>
      </c>
      <c r="D542" s="164" t="str">
        <f>IF('Cálculos '!AU548="","",'Cálculos '!AU548)</f>
        <v/>
      </c>
      <c r="E542" s="300" t="str">
        <f>IF('Cálculos '!AV548="","",'Cálculos '!AV548)</f>
        <v/>
      </c>
      <c r="F542" s="303" t="str">
        <f t="shared" si="52"/>
        <v/>
      </c>
      <c r="H542" s="305" t="str">
        <f t="shared" si="49"/>
        <v/>
      </c>
      <c r="I542" s="298" t="str">
        <f t="shared" si="50"/>
        <v/>
      </c>
      <c r="J542" s="353" t="str">
        <f t="shared" si="51"/>
        <v/>
      </c>
      <c r="K542" s="354" t="str">
        <f t="shared" si="53"/>
        <v/>
      </c>
    </row>
    <row r="543" spans="2:11" hidden="1" x14ac:dyDescent="0.3">
      <c r="B543" s="181">
        <f t="shared" si="54"/>
        <v>541</v>
      </c>
      <c r="C543" s="233" t="str">
        <f>IF('Cálculos '!AR549="","",'Cálculos '!AR549)</f>
        <v/>
      </c>
      <c r="D543" s="164" t="str">
        <f>IF('Cálculos '!AU549="","",'Cálculos '!AU549)</f>
        <v/>
      </c>
      <c r="E543" s="300" t="str">
        <f>IF('Cálculos '!AV549="","",'Cálculos '!AV549)</f>
        <v/>
      </c>
      <c r="F543" s="303" t="str">
        <f t="shared" si="52"/>
        <v/>
      </c>
      <c r="H543" s="305" t="str">
        <f t="shared" si="49"/>
        <v/>
      </c>
      <c r="I543" s="298" t="str">
        <f t="shared" si="50"/>
        <v/>
      </c>
      <c r="J543" s="353" t="str">
        <f t="shared" si="51"/>
        <v/>
      </c>
      <c r="K543" s="354" t="str">
        <f t="shared" si="53"/>
        <v/>
      </c>
    </row>
    <row r="544" spans="2:11" hidden="1" x14ac:dyDescent="0.3">
      <c r="B544" s="181">
        <f t="shared" si="54"/>
        <v>542</v>
      </c>
      <c r="C544" s="233" t="str">
        <f>IF('Cálculos '!AR550="","",'Cálculos '!AR550)</f>
        <v/>
      </c>
      <c r="D544" s="164" t="str">
        <f>IF('Cálculos '!AU550="","",'Cálculos '!AU550)</f>
        <v/>
      </c>
      <c r="E544" s="300" t="str">
        <f>IF('Cálculos '!AV550="","",'Cálculos '!AV550)</f>
        <v/>
      </c>
      <c r="F544" s="303" t="str">
        <f t="shared" si="52"/>
        <v/>
      </c>
      <c r="H544" s="305" t="str">
        <f t="shared" si="49"/>
        <v/>
      </c>
      <c r="I544" s="298" t="str">
        <f t="shared" si="50"/>
        <v/>
      </c>
      <c r="J544" s="353" t="str">
        <f t="shared" si="51"/>
        <v/>
      </c>
      <c r="K544" s="354" t="str">
        <f t="shared" si="53"/>
        <v/>
      </c>
    </row>
    <row r="545" spans="2:11" hidden="1" x14ac:dyDescent="0.3">
      <c r="B545" s="181">
        <f t="shared" si="54"/>
        <v>543</v>
      </c>
      <c r="C545" s="233" t="str">
        <f>IF('Cálculos '!AR551="","",'Cálculos '!AR551)</f>
        <v/>
      </c>
      <c r="D545" s="164" t="str">
        <f>IF('Cálculos '!AU551="","",'Cálculos '!AU551)</f>
        <v/>
      </c>
      <c r="E545" s="300" t="str">
        <f>IF('Cálculos '!AV551="","",'Cálculos '!AV551)</f>
        <v/>
      </c>
      <c r="F545" s="303" t="str">
        <f t="shared" si="52"/>
        <v/>
      </c>
      <c r="H545" s="305" t="str">
        <f t="shared" si="49"/>
        <v/>
      </c>
      <c r="I545" s="298" t="str">
        <f t="shared" si="50"/>
        <v/>
      </c>
      <c r="J545" s="353" t="str">
        <f t="shared" si="51"/>
        <v/>
      </c>
      <c r="K545" s="354" t="str">
        <f t="shared" si="53"/>
        <v/>
      </c>
    </row>
    <row r="546" spans="2:11" hidden="1" x14ac:dyDescent="0.3">
      <c r="B546" s="181">
        <f t="shared" si="54"/>
        <v>544</v>
      </c>
      <c r="C546" s="233" t="str">
        <f>IF('Cálculos '!AR552="","",'Cálculos '!AR552)</f>
        <v/>
      </c>
      <c r="D546" s="164" t="str">
        <f>IF('Cálculos '!AU552="","",'Cálculos '!AU552)</f>
        <v/>
      </c>
      <c r="E546" s="300" t="str">
        <f>IF('Cálculos '!AV552="","",'Cálculos '!AV552)</f>
        <v/>
      </c>
      <c r="F546" s="303" t="str">
        <f t="shared" si="52"/>
        <v/>
      </c>
      <c r="H546" s="305" t="str">
        <f t="shared" si="49"/>
        <v/>
      </c>
      <c r="I546" s="298" t="str">
        <f t="shared" si="50"/>
        <v/>
      </c>
      <c r="J546" s="353" t="str">
        <f t="shared" si="51"/>
        <v/>
      </c>
      <c r="K546" s="354" t="str">
        <f t="shared" si="53"/>
        <v/>
      </c>
    </row>
    <row r="547" spans="2:11" hidden="1" x14ac:dyDescent="0.3">
      <c r="B547" s="181">
        <f t="shared" si="54"/>
        <v>545</v>
      </c>
      <c r="C547" s="233" t="str">
        <f>IF('Cálculos '!AR553="","",'Cálculos '!AR553)</f>
        <v/>
      </c>
      <c r="D547" s="164" t="str">
        <f>IF('Cálculos '!AU553="","",'Cálculos '!AU553)</f>
        <v/>
      </c>
      <c r="E547" s="300" t="str">
        <f>IF('Cálculos '!AV553="","",'Cálculos '!AV553)</f>
        <v/>
      </c>
      <c r="F547" s="303" t="str">
        <f t="shared" si="52"/>
        <v/>
      </c>
      <c r="H547" s="305" t="str">
        <f t="shared" si="49"/>
        <v/>
      </c>
      <c r="I547" s="298" t="str">
        <f t="shared" si="50"/>
        <v/>
      </c>
      <c r="J547" s="353" t="str">
        <f t="shared" si="51"/>
        <v/>
      </c>
      <c r="K547" s="354" t="str">
        <f t="shared" si="53"/>
        <v/>
      </c>
    </row>
    <row r="548" spans="2:11" hidden="1" x14ac:dyDescent="0.3">
      <c r="B548" s="181">
        <f t="shared" si="54"/>
        <v>546</v>
      </c>
      <c r="C548" s="233" t="str">
        <f>IF('Cálculos '!AR554="","",'Cálculos '!AR554)</f>
        <v/>
      </c>
      <c r="D548" s="164" t="str">
        <f>IF('Cálculos '!AU554="","",'Cálculos '!AU554)</f>
        <v/>
      </c>
      <c r="E548" s="300" t="str">
        <f>IF('Cálculos '!AV554="","",'Cálculos '!AV554)</f>
        <v/>
      </c>
      <c r="F548" s="303" t="str">
        <f t="shared" si="52"/>
        <v/>
      </c>
      <c r="H548" s="305" t="str">
        <f t="shared" si="49"/>
        <v/>
      </c>
      <c r="I548" s="298" t="str">
        <f t="shared" si="50"/>
        <v/>
      </c>
      <c r="J548" s="353" t="str">
        <f t="shared" si="51"/>
        <v/>
      </c>
      <c r="K548" s="354" t="str">
        <f t="shared" si="53"/>
        <v/>
      </c>
    </row>
    <row r="549" spans="2:11" hidden="1" x14ac:dyDescent="0.3">
      <c r="B549" s="181">
        <f t="shared" si="54"/>
        <v>547</v>
      </c>
      <c r="C549" s="233" t="str">
        <f>IF('Cálculos '!AR555="","",'Cálculos '!AR555)</f>
        <v/>
      </c>
      <c r="D549" s="164" t="str">
        <f>IF('Cálculos '!AU555="","",'Cálculos '!AU555)</f>
        <v/>
      </c>
      <c r="E549" s="300" t="str">
        <f>IF('Cálculos '!AV555="","",'Cálculos '!AV555)</f>
        <v/>
      </c>
      <c r="F549" s="303" t="str">
        <f t="shared" si="52"/>
        <v/>
      </c>
      <c r="H549" s="305" t="str">
        <f t="shared" si="49"/>
        <v/>
      </c>
      <c r="I549" s="298" t="str">
        <f t="shared" si="50"/>
        <v/>
      </c>
      <c r="J549" s="353" t="str">
        <f t="shared" si="51"/>
        <v/>
      </c>
      <c r="K549" s="354" t="str">
        <f t="shared" si="53"/>
        <v/>
      </c>
    </row>
    <row r="550" spans="2:11" hidden="1" x14ac:dyDescent="0.3">
      <c r="B550" s="181">
        <f t="shared" si="54"/>
        <v>548</v>
      </c>
      <c r="C550" s="233" t="str">
        <f>IF('Cálculos '!AR556="","",'Cálculos '!AR556)</f>
        <v/>
      </c>
      <c r="D550" s="164" t="str">
        <f>IF('Cálculos '!AU556="","",'Cálculos '!AU556)</f>
        <v/>
      </c>
      <c r="E550" s="300" t="str">
        <f>IF('Cálculos '!AV556="","",'Cálculos '!AV556)</f>
        <v/>
      </c>
      <c r="F550" s="303" t="str">
        <f t="shared" si="52"/>
        <v/>
      </c>
      <c r="H550" s="305" t="str">
        <f t="shared" si="49"/>
        <v/>
      </c>
      <c r="I550" s="298" t="str">
        <f t="shared" si="50"/>
        <v/>
      </c>
      <c r="J550" s="353" t="str">
        <f t="shared" si="51"/>
        <v/>
      </c>
      <c r="K550" s="354" t="str">
        <f t="shared" si="53"/>
        <v/>
      </c>
    </row>
    <row r="551" spans="2:11" hidden="1" x14ac:dyDescent="0.3">
      <c r="B551" s="181">
        <f t="shared" si="54"/>
        <v>549</v>
      </c>
      <c r="C551" s="233" t="str">
        <f>IF('Cálculos '!AR557="","",'Cálculos '!AR557)</f>
        <v/>
      </c>
      <c r="D551" s="164" t="str">
        <f>IF('Cálculos '!AU557="","",'Cálculos '!AU557)</f>
        <v/>
      </c>
      <c r="E551" s="300" t="str">
        <f>IF('Cálculos '!AV557="","",'Cálculos '!AV557)</f>
        <v/>
      </c>
      <c r="F551" s="303" t="str">
        <f t="shared" si="52"/>
        <v/>
      </c>
      <c r="H551" s="305" t="str">
        <f t="shared" si="49"/>
        <v/>
      </c>
      <c r="I551" s="298" t="str">
        <f t="shared" si="50"/>
        <v/>
      </c>
      <c r="J551" s="353" t="str">
        <f t="shared" si="51"/>
        <v/>
      </c>
      <c r="K551" s="354" t="str">
        <f t="shared" si="53"/>
        <v/>
      </c>
    </row>
    <row r="552" spans="2:11" hidden="1" x14ac:dyDescent="0.3">
      <c r="B552" s="181">
        <f t="shared" si="54"/>
        <v>550</v>
      </c>
      <c r="C552" s="233" t="str">
        <f>IF('Cálculos '!AR558="","",'Cálculos '!AR558)</f>
        <v/>
      </c>
      <c r="D552" s="164" t="str">
        <f>IF('Cálculos '!AU558="","",'Cálculos '!AU558)</f>
        <v/>
      </c>
      <c r="E552" s="300" t="str">
        <f>IF('Cálculos '!AV558="","",'Cálculos '!AV558)</f>
        <v/>
      </c>
      <c r="F552" s="303" t="str">
        <f t="shared" si="52"/>
        <v/>
      </c>
      <c r="H552" s="305" t="str">
        <f t="shared" si="49"/>
        <v/>
      </c>
      <c r="I552" s="298" t="str">
        <f t="shared" si="50"/>
        <v/>
      </c>
      <c r="J552" s="353" t="str">
        <f t="shared" si="51"/>
        <v/>
      </c>
      <c r="K552" s="354" t="str">
        <f t="shared" si="53"/>
        <v/>
      </c>
    </row>
    <row r="553" spans="2:11" hidden="1" x14ac:dyDescent="0.3">
      <c r="B553" s="181">
        <f t="shared" si="54"/>
        <v>551</v>
      </c>
      <c r="C553" s="233" t="str">
        <f>IF('Cálculos '!AR559="","",'Cálculos '!AR559)</f>
        <v/>
      </c>
      <c r="D553" s="164" t="str">
        <f>IF('Cálculos '!AU559="","",'Cálculos '!AU559)</f>
        <v/>
      </c>
      <c r="E553" s="300" t="str">
        <f>IF('Cálculos '!AV559="","",'Cálculos '!AV559)</f>
        <v/>
      </c>
      <c r="F553" s="303" t="str">
        <f t="shared" si="52"/>
        <v/>
      </c>
      <c r="H553" s="305" t="str">
        <f t="shared" si="49"/>
        <v/>
      </c>
      <c r="I553" s="298" t="str">
        <f t="shared" si="50"/>
        <v/>
      </c>
      <c r="J553" s="353" t="str">
        <f t="shared" si="51"/>
        <v/>
      </c>
      <c r="K553" s="354" t="str">
        <f t="shared" si="53"/>
        <v/>
      </c>
    </row>
    <row r="554" spans="2:11" hidden="1" x14ac:dyDescent="0.3">
      <c r="B554" s="181">
        <f t="shared" si="54"/>
        <v>552</v>
      </c>
      <c r="C554" s="233" t="str">
        <f>IF('Cálculos '!AR560="","",'Cálculos '!AR560)</f>
        <v/>
      </c>
      <c r="D554" s="164" t="str">
        <f>IF('Cálculos '!AU560="","",'Cálculos '!AU560)</f>
        <v/>
      </c>
      <c r="E554" s="300" t="str">
        <f>IF('Cálculos '!AV560="","",'Cálculos '!AV560)</f>
        <v/>
      </c>
      <c r="F554" s="303" t="str">
        <f t="shared" si="52"/>
        <v/>
      </c>
      <c r="H554" s="305" t="str">
        <f t="shared" si="49"/>
        <v/>
      </c>
      <c r="I554" s="298" t="str">
        <f t="shared" si="50"/>
        <v/>
      </c>
      <c r="J554" s="353" t="str">
        <f t="shared" si="51"/>
        <v/>
      </c>
      <c r="K554" s="354" t="str">
        <f t="shared" si="53"/>
        <v/>
      </c>
    </row>
    <row r="555" spans="2:11" hidden="1" x14ac:dyDescent="0.3">
      <c r="B555" s="181">
        <f t="shared" si="54"/>
        <v>553</v>
      </c>
      <c r="C555" s="233" t="str">
        <f>IF('Cálculos '!AR561="","",'Cálculos '!AR561)</f>
        <v/>
      </c>
      <c r="D555" s="164" t="str">
        <f>IF('Cálculos '!AU561="","",'Cálculos '!AU561)</f>
        <v/>
      </c>
      <c r="E555" s="300" t="str">
        <f>IF('Cálculos '!AV561="","",'Cálculos '!AV561)</f>
        <v/>
      </c>
      <c r="F555" s="303" t="str">
        <f t="shared" si="52"/>
        <v/>
      </c>
      <c r="H555" s="305" t="str">
        <f t="shared" si="49"/>
        <v/>
      </c>
      <c r="I555" s="298" t="str">
        <f t="shared" si="50"/>
        <v/>
      </c>
      <c r="J555" s="353" t="str">
        <f t="shared" si="51"/>
        <v/>
      </c>
      <c r="K555" s="354" t="str">
        <f t="shared" si="53"/>
        <v/>
      </c>
    </row>
    <row r="556" spans="2:11" hidden="1" x14ac:dyDescent="0.3">
      <c r="B556" s="181">
        <f t="shared" si="54"/>
        <v>554</v>
      </c>
      <c r="C556" s="233" t="str">
        <f>IF('Cálculos '!AR562="","",'Cálculos '!AR562)</f>
        <v/>
      </c>
      <c r="D556" s="164" t="str">
        <f>IF('Cálculos '!AU562="","",'Cálculos '!AU562)</f>
        <v/>
      </c>
      <c r="E556" s="300" t="str">
        <f>IF('Cálculos '!AV562="","",'Cálculos '!AV562)</f>
        <v/>
      </c>
      <c r="F556" s="303" t="str">
        <f t="shared" si="52"/>
        <v/>
      </c>
      <c r="H556" s="305" t="str">
        <f t="shared" si="49"/>
        <v/>
      </c>
      <c r="I556" s="298" t="str">
        <f t="shared" si="50"/>
        <v/>
      </c>
      <c r="J556" s="353" t="str">
        <f t="shared" si="51"/>
        <v/>
      </c>
      <c r="K556" s="354" t="str">
        <f t="shared" si="53"/>
        <v/>
      </c>
    </row>
    <row r="557" spans="2:11" hidden="1" x14ac:dyDescent="0.3">
      <c r="B557" s="181">
        <f t="shared" si="54"/>
        <v>555</v>
      </c>
      <c r="C557" s="233" t="str">
        <f>IF('Cálculos '!AR563="","",'Cálculos '!AR563)</f>
        <v/>
      </c>
      <c r="D557" s="164" t="str">
        <f>IF('Cálculos '!AU563="","",'Cálculos '!AU563)</f>
        <v/>
      </c>
      <c r="E557" s="300" t="str">
        <f>IF('Cálculos '!AV563="","",'Cálculos '!AV563)</f>
        <v/>
      </c>
      <c r="F557" s="303" t="str">
        <f t="shared" si="52"/>
        <v/>
      </c>
      <c r="H557" s="305" t="str">
        <f t="shared" si="49"/>
        <v/>
      </c>
      <c r="I557" s="298" t="str">
        <f t="shared" si="50"/>
        <v/>
      </c>
      <c r="J557" s="353" t="str">
        <f t="shared" si="51"/>
        <v/>
      </c>
      <c r="K557" s="354" t="str">
        <f t="shared" si="53"/>
        <v/>
      </c>
    </row>
    <row r="558" spans="2:11" hidden="1" x14ac:dyDescent="0.3">
      <c r="B558" s="181">
        <f t="shared" si="54"/>
        <v>556</v>
      </c>
      <c r="C558" s="233" t="str">
        <f>IF('Cálculos '!AR564="","",'Cálculos '!AR564)</f>
        <v/>
      </c>
      <c r="D558" s="164" t="str">
        <f>IF('Cálculos '!AU564="","",'Cálculos '!AU564)</f>
        <v/>
      </c>
      <c r="E558" s="300" t="str">
        <f>IF('Cálculos '!AV564="","",'Cálculos '!AV564)</f>
        <v/>
      </c>
      <c r="F558" s="303" t="str">
        <f t="shared" si="52"/>
        <v/>
      </c>
      <c r="H558" s="305" t="str">
        <f t="shared" si="49"/>
        <v/>
      </c>
      <c r="I558" s="298" t="str">
        <f t="shared" si="50"/>
        <v/>
      </c>
      <c r="J558" s="353" t="str">
        <f t="shared" si="51"/>
        <v/>
      </c>
      <c r="K558" s="354" t="str">
        <f t="shared" si="53"/>
        <v/>
      </c>
    </row>
    <row r="559" spans="2:11" hidden="1" x14ac:dyDescent="0.3">
      <c r="B559" s="181">
        <f t="shared" si="54"/>
        <v>557</v>
      </c>
      <c r="C559" s="233" t="str">
        <f>IF('Cálculos '!AR565="","",'Cálculos '!AR565)</f>
        <v/>
      </c>
      <c r="D559" s="164" t="str">
        <f>IF('Cálculos '!AU565="","",'Cálculos '!AU565)</f>
        <v/>
      </c>
      <c r="E559" s="300" t="str">
        <f>IF('Cálculos '!AV565="","",'Cálculos '!AV565)</f>
        <v/>
      </c>
      <c r="F559" s="303" t="str">
        <f t="shared" si="52"/>
        <v/>
      </c>
      <c r="H559" s="305" t="str">
        <f t="shared" si="49"/>
        <v/>
      </c>
      <c r="I559" s="298" t="str">
        <f t="shared" si="50"/>
        <v/>
      </c>
      <c r="J559" s="353" t="str">
        <f t="shared" si="51"/>
        <v/>
      </c>
      <c r="K559" s="354" t="str">
        <f t="shared" si="53"/>
        <v/>
      </c>
    </row>
    <row r="560" spans="2:11" hidden="1" x14ac:dyDescent="0.3">
      <c r="B560" s="181">
        <f t="shared" si="54"/>
        <v>558</v>
      </c>
      <c r="C560" s="233" t="str">
        <f>IF('Cálculos '!AR566="","",'Cálculos '!AR566)</f>
        <v/>
      </c>
      <c r="D560" s="164" t="str">
        <f>IF('Cálculos '!AU566="","",'Cálculos '!AU566)</f>
        <v/>
      </c>
      <c r="E560" s="300" t="str">
        <f>IF('Cálculos '!AV566="","",'Cálculos '!AV566)</f>
        <v/>
      </c>
      <c r="F560" s="303" t="str">
        <f t="shared" si="52"/>
        <v/>
      </c>
      <c r="H560" s="305" t="str">
        <f t="shared" si="49"/>
        <v/>
      </c>
      <c r="I560" s="298" t="str">
        <f t="shared" si="50"/>
        <v/>
      </c>
      <c r="J560" s="353" t="str">
        <f t="shared" si="51"/>
        <v/>
      </c>
      <c r="K560" s="354" t="str">
        <f t="shared" si="53"/>
        <v/>
      </c>
    </row>
    <row r="561" spans="2:11" hidden="1" x14ac:dyDescent="0.3">
      <c r="B561" s="181">
        <f t="shared" si="54"/>
        <v>559</v>
      </c>
      <c r="C561" s="233" t="str">
        <f>IF('Cálculos '!AR567="","",'Cálculos '!AR567)</f>
        <v/>
      </c>
      <c r="D561" s="164" t="str">
        <f>IF('Cálculos '!AU567="","",'Cálculos '!AU567)</f>
        <v/>
      </c>
      <c r="E561" s="300" t="str">
        <f>IF('Cálculos '!AV567="","",'Cálculos '!AV567)</f>
        <v/>
      </c>
      <c r="F561" s="303" t="str">
        <f t="shared" si="52"/>
        <v/>
      </c>
      <c r="H561" s="305" t="str">
        <f t="shared" si="49"/>
        <v/>
      </c>
      <c r="I561" s="298" t="str">
        <f t="shared" si="50"/>
        <v/>
      </c>
      <c r="J561" s="353" t="str">
        <f t="shared" si="51"/>
        <v/>
      </c>
      <c r="K561" s="354" t="str">
        <f t="shared" si="53"/>
        <v/>
      </c>
    </row>
    <row r="562" spans="2:11" hidden="1" x14ac:dyDescent="0.3">
      <c r="B562" s="181">
        <f t="shared" si="54"/>
        <v>560</v>
      </c>
      <c r="C562" s="233" t="str">
        <f>IF('Cálculos '!AR568="","",'Cálculos '!AR568)</f>
        <v/>
      </c>
      <c r="D562" s="164" t="str">
        <f>IF('Cálculos '!AU568="","",'Cálculos '!AU568)</f>
        <v/>
      </c>
      <c r="E562" s="300" t="str">
        <f>IF('Cálculos '!AV568="","",'Cálculos '!AV568)</f>
        <v/>
      </c>
      <c r="F562" s="303" t="str">
        <f t="shared" si="52"/>
        <v/>
      </c>
      <c r="H562" s="305" t="str">
        <f t="shared" si="49"/>
        <v/>
      </c>
      <c r="I562" s="298" t="str">
        <f t="shared" si="50"/>
        <v/>
      </c>
      <c r="J562" s="353" t="str">
        <f t="shared" si="51"/>
        <v/>
      </c>
      <c r="K562" s="354" t="str">
        <f t="shared" si="53"/>
        <v/>
      </c>
    </row>
    <row r="563" spans="2:11" hidden="1" x14ac:dyDescent="0.3">
      <c r="B563" s="181">
        <f t="shared" si="54"/>
        <v>561</v>
      </c>
      <c r="C563" s="233" t="str">
        <f>IF('Cálculos '!AR569="","",'Cálculos '!AR569)</f>
        <v/>
      </c>
      <c r="D563" s="164" t="str">
        <f>IF('Cálculos '!AU569="","",'Cálculos '!AU569)</f>
        <v/>
      </c>
      <c r="E563" s="300" t="str">
        <f>IF('Cálculos '!AV569="","",'Cálculos '!AV569)</f>
        <v/>
      </c>
      <c r="F563" s="303" t="str">
        <f t="shared" si="52"/>
        <v/>
      </c>
      <c r="H563" s="305" t="str">
        <f t="shared" si="49"/>
        <v/>
      </c>
      <c r="I563" s="298" t="str">
        <f t="shared" si="50"/>
        <v/>
      </c>
      <c r="J563" s="353" t="str">
        <f t="shared" si="51"/>
        <v/>
      </c>
      <c r="K563" s="354" t="str">
        <f t="shared" si="53"/>
        <v/>
      </c>
    </row>
    <row r="564" spans="2:11" hidden="1" x14ac:dyDescent="0.3">
      <c r="B564" s="181">
        <f t="shared" si="54"/>
        <v>562</v>
      </c>
      <c r="C564" s="233" t="str">
        <f>IF('Cálculos '!AR570="","",'Cálculos '!AR570)</f>
        <v/>
      </c>
      <c r="D564" s="164" t="str">
        <f>IF('Cálculos '!AU570="","",'Cálculos '!AU570)</f>
        <v/>
      </c>
      <c r="E564" s="300" t="str">
        <f>IF('Cálculos '!AV570="","",'Cálculos '!AV570)</f>
        <v/>
      </c>
      <c r="F564" s="303" t="str">
        <f t="shared" si="52"/>
        <v/>
      </c>
      <c r="H564" s="305" t="str">
        <f t="shared" si="49"/>
        <v/>
      </c>
      <c r="I564" s="298" t="str">
        <f t="shared" si="50"/>
        <v/>
      </c>
      <c r="J564" s="353" t="str">
        <f t="shared" si="51"/>
        <v/>
      </c>
      <c r="K564" s="354" t="str">
        <f t="shared" si="53"/>
        <v/>
      </c>
    </row>
    <row r="565" spans="2:11" hidden="1" x14ac:dyDescent="0.3">
      <c r="B565" s="181">
        <f t="shared" si="54"/>
        <v>563</v>
      </c>
      <c r="C565" s="233" t="str">
        <f>IF('Cálculos '!AR571="","",'Cálculos '!AR571)</f>
        <v/>
      </c>
      <c r="D565" s="164" t="str">
        <f>IF('Cálculos '!AU571="","",'Cálculos '!AU571)</f>
        <v/>
      </c>
      <c r="E565" s="300" t="str">
        <f>IF('Cálculos '!AV571="","",'Cálculos '!AV571)</f>
        <v/>
      </c>
      <c r="F565" s="303" t="str">
        <f t="shared" si="52"/>
        <v/>
      </c>
      <c r="H565" s="305" t="str">
        <f t="shared" si="49"/>
        <v/>
      </c>
      <c r="I565" s="298" t="str">
        <f t="shared" si="50"/>
        <v/>
      </c>
      <c r="J565" s="353" t="str">
        <f t="shared" si="51"/>
        <v/>
      </c>
      <c r="K565" s="354" t="str">
        <f t="shared" si="53"/>
        <v/>
      </c>
    </row>
    <row r="566" spans="2:11" hidden="1" x14ac:dyDescent="0.3">
      <c r="B566" s="181">
        <f t="shared" si="54"/>
        <v>564</v>
      </c>
      <c r="C566" s="233" t="str">
        <f>IF('Cálculos '!AR572="","",'Cálculos '!AR572)</f>
        <v/>
      </c>
      <c r="D566" s="164" t="str">
        <f>IF('Cálculos '!AU572="","",'Cálculos '!AU572)</f>
        <v/>
      </c>
      <c r="E566" s="300" t="str">
        <f>IF('Cálculos '!AV572="","",'Cálculos '!AV572)</f>
        <v/>
      </c>
      <c r="F566" s="303" t="str">
        <f t="shared" si="52"/>
        <v/>
      </c>
      <c r="H566" s="305" t="str">
        <f t="shared" si="49"/>
        <v/>
      </c>
      <c r="I566" s="298" t="str">
        <f t="shared" si="50"/>
        <v/>
      </c>
      <c r="J566" s="353" t="str">
        <f t="shared" si="51"/>
        <v/>
      </c>
      <c r="K566" s="354" t="str">
        <f t="shared" si="53"/>
        <v/>
      </c>
    </row>
    <row r="567" spans="2:11" hidden="1" x14ac:dyDescent="0.3">
      <c r="B567" s="181">
        <f t="shared" si="54"/>
        <v>565</v>
      </c>
      <c r="C567" s="233" t="str">
        <f>IF('Cálculos '!AR573="","",'Cálculos '!AR573)</f>
        <v/>
      </c>
      <c r="D567" s="164" t="str">
        <f>IF('Cálculos '!AU573="","",'Cálculos '!AU573)</f>
        <v/>
      </c>
      <c r="E567" s="300" t="str">
        <f>IF('Cálculos '!AV573="","",'Cálculos '!AV573)</f>
        <v/>
      </c>
      <c r="F567" s="303" t="str">
        <f t="shared" si="52"/>
        <v/>
      </c>
      <c r="H567" s="305" t="str">
        <f t="shared" si="49"/>
        <v/>
      </c>
      <c r="I567" s="298" t="str">
        <f t="shared" si="50"/>
        <v/>
      </c>
      <c r="J567" s="353" t="str">
        <f t="shared" si="51"/>
        <v/>
      </c>
      <c r="K567" s="354" t="str">
        <f t="shared" si="53"/>
        <v/>
      </c>
    </row>
    <row r="568" spans="2:11" hidden="1" x14ac:dyDescent="0.3">
      <c r="B568" s="181">
        <f t="shared" si="54"/>
        <v>566</v>
      </c>
      <c r="C568" s="233" t="str">
        <f>IF('Cálculos '!AR574="","",'Cálculos '!AR574)</f>
        <v/>
      </c>
      <c r="D568" s="164" t="str">
        <f>IF('Cálculos '!AU574="","",'Cálculos '!AU574)</f>
        <v/>
      </c>
      <c r="E568" s="300" t="str">
        <f>IF('Cálculos '!AV574="","",'Cálculos '!AV574)</f>
        <v/>
      </c>
      <c r="F568" s="303" t="str">
        <f t="shared" si="52"/>
        <v/>
      </c>
      <c r="H568" s="305" t="str">
        <f t="shared" si="49"/>
        <v/>
      </c>
      <c r="I568" s="298" t="str">
        <f t="shared" si="50"/>
        <v/>
      </c>
      <c r="J568" s="353" t="str">
        <f t="shared" si="51"/>
        <v/>
      </c>
      <c r="K568" s="354" t="str">
        <f t="shared" si="53"/>
        <v/>
      </c>
    </row>
    <row r="569" spans="2:11" hidden="1" x14ac:dyDescent="0.3">
      <c r="B569" s="181">
        <f t="shared" si="54"/>
        <v>567</v>
      </c>
      <c r="C569" s="233" t="str">
        <f>IF('Cálculos '!AR575="","",'Cálculos '!AR575)</f>
        <v/>
      </c>
      <c r="D569" s="164" t="str">
        <f>IF('Cálculos '!AU575="","",'Cálculos '!AU575)</f>
        <v/>
      </c>
      <c r="E569" s="300" t="str">
        <f>IF('Cálculos '!AV575="","",'Cálculos '!AV575)</f>
        <v/>
      </c>
      <c r="F569" s="303" t="str">
        <f t="shared" si="52"/>
        <v/>
      </c>
      <c r="H569" s="305" t="str">
        <f t="shared" si="49"/>
        <v/>
      </c>
      <c r="I569" s="298" t="str">
        <f t="shared" si="50"/>
        <v/>
      </c>
      <c r="J569" s="353" t="str">
        <f t="shared" si="51"/>
        <v/>
      </c>
      <c r="K569" s="354" t="str">
        <f t="shared" si="53"/>
        <v/>
      </c>
    </row>
    <row r="570" spans="2:11" hidden="1" x14ac:dyDescent="0.3">
      <c r="B570" s="181">
        <f t="shared" si="54"/>
        <v>568</v>
      </c>
      <c r="C570" s="233" t="str">
        <f>IF('Cálculos '!AR576="","",'Cálculos '!AR576)</f>
        <v/>
      </c>
      <c r="D570" s="164" t="str">
        <f>IF('Cálculos '!AU576="","",'Cálculos '!AU576)</f>
        <v/>
      </c>
      <c r="E570" s="300" t="str">
        <f>IF('Cálculos '!AV576="","",'Cálculos '!AV576)</f>
        <v/>
      </c>
      <c r="F570" s="303" t="str">
        <f t="shared" si="52"/>
        <v/>
      </c>
      <c r="H570" s="305" t="str">
        <f t="shared" si="49"/>
        <v/>
      </c>
      <c r="I570" s="298" t="str">
        <f t="shared" si="50"/>
        <v/>
      </c>
      <c r="J570" s="353" t="str">
        <f t="shared" si="51"/>
        <v/>
      </c>
      <c r="K570" s="354" t="str">
        <f t="shared" si="53"/>
        <v/>
      </c>
    </row>
    <row r="571" spans="2:11" hidden="1" x14ac:dyDescent="0.3">
      <c r="B571" s="181">
        <f t="shared" si="54"/>
        <v>569</v>
      </c>
      <c r="C571" s="233" t="str">
        <f>IF('Cálculos '!AR577="","",'Cálculos '!AR577)</f>
        <v/>
      </c>
      <c r="D571" s="164" t="str">
        <f>IF('Cálculos '!AU577="","",'Cálculos '!AU577)</f>
        <v/>
      </c>
      <c r="E571" s="300" t="str">
        <f>IF('Cálculos '!AV577="","",'Cálculos '!AV577)</f>
        <v/>
      </c>
      <c r="F571" s="303" t="str">
        <f t="shared" si="52"/>
        <v/>
      </c>
      <c r="H571" s="305" t="str">
        <f t="shared" si="49"/>
        <v/>
      </c>
      <c r="I571" s="298" t="str">
        <f t="shared" si="50"/>
        <v/>
      </c>
      <c r="J571" s="353" t="str">
        <f t="shared" si="51"/>
        <v/>
      </c>
      <c r="K571" s="354" t="str">
        <f t="shared" si="53"/>
        <v/>
      </c>
    </row>
    <row r="572" spans="2:11" hidden="1" x14ac:dyDescent="0.3">
      <c r="B572" s="181">
        <f t="shared" si="54"/>
        <v>570</v>
      </c>
      <c r="C572" s="233" t="str">
        <f>IF('Cálculos '!AR578="","",'Cálculos '!AR578)</f>
        <v/>
      </c>
      <c r="D572" s="164" t="str">
        <f>IF('Cálculos '!AU578="","",'Cálculos '!AU578)</f>
        <v/>
      </c>
      <c r="E572" s="300" t="str">
        <f>IF('Cálculos '!AV578="","",'Cálculos '!AV578)</f>
        <v/>
      </c>
      <c r="F572" s="303" t="str">
        <f t="shared" si="52"/>
        <v/>
      </c>
      <c r="H572" s="305" t="str">
        <f t="shared" si="49"/>
        <v/>
      </c>
      <c r="I572" s="298" t="str">
        <f t="shared" si="50"/>
        <v/>
      </c>
      <c r="J572" s="353" t="str">
        <f t="shared" si="51"/>
        <v/>
      </c>
      <c r="K572" s="354" t="str">
        <f t="shared" si="53"/>
        <v/>
      </c>
    </row>
    <row r="573" spans="2:11" hidden="1" x14ac:dyDescent="0.3">
      <c r="B573" s="181">
        <f t="shared" si="54"/>
        <v>571</v>
      </c>
      <c r="C573" s="233" t="str">
        <f>IF('Cálculos '!AR579="","",'Cálculos '!AR579)</f>
        <v/>
      </c>
      <c r="D573" s="164" t="str">
        <f>IF('Cálculos '!AU579="","",'Cálculos '!AU579)</f>
        <v/>
      </c>
      <c r="E573" s="300" t="str">
        <f>IF('Cálculos '!AV579="","",'Cálculos '!AV579)</f>
        <v/>
      </c>
      <c r="F573" s="303" t="str">
        <f t="shared" si="52"/>
        <v/>
      </c>
      <c r="H573" s="305" t="str">
        <f t="shared" si="49"/>
        <v/>
      </c>
      <c r="I573" s="298" t="str">
        <f t="shared" si="50"/>
        <v/>
      </c>
      <c r="J573" s="353" t="str">
        <f t="shared" si="51"/>
        <v/>
      </c>
      <c r="K573" s="354" t="str">
        <f t="shared" si="53"/>
        <v/>
      </c>
    </row>
    <row r="574" spans="2:11" hidden="1" x14ac:dyDescent="0.3">
      <c r="B574" s="181">
        <f t="shared" si="54"/>
        <v>572</v>
      </c>
      <c r="C574" s="233" t="str">
        <f>IF('Cálculos '!AR580="","",'Cálculos '!AR580)</f>
        <v/>
      </c>
      <c r="D574" s="164" t="str">
        <f>IF('Cálculos '!AU580="","",'Cálculos '!AU580)</f>
        <v/>
      </c>
      <c r="E574" s="300" t="str">
        <f>IF('Cálculos '!AV580="","",'Cálculos '!AV580)</f>
        <v/>
      </c>
      <c r="F574" s="303" t="str">
        <f t="shared" si="52"/>
        <v/>
      </c>
      <c r="H574" s="305" t="str">
        <f t="shared" si="49"/>
        <v/>
      </c>
      <c r="I574" s="298" t="str">
        <f t="shared" si="50"/>
        <v/>
      </c>
      <c r="J574" s="353" t="str">
        <f t="shared" si="51"/>
        <v/>
      </c>
      <c r="K574" s="354" t="str">
        <f t="shared" si="53"/>
        <v/>
      </c>
    </row>
    <row r="575" spans="2:11" hidden="1" x14ac:dyDescent="0.3">
      <c r="B575" s="181">
        <f t="shared" si="54"/>
        <v>573</v>
      </c>
      <c r="C575" s="233" t="str">
        <f>IF('Cálculos '!AR581="","",'Cálculos '!AR581)</f>
        <v/>
      </c>
      <c r="D575" s="164" t="str">
        <f>IF('Cálculos '!AU581="","",'Cálculos '!AU581)</f>
        <v/>
      </c>
      <c r="E575" s="300" t="str">
        <f>IF('Cálculos '!AV581="","",'Cálculos '!AV581)</f>
        <v/>
      </c>
      <c r="F575" s="303" t="str">
        <f t="shared" si="52"/>
        <v/>
      </c>
      <c r="H575" s="305" t="str">
        <f t="shared" si="49"/>
        <v/>
      </c>
      <c r="I575" s="298" t="str">
        <f t="shared" si="50"/>
        <v/>
      </c>
      <c r="J575" s="353" t="str">
        <f t="shared" si="51"/>
        <v/>
      </c>
      <c r="K575" s="354" t="str">
        <f t="shared" si="53"/>
        <v/>
      </c>
    </row>
    <row r="576" spans="2:11" hidden="1" x14ac:dyDescent="0.3">
      <c r="B576" s="181">
        <f t="shared" si="54"/>
        <v>574</v>
      </c>
      <c r="C576" s="233" t="str">
        <f>IF('Cálculos '!AR582="","",'Cálculos '!AR582)</f>
        <v/>
      </c>
      <c r="D576" s="164" t="str">
        <f>IF('Cálculos '!AU582="","",'Cálculos '!AU582)</f>
        <v/>
      </c>
      <c r="E576" s="300" t="str">
        <f>IF('Cálculos '!AV582="","",'Cálculos '!AV582)</f>
        <v/>
      </c>
      <c r="F576" s="303" t="str">
        <f t="shared" si="52"/>
        <v/>
      </c>
      <c r="H576" s="305" t="str">
        <f t="shared" si="49"/>
        <v/>
      </c>
      <c r="I576" s="298" t="str">
        <f t="shared" si="50"/>
        <v/>
      </c>
      <c r="J576" s="353" t="str">
        <f t="shared" si="51"/>
        <v/>
      </c>
      <c r="K576" s="354" t="str">
        <f t="shared" si="53"/>
        <v/>
      </c>
    </row>
    <row r="577" spans="2:11" hidden="1" x14ac:dyDescent="0.3">
      <c r="B577" s="181">
        <f t="shared" si="54"/>
        <v>575</v>
      </c>
      <c r="C577" s="233" t="str">
        <f>IF('Cálculos '!AR583="","",'Cálculos '!AR583)</f>
        <v/>
      </c>
      <c r="D577" s="164" t="str">
        <f>IF('Cálculos '!AU583="","",'Cálculos '!AU583)</f>
        <v/>
      </c>
      <c r="E577" s="300" t="str">
        <f>IF('Cálculos '!AV583="","",'Cálculos '!AV583)</f>
        <v/>
      </c>
      <c r="F577" s="303" t="str">
        <f t="shared" si="52"/>
        <v/>
      </c>
      <c r="H577" s="305" t="str">
        <f t="shared" si="49"/>
        <v/>
      </c>
      <c r="I577" s="298" t="str">
        <f t="shared" si="50"/>
        <v/>
      </c>
      <c r="J577" s="353" t="str">
        <f t="shared" si="51"/>
        <v/>
      </c>
      <c r="K577" s="354" t="str">
        <f t="shared" si="53"/>
        <v/>
      </c>
    </row>
    <row r="578" spans="2:11" hidden="1" x14ac:dyDescent="0.3">
      <c r="B578" s="181">
        <f t="shared" si="54"/>
        <v>576</v>
      </c>
      <c r="C578" s="233" t="str">
        <f>IF('Cálculos '!AR584="","",'Cálculos '!AR584)</f>
        <v/>
      </c>
      <c r="D578" s="164" t="str">
        <f>IF('Cálculos '!AU584="","",'Cálculos '!AU584)</f>
        <v/>
      </c>
      <c r="E578" s="300" t="str">
        <f>IF('Cálculos '!AV584="","",'Cálculos '!AV584)</f>
        <v/>
      </c>
      <c r="F578" s="303" t="str">
        <f t="shared" si="52"/>
        <v/>
      </c>
      <c r="H578" s="305" t="str">
        <f t="shared" si="49"/>
        <v/>
      </c>
      <c r="I578" s="298" t="str">
        <f t="shared" si="50"/>
        <v/>
      </c>
      <c r="J578" s="353" t="str">
        <f t="shared" si="51"/>
        <v/>
      </c>
      <c r="K578" s="354" t="str">
        <f t="shared" si="53"/>
        <v/>
      </c>
    </row>
    <row r="579" spans="2:11" hidden="1" x14ac:dyDescent="0.3">
      <c r="B579" s="181">
        <f t="shared" si="54"/>
        <v>577</v>
      </c>
      <c r="C579" s="233" t="str">
        <f>IF('Cálculos '!AR585="","",'Cálculos '!AR585)</f>
        <v/>
      </c>
      <c r="D579" s="164" t="str">
        <f>IF('Cálculos '!AU585="","",'Cálculos '!AU585)</f>
        <v/>
      </c>
      <c r="E579" s="300" t="str">
        <f>IF('Cálculos '!AV585="","",'Cálculos '!AV585)</f>
        <v/>
      </c>
      <c r="F579" s="303" t="str">
        <f t="shared" si="52"/>
        <v/>
      </c>
      <c r="H579" s="305" t="str">
        <f t="shared" ref="H579:H642" si="55">IF(C579="","",IF(C579="","",+D579/C579))</f>
        <v/>
      </c>
      <c r="I579" s="298" t="str">
        <f t="shared" ref="I579:I642" si="56">IF(C579="","",SUM(E579/C579))</f>
        <v/>
      </c>
      <c r="J579" s="353" t="str">
        <f t="shared" ref="J579:J642" si="57">+IF(I579&lt;=40%,E579,IF(AND(H579&gt;40%,H579&lt;60%),D579,C579))</f>
        <v/>
      </c>
      <c r="K579" s="354" t="str">
        <f t="shared" si="53"/>
        <v/>
      </c>
    </row>
    <row r="580" spans="2:11" hidden="1" x14ac:dyDescent="0.3">
      <c r="B580" s="181">
        <f t="shared" si="54"/>
        <v>578</v>
      </c>
      <c r="C580" s="233" t="str">
        <f>IF('Cálculos '!AR586="","",'Cálculos '!AR586)</f>
        <v/>
      </c>
      <c r="D580" s="164" t="str">
        <f>IF('Cálculos '!AU586="","",'Cálculos '!AU586)</f>
        <v/>
      </c>
      <c r="E580" s="300" t="str">
        <f>IF('Cálculos '!AV586="","",'Cálculos '!AV586)</f>
        <v/>
      </c>
      <c r="F580" s="303" t="str">
        <f t="shared" ref="F580:F643" si="58">+IF(C580="","",C580)</f>
        <v/>
      </c>
      <c r="H580" s="305" t="str">
        <f t="shared" si="55"/>
        <v/>
      </c>
      <c r="I580" s="298" t="str">
        <f t="shared" si="56"/>
        <v/>
      </c>
      <c r="J580" s="353" t="str">
        <f t="shared" si="57"/>
        <v/>
      </c>
      <c r="K580" s="354" t="str">
        <f t="shared" ref="K580:K643" si="59">IF(C580="","",SUM(F580-J580))</f>
        <v/>
      </c>
    </row>
    <row r="581" spans="2:11" hidden="1" x14ac:dyDescent="0.3">
      <c r="B581" s="181">
        <f t="shared" ref="B581:B644" si="60">+B580+1</f>
        <v>579</v>
      </c>
      <c r="C581" s="233" t="str">
        <f>IF('Cálculos '!AR587="","",'Cálculos '!AR587)</f>
        <v/>
      </c>
      <c r="D581" s="164" t="str">
        <f>IF('Cálculos '!AU587="","",'Cálculos '!AU587)</f>
        <v/>
      </c>
      <c r="E581" s="300" t="str">
        <f>IF('Cálculos '!AV587="","",'Cálculos '!AV587)</f>
        <v/>
      </c>
      <c r="F581" s="303" t="str">
        <f t="shared" si="58"/>
        <v/>
      </c>
      <c r="H581" s="305" t="str">
        <f t="shared" si="55"/>
        <v/>
      </c>
      <c r="I581" s="298" t="str">
        <f t="shared" si="56"/>
        <v/>
      </c>
      <c r="J581" s="353" t="str">
        <f t="shared" si="57"/>
        <v/>
      </c>
      <c r="K581" s="354" t="str">
        <f t="shared" si="59"/>
        <v/>
      </c>
    </row>
    <row r="582" spans="2:11" hidden="1" x14ac:dyDescent="0.3">
      <c r="B582" s="181">
        <f t="shared" si="60"/>
        <v>580</v>
      </c>
      <c r="C582" s="233" t="str">
        <f>IF('Cálculos '!AR588="","",'Cálculos '!AR588)</f>
        <v/>
      </c>
      <c r="D582" s="164" t="str">
        <f>IF('Cálculos '!AU588="","",'Cálculos '!AU588)</f>
        <v/>
      </c>
      <c r="E582" s="300" t="str">
        <f>IF('Cálculos '!AV588="","",'Cálculos '!AV588)</f>
        <v/>
      </c>
      <c r="F582" s="303" t="str">
        <f t="shared" si="58"/>
        <v/>
      </c>
      <c r="H582" s="305" t="str">
        <f t="shared" si="55"/>
        <v/>
      </c>
      <c r="I582" s="298" t="str">
        <f t="shared" si="56"/>
        <v/>
      </c>
      <c r="J582" s="353" t="str">
        <f t="shared" si="57"/>
        <v/>
      </c>
      <c r="K582" s="354" t="str">
        <f t="shared" si="59"/>
        <v/>
      </c>
    </row>
    <row r="583" spans="2:11" hidden="1" x14ac:dyDescent="0.3">
      <c r="B583" s="181">
        <f t="shared" si="60"/>
        <v>581</v>
      </c>
      <c r="C583" s="233" t="str">
        <f>IF('Cálculos '!AR589="","",'Cálculos '!AR589)</f>
        <v/>
      </c>
      <c r="D583" s="164" t="str">
        <f>IF('Cálculos '!AU589="","",'Cálculos '!AU589)</f>
        <v/>
      </c>
      <c r="E583" s="300" t="str">
        <f>IF('Cálculos '!AV589="","",'Cálculos '!AV589)</f>
        <v/>
      </c>
      <c r="F583" s="303" t="str">
        <f t="shared" si="58"/>
        <v/>
      </c>
      <c r="H583" s="305" t="str">
        <f t="shared" si="55"/>
        <v/>
      </c>
      <c r="I583" s="298" t="str">
        <f t="shared" si="56"/>
        <v/>
      </c>
      <c r="J583" s="353" t="str">
        <f t="shared" si="57"/>
        <v/>
      </c>
      <c r="K583" s="354" t="str">
        <f t="shared" si="59"/>
        <v/>
      </c>
    </row>
    <row r="584" spans="2:11" hidden="1" x14ac:dyDescent="0.3">
      <c r="B584" s="181">
        <f t="shared" si="60"/>
        <v>582</v>
      </c>
      <c r="C584" s="233" t="str">
        <f>IF('Cálculos '!AR590="","",'Cálculos '!AR590)</f>
        <v/>
      </c>
      <c r="D584" s="164" t="str">
        <f>IF('Cálculos '!AU590="","",'Cálculos '!AU590)</f>
        <v/>
      </c>
      <c r="E584" s="300" t="str">
        <f>IF('Cálculos '!AV590="","",'Cálculos '!AV590)</f>
        <v/>
      </c>
      <c r="F584" s="303" t="str">
        <f t="shared" si="58"/>
        <v/>
      </c>
      <c r="H584" s="305" t="str">
        <f t="shared" si="55"/>
        <v/>
      </c>
      <c r="I584" s="298" t="str">
        <f t="shared" si="56"/>
        <v/>
      </c>
      <c r="J584" s="353" t="str">
        <f t="shared" si="57"/>
        <v/>
      </c>
      <c r="K584" s="354" t="str">
        <f t="shared" si="59"/>
        <v/>
      </c>
    </row>
    <row r="585" spans="2:11" hidden="1" x14ac:dyDescent="0.3">
      <c r="B585" s="181">
        <f t="shared" si="60"/>
        <v>583</v>
      </c>
      <c r="C585" s="233" t="str">
        <f>IF('Cálculos '!AR591="","",'Cálculos '!AR591)</f>
        <v/>
      </c>
      <c r="D585" s="164" t="str">
        <f>IF('Cálculos '!AU591="","",'Cálculos '!AU591)</f>
        <v/>
      </c>
      <c r="E585" s="300" t="str">
        <f>IF('Cálculos '!AV591="","",'Cálculos '!AV591)</f>
        <v/>
      </c>
      <c r="F585" s="303" t="str">
        <f t="shared" si="58"/>
        <v/>
      </c>
      <c r="H585" s="305" t="str">
        <f t="shared" si="55"/>
        <v/>
      </c>
      <c r="I585" s="298" t="str">
        <f t="shared" si="56"/>
        <v/>
      </c>
      <c r="J585" s="353" t="str">
        <f t="shared" si="57"/>
        <v/>
      </c>
      <c r="K585" s="354" t="str">
        <f t="shared" si="59"/>
        <v/>
      </c>
    </row>
    <row r="586" spans="2:11" hidden="1" x14ac:dyDescent="0.3">
      <c r="B586" s="181">
        <f t="shared" si="60"/>
        <v>584</v>
      </c>
      <c r="C586" s="233" t="str">
        <f>IF('Cálculos '!AR592="","",'Cálculos '!AR592)</f>
        <v/>
      </c>
      <c r="D586" s="164" t="str">
        <f>IF('Cálculos '!AU592="","",'Cálculos '!AU592)</f>
        <v/>
      </c>
      <c r="E586" s="300" t="str">
        <f>IF('Cálculos '!AV592="","",'Cálculos '!AV592)</f>
        <v/>
      </c>
      <c r="F586" s="303" t="str">
        <f t="shared" si="58"/>
        <v/>
      </c>
      <c r="H586" s="305" t="str">
        <f t="shared" si="55"/>
        <v/>
      </c>
      <c r="I586" s="298" t="str">
        <f t="shared" si="56"/>
        <v/>
      </c>
      <c r="J586" s="353" t="str">
        <f t="shared" si="57"/>
        <v/>
      </c>
      <c r="K586" s="354" t="str">
        <f t="shared" si="59"/>
        <v/>
      </c>
    </row>
    <row r="587" spans="2:11" hidden="1" x14ac:dyDescent="0.3">
      <c r="B587" s="181">
        <f t="shared" si="60"/>
        <v>585</v>
      </c>
      <c r="C587" s="233" t="str">
        <f>IF('Cálculos '!AR593="","",'Cálculos '!AR593)</f>
        <v/>
      </c>
      <c r="D587" s="164" t="str">
        <f>IF('Cálculos '!AU593="","",'Cálculos '!AU593)</f>
        <v/>
      </c>
      <c r="E587" s="300" t="str">
        <f>IF('Cálculos '!AV593="","",'Cálculos '!AV593)</f>
        <v/>
      </c>
      <c r="F587" s="303" t="str">
        <f t="shared" si="58"/>
        <v/>
      </c>
      <c r="H587" s="305" t="str">
        <f t="shared" si="55"/>
        <v/>
      </c>
      <c r="I587" s="298" t="str">
        <f t="shared" si="56"/>
        <v/>
      </c>
      <c r="J587" s="353" t="str">
        <f t="shared" si="57"/>
        <v/>
      </c>
      <c r="K587" s="354" t="str">
        <f t="shared" si="59"/>
        <v/>
      </c>
    </row>
    <row r="588" spans="2:11" hidden="1" x14ac:dyDescent="0.3">
      <c r="B588" s="181">
        <f t="shared" si="60"/>
        <v>586</v>
      </c>
      <c r="C588" s="233" t="str">
        <f>IF('Cálculos '!AR594="","",'Cálculos '!AR594)</f>
        <v/>
      </c>
      <c r="D588" s="164" t="str">
        <f>IF('Cálculos '!AU594="","",'Cálculos '!AU594)</f>
        <v/>
      </c>
      <c r="E588" s="300" t="str">
        <f>IF('Cálculos '!AV594="","",'Cálculos '!AV594)</f>
        <v/>
      </c>
      <c r="F588" s="303" t="str">
        <f t="shared" si="58"/>
        <v/>
      </c>
      <c r="H588" s="305" t="str">
        <f t="shared" si="55"/>
        <v/>
      </c>
      <c r="I588" s="298" t="str">
        <f t="shared" si="56"/>
        <v/>
      </c>
      <c r="J588" s="353" t="str">
        <f t="shared" si="57"/>
        <v/>
      </c>
      <c r="K588" s="354" t="str">
        <f t="shared" si="59"/>
        <v/>
      </c>
    </row>
    <row r="589" spans="2:11" hidden="1" x14ac:dyDescent="0.3">
      <c r="B589" s="181">
        <f t="shared" si="60"/>
        <v>587</v>
      </c>
      <c r="C589" s="233" t="str">
        <f>IF('Cálculos '!AR595="","",'Cálculos '!AR595)</f>
        <v/>
      </c>
      <c r="D589" s="164" t="str">
        <f>IF('Cálculos '!AU595="","",'Cálculos '!AU595)</f>
        <v/>
      </c>
      <c r="E589" s="300" t="str">
        <f>IF('Cálculos '!AV595="","",'Cálculos '!AV595)</f>
        <v/>
      </c>
      <c r="F589" s="303" t="str">
        <f t="shared" si="58"/>
        <v/>
      </c>
      <c r="H589" s="305" t="str">
        <f t="shared" si="55"/>
        <v/>
      </c>
      <c r="I589" s="298" t="str">
        <f t="shared" si="56"/>
        <v/>
      </c>
      <c r="J589" s="353" t="str">
        <f t="shared" si="57"/>
        <v/>
      </c>
      <c r="K589" s="354" t="str">
        <f t="shared" si="59"/>
        <v/>
      </c>
    </row>
    <row r="590" spans="2:11" hidden="1" x14ac:dyDescent="0.3">
      <c r="B590" s="181">
        <f t="shared" si="60"/>
        <v>588</v>
      </c>
      <c r="C590" s="233" t="str">
        <f>IF('Cálculos '!AR596="","",'Cálculos '!AR596)</f>
        <v/>
      </c>
      <c r="D590" s="164" t="str">
        <f>IF('Cálculos '!AU596="","",'Cálculos '!AU596)</f>
        <v/>
      </c>
      <c r="E590" s="300" t="str">
        <f>IF('Cálculos '!AV596="","",'Cálculos '!AV596)</f>
        <v/>
      </c>
      <c r="F590" s="303" t="str">
        <f t="shared" si="58"/>
        <v/>
      </c>
      <c r="H590" s="305" t="str">
        <f t="shared" si="55"/>
        <v/>
      </c>
      <c r="I590" s="298" t="str">
        <f t="shared" si="56"/>
        <v/>
      </c>
      <c r="J590" s="353" t="str">
        <f t="shared" si="57"/>
        <v/>
      </c>
      <c r="K590" s="354" t="str">
        <f t="shared" si="59"/>
        <v/>
      </c>
    </row>
    <row r="591" spans="2:11" hidden="1" x14ac:dyDescent="0.3">
      <c r="B591" s="181">
        <f t="shared" si="60"/>
        <v>589</v>
      </c>
      <c r="C591" s="233" t="str">
        <f>IF('Cálculos '!AR597="","",'Cálculos '!AR597)</f>
        <v/>
      </c>
      <c r="D591" s="164" t="str">
        <f>IF('Cálculos '!AU597="","",'Cálculos '!AU597)</f>
        <v/>
      </c>
      <c r="E591" s="300" t="str">
        <f>IF('Cálculos '!AV597="","",'Cálculos '!AV597)</f>
        <v/>
      </c>
      <c r="F591" s="303" t="str">
        <f t="shared" si="58"/>
        <v/>
      </c>
      <c r="H591" s="305" t="str">
        <f t="shared" si="55"/>
        <v/>
      </c>
      <c r="I591" s="298" t="str">
        <f t="shared" si="56"/>
        <v/>
      </c>
      <c r="J591" s="353" t="str">
        <f t="shared" si="57"/>
        <v/>
      </c>
      <c r="K591" s="354" t="str">
        <f t="shared" si="59"/>
        <v/>
      </c>
    </row>
    <row r="592" spans="2:11" hidden="1" x14ac:dyDescent="0.3">
      <c r="B592" s="181">
        <f t="shared" si="60"/>
        <v>590</v>
      </c>
      <c r="C592" s="233" t="str">
        <f>IF('Cálculos '!AR598="","",'Cálculos '!AR598)</f>
        <v/>
      </c>
      <c r="D592" s="164" t="str">
        <f>IF('Cálculos '!AU598="","",'Cálculos '!AU598)</f>
        <v/>
      </c>
      <c r="E592" s="300" t="str">
        <f>IF('Cálculos '!AV598="","",'Cálculos '!AV598)</f>
        <v/>
      </c>
      <c r="F592" s="303" t="str">
        <f t="shared" si="58"/>
        <v/>
      </c>
      <c r="H592" s="305" t="str">
        <f t="shared" si="55"/>
        <v/>
      </c>
      <c r="I592" s="298" t="str">
        <f t="shared" si="56"/>
        <v/>
      </c>
      <c r="J592" s="353" t="str">
        <f t="shared" si="57"/>
        <v/>
      </c>
      <c r="K592" s="354" t="str">
        <f t="shared" si="59"/>
        <v/>
      </c>
    </row>
    <row r="593" spans="2:11" hidden="1" x14ac:dyDescent="0.3">
      <c r="B593" s="181">
        <f t="shared" si="60"/>
        <v>591</v>
      </c>
      <c r="C593" s="233" t="str">
        <f>IF('Cálculos '!AR599="","",'Cálculos '!AR599)</f>
        <v/>
      </c>
      <c r="D593" s="164" t="str">
        <f>IF('Cálculos '!AU599="","",'Cálculos '!AU599)</f>
        <v/>
      </c>
      <c r="E593" s="300" t="str">
        <f>IF('Cálculos '!AV599="","",'Cálculos '!AV599)</f>
        <v/>
      </c>
      <c r="F593" s="303" t="str">
        <f t="shared" si="58"/>
        <v/>
      </c>
      <c r="H593" s="305" t="str">
        <f t="shared" si="55"/>
        <v/>
      </c>
      <c r="I593" s="298" t="str">
        <f t="shared" si="56"/>
        <v/>
      </c>
      <c r="J593" s="353" t="str">
        <f t="shared" si="57"/>
        <v/>
      </c>
      <c r="K593" s="354" t="str">
        <f t="shared" si="59"/>
        <v/>
      </c>
    </row>
    <row r="594" spans="2:11" hidden="1" x14ac:dyDescent="0.3">
      <c r="B594" s="181">
        <f t="shared" si="60"/>
        <v>592</v>
      </c>
      <c r="C594" s="233" t="str">
        <f>IF('Cálculos '!AR600="","",'Cálculos '!AR600)</f>
        <v/>
      </c>
      <c r="D594" s="164" t="str">
        <f>IF('Cálculos '!AU600="","",'Cálculos '!AU600)</f>
        <v/>
      </c>
      <c r="E594" s="300" t="str">
        <f>IF('Cálculos '!AV600="","",'Cálculos '!AV600)</f>
        <v/>
      </c>
      <c r="F594" s="303" t="str">
        <f t="shared" si="58"/>
        <v/>
      </c>
      <c r="H594" s="305" t="str">
        <f t="shared" si="55"/>
        <v/>
      </c>
      <c r="I594" s="298" t="str">
        <f t="shared" si="56"/>
        <v/>
      </c>
      <c r="J594" s="353" t="str">
        <f t="shared" si="57"/>
        <v/>
      </c>
      <c r="K594" s="354" t="str">
        <f t="shared" si="59"/>
        <v/>
      </c>
    </row>
    <row r="595" spans="2:11" hidden="1" x14ac:dyDescent="0.3">
      <c r="B595" s="181">
        <f t="shared" si="60"/>
        <v>593</v>
      </c>
      <c r="C595" s="233" t="str">
        <f>IF('Cálculos '!AR601="","",'Cálculos '!AR601)</f>
        <v/>
      </c>
      <c r="D595" s="164" t="str">
        <f>IF('Cálculos '!AU601="","",'Cálculos '!AU601)</f>
        <v/>
      </c>
      <c r="E595" s="300" t="str">
        <f>IF('Cálculos '!AV601="","",'Cálculos '!AV601)</f>
        <v/>
      </c>
      <c r="F595" s="303" t="str">
        <f t="shared" si="58"/>
        <v/>
      </c>
      <c r="H595" s="305" t="str">
        <f t="shared" si="55"/>
        <v/>
      </c>
      <c r="I595" s="298" t="str">
        <f t="shared" si="56"/>
        <v/>
      </c>
      <c r="J595" s="353" t="str">
        <f t="shared" si="57"/>
        <v/>
      </c>
      <c r="K595" s="354" t="str">
        <f t="shared" si="59"/>
        <v/>
      </c>
    </row>
    <row r="596" spans="2:11" hidden="1" x14ac:dyDescent="0.3">
      <c r="B596" s="181">
        <f t="shared" si="60"/>
        <v>594</v>
      </c>
      <c r="C596" s="233" t="str">
        <f>IF('Cálculos '!AR602="","",'Cálculos '!AR602)</f>
        <v/>
      </c>
      <c r="D596" s="164" t="str">
        <f>IF('Cálculos '!AU602="","",'Cálculos '!AU602)</f>
        <v/>
      </c>
      <c r="E596" s="300" t="str">
        <f>IF('Cálculos '!AV602="","",'Cálculos '!AV602)</f>
        <v/>
      </c>
      <c r="F596" s="303" t="str">
        <f t="shared" si="58"/>
        <v/>
      </c>
      <c r="H596" s="305" t="str">
        <f t="shared" si="55"/>
        <v/>
      </c>
      <c r="I596" s="298" t="str">
        <f t="shared" si="56"/>
        <v/>
      </c>
      <c r="J596" s="353" t="str">
        <f t="shared" si="57"/>
        <v/>
      </c>
      <c r="K596" s="354" t="str">
        <f t="shared" si="59"/>
        <v/>
      </c>
    </row>
    <row r="597" spans="2:11" hidden="1" x14ac:dyDescent="0.3">
      <c r="B597" s="181">
        <f t="shared" si="60"/>
        <v>595</v>
      </c>
      <c r="C597" s="233" t="str">
        <f>IF('Cálculos '!AR603="","",'Cálculos '!AR603)</f>
        <v/>
      </c>
      <c r="D597" s="164" t="str">
        <f>IF('Cálculos '!AU603="","",'Cálculos '!AU603)</f>
        <v/>
      </c>
      <c r="E597" s="300" t="str">
        <f>IF('Cálculos '!AV603="","",'Cálculos '!AV603)</f>
        <v/>
      </c>
      <c r="F597" s="303" t="str">
        <f t="shared" si="58"/>
        <v/>
      </c>
      <c r="H597" s="305" t="str">
        <f t="shared" si="55"/>
        <v/>
      </c>
      <c r="I597" s="298" t="str">
        <f t="shared" si="56"/>
        <v/>
      </c>
      <c r="J597" s="353" t="str">
        <f t="shared" si="57"/>
        <v/>
      </c>
      <c r="K597" s="354" t="str">
        <f t="shared" si="59"/>
        <v/>
      </c>
    </row>
    <row r="598" spans="2:11" hidden="1" x14ac:dyDescent="0.3">
      <c r="B598" s="181">
        <f t="shared" si="60"/>
        <v>596</v>
      </c>
      <c r="C598" s="233" t="str">
        <f>IF('Cálculos '!AR604="","",'Cálculos '!AR604)</f>
        <v/>
      </c>
      <c r="D598" s="164" t="str">
        <f>IF('Cálculos '!AU604="","",'Cálculos '!AU604)</f>
        <v/>
      </c>
      <c r="E598" s="300" t="str">
        <f>IF('Cálculos '!AV604="","",'Cálculos '!AV604)</f>
        <v/>
      </c>
      <c r="F598" s="303" t="str">
        <f t="shared" si="58"/>
        <v/>
      </c>
      <c r="H598" s="305" t="str">
        <f t="shared" si="55"/>
        <v/>
      </c>
      <c r="I598" s="298" t="str">
        <f t="shared" si="56"/>
        <v/>
      </c>
      <c r="J598" s="353" t="str">
        <f t="shared" si="57"/>
        <v/>
      </c>
      <c r="K598" s="354" t="str">
        <f t="shared" si="59"/>
        <v/>
      </c>
    </row>
    <row r="599" spans="2:11" hidden="1" x14ac:dyDescent="0.3">
      <c r="B599" s="181">
        <f t="shared" si="60"/>
        <v>597</v>
      </c>
      <c r="C599" s="233" t="str">
        <f>IF('Cálculos '!AR605="","",'Cálculos '!AR605)</f>
        <v/>
      </c>
      <c r="D599" s="164" t="str">
        <f>IF('Cálculos '!AU605="","",'Cálculos '!AU605)</f>
        <v/>
      </c>
      <c r="E599" s="300" t="str">
        <f>IF('Cálculos '!AV605="","",'Cálculos '!AV605)</f>
        <v/>
      </c>
      <c r="F599" s="303" t="str">
        <f t="shared" si="58"/>
        <v/>
      </c>
      <c r="H599" s="305" t="str">
        <f t="shared" si="55"/>
        <v/>
      </c>
      <c r="I599" s="298" t="str">
        <f t="shared" si="56"/>
        <v/>
      </c>
      <c r="J599" s="353" t="str">
        <f t="shared" si="57"/>
        <v/>
      </c>
      <c r="K599" s="354" t="str">
        <f t="shared" si="59"/>
        <v/>
      </c>
    </row>
    <row r="600" spans="2:11" hidden="1" x14ac:dyDescent="0.3">
      <c r="B600" s="181">
        <f t="shared" si="60"/>
        <v>598</v>
      </c>
      <c r="C600" s="233" t="str">
        <f>IF('Cálculos '!AR606="","",'Cálculos '!AR606)</f>
        <v/>
      </c>
      <c r="D600" s="164" t="str">
        <f>IF('Cálculos '!AU606="","",'Cálculos '!AU606)</f>
        <v/>
      </c>
      <c r="E600" s="300" t="str">
        <f>IF('Cálculos '!AV606="","",'Cálculos '!AV606)</f>
        <v/>
      </c>
      <c r="F600" s="303" t="str">
        <f t="shared" si="58"/>
        <v/>
      </c>
      <c r="H600" s="305" t="str">
        <f t="shared" si="55"/>
        <v/>
      </c>
      <c r="I600" s="298" t="str">
        <f t="shared" si="56"/>
        <v/>
      </c>
      <c r="J600" s="353" t="str">
        <f t="shared" si="57"/>
        <v/>
      </c>
      <c r="K600" s="354" t="str">
        <f t="shared" si="59"/>
        <v/>
      </c>
    </row>
    <row r="601" spans="2:11" hidden="1" x14ac:dyDescent="0.3">
      <c r="B601" s="181">
        <f t="shared" si="60"/>
        <v>599</v>
      </c>
      <c r="C601" s="233" t="str">
        <f>IF('Cálculos '!AR607="","",'Cálculos '!AR607)</f>
        <v/>
      </c>
      <c r="D601" s="164" t="str">
        <f>IF('Cálculos '!AU607="","",'Cálculos '!AU607)</f>
        <v/>
      </c>
      <c r="E601" s="300" t="str">
        <f>IF('Cálculos '!AV607="","",'Cálculos '!AV607)</f>
        <v/>
      </c>
      <c r="F601" s="303" t="str">
        <f t="shared" si="58"/>
        <v/>
      </c>
      <c r="H601" s="305" t="str">
        <f t="shared" si="55"/>
        <v/>
      </c>
      <c r="I601" s="298" t="str">
        <f t="shared" si="56"/>
        <v/>
      </c>
      <c r="J601" s="353" t="str">
        <f t="shared" si="57"/>
        <v/>
      </c>
      <c r="K601" s="354" t="str">
        <f t="shared" si="59"/>
        <v/>
      </c>
    </row>
    <row r="602" spans="2:11" hidden="1" x14ac:dyDescent="0.3">
      <c r="B602" s="181">
        <f t="shared" si="60"/>
        <v>600</v>
      </c>
      <c r="C602" s="233" t="str">
        <f>IF('Cálculos '!AR608="","",'Cálculos '!AR608)</f>
        <v/>
      </c>
      <c r="D602" s="164" t="str">
        <f>IF('Cálculos '!AU608="","",'Cálculos '!AU608)</f>
        <v/>
      </c>
      <c r="E602" s="300" t="str">
        <f>IF('Cálculos '!AV608="","",'Cálculos '!AV608)</f>
        <v/>
      </c>
      <c r="F602" s="303" t="str">
        <f t="shared" si="58"/>
        <v/>
      </c>
      <c r="H602" s="305" t="str">
        <f t="shared" si="55"/>
        <v/>
      </c>
      <c r="I602" s="298" t="str">
        <f t="shared" si="56"/>
        <v/>
      </c>
      <c r="J602" s="353" t="str">
        <f t="shared" si="57"/>
        <v/>
      </c>
      <c r="K602" s="354" t="str">
        <f t="shared" si="59"/>
        <v/>
      </c>
    </row>
    <row r="603" spans="2:11" hidden="1" x14ac:dyDescent="0.3">
      <c r="B603" s="181">
        <f t="shared" si="60"/>
        <v>601</v>
      </c>
      <c r="C603" s="233" t="str">
        <f>IF('Cálculos '!AR609="","",'Cálculos '!AR609)</f>
        <v/>
      </c>
      <c r="D603" s="164" t="str">
        <f>IF('Cálculos '!AU609="","",'Cálculos '!AU609)</f>
        <v/>
      </c>
      <c r="E603" s="300" t="str">
        <f>IF('Cálculos '!AV609="","",'Cálculos '!AV609)</f>
        <v/>
      </c>
      <c r="F603" s="303" t="str">
        <f t="shared" si="58"/>
        <v/>
      </c>
      <c r="H603" s="305" t="str">
        <f t="shared" si="55"/>
        <v/>
      </c>
      <c r="I603" s="298" t="str">
        <f t="shared" si="56"/>
        <v/>
      </c>
      <c r="J603" s="353" t="str">
        <f t="shared" si="57"/>
        <v/>
      </c>
      <c r="K603" s="354" t="str">
        <f t="shared" si="59"/>
        <v/>
      </c>
    </row>
    <row r="604" spans="2:11" hidden="1" x14ac:dyDescent="0.3">
      <c r="B604" s="181">
        <f t="shared" si="60"/>
        <v>602</v>
      </c>
      <c r="C604" s="233" t="str">
        <f>IF('Cálculos '!AR610="","",'Cálculos '!AR610)</f>
        <v/>
      </c>
      <c r="D604" s="164" t="str">
        <f>IF('Cálculos '!AU610="","",'Cálculos '!AU610)</f>
        <v/>
      </c>
      <c r="E604" s="300" t="str">
        <f>IF('Cálculos '!AV610="","",'Cálculos '!AV610)</f>
        <v/>
      </c>
      <c r="F604" s="303" t="str">
        <f t="shared" si="58"/>
        <v/>
      </c>
      <c r="H604" s="305" t="str">
        <f t="shared" si="55"/>
        <v/>
      </c>
      <c r="I604" s="298" t="str">
        <f t="shared" si="56"/>
        <v/>
      </c>
      <c r="J604" s="353" t="str">
        <f t="shared" si="57"/>
        <v/>
      </c>
      <c r="K604" s="354" t="str">
        <f t="shared" si="59"/>
        <v/>
      </c>
    </row>
    <row r="605" spans="2:11" hidden="1" x14ac:dyDescent="0.3">
      <c r="B605" s="181">
        <f t="shared" si="60"/>
        <v>603</v>
      </c>
      <c r="C605" s="233" t="str">
        <f>IF('Cálculos '!AR611="","",'Cálculos '!AR611)</f>
        <v/>
      </c>
      <c r="D605" s="164" t="str">
        <f>IF('Cálculos '!AU611="","",'Cálculos '!AU611)</f>
        <v/>
      </c>
      <c r="E605" s="300" t="str">
        <f>IF('Cálculos '!AV611="","",'Cálculos '!AV611)</f>
        <v/>
      </c>
      <c r="F605" s="303" t="str">
        <f t="shared" si="58"/>
        <v/>
      </c>
      <c r="H605" s="305" t="str">
        <f t="shared" si="55"/>
        <v/>
      </c>
      <c r="I605" s="298" t="str">
        <f t="shared" si="56"/>
        <v/>
      </c>
      <c r="J605" s="353" t="str">
        <f t="shared" si="57"/>
        <v/>
      </c>
      <c r="K605" s="354" t="str">
        <f t="shared" si="59"/>
        <v/>
      </c>
    </row>
    <row r="606" spans="2:11" hidden="1" x14ac:dyDescent="0.3">
      <c r="B606" s="181">
        <f t="shared" si="60"/>
        <v>604</v>
      </c>
      <c r="C606" s="233" t="str">
        <f>IF('Cálculos '!AR612="","",'Cálculos '!AR612)</f>
        <v/>
      </c>
      <c r="D606" s="164" t="str">
        <f>IF('Cálculos '!AU612="","",'Cálculos '!AU612)</f>
        <v/>
      </c>
      <c r="E606" s="300" t="str">
        <f>IF('Cálculos '!AV612="","",'Cálculos '!AV612)</f>
        <v/>
      </c>
      <c r="F606" s="303" t="str">
        <f t="shared" si="58"/>
        <v/>
      </c>
      <c r="H606" s="305" t="str">
        <f t="shared" si="55"/>
        <v/>
      </c>
      <c r="I606" s="298" t="str">
        <f t="shared" si="56"/>
        <v/>
      </c>
      <c r="J606" s="353" t="str">
        <f t="shared" si="57"/>
        <v/>
      </c>
      <c r="K606" s="354" t="str">
        <f t="shared" si="59"/>
        <v/>
      </c>
    </row>
    <row r="607" spans="2:11" hidden="1" x14ac:dyDescent="0.3">
      <c r="B607" s="181">
        <f t="shared" si="60"/>
        <v>605</v>
      </c>
      <c r="C607" s="233" t="str">
        <f>IF('Cálculos '!AR613="","",'Cálculos '!AR613)</f>
        <v/>
      </c>
      <c r="D607" s="164" t="str">
        <f>IF('Cálculos '!AU613="","",'Cálculos '!AU613)</f>
        <v/>
      </c>
      <c r="E607" s="300" t="str">
        <f>IF('Cálculos '!AV613="","",'Cálculos '!AV613)</f>
        <v/>
      </c>
      <c r="F607" s="303" t="str">
        <f t="shared" si="58"/>
        <v/>
      </c>
      <c r="H607" s="305" t="str">
        <f t="shared" si="55"/>
        <v/>
      </c>
      <c r="I607" s="298" t="str">
        <f t="shared" si="56"/>
        <v/>
      </c>
      <c r="J607" s="353" t="str">
        <f t="shared" si="57"/>
        <v/>
      </c>
      <c r="K607" s="354" t="str">
        <f t="shared" si="59"/>
        <v/>
      </c>
    </row>
    <row r="608" spans="2:11" hidden="1" x14ac:dyDescent="0.3">
      <c r="B608" s="181">
        <f t="shared" si="60"/>
        <v>606</v>
      </c>
      <c r="C608" s="233" t="str">
        <f>IF('Cálculos '!AR614="","",'Cálculos '!AR614)</f>
        <v/>
      </c>
      <c r="D608" s="164" t="str">
        <f>IF('Cálculos '!AU614="","",'Cálculos '!AU614)</f>
        <v/>
      </c>
      <c r="E608" s="300" t="str">
        <f>IF('Cálculos '!AV614="","",'Cálculos '!AV614)</f>
        <v/>
      </c>
      <c r="F608" s="303" t="str">
        <f t="shared" si="58"/>
        <v/>
      </c>
      <c r="H608" s="305" t="str">
        <f t="shared" si="55"/>
        <v/>
      </c>
      <c r="I608" s="298" t="str">
        <f t="shared" si="56"/>
        <v/>
      </c>
      <c r="J608" s="353" t="str">
        <f t="shared" si="57"/>
        <v/>
      </c>
      <c r="K608" s="354" t="str">
        <f t="shared" si="59"/>
        <v/>
      </c>
    </row>
    <row r="609" spans="2:11" hidden="1" x14ac:dyDescent="0.3">
      <c r="B609" s="181">
        <f t="shared" si="60"/>
        <v>607</v>
      </c>
      <c r="C609" s="233" t="str">
        <f>IF('Cálculos '!AR615="","",'Cálculos '!AR615)</f>
        <v/>
      </c>
      <c r="D609" s="164" t="str">
        <f>IF('Cálculos '!AU615="","",'Cálculos '!AU615)</f>
        <v/>
      </c>
      <c r="E609" s="300" t="str">
        <f>IF('Cálculos '!AV615="","",'Cálculos '!AV615)</f>
        <v/>
      </c>
      <c r="F609" s="303" t="str">
        <f t="shared" si="58"/>
        <v/>
      </c>
      <c r="H609" s="305" t="str">
        <f t="shared" si="55"/>
        <v/>
      </c>
      <c r="I609" s="298" t="str">
        <f t="shared" si="56"/>
        <v/>
      </c>
      <c r="J609" s="353" t="str">
        <f t="shared" si="57"/>
        <v/>
      </c>
      <c r="K609" s="354" t="str">
        <f t="shared" si="59"/>
        <v/>
      </c>
    </row>
    <row r="610" spans="2:11" hidden="1" x14ac:dyDescent="0.3">
      <c r="B610" s="181">
        <f t="shared" si="60"/>
        <v>608</v>
      </c>
      <c r="C610" s="233" t="str">
        <f>IF('Cálculos '!AR616="","",'Cálculos '!AR616)</f>
        <v/>
      </c>
      <c r="D610" s="164" t="str">
        <f>IF('Cálculos '!AU616="","",'Cálculos '!AU616)</f>
        <v/>
      </c>
      <c r="E610" s="300" t="str">
        <f>IF('Cálculos '!AV616="","",'Cálculos '!AV616)</f>
        <v/>
      </c>
      <c r="F610" s="303" t="str">
        <f t="shared" si="58"/>
        <v/>
      </c>
      <c r="H610" s="305" t="str">
        <f t="shared" si="55"/>
        <v/>
      </c>
      <c r="I610" s="298" t="str">
        <f t="shared" si="56"/>
        <v/>
      </c>
      <c r="J610" s="353" t="str">
        <f t="shared" si="57"/>
        <v/>
      </c>
      <c r="K610" s="354" t="str">
        <f t="shared" si="59"/>
        <v/>
      </c>
    </row>
    <row r="611" spans="2:11" hidden="1" x14ac:dyDescent="0.3">
      <c r="B611" s="181">
        <f t="shared" si="60"/>
        <v>609</v>
      </c>
      <c r="C611" s="233" t="str">
        <f>IF('Cálculos '!AR617="","",'Cálculos '!AR617)</f>
        <v/>
      </c>
      <c r="D611" s="164" t="str">
        <f>IF('Cálculos '!AU617="","",'Cálculos '!AU617)</f>
        <v/>
      </c>
      <c r="E611" s="300" t="str">
        <f>IF('Cálculos '!AV617="","",'Cálculos '!AV617)</f>
        <v/>
      </c>
      <c r="F611" s="303" t="str">
        <f t="shared" si="58"/>
        <v/>
      </c>
      <c r="H611" s="305" t="str">
        <f t="shared" si="55"/>
        <v/>
      </c>
      <c r="I611" s="298" t="str">
        <f t="shared" si="56"/>
        <v/>
      </c>
      <c r="J611" s="353" t="str">
        <f t="shared" si="57"/>
        <v/>
      </c>
      <c r="K611" s="354" t="str">
        <f t="shared" si="59"/>
        <v/>
      </c>
    </row>
    <row r="612" spans="2:11" hidden="1" x14ac:dyDescent="0.3">
      <c r="B612" s="181">
        <f t="shared" si="60"/>
        <v>610</v>
      </c>
      <c r="C612" s="233" t="str">
        <f>IF('Cálculos '!AR618="","",'Cálculos '!AR618)</f>
        <v/>
      </c>
      <c r="D612" s="164" t="str">
        <f>IF('Cálculos '!AU618="","",'Cálculos '!AU618)</f>
        <v/>
      </c>
      <c r="E612" s="300" t="str">
        <f>IF('Cálculos '!AV618="","",'Cálculos '!AV618)</f>
        <v/>
      </c>
      <c r="F612" s="303" t="str">
        <f t="shared" si="58"/>
        <v/>
      </c>
      <c r="H612" s="305" t="str">
        <f t="shared" si="55"/>
        <v/>
      </c>
      <c r="I612" s="298" t="str">
        <f t="shared" si="56"/>
        <v/>
      </c>
      <c r="J612" s="353" t="str">
        <f t="shared" si="57"/>
        <v/>
      </c>
      <c r="K612" s="354" t="str">
        <f t="shared" si="59"/>
        <v/>
      </c>
    </row>
    <row r="613" spans="2:11" hidden="1" x14ac:dyDescent="0.3">
      <c r="B613" s="181">
        <f t="shared" si="60"/>
        <v>611</v>
      </c>
      <c r="C613" s="233" t="str">
        <f>IF('Cálculos '!AR619="","",'Cálculos '!AR619)</f>
        <v/>
      </c>
      <c r="D613" s="164" t="str">
        <f>IF('Cálculos '!AU619="","",'Cálculos '!AU619)</f>
        <v/>
      </c>
      <c r="E613" s="300" t="str">
        <f>IF('Cálculos '!AV619="","",'Cálculos '!AV619)</f>
        <v/>
      </c>
      <c r="F613" s="303" t="str">
        <f t="shared" si="58"/>
        <v/>
      </c>
      <c r="H613" s="305" t="str">
        <f t="shared" si="55"/>
        <v/>
      </c>
      <c r="I613" s="298" t="str">
        <f t="shared" si="56"/>
        <v/>
      </c>
      <c r="J613" s="353" t="str">
        <f t="shared" si="57"/>
        <v/>
      </c>
      <c r="K613" s="354" t="str">
        <f t="shared" si="59"/>
        <v/>
      </c>
    </row>
    <row r="614" spans="2:11" hidden="1" x14ac:dyDescent="0.3">
      <c r="B614" s="181">
        <f t="shared" si="60"/>
        <v>612</v>
      </c>
      <c r="C614" s="233" t="str">
        <f>IF('Cálculos '!AR620="","",'Cálculos '!AR620)</f>
        <v/>
      </c>
      <c r="D614" s="164" t="str">
        <f>IF('Cálculos '!AU620="","",'Cálculos '!AU620)</f>
        <v/>
      </c>
      <c r="E614" s="300" t="str">
        <f>IF('Cálculos '!AV620="","",'Cálculos '!AV620)</f>
        <v/>
      </c>
      <c r="F614" s="303" t="str">
        <f t="shared" si="58"/>
        <v/>
      </c>
      <c r="H614" s="305" t="str">
        <f t="shared" si="55"/>
        <v/>
      </c>
      <c r="I614" s="298" t="str">
        <f t="shared" si="56"/>
        <v/>
      </c>
      <c r="J614" s="353" t="str">
        <f t="shared" si="57"/>
        <v/>
      </c>
      <c r="K614" s="354" t="str">
        <f t="shared" si="59"/>
        <v/>
      </c>
    </row>
    <row r="615" spans="2:11" hidden="1" x14ac:dyDescent="0.3">
      <c r="B615" s="181">
        <f t="shared" si="60"/>
        <v>613</v>
      </c>
      <c r="C615" s="233" t="str">
        <f>IF('Cálculos '!AR621="","",'Cálculos '!AR621)</f>
        <v/>
      </c>
      <c r="D615" s="164" t="str">
        <f>IF('Cálculos '!AU621="","",'Cálculos '!AU621)</f>
        <v/>
      </c>
      <c r="E615" s="300" t="str">
        <f>IF('Cálculos '!AV621="","",'Cálculos '!AV621)</f>
        <v/>
      </c>
      <c r="F615" s="303" t="str">
        <f t="shared" si="58"/>
        <v/>
      </c>
      <c r="H615" s="305" t="str">
        <f t="shared" si="55"/>
        <v/>
      </c>
      <c r="I615" s="298" t="str">
        <f t="shared" si="56"/>
        <v/>
      </c>
      <c r="J615" s="353" t="str">
        <f t="shared" si="57"/>
        <v/>
      </c>
      <c r="K615" s="354" t="str">
        <f t="shared" si="59"/>
        <v/>
      </c>
    </row>
    <row r="616" spans="2:11" hidden="1" x14ac:dyDescent="0.3">
      <c r="B616" s="181">
        <f t="shared" si="60"/>
        <v>614</v>
      </c>
      <c r="C616" s="233" t="str">
        <f>IF('Cálculos '!AR622="","",'Cálculos '!AR622)</f>
        <v/>
      </c>
      <c r="D616" s="164" t="str">
        <f>IF('Cálculos '!AU622="","",'Cálculos '!AU622)</f>
        <v/>
      </c>
      <c r="E616" s="300" t="str">
        <f>IF('Cálculos '!AV622="","",'Cálculos '!AV622)</f>
        <v/>
      </c>
      <c r="F616" s="303" t="str">
        <f t="shared" si="58"/>
        <v/>
      </c>
      <c r="H616" s="305" t="str">
        <f t="shared" si="55"/>
        <v/>
      </c>
      <c r="I616" s="298" t="str">
        <f t="shared" si="56"/>
        <v/>
      </c>
      <c r="J616" s="353" t="str">
        <f t="shared" si="57"/>
        <v/>
      </c>
      <c r="K616" s="354" t="str">
        <f t="shared" si="59"/>
        <v/>
      </c>
    </row>
    <row r="617" spans="2:11" hidden="1" x14ac:dyDescent="0.3">
      <c r="B617" s="181">
        <f t="shared" si="60"/>
        <v>615</v>
      </c>
      <c r="C617" s="233" t="str">
        <f>IF('Cálculos '!AR623="","",'Cálculos '!AR623)</f>
        <v/>
      </c>
      <c r="D617" s="164" t="str">
        <f>IF('Cálculos '!AU623="","",'Cálculos '!AU623)</f>
        <v/>
      </c>
      <c r="E617" s="300" t="str">
        <f>IF('Cálculos '!AV623="","",'Cálculos '!AV623)</f>
        <v/>
      </c>
      <c r="F617" s="303" t="str">
        <f t="shared" si="58"/>
        <v/>
      </c>
      <c r="H617" s="305" t="str">
        <f t="shared" si="55"/>
        <v/>
      </c>
      <c r="I617" s="298" t="str">
        <f t="shared" si="56"/>
        <v/>
      </c>
      <c r="J617" s="353" t="str">
        <f t="shared" si="57"/>
        <v/>
      </c>
      <c r="K617" s="354" t="str">
        <f t="shared" si="59"/>
        <v/>
      </c>
    </row>
    <row r="618" spans="2:11" hidden="1" x14ac:dyDescent="0.3">
      <c r="B618" s="181">
        <f t="shared" si="60"/>
        <v>616</v>
      </c>
      <c r="C618" s="233" t="str">
        <f>IF('Cálculos '!AR624="","",'Cálculos '!AR624)</f>
        <v/>
      </c>
      <c r="D618" s="164" t="str">
        <f>IF('Cálculos '!AU624="","",'Cálculos '!AU624)</f>
        <v/>
      </c>
      <c r="E618" s="300" t="str">
        <f>IF('Cálculos '!AV624="","",'Cálculos '!AV624)</f>
        <v/>
      </c>
      <c r="F618" s="303" t="str">
        <f t="shared" si="58"/>
        <v/>
      </c>
      <c r="H618" s="305" t="str">
        <f t="shared" si="55"/>
        <v/>
      </c>
      <c r="I618" s="298" t="str">
        <f t="shared" si="56"/>
        <v/>
      </c>
      <c r="J618" s="353" t="str">
        <f t="shared" si="57"/>
        <v/>
      </c>
      <c r="K618" s="354" t="str">
        <f t="shared" si="59"/>
        <v/>
      </c>
    </row>
    <row r="619" spans="2:11" hidden="1" x14ac:dyDescent="0.3">
      <c r="B619" s="181">
        <f t="shared" si="60"/>
        <v>617</v>
      </c>
      <c r="C619" s="233" t="str">
        <f>IF('Cálculos '!AR625="","",'Cálculos '!AR625)</f>
        <v/>
      </c>
      <c r="D619" s="164" t="str">
        <f>IF('Cálculos '!AU625="","",'Cálculos '!AU625)</f>
        <v/>
      </c>
      <c r="E619" s="300" t="str">
        <f>IF('Cálculos '!AV625="","",'Cálculos '!AV625)</f>
        <v/>
      </c>
      <c r="F619" s="303" t="str">
        <f t="shared" si="58"/>
        <v/>
      </c>
      <c r="H619" s="305" t="str">
        <f t="shared" si="55"/>
        <v/>
      </c>
      <c r="I619" s="298" t="str">
        <f t="shared" si="56"/>
        <v/>
      </c>
      <c r="J619" s="353" t="str">
        <f t="shared" si="57"/>
        <v/>
      </c>
      <c r="K619" s="354" t="str">
        <f t="shared" si="59"/>
        <v/>
      </c>
    </row>
    <row r="620" spans="2:11" hidden="1" x14ac:dyDescent="0.3">
      <c r="B620" s="181">
        <f t="shared" si="60"/>
        <v>618</v>
      </c>
      <c r="C620" s="233" t="str">
        <f>IF('Cálculos '!AR626="","",'Cálculos '!AR626)</f>
        <v/>
      </c>
      <c r="D620" s="164" t="str">
        <f>IF('Cálculos '!AU626="","",'Cálculos '!AU626)</f>
        <v/>
      </c>
      <c r="E620" s="300" t="str">
        <f>IF('Cálculos '!AV626="","",'Cálculos '!AV626)</f>
        <v/>
      </c>
      <c r="F620" s="303" t="str">
        <f t="shared" si="58"/>
        <v/>
      </c>
      <c r="H620" s="305" t="str">
        <f t="shared" si="55"/>
        <v/>
      </c>
      <c r="I620" s="298" t="str">
        <f t="shared" si="56"/>
        <v/>
      </c>
      <c r="J620" s="353" t="str">
        <f t="shared" si="57"/>
        <v/>
      </c>
      <c r="K620" s="354" t="str">
        <f t="shared" si="59"/>
        <v/>
      </c>
    </row>
    <row r="621" spans="2:11" hidden="1" x14ac:dyDescent="0.3">
      <c r="B621" s="181">
        <f t="shared" si="60"/>
        <v>619</v>
      </c>
      <c r="C621" s="233" t="str">
        <f>IF('Cálculos '!AR627="","",'Cálculos '!AR627)</f>
        <v/>
      </c>
      <c r="D621" s="164" t="str">
        <f>IF('Cálculos '!AU627="","",'Cálculos '!AU627)</f>
        <v/>
      </c>
      <c r="E621" s="300" t="str">
        <f>IF('Cálculos '!AV627="","",'Cálculos '!AV627)</f>
        <v/>
      </c>
      <c r="F621" s="303" t="str">
        <f t="shared" si="58"/>
        <v/>
      </c>
      <c r="H621" s="305" t="str">
        <f t="shared" si="55"/>
        <v/>
      </c>
      <c r="I621" s="298" t="str">
        <f t="shared" si="56"/>
        <v/>
      </c>
      <c r="J621" s="353" t="str">
        <f t="shared" si="57"/>
        <v/>
      </c>
      <c r="K621" s="354" t="str">
        <f t="shared" si="59"/>
        <v/>
      </c>
    </row>
    <row r="622" spans="2:11" hidden="1" x14ac:dyDescent="0.3">
      <c r="B622" s="181">
        <f t="shared" si="60"/>
        <v>620</v>
      </c>
      <c r="C622" s="233" t="str">
        <f>IF('Cálculos '!AR628="","",'Cálculos '!AR628)</f>
        <v/>
      </c>
      <c r="D622" s="164" t="str">
        <f>IF('Cálculos '!AU628="","",'Cálculos '!AU628)</f>
        <v/>
      </c>
      <c r="E622" s="300" t="str">
        <f>IF('Cálculos '!AV628="","",'Cálculos '!AV628)</f>
        <v/>
      </c>
      <c r="F622" s="303" t="str">
        <f t="shared" si="58"/>
        <v/>
      </c>
      <c r="H622" s="305" t="str">
        <f t="shared" si="55"/>
        <v/>
      </c>
      <c r="I622" s="298" t="str">
        <f t="shared" si="56"/>
        <v/>
      </c>
      <c r="J622" s="353" t="str">
        <f t="shared" si="57"/>
        <v/>
      </c>
      <c r="K622" s="354" t="str">
        <f t="shared" si="59"/>
        <v/>
      </c>
    </row>
    <row r="623" spans="2:11" hidden="1" x14ac:dyDescent="0.3">
      <c r="B623" s="181">
        <f t="shared" si="60"/>
        <v>621</v>
      </c>
      <c r="C623" s="233" t="str">
        <f>IF('Cálculos '!AR629="","",'Cálculos '!AR629)</f>
        <v/>
      </c>
      <c r="D623" s="164" t="str">
        <f>IF('Cálculos '!AU629="","",'Cálculos '!AU629)</f>
        <v/>
      </c>
      <c r="E623" s="300" t="str">
        <f>IF('Cálculos '!AV629="","",'Cálculos '!AV629)</f>
        <v/>
      </c>
      <c r="F623" s="303" t="str">
        <f t="shared" si="58"/>
        <v/>
      </c>
      <c r="H623" s="305" t="str">
        <f t="shared" si="55"/>
        <v/>
      </c>
      <c r="I623" s="298" t="str">
        <f t="shared" si="56"/>
        <v/>
      </c>
      <c r="J623" s="353" t="str">
        <f t="shared" si="57"/>
        <v/>
      </c>
      <c r="K623" s="354" t="str">
        <f t="shared" si="59"/>
        <v/>
      </c>
    </row>
    <row r="624" spans="2:11" hidden="1" x14ac:dyDescent="0.3">
      <c r="B624" s="181">
        <f t="shared" si="60"/>
        <v>622</v>
      </c>
      <c r="C624" s="233" t="str">
        <f>IF('Cálculos '!AR630="","",'Cálculos '!AR630)</f>
        <v/>
      </c>
      <c r="D624" s="164" t="str">
        <f>IF('Cálculos '!AU630="","",'Cálculos '!AU630)</f>
        <v/>
      </c>
      <c r="E624" s="300" t="str">
        <f>IF('Cálculos '!AV630="","",'Cálculos '!AV630)</f>
        <v/>
      </c>
      <c r="F624" s="303" t="str">
        <f t="shared" si="58"/>
        <v/>
      </c>
      <c r="H624" s="305" t="str">
        <f t="shared" si="55"/>
        <v/>
      </c>
      <c r="I624" s="298" t="str">
        <f t="shared" si="56"/>
        <v/>
      </c>
      <c r="J624" s="353" t="str">
        <f t="shared" si="57"/>
        <v/>
      </c>
      <c r="K624" s="354" t="str">
        <f t="shared" si="59"/>
        <v/>
      </c>
    </row>
    <row r="625" spans="2:11" hidden="1" x14ac:dyDescent="0.3">
      <c r="B625" s="181">
        <f t="shared" si="60"/>
        <v>623</v>
      </c>
      <c r="C625" s="233" t="str">
        <f>IF('Cálculos '!AR631="","",'Cálculos '!AR631)</f>
        <v/>
      </c>
      <c r="D625" s="164" t="str">
        <f>IF('Cálculos '!AU631="","",'Cálculos '!AU631)</f>
        <v/>
      </c>
      <c r="E625" s="300" t="str">
        <f>IF('Cálculos '!AV631="","",'Cálculos '!AV631)</f>
        <v/>
      </c>
      <c r="F625" s="303" t="str">
        <f t="shared" si="58"/>
        <v/>
      </c>
      <c r="H625" s="305" t="str">
        <f t="shared" si="55"/>
        <v/>
      </c>
      <c r="I625" s="298" t="str">
        <f t="shared" si="56"/>
        <v/>
      </c>
      <c r="J625" s="353" t="str">
        <f t="shared" si="57"/>
        <v/>
      </c>
      <c r="K625" s="354" t="str">
        <f t="shared" si="59"/>
        <v/>
      </c>
    </row>
    <row r="626" spans="2:11" hidden="1" x14ac:dyDescent="0.3">
      <c r="B626" s="181">
        <f t="shared" si="60"/>
        <v>624</v>
      </c>
      <c r="C626" s="233" t="str">
        <f>IF('Cálculos '!AR632="","",'Cálculos '!AR632)</f>
        <v/>
      </c>
      <c r="D626" s="164" t="str">
        <f>IF('Cálculos '!AU632="","",'Cálculos '!AU632)</f>
        <v/>
      </c>
      <c r="E626" s="300" t="str">
        <f>IF('Cálculos '!AV632="","",'Cálculos '!AV632)</f>
        <v/>
      </c>
      <c r="F626" s="303" t="str">
        <f t="shared" si="58"/>
        <v/>
      </c>
      <c r="H626" s="305" t="str">
        <f t="shared" si="55"/>
        <v/>
      </c>
      <c r="I626" s="298" t="str">
        <f t="shared" si="56"/>
        <v/>
      </c>
      <c r="J626" s="353" t="str">
        <f t="shared" si="57"/>
        <v/>
      </c>
      <c r="K626" s="354" t="str">
        <f t="shared" si="59"/>
        <v/>
      </c>
    </row>
    <row r="627" spans="2:11" hidden="1" x14ac:dyDescent="0.3">
      <c r="B627" s="181">
        <f t="shared" si="60"/>
        <v>625</v>
      </c>
      <c r="C627" s="233" t="str">
        <f>IF('Cálculos '!AR633="","",'Cálculos '!AR633)</f>
        <v/>
      </c>
      <c r="D627" s="164" t="str">
        <f>IF('Cálculos '!AU633="","",'Cálculos '!AU633)</f>
        <v/>
      </c>
      <c r="E627" s="300" t="str">
        <f>IF('Cálculos '!AV633="","",'Cálculos '!AV633)</f>
        <v/>
      </c>
      <c r="F627" s="303" t="str">
        <f t="shared" si="58"/>
        <v/>
      </c>
      <c r="H627" s="305" t="str">
        <f t="shared" si="55"/>
        <v/>
      </c>
      <c r="I627" s="298" t="str">
        <f t="shared" si="56"/>
        <v/>
      </c>
      <c r="J627" s="353" t="str">
        <f t="shared" si="57"/>
        <v/>
      </c>
      <c r="K627" s="354" t="str">
        <f t="shared" si="59"/>
        <v/>
      </c>
    </row>
    <row r="628" spans="2:11" hidden="1" x14ac:dyDescent="0.3">
      <c r="B628" s="181">
        <f t="shared" si="60"/>
        <v>626</v>
      </c>
      <c r="C628" s="233" t="str">
        <f>IF('Cálculos '!AR634="","",'Cálculos '!AR634)</f>
        <v/>
      </c>
      <c r="D628" s="164" t="str">
        <f>IF('Cálculos '!AU634="","",'Cálculos '!AU634)</f>
        <v/>
      </c>
      <c r="E628" s="300" t="str">
        <f>IF('Cálculos '!AV634="","",'Cálculos '!AV634)</f>
        <v/>
      </c>
      <c r="F628" s="303" t="str">
        <f t="shared" si="58"/>
        <v/>
      </c>
      <c r="H628" s="305" t="str">
        <f t="shared" si="55"/>
        <v/>
      </c>
      <c r="I628" s="298" t="str">
        <f t="shared" si="56"/>
        <v/>
      </c>
      <c r="J628" s="353" t="str">
        <f t="shared" si="57"/>
        <v/>
      </c>
      <c r="K628" s="354" t="str">
        <f t="shared" si="59"/>
        <v/>
      </c>
    </row>
    <row r="629" spans="2:11" hidden="1" x14ac:dyDescent="0.3">
      <c r="B629" s="181">
        <f t="shared" si="60"/>
        <v>627</v>
      </c>
      <c r="C629" s="233" t="str">
        <f>IF('Cálculos '!AR635="","",'Cálculos '!AR635)</f>
        <v/>
      </c>
      <c r="D629" s="164" t="str">
        <f>IF('Cálculos '!AU635="","",'Cálculos '!AU635)</f>
        <v/>
      </c>
      <c r="E629" s="300" t="str">
        <f>IF('Cálculos '!AV635="","",'Cálculos '!AV635)</f>
        <v/>
      </c>
      <c r="F629" s="303" t="str">
        <f t="shared" si="58"/>
        <v/>
      </c>
      <c r="H629" s="305" t="str">
        <f t="shared" si="55"/>
        <v/>
      </c>
      <c r="I629" s="298" t="str">
        <f t="shared" si="56"/>
        <v/>
      </c>
      <c r="J629" s="353" t="str">
        <f t="shared" si="57"/>
        <v/>
      </c>
      <c r="K629" s="354" t="str">
        <f t="shared" si="59"/>
        <v/>
      </c>
    </row>
    <row r="630" spans="2:11" hidden="1" x14ac:dyDescent="0.3">
      <c r="B630" s="181">
        <f t="shared" si="60"/>
        <v>628</v>
      </c>
      <c r="C630" s="233" t="str">
        <f>IF('Cálculos '!AR636="","",'Cálculos '!AR636)</f>
        <v/>
      </c>
      <c r="D630" s="164" t="str">
        <f>IF('Cálculos '!AU636="","",'Cálculos '!AU636)</f>
        <v/>
      </c>
      <c r="E630" s="300" t="str">
        <f>IF('Cálculos '!AV636="","",'Cálculos '!AV636)</f>
        <v/>
      </c>
      <c r="F630" s="303" t="str">
        <f t="shared" si="58"/>
        <v/>
      </c>
      <c r="H630" s="305" t="str">
        <f t="shared" si="55"/>
        <v/>
      </c>
      <c r="I630" s="298" t="str">
        <f t="shared" si="56"/>
        <v/>
      </c>
      <c r="J630" s="353" t="str">
        <f t="shared" si="57"/>
        <v/>
      </c>
      <c r="K630" s="354" t="str">
        <f t="shared" si="59"/>
        <v/>
      </c>
    </row>
    <row r="631" spans="2:11" hidden="1" x14ac:dyDescent="0.3">
      <c r="B631" s="181">
        <f t="shared" si="60"/>
        <v>629</v>
      </c>
      <c r="C631" s="233" t="str">
        <f>IF('Cálculos '!AR637="","",'Cálculos '!AR637)</f>
        <v/>
      </c>
      <c r="D631" s="164" t="str">
        <f>IF('Cálculos '!AU637="","",'Cálculos '!AU637)</f>
        <v/>
      </c>
      <c r="E631" s="300" t="str">
        <f>IF('Cálculos '!AV637="","",'Cálculos '!AV637)</f>
        <v/>
      </c>
      <c r="F631" s="303" t="str">
        <f t="shared" si="58"/>
        <v/>
      </c>
      <c r="H631" s="305" t="str">
        <f t="shared" si="55"/>
        <v/>
      </c>
      <c r="I631" s="298" t="str">
        <f t="shared" si="56"/>
        <v/>
      </c>
      <c r="J631" s="353" t="str">
        <f t="shared" si="57"/>
        <v/>
      </c>
      <c r="K631" s="354" t="str">
        <f t="shared" si="59"/>
        <v/>
      </c>
    </row>
    <row r="632" spans="2:11" hidden="1" x14ac:dyDescent="0.3">
      <c r="B632" s="181">
        <f t="shared" si="60"/>
        <v>630</v>
      </c>
      <c r="C632" s="233" t="str">
        <f>IF('Cálculos '!AR638="","",'Cálculos '!AR638)</f>
        <v/>
      </c>
      <c r="D632" s="164" t="str">
        <f>IF('Cálculos '!AU638="","",'Cálculos '!AU638)</f>
        <v/>
      </c>
      <c r="E632" s="300" t="str">
        <f>IF('Cálculos '!AV638="","",'Cálculos '!AV638)</f>
        <v/>
      </c>
      <c r="F632" s="303" t="str">
        <f t="shared" si="58"/>
        <v/>
      </c>
      <c r="H632" s="305" t="str">
        <f t="shared" si="55"/>
        <v/>
      </c>
      <c r="I632" s="298" t="str">
        <f t="shared" si="56"/>
        <v/>
      </c>
      <c r="J632" s="353" t="str">
        <f t="shared" si="57"/>
        <v/>
      </c>
      <c r="K632" s="354" t="str">
        <f t="shared" si="59"/>
        <v/>
      </c>
    </row>
    <row r="633" spans="2:11" hidden="1" x14ac:dyDescent="0.3">
      <c r="B633" s="181">
        <f t="shared" si="60"/>
        <v>631</v>
      </c>
      <c r="C633" s="233" t="str">
        <f>IF('Cálculos '!AR639="","",'Cálculos '!AR639)</f>
        <v/>
      </c>
      <c r="D633" s="164" t="str">
        <f>IF('Cálculos '!AU639="","",'Cálculos '!AU639)</f>
        <v/>
      </c>
      <c r="E633" s="300" t="str">
        <f>IF('Cálculos '!AV639="","",'Cálculos '!AV639)</f>
        <v/>
      </c>
      <c r="F633" s="303" t="str">
        <f t="shared" si="58"/>
        <v/>
      </c>
      <c r="H633" s="305" t="str">
        <f t="shared" si="55"/>
        <v/>
      </c>
      <c r="I633" s="298" t="str">
        <f t="shared" si="56"/>
        <v/>
      </c>
      <c r="J633" s="353" t="str">
        <f t="shared" si="57"/>
        <v/>
      </c>
      <c r="K633" s="354" t="str">
        <f t="shared" si="59"/>
        <v/>
      </c>
    </row>
    <row r="634" spans="2:11" hidden="1" x14ac:dyDescent="0.3">
      <c r="B634" s="181">
        <f t="shared" si="60"/>
        <v>632</v>
      </c>
      <c r="C634" s="233" t="str">
        <f>IF('Cálculos '!AR640="","",'Cálculos '!AR640)</f>
        <v/>
      </c>
      <c r="D634" s="164" t="str">
        <f>IF('Cálculos '!AU640="","",'Cálculos '!AU640)</f>
        <v/>
      </c>
      <c r="E634" s="300" t="str">
        <f>IF('Cálculos '!AV640="","",'Cálculos '!AV640)</f>
        <v/>
      </c>
      <c r="F634" s="303" t="str">
        <f t="shared" si="58"/>
        <v/>
      </c>
      <c r="H634" s="305" t="str">
        <f t="shared" si="55"/>
        <v/>
      </c>
      <c r="I634" s="298" t="str">
        <f t="shared" si="56"/>
        <v/>
      </c>
      <c r="J634" s="353" t="str">
        <f t="shared" si="57"/>
        <v/>
      </c>
      <c r="K634" s="354" t="str">
        <f t="shared" si="59"/>
        <v/>
      </c>
    </row>
    <row r="635" spans="2:11" hidden="1" x14ac:dyDescent="0.3">
      <c r="B635" s="181">
        <f t="shared" si="60"/>
        <v>633</v>
      </c>
      <c r="C635" s="233" t="str">
        <f>IF('Cálculos '!AR641="","",'Cálculos '!AR641)</f>
        <v/>
      </c>
      <c r="D635" s="164" t="str">
        <f>IF('Cálculos '!AU641="","",'Cálculos '!AU641)</f>
        <v/>
      </c>
      <c r="E635" s="300" t="str">
        <f>IF('Cálculos '!AV641="","",'Cálculos '!AV641)</f>
        <v/>
      </c>
      <c r="F635" s="303" t="str">
        <f t="shared" si="58"/>
        <v/>
      </c>
      <c r="H635" s="305" t="str">
        <f t="shared" si="55"/>
        <v/>
      </c>
      <c r="I635" s="298" t="str">
        <f t="shared" si="56"/>
        <v/>
      </c>
      <c r="J635" s="353" t="str">
        <f t="shared" si="57"/>
        <v/>
      </c>
      <c r="K635" s="354" t="str">
        <f t="shared" si="59"/>
        <v/>
      </c>
    </row>
    <row r="636" spans="2:11" hidden="1" x14ac:dyDescent="0.3">
      <c r="B636" s="181">
        <f t="shared" si="60"/>
        <v>634</v>
      </c>
      <c r="C636" s="233" t="str">
        <f>IF('Cálculos '!AR642="","",'Cálculos '!AR642)</f>
        <v/>
      </c>
      <c r="D636" s="164" t="str">
        <f>IF('Cálculos '!AU642="","",'Cálculos '!AU642)</f>
        <v/>
      </c>
      <c r="E636" s="300" t="str">
        <f>IF('Cálculos '!AV642="","",'Cálculos '!AV642)</f>
        <v/>
      </c>
      <c r="F636" s="303" t="str">
        <f t="shared" si="58"/>
        <v/>
      </c>
      <c r="H636" s="305" t="str">
        <f t="shared" si="55"/>
        <v/>
      </c>
      <c r="I636" s="298" t="str">
        <f t="shared" si="56"/>
        <v/>
      </c>
      <c r="J636" s="353" t="str">
        <f t="shared" si="57"/>
        <v/>
      </c>
      <c r="K636" s="354" t="str">
        <f t="shared" si="59"/>
        <v/>
      </c>
    </row>
    <row r="637" spans="2:11" hidden="1" x14ac:dyDescent="0.3">
      <c r="B637" s="181">
        <f t="shared" si="60"/>
        <v>635</v>
      </c>
      <c r="C637" s="233" t="str">
        <f>IF('Cálculos '!AR643="","",'Cálculos '!AR643)</f>
        <v/>
      </c>
      <c r="D637" s="164" t="str">
        <f>IF('Cálculos '!AU643="","",'Cálculos '!AU643)</f>
        <v/>
      </c>
      <c r="E637" s="300" t="str">
        <f>IF('Cálculos '!AV643="","",'Cálculos '!AV643)</f>
        <v/>
      </c>
      <c r="F637" s="303" t="str">
        <f t="shared" si="58"/>
        <v/>
      </c>
      <c r="H637" s="305" t="str">
        <f t="shared" si="55"/>
        <v/>
      </c>
      <c r="I637" s="298" t="str">
        <f t="shared" si="56"/>
        <v/>
      </c>
      <c r="J637" s="353" t="str">
        <f t="shared" si="57"/>
        <v/>
      </c>
      <c r="K637" s="354" t="str">
        <f t="shared" si="59"/>
        <v/>
      </c>
    </row>
    <row r="638" spans="2:11" hidden="1" x14ac:dyDescent="0.3">
      <c r="B638" s="181">
        <f t="shared" si="60"/>
        <v>636</v>
      </c>
      <c r="C638" s="233" t="str">
        <f>IF('Cálculos '!AR644="","",'Cálculos '!AR644)</f>
        <v/>
      </c>
      <c r="D638" s="164" t="str">
        <f>IF('Cálculos '!AU644="","",'Cálculos '!AU644)</f>
        <v/>
      </c>
      <c r="E638" s="300" t="str">
        <f>IF('Cálculos '!AV644="","",'Cálculos '!AV644)</f>
        <v/>
      </c>
      <c r="F638" s="303" t="str">
        <f t="shared" si="58"/>
        <v/>
      </c>
      <c r="H638" s="305" t="str">
        <f t="shared" si="55"/>
        <v/>
      </c>
      <c r="I638" s="298" t="str">
        <f t="shared" si="56"/>
        <v/>
      </c>
      <c r="J638" s="353" t="str">
        <f t="shared" si="57"/>
        <v/>
      </c>
      <c r="K638" s="354" t="str">
        <f t="shared" si="59"/>
        <v/>
      </c>
    </row>
    <row r="639" spans="2:11" hidden="1" x14ac:dyDescent="0.3">
      <c r="B639" s="181">
        <f t="shared" si="60"/>
        <v>637</v>
      </c>
      <c r="C639" s="233" t="str">
        <f>IF('Cálculos '!AR645="","",'Cálculos '!AR645)</f>
        <v/>
      </c>
      <c r="D639" s="164" t="str">
        <f>IF('Cálculos '!AU645="","",'Cálculos '!AU645)</f>
        <v/>
      </c>
      <c r="E639" s="300" t="str">
        <f>IF('Cálculos '!AV645="","",'Cálculos '!AV645)</f>
        <v/>
      </c>
      <c r="F639" s="303" t="str">
        <f t="shared" si="58"/>
        <v/>
      </c>
      <c r="H639" s="305" t="str">
        <f t="shared" si="55"/>
        <v/>
      </c>
      <c r="I639" s="298" t="str">
        <f t="shared" si="56"/>
        <v/>
      </c>
      <c r="J639" s="353" t="str">
        <f t="shared" si="57"/>
        <v/>
      </c>
      <c r="K639" s="354" t="str">
        <f t="shared" si="59"/>
        <v/>
      </c>
    </row>
    <row r="640" spans="2:11" hidden="1" x14ac:dyDescent="0.3">
      <c r="B640" s="181">
        <f t="shared" si="60"/>
        <v>638</v>
      </c>
      <c r="C640" s="233" t="str">
        <f>IF('Cálculos '!AR646="","",'Cálculos '!AR646)</f>
        <v/>
      </c>
      <c r="D640" s="164" t="str">
        <f>IF('Cálculos '!AU646="","",'Cálculos '!AU646)</f>
        <v/>
      </c>
      <c r="E640" s="300" t="str">
        <f>IF('Cálculos '!AV646="","",'Cálculos '!AV646)</f>
        <v/>
      </c>
      <c r="F640" s="303" t="str">
        <f t="shared" si="58"/>
        <v/>
      </c>
      <c r="H640" s="305" t="str">
        <f t="shared" si="55"/>
        <v/>
      </c>
      <c r="I640" s="298" t="str">
        <f t="shared" si="56"/>
        <v/>
      </c>
      <c r="J640" s="353" t="str">
        <f t="shared" si="57"/>
        <v/>
      </c>
      <c r="K640" s="354" t="str">
        <f t="shared" si="59"/>
        <v/>
      </c>
    </row>
    <row r="641" spans="2:11" hidden="1" x14ac:dyDescent="0.3">
      <c r="B641" s="181">
        <f t="shared" si="60"/>
        <v>639</v>
      </c>
      <c r="C641" s="233" t="str">
        <f>IF('Cálculos '!AR647="","",'Cálculos '!AR647)</f>
        <v/>
      </c>
      <c r="D641" s="164" t="str">
        <f>IF('Cálculos '!AU647="","",'Cálculos '!AU647)</f>
        <v/>
      </c>
      <c r="E641" s="300" t="str">
        <f>IF('Cálculos '!AV647="","",'Cálculos '!AV647)</f>
        <v/>
      </c>
      <c r="F641" s="303" t="str">
        <f t="shared" si="58"/>
        <v/>
      </c>
      <c r="H641" s="305" t="str">
        <f t="shared" si="55"/>
        <v/>
      </c>
      <c r="I641" s="298" t="str">
        <f t="shared" si="56"/>
        <v/>
      </c>
      <c r="J641" s="353" t="str">
        <f t="shared" si="57"/>
        <v/>
      </c>
      <c r="K641" s="354" t="str">
        <f t="shared" si="59"/>
        <v/>
      </c>
    </row>
    <row r="642" spans="2:11" hidden="1" x14ac:dyDescent="0.3">
      <c r="B642" s="181">
        <f t="shared" si="60"/>
        <v>640</v>
      </c>
      <c r="C642" s="233" t="str">
        <f>IF('Cálculos '!AR648="","",'Cálculos '!AR648)</f>
        <v/>
      </c>
      <c r="D642" s="164" t="str">
        <f>IF('Cálculos '!AU648="","",'Cálculos '!AU648)</f>
        <v/>
      </c>
      <c r="E642" s="300" t="str">
        <f>IF('Cálculos '!AV648="","",'Cálculos '!AV648)</f>
        <v/>
      </c>
      <c r="F642" s="303" t="str">
        <f t="shared" si="58"/>
        <v/>
      </c>
      <c r="H642" s="305" t="str">
        <f t="shared" si="55"/>
        <v/>
      </c>
      <c r="I642" s="298" t="str">
        <f t="shared" si="56"/>
        <v/>
      </c>
      <c r="J642" s="353" t="str">
        <f t="shared" si="57"/>
        <v/>
      </c>
      <c r="K642" s="354" t="str">
        <f t="shared" si="59"/>
        <v/>
      </c>
    </row>
    <row r="643" spans="2:11" hidden="1" x14ac:dyDescent="0.3">
      <c r="B643" s="181">
        <f t="shared" si="60"/>
        <v>641</v>
      </c>
      <c r="C643" s="233" t="str">
        <f>IF('Cálculos '!AR649="","",'Cálculos '!AR649)</f>
        <v/>
      </c>
      <c r="D643" s="164" t="str">
        <f>IF('Cálculos '!AU649="","",'Cálculos '!AU649)</f>
        <v/>
      </c>
      <c r="E643" s="300" t="str">
        <f>IF('Cálculos '!AV649="","",'Cálculos '!AV649)</f>
        <v/>
      </c>
      <c r="F643" s="303" t="str">
        <f t="shared" si="58"/>
        <v/>
      </c>
      <c r="H643" s="305" t="str">
        <f t="shared" ref="H643:H706" si="61">IF(C643="","",IF(C643="","",+D643/C643))</f>
        <v/>
      </c>
      <c r="I643" s="298" t="str">
        <f t="shared" ref="I643:I706" si="62">IF(C643="","",SUM(E643/C643))</f>
        <v/>
      </c>
      <c r="J643" s="353" t="str">
        <f t="shared" ref="J643:J706" si="63">+IF(I643&lt;=40%,E643,IF(AND(H643&gt;40%,H643&lt;60%),D643,C643))</f>
        <v/>
      </c>
      <c r="K643" s="354" t="str">
        <f t="shared" si="59"/>
        <v/>
      </c>
    </row>
    <row r="644" spans="2:11" hidden="1" x14ac:dyDescent="0.3">
      <c r="B644" s="181">
        <f t="shared" si="60"/>
        <v>642</v>
      </c>
      <c r="C644" s="233" t="str">
        <f>IF('Cálculos '!AR650="","",'Cálculos '!AR650)</f>
        <v/>
      </c>
      <c r="D644" s="164" t="str">
        <f>IF('Cálculos '!AU650="","",'Cálculos '!AU650)</f>
        <v/>
      </c>
      <c r="E644" s="300" t="str">
        <f>IF('Cálculos '!AV650="","",'Cálculos '!AV650)</f>
        <v/>
      </c>
      <c r="F644" s="303" t="str">
        <f t="shared" ref="F644:F707" si="64">+IF(C644="","",C644)</f>
        <v/>
      </c>
      <c r="H644" s="305" t="str">
        <f t="shared" si="61"/>
        <v/>
      </c>
      <c r="I644" s="298" t="str">
        <f t="shared" si="62"/>
        <v/>
      </c>
      <c r="J644" s="353" t="str">
        <f t="shared" si="63"/>
        <v/>
      </c>
      <c r="K644" s="354" t="str">
        <f t="shared" ref="K644:K707" si="65">IF(C644="","",SUM(F644-J644))</f>
        <v/>
      </c>
    </row>
    <row r="645" spans="2:11" hidden="1" x14ac:dyDescent="0.3">
      <c r="B645" s="181">
        <f t="shared" ref="B645:B708" si="66">+B644+1</f>
        <v>643</v>
      </c>
      <c r="C645" s="233" t="str">
        <f>IF('Cálculos '!AR651="","",'Cálculos '!AR651)</f>
        <v/>
      </c>
      <c r="D645" s="164" t="str">
        <f>IF('Cálculos '!AU651="","",'Cálculos '!AU651)</f>
        <v/>
      </c>
      <c r="E645" s="300" t="str">
        <f>IF('Cálculos '!AV651="","",'Cálculos '!AV651)</f>
        <v/>
      </c>
      <c r="F645" s="303" t="str">
        <f t="shared" si="64"/>
        <v/>
      </c>
      <c r="H645" s="305" t="str">
        <f t="shared" si="61"/>
        <v/>
      </c>
      <c r="I645" s="298" t="str">
        <f t="shared" si="62"/>
        <v/>
      </c>
      <c r="J645" s="353" t="str">
        <f t="shared" si="63"/>
        <v/>
      </c>
      <c r="K645" s="354" t="str">
        <f t="shared" si="65"/>
        <v/>
      </c>
    </row>
    <row r="646" spans="2:11" hidden="1" x14ac:dyDescent="0.3">
      <c r="B646" s="181">
        <f t="shared" si="66"/>
        <v>644</v>
      </c>
      <c r="C646" s="233" t="str">
        <f>IF('Cálculos '!AR652="","",'Cálculos '!AR652)</f>
        <v/>
      </c>
      <c r="D646" s="164" t="str">
        <f>IF('Cálculos '!AU652="","",'Cálculos '!AU652)</f>
        <v/>
      </c>
      <c r="E646" s="300" t="str">
        <f>IF('Cálculos '!AV652="","",'Cálculos '!AV652)</f>
        <v/>
      </c>
      <c r="F646" s="303" t="str">
        <f t="shared" si="64"/>
        <v/>
      </c>
      <c r="H646" s="305" t="str">
        <f t="shared" si="61"/>
        <v/>
      </c>
      <c r="I646" s="298" t="str">
        <f t="shared" si="62"/>
        <v/>
      </c>
      <c r="J646" s="353" t="str">
        <f t="shared" si="63"/>
        <v/>
      </c>
      <c r="K646" s="354" t="str">
        <f t="shared" si="65"/>
        <v/>
      </c>
    </row>
    <row r="647" spans="2:11" hidden="1" x14ac:dyDescent="0.3">
      <c r="B647" s="181">
        <f t="shared" si="66"/>
        <v>645</v>
      </c>
      <c r="C647" s="233" t="str">
        <f>IF('Cálculos '!AR653="","",'Cálculos '!AR653)</f>
        <v/>
      </c>
      <c r="D647" s="164" t="str">
        <f>IF('Cálculos '!AU653="","",'Cálculos '!AU653)</f>
        <v/>
      </c>
      <c r="E647" s="300" t="str">
        <f>IF('Cálculos '!AV653="","",'Cálculos '!AV653)</f>
        <v/>
      </c>
      <c r="F647" s="303" t="str">
        <f t="shared" si="64"/>
        <v/>
      </c>
      <c r="H647" s="305" t="str">
        <f t="shared" si="61"/>
        <v/>
      </c>
      <c r="I647" s="298" t="str">
        <f t="shared" si="62"/>
        <v/>
      </c>
      <c r="J647" s="353" t="str">
        <f t="shared" si="63"/>
        <v/>
      </c>
      <c r="K647" s="354" t="str">
        <f t="shared" si="65"/>
        <v/>
      </c>
    </row>
    <row r="648" spans="2:11" hidden="1" x14ac:dyDescent="0.3">
      <c r="B648" s="181">
        <f t="shared" si="66"/>
        <v>646</v>
      </c>
      <c r="C648" s="233" t="str">
        <f>IF('Cálculos '!AR654="","",'Cálculos '!AR654)</f>
        <v/>
      </c>
      <c r="D648" s="164" t="str">
        <f>IF('Cálculos '!AU654="","",'Cálculos '!AU654)</f>
        <v/>
      </c>
      <c r="E648" s="300" t="str">
        <f>IF('Cálculos '!AV654="","",'Cálculos '!AV654)</f>
        <v/>
      </c>
      <c r="F648" s="303" t="str">
        <f t="shared" si="64"/>
        <v/>
      </c>
      <c r="H648" s="305" t="str">
        <f t="shared" si="61"/>
        <v/>
      </c>
      <c r="I648" s="298" t="str">
        <f t="shared" si="62"/>
        <v/>
      </c>
      <c r="J648" s="353" t="str">
        <f t="shared" si="63"/>
        <v/>
      </c>
      <c r="K648" s="354" t="str">
        <f t="shared" si="65"/>
        <v/>
      </c>
    </row>
    <row r="649" spans="2:11" hidden="1" x14ac:dyDescent="0.3">
      <c r="B649" s="181">
        <f t="shared" si="66"/>
        <v>647</v>
      </c>
      <c r="C649" s="233" t="str">
        <f>IF('Cálculos '!AR655="","",'Cálculos '!AR655)</f>
        <v/>
      </c>
      <c r="D649" s="164" t="str">
        <f>IF('Cálculos '!AU655="","",'Cálculos '!AU655)</f>
        <v/>
      </c>
      <c r="E649" s="300" t="str">
        <f>IF('Cálculos '!AV655="","",'Cálculos '!AV655)</f>
        <v/>
      </c>
      <c r="F649" s="303" t="str">
        <f t="shared" si="64"/>
        <v/>
      </c>
      <c r="H649" s="305" t="str">
        <f t="shared" si="61"/>
        <v/>
      </c>
      <c r="I649" s="298" t="str">
        <f t="shared" si="62"/>
        <v/>
      </c>
      <c r="J649" s="353" t="str">
        <f t="shared" si="63"/>
        <v/>
      </c>
      <c r="K649" s="354" t="str">
        <f t="shared" si="65"/>
        <v/>
      </c>
    </row>
    <row r="650" spans="2:11" hidden="1" x14ac:dyDescent="0.3">
      <c r="B650" s="181">
        <f t="shared" si="66"/>
        <v>648</v>
      </c>
      <c r="C650" s="233" t="str">
        <f>IF('Cálculos '!AR656="","",'Cálculos '!AR656)</f>
        <v/>
      </c>
      <c r="D650" s="164" t="str">
        <f>IF('Cálculos '!AU656="","",'Cálculos '!AU656)</f>
        <v/>
      </c>
      <c r="E650" s="300" t="str">
        <f>IF('Cálculos '!AV656="","",'Cálculos '!AV656)</f>
        <v/>
      </c>
      <c r="F650" s="303" t="str">
        <f t="shared" si="64"/>
        <v/>
      </c>
      <c r="H650" s="305" t="str">
        <f t="shared" si="61"/>
        <v/>
      </c>
      <c r="I650" s="298" t="str">
        <f t="shared" si="62"/>
        <v/>
      </c>
      <c r="J650" s="353" t="str">
        <f t="shared" si="63"/>
        <v/>
      </c>
      <c r="K650" s="354" t="str">
        <f t="shared" si="65"/>
        <v/>
      </c>
    </row>
    <row r="651" spans="2:11" hidden="1" x14ac:dyDescent="0.3">
      <c r="B651" s="181">
        <f t="shared" si="66"/>
        <v>649</v>
      </c>
      <c r="C651" s="233" t="str">
        <f>IF('Cálculos '!AR657="","",'Cálculos '!AR657)</f>
        <v/>
      </c>
      <c r="D651" s="164" t="str">
        <f>IF('Cálculos '!AU657="","",'Cálculos '!AU657)</f>
        <v/>
      </c>
      <c r="E651" s="300" t="str">
        <f>IF('Cálculos '!AV657="","",'Cálculos '!AV657)</f>
        <v/>
      </c>
      <c r="F651" s="303" t="str">
        <f t="shared" si="64"/>
        <v/>
      </c>
      <c r="H651" s="305" t="str">
        <f t="shared" si="61"/>
        <v/>
      </c>
      <c r="I651" s="298" t="str">
        <f t="shared" si="62"/>
        <v/>
      </c>
      <c r="J651" s="353" t="str">
        <f t="shared" si="63"/>
        <v/>
      </c>
      <c r="K651" s="354" t="str">
        <f t="shared" si="65"/>
        <v/>
      </c>
    </row>
    <row r="652" spans="2:11" hidden="1" x14ac:dyDescent="0.3">
      <c r="B652" s="181">
        <f t="shared" si="66"/>
        <v>650</v>
      </c>
      <c r="C652" s="233" t="str">
        <f>IF('Cálculos '!AR658="","",'Cálculos '!AR658)</f>
        <v/>
      </c>
      <c r="D652" s="164" t="str">
        <f>IF('Cálculos '!AU658="","",'Cálculos '!AU658)</f>
        <v/>
      </c>
      <c r="E652" s="300" t="str">
        <f>IF('Cálculos '!AV658="","",'Cálculos '!AV658)</f>
        <v/>
      </c>
      <c r="F652" s="303" t="str">
        <f t="shared" si="64"/>
        <v/>
      </c>
      <c r="H652" s="305" t="str">
        <f t="shared" si="61"/>
        <v/>
      </c>
      <c r="I652" s="298" t="str">
        <f t="shared" si="62"/>
        <v/>
      </c>
      <c r="J652" s="353" t="str">
        <f t="shared" si="63"/>
        <v/>
      </c>
      <c r="K652" s="354" t="str">
        <f t="shared" si="65"/>
        <v/>
      </c>
    </row>
    <row r="653" spans="2:11" hidden="1" x14ac:dyDescent="0.3">
      <c r="B653" s="181">
        <f t="shared" si="66"/>
        <v>651</v>
      </c>
      <c r="C653" s="233" t="str">
        <f>IF('Cálculos '!AR659="","",'Cálculos '!AR659)</f>
        <v/>
      </c>
      <c r="D653" s="164" t="str">
        <f>IF('Cálculos '!AU659="","",'Cálculos '!AU659)</f>
        <v/>
      </c>
      <c r="E653" s="300" t="str">
        <f>IF('Cálculos '!AV659="","",'Cálculos '!AV659)</f>
        <v/>
      </c>
      <c r="F653" s="303" t="str">
        <f t="shared" si="64"/>
        <v/>
      </c>
      <c r="H653" s="305" t="str">
        <f t="shared" si="61"/>
        <v/>
      </c>
      <c r="I653" s="298" t="str">
        <f t="shared" si="62"/>
        <v/>
      </c>
      <c r="J653" s="353" t="str">
        <f t="shared" si="63"/>
        <v/>
      </c>
      <c r="K653" s="354" t="str">
        <f t="shared" si="65"/>
        <v/>
      </c>
    </row>
    <row r="654" spans="2:11" hidden="1" x14ac:dyDescent="0.3">
      <c r="B654" s="181">
        <f t="shared" si="66"/>
        <v>652</v>
      </c>
      <c r="C654" s="233" t="str">
        <f>IF('Cálculos '!AR660="","",'Cálculos '!AR660)</f>
        <v/>
      </c>
      <c r="D654" s="164" t="str">
        <f>IF('Cálculos '!AU660="","",'Cálculos '!AU660)</f>
        <v/>
      </c>
      <c r="E654" s="300" t="str">
        <f>IF('Cálculos '!AV660="","",'Cálculos '!AV660)</f>
        <v/>
      </c>
      <c r="F654" s="303" t="str">
        <f t="shared" si="64"/>
        <v/>
      </c>
      <c r="H654" s="305" t="str">
        <f t="shared" si="61"/>
        <v/>
      </c>
      <c r="I654" s="298" t="str">
        <f t="shared" si="62"/>
        <v/>
      </c>
      <c r="J654" s="353" t="str">
        <f t="shared" si="63"/>
        <v/>
      </c>
      <c r="K654" s="354" t="str">
        <f t="shared" si="65"/>
        <v/>
      </c>
    </row>
    <row r="655" spans="2:11" hidden="1" x14ac:dyDescent="0.3">
      <c r="B655" s="181">
        <f t="shared" si="66"/>
        <v>653</v>
      </c>
      <c r="C655" s="233" t="str">
        <f>IF('Cálculos '!AR661="","",'Cálculos '!AR661)</f>
        <v/>
      </c>
      <c r="D655" s="164" t="str">
        <f>IF('Cálculos '!AU661="","",'Cálculos '!AU661)</f>
        <v/>
      </c>
      <c r="E655" s="300" t="str">
        <f>IF('Cálculos '!AV661="","",'Cálculos '!AV661)</f>
        <v/>
      </c>
      <c r="F655" s="303" t="str">
        <f t="shared" si="64"/>
        <v/>
      </c>
      <c r="H655" s="305" t="str">
        <f t="shared" si="61"/>
        <v/>
      </c>
      <c r="I655" s="298" t="str">
        <f t="shared" si="62"/>
        <v/>
      </c>
      <c r="J655" s="353" t="str">
        <f t="shared" si="63"/>
        <v/>
      </c>
      <c r="K655" s="354" t="str">
        <f t="shared" si="65"/>
        <v/>
      </c>
    </row>
    <row r="656" spans="2:11" hidden="1" x14ac:dyDescent="0.3">
      <c r="B656" s="181">
        <f t="shared" si="66"/>
        <v>654</v>
      </c>
      <c r="C656" s="233" t="str">
        <f>IF('Cálculos '!AR662="","",'Cálculos '!AR662)</f>
        <v/>
      </c>
      <c r="D656" s="164" t="str">
        <f>IF('Cálculos '!AU662="","",'Cálculos '!AU662)</f>
        <v/>
      </c>
      <c r="E656" s="300" t="str">
        <f>IF('Cálculos '!AV662="","",'Cálculos '!AV662)</f>
        <v/>
      </c>
      <c r="F656" s="303" t="str">
        <f t="shared" si="64"/>
        <v/>
      </c>
      <c r="H656" s="305" t="str">
        <f t="shared" si="61"/>
        <v/>
      </c>
      <c r="I656" s="298" t="str">
        <f t="shared" si="62"/>
        <v/>
      </c>
      <c r="J656" s="353" t="str">
        <f t="shared" si="63"/>
        <v/>
      </c>
      <c r="K656" s="354" t="str">
        <f t="shared" si="65"/>
        <v/>
      </c>
    </row>
    <row r="657" spans="2:11" hidden="1" x14ac:dyDescent="0.3">
      <c r="B657" s="181">
        <f t="shared" si="66"/>
        <v>655</v>
      </c>
      <c r="C657" s="233" t="str">
        <f>IF('Cálculos '!AR663="","",'Cálculos '!AR663)</f>
        <v/>
      </c>
      <c r="D657" s="164" t="str">
        <f>IF('Cálculos '!AU663="","",'Cálculos '!AU663)</f>
        <v/>
      </c>
      <c r="E657" s="300" t="str">
        <f>IF('Cálculos '!AV663="","",'Cálculos '!AV663)</f>
        <v/>
      </c>
      <c r="F657" s="303" t="str">
        <f t="shared" si="64"/>
        <v/>
      </c>
      <c r="H657" s="305" t="str">
        <f t="shared" si="61"/>
        <v/>
      </c>
      <c r="I657" s="298" t="str">
        <f t="shared" si="62"/>
        <v/>
      </c>
      <c r="J657" s="353" t="str">
        <f t="shared" si="63"/>
        <v/>
      </c>
      <c r="K657" s="354" t="str">
        <f t="shared" si="65"/>
        <v/>
      </c>
    </row>
    <row r="658" spans="2:11" hidden="1" x14ac:dyDescent="0.3">
      <c r="B658" s="181">
        <f t="shared" si="66"/>
        <v>656</v>
      </c>
      <c r="C658" s="233" t="str">
        <f>IF('Cálculos '!AR664="","",'Cálculos '!AR664)</f>
        <v/>
      </c>
      <c r="D658" s="164" t="str">
        <f>IF('Cálculos '!AU664="","",'Cálculos '!AU664)</f>
        <v/>
      </c>
      <c r="E658" s="300" t="str">
        <f>IF('Cálculos '!AV664="","",'Cálculos '!AV664)</f>
        <v/>
      </c>
      <c r="F658" s="303" t="str">
        <f t="shared" si="64"/>
        <v/>
      </c>
      <c r="H658" s="305" t="str">
        <f t="shared" si="61"/>
        <v/>
      </c>
      <c r="I658" s="298" t="str">
        <f t="shared" si="62"/>
        <v/>
      </c>
      <c r="J658" s="353" t="str">
        <f t="shared" si="63"/>
        <v/>
      </c>
      <c r="K658" s="354" t="str">
        <f t="shared" si="65"/>
        <v/>
      </c>
    </row>
    <row r="659" spans="2:11" hidden="1" x14ac:dyDescent="0.3">
      <c r="B659" s="181">
        <f t="shared" si="66"/>
        <v>657</v>
      </c>
      <c r="C659" s="233" t="str">
        <f>IF('Cálculos '!AR665="","",'Cálculos '!AR665)</f>
        <v/>
      </c>
      <c r="D659" s="164" t="str">
        <f>IF('Cálculos '!AU665="","",'Cálculos '!AU665)</f>
        <v/>
      </c>
      <c r="E659" s="300" t="str">
        <f>IF('Cálculos '!AV665="","",'Cálculos '!AV665)</f>
        <v/>
      </c>
      <c r="F659" s="303" t="str">
        <f t="shared" si="64"/>
        <v/>
      </c>
      <c r="H659" s="305" t="str">
        <f t="shared" si="61"/>
        <v/>
      </c>
      <c r="I659" s="298" t="str">
        <f t="shared" si="62"/>
        <v/>
      </c>
      <c r="J659" s="353" t="str">
        <f t="shared" si="63"/>
        <v/>
      </c>
      <c r="K659" s="354" t="str">
        <f t="shared" si="65"/>
        <v/>
      </c>
    </row>
    <row r="660" spans="2:11" hidden="1" x14ac:dyDescent="0.3">
      <c r="B660" s="181">
        <f t="shared" si="66"/>
        <v>658</v>
      </c>
      <c r="C660" s="233" t="str">
        <f>IF('Cálculos '!AR666="","",'Cálculos '!AR666)</f>
        <v/>
      </c>
      <c r="D660" s="164" t="str">
        <f>IF('Cálculos '!AU666="","",'Cálculos '!AU666)</f>
        <v/>
      </c>
      <c r="E660" s="300" t="str">
        <f>IF('Cálculos '!AV666="","",'Cálculos '!AV666)</f>
        <v/>
      </c>
      <c r="F660" s="303" t="str">
        <f t="shared" si="64"/>
        <v/>
      </c>
      <c r="H660" s="305" t="str">
        <f t="shared" si="61"/>
        <v/>
      </c>
      <c r="I660" s="298" t="str">
        <f t="shared" si="62"/>
        <v/>
      </c>
      <c r="J660" s="353" t="str">
        <f t="shared" si="63"/>
        <v/>
      </c>
      <c r="K660" s="354" t="str">
        <f t="shared" si="65"/>
        <v/>
      </c>
    </row>
    <row r="661" spans="2:11" hidden="1" x14ac:dyDescent="0.3">
      <c r="B661" s="181">
        <f t="shared" si="66"/>
        <v>659</v>
      </c>
      <c r="C661" s="233" t="str">
        <f>IF('Cálculos '!AR667="","",'Cálculos '!AR667)</f>
        <v/>
      </c>
      <c r="D661" s="164" t="str">
        <f>IF('Cálculos '!AU667="","",'Cálculos '!AU667)</f>
        <v/>
      </c>
      <c r="E661" s="300" t="str">
        <f>IF('Cálculos '!AV667="","",'Cálculos '!AV667)</f>
        <v/>
      </c>
      <c r="F661" s="303" t="str">
        <f t="shared" si="64"/>
        <v/>
      </c>
      <c r="H661" s="305" t="str">
        <f t="shared" si="61"/>
        <v/>
      </c>
      <c r="I661" s="298" t="str">
        <f t="shared" si="62"/>
        <v/>
      </c>
      <c r="J661" s="353" t="str">
        <f t="shared" si="63"/>
        <v/>
      </c>
      <c r="K661" s="354" t="str">
        <f t="shared" si="65"/>
        <v/>
      </c>
    </row>
    <row r="662" spans="2:11" hidden="1" x14ac:dyDescent="0.3">
      <c r="B662" s="181">
        <f t="shared" si="66"/>
        <v>660</v>
      </c>
      <c r="C662" s="233" t="str">
        <f>IF('Cálculos '!AR668="","",'Cálculos '!AR668)</f>
        <v/>
      </c>
      <c r="D662" s="164" t="str">
        <f>IF('Cálculos '!AU668="","",'Cálculos '!AU668)</f>
        <v/>
      </c>
      <c r="E662" s="300" t="str">
        <f>IF('Cálculos '!AV668="","",'Cálculos '!AV668)</f>
        <v/>
      </c>
      <c r="F662" s="303" t="str">
        <f t="shared" si="64"/>
        <v/>
      </c>
      <c r="H662" s="305" t="str">
        <f t="shared" si="61"/>
        <v/>
      </c>
      <c r="I662" s="298" t="str">
        <f t="shared" si="62"/>
        <v/>
      </c>
      <c r="J662" s="353" t="str">
        <f t="shared" si="63"/>
        <v/>
      </c>
      <c r="K662" s="354" t="str">
        <f t="shared" si="65"/>
        <v/>
      </c>
    </row>
    <row r="663" spans="2:11" hidden="1" x14ac:dyDescent="0.3">
      <c r="B663" s="181">
        <f t="shared" si="66"/>
        <v>661</v>
      </c>
      <c r="C663" s="233" t="str">
        <f>IF('Cálculos '!AR669="","",'Cálculos '!AR669)</f>
        <v/>
      </c>
      <c r="D663" s="164" t="str">
        <f>IF('Cálculos '!AU669="","",'Cálculos '!AU669)</f>
        <v/>
      </c>
      <c r="E663" s="300" t="str">
        <f>IF('Cálculos '!AV669="","",'Cálculos '!AV669)</f>
        <v/>
      </c>
      <c r="F663" s="303" t="str">
        <f t="shared" si="64"/>
        <v/>
      </c>
      <c r="H663" s="305" t="str">
        <f t="shared" si="61"/>
        <v/>
      </c>
      <c r="I663" s="298" t="str">
        <f t="shared" si="62"/>
        <v/>
      </c>
      <c r="J663" s="353" t="str">
        <f t="shared" si="63"/>
        <v/>
      </c>
      <c r="K663" s="354" t="str">
        <f t="shared" si="65"/>
        <v/>
      </c>
    </row>
    <row r="664" spans="2:11" hidden="1" x14ac:dyDescent="0.3">
      <c r="B664" s="181">
        <f t="shared" si="66"/>
        <v>662</v>
      </c>
      <c r="C664" s="233" t="str">
        <f>IF('Cálculos '!AR670="","",'Cálculos '!AR670)</f>
        <v/>
      </c>
      <c r="D664" s="164" t="str">
        <f>IF('Cálculos '!AU670="","",'Cálculos '!AU670)</f>
        <v/>
      </c>
      <c r="E664" s="300" t="str">
        <f>IF('Cálculos '!AV670="","",'Cálculos '!AV670)</f>
        <v/>
      </c>
      <c r="F664" s="303" t="str">
        <f t="shared" si="64"/>
        <v/>
      </c>
      <c r="H664" s="305" t="str">
        <f t="shared" si="61"/>
        <v/>
      </c>
      <c r="I664" s="298" t="str">
        <f t="shared" si="62"/>
        <v/>
      </c>
      <c r="J664" s="353" t="str">
        <f t="shared" si="63"/>
        <v/>
      </c>
      <c r="K664" s="354" t="str">
        <f t="shared" si="65"/>
        <v/>
      </c>
    </row>
    <row r="665" spans="2:11" hidden="1" x14ac:dyDescent="0.3">
      <c r="B665" s="181">
        <f t="shared" si="66"/>
        <v>663</v>
      </c>
      <c r="C665" s="233" t="str">
        <f>IF('Cálculos '!AR671="","",'Cálculos '!AR671)</f>
        <v/>
      </c>
      <c r="D665" s="164" t="str">
        <f>IF('Cálculos '!AU671="","",'Cálculos '!AU671)</f>
        <v/>
      </c>
      <c r="E665" s="300" t="str">
        <f>IF('Cálculos '!AV671="","",'Cálculos '!AV671)</f>
        <v/>
      </c>
      <c r="F665" s="303" t="str">
        <f t="shared" si="64"/>
        <v/>
      </c>
      <c r="H665" s="305" t="str">
        <f t="shared" si="61"/>
        <v/>
      </c>
      <c r="I665" s="298" t="str">
        <f t="shared" si="62"/>
        <v/>
      </c>
      <c r="J665" s="353" t="str">
        <f t="shared" si="63"/>
        <v/>
      </c>
      <c r="K665" s="354" t="str">
        <f t="shared" si="65"/>
        <v/>
      </c>
    </row>
    <row r="666" spans="2:11" hidden="1" x14ac:dyDescent="0.3">
      <c r="B666" s="181">
        <f t="shared" si="66"/>
        <v>664</v>
      </c>
      <c r="C666" s="233" t="str">
        <f>IF('Cálculos '!AR672="","",'Cálculos '!AR672)</f>
        <v/>
      </c>
      <c r="D666" s="164" t="str">
        <f>IF('Cálculos '!AU672="","",'Cálculos '!AU672)</f>
        <v/>
      </c>
      <c r="E666" s="300" t="str">
        <f>IF('Cálculos '!AV672="","",'Cálculos '!AV672)</f>
        <v/>
      </c>
      <c r="F666" s="303" t="str">
        <f t="shared" si="64"/>
        <v/>
      </c>
      <c r="H666" s="305" t="str">
        <f t="shared" si="61"/>
        <v/>
      </c>
      <c r="I666" s="298" t="str">
        <f t="shared" si="62"/>
        <v/>
      </c>
      <c r="J666" s="353" t="str">
        <f t="shared" si="63"/>
        <v/>
      </c>
      <c r="K666" s="354" t="str">
        <f t="shared" si="65"/>
        <v/>
      </c>
    </row>
    <row r="667" spans="2:11" hidden="1" x14ac:dyDescent="0.3">
      <c r="B667" s="181">
        <f t="shared" si="66"/>
        <v>665</v>
      </c>
      <c r="C667" s="233" t="str">
        <f>IF('Cálculos '!AR673="","",'Cálculos '!AR673)</f>
        <v/>
      </c>
      <c r="D667" s="164" t="str">
        <f>IF('Cálculos '!AU673="","",'Cálculos '!AU673)</f>
        <v/>
      </c>
      <c r="E667" s="300" t="str">
        <f>IF('Cálculos '!AV673="","",'Cálculos '!AV673)</f>
        <v/>
      </c>
      <c r="F667" s="303" t="str">
        <f t="shared" si="64"/>
        <v/>
      </c>
      <c r="H667" s="305" t="str">
        <f t="shared" si="61"/>
        <v/>
      </c>
      <c r="I667" s="298" t="str">
        <f t="shared" si="62"/>
        <v/>
      </c>
      <c r="J667" s="353" t="str">
        <f t="shared" si="63"/>
        <v/>
      </c>
      <c r="K667" s="354" t="str">
        <f t="shared" si="65"/>
        <v/>
      </c>
    </row>
    <row r="668" spans="2:11" hidden="1" x14ac:dyDescent="0.3">
      <c r="B668" s="181">
        <f t="shared" si="66"/>
        <v>666</v>
      </c>
      <c r="C668" s="233" t="str">
        <f>IF('Cálculos '!AR674="","",'Cálculos '!AR674)</f>
        <v/>
      </c>
      <c r="D668" s="164" t="str">
        <f>IF('Cálculos '!AU674="","",'Cálculos '!AU674)</f>
        <v/>
      </c>
      <c r="E668" s="300" t="str">
        <f>IF('Cálculos '!AV674="","",'Cálculos '!AV674)</f>
        <v/>
      </c>
      <c r="F668" s="303" t="str">
        <f t="shared" si="64"/>
        <v/>
      </c>
      <c r="H668" s="305" t="str">
        <f t="shared" si="61"/>
        <v/>
      </c>
      <c r="I668" s="298" t="str">
        <f t="shared" si="62"/>
        <v/>
      </c>
      <c r="J668" s="353" t="str">
        <f t="shared" si="63"/>
        <v/>
      </c>
      <c r="K668" s="354" t="str">
        <f t="shared" si="65"/>
        <v/>
      </c>
    </row>
    <row r="669" spans="2:11" hidden="1" x14ac:dyDescent="0.3">
      <c r="B669" s="181">
        <f t="shared" si="66"/>
        <v>667</v>
      </c>
      <c r="C669" s="233" t="str">
        <f>IF('Cálculos '!AR675="","",'Cálculos '!AR675)</f>
        <v/>
      </c>
      <c r="D669" s="164" t="str">
        <f>IF('Cálculos '!AU675="","",'Cálculos '!AU675)</f>
        <v/>
      </c>
      <c r="E669" s="300" t="str">
        <f>IF('Cálculos '!AV675="","",'Cálculos '!AV675)</f>
        <v/>
      </c>
      <c r="F669" s="303" t="str">
        <f t="shared" si="64"/>
        <v/>
      </c>
      <c r="H669" s="305" t="str">
        <f t="shared" si="61"/>
        <v/>
      </c>
      <c r="I669" s="298" t="str">
        <f t="shared" si="62"/>
        <v/>
      </c>
      <c r="J669" s="353" t="str">
        <f t="shared" si="63"/>
        <v/>
      </c>
      <c r="K669" s="354" t="str">
        <f t="shared" si="65"/>
        <v/>
      </c>
    </row>
    <row r="670" spans="2:11" hidden="1" x14ac:dyDescent="0.3">
      <c r="B670" s="181">
        <f t="shared" si="66"/>
        <v>668</v>
      </c>
      <c r="C670" s="233" t="str">
        <f>IF('Cálculos '!AR676="","",'Cálculos '!AR676)</f>
        <v/>
      </c>
      <c r="D670" s="164" t="str">
        <f>IF('Cálculos '!AU676="","",'Cálculos '!AU676)</f>
        <v/>
      </c>
      <c r="E670" s="300" t="str">
        <f>IF('Cálculos '!AV676="","",'Cálculos '!AV676)</f>
        <v/>
      </c>
      <c r="F670" s="303" t="str">
        <f t="shared" si="64"/>
        <v/>
      </c>
      <c r="H670" s="305" t="str">
        <f t="shared" si="61"/>
        <v/>
      </c>
      <c r="I670" s="298" t="str">
        <f t="shared" si="62"/>
        <v/>
      </c>
      <c r="J670" s="353" t="str">
        <f t="shared" si="63"/>
        <v/>
      </c>
      <c r="K670" s="354" t="str">
        <f t="shared" si="65"/>
        <v/>
      </c>
    </row>
    <row r="671" spans="2:11" hidden="1" x14ac:dyDescent="0.3">
      <c r="B671" s="181">
        <f t="shared" si="66"/>
        <v>669</v>
      </c>
      <c r="C671" s="233" t="str">
        <f>IF('Cálculos '!AR677="","",'Cálculos '!AR677)</f>
        <v/>
      </c>
      <c r="D671" s="164" t="str">
        <f>IF('Cálculos '!AU677="","",'Cálculos '!AU677)</f>
        <v/>
      </c>
      <c r="E671" s="300" t="str">
        <f>IF('Cálculos '!AV677="","",'Cálculos '!AV677)</f>
        <v/>
      </c>
      <c r="F671" s="303" t="str">
        <f t="shared" si="64"/>
        <v/>
      </c>
      <c r="H671" s="305" t="str">
        <f t="shared" si="61"/>
        <v/>
      </c>
      <c r="I671" s="298" t="str">
        <f t="shared" si="62"/>
        <v/>
      </c>
      <c r="J671" s="353" t="str">
        <f t="shared" si="63"/>
        <v/>
      </c>
      <c r="K671" s="354" t="str">
        <f t="shared" si="65"/>
        <v/>
      </c>
    </row>
    <row r="672" spans="2:11" hidden="1" x14ac:dyDescent="0.3">
      <c r="B672" s="181">
        <f t="shared" si="66"/>
        <v>670</v>
      </c>
      <c r="C672" s="233" t="str">
        <f>IF('Cálculos '!AR678="","",'Cálculos '!AR678)</f>
        <v/>
      </c>
      <c r="D672" s="164" t="str">
        <f>IF('Cálculos '!AU678="","",'Cálculos '!AU678)</f>
        <v/>
      </c>
      <c r="E672" s="300" t="str">
        <f>IF('Cálculos '!AV678="","",'Cálculos '!AV678)</f>
        <v/>
      </c>
      <c r="F672" s="303" t="str">
        <f t="shared" si="64"/>
        <v/>
      </c>
      <c r="H672" s="305" t="str">
        <f t="shared" si="61"/>
        <v/>
      </c>
      <c r="I672" s="298" t="str">
        <f t="shared" si="62"/>
        <v/>
      </c>
      <c r="J672" s="353" t="str">
        <f t="shared" si="63"/>
        <v/>
      </c>
      <c r="K672" s="354" t="str">
        <f t="shared" si="65"/>
        <v/>
      </c>
    </row>
    <row r="673" spans="2:11" hidden="1" x14ac:dyDescent="0.3">
      <c r="B673" s="181">
        <f t="shared" si="66"/>
        <v>671</v>
      </c>
      <c r="C673" s="233" t="str">
        <f>IF('Cálculos '!AR679="","",'Cálculos '!AR679)</f>
        <v/>
      </c>
      <c r="D673" s="164" t="str">
        <f>IF('Cálculos '!AU679="","",'Cálculos '!AU679)</f>
        <v/>
      </c>
      <c r="E673" s="300" t="str">
        <f>IF('Cálculos '!AV679="","",'Cálculos '!AV679)</f>
        <v/>
      </c>
      <c r="F673" s="303" t="str">
        <f t="shared" si="64"/>
        <v/>
      </c>
      <c r="H673" s="305" t="str">
        <f t="shared" si="61"/>
        <v/>
      </c>
      <c r="I673" s="298" t="str">
        <f t="shared" si="62"/>
        <v/>
      </c>
      <c r="J673" s="353" t="str">
        <f t="shared" si="63"/>
        <v/>
      </c>
      <c r="K673" s="354" t="str">
        <f t="shared" si="65"/>
        <v/>
      </c>
    </row>
    <row r="674" spans="2:11" hidden="1" x14ac:dyDescent="0.3">
      <c r="B674" s="181">
        <f t="shared" si="66"/>
        <v>672</v>
      </c>
      <c r="C674" s="233" t="str">
        <f>IF('Cálculos '!AR680="","",'Cálculos '!AR680)</f>
        <v/>
      </c>
      <c r="D674" s="164" t="str">
        <f>IF('Cálculos '!AU680="","",'Cálculos '!AU680)</f>
        <v/>
      </c>
      <c r="E674" s="300" t="str">
        <f>IF('Cálculos '!AV680="","",'Cálculos '!AV680)</f>
        <v/>
      </c>
      <c r="F674" s="303" t="str">
        <f t="shared" si="64"/>
        <v/>
      </c>
      <c r="H674" s="305" t="str">
        <f t="shared" si="61"/>
        <v/>
      </c>
      <c r="I674" s="298" t="str">
        <f t="shared" si="62"/>
        <v/>
      </c>
      <c r="J674" s="353" t="str">
        <f t="shared" si="63"/>
        <v/>
      </c>
      <c r="K674" s="354" t="str">
        <f t="shared" si="65"/>
        <v/>
      </c>
    </row>
    <row r="675" spans="2:11" hidden="1" x14ac:dyDescent="0.3">
      <c r="B675" s="181">
        <f t="shared" si="66"/>
        <v>673</v>
      </c>
      <c r="C675" s="233" t="str">
        <f>IF('Cálculos '!AR681="","",'Cálculos '!AR681)</f>
        <v/>
      </c>
      <c r="D675" s="164" t="str">
        <f>IF('Cálculos '!AU681="","",'Cálculos '!AU681)</f>
        <v/>
      </c>
      <c r="E675" s="300" t="str">
        <f>IF('Cálculos '!AV681="","",'Cálculos '!AV681)</f>
        <v/>
      </c>
      <c r="F675" s="303" t="str">
        <f t="shared" si="64"/>
        <v/>
      </c>
      <c r="H675" s="305" t="str">
        <f t="shared" si="61"/>
        <v/>
      </c>
      <c r="I675" s="298" t="str">
        <f t="shared" si="62"/>
        <v/>
      </c>
      <c r="J675" s="353" t="str">
        <f t="shared" si="63"/>
        <v/>
      </c>
      <c r="K675" s="354" t="str">
        <f t="shared" si="65"/>
        <v/>
      </c>
    </row>
    <row r="676" spans="2:11" hidden="1" x14ac:dyDescent="0.3">
      <c r="B676" s="181">
        <f t="shared" si="66"/>
        <v>674</v>
      </c>
      <c r="C676" s="233" t="str">
        <f>IF('Cálculos '!AR682="","",'Cálculos '!AR682)</f>
        <v/>
      </c>
      <c r="D676" s="164" t="str">
        <f>IF('Cálculos '!AU682="","",'Cálculos '!AU682)</f>
        <v/>
      </c>
      <c r="E676" s="300" t="str">
        <f>IF('Cálculos '!AV682="","",'Cálculos '!AV682)</f>
        <v/>
      </c>
      <c r="F676" s="303" t="str">
        <f t="shared" si="64"/>
        <v/>
      </c>
      <c r="H676" s="305" t="str">
        <f t="shared" si="61"/>
        <v/>
      </c>
      <c r="I676" s="298" t="str">
        <f t="shared" si="62"/>
        <v/>
      </c>
      <c r="J676" s="353" t="str">
        <f t="shared" si="63"/>
        <v/>
      </c>
      <c r="K676" s="354" t="str">
        <f t="shared" si="65"/>
        <v/>
      </c>
    </row>
    <row r="677" spans="2:11" hidden="1" x14ac:dyDescent="0.3">
      <c r="B677" s="181">
        <f t="shared" si="66"/>
        <v>675</v>
      </c>
      <c r="C677" s="233" t="str">
        <f>IF('Cálculos '!AR683="","",'Cálculos '!AR683)</f>
        <v/>
      </c>
      <c r="D677" s="164" t="str">
        <f>IF('Cálculos '!AU683="","",'Cálculos '!AU683)</f>
        <v/>
      </c>
      <c r="E677" s="300" t="str">
        <f>IF('Cálculos '!AV683="","",'Cálculos '!AV683)</f>
        <v/>
      </c>
      <c r="F677" s="303" t="str">
        <f t="shared" si="64"/>
        <v/>
      </c>
      <c r="H677" s="305" t="str">
        <f t="shared" si="61"/>
        <v/>
      </c>
      <c r="I677" s="298" t="str">
        <f t="shared" si="62"/>
        <v/>
      </c>
      <c r="J677" s="353" t="str">
        <f t="shared" si="63"/>
        <v/>
      </c>
      <c r="K677" s="354" t="str">
        <f t="shared" si="65"/>
        <v/>
      </c>
    </row>
    <row r="678" spans="2:11" hidden="1" x14ac:dyDescent="0.3">
      <c r="B678" s="181">
        <f t="shared" si="66"/>
        <v>676</v>
      </c>
      <c r="C678" s="233" t="str">
        <f>IF('Cálculos '!AR684="","",'Cálculos '!AR684)</f>
        <v/>
      </c>
      <c r="D678" s="164" t="str">
        <f>IF('Cálculos '!AU684="","",'Cálculos '!AU684)</f>
        <v/>
      </c>
      <c r="E678" s="300" t="str">
        <f>IF('Cálculos '!AV684="","",'Cálculos '!AV684)</f>
        <v/>
      </c>
      <c r="F678" s="303" t="str">
        <f t="shared" si="64"/>
        <v/>
      </c>
      <c r="H678" s="305" t="str">
        <f t="shared" si="61"/>
        <v/>
      </c>
      <c r="I678" s="298" t="str">
        <f t="shared" si="62"/>
        <v/>
      </c>
      <c r="J678" s="353" t="str">
        <f t="shared" si="63"/>
        <v/>
      </c>
      <c r="K678" s="354" t="str">
        <f t="shared" si="65"/>
        <v/>
      </c>
    </row>
    <row r="679" spans="2:11" hidden="1" x14ac:dyDescent="0.3">
      <c r="B679" s="181">
        <f t="shared" si="66"/>
        <v>677</v>
      </c>
      <c r="C679" s="233" t="str">
        <f>IF('Cálculos '!AR685="","",'Cálculos '!AR685)</f>
        <v/>
      </c>
      <c r="D679" s="164" t="str">
        <f>IF('Cálculos '!AU685="","",'Cálculos '!AU685)</f>
        <v/>
      </c>
      <c r="E679" s="300" t="str">
        <f>IF('Cálculos '!AV685="","",'Cálculos '!AV685)</f>
        <v/>
      </c>
      <c r="F679" s="303" t="str">
        <f t="shared" si="64"/>
        <v/>
      </c>
      <c r="H679" s="305" t="str">
        <f t="shared" si="61"/>
        <v/>
      </c>
      <c r="I679" s="298" t="str">
        <f t="shared" si="62"/>
        <v/>
      </c>
      <c r="J679" s="353" t="str">
        <f t="shared" si="63"/>
        <v/>
      </c>
      <c r="K679" s="354" t="str">
        <f t="shared" si="65"/>
        <v/>
      </c>
    </row>
    <row r="680" spans="2:11" hidden="1" x14ac:dyDescent="0.3">
      <c r="B680" s="181">
        <f t="shared" si="66"/>
        <v>678</v>
      </c>
      <c r="C680" s="233" t="str">
        <f>IF('Cálculos '!AR686="","",'Cálculos '!AR686)</f>
        <v/>
      </c>
      <c r="D680" s="164" t="str">
        <f>IF('Cálculos '!AU686="","",'Cálculos '!AU686)</f>
        <v/>
      </c>
      <c r="E680" s="300" t="str">
        <f>IF('Cálculos '!AV686="","",'Cálculos '!AV686)</f>
        <v/>
      </c>
      <c r="F680" s="303" t="str">
        <f t="shared" si="64"/>
        <v/>
      </c>
      <c r="H680" s="305" t="str">
        <f t="shared" si="61"/>
        <v/>
      </c>
      <c r="I680" s="298" t="str">
        <f t="shared" si="62"/>
        <v/>
      </c>
      <c r="J680" s="353" t="str">
        <f t="shared" si="63"/>
        <v/>
      </c>
      <c r="K680" s="354" t="str">
        <f t="shared" si="65"/>
        <v/>
      </c>
    </row>
    <row r="681" spans="2:11" hidden="1" x14ac:dyDescent="0.3">
      <c r="B681" s="181">
        <f t="shared" si="66"/>
        <v>679</v>
      </c>
      <c r="C681" s="233" t="str">
        <f>IF('Cálculos '!AR687="","",'Cálculos '!AR687)</f>
        <v/>
      </c>
      <c r="D681" s="164" t="str">
        <f>IF('Cálculos '!AU687="","",'Cálculos '!AU687)</f>
        <v/>
      </c>
      <c r="E681" s="300" t="str">
        <f>IF('Cálculos '!AV687="","",'Cálculos '!AV687)</f>
        <v/>
      </c>
      <c r="F681" s="303" t="str">
        <f t="shared" si="64"/>
        <v/>
      </c>
      <c r="H681" s="305" t="str">
        <f t="shared" si="61"/>
        <v/>
      </c>
      <c r="I681" s="298" t="str">
        <f t="shared" si="62"/>
        <v/>
      </c>
      <c r="J681" s="353" t="str">
        <f t="shared" si="63"/>
        <v/>
      </c>
      <c r="K681" s="354" t="str">
        <f t="shared" si="65"/>
        <v/>
      </c>
    </row>
    <row r="682" spans="2:11" hidden="1" x14ac:dyDescent="0.3">
      <c r="B682" s="181">
        <f t="shared" si="66"/>
        <v>680</v>
      </c>
      <c r="C682" s="233" t="str">
        <f>IF('Cálculos '!AR688="","",'Cálculos '!AR688)</f>
        <v/>
      </c>
      <c r="D682" s="164" t="str">
        <f>IF('Cálculos '!AU688="","",'Cálculos '!AU688)</f>
        <v/>
      </c>
      <c r="E682" s="300" t="str">
        <f>IF('Cálculos '!AV688="","",'Cálculos '!AV688)</f>
        <v/>
      </c>
      <c r="F682" s="303" t="str">
        <f t="shared" si="64"/>
        <v/>
      </c>
      <c r="H682" s="305" t="str">
        <f t="shared" si="61"/>
        <v/>
      </c>
      <c r="I682" s="298" t="str">
        <f t="shared" si="62"/>
        <v/>
      </c>
      <c r="J682" s="353" t="str">
        <f t="shared" si="63"/>
        <v/>
      </c>
      <c r="K682" s="354" t="str">
        <f t="shared" si="65"/>
        <v/>
      </c>
    </row>
    <row r="683" spans="2:11" hidden="1" x14ac:dyDescent="0.3">
      <c r="B683" s="181">
        <f t="shared" si="66"/>
        <v>681</v>
      </c>
      <c r="C683" s="233" t="str">
        <f>IF('Cálculos '!AR689="","",'Cálculos '!AR689)</f>
        <v/>
      </c>
      <c r="D683" s="164" t="str">
        <f>IF('Cálculos '!AU689="","",'Cálculos '!AU689)</f>
        <v/>
      </c>
      <c r="E683" s="300" t="str">
        <f>IF('Cálculos '!AV689="","",'Cálculos '!AV689)</f>
        <v/>
      </c>
      <c r="F683" s="303" t="str">
        <f t="shared" si="64"/>
        <v/>
      </c>
      <c r="H683" s="305" t="str">
        <f t="shared" si="61"/>
        <v/>
      </c>
      <c r="I683" s="298" t="str">
        <f t="shared" si="62"/>
        <v/>
      </c>
      <c r="J683" s="353" t="str">
        <f t="shared" si="63"/>
        <v/>
      </c>
      <c r="K683" s="354" t="str">
        <f t="shared" si="65"/>
        <v/>
      </c>
    </row>
    <row r="684" spans="2:11" hidden="1" x14ac:dyDescent="0.3">
      <c r="B684" s="181">
        <f t="shared" si="66"/>
        <v>682</v>
      </c>
      <c r="C684" s="233" t="str">
        <f>IF('Cálculos '!AR690="","",'Cálculos '!AR690)</f>
        <v/>
      </c>
      <c r="D684" s="164" t="str">
        <f>IF('Cálculos '!AU690="","",'Cálculos '!AU690)</f>
        <v/>
      </c>
      <c r="E684" s="300" t="str">
        <f>IF('Cálculos '!AV690="","",'Cálculos '!AV690)</f>
        <v/>
      </c>
      <c r="F684" s="303" t="str">
        <f t="shared" si="64"/>
        <v/>
      </c>
      <c r="H684" s="305" t="str">
        <f t="shared" si="61"/>
        <v/>
      </c>
      <c r="I684" s="298" t="str">
        <f t="shared" si="62"/>
        <v/>
      </c>
      <c r="J684" s="353" t="str">
        <f t="shared" si="63"/>
        <v/>
      </c>
      <c r="K684" s="354" t="str">
        <f t="shared" si="65"/>
        <v/>
      </c>
    </row>
    <row r="685" spans="2:11" hidden="1" x14ac:dyDescent="0.3">
      <c r="B685" s="181">
        <f t="shared" si="66"/>
        <v>683</v>
      </c>
      <c r="C685" s="233" t="str">
        <f>IF('Cálculos '!AR691="","",'Cálculos '!AR691)</f>
        <v/>
      </c>
      <c r="D685" s="164" t="str">
        <f>IF('Cálculos '!AU691="","",'Cálculos '!AU691)</f>
        <v/>
      </c>
      <c r="E685" s="300" t="str">
        <f>IF('Cálculos '!AV691="","",'Cálculos '!AV691)</f>
        <v/>
      </c>
      <c r="F685" s="303" t="str">
        <f t="shared" si="64"/>
        <v/>
      </c>
      <c r="H685" s="305" t="str">
        <f t="shared" si="61"/>
        <v/>
      </c>
      <c r="I685" s="298" t="str">
        <f t="shared" si="62"/>
        <v/>
      </c>
      <c r="J685" s="353" t="str">
        <f t="shared" si="63"/>
        <v/>
      </c>
      <c r="K685" s="354" t="str">
        <f t="shared" si="65"/>
        <v/>
      </c>
    </row>
    <row r="686" spans="2:11" hidden="1" x14ac:dyDescent="0.3">
      <c r="B686" s="181">
        <f t="shared" si="66"/>
        <v>684</v>
      </c>
      <c r="C686" s="233" t="str">
        <f>IF('Cálculos '!AR692="","",'Cálculos '!AR692)</f>
        <v/>
      </c>
      <c r="D686" s="164" t="str">
        <f>IF('Cálculos '!AU692="","",'Cálculos '!AU692)</f>
        <v/>
      </c>
      <c r="E686" s="300" t="str">
        <f>IF('Cálculos '!AV692="","",'Cálculos '!AV692)</f>
        <v/>
      </c>
      <c r="F686" s="303" t="str">
        <f t="shared" si="64"/>
        <v/>
      </c>
      <c r="H686" s="305" t="str">
        <f t="shared" si="61"/>
        <v/>
      </c>
      <c r="I686" s="298" t="str">
        <f t="shared" si="62"/>
        <v/>
      </c>
      <c r="J686" s="353" t="str">
        <f t="shared" si="63"/>
        <v/>
      </c>
      <c r="K686" s="354" t="str">
        <f t="shared" si="65"/>
        <v/>
      </c>
    </row>
    <row r="687" spans="2:11" hidden="1" x14ac:dyDescent="0.3">
      <c r="B687" s="181">
        <f t="shared" si="66"/>
        <v>685</v>
      </c>
      <c r="C687" s="233" t="str">
        <f>IF('Cálculos '!AR693="","",'Cálculos '!AR693)</f>
        <v/>
      </c>
      <c r="D687" s="164" t="str">
        <f>IF('Cálculos '!AU693="","",'Cálculos '!AU693)</f>
        <v/>
      </c>
      <c r="E687" s="300" t="str">
        <f>IF('Cálculos '!AV693="","",'Cálculos '!AV693)</f>
        <v/>
      </c>
      <c r="F687" s="303" t="str">
        <f t="shared" si="64"/>
        <v/>
      </c>
      <c r="H687" s="305" t="str">
        <f t="shared" si="61"/>
        <v/>
      </c>
      <c r="I687" s="298" t="str">
        <f t="shared" si="62"/>
        <v/>
      </c>
      <c r="J687" s="353" t="str">
        <f t="shared" si="63"/>
        <v/>
      </c>
      <c r="K687" s="354" t="str">
        <f t="shared" si="65"/>
        <v/>
      </c>
    </row>
    <row r="688" spans="2:11" hidden="1" x14ac:dyDescent="0.3">
      <c r="B688" s="181">
        <f t="shared" si="66"/>
        <v>686</v>
      </c>
      <c r="C688" s="233" t="str">
        <f>IF('Cálculos '!AR694="","",'Cálculos '!AR694)</f>
        <v/>
      </c>
      <c r="D688" s="164" t="str">
        <f>IF('Cálculos '!AU694="","",'Cálculos '!AU694)</f>
        <v/>
      </c>
      <c r="E688" s="300" t="str">
        <f>IF('Cálculos '!AV694="","",'Cálculos '!AV694)</f>
        <v/>
      </c>
      <c r="F688" s="303" t="str">
        <f t="shared" si="64"/>
        <v/>
      </c>
      <c r="H688" s="305" t="str">
        <f t="shared" si="61"/>
        <v/>
      </c>
      <c r="I688" s="298" t="str">
        <f t="shared" si="62"/>
        <v/>
      </c>
      <c r="J688" s="353" t="str">
        <f t="shared" si="63"/>
        <v/>
      </c>
      <c r="K688" s="354" t="str">
        <f t="shared" si="65"/>
        <v/>
      </c>
    </row>
    <row r="689" spans="2:11" hidden="1" x14ac:dyDescent="0.3">
      <c r="B689" s="181">
        <f t="shared" si="66"/>
        <v>687</v>
      </c>
      <c r="C689" s="233" t="str">
        <f>IF('Cálculos '!AR695="","",'Cálculos '!AR695)</f>
        <v/>
      </c>
      <c r="D689" s="164" t="str">
        <f>IF('Cálculos '!AU695="","",'Cálculos '!AU695)</f>
        <v/>
      </c>
      <c r="E689" s="300" t="str">
        <f>IF('Cálculos '!AV695="","",'Cálculos '!AV695)</f>
        <v/>
      </c>
      <c r="F689" s="303" t="str">
        <f t="shared" si="64"/>
        <v/>
      </c>
      <c r="H689" s="305" t="str">
        <f t="shared" si="61"/>
        <v/>
      </c>
      <c r="I689" s="298" t="str">
        <f t="shared" si="62"/>
        <v/>
      </c>
      <c r="J689" s="353" t="str">
        <f t="shared" si="63"/>
        <v/>
      </c>
      <c r="K689" s="354" t="str">
        <f t="shared" si="65"/>
        <v/>
      </c>
    </row>
    <row r="690" spans="2:11" hidden="1" x14ac:dyDescent="0.3">
      <c r="B690" s="181">
        <f t="shared" si="66"/>
        <v>688</v>
      </c>
      <c r="C690" s="233" t="str">
        <f>IF('Cálculos '!AR696="","",'Cálculos '!AR696)</f>
        <v/>
      </c>
      <c r="D690" s="164" t="str">
        <f>IF('Cálculos '!AU696="","",'Cálculos '!AU696)</f>
        <v/>
      </c>
      <c r="E690" s="300" t="str">
        <f>IF('Cálculos '!AV696="","",'Cálculos '!AV696)</f>
        <v/>
      </c>
      <c r="F690" s="303" t="str">
        <f t="shared" si="64"/>
        <v/>
      </c>
      <c r="H690" s="305" t="str">
        <f t="shared" si="61"/>
        <v/>
      </c>
      <c r="I690" s="298" t="str">
        <f t="shared" si="62"/>
        <v/>
      </c>
      <c r="J690" s="353" t="str">
        <f t="shared" si="63"/>
        <v/>
      </c>
      <c r="K690" s="354" t="str">
        <f t="shared" si="65"/>
        <v/>
      </c>
    </row>
    <row r="691" spans="2:11" hidden="1" x14ac:dyDescent="0.3">
      <c r="B691" s="181">
        <f t="shared" si="66"/>
        <v>689</v>
      </c>
      <c r="C691" s="233" t="str">
        <f>IF('Cálculos '!AR697="","",'Cálculos '!AR697)</f>
        <v/>
      </c>
      <c r="D691" s="164" t="str">
        <f>IF('Cálculos '!AU697="","",'Cálculos '!AU697)</f>
        <v/>
      </c>
      <c r="E691" s="300" t="str">
        <f>IF('Cálculos '!AV697="","",'Cálculos '!AV697)</f>
        <v/>
      </c>
      <c r="F691" s="303" t="str">
        <f t="shared" si="64"/>
        <v/>
      </c>
      <c r="H691" s="305" t="str">
        <f t="shared" si="61"/>
        <v/>
      </c>
      <c r="I691" s="298" t="str">
        <f t="shared" si="62"/>
        <v/>
      </c>
      <c r="J691" s="353" t="str">
        <f t="shared" si="63"/>
        <v/>
      </c>
      <c r="K691" s="354" t="str">
        <f t="shared" si="65"/>
        <v/>
      </c>
    </row>
    <row r="692" spans="2:11" hidden="1" x14ac:dyDescent="0.3">
      <c r="B692" s="181">
        <f t="shared" si="66"/>
        <v>690</v>
      </c>
      <c r="C692" s="233" t="str">
        <f>IF('Cálculos '!AR698="","",'Cálculos '!AR698)</f>
        <v/>
      </c>
      <c r="D692" s="164" t="str">
        <f>IF('Cálculos '!AU698="","",'Cálculos '!AU698)</f>
        <v/>
      </c>
      <c r="E692" s="300" t="str">
        <f>IF('Cálculos '!AV698="","",'Cálculos '!AV698)</f>
        <v/>
      </c>
      <c r="F692" s="303" t="str">
        <f t="shared" si="64"/>
        <v/>
      </c>
      <c r="H692" s="305" t="str">
        <f t="shared" si="61"/>
        <v/>
      </c>
      <c r="I692" s="298" t="str">
        <f t="shared" si="62"/>
        <v/>
      </c>
      <c r="J692" s="353" t="str">
        <f t="shared" si="63"/>
        <v/>
      </c>
      <c r="K692" s="354" t="str">
        <f t="shared" si="65"/>
        <v/>
      </c>
    </row>
    <row r="693" spans="2:11" hidden="1" x14ac:dyDescent="0.3">
      <c r="B693" s="181">
        <f t="shared" si="66"/>
        <v>691</v>
      </c>
      <c r="C693" s="233" t="str">
        <f>IF('Cálculos '!AR699="","",'Cálculos '!AR699)</f>
        <v/>
      </c>
      <c r="D693" s="164" t="str">
        <f>IF('Cálculos '!AU699="","",'Cálculos '!AU699)</f>
        <v/>
      </c>
      <c r="E693" s="300" t="str">
        <f>IF('Cálculos '!AV699="","",'Cálculos '!AV699)</f>
        <v/>
      </c>
      <c r="F693" s="303" t="str">
        <f t="shared" si="64"/>
        <v/>
      </c>
      <c r="H693" s="305" t="str">
        <f t="shared" si="61"/>
        <v/>
      </c>
      <c r="I693" s="298" t="str">
        <f t="shared" si="62"/>
        <v/>
      </c>
      <c r="J693" s="353" t="str">
        <f t="shared" si="63"/>
        <v/>
      </c>
      <c r="K693" s="354" t="str">
        <f t="shared" si="65"/>
        <v/>
      </c>
    </row>
    <row r="694" spans="2:11" hidden="1" x14ac:dyDescent="0.3">
      <c r="B694" s="181">
        <f t="shared" si="66"/>
        <v>692</v>
      </c>
      <c r="C694" s="233" t="str">
        <f>IF('Cálculos '!AR700="","",'Cálculos '!AR700)</f>
        <v/>
      </c>
      <c r="D694" s="164" t="str">
        <f>IF('Cálculos '!AU700="","",'Cálculos '!AU700)</f>
        <v/>
      </c>
      <c r="E694" s="300" t="str">
        <f>IF('Cálculos '!AV700="","",'Cálculos '!AV700)</f>
        <v/>
      </c>
      <c r="F694" s="303" t="str">
        <f t="shared" si="64"/>
        <v/>
      </c>
      <c r="H694" s="305" t="str">
        <f t="shared" si="61"/>
        <v/>
      </c>
      <c r="I694" s="298" t="str">
        <f t="shared" si="62"/>
        <v/>
      </c>
      <c r="J694" s="353" t="str">
        <f t="shared" si="63"/>
        <v/>
      </c>
      <c r="K694" s="354" t="str">
        <f t="shared" si="65"/>
        <v/>
      </c>
    </row>
    <row r="695" spans="2:11" hidden="1" x14ac:dyDescent="0.3">
      <c r="B695" s="181">
        <f t="shared" si="66"/>
        <v>693</v>
      </c>
      <c r="C695" s="233" t="str">
        <f>IF('Cálculos '!AR701="","",'Cálculos '!AR701)</f>
        <v/>
      </c>
      <c r="D695" s="164" t="str">
        <f>IF('Cálculos '!AU701="","",'Cálculos '!AU701)</f>
        <v/>
      </c>
      <c r="E695" s="300" t="str">
        <f>IF('Cálculos '!AV701="","",'Cálculos '!AV701)</f>
        <v/>
      </c>
      <c r="F695" s="303" t="str">
        <f t="shared" si="64"/>
        <v/>
      </c>
      <c r="H695" s="305" t="str">
        <f t="shared" si="61"/>
        <v/>
      </c>
      <c r="I695" s="298" t="str">
        <f t="shared" si="62"/>
        <v/>
      </c>
      <c r="J695" s="353" t="str">
        <f t="shared" si="63"/>
        <v/>
      </c>
      <c r="K695" s="354" t="str">
        <f t="shared" si="65"/>
        <v/>
      </c>
    </row>
    <row r="696" spans="2:11" hidden="1" x14ac:dyDescent="0.3">
      <c r="B696" s="181">
        <f t="shared" si="66"/>
        <v>694</v>
      </c>
      <c r="C696" s="233" t="str">
        <f>IF('Cálculos '!AR702="","",'Cálculos '!AR702)</f>
        <v/>
      </c>
      <c r="D696" s="164" t="str">
        <f>IF('Cálculos '!AU702="","",'Cálculos '!AU702)</f>
        <v/>
      </c>
      <c r="E696" s="300" t="str">
        <f>IF('Cálculos '!AV702="","",'Cálculos '!AV702)</f>
        <v/>
      </c>
      <c r="F696" s="303" t="str">
        <f t="shared" si="64"/>
        <v/>
      </c>
      <c r="H696" s="305" t="str">
        <f t="shared" si="61"/>
        <v/>
      </c>
      <c r="I696" s="298" t="str">
        <f t="shared" si="62"/>
        <v/>
      </c>
      <c r="J696" s="353" t="str">
        <f t="shared" si="63"/>
        <v/>
      </c>
      <c r="K696" s="354" t="str">
        <f t="shared" si="65"/>
        <v/>
      </c>
    </row>
    <row r="697" spans="2:11" hidden="1" x14ac:dyDescent="0.3">
      <c r="B697" s="181">
        <f t="shared" si="66"/>
        <v>695</v>
      </c>
      <c r="C697" s="233" t="str">
        <f>IF('Cálculos '!AR703="","",'Cálculos '!AR703)</f>
        <v/>
      </c>
      <c r="D697" s="164" t="str">
        <f>IF('Cálculos '!AU703="","",'Cálculos '!AU703)</f>
        <v/>
      </c>
      <c r="E697" s="300" t="str">
        <f>IF('Cálculos '!AV703="","",'Cálculos '!AV703)</f>
        <v/>
      </c>
      <c r="F697" s="303" t="str">
        <f t="shared" si="64"/>
        <v/>
      </c>
      <c r="H697" s="305" t="str">
        <f t="shared" si="61"/>
        <v/>
      </c>
      <c r="I697" s="298" t="str">
        <f t="shared" si="62"/>
        <v/>
      </c>
      <c r="J697" s="353" t="str">
        <f t="shared" si="63"/>
        <v/>
      </c>
      <c r="K697" s="354" t="str">
        <f t="shared" si="65"/>
        <v/>
      </c>
    </row>
    <row r="698" spans="2:11" hidden="1" x14ac:dyDescent="0.3">
      <c r="B698" s="181">
        <f t="shared" si="66"/>
        <v>696</v>
      </c>
      <c r="C698" s="233" t="str">
        <f>IF('Cálculos '!AR704="","",'Cálculos '!AR704)</f>
        <v/>
      </c>
      <c r="D698" s="164" t="str">
        <f>IF('Cálculos '!AU704="","",'Cálculos '!AU704)</f>
        <v/>
      </c>
      <c r="E698" s="300" t="str">
        <f>IF('Cálculos '!AV704="","",'Cálculos '!AV704)</f>
        <v/>
      </c>
      <c r="F698" s="303" t="str">
        <f t="shared" si="64"/>
        <v/>
      </c>
      <c r="H698" s="305" t="str">
        <f t="shared" si="61"/>
        <v/>
      </c>
      <c r="I698" s="298" t="str">
        <f t="shared" si="62"/>
        <v/>
      </c>
      <c r="J698" s="353" t="str">
        <f t="shared" si="63"/>
        <v/>
      </c>
      <c r="K698" s="354" t="str">
        <f t="shared" si="65"/>
        <v/>
      </c>
    </row>
    <row r="699" spans="2:11" hidden="1" x14ac:dyDescent="0.3">
      <c r="B699" s="181">
        <f t="shared" si="66"/>
        <v>697</v>
      </c>
      <c r="C699" s="233" t="str">
        <f>IF('Cálculos '!AR705="","",'Cálculos '!AR705)</f>
        <v/>
      </c>
      <c r="D699" s="164" t="str">
        <f>IF('Cálculos '!AU705="","",'Cálculos '!AU705)</f>
        <v/>
      </c>
      <c r="E699" s="300" t="str">
        <f>IF('Cálculos '!AV705="","",'Cálculos '!AV705)</f>
        <v/>
      </c>
      <c r="F699" s="303" t="str">
        <f t="shared" si="64"/>
        <v/>
      </c>
      <c r="H699" s="305" t="str">
        <f t="shared" si="61"/>
        <v/>
      </c>
      <c r="I699" s="298" t="str">
        <f t="shared" si="62"/>
        <v/>
      </c>
      <c r="J699" s="353" t="str">
        <f t="shared" si="63"/>
        <v/>
      </c>
      <c r="K699" s="354" t="str">
        <f t="shared" si="65"/>
        <v/>
      </c>
    </row>
    <row r="700" spans="2:11" hidden="1" x14ac:dyDescent="0.3">
      <c r="B700" s="181">
        <f t="shared" si="66"/>
        <v>698</v>
      </c>
      <c r="C700" s="233" t="str">
        <f>IF('Cálculos '!AR706="","",'Cálculos '!AR706)</f>
        <v/>
      </c>
      <c r="D700" s="164" t="str">
        <f>IF('Cálculos '!AU706="","",'Cálculos '!AU706)</f>
        <v/>
      </c>
      <c r="E700" s="300" t="str">
        <f>IF('Cálculos '!AV706="","",'Cálculos '!AV706)</f>
        <v/>
      </c>
      <c r="F700" s="303" t="str">
        <f t="shared" si="64"/>
        <v/>
      </c>
      <c r="H700" s="305" t="str">
        <f t="shared" si="61"/>
        <v/>
      </c>
      <c r="I700" s="298" t="str">
        <f t="shared" si="62"/>
        <v/>
      </c>
      <c r="J700" s="353" t="str">
        <f t="shared" si="63"/>
        <v/>
      </c>
      <c r="K700" s="354" t="str">
        <f t="shared" si="65"/>
        <v/>
      </c>
    </row>
    <row r="701" spans="2:11" hidden="1" x14ac:dyDescent="0.3">
      <c r="B701" s="181">
        <f t="shared" si="66"/>
        <v>699</v>
      </c>
      <c r="C701" s="233" t="str">
        <f>IF('Cálculos '!AR707="","",'Cálculos '!AR707)</f>
        <v/>
      </c>
      <c r="D701" s="164" t="str">
        <f>IF('Cálculos '!AU707="","",'Cálculos '!AU707)</f>
        <v/>
      </c>
      <c r="E701" s="300" t="str">
        <f>IF('Cálculos '!AV707="","",'Cálculos '!AV707)</f>
        <v/>
      </c>
      <c r="F701" s="303" t="str">
        <f t="shared" si="64"/>
        <v/>
      </c>
      <c r="H701" s="305" t="str">
        <f t="shared" si="61"/>
        <v/>
      </c>
      <c r="I701" s="298" t="str">
        <f t="shared" si="62"/>
        <v/>
      </c>
      <c r="J701" s="353" t="str">
        <f t="shared" si="63"/>
        <v/>
      </c>
      <c r="K701" s="354" t="str">
        <f t="shared" si="65"/>
        <v/>
      </c>
    </row>
    <row r="702" spans="2:11" hidden="1" x14ac:dyDescent="0.3">
      <c r="B702" s="181">
        <f t="shared" si="66"/>
        <v>700</v>
      </c>
      <c r="C702" s="233" t="str">
        <f>IF('Cálculos '!AR708="","",'Cálculos '!AR708)</f>
        <v/>
      </c>
      <c r="D702" s="164" t="str">
        <f>IF('Cálculos '!AU708="","",'Cálculos '!AU708)</f>
        <v/>
      </c>
      <c r="E702" s="300" t="str">
        <f>IF('Cálculos '!AV708="","",'Cálculos '!AV708)</f>
        <v/>
      </c>
      <c r="F702" s="303" t="str">
        <f t="shared" si="64"/>
        <v/>
      </c>
      <c r="H702" s="305" t="str">
        <f t="shared" si="61"/>
        <v/>
      </c>
      <c r="I702" s="298" t="str">
        <f t="shared" si="62"/>
        <v/>
      </c>
      <c r="J702" s="353" t="str">
        <f t="shared" si="63"/>
        <v/>
      </c>
      <c r="K702" s="354" t="str">
        <f t="shared" si="65"/>
        <v/>
      </c>
    </row>
    <row r="703" spans="2:11" hidden="1" x14ac:dyDescent="0.3">
      <c r="B703" s="181">
        <f t="shared" si="66"/>
        <v>701</v>
      </c>
      <c r="C703" s="233" t="str">
        <f>IF('Cálculos '!AR709="","",'Cálculos '!AR709)</f>
        <v/>
      </c>
      <c r="D703" s="164" t="str">
        <f>IF('Cálculos '!AU709="","",'Cálculos '!AU709)</f>
        <v/>
      </c>
      <c r="E703" s="300" t="str">
        <f>IF('Cálculos '!AV709="","",'Cálculos '!AV709)</f>
        <v/>
      </c>
      <c r="F703" s="303" t="str">
        <f t="shared" si="64"/>
        <v/>
      </c>
      <c r="H703" s="305" t="str">
        <f t="shared" si="61"/>
        <v/>
      </c>
      <c r="I703" s="298" t="str">
        <f t="shared" si="62"/>
        <v/>
      </c>
      <c r="J703" s="353" t="str">
        <f t="shared" si="63"/>
        <v/>
      </c>
      <c r="K703" s="354" t="str">
        <f t="shared" si="65"/>
        <v/>
      </c>
    </row>
    <row r="704" spans="2:11" hidden="1" x14ac:dyDescent="0.3">
      <c r="B704" s="181">
        <f t="shared" si="66"/>
        <v>702</v>
      </c>
      <c r="C704" s="233" t="str">
        <f>IF('Cálculos '!AR710="","",'Cálculos '!AR710)</f>
        <v/>
      </c>
      <c r="D704" s="164" t="str">
        <f>IF('Cálculos '!AU710="","",'Cálculos '!AU710)</f>
        <v/>
      </c>
      <c r="E704" s="300" t="str">
        <f>IF('Cálculos '!AV710="","",'Cálculos '!AV710)</f>
        <v/>
      </c>
      <c r="F704" s="303" t="str">
        <f t="shared" si="64"/>
        <v/>
      </c>
      <c r="H704" s="305" t="str">
        <f t="shared" si="61"/>
        <v/>
      </c>
      <c r="I704" s="298" t="str">
        <f t="shared" si="62"/>
        <v/>
      </c>
      <c r="J704" s="353" t="str">
        <f t="shared" si="63"/>
        <v/>
      </c>
      <c r="K704" s="354" t="str">
        <f t="shared" si="65"/>
        <v/>
      </c>
    </row>
    <row r="705" spans="2:11" hidden="1" x14ac:dyDescent="0.3">
      <c r="B705" s="181">
        <f t="shared" si="66"/>
        <v>703</v>
      </c>
      <c r="C705" s="233" t="str">
        <f>IF('Cálculos '!AR711="","",'Cálculos '!AR711)</f>
        <v/>
      </c>
      <c r="D705" s="164" t="str">
        <f>IF('Cálculos '!AU711="","",'Cálculos '!AU711)</f>
        <v/>
      </c>
      <c r="E705" s="300" t="str">
        <f>IF('Cálculos '!AV711="","",'Cálculos '!AV711)</f>
        <v/>
      </c>
      <c r="F705" s="303" t="str">
        <f t="shared" si="64"/>
        <v/>
      </c>
      <c r="H705" s="305" t="str">
        <f t="shared" si="61"/>
        <v/>
      </c>
      <c r="I705" s="298" t="str">
        <f t="shared" si="62"/>
        <v/>
      </c>
      <c r="J705" s="353" t="str">
        <f t="shared" si="63"/>
        <v/>
      </c>
      <c r="K705" s="354" t="str">
        <f t="shared" si="65"/>
        <v/>
      </c>
    </row>
    <row r="706" spans="2:11" hidden="1" x14ac:dyDescent="0.3">
      <c r="B706" s="181">
        <f t="shared" si="66"/>
        <v>704</v>
      </c>
      <c r="C706" s="233" t="str">
        <f>IF('Cálculos '!AR712="","",'Cálculos '!AR712)</f>
        <v/>
      </c>
      <c r="D706" s="164" t="str">
        <f>IF('Cálculos '!AU712="","",'Cálculos '!AU712)</f>
        <v/>
      </c>
      <c r="E706" s="300" t="str">
        <f>IF('Cálculos '!AV712="","",'Cálculos '!AV712)</f>
        <v/>
      </c>
      <c r="F706" s="303" t="str">
        <f t="shared" si="64"/>
        <v/>
      </c>
      <c r="H706" s="305" t="str">
        <f t="shared" si="61"/>
        <v/>
      </c>
      <c r="I706" s="298" t="str">
        <f t="shared" si="62"/>
        <v/>
      </c>
      <c r="J706" s="353" t="str">
        <f t="shared" si="63"/>
        <v/>
      </c>
      <c r="K706" s="354" t="str">
        <f t="shared" si="65"/>
        <v/>
      </c>
    </row>
    <row r="707" spans="2:11" hidden="1" x14ac:dyDescent="0.3">
      <c r="B707" s="181">
        <f t="shared" si="66"/>
        <v>705</v>
      </c>
      <c r="C707" s="233" t="str">
        <f>IF('Cálculos '!AR713="","",'Cálculos '!AR713)</f>
        <v/>
      </c>
      <c r="D707" s="164" t="str">
        <f>IF('Cálculos '!AU713="","",'Cálculos '!AU713)</f>
        <v/>
      </c>
      <c r="E707" s="300" t="str">
        <f>IF('Cálculos '!AV713="","",'Cálculos '!AV713)</f>
        <v/>
      </c>
      <c r="F707" s="303" t="str">
        <f t="shared" si="64"/>
        <v/>
      </c>
      <c r="H707" s="305" t="str">
        <f t="shared" ref="H707:H770" si="67">IF(C707="","",IF(C707="","",+D707/C707))</f>
        <v/>
      </c>
      <c r="I707" s="298" t="str">
        <f t="shared" ref="I707:I770" si="68">IF(C707="","",SUM(E707/C707))</f>
        <v/>
      </c>
      <c r="J707" s="353" t="str">
        <f t="shared" ref="J707:J770" si="69">+IF(I707&lt;=40%,E707,IF(AND(H707&gt;40%,H707&lt;60%),D707,C707))</f>
        <v/>
      </c>
      <c r="K707" s="354" t="str">
        <f t="shared" si="65"/>
        <v/>
      </c>
    </row>
    <row r="708" spans="2:11" hidden="1" x14ac:dyDescent="0.3">
      <c r="B708" s="181">
        <f t="shared" si="66"/>
        <v>706</v>
      </c>
      <c r="C708" s="233" t="str">
        <f>IF('Cálculos '!AR714="","",'Cálculos '!AR714)</f>
        <v/>
      </c>
      <c r="D708" s="164" t="str">
        <f>IF('Cálculos '!AU714="","",'Cálculos '!AU714)</f>
        <v/>
      </c>
      <c r="E708" s="300" t="str">
        <f>IF('Cálculos '!AV714="","",'Cálculos '!AV714)</f>
        <v/>
      </c>
      <c r="F708" s="303" t="str">
        <f t="shared" ref="F708:F771" si="70">+IF(C708="","",C708)</f>
        <v/>
      </c>
      <c r="H708" s="305" t="str">
        <f t="shared" si="67"/>
        <v/>
      </c>
      <c r="I708" s="298" t="str">
        <f t="shared" si="68"/>
        <v/>
      </c>
      <c r="J708" s="353" t="str">
        <f t="shared" si="69"/>
        <v/>
      </c>
      <c r="K708" s="354" t="str">
        <f t="shared" ref="K708:K771" si="71">IF(C708="","",SUM(F708-J708))</f>
        <v/>
      </c>
    </row>
    <row r="709" spans="2:11" hidden="1" x14ac:dyDescent="0.3">
      <c r="B709" s="181">
        <f t="shared" ref="B709:B772" si="72">+B708+1</f>
        <v>707</v>
      </c>
      <c r="C709" s="233" t="str">
        <f>IF('Cálculos '!AR715="","",'Cálculos '!AR715)</f>
        <v/>
      </c>
      <c r="D709" s="164" t="str">
        <f>IF('Cálculos '!AU715="","",'Cálculos '!AU715)</f>
        <v/>
      </c>
      <c r="E709" s="300" t="str">
        <f>IF('Cálculos '!AV715="","",'Cálculos '!AV715)</f>
        <v/>
      </c>
      <c r="F709" s="303" t="str">
        <f t="shared" si="70"/>
        <v/>
      </c>
      <c r="H709" s="305" t="str">
        <f t="shared" si="67"/>
        <v/>
      </c>
      <c r="I709" s="298" t="str">
        <f t="shared" si="68"/>
        <v/>
      </c>
      <c r="J709" s="353" t="str">
        <f t="shared" si="69"/>
        <v/>
      </c>
      <c r="K709" s="354" t="str">
        <f t="shared" si="71"/>
        <v/>
      </c>
    </row>
    <row r="710" spans="2:11" hidden="1" x14ac:dyDescent="0.3">
      <c r="B710" s="181">
        <f t="shared" si="72"/>
        <v>708</v>
      </c>
      <c r="C710" s="233" t="str">
        <f>IF('Cálculos '!AR716="","",'Cálculos '!AR716)</f>
        <v/>
      </c>
      <c r="D710" s="164" t="str">
        <f>IF('Cálculos '!AU716="","",'Cálculos '!AU716)</f>
        <v/>
      </c>
      <c r="E710" s="300" t="str">
        <f>IF('Cálculos '!AV716="","",'Cálculos '!AV716)</f>
        <v/>
      </c>
      <c r="F710" s="303" t="str">
        <f t="shared" si="70"/>
        <v/>
      </c>
      <c r="H710" s="305" t="str">
        <f t="shared" si="67"/>
        <v/>
      </c>
      <c r="I710" s="298" t="str">
        <f t="shared" si="68"/>
        <v/>
      </c>
      <c r="J710" s="353" t="str">
        <f t="shared" si="69"/>
        <v/>
      </c>
      <c r="K710" s="354" t="str">
        <f t="shared" si="71"/>
        <v/>
      </c>
    </row>
    <row r="711" spans="2:11" hidden="1" x14ac:dyDescent="0.3">
      <c r="B711" s="181">
        <f t="shared" si="72"/>
        <v>709</v>
      </c>
      <c r="C711" s="233" t="str">
        <f>IF('Cálculos '!AR717="","",'Cálculos '!AR717)</f>
        <v/>
      </c>
      <c r="D711" s="164" t="str">
        <f>IF('Cálculos '!AU717="","",'Cálculos '!AU717)</f>
        <v/>
      </c>
      <c r="E711" s="300" t="str">
        <f>IF('Cálculos '!AV717="","",'Cálculos '!AV717)</f>
        <v/>
      </c>
      <c r="F711" s="303" t="str">
        <f t="shared" si="70"/>
        <v/>
      </c>
      <c r="H711" s="305" t="str">
        <f t="shared" si="67"/>
        <v/>
      </c>
      <c r="I711" s="298" t="str">
        <f t="shared" si="68"/>
        <v/>
      </c>
      <c r="J711" s="353" t="str">
        <f t="shared" si="69"/>
        <v/>
      </c>
      <c r="K711" s="354" t="str">
        <f t="shared" si="71"/>
        <v/>
      </c>
    </row>
    <row r="712" spans="2:11" hidden="1" x14ac:dyDescent="0.3">
      <c r="B712" s="181">
        <f t="shared" si="72"/>
        <v>710</v>
      </c>
      <c r="C712" s="233" t="str">
        <f>IF('Cálculos '!AR718="","",'Cálculos '!AR718)</f>
        <v/>
      </c>
      <c r="D712" s="164" t="str">
        <f>IF('Cálculos '!AU718="","",'Cálculos '!AU718)</f>
        <v/>
      </c>
      <c r="E712" s="300" t="str">
        <f>IF('Cálculos '!AV718="","",'Cálculos '!AV718)</f>
        <v/>
      </c>
      <c r="F712" s="303" t="str">
        <f t="shared" si="70"/>
        <v/>
      </c>
      <c r="H712" s="305" t="str">
        <f t="shared" si="67"/>
        <v/>
      </c>
      <c r="I712" s="298" t="str">
        <f t="shared" si="68"/>
        <v/>
      </c>
      <c r="J712" s="353" t="str">
        <f t="shared" si="69"/>
        <v/>
      </c>
      <c r="K712" s="354" t="str">
        <f t="shared" si="71"/>
        <v/>
      </c>
    </row>
    <row r="713" spans="2:11" hidden="1" x14ac:dyDescent="0.3">
      <c r="B713" s="181">
        <f t="shared" si="72"/>
        <v>711</v>
      </c>
      <c r="C713" s="233" t="str">
        <f>IF('Cálculos '!AR719="","",'Cálculos '!AR719)</f>
        <v/>
      </c>
      <c r="D713" s="164" t="str">
        <f>IF('Cálculos '!AU719="","",'Cálculos '!AU719)</f>
        <v/>
      </c>
      <c r="E713" s="300" t="str">
        <f>IF('Cálculos '!AV719="","",'Cálculos '!AV719)</f>
        <v/>
      </c>
      <c r="F713" s="303" t="str">
        <f t="shared" si="70"/>
        <v/>
      </c>
      <c r="H713" s="305" t="str">
        <f t="shared" si="67"/>
        <v/>
      </c>
      <c r="I713" s="298" t="str">
        <f t="shared" si="68"/>
        <v/>
      </c>
      <c r="J713" s="353" t="str">
        <f t="shared" si="69"/>
        <v/>
      </c>
      <c r="K713" s="354" t="str">
        <f t="shared" si="71"/>
        <v/>
      </c>
    </row>
    <row r="714" spans="2:11" hidden="1" x14ac:dyDescent="0.3">
      <c r="B714" s="181">
        <f t="shared" si="72"/>
        <v>712</v>
      </c>
      <c r="C714" s="233" t="str">
        <f>IF('Cálculos '!AR720="","",'Cálculos '!AR720)</f>
        <v/>
      </c>
      <c r="D714" s="164" t="str">
        <f>IF('Cálculos '!AU720="","",'Cálculos '!AU720)</f>
        <v/>
      </c>
      <c r="E714" s="300" t="str">
        <f>IF('Cálculos '!AV720="","",'Cálculos '!AV720)</f>
        <v/>
      </c>
      <c r="F714" s="303" t="str">
        <f t="shared" si="70"/>
        <v/>
      </c>
      <c r="H714" s="305" t="str">
        <f t="shared" si="67"/>
        <v/>
      </c>
      <c r="I714" s="298" t="str">
        <f t="shared" si="68"/>
        <v/>
      </c>
      <c r="J714" s="353" t="str">
        <f t="shared" si="69"/>
        <v/>
      </c>
      <c r="K714" s="354" t="str">
        <f t="shared" si="71"/>
        <v/>
      </c>
    </row>
    <row r="715" spans="2:11" hidden="1" x14ac:dyDescent="0.3">
      <c r="B715" s="181">
        <f t="shared" si="72"/>
        <v>713</v>
      </c>
      <c r="C715" s="233" t="str">
        <f>IF('Cálculos '!AR721="","",'Cálculos '!AR721)</f>
        <v/>
      </c>
      <c r="D715" s="164" t="str">
        <f>IF('Cálculos '!AU721="","",'Cálculos '!AU721)</f>
        <v/>
      </c>
      <c r="E715" s="300" t="str">
        <f>IF('Cálculos '!AV721="","",'Cálculos '!AV721)</f>
        <v/>
      </c>
      <c r="F715" s="303" t="str">
        <f t="shared" si="70"/>
        <v/>
      </c>
      <c r="H715" s="305" t="str">
        <f t="shared" si="67"/>
        <v/>
      </c>
      <c r="I715" s="298" t="str">
        <f t="shared" si="68"/>
        <v/>
      </c>
      <c r="J715" s="353" t="str">
        <f t="shared" si="69"/>
        <v/>
      </c>
      <c r="K715" s="354" t="str">
        <f t="shared" si="71"/>
        <v/>
      </c>
    </row>
    <row r="716" spans="2:11" hidden="1" x14ac:dyDescent="0.3">
      <c r="B716" s="181">
        <f t="shared" si="72"/>
        <v>714</v>
      </c>
      <c r="C716" s="233" t="str">
        <f>IF('Cálculos '!AR722="","",'Cálculos '!AR722)</f>
        <v/>
      </c>
      <c r="D716" s="164" t="str">
        <f>IF('Cálculos '!AU722="","",'Cálculos '!AU722)</f>
        <v/>
      </c>
      <c r="E716" s="300" t="str">
        <f>IF('Cálculos '!AV722="","",'Cálculos '!AV722)</f>
        <v/>
      </c>
      <c r="F716" s="303" t="str">
        <f t="shared" si="70"/>
        <v/>
      </c>
      <c r="H716" s="305" t="str">
        <f t="shared" si="67"/>
        <v/>
      </c>
      <c r="I716" s="298" t="str">
        <f t="shared" si="68"/>
        <v/>
      </c>
      <c r="J716" s="353" t="str">
        <f t="shared" si="69"/>
        <v/>
      </c>
      <c r="K716" s="354" t="str">
        <f t="shared" si="71"/>
        <v/>
      </c>
    </row>
    <row r="717" spans="2:11" hidden="1" x14ac:dyDescent="0.3">
      <c r="B717" s="181">
        <f t="shared" si="72"/>
        <v>715</v>
      </c>
      <c r="C717" s="233" t="str">
        <f>IF('Cálculos '!AR723="","",'Cálculos '!AR723)</f>
        <v/>
      </c>
      <c r="D717" s="164" t="str">
        <f>IF('Cálculos '!AU723="","",'Cálculos '!AU723)</f>
        <v/>
      </c>
      <c r="E717" s="300" t="str">
        <f>IF('Cálculos '!AV723="","",'Cálculos '!AV723)</f>
        <v/>
      </c>
      <c r="F717" s="303" t="str">
        <f t="shared" si="70"/>
        <v/>
      </c>
      <c r="H717" s="305" t="str">
        <f t="shared" si="67"/>
        <v/>
      </c>
      <c r="I717" s="298" t="str">
        <f t="shared" si="68"/>
        <v/>
      </c>
      <c r="J717" s="353" t="str">
        <f t="shared" si="69"/>
        <v/>
      </c>
      <c r="K717" s="354" t="str">
        <f t="shared" si="71"/>
        <v/>
      </c>
    </row>
    <row r="718" spans="2:11" hidden="1" x14ac:dyDescent="0.3">
      <c r="B718" s="181">
        <f t="shared" si="72"/>
        <v>716</v>
      </c>
      <c r="C718" s="233" t="str">
        <f>IF('Cálculos '!AR724="","",'Cálculos '!AR724)</f>
        <v/>
      </c>
      <c r="D718" s="164" t="str">
        <f>IF('Cálculos '!AU724="","",'Cálculos '!AU724)</f>
        <v/>
      </c>
      <c r="E718" s="300" t="str">
        <f>IF('Cálculos '!AV724="","",'Cálculos '!AV724)</f>
        <v/>
      </c>
      <c r="F718" s="303" t="str">
        <f t="shared" si="70"/>
        <v/>
      </c>
      <c r="H718" s="305" t="str">
        <f t="shared" si="67"/>
        <v/>
      </c>
      <c r="I718" s="298" t="str">
        <f t="shared" si="68"/>
        <v/>
      </c>
      <c r="J718" s="353" t="str">
        <f t="shared" si="69"/>
        <v/>
      </c>
      <c r="K718" s="354" t="str">
        <f t="shared" si="71"/>
        <v/>
      </c>
    </row>
    <row r="719" spans="2:11" hidden="1" x14ac:dyDescent="0.3">
      <c r="B719" s="181">
        <f t="shared" si="72"/>
        <v>717</v>
      </c>
      <c r="C719" s="233" t="str">
        <f>IF('Cálculos '!AR725="","",'Cálculos '!AR725)</f>
        <v/>
      </c>
      <c r="D719" s="164" t="str">
        <f>IF('Cálculos '!AU725="","",'Cálculos '!AU725)</f>
        <v/>
      </c>
      <c r="E719" s="300" t="str">
        <f>IF('Cálculos '!AV725="","",'Cálculos '!AV725)</f>
        <v/>
      </c>
      <c r="F719" s="303" t="str">
        <f t="shared" si="70"/>
        <v/>
      </c>
      <c r="H719" s="305" t="str">
        <f t="shared" si="67"/>
        <v/>
      </c>
      <c r="I719" s="298" t="str">
        <f t="shared" si="68"/>
        <v/>
      </c>
      <c r="J719" s="353" t="str">
        <f t="shared" si="69"/>
        <v/>
      </c>
      <c r="K719" s="354" t="str">
        <f t="shared" si="71"/>
        <v/>
      </c>
    </row>
    <row r="720" spans="2:11" hidden="1" x14ac:dyDescent="0.3">
      <c r="B720" s="181">
        <f t="shared" si="72"/>
        <v>718</v>
      </c>
      <c r="C720" s="233" t="str">
        <f>IF('Cálculos '!AR726="","",'Cálculos '!AR726)</f>
        <v/>
      </c>
      <c r="D720" s="164" t="str">
        <f>IF('Cálculos '!AU726="","",'Cálculos '!AU726)</f>
        <v/>
      </c>
      <c r="E720" s="300" t="str">
        <f>IF('Cálculos '!AV726="","",'Cálculos '!AV726)</f>
        <v/>
      </c>
      <c r="F720" s="303" t="str">
        <f t="shared" si="70"/>
        <v/>
      </c>
      <c r="H720" s="305" t="str">
        <f t="shared" si="67"/>
        <v/>
      </c>
      <c r="I720" s="298" t="str">
        <f t="shared" si="68"/>
        <v/>
      </c>
      <c r="J720" s="353" t="str">
        <f t="shared" si="69"/>
        <v/>
      </c>
      <c r="K720" s="354" t="str">
        <f t="shared" si="71"/>
        <v/>
      </c>
    </row>
    <row r="721" spans="2:11" hidden="1" x14ac:dyDescent="0.3">
      <c r="B721" s="181">
        <f t="shared" si="72"/>
        <v>719</v>
      </c>
      <c r="C721" s="233" t="str">
        <f>IF('Cálculos '!AR727="","",'Cálculos '!AR727)</f>
        <v/>
      </c>
      <c r="D721" s="164" t="str">
        <f>IF('Cálculos '!AU727="","",'Cálculos '!AU727)</f>
        <v/>
      </c>
      <c r="E721" s="300" t="str">
        <f>IF('Cálculos '!AV727="","",'Cálculos '!AV727)</f>
        <v/>
      </c>
      <c r="F721" s="303" t="str">
        <f t="shared" si="70"/>
        <v/>
      </c>
      <c r="H721" s="305" t="str">
        <f t="shared" si="67"/>
        <v/>
      </c>
      <c r="I721" s="298" t="str">
        <f t="shared" si="68"/>
        <v/>
      </c>
      <c r="J721" s="353" t="str">
        <f t="shared" si="69"/>
        <v/>
      </c>
      <c r="K721" s="354" t="str">
        <f t="shared" si="71"/>
        <v/>
      </c>
    </row>
    <row r="722" spans="2:11" hidden="1" x14ac:dyDescent="0.3">
      <c r="B722" s="181">
        <f t="shared" si="72"/>
        <v>720</v>
      </c>
      <c r="C722" s="233" t="str">
        <f>IF('Cálculos '!AR728="","",'Cálculos '!AR728)</f>
        <v/>
      </c>
      <c r="D722" s="164" t="str">
        <f>IF('Cálculos '!AU728="","",'Cálculos '!AU728)</f>
        <v/>
      </c>
      <c r="E722" s="300" t="str">
        <f>IF('Cálculos '!AV728="","",'Cálculos '!AV728)</f>
        <v/>
      </c>
      <c r="F722" s="303" t="str">
        <f t="shared" si="70"/>
        <v/>
      </c>
      <c r="H722" s="305" t="str">
        <f t="shared" si="67"/>
        <v/>
      </c>
      <c r="I722" s="298" t="str">
        <f t="shared" si="68"/>
        <v/>
      </c>
      <c r="J722" s="353" t="str">
        <f t="shared" si="69"/>
        <v/>
      </c>
      <c r="K722" s="354" t="str">
        <f t="shared" si="71"/>
        <v/>
      </c>
    </row>
    <row r="723" spans="2:11" hidden="1" x14ac:dyDescent="0.3">
      <c r="B723" s="181">
        <f t="shared" si="72"/>
        <v>721</v>
      </c>
      <c r="C723" s="233" t="str">
        <f>IF('Cálculos '!AR729="","",'Cálculos '!AR729)</f>
        <v/>
      </c>
      <c r="D723" s="164" t="str">
        <f>IF('Cálculos '!AU729="","",'Cálculos '!AU729)</f>
        <v/>
      </c>
      <c r="E723" s="300" t="str">
        <f>IF('Cálculos '!AV729="","",'Cálculos '!AV729)</f>
        <v/>
      </c>
      <c r="F723" s="303" t="str">
        <f t="shared" si="70"/>
        <v/>
      </c>
      <c r="H723" s="305" t="str">
        <f t="shared" si="67"/>
        <v/>
      </c>
      <c r="I723" s="298" t="str">
        <f t="shared" si="68"/>
        <v/>
      </c>
      <c r="J723" s="353" t="str">
        <f t="shared" si="69"/>
        <v/>
      </c>
      <c r="K723" s="354" t="str">
        <f t="shared" si="71"/>
        <v/>
      </c>
    </row>
    <row r="724" spans="2:11" hidden="1" x14ac:dyDescent="0.3">
      <c r="B724" s="181">
        <f t="shared" si="72"/>
        <v>722</v>
      </c>
      <c r="C724" s="233" t="str">
        <f>IF('Cálculos '!AR730="","",'Cálculos '!AR730)</f>
        <v/>
      </c>
      <c r="D724" s="164" t="str">
        <f>IF('Cálculos '!AU730="","",'Cálculos '!AU730)</f>
        <v/>
      </c>
      <c r="E724" s="300" t="str">
        <f>IF('Cálculos '!AV730="","",'Cálculos '!AV730)</f>
        <v/>
      </c>
      <c r="F724" s="303" t="str">
        <f t="shared" si="70"/>
        <v/>
      </c>
      <c r="H724" s="305" t="str">
        <f t="shared" si="67"/>
        <v/>
      </c>
      <c r="I724" s="298" t="str">
        <f t="shared" si="68"/>
        <v/>
      </c>
      <c r="J724" s="353" t="str">
        <f t="shared" si="69"/>
        <v/>
      </c>
      <c r="K724" s="354" t="str">
        <f t="shared" si="71"/>
        <v/>
      </c>
    </row>
    <row r="725" spans="2:11" hidden="1" x14ac:dyDescent="0.3">
      <c r="B725" s="181">
        <f t="shared" si="72"/>
        <v>723</v>
      </c>
      <c r="C725" s="233" t="str">
        <f>IF('Cálculos '!AR731="","",'Cálculos '!AR731)</f>
        <v/>
      </c>
      <c r="D725" s="164" t="str">
        <f>IF('Cálculos '!AU731="","",'Cálculos '!AU731)</f>
        <v/>
      </c>
      <c r="E725" s="300" t="str">
        <f>IF('Cálculos '!AV731="","",'Cálculos '!AV731)</f>
        <v/>
      </c>
      <c r="F725" s="303" t="str">
        <f t="shared" si="70"/>
        <v/>
      </c>
      <c r="H725" s="305" t="str">
        <f t="shared" si="67"/>
        <v/>
      </c>
      <c r="I725" s="298" t="str">
        <f t="shared" si="68"/>
        <v/>
      </c>
      <c r="J725" s="353" t="str">
        <f t="shared" si="69"/>
        <v/>
      </c>
      <c r="K725" s="354" t="str">
        <f t="shared" si="71"/>
        <v/>
      </c>
    </row>
    <row r="726" spans="2:11" hidden="1" x14ac:dyDescent="0.3">
      <c r="B726" s="181">
        <f t="shared" si="72"/>
        <v>724</v>
      </c>
      <c r="C726" s="233" t="str">
        <f>IF('Cálculos '!AR732="","",'Cálculos '!AR732)</f>
        <v/>
      </c>
      <c r="D726" s="164" t="str">
        <f>IF('Cálculos '!AU732="","",'Cálculos '!AU732)</f>
        <v/>
      </c>
      <c r="E726" s="300" t="str">
        <f>IF('Cálculos '!AV732="","",'Cálculos '!AV732)</f>
        <v/>
      </c>
      <c r="F726" s="303" t="str">
        <f t="shared" si="70"/>
        <v/>
      </c>
      <c r="H726" s="305" t="str">
        <f t="shared" si="67"/>
        <v/>
      </c>
      <c r="I726" s="298" t="str">
        <f t="shared" si="68"/>
        <v/>
      </c>
      <c r="J726" s="353" t="str">
        <f t="shared" si="69"/>
        <v/>
      </c>
      <c r="K726" s="354" t="str">
        <f t="shared" si="71"/>
        <v/>
      </c>
    </row>
    <row r="727" spans="2:11" hidden="1" x14ac:dyDescent="0.3">
      <c r="B727" s="181">
        <f t="shared" si="72"/>
        <v>725</v>
      </c>
      <c r="C727" s="233" t="str">
        <f>IF('Cálculos '!AR733="","",'Cálculos '!AR733)</f>
        <v/>
      </c>
      <c r="D727" s="164" t="str">
        <f>IF('Cálculos '!AU733="","",'Cálculos '!AU733)</f>
        <v/>
      </c>
      <c r="E727" s="300" t="str">
        <f>IF('Cálculos '!AV733="","",'Cálculos '!AV733)</f>
        <v/>
      </c>
      <c r="F727" s="303" t="str">
        <f t="shared" si="70"/>
        <v/>
      </c>
      <c r="H727" s="305" t="str">
        <f t="shared" si="67"/>
        <v/>
      </c>
      <c r="I727" s="298" t="str">
        <f t="shared" si="68"/>
        <v/>
      </c>
      <c r="J727" s="353" t="str">
        <f t="shared" si="69"/>
        <v/>
      </c>
      <c r="K727" s="354" t="str">
        <f t="shared" si="71"/>
        <v/>
      </c>
    </row>
    <row r="728" spans="2:11" hidden="1" x14ac:dyDescent="0.3">
      <c r="B728" s="181">
        <f t="shared" si="72"/>
        <v>726</v>
      </c>
      <c r="C728" s="233" t="str">
        <f>IF('Cálculos '!AR734="","",'Cálculos '!AR734)</f>
        <v/>
      </c>
      <c r="D728" s="164" t="str">
        <f>IF('Cálculos '!AU734="","",'Cálculos '!AU734)</f>
        <v/>
      </c>
      <c r="E728" s="300" t="str">
        <f>IF('Cálculos '!AV734="","",'Cálculos '!AV734)</f>
        <v/>
      </c>
      <c r="F728" s="303" t="str">
        <f t="shared" si="70"/>
        <v/>
      </c>
      <c r="H728" s="305" t="str">
        <f t="shared" si="67"/>
        <v/>
      </c>
      <c r="I728" s="298" t="str">
        <f t="shared" si="68"/>
        <v/>
      </c>
      <c r="J728" s="353" t="str">
        <f t="shared" si="69"/>
        <v/>
      </c>
      <c r="K728" s="354" t="str">
        <f t="shared" si="71"/>
        <v/>
      </c>
    </row>
    <row r="729" spans="2:11" hidden="1" x14ac:dyDescent="0.3">
      <c r="B729" s="181">
        <f t="shared" si="72"/>
        <v>727</v>
      </c>
      <c r="C729" s="233" t="str">
        <f>IF('Cálculos '!AR735="","",'Cálculos '!AR735)</f>
        <v/>
      </c>
      <c r="D729" s="164" t="str">
        <f>IF('Cálculos '!AU735="","",'Cálculos '!AU735)</f>
        <v/>
      </c>
      <c r="E729" s="300" t="str">
        <f>IF('Cálculos '!AV735="","",'Cálculos '!AV735)</f>
        <v/>
      </c>
      <c r="F729" s="303" t="str">
        <f t="shared" si="70"/>
        <v/>
      </c>
      <c r="H729" s="305" t="str">
        <f t="shared" si="67"/>
        <v/>
      </c>
      <c r="I729" s="298" t="str">
        <f t="shared" si="68"/>
        <v/>
      </c>
      <c r="J729" s="353" t="str">
        <f t="shared" si="69"/>
        <v/>
      </c>
      <c r="K729" s="354" t="str">
        <f t="shared" si="71"/>
        <v/>
      </c>
    </row>
    <row r="730" spans="2:11" hidden="1" x14ac:dyDescent="0.3">
      <c r="B730" s="181">
        <f t="shared" si="72"/>
        <v>728</v>
      </c>
      <c r="C730" s="233" t="str">
        <f>IF('Cálculos '!AR736="","",'Cálculos '!AR736)</f>
        <v/>
      </c>
      <c r="D730" s="164" t="str">
        <f>IF('Cálculos '!AU736="","",'Cálculos '!AU736)</f>
        <v/>
      </c>
      <c r="E730" s="300" t="str">
        <f>IF('Cálculos '!AV736="","",'Cálculos '!AV736)</f>
        <v/>
      </c>
      <c r="F730" s="303" t="str">
        <f t="shared" si="70"/>
        <v/>
      </c>
      <c r="H730" s="305" t="str">
        <f t="shared" si="67"/>
        <v/>
      </c>
      <c r="I730" s="298" t="str">
        <f t="shared" si="68"/>
        <v/>
      </c>
      <c r="J730" s="353" t="str">
        <f t="shared" si="69"/>
        <v/>
      </c>
      <c r="K730" s="354" t="str">
        <f t="shared" si="71"/>
        <v/>
      </c>
    </row>
    <row r="731" spans="2:11" hidden="1" x14ac:dyDescent="0.3">
      <c r="B731" s="181">
        <f t="shared" si="72"/>
        <v>729</v>
      </c>
      <c r="C731" s="233" t="str">
        <f>IF('Cálculos '!AR737="","",'Cálculos '!AR737)</f>
        <v/>
      </c>
      <c r="D731" s="164" t="str">
        <f>IF('Cálculos '!AU737="","",'Cálculos '!AU737)</f>
        <v/>
      </c>
      <c r="E731" s="300" t="str">
        <f>IF('Cálculos '!AV737="","",'Cálculos '!AV737)</f>
        <v/>
      </c>
      <c r="F731" s="303" t="str">
        <f t="shared" si="70"/>
        <v/>
      </c>
      <c r="H731" s="305" t="str">
        <f t="shared" si="67"/>
        <v/>
      </c>
      <c r="I731" s="298" t="str">
        <f t="shared" si="68"/>
        <v/>
      </c>
      <c r="J731" s="353" t="str">
        <f t="shared" si="69"/>
        <v/>
      </c>
      <c r="K731" s="354" t="str">
        <f t="shared" si="71"/>
        <v/>
      </c>
    </row>
    <row r="732" spans="2:11" hidden="1" x14ac:dyDescent="0.3">
      <c r="B732" s="181">
        <f t="shared" si="72"/>
        <v>730</v>
      </c>
      <c r="C732" s="233" t="str">
        <f>IF('Cálculos '!AR738="","",'Cálculos '!AR738)</f>
        <v/>
      </c>
      <c r="D732" s="164" t="str">
        <f>IF('Cálculos '!AU738="","",'Cálculos '!AU738)</f>
        <v/>
      </c>
      <c r="E732" s="300" t="str">
        <f>IF('Cálculos '!AV738="","",'Cálculos '!AV738)</f>
        <v/>
      </c>
      <c r="F732" s="303" t="str">
        <f t="shared" si="70"/>
        <v/>
      </c>
      <c r="H732" s="305" t="str">
        <f t="shared" si="67"/>
        <v/>
      </c>
      <c r="I732" s="298" t="str">
        <f t="shared" si="68"/>
        <v/>
      </c>
      <c r="J732" s="353" t="str">
        <f t="shared" si="69"/>
        <v/>
      </c>
      <c r="K732" s="354" t="str">
        <f t="shared" si="71"/>
        <v/>
      </c>
    </row>
    <row r="733" spans="2:11" hidden="1" x14ac:dyDescent="0.3">
      <c r="B733" s="181">
        <f t="shared" si="72"/>
        <v>731</v>
      </c>
      <c r="C733" s="233" t="str">
        <f>IF('Cálculos '!AR739="","",'Cálculos '!AR739)</f>
        <v/>
      </c>
      <c r="D733" s="164" t="str">
        <f>IF('Cálculos '!AU739="","",'Cálculos '!AU739)</f>
        <v/>
      </c>
      <c r="E733" s="300" t="str">
        <f>IF('Cálculos '!AV739="","",'Cálculos '!AV739)</f>
        <v/>
      </c>
      <c r="F733" s="303" t="str">
        <f t="shared" si="70"/>
        <v/>
      </c>
      <c r="H733" s="305" t="str">
        <f t="shared" si="67"/>
        <v/>
      </c>
      <c r="I733" s="298" t="str">
        <f t="shared" si="68"/>
        <v/>
      </c>
      <c r="J733" s="353" t="str">
        <f t="shared" si="69"/>
        <v/>
      </c>
      <c r="K733" s="354" t="str">
        <f t="shared" si="71"/>
        <v/>
      </c>
    </row>
    <row r="734" spans="2:11" hidden="1" x14ac:dyDescent="0.3">
      <c r="B734" s="181">
        <f t="shared" si="72"/>
        <v>732</v>
      </c>
      <c r="C734" s="233" t="str">
        <f>IF('Cálculos '!AR740="","",'Cálculos '!AR740)</f>
        <v/>
      </c>
      <c r="D734" s="164" t="str">
        <f>IF('Cálculos '!AU740="","",'Cálculos '!AU740)</f>
        <v/>
      </c>
      <c r="E734" s="300" t="str">
        <f>IF('Cálculos '!AV740="","",'Cálculos '!AV740)</f>
        <v/>
      </c>
      <c r="F734" s="303" t="str">
        <f t="shared" si="70"/>
        <v/>
      </c>
      <c r="H734" s="305" t="str">
        <f t="shared" si="67"/>
        <v/>
      </c>
      <c r="I734" s="298" t="str">
        <f t="shared" si="68"/>
        <v/>
      </c>
      <c r="J734" s="353" t="str">
        <f t="shared" si="69"/>
        <v/>
      </c>
      <c r="K734" s="354" t="str">
        <f t="shared" si="71"/>
        <v/>
      </c>
    </row>
    <row r="735" spans="2:11" hidden="1" x14ac:dyDescent="0.3">
      <c r="B735" s="181">
        <f t="shared" si="72"/>
        <v>733</v>
      </c>
      <c r="C735" s="233" t="str">
        <f>IF('Cálculos '!AR741="","",'Cálculos '!AR741)</f>
        <v/>
      </c>
      <c r="D735" s="164" t="str">
        <f>IF('Cálculos '!AU741="","",'Cálculos '!AU741)</f>
        <v/>
      </c>
      <c r="E735" s="300" t="str">
        <f>IF('Cálculos '!AV741="","",'Cálculos '!AV741)</f>
        <v/>
      </c>
      <c r="F735" s="303" t="str">
        <f t="shared" si="70"/>
        <v/>
      </c>
      <c r="H735" s="305" t="str">
        <f t="shared" si="67"/>
        <v/>
      </c>
      <c r="I735" s="298" t="str">
        <f t="shared" si="68"/>
        <v/>
      </c>
      <c r="J735" s="353" t="str">
        <f t="shared" si="69"/>
        <v/>
      </c>
      <c r="K735" s="354" t="str">
        <f t="shared" si="71"/>
        <v/>
      </c>
    </row>
    <row r="736" spans="2:11" hidden="1" x14ac:dyDescent="0.3">
      <c r="B736" s="181">
        <f t="shared" si="72"/>
        <v>734</v>
      </c>
      <c r="C736" s="233" t="str">
        <f>IF('Cálculos '!AR742="","",'Cálculos '!AR742)</f>
        <v/>
      </c>
      <c r="D736" s="164" t="str">
        <f>IF('Cálculos '!AU742="","",'Cálculos '!AU742)</f>
        <v/>
      </c>
      <c r="E736" s="300" t="str">
        <f>IF('Cálculos '!AV742="","",'Cálculos '!AV742)</f>
        <v/>
      </c>
      <c r="F736" s="303" t="str">
        <f t="shared" si="70"/>
        <v/>
      </c>
      <c r="H736" s="305" t="str">
        <f t="shared" si="67"/>
        <v/>
      </c>
      <c r="I736" s="298" t="str">
        <f t="shared" si="68"/>
        <v/>
      </c>
      <c r="J736" s="353" t="str">
        <f t="shared" si="69"/>
        <v/>
      </c>
      <c r="K736" s="354" t="str">
        <f t="shared" si="71"/>
        <v/>
      </c>
    </row>
    <row r="737" spans="2:11" hidden="1" x14ac:dyDescent="0.3">
      <c r="B737" s="181">
        <f t="shared" si="72"/>
        <v>735</v>
      </c>
      <c r="C737" s="233" t="str">
        <f>IF('Cálculos '!AR743="","",'Cálculos '!AR743)</f>
        <v/>
      </c>
      <c r="D737" s="164" t="str">
        <f>IF('Cálculos '!AU743="","",'Cálculos '!AU743)</f>
        <v/>
      </c>
      <c r="E737" s="300" t="str">
        <f>IF('Cálculos '!AV743="","",'Cálculos '!AV743)</f>
        <v/>
      </c>
      <c r="F737" s="303" t="str">
        <f t="shared" si="70"/>
        <v/>
      </c>
      <c r="H737" s="305" t="str">
        <f t="shared" si="67"/>
        <v/>
      </c>
      <c r="I737" s="298" t="str">
        <f t="shared" si="68"/>
        <v/>
      </c>
      <c r="J737" s="353" t="str">
        <f t="shared" si="69"/>
        <v/>
      </c>
      <c r="K737" s="354" t="str">
        <f t="shared" si="71"/>
        <v/>
      </c>
    </row>
    <row r="738" spans="2:11" hidden="1" x14ac:dyDescent="0.3">
      <c r="B738" s="181">
        <f t="shared" si="72"/>
        <v>736</v>
      </c>
      <c r="C738" s="233" t="str">
        <f>IF('Cálculos '!AR744="","",'Cálculos '!AR744)</f>
        <v/>
      </c>
      <c r="D738" s="164" t="str">
        <f>IF('Cálculos '!AU744="","",'Cálculos '!AU744)</f>
        <v/>
      </c>
      <c r="E738" s="300" t="str">
        <f>IF('Cálculos '!AV744="","",'Cálculos '!AV744)</f>
        <v/>
      </c>
      <c r="F738" s="303" t="str">
        <f t="shared" si="70"/>
        <v/>
      </c>
      <c r="H738" s="305" t="str">
        <f t="shared" si="67"/>
        <v/>
      </c>
      <c r="I738" s="298" t="str">
        <f t="shared" si="68"/>
        <v/>
      </c>
      <c r="J738" s="353" t="str">
        <f t="shared" si="69"/>
        <v/>
      </c>
      <c r="K738" s="354" t="str">
        <f t="shared" si="71"/>
        <v/>
      </c>
    </row>
    <row r="739" spans="2:11" hidden="1" x14ac:dyDescent="0.3">
      <c r="B739" s="181">
        <f t="shared" si="72"/>
        <v>737</v>
      </c>
      <c r="C739" s="233" t="str">
        <f>IF('Cálculos '!AR745="","",'Cálculos '!AR745)</f>
        <v/>
      </c>
      <c r="D739" s="164" t="str">
        <f>IF('Cálculos '!AU745="","",'Cálculos '!AU745)</f>
        <v/>
      </c>
      <c r="E739" s="300" t="str">
        <f>IF('Cálculos '!AV745="","",'Cálculos '!AV745)</f>
        <v/>
      </c>
      <c r="F739" s="303" t="str">
        <f t="shared" si="70"/>
        <v/>
      </c>
      <c r="H739" s="305" t="str">
        <f t="shared" si="67"/>
        <v/>
      </c>
      <c r="I739" s="298" t="str">
        <f t="shared" si="68"/>
        <v/>
      </c>
      <c r="J739" s="353" t="str">
        <f t="shared" si="69"/>
        <v/>
      </c>
      <c r="K739" s="354" t="str">
        <f t="shared" si="71"/>
        <v/>
      </c>
    </row>
    <row r="740" spans="2:11" hidden="1" x14ac:dyDescent="0.3">
      <c r="B740" s="181">
        <f t="shared" si="72"/>
        <v>738</v>
      </c>
      <c r="C740" s="233" t="str">
        <f>IF('Cálculos '!AR746="","",'Cálculos '!AR746)</f>
        <v/>
      </c>
      <c r="D740" s="164" t="str">
        <f>IF('Cálculos '!AU746="","",'Cálculos '!AU746)</f>
        <v/>
      </c>
      <c r="E740" s="300" t="str">
        <f>IF('Cálculos '!AV746="","",'Cálculos '!AV746)</f>
        <v/>
      </c>
      <c r="F740" s="303" t="str">
        <f t="shared" si="70"/>
        <v/>
      </c>
      <c r="H740" s="305" t="str">
        <f t="shared" si="67"/>
        <v/>
      </c>
      <c r="I740" s="298" t="str">
        <f t="shared" si="68"/>
        <v/>
      </c>
      <c r="J740" s="353" t="str">
        <f t="shared" si="69"/>
        <v/>
      </c>
      <c r="K740" s="354" t="str">
        <f t="shared" si="71"/>
        <v/>
      </c>
    </row>
    <row r="741" spans="2:11" hidden="1" x14ac:dyDescent="0.3">
      <c r="B741" s="181">
        <f t="shared" si="72"/>
        <v>739</v>
      </c>
      <c r="C741" s="233" t="str">
        <f>IF('Cálculos '!AR747="","",'Cálculos '!AR747)</f>
        <v/>
      </c>
      <c r="D741" s="164" t="str">
        <f>IF('Cálculos '!AU747="","",'Cálculos '!AU747)</f>
        <v/>
      </c>
      <c r="E741" s="300" t="str">
        <f>IF('Cálculos '!AV747="","",'Cálculos '!AV747)</f>
        <v/>
      </c>
      <c r="F741" s="303" t="str">
        <f t="shared" si="70"/>
        <v/>
      </c>
      <c r="H741" s="305" t="str">
        <f t="shared" si="67"/>
        <v/>
      </c>
      <c r="I741" s="298" t="str">
        <f t="shared" si="68"/>
        <v/>
      </c>
      <c r="J741" s="353" t="str">
        <f t="shared" si="69"/>
        <v/>
      </c>
      <c r="K741" s="354" t="str">
        <f t="shared" si="71"/>
        <v/>
      </c>
    </row>
    <row r="742" spans="2:11" hidden="1" x14ac:dyDescent="0.3">
      <c r="B742" s="181">
        <f t="shared" si="72"/>
        <v>740</v>
      </c>
      <c r="C742" s="233" t="str">
        <f>IF('Cálculos '!AR748="","",'Cálculos '!AR748)</f>
        <v/>
      </c>
      <c r="D742" s="164" t="str">
        <f>IF('Cálculos '!AU748="","",'Cálculos '!AU748)</f>
        <v/>
      </c>
      <c r="E742" s="300" t="str">
        <f>IF('Cálculos '!AV748="","",'Cálculos '!AV748)</f>
        <v/>
      </c>
      <c r="F742" s="303" t="str">
        <f t="shared" si="70"/>
        <v/>
      </c>
      <c r="H742" s="305" t="str">
        <f t="shared" si="67"/>
        <v/>
      </c>
      <c r="I742" s="298" t="str">
        <f t="shared" si="68"/>
        <v/>
      </c>
      <c r="J742" s="353" t="str">
        <f t="shared" si="69"/>
        <v/>
      </c>
      <c r="K742" s="354" t="str">
        <f t="shared" si="71"/>
        <v/>
      </c>
    </row>
    <row r="743" spans="2:11" hidden="1" x14ac:dyDescent="0.3">
      <c r="B743" s="181">
        <f t="shared" si="72"/>
        <v>741</v>
      </c>
      <c r="C743" s="233" t="str">
        <f>IF('Cálculos '!AR749="","",'Cálculos '!AR749)</f>
        <v/>
      </c>
      <c r="D743" s="164" t="str">
        <f>IF('Cálculos '!AU749="","",'Cálculos '!AU749)</f>
        <v/>
      </c>
      <c r="E743" s="300" t="str">
        <f>IF('Cálculos '!AV749="","",'Cálculos '!AV749)</f>
        <v/>
      </c>
      <c r="F743" s="303" t="str">
        <f t="shared" si="70"/>
        <v/>
      </c>
      <c r="H743" s="305" t="str">
        <f t="shared" si="67"/>
        <v/>
      </c>
      <c r="I743" s="298" t="str">
        <f t="shared" si="68"/>
        <v/>
      </c>
      <c r="J743" s="353" t="str">
        <f t="shared" si="69"/>
        <v/>
      </c>
      <c r="K743" s="354" t="str">
        <f t="shared" si="71"/>
        <v/>
      </c>
    </row>
    <row r="744" spans="2:11" hidden="1" x14ac:dyDescent="0.3">
      <c r="B744" s="181">
        <f t="shared" si="72"/>
        <v>742</v>
      </c>
      <c r="C744" s="233" t="str">
        <f>IF('Cálculos '!AR750="","",'Cálculos '!AR750)</f>
        <v/>
      </c>
      <c r="D744" s="164" t="str">
        <f>IF('Cálculos '!AU750="","",'Cálculos '!AU750)</f>
        <v/>
      </c>
      <c r="E744" s="300" t="str">
        <f>IF('Cálculos '!AV750="","",'Cálculos '!AV750)</f>
        <v/>
      </c>
      <c r="F744" s="303" t="str">
        <f t="shared" si="70"/>
        <v/>
      </c>
      <c r="H744" s="305" t="str">
        <f t="shared" si="67"/>
        <v/>
      </c>
      <c r="I744" s="298" t="str">
        <f t="shared" si="68"/>
        <v/>
      </c>
      <c r="J744" s="353" t="str">
        <f t="shared" si="69"/>
        <v/>
      </c>
      <c r="K744" s="354" t="str">
        <f t="shared" si="71"/>
        <v/>
      </c>
    </row>
    <row r="745" spans="2:11" hidden="1" x14ac:dyDescent="0.3">
      <c r="B745" s="181">
        <f t="shared" si="72"/>
        <v>743</v>
      </c>
      <c r="C745" s="233" t="str">
        <f>IF('Cálculos '!AR751="","",'Cálculos '!AR751)</f>
        <v/>
      </c>
      <c r="D745" s="164" t="str">
        <f>IF('Cálculos '!AU751="","",'Cálculos '!AU751)</f>
        <v/>
      </c>
      <c r="E745" s="300" t="str">
        <f>IF('Cálculos '!AV751="","",'Cálculos '!AV751)</f>
        <v/>
      </c>
      <c r="F745" s="303" t="str">
        <f t="shared" si="70"/>
        <v/>
      </c>
      <c r="H745" s="305" t="str">
        <f t="shared" si="67"/>
        <v/>
      </c>
      <c r="I745" s="298" t="str">
        <f t="shared" si="68"/>
        <v/>
      </c>
      <c r="J745" s="353" t="str">
        <f t="shared" si="69"/>
        <v/>
      </c>
      <c r="K745" s="354" t="str">
        <f t="shared" si="71"/>
        <v/>
      </c>
    </row>
    <row r="746" spans="2:11" hidden="1" x14ac:dyDescent="0.3">
      <c r="B746" s="181">
        <f t="shared" si="72"/>
        <v>744</v>
      </c>
      <c r="C746" s="233" t="str">
        <f>IF('Cálculos '!AR752="","",'Cálculos '!AR752)</f>
        <v/>
      </c>
      <c r="D746" s="164" t="str">
        <f>IF('Cálculos '!AU752="","",'Cálculos '!AU752)</f>
        <v/>
      </c>
      <c r="E746" s="300" t="str">
        <f>IF('Cálculos '!AV752="","",'Cálculos '!AV752)</f>
        <v/>
      </c>
      <c r="F746" s="303" t="str">
        <f t="shared" si="70"/>
        <v/>
      </c>
      <c r="H746" s="305" t="str">
        <f t="shared" si="67"/>
        <v/>
      </c>
      <c r="I746" s="298" t="str">
        <f t="shared" si="68"/>
        <v/>
      </c>
      <c r="J746" s="353" t="str">
        <f t="shared" si="69"/>
        <v/>
      </c>
      <c r="K746" s="354" t="str">
        <f t="shared" si="71"/>
        <v/>
      </c>
    </row>
    <row r="747" spans="2:11" hidden="1" x14ac:dyDescent="0.3">
      <c r="B747" s="181">
        <f t="shared" si="72"/>
        <v>745</v>
      </c>
      <c r="C747" s="233" t="str">
        <f>IF('Cálculos '!AR753="","",'Cálculos '!AR753)</f>
        <v/>
      </c>
      <c r="D747" s="164" t="str">
        <f>IF('Cálculos '!AU753="","",'Cálculos '!AU753)</f>
        <v/>
      </c>
      <c r="E747" s="300" t="str">
        <f>IF('Cálculos '!AV753="","",'Cálculos '!AV753)</f>
        <v/>
      </c>
      <c r="F747" s="303" t="str">
        <f t="shared" si="70"/>
        <v/>
      </c>
      <c r="H747" s="305" t="str">
        <f t="shared" si="67"/>
        <v/>
      </c>
      <c r="I747" s="298" t="str">
        <f t="shared" si="68"/>
        <v/>
      </c>
      <c r="J747" s="353" t="str">
        <f t="shared" si="69"/>
        <v/>
      </c>
      <c r="K747" s="354" t="str">
        <f t="shared" si="71"/>
        <v/>
      </c>
    </row>
    <row r="748" spans="2:11" hidden="1" x14ac:dyDescent="0.3">
      <c r="B748" s="181">
        <f t="shared" si="72"/>
        <v>746</v>
      </c>
      <c r="C748" s="233" t="str">
        <f>IF('Cálculos '!AR754="","",'Cálculos '!AR754)</f>
        <v/>
      </c>
      <c r="D748" s="164" t="str">
        <f>IF('Cálculos '!AU754="","",'Cálculos '!AU754)</f>
        <v/>
      </c>
      <c r="E748" s="300" t="str">
        <f>IF('Cálculos '!AV754="","",'Cálculos '!AV754)</f>
        <v/>
      </c>
      <c r="F748" s="303" t="str">
        <f t="shared" si="70"/>
        <v/>
      </c>
      <c r="H748" s="305" t="str">
        <f t="shared" si="67"/>
        <v/>
      </c>
      <c r="I748" s="298" t="str">
        <f t="shared" si="68"/>
        <v/>
      </c>
      <c r="J748" s="353" t="str">
        <f t="shared" si="69"/>
        <v/>
      </c>
      <c r="K748" s="354" t="str">
        <f t="shared" si="71"/>
        <v/>
      </c>
    </row>
    <row r="749" spans="2:11" hidden="1" x14ac:dyDescent="0.3">
      <c r="B749" s="181">
        <f t="shared" si="72"/>
        <v>747</v>
      </c>
      <c r="C749" s="233" t="str">
        <f>IF('Cálculos '!AR755="","",'Cálculos '!AR755)</f>
        <v/>
      </c>
      <c r="D749" s="164" t="str">
        <f>IF('Cálculos '!AU755="","",'Cálculos '!AU755)</f>
        <v/>
      </c>
      <c r="E749" s="300" t="str">
        <f>IF('Cálculos '!AV755="","",'Cálculos '!AV755)</f>
        <v/>
      </c>
      <c r="F749" s="303" t="str">
        <f t="shared" si="70"/>
        <v/>
      </c>
      <c r="H749" s="305" t="str">
        <f t="shared" si="67"/>
        <v/>
      </c>
      <c r="I749" s="298" t="str">
        <f t="shared" si="68"/>
        <v/>
      </c>
      <c r="J749" s="353" t="str">
        <f t="shared" si="69"/>
        <v/>
      </c>
      <c r="K749" s="354" t="str">
        <f t="shared" si="71"/>
        <v/>
      </c>
    </row>
    <row r="750" spans="2:11" hidden="1" x14ac:dyDescent="0.3">
      <c r="B750" s="181">
        <f t="shared" si="72"/>
        <v>748</v>
      </c>
      <c r="C750" s="233" t="str">
        <f>IF('Cálculos '!AR756="","",'Cálculos '!AR756)</f>
        <v/>
      </c>
      <c r="D750" s="164" t="str">
        <f>IF('Cálculos '!AU756="","",'Cálculos '!AU756)</f>
        <v/>
      </c>
      <c r="E750" s="300" t="str">
        <f>IF('Cálculos '!AV756="","",'Cálculos '!AV756)</f>
        <v/>
      </c>
      <c r="F750" s="303" t="str">
        <f t="shared" si="70"/>
        <v/>
      </c>
      <c r="H750" s="305" t="str">
        <f t="shared" si="67"/>
        <v/>
      </c>
      <c r="I750" s="298" t="str">
        <f t="shared" si="68"/>
        <v/>
      </c>
      <c r="J750" s="353" t="str">
        <f t="shared" si="69"/>
        <v/>
      </c>
      <c r="K750" s="354" t="str">
        <f t="shared" si="71"/>
        <v/>
      </c>
    </row>
    <row r="751" spans="2:11" hidden="1" x14ac:dyDescent="0.3">
      <c r="B751" s="181">
        <f t="shared" si="72"/>
        <v>749</v>
      </c>
      <c r="C751" s="233" t="str">
        <f>IF('Cálculos '!AR757="","",'Cálculos '!AR757)</f>
        <v/>
      </c>
      <c r="D751" s="164" t="str">
        <f>IF('Cálculos '!AU757="","",'Cálculos '!AU757)</f>
        <v/>
      </c>
      <c r="E751" s="300" t="str">
        <f>IF('Cálculos '!AV757="","",'Cálculos '!AV757)</f>
        <v/>
      </c>
      <c r="F751" s="303" t="str">
        <f t="shared" si="70"/>
        <v/>
      </c>
      <c r="H751" s="305" t="str">
        <f t="shared" si="67"/>
        <v/>
      </c>
      <c r="I751" s="298" t="str">
        <f t="shared" si="68"/>
        <v/>
      </c>
      <c r="J751" s="353" t="str">
        <f t="shared" si="69"/>
        <v/>
      </c>
      <c r="K751" s="354" t="str">
        <f t="shared" si="71"/>
        <v/>
      </c>
    </row>
    <row r="752" spans="2:11" hidden="1" x14ac:dyDescent="0.3">
      <c r="B752" s="181">
        <f t="shared" si="72"/>
        <v>750</v>
      </c>
      <c r="C752" s="233" t="str">
        <f>IF('Cálculos '!AR758="","",'Cálculos '!AR758)</f>
        <v/>
      </c>
      <c r="D752" s="164" t="str">
        <f>IF('Cálculos '!AU758="","",'Cálculos '!AU758)</f>
        <v/>
      </c>
      <c r="E752" s="300" t="str">
        <f>IF('Cálculos '!AV758="","",'Cálculos '!AV758)</f>
        <v/>
      </c>
      <c r="F752" s="303" t="str">
        <f t="shared" si="70"/>
        <v/>
      </c>
      <c r="H752" s="305" t="str">
        <f t="shared" si="67"/>
        <v/>
      </c>
      <c r="I752" s="298" t="str">
        <f t="shared" si="68"/>
        <v/>
      </c>
      <c r="J752" s="353" t="str">
        <f t="shared" si="69"/>
        <v/>
      </c>
      <c r="K752" s="354" t="str">
        <f t="shared" si="71"/>
        <v/>
      </c>
    </row>
    <row r="753" spans="2:11" hidden="1" x14ac:dyDescent="0.3">
      <c r="B753" s="181">
        <f t="shared" si="72"/>
        <v>751</v>
      </c>
      <c r="C753" s="233" t="str">
        <f>IF('Cálculos '!AR759="","",'Cálculos '!AR759)</f>
        <v/>
      </c>
      <c r="D753" s="164" t="str">
        <f>IF('Cálculos '!AU759="","",'Cálculos '!AU759)</f>
        <v/>
      </c>
      <c r="E753" s="300" t="str">
        <f>IF('Cálculos '!AV759="","",'Cálculos '!AV759)</f>
        <v/>
      </c>
      <c r="F753" s="303" t="str">
        <f t="shared" si="70"/>
        <v/>
      </c>
      <c r="H753" s="305" t="str">
        <f t="shared" si="67"/>
        <v/>
      </c>
      <c r="I753" s="298" t="str">
        <f t="shared" si="68"/>
        <v/>
      </c>
      <c r="J753" s="353" t="str">
        <f t="shared" si="69"/>
        <v/>
      </c>
      <c r="K753" s="354" t="str">
        <f t="shared" si="71"/>
        <v/>
      </c>
    </row>
    <row r="754" spans="2:11" hidden="1" x14ac:dyDescent="0.3">
      <c r="B754" s="181">
        <f t="shared" si="72"/>
        <v>752</v>
      </c>
      <c r="C754" s="233" t="str">
        <f>IF('Cálculos '!AR760="","",'Cálculos '!AR760)</f>
        <v/>
      </c>
      <c r="D754" s="164" t="str">
        <f>IF('Cálculos '!AU760="","",'Cálculos '!AU760)</f>
        <v/>
      </c>
      <c r="E754" s="300" t="str">
        <f>IF('Cálculos '!AV760="","",'Cálculos '!AV760)</f>
        <v/>
      </c>
      <c r="F754" s="303" t="str">
        <f t="shared" si="70"/>
        <v/>
      </c>
      <c r="H754" s="305" t="str">
        <f t="shared" si="67"/>
        <v/>
      </c>
      <c r="I754" s="298" t="str">
        <f t="shared" si="68"/>
        <v/>
      </c>
      <c r="J754" s="353" t="str">
        <f t="shared" si="69"/>
        <v/>
      </c>
      <c r="K754" s="354" t="str">
        <f t="shared" si="71"/>
        <v/>
      </c>
    </row>
    <row r="755" spans="2:11" hidden="1" x14ac:dyDescent="0.3">
      <c r="B755" s="181">
        <f t="shared" si="72"/>
        <v>753</v>
      </c>
      <c r="C755" s="233" t="str">
        <f>IF('Cálculos '!AR761="","",'Cálculos '!AR761)</f>
        <v/>
      </c>
      <c r="D755" s="164" t="str">
        <f>IF('Cálculos '!AU761="","",'Cálculos '!AU761)</f>
        <v/>
      </c>
      <c r="E755" s="300" t="str">
        <f>IF('Cálculos '!AV761="","",'Cálculos '!AV761)</f>
        <v/>
      </c>
      <c r="F755" s="303" t="str">
        <f t="shared" si="70"/>
        <v/>
      </c>
      <c r="H755" s="305" t="str">
        <f t="shared" si="67"/>
        <v/>
      </c>
      <c r="I755" s="298" t="str">
        <f t="shared" si="68"/>
        <v/>
      </c>
      <c r="J755" s="353" t="str">
        <f t="shared" si="69"/>
        <v/>
      </c>
      <c r="K755" s="354" t="str">
        <f t="shared" si="71"/>
        <v/>
      </c>
    </row>
    <row r="756" spans="2:11" hidden="1" x14ac:dyDescent="0.3">
      <c r="B756" s="181">
        <f t="shared" si="72"/>
        <v>754</v>
      </c>
      <c r="C756" s="233" t="str">
        <f>IF('Cálculos '!AR762="","",'Cálculos '!AR762)</f>
        <v/>
      </c>
      <c r="D756" s="164" t="str">
        <f>IF('Cálculos '!AU762="","",'Cálculos '!AU762)</f>
        <v/>
      </c>
      <c r="E756" s="300" t="str">
        <f>IF('Cálculos '!AV762="","",'Cálculos '!AV762)</f>
        <v/>
      </c>
      <c r="F756" s="303" t="str">
        <f t="shared" si="70"/>
        <v/>
      </c>
      <c r="H756" s="305" t="str">
        <f t="shared" si="67"/>
        <v/>
      </c>
      <c r="I756" s="298" t="str">
        <f t="shared" si="68"/>
        <v/>
      </c>
      <c r="J756" s="353" t="str">
        <f t="shared" si="69"/>
        <v/>
      </c>
      <c r="K756" s="354" t="str">
        <f t="shared" si="71"/>
        <v/>
      </c>
    </row>
    <row r="757" spans="2:11" hidden="1" x14ac:dyDescent="0.3">
      <c r="B757" s="181">
        <f t="shared" si="72"/>
        <v>755</v>
      </c>
      <c r="C757" s="233" t="str">
        <f>IF('Cálculos '!AR763="","",'Cálculos '!AR763)</f>
        <v/>
      </c>
      <c r="D757" s="164" t="str">
        <f>IF('Cálculos '!AU763="","",'Cálculos '!AU763)</f>
        <v/>
      </c>
      <c r="E757" s="300" t="str">
        <f>IF('Cálculos '!AV763="","",'Cálculos '!AV763)</f>
        <v/>
      </c>
      <c r="F757" s="303" t="str">
        <f t="shared" si="70"/>
        <v/>
      </c>
      <c r="H757" s="305" t="str">
        <f t="shared" si="67"/>
        <v/>
      </c>
      <c r="I757" s="298" t="str">
        <f t="shared" si="68"/>
        <v/>
      </c>
      <c r="J757" s="353" t="str">
        <f t="shared" si="69"/>
        <v/>
      </c>
      <c r="K757" s="354" t="str">
        <f t="shared" si="71"/>
        <v/>
      </c>
    </row>
    <row r="758" spans="2:11" hidden="1" x14ac:dyDescent="0.3">
      <c r="B758" s="181">
        <f t="shared" si="72"/>
        <v>756</v>
      </c>
      <c r="C758" s="233" t="str">
        <f>IF('Cálculos '!AR764="","",'Cálculos '!AR764)</f>
        <v/>
      </c>
      <c r="D758" s="164" t="str">
        <f>IF('Cálculos '!AU764="","",'Cálculos '!AU764)</f>
        <v/>
      </c>
      <c r="E758" s="300" t="str">
        <f>IF('Cálculos '!AV764="","",'Cálculos '!AV764)</f>
        <v/>
      </c>
      <c r="F758" s="303" t="str">
        <f t="shared" si="70"/>
        <v/>
      </c>
      <c r="H758" s="305" t="str">
        <f t="shared" si="67"/>
        <v/>
      </c>
      <c r="I758" s="298" t="str">
        <f t="shared" si="68"/>
        <v/>
      </c>
      <c r="J758" s="353" t="str">
        <f t="shared" si="69"/>
        <v/>
      </c>
      <c r="K758" s="354" t="str">
        <f t="shared" si="71"/>
        <v/>
      </c>
    </row>
    <row r="759" spans="2:11" hidden="1" x14ac:dyDescent="0.3">
      <c r="B759" s="181">
        <f t="shared" si="72"/>
        <v>757</v>
      </c>
      <c r="C759" s="233" t="str">
        <f>IF('Cálculos '!AR765="","",'Cálculos '!AR765)</f>
        <v/>
      </c>
      <c r="D759" s="164" t="str">
        <f>IF('Cálculos '!AU765="","",'Cálculos '!AU765)</f>
        <v/>
      </c>
      <c r="E759" s="300" t="str">
        <f>IF('Cálculos '!AV765="","",'Cálculos '!AV765)</f>
        <v/>
      </c>
      <c r="F759" s="303" t="str">
        <f t="shared" si="70"/>
        <v/>
      </c>
      <c r="H759" s="305" t="str">
        <f t="shared" si="67"/>
        <v/>
      </c>
      <c r="I759" s="298" t="str">
        <f t="shared" si="68"/>
        <v/>
      </c>
      <c r="J759" s="353" t="str">
        <f t="shared" si="69"/>
        <v/>
      </c>
      <c r="K759" s="354" t="str">
        <f t="shared" si="71"/>
        <v/>
      </c>
    </row>
    <row r="760" spans="2:11" hidden="1" x14ac:dyDescent="0.3">
      <c r="B760" s="181">
        <f t="shared" si="72"/>
        <v>758</v>
      </c>
      <c r="C760" s="233" t="str">
        <f>IF('Cálculos '!AR766="","",'Cálculos '!AR766)</f>
        <v/>
      </c>
      <c r="D760" s="164" t="str">
        <f>IF('Cálculos '!AU766="","",'Cálculos '!AU766)</f>
        <v/>
      </c>
      <c r="E760" s="300" t="str">
        <f>IF('Cálculos '!AV766="","",'Cálculos '!AV766)</f>
        <v/>
      </c>
      <c r="F760" s="303" t="str">
        <f t="shared" si="70"/>
        <v/>
      </c>
      <c r="H760" s="305" t="str">
        <f t="shared" si="67"/>
        <v/>
      </c>
      <c r="I760" s="298" t="str">
        <f t="shared" si="68"/>
        <v/>
      </c>
      <c r="J760" s="353" t="str">
        <f t="shared" si="69"/>
        <v/>
      </c>
      <c r="K760" s="354" t="str">
        <f t="shared" si="71"/>
        <v/>
      </c>
    </row>
    <row r="761" spans="2:11" hidden="1" x14ac:dyDescent="0.3">
      <c r="B761" s="181">
        <f t="shared" si="72"/>
        <v>759</v>
      </c>
      <c r="C761" s="233" t="str">
        <f>IF('Cálculos '!AR767="","",'Cálculos '!AR767)</f>
        <v/>
      </c>
      <c r="D761" s="164" t="str">
        <f>IF('Cálculos '!AU767="","",'Cálculos '!AU767)</f>
        <v/>
      </c>
      <c r="E761" s="300" t="str">
        <f>IF('Cálculos '!AV767="","",'Cálculos '!AV767)</f>
        <v/>
      </c>
      <c r="F761" s="303" t="str">
        <f t="shared" si="70"/>
        <v/>
      </c>
      <c r="H761" s="305" t="str">
        <f t="shared" si="67"/>
        <v/>
      </c>
      <c r="I761" s="298" t="str">
        <f t="shared" si="68"/>
        <v/>
      </c>
      <c r="J761" s="353" t="str">
        <f t="shared" si="69"/>
        <v/>
      </c>
      <c r="K761" s="354" t="str">
        <f t="shared" si="71"/>
        <v/>
      </c>
    </row>
    <row r="762" spans="2:11" hidden="1" x14ac:dyDescent="0.3">
      <c r="B762" s="181">
        <f t="shared" si="72"/>
        <v>760</v>
      </c>
      <c r="C762" s="233" t="str">
        <f>IF('Cálculos '!AR768="","",'Cálculos '!AR768)</f>
        <v/>
      </c>
      <c r="D762" s="164" t="str">
        <f>IF('Cálculos '!AU768="","",'Cálculos '!AU768)</f>
        <v/>
      </c>
      <c r="E762" s="300" t="str">
        <f>IF('Cálculos '!AV768="","",'Cálculos '!AV768)</f>
        <v/>
      </c>
      <c r="F762" s="303" t="str">
        <f t="shared" si="70"/>
        <v/>
      </c>
      <c r="H762" s="305" t="str">
        <f t="shared" si="67"/>
        <v/>
      </c>
      <c r="I762" s="298" t="str">
        <f t="shared" si="68"/>
        <v/>
      </c>
      <c r="J762" s="353" t="str">
        <f t="shared" si="69"/>
        <v/>
      </c>
      <c r="K762" s="354" t="str">
        <f t="shared" si="71"/>
        <v/>
      </c>
    </row>
    <row r="763" spans="2:11" hidden="1" x14ac:dyDescent="0.3">
      <c r="B763" s="181">
        <f t="shared" si="72"/>
        <v>761</v>
      </c>
      <c r="C763" s="233" t="str">
        <f>IF('Cálculos '!AR769="","",'Cálculos '!AR769)</f>
        <v/>
      </c>
      <c r="D763" s="164" t="str">
        <f>IF('Cálculos '!AU769="","",'Cálculos '!AU769)</f>
        <v/>
      </c>
      <c r="E763" s="300" t="str">
        <f>IF('Cálculos '!AV769="","",'Cálculos '!AV769)</f>
        <v/>
      </c>
      <c r="F763" s="303" t="str">
        <f t="shared" si="70"/>
        <v/>
      </c>
      <c r="H763" s="305" t="str">
        <f t="shared" si="67"/>
        <v/>
      </c>
      <c r="I763" s="298" t="str">
        <f t="shared" si="68"/>
        <v/>
      </c>
      <c r="J763" s="353" t="str">
        <f t="shared" si="69"/>
        <v/>
      </c>
      <c r="K763" s="354" t="str">
        <f t="shared" si="71"/>
        <v/>
      </c>
    </row>
    <row r="764" spans="2:11" hidden="1" x14ac:dyDescent="0.3">
      <c r="B764" s="181">
        <f t="shared" si="72"/>
        <v>762</v>
      </c>
      <c r="C764" s="233" t="str">
        <f>IF('Cálculos '!AR770="","",'Cálculos '!AR770)</f>
        <v/>
      </c>
      <c r="D764" s="164" t="str">
        <f>IF('Cálculos '!AU770="","",'Cálculos '!AU770)</f>
        <v/>
      </c>
      <c r="E764" s="300" t="str">
        <f>IF('Cálculos '!AV770="","",'Cálculos '!AV770)</f>
        <v/>
      </c>
      <c r="F764" s="303" t="str">
        <f t="shared" si="70"/>
        <v/>
      </c>
      <c r="H764" s="305" t="str">
        <f t="shared" si="67"/>
        <v/>
      </c>
      <c r="I764" s="298" t="str">
        <f t="shared" si="68"/>
        <v/>
      </c>
      <c r="J764" s="353" t="str">
        <f t="shared" si="69"/>
        <v/>
      </c>
      <c r="K764" s="354" t="str">
        <f t="shared" si="71"/>
        <v/>
      </c>
    </row>
    <row r="765" spans="2:11" hidden="1" x14ac:dyDescent="0.3">
      <c r="B765" s="181">
        <f t="shared" si="72"/>
        <v>763</v>
      </c>
      <c r="C765" s="233" t="str">
        <f>IF('Cálculos '!AR771="","",'Cálculos '!AR771)</f>
        <v/>
      </c>
      <c r="D765" s="164" t="str">
        <f>IF('Cálculos '!AU771="","",'Cálculos '!AU771)</f>
        <v/>
      </c>
      <c r="E765" s="300" t="str">
        <f>IF('Cálculos '!AV771="","",'Cálculos '!AV771)</f>
        <v/>
      </c>
      <c r="F765" s="303" t="str">
        <f t="shared" si="70"/>
        <v/>
      </c>
      <c r="H765" s="305" t="str">
        <f t="shared" si="67"/>
        <v/>
      </c>
      <c r="I765" s="298" t="str">
        <f t="shared" si="68"/>
        <v/>
      </c>
      <c r="J765" s="353" t="str">
        <f t="shared" si="69"/>
        <v/>
      </c>
      <c r="K765" s="354" t="str">
        <f t="shared" si="71"/>
        <v/>
      </c>
    </row>
    <row r="766" spans="2:11" hidden="1" x14ac:dyDescent="0.3">
      <c r="B766" s="181">
        <f t="shared" si="72"/>
        <v>764</v>
      </c>
      <c r="C766" s="233" t="str">
        <f>IF('Cálculos '!AR772="","",'Cálculos '!AR772)</f>
        <v/>
      </c>
      <c r="D766" s="164" t="str">
        <f>IF('Cálculos '!AU772="","",'Cálculos '!AU772)</f>
        <v/>
      </c>
      <c r="E766" s="300" t="str">
        <f>IF('Cálculos '!AV772="","",'Cálculos '!AV772)</f>
        <v/>
      </c>
      <c r="F766" s="303" t="str">
        <f t="shared" si="70"/>
        <v/>
      </c>
      <c r="H766" s="305" t="str">
        <f t="shared" si="67"/>
        <v/>
      </c>
      <c r="I766" s="298" t="str">
        <f t="shared" si="68"/>
        <v/>
      </c>
      <c r="J766" s="353" t="str">
        <f t="shared" si="69"/>
        <v/>
      </c>
      <c r="K766" s="354" t="str">
        <f t="shared" si="71"/>
        <v/>
      </c>
    </row>
    <row r="767" spans="2:11" hidden="1" x14ac:dyDescent="0.3">
      <c r="B767" s="181">
        <f t="shared" si="72"/>
        <v>765</v>
      </c>
      <c r="C767" s="233" t="str">
        <f>IF('Cálculos '!AR773="","",'Cálculos '!AR773)</f>
        <v/>
      </c>
      <c r="D767" s="164" t="str">
        <f>IF('Cálculos '!AU773="","",'Cálculos '!AU773)</f>
        <v/>
      </c>
      <c r="E767" s="300" t="str">
        <f>IF('Cálculos '!AV773="","",'Cálculos '!AV773)</f>
        <v/>
      </c>
      <c r="F767" s="303" t="str">
        <f t="shared" si="70"/>
        <v/>
      </c>
      <c r="H767" s="305" t="str">
        <f t="shared" si="67"/>
        <v/>
      </c>
      <c r="I767" s="298" t="str">
        <f t="shared" si="68"/>
        <v/>
      </c>
      <c r="J767" s="353" t="str">
        <f t="shared" si="69"/>
        <v/>
      </c>
      <c r="K767" s="354" t="str">
        <f t="shared" si="71"/>
        <v/>
      </c>
    </row>
    <row r="768" spans="2:11" hidden="1" x14ac:dyDescent="0.3">
      <c r="B768" s="181">
        <f t="shared" si="72"/>
        <v>766</v>
      </c>
      <c r="C768" s="233" t="str">
        <f>IF('Cálculos '!AR774="","",'Cálculos '!AR774)</f>
        <v/>
      </c>
      <c r="D768" s="164" t="str">
        <f>IF('Cálculos '!AU774="","",'Cálculos '!AU774)</f>
        <v/>
      </c>
      <c r="E768" s="300" t="str">
        <f>IF('Cálculos '!AV774="","",'Cálculos '!AV774)</f>
        <v/>
      </c>
      <c r="F768" s="303" t="str">
        <f t="shared" si="70"/>
        <v/>
      </c>
      <c r="H768" s="305" t="str">
        <f t="shared" si="67"/>
        <v/>
      </c>
      <c r="I768" s="298" t="str">
        <f t="shared" si="68"/>
        <v/>
      </c>
      <c r="J768" s="353" t="str">
        <f t="shared" si="69"/>
        <v/>
      </c>
      <c r="K768" s="354" t="str">
        <f t="shared" si="71"/>
        <v/>
      </c>
    </row>
    <row r="769" spans="2:11" hidden="1" x14ac:dyDescent="0.3">
      <c r="B769" s="181">
        <f t="shared" si="72"/>
        <v>767</v>
      </c>
      <c r="C769" s="233" t="str">
        <f>IF('Cálculos '!AR775="","",'Cálculos '!AR775)</f>
        <v/>
      </c>
      <c r="D769" s="164" t="str">
        <f>IF('Cálculos '!AU775="","",'Cálculos '!AU775)</f>
        <v/>
      </c>
      <c r="E769" s="300" t="str">
        <f>IF('Cálculos '!AV775="","",'Cálculos '!AV775)</f>
        <v/>
      </c>
      <c r="F769" s="303" t="str">
        <f t="shared" si="70"/>
        <v/>
      </c>
      <c r="H769" s="305" t="str">
        <f t="shared" si="67"/>
        <v/>
      </c>
      <c r="I769" s="298" t="str">
        <f t="shared" si="68"/>
        <v/>
      </c>
      <c r="J769" s="353" t="str">
        <f t="shared" si="69"/>
        <v/>
      </c>
      <c r="K769" s="354" t="str">
        <f t="shared" si="71"/>
        <v/>
      </c>
    </row>
    <row r="770" spans="2:11" hidden="1" x14ac:dyDescent="0.3">
      <c r="B770" s="181">
        <f t="shared" si="72"/>
        <v>768</v>
      </c>
      <c r="C770" s="233" t="str">
        <f>IF('Cálculos '!AR776="","",'Cálculos '!AR776)</f>
        <v/>
      </c>
      <c r="D770" s="164" t="str">
        <f>IF('Cálculos '!AU776="","",'Cálculos '!AU776)</f>
        <v/>
      </c>
      <c r="E770" s="300" t="str">
        <f>IF('Cálculos '!AV776="","",'Cálculos '!AV776)</f>
        <v/>
      </c>
      <c r="F770" s="303" t="str">
        <f t="shared" si="70"/>
        <v/>
      </c>
      <c r="H770" s="305" t="str">
        <f t="shared" si="67"/>
        <v/>
      </c>
      <c r="I770" s="298" t="str">
        <f t="shared" si="68"/>
        <v/>
      </c>
      <c r="J770" s="353" t="str">
        <f t="shared" si="69"/>
        <v/>
      </c>
      <c r="K770" s="354" t="str">
        <f t="shared" si="71"/>
        <v/>
      </c>
    </row>
    <row r="771" spans="2:11" hidden="1" x14ac:dyDescent="0.3">
      <c r="B771" s="181">
        <f t="shared" si="72"/>
        <v>769</v>
      </c>
      <c r="C771" s="233" t="str">
        <f>IF('Cálculos '!AR777="","",'Cálculos '!AR777)</f>
        <v/>
      </c>
      <c r="D771" s="164" t="str">
        <f>IF('Cálculos '!AU777="","",'Cálculos '!AU777)</f>
        <v/>
      </c>
      <c r="E771" s="300" t="str">
        <f>IF('Cálculos '!AV777="","",'Cálculos '!AV777)</f>
        <v/>
      </c>
      <c r="F771" s="303" t="str">
        <f t="shared" si="70"/>
        <v/>
      </c>
      <c r="H771" s="305" t="str">
        <f t="shared" ref="H771:H834" si="73">IF(C771="","",IF(C771="","",+D771/C771))</f>
        <v/>
      </c>
      <c r="I771" s="298" t="str">
        <f t="shared" ref="I771:I834" si="74">IF(C771="","",SUM(E771/C771))</f>
        <v/>
      </c>
      <c r="J771" s="353" t="str">
        <f t="shared" ref="J771:J834" si="75">+IF(I771&lt;=40%,E771,IF(AND(H771&gt;40%,H771&lt;60%),D771,C771))</f>
        <v/>
      </c>
      <c r="K771" s="354" t="str">
        <f t="shared" si="71"/>
        <v/>
      </c>
    </row>
    <row r="772" spans="2:11" hidden="1" x14ac:dyDescent="0.3">
      <c r="B772" s="181">
        <f t="shared" si="72"/>
        <v>770</v>
      </c>
      <c r="C772" s="233" t="str">
        <f>IF('Cálculos '!AR778="","",'Cálculos '!AR778)</f>
        <v/>
      </c>
      <c r="D772" s="164" t="str">
        <f>IF('Cálculos '!AU778="","",'Cálculos '!AU778)</f>
        <v/>
      </c>
      <c r="E772" s="300" t="str">
        <f>IF('Cálculos '!AV778="","",'Cálculos '!AV778)</f>
        <v/>
      </c>
      <c r="F772" s="303" t="str">
        <f t="shared" ref="F772:F835" si="76">+IF(C772="","",C772)</f>
        <v/>
      </c>
      <c r="H772" s="305" t="str">
        <f t="shared" si="73"/>
        <v/>
      </c>
      <c r="I772" s="298" t="str">
        <f t="shared" si="74"/>
        <v/>
      </c>
      <c r="J772" s="353" t="str">
        <f t="shared" si="75"/>
        <v/>
      </c>
      <c r="K772" s="354" t="str">
        <f t="shared" ref="K772:K835" si="77">IF(C772="","",SUM(F772-J772))</f>
        <v/>
      </c>
    </row>
    <row r="773" spans="2:11" hidden="1" x14ac:dyDescent="0.3">
      <c r="B773" s="181">
        <f t="shared" ref="B773:B836" si="78">+B772+1</f>
        <v>771</v>
      </c>
      <c r="C773" s="233" t="str">
        <f>IF('Cálculos '!AR779="","",'Cálculos '!AR779)</f>
        <v/>
      </c>
      <c r="D773" s="164" t="str">
        <f>IF('Cálculos '!AU779="","",'Cálculos '!AU779)</f>
        <v/>
      </c>
      <c r="E773" s="300" t="str">
        <f>IF('Cálculos '!AV779="","",'Cálculos '!AV779)</f>
        <v/>
      </c>
      <c r="F773" s="303" t="str">
        <f t="shared" si="76"/>
        <v/>
      </c>
      <c r="H773" s="305" t="str">
        <f t="shared" si="73"/>
        <v/>
      </c>
      <c r="I773" s="298" t="str">
        <f t="shared" si="74"/>
        <v/>
      </c>
      <c r="J773" s="353" t="str">
        <f t="shared" si="75"/>
        <v/>
      </c>
      <c r="K773" s="354" t="str">
        <f t="shared" si="77"/>
        <v/>
      </c>
    </row>
    <row r="774" spans="2:11" hidden="1" x14ac:dyDescent="0.3">
      <c r="B774" s="181">
        <f t="shared" si="78"/>
        <v>772</v>
      </c>
      <c r="C774" s="233" t="str">
        <f>IF('Cálculos '!AR780="","",'Cálculos '!AR780)</f>
        <v/>
      </c>
      <c r="D774" s="164" t="str">
        <f>IF('Cálculos '!AU780="","",'Cálculos '!AU780)</f>
        <v/>
      </c>
      <c r="E774" s="300" t="str">
        <f>IF('Cálculos '!AV780="","",'Cálculos '!AV780)</f>
        <v/>
      </c>
      <c r="F774" s="303" t="str">
        <f t="shared" si="76"/>
        <v/>
      </c>
      <c r="H774" s="305" t="str">
        <f t="shared" si="73"/>
        <v/>
      </c>
      <c r="I774" s="298" t="str">
        <f t="shared" si="74"/>
        <v/>
      </c>
      <c r="J774" s="353" t="str">
        <f t="shared" si="75"/>
        <v/>
      </c>
      <c r="K774" s="354" t="str">
        <f t="shared" si="77"/>
        <v/>
      </c>
    </row>
    <row r="775" spans="2:11" hidden="1" x14ac:dyDescent="0.3">
      <c r="B775" s="181">
        <f t="shared" si="78"/>
        <v>773</v>
      </c>
      <c r="C775" s="233" t="str">
        <f>IF('Cálculos '!AR781="","",'Cálculos '!AR781)</f>
        <v/>
      </c>
      <c r="D775" s="164" t="str">
        <f>IF('Cálculos '!AU781="","",'Cálculos '!AU781)</f>
        <v/>
      </c>
      <c r="E775" s="300" t="str">
        <f>IF('Cálculos '!AV781="","",'Cálculos '!AV781)</f>
        <v/>
      </c>
      <c r="F775" s="303" t="str">
        <f t="shared" si="76"/>
        <v/>
      </c>
      <c r="H775" s="305" t="str">
        <f t="shared" si="73"/>
        <v/>
      </c>
      <c r="I775" s="298" t="str">
        <f t="shared" si="74"/>
        <v/>
      </c>
      <c r="J775" s="353" t="str">
        <f t="shared" si="75"/>
        <v/>
      </c>
      <c r="K775" s="354" t="str">
        <f t="shared" si="77"/>
        <v/>
      </c>
    </row>
    <row r="776" spans="2:11" hidden="1" x14ac:dyDescent="0.3">
      <c r="B776" s="181">
        <f t="shared" si="78"/>
        <v>774</v>
      </c>
      <c r="C776" s="233" t="str">
        <f>IF('Cálculos '!AR782="","",'Cálculos '!AR782)</f>
        <v/>
      </c>
      <c r="D776" s="164" t="str">
        <f>IF('Cálculos '!AU782="","",'Cálculos '!AU782)</f>
        <v/>
      </c>
      <c r="E776" s="300" t="str">
        <f>IF('Cálculos '!AV782="","",'Cálculos '!AV782)</f>
        <v/>
      </c>
      <c r="F776" s="303" t="str">
        <f t="shared" si="76"/>
        <v/>
      </c>
      <c r="H776" s="305" t="str">
        <f t="shared" si="73"/>
        <v/>
      </c>
      <c r="I776" s="298" t="str">
        <f t="shared" si="74"/>
        <v/>
      </c>
      <c r="J776" s="353" t="str">
        <f t="shared" si="75"/>
        <v/>
      </c>
      <c r="K776" s="354" t="str">
        <f t="shared" si="77"/>
        <v/>
      </c>
    </row>
    <row r="777" spans="2:11" hidden="1" x14ac:dyDescent="0.3">
      <c r="B777" s="181">
        <f t="shared" si="78"/>
        <v>775</v>
      </c>
      <c r="C777" s="233" t="str">
        <f>IF('Cálculos '!AR783="","",'Cálculos '!AR783)</f>
        <v/>
      </c>
      <c r="D777" s="164" t="str">
        <f>IF('Cálculos '!AU783="","",'Cálculos '!AU783)</f>
        <v/>
      </c>
      <c r="E777" s="300" t="str">
        <f>IF('Cálculos '!AV783="","",'Cálculos '!AV783)</f>
        <v/>
      </c>
      <c r="F777" s="303" t="str">
        <f t="shared" si="76"/>
        <v/>
      </c>
      <c r="H777" s="305" t="str">
        <f t="shared" si="73"/>
        <v/>
      </c>
      <c r="I777" s="298" t="str">
        <f t="shared" si="74"/>
        <v/>
      </c>
      <c r="J777" s="353" t="str">
        <f t="shared" si="75"/>
        <v/>
      </c>
      <c r="K777" s="354" t="str">
        <f t="shared" si="77"/>
        <v/>
      </c>
    </row>
    <row r="778" spans="2:11" hidden="1" x14ac:dyDescent="0.3">
      <c r="B778" s="181">
        <f t="shared" si="78"/>
        <v>776</v>
      </c>
      <c r="C778" s="233" t="str">
        <f>IF('Cálculos '!AR784="","",'Cálculos '!AR784)</f>
        <v/>
      </c>
      <c r="D778" s="164" t="str">
        <f>IF('Cálculos '!AU784="","",'Cálculos '!AU784)</f>
        <v/>
      </c>
      <c r="E778" s="300" t="str">
        <f>IF('Cálculos '!AV784="","",'Cálculos '!AV784)</f>
        <v/>
      </c>
      <c r="F778" s="303" t="str">
        <f t="shared" si="76"/>
        <v/>
      </c>
      <c r="H778" s="305" t="str">
        <f t="shared" si="73"/>
        <v/>
      </c>
      <c r="I778" s="298" t="str">
        <f t="shared" si="74"/>
        <v/>
      </c>
      <c r="J778" s="353" t="str">
        <f t="shared" si="75"/>
        <v/>
      </c>
      <c r="K778" s="354" t="str">
        <f t="shared" si="77"/>
        <v/>
      </c>
    </row>
    <row r="779" spans="2:11" hidden="1" x14ac:dyDescent="0.3">
      <c r="B779" s="181">
        <f t="shared" si="78"/>
        <v>777</v>
      </c>
      <c r="C779" s="233" t="str">
        <f>IF('Cálculos '!AR785="","",'Cálculos '!AR785)</f>
        <v/>
      </c>
      <c r="D779" s="164" t="str">
        <f>IF('Cálculos '!AU785="","",'Cálculos '!AU785)</f>
        <v/>
      </c>
      <c r="E779" s="300" t="str">
        <f>IF('Cálculos '!AV785="","",'Cálculos '!AV785)</f>
        <v/>
      </c>
      <c r="F779" s="303" t="str">
        <f t="shared" si="76"/>
        <v/>
      </c>
      <c r="H779" s="305" t="str">
        <f t="shared" si="73"/>
        <v/>
      </c>
      <c r="I779" s="298" t="str">
        <f t="shared" si="74"/>
        <v/>
      </c>
      <c r="J779" s="353" t="str">
        <f t="shared" si="75"/>
        <v/>
      </c>
      <c r="K779" s="354" t="str">
        <f t="shared" si="77"/>
        <v/>
      </c>
    </row>
    <row r="780" spans="2:11" hidden="1" x14ac:dyDescent="0.3">
      <c r="B780" s="181">
        <f t="shared" si="78"/>
        <v>778</v>
      </c>
      <c r="C780" s="233" t="str">
        <f>IF('Cálculos '!AR786="","",'Cálculos '!AR786)</f>
        <v/>
      </c>
      <c r="D780" s="164" t="str">
        <f>IF('Cálculos '!AU786="","",'Cálculos '!AU786)</f>
        <v/>
      </c>
      <c r="E780" s="300" t="str">
        <f>IF('Cálculos '!AV786="","",'Cálculos '!AV786)</f>
        <v/>
      </c>
      <c r="F780" s="303" t="str">
        <f t="shared" si="76"/>
        <v/>
      </c>
      <c r="H780" s="305" t="str">
        <f t="shared" si="73"/>
        <v/>
      </c>
      <c r="I780" s="298" t="str">
        <f t="shared" si="74"/>
        <v/>
      </c>
      <c r="J780" s="353" t="str">
        <f t="shared" si="75"/>
        <v/>
      </c>
      <c r="K780" s="354" t="str">
        <f t="shared" si="77"/>
        <v/>
      </c>
    </row>
    <row r="781" spans="2:11" hidden="1" x14ac:dyDescent="0.3">
      <c r="B781" s="181">
        <f t="shared" si="78"/>
        <v>779</v>
      </c>
      <c r="C781" s="233" t="str">
        <f>IF('Cálculos '!AR787="","",'Cálculos '!AR787)</f>
        <v/>
      </c>
      <c r="D781" s="164" t="str">
        <f>IF('Cálculos '!AU787="","",'Cálculos '!AU787)</f>
        <v/>
      </c>
      <c r="E781" s="300" t="str">
        <f>IF('Cálculos '!AV787="","",'Cálculos '!AV787)</f>
        <v/>
      </c>
      <c r="F781" s="303" t="str">
        <f t="shared" si="76"/>
        <v/>
      </c>
      <c r="H781" s="305" t="str">
        <f t="shared" si="73"/>
        <v/>
      </c>
      <c r="I781" s="298" t="str">
        <f t="shared" si="74"/>
        <v/>
      </c>
      <c r="J781" s="353" t="str">
        <f t="shared" si="75"/>
        <v/>
      </c>
      <c r="K781" s="354" t="str">
        <f t="shared" si="77"/>
        <v/>
      </c>
    </row>
    <row r="782" spans="2:11" hidden="1" x14ac:dyDescent="0.3">
      <c r="B782" s="181">
        <f t="shared" si="78"/>
        <v>780</v>
      </c>
      <c r="C782" s="233" t="str">
        <f>IF('Cálculos '!AR788="","",'Cálculos '!AR788)</f>
        <v/>
      </c>
      <c r="D782" s="164" t="str">
        <f>IF('Cálculos '!AU788="","",'Cálculos '!AU788)</f>
        <v/>
      </c>
      <c r="E782" s="300" t="str">
        <f>IF('Cálculos '!AV788="","",'Cálculos '!AV788)</f>
        <v/>
      </c>
      <c r="F782" s="303" t="str">
        <f t="shared" si="76"/>
        <v/>
      </c>
      <c r="H782" s="305" t="str">
        <f t="shared" si="73"/>
        <v/>
      </c>
      <c r="I782" s="298" t="str">
        <f t="shared" si="74"/>
        <v/>
      </c>
      <c r="J782" s="353" t="str">
        <f t="shared" si="75"/>
        <v/>
      </c>
      <c r="K782" s="354" t="str">
        <f t="shared" si="77"/>
        <v/>
      </c>
    </row>
    <row r="783" spans="2:11" hidden="1" x14ac:dyDescent="0.3">
      <c r="B783" s="181">
        <f t="shared" si="78"/>
        <v>781</v>
      </c>
      <c r="C783" s="233" t="str">
        <f>IF('Cálculos '!AR789="","",'Cálculos '!AR789)</f>
        <v/>
      </c>
      <c r="D783" s="164" t="str">
        <f>IF('Cálculos '!AU789="","",'Cálculos '!AU789)</f>
        <v/>
      </c>
      <c r="E783" s="300" t="str">
        <f>IF('Cálculos '!AV789="","",'Cálculos '!AV789)</f>
        <v/>
      </c>
      <c r="F783" s="303" t="str">
        <f t="shared" si="76"/>
        <v/>
      </c>
      <c r="H783" s="305" t="str">
        <f t="shared" si="73"/>
        <v/>
      </c>
      <c r="I783" s="298" t="str">
        <f t="shared" si="74"/>
        <v/>
      </c>
      <c r="J783" s="353" t="str">
        <f t="shared" si="75"/>
        <v/>
      </c>
      <c r="K783" s="354" t="str">
        <f t="shared" si="77"/>
        <v/>
      </c>
    </row>
    <row r="784" spans="2:11" hidden="1" x14ac:dyDescent="0.3">
      <c r="B784" s="181">
        <f t="shared" si="78"/>
        <v>782</v>
      </c>
      <c r="C784" s="233" t="str">
        <f>IF('Cálculos '!AR790="","",'Cálculos '!AR790)</f>
        <v/>
      </c>
      <c r="D784" s="164" t="str">
        <f>IF('Cálculos '!AU790="","",'Cálculos '!AU790)</f>
        <v/>
      </c>
      <c r="E784" s="300" t="str">
        <f>IF('Cálculos '!AV790="","",'Cálculos '!AV790)</f>
        <v/>
      </c>
      <c r="F784" s="303" t="str">
        <f t="shared" si="76"/>
        <v/>
      </c>
      <c r="H784" s="305" t="str">
        <f t="shared" si="73"/>
        <v/>
      </c>
      <c r="I784" s="298" t="str">
        <f t="shared" si="74"/>
        <v/>
      </c>
      <c r="J784" s="353" t="str">
        <f t="shared" si="75"/>
        <v/>
      </c>
      <c r="K784" s="354" t="str">
        <f t="shared" si="77"/>
        <v/>
      </c>
    </row>
    <row r="785" spans="2:11" hidden="1" x14ac:dyDescent="0.3">
      <c r="B785" s="181">
        <f t="shared" si="78"/>
        <v>783</v>
      </c>
      <c r="C785" s="233" t="str">
        <f>IF('Cálculos '!AR791="","",'Cálculos '!AR791)</f>
        <v/>
      </c>
      <c r="D785" s="164" t="str">
        <f>IF('Cálculos '!AU791="","",'Cálculos '!AU791)</f>
        <v/>
      </c>
      <c r="E785" s="300" t="str">
        <f>IF('Cálculos '!AV791="","",'Cálculos '!AV791)</f>
        <v/>
      </c>
      <c r="F785" s="303" t="str">
        <f t="shared" si="76"/>
        <v/>
      </c>
      <c r="H785" s="305" t="str">
        <f t="shared" si="73"/>
        <v/>
      </c>
      <c r="I785" s="298" t="str">
        <f t="shared" si="74"/>
        <v/>
      </c>
      <c r="J785" s="353" t="str">
        <f t="shared" si="75"/>
        <v/>
      </c>
      <c r="K785" s="354" t="str">
        <f t="shared" si="77"/>
        <v/>
      </c>
    </row>
    <row r="786" spans="2:11" hidden="1" x14ac:dyDescent="0.3">
      <c r="B786" s="181">
        <f t="shared" si="78"/>
        <v>784</v>
      </c>
      <c r="C786" s="233" t="str">
        <f>IF('Cálculos '!AR792="","",'Cálculos '!AR792)</f>
        <v/>
      </c>
      <c r="D786" s="164" t="str">
        <f>IF('Cálculos '!AU792="","",'Cálculos '!AU792)</f>
        <v/>
      </c>
      <c r="E786" s="300" t="str">
        <f>IF('Cálculos '!AV792="","",'Cálculos '!AV792)</f>
        <v/>
      </c>
      <c r="F786" s="303" t="str">
        <f t="shared" si="76"/>
        <v/>
      </c>
      <c r="H786" s="305" t="str">
        <f t="shared" si="73"/>
        <v/>
      </c>
      <c r="I786" s="298" t="str">
        <f t="shared" si="74"/>
        <v/>
      </c>
      <c r="J786" s="353" t="str">
        <f t="shared" si="75"/>
        <v/>
      </c>
      <c r="K786" s="354" t="str">
        <f t="shared" si="77"/>
        <v/>
      </c>
    </row>
    <row r="787" spans="2:11" hidden="1" x14ac:dyDescent="0.3">
      <c r="B787" s="181">
        <f t="shared" si="78"/>
        <v>785</v>
      </c>
      <c r="C787" s="233" t="str">
        <f>IF('Cálculos '!AR793="","",'Cálculos '!AR793)</f>
        <v/>
      </c>
      <c r="D787" s="164" t="str">
        <f>IF('Cálculos '!AU793="","",'Cálculos '!AU793)</f>
        <v/>
      </c>
      <c r="E787" s="300" t="str">
        <f>IF('Cálculos '!AV793="","",'Cálculos '!AV793)</f>
        <v/>
      </c>
      <c r="F787" s="303" t="str">
        <f t="shared" si="76"/>
        <v/>
      </c>
      <c r="H787" s="305" t="str">
        <f t="shared" si="73"/>
        <v/>
      </c>
      <c r="I787" s="298" t="str">
        <f t="shared" si="74"/>
        <v/>
      </c>
      <c r="J787" s="353" t="str">
        <f t="shared" si="75"/>
        <v/>
      </c>
      <c r="K787" s="354" t="str">
        <f t="shared" si="77"/>
        <v/>
      </c>
    </row>
    <row r="788" spans="2:11" hidden="1" x14ac:dyDescent="0.3">
      <c r="B788" s="181">
        <f t="shared" si="78"/>
        <v>786</v>
      </c>
      <c r="C788" s="233" t="str">
        <f>IF('Cálculos '!AR794="","",'Cálculos '!AR794)</f>
        <v/>
      </c>
      <c r="D788" s="164" t="str">
        <f>IF('Cálculos '!AU794="","",'Cálculos '!AU794)</f>
        <v/>
      </c>
      <c r="E788" s="300" t="str">
        <f>IF('Cálculos '!AV794="","",'Cálculos '!AV794)</f>
        <v/>
      </c>
      <c r="F788" s="303" t="str">
        <f t="shared" si="76"/>
        <v/>
      </c>
      <c r="H788" s="305" t="str">
        <f t="shared" si="73"/>
        <v/>
      </c>
      <c r="I788" s="298" t="str">
        <f t="shared" si="74"/>
        <v/>
      </c>
      <c r="J788" s="353" t="str">
        <f t="shared" si="75"/>
        <v/>
      </c>
      <c r="K788" s="354" t="str">
        <f t="shared" si="77"/>
        <v/>
      </c>
    </row>
    <row r="789" spans="2:11" hidden="1" x14ac:dyDescent="0.3">
      <c r="B789" s="181">
        <f t="shared" si="78"/>
        <v>787</v>
      </c>
      <c r="C789" s="233" t="str">
        <f>IF('Cálculos '!AR795="","",'Cálculos '!AR795)</f>
        <v/>
      </c>
      <c r="D789" s="164" t="str">
        <f>IF('Cálculos '!AU795="","",'Cálculos '!AU795)</f>
        <v/>
      </c>
      <c r="E789" s="300" t="str">
        <f>IF('Cálculos '!AV795="","",'Cálculos '!AV795)</f>
        <v/>
      </c>
      <c r="F789" s="303" t="str">
        <f t="shared" si="76"/>
        <v/>
      </c>
      <c r="H789" s="305" t="str">
        <f t="shared" si="73"/>
        <v/>
      </c>
      <c r="I789" s="298" t="str">
        <f t="shared" si="74"/>
        <v/>
      </c>
      <c r="J789" s="353" t="str">
        <f t="shared" si="75"/>
        <v/>
      </c>
      <c r="K789" s="354" t="str">
        <f t="shared" si="77"/>
        <v/>
      </c>
    </row>
    <row r="790" spans="2:11" hidden="1" x14ac:dyDescent="0.3">
      <c r="B790" s="181">
        <f t="shared" si="78"/>
        <v>788</v>
      </c>
      <c r="C790" s="233" t="str">
        <f>IF('Cálculos '!AR796="","",'Cálculos '!AR796)</f>
        <v/>
      </c>
      <c r="D790" s="164" t="str">
        <f>IF('Cálculos '!AU796="","",'Cálculos '!AU796)</f>
        <v/>
      </c>
      <c r="E790" s="300" t="str">
        <f>IF('Cálculos '!AV796="","",'Cálculos '!AV796)</f>
        <v/>
      </c>
      <c r="F790" s="303" t="str">
        <f t="shared" si="76"/>
        <v/>
      </c>
      <c r="H790" s="305" t="str">
        <f t="shared" si="73"/>
        <v/>
      </c>
      <c r="I790" s="298" t="str">
        <f t="shared" si="74"/>
        <v/>
      </c>
      <c r="J790" s="353" t="str">
        <f t="shared" si="75"/>
        <v/>
      </c>
      <c r="K790" s="354" t="str">
        <f t="shared" si="77"/>
        <v/>
      </c>
    </row>
    <row r="791" spans="2:11" hidden="1" x14ac:dyDescent="0.3">
      <c r="B791" s="181">
        <f t="shared" si="78"/>
        <v>789</v>
      </c>
      <c r="C791" s="233" t="str">
        <f>IF('Cálculos '!AR797="","",'Cálculos '!AR797)</f>
        <v/>
      </c>
      <c r="D791" s="164" t="str">
        <f>IF('Cálculos '!AU797="","",'Cálculos '!AU797)</f>
        <v/>
      </c>
      <c r="E791" s="300" t="str">
        <f>IF('Cálculos '!AV797="","",'Cálculos '!AV797)</f>
        <v/>
      </c>
      <c r="F791" s="303" t="str">
        <f t="shared" si="76"/>
        <v/>
      </c>
      <c r="H791" s="305" t="str">
        <f t="shared" si="73"/>
        <v/>
      </c>
      <c r="I791" s="298" t="str">
        <f t="shared" si="74"/>
        <v/>
      </c>
      <c r="J791" s="353" t="str">
        <f t="shared" si="75"/>
        <v/>
      </c>
      <c r="K791" s="354" t="str">
        <f t="shared" si="77"/>
        <v/>
      </c>
    </row>
    <row r="792" spans="2:11" hidden="1" x14ac:dyDescent="0.3">
      <c r="B792" s="181">
        <f t="shared" si="78"/>
        <v>790</v>
      </c>
      <c r="C792" s="233" t="str">
        <f>IF('Cálculos '!AR798="","",'Cálculos '!AR798)</f>
        <v/>
      </c>
      <c r="D792" s="164" t="str">
        <f>IF('Cálculos '!AU798="","",'Cálculos '!AU798)</f>
        <v/>
      </c>
      <c r="E792" s="300" t="str">
        <f>IF('Cálculos '!AV798="","",'Cálculos '!AV798)</f>
        <v/>
      </c>
      <c r="F792" s="303" t="str">
        <f t="shared" si="76"/>
        <v/>
      </c>
      <c r="H792" s="305" t="str">
        <f t="shared" si="73"/>
        <v/>
      </c>
      <c r="I792" s="298" t="str">
        <f t="shared" si="74"/>
        <v/>
      </c>
      <c r="J792" s="353" t="str">
        <f t="shared" si="75"/>
        <v/>
      </c>
      <c r="K792" s="354" t="str">
        <f t="shared" si="77"/>
        <v/>
      </c>
    </row>
    <row r="793" spans="2:11" hidden="1" x14ac:dyDescent="0.3">
      <c r="B793" s="181">
        <f t="shared" si="78"/>
        <v>791</v>
      </c>
      <c r="C793" s="233" t="str">
        <f>IF('Cálculos '!AR799="","",'Cálculos '!AR799)</f>
        <v/>
      </c>
      <c r="D793" s="164" t="str">
        <f>IF('Cálculos '!AU799="","",'Cálculos '!AU799)</f>
        <v/>
      </c>
      <c r="E793" s="300" t="str">
        <f>IF('Cálculos '!AV799="","",'Cálculos '!AV799)</f>
        <v/>
      </c>
      <c r="F793" s="303" t="str">
        <f t="shared" si="76"/>
        <v/>
      </c>
      <c r="H793" s="305" t="str">
        <f t="shared" si="73"/>
        <v/>
      </c>
      <c r="I793" s="298" t="str">
        <f t="shared" si="74"/>
        <v/>
      </c>
      <c r="J793" s="353" t="str">
        <f t="shared" si="75"/>
        <v/>
      </c>
      <c r="K793" s="354" t="str">
        <f t="shared" si="77"/>
        <v/>
      </c>
    </row>
    <row r="794" spans="2:11" hidden="1" x14ac:dyDescent="0.3">
      <c r="B794" s="181">
        <f t="shared" si="78"/>
        <v>792</v>
      </c>
      <c r="C794" s="233" t="str">
        <f>IF('Cálculos '!AR800="","",'Cálculos '!AR800)</f>
        <v/>
      </c>
      <c r="D794" s="164" t="str">
        <f>IF('Cálculos '!AU800="","",'Cálculos '!AU800)</f>
        <v/>
      </c>
      <c r="E794" s="300" t="str">
        <f>IF('Cálculos '!AV800="","",'Cálculos '!AV800)</f>
        <v/>
      </c>
      <c r="F794" s="303" t="str">
        <f t="shared" si="76"/>
        <v/>
      </c>
      <c r="H794" s="305" t="str">
        <f t="shared" si="73"/>
        <v/>
      </c>
      <c r="I794" s="298" t="str">
        <f t="shared" si="74"/>
        <v/>
      </c>
      <c r="J794" s="353" t="str">
        <f t="shared" si="75"/>
        <v/>
      </c>
      <c r="K794" s="354" t="str">
        <f t="shared" si="77"/>
        <v/>
      </c>
    </row>
    <row r="795" spans="2:11" hidden="1" x14ac:dyDescent="0.3">
      <c r="B795" s="181">
        <f t="shared" si="78"/>
        <v>793</v>
      </c>
      <c r="C795" s="233" t="str">
        <f>IF('Cálculos '!AR801="","",'Cálculos '!AR801)</f>
        <v/>
      </c>
      <c r="D795" s="164" t="str">
        <f>IF('Cálculos '!AU801="","",'Cálculos '!AU801)</f>
        <v/>
      </c>
      <c r="E795" s="300" t="str">
        <f>IF('Cálculos '!AV801="","",'Cálculos '!AV801)</f>
        <v/>
      </c>
      <c r="F795" s="303" t="str">
        <f t="shared" si="76"/>
        <v/>
      </c>
      <c r="H795" s="305" t="str">
        <f t="shared" si="73"/>
        <v/>
      </c>
      <c r="I795" s="298" t="str">
        <f t="shared" si="74"/>
        <v/>
      </c>
      <c r="J795" s="353" t="str">
        <f t="shared" si="75"/>
        <v/>
      </c>
      <c r="K795" s="354" t="str">
        <f t="shared" si="77"/>
        <v/>
      </c>
    </row>
    <row r="796" spans="2:11" hidden="1" x14ac:dyDescent="0.3">
      <c r="B796" s="181">
        <f t="shared" si="78"/>
        <v>794</v>
      </c>
      <c r="C796" s="233" t="str">
        <f>IF('Cálculos '!AR802="","",'Cálculos '!AR802)</f>
        <v/>
      </c>
      <c r="D796" s="164" t="str">
        <f>IF('Cálculos '!AU802="","",'Cálculos '!AU802)</f>
        <v/>
      </c>
      <c r="E796" s="300" t="str">
        <f>IF('Cálculos '!AV802="","",'Cálculos '!AV802)</f>
        <v/>
      </c>
      <c r="F796" s="303" t="str">
        <f t="shared" si="76"/>
        <v/>
      </c>
      <c r="H796" s="305" t="str">
        <f t="shared" si="73"/>
        <v/>
      </c>
      <c r="I796" s="298" t="str">
        <f t="shared" si="74"/>
        <v/>
      </c>
      <c r="J796" s="353" t="str">
        <f t="shared" si="75"/>
        <v/>
      </c>
      <c r="K796" s="354" t="str">
        <f t="shared" si="77"/>
        <v/>
      </c>
    </row>
    <row r="797" spans="2:11" hidden="1" x14ac:dyDescent="0.3">
      <c r="B797" s="181">
        <f t="shared" si="78"/>
        <v>795</v>
      </c>
      <c r="C797" s="233" t="str">
        <f>IF('Cálculos '!AR803="","",'Cálculos '!AR803)</f>
        <v/>
      </c>
      <c r="D797" s="164" t="str">
        <f>IF('Cálculos '!AU803="","",'Cálculos '!AU803)</f>
        <v/>
      </c>
      <c r="E797" s="300" t="str">
        <f>IF('Cálculos '!AV803="","",'Cálculos '!AV803)</f>
        <v/>
      </c>
      <c r="F797" s="303" t="str">
        <f t="shared" si="76"/>
        <v/>
      </c>
      <c r="H797" s="305" t="str">
        <f t="shared" si="73"/>
        <v/>
      </c>
      <c r="I797" s="298" t="str">
        <f t="shared" si="74"/>
        <v/>
      </c>
      <c r="J797" s="353" t="str">
        <f t="shared" si="75"/>
        <v/>
      </c>
      <c r="K797" s="354" t="str">
        <f t="shared" si="77"/>
        <v/>
      </c>
    </row>
    <row r="798" spans="2:11" hidden="1" x14ac:dyDescent="0.3">
      <c r="B798" s="181">
        <f t="shared" si="78"/>
        <v>796</v>
      </c>
      <c r="C798" s="233" t="str">
        <f>IF('Cálculos '!AR804="","",'Cálculos '!AR804)</f>
        <v/>
      </c>
      <c r="D798" s="164" t="str">
        <f>IF('Cálculos '!AU804="","",'Cálculos '!AU804)</f>
        <v/>
      </c>
      <c r="E798" s="300" t="str">
        <f>IF('Cálculos '!AV804="","",'Cálculos '!AV804)</f>
        <v/>
      </c>
      <c r="F798" s="303" t="str">
        <f t="shared" si="76"/>
        <v/>
      </c>
      <c r="H798" s="305" t="str">
        <f t="shared" si="73"/>
        <v/>
      </c>
      <c r="I798" s="298" t="str">
        <f t="shared" si="74"/>
        <v/>
      </c>
      <c r="J798" s="353" t="str">
        <f t="shared" si="75"/>
        <v/>
      </c>
      <c r="K798" s="354" t="str">
        <f t="shared" si="77"/>
        <v/>
      </c>
    </row>
    <row r="799" spans="2:11" hidden="1" x14ac:dyDescent="0.3">
      <c r="B799" s="181">
        <f t="shared" si="78"/>
        <v>797</v>
      </c>
      <c r="C799" s="233" t="str">
        <f>IF('Cálculos '!AR805="","",'Cálculos '!AR805)</f>
        <v/>
      </c>
      <c r="D799" s="164" t="str">
        <f>IF('Cálculos '!AU805="","",'Cálculos '!AU805)</f>
        <v/>
      </c>
      <c r="E799" s="300" t="str">
        <f>IF('Cálculos '!AV805="","",'Cálculos '!AV805)</f>
        <v/>
      </c>
      <c r="F799" s="303" t="str">
        <f t="shared" si="76"/>
        <v/>
      </c>
      <c r="H799" s="305" t="str">
        <f t="shared" si="73"/>
        <v/>
      </c>
      <c r="I799" s="298" t="str">
        <f t="shared" si="74"/>
        <v/>
      </c>
      <c r="J799" s="353" t="str">
        <f t="shared" si="75"/>
        <v/>
      </c>
      <c r="K799" s="354" t="str">
        <f t="shared" si="77"/>
        <v/>
      </c>
    </row>
    <row r="800" spans="2:11" hidden="1" x14ac:dyDescent="0.3">
      <c r="B800" s="181">
        <f t="shared" si="78"/>
        <v>798</v>
      </c>
      <c r="C800" s="233" t="str">
        <f>IF('Cálculos '!AR806="","",'Cálculos '!AR806)</f>
        <v/>
      </c>
      <c r="D800" s="164" t="str">
        <f>IF('Cálculos '!AU806="","",'Cálculos '!AU806)</f>
        <v/>
      </c>
      <c r="E800" s="300" t="str">
        <f>IF('Cálculos '!AV806="","",'Cálculos '!AV806)</f>
        <v/>
      </c>
      <c r="F800" s="303" t="str">
        <f t="shared" si="76"/>
        <v/>
      </c>
      <c r="H800" s="305" t="str">
        <f t="shared" si="73"/>
        <v/>
      </c>
      <c r="I800" s="298" t="str">
        <f t="shared" si="74"/>
        <v/>
      </c>
      <c r="J800" s="353" t="str">
        <f t="shared" si="75"/>
        <v/>
      </c>
      <c r="K800" s="354" t="str">
        <f t="shared" si="77"/>
        <v/>
      </c>
    </row>
    <row r="801" spans="2:11" hidden="1" x14ac:dyDescent="0.3">
      <c r="B801" s="181">
        <f t="shared" si="78"/>
        <v>799</v>
      </c>
      <c r="C801" s="233" t="str">
        <f>IF('Cálculos '!AR807="","",'Cálculos '!AR807)</f>
        <v/>
      </c>
      <c r="D801" s="164" t="str">
        <f>IF('Cálculos '!AU807="","",'Cálculos '!AU807)</f>
        <v/>
      </c>
      <c r="E801" s="300" t="str">
        <f>IF('Cálculos '!AV807="","",'Cálculos '!AV807)</f>
        <v/>
      </c>
      <c r="F801" s="303" t="str">
        <f t="shared" si="76"/>
        <v/>
      </c>
      <c r="H801" s="305" t="str">
        <f t="shared" si="73"/>
        <v/>
      </c>
      <c r="I801" s="298" t="str">
        <f t="shared" si="74"/>
        <v/>
      </c>
      <c r="J801" s="353" t="str">
        <f t="shared" si="75"/>
        <v/>
      </c>
      <c r="K801" s="354" t="str">
        <f t="shared" si="77"/>
        <v/>
      </c>
    </row>
    <row r="802" spans="2:11" hidden="1" x14ac:dyDescent="0.3">
      <c r="B802" s="181">
        <f t="shared" si="78"/>
        <v>800</v>
      </c>
      <c r="C802" s="233" t="str">
        <f>IF('Cálculos '!AR808="","",'Cálculos '!AR808)</f>
        <v/>
      </c>
      <c r="D802" s="164" t="str">
        <f>IF('Cálculos '!AU808="","",'Cálculos '!AU808)</f>
        <v/>
      </c>
      <c r="E802" s="300" t="str">
        <f>IF('Cálculos '!AV808="","",'Cálculos '!AV808)</f>
        <v/>
      </c>
      <c r="F802" s="303" t="str">
        <f t="shared" si="76"/>
        <v/>
      </c>
      <c r="H802" s="305" t="str">
        <f t="shared" si="73"/>
        <v/>
      </c>
      <c r="I802" s="298" t="str">
        <f t="shared" si="74"/>
        <v/>
      </c>
      <c r="J802" s="353" t="str">
        <f t="shared" si="75"/>
        <v/>
      </c>
      <c r="K802" s="354" t="str">
        <f t="shared" si="77"/>
        <v/>
      </c>
    </row>
    <row r="803" spans="2:11" hidden="1" x14ac:dyDescent="0.3">
      <c r="B803" s="181">
        <f t="shared" si="78"/>
        <v>801</v>
      </c>
      <c r="C803" s="233" t="str">
        <f>IF('Cálculos '!AR809="","",'Cálculos '!AR809)</f>
        <v/>
      </c>
      <c r="D803" s="164" t="str">
        <f>IF('Cálculos '!AU809="","",'Cálculos '!AU809)</f>
        <v/>
      </c>
      <c r="E803" s="300" t="str">
        <f>IF('Cálculos '!AV809="","",'Cálculos '!AV809)</f>
        <v/>
      </c>
      <c r="F803" s="303" t="str">
        <f t="shared" si="76"/>
        <v/>
      </c>
      <c r="H803" s="305" t="str">
        <f t="shared" si="73"/>
        <v/>
      </c>
      <c r="I803" s="298" t="str">
        <f t="shared" si="74"/>
        <v/>
      </c>
      <c r="J803" s="353" t="str">
        <f t="shared" si="75"/>
        <v/>
      </c>
      <c r="K803" s="354" t="str">
        <f t="shared" si="77"/>
        <v/>
      </c>
    </row>
    <row r="804" spans="2:11" hidden="1" x14ac:dyDescent="0.3">
      <c r="B804" s="181">
        <f t="shared" si="78"/>
        <v>802</v>
      </c>
      <c r="C804" s="233" t="str">
        <f>IF('Cálculos '!AR810="","",'Cálculos '!AR810)</f>
        <v/>
      </c>
      <c r="D804" s="164" t="str">
        <f>IF('Cálculos '!AU810="","",'Cálculos '!AU810)</f>
        <v/>
      </c>
      <c r="E804" s="300" t="str">
        <f>IF('Cálculos '!AV810="","",'Cálculos '!AV810)</f>
        <v/>
      </c>
      <c r="F804" s="303" t="str">
        <f t="shared" si="76"/>
        <v/>
      </c>
      <c r="H804" s="305" t="str">
        <f t="shared" si="73"/>
        <v/>
      </c>
      <c r="I804" s="298" t="str">
        <f t="shared" si="74"/>
        <v/>
      </c>
      <c r="J804" s="353" t="str">
        <f t="shared" si="75"/>
        <v/>
      </c>
      <c r="K804" s="354" t="str">
        <f t="shared" si="77"/>
        <v/>
      </c>
    </row>
    <row r="805" spans="2:11" hidden="1" x14ac:dyDescent="0.3">
      <c r="B805" s="181">
        <f t="shared" si="78"/>
        <v>803</v>
      </c>
      <c r="C805" s="233" t="str">
        <f>IF('Cálculos '!AR811="","",'Cálculos '!AR811)</f>
        <v/>
      </c>
      <c r="D805" s="164" t="str">
        <f>IF('Cálculos '!AU811="","",'Cálculos '!AU811)</f>
        <v/>
      </c>
      <c r="E805" s="300" t="str">
        <f>IF('Cálculos '!AV811="","",'Cálculos '!AV811)</f>
        <v/>
      </c>
      <c r="F805" s="303" t="str">
        <f t="shared" si="76"/>
        <v/>
      </c>
      <c r="H805" s="305" t="str">
        <f t="shared" si="73"/>
        <v/>
      </c>
      <c r="I805" s="298" t="str">
        <f t="shared" si="74"/>
        <v/>
      </c>
      <c r="J805" s="353" t="str">
        <f t="shared" si="75"/>
        <v/>
      </c>
      <c r="K805" s="354" t="str">
        <f t="shared" si="77"/>
        <v/>
      </c>
    </row>
    <row r="806" spans="2:11" hidden="1" x14ac:dyDescent="0.3">
      <c r="B806" s="181">
        <f t="shared" si="78"/>
        <v>804</v>
      </c>
      <c r="C806" s="233" t="str">
        <f>IF('Cálculos '!AR812="","",'Cálculos '!AR812)</f>
        <v/>
      </c>
      <c r="D806" s="164" t="str">
        <f>IF('Cálculos '!AU812="","",'Cálculos '!AU812)</f>
        <v/>
      </c>
      <c r="E806" s="300" t="str">
        <f>IF('Cálculos '!AV812="","",'Cálculos '!AV812)</f>
        <v/>
      </c>
      <c r="F806" s="303" t="str">
        <f t="shared" si="76"/>
        <v/>
      </c>
      <c r="H806" s="305" t="str">
        <f t="shared" si="73"/>
        <v/>
      </c>
      <c r="I806" s="298" t="str">
        <f t="shared" si="74"/>
        <v/>
      </c>
      <c r="J806" s="353" t="str">
        <f t="shared" si="75"/>
        <v/>
      </c>
      <c r="K806" s="354" t="str">
        <f t="shared" si="77"/>
        <v/>
      </c>
    </row>
    <row r="807" spans="2:11" hidden="1" x14ac:dyDescent="0.3">
      <c r="B807" s="181">
        <f t="shared" si="78"/>
        <v>805</v>
      </c>
      <c r="C807" s="233" t="str">
        <f>IF('Cálculos '!AR813="","",'Cálculos '!AR813)</f>
        <v/>
      </c>
      <c r="D807" s="164" t="str">
        <f>IF('Cálculos '!AU813="","",'Cálculos '!AU813)</f>
        <v/>
      </c>
      <c r="E807" s="300" t="str">
        <f>IF('Cálculos '!AV813="","",'Cálculos '!AV813)</f>
        <v/>
      </c>
      <c r="F807" s="303" t="str">
        <f t="shared" si="76"/>
        <v/>
      </c>
      <c r="H807" s="305" t="str">
        <f t="shared" si="73"/>
        <v/>
      </c>
      <c r="I807" s="298" t="str">
        <f t="shared" si="74"/>
        <v/>
      </c>
      <c r="J807" s="353" t="str">
        <f t="shared" si="75"/>
        <v/>
      </c>
      <c r="K807" s="354" t="str">
        <f t="shared" si="77"/>
        <v/>
      </c>
    </row>
    <row r="808" spans="2:11" hidden="1" x14ac:dyDescent="0.3">
      <c r="B808" s="181">
        <f t="shared" si="78"/>
        <v>806</v>
      </c>
      <c r="C808" s="233" t="str">
        <f>IF('Cálculos '!AR814="","",'Cálculos '!AR814)</f>
        <v/>
      </c>
      <c r="D808" s="164" t="str">
        <f>IF('Cálculos '!AU814="","",'Cálculos '!AU814)</f>
        <v/>
      </c>
      <c r="E808" s="300" t="str">
        <f>IF('Cálculos '!AV814="","",'Cálculos '!AV814)</f>
        <v/>
      </c>
      <c r="F808" s="303" t="str">
        <f t="shared" si="76"/>
        <v/>
      </c>
      <c r="H808" s="305" t="str">
        <f t="shared" si="73"/>
        <v/>
      </c>
      <c r="I808" s="298" t="str">
        <f t="shared" si="74"/>
        <v/>
      </c>
      <c r="J808" s="353" t="str">
        <f t="shared" si="75"/>
        <v/>
      </c>
      <c r="K808" s="354" t="str">
        <f t="shared" si="77"/>
        <v/>
      </c>
    </row>
    <row r="809" spans="2:11" hidden="1" x14ac:dyDescent="0.3">
      <c r="B809" s="181">
        <f t="shared" si="78"/>
        <v>807</v>
      </c>
      <c r="C809" s="233" t="str">
        <f>IF('Cálculos '!AR815="","",'Cálculos '!AR815)</f>
        <v/>
      </c>
      <c r="D809" s="164" t="str">
        <f>IF('Cálculos '!AU815="","",'Cálculos '!AU815)</f>
        <v/>
      </c>
      <c r="E809" s="300" t="str">
        <f>IF('Cálculos '!AV815="","",'Cálculos '!AV815)</f>
        <v/>
      </c>
      <c r="F809" s="303" t="str">
        <f t="shared" si="76"/>
        <v/>
      </c>
      <c r="H809" s="305" t="str">
        <f t="shared" si="73"/>
        <v/>
      </c>
      <c r="I809" s="298" t="str">
        <f t="shared" si="74"/>
        <v/>
      </c>
      <c r="J809" s="353" t="str">
        <f t="shared" si="75"/>
        <v/>
      </c>
      <c r="K809" s="354" t="str">
        <f t="shared" si="77"/>
        <v/>
      </c>
    </row>
    <row r="810" spans="2:11" hidden="1" x14ac:dyDescent="0.3">
      <c r="B810" s="181">
        <f t="shared" si="78"/>
        <v>808</v>
      </c>
      <c r="C810" s="233" t="str">
        <f>IF('Cálculos '!AR816="","",'Cálculos '!AR816)</f>
        <v/>
      </c>
      <c r="D810" s="164" t="str">
        <f>IF('Cálculos '!AU816="","",'Cálculos '!AU816)</f>
        <v/>
      </c>
      <c r="E810" s="300" t="str">
        <f>IF('Cálculos '!AV816="","",'Cálculos '!AV816)</f>
        <v/>
      </c>
      <c r="F810" s="303" t="str">
        <f t="shared" si="76"/>
        <v/>
      </c>
      <c r="H810" s="305" t="str">
        <f t="shared" si="73"/>
        <v/>
      </c>
      <c r="I810" s="298" t="str">
        <f t="shared" si="74"/>
        <v/>
      </c>
      <c r="J810" s="353" t="str">
        <f t="shared" si="75"/>
        <v/>
      </c>
      <c r="K810" s="354" t="str">
        <f t="shared" si="77"/>
        <v/>
      </c>
    </row>
    <row r="811" spans="2:11" hidden="1" x14ac:dyDescent="0.3">
      <c r="B811" s="181">
        <f t="shared" si="78"/>
        <v>809</v>
      </c>
      <c r="C811" s="233" t="str">
        <f>IF('Cálculos '!AR817="","",'Cálculos '!AR817)</f>
        <v/>
      </c>
      <c r="D811" s="164" t="str">
        <f>IF('Cálculos '!AU817="","",'Cálculos '!AU817)</f>
        <v/>
      </c>
      <c r="E811" s="300" t="str">
        <f>IF('Cálculos '!AV817="","",'Cálculos '!AV817)</f>
        <v/>
      </c>
      <c r="F811" s="303" t="str">
        <f t="shared" si="76"/>
        <v/>
      </c>
      <c r="H811" s="305" t="str">
        <f t="shared" si="73"/>
        <v/>
      </c>
      <c r="I811" s="298" t="str">
        <f t="shared" si="74"/>
        <v/>
      </c>
      <c r="J811" s="353" t="str">
        <f t="shared" si="75"/>
        <v/>
      </c>
      <c r="K811" s="354" t="str">
        <f t="shared" si="77"/>
        <v/>
      </c>
    </row>
    <row r="812" spans="2:11" hidden="1" x14ac:dyDescent="0.3">
      <c r="B812" s="181">
        <f t="shared" si="78"/>
        <v>810</v>
      </c>
      <c r="C812" s="233" t="str">
        <f>IF('Cálculos '!AR818="","",'Cálculos '!AR818)</f>
        <v/>
      </c>
      <c r="D812" s="164" t="str">
        <f>IF('Cálculos '!AU818="","",'Cálculos '!AU818)</f>
        <v/>
      </c>
      <c r="E812" s="300" t="str">
        <f>IF('Cálculos '!AV818="","",'Cálculos '!AV818)</f>
        <v/>
      </c>
      <c r="F812" s="303" t="str">
        <f t="shared" si="76"/>
        <v/>
      </c>
      <c r="H812" s="305" t="str">
        <f t="shared" si="73"/>
        <v/>
      </c>
      <c r="I812" s="298" t="str">
        <f t="shared" si="74"/>
        <v/>
      </c>
      <c r="J812" s="353" t="str">
        <f t="shared" si="75"/>
        <v/>
      </c>
      <c r="K812" s="354" t="str">
        <f t="shared" si="77"/>
        <v/>
      </c>
    </row>
    <row r="813" spans="2:11" hidden="1" x14ac:dyDescent="0.3">
      <c r="B813" s="181">
        <f t="shared" si="78"/>
        <v>811</v>
      </c>
      <c r="C813" s="233" t="str">
        <f>IF('Cálculos '!AR819="","",'Cálculos '!AR819)</f>
        <v/>
      </c>
      <c r="D813" s="164" t="str">
        <f>IF('Cálculos '!AU819="","",'Cálculos '!AU819)</f>
        <v/>
      </c>
      <c r="E813" s="300" t="str">
        <f>IF('Cálculos '!AV819="","",'Cálculos '!AV819)</f>
        <v/>
      </c>
      <c r="F813" s="303" t="str">
        <f t="shared" si="76"/>
        <v/>
      </c>
      <c r="H813" s="305" t="str">
        <f t="shared" si="73"/>
        <v/>
      </c>
      <c r="I813" s="298" t="str">
        <f t="shared" si="74"/>
        <v/>
      </c>
      <c r="J813" s="353" t="str">
        <f t="shared" si="75"/>
        <v/>
      </c>
      <c r="K813" s="354" t="str">
        <f t="shared" si="77"/>
        <v/>
      </c>
    </row>
    <row r="814" spans="2:11" hidden="1" x14ac:dyDescent="0.3">
      <c r="B814" s="181">
        <f t="shared" si="78"/>
        <v>812</v>
      </c>
      <c r="C814" s="233" t="str">
        <f>IF('Cálculos '!AR820="","",'Cálculos '!AR820)</f>
        <v/>
      </c>
      <c r="D814" s="164" t="str">
        <f>IF('Cálculos '!AU820="","",'Cálculos '!AU820)</f>
        <v/>
      </c>
      <c r="E814" s="300" t="str">
        <f>IF('Cálculos '!AV820="","",'Cálculos '!AV820)</f>
        <v/>
      </c>
      <c r="F814" s="303" t="str">
        <f t="shared" si="76"/>
        <v/>
      </c>
      <c r="H814" s="305" t="str">
        <f t="shared" si="73"/>
        <v/>
      </c>
      <c r="I814" s="298" t="str">
        <f t="shared" si="74"/>
        <v/>
      </c>
      <c r="J814" s="353" t="str">
        <f t="shared" si="75"/>
        <v/>
      </c>
      <c r="K814" s="354" t="str">
        <f t="shared" si="77"/>
        <v/>
      </c>
    </row>
    <row r="815" spans="2:11" hidden="1" x14ac:dyDescent="0.3">
      <c r="B815" s="181">
        <f t="shared" si="78"/>
        <v>813</v>
      </c>
      <c r="C815" s="233" t="str">
        <f>IF('Cálculos '!AR821="","",'Cálculos '!AR821)</f>
        <v/>
      </c>
      <c r="D815" s="164" t="str">
        <f>IF('Cálculos '!AU821="","",'Cálculos '!AU821)</f>
        <v/>
      </c>
      <c r="E815" s="300" t="str">
        <f>IF('Cálculos '!AV821="","",'Cálculos '!AV821)</f>
        <v/>
      </c>
      <c r="F815" s="303" t="str">
        <f t="shared" si="76"/>
        <v/>
      </c>
      <c r="H815" s="305" t="str">
        <f t="shared" si="73"/>
        <v/>
      </c>
      <c r="I815" s="298" t="str">
        <f t="shared" si="74"/>
        <v/>
      </c>
      <c r="J815" s="353" t="str">
        <f t="shared" si="75"/>
        <v/>
      </c>
      <c r="K815" s="354" t="str">
        <f t="shared" si="77"/>
        <v/>
      </c>
    </row>
    <row r="816" spans="2:11" hidden="1" x14ac:dyDescent="0.3">
      <c r="B816" s="181">
        <f t="shared" si="78"/>
        <v>814</v>
      </c>
      <c r="C816" s="233" t="str">
        <f>IF('Cálculos '!AR822="","",'Cálculos '!AR822)</f>
        <v/>
      </c>
      <c r="D816" s="164" t="str">
        <f>IF('Cálculos '!AU822="","",'Cálculos '!AU822)</f>
        <v/>
      </c>
      <c r="E816" s="300" t="str">
        <f>IF('Cálculos '!AV822="","",'Cálculos '!AV822)</f>
        <v/>
      </c>
      <c r="F816" s="303" t="str">
        <f t="shared" si="76"/>
        <v/>
      </c>
      <c r="H816" s="305" t="str">
        <f t="shared" si="73"/>
        <v/>
      </c>
      <c r="I816" s="298" t="str">
        <f t="shared" si="74"/>
        <v/>
      </c>
      <c r="J816" s="353" t="str">
        <f t="shared" si="75"/>
        <v/>
      </c>
      <c r="K816" s="354" t="str">
        <f t="shared" si="77"/>
        <v/>
      </c>
    </row>
    <row r="817" spans="2:11" hidden="1" x14ac:dyDescent="0.3">
      <c r="B817" s="181">
        <f t="shared" si="78"/>
        <v>815</v>
      </c>
      <c r="C817" s="233" t="str">
        <f>IF('Cálculos '!AR823="","",'Cálculos '!AR823)</f>
        <v/>
      </c>
      <c r="D817" s="164" t="str">
        <f>IF('Cálculos '!AU823="","",'Cálculos '!AU823)</f>
        <v/>
      </c>
      <c r="E817" s="300" t="str">
        <f>IF('Cálculos '!AV823="","",'Cálculos '!AV823)</f>
        <v/>
      </c>
      <c r="F817" s="303" t="str">
        <f t="shared" si="76"/>
        <v/>
      </c>
      <c r="H817" s="305" t="str">
        <f t="shared" si="73"/>
        <v/>
      </c>
      <c r="I817" s="298" t="str">
        <f t="shared" si="74"/>
        <v/>
      </c>
      <c r="J817" s="353" t="str">
        <f t="shared" si="75"/>
        <v/>
      </c>
      <c r="K817" s="354" t="str">
        <f t="shared" si="77"/>
        <v/>
      </c>
    </row>
    <row r="818" spans="2:11" hidden="1" x14ac:dyDescent="0.3">
      <c r="B818" s="181">
        <f t="shared" si="78"/>
        <v>816</v>
      </c>
      <c r="C818" s="233" t="str">
        <f>IF('Cálculos '!AR824="","",'Cálculos '!AR824)</f>
        <v/>
      </c>
      <c r="D818" s="164" t="str">
        <f>IF('Cálculos '!AU824="","",'Cálculos '!AU824)</f>
        <v/>
      </c>
      <c r="E818" s="300" t="str">
        <f>IF('Cálculos '!AV824="","",'Cálculos '!AV824)</f>
        <v/>
      </c>
      <c r="F818" s="303" t="str">
        <f t="shared" si="76"/>
        <v/>
      </c>
      <c r="H818" s="305" t="str">
        <f t="shared" si="73"/>
        <v/>
      </c>
      <c r="I818" s="298" t="str">
        <f t="shared" si="74"/>
        <v/>
      </c>
      <c r="J818" s="353" t="str">
        <f t="shared" si="75"/>
        <v/>
      </c>
      <c r="K818" s="354" t="str">
        <f t="shared" si="77"/>
        <v/>
      </c>
    </row>
    <row r="819" spans="2:11" hidden="1" x14ac:dyDescent="0.3">
      <c r="B819" s="181">
        <f t="shared" si="78"/>
        <v>817</v>
      </c>
      <c r="C819" s="233" t="str">
        <f>IF('Cálculos '!AR825="","",'Cálculos '!AR825)</f>
        <v/>
      </c>
      <c r="D819" s="164" t="str">
        <f>IF('Cálculos '!AU825="","",'Cálculos '!AU825)</f>
        <v/>
      </c>
      <c r="E819" s="300" t="str">
        <f>IF('Cálculos '!AV825="","",'Cálculos '!AV825)</f>
        <v/>
      </c>
      <c r="F819" s="303" t="str">
        <f t="shared" si="76"/>
        <v/>
      </c>
      <c r="H819" s="305" t="str">
        <f t="shared" si="73"/>
        <v/>
      </c>
      <c r="I819" s="298" t="str">
        <f t="shared" si="74"/>
        <v/>
      </c>
      <c r="J819" s="353" t="str">
        <f t="shared" si="75"/>
        <v/>
      </c>
      <c r="K819" s="354" t="str">
        <f t="shared" si="77"/>
        <v/>
      </c>
    </row>
    <row r="820" spans="2:11" hidden="1" x14ac:dyDescent="0.3">
      <c r="B820" s="181">
        <f t="shared" si="78"/>
        <v>818</v>
      </c>
      <c r="C820" s="233" t="str">
        <f>IF('Cálculos '!AR826="","",'Cálculos '!AR826)</f>
        <v/>
      </c>
      <c r="D820" s="164" t="str">
        <f>IF('Cálculos '!AU826="","",'Cálculos '!AU826)</f>
        <v/>
      </c>
      <c r="E820" s="300" t="str">
        <f>IF('Cálculos '!AV826="","",'Cálculos '!AV826)</f>
        <v/>
      </c>
      <c r="F820" s="303" t="str">
        <f t="shared" si="76"/>
        <v/>
      </c>
      <c r="H820" s="305" t="str">
        <f t="shared" si="73"/>
        <v/>
      </c>
      <c r="I820" s="298" t="str">
        <f t="shared" si="74"/>
        <v/>
      </c>
      <c r="J820" s="353" t="str">
        <f t="shared" si="75"/>
        <v/>
      </c>
      <c r="K820" s="354" t="str">
        <f t="shared" si="77"/>
        <v/>
      </c>
    </row>
    <row r="821" spans="2:11" hidden="1" x14ac:dyDescent="0.3">
      <c r="B821" s="181">
        <f t="shared" si="78"/>
        <v>819</v>
      </c>
      <c r="C821" s="233" t="str">
        <f>IF('Cálculos '!AR827="","",'Cálculos '!AR827)</f>
        <v/>
      </c>
      <c r="D821" s="164" t="str">
        <f>IF('Cálculos '!AU827="","",'Cálculos '!AU827)</f>
        <v/>
      </c>
      <c r="E821" s="300" t="str">
        <f>IF('Cálculos '!AV827="","",'Cálculos '!AV827)</f>
        <v/>
      </c>
      <c r="F821" s="303" t="str">
        <f t="shared" si="76"/>
        <v/>
      </c>
      <c r="H821" s="305" t="str">
        <f t="shared" si="73"/>
        <v/>
      </c>
      <c r="I821" s="298" t="str">
        <f t="shared" si="74"/>
        <v/>
      </c>
      <c r="J821" s="353" t="str">
        <f t="shared" si="75"/>
        <v/>
      </c>
      <c r="K821" s="354" t="str">
        <f t="shared" si="77"/>
        <v/>
      </c>
    </row>
    <row r="822" spans="2:11" hidden="1" x14ac:dyDescent="0.3">
      <c r="B822" s="181">
        <f t="shared" si="78"/>
        <v>820</v>
      </c>
      <c r="C822" s="233" t="str">
        <f>IF('Cálculos '!AR828="","",'Cálculos '!AR828)</f>
        <v/>
      </c>
      <c r="D822" s="164" t="str">
        <f>IF('Cálculos '!AU828="","",'Cálculos '!AU828)</f>
        <v/>
      </c>
      <c r="E822" s="300" t="str">
        <f>IF('Cálculos '!AV828="","",'Cálculos '!AV828)</f>
        <v/>
      </c>
      <c r="F822" s="303" t="str">
        <f t="shared" si="76"/>
        <v/>
      </c>
      <c r="H822" s="305" t="str">
        <f t="shared" si="73"/>
        <v/>
      </c>
      <c r="I822" s="298" t="str">
        <f t="shared" si="74"/>
        <v/>
      </c>
      <c r="J822" s="353" t="str">
        <f t="shared" si="75"/>
        <v/>
      </c>
      <c r="K822" s="354" t="str">
        <f t="shared" si="77"/>
        <v/>
      </c>
    </row>
    <row r="823" spans="2:11" hidden="1" x14ac:dyDescent="0.3">
      <c r="B823" s="181">
        <f t="shared" si="78"/>
        <v>821</v>
      </c>
      <c r="C823" s="233" t="str">
        <f>IF('Cálculos '!AR829="","",'Cálculos '!AR829)</f>
        <v/>
      </c>
      <c r="D823" s="164" t="str">
        <f>IF('Cálculos '!AU829="","",'Cálculos '!AU829)</f>
        <v/>
      </c>
      <c r="E823" s="300" t="str">
        <f>IF('Cálculos '!AV829="","",'Cálculos '!AV829)</f>
        <v/>
      </c>
      <c r="F823" s="303" t="str">
        <f t="shared" si="76"/>
        <v/>
      </c>
      <c r="H823" s="305" t="str">
        <f t="shared" si="73"/>
        <v/>
      </c>
      <c r="I823" s="298" t="str">
        <f t="shared" si="74"/>
        <v/>
      </c>
      <c r="J823" s="353" t="str">
        <f t="shared" si="75"/>
        <v/>
      </c>
      <c r="K823" s="354" t="str">
        <f t="shared" si="77"/>
        <v/>
      </c>
    </row>
    <row r="824" spans="2:11" hidden="1" x14ac:dyDescent="0.3">
      <c r="B824" s="181">
        <f t="shared" si="78"/>
        <v>822</v>
      </c>
      <c r="C824" s="233" t="str">
        <f>IF('Cálculos '!AR830="","",'Cálculos '!AR830)</f>
        <v/>
      </c>
      <c r="D824" s="164" t="str">
        <f>IF('Cálculos '!AU830="","",'Cálculos '!AU830)</f>
        <v/>
      </c>
      <c r="E824" s="300" t="str">
        <f>IF('Cálculos '!AV830="","",'Cálculos '!AV830)</f>
        <v/>
      </c>
      <c r="F824" s="303" t="str">
        <f t="shared" si="76"/>
        <v/>
      </c>
      <c r="H824" s="305" t="str">
        <f t="shared" si="73"/>
        <v/>
      </c>
      <c r="I824" s="298" t="str">
        <f t="shared" si="74"/>
        <v/>
      </c>
      <c r="J824" s="353" t="str">
        <f t="shared" si="75"/>
        <v/>
      </c>
      <c r="K824" s="354" t="str">
        <f t="shared" si="77"/>
        <v/>
      </c>
    </row>
    <row r="825" spans="2:11" hidden="1" x14ac:dyDescent="0.3">
      <c r="B825" s="181">
        <f t="shared" si="78"/>
        <v>823</v>
      </c>
      <c r="C825" s="233" t="str">
        <f>IF('Cálculos '!AR831="","",'Cálculos '!AR831)</f>
        <v/>
      </c>
      <c r="D825" s="164" t="str">
        <f>IF('Cálculos '!AU831="","",'Cálculos '!AU831)</f>
        <v/>
      </c>
      <c r="E825" s="300" t="str">
        <f>IF('Cálculos '!AV831="","",'Cálculos '!AV831)</f>
        <v/>
      </c>
      <c r="F825" s="303" t="str">
        <f t="shared" si="76"/>
        <v/>
      </c>
      <c r="H825" s="305" t="str">
        <f t="shared" si="73"/>
        <v/>
      </c>
      <c r="I825" s="298" t="str">
        <f t="shared" si="74"/>
        <v/>
      </c>
      <c r="J825" s="353" t="str">
        <f t="shared" si="75"/>
        <v/>
      </c>
      <c r="K825" s="354" t="str">
        <f t="shared" si="77"/>
        <v/>
      </c>
    </row>
    <row r="826" spans="2:11" hidden="1" x14ac:dyDescent="0.3">
      <c r="B826" s="181">
        <f t="shared" si="78"/>
        <v>824</v>
      </c>
      <c r="C826" s="233" t="str">
        <f>IF('Cálculos '!AR832="","",'Cálculos '!AR832)</f>
        <v/>
      </c>
      <c r="D826" s="164" t="str">
        <f>IF('Cálculos '!AU832="","",'Cálculos '!AU832)</f>
        <v/>
      </c>
      <c r="E826" s="300" t="str">
        <f>IF('Cálculos '!AV832="","",'Cálculos '!AV832)</f>
        <v/>
      </c>
      <c r="F826" s="303" t="str">
        <f t="shared" si="76"/>
        <v/>
      </c>
      <c r="H826" s="305" t="str">
        <f t="shared" si="73"/>
        <v/>
      </c>
      <c r="I826" s="298" t="str">
        <f t="shared" si="74"/>
        <v/>
      </c>
      <c r="J826" s="353" t="str">
        <f t="shared" si="75"/>
        <v/>
      </c>
      <c r="K826" s="354" t="str">
        <f t="shared" si="77"/>
        <v/>
      </c>
    </row>
    <row r="827" spans="2:11" hidden="1" x14ac:dyDescent="0.3">
      <c r="B827" s="181">
        <f t="shared" si="78"/>
        <v>825</v>
      </c>
      <c r="C827" s="233" t="str">
        <f>IF('Cálculos '!AR833="","",'Cálculos '!AR833)</f>
        <v/>
      </c>
      <c r="D827" s="164" t="str">
        <f>IF('Cálculos '!AU833="","",'Cálculos '!AU833)</f>
        <v/>
      </c>
      <c r="E827" s="300" t="str">
        <f>IF('Cálculos '!AV833="","",'Cálculos '!AV833)</f>
        <v/>
      </c>
      <c r="F827" s="303" t="str">
        <f t="shared" si="76"/>
        <v/>
      </c>
      <c r="H827" s="305" t="str">
        <f t="shared" si="73"/>
        <v/>
      </c>
      <c r="I827" s="298" t="str">
        <f t="shared" si="74"/>
        <v/>
      </c>
      <c r="J827" s="353" t="str">
        <f t="shared" si="75"/>
        <v/>
      </c>
      <c r="K827" s="354" t="str">
        <f t="shared" si="77"/>
        <v/>
      </c>
    </row>
    <row r="828" spans="2:11" hidden="1" x14ac:dyDescent="0.3">
      <c r="B828" s="181">
        <f t="shared" si="78"/>
        <v>826</v>
      </c>
      <c r="C828" s="233" t="str">
        <f>IF('Cálculos '!AR834="","",'Cálculos '!AR834)</f>
        <v/>
      </c>
      <c r="D828" s="164" t="str">
        <f>IF('Cálculos '!AU834="","",'Cálculos '!AU834)</f>
        <v/>
      </c>
      <c r="E828" s="300" t="str">
        <f>IF('Cálculos '!AV834="","",'Cálculos '!AV834)</f>
        <v/>
      </c>
      <c r="F828" s="303" t="str">
        <f t="shared" si="76"/>
        <v/>
      </c>
      <c r="H828" s="305" t="str">
        <f t="shared" si="73"/>
        <v/>
      </c>
      <c r="I828" s="298" t="str">
        <f t="shared" si="74"/>
        <v/>
      </c>
      <c r="J828" s="353" t="str">
        <f t="shared" si="75"/>
        <v/>
      </c>
      <c r="K828" s="354" t="str">
        <f t="shared" si="77"/>
        <v/>
      </c>
    </row>
    <row r="829" spans="2:11" hidden="1" x14ac:dyDescent="0.3">
      <c r="B829" s="181">
        <f t="shared" si="78"/>
        <v>827</v>
      </c>
      <c r="C829" s="233" t="str">
        <f>IF('Cálculos '!AR835="","",'Cálculos '!AR835)</f>
        <v/>
      </c>
      <c r="D829" s="164" t="str">
        <f>IF('Cálculos '!AU835="","",'Cálculos '!AU835)</f>
        <v/>
      </c>
      <c r="E829" s="300" t="str">
        <f>IF('Cálculos '!AV835="","",'Cálculos '!AV835)</f>
        <v/>
      </c>
      <c r="F829" s="303" t="str">
        <f t="shared" si="76"/>
        <v/>
      </c>
      <c r="H829" s="305" t="str">
        <f t="shared" si="73"/>
        <v/>
      </c>
      <c r="I829" s="298" t="str">
        <f t="shared" si="74"/>
        <v/>
      </c>
      <c r="J829" s="353" t="str">
        <f t="shared" si="75"/>
        <v/>
      </c>
      <c r="K829" s="354" t="str">
        <f t="shared" si="77"/>
        <v/>
      </c>
    </row>
    <row r="830" spans="2:11" hidden="1" x14ac:dyDescent="0.3">
      <c r="B830" s="181">
        <f t="shared" si="78"/>
        <v>828</v>
      </c>
      <c r="C830" s="233" t="str">
        <f>IF('Cálculos '!AR836="","",'Cálculos '!AR836)</f>
        <v/>
      </c>
      <c r="D830" s="164" t="str">
        <f>IF('Cálculos '!AU836="","",'Cálculos '!AU836)</f>
        <v/>
      </c>
      <c r="E830" s="300" t="str">
        <f>IF('Cálculos '!AV836="","",'Cálculos '!AV836)</f>
        <v/>
      </c>
      <c r="F830" s="303" t="str">
        <f t="shared" si="76"/>
        <v/>
      </c>
      <c r="H830" s="305" t="str">
        <f t="shared" si="73"/>
        <v/>
      </c>
      <c r="I830" s="298" t="str">
        <f t="shared" si="74"/>
        <v/>
      </c>
      <c r="J830" s="353" t="str">
        <f t="shared" si="75"/>
        <v/>
      </c>
      <c r="K830" s="354" t="str">
        <f t="shared" si="77"/>
        <v/>
      </c>
    </row>
    <row r="831" spans="2:11" hidden="1" x14ac:dyDescent="0.3">
      <c r="B831" s="181">
        <f t="shared" si="78"/>
        <v>829</v>
      </c>
      <c r="C831" s="233" t="str">
        <f>IF('Cálculos '!AR837="","",'Cálculos '!AR837)</f>
        <v/>
      </c>
      <c r="D831" s="164" t="str">
        <f>IF('Cálculos '!AU837="","",'Cálculos '!AU837)</f>
        <v/>
      </c>
      <c r="E831" s="300" t="str">
        <f>IF('Cálculos '!AV837="","",'Cálculos '!AV837)</f>
        <v/>
      </c>
      <c r="F831" s="303" t="str">
        <f t="shared" si="76"/>
        <v/>
      </c>
      <c r="H831" s="305" t="str">
        <f t="shared" si="73"/>
        <v/>
      </c>
      <c r="I831" s="298" t="str">
        <f t="shared" si="74"/>
        <v/>
      </c>
      <c r="J831" s="353" t="str">
        <f t="shared" si="75"/>
        <v/>
      </c>
      <c r="K831" s="354" t="str">
        <f t="shared" si="77"/>
        <v/>
      </c>
    </row>
    <row r="832" spans="2:11" hidden="1" x14ac:dyDescent="0.3">
      <c r="B832" s="181">
        <f t="shared" si="78"/>
        <v>830</v>
      </c>
      <c r="C832" s="233" t="str">
        <f>IF('Cálculos '!AR838="","",'Cálculos '!AR838)</f>
        <v/>
      </c>
      <c r="D832" s="164" t="str">
        <f>IF('Cálculos '!AU838="","",'Cálculos '!AU838)</f>
        <v/>
      </c>
      <c r="E832" s="300" t="str">
        <f>IF('Cálculos '!AV838="","",'Cálculos '!AV838)</f>
        <v/>
      </c>
      <c r="F832" s="303" t="str">
        <f t="shared" si="76"/>
        <v/>
      </c>
      <c r="H832" s="305" t="str">
        <f t="shared" si="73"/>
        <v/>
      </c>
      <c r="I832" s="298" t="str">
        <f t="shared" si="74"/>
        <v/>
      </c>
      <c r="J832" s="353" t="str">
        <f t="shared" si="75"/>
        <v/>
      </c>
      <c r="K832" s="354" t="str">
        <f t="shared" si="77"/>
        <v/>
      </c>
    </row>
    <row r="833" spans="2:11" hidden="1" x14ac:dyDescent="0.3">
      <c r="B833" s="181">
        <f t="shared" si="78"/>
        <v>831</v>
      </c>
      <c r="C833" s="233" t="str">
        <f>IF('Cálculos '!AR839="","",'Cálculos '!AR839)</f>
        <v/>
      </c>
      <c r="D833" s="164" t="str">
        <f>IF('Cálculos '!AU839="","",'Cálculos '!AU839)</f>
        <v/>
      </c>
      <c r="E833" s="300" t="str">
        <f>IF('Cálculos '!AV839="","",'Cálculos '!AV839)</f>
        <v/>
      </c>
      <c r="F833" s="303" t="str">
        <f t="shared" si="76"/>
        <v/>
      </c>
      <c r="H833" s="305" t="str">
        <f t="shared" si="73"/>
        <v/>
      </c>
      <c r="I833" s="298" t="str">
        <f t="shared" si="74"/>
        <v/>
      </c>
      <c r="J833" s="353" t="str">
        <f t="shared" si="75"/>
        <v/>
      </c>
      <c r="K833" s="354" t="str">
        <f t="shared" si="77"/>
        <v/>
      </c>
    </row>
    <row r="834" spans="2:11" hidden="1" x14ac:dyDescent="0.3">
      <c r="B834" s="181">
        <f t="shared" si="78"/>
        <v>832</v>
      </c>
      <c r="C834" s="233" t="str">
        <f>IF('Cálculos '!AR840="","",'Cálculos '!AR840)</f>
        <v/>
      </c>
      <c r="D834" s="164" t="str">
        <f>IF('Cálculos '!AU840="","",'Cálculos '!AU840)</f>
        <v/>
      </c>
      <c r="E834" s="300" t="str">
        <f>IF('Cálculos '!AV840="","",'Cálculos '!AV840)</f>
        <v/>
      </c>
      <c r="F834" s="303" t="str">
        <f t="shared" si="76"/>
        <v/>
      </c>
      <c r="H834" s="305" t="str">
        <f t="shared" si="73"/>
        <v/>
      </c>
      <c r="I834" s="298" t="str">
        <f t="shared" si="74"/>
        <v/>
      </c>
      <c r="J834" s="353" t="str">
        <f t="shared" si="75"/>
        <v/>
      </c>
      <c r="K834" s="354" t="str">
        <f t="shared" si="77"/>
        <v/>
      </c>
    </row>
    <row r="835" spans="2:11" hidden="1" x14ac:dyDescent="0.3">
      <c r="B835" s="181">
        <f t="shared" si="78"/>
        <v>833</v>
      </c>
      <c r="C835" s="233" t="str">
        <f>IF('Cálculos '!AR841="","",'Cálculos '!AR841)</f>
        <v/>
      </c>
      <c r="D835" s="164" t="str">
        <f>IF('Cálculos '!AU841="","",'Cálculos '!AU841)</f>
        <v/>
      </c>
      <c r="E835" s="300" t="str">
        <f>IF('Cálculos '!AV841="","",'Cálculos '!AV841)</f>
        <v/>
      </c>
      <c r="F835" s="303" t="str">
        <f t="shared" si="76"/>
        <v/>
      </c>
      <c r="H835" s="305" t="str">
        <f t="shared" ref="H835:H898" si="79">IF(C835="","",IF(C835="","",+D835/C835))</f>
        <v/>
      </c>
      <c r="I835" s="298" t="str">
        <f t="shared" ref="I835:I898" si="80">IF(C835="","",SUM(E835/C835))</f>
        <v/>
      </c>
      <c r="J835" s="353" t="str">
        <f t="shared" ref="J835:J898" si="81">+IF(I835&lt;=40%,E835,IF(AND(H835&gt;40%,H835&lt;60%),D835,C835))</f>
        <v/>
      </c>
      <c r="K835" s="354" t="str">
        <f t="shared" si="77"/>
        <v/>
      </c>
    </row>
    <row r="836" spans="2:11" hidden="1" x14ac:dyDescent="0.3">
      <c r="B836" s="181">
        <f t="shared" si="78"/>
        <v>834</v>
      </c>
      <c r="C836" s="233" t="str">
        <f>IF('Cálculos '!AR842="","",'Cálculos '!AR842)</f>
        <v/>
      </c>
      <c r="D836" s="164" t="str">
        <f>IF('Cálculos '!AU842="","",'Cálculos '!AU842)</f>
        <v/>
      </c>
      <c r="E836" s="300" t="str">
        <f>IF('Cálculos '!AV842="","",'Cálculos '!AV842)</f>
        <v/>
      </c>
      <c r="F836" s="303" t="str">
        <f t="shared" ref="F836:F899" si="82">+IF(C836="","",C836)</f>
        <v/>
      </c>
      <c r="H836" s="305" t="str">
        <f t="shared" si="79"/>
        <v/>
      </c>
      <c r="I836" s="298" t="str">
        <f t="shared" si="80"/>
        <v/>
      </c>
      <c r="J836" s="353" t="str">
        <f t="shared" si="81"/>
        <v/>
      </c>
      <c r="K836" s="354" t="str">
        <f t="shared" ref="K836:K899" si="83">IF(C836="","",SUM(F836-J836))</f>
        <v/>
      </c>
    </row>
    <row r="837" spans="2:11" hidden="1" x14ac:dyDescent="0.3">
      <c r="B837" s="181">
        <f t="shared" ref="B837:B900" si="84">+B836+1</f>
        <v>835</v>
      </c>
      <c r="C837" s="233" t="str">
        <f>IF('Cálculos '!AR843="","",'Cálculos '!AR843)</f>
        <v/>
      </c>
      <c r="D837" s="164" t="str">
        <f>IF('Cálculos '!AU843="","",'Cálculos '!AU843)</f>
        <v/>
      </c>
      <c r="E837" s="300" t="str">
        <f>IF('Cálculos '!AV843="","",'Cálculos '!AV843)</f>
        <v/>
      </c>
      <c r="F837" s="303" t="str">
        <f t="shared" si="82"/>
        <v/>
      </c>
      <c r="H837" s="305" t="str">
        <f t="shared" si="79"/>
        <v/>
      </c>
      <c r="I837" s="298" t="str">
        <f t="shared" si="80"/>
        <v/>
      </c>
      <c r="J837" s="353" t="str">
        <f t="shared" si="81"/>
        <v/>
      </c>
      <c r="K837" s="354" t="str">
        <f t="shared" si="83"/>
        <v/>
      </c>
    </row>
    <row r="838" spans="2:11" hidden="1" x14ac:dyDescent="0.3">
      <c r="B838" s="181">
        <f t="shared" si="84"/>
        <v>836</v>
      </c>
      <c r="C838" s="233" t="str">
        <f>IF('Cálculos '!AR844="","",'Cálculos '!AR844)</f>
        <v/>
      </c>
      <c r="D838" s="164" t="str">
        <f>IF('Cálculos '!AU844="","",'Cálculos '!AU844)</f>
        <v/>
      </c>
      <c r="E838" s="300" t="str">
        <f>IF('Cálculos '!AV844="","",'Cálculos '!AV844)</f>
        <v/>
      </c>
      <c r="F838" s="303" t="str">
        <f t="shared" si="82"/>
        <v/>
      </c>
      <c r="H838" s="305" t="str">
        <f t="shared" si="79"/>
        <v/>
      </c>
      <c r="I838" s="298" t="str">
        <f t="shared" si="80"/>
        <v/>
      </c>
      <c r="J838" s="353" t="str">
        <f t="shared" si="81"/>
        <v/>
      </c>
      <c r="K838" s="354" t="str">
        <f t="shared" si="83"/>
        <v/>
      </c>
    </row>
    <row r="839" spans="2:11" hidden="1" x14ac:dyDescent="0.3">
      <c r="B839" s="181">
        <f t="shared" si="84"/>
        <v>837</v>
      </c>
      <c r="C839" s="233" t="str">
        <f>IF('Cálculos '!AR845="","",'Cálculos '!AR845)</f>
        <v/>
      </c>
      <c r="D839" s="164" t="str">
        <f>IF('Cálculos '!AU845="","",'Cálculos '!AU845)</f>
        <v/>
      </c>
      <c r="E839" s="300" t="str">
        <f>IF('Cálculos '!AV845="","",'Cálculos '!AV845)</f>
        <v/>
      </c>
      <c r="F839" s="303" t="str">
        <f t="shared" si="82"/>
        <v/>
      </c>
      <c r="H839" s="305" t="str">
        <f t="shared" si="79"/>
        <v/>
      </c>
      <c r="I839" s="298" t="str">
        <f t="shared" si="80"/>
        <v/>
      </c>
      <c r="J839" s="353" t="str">
        <f t="shared" si="81"/>
        <v/>
      </c>
      <c r="K839" s="354" t="str">
        <f t="shared" si="83"/>
        <v/>
      </c>
    </row>
    <row r="840" spans="2:11" hidden="1" x14ac:dyDescent="0.3">
      <c r="B840" s="181">
        <f t="shared" si="84"/>
        <v>838</v>
      </c>
      <c r="C840" s="233" t="str">
        <f>IF('Cálculos '!AR846="","",'Cálculos '!AR846)</f>
        <v/>
      </c>
      <c r="D840" s="164" t="str">
        <f>IF('Cálculos '!AU846="","",'Cálculos '!AU846)</f>
        <v/>
      </c>
      <c r="E840" s="300" t="str">
        <f>IF('Cálculos '!AV846="","",'Cálculos '!AV846)</f>
        <v/>
      </c>
      <c r="F840" s="303" t="str">
        <f t="shared" si="82"/>
        <v/>
      </c>
      <c r="H840" s="305" t="str">
        <f t="shared" si="79"/>
        <v/>
      </c>
      <c r="I840" s="298" t="str">
        <f t="shared" si="80"/>
        <v/>
      </c>
      <c r="J840" s="353" t="str">
        <f t="shared" si="81"/>
        <v/>
      </c>
      <c r="K840" s="354" t="str">
        <f t="shared" si="83"/>
        <v/>
      </c>
    </row>
    <row r="841" spans="2:11" hidden="1" x14ac:dyDescent="0.3">
      <c r="B841" s="181">
        <f t="shared" si="84"/>
        <v>839</v>
      </c>
      <c r="C841" s="233" t="str">
        <f>IF('Cálculos '!AR847="","",'Cálculos '!AR847)</f>
        <v/>
      </c>
      <c r="D841" s="164" t="str">
        <f>IF('Cálculos '!AU847="","",'Cálculos '!AU847)</f>
        <v/>
      </c>
      <c r="E841" s="300" t="str">
        <f>IF('Cálculos '!AV847="","",'Cálculos '!AV847)</f>
        <v/>
      </c>
      <c r="F841" s="303" t="str">
        <f t="shared" si="82"/>
        <v/>
      </c>
      <c r="H841" s="305" t="str">
        <f t="shared" si="79"/>
        <v/>
      </c>
      <c r="I841" s="298" t="str">
        <f t="shared" si="80"/>
        <v/>
      </c>
      <c r="J841" s="353" t="str">
        <f t="shared" si="81"/>
        <v/>
      </c>
      <c r="K841" s="354" t="str">
        <f t="shared" si="83"/>
        <v/>
      </c>
    </row>
    <row r="842" spans="2:11" hidden="1" x14ac:dyDescent="0.3">
      <c r="B842" s="181">
        <f t="shared" si="84"/>
        <v>840</v>
      </c>
      <c r="C842" s="233" t="str">
        <f>IF('Cálculos '!AR848="","",'Cálculos '!AR848)</f>
        <v/>
      </c>
      <c r="D842" s="164" t="str">
        <f>IF('Cálculos '!AU848="","",'Cálculos '!AU848)</f>
        <v/>
      </c>
      <c r="E842" s="300" t="str">
        <f>IF('Cálculos '!AV848="","",'Cálculos '!AV848)</f>
        <v/>
      </c>
      <c r="F842" s="303" t="str">
        <f t="shared" si="82"/>
        <v/>
      </c>
      <c r="H842" s="305" t="str">
        <f t="shared" si="79"/>
        <v/>
      </c>
      <c r="I842" s="298" t="str">
        <f t="shared" si="80"/>
        <v/>
      </c>
      <c r="J842" s="353" t="str">
        <f t="shared" si="81"/>
        <v/>
      </c>
      <c r="K842" s="354" t="str">
        <f t="shared" si="83"/>
        <v/>
      </c>
    </row>
    <row r="843" spans="2:11" hidden="1" x14ac:dyDescent="0.3">
      <c r="B843" s="181">
        <f t="shared" si="84"/>
        <v>841</v>
      </c>
      <c r="C843" s="233" t="str">
        <f>IF('Cálculos '!AR849="","",'Cálculos '!AR849)</f>
        <v/>
      </c>
      <c r="D843" s="164" t="str">
        <f>IF('Cálculos '!AU849="","",'Cálculos '!AU849)</f>
        <v/>
      </c>
      <c r="E843" s="300" t="str">
        <f>IF('Cálculos '!AV849="","",'Cálculos '!AV849)</f>
        <v/>
      </c>
      <c r="F843" s="303" t="str">
        <f t="shared" si="82"/>
        <v/>
      </c>
      <c r="H843" s="305" t="str">
        <f t="shared" si="79"/>
        <v/>
      </c>
      <c r="I843" s="298" t="str">
        <f t="shared" si="80"/>
        <v/>
      </c>
      <c r="J843" s="353" t="str">
        <f t="shared" si="81"/>
        <v/>
      </c>
      <c r="K843" s="354" t="str">
        <f t="shared" si="83"/>
        <v/>
      </c>
    </row>
    <row r="844" spans="2:11" hidden="1" x14ac:dyDescent="0.3">
      <c r="B844" s="181">
        <f t="shared" si="84"/>
        <v>842</v>
      </c>
      <c r="C844" s="233" t="str">
        <f>IF('Cálculos '!AR850="","",'Cálculos '!AR850)</f>
        <v/>
      </c>
      <c r="D844" s="164" t="str">
        <f>IF('Cálculos '!AU850="","",'Cálculos '!AU850)</f>
        <v/>
      </c>
      <c r="E844" s="300" t="str">
        <f>IF('Cálculos '!AV850="","",'Cálculos '!AV850)</f>
        <v/>
      </c>
      <c r="F844" s="303" t="str">
        <f t="shared" si="82"/>
        <v/>
      </c>
      <c r="H844" s="305" t="str">
        <f t="shared" si="79"/>
        <v/>
      </c>
      <c r="I844" s="298" t="str">
        <f t="shared" si="80"/>
        <v/>
      </c>
      <c r="J844" s="353" t="str">
        <f t="shared" si="81"/>
        <v/>
      </c>
      <c r="K844" s="354" t="str">
        <f t="shared" si="83"/>
        <v/>
      </c>
    </row>
    <row r="845" spans="2:11" hidden="1" x14ac:dyDescent="0.3">
      <c r="B845" s="181">
        <f t="shared" si="84"/>
        <v>843</v>
      </c>
      <c r="C845" s="233" t="str">
        <f>IF('Cálculos '!AR851="","",'Cálculos '!AR851)</f>
        <v/>
      </c>
      <c r="D845" s="164" t="str">
        <f>IF('Cálculos '!AU851="","",'Cálculos '!AU851)</f>
        <v/>
      </c>
      <c r="E845" s="300" t="str">
        <f>IF('Cálculos '!AV851="","",'Cálculos '!AV851)</f>
        <v/>
      </c>
      <c r="F845" s="303" t="str">
        <f t="shared" si="82"/>
        <v/>
      </c>
      <c r="H845" s="305" t="str">
        <f t="shared" si="79"/>
        <v/>
      </c>
      <c r="I845" s="298" t="str">
        <f t="shared" si="80"/>
        <v/>
      </c>
      <c r="J845" s="353" t="str">
        <f t="shared" si="81"/>
        <v/>
      </c>
      <c r="K845" s="354" t="str">
        <f t="shared" si="83"/>
        <v/>
      </c>
    </row>
    <row r="846" spans="2:11" hidden="1" x14ac:dyDescent="0.3">
      <c r="B846" s="181">
        <f t="shared" si="84"/>
        <v>844</v>
      </c>
      <c r="C846" s="233" t="str">
        <f>IF('Cálculos '!AR852="","",'Cálculos '!AR852)</f>
        <v/>
      </c>
      <c r="D846" s="164" t="str">
        <f>IF('Cálculos '!AU852="","",'Cálculos '!AU852)</f>
        <v/>
      </c>
      <c r="E846" s="300" t="str">
        <f>IF('Cálculos '!AV852="","",'Cálculos '!AV852)</f>
        <v/>
      </c>
      <c r="F846" s="303" t="str">
        <f t="shared" si="82"/>
        <v/>
      </c>
      <c r="H846" s="305" t="str">
        <f t="shared" si="79"/>
        <v/>
      </c>
      <c r="I846" s="298" t="str">
        <f t="shared" si="80"/>
        <v/>
      </c>
      <c r="J846" s="353" t="str">
        <f t="shared" si="81"/>
        <v/>
      </c>
      <c r="K846" s="354" t="str">
        <f t="shared" si="83"/>
        <v/>
      </c>
    </row>
    <row r="847" spans="2:11" hidden="1" x14ac:dyDescent="0.3">
      <c r="B847" s="181">
        <f t="shared" si="84"/>
        <v>845</v>
      </c>
      <c r="C847" s="233" t="str">
        <f>IF('Cálculos '!AR853="","",'Cálculos '!AR853)</f>
        <v/>
      </c>
      <c r="D847" s="164" t="str">
        <f>IF('Cálculos '!AU853="","",'Cálculos '!AU853)</f>
        <v/>
      </c>
      <c r="E847" s="300" t="str">
        <f>IF('Cálculos '!AV853="","",'Cálculos '!AV853)</f>
        <v/>
      </c>
      <c r="F847" s="303" t="str">
        <f t="shared" si="82"/>
        <v/>
      </c>
      <c r="H847" s="305" t="str">
        <f t="shared" si="79"/>
        <v/>
      </c>
      <c r="I847" s="298" t="str">
        <f t="shared" si="80"/>
        <v/>
      </c>
      <c r="J847" s="353" t="str">
        <f t="shared" si="81"/>
        <v/>
      </c>
      <c r="K847" s="354" t="str">
        <f t="shared" si="83"/>
        <v/>
      </c>
    </row>
    <row r="848" spans="2:11" hidden="1" x14ac:dyDescent="0.3">
      <c r="B848" s="181">
        <f t="shared" si="84"/>
        <v>846</v>
      </c>
      <c r="C848" s="233" t="str">
        <f>IF('Cálculos '!AR854="","",'Cálculos '!AR854)</f>
        <v/>
      </c>
      <c r="D848" s="164" t="str">
        <f>IF('Cálculos '!AU854="","",'Cálculos '!AU854)</f>
        <v/>
      </c>
      <c r="E848" s="300" t="str">
        <f>IF('Cálculos '!AV854="","",'Cálculos '!AV854)</f>
        <v/>
      </c>
      <c r="F848" s="303" t="str">
        <f t="shared" si="82"/>
        <v/>
      </c>
      <c r="H848" s="305" t="str">
        <f t="shared" si="79"/>
        <v/>
      </c>
      <c r="I848" s="298" t="str">
        <f t="shared" si="80"/>
        <v/>
      </c>
      <c r="J848" s="353" t="str">
        <f t="shared" si="81"/>
        <v/>
      </c>
      <c r="K848" s="354" t="str">
        <f t="shared" si="83"/>
        <v/>
      </c>
    </row>
    <row r="849" spans="2:11" hidden="1" x14ac:dyDescent="0.3">
      <c r="B849" s="181">
        <f t="shared" si="84"/>
        <v>847</v>
      </c>
      <c r="C849" s="233" t="str">
        <f>IF('Cálculos '!AR855="","",'Cálculos '!AR855)</f>
        <v/>
      </c>
      <c r="D849" s="164" t="str">
        <f>IF('Cálculos '!AU855="","",'Cálculos '!AU855)</f>
        <v/>
      </c>
      <c r="E849" s="300" t="str">
        <f>IF('Cálculos '!AV855="","",'Cálculos '!AV855)</f>
        <v/>
      </c>
      <c r="F849" s="303" t="str">
        <f t="shared" si="82"/>
        <v/>
      </c>
      <c r="H849" s="305" t="str">
        <f t="shared" si="79"/>
        <v/>
      </c>
      <c r="I849" s="298" t="str">
        <f t="shared" si="80"/>
        <v/>
      </c>
      <c r="J849" s="353" t="str">
        <f t="shared" si="81"/>
        <v/>
      </c>
      <c r="K849" s="354" t="str">
        <f t="shared" si="83"/>
        <v/>
      </c>
    </row>
    <row r="850" spans="2:11" hidden="1" x14ac:dyDescent="0.3">
      <c r="B850" s="181">
        <f t="shared" si="84"/>
        <v>848</v>
      </c>
      <c r="C850" s="233" t="str">
        <f>IF('Cálculos '!AR856="","",'Cálculos '!AR856)</f>
        <v/>
      </c>
      <c r="D850" s="164" t="str">
        <f>IF('Cálculos '!AU856="","",'Cálculos '!AU856)</f>
        <v/>
      </c>
      <c r="E850" s="300" t="str">
        <f>IF('Cálculos '!AV856="","",'Cálculos '!AV856)</f>
        <v/>
      </c>
      <c r="F850" s="303" t="str">
        <f t="shared" si="82"/>
        <v/>
      </c>
      <c r="H850" s="305" t="str">
        <f t="shared" si="79"/>
        <v/>
      </c>
      <c r="I850" s="298" t="str">
        <f t="shared" si="80"/>
        <v/>
      </c>
      <c r="J850" s="353" t="str">
        <f t="shared" si="81"/>
        <v/>
      </c>
      <c r="K850" s="354" t="str">
        <f t="shared" si="83"/>
        <v/>
      </c>
    </row>
    <row r="851" spans="2:11" hidden="1" x14ac:dyDescent="0.3">
      <c r="B851" s="181">
        <f t="shared" si="84"/>
        <v>849</v>
      </c>
      <c r="C851" s="233" t="str">
        <f>IF('Cálculos '!AR857="","",'Cálculos '!AR857)</f>
        <v/>
      </c>
      <c r="D851" s="164" t="str">
        <f>IF('Cálculos '!AU857="","",'Cálculos '!AU857)</f>
        <v/>
      </c>
      <c r="E851" s="300" t="str">
        <f>IF('Cálculos '!AV857="","",'Cálculos '!AV857)</f>
        <v/>
      </c>
      <c r="F851" s="303" t="str">
        <f t="shared" si="82"/>
        <v/>
      </c>
      <c r="H851" s="305" t="str">
        <f t="shared" si="79"/>
        <v/>
      </c>
      <c r="I851" s="298" t="str">
        <f t="shared" si="80"/>
        <v/>
      </c>
      <c r="J851" s="353" t="str">
        <f t="shared" si="81"/>
        <v/>
      </c>
      <c r="K851" s="354" t="str">
        <f t="shared" si="83"/>
        <v/>
      </c>
    </row>
    <row r="852" spans="2:11" hidden="1" x14ac:dyDescent="0.3">
      <c r="B852" s="181">
        <f t="shared" si="84"/>
        <v>850</v>
      </c>
      <c r="C852" s="233" t="str">
        <f>IF('Cálculos '!AR858="","",'Cálculos '!AR858)</f>
        <v/>
      </c>
      <c r="D852" s="164" t="str">
        <f>IF('Cálculos '!AU858="","",'Cálculos '!AU858)</f>
        <v/>
      </c>
      <c r="E852" s="300" t="str">
        <f>IF('Cálculos '!AV858="","",'Cálculos '!AV858)</f>
        <v/>
      </c>
      <c r="F852" s="303" t="str">
        <f t="shared" si="82"/>
        <v/>
      </c>
      <c r="H852" s="305" t="str">
        <f t="shared" si="79"/>
        <v/>
      </c>
      <c r="I852" s="298" t="str">
        <f t="shared" si="80"/>
        <v/>
      </c>
      <c r="J852" s="353" t="str">
        <f t="shared" si="81"/>
        <v/>
      </c>
      <c r="K852" s="354" t="str">
        <f t="shared" si="83"/>
        <v/>
      </c>
    </row>
    <row r="853" spans="2:11" hidden="1" x14ac:dyDescent="0.3">
      <c r="B853" s="181">
        <f t="shared" si="84"/>
        <v>851</v>
      </c>
      <c r="C853" s="233" t="str">
        <f>IF('Cálculos '!AR859="","",'Cálculos '!AR859)</f>
        <v/>
      </c>
      <c r="D853" s="164" t="str">
        <f>IF('Cálculos '!AU859="","",'Cálculos '!AU859)</f>
        <v/>
      </c>
      <c r="E853" s="300" t="str">
        <f>IF('Cálculos '!AV859="","",'Cálculos '!AV859)</f>
        <v/>
      </c>
      <c r="F853" s="303" t="str">
        <f t="shared" si="82"/>
        <v/>
      </c>
      <c r="H853" s="305" t="str">
        <f t="shared" si="79"/>
        <v/>
      </c>
      <c r="I853" s="298" t="str">
        <f t="shared" si="80"/>
        <v/>
      </c>
      <c r="J853" s="353" t="str">
        <f t="shared" si="81"/>
        <v/>
      </c>
      <c r="K853" s="354" t="str">
        <f t="shared" si="83"/>
        <v/>
      </c>
    </row>
    <row r="854" spans="2:11" hidden="1" x14ac:dyDescent="0.3">
      <c r="B854" s="181">
        <f t="shared" si="84"/>
        <v>852</v>
      </c>
      <c r="C854" s="233" t="str">
        <f>IF('Cálculos '!AR860="","",'Cálculos '!AR860)</f>
        <v/>
      </c>
      <c r="D854" s="164" t="str">
        <f>IF('Cálculos '!AU860="","",'Cálculos '!AU860)</f>
        <v/>
      </c>
      <c r="E854" s="300" t="str">
        <f>IF('Cálculos '!AV860="","",'Cálculos '!AV860)</f>
        <v/>
      </c>
      <c r="F854" s="303" t="str">
        <f t="shared" si="82"/>
        <v/>
      </c>
      <c r="H854" s="305" t="str">
        <f t="shared" si="79"/>
        <v/>
      </c>
      <c r="I854" s="298" t="str">
        <f t="shared" si="80"/>
        <v/>
      </c>
      <c r="J854" s="353" t="str">
        <f t="shared" si="81"/>
        <v/>
      </c>
      <c r="K854" s="354" t="str">
        <f t="shared" si="83"/>
        <v/>
      </c>
    </row>
    <row r="855" spans="2:11" hidden="1" x14ac:dyDescent="0.3">
      <c r="B855" s="181">
        <f t="shared" si="84"/>
        <v>853</v>
      </c>
      <c r="C855" s="233" t="str">
        <f>IF('Cálculos '!AR861="","",'Cálculos '!AR861)</f>
        <v/>
      </c>
      <c r="D855" s="164" t="str">
        <f>IF('Cálculos '!AU861="","",'Cálculos '!AU861)</f>
        <v/>
      </c>
      <c r="E855" s="300" t="str">
        <f>IF('Cálculos '!AV861="","",'Cálculos '!AV861)</f>
        <v/>
      </c>
      <c r="F855" s="303" t="str">
        <f t="shared" si="82"/>
        <v/>
      </c>
      <c r="H855" s="305" t="str">
        <f t="shared" si="79"/>
        <v/>
      </c>
      <c r="I855" s="298" t="str">
        <f t="shared" si="80"/>
        <v/>
      </c>
      <c r="J855" s="353" t="str">
        <f t="shared" si="81"/>
        <v/>
      </c>
      <c r="K855" s="354" t="str">
        <f t="shared" si="83"/>
        <v/>
      </c>
    </row>
    <row r="856" spans="2:11" hidden="1" x14ac:dyDescent="0.3">
      <c r="B856" s="181">
        <f t="shared" si="84"/>
        <v>854</v>
      </c>
      <c r="C856" s="233" t="str">
        <f>IF('Cálculos '!AR862="","",'Cálculos '!AR862)</f>
        <v/>
      </c>
      <c r="D856" s="164" t="str">
        <f>IF('Cálculos '!AU862="","",'Cálculos '!AU862)</f>
        <v/>
      </c>
      <c r="E856" s="300" t="str">
        <f>IF('Cálculos '!AV862="","",'Cálculos '!AV862)</f>
        <v/>
      </c>
      <c r="F856" s="303" t="str">
        <f t="shared" si="82"/>
        <v/>
      </c>
      <c r="H856" s="305" t="str">
        <f t="shared" si="79"/>
        <v/>
      </c>
      <c r="I856" s="298" t="str">
        <f t="shared" si="80"/>
        <v/>
      </c>
      <c r="J856" s="353" t="str">
        <f t="shared" si="81"/>
        <v/>
      </c>
      <c r="K856" s="354" t="str">
        <f t="shared" si="83"/>
        <v/>
      </c>
    </row>
    <row r="857" spans="2:11" hidden="1" x14ac:dyDescent="0.3">
      <c r="B857" s="181">
        <f t="shared" si="84"/>
        <v>855</v>
      </c>
      <c r="C857" s="233" t="str">
        <f>IF('Cálculos '!AR863="","",'Cálculos '!AR863)</f>
        <v/>
      </c>
      <c r="D857" s="164" t="str">
        <f>IF('Cálculos '!AU863="","",'Cálculos '!AU863)</f>
        <v/>
      </c>
      <c r="E857" s="300" t="str">
        <f>IF('Cálculos '!AV863="","",'Cálculos '!AV863)</f>
        <v/>
      </c>
      <c r="F857" s="303" t="str">
        <f t="shared" si="82"/>
        <v/>
      </c>
      <c r="H857" s="305" t="str">
        <f t="shared" si="79"/>
        <v/>
      </c>
      <c r="I857" s="298" t="str">
        <f t="shared" si="80"/>
        <v/>
      </c>
      <c r="J857" s="353" t="str">
        <f t="shared" si="81"/>
        <v/>
      </c>
      <c r="K857" s="354" t="str">
        <f t="shared" si="83"/>
        <v/>
      </c>
    </row>
    <row r="858" spans="2:11" hidden="1" x14ac:dyDescent="0.3">
      <c r="B858" s="181">
        <f t="shared" si="84"/>
        <v>856</v>
      </c>
      <c r="C858" s="233" t="str">
        <f>IF('Cálculos '!AR864="","",'Cálculos '!AR864)</f>
        <v/>
      </c>
      <c r="D858" s="164" t="str">
        <f>IF('Cálculos '!AU864="","",'Cálculos '!AU864)</f>
        <v/>
      </c>
      <c r="E858" s="300" t="str">
        <f>IF('Cálculos '!AV864="","",'Cálculos '!AV864)</f>
        <v/>
      </c>
      <c r="F858" s="303" t="str">
        <f t="shared" si="82"/>
        <v/>
      </c>
      <c r="H858" s="305" t="str">
        <f t="shared" si="79"/>
        <v/>
      </c>
      <c r="I858" s="298" t="str">
        <f t="shared" si="80"/>
        <v/>
      </c>
      <c r="J858" s="353" t="str">
        <f t="shared" si="81"/>
        <v/>
      </c>
      <c r="K858" s="354" t="str">
        <f t="shared" si="83"/>
        <v/>
      </c>
    </row>
    <row r="859" spans="2:11" hidden="1" x14ac:dyDescent="0.3">
      <c r="B859" s="181">
        <f t="shared" si="84"/>
        <v>857</v>
      </c>
      <c r="C859" s="233" t="str">
        <f>IF('Cálculos '!AR865="","",'Cálculos '!AR865)</f>
        <v/>
      </c>
      <c r="D859" s="164" t="str">
        <f>IF('Cálculos '!AU865="","",'Cálculos '!AU865)</f>
        <v/>
      </c>
      <c r="E859" s="300" t="str">
        <f>IF('Cálculos '!AV865="","",'Cálculos '!AV865)</f>
        <v/>
      </c>
      <c r="F859" s="303" t="str">
        <f t="shared" si="82"/>
        <v/>
      </c>
      <c r="H859" s="305" t="str">
        <f t="shared" si="79"/>
        <v/>
      </c>
      <c r="I859" s="298" t="str">
        <f t="shared" si="80"/>
        <v/>
      </c>
      <c r="J859" s="353" t="str">
        <f t="shared" si="81"/>
        <v/>
      </c>
      <c r="K859" s="354" t="str">
        <f t="shared" si="83"/>
        <v/>
      </c>
    </row>
    <row r="860" spans="2:11" hidden="1" x14ac:dyDescent="0.3">
      <c r="B860" s="181">
        <f t="shared" si="84"/>
        <v>858</v>
      </c>
      <c r="C860" s="233" t="str">
        <f>IF('Cálculos '!AR866="","",'Cálculos '!AR866)</f>
        <v/>
      </c>
      <c r="D860" s="164" t="str">
        <f>IF('Cálculos '!AU866="","",'Cálculos '!AU866)</f>
        <v/>
      </c>
      <c r="E860" s="300" t="str">
        <f>IF('Cálculos '!AV866="","",'Cálculos '!AV866)</f>
        <v/>
      </c>
      <c r="F860" s="303" t="str">
        <f t="shared" si="82"/>
        <v/>
      </c>
      <c r="H860" s="305" t="str">
        <f t="shared" si="79"/>
        <v/>
      </c>
      <c r="I860" s="298" t="str">
        <f t="shared" si="80"/>
        <v/>
      </c>
      <c r="J860" s="353" t="str">
        <f t="shared" si="81"/>
        <v/>
      </c>
      <c r="K860" s="354" t="str">
        <f t="shared" si="83"/>
        <v/>
      </c>
    </row>
    <row r="861" spans="2:11" hidden="1" x14ac:dyDescent="0.3">
      <c r="B861" s="181">
        <f t="shared" si="84"/>
        <v>859</v>
      </c>
      <c r="C861" s="233" t="str">
        <f>IF('Cálculos '!AR867="","",'Cálculos '!AR867)</f>
        <v/>
      </c>
      <c r="D861" s="164" t="str">
        <f>IF('Cálculos '!AU867="","",'Cálculos '!AU867)</f>
        <v/>
      </c>
      <c r="E861" s="300" t="str">
        <f>IF('Cálculos '!AV867="","",'Cálculos '!AV867)</f>
        <v/>
      </c>
      <c r="F861" s="303" t="str">
        <f t="shared" si="82"/>
        <v/>
      </c>
      <c r="H861" s="305" t="str">
        <f t="shared" si="79"/>
        <v/>
      </c>
      <c r="I861" s="298" t="str">
        <f t="shared" si="80"/>
        <v/>
      </c>
      <c r="J861" s="353" t="str">
        <f t="shared" si="81"/>
        <v/>
      </c>
      <c r="K861" s="354" t="str">
        <f t="shared" si="83"/>
        <v/>
      </c>
    </row>
    <row r="862" spans="2:11" hidden="1" x14ac:dyDescent="0.3">
      <c r="B862" s="181">
        <f t="shared" si="84"/>
        <v>860</v>
      </c>
      <c r="C862" s="233" t="str">
        <f>IF('Cálculos '!AR868="","",'Cálculos '!AR868)</f>
        <v/>
      </c>
      <c r="D862" s="164" t="str">
        <f>IF('Cálculos '!AU868="","",'Cálculos '!AU868)</f>
        <v/>
      </c>
      <c r="E862" s="300" t="str">
        <f>IF('Cálculos '!AV868="","",'Cálculos '!AV868)</f>
        <v/>
      </c>
      <c r="F862" s="303" t="str">
        <f t="shared" si="82"/>
        <v/>
      </c>
      <c r="H862" s="305" t="str">
        <f t="shared" si="79"/>
        <v/>
      </c>
      <c r="I862" s="298" t="str">
        <f t="shared" si="80"/>
        <v/>
      </c>
      <c r="J862" s="353" t="str">
        <f t="shared" si="81"/>
        <v/>
      </c>
      <c r="K862" s="354" t="str">
        <f t="shared" si="83"/>
        <v/>
      </c>
    </row>
    <row r="863" spans="2:11" hidden="1" x14ac:dyDescent="0.3">
      <c r="B863" s="181">
        <f t="shared" si="84"/>
        <v>861</v>
      </c>
      <c r="C863" s="233" t="str">
        <f>IF('Cálculos '!AR869="","",'Cálculos '!AR869)</f>
        <v/>
      </c>
      <c r="D863" s="164" t="str">
        <f>IF('Cálculos '!AU869="","",'Cálculos '!AU869)</f>
        <v/>
      </c>
      <c r="E863" s="300" t="str">
        <f>IF('Cálculos '!AV869="","",'Cálculos '!AV869)</f>
        <v/>
      </c>
      <c r="F863" s="303" t="str">
        <f t="shared" si="82"/>
        <v/>
      </c>
      <c r="H863" s="305" t="str">
        <f t="shared" si="79"/>
        <v/>
      </c>
      <c r="I863" s="298" t="str">
        <f t="shared" si="80"/>
        <v/>
      </c>
      <c r="J863" s="353" t="str">
        <f t="shared" si="81"/>
        <v/>
      </c>
      <c r="K863" s="354" t="str">
        <f t="shared" si="83"/>
        <v/>
      </c>
    </row>
    <row r="864" spans="2:11" hidden="1" x14ac:dyDescent="0.3">
      <c r="B864" s="181">
        <f t="shared" si="84"/>
        <v>862</v>
      </c>
      <c r="C864" s="233" t="str">
        <f>IF('Cálculos '!AR870="","",'Cálculos '!AR870)</f>
        <v/>
      </c>
      <c r="D864" s="164" t="str">
        <f>IF('Cálculos '!AU870="","",'Cálculos '!AU870)</f>
        <v/>
      </c>
      <c r="E864" s="300" t="str">
        <f>IF('Cálculos '!AV870="","",'Cálculos '!AV870)</f>
        <v/>
      </c>
      <c r="F864" s="303" t="str">
        <f t="shared" si="82"/>
        <v/>
      </c>
      <c r="H864" s="305" t="str">
        <f t="shared" si="79"/>
        <v/>
      </c>
      <c r="I864" s="298" t="str">
        <f t="shared" si="80"/>
        <v/>
      </c>
      <c r="J864" s="353" t="str">
        <f t="shared" si="81"/>
        <v/>
      </c>
      <c r="K864" s="354" t="str">
        <f t="shared" si="83"/>
        <v/>
      </c>
    </row>
    <row r="865" spans="2:11" hidden="1" x14ac:dyDescent="0.3">
      <c r="B865" s="181">
        <f t="shared" si="84"/>
        <v>863</v>
      </c>
      <c r="C865" s="233" t="str">
        <f>IF('Cálculos '!AR871="","",'Cálculos '!AR871)</f>
        <v/>
      </c>
      <c r="D865" s="164" t="str">
        <f>IF('Cálculos '!AU871="","",'Cálculos '!AU871)</f>
        <v/>
      </c>
      <c r="E865" s="300" t="str">
        <f>IF('Cálculos '!AV871="","",'Cálculos '!AV871)</f>
        <v/>
      </c>
      <c r="F865" s="303" t="str">
        <f t="shared" si="82"/>
        <v/>
      </c>
      <c r="H865" s="305" t="str">
        <f t="shared" si="79"/>
        <v/>
      </c>
      <c r="I865" s="298" t="str">
        <f t="shared" si="80"/>
        <v/>
      </c>
      <c r="J865" s="353" t="str">
        <f t="shared" si="81"/>
        <v/>
      </c>
      <c r="K865" s="354" t="str">
        <f t="shared" si="83"/>
        <v/>
      </c>
    </row>
    <row r="866" spans="2:11" hidden="1" x14ac:dyDescent="0.3">
      <c r="B866" s="181">
        <f t="shared" si="84"/>
        <v>864</v>
      </c>
      <c r="C866" s="233" t="str">
        <f>IF('Cálculos '!AR872="","",'Cálculos '!AR872)</f>
        <v/>
      </c>
      <c r="D866" s="164" t="str">
        <f>IF('Cálculos '!AU872="","",'Cálculos '!AU872)</f>
        <v/>
      </c>
      <c r="E866" s="300" t="str">
        <f>IF('Cálculos '!AV872="","",'Cálculos '!AV872)</f>
        <v/>
      </c>
      <c r="F866" s="303" t="str">
        <f t="shared" si="82"/>
        <v/>
      </c>
      <c r="H866" s="305" t="str">
        <f t="shared" si="79"/>
        <v/>
      </c>
      <c r="I866" s="298" t="str">
        <f t="shared" si="80"/>
        <v/>
      </c>
      <c r="J866" s="353" t="str">
        <f t="shared" si="81"/>
        <v/>
      </c>
      <c r="K866" s="354" t="str">
        <f t="shared" si="83"/>
        <v/>
      </c>
    </row>
    <row r="867" spans="2:11" hidden="1" x14ac:dyDescent="0.3">
      <c r="B867" s="181">
        <f t="shared" si="84"/>
        <v>865</v>
      </c>
      <c r="C867" s="233" t="str">
        <f>IF('Cálculos '!AR873="","",'Cálculos '!AR873)</f>
        <v/>
      </c>
      <c r="D867" s="164" t="str">
        <f>IF('Cálculos '!AU873="","",'Cálculos '!AU873)</f>
        <v/>
      </c>
      <c r="E867" s="300" t="str">
        <f>IF('Cálculos '!AV873="","",'Cálculos '!AV873)</f>
        <v/>
      </c>
      <c r="F867" s="303" t="str">
        <f t="shared" si="82"/>
        <v/>
      </c>
      <c r="H867" s="305" t="str">
        <f t="shared" si="79"/>
        <v/>
      </c>
      <c r="I867" s="298" t="str">
        <f t="shared" si="80"/>
        <v/>
      </c>
      <c r="J867" s="353" t="str">
        <f t="shared" si="81"/>
        <v/>
      </c>
      <c r="K867" s="354" t="str">
        <f t="shared" si="83"/>
        <v/>
      </c>
    </row>
    <row r="868" spans="2:11" hidden="1" x14ac:dyDescent="0.3">
      <c r="B868" s="181">
        <f t="shared" si="84"/>
        <v>866</v>
      </c>
      <c r="C868" s="233" t="str">
        <f>IF('Cálculos '!AR874="","",'Cálculos '!AR874)</f>
        <v/>
      </c>
      <c r="D868" s="164" t="str">
        <f>IF('Cálculos '!AU874="","",'Cálculos '!AU874)</f>
        <v/>
      </c>
      <c r="E868" s="300" t="str">
        <f>IF('Cálculos '!AV874="","",'Cálculos '!AV874)</f>
        <v/>
      </c>
      <c r="F868" s="303" t="str">
        <f t="shared" si="82"/>
        <v/>
      </c>
      <c r="H868" s="305" t="str">
        <f t="shared" si="79"/>
        <v/>
      </c>
      <c r="I868" s="298" t="str">
        <f t="shared" si="80"/>
        <v/>
      </c>
      <c r="J868" s="353" t="str">
        <f t="shared" si="81"/>
        <v/>
      </c>
      <c r="K868" s="354" t="str">
        <f t="shared" si="83"/>
        <v/>
      </c>
    </row>
    <row r="869" spans="2:11" hidden="1" x14ac:dyDescent="0.3">
      <c r="B869" s="181">
        <f t="shared" si="84"/>
        <v>867</v>
      </c>
      <c r="C869" s="233" t="str">
        <f>IF('Cálculos '!AR875="","",'Cálculos '!AR875)</f>
        <v/>
      </c>
      <c r="D869" s="164" t="str">
        <f>IF('Cálculos '!AU875="","",'Cálculos '!AU875)</f>
        <v/>
      </c>
      <c r="E869" s="300" t="str">
        <f>IF('Cálculos '!AV875="","",'Cálculos '!AV875)</f>
        <v/>
      </c>
      <c r="F869" s="303" t="str">
        <f t="shared" si="82"/>
        <v/>
      </c>
      <c r="H869" s="305" t="str">
        <f t="shared" si="79"/>
        <v/>
      </c>
      <c r="I869" s="298" t="str">
        <f t="shared" si="80"/>
        <v/>
      </c>
      <c r="J869" s="353" t="str">
        <f t="shared" si="81"/>
        <v/>
      </c>
      <c r="K869" s="354" t="str">
        <f t="shared" si="83"/>
        <v/>
      </c>
    </row>
    <row r="870" spans="2:11" hidden="1" x14ac:dyDescent="0.3">
      <c r="B870" s="181">
        <f t="shared" si="84"/>
        <v>868</v>
      </c>
      <c r="C870" s="233" t="str">
        <f>IF('Cálculos '!AR876="","",'Cálculos '!AR876)</f>
        <v/>
      </c>
      <c r="D870" s="164" t="str">
        <f>IF('Cálculos '!AU876="","",'Cálculos '!AU876)</f>
        <v/>
      </c>
      <c r="E870" s="300" t="str">
        <f>IF('Cálculos '!AV876="","",'Cálculos '!AV876)</f>
        <v/>
      </c>
      <c r="F870" s="303" t="str">
        <f t="shared" si="82"/>
        <v/>
      </c>
      <c r="H870" s="305" t="str">
        <f t="shared" si="79"/>
        <v/>
      </c>
      <c r="I870" s="298" t="str">
        <f t="shared" si="80"/>
        <v/>
      </c>
      <c r="J870" s="353" t="str">
        <f t="shared" si="81"/>
        <v/>
      </c>
      <c r="K870" s="354" t="str">
        <f t="shared" si="83"/>
        <v/>
      </c>
    </row>
    <row r="871" spans="2:11" hidden="1" x14ac:dyDescent="0.3">
      <c r="B871" s="181">
        <f t="shared" si="84"/>
        <v>869</v>
      </c>
      <c r="C871" s="233" t="str">
        <f>IF('Cálculos '!AR877="","",'Cálculos '!AR877)</f>
        <v/>
      </c>
      <c r="D871" s="164" t="str">
        <f>IF('Cálculos '!AU877="","",'Cálculos '!AU877)</f>
        <v/>
      </c>
      <c r="E871" s="300" t="str">
        <f>IF('Cálculos '!AV877="","",'Cálculos '!AV877)</f>
        <v/>
      </c>
      <c r="F871" s="303" t="str">
        <f t="shared" si="82"/>
        <v/>
      </c>
      <c r="H871" s="305" t="str">
        <f t="shared" si="79"/>
        <v/>
      </c>
      <c r="I871" s="298" t="str">
        <f t="shared" si="80"/>
        <v/>
      </c>
      <c r="J871" s="353" t="str">
        <f t="shared" si="81"/>
        <v/>
      </c>
      <c r="K871" s="354" t="str">
        <f t="shared" si="83"/>
        <v/>
      </c>
    </row>
    <row r="872" spans="2:11" hidden="1" x14ac:dyDescent="0.3">
      <c r="B872" s="181">
        <f t="shared" si="84"/>
        <v>870</v>
      </c>
      <c r="C872" s="233" t="str">
        <f>IF('Cálculos '!AR878="","",'Cálculos '!AR878)</f>
        <v/>
      </c>
      <c r="D872" s="164" t="str">
        <f>IF('Cálculos '!AU878="","",'Cálculos '!AU878)</f>
        <v/>
      </c>
      <c r="E872" s="300" t="str">
        <f>IF('Cálculos '!AV878="","",'Cálculos '!AV878)</f>
        <v/>
      </c>
      <c r="F872" s="303" t="str">
        <f t="shared" si="82"/>
        <v/>
      </c>
      <c r="H872" s="305" t="str">
        <f t="shared" si="79"/>
        <v/>
      </c>
      <c r="I872" s="298" t="str">
        <f t="shared" si="80"/>
        <v/>
      </c>
      <c r="J872" s="353" t="str">
        <f t="shared" si="81"/>
        <v/>
      </c>
      <c r="K872" s="354" t="str">
        <f t="shared" si="83"/>
        <v/>
      </c>
    </row>
    <row r="873" spans="2:11" hidden="1" x14ac:dyDescent="0.3">
      <c r="B873" s="181">
        <f t="shared" si="84"/>
        <v>871</v>
      </c>
      <c r="C873" s="233" t="str">
        <f>IF('Cálculos '!AR879="","",'Cálculos '!AR879)</f>
        <v/>
      </c>
      <c r="D873" s="164" t="str">
        <f>IF('Cálculos '!AU879="","",'Cálculos '!AU879)</f>
        <v/>
      </c>
      <c r="E873" s="300" t="str">
        <f>IF('Cálculos '!AV879="","",'Cálculos '!AV879)</f>
        <v/>
      </c>
      <c r="F873" s="303" t="str">
        <f t="shared" si="82"/>
        <v/>
      </c>
      <c r="H873" s="305" t="str">
        <f t="shared" si="79"/>
        <v/>
      </c>
      <c r="I873" s="298" t="str">
        <f t="shared" si="80"/>
        <v/>
      </c>
      <c r="J873" s="353" t="str">
        <f t="shared" si="81"/>
        <v/>
      </c>
      <c r="K873" s="354" t="str">
        <f t="shared" si="83"/>
        <v/>
      </c>
    </row>
    <row r="874" spans="2:11" hidden="1" x14ac:dyDescent="0.3">
      <c r="B874" s="181">
        <f t="shared" si="84"/>
        <v>872</v>
      </c>
      <c r="C874" s="233" t="str">
        <f>IF('Cálculos '!AR880="","",'Cálculos '!AR880)</f>
        <v/>
      </c>
      <c r="D874" s="164" t="str">
        <f>IF('Cálculos '!AU880="","",'Cálculos '!AU880)</f>
        <v/>
      </c>
      <c r="E874" s="300" t="str">
        <f>IF('Cálculos '!AV880="","",'Cálculos '!AV880)</f>
        <v/>
      </c>
      <c r="F874" s="303" t="str">
        <f t="shared" si="82"/>
        <v/>
      </c>
      <c r="H874" s="305" t="str">
        <f t="shared" si="79"/>
        <v/>
      </c>
      <c r="I874" s="298" t="str">
        <f t="shared" si="80"/>
        <v/>
      </c>
      <c r="J874" s="353" t="str">
        <f t="shared" si="81"/>
        <v/>
      </c>
      <c r="K874" s="354" t="str">
        <f t="shared" si="83"/>
        <v/>
      </c>
    </row>
    <row r="875" spans="2:11" hidden="1" x14ac:dyDescent="0.3">
      <c r="B875" s="181">
        <f t="shared" si="84"/>
        <v>873</v>
      </c>
      <c r="C875" s="233" t="str">
        <f>IF('Cálculos '!AR881="","",'Cálculos '!AR881)</f>
        <v/>
      </c>
      <c r="D875" s="164" t="str">
        <f>IF('Cálculos '!AU881="","",'Cálculos '!AU881)</f>
        <v/>
      </c>
      <c r="E875" s="300" t="str">
        <f>IF('Cálculos '!AV881="","",'Cálculos '!AV881)</f>
        <v/>
      </c>
      <c r="F875" s="303" t="str">
        <f t="shared" si="82"/>
        <v/>
      </c>
      <c r="H875" s="305" t="str">
        <f t="shared" si="79"/>
        <v/>
      </c>
      <c r="I875" s="298" t="str">
        <f t="shared" si="80"/>
        <v/>
      </c>
      <c r="J875" s="353" t="str">
        <f t="shared" si="81"/>
        <v/>
      </c>
      <c r="K875" s="354" t="str">
        <f t="shared" si="83"/>
        <v/>
      </c>
    </row>
    <row r="876" spans="2:11" hidden="1" x14ac:dyDescent="0.3">
      <c r="B876" s="181">
        <f t="shared" si="84"/>
        <v>874</v>
      </c>
      <c r="C876" s="233" t="str">
        <f>IF('Cálculos '!AR882="","",'Cálculos '!AR882)</f>
        <v/>
      </c>
      <c r="D876" s="164" t="str">
        <f>IF('Cálculos '!AU882="","",'Cálculos '!AU882)</f>
        <v/>
      </c>
      <c r="E876" s="300" t="str">
        <f>IF('Cálculos '!AV882="","",'Cálculos '!AV882)</f>
        <v/>
      </c>
      <c r="F876" s="303" t="str">
        <f t="shared" si="82"/>
        <v/>
      </c>
      <c r="H876" s="305" t="str">
        <f t="shared" si="79"/>
        <v/>
      </c>
      <c r="I876" s="298" t="str">
        <f t="shared" si="80"/>
        <v/>
      </c>
      <c r="J876" s="353" t="str">
        <f t="shared" si="81"/>
        <v/>
      </c>
      <c r="K876" s="354" t="str">
        <f t="shared" si="83"/>
        <v/>
      </c>
    </row>
    <row r="877" spans="2:11" hidden="1" x14ac:dyDescent="0.3">
      <c r="B877" s="181">
        <f t="shared" si="84"/>
        <v>875</v>
      </c>
      <c r="C877" s="233" t="str">
        <f>IF('Cálculos '!AR883="","",'Cálculos '!AR883)</f>
        <v/>
      </c>
      <c r="D877" s="164" t="str">
        <f>IF('Cálculos '!AU883="","",'Cálculos '!AU883)</f>
        <v/>
      </c>
      <c r="E877" s="300" t="str">
        <f>IF('Cálculos '!AV883="","",'Cálculos '!AV883)</f>
        <v/>
      </c>
      <c r="F877" s="303" t="str">
        <f t="shared" si="82"/>
        <v/>
      </c>
      <c r="H877" s="305" t="str">
        <f t="shared" si="79"/>
        <v/>
      </c>
      <c r="I877" s="298" t="str">
        <f t="shared" si="80"/>
        <v/>
      </c>
      <c r="J877" s="353" t="str">
        <f t="shared" si="81"/>
        <v/>
      </c>
      <c r="K877" s="354" t="str">
        <f t="shared" si="83"/>
        <v/>
      </c>
    </row>
    <row r="878" spans="2:11" hidden="1" x14ac:dyDescent="0.3">
      <c r="B878" s="181">
        <f t="shared" si="84"/>
        <v>876</v>
      </c>
      <c r="C878" s="233" t="str">
        <f>IF('Cálculos '!AR884="","",'Cálculos '!AR884)</f>
        <v/>
      </c>
      <c r="D878" s="164" t="str">
        <f>IF('Cálculos '!AU884="","",'Cálculos '!AU884)</f>
        <v/>
      </c>
      <c r="E878" s="300" t="str">
        <f>IF('Cálculos '!AV884="","",'Cálculos '!AV884)</f>
        <v/>
      </c>
      <c r="F878" s="303" t="str">
        <f t="shared" si="82"/>
        <v/>
      </c>
      <c r="H878" s="305" t="str">
        <f t="shared" si="79"/>
        <v/>
      </c>
      <c r="I878" s="298" t="str">
        <f t="shared" si="80"/>
        <v/>
      </c>
      <c r="J878" s="353" t="str">
        <f t="shared" si="81"/>
        <v/>
      </c>
      <c r="K878" s="354" t="str">
        <f t="shared" si="83"/>
        <v/>
      </c>
    </row>
    <row r="879" spans="2:11" hidden="1" x14ac:dyDescent="0.3">
      <c r="B879" s="181">
        <f t="shared" si="84"/>
        <v>877</v>
      </c>
      <c r="C879" s="233" t="str">
        <f>IF('Cálculos '!AR885="","",'Cálculos '!AR885)</f>
        <v/>
      </c>
      <c r="D879" s="164" t="str">
        <f>IF('Cálculos '!AU885="","",'Cálculos '!AU885)</f>
        <v/>
      </c>
      <c r="E879" s="300" t="str">
        <f>IF('Cálculos '!AV885="","",'Cálculos '!AV885)</f>
        <v/>
      </c>
      <c r="F879" s="303" t="str">
        <f t="shared" si="82"/>
        <v/>
      </c>
      <c r="H879" s="305" t="str">
        <f t="shared" si="79"/>
        <v/>
      </c>
      <c r="I879" s="298" t="str">
        <f t="shared" si="80"/>
        <v/>
      </c>
      <c r="J879" s="353" t="str">
        <f t="shared" si="81"/>
        <v/>
      </c>
      <c r="K879" s="354" t="str">
        <f t="shared" si="83"/>
        <v/>
      </c>
    </row>
    <row r="880" spans="2:11" hidden="1" x14ac:dyDescent="0.3">
      <c r="B880" s="181">
        <f t="shared" si="84"/>
        <v>878</v>
      </c>
      <c r="C880" s="233" t="str">
        <f>IF('Cálculos '!AR886="","",'Cálculos '!AR886)</f>
        <v/>
      </c>
      <c r="D880" s="164" t="str">
        <f>IF('Cálculos '!AU886="","",'Cálculos '!AU886)</f>
        <v/>
      </c>
      <c r="E880" s="300" t="str">
        <f>IF('Cálculos '!AV886="","",'Cálculos '!AV886)</f>
        <v/>
      </c>
      <c r="F880" s="303" t="str">
        <f t="shared" si="82"/>
        <v/>
      </c>
      <c r="H880" s="305" t="str">
        <f t="shared" si="79"/>
        <v/>
      </c>
      <c r="I880" s="298" t="str">
        <f t="shared" si="80"/>
        <v/>
      </c>
      <c r="J880" s="353" t="str">
        <f t="shared" si="81"/>
        <v/>
      </c>
      <c r="K880" s="354" t="str">
        <f t="shared" si="83"/>
        <v/>
      </c>
    </row>
    <row r="881" spans="2:11" hidden="1" x14ac:dyDescent="0.3">
      <c r="B881" s="181">
        <f t="shared" si="84"/>
        <v>879</v>
      </c>
      <c r="C881" s="233" t="str">
        <f>IF('Cálculos '!AR887="","",'Cálculos '!AR887)</f>
        <v/>
      </c>
      <c r="D881" s="164" t="str">
        <f>IF('Cálculos '!AU887="","",'Cálculos '!AU887)</f>
        <v/>
      </c>
      <c r="E881" s="300" t="str">
        <f>IF('Cálculos '!AV887="","",'Cálculos '!AV887)</f>
        <v/>
      </c>
      <c r="F881" s="303" t="str">
        <f t="shared" si="82"/>
        <v/>
      </c>
      <c r="H881" s="305" t="str">
        <f t="shared" si="79"/>
        <v/>
      </c>
      <c r="I881" s="298" t="str">
        <f t="shared" si="80"/>
        <v/>
      </c>
      <c r="J881" s="353" t="str">
        <f t="shared" si="81"/>
        <v/>
      </c>
      <c r="K881" s="354" t="str">
        <f t="shared" si="83"/>
        <v/>
      </c>
    </row>
    <row r="882" spans="2:11" hidden="1" x14ac:dyDescent="0.3">
      <c r="B882" s="181">
        <f t="shared" si="84"/>
        <v>880</v>
      </c>
      <c r="C882" s="233" t="str">
        <f>IF('Cálculos '!AR888="","",'Cálculos '!AR888)</f>
        <v/>
      </c>
      <c r="D882" s="164" t="str">
        <f>IF('Cálculos '!AU888="","",'Cálculos '!AU888)</f>
        <v/>
      </c>
      <c r="E882" s="300" t="str">
        <f>IF('Cálculos '!AV888="","",'Cálculos '!AV888)</f>
        <v/>
      </c>
      <c r="F882" s="303" t="str">
        <f t="shared" si="82"/>
        <v/>
      </c>
      <c r="H882" s="305" t="str">
        <f t="shared" si="79"/>
        <v/>
      </c>
      <c r="I882" s="298" t="str">
        <f t="shared" si="80"/>
        <v/>
      </c>
      <c r="J882" s="353" t="str">
        <f t="shared" si="81"/>
        <v/>
      </c>
      <c r="K882" s="354" t="str">
        <f t="shared" si="83"/>
        <v/>
      </c>
    </row>
    <row r="883" spans="2:11" hidden="1" x14ac:dyDescent="0.3">
      <c r="B883" s="181">
        <f t="shared" si="84"/>
        <v>881</v>
      </c>
      <c r="C883" s="233" t="str">
        <f>IF('Cálculos '!AR889="","",'Cálculos '!AR889)</f>
        <v/>
      </c>
      <c r="D883" s="164" t="str">
        <f>IF('Cálculos '!AU889="","",'Cálculos '!AU889)</f>
        <v/>
      </c>
      <c r="E883" s="300" t="str">
        <f>IF('Cálculos '!AV889="","",'Cálculos '!AV889)</f>
        <v/>
      </c>
      <c r="F883" s="303" t="str">
        <f t="shared" si="82"/>
        <v/>
      </c>
      <c r="H883" s="305" t="str">
        <f t="shared" si="79"/>
        <v/>
      </c>
      <c r="I883" s="298" t="str">
        <f t="shared" si="80"/>
        <v/>
      </c>
      <c r="J883" s="353" t="str">
        <f t="shared" si="81"/>
        <v/>
      </c>
      <c r="K883" s="354" t="str">
        <f t="shared" si="83"/>
        <v/>
      </c>
    </row>
    <row r="884" spans="2:11" hidden="1" x14ac:dyDescent="0.3">
      <c r="B884" s="181">
        <f t="shared" si="84"/>
        <v>882</v>
      </c>
      <c r="C884" s="233" t="str">
        <f>IF('Cálculos '!AR890="","",'Cálculos '!AR890)</f>
        <v/>
      </c>
      <c r="D884" s="164" t="str">
        <f>IF('Cálculos '!AU890="","",'Cálculos '!AU890)</f>
        <v/>
      </c>
      <c r="E884" s="300" t="str">
        <f>IF('Cálculos '!AV890="","",'Cálculos '!AV890)</f>
        <v/>
      </c>
      <c r="F884" s="303" t="str">
        <f t="shared" si="82"/>
        <v/>
      </c>
      <c r="H884" s="305" t="str">
        <f t="shared" si="79"/>
        <v/>
      </c>
      <c r="I884" s="298" t="str">
        <f t="shared" si="80"/>
        <v/>
      </c>
      <c r="J884" s="353" t="str">
        <f t="shared" si="81"/>
        <v/>
      </c>
      <c r="K884" s="354" t="str">
        <f t="shared" si="83"/>
        <v/>
      </c>
    </row>
    <row r="885" spans="2:11" hidden="1" x14ac:dyDescent="0.3">
      <c r="B885" s="181">
        <f t="shared" si="84"/>
        <v>883</v>
      </c>
      <c r="C885" s="233" t="str">
        <f>IF('Cálculos '!AR891="","",'Cálculos '!AR891)</f>
        <v/>
      </c>
      <c r="D885" s="164" t="str">
        <f>IF('Cálculos '!AU891="","",'Cálculos '!AU891)</f>
        <v/>
      </c>
      <c r="E885" s="300" t="str">
        <f>IF('Cálculos '!AV891="","",'Cálculos '!AV891)</f>
        <v/>
      </c>
      <c r="F885" s="303" t="str">
        <f t="shared" si="82"/>
        <v/>
      </c>
      <c r="H885" s="305" t="str">
        <f t="shared" si="79"/>
        <v/>
      </c>
      <c r="I885" s="298" t="str">
        <f t="shared" si="80"/>
        <v/>
      </c>
      <c r="J885" s="353" t="str">
        <f t="shared" si="81"/>
        <v/>
      </c>
      <c r="K885" s="354" t="str">
        <f t="shared" si="83"/>
        <v/>
      </c>
    </row>
    <row r="886" spans="2:11" hidden="1" x14ac:dyDescent="0.3">
      <c r="B886" s="181">
        <f t="shared" si="84"/>
        <v>884</v>
      </c>
      <c r="C886" s="233" t="str">
        <f>IF('Cálculos '!AR892="","",'Cálculos '!AR892)</f>
        <v/>
      </c>
      <c r="D886" s="164" t="str">
        <f>IF('Cálculos '!AU892="","",'Cálculos '!AU892)</f>
        <v/>
      </c>
      <c r="E886" s="300" t="str">
        <f>IF('Cálculos '!AV892="","",'Cálculos '!AV892)</f>
        <v/>
      </c>
      <c r="F886" s="303" t="str">
        <f t="shared" si="82"/>
        <v/>
      </c>
      <c r="H886" s="305" t="str">
        <f t="shared" si="79"/>
        <v/>
      </c>
      <c r="I886" s="298" t="str">
        <f t="shared" si="80"/>
        <v/>
      </c>
      <c r="J886" s="353" t="str">
        <f t="shared" si="81"/>
        <v/>
      </c>
      <c r="K886" s="354" t="str">
        <f t="shared" si="83"/>
        <v/>
      </c>
    </row>
    <row r="887" spans="2:11" hidden="1" x14ac:dyDescent="0.3">
      <c r="B887" s="181">
        <f t="shared" si="84"/>
        <v>885</v>
      </c>
      <c r="C887" s="233" t="str">
        <f>IF('Cálculos '!AR893="","",'Cálculos '!AR893)</f>
        <v/>
      </c>
      <c r="D887" s="164" t="str">
        <f>IF('Cálculos '!AU893="","",'Cálculos '!AU893)</f>
        <v/>
      </c>
      <c r="E887" s="300" t="str">
        <f>IF('Cálculos '!AV893="","",'Cálculos '!AV893)</f>
        <v/>
      </c>
      <c r="F887" s="303" t="str">
        <f t="shared" si="82"/>
        <v/>
      </c>
      <c r="H887" s="305" t="str">
        <f t="shared" si="79"/>
        <v/>
      </c>
      <c r="I887" s="298" t="str">
        <f t="shared" si="80"/>
        <v/>
      </c>
      <c r="J887" s="353" t="str">
        <f t="shared" si="81"/>
        <v/>
      </c>
      <c r="K887" s="354" t="str">
        <f t="shared" si="83"/>
        <v/>
      </c>
    </row>
    <row r="888" spans="2:11" hidden="1" x14ac:dyDescent="0.3">
      <c r="B888" s="181">
        <f t="shared" si="84"/>
        <v>886</v>
      </c>
      <c r="C888" s="233" t="str">
        <f>IF('Cálculos '!AR894="","",'Cálculos '!AR894)</f>
        <v/>
      </c>
      <c r="D888" s="164" t="str">
        <f>IF('Cálculos '!AU894="","",'Cálculos '!AU894)</f>
        <v/>
      </c>
      <c r="E888" s="300" t="str">
        <f>IF('Cálculos '!AV894="","",'Cálculos '!AV894)</f>
        <v/>
      </c>
      <c r="F888" s="303" t="str">
        <f t="shared" si="82"/>
        <v/>
      </c>
      <c r="H888" s="305" t="str">
        <f t="shared" si="79"/>
        <v/>
      </c>
      <c r="I888" s="298" t="str">
        <f t="shared" si="80"/>
        <v/>
      </c>
      <c r="J888" s="353" t="str">
        <f t="shared" si="81"/>
        <v/>
      </c>
      <c r="K888" s="354" t="str">
        <f t="shared" si="83"/>
        <v/>
      </c>
    </row>
    <row r="889" spans="2:11" hidden="1" x14ac:dyDescent="0.3">
      <c r="B889" s="181">
        <f t="shared" si="84"/>
        <v>887</v>
      </c>
      <c r="C889" s="233" t="str">
        <f>IF('Cálculos '!AR895="","",'Cálculos '!AR895)</f>
        <v/>
      </c>
      <c r="D889" s="164" t="str">
        <f>IF('Cálculos '!AU895="","",'Cálculos '!AU895)</f>
        <v/>
      </c>
      <c r="E889" s="300" t="str">
        <f>IF('Cálculos '!AV895="","",'Cálculos '!AV895)</f>
        <v/>
      </c>
      <c r="F889" s="303" t="str">
        <f t="shared" si="82"/>
        <v/>
      </c>
      <c r="H889" s="305" t="str">
        <f t="shared" si="79"/>
        <v/>
      </c>
      <c r="I889" s="298" t="str">
        <f t="shared" si="80"/>
        <v/>
      </c>
      <c r="J889" s="353" t="str">
        <f t="shared" si="81"/>
        <v/>
      </c>
      <c r="K889" s="354" t="str">
        <f t="shared" si="83"/>
        <v/>
      </c>
    </row>
    <row r="890" spans="2:11" hidden="1" x14ac:dyDescent="0.3">
      <c r="B890" s="181">
        <f t="shared" si="84"/>
        <v>888</v>
      </c>
      <c r="C890" s="233" t="str">
        <f>IF('Cálculos '!AR896="","",'Cálculos '!AR896)</f>
        <v/>
      </c>
      <c r="D890" s="164" t="str">
        <f>IF('Cálculos '!AU896="","",'Cálculos '!AU896)</f>
        <v/>
      </c>
      <c r="E890" s="300" t="str">
        <f>IF('Cálculos '!AV896="","",'Cálculos '!AV896)</f>
        <v/>
      </c>
      <c r="F890" s="303" t="str">
        <f t="shared" si="82"/>
        <v/>
      </c>
      <c r="H890" s="305" t="str">
        <f t="shared" si="79"/>
        <v/>
      </c>
      <c r="I890" s="298" t="str">
        <f t="shared" si="80"/>
        <v/>
      </c>
      <c r="J890" s="353" t="str">
        <f t="shared" si="81"/>
        <v/>
      </c>
      <c r="K890" s="354" t="str">
        <f t="shared" si="83"/>
        <v/>
      </c>
    </row>
    <row r="891" spans="2:11" hidden="1" x14ac:dyDescent="0.3">
      <c r="B891" s="181">
        <f t="shared" si="84"/>
        <v>889</v>
      </c>
      <c r="C891" s="233" t="str">
        <f>IF('Cálculos '!AR897="","",'Cálculos '!AR897)</f>
        <v/>
      </c>
      <c r="D891" s="164" t="str">
        <f>IF('Cálculos '!AU897="","",'Cálculos '!AU897)</f>
        <v/>
      </c>
      <c r="E891" s="300" t="str">
        <f>IF('Cálculos '!AV897="","",'Cálculos '!AV897)</f>
        <v/>
      </c>
      <c r="F891" s="303" t="str">
        <f t="shared" si="82"/>
        <v/>
      </c>
      <c r="H891" s="305" t="str">
        <f t="shared" si="79"/>
        <v/>
      </c>
      <c r="I891" s="298" t="str">
        <f t="shared" si="80"/>
        <v/>
      </c>
      <c r="J891" s="353" t="str">
        <f t="shared" si="81"/>
        <v/>
      </c>
      <c r="K891" s="354" t="str">
        <f t="shared" si="83"/>
        <v/>
      </c>
    </row>
    <row r="892" spans="2:11" hidden="1" x14ac:dyDescent="0.3">
      <c r="B892" s="181">
        <f t="shared" si="84"/>
        <v>890</v>
      </c>
      <c r="C892" s="233" t="str">
        <f>IF('Cálculos '!AR898="","",'Cálculos '!AR898)</f>
        <v/>
      </c>
      <c r="D892" s="164" t="str">
        <f>IF('Cálculos '!AU898="","",'Cálculos '!AU898)</f>
        <v/>
      </c>
      <c r="E892" s="300" t="str">
        <f>IF('Cálculos '!AV898="","",'Cálculos '!AV898)</f>
        <v/>
      </c>
      <c r="F892" s="303" t="str">
        <f t="shared" si="82"/>
        <v/>
      </c>
      <c r="H892" s="305" t="str">
        <f t="shared" si="79"/>
        <v/>
      </c>
      <c r="I892" s="298" t="str">
        <f t="shared" si="80"/>
        <v/>
      </c>
      <c r="J892" s="353" t="str">
        <f t="shared" si="81"/>
        <v/>
      </c>
      <c r="K892" s="354" t="str">
        <f t="shared" si="83"/>
        <v/>
      </c>
    </row>
    <row r="893" spans="2:11" hidden="1" x14ac:dyDescent="0.3">
      <c r="B893" s="181">
        <f t="shared" si="84"/>
        <v>891</v>
      </c>
      <c r="C893" s="233" t="str">
        <f>IF('Cálculos '!AR899="","",'Cálculos '!AR899)</f>
        <v/>
      </c>
      <c r="D893" s="164" t="str">
        <f>IF('Cálculos '!AU899="","",'Cálculos '!AU899)</f>
        <v/>
      </c>
      <c r="E893" s="300" t="str">
        <f>IF('Cálculos '!AV899="","",'Cálculos '!AV899)</f>
        <v/>
      </c>
      <c r="F893" s="303" t="str">
        <f t="shared" si="82"/>
        <v/>
      </c>
      <c r="H893" s="305" t="str">
        <f t="shared" si="79"/>
        <v/>
      </c>
      <c r="I893" s="298" t="str">
        <f t="shared" si="80"/>
        <v/>
      </c>
      <c r="J893" s="353" t="str">
        <f t="shared" si="81"/>
        <v/>
      </c>
      <c r="K893" s="354" t="str">
        <f t="shared" si="83"/>
        <v/>
      </c>
    </row>
    <row r="894" spans="2:11" hidden="1" x14ac:dyDescent="0.3">
      <c r="B894" s="181">
        <f t="shared" si="84"/>
        <v>892</v>
      </c>
      <c r="C894" s="233" t="str">
        <f>IF('Cálculos '!AR900="","",'Cálculos '!AR900)</f>
        <v/>
      </c>
      <c r="D894" s="164" t="str">
        <f>IF('Cálculos '!AU900="","",'Cálculos '!AU900)</f>
        <v/>
      </c>
      <c r="E894" s="300" t="str">
        <f>IF('Cálculos '!AV900="","",'Cálculos '!AV900)</f>
        <v/>
      </c>
      <c r="F894" s="303" t="str">
        <f t="shared" si="82"/>
        <v/>
      </c>
      <c r="H894" s="305" t="str">
        <f t="shared" si="79"/>
        <v/>
      </c>
      <c r="I894" s="298" t="str">
        <f t="shared" si="80"/>
        <v/>
      </c>
      <c r="J894" s="353" t="str">
        <f t="shared" si="81"/>
        <v/>
      </c>
      <c r="K894" s="354" t="str">
        <f t="shared" si="83"/>
        <v/>
      </c>
    </row>
    <row r="895" spans="2:11" hidden="1" x14ac:dyDescent="0.3">
      <c r="B895" s="181">
        <f t="shared" si="84"/>
        <v>893</v>
      </c>
      <c r="C895" s="233" t="str">
        <f>IF('Cálculos '!AR901="","",'Cálculos '!AR901)</f>
        <v/>
      </c>
      <c r="D895" s="164" t="str">
        <f>IF('Cálculos '!AU901="","",'Cálculos '!AU901)</f>
        <v/>
      </c>
      <c r="E895" s="300" t="str">
        <f>IF('Cálculos '!AV901="","",'Cálculos '!AV901)</f>
        <v/>
      </c>
      <c r="F895" s="303" t="str">
        <f t="shared" si="82"/>
        <v/>
      </c>
      <c r="H895" s="305" t="str">
        <f t="shared" si="79"/>
        <v/>
      </c>
      <c r="I895" s="298" t="str">
        <f t="shared" si="80"/>
        <v/>
      </c>
      <c r="J895" s="353" t="str">
        <f t="shared" si="81"/>
        <v/>
      </c>
      <c r="K895" s="354" t="str">
        <f t="shared" si="83"/>
        <v/>
      </c>
    </row>
    <row r="896" spans="2:11" hidden="1" x14ac:dyDescent="0.3">
      <c r="B896" s="181">
        <f t="shared" si="84"/>
        <v>894</v>
      </c>
      <c r="C896" s="233" t="str">
        <f>IF('Cálculos '!AR902="","",'Cálculos '!AR902)</f>
        <v/>
      </c>
      <c r="D896" s="164" t="str">
        <f>IF('Cálculos '!AU902="","",'Cálculos '!AU902)</f>
        <v/>
      </c>
      <c r="E896" s="300" t="str">
        <f>IF('Cálculos '!AV902="","",'Cálculos '!AV902)</f>
        <v/>
      </c>
      <c r="F896" s="303" t="str">
        <f t="shared" si="82"/>
        <v/>
      </c>
      <c r="H896" s="305" t="str">
        <f t="shared" si="79"/>
        <v/>
      </c>
      <c r="I896" s="298" t="str">
        <f t="shared" si="80"/>
        <v/>
      </c>
      <c r="J896" s="353" t="str">
        <f t="shared" si="81"/>
        <v/>
      </c>
      <c r="K896" s="354" t="str">
        <f t="shared" si="83"/>
        <v/>
      </c>
    </row>
    <row r="897" spans="2:11" hidden="1" x14ac:dyDescent="0.3">
      <c r="B897" s="181">
        <f t="shared" si="84"/>
        <v>895</v>
      </c>
      <c r="C897" s="233" t="str">
        <f>IF('Cálculos '!AR903="","",'Cálculos '!AR903)</f>
        <v/>
      </c>
      <c r="D897" s="164" t="str">
        <f>IF('Cálculos '!AU903="","",'Cálculos '!AU903)</f>
        <v/>
      </c>
      <c r="E897" s="300" t="str">
        <f>IF('Cálculos '!AV903="","",'Cálculos '!AV903)</f>
        <v/>
      </c>
      <c r="F897" s="303" t="str">
        <f t="shared" si="82"/>
        <v/>
      </c>
      <c r="H897" s="305" t="str">
        <f t="shared" si="79"/>
        <v/>
      </c>
      <c r="I897" s="298" t="str">
        <f t="shared" si="80"/>
        <v/>
      </c>
      <c r="J897" s="353" t="str">
        <f t="shared" si="81"/>
        <v/>
      </c>
      <c r="K897" s="354" t="str">
        <f t="shared" si="83"/>
        <v/>
      </c>
    </row>
    <row r="898" spans="2:11" hidden="1" x14ac:dyDescent="0.3">
      <c r="B898" s="181">
        <f t="shared" si="84"/>
        <v>896</v>
      </c>
      <c r="C898" s="233" t="str">
        <f>IF('Cálculos '!AR904="","",'Cálculos '!AR904)</f>
        <v/>
      </c>
      <c r="D898" s="164" t="str">
        <f>IF('Cálculos '!AU904="","",'Cálculos '!AU904)</f>
        <v/>
      </c>
      <c r="E898" s="300" t="str">
        <f>IF('Cálculos '!AV904="","",'Cálculos '!AV904)</f>
        <v/>
      </c>
      <c r="F898" s="303" t="str">
        <f t="shared" si="82"/>
        <v/>
      </c>
      <c r="H898" s="305" t="str">
        <f t="shared" si="79"/>
        <v/>
      </c>
      <c r="I898" s="298" t="str">
        <f t="shared" si="80"/>
        <v/>
      </c>
      <c r="J898" s="353" t="str">
        <f t="shared" si="81"/>
        <v/>
      </c>
      <c r="K898" s="354" t="str">
        <f t="shared" si="83"/>
        <v/>
      </c>
    </row>
    <row r="899" spans="2:11" hidden="1" x14ac:dyDescent="0.3">
      <c r="B899" s="181">
        <f t="shared" si="84"/>
        <v>897</v>
      </c>
      <c r="C899" s="233" t="str">
        <f>IF('Cálculos '!AR905="","",'Cálculos '!AR905)</f>
        <v/>
      </c>
      <c r="D899" s="164" t="str">
        <f>IF('Cálculos '!AU905="","",'Cálculos '!AU905)</f>
        <v/>
      </c>
      <c r="E899" s="300" t="str">
        <f>IF('Cálculos '!AV905="","",'Cálculos '!AV905)</f>
        <v/>
      </c>
      <c r="F899" s="303" t="str">
        <f t="shared" si="82"/>
        <v/>
      </c>
      <c r="H899" s="305" t="str">
        <f t="shared" ref="H899:H962" si="85">IF(C899="","",IF(C899="","",+D899/C899))</f>
        <v/>
      </c>
      <c r="I899" s="298" t="str">
        <f t="shared" ref="I899:I962" si="86">IF(C899="","",SUM(E899/C899))</f>
        <v/>
      </c>
      <c r="J899" s="353" t="str">
        <f t="shared" ref="J899:J962" si="87">+IF(I899&lt;=40%,E899,IF(AND(H899&gt;40%,H899&lt;60%),D899,C899))</f>
        <v/>
      </c>
      <c r="K899" s="354" t="str">
        <f t="shared" si="83"/>
        <v/>
      </c>
    </row>
    <row r="900" spans="2:11" hidden="1" x14ac:dyDescent="0.3">
      <c r="B900" s="181">
        <f t="shared" si="84"/>
        <v>898</v>
      </c>
      <c r="C900" s="233" t="str">
        <f>IF('Cálculos '!AR906="","",'Cálculos '!AR906)</f>
        <v/>
      </c>
      <c r="D900" s="164" t="str">
        <f>IF('Cálculos '!AU906="","",'Cálculos '!AU906)</f>
        <v/>
      </c>
      <c r="E900" s="300" t="str">
        <f>IF('Cálculos '!AV906="","",'Cálculos '!AV906)</f>
        <v/>
      </c>
      <c r="F900" s="303" t="str">
        <f t="shared" ref="F900:F963" si="88">+IF(C900="","",C900)</f>
        <v/>
      </c>
      <c r="H900" s="305" t="str">
        <f t="shared" si="85"/>
        <v/>
      </c>
      <c r="I900" s="298" t="str">
        <f t="shared" si="86"/>
        <v/>
      </c>
      <c r="J900" s="353" t="str">
        <f t="shared" si="87"/>
        <v/>
      </c>
      <c r="K900" s="354" t="str">
        <f t="shared" ref="K900:K963" si="89">IF(C900="","",SUM(F900-J900))</f>
        <v/>
      </c>
    </row>
    <row r="901" spans="2:11" hidden="1" x14ac:dyDescent="0.3">
      <c r="B901" s="181">
        <f t="shared" ref="B901:B964" si="90">+B900+1</f>
        <v>899</v>
      </c>
      <c r="C901" s="233" t="str">
        <f>IF('Cálculos '!AR907="","",'Cálculos '!AR907)</f>
        <v/>
      </c>
      <c r="D901" s="164" t="str">
        <f>IF('Cálculos '!AU907="","",'Cálculos '!AU907)</f>
        <v/>
      </c>
      <c r="E901" s="300" t="str">
        <f>IF('Cálculos '!AV907="","",'Cálculos '!AV907)</f>
        <v/>
      </c>
      <c r="F901" s="303" t="str">
        <f t="shared" si="88"/>
        <v/>
      </c>
      <c r="H901" s="305" t="str">
        <f t="shared" si="85"/>
        <v/>
      </c>
      <c r="I901" s="298" t="str">
        <f t="shared" si="86"/>
        <v/>
      </c>
      <c r="J901" s="353" t="str">
        <f t="shared" si="87"/>
        <v/>
      </c>
      <c r="K901" s="354" t="str">
        <f t="shared" si="89"/>
        <v/>
      </c>
    </row>
    <row r="902" spans="2:11" hidden="1" x14ac:dyDescent="0.3">
      <c r="B902" s="181">
        <f t="shared" si="90"/>
        <v>900</v>
      </c>
      <c r="C902" s="233" t="str">
        <f>IF('Cálculos '!AR908="","",'Cálculos '!AR908)</f>
        <v/>
      </c>
      <c r="D902" s="164" t="str">
        <f>IF('Cálculos '!AU908="","",'Cálculos '!AU908)</f>
        <v/>
      </c>
      <c r="E902" s="300" t="str">
        <f>IF('Cálculos '!AV908="","",'Cálculos '!AV908)</f>
        <v/>
      </c>
      <c r="F902" s="303" t="str">
        <f t="shared" si="88"/>
        <v/>
      </c>
      <c r="H902" s="305" t="str">
        <f t="shared" si="85"/>
        <v/>
      </c>
      <c r="I902" s="298" t="str">
        <f t="shared" si="86"/>
        <v/>
      </c>
      <c r="J902" s="353" t="str">
        <f t="shared" si="87"/>
        <v/>
      </c>
      <c r="K902" s="354" t="str">
        <f t="shared" si="89"/>
        <v/>
      </c>
    </row>
    <row r="903" spans="2:11" hidden="1" x14ac:dyDescent="0.3">
      <c r="B903" s="181">
        <f t="shared" si="90"/>
        <v>901</v>
      </c>
      <c r="C903" s="233" t="str">
        <f>IF('Cálculos '!AR909="","",'Cálculos '!AR909)</f>
        <v/>
      </c>
      <c r="D903" s="164" t="str">
        <f>IF('Cálculos '!AU909="","",'Cálculos '!AU909)</f>
        <v/>
      </c>
      <c r="E903" s="300" t="str">
        <f>IF('Cálculos '!AV909="","",'Cálculos '!AV909)</f>
        <v/>
      </c>
      <c r="F903" s="303" t="str">
        <f t="shared" si="88"/>
        <v/>
      </c>
      <c r="H903" s="305" t="str">
        <f t="shared" si="85"/>
        <v/>
      </c>
      <c r="I903" s="298" t="str">
        <f t="shared" si="86"/>
        <v/>
      </c>
      <c r="J903" s="353" t="str">
        <f t="shared" si="87"/>
        <v/>
      </c>
      <c r="K903" s="354" t="str">
        <f t="shared" si="89"/>
        <v/>
      </c>
    </row>
    <row r="904" spans="2:11" hidden="1" x14ac:dyDescent="0.3">
      <c r="B904" s="181">
        <f t="shared" si="90"/>
        <v>902</v>
      </c>
      <c r="C904" s="233" t="str">
        <f>IF('Cálculos '!AR910="","",'Cálculos '!AR910)</f>
        <v/>
      </c>
      <c r="D904" s="164" t="str">
        <f>IF('Cálculos '!AU910="","",'Cálculos '!AU910)</f>
        <v/>
      </c>
      <c r="E904" s="300" t="str">
        <f>IF('Cálculos '!AV910="","",'Cálculos '!AV910)</f>
        <v/>
      </c>
      <c r="F904" s="303" t="str">
        <f t="shared" si="88"/>
        <v/>
      </c>
      <c r="H904" s="305" t="str">
        <f t="shared" si="85"/>
        <v/>
      </c>
      <c r="I904" s="298" t="str">
        <f t="shared" si="86"/>
        <v/>
      </c>
      <c r="J904" s="353" t="str">
        <f t="shared" si="87"/>
        <v/>
      </c>
      <c r="K904" s="354" t="str">
        <f t="shared" si="89"/>
        <v/>
      </c>
    </row>
    <row r="905" spans="2:11" hidden="1" x14ac:dyDescent="0.3">
      <c r="B905" s="181">
        <f t="shared" si="90"/>
        <v>903</v>
      </c>
      <c r="C905" s="233" t="str">
        <f>IF('Cálculos '!AR911="","",'Cálculos '!AR911)</f>
        <v/>
      </c>
      <c r="D905" s="164" t="str">
        <f>IF('Cálculos '!AU911="","",'Cálculos '!AU911)</f>
        <v/>
      </c>
      <c r="E905" s="300" t="str">
        <f>IF('Cálculos '!AV911="","",'Cálculos '!AV911)</f>
        <v/>
      </c>
      <c r="F905" s="303" t="str">
        <f t="shared" si="88"/>
        <v/>
      </c>
      <c r="H905" s="305" t="str">
        <f t="shared" si="85"/>
        <v/>
      </c>
      <c r="I905" s="298" t="str">
        <f t="shared" si="86"/>
        <v/>
      </c>
      <c r="J905" s="353" t="str">
        <f t="shared" si="87"/>
        <v/>
      </c>
      <c r="K905" s="354" t="str">
        <f t="shared" si="89"/>
        <v/>
      </c>
    </row>
    <row r="906" spans="2:11" hidden="1" x14ac:dyDescent="0.3">
      <c r="B906" s="181">
        <f t="shared" si="90"/>
        <v>904</v>
      </c>
      <c r="C906" s="233" t="str">
        <f>IF('Cálculos '!AR912="","",'Cálculos '!AR912)</f>
        <v/>
      </c>
      <c r="D906" s="164" t="str">
        <f>IF('Cálculos '!AU912="","",'Cálculos '!AU912)</f>
        <v/>
      </c>
      <c r="E906" s="300" t="str">
        <f>IF('Cálculos '!AV912="","",'Cálculos '!AV912)</f>
        <v/>
      </c>
      <c r="F906" s="303" t="str">
        <f t="shared" si="88"/>
        <v/>
      </c>
      <c r="H906" s="305" t="str">
        <f t="shared" si="85"/>
        <v/>
      </c>
      <c r="I906" s="298" t="str">
        <f t="shared" si="86"/>
        <v/>
      </c>
      <c r="J906" s="353" t="str">
        <f t="shared" si="87"/>
        <v/>
      </c>
      <c r="K906" s="354" t="str">
        <f t="shared" si="89"/>
        <v/>
      </c>
    </row>
    <row r="907" spans="2:11" hidden="1" x14ac:dyDescent="0.3">
      <c r="B907" s="181">
        <f t="shared" si="90"/>
        <v>905</v>
      </c>
      <c r="C907" s="233" t="str">
        <f>IF('Cálculos '!AR913="","",'Cálculos '!AR913)</f>
        <v/>
      </c>
      <c r="D907" s="164" t="str">
        <f>IF('Cálculos '!AU913="","",'Cálculos '!AU913)</f>
        <v/>
      </c>
      <c r="E907" s="300" t="str">
        <f>IF('Cálculos '!AV913="","",'Cálculos '!AV913)</f>
        <v/>
      </c>
      <c r="F907" s="303" t="str">
        <f t="shared" si="88"/>
        <v/>
      </c>
      <c r="H907" s="305" t="str">
        <f t="shared" si="85"/>
        <v/>
      </c>
      <c r="I907" s="298" t="str">
        <f t="shared" si="86"/>
        <v/>
      </c>
      <c r="J907" s="353" t="str">
        <f t="shared" si="87"/>
        <v/>
      </c>
      <c r="K907" s="354" t="str">
        <f t="shared" si="89"/>
        <v/>
      </c>
    </row>
    <row r="908" spans="2:11" hidden="1" x14ac:dyDescent="0.3">
      <c r="B908" s="181">
        <f t="shared" si="90"/>
        <v>906</v>
      </c>
      <c r="C908" s="233" t="str">
        <f>IF('Cálculos '!AR914="","",'Cálculos '!AR914)</f>
        <v/>
      </c>
      <c r="D908" s="164" t="str">
        <f>IF('Cálculos '!AU914="","",'Cálculos '!AU914)</f>
        <v/>
      </c>
      <c r="E908" s="300" t="str">
        <f>IF('Cálculos '!AV914="","",'Cálculos '!AV914)</f>
        <v/>
      </c>
      <c r="F908" s="303" t="str">
        <f t="shared" si="88"/>
        <v/>
      </c>
      <c r="H908" s="305" t="str">
        <f t="shared" si="85"/>
        <v/>
      </c>
      <c r="I908" s="298" t="str">
        <f t="shared" si="86"/>
        <v/>
      </c>
      <c r="J908" s="353" t="str">
        <f t="shared" si="87"/>
        <v/>
      </c>
      <c r="K908" s="354" t="str">
        <f t="shared" si="89"/>
        <v/>
      </c>
    </row>
    <row r="909" spans="2:11" hidden="1" x14ac:dyDescent="0.3">
      <c r="B909" s="181">
        <f t="shared" si="90"/>
        <v>907</v>
      </c>
      <c r="C909" s="233" t="str">
        <f>IF('Cálculos '!AR915="","",'Cálculos '!AR915)</f>
        <v/>
      </c>
      <c r="D909" s="164" t="str">
        <f>IF('Cálculos '!AU915="","",'Cálculos '!AU915)</f>
        <v/>
      </c>
      <c r="E909" s="300" t="str">
        <f>IF('Cálculos '!AV915="","",'Cálculos '!AV915)</f>
        <v/>
      </c>
      <c r="F909" s="303" t="str">
        <f t="shared" si="88"/>
        <v/>
      </c>
      <c r="H909" s="305" t="str">
        <f t="shared" si="85"/>
        <v/>
      </c>
      <c r="I909" s="298" t="str">
        <f t="shared" si="86"/>
        <v/>
      </c>
      <c r="J909" s="353" t="str">
        <f t="shared" si="87"/>
        <v/>
      </c>
      <c r="K909" s="354" t="str">
        <f t="shared" si="89"/>
        <v/>
      </c>
    </row>
    <row r="910" spans="2:11" hidden="1" x14ac:dyDescent="0.3">
      <c r="B910" s="181">
        <f t="shared" si="90"/>
        <v>908</v>
      </c>
      <c r="C910" s="233" t="str">
        <f>IF('Cálculos '!AR916="","",'Cálculos '!AR916)</f>
        <v/>
      </c>
      <c r="D910" s="164" t="str">
        <f>IF('Cálculos '!AU916="","",'Cálculos '!AU916)</f>
        <v/>
      </c>
      <c r="E910" s="300" t="str">
        <f>IF('Cálculos '!AV916="","",'Cálculos '!AV916)</f>
        <v/>
      </c>
      <c r="F910" s="303" t="str">
        <f t="shared" si="88"/>
        <v/>
      </c>
      <c r="H910" s="305" t="str">
        <f t="shared" si="85"/>
        <v/>
      </c>
      <c r="I910" s="298" t="str">
        <f t="shared" si="86"/>
        <v/>
      </c>
      <c r="J910" s="353" t="str">
        <f t="shared" si="87"/>
        <v/>
      </c>
      <c r="K910" s="354" t="str">
        <f t="shared" si="89"/>
        <v/>
      </c>
    </row>
    <row r="911" spans="2:11" hidden="1" x14ac:dyDescent="0.3">
      <c r="B911" s="181">
        <f t="shared" si="90"/>
        <v>909</v>
      </c>
      <c r="C911" s="233" t="str">
        <f>IF('Cálculos '!AR917="","",'Cálculos '!AR917)</f>
        <v/>
      </c>
      <c r="D911" s="164" t="str">
        <f>IF('Cálculos '!AU917="","",'Cálculos '!AU917)</f>
        <v/>
      </c>
      <c r="E911" s="300" t="str">
        <f>IF('Cálculos '!AV917="","",'Cálculos '!AV917)</f>
        <v/>
      </c>
      <c r="F911" s="303" t="str">
        <f t="shared" si="88"/>
        <v/>
      </c>
      <c r="H911" s="305" t="str">
        <f t="shared" si="85"/>
        <v/>
      </c>
      <c r="I911" s="298" t="str">
        <f t="shared" si="86"/>
        <v/>
      </c>
      <c r="J911" s="353" t="str">
        <f t="shared" si="87"/>
        <v/>
      </c>
      <c r="K911" s="354" t="str">
        <f t="shared" si="89"/>
        <v/>
      </c>
    </row>
    <row r="912" spans="2:11" hidden="1" x14ac:dyDescent="0.3">
      <c r="B912" s="181">
        <f t="shared" si="90"/>
        <v>910</v>
      </c>
      <c r="C912" s="233" t="str">
        <f>IF('Cálculos '!AR918="","",'Cálculos '!AR918)</f>
        <v/>
      </c>
      <c r="D912" s="164" t="str">
        <f>IF('Cálculos '!AU918="","",'Cálculos '!AU918)</f>
        <v/>
      </c>
      <c r="E912" s="300" t="str">
        <f>IF('Cálculos '!AV918="","",'Cálculos '!AV918)</f>
        <v/>
      </c>
      <c r="F912" s="303" t="str">
        <f t="shared" si="88"/>
        <v/>
      </c>
      <c r="H912" s="305" t="str">
        <f t="shared" si="85"/>
        <v/>
      </c>
      <c r="I912" s="298" t="str">
        <f t="shared" si="86"/>
        <v/>
      </c>
      <c r="J912" s="353" t="str">
        <f t="shared" si="87"/>
        <v/>
      </c>
      <c r="K912" s="354" t="str">
        <f t="shared" si="89"/>
        <v/>
      </c>
    </row>
    <row r="913" spans="2:11" hidden="1" x14ac:dyDescent="0.3">
      <c r="B913" s="181">
        <f t="shared" si="90"/>
        <v>911</v>
      </c>
      <c r="C913" s="233" t="str">
        <f>IF('Cálculos '!AR919="","",'Cálculos '!AR919)</f>
        <v/>
      </c>
      <c r="D913" s="164" t="str">
        <f>IF('Cálculos '!AU919="","",'Cálculos '!AU919)</f>
        <v/>
      </c>
      <c r="E913" s="300" t="str">
        <f>IF('Cálculos '!AV919="","",'Cálculos '!AV919)</f>
        <v/>
      </c>
      <c r="F913" s="303" t="str">
        <f t="shared" si="88"/>
        <v/>
      </c>
      <c r="H913" s="305" t="str">
        <f t="shared" si="85"/>
        <v/>
      </c>
      <c r="I913" s="298" t="str">
        <f t="shared" si="86"/>
        <v/>
      </c>
      <c r="J913" s="353" t="str">
        <f t="shared" si="87"/>
        <v/>
      </c>
      <c r="K913" s="354" t="str">
        <f t="shared" si="89"/>
        <v/>
      </c>
    </row>
    <row r="914" spans="2:11" hidden="1" x14ac:dyDescent="0.3">
      <c r="B914" s="181">
        <f t="shared" si="90"/>
        <v>912</v>
      </c>
      <c r="C914" s="233" t="str">
        <f>IF('Cálculos '!AR920="","",'Cálculos '!AR920)</f>
        <v/>
      </c>
      <c r="D914" s="164" t="str">
        <f>IF('Cálculos '!AU920="","",'Cálculos '!AU920)</f>
        <v/>
      </c>
      <c r="E914" s="300" t="str">
        <f>IF('Cálculos '!AV920="","",'Cálculos '!AV920)</f>
        <v/>
      </c>
      <c r="F914" s="303" t="str">
        <f t="shared" si="88"/>
        <v/>
      </c>
      <c r="H914" s="305" t="str">
        <f t="shared" si="85"/>
        <v/>
      </c>
      <c r="I914" s="298" t="str">
        <f t="shared" si="86"/>
        <v/>
      </c>
      <c r="J914" s="353" t="str">
        <f t="shared" si="87"/>
        <v/>
      </c>
      <c r="K914" s="354" t="str">
        <f t="shared" si="89"/>
        <v/>
      </c>
    </row>
    <row r="915" spans="2:11" hidden="1" x14ac:dyDescent="0.3">
      <c r="B915" s="181">
        <f t="shared" si="90"/>
        <v>913</v>
      </c>
      <c r="C915" s="233" t="str">
        <f>IF('Cálculos '!AR921="","",'Cálculos '!AR921)</f>
        <v/>
      </c>
      <c r="D915" s="164" t="str">
        <f>IF('Cálculos '!AU921="","",'Cálculos '!AU921)</f>
        <v/>
      </c>
      <c r="E915" s="300" t="str">
        <f>IF('Cálculos '!AV921="","",'Cálculos '!AV921)</f>
        <v/>
      </c>
      <c r="F915" s="303" t="str">
        <f t="shared" si="88"/>
        <v/>
      </c>
      <c r="H915" s="305" t="str">
        <f t="shared" si="85"/>
        <v/>
      </c>
      <c r="I915" s="298" t="str">
        <f t="shared" si="86"/>
        <v/>
      </c>
      <c r="J915" s="353" t="str">
        <f t="shared" si="87"/>
        <v/>
      </c>
      <c r="K915" s="354" t="str">
        <f t="shared" si="89"/>
        <v/>
      </c>
    </row>
    <row r="916" spans="2:11" hidden="1" x14ac:dyDescent="0.3">
      <c r="B916" s="181">
        <f t="shared" si="90"/>
        <v>914</v>
      </c>
      <c r="C916" s="233" t="str">
        <f>IF('Cálculos '!AR922="","",'Cálculos '!AR922)</f>
        <v/>
      </c>
      <c r="D916" s="164" t="str">
        <f>IF('Cálculos '!AU922="","",'Cálculos '!AU922)</f>
        <v/>
      </c>
      <c r="E916" s="300" t="str">
        <f>IF('Cálculos '!AV922="","",'Cálculos '!AV922)</f>
        <v/>
      </c>
      <c r="F916" s="303" t="str">
        <f t="shared" si="88"/>
        <v/>
      </c>
      <c r="H916" s="305" t="str">
        <f t="shared" si="85"/>
        <v/>
      </c>
      <c r="I916" s="298" t="str">
        <f t="shared" si="86"/>
        <v/>
      </c>
      <c r="J916" s="353" t="str">
        <f t="shared" si="87"/>
        <v/>
      </c>
      <c r="K916" s="354" t="str">
        <f t="shared" si="89"/>
        <v/>
      </c>
    </row>
    <row r="917" spans="2:11" hidden="1" x14ac:dyDescent="0.3">
      <c r="B917" s="181">
        <f t="shared" si="90"/>
        <v>915</v>
      </c>
      <c r="C917" s="233" t="str">
        <f>IF('Cálculos '!AR923="","",'Cálculos '!AR923)</f>
        <v/>
      </c>
      <c r="D917" s="164" t="str">
        <f>IF('Cálculos '!AU923="","",'Cálculos '!AU923)</f>
        <v/>
      </c>
      <c r="E917" s="300" t="str">
        <f>IF('Cálculos '!AV923="","",'Cálculos '!AV923)</f>
        <v/>
      </c>
      <c r="F917" s="303" t="str">
        <f t="shared" si="88"/>
        <v/>
      </c>
      <c r="H917" s="305" t="str">
        <f t="shared" si="85"/>
        <v/>
      </c>
      <c r="I917" s="298" t="str">
        <f t="shared" si="86"/>
        <v/>
      </c>
      <c r="J917" s="353" t="str">
        <f t="shared" si="87"/>
        <v/>
      </c>
      <c r="K917" s="354" t="str">
        <f t="shared" si="89"/>
        <v/>
      </c>
    </row>
    <row r="918" spans="2:11" hidden="1" x14ac:dyDescent="0.3">
      <c r="B918" s="181">
        <f t="shared" si="90"/>
        <v>916</v>
      </c>
      <c r="C918" s="233" t="str">
        <f>IF('Cálculos '!AR924="","",'Cálculos '!AR924)</f>
        <v/>
      </c>
      <c r="D918" s="164" t="str">
        <f>IF('Cálculos '!AU924="","",'Cálculos '!AU924)</f>
        <v/>
      </c>
      <c r="E918" s="300" t="str">
        <f>IF('Cálculos '!AV924="","",'Cálculos '!AV924)</f>
        <v/>
      </c>
      <c r="F918" s="303" t="str">
        <f t="shared" si="88"/>
        <v/>
      </c>
      <c r="H918" s="305" t="str">
        <f t="shared" si="85"/>
        <v/>
      </c>
      <c r="I918" s="298" t="str">
        <f t="shared" si="86"/>
        <v/>
      </c>
      <c r="J918" s="353" t="str">
        <f t="shared" si="87"/>
        <v/>
      </c>
      <c r="K918" s="354" t="str">
        <f t="shared" si="89"/>
        <v/>
      </c>
    </row>
    <row r="919" spans="2:11" hidden="1" x14ac:dyDescent="0.3">
      <c r="B919" s="181">
        <f t="shared" si="90"/>
        <v>917</v>
      </c>
      <c r="C919" s="233" t="str">
        <f>IF('Cálculos '!AR925="","",'Cálculos '!AR925)</f>
        <v/>
      </c>
      <c r="D919" s="164" t="str">
        <f>IF('Cálculos '!AU925="","",'Cálculos '!AU925)</f>
        <v/>
      </c>
      <c r="E919" s="300" t="str">
        <f>IF('Cálculos '!AV925="","",'Cálculos '!AV925)</f>
        <v/>
      </c>
      <c r="F919" s="303" t="str">
        <f t="shared" si="88"/>
        <v/>
      </c>
      <c r="H919" s="305" t="str">
        <f t="shared" si="85"/>
        <v/>
      </c>
      <c r="I919" s="298" t="str">
        <f t="shared" si="86"/>
        <v/>
      </c>
      <c r="J919" s="353" t="str">
        <f t="shared" si="87"/>
        <v/>
      </c>
      <c r="K919" s="354" t="str">
        <f t="shared" si="89"/>
        <v/>
      </c>
    </row>
    <row r="920" spans="2:11" hidden="1" x14ac:dyDescent="0.3">
      <c r="B920" s="181">
        <f t="shared" si="90"/>
        <v>918</v>
      </c>
      <c r="C920" s="233" t="str">
        <f>IF('Cálculos '!AR926="","",'Cálculos '!AR926)</f>
        <v/>
      </c>
      <c r="D920" s="164" t="str">
        <f>IF('Cálculos '!AU926="","",'Cálculos '!AU926)</f>
        <v/>
      </c>
      <c r="E920" s="300" t="str">
        <f>IF('Cálculos '!AV926="","",'Cálculos '!AV926)</f>
        <v/>
      </c>
      <c r="F920" s="303" t="str">
        <f t="shared" si="88"/>
        <v/>
      </c>
      <c r="H920" s="305" t="str">
        <f t="shared" si="85"/>
        <v/>
      </c>
      <c r="I920" s="298" t="str">
        <f t="shared" si="86"/>
        <v/>
      </c>
      <c r="J920" s="353" t="str">
        <f t="shared" si="87"/>
        <v/>
      </c>
      <c r="K920" s="354" t="str">
        <f t="shared" si="89"/>
        <v/>
      </c>
    </row>
    <row r="921" spans="2:11" hidden="1" x14ac:dyDescent="0.3">
      <c r="B921" s="181">
        <f t="shared" si="90"/>
        <v>919</v>
      </c>
      <c r="C921" s="233" t="str">
        <f>IF('Cálculos '!AR927="","",'Cálculos '!AR927)</f>
        <v/>
      </c>
      <c r="D921" s="164" t="str">
        <f>IF('Cálculos '!AU927="","",'Cálculos '!AU927)</f>
        <v/>
      </c>
      <c r="E921" s="300" t="str">
        <f>IF('Cálculos '!AV927="","",'Cálculos '!AV927)</f>
        <v/>
      </c>
      <c r="F921" s="303" t="str">
        <f t="shared" si="88"/>
        <v/>
      </c>
      <c r="H921" s="305" t="str">
        <f t="shared" si="85"/>
        <v/>
      </c>
      <c r="I921" s="298" t="str">
        <f t="shared" si="86"/>
        <v/>
      </c>
      <c r="J921" s="353" t="str">
        <f t="shared" si="87"/>
        <v/>
      </c>
      <c r="K921" s="354" t="str">
        <f t="shared" si="89"/>
        <v/>
      </c>
    </row>
    <row r="922" spans="2:11" hidden="1" x14ac:dyDescent="0.3">
      <c r="B922" s="181">
        <f t="shared" si="90"/>
        <v>920</v>
      </c>
      <c r="C922" s="233" t="str">
        <f>IF('Cálculos '!AR928="","",'Cálculos '!AR928)</f>
        <v/>
      </c>
      <c r="D922" s="164" t="str">
        <f>IF('Cálculos '!AU928="","",'Cálculos '!AU928)</f>
        <v/>
      </c>
      <c r="E922" s="300" t="str">
        <f>IF('Cálculos '!AV928="","",'Cálculos '!AV928)</f>
        <v/>
      </c>
      <c r="F922" s="303" t="str">
        <f t="shared" si="88"/>
        <v/>
      </c>
      <c r="H922" s="305" t="str">
        <f t="shared" si="85"/>
        <v/>
      </c>
      <c r="I922" s="298" t="str">
        <f t="shared" si="86"/>
        <v/>
      </c>
      <c r="J922" s="353" t="str">
        <f t="shared" si="87"/>
        <v/>
      </c>
      <c r="K922" s="354" t="str">
        <f t="shared" si="89"/>
        <v/>
      </c>
    </row>
    <row r="923" spans="2:11" hidden="1" x14ac:dyDescent="0.3">
      <c r="B923" s="181">
        <f t="shared" si="90"/>
        <v>921</v>
      </c>
      <c r="C923" s="233" t="str">
        <f>IF('Cálculos '!AR929="","",'Cálculos '!AR929)</f>
        <v/>
      </c>
      <c r="D923" s="164" t="str">
        <f>IF('Cálculos '!AU929="","",'Cálculos '!AU929)</f>
        <v/>
      </c>
      <c r="E923" s="300" t="str">
        <f>IF('Cálculos '!AV929="","",'Cálculos '!AV929)</f>
        <v/>
      </c>
      <c r="F923" s="303" t="str">
        <f t="shared" si="88"/>
        <v/>
      </c>
      <c r="H923" s="305" t="str">
        <f t="shared" si="85"/>
        <v/>
      </c>
      <c r="I923" s="298" t="str">
        <f t="shared" si="86"/>
        <v/>
      </c>
      <c r="J923" s="353" t="str">
        <f t="shared" si="87"/>
        <v/>
      </c>
      <c r="K923" s="354" t="str">
        <f t="shared" si="89"/>
        <v/>
      </c>
    </row>
    <row r="924" spans="2:11" hidden="1" x14ac:dyDescent="0.3">
      <c r="B924" s="181">
        <f t="shared" si="90"/>
        <v>922</v>
      </c>
      <c r="C924" s="233" t="str">
        <f>IF('Cálculos '!AR930="","",'Cálculos '!AR930)</f>
        <v/>
      </c>
      <c r="D924" s="164" t="str">
        <f>IF('Cálculos '!AU930="","",'Cálculos '!AU930)</f>
        <v/>
      </c>
      <c r="E924" s="300" t="str">
        <f>IF('Cálculos '!AV930="","",'Cálculos '!AV930)</f>
        <v/>
      </c>
      <c r="F924" s="303" t="str">
        <f t="shared" si="88"/>
        <v/>
      </c>
      <c r="H924" s="305" t="str">
        <f t="shared" si="85"/>
        <v/>
      </c>
      <c r="I924" s="298" t="str">
        <f t="shared" si="86"/>
        <v/>
      </c>
      <c r="J924" s="353" t="str">
        <f t="shared" si="87"/>
        <v/>
      </c>
      <c r="K924" s="354" t="str">
        <f t="shared" si="89"/>
        <v/>
      </c>
    </row>
    <row r="925" spans="2:11" hidden="1" x14ac:dyDescent="0.3">
      <c r="B925" s="181">
        <f t="shared" si="90"/>
        <v>923</v>
      </c>
      <c r="C925" s="233" t="str">
        <f>IF('Cálculos '!AR931="","",'Cálculos '!AR931)</f>
        <v/>
      </c>
      <c r="D925" s="164" t="str">
        <f>IF('Cálculos '!AU931="","",'Cálculos '!AU931)</f>
        <v/>
      </c>
      <c r="E925" s="300" t="str">
        <f>IF('Cálculos '!AV931="","",'Cálculos '!AV931)</f>
        <v/>
      </c>
      <c r="F925" s="303" t="str">
        <f t="shared" si="88"/>
        <v/>
      </c>
      <c r="H925" s="305" t="str">
        <f t="shared" si="85"/>
        <v/>
      </c>
      <c r="I925" s="298" t="str">
        <f t="shared" si="86"/>
        <v/>
      </c>
      <c r="J925" s="353" t="str">
        <f t="shared" si="87"/>
        <v/>
      </c>
      <c r="K925" s="354" t="str">
        <f t="shared" si="89"/>
        <v/>
      </c>
    </row>
    <row r="926" spans="2:11" hidden="1" x14ac:dyDescent="0.3">
      <c r="B926" s="181">
        <f t="shared" si="90"/>
        <v>924</v>
      </c>
      <c r="C926" s="233" t="str">
        <f>IF('Cálculos '!AR932="","",'Cálculos '!AR932)</f>
        <v/>
      </c>
      <c r="D926" s="164" t="str">
        <f>IF('Cálculos '!AU932="","",'Cálculos '!AU932)</f>
        <v/>
      </c>
      <c r="E926" s="300" t="str">
        <f>IF('Cálculos '!AV932="","",'Cálculos '!AV932)</f>
        <v/>
      </c>
      <c r="F926" s="303" t="str">
        <f t="shared" si="88"/>
        <v/>
      </c>
      <c r="H926" s="305" t="str">
        <f t="shared" si="85"/>
        <v/>
      </c>
      <c r="I926" s="298" t="str">
        <f t="shared" si="86"/>
        <v/>
      </c>
      <c r="J926" s="353" t="str">
        <f t="shared" si="87"/>
        <v/>
      </c>
      <c r="K926" s="354" t="str">
        <f t="shared" si="89"/>
        <v/>
      </c>
    </row>
    <row r="927" spans="2:11" hidden="1" x14ac:dyDescent="0.3">
      <c r="B927" s="181">
        <f t="shared" si="90"/>
        <v>925</v>
      </c>
      <c r="C927" s="233" t="str">
        <f>IF('Cálculos '!AR933="","",'Cálculos '!AR933)</f>
        <v/>
      </c>
      <c r="D927" s="164" t="str">
        <f>IF('Cálculos '!AU933="","",'Cálculos '!AU933)</f>
        <v/>
      </c>
      <c r="E927" s="300" t="str">
        <f>IF('Cálculos '!AV933="","",'Cálculos '!AV933)</f>
        <v/>
      </c>
      <c r="F927" s="303" t="str">
        <f t="shared" si="88"/>
        <v/>
      </c>
      <c r="H927" s="305" t="str">
        <f t="shared" si="85"/>
        <v/>
      </c>
      <c r="I927" s="298" t="str">
        <f t="shared" si="86"/>
        <v/>
      </c>
      <c r="J927" s="353" t="str">
        <f t="shared" si="87"/>
        <v/>
      </c>
      <c r="K927" s="354" t="str">
        <f t="shared" si="89"/>
        <v/>
      </c>
    </row>
    <row r="928" spans="2:11" hidden="1" x14ac:dyDescent="0.3">
      <c r="B928" s="181">
        <f t="shared" si="90"/>
        <v>926</v>
      </c>
      <c r="C928" s="233" t="str">
        <f>IF('Cálculos '!AR934="","",'Cálculos '!AR934)</f>
        <v/>
      </c>
      <c r="D928" s="164" t="str">
        <f>IF('Cálculos '!AU934="","",'Cálculos '!AU934)</f>
        <v/>
      </c>
      <c r="E928" s="300" t="str">
        <f>IF('Cálculos '!AV934="","",'Cálculos '!AV934)</f>
        <v/>
      </c>
      <c r="F928" s="303" t="str">
        <f t="shared" si="88"/>
        <v/>
      </c>
      <c r="H928" s="305" t="str">
        <f t="shared" si="85"/>
        <v/>
      </c>
      <c r="I928" s="298" t="str">
        <f t="shared" si="86"/>
        <v/>
      </c>
      <c r="J928" s="353" t="str">
        <f t="shared" si="87"/>
        <v/>
      </c>
      <c r="K928" s="354" t="str">
        <f t="shared" si="89"/>
        <v/>
      </c>
    </row>
    <row r="929" spans="2:11" hidden="1" x14ac:dyDescent="0.3">
      <c r="B929" s="181">
        <f t="shared" si="90"/>
        <v>927</v>
      </c>
      <c r="C929" s="233" t="str">
        <f>IF('Cálculos '!AR935="","",'Cálculos '!AR935)</f>
        <v/>
      </c>
      <c r="D929" s="164" t="str">
        <f>IF('Cálculos '!AU935="","",'Cálculos '!AU935)</f>
        <v/>
      </c>
      <c r="E929" s="300" t="str">
        <f>IF('Cálculos '!AV935="","",'Cálculos '!AV935)</f>
        <v/>
      </c>
      <c r="F929" s="303" t="str">
        <f t="shared" si="88"/>
        <v/>
      </c>
      <c r="H929" s="305" t="str">
        <f t="shared" si="85"/>
        <v/>
      </c>
      <c r="I929" s="298" t="str">
        <f t="shared" si="86"/>
        <v/>
      </c>
      <c r="J929" s="353" t="str">
        <f t="shared" si="87"/>
        <v/>
      </c>
      <c r="K929" s="354" t="str">
        <f t="shared" si="89"/>
        <v/>
      </c>
    </row>
    <row r="930" spans="2:11" hidden="1" x14ac:dyDescent="0.3">
      <c r="B930" s="181">
        <f t="shared" si="90"/>
        <v>928</v>
      </c>
      <c r="C930" s="233" t="str">
        <f>IF('Cálculos '!AR936="","",'Cálculos '!AR936)</f>
        <v/>
      </c>
      <c r="D930" s="164" t="str">
        <f>IF('Cálculos '!AU936="","",'Cálculos '!AU936)</f>
        <v/>
      </c>
      <c r="E930" s="300" t="str">
        <f>IF('Cálculos '!AV936="","",'Cálculos '!AV936)</f>
        <v/>
      </c>
      <c r="F930" s="303" t="str">
        <f t="shared" si="88"/>
        <v/>
      </c>
      <c r="H930" s="305" t="str">
        <f t="shared" si="85"/>
        <v/>
      </c>
      <c r="I930" s="298" t="str">
        <f t="shared" si="86"/>
        <v/>
      </c>
      <c r="J930" s="353" t="str">
        <f t="shared" si="87"/>
        <v/>
      </c>
      <c r="K930" s="354" t="str">
        <f t="shared" si="89"/>
        <v/>
      </c>
    </row>
    <row r="931" spans="2:11" hidden="1" x14ac:dyDescent="0.3">
      <c r="B931" s="181">
        <f t="shared" si="90"/>
        <v>929</v>
      </c>
      <c r="C931" s="233" t="str">
        <f>IF('Cálculos '!AR937="","",'Cálculos '!AR937)</f>
        <v/>
      </c>
      <c r="D931" s="164" t="str">
        <f>IF('Cálculos '!AU937="","",'Cálculos '!AU937)</f>
        <v/>
      </c>
      <c r="E931" s="300" t="str">
        <f>IF('Cálculos '!AV937="","",'Cálculos '!AV937)</f>
        <v/>
      </c>
      <c r="F931" s="303" t="str">
        <f t="shared" si="88"/>
        <v/>
      </c>
      <c r="H931" s="305" t="str">
        <f t="shared" si="85"/>
        <v/>
      </c>
      <c r="I931" s="298" t="str">
        <f t="shared" si="86"/>
        <v/>
      </c>
      <c r="J931" s="353" t="str">
        <f t="shared" si="87"/>
        <v/>
      </c>
      <c r="K931" s="354" t="str">
        <f t="shared" si="89"/>
        <v/>
      </c>
    </row>
    <row r="932" spans="2:11" hidden="1" x14ac:dyDescent="0.3">
      <c r="B932" s="181">
        <f t="shared" si="90"/>
        <v>930</v>
      </c>
      <c r="C932" s="233" t="str">
        <f>IF('Cálculos '!AR938="","",'Cálculos '!AR938)</f>
        <v/>
      </c>
      <c r="D932" s="164" t="str">
        <f>IF('Cálculos '!AU938="","",'Cálculos '!AU938)</f>
        <v/>
      </c>
      <c r="E932" s="300" t="str">
        <f>IF('Cálculos '!AV938="","",'Cálculos '!AV938)</f>
        <v/>
      </c>
      <c r="F932" s="303" t="str">
        <f t="shared" si="88"/>
        <v/>
      </c>
      <c r="H932" s="305" t="str">
        <f t="shared" si="85"/>
        <v/>
      </c>
      <c r="I932" s="298" t="str">
        <f t="shared" si="86"/>
        <v/>
      </c>
      <c r="J932" s="353" t="str">
        <f t="shared" si="87"/>
        <v/>
      </c>
      <c r="K932" s="354" t="str">
        <f t="shared" si="89"/>
        <v/>
      </c>
    </row>
    <row r="933" spans="2:11" hidden="1" x14ac:dyDescent="0.3">
      <c r="B933" s="181">
        <f t="shared" si="90"/>
        <v>931</v>
      </c>
      <c r="C933" s="233" t="str">
        <f>IF('Cálculos '!AR939="","",'Cálculos '!AR939)</f>
        <v/>
      </c>
      <c r="D933" s="164" t="str">
        <f>IF('Cálculos '!AU939="","",'Cálculos '!AU939)</f>
        <v/>
      </c>
      <c r="E933" s="300" t="str">
        <f>IF('Cálculos '!AV939="","",'Cálculos '!AV939)</f>
        <v/>
      </c>
      <c r="F933" s="303" t="str">
        <f t="shared" si="88"/>
        <v/>
      </c>
      <c r="H933" s="305" t="str">
        <f t="shared" si="85"/>
        <v/>
      </c>
      <c r="I933" s="298" t="str">
        <f t="shared" si="86"/>
        <v/>
      </c>
      <c r="J933" s="353" t="str">
        <f t="shared" si="87"/>
        <v/>
      </c>
      <c r="K933" s="354" t="str">
        <f t="shared" si="89"/>
        <v/>
      </c>
    </row>
    <row r="934" spans="2:11" hidden="1" x14ac:dyDescent="0.3">
      <c r="B934" s="181">
        <f t="shared" si="90"/>
        <v>932</v>
      </c>
      <c r="C934" s="233" t="str">
        <f>IF('Cálculos '!AR940="","",'Cálculos '!AR940)</f>
        <v/>
      </c>
      <c r="D934" s="164" t="str">
        <f>IF('Cálculos '!AU940="","",'Cálculos '!AU940)</f>
        <v/>
      </c>
      <c r="E934" s="300" t="str">
        <f>IF('Cálculos '!AV940="","",'Cálculos '!AV940)</f>
        <v/>
      </c>
      <c r="F934" s="303" t="str">
        <f t="shared" si="88"/>
        <v/>
      </c>
      <c r="H934" s="305" t="str">
        <f t="shared" si="85"/>
        <v/>
      </c>
      <c r="I934" s="298" t="str">
        <f t="shared" si="86"/>
        <v/>
      </c>
      <c r="J934" s="353" t="str">
        <f t="shared" si="87"/>
        <v/>
      </c>
      <c r="K934" s="354" t="str">
        <f t="shared" si="89"/>
        <v/>
      </c>
    </row>
    <row r="935" spans="2:11" hidden="1" x14ac:dyDescent="0.3">
      <c r="B935" s="181">
        <f t="shared" si="90"/>
        <v>933</v>
      </c>
      <c r="C935" s="233" t="str">
        <f>IF('Cálculos '!AR941="","",'Cálculos '!AR941)</f>
        <v/>
      </c>
      <c r="D935" s="164" t="str">
        <f>IF('Cálculos '!AU941="","",'Cálculos '!AU941)</f>
        <v/>
      </c>
      <c r="E935" s="300" t="str">
        <f>IF('Cálculos '!AV941="","",'Cálculos '!AV941)</f>
        <v/>
      </c>
      <c r="F935" s="303" t="str">
        <f t="shared" si="88"/>
        <v/>
      </c>
      <c r="H935" s="305" t="str">
        <f t="shared" si="85"/>
        <v/>
      </c>
      <c r="I935" s="298" t="str">
        <f t="shared" si="86"/>
        <v/>
      </c>
      <c r="J935" s="353" t="str">
        <f t="shared" si="87"/>
        <v/>
      </c>
      <c r="K935" s="354" t="str">
        <f t="shared" si="89"/>
        <v/>
      </c>
    </row>
    <row r="936" spans="2:11" hidden="1" x14ac:dyDescent="0.3">
      <c r="B936" s="181">
        <f t="shared" si="90"/>
        <v>934</v>
      </c>
      <c r="C936" s="233" t="str">
        <f>IF('Cálculos '!AR942="","",'Cálculos '!AR942)</f>
        <v/>
      </c>
      <c r="D936" s="164" t="str">
        <f>IF('Cálculos '!AU942="","",'Cálculos '!AU942)</f>
        <v/>
      </c>
      <c r="E936" s="300" t="str">
        <f>IF('Cálculos '!AV942="","",'Cálculos '!AV942)</f>
        <v/>
      </c>
      <c r="F936" s="303" t="str">
        <f t="shared" si="88"/>
        <v/>
      </c>
      <c r="H936" s="305" t="str">
        <f t="shared" si="85"/>
        <v/>
      </c>
      <c r="I936" s="298" t="str">
        <f t="shared" si="86"/>
        <v/>
      </c>
      <c r="J936" s="353" t="str">
        <f t="shared" si="87"/>
        <v/>
      </c>
      <c r="K936" s="354" t="str">
        <f t="shared" si="89"/>
        <v/>
      </c>
    </row>
    <row r="937" spans="2:11" hidden="1" x14ac:dyDescent="0.3">
      <c r="B937" s="181">
        <f t="shared" si="90"/>
        <v>935</v>
      </c>
      <c r="C937" s="233" t="str">
        <f>IF('Cálculos '!AR943="","",'Cálculos '!AR943)</f>
        <v/>
      </c>
      <c r="D937" s="164" t="str">
        <f>IF('Cálculos '!AU943="","",'Cálculos '!AU943)</f>
        <v/>
      </c>
      <c r="E937" s="300" t="str">
        <f>IF('Cálculos '!AV943="","",'Cálculos '!AV943)</f>
        <v/>
      </c>
      <c r="F937" s="303" t="str">
        <f t="shared" si="88"/>
        <v/>
      </c>
      <c r="H937" s="305" t="str">
        <f t="shared" si="85"/>
        <v/>
      </c>
      <c r="I937" s="298" t="str">
        <f t="shared" si="86"/>
        <v/>
      </c>
      <c r="J937" s="353" t="str">
        <f t="shared" si="87"/>
        <v/>
      </c>
      <c r="K937" s="354" t="str">
        <f t="shared" si="89"/>
        <v/>
      </c>
    </row>
    <row r="938" spans="2:11" hidden="1" x14ac:dyDescent="0.3">
      <c r="B938" s="181">
        <f t="shared" si="90"/>
        <v>936</v>
      </c>
      <c r="C938" s="233" t="str">
        <f>IF('Cálculos '!AR944="","",'Cálculos '!AR944)</f>
        <v/>
      </c>
      <c r="D938" s="164" t="str">
        <f>IF('Cálculos '!AU944="","",'Cálculos '!AU944)</f>
        <v/>
      </c>
      <c r="E938" s="300" t="str">
        <f>IF('Cálculos '!AV944="","",'Cálculos '!AV944)</f>
        <v/>
      </c>
      <c r="F938" s="303" t="str">
        <f t="shared" si="88"/>
        <v/>
      </c>
      <c r="H938" s="305" t="str">
        <f t="shared" si="85"/>
        <v/>
      </c>
      <c r="I938" s="298" t="str">
        <f t="shared" si="86"/>
        <v/>
      </c>
      <c r="J938" s="353" t="str">
        <f t="shared" si="87"/>
        <v/>
      </c>
      <c r="K938" s="354" t="str">
        <f t="shared" si="89"/>
        <v/>
      </c>
    </row>
    <row r="939" spans="2:11" hidden="1" x14ac:dyDescent="0.3">
      <c r="B939" s="181">
        <f t="shared" si="90"/>
        <v>937</v>
      </c>
      <c r="C939" s="233" t="str">
        <f>IF('Cálculos '!AR945="","",'Cálculos '!AR945)</f>
        <v/>
      </c>
      <c r="D939" s="164" t="str">
        <f>IF('Cálculos '!AU945="","",'Cálculos '!AU945)</f>
        <v/>
      </c>
      <c r="E939" s="300" t="str">
        <f>IF('Cálculos '!AV945="","",'Cálculos '!AV945)</f>
        <v/>
      </c>
      <c r="F939" s="303" t="str">
        <f t="shared" si="88"/>
        <v/>
      </c>
      <c r="H939" s="305" t="str">
        <f t="shared" si="85"/>
        <v/>
      </c>
      <c r="I939" s="298" t="str">
        <f t="shared" si="86"/>
        <v/>
      </c>
      <c r="J939" s="353" t="str">
        <f t="shared" si="87"/>
        <v/>
      </c>
      <c r="K939" s="354" t="str">
        <f t="shared" si="89"/>
        <v/>
      </c>
    </row>
    <row r="940" spans="2:11" hidden="1" x14ac:dyDescent="0.3">
      <c r="B940" s="181">
        <f t="shared" si="90"/>
        <v>938</v>
      </c>
      <c r="C940" s="233" t="str">
        <f>IF('Cálculos '!AR946="","",'Cálculos '!AR946)</f>
        <v/>
      </c>
      <c r="D940" s="164" t="str">
        <f>IF('Cálculos '!AU946="","",'Cálculos '!AU946)</f>
        <v/>
      </c>
      <c r="E940" s="300" t="str">
        <f>IF('Cálculos '!AV946="","",'Cálculos '!AV946)</f>
        <v/>
      </c>
      <c r="F940" s="303" t="str">
        <f t="shared" si="88"/>
        <v/>
      </c>
      <c r="H940" s="305" t="str">
        <f t="shared" si="85"/>
        <v/>
      </c>
      <c r="I940" s="298" t="str">
        <f t="shared" si="86"/>
        <v/>
      </c>
      <c r="J940" s="353" t="str">
        <f t="shared" si="87"/>
        <v/>
      </c>
      <c r="K940" s="354" t="str">
        <f t="shared" si="89"/>
        <v/>
      </c>
    </row>
    <row r="941" spans="2:11" hidden="1" x14ac:dyDescent="0.3">
      <c r="B941" s="181">
        <f t="shared" si="90"/>
        <v>939</v>
      </c>
      <c r="C941" s="233" t="str">
        <f>IF('Cálculos '!AR947="","",'Cálculos '!AR947)</f>
        <v/>
      </c>
      <c r="D941" s="164" t="str">
        <f>IF('Cálculos '!AU947="","",'Cálculos '!AU947)</f>
        <v/>
      </c>
      <c r="E941" s="300" t="str">
        <f>IF('Cálculos '!AV947="","",'Cálculos '!AV947)</f>
        <v/>
      </c>
      <c r="F941" s="303" t="str">
        <f t="shared" si="88"/>
        <v/>
      </c>
      <c r="H941" s="305" t="str">
        <f t="shared" si="85"/>
        <v/>
      </c>
      <c r="I941" s="298" t="str">
        <f t="shared" si="86"/>
        <v/>
      </c>
      <c r="J941" s="353" t="str">
        <f t="shared" si="87"/>
        <v/>
      </c>
      <c r="K941" s="354" t="str">
        <f t="shared" si="89"/>
        <v/>
      </c>
    </row>
    <row r="942" spans="2:11" hidden="1" x14ac:dyDescent="0.3">
      <c r="B942" s="181">
        <f t="shared" si="90"/>
        <v>940</v>
      </c>
      <c r="C942" s="233" t="str">
        <f>IF('Cálculos '!AR948="","",'Cálculos '!AR948)</f>
        <v/>
      </c>
      <c r="D942" s="164" t="str">
        <f>IF('Cálculos '!AU948="","",'Cálculos '!AU948)</f>
        <v/>
      </c>
      <c r="E942" s="300" t="str">
        <f>IF('Cálculos '!AV948="","",'Cálculos '!AV948)</f>
        <v/>
      </c>
      <c r="F942" s="303" t="str">
        <f t="shared" si="88"/>
        <v/>
      </c>
      <c r="H942" s="305" t="str">
        <f t="shared" si="85"/>
        <v/>
      </c>
      <c r="I942" s="298" t="str">
        <f t="shared" si="86"/>
        <v/>
      </c>
      <c r="J942" s="353" t="str">
        <f t="shared" si="87"/>
        <v/>
      </c>
      <c r="K942" s="354" t="str">
        <f t="shared" si="89"/>
        <v/>
      </c>
    </row>
    <row r="943" spans="2:11" hidden="1" x14ac:dyDescent="0.3">
      <c r="B943" s="181">
        <f t="shared" si="90"/>
        <v>941</v>
      </c>
      <c r="C943" s="233" t="str">
        <f>IF('Cálculos '!AR949="","",'Cálculos '!AR949)</f>
        <v/>
      </c>
      <c r="D943" s="164" t="str">
        <f>IF('Cálculos '!AU949="","",'Cálculos '!AU949)</f>
        <v/>
      </c>
      <c r="E943" s="300" t="str">
        <f>IF('Cálculos '!AV949="","",'Cálculos '!AV949)</f>
        <v/>
      </c>
      <c r="F943" s="303" t="str">
        <f t="shared" si="88"/>
        <v/>
      </c>
      <c r="H943" s="305" t="str">
        <f t="shared" si="85"/>
        <v/>
      </c>
      <c r="I943" s="298" t="str">
        <f t="shared" si="86"/>
        <v/>
      </c>
      <c r="J943" s="353" t="str">
        <f t="shared" si="87"/>
        <v/>
      </c>
      <c r="K943" s="354" t="str">
        <f t="shared" si="89"/>
        <v/>
      </c>
    </row>
    <row r="944" spans="2:11" hidden="1" x14ac:dyDescent="0.3">
      <c r="B944" s="181">
        <f t="shared" si="90"/>
        <v>942</v>
      </c>
      <c r="C944" s="233" t="str">
        <f>IF('Cálculos '!AR950="","",'Cálculos '!AR950)</f>
        <v/>
      </c>
      <c r="D944" s="164" t="str">
        <f>IF('Cálculos '!AU950="","",'Cálculos '!AU950)</f>
        <v/>
      </c>
      <c r="E944" s="300" t="str">
        <f>IF('Cálculos '!AV950="","",'Cálculos '!AV950)</f>
        <v/>
      </c>
      <c r="F944" s="303" t="str">
        <f t="shared" si="88"/>
        <v/>
      </c>
      <c r="H944" s="305" t="str">
        <f t="shared" si="85"/>
        <v/>
      </c>
      <c r="I944" s="298" t="str">
        <f t="shared" si="86"/>
        <v/>
      </c>
      <c r="J944" s="353" t="str">
        <f t="shared" si="87"/>
        <v/>
      </c>
      <c r="K944" s="354" t="str">
        <f t="shared" si="89"/>
        <v/>
      </c>
    </row>
    <row r="945" spans="2:11" hidden="1" x14ac:dyDescent="0.3">
      <c r="B945" s="181">
        <f t="shared" si="90"/>
        <v>943</v>
      </c>
      <c r="C945" s="233" t="str">
        <f>IF('Cálculos '!AR951="","",'Cálculos '!AR951)</f>
        <v/>
      </c>
      <c r="D945" s="164" t="str">
        <f>IF('Cálculos '!AU951="","",'Cálculos '!AU951)</f>
        <v/>
      </c>
      <c r="E945" s="300" t="str">
        <f>IF('Cálculos '!AV951="","",'Cálculos '!AV951)</f>
        <v/>
      </c>
      <c r="F945" s="303" t="str">
        <f t="shared" si="88"/>
        <v/>
      </c>
      <c r="H945" s="305" t="str">
        <f t="shared" si="85"/>
        <v/>
      </c>
      <c r="I945" s="298" t="str">
        <f t="shared" si="86"/>
        <v/>
      </c>
      <c r="J945" s="353" t="str">
        <f t="shared" si="87"/>
        <v/>
      </c>
      <c r="K945" s="354" t="str">
        <f t="shared" si="89"/>
        <v/>
      </c>
    </row>
    <row r="946" spans="2:11" hidden="1" x14ac:dyDescent="0.3">
      <c r="B946" s="181">
        <f t="shared" si="90"/>
        <v>944</v>
      </c>
      <c r="C946" s="233" t="str">
        <f>IF('Cálculos '!AR952="","",'Cálculos '!AR952)</f>
        <v/>
      </c>
      <c r="D946" s="164" t="str">
        <f>IF('Cálculos '!AU952="","",'Cálculos '!AU952)</f>
        <v/>
      </c>
      <c r="E946" s="300" t="str">
        <f>IF('Cálculos '!AV952="","",'Cálculos '!AV952)</f>
        <v/>
      </c>
      <c r="F946" s="303" t="str">
        <f t="shared" si="88"/>
        <v/>
      </c>
      <c r="H946" s="305" t="str">
        <f t="shared" si="85"/>
        <v/>
      </c>
      <c r="I946" s="298" t="str">
        <f t="shared" si="86"/>
        <v/>
      </c>
      <c r="J946" s="353" t="str">
        <f t="shared" si="87"/>
        <v/>
      </c>
      <c r="K946" s="354" t="str">
        <f t="shared" si="89"/>
        <v/>
      </c>
    </row>
    <row r="947" spans="2:11" hidden="1" x14ac:dyDescent="0.3">
      <c r="B947" s="181">
        <f t="shared" si="90"/>
        <v>945</v>
      </c>
      <c r="C947" s="233" t="str">
        <f>IF('Cálculos '!AR953="","",'Cálculos '!AR953)</f>
        <v/>
      </c>
      <c r="D947" s="164" t="str">
        <f>IF('Cálculos '!AU953="","",'Cálculos '!AU953)</f>
        <v/>
      </c>
      <c r="E947" s="300" t="str">
        <f>IF('Cálculos '!AV953="","",'Cálculos '!AV953)</f>
        <v/>
      </c>
      <c r="F947" s="303" t="str">
        <f t="shared" si="88"/>
        <v/>
      </c>
      <c r="H947" s="305" t="str">
        <f t="shared" si="85"/>
        <v/>
      </c>
      <c r="I947" s="298" t="str">
        <f t="shared" si="86"/>
        <v/>
      </c>
      <c r="J947" s="353" t="str">
        <f t="shared" si="87"/>
        <v/>
      </c>
      <c r="K947" s="354" t="str">
        <f t="shared" si="89"/>
        <v/>
      </c>
    </row>
    <row r="948" spans="2:11" hidden="1" x14ac:dyDescent="0.3">
      <c r="B948" s="181">
        <f t="shared" si="90"/>
        <v>946</v>
      </c>
      <c r="C948" s="233" t="str">
        <f>IF('Cálculos '!AR954="","",'Cálculos '!AR954)</f>
        <v/>
      </c>
      <c r="D948" s="164" t="str">
        <f>IF('Cálculos '!AU954="","",'Cálculos '!AU954)</f>
        <v/>
      </c>
      <c r="E948" s="300" t="str">
        <f>IF('Cálculos '!AV954="","",'Cálculos '!AV954)</f>
        <v/>
      </c>
      <c r="F948" s="303" t="str">
        <f t="shared" si="88"/>
        <v/>
      </c>
      <c r="H948" s="305" t="str">
        <f t="shared" si="85"/>
        <v/>
      </c>
      <c r="I948" s="298" t="str">
        <f t="shared" si="86"/>
        <v/>
      </c>
      <c r="J948" s="353" t="str">
        <f t="shared" si="87"/>
        <v/>
      </c>
      <c r="K948" s="354" t="str">
        <f t="shared" si="89"/>
        <v/>
      </c>
    </row>
    <row r="949" spans="2:11" hidden="1" x14ac:dyDescent="0.3">
      <c r="B949" s="181">
        <f t="shared" si="90"/>
        <v>947</v>
      </c>
      <c r="C949" s="233" t="str">
        <f>IF('Cálculos '!AR955="","",'Cálculos '!AR955)</f>
        <v/>
      </c>
      <c r="D949" s="164" t="str">
        <f>IF('Cálculos '!AU955="","",'Cálculos '!AU955)</f>
        <v/>
      </c>
      <c r="E949" s="300" t="str">
        <f>IF('Cálculos '!AV955="","",'Cálculos '!AV955)</f>
        <v/>
      </c>
      <c r="F949" s="303" t="str">
        <f t="shared" si="88"/>
        <v/>
      </c>
      <c r="H949" s="305" t="str">
        <f t="shared" si="85"/>
        <v/>
      </c>
      <c r="I949" s="298" t="str">
        <f t="shared" si="86"/>
        <v/>
      </c>
      <c r="J949" s="353" t="str">
        <f t="shared" si="87"/>
        <v/>
      </c>
      <c r="K949" s="354" t="str">
        <f t="shared" si="89"/>
        <v/>
      </c>
    </row>
    <row r="950" spans="2:11" hidden="1" x14ac:dyDescent="0.3">
      <c r="B950" s="181">
        <f t="shared" si="90"/>
        <v>948</v>
      </c>
      <c r="C950" s="233" t="str">
        <f>IF('Cálculos '!AR956="","",'Cálculos '!AR956)</f>
        <v/>
      </c>
      <c r="D950" s="164" t="str">
        <f>IF('Cálculos '!AU956="","",'Cálculos '!AU956)</f>
        <v/>
      </c>
      <c r="E950" s="300" t="str">
        <f>IF('Cálculos '!AV956="","",'Cálculos '!AV956)</f>
        <v/>
      </c>
      <c r="F950" s="303" t="str">
        <f t="shared" si="88"/>
        <v/>
      </c>
      <c r="H950" s="305" t="str">
        <f t="shared" si="85"/>
        <v/>
      </c>
      <c r="I950" s="298" t="str">
        <f t="shared" si="86"/>
        <v/>
      </c>
      <c r="J950" s="353" t="str">
        <f t="shared" si="87"/>
        <v/>
      </c>
      <c r="K950" s="354" t="str">
        <f t="shared" si="89"/>
        <v/>
      </c>
    </row>
    <row r="951" spans="2:11" hidden="1" x14ac:dyDescent="0.3">
      <c r="B951" s="181">
        <f t="shared" si="90"/>
        <v>949</v>
      </c>
      <c r="C951" s="233" t="str">
        <f>IF('Cálculos '!AR957="","",'Cálculos '!AR957)</f>
        <v/>
      </c>
      <c r="D951" s="164" t="str">
        <f>IF('Cálculos '!AU957="","",'Cálculos '!AU957)</f>
        <v/>
      </c>
      <c r="E951" s="300" t="str">
        <f>IF('Cálculos '!AV957="","",'Cálculos '!AV957)</f>
        <v/>
      </c>
      <c r="F951" s="303" t="str">
        <f t="shared" si="88"/>
        <v/>
      </c>
      <c r="H951" s="305" t="str">
        <f t="shared" si="85"/>
        <v/>
      </c>
      <c r="I951" s="298" t="str">
        <f t="shared" si="86"/>
        <v/>
      </c>
      <c r="J951" s="353" t="str">
        <f t="shared" si="87"/>
        <v/>
      </c>
      <c r="K951" s="354" t="str">
        <f t="shared" si="89"/>
        <v/>
      </c>
    </row>
    <row r="952" spans="2:11" hidden="1" x14ac:dyDescent="0.3">
      <c r="B952" s="181">
        <f t="shared" si="90"/>
        <v>950</v>
      </c>
      <c r="C952" s="233" t="str">
        <f>IF('Cálculos '!AR958="","",'Cálculos '!AR958)</f>
        <v/>
      </c>
      <c r="D952" s="164" t="str">
        <f>IF('Cálculos '!AU958="","",'Cálculos '!AU958)</f>
        <v/>
      </c>
      <c r="E952" s="300" t="str">
        <f>IF('Cálculos '!AV958="","",'Cálculos '!AV958)</f>
        <v/>
      </c>
      <c r="F952" s="303" t="str">
        <f t="shared" si="88"/>
        <v/>
      </c>
      <c r="H952" s="305" t="str">
        <f t="shared" si="85"/>
        <v/>
      </c>
      <c r="I952" s="298" t="str">
        <f t="shared" si="86"/>
        <v/>
      </c>
      <c r="J952" s="353" t="str">
        <f t="shared" si="87"/>
        <v/>
      </c>
      <c r="K952" s="354" t="str">
        <f t="shared" si="89"/>
        <v/>
      </c>
    </row>
    <row r="953" spans="2:11" hidden="1" x14ac:dyDescent="0.3">
      <c r="B953" s="181">
        <f t="shared" si="90"/>
        <v>951</v>
      </c>
      <c r="C953" s="233" t="str">
        <f>IF('Cálculos '!AR959="","",'Cálculos '!AR959)</f>
        <v/>
      </c>
      <c r="D953" s="164" t="str">
        <f>IF('Cálculos '!AU959="","",'Cálculos '!AU959)</f>
        <v/>
      </c>
      <c r="E953" s="300" t="str">
        <f>IF('Cálculos '!AV959="","",'Cálculos '!AV959)</f>
        <v/>
      </c>
      <c r="F953" s="303" t="str">
        <f t="shared" si="88"/>
        <v/>
      </c>
      <c r="H953" s="305" t="str">
        <f t="shared" si="85"/>
        <v/>
      </c>
      <c r="I953" s="298" t="str">
        <f t="shared" si="86"/>
        <v/>
      </c>
      <c r="J953" s="353" t="str">
        <f t="shared" si="87"/>
        <v/>
      </c>
      <c r="K953" s="354" t="str">
        <f t="shared" si="89"/>
        <v/>
      </c>
    </row>
    <row r="954" spans="2:11" hidden="1" x14ac:dyDescent="0.3">
      <c r="B954" s="181">
        <f t="shared" si="90"/>
        <v>952</v>
      </c>
      <c r="C954" s="233" t="str">
        <f>IF('Cálculos '!AR960="","",'Cálculos '!AR960)</f>
        <v/>
      </c>
      <c r="D954" s="164" t="str">
        <f>IF('Cálculos '!AU960="","",'Cálculos '!AU960)</f>
        <v/>
      </c>
      <c r="E954" s="300" t="str">
        <f>IF('Cálculos '!AV960="","",'Cálculos '!AV960)</f>
        <v/>
      </c>
      <c r="F954" s="303" t="str">
        <f t="shared" si="88"/>
        <v/>
      </c>
      <c r="H954" s="305" t="str">
        <f t="shared" si="85"/>
        <v/>
      </c>
      <c r="I954" s="298" t="str">
        <f t="shared" si="86"/>
        <v/>
      </c>
      <c r="J954" s="353" t="str">
        <f t="shared" si="87"/>
        <v/>
      </c>
      <c r="K954" s="354" t="str">
        <f t="shared" si="89"/>
        <v/>
      </c>
    </row>
    <row r="955" spans="2:11" hidden="1" x14ac:dyDescent="0.3">
      <c r="B955" s="181">
        <f t="shared" si="90"/>
        <v>953</v>
      </c>
      <c r="C955" s="233" t="str">
        <f>IF('Cálculos '!AR961="","",'Cálculos '!AR961)</f>
        <v/>
      </c>
      <c r="D955" s="164" t="str">
        <f>IF('Cálculos '!AU961="","",'Cálculos '!AU961)</f>
        <v/>
      </c>
      <c r="E955" s="300" t="str">
        <f>IF('Cálculos '!AV961="","",'Cálculos '!AV961)</f>
        <v/>
      </c>
      <c r="F955" s="303" t="str">
        <f t="shared" si="88"/>
        <v/>
      </c>
      <c r="H955" s="305" t="str">
        <f t="shared" si="85"/>
        <v/>
      </c>
      <c r="I955" s="298" t="str">
        <f t="shared" si="86"/>
        <v/>
      </c>
      <c r="J955" s="353" t="str">
        <f t="shared" si="87"/>
        <v/>
      </c>
      <c r="K955" s="354" t="str">
        <f t="shared" si="89"/>
        <v/>
      </c>
    </row>
    <row r="956" spans="2:11" hidden="1" x14ac:dyDescent="0.3">
      <c r="B956" s="181">
        <f t="shared" si="90"/>
        <v>954</v>
      </c>
      <c r="C956" s="233" t="str">
        <f>IF('Cálculos '!AR962="","",'Cálculos '!AR962)</f>
        <v/>
      </c>
      <c r="D956" s="164" t="str">
        <f>IF('Cálculos '!AU962="","",'Cálculos '!AU962)</f>
        <v/>
      </c>
      <c r="E956" s="300" t="str">
        <f>IF('Cálculos '!AV962="","",'Cálculos '!AV962)</f>
        <v/>
      </c>
      <c r="F956" s="303" t="str">
        <f t="shared" si="88"/>
        <v/>
      </c>
      <c r="H956" s="305" t="str">
        <f t="shared" si="85"/>
        <v/>
      </c>
      <c r="I956" s="298" t="str">
        <f t="shared" si="86"/>
        <v/>
      </c>
      <c r="J956" s="353" t="str">
        <f t="shared" si="87"/>
        <v/>
      </c>
      <c r="K956" s="354" t="str">
        <f t="shared" si="89"/>
        <v/>
      </c>
    </row>
    <row r="957" spans="2:11" hidden="1" x14ac:dyDescent="0.3">
      <c r="B957" s="181">
        <f t="shared" si="90"/>
        <v>955</v>
      </c>
      <c r="C957" s="233" t="str">
        <f>IF('Cálculos '!AR963="","",'Cálculos '!AR963)</f>
        <v/>
      </c>
      <c r="D957" s="164" t="str">
        <f>IF('Cálculos '!AU963="","",'Cálculos '!AU963)</f>
        <v/>
      </c>
      <c r="E957" s="300" t="str">
        <f>IF('Cálculos '!AV963="","",'Cálculos '!AV963)</f>
        <v/>
      </c>
      <c r="F957" s="303" t="str">
        <f t="shared" si="88"/>
        <v/>
      </c>
      <c r="H957" s="305" t="str">
        <f t="shared" si="85"/>
        <v/>
      </c>
      <c r="I957" s="298" t="str">
        <f t="shared" si="86"/>
        <v/>
      </c>
      <c r="J957" s="353" t="str">
        <f t="shared" si="87"/>
        <v/>
      </c>
      <c r="K957" s="354" t="str">
        <f t="shared" si="89"/>
        <v/>
      </c>
    </row>
    <row r="958" spans="2:11" hidden="1" x14ac:dyDescent="0.3">
      <c r="B958" s="181">
        <f t="shared" si="90"/>
        <v>956</v>
      </c>
      <c r="C958" s="233" t="str">
        <f>IF('Cálculos '!AR964="","",'Cálculos '!AR964)</f>
        <v/>
      </c>
      <c r="D958" s="164" t="str">
        <f>IF('Cálculos '!AU964="","",'Cálculos '!AU964)</f>
        <v/>
      </c>
      <c r="E958" s="300" t="str">
        <f>IF('Cálculos '!AV964="","",'Cálculos '!AV964)</f>
        <v/>
      </c>
      <c r="F958" s="303" t="str">
        <f t="shared" si="88"/>
        <v/>
      </c>
      <c r="H958" s="305" t="str">
        <f t="shared" si="85"/>
        <v/>
      </c>
      <c r="I958" s="298" t="str">
        <f t="shared" si="86"/>
        <v/>
      </c>
      <c r="J958" s="353" t="str">
        <f t="shared" si="87"/>
        <v/>
      </c>
      <c r="K958" s="354" t="str">
        <f t="shared" si="89"/>
        <v/>
      </c>
    </row>
    <row r="959" spans="2:11" hidden="1" x14ac:dyDescent="0.3">
      <c r="B959" s="181">
        <f t="shared" si="90"/>
        <v>957</v>
      </c>
      <c r="C959" s="233" t="str">
        <f>IF('Cálculos '!AR965="","",'Cálculos '!AR965)</f>
        <v/>
      </c>
      <c r="D959" s="164" t="str">
        <f>IF('Cálculos '!AU965="","",'Cálculos '!AU965)</f>
        <v/>
      </c>
      <c r="E959" s="300" t="str">
        <f>IF('Cálculos '!AV965="","",'Cálculos '!AV965)</f>
        <v/>
      </c>
      <c r="F959" s="303" t="str">
        <f t="shared" si="88"/>
        <v/>
      </c>
      <c r="H959" s="305" t="str">
        <f t="shared" si="85"/>
        <v/>
      </c>
      <c r="I959" s="298" t="str">
        <f t="shared" si="86"/>
        <v/>
      </c>
      <c r="J959" s="353" t="str">
        <f t="shared" si="87"/>
        <v/>
      </c>
      <c r="K959" s="354" t="str">
        <f t="shared" si="89"/>
        <v/>
      </c>
    </row>
    <row r="960" spans="2:11" hidden="1" x14ac:dyDescent="0.3">
      <c r="B960" s="181">
        <f t="shared" si="90"/>
        <v>958</v>
      </c>
      <c r="C960" s="233" t="str">
        <f>IF('Cálculos '!AR966="","",'Cálculos '!AR966)</f>
        <v/>
      </c>
      <c r="D960" s="164" t="str">
        <f>IF('Cálculos '!AU966="","",'Cálculos '!AU966)</f>
        <v/>
      </c>
      <c r="E960" s="300" t="str">
        <f>IF('Cálculos '!AV966="","",'Cálculos '!AV966)</f>
        <v/>
      </c>
      <c r="F960" s="303" t="str">
        <f t="shared" si="88"/>
        <v/>
      </c>
      <c r="H960" s="305" t="str">
        <f t="shared" si="85"/>
        <v/>
      </c>
      <c r="I960" s="298" t="str">
        <f t="shared" si="86"/>
        <v/>
      </c>
      <c r="J960" s="353" t="str">
        <f t="shared" si="87"/>
        <v/>
      </c>
      <c r="K960" s="354" t="str">
        <f t="shared" si="89"/>
        <v/>
      </c>
    </row>
    <row r="961" spans="2:11" hidden="1" x14ac:dyDescent="0.3">
      <c r="B961" s="181">
        <f t="shared" si="90"/>
        <v>959</v>
      </c>
      <c r="C961" s="233" t="str">
        <f>IF('Cálculos '!AR967="","",'Cálculos '!AR967)</f>
        <v/>
      </c>
      <c r="D961" s="164" t="str">
        <f>IF('Cálculos '!AU967="","",'Cálculos '!AU967)</f>
        <v/>
      </c>
      <c r="E961" s="300" t="str">
        <f>IF('Cálculos '!AV967="","",'Cálculos '!AV967)</f>
        <v/>
      </c>
      <c r="F961" s="303" t="str">
        <f t="shared" si="88"/>
        <v/>
      </c>
      <c r="H961" s="305" t="str">
        <f t="shared" si="85"/>
        <v/>
      </c>
      <c r="I961" s="298" t="str">
        <f t="shared" si="86"/>
        <v/>
      </c>
      <c r="J961" s="353" t="str">
        <f t="shared" si="87"/>
        <v/>
      </c>
      <c r="K961" s="354" t="str">
        <f t="shared" si="89"/>
        <v/>
      </c>
    </row>
    <row r="962" spans="2:11" hidden="1" x14ac:dyDescent="0.3">
      <c r="B962" s="181">
        <f t="shared" si="90"/>
        <v>960</v>
      </c>
      <c r="C962" s="233" t="str">
        <f>IF('Cálculos '!AR968="","",'Cálculos '!AR968)</f>
        <v/>
      </c>
      <c r="D962" s="164" t="str">
        <f>IF('Cálculos '!AU968="","",'Cálculos '!AU968)</f>
        <v/>
      </c>
      <c r="E962" s="300" t="str">
        <f>IF('Cálculos '!AV968="","",'Cálculos '!AV968)</f>
        <v/>
      </c>
      <c r="F962" s="303" t="str">
        <f t="shared" si="88"/>
        <v/>
      </c>
      <c r="H962" s="305" t="str">
        <f t="shared" si="85"/>
        <v/>
      </c>
      <c r="I962" s="298" t="str">
        <f t="shared" si="86"/>
        <v/>
      </c>
      <c r="J962" s="353" t="str">
        <f t="shared" si="87"/>
        <v/>
      </c>
      <c r="K962" s="354" t="str">
        <f t="shared" si="89"/>
        <v/>
      </c>
    </row>
    <row r="963" spans="2:11" hidden="1" x14ac:dyDescent="0.3">
      <c r="B963" s="181">
        <f t="shared" si="90"/>
        <v>961</v>
      </c>
      <c r="C963" s="233" t="str">
        <f>IF('Cálculos '!AR969="","",'Cálculos '!AR969)</f>
        <v/>
      </c>
      <c r="D963" s="164" t="str">
        <f>IF('Cálculos '!AU969="","",'Cálculos '!AU969)</f>
        <v/>
      </c>
      <c r="E963" s="300" t="str">
        <f>IF('Cálculos '!AV969="","",'Cálculos '!AV969)</f>
        <v/>
      </c>
      <c r="F963" s="303" t="str">
        <f t="shared" si="88"/>
        <v/>
      </c>
      <c r="H963" s="305" t="str">
        <f t="shared" ref="H963:H1026" si="91">IF(C963="","",IF(C963="","",+D963/C963))</f>
        <v/>
      </c>
      <c r="I963" s="298" t="str">
        <f t="shared" ref="I963:I1026" si="92">IF(C963="","",SUM(E963/C963))</f>
        <v/>
      </c>
      <c r="J963" s="353" t="str">
        <f t="shared" ref="J963:J1026" si="93">+IF(I963&lt;=40%,E963,IF(AND(H963&gt;40%,H963&lt;60%),D963,C963))</f>
        <v/>
      </c>
      <c r="K963" s="354" t="str">
        <f t="shared" si="89"/>
        <v/>
      </c>
    </row>
    <row r="964" spans="2:11" hidden="1" x14ac:dyDescent="0.3">
      <c r="B964" s="181">
        <f t="shared" si="90"/>
        <v>962</v>
      </c>
      <c r="C964" s="233" t="str">
        <f>IF('Cálculos '!AR970="","",'Cálculos '!AR970)</f>
        <v/>
      </c>
      <c r="D964" s="164" t="str">
        <f>IF('Cálculos '!AU970="","",'Cálculos '!AU970)</f>
        <v/>
      </c>
      <c r="E964" s="300" t="str">
        <f>IF('Cálculos '!AV970="","",'Cálculos '!AV970)</f>
        <v/>
      </c>
      <c r="F964" s="303" t="str">
        <f t="shared" ref="F964:F1027" si="94">+IF(C964="","",C964)</f>
        <v/>
      </c>
      <c r="H964" s="305" t="str">
        <f t="shared" si="91"/>
        <v/>
      </c>
      <c r="I964" s="298" t="str">
        <f t="shared" si="92"/>
        <v/>
      </c>
      <c r="J964" s="353" t="str">
        <f t="shared" si="93"/>
        <v/>
      </c>
      <c r="K964" s="354" t="str">
        <f t="shared" ref="K964:K1027" si="95">IF(C964="","",SUM(F964-J964))</f>
        <v/>
      </c>
    </row>
    <row r="965" spans="2:11" hidden="1" x14ac:dyDescent="0.3">
      <c r="B965" s="181">
        <f t="shared" ref="B965:B1028" si="96">+B964+1</f>
        <v>963</v>
      </c>
      <c r="C965" s="233" t="str">
        <f>IF('Cálculos '!AR971="","",'Cálculos '!AR971)</f>
        <v/>
      </c>
      <c r="D965" s="164" t="str">
        <f>IF('Cálculos '!AU971="","",'Cálculos '!AU971)</f>
        <v/>
      </c>
      <c r="E965" s="300" t="str">
        <f>IF('Cálculos '!AV971="","",'Cálculos '!AV971)</f>
        <v/>
      </c>
      <c r="F965" s="303" t="str">
        <f t="shared" si="94"/>
        <v/>
      </c>
      <c r="H965" s="305" t="str">
        <f t="shared" si="91"/>
        <v/>
      </c>
      <c r="I965" s="298" t="str">
        <f t="shared" si="92"/>
        <v/>
      </c>
      <c r="J965" s="353" t="str">
        <f t="shared" si="93"/>
        <v/>
      </c>
      <c r="K965" s="354" t="str">
        <f t="shared" si="95"/>
        <v/>
      </c>
    </row>
    <row r="966" spans="2:11" hidden="1" x14ac:dyDescent="0.3">
      <c r="B966" s="181">
        <f t="shared" si="96"/>
        <v>964</v>
      </c>
      <c r="C966" s="233" t="str">
        <f>IF('Cálculos '!AR972="","",'Cálculos '!AR972)</f>
        <v/>
      </c>
      <c r="D966" s="164" t="str">
        <f>IF('Cálculos '!AU972="","",'Cálculos '!AU972)</f>
        <v/>
      </c>
      <c r="E966" s="300" t="str">
        <f>IF('Cálculos '!AV972="","",'Cálculos '!AV972)</f>
        <v/>
      </c>
      <c r="F966" s="303" t="str">
        <f t="shared" si="94"/>
        <v/>
      </c>
      <c r="H966" s="305" t="str">
        <f t="shared" si="91"/>
        <v/>
      </c>
      <c r="I966" s="298" t="str">
        <f t="shared" si="92"/>
        <v/>
      </c>
      <c r="J966" s="353" t="str">
        <f t="shared" si="93"/>
        <v/>
      </c>
      <c r="K966" s="354" t="str">
        <f t="shared" si="95"/>
        <v/>
      </c>
    </row>
    <row r="967" spans="2:11" hidden="1" x14ac:dyDescent="0.3">
      <c r="B967" s="181">
        <f t="shared" si="96"/>
        <v>965</v>
      </c>
      <c r="C967" s="233" t="str">
        <f>IF('Cálculos '!AR973="","",'Cálculos '!AR973)</f>
        <v/>
      </c>
      <c r="D967" s="164" t="str">
        <f>IF('Cálculos '!AU973="","",'Cálculos '!AU973)</f>
        <v/>
      </c>
      <c r="E967" s="300" t="str">
        <f>IF('Cálculos '!AV973="","",'Cálculos '!AV973)</f>
        <v/>
      </c>
      <c r="F967" s="303" t="str">
        <f t="shared" si="94"/>
        <v/>
      </c>
      <c r="H967" s="305" t="str">
        <f t="shared" si="91"/>
        <v/>
      </c>
      <c r="I967" s="298" t="str">
        <f t="shared" si="92"/>
        <v/>
      </c>
      <c r="J967" s="353" t="str">
        <f t="shared" si="93"/>
        <v/>
      </c>
      <c r="K967" s="354" t="str">
        <f t="shared" si="95"/>
        <v/>
      </c>
    </row>
    <row r="968" spans="2:11" hidden="1" x14ac:dyDescent="0.3">
      <c r="B968" s="181">
        <f t="shared" si="96"/>
        <v>966</v>
      </c>
      <c r="C968" s="233" t="str">
        <f>IF('Cálculos '!AR974="","",'Cálculos '!AR974)</f>
        <v/>
      </c>
      <c r="D968" s="164" t="str">
        <f>IF('Cálculos '!AU974="","",'Cálculos '!AU974)</f>
        <v/>
      </c>
      <c r="E968" s="300" t="str">
        <f>IF('Cálculos '!AV974="","",'Cálculos '!AV974)</f>
        <v/>
      </c>
      <c r="F968" s="303" t="str">
        <f t="shared" si="94"/>
        <v/>
      </c>
      <c r="H968" s="305" t="str">
        <f t="shared" si="91"/>
        <v/>
      </c>
      <c r="I968" s="298" t="str">
        <f t="shared" si="92"/>
        <v/>
      </c>
      <c r="J968" s="353" t="str">
        <f t="shared" si="93"/>
        <v/>
      </c>
      <c r="K968" s="354" t="str">
        <f t="shared" si="95"/>
        <v/>
      </c>
    </row>
    <row r="969" spans="2:11" hidden="1" x14ac:dyDescent="0.3">
      <c r="B969" s="181">
        <f t="shared" si="96"/>
        <v>967</v>
      </c>
      <c r="C969" s="233" t="str">
        <f>IF('Cálculos '!AR975="","",'Cálculos '!AR975)</f>
        <v/>
      </c>
      <c r="D969" s="164" t="str">
        <f>IF('Cálculos '!AU975="","",'Cálculos '!AU975)</f>
        <v/>
      </c>
      <c r="E969" s="300" t="str">
        <f>IF('Cálculos '!AV975="","",'Cálculos '!AV975)</f>
        <v/>
      </c>
      <c r="F969" s="303" t="str">
        <f t="shared" si="94"/>
        <v/>
      </c>
      <c r="H969" s="305" t="str">
        <f t="shared" si="91"/>
        <v/>
      </c>
      <c r="I969" s="298" t="str">
        <f t="shared" si="92"/>
        <v/>
      </c>
      <c r="J969" s="353" t="str">
        <f t="shared" si="93"/>
        <v/>
      </c>
      <c r="K969" s="354" t="str">
        <f t="shared" si="95"/>
        <v/>
      </c>
    </row>
    <row r="970" spans="2:11" hidden="1" x14ac:dyDescent="0.3">
      <c r="B970" s="181">
        <f t="shared" si="96"/>
        <v>968</v>
      </c>
      <c r="C970" s="233" t="str">
        <f>IF('Cálculos '!AR976="","",'Cálculos '!AR976)</f>
        <v/>
      </c>
      <c r="D970" s="164" t="str">
        <f>IF('Cálculos '!AU976="","",'Cálculos '!AU976)</f>
        <v/>
      </c>
      <c r="E970" s="300" t="str">
        <f>IF('Cálculos '!AV976="","",'Cálculos '!AV976)</f>
        <v/>
      </c>
      <c r="F970" s="303" t="str">
        <f t="shared" si="94"/>
        <v/>
      </c>
      <c r="H970" s="305" t="str">
        <f t="shared" si="91"/>
        <v/>
      </c>
      <c r="I970" s="298" t="str">
        <f t="shared" si="92"/>
        <v/>
      </c>
      <c r="J970" s="353" t="str">
        <f t="shared" si="93"/>
        <v/>
      </c>
      <c r="K970" s="354" t="str">
        <f t="shared" si="95"/>
        <v/>
      </c>
    </row>
    <row r="971" spans="2:11" hidden="1" x14ac:dyDescent="0.3">
      <c r="B971" s="181">
        <f t="shared" si="96"/>
        <v>969</v>
      </c>
      <c r="C971" s="233" t="str">
        <f>IF('Cálculos '!AR977="","",'Cálculos '!AR977)</f>
        <v/>
      </c>
      <c r="D971" s="164" t="str">
        <f>IF('Cálculos '!AU977="","",'Cálculos '!AU977)</f>
        <v/>
      </c>
      <c r="E971" s="300" t="str">
        <f>IF('Cálculos '!AV977="","",'Cálculos '!AV977)</f>
        <v/>
      </c>
      <c r="F971" s="303" t="str">
        <f t="shared" si="94"/>
        <v/>
      </c>
      <c r="H971" s="305" t="str">
        <f t="shared" si="91"/>
        <v/>
      </c>
      <c r="I971" s="298" t="str">
        <f t="shared" si="92"/>
        <v/>
      </c>
      <c r="J971" s="353" t="str">
        <f t="shared" si="93"/>
        <v/>
      </c>
      <c r="K971" s="354" t="str">
        <f t="shared" si="95"/>
        <v/>
      </c>
    </row>
    <row r="972" spans="2:11" hidden="1" x14ac:dyDescent="0.3">
      <c r="B972" s="181">
        <f t="shared" si="96"/>
        <v>970</v>
      </c>
      <c r="C972" s="233" t="str">
        <f>IF('Cálculos '!AR978="","",'Cálculos '!AR978)</f>
        <v/>
      </c>
      <c r="D972" s="164" t="str">
        <f>IF('Cálculos '!AU978="","",'Cálculos '!AU978)</f>
        <v/>
      </c>
      <c r="E972" s="300" t="str">
        <f>IF('Cálculos '!AV978="","",'Cálculos '!AV978)</f>
        <v/>
      </c>
      <c r="F972" s="303" t="str">
        <f t="shared" si="94"/>
        <v/>
      </c>
      <c r="H972" s="305" t="str">
        <f t="shared" si="91"/>
        <v/>
      </c>
      <c r="I972" s="298" t="str">
        <f t="shared" si="92"/>
        <v/>
      </c>
      <c r="J972" s="353" t="str">
        <f t="shared" si="93"/>
        <v/>
      </c>
      <c r="K972" s="354" t="str">
        <f t="shared" si="95"/>
        <v/>
      </c>
    </row>
    <row r="973" spans="2:11" hidden="1" x14ac:dyDescent="0.3">
      <c r="B973" s="181">
        <f t="shared" si="96"/>
        <v>971</v>
      </c>
      <c r="C973" s="233" t="str">
        <f>IF('Cálculos '!AR979="","",'Cálculos '!AR979)</f>
        <v/>
      </c>
      <c r="D973" s="164" t="str">
        <f>IF('Cálculos '!AU979="","",'Cálculos '!AU979)</f>
        <v/>
      </c>
      <c r="E973" s="300" t="str">
        <f>IF('Cálculos '!AV979="","",'Cálculos '!AV979)</f>
        <v/>
      </c>
      <c r="F973" s="303" t="str">
        <f t="shared" si="94"/>
        <v/>
      </c>
      <c r="H973" s="305" t="str">
        <f t="shared" si="91"/>
        <v/>
      </c>
      <c r="I973" s="298" t="str">
        <f t="shared" si="92"/>
        <v/>
      </c>
      <c r="J973" s="353" t="str">
        <f t="shared" si="93"/>
        <v/>
      </c>
      <c r="K973" s="354" t="str">
        <f t="shared" si="95"/>
        <v/>
      </c>
    </row>
    <row r="974" spans="2:11" hidden="1" x14ac:dyDescent="0.3">
      <c r="B974" s="181">
        <f t="shared" si="96"/>
        <v>972</v>
      </c>
      <c r="C974" s="233" t="str">
        <f>IF('Cálculos '!AR980="","",'Cálculos '!AR980)</f>
        <v/>
      </c>
      <c r="D974" s="164" t="str">
        <f>IF('Cálculos '!AU980="","",'Cálculos '!AU980)</f>
        <v/>
      </c>
      <c r="E974" s="300" t="str">
        <f>IF('Cálculos '!AV980="","",'Cálculos '!AV980)</f>
        <v/>
      </c>
      <c r="F974" s="303" t="str">
        <f t="shared" si="94"/>
        <v/>
      </c>
      <c r="H974" s="305" t="str">
        <f t="shared" si="91"/>
        <v/>
      </c>
      <c r="I974" s="298" t="str">
        <f t="shared" si="92"/>
        <v/>
      </c>
      <c r="J974" s="353" t="str">
        <f t="shared" si="93"/>
        <v/>
      </c>
      <c r="K974" s="354" t="str">
        <f t="shared" si="95"/>
        <v/>
      </c>
    </row>
    <row r="975" spans="2:11" hidden="1" x14ac:dyDescent="0.3">
      <c r="B975" s="181">
        <f t="shared" si="96"/>
        <v>973</v>
      </c>
      <c r="C975" s="233" t="str">
        <f>IF('Cálculos '!AR981="","",'Cálculos '!AR981)</f>
        <v/>
      </c>
      <c r="D975" s="164" t="str">
        <f>IF('Cálculos '!AU981="","",'Cálculos '!AU981)</f>
        <v/>
      </c>
      <c r="E975" s="300" t="str">
        <f>IF('Cálculos '!AV981="","",'Cálculos '!AV981)</f>
        <v/>
      </c>
      <c r="F975" s="303" t="str">
        <f t="shared" si="94"/>
        <v/>
      </c>
      <c r="H975" s="305" t="str">
        <f t="shared" si="91"/>
        <v/>
      </c>
      <c r="I975" s="298" t="str">
        <f t="shared" si="92"/>
        <v/>
      </c>
      <c r="J975" s="353" t="str">
        <f t="shared" si="93"/>
        <v/>
      </c>
      <c r="K975" s="354" t="str">
        <f t="shared" si="95"/>
        <v/>
      </c>
    </row>
    <row r="976" spans="2:11" hidden="1" x14ac:dyDescent="0.3">
      <c r="B976" s="181">
        <f t="shared" si="96"/>
        <v>974</v>
      </c>
      <c r="C976" s="233" t="str">
        <f>IF('Cálculos '!AR982="","",'Cálculos '!AR982)</f>
        <v/>
      </c>
      <c r="D976" s="164" t="str">
        <f>IF('Cálculos '!AU982="","",'Cálculos '!AU982)</f>
        <v/>
      </c>
      <c r="E976" s="300" t="str">
        <f>IF('Cálculos '!AV982="","",'Cálculos '!AV982)</f>
        <v/>
      </c>
      <c r="F976" s="303" t="str">
        <f t="shared" si="94"/>
        <v/>
      </c>
      <c r="H976" s="305" t="str">
        <f t="shared" si="91"/>
        <v/>
      </c>
      <c r="I976" s="298" t="str">
        <f t="shared" si="92"/>
        <v/>
      </c>
      <c r="J976" s="353" t="str">
        <f t="shared" si="93"/>
        <v/>
      </c>
      <c r="K976" s="354" t="str">
        <f t="shared" si="95"/>
        <v/>
      </c>
    </row>
    <row r="977" spans="2:11" hidden="1" x14ac:dyDescent="0.3">
      <c r="B977" s="181">
        <f t="shared" si="96"/>
        <v>975</v>
      </c>
      <c r="C977" s="233" t="str">
        <f>IF('Cálculos '!AR983="","",'Cálculos '!AR983)</f>
        <v/>
      </c>
      <c r="D977" s="164" t="str">
        <f>IF('Cálculos '!AU983="","",'Cálculos '!AU983)</f>
        <v/>
      </c>
      <c r="E977" s="300" t="str">
        <f>IF('Cálculos '!AV983="","",'Cálculos '!AV983)</f>
        <v/>
      </c>
      <c r="F977" s="303" t="str">
        <f t="shared" si="94"/>
        <v/>
      </c>
      <c r="H977" s="305" t="str">
        <f t="shared" si="91"/>
        <v/>
      </c>
      <c r="I977" s="298" t="str">
        <f t="shared" si="92"/>
        <v/>
      </c>
      <c r="J977" s="353" t="str">
        <f t="shared" si="93"/>
        <v/>
      </c>
      <c r="K977" s="354" t="str">
        <f t="shared" si="95"/>
        <v/>
      </c>
    </row>
    <row r="978" spans="2:11" hidden="1" x14ac:dyDescent="0.3">
      <c r="B978" s="181">
        <f t="shared" si="96"/>
        <v>976</v>
      </c>
      <c r="C978" s="233" t="str">
        <f>IF('Cálculos '!AR984="","",'Cálculos '!AR984)</f>
        <v/>
      </c>
      <c r="D978" s="164" t="str">
        <f>IF('Cálculos '!AU984="","",'Cálculos '!AU984)</f>
        <v/>
      </c>
      <c r="E978" s="300" t="str">
        <f>IF('Cálculos '!AV984="","",'Cálculos '!AV984)</f>
        <v/>
      </c>
      <c r="F978" s="303" t="str">
        <f t="shared" si="94"/>
        <v/>
      </c>
      <c r="H978" s="305" t="str">
        <f t="shared" si="91"/>
        <v/>
      </c>
      <c r="I978" s="298" t="str">
        <f t="shared" si="92"/>
        <v/>
      </c>
      <c r="J978" s="353" t="str">
        <f t="shared" si="93"/>
        <v/>
      </c>
      <c r="K978" s="354" t="str">
        <f t="shared" si="95"/>
        <v/>
      </c>
    </row>
    <row r="979" spans="2:11" hidden="1" x14ac:dyDescent="0.3">
      <c r="B979" s="181">
        <f t="shared" si="96"/>
        <v>977</v>
      </c>
      <c r="C979" s="233" t="str">
        <f>IF('Cálculos '!AR985="","",'Cálculos '!AR985)</f>
        <v/>
      </c>
      <c r="D979" s="164" t="str">
        <f>IF('Cálculos '!AU985="","",'Cálculos '!AU985)</f>
        <v/>
      </c>
      <c r="E979" s="300" t="str">
        <f>IF('Cálculos '!AV985="","",'Cálculos '!AV985)</f>
        <v/>
      </c>
      <c r="F979" s="303" t="str">
        <f t="shared" si="94"/>
        <v/>
      </c>
      <c r="H979" s="305" t="str">
        <f t="shared" si="91"/>
        <v/>
      </c>
      <c r="I979" s="298" t="str">
        <f t="shared" si="92"/>
        <v/>
      </c>
      <c r="J979" s="353" t="str">
        <f t="shared" si="93"/>
        <v/>
      </c>
      <c r="K979" s="354" t="str">
        <f t="shared" si="95"/>
        <v/>
      </c>
    </row>
    <row r="980" spans="2:11" hidden="1" x14ac:dyDescent="0.3">
      <c r="B980" s="181">
        <f t="shared" si="96"/>
        <v>978</v>
      </c>
      <c r="C980" s="233" t="str">
        <f>IF('Cálculos '!AR986="","",'Cálculos '!AR986)</f>
        <v/>
      </c>
      <c r="D980" s="164" t="str">
        <f>IF('Cálculos '!AU986="","",'Cálculos '!AU986)</f>
        <v/>
      </c>
      <c r="E980" s="300" t="str">
        <f>IF('Cálculos '!AV986="","",'Cálculos '!AV986)</f>
        <v/>
      </c>
      <c r="F980" s="303" t="str">
        <f t="shared" si="94"/>
        <v/>
      </c>
      <c r="H980" s="305" t="str">
        <f t="shared" si="91"/>
        <v/>
      </c>
      <c r="I980" s="298" t="str">
        <f t="shared" si="92"/>
        <v/>
      </c>
      <c r="J980" s="353" t="str">
        <f t="shared" si="93"/>
        <v/>
      </c>
      <c r="K980" s="354" t="str">
        <f t="shared" si="95"/>
        <v/>
      </c>
    </row>
    <row r="981" spans="2:11" hidden="1" x14ac:dyDescent="0.3">
      <c r="B981" s="181">
        <f t="shared" si="96"/>
        <v>979</v>
      </c>
      <c r="C981" s="233" t="str">
        <f>IF('Cálculos '!AR987="","",'Cálculos '!AR987)</f>
        <v/>
      </c>
      <c r="D981" s="164" t="str">
        <f>IF('Cálculos '!AU987="","",'Cálculos '!AU987)</f>
        <v/>
      </c>
      <c r="E981" s="300" t="str">
        <f>IF('Cálculos '!AV987="","",'Cálculos '!AV987)</f>
        <v/>
      </c>
      <c r="F981" s="303" t="str">
        <f t="shared" si="94"/>
        <v/>
      </c>
      <c r="H981" s="305" t="str">
        <f t="shared" si="91"/>
        <v/>
      </c>
      <c r="I981" s="298" t="str">
        <f t="shared" si="92"/>
        <v/>
      </c>
      <c r="J981" s="353" t="str">
        <f t="shared" si="93"/>
        <v/>
      </c>
      <c r="K981" s="354" t="str">
        <f t="shared" si="95"/>
        <v/>
      </c>
    </row>
    <row r="982" spans="2:11" hidden="1" x14ac:dyDescent="0.3">
      <c r="B982" s="181">
        <f t="shared" si="96"/>
        <v>980</v>
      </c>
      <c r="C982" s="233" t="str">
        <f>IF('Cálculos '!AR988="","",'Cálculos '!AR988)</f>
        <v/>
      </c>
      <c r="D982" s="164" t="str">
        <f>IF('Cálculos '!AU988="","",'Cálculos '!AU988)</f>
        <v/>
      </c>
      <c r="E982" s="300" t="str">
        <f>IF('Cálculos '!AV988="","",'Cálculos '!AV988)</f>
        <v/>
      </c>
      <c r="F982" s="303" t="str">
        <f t="shared" si="94"/>
        <v/>
      </c>
      <c r="H982" s="305" t="str">
        <f t="shared" si="91"/>
        <v/>
      </c>
      <c r="I982" s="298" t="str">
        <f t="shared" si="92"/>
        <v/>
      </c>
      <c r="J982" s="353" t="str">
        <f t="shared" si="93"/>
        <v/>
      </c>
      <c r="K982" s="354" t="str">
        <f t="shared" si="95"/>
        <v/>
      </c>
    </row>
    <row r="983" spans="2:11" hidden="1" x14ac:dyDescent="0.3">
      <c r="B983" s="181">
        <f t="shared" si="96"/>
        <v>981</v>
      </c>
      <c r="C983" s="233" t="str">
        <f>IF('Cálculos '!AR989="","",'Cálculos '!AR989)</f>
        <v/>
      </c>
      <c r="D983" s="164" t="str">
        <f>IF('Cálculos '!AU989="","",'Cálculos '!AU989)</f>
        <v/>
      </c>
      <c r="E983" s="300" t="str">
        <f>IF('Cálculos '!AV989="","",'Cálculos '!AV989)</f>
        <v/>
      </c>
      <c r="F983" s="303" t="str">
        <f t="shared" si="94"/>
        <v/>
      </c>
      <c r="H983" s="305" t="str">
        <f t="shared" si="91"/>
        <v/>
      </c>
      <c r="I983" s="298" t="str">
        <f t="shared" si="92"/>
        <v/>
      </c>
      <c r="J983" s="353" t="str">
        <f t="shared" si="93"/>
        <v/>
      </c>
      <c r="K983" s="354" t="str">
        <f t="shared" si="95"/>
        <v/>
      </c>
    </row>
    <row r="984" spans="2:11" hidden="1" x14ac:dyDescent="0.3">
      <c r="B984" s="181">
        <f t="shared" si="96"/>
        <v>982</v>
      </c>
      <c r="C984" s="233" t="str">
        <f>IF('Cálculos '!AR990="","",'Cálculos '!AR990)</f>
        <v/>
      </c>
      <c r="D984" s="164" t="str">
        <f>IF('Cálculos '!AU990="","",'Cálculos '!AU990)</f>
        <v/>
      </c>
      <c r="E984" s="300" t="str">
        <f>IF('Cálculos '!AV990="","",'Cálculos '!AV990)</f>
        <v/>
      </c>
      <c r="F984" s="303" t="str">
        <f t="shared" si="94"/>
        <v/>
      </c>
      <c r="H984" s="305" t="str">
        <f t="shared" si="91"/>
        <v/>
      </c>
      <c r="I984" s="298" t="str">
        <f t="shared" si="92"/>
        <v/>
      </c>
      <c r="J984" s="353" t="str">
        <f t="shared" si="93"/>
        <v/>
      </c>
      <c r="K984" s="354" t="str">
        <f t="shared" si="95"/>
        <v/>
      </c>
    </row>
    <row r="985" spans="2:11" hidden="1" x14ac:dyDescent="0.3">
      <c r="B985" s="181">
        <f t="shared" si="96"/>
        <v>983</v>
      </c>
      <c r="C985" s="233" t="str">
        <f>IF('Cálculos '!AR991="","",'Cálculos '!AR991)</f>
        <v/>
      </c>
      <c r="D985" s="164" t="str">
        <f>IF('Cálculos '!AU991="","",'Cálculos '!AU991)</f>
        <v/>
      </c>
      <c r="E985" s="300" t="str">
        <f>IF('Cálculos '!AV991="","",'Cálculos '!AV991)</f>
        <v/>
      </c>
      <c r="F985" s="303" t="str">
        <f t="shared" si="94"/>
        <v/>
      </c>
      <c r="H985" s="305" t="str">
        <f t="shared" si="91"/>
        <v/>
      </c>
      <c r="I985" s="298" t="str">
        <f t="shared" si="92"/>
        <v/>
      </c>
      <c r="J985" s="353" t="str">
        <f t="shared" si="93"/>
        <v/>
      </c>
      <c r="K985" s="354" t="str">
        <f t="shared" si="95"/>
        <v/>
      </c>
    </row>
    <row r="986" spans="2:11" hidden="1" x14ac:dyDescent="0.3">
      <c r="B986" s="181">
        <f t="shared" si="96"/>
        <v>984</v>
      </c>
      <c r="C986" s="233" t="str">
        <f>IF('Cálculos '!AR992="","",'Cálculos '!AR992)</f>
        <v/>
      </c>
      <c r="D986" s="164" t="str">
        <f>IF('Cálculos '!AU992="","",'Cálculos '!AU992)</f>
        <v/>
      </c>
      <c r="E986" s="300" t="str">
        <f>IF('Cálculos '!AV992="","",'Cálculos '!AV992)</f>
        <v/>
      </c>
      <c r="F986" s="303" t="str">
        <f t="shared" si="94"/>
        <v/>
      </c>
      <c r="H986" s="305" t="str">
        <f t="shared" si="91"/>
        <v/>
      </c>
      <c r="I986" s="298" t="str">
        <f t="shared" si="92"/>
        <v/>
      </c>
      <c r="J986" s="353" t="str">
        <f t="shared" si="93"/>
        <v/>
      </c>
      <c r="K986" s="354" t="str">
        <f t="shared" si="95"/>
        <v/>
      </c>
    </row>
    <row r="987" spans="2:11" hidden="1" x14ac:dyDescent="0.3">
      <c r="B987" s="181">
        <f t="shared" si="96"/>
        <v>985</v>
      </c>
      <c r="C987" s="233" t="str">
        <f>IF('Cálculos '!AR993="","",'Cálculos '!AR993)</f>
        <v/>
      </c>
      <c r="D987" s="164" t="str">
        <f>IF('Cálculos '!AU993="","",'Cálculos '!AU993)</f>
        <v/>
      </c>
      <c r="E987" s="300" t="str">
        <f>IF('Cálculos '!AV993="","",'Cálculos '!AV993)</f>
        <v/>
      </c>
      <c r="F987" s="303" t="str">
        <f t="shared" si="94"/>
        <v/>
      </c>
      <c r="H987" s="305" t="str">
        <f t="shared" si="91"/>
        <v/>
      </c>
      <c r="I987" s="298" t="str">
        <f t="shared" si="92"/>
        <v/>
      </c>
      <c r="J987" s="353" t="str">
        <f t="shared" si="93"/>
        <v/>
      </c>
      <c r="K987" s="354" t="str">
        <f t="shared" si="95"/>
        <v/>
      </c>
    </row>
    <row r="988" spans="2:11" hidden="1" x14ac:dyDescent="0.3">
      <c r="B988" s="181">
        <f t="shared" si="96"/>
        <v>986</v>
      </c>
      <c r="C988" s="233" t="str">
        <f>IF('Cálculos '!AR994="","",'Cálculos '!AR994)</f>
        <v/>
      </c>
      <c r="D988" s="164" t="str">
        <f>IF('Cálculos '!AU994="","",'Cálculos '!AU994)</f>
        <v/>
      </c>
      <c r="E988" s="300" t="str">
        <f>IF('Cálculos '!AV994="","",'Cálculos '!AV994)</f>
        <v/>
      </c>
      <c r="F988" s="303" t="str">
        <f t="shared" si="94"/>
        <v/>
      </c>
      <c r="H988" s="305" t="str">
        <f t="shared" si="91"/>
        <v/>
      </c>
      <c r="I988" s="298" t="str">
        <f t="shared" si="92"/>
        <v/>
      </c>
      <c r="J988" s="353" t="str">
        <f t="shared" si="93"/>
        <v/>
      </c>
      <c r="K988" s="354" t="str">
        <f t="shared" si="95"/>
        <v/>
      </c>
    </row>
    <row r="989" spans="2:11" hidden="1" x14ac:dyDescent="0.3">
      <c r="B989" s="181">
        <f t="shared" si="96"/>
        <v>987</v>
      </c>
      <c r="C989" s="233" t="str">
        <f>IF('Cálculos '!AR995="","",'Cálculos '!AR995)</f>
        <v/>
      </c>
      <c r="D989" s="164" t="str">
        <f>IF('Cálculos '!AU995="","",'Cálculos '!AU995)</f>
        <v/>
      </c>
      <c r="E989" s="300" t="str">
        <f>IF('Cálculos '!AV995="","",'Cálculos '!AV995)</f>
        <v/>
      </c>
      <c r="F989" s="303" t="str">
        <f t="shared" si="94"/>
        <v/>
      </c>
      <c r="H989" s="305" t="str">
        <f t="shared" si="91"/>
        <v/>
      </c>
      <c r="I989" s="298" t="str">
        <f t="shared" si="92"/>
        <v/>
      </c>
      <c r="J989" s="353" t="str">
        <f t="shared" si="93"/>
        <v/>
      </c>
      <c r="K989" s="354" t="str">
        <f t="shared" si="95"/>
        <v/>
      </c>
    </row>
    <row r="990" spans="2:11" hidden="1" x14ac:dyDescent="0.3">
      <c r="B990" s="181">
        <f t="shared" si="96"/>
        <v>988</v>
      </c>
      <c r="C990" s="233" t="str">
        <f>IF('Cálculos '!AR996="","",'Cálculos '!AR996)</f>
        <v/>
      </c>
      <c r="D990" s="164" t="str">
        <f>IF('Cálculos '!AU996="","",'Cálculos '!AU996)</f>
        <v/>
      </c>
      <c r="E990" s="300" t="str">
        <f>IF('Cálculos '!AV996="","",'Cálculos '!AV996)</f>
        <v/>
      </c>
      <c r="F990" s="303" t="str">
        <f t="shared" si="94"/>
        <v/>
      </c>
      <c r="H990" s="305" t="str">
        <f t="shared" si="91"/>
        <v/>
      </c>
      <c r="I990" s="298" t="str">
        <f t="shared" si="92"/>
        <v/>
      </c>
      <c r="J990" s="353" t="str">
        <f t="shared" si="93"/>
        <v/>
      </c>
      <c r="K990" s="354" t="str">
        <f t="shared" si="95"/>
        <v/>
      </c>
    </row>
    <row r="991" spans="2:11" hidden="1" x14ac:dyDescent="0.3">
      <c r="B991" s="181">
        <f t="shared" si="96"/>
        <v>989</v>
      </c>
      <c r="C991" s="233" t="str">
        <f>IF('Cálculos '!AR997="","",'Cálculos '!AR997)</f>
        <v/>
      </c>
      <c r="D991" s="164" t="str">
        <f>IF('Cálculos '!AU997="","",'Cálculos '!AU997)</f>
        <v/>
      </c>
      <c r="E991" s="300" t="str">
        <f>IF('Cálculos '!AV997="","",'Cálculos '!AV997)</f>
        <v/>
      </c>
      <c r="F991" s="303" t="str">
        <f t="shared" si="94"/>
        <v/>
      </c>
      <c r="H991" s="305" t="str">
        <f t="shared" si="91"/>
        <v/>
      </c>
      <c r="I991" s="298" t="str">
        <f t="shared" si="92"/>
        <v/>
      </c>
      <c r="J991" s="353" t="str">
        <f t="shared" si="93"/>
        <v/>
      </c>
      <c r="K991" s="354" t="str">
        <f t="shared" si="95"/>
        <v/>
      </c>
    </row>
    <row r="992" spans="2:11" hidden="1" x14ac:dyDescent="0.3">
      <c r="B992" s="181">
        <f t="shared" si="96"/>
        <v>990</v>
      </c>
      <c r="C992" s="233" t="str">
        <f>IF('Cálculos '!AR998="","",'Cálculos '!AR998)</f>
        <v/>
      </c>
      <c r="D992" s="164" t="str">
        <f>IF('Cálculos '!AU998="","",'Cálculos '!AU998)</f>
        <v/>
      </c>
      <c r="E992" s="300" t="str">
        <f>IF('Cálculos '!AV998="","",'Cálculos '!AV998)</f>
        <v/>
      </c>
      <c r="F992" s="303" t="str">
        <f t="shared" si="94"/>
        <v/>
      </c>
      <c r="H992" s="305" t="str">
        <f t="shared" si="91"/>
        <v/>
      </c>
      <c r="I992" s="298" t="str">
        <f t="shared" si="92"/>
        <v/>
      </c>
      <c r="J992" s="353" t="str">
        <f t="shared" si="93"/>
        <v/>
      </c>
      <c r="K992" s="354" t="str">
        <f t="shared" si="95"/>
        <v/>
      </c>
    </row>
    <row r="993" spans="2:11" hidden="1" x14ac:dyDescent="0.3">
      <c r="B993" s="181">
        <f t="shared" si="96"/>
        <v>991</v>
      </c>
      <c r="C993" s="233" t="str">
        <f>IF('Cálculos '!AR999="","",'Cálculos '!AR999)</f>
        <v/>
      </c>
      <c r="D993" s="164" t="str">
        <f>IF('Cálculos '!AU999="","",'Cálculos '!AU999)</f>
        <v/>
      </c>
      <c r="E993" s="300" t="str">
        <f>IF('Cálculos '!AV999="","",'Cálculos '!AV999)</f>
        <v/>
      </c>
      <c r="F993" s="303" t="str">
        <f t="shared" si="94"/>
        <v/>
      </c>
      <c r="H993" s="305" t="str">
        <f t="shared" si="91"/>
        <v/>
      </c>
      <c r="I993" s="298" t="str">
        <f t="shared" si="92"/>
        <v/>
      </c>
      <c r="J993" s="353" t="str">
        <f t="shared" si="93"/>
        <v/>
      </c>
      <c r="K993" s="354" t="str">
        <f t="shared" si="95"/>
        <v/>
      </c>
    </row>
    <row r="994" spans="2:11" hidden="1" x14ac:dyDescent="0.3">
      <c r="B994" s="181">
        <f t="shared" si="96"/>
        <v>992</v>
      </c>
      <c r="C994" s="233" t="str">
        <f>IF('Cálculos '!AR1000="","",'Cálculos '!AR1000)</f>
        <v/>
      </c>
      <c r="D994" s="164" t="str">
        <f>IF('Cálculos '!AU1000="","",'Cálculos '!AU1000)</f>
        <v/>
      </c>
      <c r="E994" s="300" t="str">
        <f>IF('Cálculos '!AV1000="","",'Cálculos '!AV1000)</f>
        <v/>
      </c>
      <c r="F994" s="303" t="str">
        <f t="shared" si="94"/>
        <v/>
      </c>
      <c r="H994" s="305" t="str">
        <f t="shared" si="91"/>
        <v/>
      </c>
      <c r="I994" s="298" t="str">
        <f t="shared" si="92"/>
        <v/>
      </c>
      <c r="J994" s="353" t="str">
        <f t="shared" si="93"/>
        <v/>
      </c>
      <c r="K994" s="354" t="str">
        <f t="shared" si="95"/>
        <v/>
      </c>
    </row>
    <row r="995" spans="2:11" hidden="1" x14ac:dyDescent="0.3">
      <c r="B995" s="181">
        <f t="shared" si="96"/>
        <v>993</v>
      </c>
      <c r="C995" s="233" t="str">
        <f>IF('Cálculos '!AR1001="","",'Cálculos '!AR1001)</f>
        <v/>
      </c>
      <c r="D995" s="164" t="str">
        <f>IF('Cálculos '!AU1001="","",'Cálculos '!AU1001)</f>
        <v/>
      </c>
      <c r="E995" s="300" t="str">
        <f>IF('Cálculos '!AV1001="","",'Cálculos '!AV1001)</f>
        <v/>
      </c>
      <c r="F995" s="303" t="str">
        <f t="shared" si="94"/>
        <v/>
      </c>
      <c r="H995" s="305" t="str">
        <f t="shared" si="91"/>
        <v/>
      </c>
      <c r="I995" s="298" t="str">
        <f t="shared" si="92"/>
        <v/>
      </c>
      <c r="J995" s="353" t="str">
        <f t="shared" si="93"/>
        <v/>
      </c>
      <c r="K995" s="354" t="str">
        <f t="shared" si="95"/>
        <v/>
      </c>
    </row>
    <row r="996" spans="2:11" hidden="1" x14ac:dyDescent="0.3">
      <c r="B996" s="181">
        <f t="shared" si="96"/>
        <v>994</v>
      </c>
      <c r="C996" s="233" t="str">
        <f>IF('Cálculos '!AR1002="","",'Cálculos '!AR1002)</f>
        <v/>
      </c>
      <c r="D996" s="164" t="str">
        <f>IF('Cálculos '!AU1002="","",'Cálculos '!AU1002)</f>
        <v/>
      </c>
      <c r="E996" s="300" t="str">
        <f>IF('Cálculos '!AV1002="","",'Cálculos '!AV1002)</f>
        <v/>
      </c>
      <c r="F996" s="303" t="str">
        <f t="shared" si="94"/>
        <v/>
      </c>
      <c r="H996" s="305" t="str">
        <f t="shared" si="91"/>
        <v/>
      </c>
      <c r="I996" s="298" t="str">
        <f t="shared" si="92"/>
        <v/>
      </c>
      <c r="J996" s="353" t="str">
        <f t="shared" si="93"/>
        <v/>
      </c>
      <c r="K996" s="354" t="str">
        <f t="shared" si="95"/>
        <v/>
      </c>
    </row>
    <row r="997" spans="2:11" hidden="1" x14ac:dyDescent="0.3">
      <c r="B997" s="181">
        <f t="shared" si="96"/>
        <v>995</v>
      </c>
      <c r="C997" s="233" t="str">
        <f>IF('Cálculos '!AR1003="","",'Cálculos '!AR1003)</f>
        <v/>
      </c>
      <c r="D997" s="164" t="str">
        <f>IF('Cálculos '!AU1003="","",'Cálculos '!AU1003)</f>
        <v/>
      </c>
      <c r="E997" s="300" t="str">
        <f>IF('Cálculos '!AV1003="","",'Cálculos '!AV1003)</f>
        <v/>
      </c>
      <c r="F997" s="303" t="str">
        <f t="shared" si="94"/>
        <v/>
      </c>
      <c r="H997" s="305" t="str">
        <f t="shared" si="91"/>
        <v/>
      </c>
      <c r="I997" s="298" t="str">
        <f t="shared" si="92"/>
        <v/>
      </c>
      <c r="J997" s="353" t="str">
        <f t="shared" si="93"/>
        <v/>
      </c>
      <c r="K997" s="354" t="str">
        <f t="shared" si="95"/>
        <v/>
      </c>
    </row>
    <row r="998" spans="2:11" hidden="1" x14ac:dyDescent="0.3">
      <c r="B998" s="181">
        <f t="shared" si="96"/>
        <v>996</v>
      </c>
      <c r="C998" s="233" t="str">
        <f>IF('Cálculos '!AR1004="","",'Cálculos '!AR1004)</f>
        <v/>
      </c>
      <c r="D998" s="164" t="str">
        <f>IF('Cálculos '!AU1004="","",'Cálculos '!AU1004)</f>
        <v/>
      </c>
      <c r="E998" s="300" t="str">
        <f>IF('Cálculos '!AV1004="","",'Cálculos '!AV1004)</f>
        <v/>
      </c>
      <c r="F998" s="303" t="str">
        <f t="shared" si="94"/>
        <v/>
      </c>
      <c r="H998" s="305" t="str">
        <f t="shared" si="91"/>
        <v/>
      </c>
      <c r="I998" s="298" t="str">
        <f t="shared" si="92"/>
        <v/>
      </c>
      <c r="J998" s="353" t="str">
        <f t="shared" si="93"/>
        <v/>
      </c>
      <c r="K998" s="354" t="str">
        <f t="shared" si="95"/>
        <v/>
      </c>
    </row>
    <row r="999" spans="2:11" hidden="1" x14ac:dyDescent="0.3">
      <c r="B999" s="181">
        <f t="shared" si="96"/>
        <v>997</v>
      </c>
      <c r="C999" s="233" t="str">
        <f>IF('Cálculos '!AR1005="","",'Cálculos '!AR1005)</f>
        <v/>
      </c>
      <c r="D999" s="164" t="str">
        <f>IF('Cálculos '!AU1005="","",'Cálculos '!AU1005)</f>
        <v/>
      </c>
      <c r="E999" s="300" t="str">
        <f>IF('Cálculos '!AV1005="","",'Cálculos '!AV1005)</f>
        <v/>
      </c>
      <c r="F999" s="303" t="str">
        <f t="shared" si="94"/>
        <v/>
      </c>
      <c r="H999" s="305" t="str">
        <f t="shared" si="91"/>
        <v/>
      </c>
      <c r="I999" s="298" t="str">
        <f t="shared" si="92"/>
        <v/>
      </c>
      <c r="J999" s="353" t="str">
        <f t="shared" si="93"/>
        <v/>
      </c>
      <c r="K999" s="354" t="str">
        <f t="shared" si="95"/>
        <v/>
      </c>
    </row>
    <row r="1000" spans="2:11" hidden="1" x14ac:dyDescent="0.3">
      <c r="B1000" s="181">
        <f t="shared" si="96"/>
        <v>998</v>
      </c>
      <c r="C1000" s="233" t="str">
        <f>IF('Cálculos '!AR1006="","",'Cálculos '!AR1006)</f>
        <v/>
      </c>
      <c r="D1000" s="164" t="str">
        <f>IF('Cálculos '!AU1006="","",'Cálculos '!AU1006)</f>
        <v/>
      </c>
      <c r="E1000" s="300" t="str">
        <f>IF('Cálculos '!AV1006="","",'Cálculos '!AV1006)</f>
        <v/>
      </c>
      <c r="F1000" s="303" t="str">
        <f t="shared" si="94"/>
        <v/>
      </c>
      <c r="H1000" s="305" t="str">
        <f t="shared" si="91"/>
        <v/>
      </c>
      <c r="I1000" s="298" t="str">
        <f t="shared" si="92"/>
        <v/>
      </c>
      <c r="J1000" s="353" t="str">
        <f t="shared" si="93"/>
        <v/>
      </c>
      <c r="K1000" s="354" t="str">
        <f t="shared" si="95"/>
        <v/>
      </c>
    </row>
    <row r="1001" spans="2:11" hidden="1" x14ac:dyDescent="0.3">
      <c r="B1001" s="181">
        <f t="shared" si="96"/>
        <v>999</v>
      </c>
      <c r="C1001" s="233" t="str">
        <f>IF('Cálculos '!AR1007="","",'Cálculos '!AR1007)</f>
        <v/>
      </c>
      <c r="D1001" s="164" t="str">
        <f>IF('Cálculos '!AU1007="","",'Cálculos '!AU1007)</f>
        <v/>
      </c>
      <c r="E1001" s="300" t="str">
        <f>IF('Cálculos '!AV1007="","",'Cálculos '!AV1007)</f>
        <v/>
      </c>
      <c r="F1001" s="303" t="str">
        <f t="shared" si="94"/>
        <v/>
      </c>
      <c r="H1001" s="305" t="str">
        <f t="shared" si="91"/>
        <v/>
      </c>
      <c r="I1001" s="298" t="str">
        <f t="shared" si="92"/>
        <v/>
      </c>
      <c r="J1001" s="353" t="str">
        <f t="shared" si="93"/>
        <v/>
      </c>
      <c r="K1001" s="354" t="str">
        <f t="shared" si="95"/>
        <v/>
      </c>
    </row>
    <row r="1002" spans="2:11" hidden="1" x14ac:dyDescent="0.3">
      <c r="B1002" s="181">
        <f t="shared" si="96"/>
        <v>1000</v>
      </c>
      <c r="C1002" s="233" t="str">
        <f>IF('Cálculos '!AR1008="","",'Cálculos '!AR1008)</f>
        <v/>
      </c>
      <c r="D1002" s="164" t="str">
        <f>IF('Cálculos '!AU1008="","",'Cálculos '!AU1008)</f>
        <v/>
      </c>
      <c r="E1002" s="300" t="str">
        <f>IF('Cálculos '!AV1008="","",'Cálculos '!AV1008)</f>
        <v/>
      </c>
      <c r="F1002" s="303" t="str">
        <f t="shared" si="94"/>
        <v/>
      </c>
      <c r="H1002" s="305" t="str">
        <f t="shared" si="91"/>
        <v/>
      </c>
      <c r="I1002" s="298" t="str">
        <f t="shared" si="92"/>
        <v/>
      </c>
      <c r="J1002" s="353" t="str">
        <f t="shared" si="93"/>
        <v/>
      </c>
      <c r="K1002" s="354" t="str">
        <f t="shared" si="95"/>
        <v/>
      </c>
    </row>
    <row r="1003" spans="2:11" hidden="1" x14ac:dyDescent="0.3">
      <c r="B1003" s="181">
        <f t="shared" si="96"/>
        <v>1001</v>
      </c>
      <c r="C1003" s="233" t="str">
        <f>IF('Cálculos '!AR1009="","",'Cálculos '!AR1009)</f>
        <v/>
      </c>
      <c r="D1003" s="164" t="str">
        <f>IF('Cálculos '!AU1009="","",'Cálculos '!AU1009)</f>
        <v/>
      </c>
      <c r="E1003" s="300" t="str">
        <f>IF('Cálculos '!AV1009="","",'Cálculos '!AV1009)</f>
        <v/>
      </c>
      <c r="F1003" s="303" t="str">
        <f t="shared" si="94"/>
        <v/>
      </c>
      <c r="H1003" s="305" t="str">
        <f t="shared" si="91"/>
        <v/>
      </c>
      <c r="I1003" s="298" t="str">
        <f t="shared" si="92"/>
        <v/>
      </c>
      <c r="J1003" s="353" t="str">
        <f t="shared" si="93"/>
        <v/>
      </c>
      <c r="K1003" s="354" t="str">
        <f t="shared" si="95"/>
        <v/>
      </c>
    </row>
    <row r="1004" spans="2:11" hidden="1" x14ac:dyDescent="0.3">
      <c r="B1004" s="181">
        <f t="shared" si="96"/>
        <v>1002</v>
      </c>
      <c r="C1004" s="233" t="str">
        <f>IF('Cálculos '!AR1010="","",'Cálculos '!AR1010)</f>
        <v/>
      </c>
      <c r="D1004" s="164" t="str">
        <f>IF('Cálculos '!AU1010="","",'Cálculos '!AU1010)</f>
        <v/>
      </c>
      <c r="E1004" s="300" t="str">
        <f>IF('Cálculos '!AV1010="","",'Cálculos '!AV1010)</f>
        <v/>
      </c>
      <c r="F1004" s="303" t="str">
        <f t="shared" si="94"/>
        <v/>
      </c>
      <c r="H1004" s="305" t="str">
        <f t="shared" si="91"/>
        <v/>
      </c>
      <c r="I1004" s="298" t="str">
        <f t="shared" si="92"/>
        <v/>
      </c>
      <c r="J1004" s="353" t="str">
        <f t="shared" si="93"/>
        <v/>
      </c>
      <c r="K1004" s="354" t="str">
        <f t="shared" si="95"/>
        <v/>
      </c>
    </row>
    <row r="1005" spans="2:11" hidden="1" x14ac:dyDescent="0.3">
      <c r="B1005" s="181">
        <f t="shared" si="96"/>
        <v>1003</v>
      </c>
      <c r="C1005" s="233" t="str">
        <f>IF('Cálculos '!AR1011="","",'Cálculos '!AR1011)</f>
        <v/>
      </c>
      <c r="D1005" s="164" t="str">
        <f>IF('Cálculos '!AU1011="","",'Cálculos '!AU1011)</f>
        <v/>
      </c>
      <c r="E1005" s="300" t="str">
        <f>IF('Cálculos '!AV1011="","",'Cálculos '!AV1011)</f>
        <v/>
      </c>
      <c r="F1005" s="303" t="str">
        <f t="shared" si="94"/>
        <v/>
      </c>
      <c r="H1005" s="305" t="str">
        <f t="shared" si="91"/>
        <v/>
      </c>
      <c r="I1005" s="298" t="str">
        <f t="shared" si="92"/>
        <v/>
      </c>
      <c r="J1005" s="353" t="str">
        <f t="shared" si="93"/>
        <v/>
      </c>
      <c r="K1005" s="354" t="str">
        <f t="shared" si="95"/>
        <v/>
      </c>
    </row>
    <row r="1006" spans="2:11" hidden="1" x14ac:dyDescent="0.3">
      <c r="B1006" s="181">
        <f t="shared" si="96"/>
        <v>1004</v>
      </c>
      <c r="C1006" s="233" t="str">
        <f>IF('Cálculos '!AR1012="","",'Cálculos '!AR1012)</f>
        <v/>
      </c>
      <c r="D1006" s="164" t="str">
        <f>IF('Cálculos '!AU1012="","",'Cálculos '!AU1012)</f>
        <v/>
      </c>
      <c r="E1006" s="300" t="str">
        <f>IF('Cálculos '!AV1012="","",'Cálculos '!AV1012)</f>
        <v/>
      </c>
      <c r="F1006" s="303" t="str">
        <f t="shared" si="94"/>
        <v/>
      </c>
      <c r="H1006" s="305" t="str">
        <f t="shared" si="91"/>
        <v/>
      </c>
      <c r="I1006" s="298" t="str">
        <f t="shared" si="92"/>
        <v/>
      </c>
      <c r="J1006" s="353" t="str">
        <f t="shared" si="93"/>
        <v/>
      </c>
      <c r="K1006" s="354" t="str">
        <f t="shared" si="95"/>
        <v/>
      </c>
    </row>
    <row r="1007" spans="2:11" hidden="1" x14ac:dyDescent="0.3">
      <c r="B1007" s="181">
        <f t="shared" si="96"/>
        <v>1005</v>
      </c>
      <c r="C1007" s="233" t="str">
        <f>IF('Cálculos '!AR1013="","",'Cálculos '!AR1013)</f>
        <v/>
      </c>
      <c r="D1007" s="164" t="str">
        <f>IF('Cálculos '!AU1013="","",'Cálculos '!AU1013)</f>
        <v/>
      </c>
      <c r="E1007" s="300" t="str">
        <f>IF('Cálculos '!AV1013="","",'Cálculos '!AV1013)</f>
        <v/>
      </c>
      <c r="F1007" s="303" t="str">
        <f t="shared" si="94"/>
        <v/>
      </c>
      <c r="H1007" s="305" t="str">
        <f t="shared" si="91"/>
        <v/>
      </c>
      <c r="I1007" s="298" t="str">
        <f t="shared" si="92"/>
        <v/>
      </c>
      <c r="J1007" s="353" t="str">
        <f t="shared" si="93"/>
        <v/>
      </c>
      <c r="K1007" s="354" t="str">
        <f t="shared" si="95"/>
        <v/>
      </c>
    </row>
    <row r="1008" spans="2:11" hidden="1" x14ac:dyDescent="0.3">
      <c r="B1008" s="181">
        <f t="shared" si="96"/>
        <v>1006</v>
      </c>
      <c r="C1008" s="233" t="str">
        <f>IF('Cálculos '!AR1014="","",'Cálculos '!AR1014)</f>
        <v/>
      </c>
      <c r="D1008" s="164" t="str">
        <f>IF('Cálculos '!AU1014="","",'Cálculos '!AU1014)</f>
        <v/>
      </c>
      <c r="E1008" s="300" t="str">
        <f>IF('Cálculos '!AV1014="","",'Cálculos '!AV1014)</f>
        <v/>
      </c>
      <c r="F1008" s="303" t="str">
        <f t="shared" si="94"/>
        <v/>
      </c>
      <c r="H1008" s="305" t="str">
        <f t="shared" si="91"/>
        <v/>
      </c>
      <c r="I1008" s="298" t="str">
        <f t="shared" si="92"/>
        <v/>
      </c>
      <c r="J1008" s="353" t="str">
        <f t="shared" si="93"/>
        <v/>
      </c>
      <c r="K1008" s="354" t="str">
        <f t="shared" si="95"/>
        <v/>
      </c>
    </row>
    <row r="1009" spans="2:11" hidden="1" x14ac:dyDescent="0.3">
      <c r="B1009" s="181">
        <f t="shared" si="96"/>
        <v>1007</v>
      </c>
      <c r="C1009" s="233" t="str">
        <f>IF('Cálculos '!AR1015="","",'Cálculos '!AR1015)</f>
        <v/>
      </c>
      <c r="D1009" s="164" t="str">
        <f>IF('Cálculos '!AU1015="","",'Cálculos '!AU1015)</f>
        <v/>
      </c>
      <c r="E1009" s="300" t="str">
        <f>IF('Cálculos '!AV1015="","",'Cálculos '!AV1015)</f>
        <v/>
      </c>
      <c r="F1009" s="303" t="str">
        <f t="shared" si="94"/>
        <v/>
      </c>
      <c r="H1009" s="305" t="str">
        <f t="shared" si="91"/>
        <v/>
      </c>
      <c r="I1009" s="298" t="str">
        <f t="shared" si="92"/>
        <v/>
      </c>
      <c r="J1009" s="353" t="str">
        <f t="shared" si="93"/>
        <v/>
      </c>
      <c r="K1009" s="354" t="str">
        <f t="shared" si="95"/>
        <v/>
      </c>
    </row>
    <row r="1010" spans="2:11" hidden="1" x14ac:dyDescent="0.3">
      <c r="B1010" s="181">
        <f t="shared" si="96"/>
        <v>1008</v>
      </c>
      <c r="C1010" s="233" t="str">
        <f>IF('Cálculos '!AR1016="","",'Cálculos '!AR1016)</f>
        <v/>
      </c>
      <c r="D1010" s="164" t="str">
        <f>IF('Cálculos '!AU1016="","",'Cálculos '!AU1016)</f>
        <v/>
      </c>
      <c r="E1010" s="300" t="str">
        <f>IF('Cálculos '!AV1016="","",'Cálculos '!AV1016)</f>
        <v/>
      </c>
      <c r="F1010" s="303" t="str">
        <f t="shared" si="94"/>
        <v/>
      </c>
      <c r="H1010" s="305" t="str">
        <f t="shared" si="91"/>
        <v/>
      </c>
      <c r="I1010" s="298" t="str">
        <f t="shared" si="92"/>
        <v/>
      </c>
      <c r="J1010" s="353" t="str">
        <f t="shared" si="93"/>
        <v/>
      </c>
      <c r="K1010" s="354" t="str">
        <f t="shared" si="95"/>
        <v/>
      </c>
    </row>
    <row r="1011" spans="2:11" hidden="1" x14ac:dyDescent="0.3">
      <c r="B1011" s="181">
        <f t="shared" si="96"/>
        <v>1009</v>
      </c>
      <c r="C1011" s="233" t="str">
        <f>IF('Cálculos '!AR1017="","",'Cálculos '!AR1017)</f>
        <v/>
      </c>
      <c r="D1011" s="164" t="str">
        <f>IF('Cálculos '!AU1017="","",'Cálculos '!AU1017)</f>
        <v/>
      </c>
      <c r="E1011" s="300" t="str">
        <f>IF('Cálculos '!AV1017="","",'Cálculos '!AV1017)</f>
        <v/>
      </c>
      <c r="F1011" s="303" t="str">
        <f t="shared" si="94"/>
        <v/>
      </c>
      <c r="H1011" s="305" t="str">
        <f t="shared" si="91"/>
        <v/>
      </c>
      <c r="I1011" s="298" t="str">
        <f t="shared" si="92"/>
        <v/>
      </c>
      <c r="J1011" s="353" t="str">
        <f t="shared" si="93"/>
        <v/>
      </c>
      <c r="K1011" s="354" t="str">
        <f t="shared" si="95"/>
        <v/>
      </c>
    </row>
    <row r="1012" spans="2:11" hidden="1" x14ac:dyDescent="0.3">
      <c r="B1012" s="181">
        <f t="shared" si="96"/>
        <v>1010</v>
      </c>
      <c r="C1012" s="233" t="str">
        <f>IF('Cálculos '!AR1018="","",'Cálculos '!AR1018)</f>
        <v/>
      </c>
      <c r="D1012" s="164" t="str">
        <f>IF('Cálculos '!AU1018="","",'Cálculos '!AU1018)</f>
        <v/>
      </c>
      <c r="E1012" s="300" t="str">
        <f>IF('Cálculos '!AV1018="","",'Cálculos '!AV1018)</f>
        <v/>
      </c>
      <c r="F1012" s="303" t="str">
        <f t="shared" si="94"/>
        <v/>
      </c>
      <c r="H1012" s="305" t="str">
        <f t="shared" si="91"/>
        <v/>
      </c>
      <c r="I1012" s="298" t="str">
        <f t="shared" si="92"/>
        <v/>
      </c>
      <c r="J1012" s="353" t="str">
        <f t="shared" si="93"/>
        <v/>
      </c>
      <c r="K1012" s="354" t="str">
        <f t="shared" si="95"/>
        <v/>
      </c>
    </row>
    <row r="1013" spans="2:11" hidden="1" x14ac:dyDescent="0.3">
      <c r="B1013" s="181">
        <f t="shared" si="96"/>
        <v>1011</v>
      </c>
      <c r="C1013" s="233" t="str">
        <f>IF('Cálculos '!AR1019="","",'Cálculos '!AR1019)</f>
        <v/>
      </c>
      <c r="D1013" s="164" t="str">
        <f>IF('Cálculos '!AU1019="","",'Cálculos '!AU1019)</f>
        <v/>
      </c>
      <c r="E1013" s="300" t="str">
        <f>IF('Cálculos '!AV1019="","",'Cálculos '!AV1019)</f>
        <v/>
      </c>
      <c r="F1013" s="303" t="str">
        <f t="shared" si="94"/>
        <v/>
      </c>
      <c r="H1013" s="305" t="str">
        <f t="shared" si="91"/>
        <v/>
      </c>
      <c r="I1013" s="298" t="str">
        <f t="shared" si="92"/>
        <v/>
      </c>
      <c r="J1013" s="353" t="str">
        <f t="shared" si="93"/>
        <v/>
      </c>
      <c r="K1013" s="354" t="str">
        <f t="shared" si="95"/>
        <v/>
      </c>
    </row>
    <row r="1014" spans="2:11" hidden="1" x14ac:dyDescent="0.3">
      <c r="B1014" s="181">
        <f t="shared" si="96"/>
        <v>1012</v>
      </c>
      <c r="C1014" s="233" t="str">
        <f>IF('Cálculos '!AR1020="","",'Cálculos '!AR1020)</f>
        <v/>
      </c>
      <c r="D1014" s="164" t="str">
        <f>IF('Cálculos '!AU1020="","",'Cálculos '!AU1020)</f>
        <v/>
      </c>
      <c r="E1014" s="300" t="str">
        <f>IF('Cálculos '!AV1020="","",'Cálculos '!AV1020)</f>
        <v/>
      </c>
      <c r="F1014" s="303" t="str">
        <f t="shared" si="94"/>
        <v/>
      </c>
      <c r="H1014" s="305" t="str">
        <f t="shared" si="91"/>
        <v/>
      </c>
      <c r="I1014" s="298" t="str">
        <f t="shared" si="92"/>
        <v/>
      </c>
      <c r="J1014" s="353" t="str">
        <f t="shared" si="93"/>
        <v/>
      </c>
      <c r="K1014" s="354" t="str">
        <f t="shared" si="95"/>
        <v/>
      </c>
    </row>
    <row r="1015" spans="2:11" hidden="1" x14ac:dyDescent="0.3">
      <c r="B1015" s="181">
        <f t="shared" si="96"/>
        <v>1013</v>
      </c>
      <c r="C1015" s="233" t="str">
        <f>IF('Cálculos '!AR1021="","",'Cálculos '!AR1021)</f>
        <v/>
      </c>
      <c r="D1015" s="164" t="str">
        <f>IF('Cálculos '!AU1021="","",'Cálculos '!AU1021)</f>
        <v/>
      </c>
      <c r="E1015" s="300" t="str">
        <f>IF('Cálculos '!AV1021="","",'Cálculos '!AV1021)</f>
        <v/>
      </c>
      <c r="F1015" s="303" t="str">
        <f t="shared" si="94"/>
        <v/>
      </c>
      <c r="H1015" s="305" t="str">
        <f t="shared" si="91"/>
        <v/>
      </c>
      <c r="I1015" s="298" t="str">
        <f t="shared" si="92"/>
        <v/>
      </c>
      <c r="J1015" s="353" t="str">
        <f t="shared" si="93"/>
        <v/>
      </c>
      <c r="K1015" s="354" t="str">
        <f t="shared" si="95"/>
        <v/>
      </c>
    </row>
    <row r="1016" spans="2:11" hidden="1" x14ac:dyDescent="0.3">
      <c r="B1016" s="181">
        <f t="shared" si="96"/>
        <v>1014</v>
      </c>
      <c r="C1016" s="233" t="str">
        <f>IF('Cálculos '!AR1022="","",'Cálculos '!AR1022)</f>
        <v/>
      </c>
      <c r="D1016" s="164" t="str">
        <f>IF('Cálculos '!AU1022="","",'Cálculos '!AU1022)</f>
        <v/>
      </c>
      <c r="E1016" s="300" t="str">
        <f>IF('Cálculos '!AV1022="","",'Cálculos '!AV1022)</f>
        <v/>
      </c>
      <c r="F1016" s="303" t="str">
        <f t="shared" si="94"/>
        <v/>
      </c>
      <c r="H1016" s="305" t="str">
        <f t="shared" si="91"/>
        <v/>
      </c>
      <c r="I1016" s="298" t="str">
        <f t="shared" si="92"/>
        <v/>
      </c>
      <c r="J1016" s="353" t="str">
        <f t="shared" si="93"/>
        <v/>
      </c>
      <c r="K1016" s="354" t="str">
        <f t="shared" si="95"/>
        <v/>
      </c>
    </row>
    <row r="1017" spans="2:11" hidden="1" x14ac:dyDescent="0.3">
      <c r="B1017" s="181">
        <f t="shared" si="96"/>
        <v>1015</v>
      </c>
      <c r="C1017" s="233" t="str">
        <f>IF('Cálculos '!AR1023="","",'Cálculos '!AR1023)</f>
        <v/>
      </c>
      <c r="D1017" s="164" t="str">
        <f>IF('Cálculos '!AU1023="","",'Cálculos '!AU1023)</f>
        <v/>
      </c>
      <c r="E1017" s="300" t="str">
        <f>IF('Cálculos '!AV1023="","",'Cálculos '!AV1023)</f>
        <v/>
      </c>
      <c r="F1017" s="303" t="str">
        <f t="shared" si="94"/>
        <v/>
      </c>
      <c r="H1017" s="305" t="str">
        <f t="shared" si="91"/>
        <v/>
      </c>
      <c r="I1017" s="298" t="str">
        <f t="shared" si="92"/>
        <v/>
      </c>
      <c r="J1017" s="353" t="str">
        <f t="shared" si="93"/>
        <v/>
      </c>
      <c r="K1017" s="354" t="str">
        <f t="shared" si="95"/>
        <v/>
      </c>
    </row>
    <row r="1018" spans="2:11" hidden="1" x14ac:dyDescent="0.3">
      <c r="B1018" s="181">
        <f t="shared" si="96"/>
        <v>1016</v>
      </c>
      <c r="C1018" s="233" t="str">
        <f>IF('Cálculos '!AR1024="","",'Cálculos '!AR1024)</f>
        <v/>
      </c>
      <c r="D1018" s="164" t="str">
        <f>IF('Cálculos '!AU1024="","",'Cálculos '!AU1024)</f>
        <v/>
      </c>
      <c r="E1018" s="300" t="str">
        <f>IF('Cálculos '!AV1024="","",'Cálculos '!AV1024)</f>
        <v/>
      </c>
      <c r="F1018" s="303" t="str">
        <f t="shared" si="94"/>
        <v/>
      </c>
      <c r="H1018" s="305" t="str">
        <f t="shared" si="91"/>
        <v/>
      </c>
      <c r="I1018" s="298" t="str">
        <f t="shared" si="92"/>
        <v/>
      </c>
      <c r="J1018" s="353" t="str">
        <f t="shared" si="93"/>
        <v/>
      </c>
      <c r="K1018" s="354" t="str">
        <f t="shared" si="95"/>
        <v/>
      </c>
    </row>
    <row r="1019" spans="2:11" hidden="1" x14ac:dyDescent="0.3">
      <c r="B1019" s="181">
        <f t="shared" si="96"/>
        <v>1017</v>
      </c>
      <c r="C1019" s="233" t="str">
        <f>IF('Cálculos '!AR1025="","",'Cálculos '!AR1025)</f>
        <v/>
      </c>
      <c r="D1019" s="164" t="str">
        <f>IF('Cálculos '!AU1025="","",'Cálculos '!AU1025)</f>
        <v/>
      </c>
      <c r="E1019" s="300" t="str">
        <f>IF('Cálculos '!AV1025="","",'Cálculos '!AV1025)</f>
        <v/>
      </c>
      <c r="F1019" s="303" t="str">
        <f t="shared" si="94"/>
        <v/>
      </c>
      <c r="H1019" s="305" t="str">
        <f t="shared" si="91"/>
        <v/>
      </c>
      <c r="I1019" s="298" t="str">
        <f t="shared" si="92"/>
        <v/>
      </c>
      <c r="J1019" s="353" t="str">
        <f t="shared" si="93"/>
        <v/>
      </c>
      <c r="K1019" s="354" t="str">
        <f t="shared" si="95"/>
        <v/>
      </c>
    </row>
    <row r="1020" spans="2:11" hidden="1" x14ac:dyDescent="0.3">
      <c r="B1020" s="181">
        <f t="shared" si="96"/>
        <v>1018</v>
      </c>
      <c r="C1020" s="233" t="str">
        <f>IF('Cálculos '!AR1026="","",'Cálculos '!AR1026)</f>
        <v/>
      </c>
      <c r="D1020" s="164" t="str">
        <f>IF('Cálculos '!AU1026="","",'Cálculos '!AU1026)</f>
        <v/>
      </c>
      <c r="E1020" s="300" t="str">
        <f>IF('Cálculos '!AV1026="","",'Cálculos '!AV1026)</f>
        <v/>
      </c>
      <c r="F1020" s="303" t="str">
        <f t="shared" si="94"/>
        <v/>
      </c>
      <c r="H1020" s="305" t="str">
        <f t="shared" si="91"/>
        <v/>
      </c>
      <c r="I1020" s="298" t="str">
        <f t="shared" si="92"/>
        <v/>
      </c>
      <c r="J1020" s="353" t="str">
        <f t="shared" si="93"/>
        <v/>
      </c>
      <c r="K1020" s="354" t="str">
        <f t="shared" si="95"/>
        <v/>
      </c>
    </row>
    <row r="1021" spans="2:11" hidden="1" x14ac:dyDescent="0.3">
      <c r="B1021" s="181">
        <f t="shared" si="96"/>
        <v>1019</v>
      </c>
      <c r="C1021" s="233" t="str">
        <f>IF('Cálculos '!AR1027="","",'Cálculos '!AR1027)</f>
        <v/>
      </c>
      <c r="D1021" s="164" t="str">
        <f>IF('Cálculos '!AU1027="","",'Cálculos '!AU1027)</f>
        <v/>
      </c>
      <c r="E1021" s="300" t="str">
        <f>IF('Cálculos '!AV1027="","",'Cálculos '!AV1027)</f>
        <v/>
      </c>
      <c r="F1021" s="303" t="str">
        <f t="shared" si="94"/>
        <v/>
      </c>
      <c r="H1021" s="305" t="str">
        <f t="shared" si="91"/>
        <v/>
      </c>
      <c r="I1021" s="298" t="str">
        <f t="shared" si="92"/>
        <v/>
      </c>
      <c r="J1021" s="353" t="str">
        <f t="shared" si="93"/>
        <v/>
      </c>
      <c r="K1021" s="354" t="str">
        <f t="shared" si="95"/>
        <v/>
      </c>
    </row>
    <row r="1022" spans="2:11" hidden="1" x14ac:dyDescent="0.3">
      <c r="B1022" s="181">
        <f t="shared" si="96"/>
        <v>1020</v>
      </c>
      <c r="C1022" s="233" t="str">
        <f>IF('Cálculos '!AR1028="","",'Cálculos '!AR1028)</f>
        <v/>
      </c>
      <c r="D1022" s="164" t="str">
        <f>IF('Cálculos '!AU1028="","",'Cálculos '!AU1028)</f>
        <v/>
      </c>
      <c r="E1022" s="300" t="str">
        <f>IF('Cálculos '!AV1028="","",'Cálculos '!AV1028)</f>
        <v/>
      </c>
      <c r="F1022" s="303" t="str">
        <f t="shared" si="94"/>
        <v/>
      </c>
      <c r="H1022" s="305" t="str">
        <f t="shared" si="91"/>
        <v/>
      </c>
      <c r="I1022" s="298" t="str">
        <f t="shared" si="92"/>
        <v/>
      </c>
      <c r="J1022" s="353" t="str">
        <f t="shared" si="93"/>
        <v/>
      </c>
      <c r="K1022" s="354" t="str">
        <f t="shared" si="95"/>
        <v/>
      </c>
    </row>
    <row r="1023" spans="2:11" hidden="1" x14ac:dyDescent="0.3">
      <c r="B1023" s="181">
        <f t="shared" si="96"/>
        <v>1021</v>
      </c>
      <c r="C1023" s="233" t="str">
        <f>IF('Cálculos '!AR1029="","",'Cálculos '!AR1029)</f>
        <v/>
      </c>
      <c r="D1023" s="164" t="str">
        <f>IF('Cálculos '!AU1029="","",'Cálculos '!AU1029)</f>
        <v/>
      </c>
      <c r="E1023" s="300" t="str">
        <f>IF('Cálculos '!AV1029="","",'Cálculos '!AV1029)</f>
        <v/>
      </c>
      <c r="F1023" s="303" t="str">
        <f t="shared" si="94"/>
        <v/>
      </c>
      <c r="H1023" s="305" t="str">
        <f t="shared" si="91"/>
        <v/>
      </c>
      <c r="I1023" s="298" t="str">
        <f t="shared" si="92"/>
        <v/>
      </c>
      <c r="J1023" s="353" t="str">
        <f t="shared" si="93"/>
        <v/>
      </c>
      <c r="K1023" s="354" t="str">
        <f t="shared" si="95"/>
        <v/>
      </c>
    </row>
    <row r="1024" spans="2:11" hidden="1" x14ac:dyDescent="0.3">
      <c r="B1024" s="181">
        <f t="shared" si="96"/>
        <v>1022</v>
      </c>
      <c r="C1024" s="233" t="str">
        <f>IF('Cálculos '!AR1030="","",'Cálculos '!AR1030)</f>
        <v/>
      </c>
      <c r="D1024" s="164" t="str">
        <f>IF('Cálculos '!AU1030="","",'Cálculos '!AU1030)</f>
        <v/>
      </c>
      <c r="E1024" s="300" t="str">
        <f>IF('Cálculos '!AV1030="","",'Cálculos '!AV1030)</f>
        <v/>
      </c>
      <c r="F1024" s="303" t="str">
        <f t="shared" si="94"/>
        <v/>
      </c>
      <c r="H1024" s="305" t="str">
        <f t="shared" si="91"/>
        <v/>
      </c>
      <c r="I1024" s="298" t="str">
        <f t="shared" si="92"/>
        <v/>
      </c>
      <c r="J1024" s="353" t="str">
        <f t="shared" si="93"/>
        <v/>
      </c>
      <c r="K1024" s="354" t="str">
        <f t="shared" si="95"/>
        <v/>
      </c>
    </row>
    <row r="1025" spans="2:11" hidden="1" x14ac:dyDescent="0.3">
      <c r="B1025" s="181">
        <f t="shared" si="96"/>
        <v>1023</v>
      </c>
      <c r="C1025" s="233" t="str">
        <f>IF('Cálculos '!AR1031="","",'Cálculos '!AR1031)</f>
        <v/>
      </c>
      <c r="D1025" s="164" t="str">
        <f>IF('Cálculos '!AU1031="","",'Cálculos '!AU1031)</f>
        <v/>
      </c>
      <c r="E1025" s="300" t="str">
        <f>IF('Cálculos '!AV1031="","",'Cálculos '!AV1031)</f>
        <v/>
      </c>
      <c r="F1025" s="303" t="str">
        <f t="shared" si="94"/>
        <v/>
      </c>
      <c r="H1025" s="305" t="str">
        <f t="shared" si="91"/>
        <v/>
      </c>
      <c r="I1025" s="298" t="str">
        <f t="shared" si="92"/>
        <v/>
      </c>
      <c r="J1025" s="353" t="str">
        <f t="shared" si="93"/>
        <v/>
      </c>
      <c r="K1025" s="354" t="str">
        <f t="shared" si="95"/>
        <v/>
      </c>
    </row>
    <row r="1026" spans="2:11" hidden="1" x14ac:dyDescent="0.3">
      <c r="B1026" s="181">
        <f t="shared" si="96"/>
        <v>1024</v>
      </c>
      <c r="C1026" s="233" t="str">
        <f>IF('Cálculos '!AR1032="","",'Cálculos '!AR1032)</f>
        <v/>
      </c>
      <c r="D1026" s="164" t="str">
        <f>IF('Cálculos '!AU1032="","",'Cálculos '!AU1032)</f>
        <v/>
      </c>
      <c r="E1026" s="300" t="str">
        <f>IF('Cálculos '!AV1032="","",'Cálculos '!AV1032)</f>
        <v/>
      </c>
      <c r="F1026" s="303" t="str">
        <f t="shared" si="94"/>
        <v/>
      </c>
      <c r="H1026" s="305" t="str">
        <f t="shared" si="91"/>
        <v/>
      </c>
      <c r="I1026" s="298" t="str">
        <f t="shared" si="92"/>
        <v/>
      </c>
      <c r="J1026" s="353" t="str">
        <f t="shared" si="93"/>
        <v/>
      </c>
      <c r="K1026" s="354" t="str">
        <f t="shared" si="95"/>
        <v/>
      </c>
    </row>
    <row r="1027" spans="2:11" hidden="1" x14ac:dyDescent="0.3">
      <c r="B1027" s="181">
        <f t="shared" si="96"/>
        <v>1025</v>
      </c>
      <c r="C1027" s="233" t="str">
        <f>IF('Cálculos '!AR1033="","",'Cálculos '!AR1033)</f>
        <v/>
      </c>
      <c r="D1027" s="164" t="str">
        <f>IF('Cálculos '!AU1033="","",'Cálculos '!AU1033)</f>
        <v/>
      </c>
      <c r="E1027" s="300" t="str">
        <f>IF('Cálculos '!AV1033="","",'Cálculos '!AV1033)</f>
        <v/>
      </c>
      <c r="F1027" s="303" t="str">
        <f t="shared" si="94"/>
        <v/>
      </c>
      <c r="H1027" s="305" t="str">
        <f t="shared" ref="H1027:H1090" si="97">IF(C1027="","",IF(C1027="","",+D1027/C1027))</f>
        <v/>
      </c>
      <c r="I1027" s="298" t="str">
        <f t="shared" ref="I1027:I1090" si="98">IF(C1027="","",SUM(E1027/C1027))</f>
        <v/>
      </c>
      <c r="J1027" s="353" t="str">
        <f t="shared" ref="J1027:J1090" si="99">+IF(I1027&lt;=40%,E1027,IF(AND(H1027&gt;40%,H1027&lt;60%),D1027,C1027))</f>
        <v/>
      </c>
      <c r="K1027" s="354" t="str">
        <f t="shared" si="95"/>
        <v/>
      </c>
    </row>
    <row r="1028" spans="2:11" hidden="1" x14ac:dyDescent="0.3">
      <c r="B1028" s="181">
        <f t="shared" si="96"/>
        <v>1026</v>
      </c>
      <c r="C1028" s="233" t="str">
        <f>IF('Cálculos '!AR1034="","",'Cálculos '!AR1034)</f>
        <v/>
      </c>
      <c r="D1028" s="164" t="str">
        <f>IF('Cálculos '!AU1034="","",'Cálculos '!AU1034)</f>
        <v/>
      </c>
      <c r="E1028" s="300" t="str">
        <f>IF('Cálculos '!AV1034="","",'Cálculos '!AV1034)</f>
        <v/>
      </c>
      <c r="F1028" s="303" t="str">
        <f t="shared" ref="F1028:F1091" si="100">+IF(C1028="","",C1028)</f>
        <v/>
      </c>
      <c r="H1028" s="305" t="str">
        <f t="shared" si="97"/>
        <v/>
      </c>
      <c r="I1028" s="298" t="str">
        <f t="shared" si="98"/>
        <v/>
      </c>
      <c r="J1028" s="353" t="str">
        <f t="shared" si="99"/>
        <v/>
      </c>
      <c r="K1028" s="354" t="str">
        <f t="shared" ref="K1028:K1091" si="101">IF(C1028="","",SUM(F1028-J1028))</f>
        <v/>
      </c>
    </row>
    <row r="1029" spans="2:11" hidden="1" x14ac:dyDescent="0.3">
      <c r="B1029" s="181">
        <f t="shared" ref="B1029:B1092" si="102">+B1028+1</f>
        <v>1027</v>
      </c>
      <c r="C1029" s="233" t="str">
        <f>IF('Cálculos '!AR1035="","",'Cálculos '!AR1035)</f>
        <v/>
      </c>
      <c r="D1029" s="164" t="str">
        <f>IF('Cálculos '!AU1035="","",'Cálculos '!AU1035)</f>
        <v/>
      </c>
      <c r="E1029" s="300" t="str">
        <f>IF('Cálculos '!AV1035="","",'Cálculos '!AV1035)</f>
        <v/>
      </c>
      <c r="F1029" s="303" t="str">
        <f t="shared" si="100"/>
        <v/>
      </c>
      <c r="H1029" s="305" t="str">
        <f t="shared" si="97"/>
        <v/>
      </c>
      <c r="I1029" s="298" t="str">
        <f t="shared" si="98"/>
        <v/>
      </c>
      <c r="J1029" s="353" t="str">
        <f t="shared" si="99"/>
        <v/>
      </c>
      <c r="K1029" s="354" t="str">
        <f t="shared" si="101"/>
        <v/>
      </c>
    </row>
    <row r="1030" spans="2:11" hidden="1" x14ac:dyDescent="0.3">
      <c r="B1030" s="181">
        <f t="shared" si="102"/>
        <v>1028</v>
      </c>
      <c r="C1030" s="233" t="str">
        <f>IF('Cálculos '!AR1036="","",'Cálculos '!AR1036)</f>
        <v/>
      </c>
      <c r="D1030" s="164" t="str">
        <f>IF('Cálculos '!AU1036="","",'Cálculos '!AU1036)</f>
        <v/>
      </c>
      <c r="E1030" s="300" t="str">
        <f>IF('Cálculos '!AV1036="","",'Cálculos '!AV1036)</f>
        <v/>
      </c>
      <c r="F1030" s="303" t="str">
        <f t="shared" si="100"/>
        <v/>
      </c>
      <c r="H1030" s="305" t="str">
        <f t="shared" si="97"/>
        <v/>
      </c>
      <c r="I1030" s="298" t="str">
        <f t="shared" si="98"/>
        <v/>
      </c>
      <c r="J1030" s="353" t="str">
        <f t="shared" si="99"/>
        <v/>
      </c>
      <c r="K1030" s="354" t="str">
        <f t="shared" si="101"/>
        <v/>
      </c>
    </row>
    <row r="1031" spans="2:11" hidden="1" x14ac:dyDescent="0.3">
      <c r="B1031" s="181">
        <f t="shared" si="102"/>
        <v>1029</v>
      </c>
      <c r="C1031" s="233" t="str">
        <f>IF('Cálculos '!AR1037="","",'Cálculos '!AR1037)</f>
        <v/>
      </c>
      <c r="D1031" s="164" t="str">
        <f>IF('Cálculos '!AU1037="","",'Cálculos '!AU1037)</f>
        <v/>
      </c>
      <c r="E1031" s="300" t="str">
        <f>IF('Cálculos '!AV1037="","",'Cálculos '!AV1037)</f>
        <v/>
      </c>
      <c r="F1031" s="303" t="str">
        <f t="shared" si="100"/>
        <v/>
      </c>
      <c r="H1031" s="305" t="str">
        <f t="shared" si="97"/>
        <v/>
      </c>
      <c r="I1031" s="298" t="str">
        <f t="shared" si="98"/>
        <v/>
      </c>
      <c r="J1031" s="353" t="str">
        <f t="shared" si="99"/>
        <v/>
      </c>
      <c r="K1031" s="354" t="str">
        <f t="shared" si="101"/>
        <v/>
      </c>
    </row>
    <row r="1032" spans="2:11" hidden="1" x14ac:dyDescent="0.3">
      <c r="B1032" s="181">
        <f t="shared" si="102"/>
        <v>1030</v>
      </c>
      <c r="C1032" s="233" t="str">
        <f>IF('Cálculos '!AR1038="","",'Cálculos '!AR1038)</f>
        <v/>
      </c>
      <c r="D1032" s="164" t="str">
        <f>IF('Cálculos '!AU1038="","",'Cálculos '!AU1038)</f>
        <v/>
      </c>
      <c r="E1032" s="300" t="str">
        <f>IF('Cálculos '!AV1038="","",'Cálculos '!AV1038)</f>
        <v/>
      </c>
      <c r="F1032" s="303" t="str">
        <f t="shared" si="100"/>
        <v/>
      </c>
      <c r="H1032" s="305" t="str">
        <f t="shared" si="97"/>
        <v/>
      </c>
      <c r="I1032" s="298" t="str">
        <f t="shared" si="98"/>
        <v/>
      </c>
      <c r="J1032" s="353" t="str">
        <f t="shared" si="99"/>
        <v/>
      </c>
      <c r="K1032" s="354" t="str">
        <f t="shared" si="101"/>
        <v/>
      </c>
    </row>
    <row r="1033" spans="2:11" hidden="1" x14ac:dyDescent="0.3">
      <c r="B1033" s="181">
        <f t="shared" si="102"/>
        <v>1031</v>
      </c>
      <c r="C1033" s="233" t="str">
        <f>IF('Cálculos '!AR1039="","",'Cálculos '!AR1039)</f>
        <v/>
      </c>
      <c r="D1033" s="164" t="str">
        <f>IF('Cálculos '!AU1039="","",'Cálculos '!AU1039)</f>
        <v/>
      </c>
      <c r="E1033" s="300" t="str">
        <f>IF('Cálculos '!AV1039="","",'Cálculos '!AV1039)</f>
        <v/>
      </c>
      <c r="F1033" s="303" t="str">
        <f t="shared" si="100"/>
        <v/>
      </c>
      <c r="H1033" s="305" t="str">
        <f t="shared" si="97"/>
        <v/>
      </c>
      <c r="I1033" s="298" t="str">
        <f t="shared" si="98"/>
        <v/>
      </c>
      <c r="J1033" s="353" t="str">
        <f t="shared" si="99"/>
        <v/>
      </c>
      <c r="K1033" s="354" t="str">
        <f t="shared" si="101"/>
        <v/>
      </c>
    </row>
    <row r="1034" spans="2:11" hidden="1" x14ac:dyDescent="0.3">
      <c r="B1034" s="181">
        <f t="shared" si="102"/>
        <v>1032</v>
      </c>
      <c r="C1034" s="233" t="str">
        <f>IF('Cálculos '!AR1040="","",'Cálculos '!AR1040)</f>
        <v/>
      </c>
      <c r="D1034" s="164" t="str">
        <f>IF('Cálculos '!AU1040="","",'Cálculos '!AU1040)</f>
        <v/>
      </c>
      <c r="E1034" s="300" t="str">
        <f>IF('Cálculos '!AV1040="","",'Cálculos '!AV1040)</f>
        <v/>
      </c>
      <c r="F1034" s="303" t="str">
        <f t="shared" si="100"/>
        <v/>
      </c>
      <c r="H1034" s="305" t="str">
        <f t="shared" si="97"/>
        <v/>
      </c>
      <c r="I1034" s="298" t="str">
        <f t="shared" si="98"/>
        <v/>
      </c>
      <c r="J1034" s="353" t="str">
        <f t="shared" si="99"/>
        <v/>
      </c>
      <c r="K1034" s="354" t="str">
        <f t="shared" si="101"/>
        <v/>
      </c>
    </row>
    <row r="1035" spans="2:11" hidden="1" x14ac:dyDescent="0.3">
      <c r="B1035" s="181">
        <f t="shared" si="102"/>
        <v>1033</v>
      </c>
      <c r="C1035" s="233" t="str">
        <f>IF('Cálculos '!AR1041="","",'Cálculos '!AR1041)</f>
        <v/>
      </c>
      <c r="D1035" s="164" t="str">
        <f>IF('Cálculos '!AU1041="","",'Cálculos '!AU1041)</f>
        <v/>
      </c>
      <c r="E1035" s="300" t="str">
        <f>IF('Cálculos '!AV1041="","",'Cálculos '!AV1041)</f>
        <v/>
      </c>
      <c r="F1035" s="303" t="str">
        <f t="shared" si="100"/>
        <v/>
      </c>
      <c r="H1035" s="305" t="str">
        <f t="shared" si="97"/>
        <v/>
      </c>
      <c r="I1035" s="298" t="str">
        <f t="shared" si="98"/>
        <v/>
      </c>
      <c r="J1035" s="353" t="str">
        <f t="shared" si="99"/>
        <v/>
      </c>
      <c r="K1035" s="354" t="str">
        <f t="shared" si="101"/>
        <v/>
      </c>
    </row>
    <row r="1036" spans="2:11" hidden="1" x14ac:dyDescent="0.3">
      <c r="B1036" s="181">
        <f t="shared" si="102"/>
        <v>1034</v>
      </c>
      <c r="C1036" s="233" t="str">
        <f>IF('Cálculos '!AR1042="","",'Cálculos '!AR1042)</f>
        <v/>
      </c>
      <c r="D1036" s="164" t="str">
        <f>IF('Cálculos '!AU1042="","",'Cálculos '!AU1042)</f>
        <v/>
      </c>
      <c r="E1036" s="300" t="str">
        <f>IF('Cálculos '!AV1042="","",'Cálculos '!AV1042)</f>
        <v/>
      </c>
      <c r="F1036" s="303" t="str">
        <f t="shared" si="100"/>
        <v/>
      </c>
      <c r="H1036" s="305" t="str">
        <f t="shared" si="97"/>
        <v/>
      </c>
      <c r="I1036" s="298" t="str">
        <f t="shared" si="98"/>
        <v/>
      </c>
      <c r="J1036" s="353" t="str">
        <f t="shared" si="99"/>
        <v/>
      </c>
      <c r="K1036" s="354" t="str">
        <f t="shared" si="101"/>
        <v/>
      </c>
    </row>
    <row r="1037" spans="2:11" hidden="1" x14ac:dyDescent="0.3">
      <c r="B1037" s="181">
        <f t="shared" si="102"/>
        <v>1035</v>
      </c>
      <c r="C1037" s="233" t="str">
        <f>IF('Cálculos '!AR1043="","",'Cálculos '!AR1043)</f>
        <v/>
      </c>
      <c r="D1037" s="164" t="str">
        <f>IF('Cálculos '!AU1043="","",'Cálculos '!AU1043)</f>
        <v/>
      </c>
      <c r="E1037" s="300" t="str">
        <f>IF('Cálculos '!AV1043="","",'Cálculos '!AV1043)</f>
        <v/>
      </c>
      <c r="F1037" s="303" t="str">
        <f t="shared" si="100"/>
        <v/>
      </c>
      <c r="H1037" s="305" t="str">
        <f t="shared" si="97"/>
        <v/>
      </c>
      <c r="I1037" s="298" t="str">
        <f t="shared" si="98"/>
        <v/>
      </c>
      <c r="J1037" s="353" t="str">
        <f t="shared" si="99"/>
        <v/>
      </c>
      <c r="K1037" s="354" t="str">
        <f t="shared" si="101"/>
        <v/>
      </c>
    </row>
    <row r="1038" spans="2:11" hidden="1" x14ac:dyDescent="0.3">
      <c r="B1038" s="181">
        <f t="shared" si="102"/>
        <v>1036</v>
      </c>
      <c r="C1038" s="233" t="str">
        <f>IF('Cálculos '!AR1044="","",'Cálculos '!AR1044)</f>
        <v/>
      </c>
      <c r="D1038" s="164" t="str">
        <f>IF('Cálculos '!AU1044="","",'Cálculos '!AU1044)</f>
        <v/>
      </c>
      <c r="E1038" s="300" t="str">
        <f>IF('Cálculos '!AV1044="","",'Cálculos '!AV1044)</f>
        <v/>
      </c>
      <c r="F1038" s="303" t="str">
        <f t="shared" si="100"/>
        <v/>
      </c>
      <c r="H1038" s="305" t="str">
        <f t="shared" si="97"/>
        <v/>
      </c>
      <c r="I1038" s="298" t="str">
        <f t="shared" si="98"/>
        <v/>
      </c>
      <c r="J1038" s="353" t="str">
        <f t="shared" si="99"/>
        <v/>
      </c>
      <c r="K1038" s="354" t="str">
        <f t="shared" si="101"/>
        <v/>
      </c>
    </row>
    <row r="1039" spans="2:11" hidden="1" x14ac:dyDescent="0.3">
      <c r="B1039" s="181">
        <f t="shared" si="102"/>
        <v>1037</v>
      </c>
      <c r="C1039" s="233" t="str">
        <f>IF('Cálculos '!AR1045="","",'Cálculos '!AR1045)</f>
        <v/>
      </c>
      <c r="D1039" s="164" t="str">
        <f>IF('Cálculos '!AU1045="","",'Cálculos '!AU1045)</f>
        <v/>
      </c>
      <c r="E1039" s="300" t="str">
        <f>IF('Cálculos '!AV1045="","",'Cálculos '!AV1045)</f>
        <v/>
      </c>
      <c r="F1039" s="303" t="str">
        <f t="shared" si="100"/>
        <v/>
      </c>
      <c r="H1039" s="305" t="str">
        <f t="shared" si="97"/>
        <v/>
      </c>
      <c r="I1039" s="298" t="str">
        <f t="shared" si="98"/>
        <v/>
      </c>
      <c r="J1039" s="353" t="str">
        <f t="shared" si="99"/>
        <v/>
      </c>
      <c r="K1039" s="354" t="str">
        <f t="shared" si="101"/>
        <v/>
      </c>
    </row>
    <row r="1040" spans="2:11" hidden="1" x14ac:dyDescent="0.3">
      <c r="B1040" s="181">
        <f t="shared" si="102"/>
        <v>1038</v>
      </c>
      <c r="C1040" s="233" t="str">
        <f>IF('Cálculos '!AR1046="","",'Cálculos '!AR1046)</f>
        <v/>
      </c>
      <c r="D1040" s="164" t="str">
        <f>IF('Cálculos '!AU1046="","",'Cálculos '!AU1046)</f>
        <v/>
      </c>
      <c r="E1040" s="300" t="str">
        <f>IF('Cálculos '!AV1046="","",'Cálculos '!AV1046)</f>
        <v/>
      </c>
      <c r="F1040" s="303" t="str">
        <f t="shared" si="100"/>
        <v/>
      </c>
      <c r="H1040" s="305" t="str">
        <f t="shared" si="97"/>
        <v/>
      </c>
      <c r="I1040" s="298" t="str">
        <f t="shared" si="98"/>
        <v/>
      </c>
      <c r="J1040" s="353" t="str">
        <f t="shared" si="99"/>
        <v/>
      </c>
      <c r="K1040" s="354" t="str">
        <f t="shared" si="101"/>
        <v/>
      </c>
    </row>
    <row r="1041" spans="2:11" hidden="1" x14ac:dyDescent="0.3">
      <c r="B1041" s="181">
        <f t="shared" si="102"/>
        <v>1039</v>
      </c>
      <c r="C1041" s="233" t="str">
        <f>IF('Cálculos '!AR1047="","",'Cálculos '!AR1047)</f>
        <v/>
      </c>
      <c r="D1041" s="164" t="str">
        <f>IF('Cálculos '!AU1047="","",'Cálculos '!AU1047)</f>
        <v/>
      </c>
      <c r="E1041" s="300" t="str">
        <f>IF('Cálculos '!AV1047="","",'Cálculos '!AV1047)</f>
        <v/>
      </c>
      <c r="F1041" s="303" t="str">
        <f t="shared" si="100"/>
        <v/>
      </c>
      <c r="H1041" s="305" t="str">
        <f t="shared" si="97"/>
        <v/>
      </c>
      <c r="I1041" s="298" t="str">
        <f t="shared" si="98"/>
        <v/>
      </c>
      <c r="J1041" s="353" t="str">
        <f t="shared" si="99"/>
        <v/>
      </c>
      <c r="K1041" s="354" t="str">
        <f t="shared" si="101"/>
        <v/>
      </c>
    </row>
    <row r="1042" spans="2:11" hidden="1" x14ac:dyDescent="0.3">
      <c r="B1042" s="181">
        <f t="shared" si="102"/>
        <v>1040</v>
      </c>
      <c r="C1042" s="233" t="str">
        <f>IF('Cálculos '!AR1048="","",'Cálculos '!AR1048)</f>
        <v/>
      </c>
      <c r="D1042" s="164" t="str">
        <f>IF('Cálculos '!AU1048="","",'Cálculos '!AU1048)</f>
        <v/>
      </c>
      <c r="E1042" s="300" t="str">
        <f>IF('Cálculos '!AV1048="","",'Cálculos '!AV1048)</f>
        <v/>
      </c>
      <c r="F1042" s="303" t="str">
        <f t="shared" si="100"/>
        <v/>
      </c>
      <c r="H1042" s="305" t="str">
        <f t="shared" si="97"/>
        <v/>
      </c>
      <c r="I1042" s="298" t="str">
        <f t="shared" si="98"/>
        <v/>
      </c>
      <c r="J1042" s="353" t="str">
        <f t="shared" si="99"/>
        <v/>
      </c>
      <c r="K1042" s="354" t="str">
        <f t="shared" si="101"/>
        <v/>
      </c>
    </row>
    <row r="1043" spans="2:11" hidden="1" x14ac:dyDescent="0.3">
      <c r="B1043" s="181">
        <f t="shared" si="102"/>
        <v>1041</v>
      </c>
      <c r="C1043" s="233" t="str">
        <f>IF('Cálculos '!AR1049="","",'Cálculos '!AR1049)</f>
        <v/>
      </c>
      <c r="D1043" s="164" t="str">
        <f>IF('Cálculos '!AU1049="","",'Cálculos '!AU1049)</f>
        <v/>
      </c>
      <c r="E1043" s="300" t="str">
        <f>IF('Cálculos '!AV1049="","",'Cálculos '!AV1049)</f>
        <v/>
      </c>
      <c r="F1043" s="303" t="str">
        <f t="shared" si="100"/>
        <v/>
      </c>
      <c r="H1043" s="305" t="str">
        <f t="shared" si="97"/>
        <v/>
      </c>
      <c r="I1043" s="298" t="str">
        <f t="shared" si="98"/>
        <v/>
      </c>
      <c r="J1043" s="353" t="str">
        <f t="shared" si="99"/>
        <v/>
      </c>
      <c r="K1043" s="354" t="str">
        <f t="shared" si="101"/>
        <v/>
      </c>
    </row>
    <row r="1044" spans="2:11" hidden="1" x14ac:dyDescent="0.3">
      <c r="B1044" s="181">
        <f t="shared" si="102"/>
        <v>1042</v>
      </c>
      <c r="C1044" s="233" t="str">
        <f>IF('Cálculos '!AR1050="","",'Cálculos '!AR1050)</f>
        <v/>
      </c>
      <c r="D1044" s="164" t="str">
        <f>IF('Cálculos '!AU1050="","",'Cálculos '!AU1050)</f>
        <v/>
      </c>
      <c r="E1044" s="300" t="str">
        <f>IF('Cálculos '!AV1050="","",'Cálculos '!AV1050)</f>
        <v/>
      </c>
      <c r="F1044" s="303" t="str">
        <f t="shared" si="100"/>
        <v/>
      </c>
      <c r="H1044" s="305" t="str">
        <f t="shared" si="97"/>
        <v/>
      </c>
      <c r="I1044" s="298" t="str">
        <f t="shared" si="98"/>
        <v/>
      </c>
      <c r="J1044" s="353" t="str">
        <f t="shared" si="99"/>
        <v/>
      </c>
      <c r="K1044" s="354" t="str">
        <f t="shared" si="101"/>
        <v/>
      </c>
    </row>
    <row r="1045" spans="2:11" hidden="1" x14ac:dyDescent="0.3">
      <c r="B1045" s="181">
        <f t="shared" si="102"/>
        <v>1043</v>
      </c>
      <c r="C1045" s="233" t="str">
        <f>IF('Cálculos '!AR1051="","",'Cálculos '!AR1051)</f>
        <v/>
      </c>
      <c r="D1045" s="164" t="str">
        <f>IF('Cálculos '!AU1051="","",'Cálculos '!AU1051)</f>
        <v/>
      </c>
      <c r="E1045" s="300" t="str">
        <f>IF('Cálculos '!AV1051="","",'Cálculos '!AV1051)</f>
        <v/>
      </c>
      <c r="F1045" s="303" t="str">
        <f t="shared" si="100"/>
        <v/>
      </c>
      <c r="H1045" s="305" t="str">
        <f t="shared" si="97"/>
        <v/>
      </c>
      <c r="I1045" s="298" t="str">
        <f t="shared" si="98"/>
        <v/>
      </c>
      <c r="J1045" s="353" t="str">
        <f t="shared" si="99"/>
        <v/>
      </c>
      <c r="K1045" s="354" t="str">
        <f t="shared" si="101"/>
        <v/>
      </c>
    </row>
    <row r="1046" spans="2:11" hidden="1" x14ac:dyDescent="0.3">
      <c r="B1046" s="181">
        <f t="shared" si="102"/>
        <v>1044</v>
      </c>
      <c r="C1046" s="233" t="str">
        <f>IF('Cálculos '!AR1052="","",'Cálculos '!AR1052)</f>
        <v/>
      </c>
      <c r="D1046" s="164" t="str">
        <f>IF('Cálculos '!AU1052="","",'Cálculos '!AU1052)</f>
        <v/>
      </c>
      <c r="E1046" s="300" t="str">
        <f>IF('Cálculos '!AV1052="","",'Cálculos '!AV1052)</f>
        <v/>
      </c>
      <c r="F1046" s="303" t="str">
        <f t="shared" si="100"/>
        <v/>
      </c>
      <c r="H1046" s="305" t="str">
        <f t="shared" si="97"/>
        <v/>
      </c>
      <c r="I1046" s="298" t="str">
        <f t="shared" si="98"/>
        <v/>
      </c>
      <c r="J1046" s="353" t="str">
        <f t="shared" si="99"/>
        <v/>
      </c>
      <c r="K1046" s="354" t="str">
        <f t="shared" si="101"/>
        <v/>
      </c>
    </row>
    <row r="1047" spans="2:11" hidden="1" x14ac:dyDescent="0.3">
      <c r="B1047" s="181">
        <f t="shared" si="102"/>
        <v>1045</v>
      </c>
      <c r="C1047" s="233" t="str">
        <f>IF('Cálculos '!AR1053="","",'Cálculos '!AR1053)</f>
        <v/>
      </c>
      <c r="D1047" s="164" t="str">
        <f>IF('Cálculos '!AU1053="","",'Cálculos '!AU1053)</f>
        <v/>
      </c>
      <c r="E1047" s="300" t="str">
        <f>IF('Cálculos '!AV1053="","",'Cálculos '!AV1053)</f>
        <v/>
      </c>
      <c r="F1047" s="303" t="str">
        <f t="shared" si="100"/>
        <v/>
      </c>
      <c r="H1047" s="305" t="str">
        <f t="shared" si="97"/>
        <v/>
      </c>
      <c r="I1047" s="298" t="str">
        <f t="shared" si="98"/>
        <v/>
      </c>
      <c r="J1047" s="353" t="str">
        <f t="shared" si="99"/>
        <v/>
      </c>
      <c r="K1047" s="354" t="str">
        <f t="shared" si="101"/>
        <v/>
      </c>
    </row>
    <row r="1048" spans="2:11" hidden="1" x14ac:dyDescent="0.3">
      <c r="B1048" s="181">
        <f t="shared" si="102"/>
        <v>1046</v>
      </c>
      <c r="C1048" s="233" t="str">
        <f>IF('Cálculos '!AR1054="","",'Cálculos '!AR1054)</f>
        <v/>
      </c>
      <c r="D1048" s="164" t="str">
        <f>IF('Cálculos '!AU1054="","",'Cálculos '!AU1054)</f>
        <v/>
      </c>
      <c r="E1048" s="300" t="str">
        <f>IF('Cálculos '!AV1054="","",'Cálculos '!AV1054)</f>
        <v/>
      </c>
      <c r="F1048" s="303" t="str">
        <f t="shared" si="100"/>
        <v/>
      </c>
      <c r="H1048" s="305" t="str">
        <f t="shared" si="97"/>
        <v/>
      </c>
      <c r="I1048" s="298" t="str">
        <f t="shared" si="98"/>
        <v/>
      </c>
      <c r="J1048" s="353" t="str">
        <f t="shared" si="99"/>
        <v/>
      </c>
      <c r="K1048" s="354" t="str">
        <f t="shared" si="101"/>
        <v/>
      </c>
    </row>
    <row r="1049" spans="2:11" hidden="1" x14ac:dyDescent="0.3">
      <c r="B1049" s="181">
        <f t="shared" si="102"/>
        <v>1047</v>
      </c>
      <c r="C1049" s="233" t="str">
        <f>IF('Cálculos '!AR1055="","",'Cálculos '!AR1055)</f>
        <v/>
      </c>
      <c r="D1049" s="164" t="str">
        <f>IF('Cálculos '!AU1055="","",'Cálculos '!AU1055)</f>
        <v/>
      </c>
      <c r="E1049" s="300" t="str">
        <f>IF('Cálculos '!AV1055="","",'Cálculos '!AV1055)</f>
        <v/>
      </c>
      <c r="F1049" s="303" t="str">
        <f t="shared" si="100"/>
        <v/>
      </c>
      <c r="H1049" s="305" t="str">
        <f t="shared" si="97"/>
        <v/>
      </c>
      <c r="I1049" s="298" t="str">
        <f t="shared" si="98"/>
        <v/>
      </c>
      <c r="J1049" s="353" t="str">
        <f t="shared" si="99"/>
        <v/>
      </c>
      <c r="K1049" s="354" t="str">
        <f t="shared" si="101"/>
        <v/>
      </c>
    </row>
    <row r="1050" spans="2:11" hidden="1" x14ac:dyDescent="0.3">
      <c r="B1050" s="181">
        <f t="shared" si="102"/>
        <v>1048</v>
      </c>
      <c r="C1050" s="233" t="str">
        <f>IF('Cálculos '!AR1056="","",'Cálculos '!AR1056)</f>
        <v/>
      </c>
      <c r="D1050" s="164" t="str">
        <f>IF('Cálculos '!AU1056="","",'Cálculos '!AU1056)</f>
        <v/>
      </c>
      <c r="E1050" s="300" t="str">
        <f>IF('Cálculos '!AV1056="","",'Cálculos '!AV1056)</f>
        <v/>
      </c>
      <c r="F1050" s="303" t="str">
        <f t="shared" si="100"/>
        <v/>
      </c>
      <c r="H1050" s="305" t="str">
        <f t="shared" si="97"/>
        <v/>
      </c>
      <c r="I1050" s="298" t="str">
        <f t="shared" si="98"/>
        <v/>
      </c>
      <c r="J1050" s="353" t="str">
        <f t="shared" si="99"/>
        <v/>
      </c>
      <c r="K1050" s="354" t="str">
        <f t="shared" si="101"/>
        <v/>
      </c>
    </row>
    <row r="1051" spans="2:11" hidden="1" x14ac:dyDescent="0.3">
      <c r="B1051" s="181">
        <f t="shared" si="102"/>
        <v>1049</v>
      </c>
      <c r="C1051" s="233" t="str">
        <f>IF('Cálculos '!AR1057="","",'Cálculos '!AR1057)</f>
        <v/>
      </c>
      <c r="D1051" s="164" t="str">
        <f>IF('Cálculos '!AU1057="","",'Cálculos '!AU1057)</f>
        <v/>
      </c>
      <c r="E1051" s="300" t="str">
        <f>IF('Cálculos '!AV1057="","",'Cálculos '!AV1057)</f>
        <v/>
      </c>
      <c r="F1051" s="303" t="str">
        <f t="shared" si="100"/>
        <v/>
      </c>
      <c r="H1051" s="305" t="str">
        <f t="shared" si="97"/>
        <v/>
      </c>
      <c r="I1051" s="298" t="str">
        <f t="shared" si="98"/>
        <v/>
      </c>
      <c r="J1051" s="353" t="str">
        <f t="shared" si="99"/>
        <v/>
      </c>
      <c r="K1051" s="354" t="str">
        <f t="shared" si="101"/>
        <v/>
      </c>
    </row>
    <row r="1052" spans="2:11" hidden="1" x14ac:dyDescent="0.3">
      <c r="B1052" s="181">
        <f t="shared" si="102"/>
        <v>1050</v>
      </c>
      <c r="C1052" s="233" t="str">
        <f>IF('Cálculos '!AR1058="","",'Cálculos '!AR1058)</f>
        <v/>
      </c>
      <c r="D1052" s="164" t="str">
        <f>IF('Cálculos '!AU1058="","",'Cálculos '!AU1058)</f>
        <v/>
      </c>
      <c r="E1052" s="300" t="str">
        <f>IF('Cálculos '!AV1058="","",'Cálculos '!AV1058)</f>
        <v/>
      </c>
      <c r="F1052" s="303" t="str">
        <f t="shared" si="100"/>
        <v/>
      </c>
      <c r="H1052" s="305" t="str">
        <f t="shared" si="97"/>
        <v/>
      </c>
      <c r="I1052" s="298" t="str">
        <f t="shared" si="98"/>
        <v/>
      </c>
      <c r="J1052" s="353" t="str">
        <f t="shared" si="99"/>
        <v/>
      </c>
      <c r="K1052" s="354" t="str">
        <f t="shared" si="101"/>
        <v/>
      </c>
    </row>
    <row r="1053" spans="2:11" hidden="1" x14ac:dyDescent="0.3">
      <c r="B1053" s="181">
        <f t="shared" si="102"/>
        <v>1051</v>
      </c>
      <c r="C1053" s="233" t="str">
        <f>IF('Cálculos '!AR1059="","",'Cálculos '!AR1059)</f>
        <v/>
      </c>
      <c r="D1053" s="164" t="str">
        <f>IF('Cálculos '!AU1059="","",'Cálculos '!AU1059)</f>
        <v/>
      </c>
      <c r="E1053" s="300" t="str">
        <f>IF('Cálculos '!AV1059="","",'Cálculos '!AV1059)</f>
        <v/>
      </c>
      <c r="F1053" s="303" t="str">
        <f t="shared" si="100"/>
        <v/>
      </c>
      <c r="H1053" s="305" t="str">
        <f t="shared" si="97"/>
        <v/>
      </c>
      <c r="I1053" s="298" t="str">
        <f t="shared" si="98"/>
        <v/>
      </c>
      <c r="J1053" s="353" t="str">
        <f t="shared" si="99"/>
        <v/>
      </c>
      <c r="K1053" s="354" t="str">
        <f t="shared" si="101"/>
        <v/>
      </c>
    </row>
    <row r="1054" spans="2:11" hidden="1" x14ac:dyDescent="0.3">
      <c r="B1054" s="181">
        <f t="shared" si="102"/>
        <v>1052</v>
      </c>
      <c r="C1054" s="233" t="str">
        <f>IF('Cálculos '!AR1060="","",'Cálculos '!AR1060)</f>
        <v/>
      </c>
      <c r="D1054" s="164" t="str">
        <f>IF('Cálculos '!AU1060="","",'Cálculos '!AU1060)</f>
        <v/>
      </c>
      <c r="E1054" s="300" t="str">
        <f>IF('Cálculos '!AV1060="","",'Cálculos '!AV1060)</f>
        <v/>
      </c>
      <c r="F1054" s="303" t="str">
        <f t="shared" si="100"/>
        <v/>
      </c>
      <c r="H1054" s="305" t="str">
        <f t="shared" si="97"/>
        <v/>
      </c>
      <c r="I1054" s="298" t="str">
        <f t="shared" si="98"/>
        <v/>
      </c>
      <c r="J1054" s="353" t="str">
        <f t="shared" si="99"/>
        <v/>
      </c>
      <c r="K1054" s="354" t="str">
        <f t="shared" si="101"/>
        <v/>
      </c>
    </row>
    <row r="1055" spans="2:11" hidden="1" x14ac:dyDescent="0.3">
      <c r="B1055" s="181">
        <f t="shared" si="102"/>
        <v>1053</v>
      </c>
      <c r="C1055" s="233" t="str">
        <f>IF('Cálculos '!AR1061="","",'Cálculos '!AR1061)</f>
        <v/>
      </c>
      <c r="D1055" s="164" t="str">
        <f>IF('Cálculos '!AU1061="","",'Cálculos '!AU1061)</f>
        <v/>
      </c>
      <c r="E1055" s="300" t="str">
        <f>IF('Cálculos '!AV1061="","",'Cálculos '!AV1061)</f>
        <v/>
      </c>
      <c r="F1055" s="303" t="str">
        <f t="shared" si="100"/>
        <v/>
      </c>
      <c r="H1055" s="305" t="str">
        <f t="shared" si="97"/>
        <v/>
      </c>
      <c r="I1055" s="298" t="str">
        <f t="shared" si="98"/>
        <v/>
      </c>
      <c r="J1055" s="353" t="str">
        <f t="shared" si="99"/>
        <v/>
      </c>
      <c r="K1055" s="354" t="str">
        <f t="shared" si="101"/>
        <v/>
      </c>
    </row>
    <row r="1056" spans="2:11" hidden="1" x14ac:dyDescent="0.3">
      <c r="B1056" s="181">
        <f t="shared" si="102"/>
        <v>1054</v>
      </c>
      <c r="C1056" s="233" t="str">
        <f>IF('Cálculos '!AR1062="","",'Cálculos '!AR1062)</f>
        <v/>
      </c>
      <c r="D1056" s="164" t="str">
        <f>IF('Cálculos '!AU1062="","",'Cálculos '!AU1062)</f>
        <v/>
      </c>
      <c r="E1056" s="300" t="str">
        <f>IF('Cálculos '!AV1062="","",'Cálculos '!AV1062)</f>
        <v/>
      </c>
      <c r="F1056" s="303" t="str">
        <f t="shared" si="100"/>
        <v/>
      </c>
      <c r="H1056" s="305" t="str">
        <f t="shared" si="97"/>
        <v/>
      </c>
      <c r="I1056" s="298" t="str">
        <f t="shared" si="98"/>
        <v/>
      </c>
      <c r="J1056" s="353" t="str">
        <f t="shared" si="99"/>
        <v/>
      </c>
      <c r="K1056" s="354" t="str">
        <f t="shared" si="101"/>
        <v/>
      </c>
    </row>
    <row r="1057" spans="2:11" hidden="1" x14ac:dyDescent="0.3">
      <c r="B1057" s="181">
        <f t="shared" si="102"/>
        <v>1055</v>
      </c>
      <c r="C1057" s="233" t="str">
        <f>IF('Cálculos '!AR1063="","",'Cálculos '!AR1063)</f>
        <v/>
      </c>
      <c r="D1057" s="164" t="str">
        <f>IF('Cálculos '!AU1063="","",'Cálculos '!AU1063)</f>
        <v/>
      </c>
      <c r="E1057" s="300" t="str">
        <f>IF('Cálculos '!AV1063="","",'Cálculos '!AV1063)</f>
        <v/>
      </c>
      <c r="F1057" s="303" t="str">
        <f t="shared" si="100"/>
        <v/>
      </c>
      <c r="H1057" s="305" t="str">
        <f t="shared" si="97"/>
        <v/>
      </c>
      <c r="I1057" s="298" t="str">
        <f t="shared" si="98"/>
        <v/>
      </c>
      <c r="J1057" s="353" t="str">
        <f t="shared" si="99"/>
        <v/>
      </c>
      <c r="K1057" s="354" t="str">
        <f t="shared" si="101"/>
        <v/>
      </c>
    </row>
    <row r="1058" spans="2:11" hidden="1" x14ac:dyDescent="0.3">
      <c r="B1058" s="181">
        <f t="shared" si="102"/>
        <v>1056</v>
      </c>
      <c r="C1058" s="233" t="str">
        <f>IF('Cálculos '!AR1064="","",'Cálculos '!AR1064)</f>
        <v/>
      </c>
      <c r="D1058" s="164" t="str">
        <f>IF('Cálculos '!AU1064="","",'Cálculos '!AU1064)</f>
        <v/>
      </c>
      <c r="E1058" s="300" t="str">
        <f>IF('Cálculos '!AV1064="","",'Cálculos '!AV1064)</f>
        <v/>
      </c>
      <c r="F1058" s="303" t="str">
        <f t="shared" si="100"/>
        <v/>
      </c>
      <c r="H1058" s="305" t="str">
        <f t="shared" si="97"/>
        <v/>
      </c>
      <c r="I1058" s="298" t="str">
        <f t="shared" si="98"/>
        <v/>
      </c>
      <c r="J1058" s="353" t="str">
        <f t="shared" si="99"/>
        <v/>
      </c>
      <c r="K1058" s="354" t="str">
        <f t="shared" si="101"/>
        <v/>
      </c>
    </row>
    <row r="1059" spans="2:11" hidden="1" x14ac:dyDescent="0.3">
      <c r="B1059" s="181">
        <f t="shared" si="102"/>
        <v>1057</v>
      </c>
      <c r="C1059" s="233" t="str">
        <f>IF('Cálculos '!AR1065="","",'Cálculos '!AR1065)</f>
        <v/>
      </c>
      <c r="D1059" s="164" t="str">
        <f>IF('Cálculos '!AU1065="","",'Cálculos '!AU1065)</f>
        <v/>
      </c>
      <c r="E1059" s="300" t="str">
        <f>IF('Cálculos '!AV1065="","",'Cálculos '!AV1065)</f>
        <v/>
      </c>
      <c r="F1059" s="303" t="str">
        <f t="shared" si="100"/>
        <v/>
      </c>
      <c r="H1059" s="305" t="str">
        <f t="shared" si="97"/>
        <v/>
      </c>
      <c r="I1059" s="298" t="str">
        <f t="shared" si="98"/>
        <v/>
      </c>
      <c r="J1059" s="353" t="str">
        <f t="shared" si="99"/>
        <v/>
      </c>
      <c r="K1059" s="354" t="str">
        <f t="shared" si="101"/>
        <v/>
      </c>
    </row>
    <row r="1060" spans="2:11" hidden="1" x14ac:dyDescent="0.3">
      <c r="B1060" s="181">
        <f t="shared" si="102"/>
        <v>1058</v>
      </c>
      <c r="C1060" s="233" t="str">
        <f>IF('Cálculos '!AR1066="","",'Cálculos '!AR1066)</f>
        <v/>
      </c>
      <c r="D1060" s="164" t="str">
        <f>IF('Cálculos '!AU1066="","",'Cálculos '!AU1066)</f>
        <v/>
      </c>
      <c r="E1060" s="300" t="str">
        <f>IF('Cálculos '!AV1066="","",'Cálculos '!AV1066)</f>
        <v/>
      </c>
      <c r="F1060" s="303" t="str">
        <f t="shared" si="100"/>
        <v/>
      </c>
      <c r="H1060" s="305" t="str">
        <f t="shared" si="97"/>
        <v/>
      </c>
      <c r="I1060" s="298" t="str">
        <f t="shared" si="98"/>
        <v/>
      </c>
      <c r="J1060" s="353" t="str">
        <f t="shared" si="99"/>
        <v/>
      </c>
      <c r="K1060" s="354" t="str">
        <f t="shared" si="101"/>
        <v/>
      </c>
    </row>
    <row r="1061" spans="2:11" hidden="1" x14ac:dyDescent="0.3">
      <c r="B1061" s="181">
        <f t="shared" si="102"/>
        <v>1059</v>
      </c>
      <c r="C1061" s="233" t="str">
        <f>IF('Cálculos '!AR1067="","",'Cálculos '!AR1067)</f>
        <v/>
      </c>
      <c r="D1061" s="164" t="str">
        <f>IF('Cálculos '!AU1067="","",'Cálculos '!AU1067)</f>
        <v/>
      </c>
      <c r="E1061" s="300" t="str">
        <f>IF('Cálculos '!AV1067="","",'Cálculos '!AV1067)</f>
        <v/>
      </c>
      <c r="F1061" s="303" t="str">
        <f t="shared" si="100"/>
        <v/>
      </c>
      <c r="H1061" s="305" t="str">
        <f t="shared" si="97"/>
        <v/>
      </c>
      <c r="I1061" s="298" t="str">
        <f t="shared" si="98"/>
        <v/>
      </c>
      <c r="J1061" s="353" t="str">
        <f t="shared" si="99"/>
        <v/>
      </c>
      <c r="K1061" s="354" t="str">
        <f t="shared" si="101"/>
        <v/>
      </c>
    </row>
    <row r="1062" spans="2:11" hidden="1" x14ac:dyDescent="0.3">
      <c r="B1062" s="181">
        <f t="shared" si="102"/>
        <v>1060</v>
      </c>
      <c r="C1062" s="233" t="str">
        <f>IF('Cálculos '!AR1068="","",'Cálculos '!AR1068)</f>
        <v/>
      </c>
      <c r="D1062" s="164" t="str">
        <f>IF('Cálculos '!AU1068="","",'Cálculos '!AU1068)</f>
        <v/>
      </c>
      <c r="E1062" s="300" t="str">
        <f>IF('Cálculos '!AV1068="","",'Cálculos '!AV1068)</f>
        <v/>
      </c>
      <c r="F1062" s="303" t="str">
        <f t="shared" si="100"/>
        <v/>
      </c>
      <c r="H1062" s="305" t="str">
        <f t="shared" si="97"/>
        <v/>
      </c>
      <c r="I1062" s="298" t="str">
        <f t="shared" si="98"/>
        <v/>
      </c>
      <c r="J1062" s="353" t="str">
        <f t="shared" si="99"/>
        <v/>
      </c>
      <c r="K1062" s="354" t="str">
        <f t="shared" si="101"/>
        <v/>
      </c>
    </row>
    <row r="1063" spans="2:11" hidden="1" x14ac:dyDescent="0.3">
      <c r="B1063" s="181">
        <f t="shared" si="102"/>
        <v>1061</v>
      </c>
      <c r="C1063" s="233" t="str">
        <f>IF('Cálculos '!AR1069="","",'Cálculos '!AR1069)</f>
        <v/>
      </c>
      <c r="D1063" s="164" t="str">
        <f>IF('Cálculos '!AU1069="","",'Cálculos '!AU1069)</f>
        <v/>
      </c>
      <c r="E1063" s="300" t="str">
        <f>IF('Cálculos '!AV1069="","",'Cálculos '!AV1069)</f>
        <v/>
      </c>
      <c r="F1063" s="303" t="str">
        <f t="shared" si="100"/>
        <v/>
      </c>
      <c r="H1063" s="305" t="str">
        <f t="shared" si="97"/>
        <v/>
      </c>
      <c r="I1063" s="298" t="str">
        <f t="shared" si="98"/>
        <v/>
      </c>
      <c r="J1063" s="353" t="str">
        <f t="shared" si="99"/>
        <v/>
      </c>
      <c r="K1063" s="354" t="str">
        <f t="shared" si="101"/>
        <v/>
      </c>
    </row>
    <row r="1064" spans="2:11" hidden="1" x14ac:dyDescent="0.3">
      <c r="B1064" s="181">
        <f t="shared" si="102"/>
        <v>1062</v>
      </c>
      <c r="C1064" s="233" t="str">
        <f>IF('Cálculos '!AR1070="","",'Cálculos '!AR1070)</f>
        <v/>
      </c>
      <c r="D1064" s="164" t="str">
        <f>IF('Cálculos '!AU1070="","",'Cálculos '!AU1070)</f>
        <v/>
      </c>
      <c r="E1064" s="300" t="str">
        <f>IF('Cálculos '!AV1070="","",'Cálculos '!AV1070)</f>
        <v/>
      </c>
      <c r="F1064" s="303" t="str">
        <f t="shared" si="100"/>
        <v/>
      </c>
      <c r="H1064" s="305" t="str">
        <f t="shared" si="97"/>
        <v/>
      </c>
      <c r="I1064" s="298" t="str">
        <f t="shared" si="98"/>
        <v/>
      </c>
      <c r="J1064" s="353" t="str">
        <f t="shared" si="99"/>
        <v/>
      </c>
      <c r="K1064" s="354" t="str">
        <f t="shared" si="101"/>
        <v/>
      </c>
    </row>
    <row r="1065" spans="2:11" hidden="1" x14ac:dyDescent="0.3">
      <c r="B1065" s="181">
        <f t="shared" si="102"/>
        <v>1063</v>
      </c>
      <c r="C1065" s="233" t="str">
        <f>IF('Cálculos '!AR1071="","",'Cálculos '!AR1071)</f>
        <v/>
      </c>
      <c r="D1065" s="164" t="str">
        <f>IF('Cálculos '!AU1071="","",'Cálculos '!AU1071)</f>
        <v/>
      </c>
      <c r="E1065" s="300" t="str">
        <f>IF('Cálculos '!AV1071="","",'Cálculos '!AV1071)</f>
        <v/>
      </c>
      <c r="F1065" s="303" t="str">
        <f t="shared" si="100"/>
        <v/>
      </c>
      <c r="H1065" s="305" t="str">
        <f t="shared" si="97"/>
        <v/>
      </c>
      <c r="I1065" s="298" t="str">
        <f t="shared" si="98"/>
        <v/>
      </c>
      <c r="J1065" s="353" t="str">
        <f t="shared" si="99"/>
        <v/>
      </c>
      <c r="K1065" s="354" t="str">
        <f t="shared" si="101"/>
        <v/>
      </c>
    </row>
    <row r="1066" spans="2:11" hidden="1" x14ac:dyDescent="0.3">
      <c r="B1066" s="181">
        <f t="shared" si="102"/>
        <v>1064</v>
      </c>
      <c r="C1066" s="233" t="str">
        <f>IF('Cálculos '!AR1072="","",'Cálculos '!AR1072)</f>
        <v/>
      </c>
      <c r="D1066" s="164" t="str">
        <f>IF('Cálculos '!AU1072="","",'Cálculos '!AU1072)</f>
        <v/>
      </c>
      <c r="E1066" s="300" t="str">
        <f>IF('Cálculos '!AV1072="","",'Cálculos '!AV1072)</f>
        <v/>
      </c>
      <c r="F1066" s="303" t="str">
        <f t="shared" si="100"/>
        <v/>
      </c>
      <c r="H1066" s="305" t="str">
        <f t="shared" si="97"/>
        <v/>
      </c>
      <c r="I1066" s="298" t="str">
        <f t="shared" si="98"/>
        <v/>
      </c>
      <c r="J1066" s="353" t="str">
        <f t="shared" si="99"/>
        <v/>
      </c>
      <c r="K1066" s="354" t="str">
        <f t="shared" si="101"/>
        <v/>
      </c>
    </row>
    <row r="1067" spans="2:11" hidden="1" x14ac:dyDescent="0.3">
      <c r="B1067" s="181">
        <f t="shared" si="102"/>
        <v>1065</v>
      </c>
      <c r="C1067" s="233" t="str">
        <f>IF('Cálculos '!AR1073="","",'Cálculos '!AR1073)</f>
        <v/>
      </c>
      <c r="D1067" s="164" t="str">
        <f>IF('Cálculos '!AU1073="","",'Cálculos '!AU1073)</f>
        <v/>
      </c>
      <c r="E1067" s="300" t="str">
        <f>IF('Cálculos '!AV1073="","",'Cálculos '!AV1073)</f>
        <v/>
      </c>
      <c r="F1067" s="303" t="str">
        <f t="shared" si="100"/>
        <v/>
      </c>
      <c r="H1067" s="305" t="str">
        <f t="shared" si="97"/>
        <v/>
      </c>
      <c r="I1067" s="298" t="str">
        <f t="shared" si="98"/>
        <v/>
      </c>
      <c r="J1067" s="353" t="str">
        <f t="shared" si="99"/>
        <v/>
      </c>
      <c r="K1067" s="354" t="str">
        <f t="shared" si="101"/>
        <v/>
      </c>
    </row>
    <row r="1068" spans="2:11" hidden="1" x14ac:dyDescent="0.3">
      <c r="B1068" s="181">
        <f t="shared" si="102"/>
        <v>1066</v>
      </c>
      <c r="C1068" s="233" t="str">
        <f>IF('Cálculos '!AR1074="","",'Cálculos '!AR1074)</f>
        <v/>
      </c>
      <c r="D1068" s="164" t="str">
        <f>IF('Cálculos '!AU1074="","",'Cálculos '!AU1074)</f>
        <v/>
      </c>
      <c r="E1068" s="300" t="str">
        <f>IF('Cálculos '!AV1074="","",'Cálculos '!AV1074)</f>
        <v/>
      </c>
      <c r="F1068" s="303" t="str">
        <f t="shared" si="100"/>
        <v/>
      </c>
      <c r="H1068" s="305" t="str">
        <f t="shared" si="97"/>
        <v/>
      </c>
      <c r="I1068" s="298" t="str">
        <f t="shared" si="98"/>
        <v/>
      </c>
      <c r="J1068" s="353" t="str">
        <f t="shared" si="99"/>
        <v/>
      </c>
      <c r="K1068" s="354" t="str">
        <f t="shared" si="101"/>
        <v/>
      </c>
    </row>
    <row r="1069" spans="2:11" hidden="1" x14ac:dyDescent="0.3">
      <c r="B1069" s="181">
        <f t="shared" si="102"/>
        <v>1067</v>
      </c>
      <c r="C1069" s="233" t="str">
        <f>IF('Cálculos '!AR1075="","",'Cálculos '!AR1075)</f>
        <v/>
      </c>
      <c r="D1069" s="164" t="str">
        <f>IF('Cálculos '!AU1075="","",'Cálculos '!AU1075)</f>
        <v/>
      </c>
      <c r="E1069" s="300" t="str">
        <f>IF('Cálculos '!AV1075="","",'Cálculos '!AV1075)</f>
        <v/>
      </c>
      <c r="F1069" s="303" t="str">
        <f t="shared" si="100"/>
        <v/>
      </c>
      <c r="H1069" s="305" t="str">
        <f t="shared" si="97"/>
        <v/>
      </c>
      <c r="I1069" s="298" t="str">
        <f t="shared" si="98"/>
        <v/>
      </c>
      <c r="J1069" s="353" t="str">
        <f t="shared" si="99"/>
        <v/>
      </c>
      <c r="K1069" s="354" t="str">
        <f t="shared" si="101"/>
        <v/>
      </c>
    </row>
    <row r="1070" spans="2:11" hidden="1" x14ac:dyDescent="0.3">
      <c r="B1070" s="181">
        <f t="shared" si="102"/>
        <v>1068</v>
      </c>
      <c r="C1070" s="233" t="str">
        <f>IF('Cálculos '!AR1076="","",'Cálculos '!AR1076)</f>
        <v/>
      </c>
      <c r="D1070" s="164" t="str">
        <f>IF('Cálculos '!AU1076="","",'Cálculos '!AU1076)</f>
        <v/>
      </c>
      <c r="E1070" s="300" t="str">
        <f>IF('Cálculos '!AV1076="","",'Cálculos '!AV1076)</f>
        <v/>
      </c>
      <c r="F1070" s="303" t="str">
        <f t="shared" si="100"/>
        <v/>
      </c>
      <c r="H1070" s="305" t="str">
        <f t="shared" si="97"/>
        <v/>
      </c>
      <c r="I1070" s="298" t="str">
        <f t="shared" si="98"/>
        <v/>
      </c>
      <c r="J1070" s="353" t="str">
        <f t="shared" si="99"/>
        <v/>
      </c>
      <c r="K1070" s="354" t="str">
        <f t="shared" si="101"/>
        <v/>
      </c>
    </row>
    <row r="1071" spans="2:11" hidden="1" x14ac:dyDescent="0.3">
      <c r="B1071" s="181">
        <f t="shared" si="102"/>
        <v>1069</v>
      </c>
      <c r="C1071" s="233" t="str">
        <f>IF('Cálculos '!AR1077="","",'Cálculos '!AR1077)</f>
        <v/>
      </c>
      <c r="D1071" s="164" t="str">
        <f>IF('Cálculos '!AU1077="","",'Cálculos '!AU1077)</f>
        <v/>
      </c>
      <c r="E1071" s="300" t="str">
        <f>IF('Cálculos '!AV1077="","",'Cálculos '!AV1077)</f>
        <v/>
      </c>
      <c r="F1071" s="303" t="str">
        <f t="shared" si="100"/>
        <v/>
      </c>
      <c r="H1071" s="305" t="str">
        <f t="shared" si="97"/>
        <v/>
      </c>
      <c r="I1071" s="298" t="str">
        <f t="shared" si="98"/>
        <v/>
      </c>
      <c r="J1071" s="353" t="str">
        <f t="shared" si="99"/>
        <v/>
      </c>
      <c r="K1071" s="354" t="str">
        <f t="shared" si="101"/>
        <v/>
      </c>
    </row>
    <row r="1072" spans="2:11" hidden="1" x14ac:dyDescent="0.3">
      <c r="B1072" s="181">
        <f t="shared" si="102"/>
        <v>1070</v>
      </c>
      <c r="C1072" s="233" t="str">
        <f>IF('Cálculos '!AR1078="","",'Cálculos '!AR1078)</f>
        <v/>
      </c>
      <c r="D1072" s="164" t="str">
        <f>IF('Cálculos '!AU1078="","",'Cálculos '!AU1078)</f>
        <v/>
      </c>
      <c r="E1072" s="300" t="str">
        <f>IF('Cálculos '!AV1078="","",'Cálculos '!AV1078)</f>
        <v/>
      </c>
      <c r="F1072" s="303" t="str">
        <f t="shared" si="100"/>
        <v/>
      </c>
      <c r="H1072" s="305" t="str">
        <f t="shared" si="97"/>
        <v/>
      </c>
      <c r="I1072" s="298" t="str">
        <f t="shared" si="98"/>
        <v/>
      </c>
      <c r="J1072" s="353" t="str">
        <f t="shared" si="99"/>
        <v/>
      </c>
      <c r="K1072" s="354" t="str">
        <f t="shared" si="101"/>
        <v/>
      </c>
    </row>
    <row r="1073" spans="2:11" hidden="1" x14ac:dyDescent="0.3">
      <c r="B1073" s="181">
        <f t="shared" si="102"/>
        <v>1071</v>
      </c>
      <c r="C1073" s="233" t="str">
        <f>IF('Cálculos '!AR1079="","",'Cálculos '!AR1079)</f>
        <v/>
      </c>
      <c r="D1073" s="164" t="str">
        <f>IF('Cálculos '!AU1079="","",'Cálculos '!AU1079)</f>
        <v/>
      </c>
      <c r="E1073" s="300" t="str">
        <f>IF('Cálculos '!AV1079="","",'Cálculos '!AV1079)</f>
        <v/>
      </c>
      <c r="F1073" s="303" t="str">
        <f t="shared" si="100"/>
        <v/>
      </c>
      <c r="H1073" s="305" t="str">
        <f t="shared" si="97"/>
        <v/>
      </c>
      <c r="I1073" s="298" t="str">
        <f t="shared" si="98"/>
        <v/>
      </c>
      <c r="J1073" s="353" t="str">
        <f t="shared" si="99"/>
        <v/>
      </c>
      <c r="K1073" s="354" t="str">
        <f t="shared" si="101"/>
        <v/>
      </c>
    </row>
    <row r="1074" spans="2:11" hidden="1" x14ac:dyDescent="0.3">
      <c r="B1074" s="181">
        <f t="shared" si="102"/>
        <v>1072</v>
      </c>
      <c r="C1074" s="233" t="str">
        <f>IF('Cálculos '!AR1080="","",'Cálculos '!AR1080)</f>
        <v/>
      </c>
      <c r="D1074" s="164" t="str">
        <f>IF('Cálculos '!AU1080="","",'Cálculos '!AU1080)</f>
        <v/>
      </c>
      <c r="E1074" s="300" t="str">
        <f>IF('Cálculos '!AV1080="","",'Cálculos '!AV1080)</f>
        <v/>
      </c>
      <c r="F1074" s="303" t="str">
        <f t="shared" si="100"/>
        <v/>
      </c>
      <c r="H1074" s="305" t="str">
        <f t="shared" si="97"/>
        <v/>
      </c>
      <c r="I1074" s="298" t="str">
        <f t="shared" si="98"/>
        <v/>
      </c>
      <c r="J1074" s="353" t="str">
        <f t="shared" si="99"/>
        <v/>
      </c>
      <c r="K1074" s="354" t="str">
        <f t="shared" si="101"/>
        <v/>
      </c>
    </row>
    <row r="1075" spans="2:11" hidden="1" x14ac:dyDescent="0.3">
      <c r="B1075" s="181">
        <f t="shared" si="102"/>
        <v>1073</v>
      </c>
      <c r="C1075" s="233" t="str">
        <f>IF('Cálculos '!AR1081="","",'Cálculos '!AR1081)</f>
        <v/>
      </c>
      <c r="D1075" s="164" t="str">
        <f>IF('Cálculos '!AU1081="","",'Cálculos '!AU1081)</f>
        <v/>
      </c>
      <c r="E1075" s="300" t="str">
        <f>IF('Cálculos '!AV1081="","",'Cálculos '!AV1081)</f>
        <v/>
      </c>
      <c r="F1075" s="303" t="str">
        <f t="shared" si="100"/>
        <v/>
      </c>
      <c r="H1075" s="305" t="str">
        <f t="shared" si="97"/>
        <v/>
      </c>
      <c r="I1075" s="298" t="str">
        <f t="shared" si="98"/>
        <v/>
      </c>
      <c r="J1075" s="353" t="str">
        <f t="shared" si="99"/>
        <v/>
      </c>
      <c r="K1075" s="354" t="str">
        <f t="shared" si="101"/>
        <v/>
      </c>
    </row>
    <row r="1076" spans="2:11" hidden="1" x14ac:dyDescent="0.3">
      <c r="B1076" s="181">
        <f t="shared" si="102"/>
        <v>1074</v>
      </c>
      <c r="C1076" s="233" t="str">
        <f>IF('Cálculos '!AR1082="","",'Cálculos '!AR1082)</f>
        <v/>
      </c>
      <c r="D1076" s="164" t="str">
        <f>IF('Cálculos '!AU1082="","",'Cálculos '!AU1082)</f>
        <v/>
      </c>
      <c r="E1076" s="300" t="str">
        <f>IF('Cálculos '!AV1082="","",'Cálculos '!AV1082)</f>
        <v/>
      </c>
      <c r="F1076" s="303" t="str">
        <f t="shared" si="100"/>
        <v/>
      </c>
      <c r="H1076" s="305" t="str">
        <f t="shared" si="97"/>
        <v/>
      </c>
      <c r="I1076" s="298" t="str">
        <f t="shared" si="98"/>
        <v/>
      </c>
      <c r="J1076" s="353" t="str">
        <f t="shared" si="99"/>
        <v/>
      </c>
      <c r="K1076" s="354" t="str">
        <f t="shared" si="101"/>
        <v/>
      </c>
    </row>
    <row r="1077" spans="2:11" hidden="1" x14ac:dyDescent="0.3">
      <c r="B1077" s="181">
        <f t="shared" si="102"/>
        <v>1075</v>
      </c>
      <c r="C1077" s="233" t="str">
        <f>IF('Cálculos '!AR1083="","",'Cálculos '!AR1083)</f>
        <v/>
      </c>
      <c r="D1077" s="164" t="str">
        <f>IF('Cálculos '!AU1083="","",'Cálculos '!AU1083)</f>
        <v/>
      </c>
      <c r="E1077" s="300" t="str">
        <f>IF('Cálculos '!AV1083="","",'Cálculos '!AV1083)</f>
        <v/>
      </c>
      <c r="F1077" s="303" t="str">
        <f t="shared" si="100"/>
        <v/>
      </c>
      <c r="H1077" s="305" t="str">
        <f t="shared" si="97"/>
        <v/>
      </c>
      <c r="I1077" s="298" t="str">
        <f t="shared" si="98"/>
        <v/>
      </c>
      <c r="J1077" s="353" t="str">
        <f t="shared" si="99"/>
        <v/>
      </c>
      <c r="K1077" s="354" t="str">
        <f t="shared" si="101"/>
        <v/>
      </c>
    </row>
    <row r="1078" spans="2:11" hidden="1" x14ac:dyDescent="0.3">
      <c r="B1078" s="181">
        <f t="shared" si="102"/>
        <v>1076</v>
      </c>
      <c r="C1078" s="233" t="str">
        <f>IF('Cálculos '!AR1084="","",'Cálculos '!AR1084)</f>
        <v/>
      </c>
      <c r="D1078" s="164" t="str">
        <f>IF('Cálculos '!AU1084="","",'Cálculos '!AU1084)</f>
        <v/>
      </c>
      <c r="E1078" s="300" t="str">
        <f>IF('Cálculos '!AV1084="","",'Cálculos '!AV1084)</f>
        <v/>
      </c>
      <c r="F1078" s="303" t="str">
        <f t="shared" si="100"/>
        <v/>
      </c>
      <c r="H1078" s="305" t="str">
        <f t="shared" si="97"/>
        <v/>
      </c>
      <c r="I1078" s="298" t="str">
        <f t="shared" si="98"/>
        <v/>
      </c>
      <c r="J1078" s="353" t="str">
        <f t="shared" si="99"/>
        <v/>
      </c>
      <c r="K1078" s="354" t="str">
        <f t="shared" si="101"/>
        <v/>
      </c>
    </row>
    <row r="1079" spans="2:11" hidden="1" x14ac:dyDescent="0.3">
      <c r="B1079" s="181">
        <f t="shared" si="102"/>
        <v>1077</v>
      </c>
      <c r="C1079" s="233" t="str">
        <f>IF('Cálculos '!AR1085="","",'Cálculos '!AR1085)</f>
        <v/>
      </c>
      <c r="D1079" s="164" t="str">
        <f>IF('Cálculos '!AU1085="","",'Cálculos '!AU1085)</f>
        <v/>
      </c>
      <c r="E1079" s="300" t="str">
        <f>IF('Cálculos '!AV1085="","",'Cálculos '!AV1085)</f>
        <v/>
      </c>
      <c r="F1079" s="303" t="str">
        <f t="shared" si="100"/>
        <v/>
      </c>
      <c r="H1079" s="305" t="str">
        <f t="shared" si="97"/>
        <v/>
      </c>
      <c r="I1079" s="298" t="str">
        <f t="shared" si="98"/>
        <v/>
      </c>
      <c r="J1079" s="353" t="str">
        <f t="shared" si="99"/>
        <v/>
      </c>
      <c r="K1079" s="354" t="str">
        <f t="shared" si="101"/>
        <v/>
      </c>
    </row>
    <row r="1080" spans="2:11" hidden="1" x14ac:dyDescent="0.3">
      <c r="B1080" s="181">
        <f t="shared" si="102"/>
        <v>1078</v>
      </c>
      <c r="C1080" s="233" t="str">
        <f>IF('Cálculos '!AR1086="","",'Cálculos '!AR1086)</f>
        <v/>
      </c>
      <c r="D1080" s="164" t="str">
        <f>IF('Cálculos '!AU1086="","",'Cálculos '!AU1086)</f>
        <v/>
      </c>
      <c r="E1080" s="300" t="str">
        <f>IF('Cálculos '!AV1086="","",'Cálculos '!AV1086)</f>
        <v/>
      </c>
      <c r="F1080" s="303" t="str">
        <f t="shared" si="100"/>
        <v/>
      </c>
      <c r="H1080" s="305" t="str">
        <f t="shared" si="97"/>
        <v/>
      </c>
      <c r="I1080" s="298" t="str">
        <f t="shared" si="98"/>
        <v/>
      </c>
      <c r="J1080" s="353" t="str">
        <f t="shared" si="99"/>
        <v/>
      </c>
      <c r="K1080" s="354" t="str">
        <f t="shared" si="101"/>
        <v/>
      </c>
    </row>
    <row r="1081" spans="2:11" hidden="1" x14ac:dyDescent="0.3">
      <c r="B1081" s="181">
        <f t="shared" si="102"/>
        <v>1079</v>
      </c>
      <c r="C1081" s="233" t="str">
        <f>IF('Cálculos '!AR1087="","",'Cálculos '!AR1087)</f>
        <v/>
      </c>
      <c r="D1081" s="164" t="str">
        <f>IF('Cálculos '!AU1087="","",'Cálculos '!AU1087)</f>
        <v/>
      </c>
      <c r="E1081" s="300" t="str">
        <f>IF('Cálculos '!AV1087="","",'Cálculos '!AV1087)</f>
        <v/>
      </c>
      <c r="F1081" s="303" t="str">
        <f t="shared" si="100"/>
        <v/>
      </c>
      <c r="H1081" s="305" t="str">
        <f t="shared" si="97"/>
        <v/>
      </c>
      <c r="I1081" s="298" t="str">
        <f t="shared" si="98"/>
        <v/>
      </c>
      <c r="J1081" s="353" t="str">
        <f t="shared" si="99"/>
        <v/>
      </c>
      <c r="K1081" s="354" t="str">
        <f t="shared" si="101"/>
        <v/>
      </c>
    </row>
    <row r="1082" spans="2:11" hidden="1" x14ac:dyDescent="0.3">
      <c r="B1082" s="181">
        <f t="shared" si="102"/>
        <v>1080</v>
      </c>
      <c r="C1082" s="233" t="str">
        <f>IF('Cálculos '!AR1088="","",'Cálculos '!AR1088)</f>
        <v/>
      </c>
      <c r="D1082" s="164" t="str">
        <f>IF('Cálculos '!AU1088="","",'Cálculos '!AU1088)</f>
        <v/>
      </c>
      <c r="E1082" s="300" t="str">
        <f>IF('Cálculos '!AV1088="","",'Cálculos '!AV1088)</f>
        <v/>
      </c>
      <c r="F1082" s="303" t="str">
        <f t="shared" si="100"/>
        <v/>
      </c>
      <c r="H1082" s="305" t="str">
        <f t="shared" si="97"/>
        <v/>
      </c>
      <c r="I1082" s="298" t="str">
        <f t="shared" si="98"/>
        <v/>
      </c>
      <c r="J1082" s="353" t="str">
        <f t="shared" si="99"/>
        <v/>
      </c>
      <c r="K1082" s="354" t="str">
        <f t="shared" si="101"/>
        <v/>
      </c>
    </row>
    <row r="1083" spans="2:11" hidden="1" x14ac:dyDescent="0.3">
      <c r="B1083" s="181">
        <f t="shared" si="102"/>
        <v>1081</v>
      </c>
      <c r="C1083" s="233" t="str">
        <f>IF('Cálculos '!AR1089="","",'Cálculos '!AR1089)</f>
        <v/>
      </c>
      <c r="D1083" s="164" t="str">
        <f>IF('Cálculos '!AU1089="","",'Cálculos '!AU1089)</f>
        <v/>
      </c>
      <c r="E1083" s="300" t="str">
        <f>IF('Cálculos '!AV1089="","",'Cálculos '!AV1089)</f>
        <v/>
      </c>
      <c r="F1083" s="303" t="str">
        <f t="shared" si="100"/>
        <v/>
      </c>
      <c r="H1083" s="305" t="str">
        <f t="shared" si="97"/>
        <v/>
      </c>
      <c r="I1083" s="298" t="str">
        <f t="shared" si="98"/>
        <v/>
      </c>
      <c r="J1083" s="353" t="str">
        <f t="shared" si="99"/>
        <v/>
      </c>
      <c r="K1083" s="354" t="str">
        <f t="shared" si="101"/>
        <v/>
      </c>
    </row>
    <row r="1084" spans="2:11" hidden="1" x14ac:dyDescent="0.3">
      <c r="B1084" s="181">
        <f t="shared" si="102"/>
        <v>1082</v>
      </c>
      <c r="C1084" s="233" t="str">
        <f>IF('Cálculos '!AR1090="","",'Cálculos '!AR1090)</f>
        <v/>
      </c>
      <c r="D1084" s="164" t="str">
        <f>IF('Cálculos '!AU1090="","",'Cálculos '!AU1090)</f>
        <v/>
      </c>
      <c r="E1084" s="300" t="str">
        <f>IF('Cálculos '!AV1090="","",'Cálculos '!AV1090)</f>
        <v/>
      </c>
      <c r="F1084" s="303" t="str">
        <f t="shared" si="100"/>
        <v/>
      </c>
      <c r="H1084" s="305" t="str">
        <f t="shared" si="97"/>
        <v/>
      </c>
      <c r="I1084" s="298" t="str">
        <f t="shared" si="98"/>
        <v/>
      </c>
      <c r="J1084" s="353" t="str">
        <f t="shared" si="99"/>
        <v/>
      </c>
      <c r="K1084" s="354" t="str">
        <f t="shared" si="101"/>
        <v/>
      </c>
    </row>
    <row r="1085" spans="2:11" hidden="1" x14ac:dyDescent="0.3">
      <c r="B1085" s="181">
        <f t="shared" si="102"/>
        <v>1083</v>
      </c>
      <c r="C1085" s="233" t="str">
        <f>IF('Cálculos '!AR1091="","",'Cálculos '!AR1091)</f>
        <v/>
      </c>
      <c r="D1085" s="164" t="str">
        <f>IF('Cálculos '!AU1091="","",'Cálculos '!AU1091)</f>
        <v/>
      </c>
      <c r="E1085" s="300" t="str">
        <f>IF('Cálculos '!AV1091="","",'Cálculos '!AV1091)</f>
        <v/>
      </c>
      <c r="F1085" s="303" t="str">
        <f t="shared" si="100"/>
        <v/>
      </c>
      <c r="H1085" s="305" t="str">
        <f t="shared" si="97"/>
        <v/>
      </c>
      <c r="I1085" s="298" t="str">
        <f t="shared" si="98"/>
        <v/>
      </c>
      <c r="J1085" s="353" t="str">
        <f t="shared" si="99"/>
        <v/>
      </c>
      <c r="K1085" s="354" t="str">
        <f t="shared" si="101"/>
        <v/>
      </c>
    </row>
    <row r="1086" spans="2:11" hidden="1" x14ac:dyDescent="0.3">
      <c r="B1086" s="181">
        <f t="shared" si="102"/>
        <v>1084</v>
      </c>
      <c r="C1086" s="233" t="str">
        <f>IF('Cálculos '!AR1092="","",'Cálculos '!AR1092)</f>
        <v/>
      </c>
      <c r="D1086" s="164" t="str">
        <f>IF('Cálculos '!AU1092="","",'Cálculos '!AU1092)</f>
        <v/>
      </c>
      <c r="E1086" s="300" t="str">
        <f>IF('Cálculos '!AV1092="","",'Cálculos '!AV1092)</f>
        <v/>
      </c>
      <c r="F1086" s="303" t="str">
        <f t="shared" si="100"/>
        <v/>
      </c>
      <c r="H1086" s="305" t="str">
        <f t="shared" si="97"/>
        <v/>
      </c>
      <c r="I1086" s="298" t="str">
        <f t="shared" si="98"/>
        <v/>
      </c>
      <c r="J1086" s="353" t="str">
        <f t="shared" si="99"/>
        <v/>
      </c>
      <c r="K1086" s="354" t="str">
        <f t="shared" si="101"/>
        <v/>
      </c>
    </row>
    <row r="1087" spans="2:11" hidden="1" x14ac:dyDescent="0.3">
      <c r="B1087" s="181">
        <f t="shared" si="102"/>
        <v>1085</v>
      </c>
      <c r="C1087" s="233" t="str">
        <f>IF('Cálculos '!AR1093="","",'Cálculos '!AR1093)</f>
        <v/>
      </c>
      <c r="D1087" s="164" t="str">
        <f>IF('Cálculos '!AU1093="","",'Cálculos '!AU1093)</f>
        <v/>
      </c>
      <c r="E1087" s="300" t="str">
        <f>IF('Cálculos '!AV1093="","",'Cálculos '!AV1093)</f>
        <v/>
      </c>
      <c r="F1087" s="303" t="str">
        <f t="shared" si="100"/>
        <v/>
      </c>
      <c r="H1087" s="305" t="str">
        <f t="shared" si="97"/>
        <v/>
      </c>
      <c r="I1087" s="298" t="str">
        <f t="shared" si="98"/>
        <v/>
      </c>
      <c r="J1087" s="353" t="str">
        <f t="shared" si="99"/>
        <v/>
      </c>
      <c r="K1087" s="354" t="str">
        <f t="shared" si="101"/>
        <v/>
      </c>
    </row>
    <row r="1088" spans="2:11" hidden="1" x14ac:dyDescent="0.3">
      <c r="B1088" s="181">
        <f t="shared" si="102"/>
        <v>1086</v>
      </c>
      <c r="C1088" s="233" t="str">
        <f>IF('Cálculos '!AR1094="","",'Cálculos '!AR1094)</f>
        <v/>
      </c>
      <c r="D1088" s="164" t="str">
        <f>IF('Cálculos '!AU1094="","",'Cálculos '!AU1094)</f>
        <v/>
      </c>
      <c r="E1088" s="300" t="str">
        <f>IF('Cálculos '!AV1094="","",'Cálculos '!AV1094)</f>
        <v/>
      </c>
      <c r="F1088" s="303" t="str">
        <f t="shared" si="100"/>
        <v/>
      </c>
      <c r="H1088" s="305" t="str">
        <f t="shared" si="97"/>
        <v/>
      </c>
      <c r="I1088" s="298" t="str">
        <f t="shared" si="98"/>
        <v/>
      </c>
      <c r="J1088" s="353" t="str">
        <f t="shared" si="99"/>
        <v/>
      </c>
      <c r="K1088" s="354" t="str">
        <f t="shared" si="101"/>
        <v/>
      </c>
    </row>
    <row r="1089" spans="2:11" hidden="1" x14ac:dyDescent="0.3">
      <c r="B1089" s="181">
        <f t="shared" si="102"/>
        <v>1087</v>
      </c>
      <c r="C1089" s="233" t="str">
        <f>IF('Cálculos '!AR1095="","",'Cálculos '!AR1095)</f>
        <v/>
      </c>
      <c r="D1089" s="164" t="str">
        <f>IF('Cálculos '!AU1095="","",'Cálculos '!AU1095)</f>
        <v/>
      </c>
      <c r="E1089" s="300" t="str">
        <f>IF('Cálculos '!AV1095="","",'Cálculos '!AV1095)</f>
        <v/>
      </c>
      <c r="F1089" s="303" t="str">
        <f t="shared" si="100"/>
        <v/>
      </c>
      <c r="H1089" s="305" t="str">
        <f t="shared" si="97"/>
        <v/>
      </c>
      <c r="I1089" s="298" t="str">
        <f t="shared" si="98"/>
        <v/>
      </c>
      <c r="J1089" s="353" t="str">
        <f t="shared" si="99"/>
        <v/>
      </c>
      <c r="K1089" s="354" t="str">
        <f t="shared" si="101"/>
        <v/>
      </c>
    </row>
    <row r="1090" spans="2:11" hidden="1" x14ac:dyDescent="0.3">
      <c r="B1090" s="181">
        <f t="shared" si="102"/>
        <v>1088</v>
      </c>
      <c r="C1090" s="233" t="str">
        <f>IF('Cálculos '!AR1096="","",'Cálculos '!AR1096)</f>
        <v/>
      </c>
      <c r="D1090" s="164" t="str">
        <f>IF('Cálculos '!AU1096="","",'Cálculos '!AU1096)</f>
        <v/>
      </c>
      <c r="E1090" s="300" t="str">
        <f>IF('Cálculos '!AV1096="","",'Cálculos '!AV1096)</f>
        <v/>
      </c>
      <c r="F1090" s="303" t="str">
        <f t="shared" si="100"/>
        <v/>
      </c>
      <c r="H1090" s="305" t="str">
        <f t="shared" si="97"/>
        <v/>
      </c>
      <c r="I1090" s="298" t="str">
        <f t="shared" si="98"/>
        <v/>
      </c>
      <c r="J1090" s="353" t="str">
        <f t="shared" si="99"/>
        <v/>
      </c>
      <c r="K1090" s="354" t="str">
        <f t="shared" si="101"/>
        <v/>
      </c>
    </row>
    <row r="1091" spans="2:11" hidden="1" x14ac:dyDescent="0.3">
      <c r="B1091" s="181">
        <f t="shared" si="102"/>
        <v>1089</v>
      </c>
      <c r="C1091" s="233" t="str">
        <f>IF('Cálculos '!AR1097="","",'Cálculos '!AR1097)</f>
        <v/>
      </c>
      <c r="D1091" s="164" t="str">
        <f>IF('Cálculos '!AU1097="","",'Cálculos '!AU1097)</f>
        <v/>
      </c>
      <c r="E1091" s="300" t="str">
        <f>IF('Cálculos '!AV1097="","",'Cálculos '!AV1097)</f>
        <v/>
      </c>
      <c r="F1091" s="303" t="str">
        <f t="shared" si="100"/>
        <v/>
      </c>
      <c r="H1091" s="305" t="str">
        <f t="shared" ref="H1091:H1102" si="103">IF(C1091="","",IF(C1091="","",+D1091/C1091))</f>
        <v/>
      </c>
      <c r="I1091" s="298" t="str">
        <f t="shared" ref="I1091:I1102" si="104">IF(C1091="","",SUM(E1091/C1091))</f>
        <v/>
      </c>
      <c r="J1091" s="353" t="str">
        <f t="shared" ref="J1091:J1102" si="105">+IF(I1091&lt;=40%,E1091,IF(AND(H1091&gt;40%,H1091&lt;60%),D1091,C1091))</f>
        <v/>
      </c>
      <c r="K1091" s="354" t="str">
        <f t="shared" si="101"/>
        <v/>
      </c>
    </row>
    <row r="1092" spans="2:11" hidden="1" x14ac:dyDescent="0.3">
      <c r="B1092" s="181">
        <f t="shared" si="102"/>
        <v>1090</v>
      </c>
      <c r="C1092" s="233" t="str">
        <f>IF('Cálculos '!AR1098="","",'Cálculos '!AR1098)</f>
        <v/>
      </c>
      <c r="D1092" s="164" t="str">
        <f>IF('Cálculos '!AU1098="","",'Cálculos '!AU1098)</f>
        <v/>
      </c>
      <c r="E1092" s="300" t="str">
        <f>IF('Cálculos '!AV1098="","",'Cálculos '!AV1098)</f>
        <v/>
      </c>
      <c r="F1092" s="303" t="str">
        <f t="shared" ref="F1092:F1102" si="106">+IF(C1092="","",C1092)</f>
        <v/>
      </c>
      <c r="H1092" s="305" t="str">
        <f t="shared" si="103"/>
        <v/>
      </c>
      <c r="I1092" s="298" t="str">
        <f t="shared" si="104"/>
        <v/>
      </c>
      <c r="J1092" s="353" t="str">
        <f t="shared" si="105"/>
        <v/>
      </c>
      <c r="K1092" s="354" t="str">
        <f t="shared" ref="K1092:K1102" si="107">IF(C1092="","",SUM(F1092-J1092))</f>
        <v/>
      </c>
    </row>
    <row r="1093" spans="2:11" hidden="1" x14ac:dyDescent="0.3">
      <c r="B1093" s="181">
        <f t="shared" ref="B1093:B1102" si="108">+B1092+1</f>
        <v>1091</v>
      </c>
      <c r="C1093" s="233" t="str">
        <f>IF('Cálculos '!AR1099="","",'Cálculos '!AR1099)</f>
        <v/>
      </c>
      <c r="D1093" s="164" t="str">
        <f>IF('Cálculos '!AU1099="","",'Cálculos '!AU1099)</f>
        <v/>
      </c>
      <c r="E1093" s="300" t="str">
        <f>IF('Cálculos '!AV1099="","",'Cálculos '!AV1099)</f>
        <v/>
      </c>
      <c r="F1093" s="303" t="str">
        <f t="shared" si="106"/>
        <v/>
      </c>
      <c r="H1093" s="305" t="str">
        <f t="shared" si="103"/>
        <v/>
      </c>
      <c r="I1093" s="298" t="str">
        <f t="shared" si="104"/>
        <v/>
      </c>
      <c r="J1093" s="353" t="str">
        <f t="shared" si="105"/>
        <v/>
      </c>
      <c r="K1093" s="354" t="str">
        <f t="shared" si="107"/>
        <v/>
      </c>
    </row>
    <row r="1094" spans="2:11" hidden="1" x14ac:dyDescent="0.3">
      <c r="B1094" s="181">
        <f t="shared" si="108"/>
        <v>1092</v>
      </c>
      <c r="C1094" s="233" t="str">
        <f>IF('Cálculos '!AR1100="","",'Cálculos '!AR1100)</f>
        <v/>
      </c>
      <c r="D1094" s="164" t="str">
        <f>IF('Cálculos '!AU1100="","",'Cálculos '!AU1100)</f>
        <v/>
      </c>
      <c r="E1094" s="300" t="str">
        <f>IF('Cálculos '!AV1100="","",'Cálculos '!AV1100)</f>
        <v/>
      </c>
      <c r="F1094" s="303" t="str">
        <f t="shared" si="106"/>
        <v/>
      </c>
      <c r="H1094" s="305" t="str">
        <f t="shared" si="103"/>
        <v/>
      </c>
      <c r="I1094" s="298" t="str">
        <f t="shared" si="104"/>
        <v/>
      </c>
      <c r="J1094" s="353" t="str">
        <f t="shared" si="105"/>
        <v/>
      </c>
      <c r="K1094" s="354" t="str">
        <f t="shared" si="107"/>
        <v/>
      </c>
    </row>
    <row r="1095" spans="2:11" hidden="1" x14ac:dyDescent="0.3">
      <c r="B1095" s="181">
        <f t="shared" si="108"/>
        <v>1093</v>
      </c>
      <c r="C1095" s="233" t="str">
        <f>IF('Cálculos '!AR1101="","",'Cálculos '!AR1101)</f>
        <v/>
      </c>
      <c r="D1095" s="164" t="str">
        <f>IF('Cálculos '!AU1101="","",'Cálculos '!AU1101)</f>
        <v/>
      </c>
      <c r="E1095" s="300" t="str">
        <f>IF('Cálculos '!AV1101="","",'Cálculos '!AV1101)</f>
        <v/>
      </c>
      <c r="F1095" s="303" t="str">
        <f t="shared" si="106"/>
        <v/>
      </c>
      <c r="H1095" s="305" t="str">
        <f t="shared" si="103"/>
        <v/>
      </c>
      <c r="I1095" s="298" t="str">
        <f t="shared" si="104"/>
        <v/>
      </c>
      <c r="J1095" s="353" t="str">
        <f t="shared" si="105"/>
        <v/>
      </c>
      <c r="K1095" s="354" t="str">
        <f t="shared" si="107"/>
        <v/>
      </c>
    </row>
    <row r="1096" spans="2:11" hidden="1" x14ac:dyDescent="0.3">
      <c r="B1096" s="181">
        <f t="shared" si="108"/>
        <v>1094</v>
      </c>
      <c r="C1096" s="233" t="str">
        <f>IF('Cálculos '!AR1102="","",'Cálculos '!AR1102)</f>
        <v/>
      </c>
      <c r="D1096" s="164" t="str">
        <f>IF('Cálculos '!AU1102="","",'Cálculos '!AU1102)</f>
        <v/>
      </c>
      <c r="E1096" s="300" t="str">
        <f>IF('Cálculos '!AV1102="","",'Cálculos '!AV1102)</f>
        <v/>
      </c>
      <c r="F1096" s="303" t="str">
        <f t="shared" si="106"/>
        <v/>
      </c>
      <c r="H1096" s="305" t="str">
        <f t="shared" si="103"/>
        <v/>
      </c>
      <c r="I1096" s="298" t="str">
        <f t="shared" si="104"/>
        <v/>
      </c>
      <c r="J1096" s="353" t="str">
        <f t="shared" si="105"/>
        <v/>
      </c>
      <c r="K1096" s="354" t="str">
        <f t="shared" si="107"/>
        <v/>
      </c>
    </row>
    <row r="1097" spans="2:11" hidden="1" x14ac:dyDescent="0.3">
      <c r="B1097" s="181">
        <f t="shared" si="108"/>
        <v>1095</v>
      </c>
      <c r="C1097" s="233" t="str">
        <f>IF('Cálculos '!AR1103="","",'Cálculos '!AR1103)</f>
        <v/>
      </c>
      <c r="D1097" s="164" t="str">
        <f>IF('Cálculos '!AU1103="","",'Cálculos '!AU1103)</f>
        <v/>
      </c>
      <c r="E1097" s="300" t="str">
        <f>IF('Cálculos '!AV1103="","",'Cálculos '!AV1103)</f>
        <v/>
      </c>
      <c r="F1097" s="303" t="str">
        <f t="shared" si="106"/>
        <v/>
      </c>
      <c r="H1097" s="305" t="str">
        <f t="shared" si="103"/>
        <v/>
      </c>
      <c r="I1097" s="298" t="str">
        <f t="shared" si="104"/>
        <v/>
      </c>
      <c r="J1097" s="353" t="str">
        <f t="shared" si="105"/>
        <v/>
      </c>
      <c r="K1097" s="354" t="str">
        <f t="shared" si="107"/>
        <v/>
      </c>
    </row>
    <row r="1098" spans="2:11" hidden="1" x14ac:dyDescent="0.3">
      <c r="B1098" s="181">
        <f t="shared" si="108"/>
        <v>1096</v>
      </c>
      <c r="C1098" s="233" t="str">
        <f>IF('Cálculos '!AR1104="","",'Cálculos '!AR1104)</f>
        <v/>
      </c>
      <c r="D1098" s="164" t="str">
        <f>IF('Cálculos '!AU1104="","",'Cálculos '!AU1104)</f>
        <v/>
      </c>
      <c r="E1098" s="300" t="str">
        <f>IF('Cálculos '!AV1104="","",'Cálculos '!AV1104)</f>
        <v/>
      </c>
      <c r="F1098" s="303" t="str">
        <f t="shared" si="106"/>
        <v/>
      </c>
      <c r="H1098" s="305" t="str">
        <f t="shared" si="103"/>
        <v/>
      </c>
      <c r="I1098" s="298" t="str">
        <f t="shared" si="104"/>
        <v/>
      </c>
      <c r="J1098" s="353" t="str">
        <f t="shared" si="105"/>
        <v/>
      </c>
      <c r="K1098" s="354" t="str">
        <f t="shared" si="107"/>
        <v/>
      </c>
    </row>
    <row r="1099" spans="2:11" hidden="1" x14ac:dyDescent="0.3">
      <c r="B1099" s="181">
        <f t="shared" si="108"/>
        <v>1097</v>
      </c>
      <c r="C1099" s="233" t="str">
        <f>IF('Cálculos '!AR1105="","",'Cálculos '!AR1105)</f>
        <v/>
      </c>
      <c r="D1099" s="164" t="str">
        <f>IF('Cálculos '!AU1105="","",'Cálculos '!AU1105)</f>
        <v/>
      </c>
      <c r="E1099" s="300" t="str">
        <f>IF('Cálculos '!AV1105="","",'Cálculos '!AV1105)</f>
        <v/>
      </c>
      <c r="F1099" s="303" t="str">
        <f t="shared" si="106"/>
        <v/>
      </c>
      <c r="H1099" s="305" t="str">
        <f t="shared" si="103"/>
        <v/>
      </c>
      <c r="I1099" s="298" t="str">
        <f t="shared" si="104"/>
        <v/>
      </c>
      <c r="J1099" s="353" t="str">
        <f t="shared" si="105"/>
        <v/>
      </c>
      <c r="K1099" s="354" t="str">
        <f t="shared" si="107"/>
        <v/>
      </c>
    </row>
    <row r="1100" spans="2:11" hidden="1" x14ac:dyDescent="0.3">
      <c r="B1100" s="181">
        <f t="shared" si="108"/>
        <v>1098</v>
      </c>
      <c r="C1100" s="233" t="str">
        <f>IF('Cálculos '!AR1106="","",'Cálculos '!AR1106)</f>
        <v/>
      </c>
      <c r="D1100" s="164" t="str">
        <f>IF('Cálculos '!AU1106="","",'Cálculos '!AU1106)</f>
        <v/>
      </c>
      <c r="E1100" s="300" t="str">
        <f>IF('Cálculos '!AV1106="","",'Cálculos '!AV1106)</f>
        <v/>
      </c>
      <c r="F1100" s="303" t="str">
        <f t="shared" si="106"/>
        <v/>
      </c>
      <c r="H1100" s="305" t="str">
        <f t="shared" si="103"/>
        <v/>
      </c>
      <c r="I1100" s="298" t="str">
        <f t="shared" si="104"/>
        <v/>
      </c>
      <c r="J1100" s="353" t="str">
        <f t="shared" si="105"/>
        <v/>
      </c>
      <c r="K1100" s="354" t="str">
        <f t="shared" si="107"/>
        <v/>
      </c>
    </row>
    <row r="1101" spans="2:11" hidden="1" x14ac:dyDescent="0.3">
      <c r="B1101" s="181">
        <f t="shared" si="108"/>
        <v>1099</v>
      </c>
      <c r="C1101" s="233" t="str">
        <f>IF('Cálculos '!AR1107="","",'Cálculos '!AR1107)</f>
        <v/>
      </c>
      <c r="D1101" s="164" t="str">
        <f>IF('Cálculos '!AU1107="","",'Cálculos '!AU1107)</f>
        <v/>
      </c>
      <c r="E1101" s="300" t="str">
        <f>IF('Cálculos '!AV1107="","",'Cálculos '!AV1107)</f>
        <v/>
      </c>
      <c r="F1101" s="303" t="str">
        <f t="shared" si="106"/>
        <v/>
      </c>
      <c r="H1101" s="305" t="str">
        <f t="shared" si="103"/>
        <v/>
      </c>
      <c r="I1101" s="298" t="str">
        <f t="shared" si="104"/>
        <v/>
      </c>
      <c r="J1101" s="353" t="str">
        <f t="shared" si="105"/>
        <v/>
      </c>
      <c r="K1101" s="354" t="str">
        <f t="shared" si="107"/>
        <v/>
      </c>
    </row>
    <row r="1102" spans="2:11" ht="17.25" hidden="1" thickBot="1" x14ac:dyDescent="0.35">
      <c r="B1102" s="185">
        <f t="shared" si="108"/>
        <v>1100</v>
      </c>
      <c r="C1102" s="234" t="str">
        <f>IF('Cálculos '!AR1108="","",'Cálculos '!AR1108)</f>
        <v/>
      </c>
      <c r="D1102" s="235" t="str">
        <f>IF('Cálculos '!AU1108="","",'Cálculos '!AU1108)</f>
        <v/>
      </c>
      <c r="E1102" s="301" t="str">
        <f>IF('Cálculos '!AV1108="","",'Cálculos '!AV1108)</f>
        <v/>
      </c>
      <c r="F1102" s="304" t="str">
        <f t="shared" si="106"/>
        <v/>
      </c>
      <c r="H1102" s="306" t="str">
        <f t="shared" si="103"/>
        <v/>
      </c>
      <c r="I1102" s="299" t="str">
        <f t="shared" si="104"/>
        <v/>
      </c>
      <c r="J1102" s="355" t="str">
        <f t="shared" si="105"/>
        <v/>
      </c>
      <c r="K1102" s="356" t="str">
        <f t="shared" si="107"/>
        <v/>
      </c>
    </row>
    <row r="1103" spans="2:11" ht="17.25" thickBot="1" x14ac:dyDescent="0.35">
      <c r="B1103" s="166" t="s">
        <v>28</v>
      </c>
      <c r="C1103" s="226">
        <f>SUM(C3:C1102)</f>
        <v>10372690</v>
      </c>
      <c r="D1103" s="227">
        <f>SUM(D3:D1102)</f>
        <v>8693992.175752528</v>
      </c>
      <c r="E1103" s="228">
        <f>SUM(E3:E1102)</f>
        <v>7679597.9542283379</v>
      </c>
      <c r="F1103" s="229">
        <f>SUM(F3:F1102)</f>
        <v>10372690</v>
      </c>
    </row>
  </sheetData>
  <sheetProtection formatCells="0" formatColumns="0" formatRows="0" insertColumns="0" deleteColumns="0" deleteRows="0"/>
  <mergeCells count="5">
    <mergeCell ref="B1:B2"/>
    <mergeCell ref="E1:E2"/>
    <mergeCell ref="F1:F2"/>
    <mergeCell ref="J1:J2"/>
    <mergeCell ref="K1:K2"/>
  </mergeCells>
  <pageMargins left="0.7" right="0.7" top="0.75" bottom="0.75" header="0.3" footer="0.3"/>
  <pageSetup orientation="portrait" r:id="rId1"/>
  <ignoredErrors>
    <ignoredError sqref="H4:J1102 H3:I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V1103"/>
  <sheetViews>
    <sheetView workbookViewId="0">
      <selection activeCell="A5" sqref="A5"/>
    </sheetView>
  </sheetViews>
  <sheetFormatPr baseColWidth="10" defaultColWidth="11.42578125" defaultRowHeight="16.5" x14ac:dyDescent="0.3"/>
  <cols>
    <col min="1" max="1" width="11.42578125" style="162"/>
    <col min="2" max="2" width="14.7109375" style="167" bestFit="1" customWidth="1"/>
    <col min="3" max="4" width="17.42578125" style="168" bestFit="1" customWidth="1"/>
    <col min="5" max="5" width="16.140625" style="168" customWidth="1"/>
    <col min="6" max="7" width="17.28515625" style="168" customWidth="1"/>
    <col min="8" max="36" width="17.28515625" style="168" hidden="1" customWidth="1"/>
    <col min="37" max="37" width="17.28515625" style="168" customWidth="1"/>
    <col min="38" max="38" width="11.42578125" style="162"/>
    <col min="39" max="39" width="14.7109375" style="162" bestFit="1" customWidth="1"/>
    <col min="40" max="42" width="14.28515625" style="162" bestFit="1" customWidth="1"/>
    <col min="43" max="44" width="20.85546875" style="162" customWidth="1"/>
    <col min="45" max="72" width="20.85546875" style="162" hidden="1" customWidth="1"/>
    <col min="73" max="73" width="18.85546875" style="162" hidden="1" customWidth="1"/>
    <col min="74" max="74" width="11.85546875" style="162" bestFit="1" customWidth="1"/>
    <col min="75" max="16384" width="11.42578125" style="162"/>
  </cols>
  <sheetData>
    <row r="1" spans="2:74" ht="17.25" thickBot="1" x14ac:dyDescent="0.35">
      <c r="B1" s="236" t="s">
        <v>47</v>
      </c>
      <c r="C1" s="359" t="str">
        <f>+'Cálculos '!J7</f>
        <v xml:space="preserve"> COTIZACION 1</v>
      </c>
      <c r="D1" s="359" t="str">
        <f>+'Cálculos '!K7</f>
        <v xml:space="preserve"> COTIZACION 2</v>
      </c>
      <c r="E1" s="359" t="str">
        <f>+'Cálculos '!L7</f>
        <v xml:space="preserve"> COTIZACION 3</v>
      </c>
      <c r="F1" s="360" t="str">
        <f>+'Cálculos '!M7</f>
        <v xml:space="preserve"> COTIZACION 4</v>
      </c>
      <c r="G1" s="361" t="str">
        <f>+'Cálculos '!N7</f>
        <v xml:space="preserve"> COTIZACION 5</v>
      </c>
      <c r="H1" s="361" t="str">
        <f>+'Cálculos '!O7</f>
        <v xml:space="preserve"> COTIZACION 6</v>
      </c>
      <c r="I1" s="361" t="str">
        <f>+'Cálculos '!P7</f>
        <v xml:space="preserve"> COTIZACION 7</v>
      </c>
      <c r="J1" s="361" t="str">
        <f>+'Cálculos '!Q7</f>
        <v xml:space="preserve"> COTIZACION 8</v>
      </c>
      <c r="K1" s="361" t="str">
        <f>+'Cálculos '!R7</f>
        <v xml:space="preserve"> COTIZACION 9</v>
      </c>
      <c r="L1" s="361" t="str">
        <f>+'Cálculos '!S7</f>
        <v xml:space="preserve"> COTIZACION 10</v>
      </c>
      <c r="M1" s="361" t="str">
        <f>+'Cálculos '!T7</f>
        <v xml:space="preserve"> COTIZACION 11</v>
      </c>
      <c r="N1" s="361" t="str">
        <f>+'Cálculos '!U7</f>
        <v xml:space="preserve"> COTIZACION 12</v>
      </c>
      <c r="O1" s="361" t="str">
        <f>+'Cálculos '!V7</f>
        <v xml:space="preserve"> COTIZACION 13</v>
      </c>
      <c r="P1" s="361" t="str">
        <f>+'Cálculos '!W7</f>
        <v xml:space="preserve"> COTIZACION 14</v>
      </c>
      <c r="Q1" s="361" t="str">
        <f>+'Cálculos '!X7</f>
        <v xml:space="preserve"> COTIZACION 15</v>
      </c>
      <c r="R1" s="361" t="str">
        <f>+'Cálculos '!Y7</f>
        <v xml:space="preserve"> COTIZACION 16</v>
      </c>
      <c r="S1" s="361" t="str">
        <f>+'Cálculos '!Z7</f>
        <v xml:space="preserve"> COTIZACION 17</v>
      </c>
      <c r="T1" s="361" t="str">
        <f>+'Cálculos '!AA7</f>
        <v xml:space="preserve"> COTIZACION 18</v>
      </c>
      <c r="U1" s="361" t="str">
        <f>+'Cálculos '!AB7</f>
        <v xml:space="preserve"> COTIZACION 18</v>
      </c>
      <c r="V1" s="361" t="str">
        <f>+'Cálculos '!AC7</f>
        <v xml:space="preserve"> COTIZACION 19</v>
      </c>
      <c r="W1" s="361" t="str">
        <f>+'Cálculos '!AD7</f>
        <v xml:space="preserve"> COTIZACION 20</v>
      </c>
      <c r="X1" s="361" t="str">
        <f>+'Cálculos '!AE7</f>
        <v xml:space="preserve"> COTIZACION 21</v>
      </c>
      <c r="Y1" s="361" t="str">
        <f>+'Cálculos '!AF7</f>
        <v xml:space="preserve"> COTIZACION 22</v>
      </c>
      <c r="Z1" s="361" t="str">
        <f>+'Cálculos '!AG7</f>
        <v xml:space="preserve"> COTIZACION 23</v>
      </c>
      <c r="AA1" s="361" t="str">
        <f>+'Cálculos '!AH7</f>
        <v xml:space="preserve"> COTIZACION 24</v>
      </c>
      <c r="AB1" s="361" t="str">
        <f>+'Cálculos '!AI7</f>
        <v xml:space="preserve"> COTIZACION 25</v>
      </c>
      <c r="AC1" s="361" t="str">
        <f>+'Cálculos '!AJ7</f>
        <v xml:space="preserve"> COTIZACION 26</v>
      </c>
      <c r="AD1" s="361" t="str">
        <f>+'Cálculos '!AK7</f>
        <v xml:space="preserve"> COTIZACION 27</v>
      </c>
      <c r="AE1" s="361" t="str">
        <f>+'Cálculos '!AL7</f>
        <v xml:space="preserve"> COTIZACION 28</v>
      </c>
      <c r="AF1" s="361" t="str">
        <f>+'Cálculos '!AM7</f>
        <v xml:space="preserve"> COTIZACION 29</v>
      </c>
      <c r="AG1" s="361" t="str">
        <f>+'Cálculos '!AN7</f>
        <v xml:space="preserve"> COTIZACION 30</v>
      </c>
      <c r="AH1" s="361" t="str">
        <f>+'Cálculos '!AO7</f>
        <v xml:space="preserve"> COTIZACION 31</v>
      </c>
      <c r="AI1" s="361" t="str">
        <f>+'Cálculos '!AP7</f>
        <v xml:space="preserve"> COTIZACION 32</v>
      </c>
      <c r="AJ1" s="361" t="str">
        <f>+'Cálculos '!AQ7</f>
        <v xml:space="preserve"> COTIZACION 33</v>
      </c>
      <c r="AK1" s="238"/>
      <c r="AM1" s="236" t="str">
        <f>+B1</f>
        <v>COTIZACIONES</v>
      </c>
      <c r="AN1" s="237" t="str">
        <f>+C1</f>
        <v xml:space="preserve"> COTIZACION 1</v>
      </c>
      <c r="AO1" s="237" t="str">
        <f t="shared" ref="AO1:BQ2" si="0">+D1</f>
        <v xml:space="preserve"> COTIZACION 2</v>
      </c>
      <c r="AP1" s="237" t="str">
        <f t="shared" si="0"/>
        <v xml:space="preserve"> COTIZACION 3</v>
      </c>
      <c r="AQ1" s="176" t="str">
        <f t="shared" si="0"/>
        <v xml:space="preserve"> COTIZACION 4</v>
      </c>
      <c r="AR1" s="177" t="str">
        <f t="shared" si="0"/>
        <v xml:space="preserve"> COTIZACION 5</v>
      </c>
      <c r="AS1" s="177" t="str">
        <f t="shared" si="0"/>
        <v xml:space="preserve"> COTIZACION 6</v>
      </c>
      <c r="AT1" s="177" t="str">
        <f t="shared" si="0"/>
        <v xml:space="preserve"> COTIZACION 7</v>
      </c>
      <c r="AU1" s="177" t="str">
        <f t="shared" si="0"/>
        <v xml:space="preserve"> COTIZACION 8</v>
      </c>
      <c r="AV1" s="177" t="str">
        <f t="shared" si="0"/>
        <v xml:space="preserve"> COTIZACION 9</v>
      </c>
      <c r="AW1" s="177" t="str">
        <f t="shared" si="0"/>
        <v xml:space="preserve"> COTIZACION 10</v>
      </c>
      <c r="AX1" s="177" t="str">
        <f t="shared" si="0"/>
        <v xml:space="preserve"> COTIZACION 11</v>
      </c>
      <c r="AY1" s="177" t="str">
        <f t="shared" si="0"/>
        <v xml:space="preserve"> COTIZACION 12</v>
      </c>
      <c r="AZ1" s="177" t="str">
        <f t="shared" si="0"/>
        <v xml:space="preserve"> COTIZACION 13</v>
      </c>
      <c r="BA1" s="177" t="str">
        <f t="shared" si="0"/>
        <v xml:space="preserve"> COTIZACION 14</v>
      </c>
      <c r="BB1" s="177" t="str">
        <f t="shared" si="0"/>
        <v xml:space="preserve"> COTIZACION 15</v>
      </c>
      <c r="BC1" s="177" t="str">
        <f t="shared" si="0"/>
        <v xml:space="preserve"> COTIZACION 16</v>
      </c>
      <c r="BD1" s="177" t="str">
        <f t="shared" si="0"/>
        <v xml:space="preserve"> COTIZACION 17</v>
      </c>
      <c r="BE1" s="177" t="str">
        <f t="shared" si="0"/>
        <v xml:space="preserve"> COTIZACION 18</v>
      </c>
      <c r="BF1" s="177" t="str">
        <f t="shared" si="0"/>
        <v xml:space="preserve"> COTIZACION 18</v>
      </c>
      <c r="BG1" s="177" t="str">
        <f t="shared" si="0"/>
        <v xml:space="preserve"> COTIZACION 19</v>
      </c>
      <c r="BH1" s="177" t="str">
        <f t="shared" si="0"/>
        <v xml:space="preserve"> COTIZACION 20</v>
      </c>
      <c r="BI1" s="177" t="str">
        <f t="shared" si="0"/>
        <v xml:space="preserve"> COTIZACION 21</v>
      </c>
      <c r="BJ1" s="177" t="str">
        <f t="shared" si="0"/>
        <v xml:space="preserve"> COTIZACION 22</v>
      </c>
      <c r="BK1" s="177" t="str">
        <f t="shared" si="0"/>
        <v xml:space="preserve"> COTIZACION 23</v>
      </c>
      <c r="BL1" s="177" t="str">
        <f t="shared" si="0"/>
        <v xml:space="preserve"> COTIZACION 24</v>
      </c>
      <c r="BM1" s="177" t="str">
        <f t="shared" si="0"/>
        <v xml:space="preserve"> COTIZACION 25</v>
      </c>
      <c r="BN1" s="177" t="str">
        <f t="shared" si="0"/>
        <v xml:space="preserve"> COTIZACION 26</v>
      </c>
      <c r="BO1" s="177" t="str">
        <f t="shared" si="0"/>
        <v xml:space="preserve"> COTIZACION 27</v>
      </c>
      <c r="BP1" s="177" t="str">
        <f t="shared" si="0"/>
        <v xml:space="preserve"> COTIZACION 28</v>
      </c>
      <c r="BQ1" s="177" t="str">
        <f t="shared" si="0"/>
        <v xml:space="preserve"> COTIZACION 29</v>
      </c>
      <c r="BR1" s="177" t="str">
        <f t="shared" ref="BR1:BR2" si="1">+AG1</f>
        <v xml:space="preserve"> COTIZACION 30</v>
      </c>
      <c r="BS1" s="177" t="str">
        <f t="shared" ref="BS1:BS2" si="2">+AH1</f>
        <v xml:space="preserve"> COTIZACION 31</v>
      </c>
      <c r="BT1" s="177" t="str">
        <f t="shared" ref="BT1:BT2" si="3">+AI1</f>
        <v xml:space="preserve"> COTIZACION 32</v>
      </c>
      <c r="BU1" s="178" t="str">
        <f t="shared" ref="BU1:BU2" si="4">+AJ1</f>
        <v xml:space="preserve"> COTIZACION 33</v>
      </c>
      <c r="BV1" s="42"/>
    </row>
    <row r="2" spans="2:74" ht="60" customHeight="1" thickBot="1" x14ac:dyDescent="0.35">
      <c r="B2" s="211" t="s">
        <v>3</v>
      </c>
      <c r="C2" s="362" t="str">
        <f>IF('Cálculos '!J8="","",+'Cálculos '!J8)</f>
        <v>A. S. MEDICAL LTDA</v>
      </c>
      <c r="D2" s="363" t="str">
        <f>IF('Cálculos '!K8="","",+'Cálculos '!K8)</f>
        <v>SIBERMEDICAL SAS</v>
      </c>
      <c r="E2" s="363" t="str">
        <f>IF('Cálculos '!L8="","",+'Cálculos '!L8)</f>
        <v xml:space="preserve">INGENIERIA Y MANTENIMIENTO COLOMBIANO SAS - IMC </v>
      </c>
      <c r="F2" s="363" t="str">
        <f>IF('Cálculos '!M8="","",+'Cálculos '!M8)</f>
        <v>JOTA MEDICS SAS</v>
      </c>
      <c r="G2" s="363" t="str">
        <f>IF('Cálculos '!N8="","",+'Cálculos '!N8)</f>
        <v>MANUFACTURAS LUCOLDI SAS</v>
      </c>
      <c r="H2" s="363" t="str">
        <f>IF('Cálculos '!O8="","",+'Cálculos '!O8)</f>
        <v/>
      </c>
      <c r="I2" s="363" t="str">
        <f>IF('Cálculos '!P8="","",+'Cálculos '!P8)</f>
        <v/>
      </c>
      <c r="J2" s="363" t="str">
        <f>IF('Cálculos '!Q8="","",+'Cálculos '!Q8)</f>
        <v/>
      </c>
      <c r="K2" s="363" t="str">
        <f>IF('Cálculos '!R8="","",+'Cálculos '!R8)</f>
        <v/>
      </c>
      <c r="L2" s="363" t="str">
        <f>IF('Cálculos '!S8="","",+'Cálculos '!S8)</f>
        <v/>
      </c>
      <c r="M2" s="363" t="str">
        <f>IF('Cálculos '!T8="","",+'Cálculos '!T8)</f>
        <v/>
      </c>
      <c r="N2" s="363" t="str">
        <f>IF('Cálculos '!U8="","",+'Cálculos '!U8)</f>
        <v/>
      </c>
      <c r="O2" s="363" t="str">
        <f>IF('Cálculos '!V8="","",+'Cálculos '!V8)</f>
        <v/>
      </c>
      <c r="P2" s="363" t="str">
        <f>IF('Cálculos '!W8="","",+'Cálculos '!W8)</f>
        <v/>
      </c>
      <c r="Q2" s="363" t="str">
        <f>IF('Cálculos '!X8="","",+'Cálculos '!X8)</f>
        <v/>
      </c>
      <c r="R2" s="363" t="str">
        <f>IF('Cálculos '!Y8="","",+'Cálculos '!Y8)</f>
        <v/>
      </c>
      <c r="S2" s="363" t="str">
        <f>IF('Cálculos '!Z8="","",+'Cálculos '!Z8)</f>
        <v/>
      </c>
      <c r="T2" s="363" t="str">
        <f>IF('Cálculos '!AA8="","",+'Cálculos '!AA8)</f>
        <v/>
      </c>
      <c r="U2" s="363" t="str">
        <f>IF('Cálculos '!AB8="","",+'Cálculos '!AB8)</f>
        <v/>
      </c>
      <c r="V2" s="363" t="str">
        <f>IF('Cálculos '!AC8="","",+'Cálculos '!AC8)</f>
        <v/>
      </c>
      <c r="W2" s="363" t="str">
        <f>IF('Cálculos '!AD8="","",+'Cálculos '!AD8)</f>
        <v/>
      </c>
      <c r="X2" s="363" t="str">
        <f>IF('Cálculos '!AE8="","",+'Cálculos '!AE8)</f>
        <v/>
      </c>
      <c r="Y2" s="363" t="str">
        <f>IF('Cálculos '!AF8="","",+'Cálculos '!AF8)</f>
        <v/>
      </c>
      <c r="Z2" s="363" t="str">
        <f>IF('Cálculos '!AG8="","",+'Cálculos '!AG8)</f>
        <v/>
      </c>
      <c r="AA2" s="363" t="str">
        <f>IF('Cálculos '!AH8="","",+'Cálculos '!AH8)</f>
        <v/>
      </c>
      <c r="AB2" s="363" t="str">
        <f>IF('Cálculos '!AI8="","",+'Cálculos '!AI8)</f>
        <v/>
      </c>
      <c r="AC2" s="363" t="str">
        <f>IF('Cálculos '!AJ8="","",+'Cálculos '!AJ8)</f>
        <v/>
      </c>
      <c r="AD2" s="363" t="str">
        <f>IF('Cálculos '!AK8="","",+'Cálculos '!AK8)</f>
        <v/>
      </c>
      <c r="AE2" s="363" t="str">
        <f>IF('Cálculos '!AL8="","",+'Cálculos '!AL8)</f>
        <v/>
      </c>
      <c r="AF2" s="363" t="str">
        <f>IF('Cálculos '!AM8="","",+'Cálculos '!AM8)</f>
        <v/>
      </c>
      <c r="AG2" s="363" t="str">
        <f>IF('Cálculos '!AN8="","",+'Cálculos '!AN8)</f>
        <v/>
      </c>
      <c r="AH2" s="363" t="str">
        <f>IF('Cálculos '!AO8="","",+'Cálculos '!AO8)</f>
        <v/>
      </c>
      <c r="AI2" s="363" t="str">
        <f>IF('Cálculos '!AP8="","",+'Cálculos '!AP8)</f>
        <v/>
      </c>
      <c r="AJ2" s="364" t="str">
        <f>IF('Cálculos '!AQ8="","",+'Cálculos '!AQ8)</f>
        <v/>
      </c>
      <c r="AK2" s="269" t="s">
        <v>27</v>
      </c>
      <c r="AM2" s="240" t="s">
        <v>3</v>
      </c>
      <c r="AN2" s="208" t="str">
        <f>+C2</f>
        <v>A. S. MEDICAL LTDA</v>
      </c>
      <c r="AO2" s="209" t="str">
        <f t="shared" si="0"/>
        <v>SIBERMEDICAL SAS</v>
      </c>
      <c r="AP2" s="209" t="str">
        <f t="shared" si="0"/>
        <v xml:space="preserve">INGENIERIA Y MANTENIMIENTO COLOMBIANO SAS - IMC </v>
      </c>
      <c r="AQ2" s="209" t="str">
        <f t="shared" si="0"/>
        <v>JOTA MEDICS SAS</v>
      </c>
      <c r="AR2" s="209" t="str">
        <f t="shared" si="0"/>
        <v>MANUFACTURAS LUCOLDI SAS</v>
      </c>
      <c r="AS2" s="209" t="str">
        <f t="shared" si="0"/>
        <v/>
      </c>
      <c r="AT2" s="209" t="str">
        <f t="shared" si="0"/>
        <v/>
      </c>
      <c r="AU2" s="209" t="str">
        <f t="shared" si="0"/>
        <v/>
      </c>
      <c r="AV2" s="209" t="str">
        <f t="shared" si="0"/>
        <v/>
      </c>
      <c r="AW2" s="209" t="str">
        <f t="shared" si="0"/>
        <v/>
      </c>
      <c r="AX2" s="209" t="str">
        <f t="shared" si="0"/>
        <v/>
      </c>
      <c r="AY2" s="209" t="str">
        <f t="shared" si="0"/>
        <v/>
      </c>
      <c r="AZ2" s="209" t="str">
        <f t="shared" si="0"/>
        <v/>
      </c>
      <c r="BA2" s="209" t="str">
        <f t="shared" si="0"/>
        <v/>
      </c>
      <c r="BB2" s="209" t="str">
        <f t="shared" si="0"/>
        <v/>
      </c>
      <c r="BC2" s="209" t="str">
        <f t="shared" si="0"/>
        <v/>
      </c>
      <c r="BD2" s="209" t="str">
        <f t="shared" si="0"/>
        <v/>
      </c>
      <c r="BE2" s="209" t="str">
        <f t="shared" si="0"/>
        <v/>
      </c>
      <c r="BF2" s="209" t="str">
        <f t="shared" si="0"/>
        <v/>
      </c>
      <c r="BG2" s="209" t="str">
        <f t="shared" si="0"/>
        <v/>
      </c>
      <c r="BH2" s="209" t="str">
        <f t="shared" si="0"/>
        <v/>
      </c>
      <c r="BI2" s="209" t="str">
        <f t="shared" si="0"/>
        <v/>
      </c>
      <c r="BJ2" s="209" t="str">
        <f t="shared" si="0"/>
        <v/>
      </c>
      <c r="BK2" s="209" t="str">
        <f t="shared" si="0"/>
        <v/>
      </c>
      <c r="BL2" s="209" t="str">
        <f t="shared" si="0"/>
        <v/>
      </c>
      <c r="BM2" s="209" t="str">
        <f t="shared" si="0"/>
        <v/>
      </c>
      <c r="BN2" s="209" t="str">
        <f t="shared" si="0"/>
        <v/>
      </c>
      <c r="BO2" s="209" t="str">
        <f t="shared" si="0"/>
        <v/>
      </c>
      <c r="BP2" s="209" t="str">
        <f t="shared" si="0"/>
        <v/>
      </c>
      <c r="BQ2" s="209" t="str">
        <f t="shared" si="0"/>
        <v/>
      </c>
      <c r="BR2" s="209" t="str">
        <f t="shared" si="1"/>
        <v/>
      </c>
      <c r="BS2" s="209" t="str">
        <f t="shared" si="2"/>
        <v/>
      </c>
      <c r="BT2" s="209" t="str">
        <f t="shared" si="3"/>
        <v/>
      </c>
      <c r="BU2" s="210" t="str">
        <f t="shared" si="4"/>
        <v/>
      </c>
      <c r="BV2" s="239" t="s">
        <v>27</v>
      </c>
    </row>
    <row r="3" spans="2:74" x14ac:dyDescent="0.3">
      <c r="B3" s="163">
        <v>1</v>
      </c>
      <c r="C3" s="169">
        <f>IF('Cálculos '!J9="","",'Cálculos '!J9)</f>
        <v>255000</v>
      </c>
      <c r="D3" s="170">
        <f>IF('Cálculos '!K9="","",'Cálculos '!K9)</f>
        <v>375600</v>
      </c>
      <c r="E3" s="170">
        <f>IF('Cálculos '!L9="","",'Cálculos '!L9)</f>
        <v>260000</v>
      </c>
      <c r="F3" s="170">
        <f>IF('Cálculos '!M9="","",'Cálculos '!M9)</f>
        <v>281250</v>
      </c>
      <c r="G3" s="170">
        <f>IF('Cálculos '!N9="","",'Cálculos '!N9)</f>
        <v>690000</v>
      </c>
      <c r="H3" s="170" t="str">
        <f>IF('Cálculos '!O9="","",'Cálculos '!O9)</f>
        <v/>
      </c>
      <c r="I3" s="170" t="str">
        <f>IF('Cálculos '!P9="","",'Cálculos '!P9)</f>
        <v/>
      </c>
      <c r="J3" s="170" t="str">
        <f>IF('Cálculos '!Q9="","",'Cálculos '!Q9)</f>
        <v/>
      </c>
      <c r="K3" s="170" t="str">
        <f>IF('Cálculos '!R9="","",'Cálculos '!R9)</f>
        <v/>
      </c>
      <c r="L3" s="170" t="str">
        <f>IF('Cálculos '!S9="","",'Cálculos '!S9)</f>
        <v/>
      </c>
      <c r="M3" s="170" t="str">
        <f>IF('Cálculos '!T9="","",'Cálculos '!T9)</f>
        <v/>
      </c>
      <c r="N3" s="170" t="str">
        <f>IF('Cálculos '!U9="","",'Cálculos '!U9)</f>
        <v/>
      </c>
      <c r="O3" s="170" t="str">
        <f>IF('Cálculos '!V9="","",'Cálculos '!V9)</f>
        <v/>
      </c>
      <c r="P3" s="170" t="str">
        <f>IF('Cálculos '!W9="","",'Cálculos '!W9)</f>
        <v/>
      </c>
      <c r="Q3" s="170" t="str">
        <f>IF('Cálculos '!X9="","",'Cálculos '!X9)</f>
        <v/>
      </c>
      <c r="R3" s="170" t="str">
        <f>IF('Cálculos '!Y9="","",'Cálculos '!Y9)</f>
        <v/>
      </c>
      <c r="S3" s="170" t="str">
        <f>IF('Cálculos '!Z9="","",'Cálculos '!Z9)</f>
        <v/>
      </c>
      <c r="T3" s="170" t="str">
        <f>IF('Cálculos '!AA9="","",'Cálculos '!AA9)</f>
        <v/>
      </c>
      <c r="U3" s="170" t="str">
        <f>IF('Cálculos '!AB9="","",'Cálculos '!AB9)</f>
        <v/>
      </c>
      <c r="V3" s="170" t="str">
        <f>IF('Cálculos '!AC9="","",'Cálculos '!AC9)</f>
        <v/>
      </c>
      <c r="W3" s="170" t="str">
        <f>IF('Cálculos '!AD9="","",'Cálculos '!AD9)</f>
        <v/>
      </c>
      <c r="X3" s="170" t="str">
        <f>IF('Cálculos '!AE9="","",'Cálculos '!AE9)</f>
        <v/>
      </c>
      <c r="Y3" s="170" t="str">
        <f>IF('Cálculos '!AF9="","",'Cálculos '!AF9)</f>
        <v/>
      </c>
      <c r="Z3" s="170" t="str">
        <f>IF('Cálculos '!AG9="","",'Cálculos '!AG9)</f>
        <v/>
      </c>
      <c r="AA3" s="170" t="str">
        <f>IF('Cálculos '!AH9="","",'Cálculos '!AH9)</f>
        <v/>
      </c>
      <c r="AB3" s="170" t="str">
        <f>IF('Cálculos '!AI9="","",'Cálculos '!AI9)</f>
        <v/>
      </c>
      <c r="AC3" s="170" t="str">
        <f>IF('Cálculos '!AJ9="","",'Cálculos '!AJ9)</f>
        <v/>
      </c>
      <c r="AD3" s="170" t="str">
        <f>IF('Cálculos '!AK9="","",'Cálculos '!AK9)</f>
        <v/>
      </c>
      <c r="AE3" s="170" t="str">
        <f>IF('Cálculos '!AL9="","",'Cálculos '!AL9)</f>
        <v/>
      </c>
      <c r="AF3" s="170" t="str">
        <f>IF('Cálculos '!AM9="","",'Cálculos '!AM9)</f>
        <v/>
      </c>
      <c r="AG3" s="170" t="str">
        <f>IF('Cálculos '!AN9="","",'Cálculos '!AN9)</f>
        <v/>
      </c>
      <c r="AH3" s="170" t="str">
        <f>IF('Cálculos '!AO9="","",'Cálculos '!AO9)</f>
        <v/>
      </c>
      <c r="AI3" s="170" t="str">
        <f>IF('Cálculos '!AP9="","",'Cálculos '!AP9)</f>
        <v/>
      </c>
      <c r="AJ3" s="442" t="str">
        <f>IF('Cálculos '!AQ9="","",'Cálculos '!AQ9)</f>
        <v/>
      </c>
      <c r="AK3" s="445">
        <f>IF('Cálculos '!D9="","",AVERAGE(C3:AJ3))</f>
        <v>372370</v>
      </c>
      <c r="AM3" s="179">
        <v>1</v>
      </c>
      <c r="AN3" s="291">
        <f>+IF(OR(C3=0,C3=""),"",SUM(C3-$AK3)/C3)</f>
        <v>-0.46027450980392159</v>
      </c>
      <c r="AO3" s="292">
        <f t="shared" ref="AO3:AO5" si="5">+IF(OR(D3=0,D3=""),"",SUM(D3-$AK3)/D3)</f>
        <v>8.5995740149094786E-3</v>
      </c>
      <c r="AP3" s="292">
        <f t="shared" ref="AP3:AP5" si="6">+IF(OR(E3=0,E3=""),"",SUM(E3-$AK3)/E3)</f>
        <v>-0.43219230769230771</v>
      </c>
      <c r="AQ3" s="292">
        <f t="shared" ref="AQ3:AQ5" si="7">+IF(OR(F3=0,F3=""),"",SUM(F3-$AK3)/F3)</f>
        <v>-0.32398222222222223</v>
      </c>
      <c r="AR3" s="241">
        <f t="shared" ref="AR3:AR5" si="8">+IF(OR(G3=0,G3=""),"",SUM(G3-$AK3)/G3)</f>
        <v>0.46033333333333332</v>
      </c>
      <c r="AS3" s="241" t="str">
        <f t="shared" ref="AS3:AS5" si="9">+IF(OR(H3=0,H3=""),"",SUM(H3-$AK3)/H3)</f>
        <v/>
      </c>
      <c r="AT3" s="241" t="str">
        <f t="shared" ref="AT3:AT5" si="10">+IF(OR(I3=0,I3=""),"",SUM(I3-$AK3)/I3)</f>
        <v/>
      </c>
      <c r="AU3" s="241" t="str">
        <f t="shared" ref="AU3:AU5" si="11">+IF(OR(J3=0,J3=""),"",SUM(J3-$AK3)/J3)</f>
        <v/>
      </c>
      <c r="AV3" s="241" t="str">
        <f t="shared" ref="AV3:AV5" si="12">+IF(OR(K3=0,K3=""),"",SUM(K3-$AK3)/K3)</f>
        <v/>
      </c>
      <c r="AW3" s="241" t="str">
        <f t="shared" ref="AW3:AW5" si="13">+IF(OR(L3=0,L3=""),"",SUM(L3-$AK3)/L3)</f>
        <v/>
      </c>
      <c r="AX3" s="241" t="str">
        <f t="shared" ref="AX3:AX5" si="14">+IF(OR(M3=0,M3=""),"",SUM(M3-$AK3)/M3)</f>
        <v/>
      </c>
      <c r="AY3" s="241" t="str">
        <f t="shared" ref="AY3:AY5" si="15">+IF(OR(N3=0,N3=""),"",SUM(N3-$AK3)/N3)</f>
        <v/>
      </c>
      <c r="AZ3" s="241" t="str">
        <f t="shared" ref="AZ3:AZ5" si="16">+IF(OR(O3=0,O3=""),"",SUM(O3-$AK3)/O3)</f>
        <v/>
      </c>
      <c r="BA3" s="241" t="str">
        <f t="shared" ref="BA3:BA5" si="17">+IF(OR(P3=0,P3=""),"",SUM(P3-$AK3)/P3)</f>
        <v/>
      </c>
      <c r="BB3" s="241" t="str">
        <f t="shared" ref="BB3:BB5" si="18">+IF(OR(Q3=0,Q3=""),"",SUM(Q3-$AK3)/Q3)</f>
        <v/>
      </c>
      <c r="BC3" s="241" t="str">
        <f t="shared" ref="BC3:BC5" si="19">+IF(OR(R3=0,R3=""),"",SUM(R3-$AK3)/R3)</f>
        <v/>
      </c>
      <c r="BD3" s="241" t="str">
        <f t="shared" ref="BD3:BD5" si="20">+IF(OR(S3=0,S3=""),"",SUM(S3-$AK3)/S3)</f>
        <v/>
      </c>
      <c r="BE3" s="241" t="str">
        <f t="shared" ref="BE3:BE5" si="21">+IF(OR(T3=0,T3=""),"",SUM(T3-$AK3)/T3)</f>
        <v/>
      </c>
      <c r="BF3" s="241" t="str">
        <f t="shared" ref="BF3:BF5" si="22">+IF(OR(U3=0,U3=""),"",SUM(U3-$AK3)/U3)</f>
        <v/>
      </c>
      <c r="BG3" s="241" t="str">
        <f t="shared" ref="BG3:BG5" si="23">+IF(OR(V3=0,V3=""),"",SUM(V3-$AK3)/V3)</f>
        <v/>
      </c>
      <c r="BH3" s="241" t="str">
        <f t="shared" ref="BH3:BH5" si="24">+IF(OR(W3=0,W3=""),"",SUM(W3-$AK3)/W3)</f>
        <v/>
      </c>
      <c r="BI3" s="241" t="str">
        <f t="shared" ref="BI3:BI5" si="25">+IF(OR(X3=0,X3=""),"",SUM(X3-$AK3)/X3)</f>
        <v/>
      </c>
      <c r="BJ3" s="241" t="str">
        <f t="shared" ref="BJ3:BJ5" si="26">+IF(OR(Y3=0,Y3=""),"",SUM(Y3-$AK3)/Y3)</f>
        <v/>
      </c>
      <c r="BK3" s="241" t="str">
        <f t="shared" ref="BK3:BK5" si="27">+IF(OR(Z3=0,Z3=""),"",SUM(Z3-$AK3)/Z3)</f>
        <v/>
      </c>
      <c r="BL3" s="241" t="str">
        <f t="shared" ref="BL3:BL5" si="28">+IF(OR(AA3=0,AA3=""),"",SUM(AA3-$AK3)/AA3)</f>
        <v/>
      </c>
      <c r="BM3" s="241" t="str">
        <f t="shared" ref="BM3:BM5" si="29">+IF(OR(AB3=0,AB3=""),"",SUM(AB3-$AK3)/AB3)</f>
        <v/>
      </c>
      <c r="BN3" s="241" t="str">
        <f t="shared" ref="BN3:BN5" si="30">+IF(OR(AC3=0,AC3=""),"",SUM(AC3-$AK3)/AC3)</f>
        <v/>
      </c>
      <c r="BO3" s="241" t="str">
        <f t="shared" ref="BO3:BO5" si="31">+IF(OR(AD3=0,AD3=""),"",SUM(AD3-$AK3)/AD3)</f>
        <v/>
      </c>
      <c r="BP3" s="241" t="str">
        <f t="shared" ref="BP3:BP5" si="32">+IF(OR(AE3=0,AE3=""),"",SUM(AE3-$AK3)/AE3)</f>
        <v/>
      </c>
      <c r="BQ3" s="241" t="str">
        <f t="shared" ref="BQ3:BQ5" si="33">+IF(OR(AF3=0,AF3=""),"",SUM(AF3-$AK3)/AF3)</f>
        <v/>
      </c>
      <c r="BR3" s="241" t="str">
        <f t="shared" ref="BR3:BR5" si="34">+IF(OR(AG3=0,AG3=""),"",SUM(AG3-$AK3)/AG3)</f>
        <v/>
      </c>
      <c r="BS3" s="241" t="str">
        <f t="shared" ref="BS3:BS5" si="35">+IF(OR(AH3=0,AH3=""),"",SUM(AH3-$AK3)/AH3)</f>
        <v/>
      </c>
      <c r="BT3" s="241" t="str">
        <f t="shared" ref="BT3:BT5" si="36">+IF(OR(AI3=0,AI3=""),"",SUM(AI3-$AK3)/AI3)</f>
        <v/>
      </c>
      <c r="BU3" s="242" t="str">
        <f t="shared" ref="BU3:BU5" si="37">+IF(OR(AJ3=0,AJ3=""),"",SUM(AJ3-$AK3)/AJ3)</f>
        <v/>
      </c>
      <c r="BV3" s="180">
        <f>IF('Cálculos '!D9="","",AVERAGE(AN3:BU3))</f>
        <v>-0.14950322647404177</v>
      </c>
    </row>
    <row r="4" spans="2:74" x14ac:dyDescent="0.3">
      <c r="B4" s="165">
        <f>+B3+1</f>
        <v>2</v>
      </c>
      <c r="C4" s="171">
        <f>IF('Cálculos '!J10="","",'Cálculos '!J10)</f>
        <v>275000</v>
      </c>
      <c r="D4" s="172">
        <f>IF('Cálculos '!K10="","",'Cálculos '!K10)</f>
        <v>380000</v>
      </c>
      <c r="E4" s="172">
        <f>IF('Cálculos '!L10="","",'Cálculos '!L10)</f>
        <v>275000</v>
      </c>
      <c r="F4" s="172">
        <f>IF('Cálculos '!M10="","",'Cálculos '!M10)</f>
        <v>356000</v>
      </c>
      <c r="G4" s="172">
        <f>IF('Cálculos '!N10="","",'Cálculos '!N10)</f>
        <v>730000</v>
      </c>
      <c r="H4" s="172" t="str">
        <f>IF('Cálculos '!O10="","",'Cálculos '!O10)</f>
        <v/>
      </c>
      <c r="I4" s="172" t="str">
        <f>IF('Cálculos '!P10="","",'Cálculos '!P10)</f>
        <v/>
      </c>
      <c r="J4" s="172" t="str">
        <f>IF('Cálculos '!Q10="","",'Cálculos '!Q10)</f>
        <v/>
      </c>
      <c r="K4" s="172" t="str">
        <f>IF('Cálculos '!R10="","",'Cálculos '!R10)</f>
        <v/>
      </c>
      <c r="L4" s="172" t="str">
        <f>IF('Cálculos '!S10="","",'Cálculos '!S10)</f>
        <v/>
      </c>
      <c r="M4" s="172" t="str">
        <f>IF('Cálculos '!T10="","",'Cálculos '!T10)</f>
        <v/>
      </c>
      <c r="N4" s="172" t="str">
        <f>IF('Cálculos '!U10="","",'Cálculos '!U10)</f>
        <v/>
      </c>
      <c r="O4" s="172" t="str">
        <f>IF('Cálculos '!V10="","",'Cálculos '!V10)</f>
        <v/>
      </c>
      <c r="P4" s="172" t="str">
        <f>IF('Cálculos '!W10="","",'Cálculos '!W10)</f>
        <v/>
      </c>
      <c r="Q4" s="172" t="str">
        <f>IF('Cálculos '!X10="","",'Cálculos '!X10)</f>
        <v/>
      </c>
      <c r="R4" s="172" t="str">
        <f>IF('Cálculos '!Y10="","",'Cálculos '!Y10)</f>
        <v/>
      </c>
      <c r="S4" s="172" t="str">
        <f>IF('Cálculos '!Z10="","",'Cálculos '!Z10)</f>
        <v/>
      </c>
      <c r="T4" s="172" t="str">
        <f>IF('Cálculos '!AA10="","",'Cálculos '!AA10)</f>
        <v/>
      </c>
      <c r="U4" s="172" t="str">
        <f>IF('Cálculos '!AB10="","",'Cálculos '!AB10)</f>
        <v/>
      </c>
      <c r="V4" s="172" t="str">
        <f>IF('Cálculos '!AC10="","",'Cálculos '!AC10)</f>
        <v/>
      </c>
      <c r="W4" s="172" t="str">
        <f>IF('Cálculos '!AD10="","",'Cálculos '!AD10)</f>
        <v/>
      </c>
      <c r="X4" s="172" t="str">
        <f>IF('Cálculos '!AE10="","",'Cálculos '!AE10)</f>
        <v/>
      </c>
      <c r="Y4" s="172" t="str">
        <f>IF('Cálculos '!AF10="","",'Cálculos '!AF10)</f>
        <v/>
      </c>
      <c r="Z4" s="172" t="str">
        <f>IF('Cálculos '!AG10="","",'Cálculos '!AG10)</f>
        <v/>
      </c>
      <c r="AA4" s="172" t="str">
        <f>IF('Cálculos '!AH10="","",'Cálculos '!AH10)</f>
        <v/>
      </c>
      <c r="AB4" s="172" t="str">
        <f>IF('Cálculos '!AI10="","",'Cálculos '!AI10)</f>
        <v/>
      </c>
      <c r="AC4" s="172" t="str">
        <f>IF('Cálculos '!AJ10="","",'Cálculos '!AJ10)</f>
        <v/>
      </c>
      <c r="AD4" s="172" t="str">
        <f>IF('Cálculos '!AK10="","",'Cálculos '!AK10)</f>
        <v/>
      </c>
      <c r="AE4" s="172" t="str">
        <f>IF('Cálculos '!AL10="","",'Cálculos '!AL10)</f>
        <v/>
      </c>
      <c r="AF4" s="172" t="str">
        <f>IF('Cálculos '!AM10="","",'Cálculos '!AM10)</f>
        <v/>
      </c>
      <c r="AG4" s="172" t="str">
        <f>IF('Cálculos '!AN10="","",'Cálculos '!AN10)</f>
        <v/>
      </c>
      <c r="AH4" s="172" t="str">
        <f>IF('Cálculos '!AO10="","",'Cálculos '!AO10)</f>
        <v/>
      </c>
      <c r="AI4" s="172" t="str">
        <f>IF('Cálculos '!AP10="","",'Cálculos '!AP10)</f>
        <v/>
      </c>
      <c r="AJ4" s="443" t="str">
        <f>IF('Cálculos '!AQ10="","",'Cálculos '!AQ10)</f>
        <v/>
      </c>
      <c r="AK4" s="446">
        <f>IF('Cálculos '!D10="","",AVERAGE(C4:AJ4))</f>
        <v>403200</v>
      </c>
      <c r="AM4" s="181">
        <f>+AM3+1</f>
        <v>2</v>
      </c>
      <c r="AN4" s="284">
        <f t="shared" ref="AN4:AN5" si="38">+IF(OR(C4=0,C4=""),"",SUM(C4-$AK4)/C4)</f>
        <v>-0.4661818181818182</v>
      </c>
      <c r="AO4" s="285">
        <f t="shared" si="5"/>
        <v>-6.1052631578947365E-2</v>
      </c>
      <c r="AP4" s="285">
        <f t="shared" si="6"/>
        <v>-0.4661818181818182</v>
      </c>
      <c r="AQ4" s="285">
        <f t="shared" si="7"/>
        <v>-0.13258426966292136</v>
      </c>
      <c r="AR4" s="182">
        <f t="shared" si="8"/>
        <v>0.44767123287671234</v>
      </c>
      <c r="AS4" s="182" t="str">
        <f t="shared" si="9"/>
        <v/>
      </c>
      <c r="AT4" s="182" t="str">
        <f t="shared" si="10"/>
        <v/>
      </c>
      <c r="AU4" s="182" t="str">
        <f t="shared" si="11"/>
        <v/>
      </c>
      <c r="AV4" s="182" t="str">
        <f t="shared" si="12"/>
        <v/>
      </c>
      <c r="AW4" s="182" t="str">
        <f t="shared" si="13"/>
        <v/>
      </c>
      <c r="AX4" s="182" t="str">
        <f t="shared" si="14"/>
        <v/>
      </c>
      <c r="AY4" s="182" t="str">
        <f t="shared" si="15"/>
        <v/>
      </c>
      <c r="AZ4" s="182" t="str">
        <f t="shared" si="16"/>
        <v/>
      </c>
      <c r="BA4" s="182" t="str">
        <f t="shared" si="17"/>
        <v/>
      </c>
      <c r="BB4" s="182" t="str">
        <f t="shared" si="18"/>
        <v/>
      </c>
      <c r="BC4" s="182" t="str">
        <f t="shared" si="19"/>
        <v/>
      </c>
      <c r="BD4" s="182" t="str">
        <f t="shared" si="20"/>
        <v/>
      </c>
      <c r="BE4" s="182" t="str">
        <f t="shared" si="21"/>
        <v/>
      </c>
      <c r="BF4" s="182" t="str">
        <f t="shared" si="22"/>
        <v/>
      </c>
      <c r="BG4" s="182" t="str">
        <f t="shared" si="23"/>
        <v/>
      </c>
      <c r="BH4" s="182" t="str">
        <f t="shared" si="24"/>
        <v/>
      </c>
      <c r="BI4" s="182" t="str">
        <f t="shared" si="25"/>
        <v/>
      </c>
      <c r="BJ4" s="182" t="str">
        <f t="shared" si="26"/>
        <v/>
      </c>
      <c r="BK4" s="182" t="str">
        <f t="shared" si="27"/>
        <v/>
      </c>
      <c r="BL4" s="182" t="str">
        <f t="shared" si="28"/>
        <v/>
      </c>
      <c r="BM4" s="182" t="str">
        <f t="shared" si="29"/>
        <v/>
      </c>
      <c r="BN4" s="182" t="str">
        <f t="shared" si="30"/>
        <v/>
      </c>
      <c r="BO4" s="182" t="str">
        <f t="shared" si="31"/>
        <v/>
      </c>
      <c r="BP4" s="182" t="str">
        <f t="shared" si="32"/>
        <v/>
      </c>
      <c r="BQ4" s="182" t="str">
        <f t="shared" si="33"/>
        <v/>
      </c>
      <c r="BR4" s="182" t="str">
        <f t="shared" si="34"/>
        <v/>
      </c>
      <c r="BS4" s="182" t="str">
        <f t="shared" si="35"/>
        <v/>
      </c>
      <c r="BT4" s="182" t="str">
        <f t="shared" si="36"/>
        <v/>
      </c>
      <c r="BU4" s="183" t="str">
        <f t="shared" si="37"/>
        <v/>
      </c>
      <c r="BV4" s="184">
        <f>IF('Cálculos '!D10="","",AVERAGE(AN4:BU4))</f>
        <v>-0.13566586094575855</v>
      </c>
    </row>
    <row r="5" spans="2:74" x14ac:dyDescent="0.3">
      <c r="B5" s="165">
        <f t="shared" ref="B5:B1102" si="39">+B4+1</f>
        <v>3</v>
      </c>
      <c r="C5" s="171">
        <f>IF('Cálculos '!J11="","",'Cálculos '!J11)</f>
        <v>266500</v>
      </c>
      <c r="D5" s="172">
        <f>IF('Cálculos '!K11="","",'Cálculos '!K11)</f>
        <v>357000</v>
      </c>
      <c r="E5" s="172">
        <f>IF('Cálculos '!L11="","",'Cálculos '!L11)</f>
        <v>155000</v>
      </c>
      <c r="F5" s="172">
        <f>IF('Cálculos '!M11="","",'Cálculos '!M11)</f>
        <v>128450</v>
      </c>
      <c r="G5" s="172">
        <f>IF('Cálculos '!N11="","",'Cálculos '!N11)</f>
        <v>508000</v>
      </c>
      <c r="H5" s="172" t="str">
        <f>IF('Cálculos '!O11="","",'Cálculos '!O11)</f>
        <v/>
      </c>
      <c r="I5" s="172" t="str">
        <f>IF('Cálculos '!P11="","",'Cálculos '!P11)</f>
        <v/>
      </c>
      <c r="J5" s="172" t="str">
        <f>IF('Cálculos '!Q11="","",'Cálculos '!Q11)</f>
        <v/>
      </c>
      <c r="K5" s="172" t="str">
        <f>IF('Cálculos '!R11="","",'Cálculos '!R11)</f>
        <v/>
      </c>
      <c r="L5" s="172" t="str">
        <f>IF('Cálculos '!S11="","",'Cálculos '!S11)</f>
        <v/>
      </c>
      <c r="M5" s="172" t="str">
        <f>IF('Cálculos '!T11="","",'Cálculos '!T11)</f>
        <v/>
      </c>
      <c r="N5" s="172" t="str">
        <f>IF('Cálculos '!U11="","",'Cálculos '!U11)</f>
        <v/>
      </c>
      <c r="O5" s="172" t="str">
        <f>IF('Cálculos '!V11="","",'Cálculos '!V11)</f>
        <v/>
      </c>
      <c r="P5" s="172" t="str">
        <f>IF('Cálculos '!W11="","",'Cálculos '!W11)</f>
        <v/>
      </c>
      <c r="Q5" s="172" t="str">
        <f>IF('Cálculos '!X11="","",'Cálculos '!X11)</f>
        <v/>
      </c>
      <c r="R5" s="172" t="str">
        <f>IF('Cálculos '!Y11="","",'Cálculos '!Y11)</f>
        <v/>
      </c>
      <c r="S5" s="172" t="str">
        <f>IF('Cálculos '!Z11="","",'Cálculos '!Z11)</f>
        <v/>
      </c>
      <c r="T5" s="172" t="str">
        <f>IF('Cálculos '!AA11="","",'Cálculos '!AA11)</f>
        <v/>
      </c>
      <c r="U5" s="172" t="str">
        <f>IF('Cálculos '!AB11="","",'Cálculos '!AB11)</f>
        <v/>
      </c>
      <c r="V5" s="172" t="str">
        <f>IF('Cálculos '!AC11="","",'Cálculos '!AC11)</f>
        <v/>
      </c>
      <c r="W5" s="172" t="str">
        <f>IF('Cálculos '!AD11="","",'Cálculos '!AD11)</f>
        <v/>
      </c>
      <c r="X5" s="172" t="str">
        <f>IF('Cálculos '!AE11="","",'Cálculos '!AE11)</f>
        <v/>
      </c>
      <c r="Y5" s="172" t="str">
        <f>IF('Cálculos '!AF11="","",'Cálculos '!AF11)</f>
        <v/>
      </c>
      <c r="Z5" s="172" t="str">
        <f>IF('Cálculos '!AG11="","",'Cálculos '!AG11)</f>
        <v/>
      </c>
      <c r="AA5" s="172" t="str">
        <f>IF('Cálculos '!AH11="","",'Cálculos '!AH11)</f>
        <v/>
      </c>
      <c r="AB5" s="172" t="str">
        <f>IF('Cálculos '!AI11="","",'Cálculos '!AI11)</f>
        <v/>
      </c>
      <c r="AC5" s="172" t="str">
        <f>IF('Cálculos '!AJ11="","",'Cálculos '!AJ11)</f>
        <v/>
      </c>
      <c r="AD5" s="172" t="str">
        <f>IF('Cálculos '!AK11="","",'Cálculos '!AK11)</f>
        <v/>
      </c>
      <c r="AE5" s="172" t="str">
        <f>IF('Cálculos '!AL11="","",'Cálculos '!AL11)</f>
        <v/>
      </c>
      <c r="AF5" s="172" t="str">
        <f>IF('Cálculos '!AM11="","",'Cálculos '!AM11)</f>
        <v/>
      </c>
      <c r="AG5" s="172" t="str">
        <f>IF('Cálculos '!AN11="","",'Cálculos '!AN11)</f>
        <v/>
      </c>
      <c r="AH5" s="172" t="str">
        <f>IF('Cálculos '!AO11="","",'Cálculos '!AO11)</f>
        <v/>
      </c>
      <c r="AI5" s="172" t="str">
        <f>IF('Cálculos '!AP11="","",'Cálculos '!AP11)</f>
        <v/>
      </c>
      <c r="AJ5" s="443" t="str">
        <f>IF('Cálculos '!AQ11="","",'Cálculos '!AQ11)</f>
        <v/>
      </c>
      <c r="AK5" s="446">
        <f>IF('Cálculos '!D11="","",AVERAGE(C5:AJ5))</f>
        <v>282990</v>
      </c>
      <c r="AM5" s="181">
        <f t="shared" ref="AM5:AM197" si="40">+AM4+1</f>
        <v>3</v>
      </c>
      <c r="AN5" s="284">
        <f t="shared" si="38"/>
        <v>-6.1876172607879927E-2</v>
      </c>
      <c r="AO5" s="285">
        <f t="shared" si="5"/>
        <v>0.20731092436974791</v>
      </c>
      <c r="AP5" s="285">
        <f t="shared" si="6"/>
        <v>-0.82574193548387098</v>
      </c>
      <c r="AQ5" s="285">
        <f t="shared" si="7"/>
        <v>-1.2031140521603736</v>
      </c>
      <c r="AR5" s="182">
        <f t="shared" si="8"/>
        <v>0.44293307086614175</v>
      </c>
      <c r="AS5" s="182" t="str">
        <f t="shared" si="9"/>
        <v/>
      </c>
      <c r="AT5" s="182" t="str">
        <f t="shared" si="10"/>
        <v/>
      </c>
      <c r="AU5" s="182" t="str">
        <f t="shared" si="11"/>
        <v/>
      </c>
      <c r="AV5" s="182" t="str">
        <f t="shared" si="12"/>
        <v/>
      </c>
      <c r="AW5" s="182" t="str">
        <f t="shared" si="13"/>
        <v/>
      </c>
      <c r="AX5" s="182" t="str">
        <f t="shared" si="14"/>
        <v/>
      </c>
      <c r="AY5" s="182" t="str">
        <f t="shared" si="15"/>
        <v/>
      </c>
      <c r="AZ5" s="182" t="str">
        <f t="shared" si="16"/>
        <v/>
      </c>
      <c r="BA5" s="182" t="str">
        <f t="shared" si="17"/>
        <v/>
      </c>
      <c r="BB5" s="182" t="str">
        <f t="shared" si="18"/>
        <v/>
      </c>
      <c r="BC5" s="182" t="str">
        <f t="shared" si="19"/>
        <v/>
      </c>
      <c r="BD5" s="182" t="str">
        <f t="shared" si="20"/>
        <v/>
      </c>
      <c r="BE5" s="182" t="str">
        <f t="shared" si="21"/>
        <v/>
      </c>
      <c r="BF5" s="182" t="str">
        <f t="shared" si="22"/>
        <v/>
      </c>
      <c r="BG5" s="182" t="str">
        <f t="shared" si="23"/>
        <v/>
      </c>
      <c r="BH5" s="182" t="str">
        <f t="shared" si="24"/>
        <v/>
      </c>
      <c r="BI5" s="182" t="str">
        <f t="shared" si="25"/>
        <v/>
      </c>
      <c r="BJ5" s="182" t="str">
        <f t="shared" si="26"/>
        <v/>
      </c>
      <c r="BK5" s="182" t="str">
        <f t="shared" si="27"/>
        <v/>
      </c>
      <c r="BL5" s="182" t="str">
        <f t="shared" si="28"/>
        <v/>
      </c>
      <c r="BM5" s="182" t="str">
        <f t="shared" si="29"/>
        <v/>
      </c>
      <c r="BN5" s="182" t="str">
        <f t="shared" si="30"/>
        <v/>
      </c>
      <c r="BO5" s="182" t="str">
        <f t="shared" si="31"/>
        <v/>
      </c>
      <c r="BP5" s="182" t="str">
        <f t="shared" si="32"/>
        <v/>
      </c>
      <c r="BQ5" s="182" t="str">
        <f t="shared" si="33"/>
        <v/>
      </c>
      <c r="BR5" s="182" t="str">
        <f t="shared" si="34"/>
        <v/>
      </c>
      <c r="BS5" s="182" t="str">
        <f t="shared" si="35"/>
        <v/>
      </c>
      <c r="BT5" s="182" t="str">
        <f t="shared" si="36"/>
        <v/>
      </c>
      <c r="BU5" s="183" t="str">
        <f t="shared" si="37"/>
        <v/>
      </c>
      <c r="BV5" s="184">
        <f>IF('Cálculos '!D11="","",AVERAGE(AN5:BU5))</f>
        <v>-0.28809763300324692</v>
      </c>
    </row>
    <row r="6" spans="2:74" x14ac:dyDescent="0.3">
      <c r="B6" s="165">
        <f t="shared" si="39"/>
        <v>4</v>
      </c>
      <c r="C6" s="171">
        <f>IF('Cálculos '!J12="","",'Cálculos '!J12)</f>
        <v>266500</v>
      </c>
      <c r="D6" s="172">
        <f>IF('Cálculos '!K12="","",'Cálculos '!K12)</f>
        <v>357000</v>
      </c>
      <c r="E6" s="172">
        <f>IF('Cálculos '!L12="","",'Cálculos '!L12)</f>
        <v>155000</v>
      </c>
      <c r="F6" s="172">
        <f>IF('Cálculos '!M12="","",'Cálculos '!M12)</f>
        <v>128450</v>
      </c>
      <c r="G6" s="172">
        <f>IF('Cálculos '!N12="","",'Cálculos '!N12)</f>
        <v>508000</v>
      </c>
      <c r="H6" s="172" t="str">
        <f>IF('Cálculos '!O12="","",'Cálculos '!O12)</f>
        <v/>
      </c>
      <c r="I6" s="172" t="str">
        <f>IF('Cálculos '!P12="","",'Cálculos '!P12)</f>
        <v/>
      </c>
      <c r="J6" s="172" t="str">
        <f>IF('Cálculos '!Q12="","",'Cálculos '!Q12)</f>
        <v/>
      </c>
      <c r="K6" s="172" t="str">
        <f>IF('Cálculos '!R12="","",'Cálculos '!R12)</f>
        <v/>
      </c>
      <c r="L6" s="172" t="str">
        <f>IF('Cálculos '!S12="","",'Cálculos '!S12)</f>
        <v/>
      </c>
      <c r="M6" s="172" t="str">
        <f>IF('Cálculos '!T12="","",'Cálculos '!T12)</f>
        <v/>
      </c>
      <c r="N6" s="172" t="str">
        <f>IF('Cálculos '!U12="","",'Cálculos '!U12)</f>
        <v/>
      </c>
      <c r="O6" s="172" t="str">
        <f>IF('Cálculos '!V12="","",'Cálculos '!V12)</f>
        <v/>
      </c>
      <c r="P6" s="172" t="str">
        <f>IF('Cálculos '!W12="","",'Cálculos '!W12)</f>
        <v/>
      </c>
      <c r="Q6" s="172" t="str">
        <f>IF('Cálculos '!X12="","",'Cálculos '!X12)</f>
        <v/>
      </c>
      <c r="R6" s="172" t="str">
        <f>IF('Cálculos '!Y12="","",'Cálculos '!Y12)</f>
        <v/>
      </c>
      <c r="S6" s="172" t="str">
        <f>IF('Cálculos '!Z12="","",'Cálculos '!Z12)</f>
        <v/>
      </c>
      <c r="T6" s="172" t="str">
        <f>IF('Cálculos '!AA12="","",'Cálculos '!AA12)</f>
        <v/>
      </c>
      <c r="U6" s="172" t="str">
        <f>IF('Cálculos '!AB12="","",'Cálculos '!AB12)</f>
        <v/>
      </c>
      <c r="V6" s="172" t="str">
        <f>IF('Cálculos '!AC12="","",'Cálculos '!AC12)</f>
        <v/>
      </c>
      <c r="W6" s="172" t="str">
        <f>IF('Cálculos '!AD12="","",'Cálculos '!AD12)</f>
        <v/>
      </c>
      <c r="X6" s="172" t="str">
        <f>IF('Cálculos '!AE12="","",'Cálculos '!AE12)</f>
        <v/>
      </c>
      <c r="Y6" s="172" t="str">
        <f>IF('Cálculos '!AF12="","",'Cálculos '!AF12)</f>
        <v/>
      </c>
      <c r="Z6" s="172" t="str">
        <f>IF('Cálculos '!AG12="","",'Cálculos '!AG12)</f>
        <v/>
      </c>
      <c r="AA6" s="172" t="str">
        <f>IF('Cálculos '!AH12="","",'Cálculos '!AH12)</f>
        <v/>
      </c>
      <c r="AB6" s="172" t="str">
        <f>IF('Cálculos '!AI12="","",'Cálculos '!AI12)</f>
        <v/>
      </c>
      <c r="AC6" s="172" t="str">
        <f>IF('Cálculos '!AJ12="","",'Cálculos '!AJ12)</f>
        <v/>
      </c>
      <c r="AD6" s="172" t="str">
        <f>IF('Cálculos '!AK12="","",'Cálculos '!AK12)</f>
        <v/>
      </c>
      <c r="AE6" s="172" t="str">
        <f>IF('Cálculos '!AL12="","",'Cálculos '!AL12)</f>
        <v/>
      </c>
      <c r="AF6" s="172" t="str">
        <f>IF('Cálculos '!AM12="","",'Cálculos '!AM12)</f>
        <v/>
      </c>
      <c r="AG6" s="172" t="str">
        <f>IF('Cálculos '!AN12="","",'Cálculos '!AN12)</f>
        <v/>
      </c>
      <c r="AH6" s="172" t="str">
        <f>IF('Cálculos '!AO12="","",'Cálculos '!AO12)</f>
        <v/>
      </c>
      <c r="AI6" s="172" t="str">
        <f>IF('Cálculos '!AP12="","",'Cálculos '!AP12)</f>
        <v/>
      </c>
      <c r="AJ6" s="443" t="str">
        <f>IF('Cálculos '!AQ12="","",'Cálculos '!AQ12)</f>
        <v/>
      </c>
      <c r="AK6" s="446">
        <f>IF('Cálculos '!D12="","",AVERAGE(C6:AJ6))</f>
        <v>282990</v>
      </c>
      <c r="AM6" s="181">
        <f t="shared" si="40"/>
        <v>4</v>
      </c>
      <c r="AN6" s="284">
        <f t="shared" ref="AN6:AN69" si="41">+IF(OR(C6=0,C6=""),"",SUM(C6-$AK6)/C6)</f>
        <v>-6.1876172607879927E-2</v>
      </c>
      <c r="AO6" s="285">
        <f t="shared" ref="AO6:AO69" si="42">+IF(OR(D6=0,D6=""),"",SUM(D6-$AK6)/D6)</f>
        <v>0.20731092436974791</v>
      </c>
      <c r="AP6" s="285">
        <f t="shared" ref="AP6:AP69" si="43">+IF(OR(E6=0,E6=""),"",SUM(E6-$AK6)/E6)</f>
        <v>-0.82574193548387098</v>
      </c>
      <c r="AQ6" s="285">
        <f t="shared" ref="AQ6:AQ69" si="44">+IF(OR(F6=0,F6=""),"",SUM(F6-$AK6)/F6)</f>
        <v>-1.2031140521603736</v>
      </c>
      <c r="AR6" s="182">
        <f t="shared" ref="AR6:AR69" si="45">+IF(OR(G6=0,G6=""),"",SUM(G6-$AK6)/G6)</f>
        <v>0.44293307086614175</v>
      </c>
      <c r="AS6" s="182" t="str">
        <f t="shared" ref="AS6:AS69" si="46">+IF(OR(H6=0,H6=""),"",SUM(H6-$AK6)/H6)</f>
        <v/>
      </c>
      <c r="AT6" s="182" t="str">
        <f t="shared" ref="AT6:AT69" si="47">+IF(OR(I6=0,I6=""),"",SUM(I6-$AK6)/I6)</f>
        <v/>
      </c>
      <c r="AU6" s="182" t="str">
        <f t="shared" ref="AU6:AU69" si="48">+IF(OR(J6=0,J6=""),"",SUM(J6-$AK6)/J6)</f>
        <v/>
      </c>
      <c r="AV6" s="182" t="str">
        <f t="shared" ref="AV6:AV69" si="49">+IF(OR(K6=0,K6=""),"",SUM(K6-$AK6)/K6)</f>
        <v/>
      </c>
      <c r="AW6" s="182" t="str">
        <f t="shared" ref="AW6:AW69" si="50">+IF(OR(L6=0,L6=""),"",SUM(L6-$AK6)/L6)</f>
        <v/>
      </c>
      <c r="AX6" s="182" t="str">
        <f t="shared" ref="AX6:AX69" si="51">+IF(OR(M6=0,M6=""),"",SUM(M6-$AK6)/M6)</f>
        <v/>
      </c>
      <c r="AY6" s="182" t="str">
        <f t="shared" ref="AY6:AY69" si="52">+IF(OR(N6=0,N6=""),"",SUM(N6-$AK6)/N6)</f>
        <v/>
      </c>
      <c r="AZ6" s="182" t="str">
        <f t="shared" ref="AZ6:AZ69" si="53">+IF(OR(O6=0,O6=""),"",SUM(O6-$AK6)/O6)</f>
        <v/>
      </c>
      <c r="BA6" s="182" t="str">
        <f t="shared" ref="BA6:BA69" si="54">+IF(OR(P6=0,P6=""),"",SUM(P6-$AK6)/P6)</f>
        <v/>
      </c>
      <c r="BB6" s="182" t="str">
        <f t="shared" ref="BB6:BB69" si="55">+IF(OR(Q6=0,Q6=""),"",SUM(Q6-$AK6)/Q6)</f>
        <v/>
      </c>
      <c r="BC6" s="182" t="str">
        <f t="shared" ref="BC6:BC69" si="56">+IF(OR(R6=0,R6=""),"",SUM(R6-$AK6)/R6)</f>
        <v/>
      </c>
      <c r="BD6" s="182" t="str">
        <f t="shared" ref="BD6:BD69" si="57">+IF(OR(S6=0,S6=""),"",SUM(S6-$AK6)/S6)</f>
        <v/>
      </c>
      <c r="BE6" s="182" t="str">
        <f t="shared" ref="BE6:BE69" si="58">+IF(OR(T6=0,T6=""),"",SUM(T6-$AK6)/T6)</f>
        <v/>
      </c>
      <c r="BF6" s="182" t="str">
        <f t="shared" ref="BF6:BF69" si="59">+IF(OR(U6=0,U6=""),"",SUM(U6-$AK6)/U6)</f>
        <v/>
      </c>
      <c r="BG6" s="182" t="str">
        <f t="shared" ref="BG6:BG69" si="60">+IF(OR(V6=0,V6=""),"",SUM(V6-$AK6)/V6)</f>
        <v/>
      </c>
      <c r="BH6" s="182" t="str">
        <f t="shared" ref="BH6:BH69" si="61">+IF(OR(W6=0,W6=""),"",SUM(W6-$AK6)/W6)</f>
        <v/>
      </c>
      <c r="BI6" s="182" t="str">
        <f t="shared" ref="BI6:BI69" si="62">+IF(OR(X6=0,X6=""),"",SUM(X6-$AK6)/X6)</f>
        <v/>
      </c>
      <c r="BJ6" s="182" t="str">
        <f t="shared" ref="BJ6:BJ69" si="63">+IF(OR(Y6=0,Y6=""),"",SUM(Y6-$AK6)/Y6)</f>
        <v/>
      </c>
      <c r="BK6" s="182" t="str">
        <f t="shared" ref="BK6:BK69" si="64">+IF(OR(Z6=0,Z6=""),"",SUM(Z6-$AK6)/Z6)</f>
        <v/>
      </c>
      <c r="BL6" s="182" t="str">
        <f t="shared" ref="BL6:BL69" si="65">+IF(OR(AA6=0,AA6=""),"",SUM(AA6-$AK6)/AA6)</f>
        <v/>
      </c>
      <c r="BM6" s="182" t="str">
        <f t="shared" ref="BM6:BM69" si="66">+IF(OR(AB6=0,AB6=""),"",SUM(AB6-$AK6)/AB6)</f>
        <v/>
      </c>
      <c r="BN6" s="182" t="str">
        <f t="shared" ref="BN6:BN69" si="67">+IF(OR(AC6=0,AC6=""),"",SUM(AC6-$AK6)/AC6)</f>
        <v/>
      </c>
      <c r="BO6" s="182" t="str">
        <f t="shared" ref="BO6:BO69" si="68">+IF(OR(AD6=0,AD6=""),"",SUM(AD6-$AK6)/AD6)</f>
        <v/>
      </c>
      <c r="BP6" s="182" t="str">
        <f t="shared" ref="BP6:BP69" si="69">+IF(OR(AE6=0,AE6=""),"",SUM(AE6-$AK6)/AE6)</f>
        <v/>
      </c>
      <c r="BQ6" s="182" t="str">
        <f t="shared" ref="BQ6:BQ69" si="70">+IF(OR(AF6=0,AF6=""),"",SUM(AF6-$AK6)/AF6)</f>
        <v/>
      </c>
      <c r="BR6" s="182" t="str">
        <f t="shared" ref="BR6:BR69" si="71">+IF(OR(AG6=0,AG6=""),"",SUM(AG6-$AK6)/AG6)</f>
        <v/>
      </c>
      <c r="BS6" s="182" t="str">
        <f t="shared" ref="BS6:BS69" si="72">+IF(OR(AH6=0,AH6=""),"",SUM(AH6-$AK6)/AH6)</f>
        <v/>
      </c>
      <c r="BT6" s="182" t="str">
        <f t="shared" ref="BT6:BT69" si="73">+IF(OR(AI6=0,AI6=""),"",SUM(AI6-$AK6)/AI6)</f>
        <v/>
      </c>
      <c r="BU6" s="183" t="str">
        <f t="shared" ref="BU6:BU69" si="74">+IF(OR(AJ6=0,AJ6=""),"",SUM(AJ6-$AK6)/AJ6)</f>
        <v/>
      </c>
      <c r="BV6" s="184">
        <f>IF('Cálculos '!D12="","",AVERAGE(AN6:BU6))</f>
        <v>-0.28809763300324692</v>
      </c>
    </row>
    <row r="7" spans="2:74" x14ac:dyDescent="0.3">
      <c r="B7" s="165">
        <f t="shared" si="39"/>
        <v>5</v>
      </c>
      <c r="C7" s="171">
        <f>IF('Cálculos '!J13="","",'Cálculos '!J13)</f>
        <v>36500</v>
      </c>
      <c r="D7" s="172">
        <f>IF('Cálculos '!K13="","",'Cálculos '!K13)</f>
        <v>19000</v>
      </c>
      <c r="E7" s="172">
        <f>IF('Cálculos '!L13="","",'Cálculos '!L13)</f>
        <v>30000</v>
      </c>
      <c r="F7" s="172">
        <f>IF('Cálculos '!M13="","",'Cálculos '!M13)</f>
        <v>53450</v>
      </c>
      <c r="G7" s="172">
        <f>IF('Cálculos '!N13="","",'Cálculos '!N13)</f>
        <v>128000</v>
      </c>
      <c r="H7" s="172" t="str">
        <f>IF('Cálculos '!O13="","",'Cálculos '!O13)</f>
        <v/>
      </c>
      <c r="I7" s="172" t="str">
        <f>IF('Cálculos '!P13="","",'Cálculos '!P13)</f>
        <v/>
      </c>
      <c r="J7" s="172" t="str">
        <f>IF('Cálculos '!Q13="","",'Cálculos '!Q13)</f>
        <v/>
      </c>
      <c r="K7" s="172" t="str">
        <f>IF('Cálculos '!R13="","",'Cálculos '!R13)</f>
        <v/>
      </c>
      <c r="L7" s="172" t="str">
        <f>IF('Cálculos '!S13="","",'Cálculos '!S13)</f>
        <v/>
      </c>
      <c r="M7" s="172" t="str">
        <f>IF('Cálculos '!T13="","",'Cálculos '!T13)</f>
        <v/>
      </c>
      <c r="N7" s="172" t="str">
        <f>IF('Cálculos '!U13="","",'Cálculos '!U13)</f>
        <v/>
      </c>
      <c r="O7" s="172" t="str">
        <f>IF('Cálculos '!V13="","",'Cálculos '!V13)</f>
        <v/>
      </c>
      <c r="P7" s="172" t="str">
        <f>IF('Cálculos '!W13="","",'Cálculos '!W13)</f>
        <v/>
      </c>
      <c r="Q7" s="172" t="str">
        <f>IF('Cálculos '!X13="","",'Cálculos '!X13)</f>
        <v/>
      </c>
      <c r="R7" s="172" t="str">
        <f>IF('Cálculos '!Y13="","",'Cálculos '!Y13)</f>
        <v/>
      </c>
      <c r="S7" s="172" t="str">
        <f>IF('Cálculos '!Z13="","",'Cálculos '!Z13)</f>
        <v/>
      </c>
      <c r="T7" s="172" t="str">
        <f>IF('Cálculos '!AA13="","",'Cálculos '!AA13)</f>
        <v/>
      </c>
      <c r="U7" s="172" t="str">
        <f>IF('Cálculos '!AB13="","",'Cálculos '!AB13)</f>
        <v/>
      </c>
      <c r="V7" s="172" t="str">
        <f>IF('Cálculos '!AC13="","",'Cálculos '!AC13)</f>
        <v/>
      </c>
      <c r="W7" s="172" t="str">
        <f>IF('Cálculos '!AD13="","",'Cálculos '!AD13)</f>
        <v/>
      </c>
      <c r="X7" s="172" t="str">
        <f>IF('Cálculos '!AE13="","",'Cálculos '!AE13)</f>
        <v/>
      </c>
      <c r="Y7" s="172" t="str">
        <f>IF('Cálculos '!AF13="","",'Cálculos '!AF13)</f>
        <v/>
      </c>
      <c r="Z7" s="172" t="str">
        <f>IF('Cálculos '!AG13="","",'Cálculos '!AG13)</f>
        <v/>
      </c>
      <c r="AA7" s="172" t="str">
        <f>IF('Cálculos '!AH13="","",'Cálculos '!AH13)</f>
        <v/>
      </c>
      <c r="AB7" s="172" t="str">
        <f>IF('Cálculos '!AI13="","",'Cálculos '!AI13)</f>
        <v/>
      </c>
      <c r="AC7" s="172" t="str">
        <f>IF('Cálculos '!AJ13="","",'Cálculos '!AJ13)</f>
        <v/>
      </c>
      <c r="AD7" s="172" t="str">
        <f>IF('Cálculos '!AK13="","",'Cálculos '!AK13)</f>
        <v/>
      </c>
      <c r="AE7" s="172" t="str">
        <f>IF('Cálculos '!AL13="","",'Cálculos '!AL13)</f>
        <v/>
      </c>
      <c r="AF7" s="172" t="str">
        <f>IF('Cálculos '!AM13="","",'Cálculos '!AM13)</f>
        <v/>
      </c>
      <c r="AG7" s="172" t="str">
        <f>IF('Cálculos '!AN13="","",'Cálculos '!AN13)</f>
        <v/>
      </c>
      <c r="AH7" s="172" t="str">
        <f>IF('Cálculos '!AO13="","",'Cálculos '!AO13)</f>
        <v/>
      </c>
      <c r="AI7" s="172" t="str">
        <f>IF('Cálculos '!AP13="","",'Cálculos '!AP13)</f>
        <v/>
      </c>
      <c r="AJ7" s="443" t="str">
        <f>IF('Cálculos '!AQ13="","",'Cálculos '!AQ13)</f>
        <v/>
      </c>
      <c r="AK7" s="446">
        <f>IF('Cálculos '!D13="","",AVERAGE(C7:AJ7))</f>
        <v>53390</v>
      </c>
      <c r="AM7" s="181">
        <f t="shared" si="40"/>
        <v>5</v>
      </c>
      <c r="AN7" s="284">
        <f t="shared" si="41"/>
        <v>-0.46273972602739727</v>
      </c>
      <c r="AO7" s="285">
        <f t="shared" si="42"/>
        <v>-1.81</v>
      </c>
      <c r="AP7" s="285">
        <f t="shared" si="43"/>
        <v>-0.77966666666666662</v>
      </c>
      <c r="AQ7" s="285">
        <f t="shared" si="44"/>
        <v>1.1225444340505146E-3</v>
      </c>
      <c r="AR7" s="182">
        <f t="shared" si="45"/>
        <v>0.582890625</v>
      </c>
      <c r="AS7" s="182" t="str">
        <f t="shared" si="46"/>
        <v/>
      </c>
      <c r="AT7" s="182" t="str">
        <f t="shared" si="47"/>
        <v/>
      </c>
      <c r="AU7" s="182" t="str">
        <f t="shared" si="48"/>
        <v/>
      </c>
      <c r="AV7" s="182" t="str">
        <f t="shared" si="49"/>
        <v/>
      </c>
      <c r="AW7" s="182" t="str">
        <f t="shared" si="50"/>
        <v/>
      </c>
      <c r="AX7" s="182" t="str">
        <f t="shared" si="51"/>
        <v/>
      </c>
      <c r="AY7" s="182" t="str">
        <f t="shared" si="52"/>
        <v/>
      </c>
      <c r="AZ7" s="182" t="str">
        <f t="shared" si="53"/>
        <v/>
      </c>
      <c r="BA7" s="182" t="str">
        <f t="shared" si="54"/>
        <v/>
      </c>
      <c r="BB7" s="182" t="str">
        <f t="shared" si="55"/>
        <v/>
      </c>
      <c r="BC7" s="182" t="str">
        <f t="shared" si="56"/>
        <v/>
      </c>
      <c r="BD7" s="182" t="str">
        <f t="shared" si="57"/>
        <v/>
      </c>
      <c r="BE7" s="182" t="str">
        <f t="shared" si="58"/>
        <v/>
      </c>
      <c r="BF7" s="182" t="str">
        <f t="shared" si="59"/>
        <v/>
      </c>
      <c r="BG7" s="182" t="str">
        <f t="shared" si="60"/>
        <v/>
      </c>
      <c r="BH7" s="182" t="str">
        <f t="shared" si="61"/>
        <v/>
      </c>
      <c r="BI7" s="182" t="str">
        <f t="shared" si="62"/>
        <v/>
      </c>
      <c r="BJ7" s="182" t="str">
        <f t="shared" si="63"/>
        <v/>
      </c>
      <c r="BK7" s="182" t="str">
        <f t="shared" si="64"/>
        <v/>
      </c>
      <c r="BL7" s="182" t="str">
        <f t="shared" si="65"/>
        <v/>
      </c>
      <c r="BM7" s="182" t="str">
        <f t="shared" si="66"/>
        <v/>
      </c>
      <c r="BN7" s="182" t="str">
        <f t="shared" si="67"/>
        <v/>
      </c>
      <c r="BO7" s="182" t="str">
        <f t="shared" si="68"/>
        <v/>
      </c>
      <c r="BP7" s="182" t="str">
        <f t="shared" si="69"/>
        <v/>
      </c>
      <c r="BQ7" s="182" t="str">
        <f t="shared" si="70"/>
        <v/>
      </c>
      <c r="BR7" s="182" t="str">
        <f t="shared" si="71"/>
        <v/>
      </c>
      <c r="BS7" s="182" t="str">
        <f t="shared" si="72"/>
        <v/>
      </c>
      <c r="BT7" s="182" t="str">
        <f t="shared" si="73"/>
        <v/>
      </c>
      <c r="BU7" s="183" t="str">
        <f t="shared" si="74"/>
        <v/>
      </c>
      <c r="BV7" s="184">
        <f>IF('Cálculos '!D13="","",AVERAGE(AN7:BU7))</f>
        <v>-0.49367864465200267</v>
      </c>
    </row>
    <row r="8" spans="2:74" x14ac:dyDescent="0.3">
      <c r="B8" s="165">
        <f t="shared" si="39"/>
        <v>6</v>
      </c>
      <c r="C8" s="171">
        <f>IF('Cálculos '!J14="","",'Cálculos '!J14)</f>
        <v>64000</v>
      </c>
      <c r="D8" s="172">
        <f>IF('Cálculos '!K14="","",'Cálculos '!K14)</f>
        <v>33000</v>
      </c>
      <c r="E8" s="172">
        <f>IF('Cálculos '!L14="","",'Cálculos '!L14)</f>
        <v>65000</v>
      </c>
      <c r="F8" s="172">
        <f>IF('Cálculos '!M14="","",'Cálculos '!M14)</f>
        <v>118000</v>
      </c>
      <c r="G8" s="172">
        <f>IF('Cálculos '!N14="","",'Cálculos '!N14)</f>
        <v>330000</v>
      </c>
      <c r="H8" s="172" t="str">
        <f>IF('Cálculos '!O14="","",'Cálculos '!O14)</f>
        <v/>
      </c>
      <c r="I8" s="172" t="str">
        <f>IF('Cálculos '!P14="","",'Cálculos '!P14)</f>
        <v/>
      </c>
      <c r="J8" s="172" t="str">
        <f>IF('Cálculos '!Q14="","",'Cálculos '!Q14)</f>
        <v/>
      </c>
      <c r="K8" s="172" t="str">
        <f>IF('Cálculos '!R14="","",'Cálculos '!R14)</f>
        <v/>
      </c>
      <c r="L8" s="172" t="str">
        <f>IF('Cálculos '!S14="","",'Cálculos '!S14)</f>
        <v/>
      </c>
      <c r="M8" s="172" t="str">
        <f>IF('Cálculos '!T14="","",'Cálculos '!T14)</f>
        <v/>
      </c>
      <c r="N8" s="172" t="str">
        <f>IF('Cálculos '!U14="","",'Cálculos '!U14)</f>
        <v/>
      </c>
      <c r="O8" s="172" t="str">
        <f>IF('Cálculos '!V14="","",'Cálculos '!V14)</f>
        <v/>
      </c>
      <c r="P8" s="172" t="str">
        <f>IF('Cálculos '!W14="","",'Cálculos '!W14)</f>
        <v/>
      </c>
      <c r="Q8" s="172" t="str">
        <f>IF('Cálculos '!X14="","",'Cálculos '!X14)</f>
        <v/>
      </c>
      <c r="R8" s="172" t="str">
        <f>IF('Cálculos '!Y14="","",'Cálculos '!Y14)</f>
        <v/>
      </c>
      <c r="S8" s="172" t="str">
        <f>IF('Cálculos '!Z14="","",'Cálculos '!Z14)</f>
        <v/>
      </c>
      <c r="T8" s="172" t="str">
        <f>IF('Cálculos '!AA14="","",'Cálculos '!AA14)</f>
        <v/>
      </c>
      <c r="U8" s="172" t="str">
        <f>IF('Cálculos '!AB14="","",'Cálculos '!AB14)</f>
        <v/>
      </c>
      <c r="V8" s="172" t="str">
        <f>IF('Cálculos '!AC14="","",'Cálculos '!AC14)</f>
        <v/>
      </c>
      <c r="W8" s="172" t="str">
        <f>IF('Cálculos '!AD14="","",'Cálculos '!AD14)</f>
        <v/>
      </c>
      <c r="X8" s="172" t="str">
        <f>IF('Cálculos '!AE14="","",'Cálculos '!AE14)</f>
        <v/>
      </c>
      <c r="Y8" s="172" t="str">
        <f>IF('Cálculos '!AF14="","",'Cálculos '!AF14)</f>
        <v/>
      </c>
      <c r="Z8" s="172" t="str">
        <f>IF('Cálculos '!AG14="","",'Cálculos '!AG14)</f>
        <v/>
      </c>
      <c r="AA8" s="172" t="str">
        <f>IF('Cálculos '!AH14="","",'Cálculos '!AH14)</f>
        <v/>
      </c>
      <c r="AB8" s="172" t="str">
        <f>IF('Cálculos '!AI14="","",'Cálculos '!AI14)</f>
        <v/>
      </c>
      <c r="AC8" s="172" t="str">
        <f>IF('Cálculos '!AJ14="","",'Cálculos '!AJ14)</f>
        <v/>
      </c>
      <c r="AD8" s="172" t="str">
        <f>IF('Cálculos '!AK14="","",'Cálculos '!AK14)</f>
        <v/>
      </c>
      <c r="AE8" s="172" t="str">
        <f>IF('Cálculos '!AL14="","",'Cálculos '!AL14)</f>
        <v/>
      </c>
      <c r="AF8" s="172" t="str">
        <f>IF('Cálculos '!AM14="","",'Cálculos '!AM14)</f>
        <v/>
      </c>
      <c r="AG8" s="172" t="str">
        <f>IF('Cálculos '!AN14="","",'Cálculos '!AN14)</f>
        <v/>
      </c>
      <c r="AH8" s="172" t="str">
        <f>IF('Cálculos '!AO14="","",'Cálculos '!AO14)</f>
        <v/>
      </c>
      <c r="AI8" s="172" t="str">
        <f>IF('Cálculos '!AP14="","",'Cálculos '!AP14)</f>
        <v/>
      </c>
      <c r="AJ8" s="443" t="str">
        <f>IF('Cálculos '!AQ14="","",'Cálculos '!AQ14)</f>
        <v/>
      </c>
      <c r="AK8" s="446">
        <f>IF('Cálculos '!D14="","",AVERAGE(C8:AJ8))</f>
        <v>122000</v>
      </c>
      <c r="AM8" s="181">
        <f t="shared" si="40"/>
        <v>6</v>
      </c>
      <c r="AN8" s="284">
        <f t="shared" si="41"/>
        <v>-0.90625</v>
      </c>
      <c r="AO8" s="285">
        <f t="shared" si="42"/>
        <v>-2.6969696969696968</v>
      </c>
      <c r="AP8" s="285">
        <f t="shared" si="43"/>
        <v>-0.87692307692307692</v>
      </c>
      <c r="AQ8" s="285">
        <f t="shared" si="44"/>
        <v>-3.3898305084745763E-2</v>
      </c>
      <c r="AR8" s="182">
        <f t="shared" si="45"/>
        <v>0.63030303030303025</v>
      </c>
      <c r="AS8" s="182" t="str">
        <f t="shared" si="46"/>
        <v/>
      </c>
      <c r="AT8" s="182" t="str">
        <f t="shared" si="47"/>
        <v/>
      </c>
      <c r="AU8" s="182" t="str">
        <f t="shared" si="48"/>
        <v/>
      </c>
      <c r="AV8" s="182" t="str">
        <f t="shared" si="49"/>
        <v/>
      </c>
      <c r="AW8" s="182" t="str">
        <f t="shared" si="50"/>
        <v/>
      </c>
      <c r="AX8" s="182" t="str">
        <f t="shared" si="51"/>
        <v/>
      </c>
      <c r="AY8" s="182" t="str">
        <f t="shared" si="52"/>
        <v/>
      </c>
      <c r="AZ8" s="182" t="str">
        <f t="shared" si="53"/>
        <v/>
      </c>
      <c r="BA8" s="182" t="str">
        <f t="shared" si="54"/>
        <v/>
      </c>
      <c r="BB8" s="182" t="str">
        <f t="shared" si="55"/>
        <v/>
      </c>
      <c r="BC8" s="182" t="str">
        <f t="shared" si="56"/>
        <v/>
      </c>
      <c r="BD8" s="182" t="str">
        <f t="shared" si="57"/>
        <v/>
      </c>
      <c r="BE8" s="182" t="str">
        <f t="shared" si="58"/>
        <v/>
      </c>
      <c r="BF8" s="182" t="str">
        <f t="shared" si="59"/>
        <v/>
      </c>
      <c r="BG8" s="182" t="str">
        <f t="shared" si="60"/>
        <v/>
      </c>
      <c r="BH8" s="182" t="str">
        <f t="shared" si="61"/>
        <v/>
      </c>
      <c r="BI8" s="182" t="str">
        <f t="shared" si="62"/>
        <v/>
      </c>
      <c r="BJ8" s="182" t="str">
        <f t="shared" si="63"/>
        <v/>
      </c>
      <c r="BK8" s="182" t="str">
        <f t="shared" si="64"/>
        <v/>
      </c>
      <c r="BL8" s="182" t="str">
        <f t="shared" si="65"/>
        <v/>
      </c>
      <c r="BM8" s="182" t="str">
        <f t="shared" si="66"/>
        <v/>
      </c>
      <c r="BN8" s="182" t="str">
        <f t="shared" si="67"/>
        <v/>
      </c>
      <c r="BO8" s="182" t="str">
        <f t="shared" si="68"/>
        <v/>
      </c>
      <c r="BP8" s="182" t="str">
        <f t="shared" si="69"/>
        <v/>
      </c>
      <c r="BQ8" s="182" t="str">
        <f t="shared" si="70"/>
        <v/>
      </c>
      <c r="BR8" s="182" t="str">
        <f t="shared" si="71"/>
        <v/>
      </c>
      <c r="BS8" s="182" t="str">
        <f t="shared" si="72"/>
        <v/>
      </c>
      <c r="BT8" s="182" t="str">
        <f t="shared" si="73"/>
        <v/>
      </c>
      <c r="BU8" s="183" t="str">
        <f t="shared" si="74"/>
        <v/>
      </c>
      <c r="BV8" s="184">
        <f>IF('Cálculos '!D14="","",AVERAGE(AN8:BU8))</f>
        <v>-0.77674760973489776</v>
      </c>
    </row>
    <row r="9" spans="2:74" x14ac:dyDescent="0.3">
      <c r="B9" s="165">
        <f t="shared" si="39"/>
        <v>7</v>
      </c>
      <c r="C9" s="171">
        <f>IF('Cálculos '!J15="","",'Cálculos '!J15)</f>
        <v>25000</v>
      </c>
      <c r="D9" s="172">
        <f>IF('Cálculos '!K15="","",'Cálculos '!K15)</f>
        <v>16000</v>
      </c>
      <c r="E9" s="172">
        <f>IF('Cálculos '!L15="","",'Cálculos '!L15)</f>
        <v>40000</v>
      </c>
      <c r="F9" s="172">
        <f>IF('Cálculos '!M15="","",'Cálculos '!M15)</f>
        <v>38000</v>
      </c>
      <c r="G9" s="172">
        <f>IF('Cálculos '!N15="","",'Cálculos '!N15)</f>
        <v>250000</v>
      </c>
      <c r="H9" s="172" t="str">
        <f>IF('Cálculos '!O15="","",'Cálculos '!O15)</f>
        <v/>
      </c>
      <c r="I9" s="172" t="str">
        <f>IF('Cálculos '!P15="","",'Cálculos '!P15)</f>
        <v/>
      </c>
      <c r="J9" s="172" t="str">
        <f>IF('Cálculos '!Q15="","",'Cálculos '!Q15)</f>
        <v/>
      </c>
      <c r="K9" s="172" t="str">
        <f>IF('Cálculos '!R15="","",'Cálculos '!R15)</f>
        <v/>
      </c>
      <c r="L9" s="172" t="str">
        <f>IF('Cálculos '!S15="","",'Cálculos '!S15)</f>
        <v/>
      </c>
      <c r="M9" s="172" t="str">
        <f>IF('Cálculos '!T15="","",'Cálculos '!T15)</f>
        <v/>
      </c>
      <c r="N9" s="172" t="str">
        <f>IF('Cálculos '!U15="","",'Cálculos '!U15)</f>
        <v/>
      </c>
      <c r="O9" s="172" t="str">
        <f>IF('Cálculos '!V15="","",'Cálculos '!V15)</f>
        <v/>
      </c>
      <c r="P9" s="172" t="str">
        <f>IF('Cálculos '!W15="","",'Cálculos '!W15)</f>
        <v/>
      </c>
      <c r="Q9" s="172" t="str">
        <f>IF('Cálculos '!X15="","",'Cálculos '!X15)</f>
        <v/>
      </c>
      <c r="R9" s="172" t="str">
        <f>IF('Cálculos '!Y15="","",'Cálculos '!Y15)</f>
        <v/>
      </c>
      <c r="S9" s="172" t="str">
        <f>IF('Cálculos '!Z15="","",'Cálculos '!Z15)</f>
        <v/>
      </c>
      <c r="T9" s="172" t="str">
        <f>IF('Cálculos '!AA15="","",'Cálculos '!AA15)</f>
        <v/>
      </c>
      <c r="U9" s="172" t="str">
        <f>IF('Cálculos '!AB15="","",'Cálculos '!AB15)</f>
        <v/>
      </c>
      <c r="V9" s="172" t="str">
        <f>IF('Cálculos '!AC15="","",'Cálculos '!AC15)</f>
        <v/>
      </c>
      <c r="W9" s="172" t="str">
        <f>IF('Cálculos '!AD15="","",'Cálculos '!AD15)</f>
        <v/>
      </c>
      <c r="X9" s="172" t="str">
        <f>IF('Cálculos '!AE15="","",'Cálculos '!AE15)</f>
        <v/>
      </c>
      <c r="Y9" s="172" t="str">
        <f>IF('Cálculos '!AF15="","",'Cálculos '!AF15)</f>
        <v/>
      </c>
      <c r="Z9" s="172" t="str">
        <f>IF('Cálculos '!AG15="","",'Cálculos '!AG15)</f>
        <v/>
      </c>
      <c r="AA9" s="172" t="str">
        <f>IF('Cálculos '!AH15="","",'Cálculos '!AH15)</f>
        <v/>
      </c>
      <c r="AB9" s="172" t="str">
        <f>IF('Cálculos '!AI15="","",'Cálculos '!AI15)</f>
        <v/>
      </c>
      <c r="AC9" s="172" t="str">
        <f>IF('Cálculos '!AJ15="","",'Cálculos '!AJ15)</f>
        <v/>
      </c>
      <c r="AD9" s="172" t="str">
        <f>IF('Cálculos '!AK15="","",'Cálculos '!AK15)</f>
        <v/>
      </c>
      <c r="AE9" s="172" t="str">
        <f>IF('Cálculos '!AL15="","",'Cálculos '!AL15)</f>
        <v/>
      </c>
      <c r="AF9" s="172" t="str">
        <f>IF('Cálculos '!AM15="","",'Cálculos '!AM15)</f>
        <v/>
      </c>
      <c r="AG9" s="172" t="str">
        <f>IF('Cálculos '!AN15="","",'Cálculos '!AN15)</f>
        <v/>
      </c>
      <c r="AH9" s="172" t="str">
        <f>IF('Cálculos '!AO15="","",'Cálculos '!AO15)</f>
        <v/>
      </c>
      <c r="AI9" s="172" t="str">
        <f>IF('Cálculos '!AP15="","",'Cálculos '!AP15)</f>
        <v/>
      </c>
      <c r="AJ9" s="443" t="str">
        <f>IF('Cálculos '!AQ15="","",'Cálculos '!AQ15)</f>
        <v/>
      </c>
      <c r="AK9" s="446">
        <f>IF('Cálculos '!D15="","",AVERAGE(C9:AJ9))</f>
        <v>73800</v>
      </c>
      <c r="AM9" s="181">
        <f t="shared" si="40"/>
        <v>7</v>
      </c>
      <c r="AN9" s="284">
        <f t="shared" si="41"/>
        <v>-1.952</v>
      </c>
      <c r="AO9" s="285">
        <f t="shared" si="42"/>
        <v>-3.6124999999999998</v>
      </c>
      <c r="AP9" s="285">
        <f t="shared" si="43"/>
        <v>-0.84499999999999997</v>
      </c>
      <c r="AQ9" s="285">
        <f t="shared" si="44"/>
        <v>-0.94210526315789478</v>
      </c>
      <c r="AR9" s="182">
        <f t="shared" si="45"/>
        <v>0.70479999999999998</v>
      </c>
      <c r="AS9" s="182" t="str">
        <f t="shared" si="46"/>
        <v/>
      </c>
      <c r="AT9" s="182" t="str">
        <f t="shared" si="47"/>
        <v/>
      </c>
      <c r="AU9" s="182" t="str">
        <f t="shared" si="48"/>
        <v/>
      </c>
      <c r="AV9" s="182" t="str">
        <f t="shared" si="49"/>
        <v/>
      </c>
      <c r="AW9" s="182" t="str">
        <f t="shared" si="50"/>
        <v/>
      </c>
      <c r="AX9" s="182" t="str">
        <f t="shared" si="51"/>
        <v/>
      </c>
      <c r="AY9" s="182" t="str">
        <f t="shared" si="52"/>
        <v/>
      </c>
      <c r="AZ9" s="182" t="str">
        <f t="shared" si="53"/>
        <v/>
      </c>
      <c r="BA9" s="182" t="str">
        <f t="shared" si="54"/>
        <v/>
      </c>
      <c r="BB9" s="182" t="str">
        <f t="shared" si="55"/>
        <v/>
      </c>
      <c r="BC9" s="182" t="str">
        <f t="shared" si="56"/>
        <v/>
      </c>
      <c r="BD9" s="182" t="str">
        <f t="shared" si="57"/>
        <v/>
      </c>
      <c r="BE9" s="182" t="str">
        <f t="shared" si="58"/>
        <v/>
      </c>
      <c r="BF9" s="182" t="str">
        <f t="shared" si="59"/>
        <v/>
      </c>
      <c r="BG9" s="182" t="str">
        <f t="shared" si="60"/>
        <v/>
      </c>
      <c r="BH9" s="182" t="str">
        <f t="shared" si="61"/>
        <v/>
      </c>
      <c r="BI9" s="182" t="str">
        <f t="shared" si="62"/>
        <v/>
      </c>
      <c r="BJ9" s="182" t="str">
        <f t="shared" si="63"/>
        <v/>
      </c>
      <c r="BK9" s="182" t="str">
        <f t="shared" si="64"/>
        <v/>
      </c>
      <c r="BL9" s="182" t="str">
        <f t="shared" si="65"/>
        <v/>
      </c>
      <c r="BM9" s="182" t="str">
        <f t="shared" si="66"/>
        <v/>
      </c>
      <c r="BN9" s="182" t="str">
        <f t="shared" si="67"/>
        <v/>
      </c>
      <c r="BO9" s="182" t="str">
        <f t="shared" si="68"/>
        <v/>
      </c>
      <c r="BP9" s="182" t="str">
        <f t="shared" si="69"/>
        <v/>
      </c>
      <c r="BQ9" s="182" t="str">
        <f t="shared" si="70"/>
        <v/>
      </c>
      <c r="BR9" s="182" t="str">
        <f t="shared" si="71"/>
        <v/>
      </c>
      <c r="BS9" s="182" t="str">
        <f t="shared" si="72"/>
        <v/>
      </c>
      <c r="BT9" s="182" t="str">
        <f t="shared" si="73"/>
        <v/>
      </c>
      <c r="BU9" s="183" t="str">
        <f t="shared" si="74"/>
        <v/>
      </c>
      <c r="BV9" s="184">
        <f>IF('Cálculos '!D15="","",AVERAGE(AN9:BU9))</f>
        <v>-1.3293610526315791</v>
      </c>
    </row>
    <row r="10" spans="2:74" x14ac:dyDescent="0.3">
      <c r="B10" s="165">
        <f t="shared" si="39"/>
        <v>8</v>
      </c>
      <c r="C10" s="171">
        <f>IF('Cálculos '!J16="","",'Cálculos '!J16)</f>
        <v>25000</v>
      </c>
      <c r="D10" s="172">
        <f>IF('Cálculos '!K16="","",'Cálculos '!K16)</f>
        <v>16000</v>
      </c>
      <c r="E10" s="172">
        <f>IF('Cálculos '!L16="","",'Cálculos '!L16)</f>
        <v>40000</v>
      </c>
      <c r="F10" s="172">
        <f>IF('Cálculos '!M16="","",'Cálculos '!M16)</f>
        <v>38000</v>
      </c>
      <c r="G10" s="172">
        <f>IF('Cálculos '!N16="","",'Cálculos '!N16)</f>
        <v>250000</v>
      </c>
      <c r="H10" s="172" t="str">
        <f>IF('Cálculos '!O16="","",'Cálculos '!O16)</f>
        <v/>
      </c>
      <c r="I10" s="172" t="str">
        <f>IF('Cálculos '!P16="","",'Cálculos '!P16)</f>
        <v/>
      </c>
      <c r="J10" s="172" t="str">
        <f>IF('Cálculos '!Q16="","",'Cálculos '!Q16)</f>
        <v/>
      </c>
      <c r="K10" s="172" t="str">
        <f>IF('Cálculos '!R16="","",'Cálculos '!R16)</f>
        <v/>
      </c>
      <c r="L10" s="172" t="str">
        <f>IF('Cálculos '!S16="","",'Cálculos '!S16)</f>
        <v/>
      </c>
      <c r="M10" s="172" t="str">
        <f>IF('Cálculos '!T16="","",'Cálculos '!T16)</f>
        <v/>
      </c>
      <c r="N10" s="172" t="str">
        <f>IF('Cálculos '!U16="","",'Cálculos '!U16)</f>
        <v/>
      </c>
      <c r="O10" s="172" t="str">
        <f>IF('Cálculos '!V16="","",'Cálculos '!V16)</f>
        <v/>
      </c>
      <c r="P10" s="172" t="str">
        <f>IF('Cálculos '!W16="","",'Cálculos '!W16)</f>
        <v/>
      </c>
      <c r="Q10" s="172" t="str">
        <f>IF('Cálculos '!X16="","",'Cálculos '!X16)</f>
        <v/>
      </c>
      <c r="R10" s="172" t="str">
        <f>IF('Cálculos '!Y16="","",'Cálculos '!Y16)</f>
        <v/>
      </c>
      <c r="S10" s="172" t="str">
        <f>IF('Cálculos '!Z16="","",'Cálculos '!Z16)</f>
        <v/>
      </c>
      <c r="T10" s="172" t="str">
        <f>IF('Cálculos '!AA16="","",'Cálculos '!AA16)</f>
        <v/>
      </c>
      <c r="U10" s="172" t="str">
        <f>IF('Cálculos '!AB16="","",'Cálculos '!AB16)</f>
        <v/>
      </c>
      <c r="V10" s="172" t="str">
        <f>IF('Cálculos '!AC16="","",'Cálculos '!AC16)</f>
        <v/>
      </c>
      <c r="W10" s="172" t="str">
        <f>IF('Cálculos '!AD16="","",'Cálculos '!AD16)</f>
        <v/>
      </c>
      <c r="X10" s="172" t="str">
        <f>IF('Cálculos '!AE16="","",'Cálculos '!AE16)</f>
        <v/>
      </c>
      <c r="Y10" s="172" t="str">
        <f>IF('Cálculos '!AF16="","",'Cálculos '!AF16)</f>
        <v/>
      </c>
      <c r="Z10" s="172" t="str">
        <f>IF('Cálculos '!AG16="","",'Cálculos '!AG16)</f>
        <v/>
      </c>
      <c r="AA10" s="172" t="str">
        <f>IF('Cálculos '!AH16="","",'Cálculos '!AH16)</f>
        <v/>
      </c>
      <c r="AB10" s="172" t="str">
        <f>IF('Cálculos '!AI16="","",'Cálculos '!AI16)</f>
        <v/>
      </c>
      <c r="AC10" s="172" t="str">
        <f>IF('Cálculos '!AJ16="","",'Cálculos '!AJ16)</f>
        <v/>
      </c>
      <c r="AD10" s="172" t="str">
        <f>IF('Cálculos '!AK16="","",'Cálculos '!AK16)</f>
        <v/>
      </c>
      <c r="AE10" s="172" t="str">
        <f>IF('Cálculos '!AL16="","",'Cálculos '!AL16)</f>
        <v/>
      </c>
      <c r="AF10" s="172" t="str">
        <f>IF('Cálculos '!AM16="","",'Cálculos '!AM16)</f>
        <v/>
      </c>
      <c r="AG10" s="172" t="str">
        <f>IF('Cálculos '!AN16="","",'Cálculos '!AN16)</f>
        <v/>
      </c>
      <c r="AH10" s="172" t="str">
        <f>IF('Cálculos '!AO16="","",'Cálculos '!AO16)</f>
        <v/>
      </c>
      <c r="AI10" s="172" t="str">
        <f>IF('Cálculos '!AP16="","",'Cálculos '!AP16)</f>
        <v/>
      </c>
      <c r="AJ10" s="443" t="str">
        <f>IF('Cálculos '!AQ16="","",'Cálculos '!AQ16)</f>
        <v/>
      </c>
      <c r="AK10" s="446">
        <f>IF('Cálculos '!D16="","",AVERAGE(C10:AJ10))</f>
        <v>73800</v>
      </c>
      <c r="AM10" s="181">
        <f t="shared" si="40"/>
        <v>8</v>
      </c>
      <c r="AN10" s="284">
        <f t="shared" si="41"/>
        <v>-1.952</v>
      </c>
      <c r="AO10" s="285">
        <f t="shared" si="42"/>
        <v>-3.6124999999999998</v>
      </c>
      <c r="AP10" s="285">
        <f t="shared" si="43"/>
        <v>-0.84499999999999997</v>
      </c>
      <c r="AQ10" s="285">
        <f t="shared" si="44"/>
        <v>-0.94210526315789478</v>
      </c>
      <c r="AR10" s="182">
        <f t="shared" si="45"/>
        <v>0.70479999999999998</v>
      </c>
      <c r="AS10" s="182" t="str">
        <f t="shared" si="46"/>
        <v/>
      </c>
      <c r="AT10" s="182" t="str">
        <f t="shared" si="47"/>
        <v/>
      </c>
      <c r="AU10" s="182" t="str">
        <f t="shared" si="48"/>
        <v/>
      </c>
      <c r="AV10" s="182" t="str">
        <f t="shared" si="49"/>
        <v/>
      </c>
      <c r="AW10" s="182" t="str">
        <f t="shared" si="50"/>
        <v/>
      </c>
      <c r="AX10" s="182" t="str">
        <f t="shared" si="51"/>
        <v/>
      </c>
      <c r="AY10" s="182" t="str">
        <f t="shared" si="52"/>
        <v/>
      </c>
      <c r="AZ10" s="182" t="str">
        <f t="shared" si="53"/>
        <v/>
      </c>
      <c r="BA10" s="182" t="str">
        <f t="shared" si="54"/>
        <v/>
      </c>
      <c r="BB10" s="182" t="str">
        <f t="shared" si="55"/>
        <v/>
      </c>
      <c r="BC10" s="182" t="str">
        <f t="shared" si="56"/>
        <v/>
      </c>
      <c r="BD10" s="182" t="str">
        <f t="shared" si="57"/>
        <v/>
      </c>
      <c r="BE10" s="182" t="str">
        <f t="shared" si="58"/>
        <v/>
      </c>
      <c r="BF10" s="182" t="str">
        <f t="shared" si="59"/>
        <v/>
      </c>
      <c r="BG10" s="182" t="str">
        <f t="shared" si="60"/>
        <v/>
      </c>
      <c r="BH10" s="182" t="str">
        <f t="shared" si="61"/>
        <v/>
      </c>
      <c r="BI10" s="182" t="str">
        <f t="shared" si="62"/>
        <v/>
      </c>
      <c r="BJ10" s="182" t="str">
        <f t="shared" si="63"/>
        <v/>
      </c>
      <c r="BK10" s="182" t="str">
        <f t="shared" si="64"/>
        <v/>
      </c>
      <c r="BL10" s="182" t="str">
        <f t="shared" si="65"/>
        <v/>
      </c>
      <c r="BM10" s="182" t="str">
        <f t="shared" si="66"/>
        <v/>
      </c>
      <c r="BN10" s="182" t="str">
        <f t="shared" si="67"/>
        <v/>
      </c>
      <c r="BO10" s="182" t="str">
        <f t="shared" si="68"/>
        <v/>
      </c>
      <c r="BP10" s="182" t="str">
        <f t="shared" si="69"/>
        <v/>
      </c>
      <c r="BQ10" s="182" t="str">
        <f t="shared" si="70"/>
        <v/>
      </c>
      <c r="BR10" s="182" t="str">
        <f t="shared" si="71"/>
        <v/>
      </c>
      <c r="BS10" s="182" t="str">
        <f t="shared" si="72"/>
        <v/>
      </c>
      <c r="BT10" s="182" t="str">
        <f t="shared" si="73"/>
        <v/>
      </c>
      <c r="BU10" s="183" t="str">
        <f t="shared" si="74"/>
        <v/>
      </c>
      <c r="BV10" s="184">
        <f>IF('Cálculos '!D16="","",AVERAGE(AN10:BU10))</f>
        <v>-1.3293610526315791</v>
      </c>
    </row>
    <row r="11" spans="2:74" x14ac:dyDescent="0.3">
      <c r="B11" s="165">
        <f t="shared" si="39"/>
        <v>9</v>
      </c>
      <c r="C11" s="171">
        <f>IF('Cálculos '!J17="","",'Cálculos '!J17)</f>
        <v>55000</v>
      </c>
      <c r="D11" s="172">
        <f>IF('Cálculos '!K17="","",'Cálculos '!K17)</f>
        <v>228000</v>
      </c>
      <c r="E11" s="172">
        <f>IF('Cálculos '!L17="","",'Cálculos '!L17)</f>
        <v>140000</v>
      </c>
      <c r="F11" s="172">
        <f>IF('Cálculos '!M17="","",'Cálculos '!M17)</f>
        <v>218000</v>
      </c>
      <c r="G11" s="172">
        <f>IF('Cálculos '!N17="","",'Cálculos '!N17)</f>
        <v>500000</v>
      </c>
      <c r="H11" s="172" t="str">
        <f>IF('Cálculos '!O17="","",'Cálculos '!O17)</f>
        <v/>
      </c>
      <c r="I11" s="172" t="str">
        <f>IF('Cálculos '!P17="","",'Cálculos '!P17)</f>
        <v/>
      </c>
      <c r="J11" s="172" t="str">
        <f>IF('Cálculos '!Q17="","",'Cálculos '!Q17)</f>
        <v/>
      </c>
      <c r="K11" s="172" t="str">
        <f>IF('Cálculos '!R17="","",'Cálculos '!R17)</f>
        <v/>
      </c>
      <c r="L11" s="172" t="str">
        <f>IF('Cálculos '!S17="","",'Cálculos '!S17)</f>
        <v/>
      </c>
      <c r="M11" s="172" t="str">
        <f>IF('Cálculos '!T17="","",'Cálculos '!T17)</f>
        <v/>
      </c>
      <c r="N11" s="172" t="str">
        <f>IF('Cálculos '!U17="","",'Cálculos '!U17)</f>
        <v/>
      </c>
      <c r="O11" s="172" t="str">
        <f>IF('Cálculos '!V17="","",'Cálculos '!V17)</f>
        <v/>
      </c>
      <c r="P11" s="172" t="str">
        <f>IF('Cálculos '!W17="","",'Cálculos '!W17)</f>
        <v/>
      </c>
      <c r="Q11" s="172" t="str">
        <f>IF('Cálculos '!X17="","",'Cálculos '!X17)</f>
        <v/>
      </c>
      <c r="R11" s="172" t="str">
        <f>IF('Cálculos '!Y17="","",'Cálculos '!Y17)</f>
        <v/>
      </c>
      <c r="S11" s="172" t="str">
        <f>IF('Cálculos '!Z17="","",'Cálculos '!Z17)</f>
        <v/>
      </c>
      <c r="T11" s="172" t="str">
        <f>IF('Cálculos '!AA17="","",'Cálculos '!AA17)</f>
        <v/>
      </c>
      <c r="U11" s="172" t="str">
        <f>IF('Cálculos '!AB17="","",'Cálculos '!AB17)</f>
        <v/>
      </c>
      <c r="V11" s="172" t="str">
        <f>IF('Cálculos '!AC17="","",'Cálculos '!AC17)</f>
        <v/>
      </c>
      <c r="W11" s="172" t="str">
        <f>IF('Cálculos '!AD17="","",'Cálculos '!AD17)</f>
        <v/>
      </c>
      <c r="X11" s="172" t="str">
        <f>IF('Cálculos '!AE17="","",'Cálculos '!AE17)</f>
        <v/>
      </c>
      <c r="Y11" s="172" t="str">
        <f>IF('Cálculos '!AF17="","",'Cálculos '!AF17)</f>
        <v/>
      </c>
      <c r="Z11" s="172" t="str">
        <f>IF('Cálculos '!AG17="","",'Cálculos '!AG17)</f>
        <v/>
      </c>
      <c r="AA11" s="172" t="str">
        <f>IF('Cálculos '!AH17="","",'Cálculos '!AH17)</f>
        <v/>
      </c>
      <c r="AB11" s="172" t="str">
        <f>IF('Cálculos '!AI17="","",'Cálculos '!AI17)</f>
        <v/>
      </c>
      <c r="AC11" s="172" t="str">
        <f>IF('Cálculos '!AJ17="","",'Cálculos '!AJ17)</f>
        <v/>
      </c>
      <c r="AD11" s="172" t="str">
        <f>IF('Cálculos '!AK17="","",'Cálculos '!AK17)</f>
        <v/>
      </c>
      <c r="AE11" s="172" t="str">
        <f>IF('Cálculos '!AL17="","",'Cálculos '!AL17)</f>
        <v/>
      </c>
      <c r="AF11" s="172" t="str">
        <f>IF('Cálculos '!AM17="","",'Cálculos '!AM17)</f>
        <v/>
      </c>
      <c r="AG11" s="172" t="str">
        <f>IF('Cálculos '!AN17="","",'Cálculos '!AN17)</f>
        <v/>
      </c>
      <c r="AH11" s="172" t="str">
        <f>IF('Cálculos '!AO17="","",'Cálculos '!AO17)</f>
        <v/>
      </c>
      <c r="AI11" s="172" t="str">
        <f>IF('Cálculos '!AP17="","",'Cálculos '!AP17)</f>
        <v/>
      </c>
      <c r="AJ11" s="443" t="str">
        <f>IF('Cálculos '!AQ17="","",'Cálculos '!AQ17)</f>
        <v/>
      </c>
      <c r="AK11" s="446">
        <f>IF('Cálculos '!D17="","",AVERAGE(C11:AJ11))</f>
        <v>228200</v>
      </c>
      <c r="AM11" s="181">
        <f t="shared" si="40"/>
        <v>9</v>
      </c>
      <c r="AN11" s="284">
        <f t="shared" si="41"/>
        <v>-3.1490909090909089</v>
      </c>
      <c r="AO11" s="285">
        <f t="shared" si="42"/>
        <v>-8.7719298245614037E-4</v>
      </c>
      <c r="AP11" s="285">
        <f t="shared" si="43"/>
        <v>-0.63</v>
      </c>
      <c r="AQ11" s="285">
        <f t="shared" si="44"/>
        <v>-4.6788990825688076E-2</v>
      </c>
      <c r="AR11" s="182">
        <f t="shared" si="45"/>
        <v>0.54359999999999997</v>
      </c>
      <c r="AS11" s="182" t="str">
        <f t="shared" si="46"/>
        <v/>
      </c>
      <c r="AT11" s="182" t="str">
        <f t="shared" si="47"/>
        <v/>
      </c>
      <c r="AU11" s="182" t="str">
        <f t="shared" si="48"/>
        <v/>
      </c>
      <c r="AV11" s="182" t="str">
        <f t="shared" si="49"/>
        <v/>
      </c>
      <c r="AW11" s="182" t="str">
        <f t="shared" si="50"/>
        <v/>
      </c>
      <c r="AX11" s="182" t="str">
        <f t="shared" si="51"/>
        <v/>
      </c>
      <c r="AY11" s="182" t="str">
        <f t="shared" si="52"/>
        <v/>
      </c>
      <c r="AZ11" s="182" t="str">
        <f t="shared" si="53"/>
        <v/>
      </c>
      <c r="BA11" s="182" t="str">
        <f t="shared" si="54"/>
        <v/>
      </c>
      <c r="BB11" s="182" t="str">
        <f t="shared" si="55"/>
        <v/>
      </c>
      <c r="BC11" s="182" t="str">
        <f t="shared" si="56"/>
        <v/>
      </c>
      <c r="BD11" s="182" t="str">
        <f t="shared" si="57"/>
        <v/>
      </c>
      <c r="BE11" s="182" t="str">
        <f t="shared" si="58"/>
        <v/>
      </c>
      <c r="BF11" s="182" t="str">
        <f t="shared" si="59"/>
        <v/>
      </c>
      <c r="BG11" s="182" t="str">
        <f t="shared" si="60"/>
        <v/>
      </c>
      <c r="BH11" s="182" t="str">
        <f t="shared" si="61"/>
        <v/>
      </c>
      <c r="BI11" s="182" t="str">
        <f t="shared" si="62"/>
        <v/>
      </c>
      <c r="BJ11" s="182" t="str">
        <f t="shared" si="63"/>
        <v/>
      </c>
      <c r="BK11" s="182" t="str">
        <f t="shared" si="64"/>
        <v/>
      </c>
      <c r="BL11" s="182" t="str">
        <f t="shared" si="65"/>
        <v/>
      </c>
      <c r="BM11" s="182" t="str">
        <f t="shared" si="66"/>
        <v/>
      </c>
      <c r="BN11" s="182" t="str">
        <f t="shared" si="67"/>
        <v/>
      </c>
      <c r="BO11" s="182" t="str">
        <f t="shared" si="68"/>
        <v/>
      </c>
      <c r="BP11" s="182" t="str">
        <f t="shared" si="69"/>
        <v/>
      </c>
      <c r="BQ11" s="182" t="str">
        <f t="shared" si="70"/>
        <v/>
      </c>
      <c r="BR11" s="182" t="str">
        <f t="shared" si="71"/>
        <v/>
      </c>
      <c r="BS11" s="182" t="str">
        <f t="shared" si="72"/>
        <v/>
      </c>
      <c r="BT11" s="182" t="str">
        <f t="shared" si="73"/>
        <v/>
      </c>
      <c r="BU11" s="183" t="str">
        <f t="shared" si="74"/>
        <v/>
      </c>
      <c r="BV11" s="184">
        <f>IF('Cálculos '!D17="","",AVERAGE(AN11:BU11))</f>
        <v>-0.65663141857981056</v>
      </c>
    </row>
    <row r="12" spans="2:74" x14ac:dyDescent="0.3">
      <c r="B12" s="165">
        <f t="shared" si="39"/>
        <v>10</v>
      </c>
      <c r="C12" s="171">
        <f>IF('Cálculos '!J18="","",'Cálculos '!J18)</f>
        <v>315000</v>
      </c>
      <c r="D12" s="172">
        <f>IF('Cálculos '!K18="","",'Cálculos '!K18)</f>
        <v>228000</v>
      </c>
      <c r="E12" s="172">
        <f>IF('Cálculos '!L18="","",'Cálculos '!L18)</f>
        <v>140000</v>
      </c>
      <c r="F12" s="172">
        <f>IF('Cálculos '!M18="","",'Cálculos '!M18)</f>
        <v>218000</v>
      </c>
      <c r="G12" s="172">
        <f>IF('Cálculos '!N18="","",'Cálculos '!N18)</f>
        <v>500000</v>
      </c>
      <c r="H12" s="172" t="str">
        <f>IF('Cálculos '!O18="","",'Cálculos '!O18)</f>
        <v/>
      </c>
      <c r="I12" s="172" t="str">
        <f>IF('Cálculos '!P18="","",'Cálculos '!P18)</f>
        <v/>
      </c>
      <c r="J12" s="172" t="str">
        <f>IF('Cálculos '!Q18="","",'Cálculos '!Q18)</f>
        <v/>
      </c>
      <c r="K12" s="172" t="str">
        <f>IF('Cálculos '!R18="","",'Cálculos '!R18)</f>
        <v/>
      </c>
      <c r="L12" s="172" t="str">
        <f>IF('Cálculos '!S18="","",'Cálculos '!S18)</f>
        <v/>
      </c>
      <c r="M12" s="172" t="str">
        <f>IF('Cálculos '!T18="","",'Cálculos '!T18)</f>
        <v/>
      </c>
      <c r="N12" s="172" t="str">
        <f>IF('Cálculos '!U18="","",'Cálculos '!U18)</f>
        <v/>
      </c>
      <c r="O12" s="172" t="str">
        <f>IF('Cálculos '!V18="","",'Cálculos '!V18)</f>
        <v/>
      </c>
      <c r="P12" s="172" t="str">
        <f>IF('Cálculos '!W18="","",'Cálculos '!W18)</f>
        <v/>
      </c>
      <c r="Q12" s="172" t="str">
        <f>IF('Cálculos '!X18="","",'Cálculos '!X18)</f>
        <v/>
      </c>
      <c r="R12" s="172" t="str">
        <f>IF('Cálculos '!Y18="","",'Cálculos '!Y18)</f>
        <v/>
      </c>
      <c r="S12" s="172" t="str">
        <f>IF('Cálculos '!Z18="","",'Cálculos '!Z18)</f>
        <v/>
      </c>
      <c r="T12" s="172" t="str">
        <f>IF('Cálculos '!AA18="","",'Cálculos '!AA18)</f>
        <v/>
      </c>
      <c r="U12" s="172" t="str">
        <f>IF('Cálculos '!AB18="","",'Cálculos '!AB18)</f>
        <v/>
      </c>
      <c r="V12" s="172" t="str">
        <f>IF('Cálculos '!AC18="","",'Cálculos '!AC18)</f>
        <v/>
      </c>
      <c r="W12" s="172" t="str">
        <f>IF('Cálculos '!AD18="","",'Cálculos '!AD18)</f>
        <v/>
      </c>
      <c r="X12" s="172" t="str">
        <f>IF('Cálculos '!AE18="","",'Cálculos '!AE18)</f>
        <v/>
      </c>
      <c r="Y12" s="172" t="str">
        <f>IF('Cálculos '!AF18="","",'Cálculos '!AF18)</f>
        <v/>
      </c>
      <c r="Z12" s="172" t="str">
        <f>IF('Cálculos '!AG18="","",'Cálculos '!AG18)</f>
        <v/>
      </c>
      <c r="AA12" s="172" t="str">
        <f>IF('Cálculos '!AH18="","",'Cálculos '!AH18)</f>
        <v/>
      </c>
      <c r="AB12" s="172" t="str">
        <f>IF('Cálculos '!AI18="","",'Cálculos '!AI18)</f>
        <v/>
      </c>
      <c r="AC12" s="172" t="str">
        <f>IF('Cálculos '!AJ18="","",'Cálculos '!AJ18)</f>
        <v/>
      </c>
      <c r="AD12" s="172" t="str">
        <f>IF('Cálculos '!AK18="","",'Cálculos '!AK18)</f>
        <v/>
      </c>
      <c r="AE12" s="172" t="str">
        <f>IF('Cálculos '!AL18="","",'Cálculos '!AL18)</f>
        <v/>
      </c>
      <c r="AF12" s="172" t="str">
        <f>IF('Cálculos '!AM18="","",'Cálculos '!AM18)</f>
        <v/>
      </c>
      <c r="AG12" s="172" t="str">
        <f>IF('Cálculos '!AN18="","",'Cálculos '!AN18)</f>
        <v/>
      </c>
      <c r="AH12" s="172" t="str">
        <f>IF('Cálculos '!AO18="","",'Cálculos '!AO18)</f>
        <v/>
      </c>
      <c r="AI12" s="172" t="str">
        <f>IF('Cálculos '!AP18="","",'Cálculos '!AP18)</f>
        <v/>
      </c>
      <c r="AJ12" s="443" t="str">
        <f>IF('Cálculos '!AQ18="","",'Cálculos '!AQ18)</f>
        <v/>
      </c>
      <c r="AK12" s="446">
        <f>IF('Cálculos '!D18="","",AVERAGE(C12:AJ12))</f>
        <v>280200</v>
      </c>
      <c r="AM12" s="181">
        <f t="shared" si="40"/>
        <v>10</v>
      </c>
      <c r="AN12" s="284">
        <f t="shared" si="41"/>
        <v>0.11047619047619048</v>
      </c>
      <c r="AO12" s="285">
        <f t="shared" si="42"/>
        <v>-0.22894736842105262</v>
      </c>
      <c r="AP12" s="285">
        <f t="shared" si="43"/>
        <v>-1.0014285714285713</v>
      </c>
      <c r="AQ12" s="285">
        <f t="shared" si="44"/>
        <v>-0.28532110091743118</v>
      </c>
      <c r="AR12" s="182">
        <f t="shared" si="45"/>
        <v>0.43959999999999999</v>
      </c>
      <c r="AS12" s="182" t="str">
        <f t="shared" si="46"/>
        <v/>
      </c>
      <c r="AT12" s="182" t="str">
        <f t="shared" si="47"/>
        <v/>
      </c>
      <c r="AU12" s="182" t="str">
        <f t="shared" si="48"/>
        <v/>
      </c>
      <c r="AV12" s="182" t="str">
        <f t="shared" si="49"/>
        <v/>
      </c>
      <c r="AW12" s="182" t="str">
        <f t="shared" si="50"/>
        <v/>
      </c>
      <c r="AX12" s="182" t="str">
        <f t="shared" si="51"/>
        <v/>
      </c>
      <c r="AY12" s="182" t="str">
        <f t="shared" si="52"/>
        <v/>
      </c>
      <c r="AZ12" s="182" t="str">
        <f t="shared" si="53"/>
        <v/>
      </c>
      <c r="BA12" s="182" t="str">
        <f t="shared" si="54"/>
        <v/>
      </c>
      <c r="BB12" s="182" t="str">
        <f t="shared" si="55"/>
        <v/>
      </c>
      <c r="BC12" s="182" t="str">
        <f t="shared" si="56"/>
        <v/>
      </c>
      <c r="BD12" s="182" t="str">
        <f t="shared" si="57"/>
        <v/>
      </c>
      <c r="BE12" s="182" t="str">
        <f t="shared" si="58"/>
        <v/>
      </c>
      <c r="BF12" s="182" t="str">
        <f t="shared" si="59"/>
        <v/>
      </c>
      <c r="BG12" s="182" t="str">
        <f t="shared" si="60"/>
        <v/>
      </c>
      <c r="BH12" s="182" t="str">
        <f t="shared" si="61"/>
        <v/>
      </c>
      <c r="BI12" s="182" t="str">
        <f t="shared" si="62"/>
        <v/>
      </c>
      <c r="BJ12" s="182" t="str">
        <f t="shared" si="63"/>
        <v/>
      </c>
      <c r="BK12" s="182" t="str">
        <f t="shared" si="64"/>
        <v/>
      </c>
      <c r="BL12" s="182" t="str">
        <f t="shared" si="65"/>
        <v/>
      </c>
      <c r="BM12" s="182" t="str">
        <f t="shared" si="66"/>
        <v/>
      </c>
      <c r="BN12" s="182" t="str">
        <f t="shared" si="67"/>
        <v/>
      </c>
      <c r="BO12" s="182" t="str">
        <f t="shared" si="68"/>
        <v/>
      </c>
      <c r="BP12" s="182" t="str">
        <f t="shared" si="69"/>
        <v/>
      </c>
      <c r="BQ12" s="182" t="str">
        <f t="shared" si="70"/>
        <v/>
      </c>
      <c r="BR12" s="182" t="str">
        <f t="shared" si="71"/>
        <v/>
      </c>
      <c r="BS12" s="182" t="str">
        <f t="shared" si="72"/>
        <v/>
      </c>
      <c r="BT12" s="182" t="str">
        <f t="shared" si="73"/>
        <v/>
      </c>
      <c r="BU12" s="183" t="str">
        <f t="shared" si="74"/>
        <v/>
      </c>
      <c r="BV12" s="184">
        <f>IF('Cálculos '!D18="","",AVERAGE(AN12:BU12))</f>
        <v>-0.19312417005817295</v>
      </c>
    </row>
    <row r="13" spans="2:74" x14ac:dyDescent="0.3">
      <c r="B13" s="165">
        <f t="shared" si="39"/>
        <v>11</v>
      </c>
      <c r="C13" s="171">
        <f>IF('Cálculos '!J19="","",'Cálculos '!J19)</f>
        <v>315000</v>
      </c>
      <c r="D13" s="172">
        <f>IF('Cálculos '!K19="","",'Cálculos '!K19)</f>
        <v>228000</v>
      </c>
      <c r="E13" s="172">
        <f>IF('Cálculos '!L19="","",'Cálculos '!L19)</f>
        <v>140000</v>
      </c>
      <c r="F13" s="172">
        <f>IF('Cálculos '!M19="","",'Cálculos '!M19)</f>
        <v>218000</v>
      </c>
      <c r="G13" s="172">
        <f>IF('Cálculos '!N19="","",'Cálculos '!N19)</f>
        <v>500000</v>
      </c>
      <c r="H13" s="172" t="str">
        <f>IF('Cálculos '!O19="","",'Cálculos '!O19)</f>
        <v/>
      </c>
      <c r="I13" s="172" t="str">
        <f>IF('Cálculos '!P19="","",'Cálculos '!P19)</f>
        <v/>
      </c>
      <c r="J13" s="172" t="str">
        <f>IF('Cálculos '!Q19="","",'Cálculos '!Q19)</f>
        <v/>
      </c>
      <c r="K13" s="172" t="str">
        <f>IF('Cálculos '!R19="","",'Cálculos '!R19)</f>
        <v/>
      </c>
      <c r="L13" s="172" t="str">
        <f>IF('Cálculos '!S19="","",'Cálculos '!S19)</f>
        <v/>
      </c>
      <c r="M13" s="172" t="str">
        <f>IF('Cálculos '!T19="","",'Cálculos '!T19)</f>
        <v/>
      </c>
      <c r="N13" s="172" t="str">
        <f>IF('Cálculos '!U19="","",'Cálculos '!U19)</f>
        <v/>
      </c>
      <c r="O13" s="172" t="str">
        <f>IF('Cálculos '!V19="","",'Cálculos '!V19)</f>
        <v/>
      </c>
      <c r="P13" s="172" t="str">
        <f>IF('Cálculos '!W19="","",'Cálculos '!W19)</f>
        <v/>
      </c>
      <c r="Q13" s="172" t="str">
        <f>IF('Cálculos '!X19="","",'Cálculos '!X19)</f>
        <v/>
      </c>
      <c r="R13" s="172" t="str">
        <f>IF('Cálculos '!Y19="","",'Cálculos '!Y19)</f>
        <v/>
      </c>
      <c r="S13" s="172" t="str">
        <f>IF('Cálculos '!Z19="","",'Cálculos '!Z19)</f>
        <v/>
      </c>
      <c r="T13" s="172" t="str">
        <f>IF('Cálculos '!AA19="","",'Cálculos '!AA19)</f>
        <v/>
      </c>
      <c r="U13" s="172" t="str">
        <f>IF('Cálculos '!AB19="","",'Cálculos '!AB19)</f>
        <v/>
      </c>
      <c r="V13" s="172" t="str">
        <f>IF('Cálculos '!AC19="","",'Cálculos '!AC19)</f>
        <v/>
      </c>
      <c r="W13" s="172" t="str">
        <f>IF('Cálculos '!AD19="","",'Cálculos '!AD19)</f>
        <v/>
      </c>
      <c r="X13" s="172" t="str">
        <f>IF('Cálculos '!AE19="","",'Cálculos '!AE19)</f>
        <v/>
      </c>
      <c r="Y13" s="172" t="str">
        <f>IF('Cálculos '!AF19="","",'Cálculos '!AF19)</f>
        <v/>
      </c>
      <c r="Z13" s="172" t="str">
        <f>IF('Cálculos '!AG19="","",'Cálculos '!AG19)</f>
        <v/>
      </c>
      <c r="AA13" s="172" t="str">
        <f>IF('Cálculos '!AH19="","",'Cálculos '!AH19)</f>
        <v/>
      </c>
      <c r="AB13" s="172" t="str">
        <f>IF('Cálculos '!AI19="","",'Cálculos '!AI19)</f>
        <v/>
      </c>
      <c r="AC13" s="172" t="str">
        <f>IF('Cálculos '!AJ19="","",'Cálculos '!AJ19)</f>
        <v/>
      </c>
      <c r="AD13" s="172" t="str">
        <f>IF('Cálculos '!AK19="","",'Cálculos '!AK19)</f>
        <v/>
      </c>
      <c r="AE13" s="172" t="str">
        <f>IF('Cálculos '!AL19="","",'Cálculos '!AL19)</f>
        <v/>
      </c>
      <c r="AF13" s="172" t="str">
        <f>IF('Cálculos '!AM19="","",'Cálculos '!AM19)</f>
        <v/>
      </c>
      <c r="AG13" s="172" t="str">
        <f>IF('Cálculos '!AN19="","",'Cálculos '!AN19)</f>
        <v/>
      </c>
      <c r="AH13" s="172" t="str">
        <f>IF('Cálculos '!AO19="","",'Cálculos '!AO19)</f>
        <v/>
      </c>
      <c r="AI13" s="172" t="str">
        <f>IF('Cálculos '!AP19="","",'Cálculos '!AP19)</f>
        <v/>
      </c>
      <c r="AJ13" s="443" t="str">
        <f>IF('Cálculos '!AQ19="","",'Cálculos '!AQ19)</f>
        <v/>
      </c>
      <c r="AK13" s="446">
        <f>IF('Cálculos '!D19="","",AVERAGE(C13:AJ13))</f>
        <v>280200</v>
      </c>
      <c r="AM13" s="181">
        <f t="shared" si="40"/>
        <v>11</v>
      </c>
      <c r="AN13" s="284">
        <f t="shared" si="41"/>
        <v>0.11047619047619048</v>
      </c>
      <c r="AO13" s="285">
        <f t="shared" si="42"/>
        <v>-0.22894736842105262</v>
      </c>
      <c r="AP13" s="285">
        <f t="shared" si="43"/>
        <v>-1.0014285714285713</v>
      </c>
      <c r="AQ13" s="285">
        <f t="shared" si="44"/>
        <v>-0.28532110091743118</v>
      </c>
      <c r="AR13" s="182">
        <f t="shared" si="45"/>
        <v>0.43959999999999999</v>
      </c>
      <c r="AS13" s="182" t="str">
        <f t="shared" si="46"/>
        <v/>
      </c>
      <c r="AT13" s="182" t="str">
        <f t="shared" si="47"/>
        <v/>
      </c>
      <c r="AU13" s="182" t="str">
        <f t="shared" si="48"/>
        <v/>
      </c>
      <c r="AV13" s="182" t="str">
        <f t="shared" si="49"/>
        <v/>
      </c>
      <c r="AW13" s="182" t="str">
        <f t="shared" si="50"/>
        <v/>
      </c>
      <c r="AX13" s="182" t="str">
        <f t="shared" si="51"/>
        <v/>
      </c>
      <c r="AY13" s="182" t="str">
        <f t="shared" si="52"/>
        <v/>
      </c>
      <c r="AZ13" s="182" t="str">
        <f t="shared" si="53"/>
        <v/>
      </c>
      <c r="BA13" s="182" t="str">
        <f t="shared" si="54"/>
        <v/>
      </c>
      <c r="BB13" s="182" t="str">
        <f t="shared" si="55"/>
        <v/>
      </c>
      <c r="BC13" s="182" t="str">
        <f t="shared" si="56"/>
        <v/>
      </c>
      <c r="BD13" s="182" t="str">
        <f t="shared" si="57"/>
        <v/>
      </c>
      <c r="BE13" s="182" t="str">
        <f t="shared" si="58"/>
        <v/>
      </c>
      <c r="BF13" s="182" t="str">
        <f t="shared" si="59"/>
        <v/>
      </c>
      <c r="BG13" s="182" t="str">
        <f t="shared" si="60"/>
        <v/>
      </c>
      <c r="BH13" s="182" t="str">
        <f t="shared" si="61"/>
        <v/>
      </c>
      <c r="BI13" s="182" t="str">
        <f t="shared" si="62"/>
        <v/>
      </c>
      <c r="BJ13" s="182" t="str">
        <f t="shared" si="63"/>
        <v/>
      </c>
      <c r="BK13" s="182" t="str">
        <f t="shared" si="64"/>
        <v/>
      </c>
      <c r="BL13" s="182" t="str">
        <f t="shared" si="65"/>
        <v/>
      </c>
      <c r="BM13" s="182" t="str">
        <f t="shared" si="66"/>
        <v/>
      </c>
      <c r="BN13" s="182" t="str">
        <f t="shared" si="67"/>
        <v/>
      </c>
      <c r="BO13" s="182" t="str">
        <f t="shared" si="68"/>
        <v/>
      </c>
      <c r="BP13" s="182" t="str">
        <f t="shared" si="69"/>
        <v/>
      </c>
      <c r="BQ13" s="182" t="str">
        <f t="shared" si="70"/>
        <v/>
      </c>
      <c r="BR13" s="182" t="str">
        <f t="shared" si="71"/>
        <v/>
      </c>
      <c r="BS13" s="182" t="str">
        <f t="shared" si="72"/>
        <v/>
      </c>
      <c r="BT13" s="182" t="str">
        <f t="shared" si="73"/>
        <v/>
      </c>
      <c r="BU13" s="183" t="str">
        <f t="shared" si="74"/>
        <v/>
      </c>
      <c r="BV13" s="184">
        <f>IF('Cálculos '!D19="","",AVERAGE(AN13:BU13))</f>
        <v>-0.19312417005817295</v>
      </c>
    </row>
    <row r="14" spans="2:74" x14ac:dyDescent="0.3">
      <c r="B14" s="165">
        <f t="shared" si="39"/>
        <v>12</v>
      </c>
      <c r="C14" s="171">
        <f>IF('Cálculos '!J20="","",'Cálculos '!J20)</f>
        <v>135000</v>
      </c>
      <c r="D14" s="172">
        <f>IF('Cálculos '!K20="","",'Cálculos '!K20)</f>
        <v>42300</v>
      </c>
      <c r="E14" s="172">
        <f>IF('Cálculos '!L20="","",'Cálculos '!L20)</f>
        <v>85000</v>
      </c>
      <c r="F14" s="172">
        <f>IF('Cálculos '!M20="","",'Cálculos '!M20)</f>
        <v>68600</v>
      </c>
      <c r="G14" s="172">
        <f>IF('Cálculos '!N20="","",'Cálculos '!N20)</f>
        <v>258000</v>
      </c>
      <c r="H14" s="172" t="str">
        <f>IF('Cálculos '!O20="","",'Cálculos '!O20)</f>
        <v/>
      </c>
      <c r="I14" s="172" t="str">
        <f>IF('Cálculos '!P20="","",'Cálculos '!P20)</f>
        <v/>
      </c>
      <c r="J14" s="172" t="str">
        <f>IF('Cálculos '!Q20="","",'Cálculos '!Q20)</f>
        <v/>
      </c>
      <c r="K14" s="172" t="str">
        <f>IF('Cálculos '!R20="","",'Cálculos '!R20)</f>
        <v/>
      </c>
      <c r="L14" s="172" t="str">
        <f>IF('Cálculos '!S20="","",'Cálculos '!S20)</f>
        <v/>
      </c>
      <c r="M14" s="172" t="str">
        <f>IF('Cálculos '!T20="","",'Cálculos '!T20)</f>
        <v/>
      </c>
      <c r="N14" s="172" t="str">
        <f>IF('Cálculos '!U20="","",'Cálculos '!U20)</f>
        <v/>
      </c>
      <c r="O14" s="172" t="str">
        <f>IF('Cálculos '!V20="","",'Cálculos '!V20)</f>
        <v/>
      </c>
      <c r="P14" s="172" t="str">
        <f>IF('Cálculos '!W20="","",'Cálculos '!W20)</f>
        <v/>
      </c>
      <c r="Q14" s="172" t="str">
        <f>IF('Cálculos '!X20="","",'Cálculos '!X20)</f>
        <v/>
      </c>
      <c r="R14" s="172" t="str">
        <f>IF('Cálculos '!Y20="","",'Cálculos '!Y20)</f>
        <v/>
      </c>
      <c r="S14" s="172" t="str">
        <f>IF('Cálculos '!Z20="","",'Cálculos '!Z20)</f>
        <v/>
      </c>
      <c r="T14" s="172" t="str">
        <f>IF('Cálculos '!AA20="","",'Cálculos '!AA20)</f>
        <v/>
      </c>
      <c r="U14" s="172" t="str">
        <f>IF('Cálculos '!AB20="","",'Cálculos '!AB20)</f>
        <v/>
      </c>
      <c r="V14" s="172" t="str">
        <f>IF('Cálculos '!AC20="","",'Cálculos '!AC20)</f>
        <v/>
      </c>
      <c r="W14" s="172" t="str">
        <f>IF('Cálculos '!AD20="","",'Cálculos '!AD20)</f>
        <v/>
      </c>
      <c r="X14" s="172" t="str">
        <f>IF('Cálculos '!AE20="","",'Cálculos '!AE20)</f>
        <v/>
      </c>
      <c r="Y14" s="172" t="str">
        <f>IF('Cálculos '!AF20="","",'Cálculos '!AF20)</f>
        <v/>
      </c>
      <c r="Z14" s="172" t="str">
        <f>IF('Cálculos '!AG20="","",'Cálculos '!AG20)</f>
        <v/>
      </c>
      <c r="AA14" s="172" t="str">
        <f>IF('Cálculos '!AH20="","",'Cálculos '!AH20)</f>
        <v/>
      </c>
      <c r="AB14" s="172" t="str">
        <f>IF('Cálculos '!AI20="","",'Cálculos '!AI20)</f>
        <v/>
      </c>
      <c r="AC14" s="172" t="str">
        <f>IF('Cálculos '!AJ20="","",'Cálculos '!AJ20)</f>
        <v/>
      </c>
      <c r="AD14" s="172" t="str">
        <f>IF('Cálculos '!AK20="","",'Cálculos '!AK20)</f>
        <v/>
      </c>
      <c r="AE14" s="172" t="str">
        <f>IF('Cálculos '!AL20="","",'Cálculos '!AL20)</f>
        <v/>
      </c>
      <c r="AF14" s="172" t="str">
        <f>IF('Cálculos '!AM20="","",'Cálculos '!AM20)</f>
        <v/>
      </c>
      <c r="AG14" s="172" t="str">
        <f>IF('Cálculos '!AN20="","",'Cálculos '!AN20)</f>
        <v/>
      </c>
      <c r="AH14" s="172" t="str">
        <f>IF('Cálculos '!AO20="","",'Cálculos '!AO20)</f>
        <v/>
      </c>
      <c r="AI14" s="172" t="str">
        <f>IF('Cálculos '!AP20="","",'Cálculos '!AP20)</f>
        <v/>
      </c>
      <c r="AJ14" s="443" t="str">
        <f>IF('Cálculos '!AQ20="","",'Cálculos '!AQ20)</f>
        <v/>
      </c>
      <c r="AK14" s="446">
        <f>IF('Cálculos '!D20="","",AVERAGE(C14:AJ14))</f>
        <v>117780</v>
      </c>
      <c r="AM14" s="181">
        <f t="shared" si="40"/>
        <v>12</v>
      </c>
      <c r="AN14" s="284">
        <f t="shared" si="41"/>
        <v>0.12755555555555556</v>
      </c>
      <c r="AO14" s="285">
        <f t="shared" si="42"/>
        <v>-1.7843971631205673</v>
      </c>
      <c r="AP14" s="285">
        <f t="shared" si="43"/>
        <v>-0.3856470588235294</v>
      </c>
      <c r="AQ14" s="285">
        <f t="shared" si="44"/>
        <v>-0.71690962099125366</v>
      </c>
      <c r="AR14" s="182">
        <f t="shared" si="45"/>
        <v>0.54348837209302325</v>
      </c>
      <c r="AS14" s="182" t="str">
        <f t="shared" si="46"/>
        <v/>
      </c>
      <c r="AT14" s="182" t="str">
        <f t="shared" si="47"/>
        <v/>
      </c>
      <c r="AU14" s="182" t="str">
        <f t="shared" si="48"/>
        <v/>
      </c>
      <c r="AV14" s="182" t="str">
        <f t="shared" si="49"/>
        <v/>
      </c>
      <c r="AW14" s="182" t="str">
        <f t="shared" si="50"/>
        <v/>
      </c>
      <c r="AX14" s="182" t="str">
        <f t="shared" si="51"/>
        <v/>
      </c>
      <c r="AY14" s="182" t="str">
        <f t="shared" si="52"/>
        <v/>
      </c>
      <c r="AZ14" s="182" t="str">
        <f t="shared" si="53"/>
        <v/>
      </c>
      <c r="BA14" s="182" t="str">
        <f t="shared" si="54"/>
        <v/>
      </c>
      <c r="BB14" s="182" t="str">
        <f t="shared" si="55"/>
        <v/>
      </c>
      <c r="BC14" s="182" t="str">
        <f t="shared" si="56"/>
        <v/>
      </c>
      <c r="BD14" s="182" t="str">
        <f t="shared" si="57"/>
        <v/>
      </c>
      <c r="BE14" s="182" t="str">
        <f t="shared" si="58"/>
        <v/>
      </c>
      <c r="BF14" s="182" t="str">
        <f t="shared" si="59"/>
        <v/>
      </c>
      <c r="BG14" s="182" t="str">
        <f t="shared" si="60"/>
        <v/>
      </c>
      <c r="BH14" s="182" t="str">
        <f t="shared" si="61"/>
        <v/>
      </c>
      <c r="BI14" s="182" t="str">
        <f t="shared" si="62"/>
        <v/>
      </c>
      <c r="BJ14" s="182" t="str">
        <f t="shared" si="63"/>
        <v/>
      </c>
      <c r="BK14" s="182" t="str">
        <f t="shared" si="64"/>
        <v/>
      </c>
      <c r="BL14" s="182" t="str">
        <f t="shared" si="65"/>
        <v/>
      </c>
      <c r="BM14" s="182" t="str">
        <f t="shared" si="66"/>
        <v/>
      </c>
      <c r="BN14" s="182" t="str">
        <f t="shared" si="67"/>
        <v/>
      </c>
      <c r="BO14" s="182" t="str">
        <f t="shared" si="68"/>
        <v/>
      </c>
      <c r="BP14" s="182" t="str">
        <f t="shared" si="69"/>
        <v/>
      </c>
      <c r="BQ14" s="182" t="str">
        <f t="shared" si="70"/>
        <v/>
      </c>
      <c r="BR14" s="182" t="str">
        <f t="shared" si="71"/>
        <v/>
      </c>
      <c r="BS14" s="182" t="str">
        <f t="shared" si="72"/>
        <v/>
      </c>
      <c r="BT14" s="182" t="str">
        <f t="shared" si="73"/>
        <v/>
      </c>
      <c r="BU14" s="183" t="str">
        <f t="shared" si="74"/>
        <v/>
      </c>
      <c r="BV14" s="184">
        <f>IF('Cálculos '!D20="","",AVERAGE(AN14:BU14))</f>
        <v>-0.44318198305735435</v>
      </c>
    </row>
    <row r="15" spans="2:74" x14ac:dyDescent="0.3">
      <c r="B15" s="165">
        <f t="shared" si="39"/>
        <v>13</v>
      </c>
      <c r="C15" s="171">
        <f>IF('Cálculos '!J21="","",'Cálculos '!J21)</f>
        <v>163000</v>
      </c>
      <c r="D15" s="172">
        <f>IF('Cálculos '!K21="","",'Cálculos '!K21)</f>
        <v>126200</v>
      </c>
      <c r="E15" s="172">
        <f>IF('Cálculos '!L21="","",'Cálculos '!L21)</f>
        <v>125000</v>
      </c>
      <c r="F15" s="172">
        <f>IF('Cálculos '!M21="","",'Cálculos '!M21)</f>
        <v>126500</v>
      </c>
      <c r="G15" s="172">
        <f>IF('Cálculos '!N21="","",'Cálculos '!N21)</f>
        <v>510000</v>
      </c>
      <c r="H15" s="172" t="str">
        <f>IF('Cálculos '!O21="","",'Cálculos '!O21)</f>
        <v/>
      </c>
      <c r="I15" s="172" t="str">
        <f>IF('Cálculos '!P21="","",'Cálculos '!P21)</f>
        <v/>
      </c>
      <c r="J15" s="172" t="str">
        <f>IF('Cálculos '!Q21="","",'Cálculos '!Q21)</f>
        <v/>
      </c>
      <c r="K15" s="172" t="str">
        <f>IF('Cálculos '!R21="","",'Cálculos '!R21)</f>
        <v/>
      </c>
      <c r="L15" s="172" t="str">
        <f>IF('Cálculos '!S21="","",'Cálculos '!S21)</f>
        <v/>
      </c>
      <c r="M15" s="172" t="str">
        <f>IF('Cálculos '!T21="","",'Cálculos '!T21)</f>
        <v/>
      </c>
      <c r="N15" s="172" t="str">
        <f>IF('Cálculos '!U21="","",'Cálculos '!U21)</f>
        <v/>
      </c>
      <c r="O15" s="172" t="str">
        <f>IF('Cálculos '!V21="","",'Cálculos '!V21)</f>
        <v/>
      </c>
      <c r="P15" s="172" t="str">
        <f>IF('Cálculos '!W21="","",'Cálculos '!W21)</f>
        <v/>
      </c>
      <c r="Q15" s="172" t="str">
        <f>IF('Cálculos '!X21="","",'Cálculos '!X21)</f>
        <v/>
      </c>
      <c r="R15" s="172" t="str">
        <f>IF('Cálculos '!Y21="","",'Cálculos '!Y21)</f>
        <v/>
      </c>
      <c r="S15" s="172" t="str">
        <f>IF('Cálculos '!Z21="","",'Cálculos '!Z21)</f>
        <v/>
      </c>
      <c r="T15" s="172" t="str">
        <f>IF('Cálculos '!AA21="","",'Cálculos '!AA21)</f>
        <v/>
      </c>
      <c r="U15" s="172" t="str">
        <f>IF('Cálculos '!AB21="","",'Cálculos '!AB21)</f>
        <v/>
      </c>
      <c r="V15" s="172" t="str">
        <f>IF('Cálculos '!AC21="","",'Cálculos '!AC21)</f>
        <v/>
      </c>
      <c r="W15" s="172" t="str">
        <f>IF('Cálculos '!AD21="","",'Cálculos '!AD21)</f>
        <v/>
      </c>
      <c r="X15" s="172" t="str">
        <f>IF('Cálculos '!AE21="","",'Cálculos '!AE21)</f>
        <v/>
      </c>
      <c r="Y15" s="172" t="str">
        <f>IF('Cálculos '!AF21="","",'Cálculos '!AF21)</f>
        <v/>
      </c>
      <c r="Z15" s="172" t="str">
        <f>IF('Cálculos '!AG21="","",'Cálculos '!AG21)</f>
        <v/>
      </c>
      <c r="AA15" s="172" t="str">
        <f>IF('Cálculos '!AH21="","",'Cálculos '!AH21)</f>
        <v/>
      </c>
      <c r="AB15" s="172" t="str">
        <f>IF('Cálculos '!AI21="","",'Cálculos '!AI21)</f>
        <v/>
      </c>
      <c r="AC15" s="172" t="str">
        <f>IF('Cálculos '!AJ21="","",'Cálculos '!AJ21)</f>
        <v/>
      </c>
      <c r="AD15" s="172" t="str">
        <f>IF('Cálculos '!AK21="","",'Cálculos '!AK21)</f>
        <v/>
      </c>
      <c r="AE15" s="172" t="str">
        <f>IF('Cálculos '!AL21="","",'Cálculos '!AL21)</f>
        <v/>
      </c>
      <c r="AF15" s="172" t="str">
        <f>IF('Cálculos '!AM21="","",'Cálculos '!AM21)</f>
        <v/>
      </c>
      <c r="AG15" s="172" t="str">
        <f>IF('Cálculos '!AN21="","",'Cálculos '!AN21)</f>
        <v/>
      </c>
      <c r="AH15" s="172" t="str">
        <f>IF('Cálculos '!AO21="","",'Cálculos '!AO21)</f>
        <v/>
      </c>
      <c r="AI15" s="172" t="str">
        <f>IF('Cálculos '!AP21="","",'Cálculos '!AP21)</f>
        <v/>
      </c>
      <c r="AJ15" s="443" t="str">
        <f>IF('Cálculos '!AQ21="","",'Cálculos '!AQ21)</f>
        <v/>
      </c>
      <c r="AK15" s="446">
        <f>IF('Cálculos '!D21="","",AVERAGE(C15:AJ15))</f>
        <v>210140</v>
      </c>
      <c r="AM15" s="181">
        <f t="shared" si="40"/>
        <v>13</v>
      </c>
      <c r="AN15" s="284">
        <f t="shared" si="41"/>
        <v>-0.28920245398773003</v>
      </c>
      <c r="AO15" s="285">
        <f t="shared" si="42"/>
        <v>-0.66513470681457998</v>
      </c>
      <c r="AP15" s="285">
        <f t="shared" si="43"/>
        <v>-0.68111999999999995</v>
      </c>
      <c r="AQ15" s="285">
        <f t="shared" si="44"/>
        <v>-0.66118577075098817</v>
      </c>
      <c r="AR15" s="182">
        <f t="shared" si="45"/>
        <v>0.58796078431372545</v>
      </c>
      <c r="AS15" s="182" t="str">
        <f t="shared" si="46"/>
        <v/>
      </c>
      <c r="AT15" s="182" t="str">
        <f t="shared" si="47"/>
        <v/>
      </c>
      <c r="AU15" s="182" t="str">
        <f t="shared" si="48"/>
        <v/>
      </c>
      <c r="AV15" s="182" t="str">
        <f t="shared" si="49"/>
        <v/>
      </c>
      <c r="AW15" s="182" t="str">
        <f t="shared" si="50"/>
        <v/>
      </c>
      <c r="AX15" s="182" t="str">
        <f t="shared" si="51"/>
        <v/>
      </c>
      <c r="AY15" s="182" t="str">
        <f t="shared" si="52"/>
        <v/>
      </c>
      <c r="AZ15" s="182" t="str">
        <f t="shared" si="53"/>
        <v/>
      </c>
      <c r="BA15" s="182" t="str">
        <f t="shared" si="54"/>
        <v/>
      </c>
      <c r="BB15" s="182" t="str">
        <f t="shared" si="55"/>
        <v/>
      </c>
      <c r="BC15" s="182" t="str">
        <f t="shared" si="56"/>
        <v/>
      </c>
      <c r="BD15" s="182" t="str">
        <f t="shared" si="57"/>
        <v/>
      </c>
      <c r="BE15" s="182" t="str">
        <f t="shared" si="58"/>
        <v/>
      </c>
      <c r="BF15" s="182" t="str">
        <f t="shared" si="59"/>
        <v/>
      </c>
      <c r="BG15" s="182" t="str">
        <f t="shared" si="60"/>
        <v/>
      </c>
      <c r="BH15" s="182" t="str">
        <f t="shared" si="61"/>
        <v/>
      </c>
      <c r="BI15" s="182" t="str">
        <f t="shared" si="62"/>
        <v/>
      </c>
      <c r="BJ15" s="182" t="str">
        <f t="shared" si="63"/>
        <v/>
      </c>
      <c r="BK15" s="182" t="str">
        <f t="shared" si="64"/>
        <v/>
      </c>
      <c r="BL15" s="182" t="str">
        <f t="shared" si="65"/>
        <v/>
      </c>
      <c r="BM15" s="182" t="str">
        <f t="shared" si="66"/>
        <v/>
      </c>
      <c r="BN15" s="182" t="str">
        <f t="shared" si="67"/>
        <v/>
      </c>
      <c r="BO15" s="182" t="str">
        <f t="shared" si="68"/>
        <v/>
      </c>
      <c r="BP15" s="182" t="str">
        <f t="shared" si="69"/>
        <v/>
      </c>
      <c r="BQ15" s="182" t="str">
        <f t="shared" si="70"/>
        <v/>
      </c>
      <c r="BR15" s="182" t="str">
        <f t="shared" si="71"/>
        <v/>
      </c>
      <c r="BS15" s="182" t="str">
        <f t="shared" si="72"/>
        <v/>
      </c>
      <c r="BT15" s="182" t="str">
        <f t="shared" si="73"/>
        <v/>
      </c>
      <c r="BU15" s="183" t="str">
        <f t="shared" si="74"/>
        <v/>
      </c>
      <c r="BV15" s="184">
        <f>IF('Cálculos '!D21="","",AVERAGE(AN15:BU15))</f>
        <v>-0.34173642944791449</v>
      </c>
    </row>
    <row r="16" spans="2:74" x14ac:dyDescent="0.3">
      <c r="B16" s="165">
        <f t="shared" si="39"/>
        <v>14</v>
      </c>
      <c r="C16" s="171">
        <f>IF('Cálculos '!J22="","",'Cálculos '!J22)</f>
        <v>780000</v>
      </c>
      <c r="D16" s="172">
        <f>IF('Cálculos '!K22="","",'Cálculos '!K22)</f>
        <v>1404000</v>
      </c>
      <c r="E16" s="172">
        <f>IF('Cálculos '!L22="","",'Cálculos '!L22)</f>
        <v>1130000</v>
      </c>
      <c r="F16" s="172">
        <f>IF('Cálculos '!M22="","",'Cálculos '!M22)</f>
        <v>832000</v>
      </c>
      <c r="G16" s="172">
        <f>IF('Cálculos '!N22="","",'Cálculos '!N22)</f>
        <v>4600000</v>
      </c>
      <c r="H16" s="172" t="str">
        <f>IF('Cálculos '!O22="","",'Cálculos '!O22)</f>
        <v/>
      </c>
      <c r="I16" s="172" t="str">
        <f>IF('Cálculos '!P22="","",'Cálculos '!P22)</f>
        <v/>
      </c>
      <c r="J16" s="172" t="str">
        <f>IF('Cálculos '!Q22="","",'Cálculos '!Q22)</f>
        <v/>
      </c>
      <c r="K16" s="172" t="str">
        <f>IF('Cálculos '!R22="","",'Cálculos '!R22)</f>
        <v/>
      </c>
      <c r="L16" s="172" t="str">
        <f>IF('Cálculos '!S22="","",'Cálculos '!S22)</f>
        <v/>
      </c>
      <c r="M16" s="172" t="str">
        <f>IF('Cálculos '!T22="","",'Cálculos '!T22)</f>
        <v/>
      </c>
      <c r="N16" s="172" t="str">
        <f>IF('Cálculos '!U22="","",'Cálculos '!U22)</f>
        <v/>
      </c>
      <c r="O16" s="172" t="str">
        <f>IF('Cálculos '!V22="","",'Cálculos '!V22)</f>
        <v/>
      </c>
      <c r="P16" s="172" t="str">
        <f>IF('Cálculos '!W22="","",'Cálculos '!W22)</f>
        <v/>
      </c>
      <c r="Q16" s="172" t="str">
        <f>IF('Cálculos '!X22="","",'Cálculos '!X22)</f>
        <v/>
      </c>
      <c r="R16" s="172" t="str">
        <f>IF('Cálculos '!Y22="","",'Cálculos '!Y22)</f>
        <v/>
      </c>
      <c r="S16" s="172" t="str">
        <f>IF('Cálculos '!Z22="","",'Cálculos '!Z22)</f>
        <v/>
      </c>
      <c r="T16" s="172" t="str">
        <f>IF('Cálculos '!AA22="","",'Cálculos '!AA22)</f>
        <v/>
      </c>
      <c r="U16" s="172" t="str">
        <f>IF('Cálculos '!AB22="","",'Cálculos '!AB22)</f>
        <v/>
      </c>
      <c r="V16" s="172" t="str">
        <f>IF('Cálculos '!AC22="","",'Cálculos '!AC22)</f>
        <v/>
      </c>
      <c r="W16" s="172" t="str">
        <f>IF('Cálculos '!AD22="","",'Cálculos '!AD22)</f>
        <v/>
      </c>
      <c r="X16" s="172" t="str">
        <f>IF('Cálculos '!AE22="","",'Cálculos '!AE22)</f>
        <v/>
      </c>
      <c r="Y16" s="172" t="str">
        <f>IF('Cálculos '!AF22="","",'Cálculos '!AF22)</f>
        <v/>
      </c>
      <c r="Z16" s="172" t="str">
        <f>IF('Cálculos '!AG22="","",'Cálculos '!AG22)</f>
        <v/>
      </c>
      <c r="AA16" s="172" t="str">
        <f>IF('Cálculos '!AH22="","",'Cálculos '!AH22)</f>
        <v/>
      </c>
      <c r="AB16" s="172" t="str">
        <f>IF('Cálculos '!AI22="","",'Cálculos '!AI22)</f>
        <v/>
      </c>
      <c r="AC16" s="172" t="str">
        <f>IF('Cálculos '!AJ22="","",'Cálculos '!AJ22)</f>
        <v/>
      </c>
      <c r="AD16" s="172" t="str">
        <f>IF('Cálculos '!AK22="","",'Cálculos '!AK22)</f>
        <v/>
      </c>
      <c r="AE16" s="172" t="str">
        <f>IF('Cálculos '!AL22="","",'Cálculos '!AL22)</f>
        <v/>
      </c>
      <c r="AF16" s="172" t="str">
        <f>IF('Cálculos '!AM22="","",'Cálculos '!AM22)</f>
        <v/>
      </c>
      <c r="AG16" s="172" t="str">
        <f>IF('Cálculos '!AN22="","",'Cálculos '!AN22)</f>
        <v/>
      </c>
      <c r="AH16" s="172" t="str">
        <f>IF('Cálculos '!AO22="","",'Cálculos '!AO22)</f>
        <v/>
      </c>
      <c r="AI16" s="172" t="str">
        <f>IF('Cálculos '!AP22="","",'Cálculos '!AP22)</f>
        <v/>
      </c>
      <c r="AJ16" s="443" t="str">
        <f>IF('Cálculos '!AQ22="","",'Cálculos '!AQ22)</f>
        <v/>
      </c>
      <c r="AK16" s="446">
        <f>IF('Cálculos '!D22="","",AVERAGE(C16:AJ16))</f>
        <v>1749200</v>
      </c>
      <c r="AM16" s="181">
        <f t="shared" si="40"/>
        <v>14</v>
      </c>
      <c r="AN16" s="284">
        <f t="shared" si="41"/>
        <v>-1.2425641025641025</v>
      </c>
      <c r="AO16" s="285">
        <f t="shared" si="42"/>
        <v>-0.24586894586894587</v>
      </c>
      <c r="AP16" s="285">
        <f t="shared" si="43"/>
        <v>-0.54796460176991146</v>
      </c>
      <c r="AQ16" s="285">
        <f t="shared" si="44"/>
        <v>-1.1024038461538461</v>
      </c>
      <c r="AR16" s="182">
        <f t="shared" si="45"/>
        <v>0.61973913043478257</v>
      </c>
      <c r="AS16" s="182" t="str">
        <f t="shared" si="46"/>
        <v/>
      </c>
      <c r="AT16" s="182" t="str">
        <f t="shared" si="47"/>
        <v/>
      </c>
      <c r="AU16" s="182" t="str">
        <f t="shared" si="48"/>
        <v/>
      </c>
      <c r="AV16" s="182" t="str">
        <f t="shared" si="49"/>
        <v/>
      </c>
      <c r="AW16" s="182" t="str">
        <f t="shared" si="50"/>
        <v/>
      </c>
      <c r="AX16" s="182" t="str">
        <f t="shared" si="51"/>
        <v/>
      </c>
      <c r="AY16" s="182" t="str">
        <f t="shared" si="52"/>
        <v/>
      </c>
      <c r="AZ16" s="182" t="str">
        <f t="shared" si="53"/>
        <v/>
      </c>
      <c r="BA16" s="182" t="str">
        <f t="shared" si="54"/>
        <v/>
      </c>
      <c r="BB16" s="182" t="str">
        <f t="shared" si="55"/>
        <v/>
      </c>
      <c r="BC16" s="182" t="str">
        <f t="shared" si="56"/>
        <v/>
      </c>
      <c r="BD16" s="182" t="str">
        <f t="shared" si="57"/>
        <v/>
      </c>
      <c r="BE16" s="182" t="str">
        <f t="shared" si="58"/>
        <v/>
      </c>
      <c r="BF16" s="182" t="str">
        <f t="shared" si="59"/>
        <v/>
      </c>
      <c r="BG16" s="182" t="str">
        <f t="shared" si="60"/>
        <v/>
      </c>
      <c r="BH16" s="182" t="str">
        <f t="shared" si="61"/>
        <v/>
      </c>
      <c r="BI16" s="182" t="str">
        <f t="shared" si="62"/>
        <v/>
      </c>
      <c r="BJ16" s="182" t="str">
        <f t="shared" si="63"/>
        <v/>
      </c>
      <c r="BK16" s="182" t="str">
        <f t="shared" si="64"/>
        <v/>
      </c>
      <c r="BL16" s="182" t="str">
        <f t="shared" si="65"/>
        <v/>
      </c>
      <c r="BM16" s="182" t="str">
        <f t="shared" si="66"/>
        <v/>
      </c>
      <c r="BN16" s="182" t="str">
        <f t="shared" si="67"/>
        <v/>
      </c>
      <c r="BO16" s="182" t="str">
        <f t="shared" si="68"/>
        <v/>
      </c>
      <c r="BP16" s="182" t="str">
        <f t="shared" si="69"/>
        <v/>
      </c>
      <c r="BQ16" s="182" t="str">
        <f t="shared" si="70"/>
        <v/>
      </c>
      <c r="BR16" s="182" t="str">
        <f t="shared" si="71"/>
        <v/>
      </c>
      <c r="BS16" s="182" t="str">
        <f t="shared" si="72"/>
        <v/>
      </c>
      <c r="BT16" s="182" t="str">
        <f t="shared" si="73"/>
        <v/>
      </c>
      <c r="BU16" s="183" t="str">
        <f t="shared" si="74"/>
        <v/>
      </c>
      <c r="BV16" s="184">
        <f>IF('Cálculos '!D22="","",AVERAGE(AN16:BU16))</f>
        <v>-0.5038124731844047</v>
      </c>
    </row>
    <row r="17" spans="2:74" x14ac:dyDescent="0.3">
      <c r="B17" s="165">
        <f t="shared" si="39"/>
        <v>15</v>
      </c>
      <c r="C17" s="171">
        <f>IF('Cálculos '!J23="","",'Cálculos '!J23)</f>
        <v>1130000</v>
      </c>
      <c r="D17" s="172">
        <f>IF('Cálculos '!K23="","",'Cálculos '!K23)</f>
        <v>1204000</v>
      </c>
      <c r="E17" s="172">
        <f>IF('Cálculos '!L23="","",'Cálculos '!L23)</f>
        <v>805000</v>
      </c>
      <c r="F17" s="172">
        <f>IF('Cálculos '!M23="","",'Cálculos '!M23)</f>
        <v>1027000</v>
      </c>
      <c r="G17" s="172">
        <f>IF('Cálculos '!N23="","",'Cálculos '!N23)</f>
        <v>5450000</v>
      </c>
      <c r="H17" s="172" t="str">
        <f>IF('Cálculos '!O23="","",'Cálculos '!O23)</f>
        <v/>
      </c>
      <c r="I17" s="172" t="str">
        <f>IF('Cálculos '!P23="","",'Cálculos '!P23)</f>
        <v/>
      </c>
      <c r="J17" s="172" t="str">
        <f>IF('Cálculos '!Q23="","",'Cálculos '!Q23)</f>
        <v/>
      </c>
      <c r="K17" s="172" t="str">
        <f>IF('Cálculos '!R23="","",'Cálculos '!R23)</f>
        <v/>
      </c>
      <c r="L17" s="172" t="str">
        <f>IF('Cálculos '!S23="","",'Cálculos '!S23)</f>
        <v/>
      </c>
      <c r="M17" s="172" t="str">
        <f>IF('Cálculos '!T23="","",'Cálculos '!T23)</f>
        <v/>
      </c>
      <c r="N17" s="172" t="str">
        <f>IF('Cálculos '!U23="","",'Cálculos '!U23)</f>
        <v/>
      </c>
      <c r="O17" s="172" t="str">
        <f>IF('Cálculos '!V23="","",'Cálculos '!V23)</f>
        <v/>
      </c>
      <c r="P17" s="172" t="str">
        <f>IF('Cálculos '!W23="","",'Cálculos '!W23)</f>
        <v/>
      </c>
      <c r="Q17" s="172" t="str">
        <f>IF('Cálculos '!X23="","",'Cálculos '!X23)</f>
        <v/>
      </c>
      <c r="R17" s="172" t="str">
        <f>IF('Cálculos '!Y23="","",'Cálculos '!Y23)</f>
        <v/>
      </c>
      <c r="S17" s="172" t="str">
        <f>IF('Cálculos '!Z23="","",'Cálculos '!Z23)</f>
        <v/>
      </c>
      <c r="T17" s="172" t="str">
        <f>IF('Cálculos '!AA23="","",'Cálculos '!AA23)</f>
        <v/>
      </c>
      <c r="U17" s="172" t="str">
        <f>IF('Cálculos '!AB23="","",'Cálculos '!AB23)</f>
        <v/>
      </c>
      <c r="V17" s="172" t="str">
        <f>IF('Cálculos '!AC23="","",'Cálculos '!AC23)</f>
        <v/>
      </c>
      <c r="W17" s="172" t="str">
        <f>IF('Cálculos '!AD23="","",'Cálculos '!AD23)</f>
        <v/>
      </c>
      <c r="X17" s="172" t="str">
        <f>IF('Cálculos '!AE23="","",'Cálculos '!AE23)</f>
        <v/>
      </c>
      <c r="Y17" s="172" t="str">
        <f>IF('Cálculos '!AF23="","",'Cálculos '!AF23)</f>
        <v/>
      </c>
      <c r="Z17" s="172" t="str">
        <f>IF('Cálculos '!AG23="","",'Cálculos '!AG23)</f>
        <v/>
      </c>
      <c r="AA17" s="172" t="str">
        <f>IF('Cálculos '!AH23="","",'Cálculos '!AH23)</f>
        <v/>
      </c>
      <c r="AB17" s="172" t="str">
        <f>IF('Cálculos '!AI23="","",'Cálculos '!AI23)</f>
        <v/>
      </c>
      <c r="AC17" s="172" t="str">
        <f>IF('Cálculos '!AJ23="","",'Cálculos '!AJ23)</f>
        <v/>
      </c>
      <c r="AD17" s="172" t="str">
        <f>IF('Cálculos '!AK23="","",'Cálculos '!AK23)</f>
        <v/>
      </c>
      <c r="AE17" s="172" t="str">
        <f>IF('Cálculos '!AL23="","",'Cálculos '!AL23)</f>
        <v/>
      </c>
      <c r="AF17" s="172" t="str">
        <f>IF('Cálculos '!AM23="","",'Cálculos '!AM23)</f>
        <v/>
      </c>
      <c r="AG17" s="172" t="str">
        <f>IF('Cálculos '!AN23="","",'Cálculos '!AN23)</f>
        <v/>
      </c>
      <c r="AH17" s="172" t="str">
        <f>IF('Cálculos '!AO23="","",'Cálculos '!AO23)</f>
        <v/>
      </c>
      <c r="AI17" s="172" t="str">
        <f>IF('Cálculos '!AP23="","",'Cálculos '!AP23)</f>
        <v/>
      </c>
      <c r="AJ17" s="443" t="str">
        <f>IF('Cálculos '!AQ23="","",'Cálculos '!AQ23)</f>
        <v/>
      </c>
      <c r="AK17" s="446">
        <f>IF('Cálculos '!D23="","",AVERAGE(C17:AJ17))</f>
        <v>1923200</v>
      </c>
      <c r="AM17" s="181">
        <f t="shared" si="40"/>
        <v>15</v>
      </c>
      <c r="AN17" s="284">
        <f t="shared" si="41"/>
        <v>-0.70194690265486726</v>
      </c>
      <c r="AO17" s="285">
        <f t="shared" si="42"/>
        <v>-0.59734219269102995</v>
      </c>
      <c r="AP17" s="285">
        <f t="shared" si="43"/>
        <v>-1.3890683229813665</v>
      </c>
      <c r="AQ17" s="285">
        <f t="shared" si="44"/>
        <v>-0.87263875365141186</v>
      </c>
      <c r="AR17" s="182">
        <f t="shared" si="45"/>
        <v>0.64711926605504588</v>
      </c>
      <c r="AS17" s="182" t="str">
        <f t="shared" si="46"/>
        <v/>
      </c>
      <c r="AT17" s="182" t="str">
        <f t="shared" si="47"/>
        <v/>
      </c>
      <c r="AU17" s="182" t="str">
        <f t="shared" si="48"/>
        <v/>
      </c>
      <c r="AV17" s="182" t="str">
        <f t="shared" si="49"/>
        <v/>
      </c>
      <c r="AW17" s="182" t="str">
        <f t="shared" si="50"/>
        <v/>
      </c>
      <c r="AX17" s="182" t="str">
        <f t="shared" si="51"/>
        <v/>
      </c>
      <c r="AY17" s="182" t="str">
        <f t="shared" si="52"/>
        <v/>
      </c>
      <c r="AZ17" s="182" t="str">
        <f t="shared" si="53"/>
        <v/>
      </c>
      <c r="BA17" s="182" t="str">
        <f t="shared" si="54"/>
        <v/>
      </c>
      <c r="BB17" s="182" t="str">
        <f t="shared" si="55"/>
        <v/>
      </c>
      <c r="BC17" s="182" t="str">
        <f t="shared" si="56"/>
        <v/>
      </c>
      <c r="BD17" s="182" t="str">
        <f t="shared" si="57"/>
        <v/>
      </c>
      <c r="BE17" s="182" t="str">
        <f t="shared" si="58"/>
        <v/>
      </c>
      <c r="BF17" s="182" t="str">
        <f t="shared" si="59"/>
        <v/>
      </c>
      <c r="BG17" s="182" t="str">
        <f t="shared" si="60"/>
        <v/>
      </c>
      <c r="BH17" s="182" t="str">
        <f t="shared" si="61"/>
        <v/>
      </c>
      <c r="BI17" s="182" t="str">
        <f t="shared" si="62"/>
        <v/>
      </c>
      <c r="BJ17" s="182" t="str">
        <f t="shared" si="63"/>
        <v/>
      </c>
      <c r="BK17" s="182" t="str">
        <f t="shared" si="64"/>
        <v/>
      </c>
      <c r="BL17" s="182" t="str">
        <f t="shared" si="65"/>
        <v/>
      </c>
      <c r="BM17" s="182" t="str">
        <f t="shared" si="66"/>
        <v/>
      </c>
      <c r="BN17" s="182" t="str">
        <f t="shared" si="67"/>
        <v/>
      </c>
      <c r="BO17" s="182" t="str">
        <f t="shared" si="68"/>
        <v/>
      </c>
      <c r="BP17" s="182" t="str">
        <f t="shared" si="69"/>
        <v/>
      </c>
      <c r="BQ17" s="182" t="str">
        <f t="shared" si="70"/>
        <v/>
      </c>
      <c r="BR17" s="182" t="str">
        <f t="shared" si="71"/>
        <v/>
      </c>
      <c r="BS17" s="182" t="str">
        <f t="shared" si="72"/>
        <v/>
      </c>
      <c r="BT17" s="182" t="str">
        <f t="shared" si="73"/>
        <v/>
      </c>
      <c r="BU17" s="183" t="str">
        <f t="shared" si="74"/>
        <v/>
      </c>
      <c r="BV17" s="184">
        <f>IF('Cálculos '!D23="","",AVERAGE(AN17:BU17))</f>
        <v>-0.58277538118472594</v>
      </c>
    </row>
    <row r="18" spans="2:74" x14ac:dyDescent="0.3">
      <c r="B18" s="165">
        <f t="shared" si="39"/>
        <v>16</v>
      </c>
      <c r="C18" s="171">
        <f>IF('Cálculos '!J24="","",'Cálculos '!J24)</f>
        <v>382000</v>
      </c>
      <c r="D18" s="172">
        <f>IF('Cálculos '!K24="","",'Cálculos '!K24)</f>
        <v>222500</v>
      </c>
      <c r="E18" s="172">
        <f>IF('Cálculos '!L24="","",'Cálculos '!L24)</f>
        <v>445000</v>
      </c>
      <c r="F18" s="172">
        <f>IF('Cálculos '!M24="","",'Cálculos '!M24)</f>
        <v>395500</v>
      </c>
      <c r="G18" s="172">
        <f>IF('Cálculos '!N24="","",'Cálculos '!N24)</f>
        <v>850000</v>
      </c>
      <c r="H18" s="172" t="str">
        <f>IF('Cálculos '!O24="","",'Cálculos '!O24)</f>
        <v/>
      </c>
      <c r="I18" s="172" t="str">
        <f>IF('Cálculos '!P24="","",'Cálculos '!P24)</f>
        <v/>
      </c>
      <c r="J18" s="172" t="str">
        <f>IF('Cálculos '!Q24="","",'Cálculos '!Q24)</f>
        <v/>
      </c>
      <c r="K18" s="172" t="str">
        <f>IF('Cálculos '!R24="","",'Cálculos '!R24)</f>
        <v/>
      </c>
      <c r="L18" s="172" t="str">
        <f>IF('Cálculos '!S24="","",'Cálculos '!S24)</f>
        <v/>
      </c>
      <c r="M18" s="172" t="str">
        <f>IF('Cálculos '!T24="","",'Cálculos '!T24)</f>
        <v/>
      </c>
      <c r="N18" s="172" t="str">
        <f>IF('Cálculos '!U24="","",'Cálculos '!U24)</f>
        <v/>
      </c>
      <c r="O18" s="172" t="str">
        <f>IF('Cálculos '!V24="","",'Cálculos '!V24)</f>
        <v/>
      </c>
      <c r="P18" s="172" t="str">
        <f>IF('Cálculos '!W24="","",'Cálculos '!W24)</f>
        <v/>
      </c>
      <c r="Q18" s="172" t="str">
        <f>IF('Cálculos '!X24="","",'Cálculos '!X24)</f>
        <v/>
      </c>
      <c r="R18" s="172" t="str">
        <f>IF('Cálculos '!Y24="","",'Cálculos '!Y24)</f>
        <v/>
      </c>
      <c r="S18" s="172" t="str">
        <f>IF('Cálculos '!Z24="","",'Cálculos '!Z24)</f>
        <v/>
      </c>
      <c r="T18" s="172" t="str">
        <f>IF('Cálculos '!AA24="","",'Cálculos '!AA24)</f>
        <v/>
      </c>
      <c r="U18" s="172" t="str">
        <f>IF('Cálculos '!AB24="","",'Cálculos '!AB24)</f>
        <v/>
      </c>
      <c r="V18" s="172" t="str">
        <f>IF('Cálculos '!AC24="","",'Cálculos '!AC24)</f>
        <v/>
      </c>
      <c r="W18" s="172" t="str">
        <f>IF('Cálculos '!AD24="","",'Cálculos '!AD24)</f>
        <v/>
      </c>
      <c r="X18" s="172" t="str">
        <f>IF('Cálculos '!AE24="","",'Cálculos '!AE24)</f>
        <v/>
      </c>
      <c r="Y18" s="172" t="str">
        <f>IF('Cálculos '!AF24="","",'Cálculos '!AF24)</f>
        <v/>
      </c>
      <c r="Z18" s="172" t="str">
        <f>IF('Cálculos '!AG24="","",'Cálculos '!AG24)</f>
        <v/>
      </c>
      <c r="AA18" s="172" t="str">
        <f>IF('Cálculos '!AH24="","",'Cálculos '!AH24)</f>
        <v/>
      </c>
      <c r="AB18" s="172" t="str">
        <f>IF('Cálculos '!AI24="","",'Cálculos '!AI24)</f>
        <v/>
      </c>
      <c r="AC18" s="172" t="str">
        <f>IF('Cálculos '!AJ24="","",'Cálculos '!AJ24)</f>
        <v/>
      </c>
      <c r="AD18" s="172" t="str">
        <f>IF('Cálculos '!AK24="","",'Cálculos '!AK24)</f>
        <v/>
      </c>
      <c r="AE18" s="172" t="str">
        <f>IF('Cálculos '!AL24="","",'Cálculos '!AL24)</f>
        <v/>
      </c>
      <c r="AF18" s="172" t="str">
        <f>IF('Cálculos '!AM24="","",'Cálculos '!AM24)</f>
        <v/>
      </c>
      <c r="AG18" s="172" t="str">
        <f>IF('Cálculos '!AN24="","",'Cálculos '!AN24)</f>
        <v/>
      </c>
      <c r="AH18" s="172" t="str">
        <f>IF('Cálculos '!AO24="","",'Cálculos '!AO24)</f>
        <v/>
      </c>
      <c r="AI18" s="172" t="str">
        <f>IF('Cálculos '!AP24="","",'Cálculos '!AP24)</f>
        <v/>
      </c>
      <c r="AJ18" s="443" t="str">
        <f>IF('Cálculos '!AQ24="","",'Cálculos '!AQ24)</f>
        <v/>
      </c>
      <c r="AK18" s="446">
        <f>IF('Cálculos '!D24="","",AVERAGE(C18:AJ18))</f>
        <v>459000</v>
      </c>
      <c r="AM18" s="181">
        <f t="shared" si="40"/>
        <v>16</v>
      </c>
      <c r="AN18" s="284">
        <f t="shared" si="41"/>
        <v>-0.20157068062827224</v>
      </c>
      <c r="AO18" s="285">
        <f t="shared" si="42"/>
        <v>-1.0629213483146067</v>
      </c>
      <c r="AP18" s="285">
        <f t="shared" si="43"/>
        <v>-3.1460674157303373E-2</v>
      </c>
      <c r="AQ18" s="285">
        <f t="shared" si="44"/>
        <v>-0.16055625790139064</v>
      </c>
      <c r="AR18" s="182">
        <f t="shared" si="45"/>
        <v>0.46</v>
      </c>
      <c r="AS18" s="182" t="str">
        <f t="shared" si="46"/>
        <v/>
      </c>
      <c r="AT18" s="182" t="str">
        <f t="shared" si="47"/>
        <v/>
      </c>
      <c r="AU18" s="182" t="str">
        <f t="shared" si="48"/>
        <v/>
      </c>
      <c r="AV18" s="182" t="str">
        <f t="shared" si="49"/>
        <v/>
      </c>
      <c r="AW18" s="182" t="str">
        <f t="shared" si="50"/>
        <v/>
      </c>
      <c r="AX18" s="182" t="str">
        <f t="shared" si="51"/>
        <v/>
      </c>
      <c r="AY18" s="182" t="str">
        <f t="shared" si="52"/>
        <v/>
      </c>
      <c r="AZ18" s="182" t="str">
        <f t="shared" si="53"/>
        <v/>
      </c>
      <c r="BA18" s="182" t="str">
        <f t="shared" si="54"/>
        <v/>
      </c>
      <c r="BB18" s="182" t="str">
        <f t="shared" si="55"/>
        <v/>
      </c>
      <c r="BC18" s="182" t="str">
        <f t="shared" si="56"/>
        <v/>
      </c>
      <c r="BD18" s="182" t="str">
        <f t="shared" si="57"/>
        <v/>
      </c>
      <c r="BE18" s="182" t="str">
        <f t="shared" si="58"/>
        <v/>
      </c>
      <c r="BF18" s="182" t="str">
        <f t="shared" si="59"/>
        <v/>
      </c>
      <c r="BG18" s="182" t="str">
        <f t="shared" si="60"/>
        <v/>
      </c>
      <c r="BH18" s="182" t="str">
        <f t="shared" si="61"/>
        <v/>
      </c>
      <c r="BI18" s="182" t="str">
        <f t="shared" si="62"/>
        <v/>
      </c>
      <c r="BJ18" s="182" t="str">
        <f t="shared" si="63"/>
        <v/>
      </c>
      <c r="BK18" s="182" t="str">
        <f t="shared" si="64"/>
        <v/>
      </c>
      <c r="BL18" s="182" t="str">
        <f t="shared" si="65"/>
        <v/>
      </c>
      <c r="BM18" s="182" t="str">
        <f t="shared" si="66"/>
        <v/>
      </c>
      <c r="BN18" s="182" t="str">
        <f t="shared" si="67"/>
        <v/>
      </c>
      <c r="BO18" s="182" t="str">
        <f t="shared" si="68"/>
        <v/>
      </c>
      <c r="BP18" s="182" t="str">
        <f t="shared" si="69"/>
        <v/>
      </c>
      <c r="BQ18" s="182" t="str">
        <f t="shared" si="70"/>
        <v/>
      </c>
      <c r="BR18" s="182" t="str">
        <f t="shared" si="71"/>
        <v/>
      </c>
      <c r="BS18" s="182" t="str">
        <f t="shared" si="72"/>
        <v/>
      </c>
      <c r="BT18" s="182" t="str">
        <f t="shared" si="73"/>
        <v/>
      </c>
      <c r="BU18" s="183" t="str">
        <f t="shared" si="74"/>
        <v/>
      </c>
      <c r="BV18" s="184">
        <f>IF('Cálculos '!D24="","",AVERAGE(AN18:BU18))</f>
        <v>-0.19930179220031458</v>
      </c>
    </row>
    <row r="19" spans="2:74" x14ac:dyDescent="0.3">
      <c r="B19" s="165">
        <f t="shared" si="39"/>
        <v>17</v>
      </c>
      <c r="C19" s="171">
        <f>IF('Cálculos '!J25="","",'Cálculos '!J25)</f>
        <v>2915000</v>
      </c>
      <c r="D19" s="172">
        <f>IF('Cálculos '!K25="","",'Cálculos '!K25)</f>
        <v>3700000</v>
      </c>
      <c r="E19" s="172">
        <f>IF('Cálculos '!L25="","",'Cálculos '!L25)</f>
        <v>1345000</v>
      </c>
      <c r="F19" s="172">
        <f>IF('Cálculos '!M25="","",'Cálculos '!M25)</f>
        <v>1934000</v>
      </c>
      <c r="G19" s="172">
        <f>IF('Cálculos '!N25="","",'Cálculos '!N25)</f>
        <v>3200000</v>
      </c>
      <c r="H19" s="172" t="str">
        <f>IF('Cálculos '!O25="","",'Cálculos '!O25)</f>
        <v/>
      </c>
      <c r="I19" s="172" t="str">
        <f>IF('Cálculos '!P25="","",'Cálculos '!P25)</f>
        <v/>
      </c>
      <c r="J19" s="172" t="str">
        <f>IF('Cálculos '!Q25="","",'Cálculos '!Q25)</f>
        <v/>
      </c>
      <c r="K19" s="172" t="str">
        <f>IF('Cálculos '!R25="","",'Cálculos '!R25)</f>
        <v/>
      </c>
      <c r="L19" s="172" t="str">
        <f>IF('Cálculos '!S25="","",'Cálculos '!S25)</f>
        <v/>
      </c>
      <c r="M19" s="172" t="str">
        <f>IF('Cálculos '!T25="","",'Cálculos '!T25)</f>
        <v/>
      </c>
      <c r="N19" s="172" t="str">
        <f>IF('Cálculos '!U25="","",'Cálculos '!U25)</f>
        <v/>
      </c>
      <c r="O19" s="172" t="str">
        <f>IF('Cálculos '!V25="","",'Cálculos '!V25)</f>
        <v/>
      </c>
      <c r="P19" s="172" t="str">
        <f>IF('Cálculos '!W25="","",'Cálculos '!W25)</f>
        <v/>
      </c>
      <c r="Q19" s="172" t="str">
        <f>IF('Cálculos '!X25="","",'Cálculos '!X25)</f>
        <v/>
      </c>
      <c r="R19" s="172" t="str">
        <f>IF('Cálculos '!Y25="","",'Cálculos '!Y25)</f>
        <v/>
      </c>
      <c r="S19" s="172" t="str">
        <f>IF('Cálculos '!Z25="","",'Cálculos '!Z25)</f>
        <v/>
      </c>
      <c r="T19" s="172" t="str">
        <f>IF('Cálculos '!AA25="","",'Cálculos '!AA25)</f>
        <v/>
      </c>
      <c r="U19" s="172" t="str">
        <f>IF('Cálculos '!AB25="","",'Cálculos '!AB25)</f>
        <v/>
      </c>
      <c r="V19" s="172" t="str">
        <f>IF('Cálculos '!AC25="","",'Cálculos '!AC25)</f>
        <v/>
      </c>
      <c r="W19" s="172" t="str">
        <f>IF('Cálculos '!AD25="","",'Cálculos '!AD25)</f>
        <v/>
      </c>
      <c r="X19" s="172" t="str">
        <f>IF('Cálculos '!AE25="","",'Cálculos '!AE25)</f>
        <v/>
      </c>
      <c r="Y19" s="172" t="str">
        <f>IF('Cálculos '!AF25="","",'Cálculos '!AF25)</f>
        <v/>
      </c>
      <c r="Z19" s="172" t="str">
        <f>IF('Cálculos '!AG25="","",'Cálculos '!AG25)</f>
        <v/>
      </c>
      <c r="AA19" s="172" t="str">
        <f>IF('Cálculos '!AH25="","",'Cálculos '!AH25)</f>
        <v/>
      </c>
      <c r="AB19" s="172" t="str">
        <f>IF('Cálculos '!AI25="","",'Cálculos '!AI25)</f>
        <v/>
      </c>
      <c r="AC19" s="172" t="str">
        <f>IF('Cálculos '!AJ25="","",'Cálculos '!AJ25)</f>
        <v/>
      </c>
      <c r="AD19" s="172" t="str">
        <f>IF('Cálculos '!AK25="","",'Cálculos '!AK25)</f>
        <v/>
      </c>
      <c r="AE19" s="172" t="str">
        <f>IF('Cálculos '!AL25="","",'Cálculos '!AL25)</f>
        <v/>
      </c>
      <c r="AF19" s="172" t="str">
        <f>IF('Cálculos '!AM25="","",'Cálculos '!AM25)</f>
        <v/>
      </c>
      <c r="AG19" s="172" t="str">
        <f>IF('Cálculos '!AN25="","",'Cálculos '!AN25)</f>
        <v/>
      </c>
      <c r="AH19" s="172" t="str">
        <f>IF('Cálculos '!AO25="","",'Cálculos '!AO25)</f>
        <v/>
      </c>
      <c r="AI19" s="172" t="str">
        <f>IF('Cálculos '!AP25="","",'Cálculos '!AP25)</f>
        <v/>
      </c>
      <c r="AJ19" s="443" t="str">
        <f>IF('Cálculos '!AQ25="","",'Cálculos '!AQ25)</f>
        <v/>
      </c>
      <c r="AK19" s="446">
        <f>IF('Cálculos '!D25="","",AVERAGE(C19:AJ19))</f>
        <v>2618800</v>
      </c>
      <c r="AM19" s="181">
        <f t="shared" si="40"/>
        <v>17</v>
      </c>
      <c r="AN19" s="284">
        <f t="shared" si="41"/>
        <v>0.1016123499142367</v>
      </c>
      <c r="AO19" s="285">
        <f t="shared" si="42"/>
        <v>0.29221621621621624</v>
      </c>
      <c r="AP19" s="285">
        <f t="shared" si="43"/>
        <v>-0.94706319702602226</v>
      </c>
      <c r="AQ19" s="285">
        <f t="shared" si="44"/>
        <v>-0.35408479834539813</v>
      </c>
      <c r="AR19" s="182">
        <f t="shared" si="45"/>
        <v>0.18162500000000001</v>
      </c>
      <c r="AS19" s="182" t="str">
        <f t="shared" si="46"/>
        <v/>
      </c>
      <c r="AT19" s="182" t="str">
        <f t="shared" si="47"/>
        <v/>
      </c>
      <c r="AU19" s="182" t="str">
        <f t="shared" si="48"/>
        <v/>
      </c>
      <c r="AV19" s="182" t="str">
        <f t="shared" si="49"/>
        <v/>
      </c>
      <c r="AW19" s="182" t="str">
        <f t="shared" si="50"/>
        <v/>
      </c>
      <c r="AX19" s="182" t="str">
        <f t="shared" si="51"/>
        <v/>
      </c>
      <c r="AY19" s="182" t="str">
        <f t="shared" si="52"/>
        <v/>
      </c>
      <c r="AZ19" s="182" t="str">
        <f t="shared" si="53"/>
        <v/>
      </c>
      <c r="BA19" s="182" t="str">
        <f t="shared" si="54"/>
        <v/>
      </c>
      <c r="BB19" s="182" t="str">
        <f t="shared" si="55"/>
        <v/>
      </c>
      <c r="BC19" s="182" t="str">
        <f t="shared" si="56"/>
        <v/>
      </c>
      <c r="BD19" s="182" t="str">
        <f t="shared" si="57"/>
        <v/>
      </c>
      <c r="BE19" s="182" t="str">
        <f t="shared" si="58"/>
        <v/>
      </c>
      <c r="BF19" s="182" t="str">
        <f t="shared" si="59"/>
        <v/>
      </c>
      <c r="BG19" s="182" t="str">
        <f t="shared" si="60"/>
        <v/>
      </c>
      <c r="BH19" s="182" t="str">
        <f t="shared" si="61"/>
        <v/>
      </c>
      <c r="BI19" s="182" t="str">
        <f t="shared" si="62"/>
        <v/>
      </c>
      <c r="BJ19" s="182" t="str">
        <f t="shared" si="63"/>
        <v/>
      </c>
      <c r="BK19" s="182" t="str">
        <f t="shared" si="64"/>
        <v/>
      </c>
      <c r="BL19" s="182" t="str">
        <f t="shared" si="65"/>
        <v/>
      </c>
      <c r="BM19" s="182" t="str">
        <f t="shared" si="66"/>
        <v/>
      </c>
      <c r="BN19" s="182" t="str">
        <f t="shared" si="67"/>
        <v/>
      </c>
      <c r="BO19" s="182" t="str">
        <f t="shared" si="68"/>
        <v/>
      </c>
      <c r="BP19" s="182" t="str">
        <f t="shared" si="69"/>
        <v/>
      </c>
      <c r="BQ19" s="182" t="str">
        <f t="shared" si="70"/>
        <v/>
      </c>
      <c r="BR19" s="182" t="str">
        <f t="shared" si="71"/>
        <v/>
      </c>
      <c r="BS19" s="182" t="str">
        <f t="shared" si="72"/>
        <v/>
      </c>
      <c r="BT19" s="182" t="str">
        <f t="shared" si="73"/>
        <v/>
      </c>
      <c r="BU19" s="183" t="str">
        <f t="shared" si="74"/>
        <v/>
      </c>
      <c r="BV19" s="184">
        <f>IF('Cálculos '!D25="","",AVERAGE(AN19:BU19))</f>
        <v>-0.14513888584819348</v>
      </c>
    </row>
    <row r="20" spans="2:74" x14ac:dyDescent="0.3">
      <c r="B20" s="165">
        <f t="shared" si="39"/>
        <v>18</v>
      </c>
      <c r="C20" s="171">
        <f>IF('Cálculos '!J26="","",'Cálculos '!J26)</f>
        <v>365000</v>
      </c>
      <c r="D20" s="172">
        <f>IF('Cálculos '!K26="","",'Cálculos '!K26)</f>
        <v>207500</v>
      </c>
      <c r="E20" s="172">
        <f>IF('Cálculos '!L26="","",'Cálculos '!L26)</f>
        <v>110000</v>
      </c>
      <c r="F20" s="172">
        <f>IF('Cálculos '!M26="","",'Cálculos '!M26)</f>
        <v>148600</v>
      </c>
      <c r="G20" s="172">
        <f>IF('Cálculos '!N26="","",'Cálculos '!N26)</f>
        <v>708000</v>
      </c>
      <c r="H20" s="172" t="str">
        <f>IF('Cálculos '!O26="","",'Cálculos '!O26)</f>
        <v/>
      </c>
      <c r="I20" s="172" t="str">
        <f>IF('Cálculos '!P26="","",'Cálculos '!P26)</f>
        <v/>
      </c>
      <c r="J20" s="172" t="str">
        <f>IF('Cálculos '!Q26="","",'Cálculos '!Q26)</f>
        <v/>
      </c>
      <c r="K20" s="172" t="str">
        <f>IF('Cálculos '!R26="","",'Cálculos '!R26)</f>
        <v/>
      </c>
      <c r="L20" s="172" t="str">
        <f>IF('Cálculos '!S26="","",'Cálculos '!S26)</f>
        <v/>
      </c>
      <c r="M20" s="172" t="str">
        <f>IF('Cálculos '!T26="","",'Cálculos '!T26)</f>
        <v/>
      </c>
      <c r="N20" s="172" t="str">
        <f>IF('Cálculos '!U26="","",'Cálculos '!U26)</f>
        <v/>
      </c>
      <c r="O20" s="172" t="str">
        <f>IF('Cálculos '!V26="","",'Cálculos '!V26)</f>
        <v/>
      </c>
      <c r="P20" s="172" t="str">
        <f>IF('Cálculos '!W26="","",'Cálculos '!W26)</f>
        <v/>
      </c>
      <c r="Q20" s="172" t="str">
        <f>IF('Cálculos '!X26="","",'Cálculos '!X26)</f>
        <v/>
      </c>
      <c r="R20" s="172" t="str">
        <f>IF('Cálculos '!Y26="","",'Cálculos '!Y26)</f>
        <v/>
      </c>
      <c r="S20" s="172" t="str">
        <f>IF('Cálculos '!Z26="","",'Cálculos '!Z26)</f>
        <v/>
      </c>
      <c r="T20" s="172" t="str">
        <f>IF('Cálculos '!AA26="","",'Cálculos '!AA26)</f>
        <v/>
      </c>
      <c r="U20" s="172" t="str">
        <f>IF('Cálculos '!AB26="","",'Cálculos '!AB26)</f>
        <v/>
      </c>
      <c r="V20" s="172" t="str">
        <f>IF('Cálculos '!AC26="","",'Cálculos '!AC26)</f>
        <v/>
      </c>
      <c r="W20" s="172" t="str">
        <f>IF('Cálculos '!AD26="","",'Cálculos '!AD26)</f>
        <v/>
      </c>
      <c r="X20" s="172" t="str">
        <f>IF('Cálculos '!AE26="","",'Cálculos '!AE26)</f>
        <v/>
      </c>
      <c r="Y20" s="172" t="str">
        <f>IF('Cálculos '!AF26="","",'Cálculos '!AF26)</f>
        <v/>
      </c>
      <c r="Z20" s="172" t="str">
        <f>IF('Cálculos '!AG26="","",'Cálculos '!AG26)</f>
        <v/>
      </c>
      <c r="AA20" s="172" t="str">
        <f>IF('Cálculos '!AH26="","",'Cálculos '!AH26)</f>
        <v/>
      </c>
      <c r="AB20" s="172" t="str">
        <f>IF('Cálculos '!AI26="","",'Cálculos '!AI26)</f>
        <v/>
      </c>
      <c r="AC20" s="172" t="str">
        <f>IF('Cálculos '!AJ26="","",'Cálculos '!AJ26)</f>
        <v/>
      </c>
      <c r="AD20" s="172" t="str">
        <f>IF('Cálculos '!AK26="","",'Cálculos '!AK26)</f>
        <v/>
      </c>
      <c r="AE20" s="172" t="str">
        <f>IF('Cálculos '!AL26="","",'Cálculos '!AL26)</f>
        <v/>
      </c>
      <c r="AF20" s="172" t="str">
        <f>IF('Cálculos '!AM26="","",'Cálculos '!AM26)</f>
        <v/>
      </c>
      <c r="AG20" s="172" t="str">
        <f>IF('Cálculos '!AN26="","",'Cálculos '!AN26)</f>
        <v/>
      </c>
      <c r="AH20" s="172" t="str">
        <f>IF('Cálculos '!AO26="","",'Cálculos '!AO26)</f>
        <v/>
      </c>
      <c r="AI20" s="172" t="str">
        <f>IF('Cálculos '!AP26="","",'Cálculos '!AP26)</f>
        <v/>
      </c>
      <c r="AJ20" s="443" t="str">
        <f>IF('Cálculos '!AQ26="","",'Cálculos '!AQ26)</f>
        <v/>
      </c>
      <c r="AK20" s="446">
        <f>IF('Cálculos '!D26="","",AVERAGE(C20:AJ20))</f>
        <v>307820</v>
      </c>
      <c r="AM20" s="181">
        <f t="shared" si="40"/>
        <v>18</v>
      </c>
      <c r="AN20" s="284">
        <f t="shared" si="41"/>
        <v>0.15665753424657533</v>
      </c>
      <c r="AO20" s="285">
        <f t="shared" si="42"/>
        <v>-0.4834698795180723</v>
      </c>
      <c r="AP20" s="285">
        <f t="shared" si="43"/>
        <v>-1.7983636363636364</v>
      </c>
      <c r="AQ20" s="285">
        <f t="shared" si="44"/>
        <v>-1.0714670255720053</v>
      </c>
      <c r="AR20" s="182">
        <f t="shared" si="45"/>
        <v>0.56522598870056495</v>
      </c>
      <c r="AS20" s="182" t="str">
        <f t="shared" si="46"/>
        <v/>
      </c>
      <c r="AT20" s="182" t="str">
        <f t="shared" si="47"/>
        <v/>
      </c>
      <c r="AU20" s="182" t="str">
        <f t="shared" si="48"/>
        <v/>
      </c>
      <c r="AV20" s="182" t="str">
        <f t="shared" si="49"/>
        <v/>
      </c>
      <c r="AW20" s="182" t="str">
        <f t="shared" si="50"/>
        <v/>
      </c>
      <c r="AX20" s="182" t="str">
        <f t="shared" si="51"/>
        <v/>
      </c>
      <c r="AY20" s="182" t="str">
        <f t="shared" si="52"/>
        <v/>
      </c>
      <c r="AZ20" s="182" t="str">
        <f t="shared" si="53"/>
        <v/>
      </c>
      <c r="BA20" s="182" t="str">
        <f t="shared" si="54"/>
        <v/>
      </c>
      <c r="BB20" s="182" t="str">
        <f t="shared" si="55"/>
        <v/>
      </c>
      <c r="BC20" s="182" t="str">
        <f t="shared" si="56"/>
        <v/>
      </c>
      <c r="BD20" s="182" t="str">
        <f t="shared" si="57"/>
        <v/>
      </c>
      <c r="BE20" s="182" t="str">
        <f t="shared" si="58"/>
        <v/>
      </c>
      <c r="BF20" s="182" t="str">
        <f t="shared" si="59"/>
        <v/>
      </c>
      <c r="BG20" s="182" t="str">
        <f t="shared" si="60"/>
        <v/>
      </c>
      <c r="BH20" s="182" t="str">
        <f t="shared" si="61"/>
        <v/>
      </c>
      <c r="BI20" s="182" t="str">
        <f t="shared" si="62"/>
        <v/>
      </c>
      <c r="BJ20" s="182" t="str">
        <f t="shared" si="63"/>
        <v/>
      </c>
      <c r="BK20" s="182" t="str">
        <f t="shared" si="64"/>
        <v/>
      </c>
      <c r="BL20" s="182" t="str">
        <f t="shared" si="65"/>
        <v/>
      </c>
      <c r="BM20" s="182" t="str">
        <f t="shared" si="66"/>
        <v/>
      </c>
      <c r="BN20" s="182" t="str">
        <f t="shared" si="67"/>
        <v/>
      </c>
      <c r="BO20" s="182" t="str">
        <f t="shared" si="68"/>
        <v/>
      </c>
      <c r="BP20" s="182" t="str">
        <f t="shared" si="69"/>
        <v/>
      </c>
      <c r="BQ20" s="182" t="str">
        <f t="shared" si="70"/>
        <v/>
      </c>
      <c r="BR20" s="182" t="str">
        <f t="shared" si="71"/>
        <v/>
      </c>
      <c r="BS20" s="182" t="str">
        <f t="shared" si="72"/>
        <v/>
      </c>
      <c r="BT20" s="182" t="str">
        <f t="shared" si="73"/>
        <v/>
      </c>
      <c r="BU20" s="183" t="str">
        <f t="shared" si="74"/>
        <v/>
      </c>
      <c r="BV20" s="184">
        <f>IF('Cálculos '!D26="","",AVERAGE(AN20:BU20))</f>
        <v>-0.52628340370131477</v>
      </c>
    </row>
    <row r="21" spans="2:74" x14ac:dyDescent="0.3">
      <c r="B21" s="165">
        <f t="shared" si="39"/>
        <v>19</v>
      </c>
      <c r="C21" s="171">
        <f>IF('Cálculos '!J27="","",'Cálculos '!J27)</f>
        <v>381500</v>
      </c>
      <c r="D21" s="172">
        <f>IF('Cálculos '!K27="","",'Cálculos '!K27)</f>
        <v>215500</v>
      </c>
      <c r="E21" s="172">
        <f>IF('Cálculos '!L27="","",'Cálculos '!L27)</f>
        <v>125000</v>
      </c>
      <c r="F21" s="172">
        <f>IF('Cálculos '!M27="","",'Cálculos '!M27)</f>
        <v>157050</v>
      </c>
      <c r="G21" s="172">
        <f>IF('Cálculos '!N27="","",'Cálculos '!N27)</f>
        <v>716000</v>
      </c>
      <c r="H21" s="172" t="str">
        <f>IF('Cálculos '!O27="","",'Cálculos '!O27)</f>
        <v/>
      </c>
      <c r="I21" s="172" t="str">
        <f>IF('Cálculos '!P27="","",'Cálculos '!P27)</f>
        <v/>
      </c>
      <c r="J21" s="172" t="str">
        <f>IF('Cálculos '!Q27="","",'Cálculos '!Q27)</f>
        <v/>
      </c>
      <c r="K21" s="172" t="str">
        <f>IF('Cálculos '!R27="","",'Cálculos '!R27)</f>
        <v/>
      </c>
      <c r="L21" s="172" t="str">
        <f>IF('Cálculos '!S27="","",'Cálculos '!S27)</f>
        <v/>
      </c>
      <c r="M21" s="172" t="str">
        <f>IF('Cálculos '!T27="","",'Cálculos '!T27)</f>
        <v/>
      </c>
      <c r="N21" s="172" t="str">
        <f>IF('Cálculos '!U27="","",'Cálculos '!U27)</f>
        <v/>
      </c>
      <c r="O21" s="172" t="str">
        <f>IF('Cálculos '!V27="","",'Cálculos '!V27)</f>
        <v/>
      </c>
      <c r="P21" s="172" t="str">
        <f>IF('Cálculos '!W27="","",'Cálculos '!W27)</f>
        <v/>
      </c>
      <c r="Q21" s="172" t="str">
        <f>IF('Cálculos '!X27="","",'Cálculos '!X27)</f>
        <v/>
      </c>
      <c r="R21" s="172" t="str">
        <f>IF('Cálculos '!Y27="","",'Cálculos '!Y27)</f>
        <v/>
      </c>
      <c r="S21" s="172" t="str">
        <f>IF('Cálculos '!Z27="","",'Cálculos '!Z27)</f>
        <v/>
      </c>
      <c r="T21" s="172" t="str">
        <f>IF('Cálculos '!AA27="","",'Cálculos '!AA27)</f>
        <v/>
      </c>
      <c r="U21" s="172" t="str">
        <f>IF('Cálculos '!AB27="","",'Cálculos '!AB27)</f>
        <v/>
      </c>
      <c r="V21" s="172" t="str">
        <f>IF('Cálculos '!AC27="","",'Cálculos '!AC27)</f>
        <v/>
      </c>
      <c r="W21" s="172" t="str">
        <f>IF('Cálculos '!AD27="","",'Cálculos '!AD27)</f>
        <v/>
      </c>
      <c r="X21" s="172" t="str">
        <f>IF('Cálculos '!AE27="","",'Cálculos '!AE27)</f>
        <v/>
      </c>
      <c r="Y21" s="172" t="str">
        <f>IF('Cálculos '!AF27="","",'Cálculos '!AF27)</f>
        <v/>
      </c>
      <c r="Z21" s="172" t="str">
        <f>IF('Cálculos '!AG27="","",'Cálculos '!AG27)</f>
        <v/>
      </c>
      <c r="AA21" s="172" t="str">
        <f>IF('Cálculos '!AH27="","",'Cálculos '!AH27)</f>
        <v/>
      </c>
      <c r="AB21" s="172" t="str">
        <f>IF('Cálculos '!AI27="","",'Cálculos '!AI27)</f>
        <v/>
      </c>
      <c r="AC21" s="172" t="str">
        <f>IF('Cálculos '!AJ27="","",'Cálculos '!AJ27)</f>
        <v/>
      </c>
      <c r="AD21" s="172" t="str">
        <f>IF('Cálculos '!AK27="","",'Cálculos '!AK27)</f>
        <v/>
      </c>
      <c r="AE21" s="172" t="str">
        <f>IF('Cálculos '!AL27="","",'Cálculos '!AL27)</f>
        <v/>
      </c>
      <c r="AF21" s="172" t="str">
        <f>IF('Cálculos '!AM27="","",'Cálculos '!AM27)</f>
        <v/>
      </c>
      <c r="AG21" s="172" t="str">
        <f>IF('Cálculos '!AN27="","",'Cálculos '!AN27)</f>
        <v/>
      </c>
      <c r="AH21" s="172" t="str">
        <f>IF('Cálculos '!AO27="","",'Cálculos '!AO27)</f>
        <v/>
      </c>
      <c r="AI21" s="172" t="str">
        <f>IF('Cálculos '!AP27="","",'Cálculos '!AP27)</f>
        <v/>
      </c>
      <c r="AJ21" s="443" t="str">
        <f>IF('Cálculos '!AQ27="","",'Cálculos '!AQ27)</f>
        <v/>
      </c>
      <c r="AK21" s="446">
        <f>IF('Cálculos '!D27="","",AVERAGE(C21:AJ21))</f>
        <v>319010</v>
      </c>
      <c r="AM21" s="181">
        <f t="shared" si="40"/>
        <v>19</v>
      </c>
      <c r="AN21" s="284">
        <f t="shared" si="41"/>
        <v>0.16380078636959372</v>
      </c>
      <c r="AO21" s="285">
        <f t="shared" si="42"/>
        <v>-0.4803248259860789</v>
      </c>
      <c r="AP21" s="285">
        <f t="shared" si="43"/>
        <v>-1.5520799999999999</v>
      </c>
      <c r="AQ21" s="285">
        <f t="shared" si="44"/>
        <v>-1.0312639286851322</v>
      </c>
      <c r="AR21" s="182">
        <f t="shared" si="45"/>
        <v>0.55445530726256986</v>
      </c>
      <c r="AS21" s="182" t="str">
        <f t="shared" si="46"/>
        <v/>
      </c>
      <c r="AT21" s="182" t="str">
        <f t="shared" si="47"/>
        <v/>
      </c>
      <c r="AU21" s="182" t="str">
        <f t="shared" si="48"/>
        <v/>
      </c>
      <c r="AV21" s="182" t="str">
        <f t="shared" si="49"/>
        <v/>
      </c>
      <c r="AW21" s="182" t="str">
        <f t="shared" si="50"/>
        <v/>
      </c>
      <c r="AX21" s="182" t="str">
        <f t="shared" si="51"/>
        <v/>
      </c>
      <c r="AY21" s="182" t="str">
        <f t="shared" si="52"/>
        <v/>
      </c>
      <c r="AZ21" s="182" t="str">
        <f t="shared" si="53"/>
        <v/>
      </c>
      <c r="BA21" s="182" t="str">
        <f t="shared" si="54"/>
        <v/>
      </c>
      <c r="BB21" s="182" t="str">
        <f t="shared" si="55"/>
        <v/>
      </c>
      <c r="BC21" s="182" t="str">
        <f t="shared" si="56"/>
        <v/>
      </c>
      <c r="BD21" s="182" t="str">
        <f t="shared" si="57"/>
        <v/>
      </c>
      <c r="BE21" s="182" t="str">
        <f t="shared" si="58"/>
        <v/>
      </c>
      <c r="BF21" s="182" t="str">
        <f t="shared" si="59"/>
        <v/>
      </c>
      <c r="BG21" s="182" t="str">
        <f t="shared" si="60"/>
        <v/>
      </c>
      <c r="BH21" s="182" t="str">
        <f t="shared" si="61"/>
        <v/>
      </c>
      <c r="BI21" s="182" t="str">
        <f t="shared" si="62"/>
        <v/>
      </c>
      <c r="BJ21" s="182" t="str">
        <f t="shared" si="63"/>
        <v/>
      </c>
      <c r="BK21" s="182" t="str">
        <f t="shared" si="64"/>
        <v/>
      </c>
      <c r="BL21" s="182" t="str">
        <f t="shared" si="65"/>
        <v/>
      </c>
      <c r="BM21" s="182" t="str">
        <f t="shared" si="66"/>
        <v/>
      </c>
      <c r="BN21" s="182" t="str">
        <f t="shared" si="67"/>
        <v/>
      </c>
      <c r="BO21" s="182" t="str">
        <f t="shared" si="68"/>
        <v/>
      </c>
      <c r="BP21" s="182" t="str">
        <f t="shared" si="69"/>
        <v/>
      </c>
      <c r="BQ21" s="182" t="str">
        <f t="shared" si="70"/>
        <v/>
      </c>
      <c r="BR21" s="182" t="str">
        <f t="shared" si="71"/>
        <v/>
      </c>
      <c r="BS21" s="182" t="str">
        <f t="shared" si="72"/>
        <v/>
      </c>
      <c r="BT21" s="182" t="str">
        <f t="shared" si="73"/>
        <v/>
      </c>
      <c r="BU21" s="183" t="str">
        <f t="shared" si="74"/>
        <v/>
      </c>
      <c r="BV21" s="184">
        <f>IF('Cálculos '!D27="","",AVERAGE(AN21:BU21))</f>
        <v>-0.46908253220780943</v>
      </c>
    </row>
    <row r="22" spans="2:74" ht="17.25" thickBot="1" x14ac:dyDescent="0.35">
      <c r="B22" s="165">
        <f t="shared" si="39"/>
        <v>20</v>
      </c>
      <c r="C22" s="171">
        <f>IF('Cálculos '!J28="","",'Cálculos '!J28)</f>
        <v>64000</v>
      </c>
      <c r="D22" s="172">
        <f>IF('Cálculos '!K28="","",'Cálculos '!K28)</f>
        <v>51000</v>
      </c>
      <c r="E22" s="172">
        <f>IF('Cálculos '!L28="","",'Cálculos '!L28)</f>
        <v>60000</v>
      </c>
      <c r="F22" s="172">
        <f>IF('Cálculos '!M28="","",'Cálculos '!M28)</f>
        <v>118000</v>
      </c>
      <c r="G22" s="172">
        <f>IF('Cálculos '!N28="","",'Cálculos '!N28)</f>
        <v>780000</v>
      </c>
      <c r="H22" s="172" t="str">
        <f>IF('Cálculos '!O28="","",'Cálculos '!O28)</f>
        <v/>
      </c>
      <c r="I22" s="172" t="str">
        <f>IF('Cálculos '!P28="","",'Cálculos '!P28)</f>
        <v/>
      </c>
      <c r="J22" s="172" t="str">
        <f>IF('Cálculos '!Q28="","",'Cálculos '!Q28)</f>
        <v/>
      </c>
      <c r="K22" s="172" t="str">
        <f>IF('Cálculos '!R28="","",'Cálculos '!R28)</f>
        <v/>
      </c>
      <c r="L22" s="172" t="str">
        <f>IF('Cálculos '!S28="","",'Cálculos '!S28)</f>
        <v/>
      </c>
      <c r="M22" s="172" t="str">
        <f>IF('Cálculos '!T28="","",'Cálculos '!T28)</f>
        <v/>
      </c>
      <c r="N22" s="172" t="str">
        <f>IF('Cálculos '!U28="","",'Cálculos '!U28)</f>
        <v/>
      </c>
      <c r="O22" s="172" t="str">
        <f>IF('Cálculos '!V28="","",'Cálculos '!V28)</f>
        <v/>
      </c>
      <c r="P22" s="172" t="str">
        <f>IF('Cálculos '!W28="","",'Cálculos '!W28)</f>
        <v/>
      </c>
      <c r="Q22" s="172" t="str">
        <f>IF('Cálculos '!X28="","",'Cálculos '!X28)</f>
        <v/>
      </c>
      <c r="R22" s="172" t="str">
        <f>IF('Cálculos '!Y28="","",'Cálculos '!Y28)</f>
        <v/>
      </c>
      <c r="S22" s="172" t="str">
        <f>IF('Cálculos '!Z28="","",'Cálculos '!Z28)</f>
        <v/>
      </c>
      <c r="T22" s="172" t="str">
        <f>IF('Cálculos '!AA28="","",'Cálculos '!AA28)</f>
        <v/>
      </c>
      <c r="U22" s="172" t="str">
        <f>IF('Cálculos '!AB28="","",'Cálculos '!AB28)</f>
        <v/>
      </c>
      <c r="V22" s="172" t="str">
        <f>IF('Cálculos '!AC28="","",'Cálculos '!AC28)</f>
        <v/>
      </c>
      <c r="W22" s="172" t="str">
        <f>IF('Cálculos '!AD28="","",'Cálculos '!AD28)</f>
        <v/>
      </c>
      <c r="X22" s="172" t="str">
        <f>IF('Cálculos '!AE28="","",'Cálculos '!AE28)</f>
        <v/>
      </c>
      <c r="Y22" s="172" t="str">
        <f>IF('Cálculos '!AF28="","",'Cálculos '!AF28)</f>
        <v/>
      </c>
      <c r="Z22" s="172" t="str">
        <f>IF('Cálculos '!AG28="","",'Cálculos '!AG28)</f>
        <v/>
      </c>
      <c r="AA22" s="172" t="str">
        <f>IF('Cálculos '!AH28="","",'Cálculos '!AH28)</f>
        <v/>
      </c>
      <c r="AB22" s="172" t="str">
        <f>IF('Cálculos '!AI28="","",'Cálculos '!AI28)</f>
        <v/>
      </c>
      <c r="AC22" s="172" t="str">
        <f>IF('Cálculos '!AJ28="","",'Cálculos '!AJ28)</f>
        <v/>
      </c>
      <c r="AD22" s="172" t="str">
        <f>IF('Cálculos '!AK28="","",'Cálculos '!AK28)</f>
        <v/>
      </c>
      <c r="AE22" s="172" t="str">
        <f>IF('Cálculos '!AL28="","",'Cálculos '!AL28)</f>
        <v/>
      </c>
      <c r="AF22" s="172" t="str">
        <f>IF('Cálculos '!AM28="","",'Cálculos '!AM28)</f>
        <v/>
      </c>
      <c r="AG22" s="172" t="str">
        <f>IF('Cálculos '!AN28="","",'Cálculos '!AN28)</f>
        <v/>
      </c>
      <c r="AH22" s="172" t="str">
        <f>IF('Cálculos '!AO28="","",'Cálculos '!AO28)</f>
        <v/>
      </c>
      <c r="AI22" s="172" t="str">
        <f>IF('Cálculos '!AP28="","",'Cálculos '!AP28)</f>
        <v/>
      </c>
      <c r="AJ22" s="443" t="str">
        <f>IF('Cálculos '!AQ28="","",'Cálculos '!AQ28)</f>
        <v/>
      </c>
      <c r="AK22" s="446">
        <f>IF('Cálculos '!D28="","",AVERAGE(C22:AJ22))</f>
        <v>214600</v>
      </c>
      <c r="AM22" s="181">
        <f t="shared" si="40"/>
        <v>20</v>
      </c>
      <c r="AN22" s="284">
        <f t="shared" si="41"/>
        <v>-2.3531249999999999</v>
      </c>
      <c r="AO22" s="285">
        <f t="shared" si="42"/>
        <v>-3.2078431372549021</v>
      </c>
      <c r="AP22" s="285">
        <f t="shared" si="43"/>
        <v>-2.5766666666666667</v>
      </c>
      <c r="AQ22" s="285">
        <f t="shared" si="44"/>
        <v>-0.81864406779661014</v>
      </c>
      <c r="AR22" s="182">
        <f t="shared" si="45"/>
        <v>0.72487179487179487</v>
      </c>
      <c r="AS22" s="182" t="str">
        <f t="shared" si="46"/>
        <v/>
      </c>
      <c r="AT22" s="182" t="str">
        <f t="shared" si="47"/>
        <v/>
      </c>
      <c r="AU22" s="182" t="str">
        <f t="shared" si="48"/>
        <v/>
      </c>
      <c r="AV22" s="182" t="str">
        <f t="shared" si="49"/>
        <v/>
      </c>
      <c r="AW22" s="182" t="str">
        <f t="shared" si="50"/>
        <v/>
      </c>
      <c r="AX22" s="182" t="str">
        <f t="shared" si="51"/>
        <v/>
      </c>
      <c r="AY22" s="182" t="str">
        <f t="shared" si="52"/>
        <v/>
      </c>
      <c r="AZ22" s="182" t="str">
        <f t="shared" si="53"/>
        <v/>
      </c>
      <c r="BA22" s="182" t="str">
        <f t="shared" si="54"/>
        <v/>
      </c>
      <c r="BB22" s="182" t="str">
        <f t="shared" si="55"/>
        <v/>
      </c>
      <c r="BC22" s="182" t="str">
        <f t="shared" si="56"/>
        <v/>
      </c>
      <c r="BD22" s="182" t="str">
        <f t="shared" si="57"/>
        <v/>
      </c>
      <c r="BE22" s="182" t="str">
        <f t="shared" si="58"/>
        <v/>
      </c>
      <c r="BF22" s="182" t="str">
        <f t="shared" si="59"/>
        <v/>
      </c>
      <c r="BG22" s="182" t="str">
        <f t="shared" si="60"/>
        <v/>
      </c>
      <c r="BH22" s="182" t="str">
        <f t="shared" si="61"/>
        <v/>
      </c>
      <c r="BI22" s="182" t="str">
        <f t="shared" si="62"/>
        <v/>
      </c>
      <c r="BJ22" s="182" t="str">
        <f t="shared" si="63"/>
        <v/>
      </c>
      <c r="BK22" s="182" t="str">
        <f t="shared" si="64"/>
        <v/>
      </c>
      <c r="BL22" s="182" t="str">
        <f t="shared" si="65"/>
        <v/>
      </c>
      <c r="BM22" s="182" t="str">
        <f t="shared" si="66"/>
        <v/>
      </c>
      <c r="BN22" s="182" t="str">
        <f t="shared" si="67"/>
        <v/>
      </c>
      <c r="BO22" s="182" t="str">
        <f t="shared" si="68"/>
        <v/>
      </c>
      <c r="BP22" s="182" t="str">
        <f t="shared" si="69"/>
        <v/>
      </c>
      <c r="BQ22" s="182" t="str">
        <f t="shared" si="70"/>
        <v/>
      </c>
      <c r="BR22" s="182" t="str">
        <f t="shared" si="71"/>
        <v/>
      </c>
      <c r="BS22" s="182" t="str">
        <f t="shared" si="72"/>
        <v/>
      </c>
      <c r="BT22" s="182" t="str">
        <f t="shared" si="73"/>
        <v/>
      </c>
      <c r="BU22" s="183" t="str">
        <f t="shared" si="74"/>
        <v/>
      </c>
      <c r="BV22" s="188">
        <f>IF('Cálculos '!D28="","",AVERAGE(AN22:BU22))</f>
        <v>-1.6462814153692764</v>
      </c>
    </row>
    <row r="23" spans="2:74" ht="17.25" hidden="1" thickBot="1" x14ac:dyDescent="0.35">
      <c r="B23" s="165">
        <f t="shared" si="39"/>
        <v>21</v>
      </c>
      <c r="C23" s="171" t="str">
        <f>IF('Cálculos '!J29="","",'Cálculos '!J29)</f>
        <v/>
      </c>
      <c r="D23" s="172" t="str">
        <f>IF('Cálculos '!K29="","",'Cálculos '!K29)</f>
        <v/>
      </c>
      <c r="E23" s="172" t="str">
        <f>IF('Cálculos '!L29="","",'Cálculos '!L29)</f>
        <v/>
      </c>
      <c r="F23" s="172" t="str">
        <f>IF('Cálculos '!M29="","",'Cálculos '!M29)</f>
        <v/>
      </c>
      <c r="G23" s="172" t="str">
        <f>IF('Cálculos '!N29="","",'Cálculos '!N29)</f>
        <v/>
      </c>
      <c r="H23" s="172" t="str">
        <f>IF('Cálculos '!O29="","",'Cálculos '!O29)</f>
        <v/>
      </c>
      <c r="I23" s="172" t="str">
        <f>IF('Cálculos '!P29="","",'Cálculos '!P29)</f>
        <v/>
      </c>
      <c r="J23" s="172" t="str">
        <f>IF('Cálculos '!Q29="","",'Cálculos '!Q29)</f>
        <v/>
      </c>
      <c r="K23" s="172" t="str">
        <f>IF('Cálculos '!R29="","",'Cálculos '!R29)</f>
        <v/>
      </c>
      <c r="L23" s="172" t="str">
        <f>IF('Cálculos '!S29="","",'Cálculos '!S29)</f>
        <v/>
      </c>
      <c r="M23" s="172" t="str">
        <f>IF('Cálculos '!T29="","",'Cálculos '!T29)</f>
        <v/>
      </c>
      <c r="N23" s="172" t="str">
        <f>IF('Cálculos '!U29="","",'Cálculos '!U29)</f>
        <v/>
      </c>
      <c r="O23" s="172" t="str">
        <f>IF('Cálculos '!V29="","",'Cálculos '!V29)</f>
        <v/>
      </c>
      <c r="P23" s="172" t="str">
        <f>IF('Cálculos '!W29="","",'Cálculos '!W29)</f>
        <v/>
      </c>
      <c r="Q23" s="172" t="str">
        <f>IF('Cálculos '!X29="","",'Cálculos '!X29)</f>
        <v/>
      </c>
      <c r="R23" s="172" t="str">
        <f>IF('Cálculos '!Y29="","",'Cálculos '!Y29)</f>
        <v/>
      </c>
      <c r="S23" s="172" t="str">
        <f>IF('Cálculos '!Z29="","",'Cálculos '!Z29)</f>
        <v/>
      </c>
      <c r="T23" s="172" t="str">
        <f>IF('Cálculos '!AA29="","",'Cálculos '!AA29)</f>
        <v/>
      </c>
      <c r="U23" s="172" t="str">
        <f>IF('Cálculos '!AB29="","",'Cálculos '!AB29)</f>
        <v/>
      </c>
      <c r="V23" s="172" t="str">
        <f>IF('Cálculos '!AC29="","",'Cálculos '!AC29)</f>
        <v/>
      </c>
      <c r="W23" s="172" t="str">
        <f>IF('Cálculos '!AD29="","",'Cálculos '!AD29)</f>
        <v/>
      </c>
      <c r="X23" s="172" t="str">
        <f>IF('Cálculos '!AE29="","",'Cálculos '!AE29)</f>
        <v/>
      </c>
      <c r="Y23" s="172" t="str">
        <f>IF('Cálculos '!AF29="","",'Cálculos '!AF29)</f>
        <v/>
      </c>
      <c r="Z23" s="172" t="str">
        <f>IF('Cálculos '!AG29="","",'Cálculos '!AG29)</f>
        <v/>
      </c>
      <c r="AA23" s="172" t="str">
        <f>IF('Cálculos '!AH29="","",'Cálculos '!AH29)</f>
        <v/>
      </c>
      <c r="AB23" s="172" t="str">
        <f>IF('Cálculos '!AI29="","",'Cálculos '!AI29)</f>
        <v/>
      </c>
      <c r="AC23" s="172" t="str">
        <f>IF('Cálculos '!AJ29="","",'Cálculos '!AJ29)</f>
        <v/>
      </c>
      <c r="AD23" s="172" t="str">
        <f>IF('Cálculos '!AK29="","",'Cálculos '!AK29)</f>
        <v/>
      </c>
      <c r="AE23" s="172" t="str">
        <f>IF('Cálculos '!AL29="","",'Cálculos '!AL29)</f>
        <v/>
      </c>
      <c r="AF23" s="172" t="str">
        <f>IF('Cálculos '!AM29="","",'Cálculos '!AM29)</f>
        <v/>
      </c>
      <c r="AG23" s="172" t="str">
        <f>IF('Cálculos '!AN29="","",'Cálculos '!AN29)</f>
        <v/>
      </c>
      <c r="AH23" s="172" t="str">
        <f>IF('Cálculos '!AO29="","",'Cálculos '!AO29)</f>
        <v/>
      </c>
      <c r="AI23" s="172" t="str">
        <f>IF('Cálculos '!AP29="","",'Cálculos '!AP29)</f>
        <v/>
      </c>
      <c r="AJ23" s="443" t="str">
        <f>IF('Cálculos '!AQ29="","",'Cálculos '!AQ29)</f>
        <v/>
      </c>
      <c r="AK23" s="446" t="str">
        <f>IF('Cálculos '!D29="","",AVERAGE(C23:AJ23))</f>
        <v/>
      </c>
      <c r="AM23" s="181">
        <f t="shared" si="40"/>
        <v>21</v>
      </c>
      <c r="AN23" s="284" t="str">
        <f t="shared" si="41"/>
        <v/>
      </c>
      <c r="AO23" s="285" t="str">
        <f t="shared" si="42"/>
        <v/>
      </c>
      <c r="AP23" s="285" t="str">
        <f t="shared" si="43"/>
        <v/>
      </c>
      <c r="AQ23" s="285" t="str">
        <f t="shared" si="44"/>
        <v/>
      </c>
      <c r="AR23" s="182" t="str">
        <f t="shared" si="45"/>
        <v/>
      </c>
      <c r="AS23" s="182" t="str">
        <f t="shared" si="46"/>
        <v/>
      </c>
      <c r="AT23" s="182" t="str">
        <f t="shared" si="47"/>
        <v/>
      </c>
      <c r="AU23" s="182" t="str">
        <f t="shared" si="48"/>
        <v/>
      </c>
      <c r="AV23" s="182" t="str">
        <f t="shared" si="49"/>
        <v/>
      </c>
      <c r="AW23" s="182" t="str">
        <f t="shared" si="50"/>
        <v/>
      </c>
      <c r="AX23" s="182" t="str">
        <f t="shared" si="51"/>
        <v/>
      </c>
      <c r="AY23" s="182" t="str">
        <f t="shared" si="52"/>
        <v/>
      </c>
      <c r="AZ23" s="182" t="str">
        <f t="shared" si="53"/>
        <v/>
      </c>
      <c r="BA23" s="182" t="str">
        <f t="shared" si="54"/>
        <v/>
      </c>
      <c r="BB23" s="182" t="str">
        <f t="shared" si="55"/>
        <v/>
      </c>
      <c r="BC23" s="182" t="str">
        <f t="shared" si="56"/>
        <v/>
      </c>
      <c r="BD23" s="182" t="str">
        <f t="shared" si="57"/>
        <v/>
      </c>
      <c r="BE23" s="182" t="str">
        <f t="shared" si="58"/>
        <v/>
      </c>
      <c r="BF23" s="182" t="str">
        <f t="shared" si="59"/>
        <v/>
      </c>
      <c r="BG23" s="182" t="str">
        <f t="shared" si="60"/>
        <v/>
      </c>
      <c r="BH23" s="182" t="str">
        <f t="shared" si="61"/>
        <v/>
      </c>
      <c r="BI23" s="182" t="str">
        <f t="shared" si="62"/>
        <v/>
      </c>
      <c r="BJ23" s="182" t="str">
        <f t="shared" si="63"/>
        <v/>
      </c>
      <c r="BK23" s="182" t="str">
        <f t="shared" si="64"/>
        <v/>
      </c>
      <c r="BL23" s="182" t="str">
        <f t="shared" si="65"/>
        <v/>
      </c>
      <c r="BM23" s="182" t="str">
        <f t="shared" si="66"/>
        <v/>
      </c>
      <c r="BN23" s="182" t="str">
        <f t="shared" si="67"/>
        <v/>
      </c>
      <c r="BO23" s="182" t="str">
        <f t="shared" si="68"/>
        <v/>
      </c>
      <c r="BP23" s="182" t="str">
        <f t="shared" si="69"/>
        <v/>
      </c>
      <c r="BQ23" s="182" t="str">
        <f t="shared" si="70"/>
        <v/>
      </c>
      <c r="BR23" s="182" t="str">
        <f t="shared" si="71"/>
        <v/>
      </c>
      <c r="BS23" s="182" t="str">
        <f t="shared" si="72"/>
        <v/>
      </c>
      <c r="BT23" s="182" t="str">
        <f t="shared" si="73"/>
        <v/>
      </c>
      <c r="BU23" s="183" t="str">
        <f t="shared" si="74"/>
        <v/>
      </c>
      <c r="BV23" s="448" t="str">
        <f>IF('Cálculos '!C29="","",AVERAGE(AN23:BU23))</f>
        <v/>
      </c>
    </row>
    <row r="24" spans="2:74" ht="17.25" hidden="1" thickBot="1" x14ac:dyDescent="0.35">
      <c r="B24" s="165">
        <f t="shared" si="39"/>
        <v>22</v>
      </c>
      <c r="C24" s="171" t="str">
        <f>IF('Cálculos '!J30="","",'Cálculos '!J30)</f>
        <v/>
      </c>
      <c r="D24" s="172" t="str">
        <f>IF('Cálculos '!K30="","",'Cálculos '!K30)</f>
        <v/>
      </c>
      <c r="E24" s="172" t="str">
        <f>IF('Cálculos '!L30="","",'Cálculos '!L30)</f>
        <v/>
      </c>
      <c r="F24" s="172" t="str">
        <f>IF('Cálculos '!M30="","",'Cálculos '!M30)</f>
        <v/>
      </c>
      <c r="G24" s="172" t="str">
        <f>IF('Cálculos '!N30="","",'Cálculos '!N30)</f>
        <v/>
      </c>
      <c r="H24" s="172" t="str">
        <f>IF('Cálculos '!O30="","",'Cálculos '!O30)</f>
        <v/>
      </c>
      <c r="I24" s="172" t="str">
        <f>IF('Cálculos '!P30="","",'Cálculos '!P30)</f>
        <v/>
      </c>
      <c r="J24" s="172" t="str">
        <f>IF('Cálculos '!Q30="","",'Cálculos '!Q30)</f>
        <v/>
      </c>
      <c r="K24" s="172" t="str">
        <f>IF('Cálculos '!R30="","",'Cálculos '!R30)</f>
        <v/>
      </c>
      <c r="L24" s="172" t="str">
        <f>IF('Cálculos '!S30="","",'Cálculos '!S30)</f>
        <v/>
      </c>
      <c r="M24" s="172" t="str">
        <f>IF('Cálculos '!T30="","",'Cálculos '!T30)</f>
        <v/>
      </c>
      <c r="N24" s="172" t="str">
        <f>IF('Cálculos '!U30="","",'Cálculos '!U30)</f>
        <v/>
      </c>
      <c r="O24" s="172" t="str">
        <f>IF('Cálculos '!V30="","",'Cálculos '!V30)</f>
        <v/>
      </c>
      <c r="P24" s="172" t="str">
        <f>IF('Cálculos '!W30="","",'Cálculos '!W30)</f>
        <v/>
      </c>
      <c r="Q24" s="172" t="str">
        <f>IF('Cálculos '!X30="","",'Cálculos '!X30)</f>
        <v/>
      </c>
      <c r="R24" s="172" t="str">
        <f>IF('Cálculos '!Y30="","",'Cálculos '!Y30)</f>
        <v/>
      </c>
      <c r="S24" s="172" t="str">
        <f>IF('Cálculos '!Z30="","",'Cálculos '!Z30)</f>
        <v/>
      </c>
      <c r="T24" s="172" t="str">
        <f>IF('Cálculos '!AA30="","",'Cálculos '!AA30)</f>
        <v/>
      </c>
      <c r="U24" s="172" t="str">
        <f>IF('Cálculos '!AB30="","",'Cálculos '!AB30)</f>
        <v/>
      </c>
      <c r="V24" s="172" t="str">
        <f>IF('Cálculos '!AC30="","",'Cálculos '!AC30)</f>
        <v/>
      </c>
      <c r="W24" s="172" t="str">
        <f>IF('Cálculos '!AD30="","",'Cálculos '!AD30)</f>
        <v/>
      </c>
      <c r="X24" s="172" t="str">
        <f>IF('Cálculos '!AE30="","",'Cálculos '!AE30)</f>
        <v/>
      </c>
      <c r="Y24" s="172" t="str">
        <f>IF('Cálculos '!AF30="","",'Cálculos '!AF30)</f>
        <v/>
      </c>
      <c r="Z24" s="172" t="str">
        <f>IF('Cálculos '!AG30="","",'Cálculos '!AG30)</f>
        <v/>
      </c>
      <c r="AA24" s="172" t="str">
        <f>IF('Cálculos '!AH30="","",'Cálculos '!AH30)</f>
        <v/>
      </c>
      <c r="AB24" s="172" t="str">
        <f>IF('Cálculos '!AI30="","",'Cálculos '!AI30)</f>
        <v/>
      </c>
      <c r="AC24" s="172" t="str">
        <f>IF('Cálculos '!AJ30="","",'Cálculos '!AJ30)</f>
        <v/>
      </c>
      <c r="AD24" s="172" t="str">
        <f>IF('Cálculos '!AK30="","",'Cálculos '!AK30)</f>
        <v/>
      </c>
      <c r="AE24" s="172" t="str">
        <f>IF('Cálculos '!AL30="","",'Cálculos '!AL30)</f>
        <v/>
      </c>
      <c r="AF24" s="172" t="str">
        <f>IF('Cálculos '!AM30="","",'Cálculos '!AM30)</f>
        <v/>
      </c>
      <c r="AG24" s="172" t="str">
        <f>IF('Cálculos '!AN30="","",'Cálculos '!AN30)</f>
        <v/>
      </c>
      <c r="AH24" s="172" t="str">
        <f>IF('Cálculos '!AO30="","",'Cálculos '!AO30)</f>
        <v/>
      </c>
      <c r="AI24" s="172" t="str">
        <f>IF('Cálculos '!AP30="","",'Cálculos '!AP30)</f>
        <v/>
      </c>
      <c r="AJ24" s="443" t="str">
        <f>IF('Cálculos '!AQ30="","",'Cálculos '!AQ30)</f>
        <v/>
      </c>
      <c r="AK24" s="446" t="str">
        <f>IF('Cálculos '!D30="","",AVERAGE(C24:AJ24))</f>
        <v/>
      </c>
      <c r="AM24" s="181">
        <f t="shared" si="40"/>
        <v>22</v>
      </c>
      <c r="AN24" s="284" t="str">
        <f t="shared" si="41"/>
        <v/>
      </c>
      <c r="AO24" s="285" t="str">
        <f t="shared" si="42"/>
        <v/>
      </c>
      <c r="AP24" s="285" t="str">
        <f t="shared" si="43"/>
        <v/>
      </c>
      <c r="AQ24" s="285" t="str">
        <f t="shared" si="44"/>
        <v/>
      </c>
      <c r="AR24" s="182" t="str">
        <f t="shared" si="45"/>
        <v/>
      </c>
      <c r="AS24" s="182" t="str">
        <f t="shared" si="46"/>
        <v/>
      </c>
      <c r="AT24" s="182" t="str">
        <f t="shared" si="47"/>
        <v/>
      </c>
      <c r="AU24" s="182" t="str">
        <f t="shared" si="48"/>
        <v/>
      </c>
      <c r="AV24" s="182" t="str">
        <f t="shared" si="49"/>
        <v/>
      </c>
      <c r="AW24" s="182" t="str">
        <f t="shared" si="50"/>
        <v/>
      </c>
      <c r="AX24" s="182" t="str">
        <f t="shared" si="51"/>
        <v/>
      </c>
      <c r="AY24" s="182" t="str">
        <f t="shared" si="52"/>
        <v/>
      </c>
      <c r="AZ24" s="182" t="str">
        <f t="shared" si="53"/>
        <v/>
      </c>
      <c r="BA24" s="182" t="str">
        <f t="shared" si="54"/>
        <v/>
      </c>
      <c r="BB24" s="182" t="str">
        <f t="shared" si="55"/>
        <v/>
      </c>
      <c r="BC24" s="182" t="str">
        <f t="shared" si="56"/>
        <v/>
      </c>
      <c r="BD24" s="182" t="str">
        <f t="shared" si="57"/>
        <v/>
      </c>
      <c r="BE24" s="182" t="str">
        <f t="shared" si="58"/>
        <v/>
      </c>
      <c r="BF24" s="182" t="str">
        <f t="shared" si="59"/>
        <v/>
      </c>
      <c r="BG24" s="182" t="str">
        <f t="shared" si="60"/>
        <v/>
      </c>
      <c r="BH24" s="182" t="str">
        <f t="shared" si="61"/>
        <v/>
      </c>
      <c r="BI24" s="182" t="str">
        <f t="shared" si="62"/>
        <v/>
      </c>
      <c r="BJ24" s="182" t="str">
        <f t="shared" si="63"/>
        <v/>
      </c>
      <c r="BK24" s="182" t="str">
        <f t="shared" si="64"/>
        <v/>
      </c>
      <c r="BL24" s="182" t="str">
        <f t="shared" si="65"/>
        <v/>
      </c>
      <c r="BM24" s="182" t="str">
        <f t="shared" si="66"/>
        <v/>
      </c>
      <c r="BN24" s="182" t="str">
        <f t="shared" si="67"/>
        <v/>
      </c>
      <c r="BO24" s="182" t="str">
        <f t="shared" si="68"/>
        <v/>
      </c>
      <c r="BP24" s="182" t="str">
        <f t="shared" si="69"/>
        <v/>
      </c>
      <c r="BQ24" s="182" t="str">
        <f t="shared" si="70"/>
        <v/>
      </c>
      <c r="BR24" s="182" t="str">
        <f t="shared" si="71"/>
        <v/>
      </c>
      <c r="BS24" s="182" t="str">
        <f t="shared" si="72"/>
        <v/>
      </c>
      <c r="BT24" s="182" t="str">
        <f t="shared" si="73"/>
        <v/>
      </c>
      <c r="BU24" s="183" t="str">
        <f t="shared" si="74"/>
        <v/>
      </c>
      <c r="BV24" s="184" t="str">
        <f>IF('Cálculos '!C30="","",AVERAGE(AN24:BU24))</f>
        <v/>
      </c>
    </row>
    <row r="25" spans="2:74" ht="17.25" hidden="1" thickBot="1" x14ac:dyDescent="0.35">
      <c r="B25" s="165">
        <f t="shared" si="39"/>
        <v>23</v>
      </c>
      <c r="C25" s="171" t="str">
        <f>IF('Cálculos '!J31="","",'Cálculos '!J31)</f>
        <v/>
      </c>
      <c r="D25" s="172" t="str">
        <f>IF('Cálculos '!K31="","",'Cálculos '!K31)</f>
        <v/>
      </c>
      <c r="E25" s="172" t="str">
        <f>IF('Cálculos '!L31="","",'Cálculos '!L31)</f>
        <v/>
      </c>
      <c r="F25" s="172" t="str">
        <f>IF('Cálculos '!M31="","",'Cálculos '!M31)</f>
        <v/>
      </c>
      <c r="G25" s="172" t="str">
        <f>IF('Cálculos '!N31="","",'Cálculos '!N31)</f>
        <v/>
      </c>
      <c r="H25" s="172" t="str">
        <f>IF('Cálculos '!O31="","",'Cálculos '!O31)</f>
        <v/>
      </c>
      <c r="I25" s="172" t="str">
        <f>IF('Cálculos '!P31="","",'Cálculos '!P31)</f>
        <v/>
      </c>
      <c r="J25" s="172" t="str">
        <f>IF('Cálculos '!Q31="","",'Cálculos '!Q31)</f>
        <v/>
      </c>
      <c r="K25" s="172" t="str">
        <f>IF('Cálculos '!R31="","",'Cálculos '!R31)</f>
        <v/>
      </c>
      <c r="L25" s="172" t="str">
        <f>IF('Cálculos '!S31="","",'Cálculos '!S31)</f>
        <v/>
      </c>
      <c r="M25" s="172" t="str">
        <f>IF('Cálculos '!T31="","",'Cálculos '!T31)</f>
        <v/>
      </c>
      <c r="N25" s="172" t="str">
        <f>IF('Cálculos '!U31="","",'Cálculos '!U31)</f>
        <v/>
      </c>
      <c r="O25" s="172" t="str">
        <f>IF('Cálculos '!V31="","",'Cálculos '!V31)</f>
        <v/>
      </c>
      <c r="P25" s="172" t="str">
        <f>IF('Cálculos '!W31="","",'Cálculos '!W31)</f>
        <v/>
      </c>
      <c r="Q25" s="172" t="str">
        <f>IF('Cálculos '!X31="","",'Cálculos '!X31)</f>
        <v/>
      </c>
      <c r="R25" s="172" t="str">
        <f>IF('Cálculos '!Y31="","",'Cálculos '!Y31)</f>
        <v/>
      </c>
      <c r="S25" s="172" t="str">
        <f>IF('Cálculos '!Z31="","",'Cálculos '!Z31)</f>
        <v/>
      </c>
      <c r="T25" s="172" t="str">
        <f>IF('Cálculos '!AA31="","",'Cálculos '!AA31)</f>
        <v/>
      </c>
      <c r="U25" s="172" t="str">
        <f>IF('Cálculos '!AB31="","",'Cálculos '!AB31)</f>
        <v/>
      </c>
      <c r="V25" s="172" t="str">
        <f>IF('Cálculos '!AC31="","",'Cálculos '!AC31)</f>
        <v/>
      </c>
      <c r="W25" s="172" t="str">
        <f>IF('Cálculos '!AD31="","",'Cálculos '!AD31)</f>
        <v/>
      </c>
      <c r="X25" s="172" t="str">
        <f>IF('Cálculos '!AE31="","",'Cálculos '!AE31)</f>
        <v/>
      </c>
      <c r="Y25" s="172" t="str">
        <f>IF('Cálculos '!AF31="","",'Cálculos '!AF31)</f>
        <v/>
      </c>
      <c r="Z25" s="172" t="str">
        <f>IF('Cálculos '!AG31="","",'Cálculos '!AG31)</f>
        <v/>
      </c>
      <c r="AA25" s="172" t="str">
        <f>IF('Cálculos '!AH31="","",'Cálculos '!AH31)</f>
        <v/>
      </c>
      <c r="AB25" s="172" t="str">
        <f>IF('Cálculos '!AI31="","",'Cálculos '!AI31)</f>
        <v/>
      </c>
      <c r="AC25" s="172" t="str">
        <f>IF('Cálculos '!AJ31="","",'Cálculos '!AJ31)</f>
        <v/>
      </c>
      <c r="AD25" s="172" t="str">
        <f>IF('Cálculos '!AK31="","",'Cálculos '!AK31)</f>
        <v/>
      </c>
      <c r="AE25" s="172" t="str">
        <f>IF('Cálculos '!AL31="","",'Cálculos '!AL31)</f>
        <v/>
      </c>
      <c r="AF25" s="172" t="str">
        <f>IF('Cálculos '!AM31="","",'Cálculos '!AM31)</f>
        <v/>
      </c>
      <c r="AG25" s="172" t="str">
        <f>IF('Cálculos '!AN31="","",'Cálculos '!AN31)</f>
        <v/>
      </c>
      <c r="AH25" s="172" t="str">
        <f>IF('Cálculos '!AO31="","",'Cálculos '!AO31)</f>
        <v/>
      </c>
      <c r="AI25" s="172" t="str">
        <f>IF('Cálculos '!AP31="","",'Cálculos '!AP31)</f>
        <v/>
      </c>
      <c r="AJ25" s="443" t="str">
        <f>IF('Cálculos '!AQ31="","",'Cálculos '!AQ31)</f>
        <v/>
      </c>
      <c r="AK25" s="446" t="str">
        <f>IF('Cálculos '!D31="","",AVERAGE(C25:AJ25))</f>
        <v/>
      </c>
      <c r="AM25" s="181">
        <f t="shared" si="40"/>
        <v>23</v>
      </c>
      <c r="AN25" s="284" t="str">
        <f t="shared" si="41"/>
        <v/>
      </c>
      <c r="AO25" s="285" t="str">
        <f t="shared" si="42"/>
        <v/>
      </c>
      <c r="AP25" s="285" t="str">
        <f t="shared" si="43"/>
        <v/>
      </c>
      <c r="AQ25" s="285" t="str">
        <f t="shared" si="44"/>
        <v/>
      </c>
      <c r="AR25" s="182" t="str">
        <f t="shared" si="45"/>
        <v/>
      </c>
      <c r="AS25" s="182" t="str">
        <f t="shared" si="46"/>
        <v/>
      </c>
      <c r="AT25" s="182" t="str">
        <f t="shared" si="47"/>
        <v/>
      </c>
      <c r="AU25" s="182" t="str">
        <f t="shared" si="48"/>
        <v/>
      </c>
      <c r="AV25" s="182" t="str">
        <f t="shared" si="49"/>
        <v/>
      </c>
      <c r="AW25" s="182" t="str">
        <f t="shared" si="50"/>
        <v/>
      </c>
      <c r="AX25" s="182" t="str">
        <f t="shared" si="51"/>
        <v/>
      </c>
      <c r="AY25" s="182" t="str">
        <f t="shared" si="52"/>
        <v/>
      </c>
      <c r="AZ25" s="182" t="str">
        <f t="shared" si="53"/>
        <v/>
      </c>
      <c r="BA25" s="182" t="str">
        <f t="shared" si="54"/>
        <v/>
      </c>
      <c r="BB25" s="182" t="str">
        <f t="shared" si="55"/>
        <v/>
      </c>
      <c r="BC25" s="182" t="str">
        <f t="shared" si="56"/>
        <v/>
      </c>
      <c r="BD25" s="182" t="str">
        <f t="shared" si="57"/>
        <v/>
      </c>
      <c r="BE25" s="182" t="str">
        <f t="shared" si="58"/>
        <v/>
      </c>
      <c r="BF25" s="182" t="str">
        <f t="shared" si="59"/>
        <v/>
      </c>
      <c r="BG25" s="182" t="str">
        <f t="shared" si="60"/>
        <v/>
      </c>
      <c r="BH25" s="182" t="str">
        <f t="shared" si="61"/>
        <v/>
      </c>
      <c r="BI25" s="182" t="str">
        <f t="shared" si="62"/>
        <v/>
      </c>
      <c r="BJ25" s="182" t="str">
        <f t="shared" si="63"/>
        <v/>
      </c>
      <c r="BK25" s="182" t="str">
        <f t="shared" si="64"/>
        <v/>
      </c>
      <c r="BL25" s="182" t="str">
        <f t="shared" si="65"/>
        <v/>
      </c>
      <c r="BM25" s="182" t="str">
        <f t="shared" si="66"/>
        <v/>
      </c>
      <c r="BN25" s="182" t="str">
        <f t="shared" si="67"/>
        <v/>
      </c>
      <c r="BO25" s="182" t="str">
        <f t="shared" si="68"/>
        <v/>
      </c>
      <c r="BP25" s="182" t="str">
        <f t="shared" si="69"/>
        <v/>
      </c>
      <c r="BQ25" s="182" t="str">
        <f t="shared" si="70"/>
        <v/>
      </c>
      <c r="BR25" s="182" t="str">
        <f t="shared" si="71"/>
        <v/>
      </c>
      <c r="BS25" s="182" t="str">
        <f t="shared" si="72"/>
        <v/>
      </c>
      <c r="BT25" s="182" t="str">
        <f t="shared" si="73"/>
        <v/>
      </c>
      <c r="BU25" s="183" t="str">
        <f t="shared" si="74"/>
        <v/>
      </c>
      <c r="BV25" s="184" t="str">
        <f>IF('Cálculos '!C31="","",AVERAGE(AN25:BU25))</f>
        <v/>
      </c>
    </row>
    <row r="26" spans="2:74" ht="17.25" hidden="1" thickBot="1" x14ac:dyDescent="0.35">
      <c r="B26" s="165">
        <f t="shared" si="39"/>
        <v>24</v>
      </c>
      <c r="C26" s="171" t="str">
        <f>IF('Cálculos '!J32="","",'Cálculos '!J32)</f>
        <v/>
      </c>
      <c r="D26" s="172" t="str">
        <f>IF('Cálculos '!K32="","",'Cálculos '!K32)</f>
        <v/>
      </c>
      <c r="E26" s="172" t="str">
        <f>IF('Cálculos '!L32="","",'Cálculos '!L32)</f>
        <v/>
      </c>
      <c r="F26" s="172" t="str">
        <f>IF('Cálculos '!M32="","",'Cálculos '!M32)</f>
        <v/>
      </c>
      <c r="G26" s="172" t="str">
        <f>IF('Cálculos '!N32="","",'Cálculos '!N32)</f>
        <v/>
      </c>
      <c r="H26" s="172" t="str">
        <f>IF('Cálculos '!O32="","",'Cálculos '!O32)</f>
        <v/>
      </c>
      <c r="I26" s="172" t="str">
        <f>IF('Cálculos '!P32="","",'Cálculos '!P32)</f>
        <v/>
      </c>
      <c r="J26" s="172" t="str">
        <f>IF('Cálculos '!Q32="","",'Cálculos '!Q32)</f>
        <v/>
      </c>
      <c r="K26" s="172" t="str">
        <f>IF('Cálculos '!R32="","",'Cálculos '!R32)</f>
        <v/>
      </c>
      <c r="L26" s="172" t="str">
        <f>IF('Cálculos '!S32="","",'Cálculos '!S32)</f>
        <v/>
      </c>
      <c r="M26" s="172" t="str">
        <f>IF('Cálculos '!T32="","",'Cálculos '!T32)</f>
        <v/>
      </c>
      <c r="N26" s="172" t="str">
        <f>IF('Cálculos '!U32="","",'Cálculos '!U32)</f>
        <v/>
      </c>
      <c r="O26" s="172" t="str">
        <f>IF('Cálculos '!V32="","",'Cálculos '!V32)</f>
        <v/>
      </c>
      <c r="P26" s="172" t="str">
        <f>IF('Cálculos '!W32="","",'Cálculos '!W32)</f>
        <v/>
      </c>
      <c r="Q26" s="172" t="str">
        <f>IF('Cálculos '!X32="","",'Cálculos '!X32)</f>
        <v/>
      </c>
      <c r="R26" s="172" t="str">
        <f>IF('Cálculos '!Y32="","",'Cálculos '!Y32)</f>
        <v/>
      </c>
      <c r="S26" s="172" t="str">
        <f>IF('Cálculos '!Z32="","",'Cálculos '!Z32)</f>
        <v/>
      </c>
      <c r="T26" s="172" t="str">
        <f>IF('Cálculos '!AA32="","",'Cálculos '!AA32)</f>
        <v/>
      </c>
      <c r="U26" s="172" t="str">
        <f>IF('Cálculos '!AB32="","",'Cálculos '!AB32)</f>
        <v/>
      </c>
      <c r="V26" s="172" t="str">
        <f>IF('Cálculos '!AC32="","",'Cálculos '!AC32)</f>
        <v/>
      </c>
      <c r="W26" s="172" t="str">
        <f>IF('Cálculos '!AD32="","",'Cálculos '!AD32)</f>
        <v/>
      </c>
      <c r="X26" s="172" t="str">
        <f>IF('Cálculos '!AE32="","",'Cálculos '!AE32)</f>
        <v/>
      </c>
      <c r="Y26" s="172" t="str">
        <f>IF('Cálculos '!AF32="","",'Cálculos '!AF32)</f>
        <v/>
      </c>
      <c r="Z26" s="172" t="str">
        <f>IF('Cálculos '!AG32="","",'Cálculos '!AG32)</f>
        <v/>
      </c>
      <c r="AA26" s="172" t="str">
        <f>IF('Cálculos '!AH32="","",'Cálculos '!AH32)</f>
        <v/>
      </c>
      <c r="AB26" s="172" t="str">
        <f>IF('Cálculos '!AI32="","",'Cálculos '!AI32)</f>
        <v/>
      </c>
      <c r="AC26" s="172" t="str">
        <f>IF('Cálculos '!AJ32="","",'Cálculos '!AJ32)</f>
        <v/>
      </c>
      <c r="AD26" s="172" t="str">
        <f>IF('Cálculos '!AK32="","",'Cálculos '!AK32)</f>
        <v/>
      </c>
      <c r="AE26" s="172" t="str">
        <f>IF('Cálculos '!AL32="","",'Cálculos '!AL32)</f>
        <v/>
      </c>
      <c r="AF26" s="172" t="str">
        <f>IF('Cálculos '!AM32="","",'Cálculos '!AM32)</f>
        <v/>
      </c>
      <c r="AG26" s="172" t="str">
        <f>IF('Cálculos '!AN32="","",'Cálculos '!AN32)</f>
        <v/>
      </c>
      <c r="AH26" s="172" t="str">
        <f>IF('Cálculos '!AO32="","",'Cálculos '!AO32)</f>
        <v/>
      </c>
      <c r="AI26" s="172" t="str">
        <f>IF('Cálculos '!AP32="","",'Cálculos '!AP32)</f>
        <v/>
      </c>
      <c r="AJ26" s="443" t="str">
        <f>IF('Cálculos '!AQ32="","",'Cálculos '!AQ32)</f>
        <v/>
      </c>
      <c r="AK26" s="446" t="str">
        <f>IF('Cálculos '!D32="","",AVERAGE(C26:AJ26))</f>
        <v/>
      </c>
      <c r="AM26" s="181">
        <f t="shared" si="40"/>
        <v>24</v>
      </c>
      <c r="AN26" s="284" t="str">
        <f t="shared" si="41"/>
        <v/>
      </c>
      <c r="AO26" s="285" t="str">
        <f t="shared" si="42"/>
        <v/>
      </c>
      <c r="AP26" s="285" t="str">
        <f t="shared" si="43"/>
        <v/>
      </c>
      <c r="AQ26" s="285" t="str">
        <f t="shared" si="44"/>
        <v/>
      </c>
      <c r="AR26" s="182" t="str">
        <f t="shared" si="45"/>
        <v/>
      </c>
      <c r="AS26" s="182" t="str">
        <f t="shared" si="46"/>
        <v/>
      </c>
      <c r="AT26" s="182" t="str">
        <f t="shared" si="47"/>
        <v/>
      </c>
      <c r="AU26" s="182" t="str">
        <f t="shared" si="48"/>
        <v/>
      </c>
      <c r="AV26" s="182" t="str">
        <f t="shared" si="49"/>
        <v/>
      </c>
      <c r="AW26" s="182" t="str">
        <f t="shared" si="50"/>
        <v/>
      </c>
      <c r="AX26" s="182" t="str">
        <f t="shared" si="51"/>
        <v/>
      </c>
      <c r="AY26" s="182" t="str">
        <f t="shared" si="52"/>
        <v/>
      </c>
      <c r="AZ26" s="182" t="str">
        <f t="shared" si="53"/>
        <v/>
      </c>
      <c r="BA26" s="182" t="str">
        <f t="shared" si="54"/>
        <v/>
      </c>
      <c r="BB26" s="182" t="str">
        <f t="shared" si="55"/>
        <v/>
      </c>
      <c r="BC26" s="182" t="str">
        <f t="shared" si="56"/>
        <v/>
      </c>
      <c r="BD26" s="182" t="str">
        <f t="shared" si="57"/>
        <v/>
      </c>
      <c r="BE26" s="182" t="str">
        <f t="shared" si="58"/>
        <v/>
      </c>
      <c r="BF26" s="182" t="str">
        <f t="shared" si="59"/>
        <v/>
      </c>
      <c r="BG26" s="182" t="str">
        <f t="shared" si="60"/>
        <v/>
      </c>
      <c r="BH26" s="182" t="str">
        <f t="shared" si="61"/>
        <v/>
      </c>
      <c r="BI26" s="182" t="str">
        <f t="shared" si="62"/>
        <v/>
      </c>
      <c r="BJ26" s="182" t="str">
        <f t="shared" si="63"/>
        <v/>
      </c>
      <c r="BK26" s="182" t="str">
        <f t="shared" si="64"/>
        <v/>
      </c>
      <c r="BL26" s="182" t="str">
        <f t="shared" si="65"/>
        <v/>
      </c>
      <c r="BM26" s="182" t="str">
        <f t="shared" si="66"/>
        <v/>
      </c>
      <c r="BN26" s="182" t="str">
        <f t="shared" si="67"/>
        <v/>
      </c>
      <c r="BO26" s="182" t="str">
        <f t="shared" si="68"/>
        <v/>
      </c>
      <c r="BP26" s="182" t="str">
        <f t="shared" si="69"/>
        <v/>
      </c>
      <c r="BQ26" s="182" t="str">
        <f t="shared" si="70"/>
        <v/>
      </c>
      <c r="BR26" s="182" t="str">
        <f t="shared" si="71"/>
        <v/>
      </c>
      <c r="BS26" s="182" t="str">
        <f t="shared" si="72"/>
        <v/>
      </c>
      <c r="BT26" s="182" t="str">
        <f t="shared" si="73"/>
        <v/>
      </c>
      <c r="BU26" s="183" t="str">
        <f t="shared" si="74"/>
        <v/>
      </c>
      <c r="BV26" s="184" t="str">
        <f>IF('Cálculos '!C32="","",AVERAGE(AN26:BU26))</f>
        <v/>
      </c>
    </row>
    <row r="27" spans="2:74" ht="17.25" hidden="1" thickBot="1" x14ac:dyDescent="0.35">
      <c r="B27" s="165">
        <f t="shared" si="39"/>
        <v>25</v>
      </c>
      <c r="C27" s="171" t="str">
        <f>IF('Cálculos '!J33="","",'Cálculos '!J33)</f>
        <v/>
      </c>
      <c r="D27" s="172" t="str">
        <f>IF('Cálculos '!K33="","",'Cálculos '!K33)</f>
        <v/>
      </c>
      <c r="E27" s="172" t="str">
        <f>IF('Cálculos '!L33="","",'Cálculos '!L33)</f>
        <v/>
      </c>
      <c r="F27" s="172" t="str">
        <f>IF('Cálculos '!M33="","",'Cálculos '!M33)</f>
        <v/>
      </c>
      <c r="G27" s="172" t="str">
        <f>IF('Cálculos '!N33="","",'Cálculos '!N33)</f>
        <v/>
      </c>
      <c r="H27" s="172" t="str">
        <f>IF('Cálculos '!O33="","",'Cálculos '!O33)</f>
        <v/>
      </c>
      <c r="I27" s="172" t="str">
        <f>IF('Cálculos '!P33="","",'Cálculos '!P33)</f>
        <v/>
      </c>
      <c r="J27" s="172" t="str">
        <f>IF('Cálculos '!Q33="","",'Cálculos '!Q33)</f>
        <v/>
      </c>
      <c r="K27" s="172" t="str">
        <f>IF('Cálculos '!R33="","",'Cálculos '!R33)</f>
        <v/>
      </c>
      <c r="L27" s="172" t="str">
        <f>IF('Cálculos '!S33="","",'Cálculos '!S33)</f>
        <v/>
      </c>
      <c r="M27" s="172" t="str">
        <f>IF('Cálculos '!T33="","",'Cálculos '!T33)</f>
        <v/>
      </c>
      <c r="N27" s="172" t="str">
        <f>IF('Cálculos '!U33="","",'Cálculos '!U33)</f>
        <v/>
      </c>
      <c r="O27" s="172" t="str">
        <f>IF('Cálculos '!V33="","",'Cálculos '!V33)</f>
        <v/>
      </c>
      <c r="P27" s="172" t="str">
        <f>IF('Cálculos '!W33="","",'Cálculos '!W33)</f>
        <v/>
      </c>
      <c r="Q27" s="172" t="str">
        <f>IF('Cálculos '!X33="","",'Cálculos '!X33)</f>
        <v/>
      </c>
      <c r="R27" s="172" t="str">
        <f>IF('Cálculos '!Y33="","",'Cálculos '!Y33)</f>
        <v/>
      </c>
      <c r="S27" s="172" t="str">
        <f>IF('Cálculos '!Z33="","",'Cálculos '!Z33)</f>
        <v/>
      </c>
      <c r="T27" s="172" t="str">
        <f>IF('Cálculos '!AA33="","",'Cálculos '!AA33)</f>
        <v/>
      </c>
      <c r="U27" s="172" t="str">
        <f>IF('Cálculos '!AB33="","",'Cálculos '!AB33)</f>
        <v/>
      </c>
      <c r="V27" s="172" t="str">
        <f>IF('Cálculos '!AC33="","",'Cálculos '!AC33)</f>
        <v/>
      </c>
      <c r="W27" s="172" t="str">
        <f>IF('Cálculos '!AD33="","",'Cálculos '!AD33)</f>
        <v/>
      </c>
      <c r="X27" s="172" t="str">
        <f>IF('Cálculos '!AE33="","",'Cálculos '!AE33)</f>
        <v/>
      </c>
      <c r="Y27" s="172" t="str">
        <f>IF('Cálculos '!AF33="","",'Cálculos '!AF33)</f>
        <v/>
      </c>
      <c r="Z27" s="172" t="str">
        <f>IF('Cálculos '!AG33="","",'Cálculos '!AG33)</f>
        <v/>
      </c>
      <c r="AA27" s="172" t="str">
        <f>IF('Cálculos '!AH33="","",'Cálculos '!AH33)</f>
        <v/>
      </c>
      <c r="AB27" s="172" t="str">
        <f>IF('Cálculos '!AI33="","",'Cálculos '!AI33)</f>
        <v/>
      </c>
      <c r="AC27" s="172" t="str">
        <f>IF('Cálculos '!AJ33="","",'Cálculos '!AJ33)</f>
        <v/>
      </c>
      <c r="AD27" s="172" t="str">
        <f>IF('Cálculos '!AK33="","",'Cálculos '!AK33)</f>
        <v/>
      </c>
      <c r="AE27" s="172" t="str">
        <f>IF('Cálculos '!AL33="","",'Cálculos '!AL33)</f>
        <v/>
      </c>
      <c r="AF27" s="172" t="str">
        <f>IF('Cálculos '!AM33="","",'Cálculos '!AM33)</f>
        <v/>
      </c>
      <c r="AG27" s="172" t="str">
        <f>IF('Cálculos '!AN33="","",'Cálculos '!AN33)</f>
        <v/>
      </c>
      <c r="AH27" s="172" t="str">
        <f>IF('Cálculos '!AO33="","",'Cálculos '!AO33)</f>
        <v/>
      </c>
      <c r="AI27" s="172" t="str">
        <f>IF('Cálculos '!AP33="","",'Cálculos '!AP33)</f>
        <v/>
      </c>
      <c r="AJ27" s="443" t="str">
        <f>IF('Cálculos '!AQ33="","",'Cálculos '!AQ33)</f>
        <v/>
      </c>
      <c r="AK27" s="446" t="str">
        <f>IF('Cálculos '!D33="","",AVERAGE(C27:AJ27))</f>
        <v/>
      </c>
      <c r="AM27" s="181">
        <f t="shared" si="40"/>
        <v>25</v>
      </c>
      <c r="AN27" s="284" t="str">
        <f t="shared" si="41"/>
        <v/>
      </c>
      <c r="AO27" s="285" t="str">
        <f t="shared" si="42"/>
        <v/>
      </c>
      <c r="AP27" s="285" t="str">
        <f t="shared" si="43"/>
        <v/>
      </c>
      <c r="AQ27" s="285" t="str">
        <f t="shared" si="44"/>
        <v/>
      </c>
      <c r="AR27" s="182" t="str">
        <f t="shared" si="45"/>
        <v/>
      </c>
      <c r="AS27" s="182" t="str">
        <f t="shared" si="46"/>
        <v/>
      </c>
      <c r="AT27" s="182" t="str">
        <f t="shared" si="47"/>
        <v/>
      </c>
      <c r="AU27" s="182" t="str">
        <f t="shared" si="48"/>
        <v/>
      </c>
      <c r="AV27" s="182" t="str">
        <f t="shared" si="49"/>
        <v/>
      </c>
      <c r="AW27" s="182" t="str">
        <f t="shared" si="50"/>
        <v/>
      </c>
      <c r="AX27" s="182" t="str">
        <f t="shared" si="51"/>
        <v/>
      </c>
      <c r="AY27" s="182" t="str">
        <f t="shared" si="52"/>
        <v/>
      </c>
      <c r="AZ27" s="182" t="str">
        <f t="shared" si="53"/>
        <v/>
      </c>
      <c r="BA27" s="182" t="str">
        <f t="shared" si="54"/>
        <v/>
      </c>
      <c r="BB27" s="182" t="str">
        <f t="shared" si="55"/>
        <v/>
      </c>
      <c r="BC27" s="182" t="str">
        <f t="shared" si="56"/>
        <v/>
      </c>
      <c r="BD27" s="182" t="str">
        <f t="shared" si="57"/>
        <v/>
      </c>
      <c r="BE27" s="182" t="str">
        <f t="shared" si="58"/>
        <v/>
      </c>
      <c r="BF27" s="182" t="str">
        <f t="shared" si="59"/>
        <v/>
      </c>
      <c r="BG27" s="182" t="str">
        <f t="shared" si="60"/>
        <v/>
      </c>
      <c r="BH27" s="182" t="str">
        <f t="shared" si="61"/>
        <v/>
      </c>
      <c r="BI27" s="182" t="str">
        <f t="shared" si="62"/>
        <v/>
      </c>
      <c r="BJ27" s="182" t="str">
        <f t="shared" si="63"/>
        <v/>
      </c>
      <c r="BK27" s="182" t="str">
        <f t="shared" si="64"/>
        <v/>
      </c>
      <c r="BL27" s="182" t="str">
        <f t="shared" si="65"/>
        <v/>
      </c>
      <c r="BM27" s="182" t="str">
        <f t="shared" si="66"/>
        <v/>
      </c>
      <c r="BN27" s="182" t="str">
        <f t="shared" si="67"/>
        <v/>
      </c>
      <c r="BO27" s="182" t="str">
        <f t="shared" si="68"/>
        <v/>
      </c>
      <c r="BP27" s="182" t="str">
        <f t="shared" si="69"/>
        <v/>
      </c>
      <c r="BQ27" s="182" t="str">
        <f t="shared" si="70"/>
        <v/>
      </c>
      <c r="BR27" s="182" t="str">
        <f t="shared" si="71"/>
        <v/>
      </c>
      <c r="BS27" s="182" t="str">
        <f t="shared" si="72"/>
        <v/>
      </c>
      <c r="BT27" s="182" t="str">
        <f t="shared" si="73"/>
        <v/>
      </c>
      <c r="BU27" s="183" t="str">
        <f t="shared" si="74"/>
        <v/>
      </c>
      <c r="BV27" s="184" t="str">
        <f>IF('Cálculos '!C33="","",AVERAGE(AN27:BU27))</f>
        <v/>
      </c>
    </row>
    <row r="28" spans="2:74" ht="17.25" hidden="1" thickBot="1" x14ac:dyDescent="0.35">
      <c r="B28" s="165">
        <f t="shared" si="39"/>
        <v>26</v>
      </c>
      <c r="C28" s="171" t="str">
        <f>IF('Cálculos '!J34="","",'Cálculos '!J34)</f>
        <v/>
      </c>
      <c r="D28" s="172" t="str">
        <f>IF('Cálculos '!K34="","",'Cálculos '!K34)</f>
        <v/>
      </c>
      <c r="E28" s="172" t="str">
        <f>IF('Cálculos '!L34="","",'Cálculos '!L34)</f>
        <v/>
      </c>
      <c r="F28" s="172" t="str">
        <f>IF('Cálculos '!M34="","",'Cálculos '!M34)</f>
        <v/>
      </c>
      <c r="G28" s="172" t="str">
        <f>IF('Cálculos '!N34="","",'Cálculos '!N34)</f>
        <v/>
      </c>
      <c r="H28" s="172" t="str">
        <f>IF('Cálculos '!O34="","",'Cálculos '!O34)</f>
        <v/>
      </c>
      <c r="I28" s="172" t="str">
        <f>IF('Cálculos '!P34="","",'Cálculos '!P34)</f>
        <v/>
      </c>
      <c r="J28" s="172" t="str">
        <f>IF('Cálculos '!Q34="","",'Cálculos '!Q34)</f>
        <v/>
      </c>
      <c r="K28" s="172" t="str">
        <f>IF('Cálculos '!R34="","",'Cálculos '!R34)</f>
        <v/>
      </c>
      <c r="L28" s="172" t="str">
        <f>IF('Cálculos '!S34="","",'Cálculos '!S34)</f>
        <v/>
      </c>
      <c r="M28" s="172" t="str">
        <f>IF('Cálculos '!T34="","",'Cálculos '!T34)</f>
        <v/>
      </c>
      <c r="N28" s="172" t="str">
        <f>IF('Cálculos '!U34="","",'Cálculos '!U34)</f>
        <v/>
      </c>
      <c r="O28" s="172" t="str">
        <f>IF('Cálculos '!V34="","",'Cálculos '!V34)</f>
        <v/>
      </c>
      <c r="P28" s="172" t="str">
        <f>IF('Cálculos '!W34="","",'Cálculos '!W34)</f>
        <v/>
      </c>
      <c r="Q28" s="172" t="str">
        <f>IF('Cálculos '!X34="","",'Cálculos '!X34)</f>
        <v/>
      </c>
      <c r="R28" s="172" t="str">
        <f>IF('Cálculos '!Y34="","",'Cálculos '!Y34)</f>
        <v/>
      </c>
      <c r="S28" s="172" t="str">
        <f>IF('Cálculos '!Z34="","",'Cálculos '!Z34)</f>
        <v/>
      </c>
      <c r="T28" s="172" t="str">
        <f>IF('Cálculos '!AA34="","",'Cálculos '!AA34)</f>
        <v/>
      </c>
      <c r="U28" s="172" t="str">
        <f>IF('Cálculos '!AB34="","",'Cálculos '!AB34)</f>
        <v/>
      </c>
      <c r="V28" s="172" t="str">
        <f>IF('Cálculos '!AC34="","",'Cálculos '!AC34)</f>
        <v/>
      </c>
      <c r="W28" s="172" t="str">
        <f>IF('Cálculos '!AD34="","",'Cálculos '!AD34)</f>
        <v/>
      </c>
      <c r="X28" s="172" t="str">
        <f>IF('Cálculos '!AE34="","",'Cálculos '!AE34)</f>
        <v/>
      </c>
      <c r="Y28" s="172" t="str">
        <f>IF('Cálculos '!AF34="","",'Cálculos '!AF34)</f>
        <v/>
      </c>
      <c r="Z28" s="172" t="str">
        <f>IF('Cálculos '!AG34="","",'Cálculos '!AG34)</f>
        <v/>
      </c>
      <c r="AA28" s="172" t="str">
        <f>IF('Cálculos '!AH34="","",'Cálculos '!AH34)</f>
        <v/>
      </c>
      <c r="AB28" s="172" t="str">
        <f>IF('Cálculos '!AI34="","",'Cálculos '!AI34)</f>
        <v/>
      </c>
      <c r="AC28" s="172" t="str">
        <f>IF('Cálculos '!AJ34="","",'Cálculos '!AJ34)</f>
        <v/>
      </c>
      <c r="AD28" s="172" t="str">
        <f>IF('Cálculos '!AK34="","",'Cálculos '!AK34)</f>
        <v/>
      </c>
      <c r="AE28" s="172" t="str">
        <f>IF('Cálculos '!AL34="","",'Cálculos '!AL34)</f>
        <v/>
      </c>
      <c r="AF28" s="172" t="str">
        <f>IF('Cálculos '!AM34="","",'Cálculos '!AM34)</f>
        <v/>
      </c>
      <c r="AG28" s="172" t="str">
        <f>IF('Cálculos '!AN34="","",'Cálculos '!AN34)</f>
        <v/>
      </c>
      <c r="AH28" s="172" t="str">
        <f>IF('Cálculos '!AO34="","",'Cálculos '!AO34)</f>
        <v/>
      </c>
      <c r="AI28" s="172" t="str">
        <f>IF('Cálculos '!AP34="","",'Cálculos '!AP34)</f>
        <v/>
      </c>
      <c r="AJ28" s="443" t="str">
        <f>IF('Cálculos '!AQ34="","",'Cálculos '!AQ34)</f>
        <v/>
      </c>
      <c r="AK28" s="446" t="str">
        <f>IF('Cálculos '!D34="","",AVERAGE(C28:AJ28))</f>
        <v/>
      </c>
      <c r="AM28" s="181">
        <f t="shared" si="40"/>
        <v>26</v>
      </c>
      <c r="AN28" s="284" t="str">
        <f t="shared" si="41"/>
        <v/>
      </c>
      <c r="AO28" s="285" t="str">
        <f t="shared" si="42"/>
        <v/>
      </c>
      <c r="AP28" s="285" t="str">
        <f t="shared" si="43"/>
        <v/>
      </c>
      <c r="AQ28" s="285" t="str">
        <f t="shared" si="44"/>
        <v/>
      </c>
      <c r="AR28" s="182" t="str">
        <f t="shared" si="45"/>
        <v/>
      </c>
      <c r="AS28" s="182" t="str">
        <f t="shared" si="46"/>
        <v/>
      </c>
      <c r="AT28" s="182" t="str">
        <f t="shared" si="47"/>
        <v/>
      </c>
      <c r="AU28" s="182" t="str">
        <f t="shared" si="48"/>
        <v/>
      </c>
      <c r="AV28" s="182" t="str">
        <f t="shared" si="49"/>
        <v/>
      </c>
      <c r="AW28" s="182" t="str">
        <f t="shared" si="50"/>
        <v/>
      </c>
      <c r="AX28" s="182" t="str">
        <f t="shared" si="51"/>
        <v/>
      </c>
      <c r="AY28" s="182" t="str">
        <f t="shared" si="52"/>
        <v/>
      </c>
      <c r="AZ28" s="182" t="str">
        <f t="shared" si="53"/>
        <v/>
      </c>
      <c r="BA28" s="182" t="str">
        <f t="shared" si="54"/>
        <v/>
      </c>
      <c r="BB28" s="182" t="str">
        <f t="shared" si="55"/>
        <v/>
      </c>
      <c r="BC28" s="182" t="str">
        <f t="shared" si="56"/>
        <v/>
      </c>
      <c r="BD28" s="182" t="str">
        <f t="shared" si="57"/>
        <v/>
      </c>
      <c r="BE28" s="182" t="str">
        <f t="shared" si="58"/>
        <v/>
      </c>
      <c r="BF28" s="182" t="str">
        <f t="shared" si="59"/>
        <v/>
      </c>
      <c r="BG28" s="182" t="str">
        <f t="shared" si="60"/>
        <v/>
      </c>
      <c r="BH28" s="182" t="str">
        <f t="shared" si="61"/>
        <v/>
      </c>
      <c r="BI28" s="182" t="str">
        <f t="shared" si="62"/>
        <v/>
      </c>
      <c r="BJ28" s="182" t="str">
        <f t="shared" si="63"/>
        <v/>
      </c>
      <c r="BK28" s="182" t="str">
        <f t="shared" si="64"/>
        <v/>
      </c>
      <c r="BL28" s="182" t="str">
        <f t="shared" si="65"/>
        <v/>
      </c>
      <c r="BM28" s="182" t="str">
        <f t="shared" si="66"/>
        <v/>
      </c>
      <c r="BN28" s="182" t="str">
        <f t="shared" si="67"/>
        <v/>
      </c>
      <c r="BO28" s="182" t="str">
        <f t="shared" si="68"/>
        <v/>
      </c>
      <c r="BP28" s="182" t="str">
        <f t="shared" si="69"/>
        <v/>
      </c>
      <c r="BQ28" s="182" t="str">
        <f t="shared" si="70"/>
        <v/>
      </c>
      <c r="BR28" s="182" t="str">
        <f t="shared" si="71"/>
        <v/>
      </c>
      <c r="BS28" s="182" t="str">
        <f t="shared" si="72"/>
        <v/>
      </c>
      <c r="BT28" s="182" t="str">
        <f t="shared" si="73"/>
        <v/>
      </c>
      <c r="BU28" s="183" t="str">
        <f t="shared" si="74"/>
        <v/>
      </c>
      <c r="BV28" s="184" t="str">
        <f>IF('Cálculos '!C34="","",AVERAGE(AN28:BU28))</f>
        <v/>
      </c>
    </row>
    <row r="29" spans="2:74" ht="17.25" hidden="1" thickBot="1" x14ac:dyDescent="0.35">
      <c r="B29" s="165">
        <f t="shared" si="39"/>
        <v>27</v>
      </c>
      <c r="C29" s="171" t="str">
        <f>IF('Cálculos '!J35="","",'Cálculos '!J35)</f>
        <v/>
      </c>
      <c r="D29" s="172" t="str">
        <f>IF('Cálculos '!K35="","",'Cálculos '!K35)</f>
        <v/>
      </c>
      <c r="E29" s="172" t="str">
        <f>IF('Cálculos '!L35="","",'Cálculos '!L35)</f>
        <v/>
      </c>
      <c r="F29" s="172" t="str">
        <f>IF('Cálculos '!M35="","",'Cálculos '!M35)</f>
        <v/>
      </c>
      <c r="G29" s="172" t="str">
        <f>IF('Cálculos '!N35="","",'Cálculos '!N35)</f>
        <v/>
      </c>
      <c r="H29" s="172" t="str">
        <f>IF('Cálculos '!O35="","",'Cálculos '!O35)</f>
        <v/>
      </c>
      <c r="I29" s="172" t="str">
        <f>IF('Cálculos '!P35="","",'Cálculos '!P35)</f>
        <v/>
      </c>
      <c r="J29" s="172" t="str">
        <f>IF('Cálculos '!Q35="","",'Cálculos '!Q35)</f>
        <v/>
      </c>
      <c r="K29" s="172" t="str">
        <f>IF('Cálculos '!R35="","",'Cálculos '!R35)</f>
        <v/>
      </c>
      <c r="L29" s="172" t="str">
        <f>IF('Cálculos '!S35="","",'Cálculos '!S35)</f>
        <v/>
      </c>
      <c r="M29" s="172" t="str">
        <f>IF('Cálculos '!T35="","",'Cálculos '!T35)</f>
        <v/>
      </c>
      <c r="N29" s="172" t="str">
        <f>IF('Cálculos '!U35="","",'Cálculos '!U35)</f>
        <v/>
      </c>
      <c r="O29" s="172" t="str">
        <f>IF('Cálculos '!V35="","",'Cálculos '!V35)</f>
        <v/>
      </c>
      <c r="P29" s="172" t="str">
        <f>IF('Cálculos '!W35="","",'Cálculos '!W35)</f>
        <v/>
      </c>
      <c r="Q29" s="172" t="str">
        <f>IF('Cálculos '!X35="","",'Cálculos '!X35)</f>
        <v/>
      </c>
      <c r="R29" s="172" t="str">
        <f>IF('Cálculos '!Y35="","",'Cálculos '!Y35)</f>
        <v/>
      </c>
      <c r="S29" s="172" t="str">
        <f>IF('Cálculos '!Z35="","",'Cálculos '!Z35)</f>
        <v/>
      </c>
      <c r="T29" s="172" t="str">
        <f>IF('Cálculos '!AA35="","",'Cálculos '!AA35)</f>
        <v/>
      </c>
      <c r="U29" s="172" t="str">
        <f>IF('Cálculos '!AB35="","",'Cálculos '!AB35)</f>
        <v/>
      </c>
      <c r="V29" s="172" t="str">
        <f>IF('Cálculos '!AC35="","",'Cálculos '!AC35)</f>
        <v/>
      </c>
      <c r="W29" s="172" t="str">
        <f>IF('Cálculos '!AD35="","",'Cálculos '!AD35)</f>
        <v/>
      </c>
      <c r="X29" s="172" t="str">
        <f>IF('Cálculos '!AE35="","",'Cálculos '!AE35)</f>
        <v/>
      </c>
      <c r="Y29" s="172" t="str">
        <f>IF('Cálculos '!AF35="","",'Cálculos '!AF35)</f>
        <v/>
      </c>
      <c r="Z29" s="172" t="str">
        <f>IF('Cálculos '!AG35="","",'Cálculos '!AG35)</f>
        <v/>
      </c>
      <c r="AA29" s="172" t="str">
        <f>IF('Cálculos '!AH35="","",'Cálculos '!AH35)</f>
        <v/>
      </c>
      <c r="AB29" s="172" t="str">
        <f>IF('Cálculos '!AI35="","",'Cálculos '!AI35)</f>
        <v/>
      </c>
      <c r="AC29" s="172" t="str">
        <f>IF('Cálculos '!AJ35="","",'Cálculos '!AJ35)</f>
        <v/>
      </c>
      <c r="AD29" s="172" t="str">
        <f>IF('Cálculos '!AK35="","",'Cálculos '!AK35)</f>
        <v/>
      </c>
      <c r="AE29" s="172" t="str">
        <f>IF('Cálculos '!AL35="","",'Cálculos '!AL35)</f>
        <v/>
      </c>
      <c r="AF29" s="172" t="str">
        <f>IF('Cálculos '!AM35="","",'Cálculos '!AM35)</f>
        <v/>
      </c>
      <c r="AG29" s="172" t="str">
        <f>IF('Cálculos '!AN35="","",'Cálculos '!AN35)</f>
        <v/>
      </c>
      <c r="AH29" s="172" t="str">
        <f>IF('Cálculos '!AO35="","",'Cálculos '!AO35)</f>
        <v/>
      </c>
      <c r="AI29" s="172" t="str">
        <f>IF('Cálculos '!AP35="","",'Cálculos '!AP35)</f>
        <v/>
      </c>
      <c r="AJ29" s="443" t="str">
        <f>IF('Cálculos '!AQ35="","",'Cálculos '!AQ35)</f>
        <v/>
      </c>
      <c r="AK29" s="446" t="str">
        <f>IF('Cálculos '!D35="","",AVERAGE(C29:AJ29))</f>
        <v/>
      </c>
      <c r="AM29" s="181">
        <f t="shared" si="40"/>
        <v>27</v>
      </c>
      <c r="AN29" s="284" t="str">
        <f t="shared" si="41"/>
        <v/>
      </c>
      <c r="AO29" s="285" t="str">
        <f t="shared" si="42"/>
        <v/>
      </c>
      <c r="AP29" s="285" t="str">
        <f t="shared" si="43"/>
        <v/>
      </c>
      <c r="AQ29" s="285" t="str">
        <f t="shared" si="44"/>
        <v/>
      </c>
      <c r="AR29" s="182" t="str">
        <f t="shared" si="45"/>
        <v/>
      </c>
      <c r="AS29" s="182" t="str">
        <f t="shared" si="46"/>
        <v/>
      </c>
      <c r="AT29" s="182" t="str">
        <f t="shared" si="47"/>
        <v/>
      </c>
      <c r="AU29" s="182" t="str">
        <f t="shared" si="48"/>
        <v/>
      </c>
      <c r="AV29" s="182" t="str">
        <f t="shared" si="49"/>
        <v/>
      </c>
      <c r="AW29" s="182" t="str">
        <f t="shared" si="50"/>
        <v/>
      </c>
      <c r="AX29" s="182" t="str">
        <f t="shared" si="51"/>
        <v/>
      </c>
      <c r="AY29" s="182" t="str">
        <f t="shared" si="52"/>
        <v/>
      </c>
      <c r="AZ29" s="182" t="str">
        <f t="shared" si="53"/>
        <v/>
      </c>
      <c r="BA29" s="182" t="str">
        <f t="shared" si="54"/>
        <v/>
      </c>
      <c r="BB29" s="182" t="str">
        <f t="shared" si="55"/>
        <v/>
      </c>
      <c r="BC29" s="182" t="str">
        <f t="shared" si="56"/>
        <v/>
      </c>
      <c r="BD29" s="182" t="str">
        <f t="shared" si="57"/>
        <v/>
      </c>
      <c r="BE29" s="182" t="str">
        <f t="shared" si="58"/>
        <v/>
      </c>
      <c r="BF29" s="182" t="str">
        <f t="shared" si="59"/>
        <v/>
      </c>
      <c r="BG29" s="182" t="str">
        <f t="shared" si="60"/>
        <v/>
      </c>
      <c r="BH29" s="182" t="str">
        <f t="shared" si="61"/>
        <v/>
      </c>
      <c r="BI29" s="182" t="str">
        <f t="shared" si="62"/>
        <v/>
      </c>
      <c r="BJ29" s="182" t="str">
        <f t="shared" si="63"/>
        <v/>
      </c>
      <c r="BK29" s="182" t="str">
        <f t="shared" si="64"/>
        <v/>
      </c>
      <c r="BL29" s="182" t="str">
        <f t="shared" si="65"/>
        <v/>
      </c>
      <c r="BM29" s="182" t="str">
        <f t="shared" si="66"/>
        <v/>
      </c>
      <c r="BN29" s="182" t="str">
        <f t="shared" si="67"/>
        <v/>
      </c>
      <c r="BO29" s="182" t="str">
        <f t="shared" si="68"/>
        <v/>
      </c>
      <c r="BP29" s="182" t="str">
        <f t="shared" si="69"/>
        <v/>
      </c>
      <c r="BQ29" s="182" t="str">
        <f t="shared" si="70"/>
        <v/>
      </c>
      <c r="BR29" s="182" t="str">
        <f t="shared" si="71"/>
        <v/>
      </c>
      <c r="BS29" s="182" t="str">
        <f t="shared" si="72"/>
        <v/>
      </c>
      <c r="BT29" s="182" t="str">
        <f t="shared" si="73"/>
        <v/>
      </c>
      <c r="BU29" s="183" t="str">
        <f t="shared" si="74"/>
        <v/>
      </c>
      <c r="BV29" s="184" t="str">
        <f>IF('Cálculos '!C35="","",AVERAGE(AN29:BU29))</f>
        <v/>
      </c>
    </row>
    <row r="30" spans="2:74" ht="17.25" hidden="1" thickBot="1" x14ac:dyDescent="0.35">
      <c r="B30" s="165">
        <f t="shared" si="39"/>
        <v>28</v>
      </c>
      <c r="C30" s="171" t="str">
        <f>IF('Cálculos '!J36="","",'Cálculos '!J36)</f>
        <v/>
      </c>
      <c r="D30" s="172" t="str">
        <f>IF('Cálculos '!K36="","",'Cálculos '!K36)</f>
        <v/>
      </c>
      <c r="E30" s="172" t="str">
        <f>IF('Cálculos '!L36="","",'Cálculos '!L36)</f>
        <v/>
      </c>
      <c r="F30" s="172" t="str">
        <f>IF('Cálculos '!M36="","",'Cálculos '!M36)</f>
        <v/>
      </c>
      <c r="G30" s="172" t="str">
        <f>IF('Cálculos '!N36="","",'Cálculos '!N36)</f>
        <v/>
      </c>
      <c r="H30" s="172" t="str">
        <f>IF('Cálculos '!O36="","",'Cálculos '!O36)</f>
        <v/>
      </c>
      <c r="I30" s="172" t="str">
        <f>IF('Cálculos '!P36="","",'Cálculos '!P36)</f>
        <v/>
      </c>
      <c r="J30" s="172" t="str">
        <f>IF('Cálculos '!Q36="","",'Cálculos '!Q36)</f>
        <v/>
      </c>
      <c r="K30" s="172" t="str">
        <f>IF('Cálculos '!R36="","",'Cálculos '!R36)</f>
        <v/>
      </c>
      <c r="L30" s="172" t="str">
        <f>IF('Cálculos '!S36="","",'Cálculos '!S36)</f>
        <v/>
      </c>
      <c r="M30" s="172" t="str">
        <f>IF('Cálculos '!T36="","",'Cálculos '!T36)</f>
        <v/>
      </c>
      <c r="N30" s="172" t="str">
        <f>IF('Cálculos '!U36="","",'Cálculos '!U36)</f>
        <v/>
      </c>
      <c r="O30" s="172" t="str">
        <f>IF('Cálculos '!V36="","",'Cálculos '!V36)</f>
        <v/>
      </c>
      <c r="P30" s="172" t="str">
        <f>IF('Cálculos '!W36="","",'Cálculos '!W36)</f>
        <v/>
      </c>
      <c r="Q30" s="172" t="str">
        <f>IF('Cálculos '!X36="","",'Cálculos '!X36)</f>
        <v/>
      </c>
      <c r="R30" s="172" t="str">
        <f>IF('Cálculos '!Y36="","",'Cálculos '!Y36)</f>
        <v/>
      </c>
      <c r="S30" s="172" t="str">
        <f>IF('Cálculos '!Z36="","",'Cálculos '!Z36)</f>
        <v/>
      </c>
      <c r="T30" s="172" t="str">
        <f>IF('Cálculos '!AA36="","",'Cálculos '!AA36)</f>
        <v/>
      </c>
      <c r="U30" s="172" t="str">
        <f>IF('Cálculos '!AB36="","",'Cálculos '!AB36)</f>
        <v/>
      </c>
      <c r="V30" s="172" t="str">
        <f>IF('Cálculos '!AC36="","",'Cálculos '!AC36)</f>
        <v/>
      </c>
      <c r="W30" s="172" t="str">
        <f>IF('Cálculos '!AD36="","",'Cálculos '!AD36)</f>
        <v/>
      </c>
      <c r="X30" s="172" t="str">
        <f>IF('Cálculos '!AE36="","",'Cálculos '!AE36)</f>
        <v/>
      </c>
      <c r="Y30" s="172" t="str">
        <f>IF('Cálculos '!AF36="","",'Cálculos '!AF36)</f>
        <v/>
      </c>
      <c r="Z30" s="172" t="str">
        <f>IF('Cálculos '!AG36="","",'Cálculos '!AG36)</f>
        <v/>
      </c>
      <c r="AA30" s="172" t="str">
        <f>IF('Cálculos '!AH36="","",'Cálculos '!AH36)</f>
        <v/>
      </c>
      <c r="AB30" s="172" t="str">
        <f>IF('Cálculos '!AI36="","",'Cálculos '!AI36)</f>
        <v/>
      </c>
      <c r="AC30" s="172" t="str">
        <f>IF('Cálculos '!AJ36="","",'Cálculos '!AJ36)</f>
        <v/>
      </c>
      <c r="AD30" s="172" t="str">
        <f>IF('Cálculos '!AK36="","",'Cálculos '!AK36)</f>
        <v/>
      </c>
      <c r="AE30" s="172" t="str">
        <f>IF('Cálculos '!AL36="","",'Cálculos '!AL36)</f>
        <v/>
      </c>
      <c r="AF30" s="172" t="str">
        <f>IF('Cálculos '!AM36="","",'Cálculos '!AM36)</f>
        <v/>
      </c>
      <c r="AG30" s="172" t="str">
        <f>IF('Cálculos '!AN36="","",'Cálculos '!AN36)</f>
        <v/>
      </c>
      <c r="AH30" s="172" t="str">
        <f>IF('Cálculos '!AO36="","",'Cálculos '!AO36)</f>
        <v/>
      </c>
      <c r="AI30" s="172" t="str">
        <f>IF('Cálculos '!AP36="","",'Cálculos '!AP36)</f>
        <v/>
      </c>
      <c r="AJ30" s="443" t="str">
        <f>IF('Cálculos '!AQ36="","",'Cálculos '!AQ36)</f>
        <v/>
      </c>
      <c r="AK30" s="446" t="str">
        <f>IF('Cálculos '!D36="","",AVERAGE(C30:AJ30))</f>
        <v/>
      </c>
      <c r="AM30" s="181">
        <f t="shared" si="40"/>
        <v>28</v>
      </c>
      <c r="AN30" s="284" t="str">
        <f t="shared" si="41"/>
        <v/>
      </c>
      <c r="AO30" s="285"/>
      <c r="AP30" s="285" t="str">
        <f t="shared" si="43"/>
        <v/>
      </c>
      <c r="AQ30" s="285" t="str">
        <f t="shared" si="44"/>
        <v/>
      </c>
      <c r="AR30" s="182" t="str">
        <f t="shared" si="45"/>
        <v/>
      </c>
      <c r="AS30" s="182" t="str">
        <f t="shared" si="46"/>
        <v/>
      </c>
      <c r="AT30" s="182" t="str">
        <f t="shared" si="47"/>
        <v/>
      </c>
      <c r="AU30" s="182" t="str">
        <f t="shared" si="48"/>
        <v/>
      </c>
      <c r="AV30" s="182" t="str">
        <f t="shared" si="49"/>
        <v/>
      </c>
      <c r="AW30" s="182" t="str">
        <f t="shared" si="50"/>
        <v/>
      </c>
      <c r="AX30" s="182" t="str">
        <f t="shared" si="51"/>
        <v/>
      </c>
      <c r="AY30" s="182" t="str">
        <f t="shared" si="52"/>
        <v/>
      </c>
      <c r="AZ30" s="182" t="str">
        <f t="shared" si="53"/>
        <v/>
      </c>
      <c r="BA30" s="182" t="str">
        <f t="shared" si="54"/>
        <v/>
      </c>
      <c r="BB30" s="182" t="str">
        <f t="shared" si="55"/>
        <v/>
      </c>
      <c r="BC30" s="182" t="str">
        <f t="shared" si="56"/>
        <v/>
      </c>
      <c r="BD30" s="182" t="str">
        <f t="shared" si="57"/>
        <v/>
      </c>
      <c r="BE30" s="182" t="str">
        <f t="shared" si="58"/>
        <v/>
      </c>
      <c r="BF30" s="182" t="str">
        <f t="shared" si="59"/>
        <v/>
      </c>
      <c r="BG30" s="182" t="str">
        <f t="shared" si="60"/>
        <v/>
      </c>
      <c r="BH30" s="182" t="str">
        <f t="shared" si="61"/>
        <v/>
      </c>
      <c r="BI30" s="182" t="str">
        <f t="shared" si="62"/>
        <v/>
      </c>
      <c r="BJ30" s="182" t="str">
        <f t="shared" si="63"/>
        <v/>
      </c>
      <c r="BK30" s="182" t="str">
        <f t="shared" si="64"/>
        <v/>
      </c>
      <c r="BL30" s="182" t="str">
        <f t="shared" si="65"/>
        <v/>
      </c>
      <c r="BM30" s="182" t="str">
        <f t="shared" si="66"/>
        <v/>
      </c>
      <c r="BN30" s="182" t="str">
        <f t="shared" si="67"/>
        <v/>
      </c>
      <c r="BO30" s="182" t="str">
        <f t="shared" si="68"/>
        <v/>
      </c>
      <c r="BP30" s="182" t="str">
        <f t="shared" si="69"/>
        <v/>
      </c>
      <c r="BQ30" s="182" t="str">
        <f t="shared" si="70"/>
        <v/>
      </c>
      <c r="BR30" s="182" t="str">
        <f t="shared" si="71"/>
        <v/>
      </c>
      <c r="BS30" s="182" t="str">
        <f t="shared" si="72"/>
        <v/>
      </c>
      <c r="BT30" s="182" t="str">
        <f t="shared" si="73"/>
        <v/>
      </c>
      <c r="BU30" s="183" t="str">
        <f t="shared" si="74"/>
        <v/>
      </c>
      <c r="BV30" s="184" t="str">
        <f>IF('Cálculos '!C36="","",AVERAGE(AN30:BU30))</f>
        <v/>
      </c>
    </row>
    <row r="31" spans="2:74" ht="17.25" hidden="1" thickBot="1" x14ac:dyDescent="0.35">
      <c r="B31" s="165">
        <f t="shared" si="39"/>
        <v>29</v>
      </c>
      <c r="C31" s="171" t="str">
        <f>IF('Cálculos '!J37="","",'Cálculos '!J37)</f>
        <v/>
      </c>
      <c r="D31" s="172" t="str">
        <f>IF('Cálculos '!K37="","",'Cálculos '!K37)</f>
        <v/>
      </c>
      <c r="E31" s="172" t="str">
        <f>IF('Cálculos '!L37="","",'Cálculos '!L37)</f>
        <v/>
      </c>
      <c r="F31" s="172" t="str">
        <f>IF('Cálculos '!M37="","",'Cálculos '!M37)</f>
        <v/>
      </c>
      <c r="G31" s="172" t="str">
        <f>IF('Cálculos '!N37="","",'Cálculos '!N37)</f>
        <v/>
      </c>
      <c r="H31" s="172" t="str">
        <f>IF('Cálculos '!O37="","",'Cálculos '!O37)</f>
        <v/>
      </c>
      <c r="I31" s="172" t="str">
        <f>IF('Cálculos '!P37="","",'Cálculos '!P37)</f>
        <v/>
      </c>
      <c r="J31" s="172" t="str">
        <f>IF('Cálculos '!Q37="","",'Cálculos '!Q37)</f>
        <v/>
      </c>
      <c r="K31" s="172" t="str">
        <f>IF('Cálculos '!R37="","",'Cálculos '!R37)</f>
        <v/>
      </c>
      <c r="L31" s="172" t="str">
        <f>IF('Cálculos '!S37="","",'Cálculos '!S37)</f>
        <v/>
      </c>
      <c r="M31" s="172" t="str">
        <f>IF('Cálculos '!T37="","",'Cálculos '!T37)</f>
        <v/>
      </c>
      <c r="N31" s="172" t="str">
        <f>IF('Cálculos '!U37="","",'Cálculos '!U37)</f>
        <v/>
      </c>
      <c r="O31" s="172" t="str">
        <f>IF('Cálculos '!V37="","",'Cálculos '!V37)</f>
        <v/>
      </c>
      <c r="P31" s="172" t="str">
        <f>IF('Cálculos '!W37="","",'Cálculos '!W37)</f>
        <v/>
      </c>
      <c r="Q31" s="172" t="str">
        <f>IF('Cálculos '!X37="","",'Cálculos '!X37)</f>
        <v/>
      </c>
      <c r="R31" s="172" t="str">
        <f>IF('Cálculos '!Y37="","",'Cálculos '!Y37)</f>
        <v/>
      </c>
      <c r="S31" s="172" t="str">
        <f>IF('Cálculos '!Z37="","",'Cálculos '!Z37)</f>
        <v/>
      </c>
      <c r="T31" s="172" t="str">
        <f>IF('Cálculos '!AA37="","",'Cálculos '!AA37)</f>
        <v/>
      </c>
      <c r="U31" s="172" t="str">
        <f>IF('Cálculos '!AB37="","",'Cálculos '!AB37)</f>
        <v/>
      </c>
      <c r="V31" s="172" t="str">
        <f>IF('Cálculos '!AC37="","",'Cálculos '!AC37)</f>
        <v/>
      </c>
      <c r="W31" s="172" t="str">
        <f>IF('Cálculos '!AD37="","",'Cálculos '!AD37)</f>
        <v/>
      </c>
      <c r="X31" s="172" t="str">
        <f>IF('Cálculos '!AE37="","",'Cálculos '!AE37)</f>
        <v/>
      </c>
      <c r="Y31" s="172" t="str">
        <f>IF('Cálculos '!AF37="","",'Cálculos '!AF37)</f>
        <v/>
      </c>
      <c r="Z31" s="172" t="str">
        <f>IF('Cálculos '!AG37="","",'Cálculos '!AG37)</f>
        <v/>
      </c>
      <c r="AA31" s="172" t="str">
        <f>IF('Cálculos '!AH37="","",'Cálculos '!AH37)</f>
        <v/>
      </c>
      <c r="AB31" s="172" t="str">
        <f>IF('Cálculos '!AI37="","",'Cálculos '!AI37)</f>
        <v/>
      </c>
      <c r="AC31" s="172" t="str">
        <f>IF('Cálculos '!AJ37="","",'Cálculos '!AJ37)</f>
        <v/>
      </c>
      <c r="AD31" s="172" t="str">
        <f>IF('Cálculos '!AK37="","",'Cálculos '!AK37)</f>
        <v/>
      </c>
      <c r="AE31" s="172" t="str">
        <f>IF('Cálculos '!AL37="","",'Cálculos '!AL37)</f>
        <v/>
      </c>
      <c r="AF31" s="172" t="str">
        <f>IF('Cálculos '!AM37="","",'Cálculos '!AM37)</f>
        <v/>
      </c>
      <c r="AG31" s="172" t="str">
        <f>IF('Cálculos '!AN37="","",'Cálculos '!AN37)</f>
        <v/>
      </c>
      <c r="AH31" s="172" t="str">
        <f>IF('Cálculos '!AO37="","",'Cálculos '!AO37)</f>
        <v/>
      </c>
      <c r="AI31" s="172" t="str">
        <f>IF('Cálculos '!AP37="","",'Cálculos '!AP37)</f>
        <v/>
      </c>
      <c r="AJ31" s="443" t="str">
        <f>IF('Cálculos '!AQ37="","",'Cálculos '!AQ37)</f>
        <v/>
      </c>
      <c r="AK31" s="446" t="str">
        <f>IF('Cálculos '!D37="","",AVERAGE(C31:AJ31))</f>
        <v/>
      </c>
      <c r="AM31" s="181">
        <f t="shared" si="40"/>
        <v>29</v>
      </c>
      <c r="AN31" s="284" t="str">
        <f t="shared" si="41"/>
        <v/>
      </c>
      <c r="AO31" s="285"/>
      <c r="AP31" s="285" t="str">
        <f t="shared" si="43"/>
        <v/>
      </c>
      <c r="AQ31" s="285" t="str">
        <f t="shared" si="44"/>
        <v/>
      </c>
      <c r="AR31" s="182" t="str">
        <f t="shared" si="45"/>
        <v/>
      </c>
      <c r="AS31" s="182" t="str">
        <f t="shared" si="46"/>
        <v/>
      </c>
      <c r="AT31" s="182" t="str">
        <f t="shared" si="47"/>
        <v/>
      </c>
      <c r="AU31" s="182" t="str">
        <f t="shared" si="48"/>
        <v/>
      </c>
      <c r="AV31" s="182" t="str">
        <f t="shared" si="49"/>
        <v/>
      </c>
      <c r="AW31" s="182" t="str">
        <f t="shared" si="50"/>
        <v/>
      </c>
      <c r="AX31" s="182" t="str">
        <f t="shared" si="51"/>
        <v/>
      </c>
      <c r="AY31" s="182" t="str">
        <f t="shared" si="52"/>
        <v/>
      </c>
      <c r="AZ31" s="182" t="str">
        <f t="shared" si="53"/>
        <v/>
      </c>
      <c r="BA31" s="182" t="str">
        <f t="shared" si="54"/>
        <v/>
      </c>
      <c r="BB31" s="182" t="str">
        <f t="shared" si="55"/>
        <v/>
      </c>
      <c r="BC31" s="182" t="str">
        <f t="shared" si="56"/>
        <v/>
      </c>
      <c r="BD31" s="182" t="str">
        <f t="shared" si="57"/>
        <v/>
      </c>
      <c r="BE31" s="182" t="str">
        <f t="shared" si="58"/>
        <v/>
      </c>
      <c r="BF31" s="182" t="str">
        <f t="shared" si="59"/>
        <v/>
      </c>
      <c r="BG31" s="182" t="str">
        <f t="shared" si="60"/>
        <v/>
      </c>
      <c r="BH31" s="182" t="str">
        <f t="shared" si="61"/>
        <v/>
      </c>
      <c r="BI31" s="182" t="str">
        <f t="shared" si="62"/>
        <v/>
      </c>
      <c r="BJ31" s="182" t="str">
        <f t="shared" si="63"/>
        <v/>
      </c>
      <c r="BK31" s="182" t="str">
        <f t="shared" si="64"/>
        <v/>
      </c>
      <c r="BL31" s="182" t="str">
        <f t="shared" si="65"/>
        <v/>
      </c>
      <c r="BM31" s="182" t="str">
        <f t="shared" si="66"/>
        <v/>
      </c>
      <c r="BN31" s="182" t="str">
        <f t="shared" si="67"/>
        <v/>
      </c>
      <c r="BO31" s="182" t="str">
        <f t="shared" si="68"/>
        <v/>
      </c>
      <c r="BP31" s="182" t="str">
        <f t="shared" si="69"/>
        <v/>
      </c>
      <c r="BQ31" s="182" t="str">
        <f t="shared" si="70"/>
        <v/>
      </c>
      <c r="BR31" s="182" t="str">
        <f t="shared" si="71"/>
        <v/>
      </c>
      <c r="BS31" s="182" t="str">
        <f t="shared" si="72"/>
        <v/>
      </c>
      <c r="BT31" s="182" t="str">
        <f t="shared" si="73"/>
        <v/>
      </c>
      <c r="BU31" s="183" t="str">
        <f t="shared" si="74"/>
        <v/>
      </c>
      <c r="BV31" s="184" t="str">
        <f>IF('Cálculos '!C37="","",AVERAGE(AN31:BU31))</f>
        <v/>
      </c>
    </row>
    <row r="32" spans="2:74" ht="17.25" hidden="1" thickBot="1" x14ac:dyDescent="0.35">
      <c r="B32" s="165">
        <f t="shared" si="39"/>
        <v>30</v>
      </c>
      <c r="C32" s="171" t="str">
        <f>IF('Cálculos '!J38="","",'Cálculos '!J38)</f>
        <v/>
      </c>
      <c r="D32" s="172" t="str">
        <f>IF('Cálculos '!K38="","",'Cálculos '!K38)</f>
        <v/>
      </c>
      <c r="E32" s="172" t="str">
        <f>IF('Cálculos '!L38="","",'Cálculos '!L38)</f>
        <v/>
      </c>
      <c r="F32" s="172" t="str">
        <f>IF('Cálculos '!M38="","",'Cálculos '!M38)</f>
        <v/>
      </c>
      <c r="G32" s="172" t="str">
        <f>IF('Cálculos '!N38="","",'Cálculos '!N38)</f>
        <v/>
      </c>
      <c r="H32" s="172" t="str">
        <f>IF('Cálculos '!O38="","",'Cálculos '!O38)</f>
        <v/>
      </c>
      <c r="I32" s="172" t="str">
        <f>IF('Cálculos '!P38="","",'Cálculos '!P38)</f>
        <v/>
      </c>
      <c r="J32" s="172" t="str">
        <f>IF('Cálculos '!Q38="","",'Cálculos '!Q38)</f>
        <v/>
      </c>
      <c r="K32" s="172" t="str">
        <f>IF('Cálculos '!R38="","",'Cálculos '!R38)</f>
        <v/>
      </c>
      <c r="L32" s="172" t="str">
        <f>IF('Cálculos '!S38="","",'Cálculos '!S38)</f>
        <v/>
      </c>
      <c r="M32" s="172" t="str">
        <f>IF('Cálculos '!T38="","",'Cálculos '!T38)</f>
        <v/>
      </c>
      <c r="N32" s="172" t="str">
        <f>IF('Cálculos '!U38="","",'Cálculos '!U38)</f>
        <v/>
      </c>
      <c r="O32" s="172" t="str">
        <f>IF('Cálculos '!V38="","",'Cálculos '!V38)</f>
        <v/>
      </c>
      <c r="P32" s="172" t="str">
        <f>IF('Cálculos '!W38="","",'Cálculos '!W38)</f>
        <v/>
      </c>
      <c r="Q32" s="172" t="str">
        <f>IF('Cálculos '!X38="","",'Cálculos '!X38)</f>
        <v/>
      </c>
      <c r="R32" s="172" t="str">
        <f>IF('Cálculos '!Y38="","",'Cálculos '!Y38)</f>
        <v/>
      </c>
      <c r="S32" s="172" t="str">
        <f>IF('Cálculos '!Z38="","",'Cálculos '!Z38)</f>
        <v/>
      </c>
      <c r="T32" s="172" t="str">
        <f>IF('Cálculos '!AA38="","",'Cálculos '!AA38)</f>
        <v/>
      </c>
      <c r="U32" s="172" t="str">
        <f>IF('Cálculos '!AB38="","",'Cálculos '!AB38)</f>
        <v/>
      </c>
      <c r="V32" s="172" t="str">
        <f>IF('Cálculos '!AC38="","",'Cálculos '!AC38)</f>
        <v/>
      </c>
      <c r="W32" s="172" t="str">
        <f>IF('Cálculos '!AD38="","",'Cálculos '!AD38)</f>
        <v/>
      </c>
      <c r="X32" s="172" t="str">
        <f>IF('Cálculos '!AE38="","",'Cálculos '!AE38)</f>
        <v/>
      </c>
      <c r="Y32" s="172" t="str">
        <f>IF('Cálculos '!AF38="","",'Cálculos '!AF38)</f>
        <v/>
      </c>
      <c r="Z32" s="172" t="str">
        <f>IF('Cálculos '!AG38="","",'Cálculos '!AG38)</f>
        <v/>
      </c>
      <c r="AA32" s="172" t="str">
        <f>IF('Cálculos '!AH38="","",'Cálculos '!AH38)</f>
        <v/>
      </c>
      <c r="AB32" s="172" t="str">
        <f>IF('Cálculos '!AI38="","",'Cálculos '!AI38)</f>
        <v/>
      </c>
      <c r="AC32" s="172" t="str">
        <f>IF('Cálculos '!AJ38="","",'Cálculos '!AJ38)</f>
        <v/>
      </c>
      <c r="AD32" s="172" t="str">
        <f>IF('Cálculos '!AK38="","",'Cálculos '!AK38)</f>
        <v/>
      </c>
      <c r="AE32" s="172" t="str">
        <f>IF('Cálculos '!AL38="","",'Cálculos '!AL38)</f>
        <v/>
      </c>
      <c r="AF32" s="172" t="str">
        <f>IF('Cálculos '!AM38="","",'Cálculos '!AM38)</f>
        <v/>
      </c>
      <c r="AG32" s="172" t="str">
        <f>IF('Cálculos '!AN38="","",'Cálculos '!AN38)</f>
        <v/>
      </c>
      <c r="AH32" s="172" t="str">
        <f>IF('Cálculos '!AO38="","",'Cálculos '!AO38)</f>
        <v/>
      </c>
      <c r="AI32" s="172" t="str">
        <f>IF('Cálculos '!AP38="","",'Cálculos '!AP38)</f>
        <v/>
      </c>
      <c r="AJ32" s="443" t="str">
        <f>IF('Cálculos '!AQ38="","",'Cálculos '!AQ38)</f>
        <v/>
      </c>
      <c r="AK32" s="446" t="str">
        <f>IF('Cálculos '!D38="","",AVERAGE(C32:AJ32))</f>
        <v/>
      </c>
      <c r="AM32" s="181">
        <f t="shared" si="40"/>
        <v>30</v>
      </c>
      <c r="AN32" s="284" t="str">
        <f t="shared" si="41"/>
        <v/>
      </c>
      <c r="AO32" s="285"/>
      <c r="AP32" s="285" t="str">
        <f t="shared" si="43"/>
        <v/>
      </c>
      <c r="AQ32" s="285" t="str">
        <f t="shared" si="44"/>
        <v/>
      </c>
      <c r="AR32" s="182" t="str">
        <f t="shared" si="45"/>
        <v/>
      </c>
      <c r="AS32" s="182" t="str">
        <f t="shared" si="46"/>
        <v/>
      </c>
      <c r="AT32" s="182" t="str">
        <f t="shared" si="47"/>
        <v/>
      </c>
      <c r="AU32" s="182" t="str">
        <f t="shared" si="48"/>
        <v/>
      </c>
      <c r="AV32" s="182" t="str">
        <f t="shared" si="49"/>
        <v/>
      </c>
      <c r="AW32" s="182" t="str">
        <f t="shared" si="50"/>
        <v/>
      </c>
      <c r="AX32" s="182" t="str">
        <f t="shared" si="51"/>
        <v/>
      </c>
      <c r="AY32" s="182" t="str">
        <f t="shared" si="52"/>
        <v/>
      </c>
      <c r="AZ32" s="182" t="str">
        <f t="shared" si="53"/>
        <v/>
      </c>
      <c r="BA32" s="182" t="str">
        <f t="shared" si="54"/>
        <v/>
      </c>
      <c r="BB32" s="182" t="str">
        <f t="shared" si="55"/>
        <v/>
      </c>
      <c r="BC32" s="182" t="str">
        <f t="shared" si="56"/>
        <v/>
      </c>
      <c r="BD32" s="182" t="str">
        <f t="shared" si="57"/>
        <v/>
      </c>
      <c r="BE32" s="182" t="str">
        <f t="shared" si="58"/>
        <v/>
      </c>
      <c r="BF32" s="182" t="str">
        <f t="shared" si="59"/>
        <v/>
      </c>
      <c r="BG32" s="182" t="str">
        <f t="shared" si="60"/>
        <v/>
      </c>
      <c r="BH32" s="182" t="str">
        <f t="shared" si="61"/>
        <v/>
      </c>
      <c r="BI32" s="182" t="str">
        <f t="shared" si="62"/>
        <v/>
      </c>
      <c r="BJ32" s="182" t="str">
        <f t="shared" si="63"/>
        <v/>
      </c>
      <c r="BK32" s="182" t="str">
        <f t="shared" si="64"/>
        <v/>
      </c>
      <c r="BL32" s="182" t="str">
        <f t="shared" si="65"/>
        <v/>
      </c>
      <c r="BM32" s="182" t="str">
        <f t="shared" si="66"/>
        <v/>
      </c>
      <c r="BN32" s="182" t="str">
        <f t="shared" si="67"/>
        <v/>
      </c>
      <c r="BO32" s="182" t="str">
        <f t="shared" si="68"/>
        <v/>
      </c>
      <c r="BP32" s="182" t="str">
        <f t="shared" si="69"/>
        <v/>
      </c>
      <c r="BQ32" s="182" t="str">
        <f t="shared" si="70"/>
        <v/>
      </c>
      <c r="BR32" s="182" t="str">
        <f t="shared" si="71"/>
        <v/>
      </c>
      <c r="BS32" s="182" t="str">
        <f t="shared" si="72"/>
        <v/>
      </c>
      <c r="BT32" s="182" t="str">
        <f t="shared" si="73"/>
        <v/>
      </c>
      <c r="BU32" s="183" t="str">
        <f t="shared" si="74"/>
        <v/>
      </c>
      <c r="BV32" s="184" t="str">
        <f>IF('Cálculos '!C38="","",AVERAGE(AN32:BU32))</f>
        <v/>
      </c>
    </row>
    <row r="33" spans="2:74" ht="17.25" hidden="1" thickBot="1" x14ac:dyDescent="0.35">
      <c r="B33" s="165">
        <f t="shared" si="39"/>
        <v>31</v>
      </c>
      <c r="C33" s="171" t="str">
        <f>IF('Cálculos '!J39="","",'Cálculos '!J39)</f>
        <v/>
      </c>
      <c r="D33" s="172" t="str">
        <f>IF('Cálculos '!K39="","",'Cálculos '!K39)</f>
        <v/>
      </c>
      <c r="E33" s="172" t="str">
        <f>IF('Cálculos '!L39="","",'Cálculos '!L39)</f>
        <v/>
      </c>
      <c r="F33" s="172" t="str">
        <f>IF('Cálculos '!M39="","",'Cálculos '!M39)</f>
        <v/>
      </c>
      <c r="G33" s="172" t="str">
        <f>IF('Cálculos '!N39="","",'Cálculos '!N39)</f>
        <v/>
      </c>
      <c r="H33" s="172" t="str">
        <f>IF('Cálculos '!O39="","",'Cálculos '!O39)</f>
        <v/>
      </c>
      <c r="I33" s="172" t="str">
        <f>IF('Cálculos '!P39="","",'Cálculos '!P39)</f>
        <v/>
      </c>
      <c r="J33" s="172" t="str">
        <f>IF('Cálculos '!Q39="","",'Cálculos '!Q39)</f>
        <v/>
      </c>
      <c r="K33" s="172" t="str">
        <f>IF('Cálculos '!R39="","",'Cálculos '!R39)</f>
        <v/>
      </c>
      <c r="L33" s="172" t="str">
        <f>IF('Cálculos '!S39="","",'Cálculos '!S39)</f>
        <v/>
      </c>
      <c r="M33" s="172" t="str">
        <f>IF('Cálculos '!T39="","",'Cálculos '!T39)</f>
        <v/>
      </c>
      <c r="N33" s="172" t="str">
        <f>IF('Cálculos '!U39="","",'Cálculos '!U39)</f>
        <v/>
      </c>
      <c r="O33" s="172" t="str">
        <f>IF('Cálculos '!V39="","",'Cálculos '!V39)</f>
        <v/>
      </c>
      <c r="P33" s="172" t="str">
        <f>IF('Cálculos '!W39="","",'Cálculos '!W39)</f>
        <v/>
      </c>
      <c r="Q33" s="172" t="str">
        <f>IF('Cálculos '!X39="","",'Cálculos '!X39)</f>
        <v/>
      </c>
      <c r="R33" s="172" t="str">
        <f>IF('Cálculos '!Y39="","",'Cálculos '!Y39)</f>
        <v/>
      </c>
      <c r="S33" s="172" t="str">
        <f>IF('Cálculos '!Z39="","",'Cálculos '!Z39)</f>
        <v/>
      </c>
      <c r="T33" s="172" t="str">
        <f>IF('Cálculos '!AA39="","",'Cálculos '!AA39)</f>
        <v/>
      </c>
      <c r="U33" s="172" t="str">
        <f>IF('Cálculos '!AB39="","",'Cálculos '!AB39)</f>
        <v/>
      </c>
      <c r="V33" s="172" t="str">
        <f>IF('Cálculos '!AC39="","",'Cálculos '!AC39)</f>
        <v/>
      </c>
      <c r="W33" s="172" t="str">
        <f>IF('Cálculos '!AD39="","",'Cálculos '!AD39)</f>
        <v/>
      </c>
      <c r="X33" s="172" t="str">
        <f>IF('Cálculos '!AE39="","",'Cálculos '!AE39)</f>
        <v/>
      </c>
      <c r="Y33" s="172" t="str">
        <f>IF('Cálculos '!AF39="","",'Cálculos '!AF39)</f>
        <v/>
      </c>
      <c r="Z33" s="172" t="str">
        <f>IF('Cálculos '!AG39="","",'Cálculos '!AG39)</f>
        <v/>
      </c>
      <c r="AA33" s="172" t="str">
        <f>IF('Cálculos '!AH39="","",'Cálculos '!AH39)</f>
        <v/>
      </c>
      <c r="AB33" s="172" t="str">
        <f>IF('Cálculos '!AI39="","",'Cálculos '!AI39)</f>
        <v/>
      </c>
      <c r="AC33" s="172" t="str">
        <f>IF('Cálculos '!AJ39="","",'Cálculos '!AJ39)</f>
        <v/>
      </c>
      <c r="AD33" s="172" t="str">
        <f>IF('Cálculos '!AK39="","",'Cálculos '!AK39)</f>
        <v/>
      </c>
      <c r="AE33" s="172" t="str">
        <f>IF('Cálculos '!AL39="","",'Cálculos '!AL39)</f>
        <v/>
      </c>
      <c r="AF33" s="172" t="str">
        <f>IF('Cálculos '!AM39="","",'Cálculos '!AM39)</f>
        <v/>
      </c>
      <c r="AG33" s="172" t="str">
        <f>IF('Cálculos '!AN39="","",'Cálculos '!AN39)</f>
        <v/>
      </c>
      <c r="AH33" s="172" t="str">
        <f>IF('Cálculos '!AO39="","",'Cálculos '!AO39)</f>
        <v/>
      </c>
      <c r="AI33" s="172" t="str">
        <f>IF('Cálculos '!AP39="","",'Cálculos '!AP39)</f>
        <v/>
      </c>
      <c r="AJ33" s="443" t="str">
        <f>IF('Cálculos '!AQ39="","",'Cálculos '!AQ39)</f>
        <v/>
      </c>
      <c r="AK33" s="446" t="str">
        <f>IF('Cálculos '!D39="","",AVERAGE(C33:AJ33))</f>
        <v/>
      </c>
      <c r="AM33" s="181">
        <f t="shared" si="40"/>
        <v>31</v>
      </c>
      <c r="AN33" s="284" t="str">
        <f t="shared" si="41"/>
        <v/>
      </c>
      <c r="AO33" s="285" t="str">
        <f t="shared" si="42"/>
        <v/>
      </c>
      <c r="AP33" s="285" t="str">
        <f t="shared" si="43"/>
        <v/>
      </c>
      <c r="AQ33" s="285" t="str">
        <f t="shared" si="44"/>
        <v/>
      </c>
      <c r="AR33" s="182" t="str">
        <f t="shared" si="45"/>
        <v/>
      </c>
      <c r="AS33" s="182" t="str">
        <f t="shared" si="46"/>
        <v/>
      </c>
      <c r="AT33" s="182" t="str">
        <f t="shared" si="47"/>
        <v/>
      </c>
      <c r="AU33" s="182" t="str">
        <f t="shared" si="48"/>
        <v/>
      </c>
      <c r="AV33" s="182" t="str">
        <f t="shared" si="49"/>
        <v/>
      </c>
      <c r="AW33" s="182" t="str">
        <f t="shared" si="50"/>
        <v/>
      </c>
      <c r="AX33" s="182" t="str">
        <f t="shared" si="51"/>
        <v/>
      </c>
      <c r="AY33" s="182" t="str">
        <f t="shared" si="52"/>
        <v/>
      </c>
      <c r="AZ33" s="182" t="str">
        <f t="shared" si="53"/>
        <v/>
      </c>
      <c r="BA33" s="182" t="str">
        <f t="shared" si="54"/>
        <v/>
      </c>
      <c r="BB33" s="182" t="str">
        <f t="shared" si="55"/>
        <v/>
      </c>
      <c r="BC33" s="182" t="str">
        <f t="shared" si="56"/>
        <v/>
      </c>
      <c r="BD33" s="182" t="str">
        <f t="shared" si="57"/>
        <v/>
      </c>
      <c r="BE33" s="182" t="str">
        <f t="shared" si="58"/>
        <v/>
      </c>
      <c r="BF33" s="182" t="str">
        <f t="shared" si="59"/>
        <v/>
      </c>
      <c r="BG33" s="182" t="str">
        <f t="shared" si="60"/>
        <v/>
      </c>
      <c r="BH33" s="182" t="str">
        <f t="shared" si="61"/>
        <v/>
      </c>
      <c r="BI33" s="182" t="str">
        <f t="shared" si="62"/>
        <v/>
      </c>
      <c r="BJ33" s="182" t="str">
        <f t="shared" si="63"/>
        <v/>
      </c>
      <c r="BK33" s="182" t="str">
        <f t="shared" si="64"/>
        <v/>
      </c>
      <c r="BL33" s="182" t="str">
        <f t="shared" si="65"/>
        <v/>
      </c>
      <c r="BM33" s="182" t="str">
        <f t="shared" si="66"/>
        <v/>
      </c>
      <c r="BN33" s="182" t="str">
        <f t="shared" si="67"/>
        <v/>
      </c>
      <c r="BO33" s="182" t="str">
        <f t="shared" si="68"/>
        <v/>
      </c>
      <c r="BP33" s="182" t="str">
        <f t="shared" si="69"/>
        <v/>
      </c>
      <c r="BQ33" s="182" t="str">
        <f t="shared" si="70"/>
        <v/>
      </c>
      <c r="BR33" s="182" t="str">
        <f t="shared" si="71"/>
        <v/>
      </c>
      <c r="BS33" s="182" t="str">
        <f t="shared" si="72"/>
        <v/>
      </c>
      <c r="BT33" s="182" t="str">
        <f t="shared" si="73"/>
        <v/>
      </c>
      <c r="BU33" s="183" t="str">
        <f t="shared" si="74"/>
        <v/>
      </c>
      <c r="BV33" s="184" t="str">
        <f>IF('Cálculos '!C39="","",AVERAGE(AN33:BU33))</f>
        <v/>
      </c>
    </row>
    <row r="34" spans="2:74" ht="17.25" hidden="1" thickBot="1" x14ac:dyDescent="0.35">
      <c r="B34" s="165">
        <f t="shared" si="39"/>
        <v>32</v>
      </c>
      <c r="C34" s="171" t="str">
        <f>IF('Cálculos '!J40="","",'Cálculos '!J40)</f>
        <v/>
      </c>
      <c r="D34" s="172" t="str">
        <f>IF('Cálculos '!K40="","",'Cálculos '!K40)</f>
        <v/>
      </c>
      <c r="E34" s="172" t="str">
        <f>IF('Cálculos '!L40="","",'Cálculos '!L40)</f>
        <v/>
      </c>
      <c r="F34" s="172" t="str">
        <f>IF('Cálculos '!M40="","",'Cálculos '!M40)</f>
        <v/>
      </c>
      <c r="G34" s="172" t="str">
        <f>IF('Cálculos '!N40="","",'Cálculos '!N40)</f>
        <v/>
      </c>
      <c r="H34" s="172" t="str">
        <f>IF('Cálculos '!O40="","",'Cálculos '!O40)</f>
        <v/>
      </c>
      <c r="I34" s="172" t="str">
        <f>IF('Cálculos '!P40="","",'Cálculos '!P40)</f>
        <v/>
      </c>
      <c r="J34" s="172" t="str">
        <f>IF('Cálculos '!Q40="","",'Cálculos '!Q40)</f>
        <v/>
      </c>
      <c r="K34" s="172" t="str">
        <f>IF('Cálculos '!R40="","",'Cálculos '!R40)</f>
        <v/>
      </c>
      <c r="L34" s="172" t="str">
        <f>IF('Cálculos '!S40="","",'Cálculos '!S40)</f>
        <v/>
      </c>
      <c r="M34" s="172" t="str">
        <f>IF('Cálculos '!T40="","",'Cálculos '!T40)</f>
        <v/>
      </c>
      <c r="N34" s="172" t="str">
        <f>IF('Cálculos '!U40="","",'Cálculos '!U40)</f>
        <v/>
      </c>
      <c r="O34" s="172" t="str">
        <f>IF('Cálculos '!V40="","",'Cálculos '!V40)</f>
        <v/>
      </c>
      <c r="P34" s="172" t="str">
        <f>IF('Cálculos '!W40="","",'Cálculos '!W40)</f>
        <v/>
      </c>
      <c r="Q34" s="172" t="str">
        <f>IF('Cálculos '!X40="","",'Cálculos '!X40)</f>
        <v/>
      </c>
      <c r="R34" s="172" t="str">
        <f>IF('Cálculos '!Y40="","",'Cálculos '!Y40)</f>
        <v/>
      </c>
      <c r="S34" s="172" t="str">
        <f>IF('Cálculos '!Z40="","",'Cálculos '!Z40)</f>
        <v/>
      </c>
      <c r="T34" s="172" t="str">
        <f>IF('Cálculos '!AA40="","",'Cálculos '!AA40)</f>
        <v/>
      </c>
      <c r="U34" s="172" t="str">
        <f>IF('Cálculos '!AB40="","",'Cálculos '!AB40)</f>
        <v/>
      </c>
      <c r="V34" s="172" t="str">
        <f>IF('Cálculos '!AC40="","",'Cálculos '!AC40)</f>
        <v/>
      </c>
      <c r="W34" s="172" t="str">
        <f>IF('Cálculos '!AD40="","",'Cálculos '!AD40)</f>
        <v/>
      </c>
      <c r="X34" s="172" t="str">
        <f>IF('Cálculos '!AE40="","",'Cálculos '!AE40)</f>
        <v/>
      </c>
      <c r="Y34" s="172" t="str">
        <f>IF('Cálculos '!AF40="","",'Cálculos '!AF40)</f>
        <v/>
      </c>
      <c r="Z34" s="172" t="str">
        <f>IF('Cálculos '!AG40="","",'Cálculos '!AG40)</f>
        <v/>
      </c>
      <c r="AA34" s="172" t="str">
        <f>IF('Cálculos '!AH40="","",'Cálculos '!AH40)</f>
        <v/>
      </c>
      <c r="AB34" s="172" t="str">
        <f>IF('Cálculos '!AI40="","",'Cálculos '!AI40)</f>
        <v/>
      </c>
      <c r="AC34" s="172" t="str">
        <f>IF('Cálculos '!AJ40="","",'Cálculos '!AJ40)</f>
        <v/>
      </c>
      <c r="AD34" s="172" t="str">
        <f>IF('Cálculos '!AK40="","",'Cálculos '!AK40)</f>
        <v/>
      </c>
      <c r="AE34" s="172" t="str">
        <f>IF('Cálculos '!AL40="","",'Cálculos '!AL40)</f>
        <v/>
      </c>
      <c r="AF34" s="172" t="str">
        <f>IF('Cálculos '!AM40="","",'Cálculos '!AM40)</f>
        <v/>
      </c>
      <c r="AG34" s="172" t="str">
        <f>IF('Cálculos '!AN40="","",'Cálculos '!AN40)</f>
        <v/>
      </c>
      <c r="AH34" s="172" t="str">
        <f>IF('Cálculos '!AO40="","",'Cálculos '!AO40)</f>
        <v/>
      </c>
      <c r="AI34" s="172" t="str">
        <f>IF('Cálculos '!AP40="","",'Cálculos '!AP40)</f>
        <v/>
      </c>
      <c r="AJ34" s="443" t="str">
        <f>IF('Cálculos '!AQ40="","",'Cálculos '!AQ40)</f>
        <v/>
      </c>
      <c r="AK34" s="446" t="str">
        <f>IF('Cálculos '!D40="","",AVERAGE(C34:AJ34))</f>
        <v/>
      </c>
      <c r="AM34" s="181">
        <f t="shared" si="40"/>
        <v>32</v>
      </c>
      <c r="AN34" s="284" t="str">
        <f t="shared" si="41"/>
        <v/>
      </c>
      <c r="AO34" s="285" t="str">
        <f t="shared" si="42"/>
        <v/>
      </c>
      <c r="AP34" s="285" t="str">
        <f t="shared" si="43"/>
        <v/>
      </c>
      <c r="AQ34" s="285" t="str">
        <f t="shared" si="44"/>
        <v/>
      </c>
      <c r="AR34" s="182" t="str">
        <f t="shared" si="45"/>
        <v/>
      </c>
      <c r="AS34" s="182" t="str">
        <f t="shared" si="46"/>
        <v/>
      </c>
      <c r="AT34" s="182" t="str">
        <f t="shared" si="47"/>
        <v/>
      </c>
      <c r="AU34" s="182" t="str">
        <f t="shared" si="48"/>
        <v/>
      </c>
      <c r="AV34" s="182" t="str">
        <f t="shared" si="49"/>
        <v/>
      </c>
      <c r="AW34" s="182" t="str">
        <f t="shared" si="50"/>
        <v/>
      </c>
      <c r="AX34" s="182" t="str">
        <f t="shared" si="51"/>
        <v/>
      </c>
      <c r="AY34" s="182" t="str">
        <f t="shared" si="52"/>
        <v/>
      </c>
      <c r="AZ34" s="182" t="str">
        <f t="shared" si="53"/>
        <v/>
      </c>
      <c r="BA34" s="182" t="str">
        <f t="shared" si="54"/>
        <v/>
      </c>
      <c r="BB34" s="182" t="str">
        <f t="shared" si="55"/>
        <v/>
      </c>
      <c r="BC34" s="182" t="str">
        <f t="shared" si="56"/>
        <v/>
      </c>
      <c r="BD34" s="182" t="str">
        <f t="shared" si="57"/>
        <v/>
      </c>
      <c r="BE34" s="182" t="str">
        <f t="shared" si="58"/>
        <v/>
      </c>
      <c r="BF34" s="182" t="str">
        <f t="shared" si="59"/>
        <v/>
      </c>
      <c r="BG34" s="182" t="str">
        <f t="shared" si="60"/>
        <v/>
      </c>
      <c r="BH34" s="182" t="str">
        <f t="shared" si="61"/>
        <v/>
      </c>
      <c r="BI34" s="182" t="str">
        <f t="shared" si="62"/>
        <v/>
      </c>
      <c r="BJ34" s="182" t="str">
        <f t="shared" si="63"/>
        <v/>
      </c>
      <c r="BK34" s="182" t="str">
        <f t="shared" si="64"/>
        <v/>
      </c>
      <c r="BL34" s="182" t="str">
        <f t="shared" si="65"/>
        <v/>
      </c>
      <c r="BM34" s="182" t="str">
        <f t="shared" si="66"/>
        <v/>
      </c>
      <c r="BN34" s="182" t="str">
        <f t="shared" si="67"/>
        <v/>
      </c>
      <c r="BO34" s="182" t="str">
        <f t="shared" si="68"/>
        <v/>
      </c>
      <c r="BP34" s="182" t="str">
        <f t="shared" si="69"/>
        <v/>
      </c>
      <c r="BQ34" s="182" t="str">
        <f t="shared" si="70"/>
        <v/>
      </c>
      <c r="BR34" s="182" t="str">
        <f t="shared" si="71"/>
        <v/>
      </c>
      <c r="BS34" s="182" t="str">
        <f t="shared" si="72"/>
        <v/>
      </c>
      <c r="BT34" s="182" t="str">
        <f t="shared" si="73"/>
        <v/>
      </c>
      <c r="BU34" s="183" t="str">
        <f t="shared" si="74"/>
        <v/>
      </c>
      <c r="BV34" s="184" t="str">
        <f>IF('Cálculos '!C40="","",AVERAGE(AN34:BU34))</f>
        <v/>
      </c>
    </row>
    <row r="35" spans="2:74" ht="17.25" hidden="1" thickBot="1" x14ac:dyDescent="0.35">
      <c r="B35" s="165">
        <f t="shared" si="39"/>
        <v>33</v>
      </c>
      <c r="C35" s="171" t="str">
        <f>IF('Cálculos '!J41="","",'Cálculos '!J41)</f>
        <v/>
      </c>
      <c r="D35" s="172" t="str">
        <f>IF('Cálculos '!K41="","",'Cálculos '!K41)</f>
        <v/>
      </c>
      <c r="E35" s="172" t="str">
        <f>IF('Cálculos '!L41="","",'Cálculos '!L41)</f>
        <v/>
      </c>
      <c r="F35" s="172" t="str">
        <f>IF('Cálculos '!M41="","",'Cálculos '!M41)</f>
        <v/>
      </c>
      <c r="G35" s="172" t="str">
        <f>IF('Cálculos '!N41="","",'Cálculos '!N41)</f>
        <v/>
      </c>
      <c r="H35" s="172" t="str">
        <f>IF('Cálculos '!O41="","",'Cálculos '!O41)</f>
        <v/>
      </c>
      <c r="I35" s="172" t="str">
        <f>IF('Cálculos '!P41="","",'Cálculos '!P41)</f>
        <v/>
      </c>
      <c r="J35" s="172" t="str">
        <f>IF('Cálculos '!Q41="","",'Cálculos '!Q41)</f>
        <v/>
      </c>
      <c r="K35" s="172" t="str">
        <f>IF('Cálculos '!R41="","",'Cálculos '!R41)</f>
        <v/>
      </c>
      <c r="L35" s="172" t="str">
        <f>IF('Cálculos '!S41="","",'Cálculos '!S41)</f>
        <v/>
      </c>
      <c r="M35" s="172" t="str">
        <f>IF('Cálculos '!T41="","",'Cálculos '!T41)</f>
        <v/>
      </c>
      <c r="N35" s="172" t="str">
        <f>IF('Cálculos '!U41="","",'Cálculos '!U41)</f>
        <v/>
      </c>
      <c r="O35" s="172" t="str">
        <f>IF('Cálculos '!V41="","",'Cálculos '!V41)</f>
        <v/>
      </c>
      <c r="P35" s="172" t="str">
        <f>IF('Cálculos '!W41="","",'Cálculos '!W41)</f>
        <v/>
      </c>
      <c r="Q35" s="172" t="str">
        <f>IF('Cálculos '!X41="","",'Cálculos '!X41)</f>
        <v/>
      </c>
      <c r="R35" s="172" t="str">
        <f>IF('Cálculos '!Y41="","",'Cálculos '!Y41)</f>
        <v/>
      </c>
      <c r="S35" s="172" t="str">
        <f>IF('Cálculos '!Z41="","",'Cálculos '!Z41)</f>
        <v/>
      </c>
      <c r="T35" s="172" t="str">
        <f>IF('Cálculos '!AA41="","",'Cálculos '!AA41)</f>
        <v/>
      </c>
      <c r="U35" s="172" t="str">
        <f>IF('Cálculos '!AB41="","",'Cálculos '!AB41)</f>
        <v/>
      </c>
      <c r="V35" s="172" t="str">
        <f>IF('Cálculos '!AC41="","",'Cálculos '!AC41)</f>
        <v/>
      </c>
      <c r="W35" s="172" t="str">
        <f>IF('Cálculos '!AD41="","",'Cálculos '!AD41)</f>
        <v/>
      </c>
      <c r="X35" s="172" t="str">
        <f>IF('Cálculos '!AE41="","",'Cálculos '!AE41)</f>
        <v/>
      </c>
      <c r="Y35" s="172" t="str">
        <f>IF('Cálculos '!AF41="","",'Cálculos '!AF41)</f>
        <v/>
      </c>
      <c r="Z35" s="172" t="str">
        <f>IF('Cálculos '!AG41="","",'Cálculos '!AG41)</f>
        <v/>
      </c>
      <c r="AA35" s="172" t="str">
        <f>IF('Cálculos '!AH41="","",'Cálculos '!AH41)</f>
        <v/>
      </c>
      <c r="AB35" s="172" t="str">
        <f>IF('Cálculos '!AI41="","",'Cálculos '!AI41)</f>
        <v/>
      </c>
      <c r="AC35" s="172" t="str">
        <f>IF('Cálculos '!AJ41="","",'Cálculos '!AJ41)</f>
        <v/>
      </c>
      <c r="AD35" s="172" t="str">
        <f>IF('Cálculos '!AK41="","",'Cálculos '!AK41)</f>
        <v/>
      </c>
      <c r="AE35" s="172" t="str">
        <f>IF('Cálculos '!AL41="","",'Cálculos '!AL41)</f>
        <v/>
      </c>
      <c r="AF35" s="172" t="str">
        <f>IF('Cálculos '!AM41="","",'Cálculos '!AM41)</f>
        <v/>
      </c>
      <c r="AG35" s="172" t="str">
        <f>IF('Cálculos '!AN41="","",'Cálculos '!AN41)</f>
        <v/>
      </c>
      <c r="AH35" s="172" t="str">
        <f>IF('Cálculos '!AO41="","",'Cálculos '!AO41)</f>
        <v/>
      </c>
      <c r="AI35" s="172" t="str">
        <f>IF('Cálculos '!AP41="","",'Cálculos '!AP41)</f>
        <v/>
      </c>
      <c r="AJ35" s="443" t="str">
        <f>IF('Cálculos '!AQ41="","",'Cálculos '!AQ41)</f>
        <v/>
      </c>
      <c r="AK35" s="446" t="str">
        <f>IF('Cálculos '!D41="","",AVERAGE(C35:AJ35))</f>
        <v/>
      </c>
      <c r="AM35" s="181">
        <f t="shared" si="40"/>
        <v>33</v>
      </c>
      <c r="AN35" s="284" t="str">
        <f t="shared" si="41"/>
        <v/>
      </c>
      <c r="AO35" s="285" t="str">
        <f t="shared" si="42"/>
        <v/>
      </c>
      <c r="AP35" s="285" t="str">
        <f t="shared" si="43"/>
        <v/>
      </c>
      <c r="AQ35" s="285" t="str">
        <f t="shared" si="44"/>
        <v/>
      </c>
      <c r="AR35" s="182" t="str">
        <f t="shared" si="45"/>
        <v/>
      </c>
      <c r="AS35" s="182" t="str">
        <f t="shared" si="46"/>
        <v/>
      </c>
      <c r="AT35" s="182" t="str">
        <f t="shared" si="47"/>
        <v/>
      </c>
      <c r="AU35" s="182" t="str">
        <f t="shared" si="48"/>
        <v/>
      </c>
      <c r="AV35" s="182" t="str">
        <f t="shared" si="49"/>
        <v/>
      </c>
      <c r="AW35" s="182" t="str">
        <f t="shared" si="50"/>
        <v/>
      </c>
      <c r="AX35" s="182" t="str">
        <f t="shared" si="51"/>
        <v/>
      </c>
      <c r="AY35" s="182" t="str">
        <f t="shared" si="52"/>
        <v/>
      </c>
      <c r="AZ35" s="182" t="str">
        <f t="shared" si="53"/>
        <v/>
      </c>
      <c r="BA35" s="182" t="str">
        <f t="shared" si="54"/>
        <v/>
      </c>
      <c r="BB35" s="182" t="str">
        <f t="shared" si="55"/>
        <v/>
      </c>
      <c r="BC35" s="182" t="str">
        <f t="shared" si="56"/>
        <v/>
      </c>
      <c r="BD35" s="182" t="str">
        <f t="shared" si="57"/>
        <v/>
      </c>
      <c r="BE35" s="182" t="str">
        <f t="shared" si="58"/>
        <v/>
      </c>
      <c r="BF35" s="182" t="str">
        <f t="shared" si="59"/>
        <v/>
      </c>
      <c r="BG35" s="182" t="str">
        <f t="shared" si="60"/>
        <v/>
      </c>
      <c r="BH35" s="182" t="str">
        <f t="shared" si="61"/>
        <v/>
      </c>
      <c r="BI35" s="182" t="str">
        <f t="shared" si="62"/>
        <v/>
      </c>
      <c r="BJ35" s="182" t="str">
        <f t="shared" si="63"/>
        <v/>
      </c>
      <c r="BK35" s="182" t="str">
        <f t="shared" si="64"/>
        <v/>
      </c>
      <c r="BL35" s="182" t="str">
        <f t="shared" si="65"/>
        <v/>
      </c>
      <c r="BM35" s="182" t="str">
        <f t="shared" si="66"/>
        <v/>
      </c>
      <c r="BN35" s="182" t="str">
        <f t="shared" si="67"/>
        <v/>
      </c>
      <c r="BO35" s="182" t="str">
        <f t="shared" si="68"/>
        <v/>
      </c>
      <c r="BP35" s="182" t="str">
        <f t="shared" si="69"/>
        <v/>
      </c>
      <c r="BQ35" s="182" t="str">
        <f t="shared" si="70"/>
        <v/>
      </c>
      <c r="BR35" s="182" t="str">
        <f t="shared" si="71"/>
        <v/>
      </c>
      <c r="BS35" s="182" t="str">
        <f t="shared" si="72"/>
        <v/>
      </c>
      <c r="BT35" s="182" t="str">
        <f t="shared" si="73"/>
        <v/>
      </c>
      <c r="BU35" s="183" t="str">
        <f t="shared" si="74"/>
        <v/>
      </c>
      <c r="BV35" s="184" t="str">
        <f>IF('Cálculos '!C41="","",AVERAGE(AN35:BU35))</f>
        <v/>
      </c>
    </row>
    <row r="36" spans="2:74" ht="17.25" hidden="1" thickBot="1" x14ac:dyDescent="0.35">
      <c r="B36" s="165">
        <f t="shared" si="39"/>
        <v>34</v>
      </c>
      <c r="C36" s="171" t="str">
        <f>IF('Cálculos '!J42="","",'Cálculos '!J42)</f>
        <v/>
      </c>
      <c r="D36" s="172" t="str">
        <f>IF('Cálculos '!K42="","",'Cálculos '!K42)</f>
        <v/>
      </c>
      <c r="E36" s="172" t="str">
        <f>IF('Cálculos '!L42="","",'Cálculos '!L42)</f>
        <v/>
      </c>
      <c r="F36" s="172" t="str">
        <f>IF('Cálculos '!M42="","",'Cálculos '!M42)</f>
        <v/>
      </c>
      <c r="G36" s="172" t="str">
        <f>IF('Cálculos '!N42="","",'Cálculos '!N42)</f>
        <v/>
      </c>
      <c r="H36" s="172" t="str">
        <f>IF('Cálculos '!O42="","",'Cálculos '!O42)</f>
        <v/>
      </c>
      <c r="I36" s="172" t="str">
        <f>IF('Cálculos '!P42="","",'Cálculos '!P42)</f>
        <v/>
      </c>
      <c r="J36" s="172" t="str">
        <f>IF('Cálculos '!Q42="","",'Cálculos '!Q42)</f>
        <v/>
      </c>
      <c r="K36" s="172" t="str">
        <f>IF('Cálculos '!R42="","",'Cálculos '!R42)</f>
        <v/>
      </c>
      <c r="L36" s="172" t="str">
        <f>IF('Cálculos '!S42="","",'Cálculos '!S42)</f>
        <v/>
      </c>
      <c r="M36" s="172" t="str">
        <f>IF('Cálculos '!T42="","",'Cálculos '!T42)</f>
        <v/>
      </c>
      <c r="N36" s="172" t="str">
        <f>IF('Cálculos '!U42="","",'Cálculos '!U42)</f>
        <v/>
      </c>
      <c r="O36" s="172" t="str">
        <f>IF('Cálculos '!V42="","",'Cálculos '!V42)</f>
        <v/>
      </c>
      <c r="P36" s="172" t="str">
        <f>IF('Cálculos '!W42="","",'Cálculos '!W42)</f>
        <v/>
      </c>
      <c r="Q36" s="172" t="str">
        <f>IF('Cálculos '!X42="","",'Cálculos '!X42)</f>
        <v/>
      </c>
      <c r="R36" s="172" t="str">
        <f>IF('Cálculos '!Y42="","",'Cálculos '!Y42)</f>
        <v/>
      </c>
      <c r="S36" s="172" t="str">
        <f>IF('Cálculos '!Z42="","",'Cálculos '!Z42)</f>
        <v/>
      </c>
      <c r="T36" s="172" t="str">
        <f>IF('Cálculos '!AA42="","",'Cálculos '!AA42)</f>
        <v/>
      </c>
      <c r="U36" s="172" t="str">
        <f>IF('Cálculos '!AB42="","",'Cálculos '!AB42)</f>
        <v/>
      </c>
      <c r="V36" s="172" t="str">
        <f>IF('Cálculos '!AC42="","",'Cálculos '!AC42)</f>
        <v/>
      </c>
      <c r="W36" s="172" t="str">
        <f>IF('Cálculos '!AD42="","",'Cálculos '!AD42)</f>
        <v/>
      </c>
      <c r="X36" s="172" t="str">
        <f>IF('Cálculos '!AE42="","",'Cálculos '!AE42)</f>
        <v/>
      </c>
      <c r="Y36" s="172" t="str">
        <f>IF('Cálculos '!AF42="","",'Cálculos '!AF42)</f>
        <v/>
      </c>
      <c r="Z36" s="172" t="str">
        <f>IF('Cálculos '!AG42="","",'Cálculos '!AG42)</f>
        <v/>
      </c>
      <c r="AA36" s="172" t="str">
        <f>IF('Cálculos '!AH42="","",'Cálculos '!AH42)</f>
        <v/>
      </c>
      <c r="AB36" s="172" t="str">
        <f>IF('Cálculos '!AI42="","",'Cálculos '!AI42)</f>
        <v/>
      </c>
      <c r="AC36" s="172" t="str">
        <f>IF('Cálculos '!AJ42="","",'Cálculos '!AJ42)</f>
        <v/>
      </c>
      <c r="AD36" s="172" t="str">
        <f>IF('Cálculos '!AK42="","",'Cálculos '!AK42)</f>
        <v/>
      </c>
      <c r="AE36" s="172" t="str">
        <f>IF('Cálculos '!AL42="","",'Cálculos '!AL42)</f>
        <v/>
      </c>
      <c r="AF36" s="172" t="str">
        <f>IF('Cálculos '!AM42="","",'Cálculos '!AM42)</f>
        <v/>
      </c>
      <c r="AG36" s="172" t="str">
        <f>IF('Cálculos '!AN42="","",'Cálculos '!AN42)</f>
        <v/>
      </c>
      <c r="AH36" s="172" t="str">
        <f>IF('Cálculos '!AO42="","",'Cálculos '!AO42)</f>
        <v/>
      </c>
      <c r="AI36" s="172" t="str">
        <f>IF('Cálculos '!AP42="","",'Cálculos '!AP42)</f>
        <v/>
      </c>
      <c r="AJ36" s="443" t="str">
        <f>IF('Cálculos '!AQ42="","",'Cálculos '!AQ42)</f>
        <v/>
      </c>
      <c r="AK36" s="446" t="str">
        <f>IF('Cálculos '!D42="","",AVERAGE(C36:AJ36))</f>
        <v/>
      </c>
      <c r="AM36" s="181">
        <f t="shared" si="40"/>
        <v>34</v>
      </c>
      <c r="AN36" s="284" t="str">
        <f t="shared" si="41"/>
        <v/>
      </c>
      <c r="AO36" s="285" t="str">
        <f t="shared" si="42"/>
        <v/>
      </c>
      <c r="AP36" s="285" t="str">
        <f t="shared" si="43"/>
        <v/>
      </c>
      <c r="AQ36" s="285" t="str">
        <f t="shared" si="44"/>
        <v/>
      </c>
      <c r="AR36" s="182" t="str">
        <f t="shared" si="45"/>
        <v/>
      </c>
      <c r="AS36" s="182" t="str">
        <f t="shared" si="46"/>
        <v/>
      </c>
      <c r="AT36" s="182" t="str">
        <f t="shared" si="47"/>
        <v/>
      </c>
      <c r="AU36" s="182" t="str">
        <f t="shared" si="48"/>
        <v/>
      </c>
      <c r="AV36" s="182" t="str">
        <f t="shared" si="49"/>
        <v/>
      </c>
      <c r="AW36" s="182" t="str">
        <f t="shared" si="50"/>
        <v/>
      </c>
      <c r="AX36" s="182" t="str">
        <f t="shared" si="51"/>
        <v/>
      </c>
      <c r="AY36" s="182" t="str">
        <f t="shared" si="52"/>
        <v/>
      </c>
      <c r="AZ36" s="182" t="str">
        <f t="shared" si="53"/>
        <v/>
      </c>
      <c r="BA36" s="182" t="str">
        <f t="shared" si="54"/>
        <v/>
      </c>
      <c r="BB36" s="182" t="str">
        <f t="shared" si="55"/>
        <v/>
      </c>
      <c r="BC36" s="182" t="str">
        <f t="shared" si="56"/>
        <v/>
      </c>
      <c r="BD36" s="182" t="str">
        <f t="shared" si="57"/>
        <v/>
      </c>
      <c r="BE36" s="182" t="str">
        <f t="shared" si="58"/>
        <v/>
      </c>
      <c r="BF36" s="182" t="str">
        <f t="shared" si="59"/>
        <v/>
      </c>
      <c r="BG36" s="182" t="str">
        <f t="shared" si="60"/>
        <v/>
      </c>
      <c r="BH36" s="182" t="str">
        <f t="shared" si="61"/>
        <v/>
      </c>
      <c r="BI36" s="182" t="str">
        <f t="shared" si="62"/>
        <v/>
      </c>
      <c r="BJ36" s="182" t="str">
        <f t="shared" si="63"/>
        <v/>
      </c>
      <c r="BK36" s="182" t="str">
        <f t="shared" si="64"/>
        <v/>
      </c>
      <c r="BL36" s="182" t="str">
        <f t="shared" si="65"/>
        <v/>
      </c>
      <c r="BM36" s="182" t="str">
        <f t="shared" si="66"/>
        <v/>
      </c>
      <c r="BN36" s="182" t="str">
        <f t="shared" si="67"/>
        <v/>
      </c>
      <c r="BO36" s="182" t="str">
        <f t="shared" si="68"/>
        <v/>
      </c>
      <c r="BP36" s="182" t="str">
        <f t="shared" si="69"/>
        <v/>
      </c>
      <c r="BQ36" s="182" t="str">
        <f t="shared" si="70"/>
        <v/>
      </c>
      <c r="BR36" s="182" t="str">
        <f t="shared" si="71"/>
        <v/>
      </c>
      <c r="BS36" s="182" t="str">
        <f t="shared" si="72"/>
        <v/>
      </c>
      <c r="BT36" s="182" t="str">
        <f t="shared" si="73"/>
        <v/>
      </c>
      <c r="BU36" s="183" t="str">
        <f t="shared" si="74"/>
        <v/>
      </c>
      <c r="BV36" s="184" t="str">
        <f>IF('Cálculos '!C42="","",AVERAGE(AN36:BU36))</f>
        <v/>
      </c>
    </row>
    <row r="37" spans="2:74" ht="17.25" hidden="1" thickBot="1" x14ac:dyDescent="0.35">
      <c r="B37" s="165">
        <f t="shared" si="39"/>
        <v>35</v>
      </c>
      <c r="C37" s="171" t="str">
        <f>IF('Cálculos '!J43="","",'Cálculos '!J43)</f>
        <v/>
      </c>
      <c r="D37" s="172" t="str">
        <f>IF('Cálculos '!K43="","",'Cálculos '!K43)</f>
        <v/>
      </c>
      <c r="E37" s="172" t="str">
        <f>IF('Cálculos '!L43="","",'Cálculos '!L43)</f>
        <v/>
      </c>
      <c r="F37" s="172" t="str">
        <f>IF('Cálculos '!M43="","",'Cálculos '!M43)</f>
        <v/>
      </c>
      <c r="G37" s="172" t="str">
        <f>IF('Cálculos '!N43="","",'Cálculos '!N43)</f>
        <v/>
      </c>
      <c r="H37" s="172" t="str">
        <f>IF('Cálculos '!O43="","",'Cálculos '!O43)</f>
        <v/>
      </c>
      <c r="I37" s="172" t="str">
        <f>IF('Cálculos '!P43="","",'Cálculos '!P43)</f>
        <v/>
      </c>
      <c r="J37" s="172" t="str">
        <f>IF('Cálculos '!Q43="","",'Cálculos '!Q43)</f>
        <v/>
      </c>
      <c r="K37" s="172" t="str">
        <f>IF('Cálculos '!R43="","",'Cálculos '!R43)</f>
        <v/>
      </c>
      <c r="L37" s="172" t="str">
        <f>IF('Cálculos '!S43="","",'Cálculos '!S43)</f>
        <v/>
      </c>
      <c r="M37" s="172" t="str">
        <f>IF('Cálculos '!T43="","",'Cálculos '!T43)</f>
        <v/>
      </c>
      <c r="N37" s="172" t="str">
        <f>IF('Cálculos '!U43="","",'Cálculos '!U43)</f>
        <v/>
      </c>
      <c r="O37" s="172" t="str">
        <f>IF('Cálculos '!V43="","",'Cálculos '!V43)</f>
        <v/>
      </c>
      <c r="P37" s="172" t="str">
        <f>IF('Cálculos '!W43="","",'Cálculos '!W43)</f>
        <v/>
      </c>
      <c r="Q37" s="172" t="str">
        <f>IF('Cálculos '!X43="","",'Cálculos '!X43)</f>
        <v/>
      </c>
      <c r="R37" s="172" t="str">
        <f>IF('Cálculos '!Y43="","",'Cálculos '!Y43)</f>
        <v/>
      </c>
      <c r="S37" s="172" t="str">
        <f>IF('Cálculos '!Z43="","",'Cálculos '!Z43)</f>
        <v/>
      </c>
      <c r="T37" s="172" t="str">
        <f>IF('Cálculos '!AA43="","",'Cálculos '!AA43)</f>
        <v/>
      </c>
      <c r="U37" s="172" t="str">
        <f>IF('Cálculos '!AB43="","",'Cálculos '!AB43)</f>
        <v/>
      </c>
      <c r="V37" s="172" t="str">
        <f>IF('Cálculos '!AC43="","",'Cálculos '!AC43)</f>
        <v/>
      </c>
      <c r="W37" s="172" t="str">
        <f>IF('Cálculos '!AD43="","",'Cálculos '!AD43)</f>
        <v/>
      </c>
      <c r="X37" s="172" t="str">
        <f>IF('Cálculos '!AE43="","",'Cálculos '!AE43)</f>
        <v/>
      </c>
      <c r="Y37" s="172" t="str">
        <f>IF('Cálculos '!AF43="","",'Cálculos '!AF43)</f>
        <v/>
      </c>
      <c r="Z37" s="172" t="str">
        <f>IF('Cálculos '!AG43="","",'Cálculos '!AG43)</f>
        <v/>
      </c>
      <c r="AA37" s="172" t="str">
        <f>IF('Cálculos '!AH43="","",'Cálculos '!AH43)</f>
        <v/>
      </c>
      <c r="AB37" s="172" t="str">
        <f>IF('Cálculos '!AI43="","",'Cálculos '!AI43)</f>
        <v/>
      </c>
      <c r="AC37" s="172" t="str">
        <f>IF('Cálculos '!AJ43="","",'Cálculos '!AJ43)</f>
        <v/>
      </c>
      <c r="AD37" s="172" t="str">
        <f>IF('Cálculos '!AK43="","",'Cálculos '!AK43)</f>
        <v/>
      </c>
      <c r="AE37" s="172" t="str">
        <f>IF('Cálculos '!AL43="","",'Cálculos '!AL43)</f>
        <v/>
      </c>
      <c r="AF37" s="172" t="str">
        <f>IF('Cálculos '!AM43="","",'Cálculos '!AM43)</f>
        <v/>
      </c>
      <c r="AG37" s="172" t="str">
        <f>IF('Cálculos '!AN43="","",'Cálculos '!AN43)</f>
        <v/>
      </c>
      <c r="AH37" s="172" t="str">
        <f>IF('Cálculos '!AO43="","",'Cálculos '!AO43)</f>
        <v/>
      </c>
      <c r="AI37" s="172" t="str">
        <f>IF('Cálculos '!AP43="","",'Cálculos '!AP43)</f>
        <v/>
      </c>
      <c r="AJ37" s="443" t="str">
        <f>IF('Cálculos '!AQ43="","",'Cálculos '!AQ43)</f>
        <v/>
      </c>
      <c r="AK37" s="446" t="str">
        <f>IF('Cálculos '!D43="","",AVERAGE(C37:AJ37))</f>
        <v/>
      </c>
      <c r="AM37" s="181">
        <f t="shared" si="40"/>
        <v>35</v>
      </c>
      <c r="AN37" s="284" t="str">
        <f t="shared" si="41"/>
        <v/>
      </c>
      <c r="AO37" s="285"/>
      <c r="AP37" s="285" t="str">
        <f t="shared" si="43"/>
        <v/>
      </c>
      <c r="AQ37" s="285" t="str">
        <f t="shared" si="44"/>
        <v/>
      </c>
      <c r="AR37" s="182" t="str">
        <f t="shared" si="45"/>
        <v/>
      </c>
      <c r="AS37" s="182" t="str">
        <f t="shared" si="46"/>
        <v/>
      </c>
      <c r="AT37" s="182" t="str">
        <f t="shared" si="47"/>
        <v/>
      </c>
      <c r="AU37" s="182" t="str">
        <f t="shared" si="48"/>
        <v/>
      </c>
      <c r="AV37" s="182" t="str">
        <f t="shared" si="49"/>
        <v/>
      </c>
      <c r="AW37" s="182" t="str">
        <f t="shared" si="50"/>
        <v/>
      </c>
      <c r="AX37" s="182" t="str">
        <f t="shared" si="51"/>
        <v/>
      </c>
      <c r="AY37" s="182" t="str">
        <f t="shared" si="52"/>
        <v/>
      </c>
      <c r="AZ37" s="182" t="str">
        <f t="shared" si="53"/>
        <v/>
      </c>
      <c r="BA37" s="182" t="str">
        <f t="shared" si="54"/>
        <v/>
      </c>
      <c r="BB37" s="182" t="str">
        <f t="shared" si="55"/>
        <v/>
      </c>
      <c r="BC37" s="182" t="str">
        <f t="shared" si="56"/>
        <v/>
      </c>
      <c r="BD37" s="182" t="str">
        <f t="shared" si="57"/>
        <v/>
      </c>
      <c r="BE37" s="182" t="str">
        <f t="shared" si="58"/>
        <v/>
      </c>
      <c r="BF37" s="182" t="str">
        <f t="shared" si="59"/>
        <v/>
      </c>
      <c r="BG37" s="182" t="str">
        <f t="shared" si="60"/>
        <v/>
      </c>
      <c r="BH37" s="182" t="str">
        <f t="shared" si="61"/>
        <v/>
      </c>
      <c r="BI37" s="182" t="str">
        <f t="shared" si="62"/>
        <v/>
      </c>
      <c r="BJ37" s="182" t="str">
        <f t="shared" si="63"/>
        <v/>
      </c>
      <c r="BK37" s="182" t="str">
        <f t="shared" si="64"/>
        <v/>
      </c>
      <c r="BL37" s="182" t="str">
        <f t="shared" si="65"/>
        <v/>
      </c>
      <c r="BM37" s="182" t="str">
        <f t="shared" si="66"/>
        <v/>
      </c>
      <c r="BN37" s="182" t="str">
        <f t="shared" si="67"/>
        <v/>
      </c>
      <c r="BO37" s="182" t="str">
        <f t="shared" si="68"/>
        <v/>
      </c>
      <c r="BP37" s="182" t="str">
        <f t="shared" si="69"/>
        <v/>
      </c>
      <c r="BQ37" s="182" t="str">
        <f t="shared" si="70"/>
        <v/>
      </c>
      <c r="BR37" s="182" t="str">
        <f t="shared" si="71"/>
        <v/>
      </c>
      <c r="BS37" s="182" t="str">
        <f t="shared" si="72"/>
        <v/>
      </c>
      <c r="BT37" s="182" t="str">
        <f t="shared" si="73"/>
        <v/>
      </c>
      <c r="BU37" s="183" t="str">
        <f t="shared" si="74"/>
        <v/>
      </c>
      <c r="BV37" s="184" t="str">
        <f>IF('Cálculos '!C43="","",AVERAGE(AN37:BU37))</f>
        <v/>
      </c>
    </row>
    <row r="38" spans="2:74" ht="17.25" hidden="1" thickBot="1" x14ac:dyDescent="0.35">
      <c r="B38" s="165">
        <f t="shared" si="39"/>
        <v>36</v>
      </c>
      <c r="C38" s="171" t="str">
        <f>IF('Cálculos '!J44="","",'Cálculos '!J44)</f>
        <v/>
      </c>
      <c r="D38" s="172" t="str">
        <f>IF('Cálculos '!K44="","",'Cálculos '!K44)</f>
        <v/>
      </c>
      <c r="E38" s="172" t="str">
        <f>IF('Cálculos '!L44="","",'Cálculos '!L44)</f>
        <v/>
      </c>
      <c r="F38" s="172" t="str">
        <f>IF('Cálculos '!M44="","",'Cálculos '!M44)</f>
        <v/>
      </c>
      <c r="G38" s="172" t="str">
        <f>IF('Cálculos '!N44="","",'Cálculos '!N44)</f>
        <v/>
      </c>
      <c r="H38" s="172" t="str">
        <f>IF('Cálculos '!O44="","",'Cálculos '!O44)</f>
        <v/>
      </c>
      <c r="I38" s="172" t="str">
        <f>IF('Cálculos '!P44="","",'Cálculos '!P44)</f>
        <v/>
      </c>
      <c r="J38" s="172" t="str">
        <f>IF('Cálculos '!Q44="","",'Cálculos '!Q44)</f>
        <v/>
      </c>
      <c r="K38" s="172" t="str">
        <f>IF('Cálculos '!R44="","",'Cálculos '!R44)</f>
        <v/>
      </c>
      <c r="L38" s="172" t="str">
        <f>IF('Cálculos '!S44="","",'Cálculos '!S44)</f>
        <v/>
      </c>
      <c r="M38" s="172" t="str">
        <f>IF('Cálculos '!T44="","",'Cálculos '!T44)</f>
        <v/>
      </c>
      <c r="N38" s="172" t="str">
        <f>IF('Cálculos '!U44="","",'Cálculos '!U44)</f>
        <v/>
      </c>
      <c r="O38" s="172" t="str">
        <f>IF('Cálculos '!V44="","",'Cálculos '!V44)</f>
        <v/>
      </c>
      <c r="P38" s="172" t="str">
        <f>IF('Cálculos '!W44="","",'Cálculos '!W44)</f>
        <v/>
      </c>
      <c r="Q38" s="172" t="str">
        <f>IF('Cálculos '!X44="","",'Cálculos '!X44)</f>
        <v/>
      </c>
      <c r="R38" s="172" t="str">
        <f>IF('Cálculos '!Y44="","",'Cálculos '!Y44)</f>
        <v/>
      </c>
      <c r="S38" s="172" t="str">
        <f>IF('Cálculos '!Z44="","",'Cálculos '!Z44)</f>
        <v/>
      </c>
      <c r="T38" s="172" t="str">
        <f>IF('Cálculos '!AA44="","",'Cálculos '!AA44)</f>
        <v/>
      </c>
      <c r="U38" s="172" t="str">
        <f>IF('Cálculos '!AB44="","",'Cálculos '!AB44)</f>
        <v/>
      </c>
      <c r="V38" s="172" t="str">
        <f>IF('Cálculos '!AC44="","",'Cálculos '!AC44)</f>
        <v/>
      </c>
      <c r="W38" s="172" t="str">
        <f>IF('Cálculos '!AD44="","",'Cálculos '!AD44)</f>
        <v/>
      </c>
      <c r="X38" s="172" t="str">
        <f>IF('Cálculos '!AE44="","",'Cálculos '!AE44)</f>
        <v/>
      </c>
      <c r="Y38" s="172" t="str">
        <f>IF('Cálculos '!AF44="","",'Cálculos '!AF44)</f>
        <v/>
      </c>
      <c r="Z38" s="172" t="str">
        <f>IF('Cálculos '!AG44="","",'Cálculos '!AG44)</f>
        <v/>
      </c>
      <c r="AA38" s="172" t="str">
        <f>IF('Cálculos '!AH44="","",'Cálculos '!AH44)</f>
        <v/>
      </c>
      <c r="AB38" s="172" t="str">
        <f>IF('Cálculos '!AI44="","",'Cálculos '!AI44)</f>
        <v/>
      </c>
      <c r="AC38" s="172" t="str">
        <f>IF('Cálculos '!AJ44="","",'Cálculos '!AJ44)</f>
        <v/>
      </c>
      <c r="AD38" s="172" t="str">
        <f>IF('Cálculos '!AK44="","",'Cálculos '!AK44)</f>
        <v/>
      </c>
      <c r="AE38" s="172" t="str">
        <f>IF('Cálculos '!AL44="","",'Cálculos '!AL44)</f>
        <v/>
      </c>
      <c r="AF38" s="172" t="str">
        <f>IF('Cálculos '!AM44="","",'Cálculos '!AM44)</f>
        <v/>
      </c>
      <c r="AG38" s="172" t="str">
        <f>IF('Cálculos '!AN44="","",'Cálculos '!AN44)</f>
        <v/>
      </c>
      <c r="AH38" s="172" t="str">
        <f>IF('Cálculos '!AO44="","",'Cálculos '!AO44)</f>
        <v/>
      </c>
      <c r="AI38" s="172" t="str">
        <f>IF('Cálculos '!AP44="","",'Cálculos '!AP44)</f>
        <v/>
      </c>
      <c r="AJ38" s="443" t="str">
        <f>IF('Cálculos '!AQ44="","",'Cálculos '!AQ44)</f>
        <v/>
      </c>
      <c r="AK38" s="446" t="str">
        <f>IF('Cálculos '!D44="","",AVERAGE(C38:AJ38))</f>
        <v/>
      </c>
      <c r="AM38" s="181">
        <f t="shared" si="40"/>
        <v>36</v>
      </c>
      <c r="AN38" s="284" t="str">
        <f t="shared" si="41"/>
        <v/>
      </c>
      <c r="AO38" s="285" t="str">
        <f t="shared" si="42"/>
        <v/>
      </c>
      <c r="AP38" s="285" t="str">
        <f t="shared" si="43"/>
        <v/>
      </c>
      <c r="AQ38" s="285" t="str">
        <f t="shared" si="44"/>
        <v/>
      </c>
      <c r="AR38" s="182" t="str">
        <f t="shared" si="45"/>
        <v/>
      </c>
      <c r="AS38" s="182" t="str">
        <f t="shared" si="46"/>
        <v/>
      </c>
      <c r="AT38" s="182" t="str">
        <f t="shared" si="47"/>
        <v/>
      </c>
      <c r="AU38" s="182" t="str">
        <f t="shared" si="48"/>
        <v/>
      </c>
      <c r="AV38" s="182" t="str">
        <f t="shared" si="49"/>
        <v/>
      </c>
      <c r="AW38" s="182" t="str">
        <f t="shared" si="50"/>
        <v/>
      </c>
      <c r="AX38" s="182" t="str">
        <f t="shared" si="51"/>
        <v/>
      </c>
      <c r="AY38" s="182" t="str">
        <f t="shared" si="52"/>
        <v/>
      </c>
      <c r="AZ38" s="182" t="str">
        <f t="shared" si="53"/>
        <v/>
      </c>
      <c r="BA38" s="182" t="str">
        <f t="shared" si="54"/>
        <v/>
      </c>
      <c r="BB38" s="182" t="str">
        <f t="shared" si="55"/>
        <v/>
      </c>
      <c r="BC38" s="182" t="str">
        <f t="shared" si="56"/>
        <v/>
      </c>
      <c r="BD38" s="182" t="str">
        <f t="shared" si="57"/>
        <v/>
      </c>
      <c r="BE38" s="182" t="str">
        <f t="shared" si="58"/>
        <v/>
      </c>
      <c r="BF38" s="182" t="str">
        <f t="shared" si="59"/>
        <v/>
      </c>
      <c r="BG38" s="182" t="str">
        <f t="shared" si="60"/>
        <v/>
      </c>
      <c r="BH38" s="182" t="str">
        <f t="shared" si="61"/>
        <v/>
      </c>
      <c r="BI38" s="182" t="str">
        <f t="shared" si="62"/>
        <v/>
      </c>
      <c r="BJ38" s="182" t="str">
        <f t="shared" si="63"/>
        <v/>
      </c>
      <c r="BK38" s="182" t="str">
        <f t="shared" si="64"/>
        <v/>
      </c>
      <c r="BL38" s="182" t="str">
        <f t="shared" si="65"/>
        <v/>
      </c>
      <c r="BM38" s="182" t="str">
        <f t="shared" si="66"/>
        <v/>
      </c>
      <c r="BN38" s="182" t="str">
        <f t="shared" si="67"/>
        <v/>
      </c>
      <c r="BO38" s="182" t="str">
        <f t="shared" si="68"/>
        <v/>
      </c>
      <c r="BP38" s="182" t="str">
        <f t="shared" si="69"/>
        <v/>
      </c>
      <c r="BQ38" s="182" t="str">
        <f t="shared" si="70"/>
        <v/>
      </c>
      <c r="BR38" s="182" t="str">
        <f t="shared" si="71"/>
        <v/>
      </c>
      <c r="BS38" s="182" t="str">
        <f t="shared" si="72"/>
        <v/>
      </c>
      <c r="BT38" s="182" t="str">
        <f t="shared" si="73"/>
        <v/>
      </c>
      <c r="BU38" s="183" t="str">
        <f t="shared" si="74"/>
        <v/>
      </c>
      <c r="BV38" s="184" t="str">
        <f>IF('Cálculos '!C44="","",AVERAGE(AN38:BU38))</f>
        <v/>
      </c>
    </row>
    <row r="39" spans="2:74" ht="17.25" hidden="1" thickBot="1" x14ac:dyDescent="0.35">
      <c r="B39" s="165">
        <f t="shared" si="39"/>
        <v>37</v>
      </c>
      <c r="C39" s="171" t="str">
        <f>IF('Cálculos '!J45="","",'Cálculos '!J45)</f>
        <v/>
      </c>
      <c r="D39" s="172" t="str">
        <f>IF('Cálculos '!K45="","",'Cálculos '!K45)</f>
        <v/>
      </c>
      <c r="E39" s="172" t="str">
        <f>IF('Cálculos '!L45="","",'Cálculos '!L45)</f>
        <v/>
      </c>
      <c r="F39" s="172" t="str">
        <f>IF('Cálculos '!M45="","",'Cálculos '!M45)</f>
        <v/>
      </c>
      <c r="G39" s="172" t="str">
        <f>IF('Cálculos '!N45="","",'Cálculos '!N45)</f>
        <v/>
      </c>
      <c r="H39" s="172" t="str">
        <f>IF('Cálculos '!O45="","",'Cálculos '!O45)</f>
        <v/>
      </c>
      <c r="I39" s="172" t="str">
        <f>IF('Cálculos '!P45="","",'Cálculos '!P45)</f>
        <v/>
      </c>
      <c r="J39" s="172" t="str">
        <f>IF('Cálculos '!Q45="","",'Cálculos '!Q45)</f>
        <v/>
      </c>
      <c r="K39" s="172" t="str">
        <f>IF('Cálculos '!R45="","",'Cálculos '!R45)</f>
        <v/>
      </c>
      <c r="L39" s="172" t="str">
        <f>IF('Cálculos '!S45="","",'Cálculos '!S45)</f>
        <v/>
      </c>
      <c r="M39" s="172" t="str">
        <f>IF('Cálculos '!T45="","",'Cálculos '!T45)</f>
        <v/>
      </c>
      <c r="N39" s="172" t="str">
        <f>IF('Cálculos '!U45="","",'Cálculos '!U45)</f>
        <v/>
      </c>
      <c r="O39" s="172" t="str">
        <f>IF('Cálculos '!V45="","",'Cálculos '!V45)</f>
        <v/>
      </c>
      <c r="P39" s="172" t="str">
        <f>IF('Cálculos '!W45="","",'Cálculos '!W45)</f>
        <v/>
      </c>
      <c r="Q39" s="172" t="str">
        <f>IF('Cálculos '!X45="","",'Cálculos '!X45)</f>
        <v/>
      </c>
      <c r="R39" s="172" t="str">
        <f>IF('Cálculos '!Y45="","",'Cálculos '!Y45)</f>
        <v/>
      </c>
      <c r="S39" s="172" t="str">
        <f>IF('Cálculos '!Z45="","",'Cálculos '!Z45)</f>
        <v/>
      </c>
      <c r="T39" s="172" t="str">
        <f>IF('Cálculos '!AA45="","",'Cálculos '!AA45)</f>
        <v/>
      </c>
      <c r="U39" s="172" t="str">
        <f>IF('Cálculos '!AB45="","",'Cálculos '!AB45)</f>
        <v/>
      </c>
      <c r="V39" s="172" t="str">
        <f>IF('Cálculos '!AC45="","",'Cálculos '!AC45)</f>
        <v/>
      </c>
      <c r="W39" s="172" t="str">
        <f>IF('Cálculos '!AD45="","",'Cálculos '!AD45)</f>
        <v/>
      </c>
      <c r="X39" s="172" t="str">
        <f>IF('Cálculos '!AE45="","",'Cálculos '!AE45)</f>
        <v/>
      </c>
      <c r="Y39" s="172" t="str">
        <f>IF('Cálculos '!AF45="","",'Cálculos '!AF45)</f>
        <v/>
      </c>
      <c r="Z39" s="172" t="str">
        <f>IF('Cálculos '!AG45="","",'Cálculos '!AG45)</f>
        <v/>
      </c>
      <c r="AA39" s="172" t="str">
        <f>IF('Cálculos '!AH45="","",'Cálculos '!AH45)</f>
        <v/>
      </c>
      <c r="AB39" s="172" t="str">
        <f>IF('Cálculos '!AI45="","",'Cálculos '!AI45)</f>
        <v/>
      </c>
      <c r="AC39" s="172" t="str">
        <f>IF('Cálculos '!AJ45="","",'Cálculos '!AJ45)</f>
        <v/>
      </c>
      <c r="AD39" s="172" t="str">
        <f>IF('Cálculos '!AK45="","",'Cálculos '!AK45)</f>
        <v/>
      </c>
      <c r="AE39" s="172" t="str">
        <f>IF('Cálculos '!AL45="","",'Cálculos '!AL45)</f>
        <v/>
      </c>
      <c r="AF39" s="172" t="str">
        <f>IF('Cálculos '!AM45="","",'Cálculos '!AM45)</f>
        <v/>
      </c>
      <c r="AG39" s="172" t="str">
        <f>IF('Cálculos '!AN45="","",'Cálculos '!AN45)</f>
        <v/>
      </c>
      <c r="AH39" s="172" t="str">
        <f>IF('Cálculos '!AO45="","",'Cálculos '!AO45)</f>
        <v/>
      </c>
      <c r="AI39" s="172" t="str">
        <f>IF('Cálculos '!AP45="","",'Cálculos '!AP45)</f>
        <v/>
      </c>
      <c r="AJ39" s="443" t="str">
        <f>IF('Cálculos '!AQ45="","",'Cálculos '!AQ45)</f>
        <v/>
      </c>
      <c r="AK39" s="446" t="str">
        <f>IF('Cálculos '!D45="","",AVERAGE(C39:AJ39))</f>
        <v/>
      </c>
      <c r="AM39" s="181">
        <f t="shared" si="40"/>
        <v>37</v>
      </c>
      <c r="AN39" s="284" t="str">
        <f t="shared" si="41"/>
        <v/>
      </c>
      <c r="AO39" s="285"/>
      <c r="AP39" s="285" t="str">
        <f t="shared" si="43"/>
        <v/>
      </c>
      <c r="AQ39" s="285" t="str">
        <f t="shared" si="44"/>
        <v/>
      </c>
      <c r="AR39" s="182" t="str">
        <f t="shared" si="45"/>
        <v/>
      </c>
      <c r="AS39" s="182" t="str">
        <f t="shared" si="46"/>
        <v/>
      </c>
      <c r="AT39" s="182" t="str">
        <f t="shared" si="47"/>
        <v/>
      </c>
      <c r="AU39" s="182" t="str">
        <f t="shared" si="48"/>
        <v/>
      </c>
      <c r="AV39" s="182" t="str">
        <f t="shared" si="49"/>
        <v/>
      </c>
      <c r="AW39" s="182" t="str">
        <f t="shared" si="50"/>
        <v/>
      </c>
      <c r="AX39" s="182" t="str">
        <f t="shared" si="51"/>
        <v/>
      </c>
      <c r="AY39" s="182" t="str">
        <f t="shared" si="52"/>
        <v/>
      </c>
      <c r="AZ39" s="182" t="str">
        <f t="shared" si="53"/>
        <v/>
      </c>
      <c r="BA39" s="182" t="str">
        <f t="shared" si="54"/>
        <v/>
      </c>
      <c r="BB39" s="182" t="str">
        <f t="shared" si="55"/>
        <v/>
      </c>
      <c r="BC39" s="182" t="str">
        <f t="shared" si="56"/>
        <v/>
      </c>
      <c r="BD39" s="182" t="str">
        <f t="shared" si="57"/>
        <v/>
      </c>
      <c r="BE39" s="182" t="str">
        <f t="shared" si="58"/>
        <v/>
      </c>
      <c r="BF39" s="182" t="str">
        <f t="shared" si="59"/>
        <v/>
      </c>
      <c r="BG39" s="182" t="str">
        <f t="shared" si="60"/>
        <v/>
      </c>
      <c r="BH39" s="182" t="str">
        <f t="shared" si="61"/>
        <v/>
      </c>
      <c r="BI39" s="182" t="str">
        <f t="shared" si="62"/>
        <v/>
      </c>
      <c r="BJ39" s="182" t="str">
        <f t="shared" si="63"/>
        <v/>
      </c>
      <c r="BK39" s="182" t="str">
        <f t="shared" si="64"/>
        <v/>
      </c>
      <c r="BL39" s="182" t="str">
        <f t="shared" si="65"/>
        <v/>
      </c>
      <c r="BM39" s="182" t="str">
        <f t="shared" si="66"/>
        <v/>
      </c>
      <c r="BN39" s="182" t="str">
        <f t="shared" si="67"/>
        <v/>
      </c>
      <c r="BO39" s="182" t="str">
        <f t="shared" si="68"/>
        <v/>
      </c>
      <c r="BP39" s="182" t="str">
        <f t="shared" si="69"/>
        <v/>
      </c>
      <c r="BQ39" s="182" t="str">
        <f t="shared" si="70"/>
        <v/>
      </c>
      <c r="BR39" s="182" t="str">
        <f t="shared" si="71"/>
        <v/>
      </c>
      <c r="BS39" s="182" t="str">
        <f t="shared" si="72"/>
        <v/>
      </c>
      <c r="BT39" s="182" t="str">
        <f t="shared" si="73"/>
        <v/>
      </c>
      <c r="BU39" s="183" t="str">
        <f t="shared" si="74"/>
        <v/>
      </c>
      <c r="BV39" s="184" t="str">
        <f>IF('Cálculos '!C45="","",AVERAGE(AN39:BU39))</f>
        <v/>
      </c>
    </row>
    <row r="40" spans="2:74" ht="17.25" hidden="1" thickBot="1" x14ac:dyDescent="0.35">
      <c r="B40" s="165">
        <f t="shared" si="39"/>
        <v>38</v>
      </c>
      <c r="C40" s="171" t="str">
        <f>IF('Cálculos '!J46="","",'Cálculos '!J46)</f>
        <v/>
      </c>
      <c r="D40" s="172" t="str">
        <f>IF('Cálculos '!K46="","",'Cálculos '!K46)</f>
        <v/>
      </c>
      <c r="E40" s="172" t="str">
        <f>IF('Cálculos '!L46="","",'Cálculos '!L46)</f>
        <v/>
      </c>
      <c r="F40" s="172" t="str">
        <f>IF('Cálculos '!M46="","",'Cálculos '!M46)</f>
        <v/>
      </c>
      <c r="G40" s="172" t="str">
        <f>IF('Cálculos '!N46="","",'Cálculos '!N46)</f>
        <v/>
      </c>
      <c r="H40" s="172" t="str">
        <f>IF('Cálculos '!O46="","",'Cálculos '!O46)</f>
        <v/>
      </c>
      <c r="I40" s="172" t="str">
        <f>IF('Cálculos '!P46="","",'Cálculos '!P46)</f>
        <v/>
      </c>
      <c r="J40" s="172" t="str">
        <f>IF('Cálculos '!Q46="","",'Cálculos '!Q46)</f>
        <v/>
      </c>
      <c r="K40" s="172" t="str">
        <f>IF('Cálculos '!R46="","",'Cálculos '!R46)</f>
        <v/>
      </c>
      <c r="L40" s="172" t="str">
        <f>IF('Cálculos '!S46="","",'Cálculos '!S46)</f>
        <v/>
      </c>
      <c r="M40" s="172" t="str">
        <f>IF('Cálculos '!T46="","",'Cálculos '!T46)</f>
        <v/>
      </c>
      <c r="N40" s="172" t="str">
        <f>IF('Cálculos '!U46="","",'Cálculos '!U46)</f>
        <v/>
      </c>
      <c r="O40" s="172" t="str">
        <f>IF('Cálculos '!V46="","",'Cálculos '!V46)</f>
        <v/>
      </c>
      <c r="P40" s="172" t="str">
        <f>IF('Cálculos '!W46="","",'Cálculos '!W46)</f>
        <v/>
      </c>
      <c r="Q40" s="172" t="str">
        <f>IF('Cálculos '!X46="","",'Cálculos '!X46)</f>
        <v/>
      </c>
      <c r="R40" s="172" t="str">
        <f>IF('Cálculos '!Y46="","",'Cálculos '!Y46)</f>
        <v/>
      </c>
      <c r="S40" s="172" t="str">
        <f>IF('Cálculos '!Z46="","",'Cálculos '!Z46)</f>
        <v/>
      </c>
      <c r="T40" s="172" t="str">
        <f>IF('Cálculos '!AA46="","",'Cálculos '!AA46)</f>
        <v/>
      </c>
      <c r="U40" s="172" t="str">
        <f>IF('Cálculos '!AB46="","",'Cálculos '!AB46)</f>
        <v/>
      </c>
      <c r="V40" s="172" t="str">
        <f>IF('Cálculos '!AC46="","",'Cálculos '!AC46)</f>
        <v/>
      </c>
      <c r="W40" s="172" t="str">
        <f>IF('Cálculos '!AD46="","",'Cálculos '!AD46)</f>
        <v/>
      </c>
      <c r="X40" s="172" t="str">
        <f>IF('Cálculos '!AE46="","",'Cálculos '!AE46)</f>
        <v/>
      </c>
      <c r="Y40" s="172" t="str">
        <f>IF('Cálculos '!AF46="","",'Cálculos '!AF46)</f>
        <v/>
      </c>
      <c r="Z40" s="172" t="str">
        <f>IF('Cálculos '!AG46="","",'Cálculos '!AG46)</f>
        <v/>
      </c>
      <c r="AA40" s="172" t="str">
        <f>IF('Cálculos '!AH46="","",'Cálculos '!AH46)</f>
        <v/>
      </c>
      <c r="AB40" s="172" t="str">
        <f>IF('Cálculos '!AI46="","",'Cálculos '!AI46)</f>
        <v/>
      </c>
      <c r="AC40" s="172" t="str">
        <f>IF('Cálculos '!AJ46="","",'Cálculos '!AJ46)</f>
        <v/>
      </c>
      <c r="AD40" s="172" t="str">
        <f>IF('Cálculos '!AK46="","",'Cálculos '!AK46)</f>
        <v/>
      </c>
      <c r="AE40" s="172" t="str">
        <f>IF('Cálculos '!AL46="","",'Cálculos '!AL46)</f>
        <v/>
      </c>
      <c r="AF40" s="172" t="str">
        <f>IF('Cálculos '!AM46="","",'Cálculos '!AM46)</f>
        <v/>
      </c>
      <c r="AG40" s="172" t="str">
        <f>IF('Cálculos '!AN46="","",'Cálculos '!AN46)</f>
        <v/>
      </c>
      <c r="AH40" s="172" t="str">
        <f>IF('Cálculos '!AO46="","",'Cálculos '!AO46)</f>
        <v/>
      </c>
      <c r="AI40" s="172" t="str">
        <f>IF('Cálculos '!AP46="","",'Cálculos '!AP46)</f>
        <v/>
      </c>
      <c r="AJ40" s="443" t="str">
        <f>IF('Cálculos '!AQ46="","",'Cálculos '!AQ46)</f>
        <v/>
      </c>
      <c r="AK40" s="446" t="str">
        <f>IF('Cálculos '!D46="","",AVERAGE(C40:AJ40))</f>
        <v/>
      </c>
      <c r="AM40" s="181">
        <f t="shared" si="40"/>
        <v>38</v>
      </c>
      <c r="AN40" s="284" t="str">
        <f t="shared" si="41"/>
        <v/>
      </c>
      <c r="AO40" s="285"/>
      <c r="AP40" s="285" t="str">
        <f t="shared" si="43"/>
        <v/>
      </c>
      <c r="AQ40" s="285" t="str">
        <f t="shared" si="44"/>
        <v/>
      </c>
      <c r="AR40" s="182" t="str">
        <f t="shared" si="45"/>
        <v/>
      </c>
      <c r="AS40" s="182" t="str">
        <f t="shared" si="46"/>
        <v/>
      </c>
      <c r="AT40" s="182" t="str">
        <f t="shared" si="47"/>
        <v/>
      </c>
      <c r="AU40" s="182" t="str">
        <f t="shared" si="48"/>
        <v/>
      </c>
      <c r="AV40" s="182" t="str">
        <f t="shared" si="49"/>
        <v/>
      </c>
      <c r="AW40" s="182" t="str">
        <f t="shared" si="50"/>
        <v/>
      </c>
      <c r="AX40" s="182" t="str">
        <f t="shared" si="51"/>
        <v/>
      </c>
      <c r="AY40" s="182" t="str">
        <f t="shared" si="52"/>
        <v/>
      </c>
      <c r="AZ40" s="182" t="str">
        <f t="shared" si="53"/>
        <v/>
      </c>
      <c r="BA40" s="182" t="str">
        <f t="shared" si="54"/>
        <v/>
      </c>
      <c r="BB40" s="182" t="str">
        <f t="shared" si="55"/>
        <v/>
      </c>
      <c r="BC40" s="182" t="str">
        <f t="shared" si="56"/>
        <v/>
      </c>
      <c r="BD40" s="182" t="str">
        <f t="shared" si="57"/>
        <v/>
      </c>
      <c r="BE40" s="182" t="str">
        <f t="shared" si="58"/>
        <v/>
      </c>
      <c r="BF40" s="182" t="str">
        <f t="shared" si="59"/>
        <v/>
      </c>
      <c r="BG40" s="182" t="str">
        <f t="shared" si="60"/>
        <v/>
      </c>
      <c r="BH40" s="182" t="str">
        <f t="shared" si="61"/>
        <v/>
      </c>
      <c r="BI40" s="182" t="str">
        <f t="shared" si="62"/>
        <v/>
      </c>
      <c r="BJ40" s="182" t="str">
        <f t="shared" si="63"/>
        <v/>
      </c>
      <c r="BK40" s="182" t="str">
        <f t="shared" si="64"/>
        <v/>
      </c>
      <c r="BL40" s="182" t="str">
        <f t="shared" si="65"/>
        <v/>
      </c>
      <c r="BM40" s="182" t="str">
        <f t="shared" si="66"/>
        <v/>
      </c>
      <c r="BN40" s="182" t="str">
        <f t="shared" si="67"/>
        <v/>
      </c>
      <c r="BO40" s="182" t="str">
        <f t="shared" si="68"/>
        <v/>
      </c>
      <c r="BP40" s="182" t="str">
        <f t="shared" si="69"/>
        <v/>
      </c>
      <c r="BQ40" s="182" t="str">
        <f t="shared" si="70"/>
        <v/>
      </c>
      <c r="BR40" s="182" t="str">
        <f t="shared" si="71"/>
        <v/>
      </c>
      <c r="BS40" s="182" t="str">
        <f t="shared" si="72"/>
        <v/>
      </c>
      <c r="BT40" s="182" t="str">
        <f t="shared" si="73"/>
        <v/>
      </c>
      <c r="BU40" s="183" t="str">
        <f t="shared" si="74"/>
        <v/>
      </c>
      <c r="BV40" s="184" t="str">
        <f>IF('Cálculos '!C46="","",AVERAGE(AN40:BU40))</f>
        <v/>
      </c>
    </row>
    <row r="41" spans="2:74" ht="17.25" hidden="1" thickBot="1" x14ac:dyDescent="0.35">
      <c r="B41" s="165">
        <f t="shared" si="39"/>
        <v>39</v>
      </c>
      <c r="C41" s="171" t="str">
        <f>IF('Cálculos '!J47="","",'Cálculos '!J47)</f>
        <v/>
      </c>
      <c r="D41" s="172" t="str">
        <f>IF('Cálculos '!K47="","",'Cálculos '!K47)</f>
        <v/>
      </c>
      <c r="E41" s="172" t="str">
        <f>IF('Cálculos '!L47="","",'Cálculos '!L47)</f>
        <v/>
      </c>
      <c r="F41" s="172" t="str">
        <f>IF('Cálculos '!M47="","",'Cálculos '!M47)</f>
        <v/>
      </c>
      <c r="G41" s="172" t="str">
        <f>IF('Cálculos '!N47="","",'Cálculos '!N47)</f>
        <v/>
      </c>
      <c r="H41" s="172" t="str">
        <f>IF('Cálculos '!O47="","",'Cálculos '!O47)</f>
        <v/>
      </c>
      <c r="I41" s="172" t="str">
        <f>IF('Cálculos '!P47="","",'Cálculos '!P47)</f>
        <v/>
      </c>
      <c r="J41" s="172" t="str">
        <f>IF('Cálculos '!Q47="","",'Cálculos '!Q47)</f>
        <v/>
      </c>
      <c r="K41" s="172" t="str">
        <f>IF('Cálculos '!R47="","",'Cálculos '!R47)</f>
        <v/>
      </c>
      <c r="L41" s="172" t="str">
        <f>IF('Cálculos '!S47="","",'Cálculos '!S47)</f>
        <v/>
      </c>
      <c r="M41" s="172" t="str">
        <f>IF('Cálculos '!T47="","",'Cálculos '!T47)</f>
        <v/>
      </c>
      <c r="N41" s="172" t="str">
        <f>IF('Cálculos '!U47="","",'Cálculos '!U47)</f>
        <v/>
      </c>
      <c r="O41" s="172" t="str">
        <f>IF('Cálculos '!V47="","",'Cálculos '!V47)</f>
        <v/>
      </c>
      <c r="P41" s="172" t="str">
        <f>IF('Cálculos '!W47="","",'Cálculos '!W47)</f>
        <v/>
      </c>
      <c r="Q41" s="172" t="str">
        <f>IF('Cálculos '!X47="","",'Cálculos '!X47)</f>
        <v/>
      </c>
      <c r="R41" s="172" t="str">
        <f>IF('Cálculos '!Y47="","",'Cálculos '!Y47)</f>
        <v/>
      </c>
      <c r="S41" s="172" t="str">
        <f>IF('Cálculos '!Z47="","",'Cálculos '!Z47)</f>
        <v/>
      </c>
      <c r="T41" s="172" t="str">
        <f>IF('Cálculos '!AA47="","",'Cálculos '!AA47)</f>
        <v/>
      </c>
      <c r="U41" s="172" t="str">
        <f>IF('Cálculos '!AB47="","",'Cálculos '!AB47)</f>
        <v/>
      </c>
      <c r="V41" s="172" t="str">
        <f>IF('Cálculos '!AC47="","",'Cálculos '!AC47)</f>
        <v/>
      </c>
      <c r="W41" s="172" t="str">
        <f>IF('Cálculos '!AD47="","",'Cálculos '!AD47)</f>
        <v/>
      </c>
      <c r="X41" s="172" t="str">
        <f>IF('Cálculos '!AE47="","",'Cálculos '!AE47)</f>
        <v/>
      </c>
      <c r="Y41" s="172" t="str">
        <f>IF('Cálculos '!AF47="","",'Cálculos '!AF47)</f>
        <v/>
      </c>
      <c r="Z41" s="172" t="str">
        <f>IF('Cálculos '!AG47="","",'Cálculos '!AG47)</f>
        <v/>
      </c>
      <c r="AA41" s="172" t="str">
        <f>IF('Cálculos '!AH47="","",'Cálculos '!AH47)</f>
        <v/>
      </c>
      <c r="AB41" s="172" t="str">
        <f>IF('Cálculos '!AI47="","",'Cálculos '!AI47)</f>
        <v/>
      </c>
      <c r="AC41" s="172" t="str">
        <f>IF('Cálculos '!AJ47="","",'Cálculos '!AJ47)</f>
        <v/>
      </c>
      <c r="AD41" s="172" t="str">
        <f>IF('Cálculos '!AK47="","",'Cálculos '!AK47)</f>
        <v/>
      </c>
      <c r="AE41" s="172" t="str">
        <f>IF('Cálculos '!AL47="","",'Cálculos '!AL47)</f>
        <v/>
      </c>
      <c r="AF41" s="172" t="str">
        <f>IF('Cálculos '!AM47="","",'Cálculos '!AM47)</f>
        <v/>
      </c>
      <c r="AG41" s="172" t="str">
        <f>IF('Cálculos '!AN47="","",'Cálculos '!AN47)</f>
        <v/>
      </c>
      <c r="AH41" s="172" t="str">
        <f>IF('Cálculos '!AO47="","",'Cálculos '!AO47)</f>
        <v/>
      </c>
      <c r="AI41" s="172" t="str">
        <f>IF('Cálculos '!AP47="","",'Cálculos '!AP47)</f>
        <v/>
      </c>
      <c r="AJ41" s="443" t="str">
        <f>IF('Cálculos '!AQ47="","",'Cálculos '!AQ47)</f>
        <v/>
      </c>
      <c r="AK41" s="446" t="str">
        <f>IF('Cálculos '!D47="","",AVERAGE(C41:AJ41))</f>
        <v/>
      </c>
      <c r="AM41" s="181">
        <f t="shared" si="40"/>
        <v>39</v>
      </c>
      <c r="AN41" s="284" t="str">
        <f t="shared" si="41"/>
        <v/>
      </c>
      <c r="AO41" s="285"/>
      <c r="AP41" s="285" t="str">
        <f t="shared" si="43"/>
        <v/>
      </c>
      <c r="AQ41" s="285" t="str">
        <f t="shared" si="44"/>
        <v/>
      </c>
      <c r="AR41" s="182" t="str">
        <f t="shared" si="45"/>
        <v/>
      </c>
      <c r="AS41" s="182" t="str">
        <f t="shared" si="46"/>
        <v/>
      </c>
      <c r="AT41" s="182" t="str">
        <f t="shared" si="47"/>
        <v/>
      </c>
      <c r="AU41" s="182" t="str">
        <f t="shared" si="48"/>
        <v/>
      </c>
      <c r="AV41" s="182" t="str">
        <f t="shared" si="49"/>
        <v/>
      </c>
      <c r="AW41" s="182" t="str">
        <f t="shared" si="50"/>
        <v/>
      </c>
      <c r="AX41" s="182" t="str">
        <f t="shared" si="51"/>
        <v/>
      </c>
      <c r="AY41" s="182" t="str">
        <f t="shared" si="52"/>
        <v/>
      </c>
      <c r="AZ41" s="182" t="str">
        <f t="shared" si="53"/>
        <v/>
      </c>
      <c r="BA41" s="182" t="str">
        <f t="shared" si="54"/>
        <v/>
      </c>
      <c r="BB41" s="182" t="str">
        <f t="shared" si="55"/>
        <v/>
      </c>
      <c r="BC41" s="182" t="str">
        <f t="shared" si="56"/>
        <v/>
      </c>
      <c r="BD41" s="182" t="str">
        <f t="shared" si="57"/>
        <v/>
      </c>
      <c r="BE41" s="182" t="str">
        <f t="shared" si="58"/>
        <v/>
      </c>
      <c r="BF41" s="182" t="str">
        <f t="shared" si="59"/>
        <v/>
      </c>
      <c r="BG41" s="182" t="str">
        <f t="shared" si="60"/>
        <v/>
      </c>
      <c r="BH41" s="182" t="str">
        <f t="shared" si="61"/>
        <v/>
      </c>
      <c r="BI41" s="182" t="str">
        <f t="shared" si="62"/>
        <v/>
      </c>
      <c r="BJ41" s="182" t="str">
        <f t="shared" si="63"/>
        <v/>
      </c>
      <c r="BK41" s="182" t="str">
        <f t="shared" si="64"/>
        <v/>
      </c>
      <c r="BL41" s="182" t="str">
        <f t="shared" si="65"/>
        <v/>
      </c>
      <c r="BM41" s="182" t="str">
        <f t="shared" si="66"/>
        <v/>
      </c>
      <c r="BN41" s="182" t="str">
        <f t="shared" si="67"/>
        <v/>
      </c>
      <c r="BO41" s="182" t="str">
        <f t="shared" si="68"/>
        <v/>
      </c>
      <c r="BP41" s="182" t="str">
        <f t="shared" si="69"/>
        <v/>
      </c>
      <c r="BQ41" s="182" t="str">
        <f t="shared" si="70"/>
        <v/>
      </c>
      <c r="BR41" s="182" t="str">
        <f t="shared" si="71"/>
        <v/>
      </c>
      <c r="BS41" s="182" t="str">
        <f t="shared" si="72"/>
        <v/>
      </c>
      <c r="BT41" s="182" t="str">
        <f t="shared" si="73"/>
        <v/>
      </c>
      <c r="BU41" s="183" t="str">
        <f t="shared" si="74"/>
        <v/>
      </c>
      <c r="BV41" s="184" t="str">
        <f>IF('Cálculos '!C47="","",AVERAGE(AN41:BU41))</f>
        <v/>
      </c>
    </row>
    <row r="42" spans="2:74" ht="17.25" hidden="1" thickBot="1" x14ac:dyDescent="0.35">
      <c r="B42" s="165">
        <f t="shared" si="39"/>
        <v>40</v>
      </c>
      <c r="C42" s="171" t="str">
        <f>IF('Cálculos '!J48="","",'Cálculos '!J48)</f>
        <v/>
      </c>
      <c r="D42" s="172" t="str">
        <f>IF('Cálculos '!K48="","",'Cálculos '!K48)</f>
        <v/>
      </c>
      <c r="E42" s="172" t="str">
        <f>IF('Cálculos '!L48="","",'Cálculos '!L48)</f>
        <v/>
      </c>
      <c r="F42" s="172" t="str">
        <f>IF('Cálculos '!M48="","",'Cálculos '!M48)</f>
        <v/>
      </c>
      <c r="G42" s="172" t="str">
        <f>IF('Cálculos '!N48="","",'Cálculos '!N48)</f>
        <v/>
      </c>
      <c r="H42" s="172" t="str">
        <f>IF('Cálculos '!O48="","",'Cálculos '!O48)</f>
        <v/>
      </c>
      <c r="I42" s="172" t="str">
        <f>IF('Cálculos '!P48="","",'Cálculos '!P48)</f>
        <v/>
      </c>
      <c r="J42" s="172" t="str">
        <f>IF('Cálculos '!Q48="","",'Cálculos '!Q48)</f>
        <v/>
      </c>
      <c r="K42" s="172" t="str">
        <f>IF('Cálculos '!R48="","",'Cálculos '!R48)</f>
        <v/>
      </c>
      <c r="L42" s="172" t="str">
        <f>IF('Cálculos '!S48="","",'Cálculos '!S48)</f>
        <v/>
      </c>
      <c r="M42" s="172" t="str">
        <f>IF('Cálculos '!T48="","",'Cálculos '!T48)</f>
        <v/>
      </c>
      <c r="N42" s="172" t="str">
        <f>IF('Cálculos '!U48="","",'Cálculos '!U48)</f>
        <v/>
      </c>
      <c r="O42" s="172" t="str">
        <f>IF('Cálculos '!V48="","",'Cálculos '!V48)</f>
        <v/>
      </c>
      <c r="P42" s="172" t="str">
        <f>IF('Cálculos '!W48="","",'Cálculos '!W48)</f>
        <v/>
      </c>
      <c r="Q42" s="172" t="str">
        <f>IF('Cálculos '!X48="","",'Cálculos '!X48)</f>
        <v/>
      </c>
      <c r="R42" s="172" t="str">
        <f>IF('Cálculos '!Y48="","",'Cálculos '!Y48)</f>
        <v/>
      </c>
      <c r="S42" s="172" t="str">
        <f>IF('Cálculos '!Z48="","",'Cálculos '!Z48)</f>
        <v/>
      </c>
      <c r="T42" s="172" t="str">
        <f>IF('Cálculos '!AA48="","",'Cálculos '!AA48)</f>
        <v/>
      </c>
      <c r="U42" s="172" t="str">
        <f>IF('Cálculos '!AB48="","",'Cálculos '!AB48)</f>
        <v/>
      </c>
      <c r="V42" s="172" t="str">
        <f>IF('Cálculos '!AC48="","",'Cálculos '!AC48)</f>
        <v/>
      </c>
      <c r="W42" s="172" t="str">
        <f>IF('Cálculos '!AD48="","",'Cálculos '!AD48)</f>
        <v/>
      </c>
      <c r="X42" s="172" t="str">
        <f>IF('Cálculos '!AE48="","",'Cálculos '!AE48)</f>
        <v/>
      </c>
      <c r="Y42" s="172" t="str">
        <f>IF('Cálculos '!AF48="","",'Cálculos '!AF48)</f>
        <v/>
      </c>
      <c r="Z42" s="172" t="str">
        <f>IF('Cálculos '!AG48="","",'Cálculos '!AG48)</f>
        <v/>
      </c>
      <c r="AA42" s="172" t="str">
        <f>IF('Cálculos '!AH48="","",'Cálculos '!AH48)</f>
        <v/>
      </c>
      <c r="AB42" s="172" t="str">
        <f>IF('Cálculos '!AI48="","",'Cálculos '!AI48)</f>
        <v/>
      </c>
      <c r="AC42" s="172" t="str">
        <f>IF('Cálculos '!AJ48="","",'Cálculos '!AJ48)</f>
        <v/>
      </c>
      <c r="AD42" s="172" t="str">
        <f>IF('Cálculos '!AK48="","",'Cálculos '!AK48)</f>
        <v/>
      </c>
      <c r="AE42" s="172" t="str">
        <f>IF('Cálculos '!AL48="","",'Cálculos '!AL48)</f>
        <v/>
      </c>
      <c r="AF42" s="172" t="str">
        <f>IF('Cálculos '!AM48="","",'Cálculos '!AM48)</f>
        <v/>
      </c>
      <c r="AG42" s="172" t="str">
        <f>IF('Cálculos '!AN48="","",'Cálculos '!AN48)</f>
        <v/>
      </c>
      <c r="AH42" s="172" t="str">
        <f>IF('Cálculos '!AO48="","",'Cálculos '!AO48)</f>
        <v/>
      </c>
      <c r="AI42" s="172" t="str">
        <f>IF('Cálculos '!AP48="","",'Cálculos '!AP48)</f>
        <v/>
      </c>
      <c r="AJ42" s="443" t="str">
        <f>IF('Cálculos '!AQ48="","",'Cálculos '!AQ48)</f>
        <v/>
      </c>
      <c r="AK42" s="446" t="str">
        <f>IF('Cálculos '!D48="","",AVERAGE(C42:AJ42))</f>
        <v/>
      </c>
      <c r="AM42" s="181">
        <f t="shared" si="40"/>
        <v>40</v>
      </c>
      <c r="AN42" s="284" t="str">
        <f t="shared" si="41"/>
        <v/>
      </c>
      <c r="AO42" s="285" t="str">
        <f t="shared" si="42"/>
        <v/>
      </c>
      <c r="AP42" s="285" t="str">
        <f t="shared" si="43"/>
        <v/>
      </c>
      <c r="AQ42" s="285" t="str">
        <f t="shared" si="44"/>
        <v/>
      </c>
      <c r="AR42" s="182" t="str">
        <f t="shared" si="45"/>
        <v/>
      </c>
      <c r="AS42" s="182" t="str">
        <f t="shared" si="46"/>
        <v/>
      </c>
      <c r="AT42" s="182" t="str">
        <f t="shared" si="47"/>
        <v/>
      </c>
      <c r="AU42" s="182" t="str">
        <f t="shared" si="48"/>
        <v/>
      </c>
      <c r="AV42" s="182" t="str">
        <f t="shared" si="49"/>
        <v/>
      </c>
      <c r="AW42" s="182" t="str">
        <f t="shared" si="50"/>
        <v/>
      </c>
      <c r="AX42" s="182" t="str">
        <f t="shared" si="51"/>
        <v/>
      </c>
      <c r="AY42" s="182" t="str">
        <f t="shared" si="52"/>
        <v/>
      </c>
      <c r="AZ42" s="182" t="str">
        <f t="shared" si="53"/>
        <v/>
      </c>
      <c r="BA42" s="182" t="str">
        <f t="shared" si="54"/>
        <v/>
      </c>
      <c r="BB42" s="182" t="str">
        <f t="shared" si="55"/>
        <v/>
      </c>
      <c r="BC42" s="182" t="str">
        <f t="shared" si="56"/>
        <v/>
      </c>
      <c r="BD42" s="182" t="str">
        <f t="shared" si="57"/>
        <v/>
      </c>
      <c r="BE42" s="182" t="str">
        <f t="shared" si="58"/>
        <v/>
      </c>
      <c r="BF42" s="182" t="str">
        <f t="shared" si="59"/>
        <v/>
      </c>
      <c r="BG42" s="182" t="str">
        <f t="shared" si="60"/>
        <v/>
      </c>
      <c r="BH42" s="182" t="str">
        <f t="shared" si="61"/>
        <v/>
      </c>
      <c r="BI42" s="182" t="str">
        <f t="shared" si="62"/>
        <v/>
      </c>
      <c r="BJ42" s="182" t="str">
        <f t="shared" si="63"/>
        <v/>
      </c>
      <c r="BK42" s="182" t="str">
        <f t="shared" si="64"/>
        <v/>
      </c>
      <c r="BL42" s="182" t="str">
        <f t="shared" si="65"/>
        <v/>
      </c>
      <c r="BM42" s="182" t="str">
        <f t="shared" si="66"/>
        <v/>
      </c>
      <c r="BN42" s="182" t="str">
        <f t="shared" si="67"/>
        <v/>
      </c>
      <c r="BO42" s="182" t="str">
        <f t="shared" si="68"/>
        <v/>
      </c>
      <c r="BP42" s="182" t="str">
        <f t="shared" si="69"/>
        <v/>
      </c>
      <c r="BQ42" s="182" t="str">
        <f t="shared" si="70"/>
        <v/>
      </c>
      <c r="BR42" s="182" t="str">
        <f t="shared" si="71"/>
        <v/>
      </c>
      <c r="BS42" s="182" t="str">
        <f t="shared" si="72"/>
        <v/>
      </c>
      <c r="BT42" s="182" t="str">
        <f t="shared" si="73"/>
        <v/>
      </c>
      <c r="BU42" s="183" t="str">
        <f t="shared" si="74"/>
        <v/>
      </c>
      <c r="BV42" s="184" t="str">
        <f>IF('Cálculos '!C48="","",AVERAGE(AN42:BU42))</f>
        <v/>
      </c>
    </row>
    <row r="43" spans="2:74" ht="17.25" hidden="1" thickBot="1" x14ac:dyDescent="0.35">
      <c r="B43" s="165">
        <f t="shared" si="39"/>
        <v>41</v>
      </c>
      <c r="C43" s="171" t="str">
        <f>IF('Cálculos '!J49="","",'Cálculos '!J49)</f>
        <v/>
      </c>
      <c r="D43" s="172" t="str">
        <f>IF('Cálculos '!K49="","",'Cálculos '!K49)</f>
        <v/>
      </c>
      <c r="E43" s="172" t="str">
        <f>IF('Cálculos '!L49="","",'Cálculos '!L49)</f>
        <v/>
      </c>
      <c r="F43" s="172" t="str">
        <f>IF('Cálculos '!M49="","",'Cálculos '!M49)</f>
        <v/>
      </c>
      <c r="G43" s="172" t="str">
        <f>IF('Cálculos '!N49="","",'Cálculos '!N49)</f>
        <v/>
      </c>
      <c r="H43" s="172" t="str">
        <f>IF('Cálculos '!O49="","",'Cálculos '!O49)</f>
        <v/>
      </c>
      <c r="I43" s="172" t="str">
        <f>IF('Cálculos '!P49="","",'Cálculos '!P49)</f>
        <v/>
      </c>
      <c r="J43" s="172" t="str">
        <f>IF('Cálculos '!Q49="","",'Cálculos '!Q49)</f>
        <v/>
      </c>
      <c r="K43" s="172" t="str">
        <f>IF('Cálculos '!R49="","",'Cálculos '!R49)</f>
        <v/>
      </c>
      <c r="L43" s="172" t="str">
        <f>IF('Cálculos '!S49="","",'Cálculos '!S49)</f>
        <v/>
      </c>
      <c r="M43" s="172" t="str">
        <f>IF('Cálculos '!T49="","",'Cálculos '!T49)</f>
        <v/>
      </c>
      <c r="N43" s="172" t="str">
        <f>IF('Cálculos '!U49="","",'Cálculos '!U49)</f>
        <v/>
      </c>
      <c r="O43" s="172" t="str">
        <f>IF('Cálculos '!V49="","",'Cálculos '!V49)</f>
        <v/>
      </c>
      <c r="P43" s="172" t="str">
        <f>IF('Cálculos '!W49="","",'Cálculos '!W49)</f>
        <v/>
      </c>
      <c r="Q43" s="172" t="str">
        <f>IF('Cálculos '!X49="","",'Cálculos '!X49)</f>
        <v/>
      </c>
      <c r="R43" s="172" t="str">
        <f>IF('Cálculos '!Y49="","",'Cálculos '!Y49)</f>
        <v/>
      </c>
      <c r="S43" s="172" t="str">
        <f>IF('Cálculos '!Z49="","",'Cálculos '!Z49)</f>
        <v/>
      </c>
      <c r="T43" s="172" t="str">
        <f>IF('Cálculos '!AA49="","",'Cálculos '!AA49)</f>
        <v/>
      </c>
      <c r="U43" s="172" t="str">
        <f>IF('Cálculos '!AB49="","",'Cálculos '!AB49)</f>
        <v/>
      </c>
      <c r="V43" s="172" t="str">
        <f>IF('Cálculos '!AC49="","",'Cálculos '!AC49)</f>
        <v/>
      </c>
      <c r="W43" s="172" t="str">
        <f>IF('Cálculos '!AD49="","",'Cálculos '!AD49)</f>
        <v/>
      </c>
      <c r="X43" s="172" t="str">
        <f>IF('Cálculos '!AE49="","",'Cálculos '!AE49)</f>
        <v/>
      </c>
      <c r="Y43" s="172" t="str">
        <f>IF('Cálculos '!AF49="","",'Cálculos '!AF49)</f>
        <v/>
      </c>
      <c r="Z43" s="172" t="str">
        <f>IF('Cálculos '!AG49="","",'Cálculos '!AG49)</f>
        <v/>
      </c>
      <c r="AA43" s="172" t="str">
        <f>IF('Cálculos '!AH49="","",'Cálculos '!AH49)</f>
        <v/>
      </c>
      <c r="AB43" s="172" t="str">
        <f>IF('Cálculos '!AI49="","",'Cálculos '!AI49)</f>
        <v/>
      </c>
      <c r="AC43" s="172" t="str">
        <f>IF('Cálculos '!AJ49="","",'Cálculos '!AJ49)</f>
        <v/>
      </c>
      <c r="AD43" s="172" t="str">
        <f>IF('Cálculos '!AK49="","",'Cálculos '!AK49)</f>
        <v/>
      </c>
      <c r="AE43" s="172" t="str">
        <f>IF('Cálculos '!AL49="","",'Cálculos '!AL49)</f>
        <v/>
      </c>
      <c r="AF43" s="172" t="str">
        <f>IF('Cálculos '!AM49="","",'Cálculos '!AM49)</f>
        <v/>
      </c>
      <c r="AG43" s="172" t="str">
        <f>IF('Cálculos '!AN49="","",'Cálculos '!AN49)</f>
        <v/>
      </c>
      <c r="AH43" s="172" t="str">
        <f>IF('Cálculos '!AO49="","",'Cálculos '!AO49)</f>
        <v/>
      </c>
      <c r="AI43" s="172" t="str">
        <f>IF('Cálculos '!AP49="","",'Cálculos '!AP49)</f>
        <v/>
      </c>
      <c r="AJ43" s="443" t="str">
        <f>IF('Cálculos '!AQ49="","",'Cálculos '!AQ49)</f>
        <v/>
      </c>
      <c r="AK43" s="446" t="str">
        <f>IF('Cálculos '!D49="","",AVERAGE(C43:AJ43))</f>
        <v/>
      </c>
      <c r="AM43" s="181">
        <f t="shared" si="40"/>
        <v>41</v>
      </c>
      <c r="AN43" s="284" t="str">
        <f t="shared" si="41"/>
        <v/>
      </c>
      <c r="AO43" s="285" t="str">
        <f t="shared" si="42"/>
        <v/>
      </c>
      <c r="AP43" s="285" t="str">
        <f t="shared" si="43"/>
        <v/>
      </c>
      <c r="AQ43" s="285" t="str">
        <f t="shared" si="44"/>
        <v/>
      </c>
      <c r="AR43" s="182" t="str">
        <f t="shared" si="45"/>
        <v/>
      </c>
      <c r="AS43" s="182" t="str">
        <f t="shared" si="46"/>
        <v/>
      </c>
      <c r="AT43" s="182" t="str">
        <f t="shared" si="47"/>
        <v/>
      </c>
      <c r="AU43" s="182" t="str">
        <f t="shared" si="48"/>
        <v/>
      </c>
      <c r="AV43" s="182" t="str">
        <f t="shared" si="49"/>
        <v/>
      </c>
      <c r="AW43" s="182" t="str">
        <f t="shared" si="50"/>
        <v/>
      </c>
      <c r="AX43" s="182" t="str">
        <f t="shared" si="51"/>
        <v/>
      </c>
      <c r="AY43" s="182" t="str">
        <f t="shared" si="52"/>
        <v/>
      </c>
      <c r="AZ43" s="182" t="str">
        <f t="shared" si="53"/>
        <v/>
      </c>
      <c r="BA43" s="182" t="str">
        <f t="shared" si="54"/>
        <v/>
      </c>
      <c r="BB43" s="182" t="str">
        <f t="shared" si="55"/>
        <v/>
      </c>
      <c r="BC43" s="182" t="str">
        <f t="shared" si="56"/>
        <v/>
      </c>
      <c r="BD43" s="182" t="str">
        <f t="shared" si="57"/>
        <v/>
      </c>
      <c r="BE43" s="182" t="str">
        <f t="shared" si="58"/>
        <v/>
      </c>
      <c r="BF43" s="182" t="str">
        <f t="shared" si="59"/>
        <v/>
      </c>
      <c r="BG43" s="182" t="str">
        <f t="shared" si="60"/>
        <v/>
      </c>
      <c r="BH43" s="182" t="str">
        <f t="shared" si="61"/>
        <v/>
      </c>
      <c r="BI43" s="182" t="str">
        <f t="shared" si="62"/>
        <v/>
      </c>
      <c r="BJ43" s="182" t="str">
        <f t="shared" si="63"/>
        <v/>
      </c>
      <c r="BK43" s="182" t="str">
        <f t="shared" si="64"/>
        <v/>
      </c>
      <c r="BL43" s="182" t="str">
        <f t="shared" si="65"/>
        <v/>
      </c>
      <c r="BM43" s="182" t="str">
        <f t="shared" si="66"/>
        <v/>
      </c>
      <c r="BN43" s="182" t="str">
        <f t="shared" si="67"/>
        <v/>
      </c>
      <c r="BO43" s="182" t="str">
        <f t="shared" si="68"/>
        <v/>
      </c>
      <c r="BP43" s="182" t="str">
        <f t="shared" si="69"/>
        <v/>
      </c>
      <c r="BQ43" s="182" t="str">
        <f t="shared" si="70"/>
        <v/>
      </c>
      <c r="BR43" s="182" t="str">
        <f t="shared" si="71"/>
        <v/>
      </c>
      <c r="BS43" s="182" t="str">
        <f t="shared" si="72"/>
        <v/>
      </c>
      <c r="BT43" s="182" t="str">
        <f t="shared" si="73"/>
        <v/>
      </c>
      <c r="BU43" s="183" t="str">
        <f t="shared" si="74"/>
        <v/>
      </c>
      <c r="BV43" s="184" t="str">
        <f>IF('Cálculos '!C49="","",AVERAGE(AN43:BU43))</f>
        <v/>
      </c>
    </row>
    <row r="44" spans="2:74" ht="17.25" hidden="1" thickBot="1" x14ac:dyDescent="0.35">
      <c r="B44" s="165">
        <f t="shared" si="39"/>
        <v>42</v>
      </c>
      <c r="C44" s="171" t="str">
        <f>IF('Cálculos '!J50="","",'Cálculos '!J50)</f>
        <v/>
      </c>
      <c r="D44" s="172" t="str">
        <f>IF('Cálculos '!K50="","",'Cálculos '!K50)</f>
        <v/>
      </c>
      <c r="E44" s="172" t="str">
        <f>IF('Cálculos '!L50="","",'Cálculos '!L50)</f>
        <v/>
      </c>
      <c r="F44" s="172" t="str">
        <f>IF('Cálculos '!M50="","",'Cálculos '!M50)</f>
        <v/>
      </c>
      <c r="G44" s="172" t="str">
        <f>IF('Cálculos '!N50="","",'Cálculos '!N50)</f>
        <v/>
      </c>
      <c r="H44" s="172" t="str">
        <f>IF('Cálculos '!O50="","",'Cálculos '!O50)</f>
        <v/>
      </c>
      <c r="I44" s="172" t="str">
        <f>IF('Cálculos '!P50="","",'Cálculos '!P50)</f>
        <v/>
      </c>
      <c r="J44" s="172" t="str">
        <f>IF('Cálculos '!Q50="","",'Cálculos '!Q50)</f>
        <v/>
      </c>
      <c r="K44" s="172" t="str">
        <f>IF('Cálculos '!R50="","",'Cálculos '!R50)</f>
        <v/>
      </c>
      <c r="L44" s="172" t="str">
        <f>IF('Cálculos '!S50="","",'Cálculos '!S50)</f>
        <v/>
      </c>
      <c r="M44" s="172" t="str">
        <f>IF('Cálculos '!T50="","",'Cálculos '!T50)</f>
        <v/>
      </c>
      <c r="N44" s="172" t="str">
        <f>IF('Cálculos '!U50="","",'Cálculos '!U50)</f>
        <v/>
      </c>
      <c r="O44" s="172" t="str">
        <f>IF('Cálculos '!V50="","",'Cálculos '!V50)</f>
        <v/>
      </c>
      <c r="P44" s="172" t="str">
        <f>IF('Cálculos '!W50="","",'Cálculos '!W50)</f>
        <v/>
      </c>
      <c r="Q44" s="172" t="str">
        <f>IF('Cálculos '!X50="","",'Cálculos '!X50)</f>
        <v/>
      </c>
      <c r="R44" s="172" t="str">
        <f>IF('Cálculos '!Y50="","",'Cálculos '!Y50)</f>
        <v/>
      </c>
      <c r="S44" s="172" t="str">
        <f>IF('Cálculos '!Z50="","",'Cálculos '!Z50)</f>
        <v/>
      </c>
      <c r="T44" s="172" t="str">
        <f>IF('Cálculos '!AA50="","",'Cálculos '!AA50)</f>
        <v/>
      </c>
      <c r="U44" s="172" t="str">
        <f>IF('Cálculos '!AB50="","",'Cálculos '!AB50)</f>
        <v/>
      </c>
      <c r="V44" s="172" t="str">
        <f>IF('Cálculos '!AC50="","",'Cálculos '!AC50)</f>
        <v/>
      </c>
      <c r="W44" s="172" t="str">
        <f>IF('Cálculos '!AD50="","",'Cálculos '!AD50)</f>
        <v/>
      </c>
      <c r="X44" s="172" t="str">
        <f>IF('Cálculos '!AE50="","",'Cálculos '!AE50)</f>
        <v/>
      </c>
      <c r="Y44" s="172" t="str">
        <f>IF('Cálculos '!AF50="","",'Cálculos '!AF50)</f>
        <v/>
      </c>
      <c r="Z44" s="172" t="str">
        <f>IF('Cálculos '!AG50="","",'Cálculos '!AG50)</f>
        <v/>
      </c>
      <c r="AA44" s="172" t="str">
        <f>IF('Cálculos '!AH50="","",'Cálculos '!AH50)</f>
        <v/>
      </c>
      <c r="AB44" s="172" t="str">
        <f>IF('Cálculos '!AI50="","",'Cálculos '!AI50)</f>
        <v/>
      </c>
      <c r="AC44" s="172" t="str">
        <f>IF('Cálculos '!AJ50="","",'Cálculos '!AJ50)</f>
        <v/>
      </c>
      <c r="AD44" s="172" t="str">
        <f>IF('Cálculos '!AK50="","",'Cálculos '!AK50)</f>
        <v/>
      </c>
      <c r="AE44" s="172" t="str">
        <f>IF('Cálculos '!AL50="","",'Cálculos '!AL50)</f>
        <v/>
      </c>
      <c r="AF44" s="172" t="str">
        <f>IF('Cálculos '!AM50="","",'Cálculos '!AM50)</f>
        <v/>
      </c>
      <c r="AG44" s="172" t="str">
        <f>IF('Cálculos '!AN50="","",'Cálculos '!AN50)</f>
        <v/>
      </c>
      <c r="AH44" s="172" t="str">
        <f>IF('Cálculos '!AO50="","",'Cálculos '!AO50)</f>
        <v/>
      </c>
      <c r="AI44" s="172" t="str">
        <f>IF('Cálculos '!AP50="","",'Cálculos '!AP50)</f>
        <v/>
      </c>
      <c r="AJ44" s="443" t="str">
        <f>IF('Cálculos '!AQ50="","",'Cálculos '!AQ50)</f>
        <v/>
      </c>
      <c r="AK44" s="446" t="str">
        <f>IF('Cálculos '!D50="","",AVERAGE(C44:AJ44))</f>
        <v/>
      </c>
      <c r="AM44" s="181">
        <f t="shared" si="40"/>
        <v>42</v>
      </c>
      <c r="AN44" s="284" t="str">
        <f t="shared" si="41"/>
        <v/>
      </c>
      <c r="AO44" s="285" t="str">
        <f t="shared" si="42"/>
        <v/>
      </c>
      <c r="AP44" s="285" t="str">
        <f t="shared" si="43"/>
        <v/>
      </c>
      <c r="AQ44" s="285" t="str">
        <f t="shared" si="44"/>
        <v/>
      </c>
      <c r="AR44" s="182" t="str">
        <f t="shared" si="45"/>
        <v/>
      </c>
      <c r="AS44" s="182" t="str">
        <f t="shared" si="46"/>
        <v/>
      </c>
      <c r="AT44" s="182" t="str">
        <f t="shared" si="47"/>
        <v/>
      </c>
      <c r="AU44" s="182" t="str">
        <f t="shared" si="48"/>
        <v/>
      </c>
      <c r="AV44" s="182" t="str">
        <f t="shared" si="49"/>
        <v/>
      </c>
      <c r="AW44" s="182" t="str">
        <f t="shared" si="50"/>
        <v/>
      </c>
      <c r="AX44" s="182" t="str">
        <f t="shared" si="51"/>
        <v/>
      </c>
      <c r="AY44" s="182" t="str">
        <f t="shared" si="52"/>
        <v/>
      </c>
      <c r="AZ44" s="182" t="str">
        <f t="shared" si="53"/>
        <v/>
      </c>
      <c r="BA44" s="182" t="str">
        <f t="shared" si="54"/>
        <v/>
      </c>
      <c r="BB44" s="182" t="str">
        <f t="shared" si="55"/>
        <v/>
      </c>
      <c r="BC44" s="182" t="str">
        <f t="shared" si="56"/>
        <v/>
      </c>
      <c r="BD44" s="182" t="str">
        <f t="shared" si="57"/>
        <v/>
      </c>
      <c r="BE44" s="182" t="str">
        <f t="shared" si="58"/>
        <v/>
      </c>
      <c r="BF44" s="182" t="str">
        <f t="shared" si="59"/>
        <v/>
      </c>
      <c r="BG44" s="182" t="str">
        <f t="shared" si="60"/>
        <v/>
      </c>
      <c r="BH44" s="182" t="str">
        <f t="shared" si="61"/>
        <v/>
      </c>
      <c r="BI44" s="182" t="str">
        <f t="shared" si="62"/>
        <v/>
      </c>
      <c r="BJ44" s="182" t="str">
        <f t="shared" si="63"/>
        <v/>
      </c>
      <c r="BK44" s="182" t="str">
        <f t="shared" si="64"/>
        <v/>
      </c>
      <c r="BL44" s="182" t="str">
        <f t="shared" si="65"/>
        <v/>
      </c>
      <c r="BM44" s="182" t="str">
        <f t="shared" si="66"/>
        <v/>
      </c>
      <c r="BN44" s="182" t="str">
        <f t="shared" si="67"/>
        <v/>
      </c>
      <c r="BO44" s="182" t="str">
        <f t="shared" si="68"/>
        <v/>
      </c>
      <c r="BP44" s="182" t="str">
        <f t="shared" si="69"/>
        <v/>
      </c>
      <c r="BQ44" s="182" t="str">
        <f t="shared" si="70"/>
        <v/>
      </c>
      <c r="BR44" s="182" t="str">
        <f t="shared" si="71"/>
        <v/>
      </c>
      <c r="BS44" s="182" t="str">
        <f t="shared" si="72"/>
        <v/>
      </c>
      <c r="BT44" s="182" t="str">
        <f t="shared" si="73"/>
        <v/>
      </c>
      <c r="BU44" s="183" t="str">
        <f t="shared" si="74"/>
        <v/>
      </c>
      <c r="BV44" s="184" t="str">
        <f>IF('Cálculos '!C50="","",AVERAGE(AN44:BU44))</f>
        <v/>
      </c>
    </row>
    <row r="45" spans="2:74" ht="17.25" hidden="1" thickBot="1" x14ac:dyDescent="0.35">
      <c r="B45" s="165">
        <f t="shared" si="39"/>
        <v>43</v>
      </c>
      <c r="C45" s="171" t="str">
        <f>IF('Cálculos '!J51="","",'Cálculos '!J51)</f>
        <v/>
      </c>
      <c r="D45" s="172" t="str">
        <f>IF('Cálculos '!K51="","",'Cálculos '!K51)</f>
        <v/>
      </c>
      <c r="E45" s="172" t="str">
        <f>IF('Cálculos '!L51="","",'Cálculos '!L51)</f>
        <v/>
      </c>
      <c r="F45" s="172" t="str">
        <f>IF('Cálculos '!M51="","",'Cálculos '!M51)</f>
        <v/>
      </c>
      <c r="G45" s="172" t="str">
        <f>IF('Cálculos '!N51="","",'Cálculos '!N51)</f>
        <v/>
      </c>
      <c r="H45" s="172" t="str">
        <f>IF('Cálculos '!O51="","",'Cálculos '!O51)</f>
        <v/>
      </c>
      <c r="I45" s="172" t="str">
        <f>IF('Cálculos '!P51="","",'Cálculos '!P51)</f>
        <v/>
      </c>
      <c r="J45" s="172" t="str">
        <f>IF('Cálculos '!Q51="","",'Cálculos '!Q51)</f>
        <v/>
      </c>
      <c r="K45" s="172" t="str">
        <f>IF('Cálculos '!R51="","",'Cálculos '!R51)</f>
        <v/>
      </c>
      <c r="L45" s="172" t="str">
        <f>IF('Cálculos '!S51="","",'Cálculos '!S51)</f>
        <v/>
      </c>
      <c r="M45" s="172" t="str">
        <f>IF('Cálculos '!T51="","",'Cálculos '!T51)</f>
        <v/>
      </c>
      <c r="N45" s="172" t="str">
        <f>IF('Cálculos '!U51="","",'Cálculos '!U51)</f>
        <v/>
      </c>
      <c r="O45" s="172" t="str">
        <f>IF('Cálculos '!V51="","",'Cálculos '!V51)</f>
        <v/>
      </c>
      <c r="P45" s="172" t="str">
        <f>IF('Cálculos '!W51="","",'Cálculos '!W51)</f>
        <v/>
      </c>
      <c r="Q45" s="172" t="str">
        <f>IF('Cálculos '!X51="","",'Cálculos '!X51)</f>
        <v/>
      </c>
      <c r="R45" s="172" t="str">
        <f>IF('Cálculos '!Y51="","",'Cálculos '!Y51)</f>
        <v/>
      </c>
      <c r="S45" s="172" t="str">
        <f>IF('Cálculos '!Z51="","",'Cálculos '!Z51)</f>
        <v/>
      </c>
      <c r="T45" s="172" t="str">
        <f>IF('Cálculos '!AA51="","",'Cálculos '!AA51)</f>
        <v/>
      </c>
      <c r="U45" s="172" t="str">
        <f>IF('Cálculos '!AB51="","",'Cálculos '!AB51)</f>
        <v/>
      </c>
      <c r="V45" s="172" t="str">
        <f>IF('Cálculos '!AC51="","",'Cálculos '!AC51)</f>
        <v/>
      </c>
      <c r="W45" s="172" t="str">
        <f>IF('Cálculos '!AD51="","",'Cálculos '!AD51)</f>
        <v/>
      </c>
      <c r="X45" s="172" t="str">
        <f>IF('Cálculos '!AE51="","",'Cálculos '!AE51)</f>
        <v/>
      </c>
      <c r="Y45" s="172" t="str">
        <f>IF('Cálculos '!AF51="","",'Cálculos '!AF51)</f>
        <v/>
      </c>
      <c r="Z45" s="172" t="str">
        <f>IF('Cálculos '!AG51="","",'Cálculos '!AG51)</f>
        <v/>
      </c>
      <c r="AA45" s="172" t="str">
        <f>IF('Cálculos '!AH51="","",'Cálculos '!AH51)</f>
        <v/>
      </c>
      <c r="AB45" s="172" t="str">
        <f>IF('Cálculos '!AI51="","",'Cálculos '!AI51)</f>
        <v/>
      </c>
      <c r="AC45" s="172" t="str">
        <f>IF('Cálculos '!AJ51="","",'Cálculos '!AJ51)</f>
        <v/>
      </c>
      <c r="AD45" s="172" t="str">
        <f>IF('Cálculos '!AK51="","",'Cálculos '!AK51)</f>
        <v/>
      </c>
      <c r="AE45" s="172" t="str">
        <f>IF('Cálculos '!AL51="","",'Cálculos '!AL51)</f>
        <v/>
      </c>
      <c r="AF45" s="172" t="str">
        <f>IF('Cálculos '!AM51="","",'Cálculos '!AM51)</f>
        <v/>
      </c>
      <c r="AG45" s="172" t="str">
        <f>IF('Cálculos '!AN51="","",'Cálculos '!AN51)</f>
        <v/>
      </c>
      <c r="AH45" s="172" t="str">
        <f>IF('Cálculos '!AO51="","",'Cálculos '!AO51)</f>
        <v/>
      </c>
      <c r="AI45" s="172" t="str">
        <f>IF('Cálculos '!AP51="","",'Cálculos '!AP51)</f>
        <v/>
      </c>
      <c r="AJ45" s="443" t="str">
        <f>IF('Cálculos '!AQ51="","",'Cálculos '!AQ51)</f>
        <v/>
      </c>
      <c r="AK45" s="446" t="str">
        <f>IF('Cálculos '!D51="","",AVERAGE(C45:AJ45))</f>
        <v/>
      </c>
      <c r="AM45" s="181">
        <f t="shared" si="40"/>
        <v>43</v>
      </c>
      <c r="AN45" s="284" t="str">
        <f t="shared" si="41"/>
        <v/>
      </c>
      <c r="AO45" s="285" t="str">
        <f t="shared" si="42"/>
        <v/>
      </c>
      <c r="AP45" s="285" t="str">
        <f t="shared" si="43"/>
        <v/>
      </c>
      <c r="AQ45" s="285" t="str">
        <f t="shared" si="44"/>
        <v/>
      </c>
      <c r="AR45" s="182" t="str">
        <f t="shared" si="45"/>
        <v/>
      </c>
      <c r="AS45" s="182" t="str">
        <f t="shared" si="46"/>
        <v/>
      </c>
      <c r="AT45" s="182" t="str">
        <f t="shared" si="47"/>
        <v/>
      </c>
      <c r="AU45" s="182" t="str">
        <f t="shared" si="48"/>
        <v/>
      </c>
      <c r="AV45" s="182" t="str">
        <f t="shared" si="49"/>
        <v/>
      </c>
      <c r="AW45" s="182" t="str">
        <f t="shared" si="50"/>
        <v/>
      </c>
      <c r="AX45" s="182" t="str">
        <f t="shared" si="51"/>
        <v/>
      </c>
      <c r="AY45" s="182" t="str">
        <f t="shared" si="52"/>
        <v/>
      </c>
      <c r="AZ45" s="182" t="str">
        <f t="shared" si="53"/>
        <v/>
      </c>
      <c r="BA45" s="182" t="str">
        <f t="shared" si="54"/>
        <v/>
      </c>
      <c r="BB45" s="182" t="str">
        <f t="shared" si="55"/>
        <v/>
      </c>
      <c r="BC45" s="182" t="str">
        <f t="shared" si="56"/>
        <v/>
      </c>
      <c r="BD45" s="182" t="str">
        <f t="shared" si="57"/>
        <v/>
      </c>
      <c r="BE45" s="182" t="str">
        <f t="shared" si="58"/>
        <v/>
      </c>
      <c r="BF45" s="182" t="str">
        <f t="shared" si="59"/>
        <v/>
      </c>
      <c r="BG45" s="182" t="str">
        <f t="shared" si="60"/>
        <v/>
      </c>
      <c r="BH45" s="182" t="str">
        <f t="shared" si="61"/>
        <v/>
      </c>
      <c r="BI45" s="182" t="str">
        <f t="shared" si="62"/>
        <v/>
      </c>
      <c r="BJ45" s="182" t="str">
        <f t="shared" si="63"/>
        <v/>
      </c>
      <c r="BK45" s="182" t="str">
        <f t="shared" si="64"/>
        <v/>
      </c>
      <c r="BL45" s="182" t="str">
        <f t="shared" si="65"/>
        <v/>
      </c>
      <c r="BM45" s="182" t="str">
        <f t="shared" si="66"/>
        <v/>
      </c>
      <c r="BN45" s="182" t="str">
        <f t="shared" si="67"/>
        <v/>
      </c>
      <c r="BO45" s="182" t="str">
        <f t="shared" si="68"/>
        <v/>
      </c>
      <c r="BP45" s="182" t="str">
        <f t="shared" si="69"/>
        <v/>
      </c>
      <c r="BQ45" s="182" t="str">
        <f t="shared" si="70"/>
        <v/>
      </c>
      <c r="BR45" s="182" t="str">
        <f t="shared" si="71"/>
        <v/>
      </c>
      <c r="BS45" s="182" t="str">
        <f t="shared" si="72"/>
        <v/>
      </c>
      <c r="BT45" s="182" t="str">
        <f t="shared" si="73"/>
        <v/>
      </c>
      <c r="BU45" s="183" t="str">
        <f t="shared" si="74"/>
        <v/>
      </c>
      <c r="BV45" s="184" t="str">
        <f>IF('Cálculos '!C51="","",AVERAGE(AN45:BU45))</f>
        <v/>
      </c>
    </row>
    <row r="46" spans="2:74" ht="17.25" hidden="1" thickBot="1" x14ac:dyDescent="0.35">
      <c r="B46" s="165">
        <f t="shared" si="39"/>
        <v>44</v>
      </c>
      <c r="C46" s="171" t="str">
        <f>IF('Cálculos '!J52="","",'Cálculos '!J52)</f>
        <v/>
      </c>
      <c r="D46" s="172" t="str">
        <f>IF('Cálculos '!K52="","",'Cálculos '!K52)</f>
        <v/>
      </c>
      <c r="E46" s="172" t="str">
        <f>IF('Cálculos '!L52="","",'Cálculos '!L52)</f>
        <v/>
      </c>
      <c r="F46" s="172" t="str">
        <f>IF('Cálculos '!M52="","",'Cálculos '!M52)</f>
        <v/>
      </c>
      <c r="G46" s="172" t="str">
        <f>IF('Cálculos '!N52="","",'Cálculos '!N52)</f>
        <v/>
      </c>
      <c r="H46" s="172" t="str">
        <f>IF('Cálculos '!O52="","",'Cálculos '!O52)</f>
        <v/>
      </c>
      <c r="I46" s="172" t="str">
        <f>IF('Cálculos '!P52="","",'Cálculos '!P52)</f>
        <v/>
      </c>
      <c r="J46" s="172" t="str">
        <f>IF('Cálculos '!Q52="","",'Cálculos '!Q52)</f>
        <v/>
      </c>
      <c r="K46" s="172" t="str">
        <f>IF('Cálculos '!R52="","",'Cálculos '!R52)</f>
        <v/>
      </c>
      <c r="L46" s="172" t="str">
        <f>IF('Cálculos '!S52="","",'Cálculos '!S52)</f>
        <v/>
      </c>
      <c r="M46" s="172" t="str">
        <f>IF('Cálculos '!T52="","",'Cálculos '!T52)</f>
        <v/>
      </c>
      <c r="N46" s="172" t="str">
        <f>IF('Cálculos '!U52="","",'Cálculos '!U52)</f>
        <v/>
      </c>
      <c r="O46" s="172" t="str">
        <f>IF('Cálculos '!V52="","",'Cálculos '!V52)</f>
        <v/>
      </c>
      <c r="P46" s="172" t="str">
        <f>IF('Cálculos '!W52="","",'Cálculos '!W52)</f>
        <v/>
      </c>
      <c r="Q46" s="172" t="str">
        <f>IF('Cálculos '!X52="","",'Cálculos '!X52)</f>
        <v/>
      </c>
      <c r="R46" s="172" t="str">
        <f>IF('Cálculos '!Y52="","",'Cálculos '!Y52)</f>
        <v/>
      </c>
      <c r="S46" s="172" t="str">
        <f>IF('Cálculos '!Z52="","",'Cálculos '!Z52)</f>
        <v/>
      </c>
      <c r="T46" s="172" t="str">
        <f>IF('Cálculos '!AA52="","",'Cálculos '!AA52)</f>
        <v/>
      </c>
      <c r="U46" s="172" t="str">
        <f>IF('Cálculos '!AB52="","",'Cálculos '!AB52)</f>
        <v/>
      </c>
      <c r="V46" s="172" t="str">
        <f>IF('Cálculos '!AC52="","",'Cálculos '!AC52)</f>
        <v/>
      </c>
      <c r="W46" s="172" t="str">
        <f>IF('Cálculos '!AD52="","",'Cálculos '!AD52)</f>
        <v/>
      </c>
      <c r="X46" s="172" t="str">
        <f>IF('Cálculos '!AE52="","",'Cálculos '!AE52)</f>
        <v/>
      </c>
      <c r="Y46" s="172" t="str">
        <f>IF('Cálculos '!AF52="","",'Cálculos '!AF52)</f>
        <v/>
      </c>
      <c r="Z46" s="172" t="str">
        <f>IF('Cálculos '!AG52="","",'Cálculos '!AG52)</f>
        <v/>
      </c>
      <c r="AA46" s="172" t="str">
        <f>IF('Cálculos '!AH52="","",'Cálculos '!AH52)</f>
        <v/>
      </c>
      <c r="AB46" s="172" t="str">
        <f>IF('Cálculos '!AI52="","",'Cálculos '!AI52)</f>
        <v/>
      </c>
      <c r="AC46" s="172" t="str">
        <f>IF('Cálculos '!AJ52="","",'Cálculos '!AJ52)</f>
        <v/>
      </c>
      <c r="AD46" s="172" t="str">
        <f>IF('Cálculos '!AK52="","",'Cálculos '!AK52)</f>
        <v/>
      </c>
      <c r="AE46" s="172" t="str">
        <f>IF('Cálculos '!AL52="","",'Cálculos '!AL52)</f>
        <v/>
      </c>
      <c r="AF46" s="172" t="str">
        <f>IF('Cálculos '!AM52="","",'Cálculos '!AM52)</f>
        <v/>
      </c>
      <c r="AG46" s="172" t="str">
        <f>IF('Cálculos '!AN52="","",'Cálculos '!AN52)</f>
        <v/>
      </c>
      <c r="AH46" s="172" t="str">
        <f>IF('Cálculos '!AO52="","",'Cálculos '!AO52)</f>
        <v/>
      </c>
      <c r="AI46" s="172" t="str">
        <f>IF('Cálculos '!AP52="","",'Cálculos '!AP52)</f>
        <v/>
      </c>
      <c r="AJ46" s="443" t="str">
        <f>IF('Cálculos '!AQ52="","",'Cálculos '!AQ52)</f>
        <v/>
      </c>
      <c r="AK46" s="446" t="str">
        <f>IF('Cálculos '!D52="","",AVERAGE(C46:AJ46))</f>
        <v/>
      </c>
      <c r="AM46" s="181">
        <f t="shared" si="40"/>
        <v>44</v>
      </c>
      <c r="AN46" s="284" t="str">
        <f t="shared" si="41"/>
        <v/>
      </c>
      <c r="AO46" s="285" t="str">
        <f t="shared" si="42"/>
        <v/>
      </c>
      <c r="AP46" s="285" t="str">
        <f t="shared" si="43"/>
        <v/>
      </c>
      <c r="AQ46" s="285" t="str">
        <f t="shared" si="44"/>
        <v/>
      </c>
      <c r="AR46" s="182" t="str">
        <f t="shared" si="45"/>
        <v/>
      </c>
      <c r="AS46" s="182" t="str">
        <f t="shared" si="46"/>
        <v/>
      </c>
      <c r="AT46" s="182" t="str">
        <f t="shared" si="47"/>
        <v/>
      </c>
      <c r="AU46" s="182" t="str">
        <f t="shared" si="48"/>
        <v/>
      </c>
      <c r="AV46" s="182" t="str">
        <f t="shared" si="49"/>
        <v/>
      </c>
      <c r="AW46" s="182" t="str">
        <f t="shared" si="50"/>
        <v/>
      </c>
      <c r="AX46" s="182" t="str">
        <f t="shared" si="51"/>
        <v/>
      </c>
      <c r="AY46" s="182" t="str">
        <f t="shared" si="52"/>
        <v/>
      </c>
      <c r="AZ46" s="182" t="str">
        <f t="shared" si="53"/>
        <v/>
      </c>
      <c r="BA46" s="182" t="str">
        <f t="shared" si="54"/>
        <v/>
      </c>
      <c r="BB46" s="182" t="str">
        <f t="shared" si="55"/>
        <v/>
      </c>
      <c r="BC46" s="182" t="str">
        <f t="shared" si="56"/>
        <v/>
      </c>
      <c r="BD46" s="182" t="str">
        <f t="shared" si="57"/>
        <v/>
      </c>
      <c r="BE46" s="182" t="str">
        <f t="shared" si="58"/>
        <v/>
      </c>
      <c r="BF46" s="182" t="str">
        <f t="shared" si="59"/>
        <v/>
      </c>
      <c r="BG46" s="182" t="str">
        <f t="shared" si="60"/>
        <v/>
      </c>
      <c r="BH46" s="182" t="str">
        <f t="shared" si="61"/>
        <v/>
      </c>
      <c r="BI46" s="182" t="str">
        <f t="shared" si="62"/>
        <v/>
      </c>
      <c r="BJ46" s="182" t="str">
        <f t="shared" si="63"/>
        <v/>
      </c>
      <c r="BK46" s="182" t="str">
        <f t="shared" si="64"/>
        <v/>
      </c>
      <c r="BL46" s="182" t="str">
        <f t="shared" si="65"/>
        <v/>
      </c>
      <c r="BM46" s="182" t="str">
        <f t="shared" si="66"/>
        <v/>
      </c>
      <c r="BN46" s="182" t="str">
        <f t="shared" si="67"/>
        <v/>
      </c>
      <c r="BO46" s="182" t="str">
        <f t="shared" si="68"/>
        <v/>
      </c>
      <c r="BP46" s="182" t="str">
        <f t="shared" si="69"/>
        <v/>
      </c>
      <c r="BQ46" s="182" t="str">
        <f t="shared" si="70"/>
        <v/>
      </c>
      <c r="BR46" s="182" t="str">
        <f t="shared" si="71"/>
        <v/>
      </c>
      <c r="BS46" s="182" t="str">
        <f t="shared" si="72"/>
        <v/>
      </c>
      <c r="BT46" s="182" t="str">
        <f t="shared" si="73"/>
        <v/>
      </c>
      <c r="BU46" s="183" t="str">
        <f t="shared" si="74"/>
        <v/>
      </c>
      <c r="BV46" s="184" t="str">
        <f>IF('Cálculos '!C52="","",AVERAGE(AN46:BU46))</f>
        <v/>
      </c>
    </row>
    <row r="47" spans="2:74" ht="17.25" hidden="1" thickBot="1" x14ac:dyDescent="0.35">
      <c r="B47" s="165">
        <f t="shared" si="39"/>
        <v>45</v>
      </c>
      <c r="C47" s="171" t="str">
        <f>IF('Cálculos '!J53="","",'Cálculos '!J53)</f>
        <v/>
      </c>
      <c r="D47" s="172" t="str">
        <f>IF('Cálculos '!K53="","",'Cálculos '!K53)</f>
        <v/>
      </c>
      <c r="E47" s="172" t="str">
        <f>IF('Cálculos '!L53="","",'Cálculos '!L53)</f>
        <v/>
      </c>
      <c r="F47" s="172" t="str">
        <f>IF('Cálculos '!M53="","",'Cálculos '!M53)</f>
        <v/>
      </c>
      <c r="G47" s="172" t="str">
        <f>IF('Cálculos '!N53="","",'Cálculos '!N53)</f>
        <v/>
      </c>
      <c r="H47" s="172" t="str">
        <f>IF('Cálculos '!O53="","",'Cálculos '!O53)</f>
        <v/>
      </c>
      <c r="I47" s="172" t="str">
        <f>IF('Cálculos '!P53="","",'Cálculos '!P53)</f>
        <v/>
      </c>
      <c r="J47" s="172" t="str">
        <f>IF('Cálculos '!Q53="","",'Cálculos '!Q53)</f>
        <v/>
      </c>
      <c r="K47" s="172" t="str">
        <f>IF('Cálculos '!R53="","",'Cálculos '!R53)</f>
        <v/>
      </c>
      <c r="L47" s="172" t="str">
        <f>IF('Cálculos '!S53="","",'Cálculos '!S53)</f>
        <v/>
      </c>
      <c r="M47" s="172" t="str">
        <f>IF('Cálculos '!T53="","",'Cálculos '!T53)</f>
        <v/>
      </c>
      <c r="N47" s="172" t="str">
        <f>IF('Cálculos '!U53="","",'Cálculos '!U53)</f>
        <v/>
      </c>
      <c r="O47" s="172" t="str">
        <f>IF('Cálculos '!V53="","",'Cálculos '!V53)</f>
        <v/>
      </c>
      <c r="P47" s="172" t="str">
        <f>IF('Cálculos '!W53="","",'Cálculos '!W53)</f>
        <v/>
      </c>
      <c r="Q47" s="172" t="str">
        <f>IF('Cálculos '!X53="","",'Cálculos '!X53)</f>
        <v/>
      </c>
      <c r="R47" s="172" t="str">
        <f>IF('Cálculos '!Y53="","",'Cálculos '!Y53)</f>
        <v/>
      </c>
      <c r="S47" s="172" t="str">
        <f>IF('Cálculos '!Z53="","",'Cálculos '!Z53)</f>
        <v/>
      </c>
      <c r="T47" s="172" t="str">
        <f>IF('Cálculos '!AA53="","",'Cálculos '!AA53)</f>
        <v/>
      </c>
      <c r="U47" s="172" t="str">
        <f>IF('Cálculos '!AB53="","",'Cálculos '!AB53)</f>
        <v/>
      </c>
      <c r="V47" s="172" t="str">
        <f>IF('Cálculos '!AC53="","",'Cálculos '!AC53)</f>
        <v/>
      </c>
      <c r="W47" s="172" t="str">
        <f>IF('Cálculos '!AD53="","",'Cálculos '!AD53)</f>
        <v/>
      </c>
      <c r="X47" s="172" t="str">
        <f>IF('Cálculos '!AE53="","",'Cálculos '!AE53)</f>
        <v/>
      </c>
      <c r="Y47" s="172" t="str">
        <f>IF('Cálculos '!AF53="","",'Cálculos '!AF53)</f>
        <v/>
      </c>
      <c r="Z47" s="172" t="str">
        <f>IF('Cálculos '!AG53="","",'Cálculos '!AG53)</f>
        <v/>
      </c>
      <c r="AA47" s="172" t="str">
        <f>IF('Cálculos '!AH53="","",'Cálculos '!AH53)</f>
        <v/>
      </c>
      <c r="AB47" s="172" t="str">
        <f>IF('Cálculos '!AI53="","",'Cálculos '!AI53)</f>
        <v/>
      </c>
      <c r="AC47" s="172" t="str">
        <f>IF('Cálculos '!AJ53="","",'Cálculos '!AJ53)</f>
        <v/>
      </c>
      <c r="AD47" s="172" t="str">
        <f>IF('Cálculos '!AK53="","",'Cálculos '!AK53)</f>
        <v/>
      </c>
      <c r="AE47" s="172" t="str">
        <f>IF('Cálculos '!AL53="","",'Cálculos '!AL53)</f>
        <v/>
      </c>
      <c r="AF47" s="172" t="str">
        <f>IF('Cálculos '!AM53="","",'Cálculos '!AM53)</f>
        <v/>
      </c>
      <c r="AG47" s="172" t="str">
        <f>IF('Cálculos '!AN53="","",'Cálculos '!AN53)</f>
        <v/>
      </c>
      <c r="AH47" s="172" t="str">
        <f>IF('Cálculos '!AO53="","",'Cálculos '!AO53)</f>
        <v/>
      </c>
      <c r="AI47" s="172" t="str">
        <f>IF('Cálculos '!AP53="","",'Cálculos '!AP53)</f>
        <v/>
      </c>
      <c r="AJ47" s="443" t="str">
        <f>IF('Cálculos '!AQ53="","",'Cálculos '!AQ53)</f>
        <v/>
      </c>
      <c r="AK47" s="446" t="str">
        <f>IF('Cálculos '!D53="","",AVERAGE(C47:AJ47))</f>
        <v/>
      </c>
      <c r="AM47" s="181">
        <f t="shared" si="40"/>
        <v>45</v>
      </c>
      <c r="AN47" s="284" t="str">
        <f t="shared" si="41"/>
        <v/>
      </c>
      <c r="AO47" s="285" t="str">
        <f t="shared" si="42"/>
        <v/>
      </c>
      <c r="AP47" s="285" t="str">
        <f t="shared" si="43"/>
        <v/>
      </c>
      <c r="AQ47" s="285" t="str">
        <f t="shared" si="44"/>
        <v/>
      </c>
      <c r="AR47" s="182" t="str">
        <f t="shared" si="45"/>
        <v/>
      </c>
      <c r="AS47" s="182" t="str">
        <f t="shared" si="46"/>
        <v/>
      </c>
      <c r="AT47" s="182" t="str">
        <f t="shared" si="47"/>
        <v/>
      </c>
      <c r="AU47" s="182" t="str">
        <f t="shared" si="48"/>
        <v/>
      </c>
      <c r="AV47" s="182" t="str">
        <f t="shared" si="49"/>
        <v/>
      </c>
      <c r="AW47" s="182" t="str">
        <f t="shared" si="50"/>
        <v/>
      </c>
      <c r="AX47" s="182" t="str">
        <f t="shared" si="51"/>
        <v/>
      </c>
      <c r="AY47" s="182" t="str">
        <f t="shared" si="52"/>
        <v/>
      </c>
      <c r="AZ47" s="182" t="str">
        <f t="shared" si="53"/>
        <v/>
      </c>
      <c r="BA47" s="182" t="str">
        <f t="shared" si="54"/>
        <v/>
      </c>
      <c r="BB47" s="182" t="str">
        <f t="shared" si="55"/>
        <v/>
      </c>
      <c r="BC47" s="182" t="str">
        <f t="shared" si="56"/>
        <v/>
      </c>
      <c r="BD47" s="182" t="str">
        <f t="shared" si="57"/>
        <v/>
      </c>
      <c r="BE47" s="182" t="str">
        <f t="shared" si="58"/>
        <v/>
      </c>
      <c r="BF47" s="182" t="str">
        <f t="shared" si="59"/>
        <v/>
      </c>
      <c r="BG47" s="182" t="str">
        <f t="shared" si="60"/>
        <v/>
      </c>
      <c r="BH47" s="182" t="str">
        <f t="shared" si="61"/>
        <v/>
      </c>
      <c r="BI47" s="182" t="str">
        <f t="shared" si="62"/>
        <v/>
      </c>
      <c r="BJ47" s="182" t="str">
        <f t="shared" si="63"/>
        <v/>
      </c>
      <c r="BK47" s="182" t="str">
        <f t="shared" si="64"/>
        <v/>
      </c>
      <c r="BL47" s="182" t="str">
        <f t="shared" si="65"/>
        <v/>
      </c>
      <c r="BM47" s="182" t="str">
        <f t="shared" si="66"/>
        <v/>
      </c>
      <c r="BN47" s="182" t="str">
        <f t="shared" si="67"/>
        <v/>
      </c>
      <c r="BO47" s="182" t="str">
        <f t="shared" si="68"/>
        <v/>
      </c>
      <c r="BP47" s="182" t="str">
        <f t="shared" si="69"/>
        <v/>
      </c>
      <c r="BQ47" s="182" t="str">
        <f t="shared" si="70"/>
        <v/>
      </c>
      <c r="BR47" s="182" t="str">
        <f t="shared" si="71"/>
        <v/>
      </c>
      <c r="BS47" s="182" t="str">
        <f t="shared" si="72"/>
        <v/>
      </c>
      <c r="BT47" s="182" t="str">
        <f t="shared" si="73"/>
        <v/>
      </c>
      <c r="BU47" s="183" t="str">
        <f t="shared" si="74"/>
        <v/>
      </c>
      <c r="BV47" s="184" t="str">
        <f>IF('Cálculos '!C53="","",AVERAGE(AN47:BU47))</f>
        <v/>
      </c>
    </row>
    <row r="48" spans="2:74" ht="17.25" hidden="1" thickBot="1" x14ac:dyDescent="0.35">
      <c r="B48" s="165">
        <f t="shared" si="39"/>
        <v>46</v>
      </c>
      <c r="C48" s="171" t="str">
        <f>IF('Cálculos '!J54="","",'Cálculos '!J54)</f>
        <v/>
      </c>
      <c r="D48" s="172" t="str">
        <f>IF('Cálculos '!K54="","",'Cálculos '!K54)</f>
        <v/>
      </c>
      <c r="E48" s="172" t="str">
        <f>IF('Cálculos '!L54="","",'Cálculos '!L54)</f>
        <v/>
      </c>
      <c r="F48" s="172" t="str">
        <f>IF('Cálculos '!M54="","",'Cálculos '!M54)</f>
        <v/>
      </c>
      <c r="G48" s="172" t="str">
        <f>IF('Cálculos '!N54="","",'Cálculos '!N54)</f>
        <v/>
      </c>
      <c r="H48" s="172" t="str">
        <f>IF('Cálculos '!O54="","",'Cálculos '!O54)</f>
        <v/>
      </c>
      <c r="I48" s="172" t="str">
        <f>IF('Cálculos '!P54="","",'Cálculos '!P54)</f>
        <v/>
      </c>
      <c r="J48" s="172" t="str">
        <f>IF('Cálculos '!Q54="","",'Cálculos '!Q54)</f>
        <v/>
      </c>
      <c r="K48" s="172" t="str">
        <f>IF('Cálculos '!R54="","",'Cálculos '!R54)</f>
        <v/>
      </c>
      <c r="L48" s="172" t="str">
        <f>IF('Cálculos '!S54="","",'Cálculos '!S54)</f>
        <v/>
      </c>
      <c r="M48" s="172" t="str">
        <f>IF('Cálculos '!T54="","",'Cálculos '!T54)</f>
        <v/>
      </c>
      <c r="N48" s="172" t="str">
        <f>IF('Cálculos '!U54="","",'Cálculos '!U54)</f>
        <v/>
      </c>
      <c r="O48" s="172" t="str">
        <f>IF('Cálculos '!V54="","",'Cálculos '!V54)</f>
        <v/>
      </c>
      <c r="P48" s="172" t="str">
        <f>IF('Cálculos '!W54="","",'Cálculos '!W54)</f>
        <v/>
      </c>
      <c r="Q48" s="172" t="str">
        <f>IF('Cálculos '!X54="","",'Cálculos '!X54)</f>
        <v/>
      </c>
      <c r="R48" s="172" t="str">
        <f>IF('Cálculos '!Y54="","",'Cálculos '!Y54)</f>
        <v/>
      </c>
      <c r="S48" s="172" t="str">
        <f>IF('Cálculos '!Z54="","",'Cálculos '!Z54)</f>
        <v/>
      </c>
      <c r="T48" s="172" t="str">
        <f>IF('Cálculos '!AA54="","",'Cálculos '!AA54)</f>
        <v/>
      </c>
      <c r="U48" s="172" t="str">
        <f>IF('Cálculos '!AB54="","",'Cálculos '!AB54)</f>
        <v/>
      </c>
      <c r="V48" s="172" t="str">
        <f>IF('Cálculos '!AC54="","",'Cálculos '!AC54)</f>
        <v/>
      </c>
      <c r="W48" s="172" t="str">
        <f>IF('Cálculos '!AD54="","",'Cálculos '!AD54)</f>
        <v/>
      </c>
      <c r="X48" s="172" t="str">
        <f>IF('Cálculos '!AE54="","",'Cálculos '!AE54)</f>
        <v/>
      </c>
      <c r="Y48" s="172" t="str">
        <f>IF('Cálculos '!AF54="","",'Cálculos '!AF54)</f>
        <v/>
      </c>
      <c r="Z48" s="172" t="str">
        <f>IF('Cálculos '!AG54="","",'Cálculos '!AG54)</f>
        <v/>
      </c>
      <c r="AA48" s="172" t="str">
        <f>IF('Cálculos '!AH54="","",'Cálculos '!AH54)</f>
        <v/>
      </c>
      <c r="AB48" s="172" t="str">
        <f>IF('Cálculos '!AI54="","",'Cálculos '!AI54)</f>
        <v/>
      </c>
      <c r="AC48" s="172" t="str">
        <f>IF('Cálculos '!AJ54="","",'Cálculos '!AJ54)</f>
        <v/>
      </c>
      <c r="AD48" s="172" t="str">
        <f>IF('Cálculos '!AK54="","",'Cálculos '!AK54)</f>
        <v/>
      </c>
      <c r="AE48" s="172" t="str">
        <f>IF('Cálculos '!AL54="","",'Cálculos '!AL54)</f>
        <v/>
      </c>
      <c r="AF48" s="172" t="str">
        <f>IF('Cálculos '!AM54="","",'Cálculos '!AM54)</f>
        <v/>
      </c>
      <c r="AG48" s="172" t="str">
        <f>IF('Cálculos '!AN54="","",'Cálculos '!AN54)</f>
        <v/>
      </c>
      <c r="AH48" s="172" t="str">
        <f>IF('Cálculos '!AO54="","",'Cálculos '!AO54)</f>
        <v/>
      </c>
      <c r="AI48" s="172" t="str">
        <f>IF('Cálculos '!AP54="","",'Cálculos '!AP54)</f>
        <v/>
      </c>
      <c r="AJ48" s="443" t="str">
        <f>IF('Cálculos '!AQ54="","",'Cálculos '!AQ54)</f>
        <v/>
      </c>
      <c r="AK48" s="446" t="str">
        <f>IF('Cálculos '!D54="","",AVERAGE(C48:AJ48))</f>
        <v/>
      </c>
      <c r="AM48" s="181">
        <f t="shared" si="40"/>
        <v>46</v>
      </c>
      <c r="AN48" s="284" t="str">
        <f t="shared" si="41"/>
        <v/>
      </c>
      <c r="AO48" s="285" t="str">
        <f t="shared" si="42"/>
        <v/>
      </c>
      <c r="AP48" s="285" t="str">
        <f t="shared" si="43"/>
        <v/>
      </c>
      <c r="AQ48" s="285" t="str">
        <f t="shared" si="44"/>
        <v/>
      </c>
      <c r="AR48" s="182" t="str">
        <f t="shared" si="45"/>
        <v/>
      </c>
      <c r="AS48" s="182" t="str">
        <f t="shared" si="46"/>
        <v/>
      </c>
      <c r="AT48" s="182" t="str">
        <f t="shared" si="47"/>
        <v/>
      </c>
      <c r="AU48" s="182" t="str">
        <f t="shared" si="48"/>
        <v/>
      </c>
      <c r="AV48" s="182" t="str">
        <f t="shared" si="49"/>
        <v/>
      </c>
      <c r="AW48" s="182" t="str">
        <f t="shared" si="50"/>
        <v/>
      </c>
      <c r="AX48" s="182" t="str">
        <f t="shared" si="51"/>
        <v/>
      </c>
      <c r="AY48" s="182" t="str">
        <f t="shared" si="52"/>
        <v/>
      </c>
      <c r="AZ48" s="182" t="str">
        <f t="shared" si="53"/>
        <v/>
      </c>
      <c r="BA48" s="182" t="str">
        <f t="shared" si="54"/>
        <v/>
      </c>
      <c r="BB48" s="182" t="str">
        <f t="shared" si="55"/>
        <v/>
      </c>
      <c r="BC48" s="182" t="str">
        <f t="shared" si="56"/>
        <v/>
      </c>
      <c r="BD48" s="182" t="str">
        <f t="shared" si="57"/>
        <v/>
      </c>
      <c r="BE48" s="182" t="str">
        <f t="shared" si="58"/>
        <v/>
      </c>
      <c r="BF48" s="182" t="str">
        <f t="shared" si="59"/>
        <v/>
      </c>
      <c r="BG48" s="182" t="str">
        <f t="shared" si="60"/>
        <v/>
      </c>
      <c r="BH48" s="182" t="str">
        <f t="shared" si="61"/>
        <v/>
      </c>
      <c r="BI48" s="182" t="str">
        <f t="shared" si="62"/>
        <v/>
      </c>
      <c r="BJ48" s="182" t="str">
        <f t="shared" si="63"/>
        <v/>
      </c>
      <c r="BK48" s="182" t="str">
        <f t="shared" si="64"/>
        <v/>
      </c>
      <c r="BL48" s="182" t="str">
        <f t="shared" si="65"/>
        <v/>
      </c>
      <c r="BM48" s="182" t="str">
        <f t="shared" si="66"/>
        <v/>
      </c>
      <c r="BN48" s="182" t="str">
        <f t="shared" si="67"/>
        <v/>
      </c>
      <c r="BO48" s="182" t="str">
        <f t="shared" si="68"/>
        <v/>
      </c>
      <c r="BP48" s="182" t="str">
        <f t="shared" si="69"/>
        <v/>
      </c>
      <c r="BQ48" s="182" t="str">
        <f t="shared" si="70"/>
        <v/>
      </c>
      <c r="BR48" s="182" t="str">
        <f t="shared" si="71"/>
        <v/>
      </c>
      <c r="BS48" s="182" t="str">
        <f t="shared" si="72"/>
        <v/>
      </c>
      <c r="BT48" s="182" t="str">
        <f t="shared" si="73"/>
        <v/>
      </c>
      <c r="BU48" s="183" t="str">
        <f t="shared" si="74"/>
        <v/>
      </c>
      <c r="BV48" s="184" t="str">
        <f>IF('Cálculos '!C54="","",AVERAGE(AN48:BU48))</f>
        <v/>
      </c>
    </row>
    <row r="49" spans="2:74" ht="17.25" hidden="1" thickBot="1" x14ac:dyDescent="0.35">
      <c r="B49" s="165">
        <f t="shared" si="39"/>
        <v>47</v>
      </c>
      <c r="C49" s="171" t="str">
        <f>IF('Cálculos '!J55="","",'Cálculos '!J55)</f>
        <v/>
      </c>
      <c r="D49" s="172" t="str">
        <f>IF('Cálculos '!K55="","",'Cálculos '!K55)</f>
        <v/>
      </c>
      <c r="E49" s="172" t="str">
        <f>IF('Cálculos '!L55="","",'Cálculos '!L55)</f>
        <v/>
      </c>
      <c r="F49" s="172" t="str">
        <f>IF('Cálculos '!M55="","",'Cálculos '!M55)</f>
        <v/>
      </c>
      <c r="G49" s="172" t="str">
        <f>IF('Cálculos '!N55="","",'Cálculos '!N55)</f>
        <v/>
      </c>
      <c r="H49" s="172" t="str">
        <f>IF('Cálculos '!O55="","",'Cálculos '!O55)</f>
        <v/>
      </c>
      <c r="I49" s="172" t="str">
        <f>IF('Cálculos '!P55="","",'Cálculos '!P55)</f>
        <v/>
      </c>
      <c r="J49" s="172" t="str">
        <f>IF('Cálculos '!Q55="","",'Cálculos '!Q55)</f>
        <v/>
      </c>
      <c r="K49" s="172" t="str">
        <f>IF('Cálculos '!R55="","",'Cálculos '!R55)</f>
        <v/>
      </c>
      <c r="L49" s="172" t="str">
        <f>IF('Cálculos '!S55="","",'Cálculos '!S55)</f>
        <v/>
      </c>
      <c r="M49" s="172" t="str">
        <f>IF('Cálculos '!T55="","",'Cálculos '!T55)</f>
        <v/>
      </c>
      <c r="N49" s="172" t="str">
        <f>IF('Cálculos '!U55="","",'Cálculos '!U55)</f>
        <v/>
      </c>
      <c r="O49" s="172" t="str">
        <f>IF('Cálculos '!V55="","",'Cálculos '!V55)</f>
        <v/>
      </c>
      <c r="P49" s="172" t="str">
        <f>IF('Cálculos '!W55="","",'Cálculos '!W55)</f>
        <v/>
      </c>
      <c r="Q49" s="172" t="str">
        <f>IF('Cálculos '!X55="","",'Cálculos '!X55)</f>
        <v/>
      </c>
      <c r="R49" s="172" t="str">
        <f>IF('Cálculos '!Y55="","",'Cálculos '!Y55)</f>
        <v/>
      </c>
      <c r="S49" s="172" t="str">
        <f>IF('Cálculos '!Z55="","",'Cálculos '!Z55)</f>
        <v/>
      </c>
      <c r="T49" s="172" t="str">
        <f>IF('Cálculos '!AA55="","",'Cálculos '!AA55)</f>
        <v/>
      </c>
      <c r="U49" s="172" t="str">
        <f>IF('Cálculos '!AB55="","",'Cálculos '!AB55)</f>
        <v/>
      </c>
      <c r="V49" s="172" t="str">
        <f>IF('Cálculos '!AC55="","",'Cálculos '!AC55)</f>
        <v/>
      </c>
      <c r="W49" s="172" t="str">
        <f>IF('Cálculos '!AD55="","",'Cálculos '!AD55)</f>
        <v/>
      </c>
      <c r="X49" s="172" t="str">
        <f>IF('Cálculos '!AE55="","",'Cálculos '!AE55)</f>
        <v/>
      </c>
      <c r="Y49" s="172" t="str">
        <f>IF('Cálculos '!AF55="","",'Cálculos '!AF55)</f>
        <v/>
      </c>
      <c r="Z49" s="172" t="str">
        <f>IF('Cálculos '!AG55="","",'Cálculos '!AG55)</f>
        <v/>
      </c>
      <c r="AA49" s="172" t="str">
        <f>IF('Cálculos '!AH55="","",'Cálculos '!AH55)</f>
        <v/>
      </c>
      <c r="AB49" s="172" t="str">
        <f>IF('Cálculos '!AI55="","",'Cálculos '!AI55)</f>
        <v/>
      </c>
      <c r="AC49" s="172" t="str">
        <f>IF('Cálculos '!AJ55="","",'Cálculos '!AJ55)</f>
        <v/>
      </c>
      <c r="AD49" s="172" t="str">
        <f>IF('Cálculos '!AK55="","",'Cálculos '!AK55)</f>
        <v/>
      </c>
      <c r="AE49" s="172" t="str">
        <f>IF('Cálculos '!AL55="","",'Cálculos '!AL55)</f>
        <v/>
      </c>
      <c r="AF49" s="172" t="str">
        <f>IF('Cálculos '!AM55="","",'Cálculos '!AM55)</f>
        <v/>
      </c>
      <c r="AG49" s="172" t="str">
        <f>IF('Cálculos '!AN55="","",'Cálculos '!AN55)</f>
        <v/>
      </c>
      <c r="AH49" s="172" t="str">
        <f>IF('Cálculos '!AO55="","",'Cálculos '!AO55)</f>
        <v/>
      </c>
      <c r="AI49" s="172" t="str">
        <f>IF('Cálculos '!AP55="","",'Cálculos '!AP55)</f>
        <v/>
      </c>
      <c r="AJ49" s="443" t="str">
        <f>IF('Cálculos '!AQ55="","",'Cálculos '!AQ55)</f>
        <v/>
      </c>
      <c r="AK49" s="446" t="str">
        <f>IF('Cálculos '!D55="","",AVERAGE(C49:AJ49))</f>
        <v/>
      </c>
      <c r="AM49" s="181">
        <f t="shared" si="40"/>
        <v>47</v>
      </c>
      <c r="AN49" s="284" t="str">
        <f t="shared" si="41"/>
        <v/>
      </c>
      <c r="AO49" s="285" t="str">
        <f t="shared" si="42"/>
        <v/>
      </c>
      <c r="AP49" s="285" t="str">
        <f t="shared" si="43"/>
        <v/>
      </c>
      <c r="AQ49" s="285" t="str">
        <f t="shared" si="44"/>
        <v/>
      </c>
      <c r="AR49" s="182" t="str">
        <f t="shared" si="45"/>
        <v/>
      </c>
      <c r="AS49" s="182" t="str">
        <f t="shared" si="46"/>
        <v/>
      </c>
      <c r="AT49" s="182" t="str">
        <f t="shared" si="47"/>
        <v/>
      </c>
      <c r="AU49" s="182" t="str">
        <f t="shared" si="48"/>
        <v/>
      </c>
      <c r="AV49" s="182" t="str">
        <f t="shared" si="49"/>
        <v/>
      </c>
      <c r="AW49" s="182" t="str">
        <f t="shared" si="50"/>
        <v/>
      </c>
      <c r="AX49" s="182" t="str">
        <f t="shared" si="51"/>
        <v/>
      </c>
      <c r="AY49" s="182" t="str">
        <f t="shared" si="52"/>
        <v/>
      </c>
      <c r="AZ49" s="182" t="str">
        <f t="shared" si="53"/>
        <v/>
      </c>
      <c r="BA49" s="182" t="str">
        <f t="shared" si="54"/>
        <v/>
      </c>
      <c r="BB49" s="182" t="str">
        <f t="shared" si="55"/>
        <v/>
      </c>
      <c r="BC49" s="182" t="str">
        <f t="shared" si="56"/>
        <v/>
      </c>
      <c r="BD49" s="182" t="str">
        <f t="shared" si="57"/>
        <v/>
      </c>
      <c r="BE49" s="182" t="str">
        <f t="shared" si="58"/>
        <v/>
      </c>
      <c r="BF49" s="182" t="str">
        <f t="shared" si="59"/>
        <v/>
      </c>
      <c r="BG49" s="182" t="str">
        <f t="shared" si="60"/>
        <v/>
      </c>
      <c r="BH49" s="182" t="str">
        <f t="shared" si="61"/>
        <v/>
      </c>
      <c r="BI49" s="182" t="str">
        <f t="shared" si="62"/>
        <v/>
      </c>
      <c r="BJ49" s="182" t="str">
        <f t="shared" si="63"/>
        <v/>
      </c>
      <c r="BK49" s="182" t="str">
        <f t="shared" si="64"/>
        <v/>
      </c>
      <c r="BL49" s="182" t="str">
        <f t="shared" si="65"/>
        <v/>
      </c>
      <c r="BM49" s="182" t="str">
        <f t="shared" si="66"/>
        <v/>
      </c>
      <c r="BN49" s="182" t="str">
        <f t="shared" si="67"/>
        <v/>
      </c>
      <c r="BO49" s="182" t="str">
        <f t="shared" si="68"/>
        <v/>
      </c>
      <c r="BP49" s="182" t="str">
        <f t="shared" si="69"/>
        <v/>
      </c>
      <c r="BQ49" s="182" t="str">
        <f t="shared" si="70"/>
        <v/>
      </c>
      <c r="BR49" s="182" t="str">
        <f t="shared" si="71"/>
        <v/>
      </c>
      <c r="BS49" s="182" t="str">
        <f t="shared" si="72"/>
        <v/>
      </c>
      <c r="BT49" s="182" t="str">
        <f t="shared" si="73"/>
        <v/>
      </c>
      <c r="BU49" s="183" t="str">
        <f t="shared" si="74"/>
        <v/>
      </c>
      <c r="BV49" s="184" t="str">
        <f>IF('Cálculos '!C55="","",AVERAGE(AN49:BU49))</f>
        <v/>
      </c>
    </row>
    <row r="50" spans="2:74" ht="17.25" hidden="1" thickBot="1" x14ac:dyDescent="0.35">
      <c r="B50" s="165">
        <f t="shared" si="39"/>
        <v>48</v>
      </c>
      <c r="C50" s="171" t="str">
        <f>IF('Cálculos '!J56="","",'Cálculos '!J56)</f>
        <v/>
      </c>
      <c r="D50" s="172" t="str">
        <f>IF('Cálculos '!K56="","",'Cálculos '!K56)</f>
        <v/>
      </c>
      <c r="E50" s="172" t="str">
        <f>IF('Cálculos '!L56="","",'Cálculos '!L56)</f>
        <v/>
      </c>
      <c r="F50" s="172" t="str">
        <f>IF('Cálculos '!M56="","",'Cálculos '!M56)</f>
        <v/>
      </c>
      <c r="G50" s="172" t="str">
        <f>IF('Cálculos '!N56="","",'Cálculos '!N56)</f>
        <v/>
      </c>
      <c r="H50" s="172" t="str">
        <f>IF('Cálculos '!O56="","",'Cálculos '!O56)</f>
        <v/>
      </c>
      <c r="I50" s="172" t="str">
        <f>IF('Cálculos '!P56="","",'Cálculos '!P56)</f>
        <v/>
      </c>
      <c r="J50" s="172" t="str">
        <f>IF('Cálculos '!Q56="","",'Cálculos '!Q56)</f>
        <v/>
      </c>
      <c r="K50" s="172" t="str">
        <f>IF('Cálculos '!R56="","",'Cálculos '!R56)</f>
        <v/>
      </c>
      <c r="L50" s="172" t="str">
        <f>IF('Cálculos '!S56="","",'Cálculos '!S56)</f>
        <v/>
      </c>
      <c r="M50" s="172" t="str">
        <f>IF('Cálculos '!T56="","",'Cálculos '!T56)</f>
        <v/>
      </c>
      <c r="N50" s="172" t="str">
        <f>IF('Cálculos '!U56="","",'Cálculos '!U56)</f>
        <v/>
      </c>
      <c r="O50" s="172" t="str">
        <f>IF('Cálculos '!V56="","",'Cálculos '!V56)</f>
        <v/>
      </c>
      <c r="P50" s="172" t="str">
        <f>IF('Cálculos '!W56="","",'Cálculos '!W56)</f>
        <v/>
      </c>
      <c r="Q50" s="172" t="str">
        <f>IF('Cálculos '!X56="","",'Cálculos '!X56)</f>
        <v/>
      </c>
      <c r="R50" s="172" t="str">
        <f>IF('Cálculos '!Y56="","",'Cálculos '!Y56)</f>
        <v/>
      </c>
      <c r="S50" s="172" t="str">
        <f>IF('Cálculos '!Z56="","",'Cálculos '!Z56)</f>
        <v/>
      </c>
      <c r="T50" s="172" t="str">
        <f>IF('Cálculos '!AA56="","",'Cálculos '!AA56)</f>
        <v/>
      </c>
      <c r="U50" s="172" t="str">
        <f>IF('Cálculos '!AB56="","",'Cálculos '!AB56)</f>
        <v/>
      </c>
      <c r="V50" s="172" t="str">
        <f>IF('Cálculos '!AC56="","",'Cálculos '!AC56)</f>
        <v/>
      </c>
      <c r="W50" s="172" t="str">
        <f>IF('Cálculos '!AD56="","",'Cálculos '!AD56)</f>
        <v/>
      </c>
      <c r="X50" s="172" t="str">
        <f>IF('Cálculos '!AE56="","",'Cálculos '!AE56)</f>
        <v/>
      </c>
      <c r="Y50" s="172" t="str">
        <f>IF('Cálculos '!AF56="","",'Cálculos '!AF56)</f>
        <v/>
      </c>
      <c r="Z50" s="172" t="str">
        <f>IF('Cálculos '!AG56="","",'Cálculos '!AG56)</f>
        <v/>
      </c>
      <c r="AA50" s="172" t="str">
        <f>IF('Cálculos '!AH56="","",'Cálculos '!AH56)</f>
        <v/>
      </c>
      <c r="AB50" s="172" t="str">
        <f>IF('Cálculos '!AI56="","",'Cálculos '!AI56)</f>
        <v/>
      </c>
      <c r="AC50" s="172" t="str">
        <f>IF('Cálculos '!AJ56="","",'Cálculos '!AJ56)</f>
        <v/>
      </c>
      <c r="AD50" s="172" t="str">
        <f>IF('Cálculos '!AK56="","",'Cálculos '!AK56)</f>
        <v/>
      </c>
      <c r="AE50" s="172" t="str">
        <f>IF('Cálculos '!AL56="","",'Cálculos '!AL56)</f>
        <v/>
      </c>
      <c r="AF50" s="172" t="str">
        <f>IF('Cálculos '!AM56="","",'Cálculos '!AM56)</f>
        <v/>
      </c>
      <c r="AG50" s="172" t="str">
        <f>IF('Cálculos '!AN56="","",'Cálculos '!AN56)</f>
        <v/>
      </c>
      <c r="AH50" s="172" t="str">
        <f>IF('Cálculos '!AO56="","",'Cálculos '!AO56)</f>
        <v/>
      </c>
      <c r="AI50" s="172" t="str">
        <f>IF('Cálculos '!AP56="","",'Cálculos '!AP56)</f>
        <v/>
      </c>
      <c r="AJ50" s="443" t="str">
        <f>IF('Cálculos '!AQ56="","",'Cálculos '!AQ56)</f>
        <v/>
      </c>
      <c r="AK50" s="446" t="str">
        <f>IF('Cálculos '!D56="","",AVERAGE(C50:AJ50))</f>
        <v/>
      </c>
      <c r="AM50" s="181">
        <f t="shared" si="40"/>
        <v>48</v>
      </c>
      <c r="AN50" s="284" t="str">
        <f t="shared" si="41"/>
        <v/>
      </c>
      <c r="AO50" s="285" t="str">
        <f t="shared" si="42"/>
        <v/>
      </c>
      <c r="AP50" s="285" t="str">
        <f t="shared" si="43"/>
        <v/>
      </c>
      <c r="AQ50" s="285" t="str">
        <f t="shared" si="44"/>
        <v/>
      </c>
      <c r="AR50" s="182" t="str">
        <f t="shared" si="45"/>
        <v/>
      </c>
      <c r="AS50" s="182" t="str">
        <f t="shared" si="46"/>
        <v/>
      </c>
      <c r="AT50" s="182" t="str">
        <f t="shared" si="47"/>
        <v/>
      </c>
      <c r="AU50" s="182" t="str">
        <f t="shared" si="48"/>
        <v/>
      </c>
      <c r="AV50" s="182" t="str">
        <f t="shared" si="49"/>
        <v/>
      </c>
      <c r="AW50" s="182" t="str">
        <f t="shared" si="50"/>
        <v/>
      </c>
      <c r="AX50" s="182" t="str">
        <f t="shared" si="51"/>
        <v/>
      </c>
      <c r="AY50" s="182" t="str">
        <f t="shared" si="52"/>
        <v/>
      </c>
      <c r="AZ50" s="182" t="str">
        <f t="shared" si="53"/>
        <v/>
      </c>
      <c r="BA50" s="182" t="str">
        <f t="shared" si="54"/>
        <v/>
      </c>
      <c r="BB50" s="182" t="str">
        <f t="shared" si="55"/>
        <v/>
      </c>
      <c r="BC50" s="182" t="str">
        <f t="shared" si="56"/>
        <v/>
      </c>
      <c r="BD50" s="182" t="str">
        <f t="shared" si="57"/>
        <v/>
      </c>
      <c r="BE50" s="182" t="str">
        <f t="shared" si="58"/>
        <v/>
      </c>
      <c r="BF50" s="182" t="str">
        <f t="shared" si="59"/>
        <v/>
      </c>
      <c r="BG50" s="182" t="str">
        <f t="shared" si="60"/>
        <v/>
      </c>
      <c r="BH50" s="182" t="str">
        <f t="shared" si="61"/>
        <v/>
      </c>
      <c r="BI50" s="182" t="str">
        <f t="shared" si="62"/>
        <v/>
      </c>
      <c r="BJ50" s="182" t="str">
        <f t="shared" si="63"/>
        <v/>
      </c>
      <c r="BK50" s="182" t="str">
        <f t="shared" si="64"/>
        <v/>
      </c>
      <c r="BL50" s="182" t="str">
        <f t="shared" si="65"/>
        <v/>
      </c>
      <c r="BM50" s="182" t="str">
        <f t="shared" si="66"/>
        <v/>
      </c>
      <c r="BN50" s="182" t="str">
        <f t="shared" si="67"/>
        <v/>
      </c>
      <c r="BO50" s="182" t="str">
        <f t="shared" si="68"/>
        <v/>
      </c>
      <c r="BP50" s="182" t="str">
        <f t="shared" si="69"/>
        <v/>
      </c>
      <c r="BQ50" s="182" t="str">
        <f t="shared" si="70"/>
        <v/>
      </c>
      <c r="BR50" s="182" t="str">
        <f t="shared" si="71"/>
        <v/>
      </c>
      <c r="BS50" s="182" t="str">
        <f t="shared" si="72"/>
        <v/>
      </c>
      <c r="BT50" s="182" t="str">
        <f t="shared" si="73"/>
        <v/>
      </c>
      <c r="BU50" s="183" t="str">
        <f t="shared" si="74"/>
        <v/>
      </c>
      <c r="BV50" s="184" t="str">
        <f>IF('Cálculos '!C56="","",AVERAGE(AN50:BU50))</f>
        <v/>
      </c>
    </row>
    <row r="51" spans="2:74" ht="17.25" hidden="1" thickBot="1" x14ac:dyDescent="0.35">
      <c r="B51" s="165">
        <f t="shared" si="39"/>
        <v>49</v>
      </c>
      <c r="C51" s="171" t="str">
        <f>IF('Cálculos '!J57="","",'Cálculos '!J57)</f>
        <v/>
      </c>
      <c r="D51" s="172" t="str">
        <f>IF('Cálculos '!K57="","",'Cálculos '!K57)</f>
        <v/>
      </c>
      <c r="E51" s="172" t="str">
        <f>IF('Cálculos '!L57="","",'Cálculos '!L57)</f>
        <v/>
      </c>
      <c r="F51" s="172" t="str">
        <f>IF('Cálculos '!M57="","",'Cálculos '!M57)</f>
        <v/>
      </c>
      <c r="G51" s="172" t="str">
        <f>IF('Cálculos '!N57="","",'Cálculos '!N57)</f>
        <v/>
      </c>
      <c r="H51" s="172" t="str">
        <f>IF('Cálculos '!O57="","",'Cálculos '!O57)</f>
        <v/>
      </c>
      <c r="I51" s="172" t="str">
        <f>IF('Cálculos '!P57="","",'Cálculos '!P57)</f>
        <v/>
      </c>
      <c r="J51" s="172" t="str">
        <f>IF('Cálculos '!Q57="","",'Cálculos '!Q57)</f>
        <v/>
      </c>
      <c r="K51" s="172" t="str">
        <f>IF('Cálculos '!R57="","",'Cálculos '!R57)</f>
        <v/>
      </c>
      <c r="L51" s="172" t="str">
        <f>IF('Cálculos '!S57="","",'Cálculos '!S57)</f>
        <v/>
      </c>
      <c r="M51" s="172" t="str">
        <f>IF('Cálculos '!T57="","",'Cálculos '!T57)</f>
        <v/>
      </c>
      <c r="N51" s="172" t="str">
        <f>IF('Cálculos '!U57="","",'Cálculos '!U57)</f>
        <v/>
      </c>
      <c r="O51" s="172" t="str">
        <f>IF('Cálculos '!V57="","",'Cálculos '!V57)</f>
        <v/>
      </c>
      <c r="P51" s="172" t="str">
        <f>IF('Cálculos '!W57="","",'Cálculos '!W57)</f>
        <v/>
      </c>
      <c r="Q51" s="172" t="str">
        <f>IF('Cálculos '!X57="","",'Cálculos '!X57)</f>
        <v/>
      </c>
      <c r="R51" s="172" t="str">
        <f>IF('Cálculos '!Y57="","",'Cálculos '!Y57)</f>
        <v/>
      </c>
      <c r="S51" s="172" t="str">
        <f>IF('Cálculos '!Z57="","",'Cálculos '!Z57)</f>
        <v/>
      </c>
      <c r="T51" s="172" t="str">
        <f>IF('Cálculos '!AA57="","",'Cálculos '!AA57)</f>
        <v/>
      </c>
      <c r="U51" s="172" t="str">
        <f>IF('Cálculos '!AB57="","",'Cálculos '!AB57)</f>
        <v/>
      </c>
      <c r="V51" s="172" t="str">
        <f>IF('Cálculos '!AC57="","",'Cálculos '!AC57)</f>
        <v/>
      </c>
      <c r="W51" s="172" t="str">
        <f>IF('Cálculos '!AD57="","",'Cálculos '!AD57)</f>
        <v/>
      </c>
      <c r="X51" s="172" t="str">
        <f>IF('Cálculos '!AE57="","",'Cálculos '!AE57)</f>
        <v/>
      </c>
      <c r="Y51" s="172" t="str">
        <f>IF('Cálculos '!AF57="","",'Cálculos '!AF57)</f>
        <v/>
      </c>
      <c r="Z51" s="172" t="str">
        <f>IF('Cálculos '!AG57="","",'Cálculos '!AG57)</f>
        <v/>
      </c>
      <c r="AA51" s="172" t="str">
        <f>IF('Cálculos '!AH57="","",'Cálculos '!AH57)</f>
        <v/>
      </c>
      <c r="AB51" s="172" t="str">
        <f>IF('Cálculos '!AI57="","",'Cálculos '!AI57)</f>
        <v/>
      </c>
      <c r="AC51" s="172" t="str">
        <f>IF('Cálculos '!AJ57="","",'Cálculos '!AJ57)</f>
        <v/>
      </c>
      <c r="AD51" s="172" t="str">
        <f>IF('Cálculos '!AK57="","",'Cálculos '!AK57)</f>
        <v/>
      </c>
      <c r="AE51" s="172" t="str">
        <f>IF('Cálculos '!AL57="","",'Cálculos '!AL57)</f>
        <v/>
      </c>
      <c r="AF51" s="172" t="str">
        <f>IF('Cálculos '!AM57="","",'Cálculos '!AM57)</f>
        <v/>
      </c>
      <c r="AG51" s="172" t="str">
        <f>IF('Cálculos '!AN57="","",'Cálculos '!AN57)</f>
        <v/>
      </c>
      <c r="AH51" s="172" t="str">
        <f>IF('Cálculos '!AO57="","",'Cálculos '!AO57)</f>
        <v/>
      </c>
      <c r="AI51" s="172" t="str">
        <f>IF('Cálculos '!AP57="","",'Cálculos '!AP57)</f>
        <v/>
      </c>
      <c r="AJ51" s="443" t="str">
        <f>IF('Cálculos '!AQ57="","",'Cálculos '!AQ57)</f>
        <v/>
      </c>
      <c r="AK51" s="446" t="str">
        <f>IF('Cálculos '!D57="","",AVERAGE(C51:AJ51))</f>
        <v/>
      </c>
      <c r="AM51" s="181">
        <f t="shared" si="40"/>
        <v>49</v>
      </c>
      <c r="AN51" s="284" t="str">
        <f t="shared" si="41"/>
        <v/>
      </c>
      <c r="AO51" s="285" t="str">
        <f t="shared" si="42"/>
        <v/>
      </c>
      <c r="AP51" s="285" t="str">
        <f t="shared" si="43"/>
        <v/>
      </c>
      <c r="AQ51" s="285" t="str">
        <f t="shared" si="44"/>
        <v/>
      </c>
      <c r="AR51" s="182" t="str">
        <f t="shared" si="45"/>
        <v/>
      </c>
      <c r="AS51" s="182" t="str">
        <f t="shared" si="46"/>
        <v/>
      </c>
      <c r="AT51" s="182" t="str">
        <f t="shared" si="47"/>
        <v/>
      </c>
      <c r="AU51" s="182" t="str">
        <f t="shared" si="48"/>
        <v/>
      </c>
      <c r="AV51" s="182" t="str">
        <f t="shared" si="49"/>
        <v/>
      </c>
      <c r="AW51" s="182" t="str">
        <f t="shared" si="50"/>
        <v/>
      </c>
      <c r="AX51" s="182" t="str">
        <f t="shared" si="51"/>
        <v/>
      </c>
      <c r="AY51" s="182" t="str">
        <f t="shared" si="52"/>
        <v/>
      </c>
      <c r="AZ51" s="182" t="str">
        <f t="shared" si="53"/>
        <v/>
      </c>
      <c r="BA51" s="182" t="str">
        <f t="shared" si="54"/>
        <v/>
      </c>
      <c r="BB51" s="182" t="str">
        <f t="shared" si="55"/>
        <v/>
      </c>
      <c r="BC51" s="182" t="str">
        <f t="shared" si="56"/>
        <v/>
      </c>
      <c r="BD51" s="182" t="str">
        <f t="shared" si="57"/>
        <v/>
      </c>
      <c r="BE51" s="182" t="str">
        <f t="shared" si="58"/>
        <v/>
      </c>
      <c r="BF51" s="182" t="str">
        <f t="shared" si="59"/>
        <v/>
      </c>
      <c r="BG51" s="182" t="str">
        <f t="shared" si="60"/>
        <v/>
      </c>
      <c r="BH51" s="182" t="str">
        <f t="shared" si="61"/>
        <v/>
      </c>
      <c r="BI51" s="182" t="str">
        <f t="shared" si="62"/>
        <v/>
      </c>
      <c r="BJ51" s="182" t="str">
        <f t="shared" si="63"/>
        <v/>
      </c>
      <c r="BK51" s="182" t="str">
        <f t="shared" si="64"/>
        <v/>
      </c>
      <c r="BL51" s="182" t="str">
        <f t="shared" si="65"/>
        <v/>
      </c>
      <c r="BM51" s="182" t="str">
        <f t="shared" si="66"/>
        <v/>
      </c>
      <c r="BN51" s="182" t="str">
        <f t="shared" si="67"/>
        <v/>
      </c>
      <c r="BO51" s="182" t="str">
        <f t="shared" si="68"/>
        <v/>
      </c>
      <c r="BP51" s="182" t="str">
        <f t="shared" si="69"/>
        <v/>
      </c>
      <c r="BQ51" s="182" t="str">
        <f t="shared" si="70"/>
        <v/>
      </c>
      <c r="BR51" s="182" t="str">
        <f t="shared" si="71"/>
        <v/>
      </c>
      <c r="BS51" s="182" t="str">
        <f t="shared" si="72"/>
        <v/>
      </c>
      <c r="BT51" s="182" t="str">
        <f t="shared" si="73"/>
        <v/>
      </c>
      <c r="BU51" s="183" t="str">
        <f t="shared" si="74"/>
        <v/>
      </c>
      <c r="BV51" s="184" t="str">
        <f>IF('Cálculos '!C57="","",AVERAGE(AN51:BU51))</f>
        <v/>
      </c>
    </row>
    <row r="52" spans="2:74" ht="17.25" hidden="1" thickBot="1" x14ac:dyDescent="0.35">
      <c r="B52" s="165">
        <f t="shared" si="39"/>
        <v>50</v>
      </c>
      <c r="C52" s="171" t="str">
        <f>IF('Cálculos '!J58="","",'Cálculos '!J58)</f>
        <v/>
      </c>
      <c r="D52" s="172" t="str">
        <f>IF('Cálculos '!K58="","",'Cálculos '!K58)</f>
        <v/>
      </c>
      <c r="E52" s="172" t="str">
        <f>IF('Cálculos '!L58="","",'Cálculos '!L58)</f>
        <v/>
      </c>
      <c r="F52" s="172" t="str">
        <f>IF('Cálculos '!M58="","",'Cálculos '!M58)</f>
        <v/>
      </c>
      <c r="G52" s="172" t="str">
        <f>IF('Cálculos '!N58="","",'Cálculos '!N58)</f>
        <v/>
      </c>
      <c r="H52" s="172" t="str">
        <f>IF('Cálculos '!O58="","",'Cálculos '!O58)</f>
        <v/>
      </c>
      <c r="I52" s="172" t="str">
        <f>IF('Cálculos '!P58="","",'Cálculos '!P58)</f>
        <v/>
      </c>
      <c r="J52" s="172" t="str">
        <f>IF('Cálculos '!Q58="","",'Cálculos '!Q58)</f>
        <v/>
      </c>
      <c r="K52" s="172" t="str">
        <f>IF('Cálculos '!R58="","",'Cálculos '!R58)</f>
        <v/>
      </c>
      <c r="L52" s="172" t="str">
        <f>IF('Cálculos '!S58="","",'Cálculos '!S58)</f>
        <v/>
      </c>
      <c r="M52" s="172" t="str">
        <f>IF('Cálculos '!T58="","",'Cálculos '!T58)</f>
        <v/>
      </c>
      <c r="N52" s="172" t="str">
        <f>IF('Cálculos '!U58="","",'Cálculos '!U58)</f>
        <v/>
      </c>
      <c r="O52" s="172" t="str">
        <f>IF('Cálculos '!V58="","",'Cálculos '!V58)</f>
        <v/>
      </c>
      <c r="P52" s="172" t="str">
        <f>IF('Cálculos '!W58="","",'Cálculos '!W58)</f>
        <v/>
      </c>
      <c r="Q52" s="172" t="str">
        <f>IF('Cálculos '!X58="","",'Cálculos '!X58)</f>
        <v/>
      </c>
      <c r="R52" s="172" t="str">
        <f>IF('Cálculos '!Y58="","",'Cálculos '!Y58)</f>
        <v/>
      </c>
      <c r="S52" s="172" t="str">
        <f>IF('Cálculos '!Z58="","",'Cálculos '!Z58)</f>
        <v/>
      </c>
      <c r="T52" s="172" t="str">
        <f>IF('Cálculos '!AA58="","",'Cálculos '!AA58)</f>
        <v/>
      </c>
      <c r="U52" s="172" t="str">
        <f>IF('Cálculos '!AB58="","",'Cálculos '!AB58)</f>
        <v/>
      </c>
      <c r="V52" s="172" t="str">
        <f>IF('Cálculos '!AC58="","",'Cálculos '!AC58)</f>
        <v/>
      </c>
      <c r="W52" s="172" t="str">
        <f>IF('Cálculos '!AD58="","",'Cálculos '!AD58)</f>
        <v/>
      </c>
      <c r="X52" s="172" t="str">
        <f>IF('Cálculos '!AE58="","",'Cálculos '!AE58)</f>
        <v/>
      </c>
      <c r="Y52" s="172" t="str">
        <f>IF('Cálculos '!AF58="","",'Cálculos '!AF58)</f>
        <v/>
      </c>
      <c r="Z52" s="172" t="str">
        <f>IF('Cálculos '!AG58="","",'Cálculos '!AG58)</f>
        <v/>
      </c>
      <c r="AA52" s="172" t="str">
        <f>IF('Cálculos '!AH58="","",'Cálculos '!AH58)</f>
        <v/>
      </c>
      <c r="AB52" s="172" t="str">
        <f>IF('Cálculos '!AI58="","",'Cálculos '!AI58)</f>
        <v/>
      </c>
      <c r="AC52" s="172" t="str">
        <f>IF('Cálculos '!AJ58="","",'Cálculos '!AJ58)</f>
        <v/>
      </c>
      <c r="AD52" s="172" t="str">
        <f>IF('Cálculos '!AK58="","",'Cálculos '!AK58)</f>
        <v/>
      </c>
      <c r="AE52" s="172" t="str">
        <f>IF('Cálculos '!AL58="","",'Cálculos '!AL58)</f>
        <v/>
      </c>
      <c r="AF52" s="172" t="str">
        <f>IF('Cálculos '!AM58="","",'Cálculos '!AM58)</f>
        <v/>
      </c>
      <c r="AG52" s="172" t="str">
        <f>IF('Cálculos '!AN58="","",'Cálculos '!AN58)</f>
        <v/>
      </c>
      <c r="AH52" s="172" t="str">
        <f>IF('Cálculos '!AO58="","",'Cálculos '!AO58)</f>
        <v/>
      </c>
      <c r="AI52" s="172" t="str">
        <f>IF('Cálculos '!AP58="","",'Cálculos '!AP58)</f>
        <v/>
      </c>
      <c r="AJ52" s="443" t="str">
        <f>IF('Cálculos '!AQ58="","",'Cálculos '!AQ58)</f>
        <v/>
      </c>
      <c r="AK52" s="446" t="str">
        <f>IF('Cálculos '!D58="","",AVERAGE(C52:AJ52))</f>
        <v/>
      </c>
      <c r="AM52" s="181">
        <f t="shared" si="40"/>
        <v>50</v>
      </c>
      <c r="AN52" s="284" t="str">
        <f t="shared" si="41"/>
        <v/>
      </c>
      <c r="AO52" s="285" t="str">
        <f t="shared" si="42"/>
        <v/>
      </c>
      <c r="AP52" s="285" t="str">
        <f t="shared" si="43"/>
        <v/>
      </c>
      <c r="AQ52" s="285" t="str">
        <f t="shared" si="44"/>
        <v/>
      </c>
      <c r="AR52" s="182" t="str">
        <f t="shared" si="45"/>
        <v/>
      </c>
      <c r="AS52" s="182" t="str">
        <f t="shared" si="46"/>
        <v/>
      </c>
      <c r="AT52" s="182" t="str">
        <f t="shared" si="47"/>
        <v/>
      </c>
      <c r="AU52" s="182" t="str">
        <f t="shared" si="48"/>
        <v/>
      </c>
      <c r="AV52" s="182" t="str">
        <f t="shared" si="49"/>
        <v/>
      </c>
      <c r="AW52" s="182" t="str">
        <f t="shared" si="50"/>
        <v/>
      </c>
      <c r="AX52" s="182" t="str">
        <f t="shared" si="51"/>
        <v/>
      </c>
      <c r="AY52" s="182" t="str">
        <f t="shared" si="52"/>
        <v/>
      </c>
      <c r="AZ52" s="182" t="str">
        <f t="shared" si="53"/>
        <v/>
      </c>
      <c r="BA52" s="182" t="str">
        <f t="shared" si="54"/>
        <v/>
      </c>
      <c r="BB52" s="182" t="str">
        <f t="shared" si="55"/>
        <v/>
      </c>
      <c r="BC52" s="182" t="str">
        <f t="shared" si="56"/>
        <v/>
      </c>
      <c r="BD52" s="182" t="str">
        <f t="shared" si="57"/>
        <v/>
      </c>
      <c r="BE52" s="182" t="str">
        <f t="shared" si="58"/>
        <v/>
      </c>
      <c r="BF52" s="182" t="str">
        <f t="shared" si="59"/>
        <v/>
      </c>
      <c r="BG52" s="182" t="str">
        <f t="shared" si="60"/>
        <v/>
      </c>
      <c r="BH52" s="182" t="str">
        <f t="shared" si="61"/>
        <v/>
      </c>
      <c r="BI52" s="182" t="str">
        <f t="shared" si="62"/>
        <v/>
      </c>
      <c r="BJ52" s="182" t="str">
        <f t="shared" si="63"/>
        <v/>
      </c>
      <c r="BK52" s="182" t="str">
        <f t="shared" si="64"/>
        <v/>
      </c>
      <c r="BL52" s="182" t="str">
        <f t="shared" si="65"/>
        <v/>
      </c>
      <c r="BM52" s="182" t="str">
        <f t="shared" si="66"/>
        <v/>
      </c>
      <c r="BN52" s="182" t="str">
        <f t="shared" si="67"/>
        <v/>
      </c>
      <c r="BO52" s="182" t="str">
        <f t="shared" si="68"/>
        <v/>
      </c>
      <c r="BP52" s="182" t="str">
        <f t="shared" si="69"/>
        <v/>
      </c>
      <c r="BQ52" s="182" t="str">
        <f t="shared" si="70"/>
        <v/>
      </c>
      <c r="BR52" s="182" t="str">
        <f t="shared" si="71"/>
        <v/>
      </c>
      <c r="BS52" s="182" t="str">
        <f t="shared" si="72"/>
        <v/>
      </c>
      <c r="BT52" s="182" t="str">
        <f t="shared" si="73"/>
        <v/>
      </c>
      <c r="BU52" s="183" t="str">
        <f t="shared" si="74"/>
        <v/>
      </c>
      <c r="BV52" s="184" t="str">
        <f>IF('Cálculos '!C58="","",AVERAGE(AN52:BU52))</f>
        <v/>
      </c>
    </row>
    <row r="53" spans="2:74" ht="17.25" hidden="1" thickBot="1" x14ac:dyDescent="0.35">
      <c r="B53" s="165">
        <f t="shared" si="39"/>
        <v>51</v>
      </c>
      <c r="C53" s="171" t="str">
        <f>IF('Cálculos '!J59="","",'Cálculos '!J59)</f>
        <v/>
      </c>
      <c r="D53" s="172" t="str">
        <f>IF('Cálculos '!K59="","",'Cálculos '!K59)</f>
        <v/>
      </c>
      <c r="E53" s="172" t="str">
        <f>IF('Cálculos '!L59="","",'Cálculos '!L59)</f>
        <v/>
      </c>
      <c r="F53" s="172" t="str">
        <f>IF('Cálculos '!M59="","",'Cálculos '!M59)</f>
        <v/>
      </c>
      <c r="G53" s="172" t="str">
        <f>IF('Cálculos '!N59="","",'Cálculos '!N59)</f>
        <v/>
      </c>
      <c r="H53" s="172" t="str">
        <f>IF('Cálculos '!O59="","",'Cálculos '!O59)</f>
        <v/>
      </c>
      <c r="I53" s="172" t="str">
        <f>IF('Cálculos '!P59="","",'Cálculos '!P59)</f>
        <v/>
      </c>
      <c r="J53" s="172" t="str">
        <f>IF('Cálculos '!Q59="","",'Cálculos '!Q59)</f>
        <v/>
      </c>
      <c r="K53" s="172" t="str">
        <f>IF('Cálculos '!R59="","",'Cálculos '!R59)</f>
        <v/>
      </c>
      <c r="L53" s="172" t="str">
        <f>IF('Cálculos '!S59="","",'Cálculos '!S59)</f>
        <v/>
      </c>
      <c r="M53" s="172" t="str">
        <f>IF('Cálculos '!T59="","",'Cálculos '!T59)</f>
        <v/>
      </c>
      <c r="N53" s="172" t="str">
        <f>IF('Cálculos '!U59="","",'Cálculos '!U59)</f>
        <v/>
      </c>
      <c r="O53" s="172" t="str">
        <f>IF('Cálculos '!V59="","",'Cálculos '!V59)</f>
        <v/>
      </c>
      <c r="P53" s="172" t="str">
        <f>IF('Cálculos '!W59="","",'Cálculos '!W59)</f>
        <v/>
      </c>
      <c r="Q53" s="172" t="str">
        <f>IF('Cálculos '!X59="","",'Cálculos '!X59)</f>
        <v/>
      </c>
      <c r="R53" s="172" t="str">
        <f>IF('Cálculos '!Y59="","",'Cálculos '!Y59)</f>
        <v/>
      </c>
      <c r="S53" s="172" t="str">
        <f>IF('Cálculos '!Z59="","",'Cálculos '!Z59)</f>
        <v/>
      </c>
      <c r="T53" s="172" t="str">
        <f>IF('Cálculos '!AA59="","",'Cálculos '!AA59)</f>
        <v/>
      </c>
      <c r="U53" s="172" t="str">
        <f>IF('Cálculos '!AB59="","",'Cálculos '!AB59)</f>
        <v/>
      </c>
      <c r="V53" s="172" t="str">
        <f>IF('Cálculos '!AC59="","",'Cálculos '!AC59)</f>
        <v/>
      </c>
      <c r="W53" s="172" t="str">
        <f>IF('Cálculos '!AD59="","",'Cálculos '!AD59)</f>
        <v/>
      </c>
      <c r="X53" s="172" t="str">
        <f>IF('Cálculos '!AE59="","",'Cálculos '!AE59)</f>
        <v/>
      </c>
      <c r="Y53" s="172" t="str">
        <f>IF('Cálculos '!AF59="","",'Cálculos '!AF59)</f>
        <v/>
      </c>
      <c r="Z53" s="172" t="str">
        <f>IF('Cálculos '!AG59="","",'Cálculos '!AG59)</f>
        <v/>
      </c>
      <c r="AA53" s="172" t="str">
        <f>IF('Cálculos '!AH59="","",'Cálculos '!AH59)</f>
        <v/>
      </c>
      <c r="AB53" s="172" t="str">
        <f>IF('Cálculos '!AI59="","",'Cálculos '!AI59)</f>
        <v/>
      </c>
      <c r="AC53" s="172" t="str">
        <f>IF('Cálculos '!AJ59="","",'Cálculos '!AJ59)</f>
        <v/>
      </c>
      <c r="AD53" s="172" t="str">
        <f>IF('Cálculos '!AK59="","",'Cálculos '!AK59)</f>
        <v/>
      </c>
      <c r="AE53" s="172" t="str">
        <f>IF('Cálculos '!AL59="","",'Cálculos '!AL59)</f>
        <v/>
      </c>
      <c r="AF53" s="172" t="str">
        <f>IF('Cálculos '!AM59="","",'Cálculos '!AM59)</f>
        <v/>
      </c>
      <c r="AG53" s="172" t="str">
        <f>IF('Cálculos '!AN59="","",'Cálculos '!AN59)</f>
        <v/>
      </c>
      <c r="AH53" s="172" t="str">
        <f>IF('Cálculos '!AO59="","",'Cálculos '!AO59)</f>
        <v/>
      </c>
      <c r="AI53" s="172" t="str">
        <f>IF('Cálculos '!AP59="","",'Cálculos '!AP59)</f>
        <v/>
      </c>
      <c r="AJ53" s="443" t="str">
        <f>IF('Cálculos '!AQ59="","",'Cálculos '!AQ59)</f>
        <v/>
      </c>
      <c r="AK53" s="446" t="str">
        <f>IF('Cálculos '!D59="","",AVERAGE(C53:AJ53))</f>
        <v/>
      </c>
      <c r="AM53" s="181">
        <f t="shared" si="40"/>
        <v>51</v>
      </c>
      <c r="AN53" s="284" t="str">
        <f t="shared" si="41"/>
        <v/>
      </c>
      <c r="AO53" s="285" t="str">
        <f t="shared" si="42"/>
        <v/>
      </c>
      <c r="AP53" s="285" t="str">
        <f t="shared" si="43"/>
        <v/>
      </c>
      <c r="AQ53" s="285" t="str">
        <f t="shared" si="44"/>
        <v/>
      </c>
      <c r="AR53" s="182" t="str">
        <f t="shared" si="45"/>
        <v/>
      </c>
      <c r="AS53" s="182" t="str">
        <f t="shared" si="46"/>
        <v/>
      </c>
      <c r="AT53" s="182" t="str">
        <f t="shared" si="47"/>
        <v/>
      </c>
      <c r="AU53" s="182" t="str">
        <f t="shared" si="48"/>
        <v/>
      </c>
      <c r="AV53" s="182" t="str">
        <f t="shared" si="49"/>
        <v/>
      </c>
      <c r="AW53" s="182" t="str">
        <f t="shared" si="50"/>
        <v/>
      </c>
      <c r="AX53" s="182" t="str">
        <f t="shared" si="51"/>
        <v/>
      </c>
      <c r="AY53" s="182" t="str">
        <f t="shared" si="52"/>
        <v/>
      </c>
      <c r="AZ53" s="182" t="str">
        <f t="shared" si="53"/>
        <v/>
      </c>
      <c r="BA53" s="182" t="str">
        <f t="shared" si="54"/>
        <v/>
      </c>
      <c r="BB53" s="182" t="str">
        <f t="shared" si="55"/>
        <v/>
      </c>
      <c r="BC53" s="182" t="str">
        <f t="shared" si="56"/>
        <v/>
      </c>
      <c r="BD53" s="182" t="str">
        <f t="shared" si="57"/>
        <v/>
      </c>
      <c r="BE53" s="182" t="str">
        <f t="shared" si="58"/>
        <v/>
      </c>
      <c r="BF53" s="182" t="str">
        <f t="shared" si="59"/>
        <v/>
      </c>
      <c r="BG53" s="182" t="str">
        <f t="shared" si="60"/>
        <v/>
      </c>
      <c r="BH53" s="182" t="str">
        <f t="shared" si="61"/>
        <v/>
      </c>
      <c r="BI53" s="182" t="str">
        <f t="shared" si="62"/>
        <v/>
      </c>
      <c r="BJ53" s="182" t="str">
        <f t="shared" si="63"/>
        <v/>
      </c>
      <c r="BK53" s="182" t="str">
        <f t="shared" si="64"/>
        <v/>
      </c>
      <c r="BL53" s="182" t="str">
        <f t="shared" si="65"/>
        <v/>
      </c>
      <c r="BM53" s="182" t="str">
        <f t="shared" si="66"/>
        <v/>
      </c>
      <c r="BN53" s="182" t="str">
        <f t="shared" si="67"/>
        <v/>
      </c>
      <c r="BO53" s="182" t="str">
        <f t="shared" si="68"/>
        <v/>
      </c>
      <c r="BP53" s="182" t="str">
        <f t="shared" si="69"/>
        <v/>
      </c>
      <c r="BQ53" s="182" t="str">
        <f t="shared" si="70"/>
        <v/>
      </c>
      <c r="BR53" s="182" t="str">
        <f t="shared" si="71"/>
        <v/>
      </c>
      <c r="BS53" s="182" t="str">
        <f t="shared" si="72"/>
        <v/>
      </c>
      <c r="BT53" s="182" t="str">
        <f t="shared" si="73"/>
        <v/>
      </c>
      <c r="BU53" s="183" t="str">
        <f t="shared" si="74"/>
        <v/>
      </c>
      <c r="BV53" s="184" t="str">
        <f>IF('Cálculos '!C59="","",AVERAGE(AN53:BU53))</f>
        <v/>
      </c>
    </row>
    <row r="54" spans="2:74" ht="17.25" hidden="1" thickBot="1" x14ac:dyDescent="0.35">
      <c r="B54" s="165">
        <f t="shared" si="39"/>
        <v>52</v>
      </c>
      <c r="C54" s="171" t="str">
        <f>IF('Cálculos '!J60="","",'Cálculos '!J60)</f>
        <v/>
      </c>
      <c r="D54" s="172" t="str">
        <f>IF('Cálculos '!K60="","",'Cálculos '!K60)</f>
        <v/>
      </c>
      <c r="E54" s="172" t="str">
        <f>IF('Cálculos '!L60="","",'Cálculos '!L60)</f>
        <v/>
      </c>
      <c r="F54" s="172" t="str">
        <f>IF('Cálculos '!M60="","",'Cálculos '!M60)</f>
        <v/>
      </c>
      <c r="G54" s="172" t="str">
        <f>IF('Cálculos '!N60="","",'Cálculos '!N60)</f>
        <v/>
      </c>
      <c r="H54" s="172" t="str">
        <f>IF('Cálculos '!O60="","",'Cálculos '!O60)</f>
        <v/>
      </c>
      <c r="I54" s="172" t="str">
        <f>IF('Cálculos '!P60="","",'Cálculos '!P60)</f>
        <v/>
      </c>
      <c r="J54" s="172" t="str">
        <f>IF('Cálculos '!Q60="","",'Cálculos '!Q60)</f>
        <v/>
      </c>
      <c r="K54" s="172" t="str">
        <f>IF('Cálculos '!R60="","",'Cálculos '!R60)</f>
        <v/>
      </c>
      <c r="L54" s="172" t="str">
        <f>IF('Cálculos '!S60="","",'Cálculos '!S60)</f>
        <v/>
      </c>
      <c r="M54" s="172" t="str">
        <f>IF('Cálculos '!T60="","",'Cálculos '!T60)</f>
        <v/>
      </c>
      <c r="N54" s="172" t="str">
        <f>IF('Cálculos '!U60="","",'Cálculos '!U60)</f>
        <v/>
      </c>
      <c r="O54" s="172" t="str">
        <f>IF('Cálculos '!V60="","",'Cálculos '!V60)</f>
        <v/>
      </c>
      <c r="P54" s="172" t="str">
        <f>IF('Cálculos '!W60="","",'Cálculos '!W60)</f>
        <v/>
      </c>
      <c r="Q54" s="172" t="str">
        <f>IF('Cálculos '!X60="","",'Cálculos '!X60)</f>
        <v/>
      </c>
      <c r="R54" s="172" t="str">
        <f>IF('Cálculos '!Y60="","",'Cálculos '!Y60)</f>
        <v/>
      </c>
      <c r="S54" s="172" t="str">
        <f>IF('Cálculos '!Z60="","",'Cálculos '!Z60)</f>
        <v/>
      </c>
      <c r="T54" s="172" t="str">
        <f>IF('Cálculos '!AA60="","",'Cálculos '!AA60)</f>
        <v/>
      </c>
      <c r="U54" s="172" t="str">
        <f>IF('Cálculos '!AB60="","",'Cálculos '!AB60)</f>
        <v/>
      </c>
      <c r="V54" s="172" t="str">
        <f>IF('Cálculos '!AC60="","",'Cálculos '!AC60)</f>
        <v/>
      </c>
      <c r="W54" s="172" t="str">
        <f>IF('Cálculos '!AD60="","",'Cálculos '!AD60)</f>
        <v/>
      </c>
      <c r="X54" s="172" t="str">
        <f>IF('Cálculos '!AE60="","",'Cálculos '!AE60)</f>
        <v/>
      </c>
      <c r="Y54" s="172" t="str">
        <f>IF('Cálculos '!AF60="","",'Cálculos '!AF60)</f>
        <v/>
      </c>
      <c r="Z54" s="172" t="str">
        <f>IF('Cálculos '!AG60="","",'Cálculos '!AG60)</f>
        <v/>
      </c>
      <c r="AA54" s="172" t="str">
        <f>IF('Cálculos '!AH60="","",'Cálculos '!AH60)</f>
        <v/>
      </c>
      <c r="AB54" s="172" t="str">
        <f>IF('Cálculos '!AI60="","",'Cálculos '!AI60)</f>
        <v/>
      </c>
      <c r="AC54" s="172" t="str">
        <f>IF('Cálculos '!AJ60="","",'Cálculos '!AJ60)</f>
        <v/>
      </c>
      <c r="AD54" s="172" t="str">
        <f>IF('Cálculos '!AK60="","",'Cálculos '!AK60)</f>
        <v/>
      </c>
      <c r="AE54" s="172" t="str">
        <f>IF('Cálculos '!AL60="","",'Cálculos '!AL60)</f>
        <v/>
      </c>
      <c r="AF54" s="172" t="str">
        <f>IF('Cálculos '!AM60="","",'Cálculos '!AM60)</f>
        <v/>
      </c>
      <c r="AG54" s="172" t="str">
        <f>IF('Cálculos '!AN60="","",'Cálculos '!AN60)</f>
        <v/>
      </c>
      <c r="AH54" s="172" t="str">
        <f>IF('Cálculos '!AO60="","",'Cálculos '!AO60)</f>
        <v/>
      </c>
      <c r="AI54" s="172" t="str">
        <f>IF('Cálculos '!AP60="","",'Cálculos '!AP60)</f>
        <v/>
      </c>
      <c r="AJ54" s="443" t="str">
        <f>IF('Cálculos '!AQ60="","",'Cálculos '!AQ60)</f>
        <v/>
      </c>
      <c r="AK54" s="446" t="str">
        <f>IF('Cálculos '!D60="","",AVERAGE(C54:AJ54))</f>
        <v/>
      </c>
      <c r="AM54" s="181">
        <f t="shared" si="40"/>
        <v>52</v>
      </c>
      <c r="AN54" s="284" t="str">
        <f t="shared" si="41"/>
        <v/>
      </c>
      <c r="AO54" s="285" t="str">
        <f t="shared" si="42"/>
        <v/>
      </c>
      <c r="AP54" s="285" t="str">
        <f t="shared" si="43"/>
        <v/>
      </c>
      <c r="AQ54" s="285" t="str">
        <f t="shared" si="44"/>
        <v/>
      </c>
      <c r="AR54" s="182" t="str">
        <f t="shared" si="45"/>
        <v/>
      </c>
      <c r="AS54" s="182" t="str">
        <f t="shared" si="46"/>
        <v/>
      </c>
      <c r="AT54" s="182" t="str">
        <f t="shared" si="47"/>
        <v/>
      </c>
      <c r="AU54" s="182" t="str">
        <f t="shared" si="48"/>
        <v/>
      </c>
      <c r="AV54" s="182" t="str">
        <f t="shared" si="49"/>
        <v/>
      </c>
      <c r="AW54" s="182" t="str">
        <f t="shared" si="50"/>
        <v/>
      </c>
      <c r="AX54" s="182" t="str">
        <f t="shared" si="51"/>
        <v/>
      </c>
      <c r="AY54" s="182" t="str">
        <f t="shared" si="52"/>
        <v/>
      </c>
      <c r="AZ54" s="182" t="str">
        <f t="shared" si="53"/>
        <v/>
      </c>
      <c r="BA54" s="182" t="str">
        <f t="shared" si="54"/>
        <v/>
      </c>
      <c r="BB54" s="182" t="str">
        <f t="shared" si="55"/>
        <v/>
      </c>
      <c r="BC54" s="182" t="str">
        <f t="shared" si="56"/>
        <v/>
      </c>
      <c r="BD54" s="182" t="str">
        <f t="shared" si="57"/>
        <v/>
      </c>
      <c r="BE54" s="182" t="str">
        <f t="shared" si="58"/>
        <v/>
      </c>
      <c r="BF54" s="182" t="str">
        <f t="shared" si="59"/>
        <v/>
      </c>
      <c r="BG54" s="182" t="str">
        <f t="shared" si="60"/>
        <v/>
      </c>
      <c r="BH54" s="182" t="str">
        <f t="shared" si="61"/>
        <v/>
      </c>
      <c r="BI54" s="182" t="str">
        <f t="shared" si="62"/>
        <v/>
      </c>
      <c r="BJ54" s="182" t="str">
        <f t="shared" si="63"/>
        <v/>
      </c>
      <c r="BK54" s="182" t="str">
        <f t="shared" si="64"/>
        <v/>
      </c>
      <c r="BL54" s="182" t="str">
        <f t="shared" si="65"/>
        <v/>
      </c>
      <c r="BM54" s="182" t="str">
        <f t="shared" si="66"/>
        <v/>
      </c>
      <c r="BN54" s="182" t="str">
        <f t="shared" si="67"/>
        <v/>
      </c>
      <c r="BO54" s="182" t="str">
        <f t="shared" si="68"/>
        <v/>
      </c>
      <c r="BP54" s="182" t="str">
        <f t="shared" si="69"/>
        <v/>
      </c>
      <c r="BQ54" s="182" t="str">
        <f t="shared" si="70"/>
        <v/>
      </c>
      <c r="BR54" s="182" t="str">
        <f t="shared" si="71"/>
        <v/>
      </c>
      <c r="BS54" s="182" t="str">
        <f t="shared" si="72"/>
        <v/>
      </c>
      <c r="BT54" s="182" t="str">
        <f t="shared" si="73"/>
        <v/>
      </c>
      <c r="BU54" s="183" t="str">
        <f t="shared" si="74"/>
        <v/>
      </c>
      <c r="BV54" s="184" t="str">
        <f>IF('Cálculos '!C60="","",AVERAGE(AN54:BU54))</f>
        <v/>
      </c>
    </row>
    <row r="55" spans="2:74" ht="17.25" hidden="1" thickBot="1" x14ac:dyDescent="0.35">
      <c r="B55" s="165">
        <f t="shared" si="39"/>
        <v>53</v>
      </c>
      <c r="C55" s="171" t="str">
        <f>IF('Cálculos '!J61="","",'Cálculos '!J61)</f>
        <v/>
      </c>
      <c r="D55" s="172" t="str">
        <f>IF('Cálculos '!K61="","",'Cálculos '!K61)</f>
        <v/>
      </c>
      <c r="E55" s="172" t="str">
        <f>IF('Cálculos '!L61="","",'Cálculos '!L61)</f>
        <v/>
      </c>
      <c r="F55" s="172" t="str">
        <f>IF('Cálculos '!M61="","",'Cálculos '!M61)</f>
        <v/>
      </c>
      <c r="G55" s="172" t="str">
        <f>IF('Cálculos '!N61="","",'Cálculos '!N61)</f>
        <v/>
      </c>
      <c r="H55" s="172" t="str">
        <f>IF('Cálculos '!O61="","",'Cálculos '!O61)</f>
        <v/>
      </c>
      <c r="I55" s="172" t="str">
        <f>IF('Cálculos '!P61="","",'Cálculos '!P61)</f>
        <v/>
      </c>
      <c r="J55" s="172" t="str">
        <f>IF('Cálculos '!Q61="","",'Cálculos '!Q61)</f>
        <v/>
      </c>
      <c r="K55" s="172" t="str">
        <f>IF('Cálculos '!R61="","",'Cálculos '!R61)</f>
        <v/>
      </c>
      <c r="L55" s="172" t="str">
        <f>IF('Cálculos '!S61="","",'Cálculos '!S61)</f>
        <v/>
      </c>
      <c r="M55" s="172" t="str">
        <f>IF('Cálculos '!T61="","",'Cálculos '!T61)</f>
        <v/>
      </c>
      <c r="N55" s="172" t="str">
        <f>IF('Cálculos '!U61="","",'Cálculos '!U61)</f>
        <v/>
      </c>
      <c r="O55" s="172" t="str">
        <f>IF('Cálculos '!V61="","",'Cálculos '!V61)</f>
        <v/>
      </c>
      <c r="P55" s="172" t="str">
        <f>IF('Cálculos '!W61="","",'Cálculos '!W61)</f>
        <v/>
      </c>
      <c r="Q55" s="172" t="str">
        <f>IF('Cálculos '!X61="","",'Cálculos '!X61)</f>
        <v/>
      </c>
      <c r="R55" s="172" t="str">
        <f>IF('Cálculos '!Y61="","",'Cálculos '!Y61)</f>
        <v/>
      </c>
      <c r="S55" s="172" t="str">
        <f>IF('Cálculos '!Z61="","",'Cálculos '!Z61)</f>
        <v/>
      </c>
      <c r="T55" s="172" t="str">
        <f>IF('Cálculos '!AA61="","",'Cálculos '!AA61)</f>
        <v/>
      </c>
      <c r="U55" s="172" t="str">
        <f>IF('Cálculos '!AB61="","",'Cálculos '!AB61)</f>
        <v/>
      </c>
      <c r="V55" s="172" t="str">
        <f>IF('Cálculos '!AC61="","",'Cálculos '!AC61)</f>
        <v/>
      </c>
      <c r="W55" s="172" t="str">
        <f>IF('Cálculos '!AD61="","",'Cálculos '!AD61)</f>
        <v/>
      </c>
      <c r="X55" s="172" t="str">
        <f>IF('Cálculos '!AE61="","",'Cálculos '!AE61)</f>
        <v/>
      </c>
      <c r="Y55" s="172" t="str">
        <f>IF('Cálculos '!AF61="","",'Cálculos '!AF61)</f>
        <v/>
      </c>
      <c r="Z55" s="172" t="str">
        <f>IF('Cálculos '!AG61="","",'Cálculos '!AG61)</f>
        <v/>
      </c>
      <c r="AA55" s="172" t="str">
        <f>IF('Cálculos '!AH61="","",'Cálculos '!AH61)</f>
        <v/>
      </c>
      <c r="AB55" s="172" t="str">
        <f>IF('Cálculos '!AI61="","",'Cálculos '!AI61)</f>
        <v/>
      </c>
      <c r="AC55" s="172" t="str">
        <f>IF('Cálculos '!AJ61="","",'Cálculos '!AJ61)</f>
        <v/>
      </c>
      <c r="AD55" s="172" t="str">
        <f>IF('Cálculos '!AK61="","",'Cálculos '!AK61)</f>
        <v/>
      </c>
      <c r="AE55" s="172" t="str">
        <f>IF('Cálculos '!AL61="","",'Cálculos '!AL61)</f>
        <v/>
      </c>
      <c r="AF55" s="172" t="str">
        <f>IF('Cálculos '!AM61="","",'Cálculos '!AM61)</f>
        <v/>
      </c>
      <c r="AG55" s="172" t="str">
        <f>IF('Cálculos '!AN61="","",'Cálculos '!AN61)</f>
        <v/>
      </c>
      <c r="AH55" s="172" t="str">
        <f>IF('Cálculos '!AO61="","",'Cálculos '!AO61)</f>
        <v/>
      </c>
      <c r="AI55" s="172" t="str">
        <f>IF('Cálculos '!AP61="","",'Cálculos '!AP61)</f>
        <v/>
      </c>
      <c r="AJ55" s="443" t="str">
        <f>IF('Cálculos '!AQ61="","",'Cálculos '!AQ61)</f>
        <v/>
      </c>
      <c r="AK55" s="446" t="str">
        <f>IF('Cálculos '!D61="","",AVERAGE(C55:AJ55))</f>
        <v/>
      </c>
      <c r="AM55" s="181">
        <f t="shared" si="40"/>
        <v>53</v>
      </c>
      <c r="AN55" s="284" t="str">
        <f t="shared" si="41"/>
        <v/>
      </c>
      <c r="AO55" s="285" t="str">
        <f t="shared" si="42"/>
        <v/>
      </c>
      <c r="AP55" s="285" t="str">
        <f t="shared" si="43"/>
        <v/>
      </c>
      <c r="AQ55" s="285" t="str">
        <f t="shared" si="44"/>
        <v/>
      </c>
      <c r="AR55" s="182" t="str">
        <f t="shared" si="45"/>
        <v/>
      </c>
      <c r="AS55" s="182" t="str">
        <f t="shared" si="46"/>
        <v/>
      </c>
      <c r="AT55" s="182" t="str">
        <f t="shared" si="47"/>
        <v/>
      </c>
      <c r="AU55" s="182" t="str">
        <f t="shared" si="48"/>
        <v/>
      </c>
      <c r="AV55" s="182" t="str">
        <f t="shared" si="49"/>
        <v/>
      </c>
      <c r="AW55" s="182" t="str">
        <f t="shared" si="50"/>
        <v/>
      </c>
      <c r="AX55" s="182" t="str">
        <f t="shared" si="51"/>
        <v/>
      </c>
      <c r="AY55" s="182" t="str">
        <f t="shared" si="52"/>
        <v/>
      </c>
      <c r="AZ55" s="182" t="str">
        <f t="shared" si="53"/>
        <v/>
      </c>
      <c r="BA55" s="182" t="str">
        <f t="shared" si="54"/>
        <v/>
      </c>
      <c r="BB55" s="182" t="str">
        <f t="shared" si="55"/>
        <v/>
      </c>
      <c r="BC55" s="182" t="str">
        <f t="shared" si="56"/>
        <v/>
      </c>
      <c r="BD55" s="182" t="str">
        <f t="shared" si="57"/>
        <v/>
      </c>
      <c r="BE55" s="182" t="str">
        <f t="shared" si="58"/>
        <v/>
      </c>
      <c r="BF55" s="182" t="str">
        <f t="shared" si="59"/>
        <v/>
      </c>
      <c r="BG55" s="182" t="str">
        <f t="shared" si="60"/>
        <v/>
      </c>
      <c r="BH55" s="182" t="str">
        <f t="shared" si="61"/>
        <v/>
      </c>
      <c r="BI55" s="182" t="str">
        <f t="shared" si="62"/>
        <v/>
      </c>
      <c r="BJ55" s="182" t="str">
        <f t="shared" si="63"/>
        <v/>
      </c>
      <c r="BK55" s="182" t="str">
        <f t="shared" si="64"/>
        <v/>
      </c>
      <c r="BL55" s="182" t="str">
        <f t="shared" si="65"/>
        <v/>
      </c>
      <c r="BM55" s="182" t="str">
        <f t="shared" si="66"/>
        <v/>
      </c>
      <c r="BN55" s="182" t="str">
        <f t="shared" si="67"/>
        <v/>
      </c>
      <c r="BO55" s="182" t="str">
        <f t="shared" si="68"/>
        <v/>
      </c>
      <c r="BP55" s="182" t="str">
        <f t="shared" si="69"/>
        <v/>
      </c>
      <c r="BQ55" s="182" t="str">
        <f t="shared" si="70"/>
        <v/>
      </c>
      <c r="BR55" s="182" t="str">
        <f t="shared" si="71"/>
        <v/>
      </c>
      <c r="BS55" s="182" t="str">
        <f t="shared" si="72"/>
        <v/>
      </c>
      <c r="BT55" s="182" t="str">
        <f t="shared" si="73"/>
        <v/>
      </c>
      <c r="BU55" s="183" t="str">
        <f t="shared" si="74"/>
        <v/>
      </c>
      <c r="BV55" s="184" t="str">
        <f>IF('Cálculos '!C61="","",AVERAGE(AN55:BU55))</f>
        <v/>
      </c>
    </row>
    <row r="56" spans="2:74" ht="17.25" hidden="1" thickBot="1" x14ac:dyDescent="0.35">
      <c r="B56" s="165">
        <f t="shared" si="39"/>
        <v>54</v>
      </c>
      <c r="C56" s="171" t="str">
        <f>IF('Cálculos '!J62="","",'Cálculos '!J62)</f>
        <v/>
      </c>
      <c r="D56" s="172" t="str">
        <f>IF('Cálculos '!K62="","",'Cálculos '!K62)</f>
        <v/>
      </c>
      <c r="E56" s="172" t="str">
        <f>IF('Cálculos '!L62="","",'Cálculos '!L62)</f>
        <v/>
      </c>
      <c r="F56" s="172" t="str">
        <f>IF('Cálculos '!M62="","",'Cálculos '!M62)</f>
        <v/>
      </c>
      <c r="G56" s="172" t="str">
        <f>IF('Cálculos '!N62="","",'Cálculos '!N62)</f>
        <v/>
      </c>
      <c r="H56" s="172" t="str">
        <f>IF('Cálculos '!O62="","",'Cálculos '!O62)</f>
        <v/>
      </c>
      <c r="I56" s="172" t="str">
        <f>IF('Cálculos '!P62="","",'Cálculos '!P62)</f>
        <v/>
      </c>
      <c r="J56" s="172" t="str">
        <f>IF('Cálculos '!Q62="","",'Cálculos '!Q62)</f>
        <v/>
      </c>
      <c r="K56" s="172" t="str">
        <f>IF('Cálculos '!R62="","",'Cálculos '!R62)</f>
        <v/>
      </c>
      <c r="L56" s="172" t="str">
        <f>IF('Cálculos '!S62="","",'Cálculos '!S62)</f>
        <v/>
      </c>
      <c r="M56" s="172" t="str">
        <f>IF('Cálculos '!T62="","",'Cálculos '!T62)</f>
        <v/>
      </c>
      <c r="N56" s="172" t="str">
        <f>IF('Cálculos '!U62="","",'Cálculos '!U62)</f>
        <v/>
      </c>
      <c r="O56" s="172" t="str">
        <f>IF('Cálculos '!V62="","",'Cálculos '!V62)</f>
        <v/>
      </c>
      <c r="P56" s="172" t="str">
        <f>IF('Cálculos '!W62="","",'Cálculos '!W62)</f>
        <v/>
      </c>
      <c r="Q56" s="172" t="str">
        <f>IF('Cálculos '!X62="","",'Cálculos '!X62)</f>
        <v/>
      </c>
      <c r="R56" s="172" t="str">
        <f>IF('Cálculos '!Y62="","",'Cálculos '!Y62)</f>
        <v/>
      </c>
      <c r="S56" s="172" t="str">
        <f>IF('Cálculos '!Z62="","",'Cálculos '!Z62)</f>
        <v/>
      </c>
      <c r="T56" s="172" t="str">
        <f>IF('Cálculos '!AA62="","",'Cálculos '!AA62)</f>
        <v/>
      </c>
      <c r="U56" s="172" t="str">
        <f>IF('Cálculos '!AB62="","",'Cálculos '!AB62)</f>
        <v/>
      </c>
      <c r="V56" s="172" t="str">
        <f>IF('Cálculos '!AC62="","",'Cálculos '!AC62)</f>
        <v/>
      </c>
      <c r="W56" s="172" t="str">
        <f>IF('Cálculos '!AD62="","",'Cálculos '!AD62)</f>
        <v/>
      </c>
      <c r="X56" s="172" t="str">
        <f>IF('Cálculos '!AE62="","",'Cálculos '!AE62)</f>
        <v/>
      </c>
      <c r="Y56" s="172" t="str">
        <f>IF('Cálculos '!AF62="","",'Cálculos '!AF62)</f>
        <v/>
      </c>
      <c r="Z56" s="172" t="str">
        <f>IF('Cálculos '!AG62="","",'Cálculos '!AG62)</f>
        <v/>
      </c>
      <c r="AA56" s="172" t="str">
        <f>IF('Cálculos '!AH62="","",'Cálculos '!AH62)</f>
        <v/>
      </c>
      <c r="AB56" s="172" t="str">
        <f>IF('Cálculos '!AI62="","",'Cálculos '!AI62)</f>
        <v/>
      </c>
      <c r="AC56" s="172" t="str">
        <f>IF('Cálculos '!AJ62="","",'Cálculos '!AJ62)</f>
        <v/>
      </c>
      <c r="AD56" s="172" t="str">
        <f>IF('Cálculos '!AK62="","",'Cálculos '!AK62)</f>
        <v/>
      </c>
      <c r="AE56" s="172" t="str">
        <f>IF('Cálculos '!AL62="","",'Cálculos '!AL62)</f>
        <v/>
      </c>
      <c r="AF56" s="172" t="str">
        <f>IF('Cálculos '!AM62="","",'Cálculos '!AM62)</f>
        <v/>
      </c>
      <c r="AG56" s="172" t="str">
        <f>IF('Cálculos '!AN62="","",'Cálculos '!AN62)</f>
        <v/>
      </c>
      <c r="AH56" s="172" t="str">
        <f>IF('Cálculos '!AO62="","",'Cálculos '!AO62)</f>
        <v/>
      </c>
      <c r="AI56" s="172" t="str">
        <f>IF('Cálculos '!AP62="","",'Cálculos '!AP62)</f>
        <v/>
      </c>
      <c r="AJ56" s="443" t="str">
        <f>IF('Cálculos '!AQ62="","",'Cálculos '!AQ62)</f>
        <v/>
      </c>
      <c r="AK56" s="446" t="str">
        <f>IF('Cálculos '!D62="","",AVERAGE(C56:AJ56))</f>
        <v/>
      </c>
      <c r="AM56" s="181">
        <f t="shared" si="40"/>
        <v>54</v>
      </c>
      <c r="AN56" s="284" t="str">
        <f t="shared" si="41"/>
        <v/>
      </c>
      <c r="AO56" s="285" t="str">
        <f t="shared" si="42"/>
        <v/>
      </c>
      <c r="AP56" s="285" t="str">
        <f t="shared" si="43"/>
        <v/>
      </c>
      <c r="AQ56" s="285" t="str">
        <f t="shared" si="44"/>
        <v/>
      </c>
      <c r="AR56" s="182" t="str">
        <f t="shared" si="45"/>
        <v/>
      </c>
      <c r="AS56" s="182" t="str">
        <f t="shared" si="46"/>
        <v/>
      </c>
      <c r="AT56" s="182" t="str">
        <f t="shared" si="47"/>
        <v/>
      </c>
      <c r="AU56" s="182" t="str">
        <f t="shared" si="48"/>
        <v/>
      </c>
      <c r="AV56" s="182" t="str">
        <f t="shared" si="49"/>
        <v/>
      </c>
      <c r="AW56" s="182" t="str">
        <f t="shared" si="50"/>
        <v/>
      </c>
      <c r="AX56" s="182" t="str">
        <f t="shared" si="51"/>
        <v/>
      </c>
      <c r="AY56" s="182" t="str">
        <f t="shared" si="52"/>
        <v/>
      </c>
      <c r="AZ56" s="182" t="str">
        <f t="shared" si="53"/>
        <v/>
      </c>
      <c r="BA56" s="182" t="str">
        <f t="shared" si="54"/>
        <v/>
      </c>
      <c r="BB56" s="182" t="str">
        <f t="shared" si="55"/>
        <v/>
      </c>
      <c r="BC56" s="182" t="str">
        <f t="shared" si="56"/>
        <v/>
      </c>
      <c r="BD56" s="182" t="str">
        <f t="shared" si="57"/>
        <v/>
      </c>
      <c r="BE56" s="182" t="str">
        <f t="shared" si="58"/>
        <v/>
      </c>
      <c r="BF56" s="182" t="str">
        <f t="shared" si="59"/>
        <v/>
      </c>
      <c r="BG56" s="182" t="str">
        <f t="shared" si="60"/>
        <v/>
      </c>
      <c r="BH56" s="182" t="str">
        <f t="shared" si="61"/>
        <v/>
      </c>
      <c r="BI56" s="182" t="str">
        <f t="shared" si="62"/>
        <v/>
      </c>
      <c r="BJ56" s="182" t="str">
        <f t="shared" si="63"/>
        <v/>
      </c>
      <c r="BK56" s="182" t="str">
        <f t="shared" si="64"/>
        <v/>
      </c>
      <c r="BL56" s="182" t="str">
        <f t="shared" si="65"/>
        <v/>
      </c>
      <c r="BM56" s="182" t="str">
        <f t="shared" si="66"/>
        <v/>
      </c>
      <c r="BN56" s="182" t="str">
        <f t="shared" si="67"/>
        <v/>
      </c>
      <c r="BO56" s="182" t="str">
        <f t="shared" si="68"/>
        <v/>
      </c>
      <c r="BP56" s="182" t="str">
        <f t="shared" si="69"/>
        <v/>
      </c>
      <c r="BQ56" s="182" t="str">
        <f t="shared" si="70"/>
        <v/>
      </c>
      <c r="BR56" s="182" t="str">
        <f t="shared" si="71"/>
        <v/>
      </c>
      <c r="BS56" s="182" t="str">
        <f t="shared" si="72"/>
        <v/>
      </c>
      <c r="BT56" s="182" t="str">
        <f t="shared" si="73"/>
        <v/>
      </c>
      <c r="BU56" s="183" t="str">
        <f t="shared" si="74"/>
        <v/>
      </c>
      <c r="BV56" s="184" t="str">
        <f>IF('Cálculos '!C62="","",AVERAGE(AN56:BU56))</f>
        <v/>
      </c>
    </row>
    <row r="57" spans="2:74" ht="17.25" hidden="1" thickBot="1" x14ac:dyDescent="0.35">
      <c r="B57" s="165">
        <f t="shared" si="39"/>
        <v>55</v>
      </c>
      <c r="C57" s="171" t="str">
        <f>IF('Cálculos '!J63="","",'Cálculos '!J63)</f>
        <v/>
      </c>
      <c r="D57" s="172" t="str">
        <f>IF('Cálculos '!K63="","",'Cálculos '!K63)</f>
        <v/>
      </c>
      <c r="E57" s="172" t="str">
        <f>IF('Cálculos '!L63="","",'Cálculos '!L63)</f>
        <v/>
      </c>
      <c r="F57" s="172" t="str">
        <f>IF('Cálculos '!M63="","",'Cálculos '!M63)</f>
        <v/>
      </c>
      <c r="G57" s="172" t="str">
        <f>IF('Cálculos '!N63="","",'Cálculos '!N63)</f>
        <v/>
      </c>
      <c r="H57" s="172" t="str">
        <f>IF('Cálculos '!O63="","",'Cálculos '!O63)</f>
        <v/>
      </c>
      <c r="I57" s="172" t="str">
        <f>IF('Cálculos '!P63="","",'Cálculos '!P63)</f>
        <v/>
      </c>
      <c r="J57" s="172" t="str">
        <f>IF('Cálculos '!Q63="","",'Cálculos '!Q63)</f>
        <v/>
      </c>
      <c r="K57" s="172" t="str">
        <f>IF('Cálculos '!R63="","",'Cálculos '!R63)</f>
        <v/>
      </c>
      <c r="L57" s="172" t="str">
        <f>IF('Cálculos '!S63="","",'Cálculos '!S63)</f>
        <v/>
      </c>
      <c r="M57" s="172" t="str">
        <f>IF('Cálculos '!T63="","",'Cálculos '!T63)</f>
        <v/>
      </c>
      <c r="N57" s="172" t="str">
        <f>IF('Cálculos '!U63="","",'Cálculos '!U63)</f>
        <v/>
      </c>
      <c r="O57" s="172" t="str">
        <f>IF('Cálculos '!V63="","",'Cálculos '!V63)</f>
        <v/>
      </c>
      <c r="P57" s="172" t="str">
        <f>IF('Cálculos '!W63="","",'Cálculos '!W63)</f>
        <v/>
      </c>
      <c r="Q57" s="172" t="str">
        <f>IF('Cálculos '!X63="","",'Cálculos '!X63)</f>
        <v/>
      </c>
      <c r="R57" s="172" t="str">
        <f>IF('Cálculos '!Y63="","",'Cálculos '!Y63)</f>
        <v/>
      </c>
      <c r="S57" s="172" t="str">
        <f>IF('Cálculos '!Z63="","",'Cálculos '!Z63)</f>
        <v/>
      </c>
      <c r="T57" s="172" t="str">
        <f>IF('Cálculos '!AA63="","",'Cálculos '!AA63)</f>
        <v/>
      </c>
      <c r="U57" s="172" t="str">
        <f>IF('Cálculos '!AB63="","",'Cálculos '!AB63)</f>
        <v/>
      </c>
      <c r="V57" s="172" t="str">
        <f>IF('Cálculos '!AC63="","",'Cálculos '!AC63)</f>
        <v/>
      </c>
      <c r="W57" s="172" t="str">
        <f>IF('Cálculos '!AD63="","",'Cálculos '!AD63)</f>
        <v/>
      </c>
      <c r="X57" s="172" t="str">
        <f>IF('Cálculos '!AE63="","",'Cálculos '!AE63)</f>
        <v/>
      </c>
      <c r="Y57" s="172" t="str">
        <f>IF('Cálculos '!AF63="","",'Cálculos '!AF63)</f>
        <v/>
      </c>
      <c r="Z57" s="172" t="str">
        <f>IF('Cálculos '!AG63="","",'Cálculos '!AG63)</f>
        <v/>
      </c>
      <c r="AA57" s="172" t="str">
        <f>IF('Cálculos '!AH63="","",'Cálculos '!AH63)</f>
        <v/>
      </c>
      <c r="AB57" s="172" t="str">
        <f>IF('Cálculos '!AI63="","",'Cálculos '!AI63)</f>
        <v/>
      </c>
      <c r="AC57" s="172" t="str">
        <f>IF('Cálculos '!AJ63="","",'Cálculos '!AJ63)</f>
        <v/>
      </c>
      <c r="AD57" s="172" t="str">
        <f>IF('Cálculos '!AK63="","",'Cálculos '!AK63)</f>
        <v/>
      </c>
      <c r="AE57" s="172" t="str">
        <f>IF('Cálculos '!AL63="","",'Cálculos '!AL63)</f>
        <v/>
      </c>
      <c r="AF57" s="172" t="str">
        <f>IF('Cálculos '!AM63="","",'Cálculos '!AM63)</f>
        <v/>
      </c>
      <c r="AG57" s="172" t="str">
        <f>IF('Cálculos '!AN63="","",'Cálculos '!AN63)</f>
        <v/>
      </c>
      <c r="AH57" s="172" t="str">
        <f>IF('Cálculos '!AO63="","",'Cálculos '!AO63)</f>
        <v/>
      </c>
      <c r="AI57" s="172" t="str">
        <f>IF('Cálculos '!AP63="","",'Cálculos '!AP63)</f>
        <v/>
      </c>
      <c r="AJ57" s="443" t="str">
        <f>IF('Cálculos '!AQ63="","",'Cálculos '!AQ63)</f>
        <v/>
      </c>
      <c r="AK57" s="446" t="str">
        <f>IF('Cálculos '!D63="","",AVERAGE(C57:AJ57))</f>
        <v/>
      </c>
      <c r="AM57" s="181">
        <f t="shared" si="40"/>
        <v>55</v>
      </c>
      <c r="AN57" s="284" t="str">
        <f t="shared" si="41"/>
        <v/>
      </c>
      <c r="AO57" s="285" t="str">
        <f t="shared" si="42"/>
        <v/>
      </c>
      <c r="AP57" s="285" t="str">
        <f t="shared" si="43"/>
        <v/>
      </c>
      <c r="AQ57" s="285" t="str">
        <f t="shared" si="44"/>
        <v/>
      </c>
      <c r="AR57" s="182" t="str">
        <f t="shared" si="45"/>
        <v/>
      </c>
      <c r="AS57" s="182" t="str">
        <f t="shared" si="46"/>
        <v/>
      </c>
      <c r="AT57" s="182" t="str">
        <f t="shared" si="47"/>
        <v/>
      </c>
      <c r="AU57" s="182" t="str">
        <f t="shared" si="48"/>
        <v/>
      </c>
      <c r="AV57" s="182" t="str">
        <f t="shared" si="49"/>
        <v/>
      </c>
      <c r="AW57" s="182" t="str">
        <f t="shared" si="50"/>
        <v/>
      </c>
      <c r="AX57" s="182" t="str">
        <f t="shared" si="51"/>
        <v/>
      </c>
      <c r="AY57" s="182" t="str">
        <f t="shared" si="52"/>
        <v/>
      </c>
      <c r="AZ57" s="182" t="str">
        <f t="shared" si="53"/>
        <v/>
      </c>
      <c r="BA57" s="182" t="str">
        <f t="shared" si="54"/>
        <v/>
      </c>
      <c r="BB57" s="182" t="str">
        <f t="shared" si="55"/>
        <v/>
      </c>
      <c r="BC57" s="182" t="str">
        <f t="shared" si="56"/>
        <v/>
      </c>
      <c r="BD57" s="182" t="str">
        <f t="shared" si="57"/>
        <v/>
      </c>
      <c r="BE57" s="182" t="str">
        <f t="shared" si="58"/>
        <v/>
      </c>
      <c r="BF57" s="182" t="str">
        <f t="shared" si="59"/>
        <v/>
      </c>
      <c r="BG57" s="182" t="str">
        <f t="shared" si="60"/>
        <v/>
      </c>
      <c r="BH57" s="182" t="str">
        <f t="shared" si="61"/>
        <v/>
      </c>
      <c r="BI57" s="182" t="str">
        <f t="shared" si="62"/>
        <v/>
      </c>
      <c r="BJ57" s="182" t="str">
        <f t="shared" si="63"/>
        <v/>
      </c>
      <c r="BK57" s="182" t="str">
        <f t="shared" si="64"/>
        <v/>
      </c>
      <c r="BL57" s="182" t="str">
        <f t="shared" si="65"/>
        <v/>
      </c>
      <c r="BM57" s="182" t="str">
        <f t="shared" si="66"/>
        <v/>
      </c>
      <c r="BN57" s="182" t="str">
        <f t="shared" si="67"/>
        <v/>
      </c>
      <c r="BO57" s="182" t="str">
        <f t="shared" si="68"/>
        <v/>
      </c>
      <c r="BP57" s="182" t="str">
        <f t="shared" si="69"/>
        <v/>
      </c>
      <c r="BQ57" s="182" t="str">
        <f t="shared" si="70"/>
        <v/>
      </c>
      <c r="BR57" s="182" t="str">
        <f t="shared" si="71"/>
        <v/>
      </c>
      <c r="BS57" s="182" t="str">
        <f t="shared" si="72"/>
        <v/>
      </c>
      <c r="BT57" s="182" t="str">
        <f t="shared" si="73"/>
        <v/>
      </c>
      <c r="BU57" s="183" t="str">
        <f t="shared" si="74"/>
        <v/>
      </c>
      <c r="BV57" s="184" t="str">
        <f>IF('Cálculos '!C63="","",AVERAGE(AN57:BU57))</f>
        <v/>
      </c>
    </row>
    <row r="58" spans="2:74" ht="17.25" hidden="1" thickBot="1" x14ac:dyDescent="0.35">
      <c r="B58" s="165">
        <f t="shared" si="39"/>
        <v>56</v>
      </c>
      <c r="C58" s="171" t="str">
        <f>IF('Cálculos '!J64="","",'Cálculos '!J64)</f>
        <v/>
      </c>
      <c r="D58" s="172" t="str">
        <f>IF('Cálculos '!K64="","",'Cálculos '!K64)</f>
        <v/>
      </c>
      <c r="E58" s="172" t="str">
        <f>IF('Cálculos '!L64="","",'Cálculos '!L64)</f>
        <v/>
      </c>
      <c r="F58" s="172" t="str">
        <f>IF('Cálculos '!M64="","",'Cálculos '!M64)</f>
        <v/>
      </c>
      <c r="G58" s="172" t="str">
        <f>IF('Cálculos '!N64="","",'Cálculos '!N64)</f>
        <v/>
      </c>
      <c r="H58" s="172" t="str">
        <f>IF('Cálculos '!O64="","",'Cálculos '!O64)</f>
        <v/>
      </c>
      <c r="I58" s="172" t="str">
        <f>IF('Cálculos '!P64="","",'Cálculos '!P64)</f>
        <v/>
      </c>
      <c r="J58" s="172" t="str">
        <f>IF('Cálculos '!Q64="","",'Cálculos '!Q64)</f>
        <v/>
      </c>
      <c r="K58" s="172" t="str">
        <f>IF('Cálculos '!R64="","",'Cálculos '!R64)</f>
        <v/>
      </c>
      <c r="L58" s="172" t="str">
        <f>IF('Cálculos '!S64="","",'Cálculos '!S64)</f>
        <v/>
      </c>
      <c r="M58" s="172" t="str">
        <f>IF('Cálculos '!T64="","",'Cálculos '!T64)</f>
        <v/>
      </c>
      <c r="N58" s="172" t="str">
        <f>IF('Cálculos '!U64="","",'Cálculos '!U64)</f>
        <v/>
      </c>
      <c r="O58" s="172" t="str">
        <f>IF('Cálculos '!V64="","",'Cálculos '!V64)</f>
        <v/>
      </c>
      <c r="P58" s="172" t="str">
        <f>IF('Cálculos '!W64="","",'Cálculos '!W64)</f>
        <v/>
      </c>
      <c r="Q58" s="172" t="str">
        <f>IF('Cálculos '!X64="","",'Cálculos '!X64)</f>
        <v/>
      </c>
      <c r="R58" s="172" t="str">
        <f>IF('Cálculos '!Y64="","",'Cálculos '!Y64)</f>
        <v/>
      </c>
      <c r="S58" s="172" t="str">
        <f>IF('Cálculos '!Z64="","",'Cálculos '!Z64)</f>
        <v/>
      </c>
      <c r="T58" s="172" t="str">
        <f>IF('Cálculos '!AA64="","",'Cálculos '!AA64)</f>
        <v/>
      </c>
      <c r="U58" s="172" t="str">
        <f>IF('Cálculos '!AB64="","",'Cálculos '!AB64)</f>
        <v/>
      </c>
      <c r="V58" s="172" t="str">
        <f>IF('Cálculos '!AC64="","",'Cálculos '!AC64)</f>
        <v/>
      </c>
      <c r="W58" s="172" t="str">
        <f>IF('Cálculos '!AD64="","",'Cálculos '!AD64)</f>
        <v/>
      </c>
      <c r="X58" s="172" t="str">
        <f>IF('Cálculos '!AE64="","",'Cálculos '!AE64)</f>
        <v/>
      </c>
      <c r="Y58" s="172" t="str">
        <f>IF('Cálculos '!AF64="","",'Cálculos '!AF64)</f>
        <v/>
      </c>
      <c r="Z58" s="172" t="str">
        <f>IF('Cálculos '!AG64="","",'Cálculos '!AG64)</f>
        <v/>
      </c>
      <c r="AA58" s="172" t="str">
        <f>IF('Cálculos '!AH64="","",'Cálculos '!AH64)</f>
        <v/>
      </c>
      <c r="AB58" s="172" t="str">
        <f>IF('Cálculos '!AI64="","",'Cálculos '!AI64)</f>
        <v/>
      </c>
      <c r="AC58" s="172" t="str">
        <f>IF('Cálculos '!AJ64="","",'Cálculos '!AJ64)</f>
        <v/>
      </c>
      <c r="AD58" s="172" t="str">
        <f>IF('Cálculos '!AK64="","",'Cálculos '!AK64)</f>
        <v/>
      </c>
      <c r="AE58" s="172" t="str">
        <f>IF('Cálculos '!AL64="","",'Cálculos '!AL64)</f>
        <v/>
      </c>
      <c r="AF58" s="172" t="str">
        <f>IF('Cálculos '!AM64="","",'Cálculos '!AM64)</f>
        <v/>
      </c>
      <c r="AG58" s="172" t="str">
        <f>IF('Cálculos '!AN64="","",'Cálculos '!AN64)</f>
        <v/>
      </c>
      <c r="AH58" s="172" t="str">
        <f>IF('Cálculos '!AO64="","",'Cálculos '!AO64)</f>
        <v/>
      </c>
      <c r="AI58" s="172" t="str">
        <f>IF('Cálculos '!AP64="","",'Cálculos '!AP64)</f>
        <v/>
      </c>
      <c r="AJ58" s="443" t="str">
        <f>IF('Cálculos '!AQ64="","",'Cálculos '!AQ64)</f>
        <v/>
      </c>
      <c r="AK58" s="446" t="str">
        <f>IF('Cálculos '!D64="","",AVERAGE(C58:AJ58))</f>
        <v/>
      </c>
      <c r="AM58" s="181">
        <f t="shared" si="40"/>
        <v>56</v>
      </c>
      <c r="AN58" s="284" t="str">
        <f t="shared" si="41"/>
        <v/>
      </c>
      <c r="AO58" s="285" t="str">
        <f t="shared" si="42"/>
        <v/>
      </c>
      <c r="AP58" s="285" t="str">
        <f t="shared" si="43"/>
        <v/>
      </c>
      <c r="AQ58" s="285" t="str">
        <f t="shared" si="44"/>
        <v/>
      </c>
      <c r="AR58" s="182" t="str">
        <f t="shared" si="45"/>
        <v/>
      </c>
      <c r="AS58" s="182" t="str">
        <f t="shared" si="46"/>
        <v/>
      </c>
      <c r="AT58" s="182" t="str">
        <f t="shared" si="47"/>
        <v/>
      </c>
      <c r="AU58" s="182" t="str">
        <f t="shared" si="48"/>
        <v/>
      </c>
      <c r="AV58" s="182" t="str">
        <f t="shared" si="49"/>
        <v/>
      </c>
      <c r="AW58" s="182" t="str">
        <f t="shared" si="50"/>
        <v/>
      </c>
      <c r="AX58" s="182" t="str">
        <f t="shared" si="51"/>
        <v/>
      </c>
      <c r="AY58" s="182" t="str">
        <f t="shared" si="52"/>
        <v/>
      </c>
      <c r="AZ58" s="182" t="str">
        <f t="shared" si="53"/>
        <v/>
      </c>
      <c r="BA58" s="182" t="str">
        <f t="shared" si="54"/>
        <v/>
      </c>
      <c r="BB58" s="182" t="str">
        <f t="shared" si="55"/>
        <v/>
      </c>
      <c r="BC58" s="182" t="str">
        <f t="shared" si="56"/>
        <v/>
      </c>
      <c r="BD58" s="182" t="str">
        <f t="shared" si="57"/>
        <v/>
      </c>
      <c r="BE58" s="182" t="str">
        <f t="shared" si="58"/>
        <v/>
      </c>
      <c r="BF58" s="182" t="str">
        <f t="shared" si="59"/>
        <v/>
      </c>
      <c r="BG58" s="182" t="str">
        <f t="shared" si="60"/>
        <v/>
      </c>
      <c r="BH58" s="182" t="str">
        <f t="shared" si="61"/>
        <v/>
      </c>
      <c r="BI58" s="182" t="str">
        <f t="shared" si="62"/>
        <v/>
      </c>
      <c r="BJ58" s="182" t="str">
        <f t="shared" si="63"/>
        <v/>
      </c>
      <c r="BK58" s="182" t="str">
        <f t="shared" si="64"/>
        <v/>
      </c>
      <c r="BL58" s="182" t="str">
        <f t="shared" si="65"/>
        <v/>
      </c>
      <c r="BM58" s="182" t="str">
        <f t="shared" si="66"/>
        <v/>
      </c>
      <c r="BN58" s="182" t="str">
        <f t="shared" si="67"/>
        <v/>
      </c>
      <c r="BO58" s="182" t="str">
        <f t="shared" si="68"/>
        <v/>
      </c>
      <c r="BP58" s="182" t="str">
        <f t="shared" si="69"/>
        <v/>
      </c>
      <c r="BQ58" s="182" t="str">
        <f t="shared" si="70"/>
        <v/>
      </c>
      <c r="BR58" s="182" t="str">
        <f t="shared" si="71"/>
        <v/>
      </c>
      <c r="BS58" s="182" t="str">
        <f t="shared" si="72"/>
        <v/>
      </c>
      <c r="BT58" s="182" t="str">
        <f t="shared" si="73"/>
        <v/>
      </c>
      <c r="BU58" s="183" t="str">
        <f t="shared" si="74"/>
        <v/>
      </c>
      <c r="BV58" s="184" t="str">
        <f>IF('Cálculos '!C64="","",AVERAGE(AN58:BU58))</f>
        <v/>
      </c>
    </row>
    <row r="59" spans="2:74" ht="17.25" hidden="1" thickBot="1" x14ac:dyDescent="0.35">
      <c r="B59" s="165">
        <f t="shared" si="39"/>
        <v>57</v>
      </c>
      <c r="C59" s="171" t="str">
        <f>IF('Cálculos '!J65="","",'Cálculos '!J65)</f>
        <v/>
      </c>
      <c r="D59" s="172" t="str">
        <f>IF('Cálculos '!K65="","",'Cálculos '!K65)</f>
        <v/>
      </c>
      <c r="E59" s="172" t="str">
        <f>IF('Cálculos '!L65="","",'Cálculos '!L65)</f>
        <v/>
      </c>
      <c r="F59" s="172" t="str">
        <f>IF('Cálculos '!M65="","",'Cálculos '!M65)</f>
        <v/>
      </c>
      <c r="G59" s="172" t="str">
        <f>IF('Cálculos '!N65="","",'Cálculos '!N65)</f>
        <v/>
      </c>
      <c r="H59" s="172" t="str">
        <f>IF('Cálculos '!O65="","",'Cálculos '!O65)</f>
        <v/>
      </c>
      <c r="I59" s="172" t="str">
        <f>IF('Cálculos '!P65="","",'Cálculos '!P65)</f>
        <v/>
      </c>
      <c r="J59" s="172" t="str">
        <f>IF('Cálculos '!Q65="","",'Cálculos '!Q65)</f>
        <v/>
      </c>
      <c r="K59" s="172" t="str">
        <f>IF('Cálculos '!R65="","",'Cálculos '!R65)</f>
        <v/>
      </c>
      <c r="L59" s="172" t="str">
        <f>IF('Cálculos '!S65="","",'Cálculos '!S65)</f>
        <v/>
      </c>
      <c r="M59" s="172" t="str">
        <f>IF('Cálculos '!T65="","",'Cálculos '!T65)</f>
        <v/>
      </c>
      <c r="N59" s="172" t="str">
        <f>IF('Cálculos '!U65="","",'Cálculos '!U65)</f>
        <v/>
      </c>
      <c r="O59" s="172" t="str">
        <f>IF('Cálculos '!V65="","",'Cálculos '!V65)</f>
        <v/>
      </c>
      <c r="P59" s="172" t="str">
        <f>IF('Cálculos '!W65="","",'Cálculos '!W65)</f>
        <v/>
      </c>
      <c r="Q59" s="172" t="str">
        <f>IF('Cálculos '!X65="","",'Cálculos '!X65)</f>
        <v/>
      </c>
      <c r="R59" s="172" t="str">
        <f>IF('Cálculos '!Y65="","",'Cálculos '!Y65)</f>
        <v/>
      </c>
      <c r="S59" s="172" t="str">
        <f>IF('Cálculos '!Z65="","",'Cálculos '!Z65)</f>
        <v/>
      </c>
      <c r="T59" s="172" t="str">
        <f>IF('Cálculos '!AA65="","",'Cálculos '!AA65)</f>
        <v/>
      </c>
      <c r="U59" s="172" t="str">
        <f>IF('Cálculos '!AB65="","",'Cálculos '!AB65)</f>
        <v/>
      </c>
      <c r="V59" s="172" t="str">
        <f>IF('Cálculos '!AC65="","",'Cálculos '!AC65)</f>
        <v/>
      </c>
      <c r="W59" s="172" t="str">
        <f>IF('Cálculos '!AD65="","",'Cálculos '!AD65)</f>
        <v/>
      </c>
      <c r="X59" s="172" t="str">
        <f>IF('Cálculos '!AE65="","",'Cálculos '!AE65)</f>
        <v/>
      </c>
      <c r="Y59" s="172" t="str">
        <f>IF('Cálculos '!AF65="","",'Cálculos '!AF65)</f>
        <v/>
      </c>
      <c r="Z59" s="172" t="str">
        <f>IF('Cálculos '!AG65="","",'Cálculos '!AG65)</f>
        <v/>
      </c>
      <c r="AA59" s="172" t="str">
        <f>IF('Cálculos '!AH65="","",'Cálculos '!AH65)</f>
        <v/>
      </c>
      <c r="AB59" s="172" t="str">
        <f>IF('Cálculos '!AI65="","",'Cálculos '!AI65)</f>
        <v/>
      </c>
      <c r="AC59" s="172" t="str">
        <f>IF('Cálculos '!AJ65="","",'Cálculos '!AJ65)</f>
        <v/>
      </c>
      <c r="AD59" s="172" t="str">
        <f>IF('Cálculos '!AK65="","",'Cálculos '!AK65)</f>
        <v/>
      </c>
      <c r="AE59" s="172" t="str">
        <f>IF('Cálculos '!AL65="","",'Cálculos '!AL65)</f>
        <v/>
      </c>
      <c r="AF59" s="172" t="str">
        <f>IF('Cálculos '!AM65="","",'Cálculos '!AM65)</f>
        <v/>
      </c>
      <c r="AG59" s="172" t="str">
        <f>IF('Cálculos '!AN65="","",'Cálculos '!AN65)</f>
        <v/>
      </c>
      <c r="AH59" s="172" t="str">
        <f>IF('Cálculos '!AO65="","",'Cálculos '!AO65)</f>
        <v/>
      </c>
      <c r="AI59" s="172" t="str">
        <f>IF('Cálculos '!AP65="","",'Cálculos '!AP65)</f>
        <v/>
      </c>
      <c r="AJ59" s="443" t="str">
        <f>IF('Cálculos '!AQ65="","",'Cálculos '!AQ65)</f>
        <v/>
      </c>
      <c r="AK59" s="446" t="str">
        <f>IF('Cálculos '!D65="","",AVERAGE(C59:AJ59))</f>
        <v/>
      </c>
      <c r="AM59" s="181">
        <f t="shared" si="40"/>
        <v>57</v>
      </c>
      <c r="AN59" s="284" t="str">
        <f t="shared" si="41"/>
        <v/>
      </c>
      <c r="AO59" s="285" t="str">
        <f t="shared" si="42"/>
        <v/>
      </c>
      <c r="AP59" s="285" t="str">
        <f t="shared" si="43"/>
        <v/>
      </c>
      <c r="AQ59" s="285" t="str">
        <f t="shared" si="44"/>
        <v/>
      </c>
      <c r="AR59" s="182" t="str">
        <f t="shared" si="45"/>
        <v/>
      </c>
      <c r="AS59" s="182" t="str">
        <f t="shared" si="46"/>
        <v/>
      </c>
      <c r="AT59" s="182" t="str">
        <f t="shared" si="47"/>
        <v/>
      </c>
      <c r="AU59" s="182" t="str">
        <f t="shared" si="48"/>
        <v/>
      </c>
      <c r="AV59" s="182" t="str">
        <f t="shared" si="49"/>
        <v/>
      </c>
      <c r="AW59" s="182" t="str">
        <f t="shared" si="50"/>
        <v/>
      </c>
      <c r="AX59" s="182" t="str">
        <f t="shared" si="51"/>
        <v/>
      </c>
      <c r="AY59" s="182" t="str">
        <f t="shared" si="52"/>
        <v/>
      </c>
      <c r="AZ59" s="182" t="str">
        <f t="shared" si="53"/>
        <v/>
      </c>
      <c r="BA59" s="182" t="str">
        <f t="shared" si="54"/>
        <v/>
      </c>
      <c r="BB59" s="182" t="str">
        <f t="shared" si="55"/>
        <v/>
      </c>
      <c r="BC59" s="182" t="str">
        <f t="shared" si="56"/>
        <v/>
      </c>
      <c r="BD59" s="182" t="str">
        <f t="shared" si="57"/>
        <v/>
      </c>
      <c r="BE59" s="182" t="str">
        <f t="shared" si="58"/>
        <v/>
      </c>
      <c r="BF59" s="182" t="str">
        <f t="shared" si="59"/>
        <v/>
      </c>
      <c r="BG59" s="182" t="str">
        <f t="shared" si="60"/>
        <v/>
      </c>
      <c r="BH59" s="182" t="str">
        <f t="shared" si="61"/>
        <v/>
      </c>
      <c r="BI59" s="182" t="str">
        <f t="shared" si="62"/>
        <v/>
      </c>
      <c r="BJ59" s="182" t="str">
        <f t="shared" si="63"/>
        <v/>
      </c>
      <c r="BK59" s="182" t="str">
        <f t="shared" si="64"/>
        <v/>
      </c>
      <c r="BL59" s="182" t="str">
        <f t="shared" si="65"/>
        <v/>
      </c>
      <c r="BM59" s="182" t="str">
        <f t="shared" si="66"/>
        <v/>
      </c>
      <c r="BN59" s="182" t="str">
        <f t="shared" si="67"/>
        <v/>
      </c>
      <c r="BO59" s="182" t="str">
        <f t="shared" si="68"/>
        <v/>
      </c>
      <c r="BP59" s="182" t="str">
        <f t="shared" si="69"/>
        <v/>
      </c>
      <c r="BQ59" s="182" t="str">
        <f t="shared" si="70"/>
        <v/>
      </c>
      <c r="BR59" s="182" t="str">
        <f t="shared" si="71"/>
        <v/>
      </c>
      <c r="BS59" s="182" t="str">
        <f t="shared" si="72"/>
        <v/>
      </c>
      <c r="BT59" s="182" t="str">
        <f t="shared" si="73"/>
        <v/>
      </c>
      <c r="BU59" s="183" t="str">
        <f t="shared" si="74"/>
        <v/>
      </c>
      <c r="BV59" s="184" t="str">
        <f>IF('Cálculos '!C65="","",AVERAGE(AN59:BU59))</f>
        <v/>
      </c>
    </row>
    <row r="60" spans="2:74" ht="17.25" hidden="1" thickBot="1" x14ac:dyDescent="0.35">
      <c r="B60" s="165">
        <f t="shared" si="39"/>
        <v>58</v>
      </c>
      <c r="C60" s="171" t="str">
        <f>IF('Cálculos '!J66="","",'Cálculos '!J66)</f>
        <v/>
      </c>
      <c r="D60" s="172" t="str">
        <f>IF('Cálculos '!K66="","",'Cálculos '!K66)</f>
        <v/>
      </c>
      <c r="E60" s="172" t="str">
        <f>IF('Cálculos '!L66="","",'Cálculos '!L66)</f>
        <v/>
      </c>
      <c r="F60" s="172" t="str">
        <f>IF('Cálculos '!M66="","",'Cálculos '!M66)</f>
        <v/>
      </c>
      <c r="G60" s="172" t="str">
        <f>IF('Cálculos '!N66="","",'Cálculos '!N66)</f>
        <v/>
      </c>
      <c r="H60" s="172" t="str">
        <f>IF('Cálculos '!O66="","",'Cálculos '!O66)</f>
        <v/>
      </c>
      <c r="I60" s="172" t="str">
        <f>IF('Cálculos '!P66="","",'Cálculos '!P66)</f>
        <v/>
      </c>
      <c r="J60" s="172" t="str">
        <f>IF('Cálculos '!Q66="","",'Cálculos '!Q66)</f>
        <v/>
      </c>
      <c r="K60" s="172" t="str">
        <f>IF('Cálculos '!R66="","",'Cálculos '!R66)</f>
        <v/>
      </c>
      <c r="L60" s="172" t="str">
        <f>IF('Cálculos '!S66="","",'Cálculos '!S66)</f>
        <v/>
      </c>
      <c r="M60" s="172" t="str">
        <f>IF('Cálculos '!T66="","",'Cálculos '!T66)</f>
        <v/>
      </c>
      <c r="N60" s="172" t="str">
        <f>IF('Cálculos '!U66="","",'Cálculos '!U66)</f>
        <v/>
      </c>
      <c r="O60" s="172" t="str">
        <f>IF('Cálculos '!V66="","",'Cálculos '!V66)</f>
        <v/>
      </c>
      <c r="P60" s="172" t="str">
        <f>IF('Cálculos '!W66="","",'Cálculos '!W66)</f>
        <v/>
      </c>
      <c r="Q60" s="172" t="str">
        <f>IF('Cálculos '!X66="","",'Cálculos '!X66)</f>
        <v/>
      </c>
      <c r="R60" s="172" t="str">
        <f>IF('Cálculos '!Y66="","",'Cálculos '!Y66)</f>
        <v/>
      </c>
      <c r="S60" s="172" t="str">
        <f>IF('Cálculos '!Z66="","",'Cálculos '!Z66)</f>
        <v/>
      </c>
      <c r="T60" s="172" t="str">
        <f>IF('Cálculos '!AA66="","",'Cálculos '!AA66)</f>
        <v/>
      </c>
      <c r="U60" s="172" t="str">
        <f>IF('Cálculos '!AB66="","",'Cálculos '!AB66)</f>
        <v/>
      </c>
      <c r="V60" s="172" t="str">
        <f>IF('Cálculos '!AC66="","",'Cálculos '!AC66)</f>
        <v/>
      </c>
      <c r="W60" s="172" t="str">
        <f>IF('Cálculos '!AD66="","",'Cálculos '!AD66)</f>
        <v/>
      </c>
      <c r="X60" s="172" t="str">
        <f>IF('Cálculos '!AE66="","",'Cálculos '!AE66)</f>
        <v/>
      </c>
      <c r="Y60" s="172" t="str">
        <f>IF('Cálculos '!AF66="","",'Cálculos '!AF66)</f>
        <v/>
      </c>
      <c r="Z60" s="172" t="str">
        <f>IF('Cálculos '!AG66="","",'Cálculos '!AG66)</f>
        <v/>
      </c>
      <c r="AA60" s="172" t="str">
        <f>IF('Cálculos '!AH66="","",'Cálculos '!AH66)</f>
        <v/>
      </c>
      <c r="AB60" s="172" t="str">
        <f>IF('Cálculos '!AI66="","",'Cálculos '!AI66)</f>
        <v/>
      </c>
      <c r="AC60" s="172" t="str">
        <f>IF('Cálculos '!AJ66="","",'Cálculos '!AJ66)</f>
        <v/>
      </c>
      <c r="AD60" s="172" t="str">
        <f>IF('Cálculos '!AK66="","",'Cálculos '!AK66)</f>
        <v/>
      </c>
      <c r="AE60" s="172" t="str">
        <f>IF('Cálculos '!AL66="","",'Cálculos '!AL66)</f>
        <v/>
      </c>
      <c r="AF60" s="172" t="str">
        <f>IF('Cálculos '!AM66="","",'Cálculos '!AM66)</f>
        <v/>
      </c>
      <c r="AG60" s="172" t="str">
        <f>IF('Cálculos '!AN66="","",'Cálculos '!AN66)</f>
        <v/>
      </c>
      <c r="AH60" s="172" t="str">
        <f>IF('Cálculos '!AO66="","",'Cálculos '!AO66)</f>
        <v/>
      </c>
      <c r="AI60" s="172" t="str">
        <f>IF('Cálculos '!AP66="","",'Cálculos '!AP66)</f>
        <v/>
      </c>
      <c r="AJ60" s="443" t="str">
        <f>IF('Cálculos '!AQ66="","",'Cálculos '!AQ66)</f>
        <v/>
      </c>
      <c r="AK60" s="446" t="str">
        <f>IF('Cálculos '!D66="","",AVERAGE(C60:AJ60))</f>
        <v/>
      </c>
      <c r="AM60" s="181">
        <f t="shared" si="40"/>
        <v>58</v>
      </c>
      <c r="AN60" s="284" t="str">
        <f t="shared" si="41"/>
        <v/>
      </c>
      <c r="AO60" s="285" t="str">
        <f t="shared" si="42"/>
        <v/>
      </c>
      <c r="AP60" s="285" t="str">
        <f t="shared" si="43"/>
        <v/>
      </c>
      <c r="AQ60" s="285" t="str">
        <f t="shared" si="44"/>
        <v/>
      </c>
      <c r="AR60" s="182" t="str">
        <f t="shared" si="45"/>
        <v/>
      </c>
      <c r="AS60" s="182" t="str">
        <f t="shared" si="46"/>
        <v/>
      </c>
      <c r="AT60" s="182" t="str">
        <f t="shared" si="47"/>
        <v/>
      </c>
      <c r="AU60" s="182" t="str">
        <f t="shared" si="48"/>
        <v/>
      </c>
      <c r="AV60" s="182" t="str">
        <f t="shared" si="49"/>
        <v/>
      </c>
      <c r="AW60" s="182" t="str">
        <f t="shared" si="50"/>
        <v/>
      </c>
      <c r="AX60" s="182" t="str">
        <f t="shared" si="51"/>
        <v/>
      </c>
      <c r="AY60" s="182" t="str">
        <f t="shared" si="52"/>
        <v/>
      </c>
      <c r="AZ60" s="182" t="str">
        <f t="shared" si="53"/>
        <v/>
      </c>
      <c r="BA60" s="182" t="str">
        <f t="shared" si="54"/>
        <v/>
      </c>
      <c r="BB60" s="182" t="str">
        <f t="shared" si="55"/>
        <v/>
      </c>
      <c r="BC60" s="182" t="str">
        <f t="shared" si="56"/>
        <v/>
      </c>
      <c r="BD60" s="182" t="str">
        <f t="shared" si="57"/>
        <v/>
      </c>
      <c r="BE60" s="182" t="str">
        <f t="shared" si="58"/>
        <v/>
      </c>
      <c r="BF60" s="182" t="str">
        <f t="shared" si="59"/>
        <v/>
      </c>
      <c r="BG60" s="182" t="str">
        <f t="shared" si="60"/>
        <v/>
      </c>
      <c r="BH60" s="182" t="str">
        <f t="shared" si="61"/>
        <v/>
      </c>
      <c r="BI60" s="182" t="str">
        <f t="shared" si="62"/>
        <v/>
      </c>
      <c r="BJ60" s="182" t="str">
        <f t="shared" si="63"/>
        <v/>
      </c>
      <c r="BK60" s="182" t="str">
        <f t="shared" si="64"/>
        <v/>
      </c>
      <c r="BL60" s="182" t="str">
        <f t="shared" si="65"/>
        <v/>
      </c>
      <c r="BM60" s="182" t="str">
        <f t="shared" si="66"/>
        <v/>
      </c>
      <c r="BN60" s="182" t="str">
        <f t="shared" si="67"/>
        <v/>
      </c>
      <c r="BO60" s="182" t="str">
        <f t="shared" si="68"/>
        <v/>
      </c>
      <c r="BP60" s="182" t="str">
        <f t="shared" si="69"/>
        <v/>
      </c>
      <c r="BQ60" s="182" t="str">
        <f t="shared" si="70"/>
        <v/>
      </c>
      <c r="BR60" s="182" t="str">
        <f t="shared" si="71"/>
        <v/>
      </c>
      <c r="BS60" s="182" t="str">
        <f t="shared" si="72"/>
        <v/>
      </c>
      <c r="BT60" s="182" t="str">
        <f t="shared" si="73"/>
        <v/>
      </c>
      <c r="BU60" s="183" t="str">
        <f t="shared" si="74"/>
        <v/>
      </c>
      <c r="BV60" s="184" t="str">
        <f>IF('Cálculos '!C66="","",AVERAGE(AN60:BU60))</f>
        <v/>
      </c>
    </row>
    <row r="61" spans="2:74" ht="17.25" hidden="1" thickBot="1" x14ac:dyDescent="0.35">
      <c r="B61" s="165">
        <f t="shared" si="39"/>
        <v>59</v>
      </c>
      <c r="C61" s="171" t="str">
        <f>IF('Cálculos '!J67="","",'Cálculos '!J67)</f>
        <v/>
      </c>
      <c r="D61" s="172" t="str">
        <f>IF('Cálculos '!K67="","",'Cálculos '!K67)</f>
        <v/>
      </c>
      <c r="E61" s="172" t="str">
        <f>IF('Cálculos '!L67="","",'Cálculos '!L67)</f>
        <v/>
      </c>
      <c r="F61" s="172" t="str">
        <f>IF('Cálculos '!M67="","",'Cálculos '!M67)</f>
        <v/>
      </c>
      <c r="G61" s="172" t="str">
        <f>IF('Cálculos '!N67="","",'Cálculos '!N67)</f>
        <v/>
      </c>
      <c r="H61" s="172" t="str">
        <f>IF('Cálculos '!O67="","",'Cálculos '!O67)</f>
        <v/>
      </c>
      <c r="I61" s="172" t="str">
        <f>IF('Cálculos '!P67="","",'Cálculos '!P67)</f>
        <v/>
      </c>
      <c r="J61" s="172" t="str">
        <f>IF('Cálculos '!Q67="","",'Cálculos '!Q67)</f>
        <v/>
      </c>
      <c r="K61" s="172" t="str">
        <f>IF('Cálculos '!R67="","",'Cálculos '!R67)</f>
        <v/>
      </c>
      <c r="L61" s="172" t="str">
        <f>IF('Cálculos '!S67="","",'Cálculos '!S67)</f>
        <v/>
      </c>
      <c r="M61" s="172" t="str">
        <f>IF('Cálculos '!T67="","",'Cálculos '!T67)</f>
        <v/>
      </c>
      <c r="N61" s="172" t="str">
        <f>IF('Cálculos '!U67="","",'Cálculos '!U67)</f>
        <v/>
      </c>
      <c r="O61" s="172" t="str">
        <f>IF('Cálculos '!V67="","",'Cálculos '!V67)</f>
        <v/>
      </c>
      <c r="P61" s="172" t="str">
        <f>IF('Cálculos '!W67="","",'Cálculos '!W67)</f>
        <v/>
      </c>
      <c r="Q61" s="172" t="str">
        <f>IF('Cálculos '!X67="","",'Cálculos '!X67)</f>
        <v/>
      </c>
      <c r="R61" s="172" t="str">
        <f>IF('Cálculos '!Y67="","",'Cálculos '!Y67)</f>
        <v/>
      </c>
      <c r="S61" s="172" t="str">
        <f>IF('Cálculos '!Z67="","",'Cálculos '!Z67)</f>
        <v/>
      </c>
      <c r="T61" s="172" t="str">
        <f>IF('Cálculos '!AA67="","",'Cálculos '!AA67)</f>
        <v/>
      </c>
      <c r="U61" s="172" t="str">
        <f>IF('Cálculos '!AB67="","",'Cálculos '!AB67)</f>
        <v/>
      </c>
      <c r="V61" s="172" t="str">
        <f>IF('Cálculos '!AC67="","",'Cálculos '!AC67)</f>
        <v/>
      </c>
      <c r="W61" s="172" t="str">
        <f>IF('Cálculos '!AD67="","",'Cálculos '!AD67)</f>
        <v/>
      </c>
      <c r="X61" s="172" t="str">
        <f>IF('Cálculos '!AE67="","",'Cálculos '!AE67)</f>
        <v/>
      </c>
      <c r="Y61" s="172" t="str">
        <f>IF('Cálculos '!AF67="","",'Cálculos '!AF67)</f>
        <v/>
      </c>
      <c r="Z61" s="172" t="str">
        <f>IF('Cálculos '!AG67="","",'Cálculos '!AG67)</f>
        <v/>
      </c>
      <c r="AA61" s="172" t="str">
        <f>IF('Cálculos '!AH67="","",'Cálculos '!AH67)</f>
        <v/>
      </c>
      <c r="AB61" s="172" t="str">
        <f>IF('Cálculos '!AI67="","",'Cálculos '!AI67)</f>
        <v/>
      </c>
      <c r="AC61" s="172" t="str">
        <f>IF('Cálculos '!AJ67="","",'Cálculos '!AJ67)</f>
        <v/>
      </c>
      <c r="AD61" s="172" t="str">
        <f>IF('Cálculos '!AK67="","",'Cálculos '!AK67)</f>
        <v/>
      </c>
      <c r="AE61" s="172" t="str">
        <f>IF('Cálculos '!AL67="","",'Cálculos '!AL67)</f>
        <v/>
      </c>
      <c r="AF61" s="172" t="str">
        <f>IF('Cálculos '!AM67="","",'Cálculos '!AM67)</f>
        <v/>
      </c>
      <c r="AG61" s="172" t="str">
        <f>IF('Cálculos '!AN67="","",'Cálculos '!AN67)</f>
        <v/>
      </c>
      <c r="AH61" s="172" t="str">
        <f>IF('Cálculos '!AO67="","",'Cálculos '!AO67)</f>
        <v/>
      </c>
      <c r="AI61" s="172" t="str">
        <f>IF('Cálculos '!AP67="","",'Cálculos '!AP67)</f>
        <v/>
      </c>
      <c r="AJ61" s="443" t="str">
        <f>IF('Cálculos '!AQ67="","",'Cálculos '!AQ67)</f>
        <v/>
      </c>
      <c r="AK61" s="446" t="str">
        <f>IF('Cálculos '!D67="","",AVERAGE(C61:AJ61))</f>
        <v/>
      </c>
      <c r="AM61" s="181">
        <f t="shared" si="40"/>
        <v>59</v>
      </c>
      <c r="AN61" s="284" t="str">
        <f t="shared" si="41"/>
        <v/>
      </c>
      <c r="AO61" s="285" t="str">
        <f t="shared" si="42"/>
        <v/>
      </c>
      <c r="AP61" s="285" t="str">
        <f t="shared" si="43"/>
        <v/>
      </c>
      <c r="AQ61" s="285" t="str">
        <f t="shared" si="44"/>
        <v/>
      </c>
      <c r="AR61" s="182" t="str">
        <f t="shared" si="45"/>
        <v/>
      </c>
      <c r="AS61" s="182" t="str">
        <f t="shared" si="46"/>
        <v/>
      </c>
      <c r="AT61" s="182" t="str">
        <f t="shared" si="47"/>
        <v/>
      </c>
      <c r="AU61" s="182" t="str">
        <f t="shared" si="48"/>
        <v/>
      </c>
      <c r="AV61" s="182" t="str">
        <f t="shared" si="49"/>
        <v/>
      </c>
      <c r="AW61" s="182" t="str">
        <f t="shared" si="50"/>
        <v/>
      </c>
      <c r="AX61" s="182" t="str">
        <f t="shared" si="51"/>
        <v/>
      </c>
      <c r="AY61" s="182" t="str">
        <f t="shared" si="52"/>
        <v/>
      </c>
      <c r="AZ61" s="182" t="str">
        <f t="shared" si="53"/>
        <v/>
      </c>
      <c r="BA61" s="182" t="str">
        <f t="shared" si="54"/>
        <v/>
      </c>
      <c r="BB61" s="182" t="str">
        <f t="shared" si="55"/>
        <v/>
      </c>
      <c r="BC61" s="182" t="str">
        <f t="shared" si="56"/>
        <v/>
      </c>
      <c r="BD61" s="182" t="str">
        <f t="shared" si="57"/>
        <v/>
      </c>
      <c r="BE61" s="182" t="str">
        <f t="shared" si="58"/>
        <v/>
      </c>
      <c r="BF61" s="182" t="str">
        <f t="shared" si="59"/>
        <v/>
      </c>
      <c r="BG61" s="182" t="str">
        <f t="shared" si="60"/>
        <v/>
      </c>
      <c r="BH61" s="182" t="str">
        <f t="shared" si="61"/>
        <v/>
      </c>
      <c r="BI61" s="182" t="str">
        <f t="shared" si="62"/>
        <v/>
      </c>
      <c r="BJ61" s="182" t="str">
        <f t="shared" si="63"/>
        <v/>
      </c>
      <c r="BK61" s="182" t="str">
        <f t="shared" si="64"/>
        <v/>
      </c>
      <c r="BL61" s="182" t="str">
        <f t="shared" si="65"/>
        <v/>
      </c>
      <c r="BM61" s="182" t="str">
        <f t="shared" si="66"/>
        <v/>
      </c>
      <c r="BN61" s="182" t="str">
        <f t="shared" si="67"/>
        <v/>
      </c>
      <c r="BO61" s="182" t="str">
        <f t="shared" si="68"/>
        <v/>
      </c>
      <c r="BP61" s="182" t="str">
        <f t="shared" si="69"/>
        <v/>
      </c>
      <c r="BQ61" s="182" t="str">
        <f t="shared" si="70"/>
        <v/>
      </c>
      <c r="BR61" s="182" t="str">
        <f t="shared" si="71"/>
        <v/>
      </c>
      <c r="BS61" s="182" t="str">
        <f t="shared" si="72"/>
        <v/>
      </c>
      <c r="BT61" s="182" t="str">
        <f t="shared" si="73"/>
        <v/>
      </c>
      <c r="BU61" s="183" t="str">
        <f t="shared" si="74"/>
        <v/>
      </c>
      <c r="BV61" s="184" t="str">
        <f>IF('Cálculos '!C67="","",AVERAGE(AN61:BU61))</f>
        <v/>
      </c>
    </row>
    <row r="62" spans="2:74" ht="17.25" hidden="1" thickBot="1" x14ac:dyDescent="0.35">
      <c r="B62" s="165">
        <f t="shared" ref="B62:B125" si="75">+B61+1</f>
        <v>60</v>
      </c>
      <c r="C62" s="171" t="str">
        <f>IF('Cálculos '!J68="","",'Cálculos '!J68)</f>
        <v/>
      </c>
      <c r="D62" s="172" t="str">
        <f>IF('Cálculos '!K68="","",'Cálculos '!K68)</f>
        <v/>
      </c>
      <c r="E62" s="172" t="str">
        <f>IF('Cálculos '!L68="","",'Cálculos '!L68)</f>
        <v/>
      </c>
      <c r="F62" s="172" t="str">
        <f>IF('Cálculos '!M68="","",'Cálculos '!M68)</f>
        <v/>
      </c>
      <c r="G62" s="172" t="str">
        <f>IF('Cálculos '!N68="","",'Cálculos '!N68)</f>
        <v/>
      </c>
      <c r="H62" s="172" t="str">
        <f>IF('Cálculos '!O68="","",'Cálculos '!O68)</f>
        <v/>
      </c>
      <c r="I62" s="172" t="str">
        <f>IF('Cálculos '!P68="","",'Cálculos '!P68)</f>
        <v/>
      </c>
      <c r="J62" s="172" t="str">
        <f>IF('Cálculos '!Q68="","",'Cálculos '!Q68)</f>
        <v/>
      </c>
      <c r="K62" s="172" t="str">
        <f>IF('Cálculos '!R68="","",'Cálculos '!R68)</f>
        <v/>
      </c>
      <c r="L62" s="172" t="str">
        <f>IF('Cálculos '!S68="","",'Cálculos '!S68)</f>
        <v/>
      </c>
      <c r="M62" s="172" t="str">
        <f>IF('Cálculos '!T68="","",'Cálculos '!T68)</f>
        <v/>
      </c>
      <c r="N62" s="172" t="str">
        <f>IF('Cálculos '!U68="","",'Cálculos '!U68)</f>
        <v/>
      </c>
      <c r="O62" s="172" t="str">
        <f>IF('Cálculos '!V68="","",'Cálculos '!V68)</f>
        <v/>
      </c>
      <c r="P62" s="172" t="str">
        <f>IF('Cálculos '!W68="","",'Cálculos '!W68)</f>
        <v/>
      </c>
      <c r="Q62" s="172" t="str">
        <f>IF('Cálculos '!X68="","",'Cálculos '!X68)</f>
        <v/>
      </c>
      <c r="R62" s="172" t="str">
        <f>IF('Cálculos '!Y68="","",'Cálculos '!Y68)</f>
        <v/>
      </c>
      <c r="S62" s="172" t="str">
        <f>IF('Cálculos '!Z68="","",'Cálculos '!Z68)</f>
        <v/>
      </c>
      <c r="T62" s="172" t="str">
        <f>IF('Cálculos '!AA68="","",'Cálculos '!AA68)</f>
        <v/>
      </c>
      <c r="U62" s="172" t="str">
        <f>IF('Cálculos '!AB68="","",'Cálculos '!AB68)</f>
        <v/>
      </c>
      <c r="V62" s="172" t="str">
        <f>IF('Cálculos '!AC68="","",'Cálculos '!AC68)</f>
        <v/>
      </c>
      <c r="W62" s="172" t="str">
        <f>IF('Cálculos '!AD68="","",'Cálculos '!AD68)</f>
        <v/>
      </c>
      <c r="X62" s="172" t="str">
        <f>IF('Cálculos '!AE68="","",'Cálculos '!AE68)</f>
        <v/>
      </c>
      <c r="Y62" s="172" t="str">
        <f>IF('Cálculos '!AF68="","",'Cálculos '!AF68)</f>
        <v/>
      </c>
      <c r="Z62" s="172" t="str">
        <f>IF('Cálculos '!AG68="","",'Cálculos '!AG68)</f>
        <v/>
      </c>
      <c r="AA62" s="172" t="str">
        <f>IF('Cálculos '!AH68="","",'Cálculos '!AH68)</f>
        <v/>
      </c>
      <c r="AB62" s="172" t="str">
        <f>IF('Cálculos '!AI68="","",'Cálculos '!AI68)</f>
        <v/>
      </c>
      <c r="AC62" s="172" t="str">
        <f>IF('Cálculos '!AJ68="","",'Cálculos '!AJ68)</f>
        <v/>
      </c>
      <c r="AD62" s="172" t="str">
        <f>IF('Cálculos '!AK68="","",'Cálculos '!AK68)</f>
        <v/>
      </c>
      <c r="AE62" s="172" t="str">
        <f>IF('Cálculos '!AL68="","",'Cálculos '!AL68)</f>
        <v/>
      </c>
      <c r="AF62" s="172" t="str">
        <f>IF('Cálculos '!AM68="","",'Cálculos '!AM68)</f>
        <v/>
      </c>
      <c r="AG62" s="172" t="str">
        <f>IF('Cálculos '!AN68="","",'Cálculos '!AN68)</f>
        <v/>
      </c>
      <c r="AH62" s="172" t="str">
        <f>IF('Cálculos '!AO68="","",'Cálculos '!AO68)</f>
        <v/>
      </c>
      <c r="AI62" s="172" t="str">
        <f>IF('Cálculos '!AP68="","",'Cálculos '!AP68)</f>
        <v/>
      </c>
      <c r="AJ62" s="443" t="str">
        <f>IF('Cálculos '!AQ68="","",'Cálculos '!AQ68)</f>
        <v/>
      </c>
      <c r="AK62" s="446" t="str">
        <f>IF('Cálculos '!D68="","",AVERAGE(C62:AJ62))</f>
        <v/>
      </c>
      <c r="AM62" s="181">
        <f t="shared" si="40"/>
        <v>60</v>
      </c>
      <c r="AN62" s="284" t="str">
        <f t="shared" si="41"/>
        <v/>
      </c>
      <c r="AO62" s="285" t="str">
        <f t="shared" si="42"/>
        <v/>
      </c>
      <c r="AP62" s="285" t="str">
        <f t="shared" si="43"/>
        <v/>
      </c>
      <c r="AQ62" s="285" t="str">
        <f t="shared" si="44"/>
        <v/>
      </c>
      <c r="AR62" s="182" t="str">
        <f t="shared" si="45"/>
        <v/>
      </c>
      <c r="AS62" s="182" t="str">
        <f t="shared" si="46"/>
        <v/>
      </c>
      <c r="AT62" s="182" t="str">
        <f t="shared" si="47"/>
        <v/>
      </c>
      <c r="AU62" s="182" t="str">
        <f t="shared" si="48"/>
        <v/>
      </c>
      <c r="AV62" s="182" t="str">
        <f t="shared" si="49"/>
        <v/>
      </c>
      <c r="AW62" s="182" t="str">
        <f t="shared" si="50"/>
        <v/>
      </c>
      <c r="AX62" s="182" t="str">
        <f t="shared" si="51"/>
        <v/>
      </c>
      <c r="AY62" s="182" t="str">
        <f t="shared" si="52"/>
        <v/>
      </c>
      <c r="AZ62" s="182" t="str">
        <f t="shared" si="53"/>
        <v/>
      </c>
      <c r="BA62" s="182" t="str">
        <f t="shared" si="54"/>
        <v/>
      </c>
      <c r="BB62" s="182" t="str">
        <f t="shared" si="55"/>
        <v/>
      </c>
      <c r="BC62" s="182" t="str">
        <f t="shared" si="56"/>
        <v/>
      </c>
      <c r="BD62" s="182" t="str">
        <f t="shared" si="57"/>
        <v/>
      </c>
      <c r="BE62" s="182" t="str">
        <f t="shared" si="58"/>
        <v/>
      </c>
      <c r="BF62" s="182" t="str">
        <f t="shared" si="59"/>
        <v/>
      </c>
      <c r="BG62" s="182" t="str">
        <f t="shared" si="60"/>
        <v/>
      </c>
      <c r="BH62" s="182" t="str">
        <f t="shared" si="61"/>
        <v/>
      </c>
      <c r="BI62" s="182" t="str">
        <f t="shared" si="62"/>
        <v/>
      </c>
      <c r="BJ62" s="182" t="str">
        <f t="shared" si="63"/>
        <v/>
      </c>
      <c r="BK62" s="182" t="str">
        <f t="shared" si="64"/>
        <v/>
      </c>
      <c r="BL62" s="182" t="str">
        <f t="shared" si="65"/>
        <v/>
      </c>
      <c r="BM62" s="182" t="str">
        <f t="shared" si="66"/>
        <v/>
      </c>
      <c r="BN62" s="182" t="str">
        <f t="shared" si="67"/>
        <v/>
      </c>
      <c r="BO62" s="182" t="str">
        <f t="shared" si="68"/>
        <v/>
      </c>
      <c r="BP62" s="182" t="str">
        <f t="shared" si="69"/>
        <v/>
      </c>
      <c r="BQ62" s="182" t="str">
        <f t="shared" si="70"/>
        <v/>
      </c>
      <c r="BR62" s="182" t="str">
        <f t="shared" si="71"/>
        <v/>
      </c>
      <c r="BS62" s="182" t="str">
        <f t="shared" si="72"/>
        <v/>
      </c>
      <c r="BT62" s="182" t="str">
        <f t="shared" si="73"/>
        <v/>
      </c>
      <c r="BU62" s="183" t="str">
        <f t="shared" si="74"/>
        <v/>
      </c>
      <c r="BV62" s="184" t="str">
        <f>IF('Cálculos '!C68="","",AVERAGE(AN62:BU62))</f>
        <v/>
      </c>
    </row>
    <row r="63" spans="2:74" ht="17.25" hidden="1" thickBot="1" x14ac:dyDescent="0.35">
      <c r="B63" s="165">
        <f t="shared" si="75"/>
        <v>61</v>
      </c>
      <c r="C63" s="171" t="str">
        <f>IF('Cálculos '!J69="","",'Cálculos '!J69)</f>
        <v/>
      </c>
      <c r="D63" s="172" t="str">
        <f>IF('Cálculos '!K69="","",'Cálculos '!K69)</f>
        <v/>
      </c>
      <c r="E63" s="172" t="str">
        <f>IF('Cálculos '!L69="","",'Cálculos '!L69)</f>
        <v/>
      </c>
      <c r="F63" s="172" t="str">
        <f>IF('Cálculos '!M69="","",'Cálculos '!M69)</f>
        <v/>
      </c>
      <c r="G63" s="172" t="str">
        <f>IF('Cálculos '!N69="","",'Cálculos '!N69)</f>
        <v/>
      </c>
      <c r="H63" s="172" t="str">
        <f>IF('Cálculos '!O69="","",'Cálculos '!O69)</f>
        <v/>
      </c>
      <c r="I63" s="172" t="str">
        <f>IF('Cálculos '!P69="","",'Cálculos '!P69)</f>
        <v/>
      </c>
      <c r="J63" s="172" t="str">
        <f>IF('Cálculos '!Q69="","",'Cálculos '!Q69)</f>
        <v/>
      </c>
      <c r="K63" s="172" t="str">
        <f>IF('Cálculos '!R69="","",'Cálculos '!R69)</f>
        <v/>
      </c>
      <c r="L63" s="172" t="str">
        <f>IF('Cálculos '!S69="","",'Cálculos '!S69)</f>
        <v/>
      </c>
      <c r="M63" s="172" t="str">
        <f>IF('Cálculos '!T69="","",'Cálculos '!T69)</f>
        <v/>
      </c>
      <c r="N63" s="172" t="str">
        <f>IF('Cálculos '!U69="","",'Cálculos '!U69)</f>
        <v/>
      </c>
      <c r="O63" s="172" t="str">
        <f>IF('Cálculos '!V69="","",'Cálculos '!V69)</f>
        <v/>
      </c>
      <c r="P63" s="172" t="str">
        <f>IF('Cálculos '!W69="","",'Cálculos '!W69)</f>
        <v/>
      </c>
      <c r="Q63" s="172" t="str">
        <f>IF('Cálculos '!X69="","",'Cálculos '!X69)</f>
        <v/>
      </c>
      <c r="R63" s="172" t="str">
        <f>IF('Cálculos '!Y69="","",'Cálculos '!Y69)</f>
        <v/>
      </c>
      <c r="S63" s="172" t="str">
        <f>IF('Cálculos '!Z69="","",'Cálculos '!Z69)</f>
        <v/>
      </c>
      <c r="T63" s="172" t="str">
        <f>IF('Cálculos '!AA69="","",'Cálculos '!AA69)</f>
        <v/>
      </c>
      <c r="U63" s="172" t="str">
        <f>IF('Cálculos '!AB69="","",'Cálculos '!AB69)</f>
        <v/>
      </c>
      <c r="V63" s="172" t="str">
        <f>IF('Cálculos '!AC69="","",'Cálculos '!AC69)</f>
        <v/>
      </c>
      <c r="W63" s="172" t="str">
        <f>IF('Cálculos '!AD69="","",'Cálculos '!AD69)</f>
        <v/>
      </c>
      <c r="X63" s="172" t="str">
        <f>IF('Cálculos '!AE69="","",'Cálculos '!AE69)</f>
        <v/>
      </c>
      <c r="Y63" s="172" t="str">
        <f>IF('Cálculos '!AF69="","",'Cálculos '!AF69)</f>
        <v/>
      </c>
      <c r="Z63" s="172" t="str">
        <f>IF('Cálculos '!AG69="","",'Cálculos '!AG69)</f>
        <v/>
      </c>
      <c r="AA63" s="172" t="str">
        <f>IF('Cálculos '!AH69="","",'Cálculos '!AH69)</f>
        <v/>
      </c>
      <c r="AB63" s="172" t="str">
        <f>IF('Cálculos '!AI69="","",'Cálculos '!AI69)</f>
        <v/>
      </c>
      <c r="AC63" s="172" t="str">
        <f>IF('Cálculos '!AJ69="","",'Cálculos '!AJ69)</f>
        <v/>
      </c>
      <c r="AD63" s="172" t="str">
        <f>IF('Cálculos '!AK69="","",'Cálculos '!AK69)</f>
        <v/>
      </c>
      <c r="AE63" s="172" t="str">
        <f>IF('Cálculos '!AL69="","",'Cálculos '!AL69)</f>
        <v/>
      </c>
      <c r="AF63" s="172" t="str">
        <f>IF('Cálculos '!AM69="","",'Cálculos '!AM69)</f>
        <v/>
      </c>
      <c r="AG63" s="172" t="str">
        <f>IF('Cálculos '!AN69="","",'Cálculos '!AN69)</f>
        <v/>
      </c>
      <c r="AH63" s="172" t="str">
        <f>IF('Cálculos '!AO69="","",'Cálculos '!AO69)</f>
        <v/>
      </c>
      <c r="AI63" s="172" t="str">
        <f>IF('Cálculos '!AP69="","",'Cálculos '!AP69)</f>
        <v/>
      </c>
      <c r="AJ63" s="443" t="str">
        <f>IF('Cálculos '!AQ69="","",'Cálculos '!AQ69)</f>
        <v/>
      </c>
      <c r="AK63" s="446" t="str">
        <f>IF('Cálculos '!D69="","",AVERAGE(C63:AJ63))</f>
        <v/>
      </c>
      <c r="AM63" s="181">
        <f t="shared" si="40"/>
        <v>61</v>
      </c>
      <c r="AN63" s="284" t="str">
        <f t="shared" si="41"/>
        <v/>
      </c>
      <c r="AO63" s="285" t="str">
        <f t="shared" si="42"/>
        <v/>
      </c>
      <c r="AP63" s="285" t="str">
        <f t="shared" si="43"/>
        <v/>
      </c>
      <c r="AQ63" s="285" t="str">
        <f t="shared" si="44"/>
        <v/>
      </c>
      <c r="AR63" s="182" t="str">
        <f t="shared" si="45"/>
        <v/>
      </c>
      <c r="AS63" s="182" t="str">
        <f t="shared" si="46"/>
        <v/>
      </c>
      <c r="AT63" s="182" t="str">
        <f t="shared" si="47"/>
        <v/>
      </c>
      <c r="AU63" s="182" t="str">
        <f t="shared" si="48"/>
        <v/>
      </c>
      <c r="AV63" s="182" t="str">
        <f t="shared" si="49"/>
        <v/>
      </c>
      <c r="AW63" s="182" t="str">
        <f t="shared" si="50"/>
        <v/>
      </c>
      <c r="AX63" s="182" t="str">
        <f t="shared" si="51"/>
        <v/>
      </c>
      <c r="AY63" s="182" t="str">
        <f t="shared" si="52"/>
        <v/>
      </c>
      <c r="AZ63" s="182" t="str">
        <f t="shared" si="53"/>
        <v/>
      </c>
      <c r="BA63" s="182" t="str">
        <f t="shared" si="54"/>
        <v/>
      </c>
      <c r="BB63" s="182" t="str">
        <f t="shared" si="55"/>
        <v/>
      </c>
      <c r="BC63" s="182" t="str">
        <f t="shared" si="56"/>
        <v/>
      </c>
      <c r="BD63" s="182" t="str">
        <f t="shared" si="57"/>
        <v/>
      </c>
      <c r="BE63" s="182" t="str">
        <f t="shared" si="58"/>
        <v/>
      </c>
      <c r="BF63" s="182" t="str">
        <f t="shared" si="59"/>
        <v/>
      </c>
      <c r="BG63" s="182" t="str">
        <f t="shared" si="60"/>
        <v/>
      </c>
      <c r="BH63" s="182" t="str">
        <f t="shared" si="61"/>
        <v/>
      </c>
      <c r="BI63" s="182" t="str">
        <f t="shared" si="62"/>
        <v/>
      </c>
      <c r="BJ63" s="182" t="str">
        <f t="shared" si="63"/>
        <v/>
      </c>
      <c r="BK63" s="182" t="str">
        <f t="shared" si="64"/>
        <v/>
      </c>
      <c r="BL63" s="182" t="str">
        <f t="shared" si="65"/>
        <v/>
      </c>
      <c r="BM63" s="182" t="str">
        <f t="shared" si="66"/>
        <v/>
      </c>
      <c r="BN63" s="182" t="str">
        <f t="shared" si="67"/>
        <v/>
      </c>
      <c r="BO63" s="182" t="str">
        <f t="shared" si="68"/>
        <v/>
      </c>
      <c r="BP63" s="182" t="str">
        <f t="shared" si="69"/>
        <v/>
      </c>
      <c r="BQ63" s="182" t="str">
        <f t="shared" si="70"/>
        <v/>
      </c>
      <c r="BR63" s="182" t="str">
        <f t="shared" si="71"/>
        <v/>
      </c>
      <c r="BS63" s="182" t="str">
        <f t="shared" si="72"/>
        <v/>
      </c>
      <c r="BT63" s="182" t="str">
        <f t="shared" si="73"/>
        <v/>
      </c>
      <c r="BU63" s="183" t="str">
        <f t="shared" si="74"/>
        <v/>
      </c>
      <c r="BV63" s="184" t="str">
        <f>IF('Cálculos '!C69="","",AVERAGE(AN63:BU63))</f>
        <v/>
      </c>
    </row>
    <row r="64" spans="2:74" ht="17.25" hidden="1" thickBot="1" x14ac:dyDescent="0.35">
      <c r="B64" s="165">
        <f t="shared" si="75"/>
        <v>62</v>
      </c>
      <c r="C64" s="171" t="str">
        <f>IF('Cálculos '!J70="","",'Cálculos '!J70)</f>
        <v/>
      </c>
      <c r="D64" s="172" t="str">
        <f>IF('Cálculos '!K70="","",'Cálculos '!K70)</f>
        <v/>
      </c>
      <c r="E64" s="172" t="str">
        <f>IF('Cálculos '!L70="","",'Cálculos '!L70)</f>
        <v/>
      </c>
      <c r="F64" s="172" t="str">
        <f>IF('Cálculos '!M70="","",'Cálculos '!M70)</f>
        <v/>
      </c>
      <c r="G64" s="172" t="str">
        <f>IF('Cálculos '!N70="","",'Cálculos '!N70)</f>
        <v/>
      </c>
      <c r="H64" s="172" t="str">
        <f>IF('Cálculos '!O70="","",'Cálculos '!O70)</f>
        <v/>
      </c>
      <c r="I64" s="172" t="str">
        <f>IF('Cálculos '!P70="","",'Cálculos '!P70)</f>
        <v/>
      </c>
      <c r="J64" s="172" t="str">
        <f>IF('Cálculos '!Q70="","",'Cálculos '!Q70)</f>
        <v/>
      </c>
      <c r="K64" s="172" t="str">
        <f>IF('Cálculos '!R70="","",'Cálculos '!R70)</f>
        <v/>
      </c>
      <c r="L64" s="172" t="str">
        <f>IF('Cálculos '!S70="","",'Cálculos '!S70)</f>
        <v/>
      </c>
      <c r="M64" s="172" t="str">
        <f>IF('Cálculos '!T70="","",'Cálculos '!T70)</f>
        <v/>
      </c>
      <c r="N64" s="172" t="str">
        <f>IF('Cálculos '!U70="","",'Cálculos '!U70)</f>
        <v/>
      </c>
      <c r="O64" s="172" t="str">
        <f>IF('Cálculos '!V70="","",'Cálculos '!V70)</f>
        <v/>
      </c>
      <c r="P64" s="172" t="str">
        <f>IF('Cálculos '!W70="","",'Cálculos '!W70)</f>
        <v/>
      </c>
      <c r="Q64" s="172" t="str">
        <f>IF('Cálculos '!X70="","",'Cálculos '!X70)</f>
        <v/>
      </c>
      <c r="R64" s="172" t="str">
        <f>IF('Cálculos '!Y70="","",'Cálculos '!Y70)</f>
        <v/>
      </c>
      <c r="S64" s="172" t="str">
        <f>IF('Cálculos '!Z70="","",'Cálculos '!Z70)</f>
        <v/>
      </c>
      <c r="T64" s="172" t="str">
        <f>IF('Cálculos '!AA70="","",'Cálculos '!AA70)</f>
        <v/>
      </c>
      <c r="U64" s="172" t="str">
        <f>IF('Cálculos '!AB70="","",'Cálculos '!AB70)</f>
        <v/>
      </c>
      <c r="V64" s="172" t="str">
        <f>IF('Cálculos '!AC70="","",'Cálculos '!AC70)</f>
        <v/>
      </c>
      <c r="W64" s="172" t="str">
        <f>IF('Cálculos '!AD70="","",'Cálculos '!AD70)</f>
        <v/>
      </c>
      <c r="X64" s="172" t="str">
        <f>IF('Cálculos '!AE70="","",'Cálculos '!AE70)</f>
        <v/>
      </c>
      <c r="Y64" s="172" t="str">
        <f>IF('Cálculos '!AF70="","",'Cálculos '!AF70)</f>
        <v/>
      </c>
      <c r="Z64" s="172" t="str">
        <f>IF('Cálculos '!AG70="","",'Cálculos '!AG70)</f>
        <v/>
      </c>
      <c r="AA64" s="172" t="str">
        <f>IF('Cálculos '!AH70="","",'Cálculos '!AH70)</f>
        <v/>
      </c>
      <c r="AB64" s="172" t="str">
        <f>IF('Cálculos '!AI70="","",'Cálculos '!AI70)</f>
        <v/>
      </c>
      <c r="AC64" s="172" t="str">
        <f>IF('Cálculos '!AJ70="","",'Cálculos '!AJ70)</f>
        <v/>
      </c>
      <c r="AD64" s="172" t="str">
        <f>IF('Cálculos '!AK70="","",'Cálculos '!AK70)</f>
        <v/>
      </c>
      <c r="AE64" s="172" t="str">
        <f>IF('Cálculos '!AL70="","",'Cálculos '!AL70)</f>
        <v/>
      </c>
      <c r="AF64" s="172" t="str">
        <f>IF('Cálculos '!AM70="","",'Cálculos '!AM70)</f>
        <v/>
      </c>
      <c r="AG64" s="172" t="str">
        <f>IF('Cálculos '!AN70="","",'Cálculos '!AN70)</f>
        <v/>
      </c>
      <c r="AH64" s="172" t="str">
        <f>IF('Cálculos '!AO70="","",'Cálculos '!AO70)</f>
        <v/>
      </c>
      <c r="AI64" s="172" t="str">
        <f>IF('Cálculos '!AP70="","",'Cálculos '!AP70)</f>
        <v/>
      </c>
      <c r="AJ64" s="443" t="str">
        <f>IF('Cálculos '!AQ70="","",'Cálculos '!AQ70)</f>
        <v/>
      </c>
      <c r="AK64" s="446" t="str">
        <f>IF('Cálculos '!D70="","",AVERAGE(C64:AJ64))</f>
        <v/>
      </c>
      <c r="AM64" s="181">
        <f t="shared" si="40"/>
        <v>62</v>
      </c>
      <c r="AN64" s="284" t="str">
        <f t="shared" si="41"/>
        <v/>
      </c>
      <c r="AO64" s="285" t="str">
        <f t="shared" si="42"/>
        <v/>
      </c>
      <c r="AP64" s="285" t="str">
        <f t="shared" si="43"/>
        <v/>
      </c>
      <c r="AQ64" s="285" t="str">
        <f t="shared" si="44"/>
        <v/>
      </c>
      <c r="AR64" s="182" t="str">
        <f t="shared" si="45"/>
        <v/>
      </c>
      <c r="AS64" s="182" t="str">
        <f t="shared" si="46"/>
        <v/>
      </c>
      <c r="AT64" s="182" t="str">
        <f t="shared" si="47"/>
        <v/>
      </c>
      <c r="AU64" s="182" t="str">
        <f t="shared" si="48"/>
        <v/>
      </c>
      <c r="AV64" s="182" t="str">
        <f t="shared" si="49"/>
        <v/>
      </c>
      <c r="AW64" s="182" t="str">
        <f t="shared" si="50"/>
        <v/>
      </c>
      <c r="AX64" s="182" t="str">
        <f t="shared" si="51"/>
        <v/>
      </c>
      <c r="AY64" s="182" t="str">
        <f t="shared" si="52"/>
        <v/>
      </c>
      <c r="AZ64" s="182" t="str">
        <f t="shared" si="53"/>
        <v/>
      </c>
      <c r="BA64" s="182" t="str">
        <f t="shared" si="54"/>
        <v/>
      </c>
      <c r="BB64" s="182" t="str">
        <f t="shared" si="55"/>
        <v/>
      </c>
      <c r="BC64" s="182" t="str">
        <f t="shared" si="56"/>
        <v/>
      </c>
      <c r="BD64" s="182" t="str">
        <f t="shared" si="57"/>
        <v/>
      </c>
      <c r="BE64" s="182" t="str">
        <f t="shared" si="58"/>
        <v/>
      </c>
      <c r="BF64" s="182" t="str">
        <f t="shared" si="59"/>
        <v/>
      </c>
      <c r="BG64" s="182" t="str">
        <f t="shared" si="60"/>
        <v/>
      </c>
      <c r="BH64" s="182" t="str">
        <f t="shared" si="61"/>
        <v/>
      </c>
      <c r="BI64" s="182" t="str">
        <f t="shared" si="62"/>
        <v/>
      </c>
      <c r="BJ64" s="182" t="str">
        <f t="shared" si="63"/>
        <v/>
      </c>
      <c r="BK64" s="182" t="str">
        <f t="shared" si="64"/>
        <v/>
      </c>
      <c r="BL64" s="182" t="str">
        <f t="shared" si="65"/>
        <v/>
      </c>
      <c r="BM64" s="182" t="str">
        <f t="shared" si="66"/>
        <v/>
      </c>
      <c r="BN64" s="182" t="str">
        <f t="shared" si="67"/>
        <v/>
      </c>
      <c r="BO64" s="182" t="str">
        <f t="shared" si="68"/>
        <v/>
      </c>
      <c r="BP64" s="182" t="str">
        <f t="shared" si="69"/>
        <v/>
      </c>
      <c r="BQ64" s="182" t="str">
        <f t="shared" si="70"/>
        <v/>
      </c>
      <c r="BR64" s="182" t="str">
        <f t="shared" si="71"/>
        <v/>
      </c>
      <c r="BS64" s="182" t="str">
        <f t="shared" si="72"/>
        <v/>
      </c>
      <c r="BT64" s="182" t="str">
        <f t="shared" si="73"/>
        <v/>
      </c>
      <c r="BU64" s="183" t="str">
        <f t="shared" si="74"/>
        <v/>
      </c>
      <c r="BV64" s="184" t="str">
        <f>IF('Cálculos '!C70="","",AVERAGE(AN64:BU64))</f>
        <v/>
      </c>
    </row>
    <row r="65" spans="2:74" ht="17.25" hidden="1" thickBot="1" x14ac:dyDescent="0.35">
      <c r="B65" s="165">
        <f t="shared" si="75"/>
        <v>63</v>
      </c>
      <c r="C65" s="171" t="str">
        <f>IF('Cálculos '!J71="","",'Cálculos '!J71)</f>
        <v/>
      </c>
      <c r="D65" s="172" t="str">
        <f>IF('Cálculos '!K71="","",'Cálculos '!K71)</f>
        <v/>
      </c>
      <c r="E65" s="172" t="str">
        <f>IF('Cálculos '!L71="","",'Cálculos '!L71)</f>
        <v/>
      </c>
      <c r="F65" s="172" t="str">
        <f>IF('Cálculos '!M71="","",'Cálculos '!M71)</f>
        <v/>
      </c>
      <c r="G65" s="172" t="str">
        <f>IF('Cálculos '!N71="","",'Cálculos '!N71)</f>
        <v/>
      </c>
      <c r="H65" s="172" t="str">
        <f>IF('Cálculos '!O71="","",'Cálculos '!O71)</f>
        <v/>
      </c>
      <c r="I65" s="172" t="str">
        <f>IF('Cálculos '!P71="","",'Cálculos '!P71)</f>
        <v/>
      </c>
      <c r="J65" s="172" t="str">
        <f>IF('Cálculos '!Q71="","",'Cálculos '!Q71)</f>
        <v/>
      </c>
      <c r="K65" s="172" t="str">
        <f>IF('Cálculos '!R71="","",'Cálculos '!R71)</f>
        <v/>
      </c>
      <c r="L65" s="172" t="str">
        <f>IF('Cálculos '!S71="","",'Cálculos '!S71)</f>
        <v/>
      </c>
      <c r="M65" s="172" t="str">
        <f>IF('Cálculos '!T71="","",'Cálculos '!T71)</f>
        <v/>
      </c>
      <c r="N65" s="172" t="str">
        <f>IF('Cálculos '!U71="","",'Cálculos '!U71)</f>
        <v/>
      </c>
      <c r="O65" s="172" t="str">
        <f>IF('Cálculos '!V71="","",'Cálculos '!V71)</f>
        <v/>
      </c>
      <c r="P65" s="172" t="str">
        <f>IF('Cálculos '!W71="","",'Cálculos '!W71)</f>
        <v/>
      </c>
      <c r="Q65" s="172" t="str">
        <f>IF('Cálculos '!X71="","",'Cálculos '!X71)</f>
        <v/>
      </c>
      <c r="R65" s="172" t="str">
        <f>IF('Cálculos '!Y71="","",'Cálculos '!Y71)</f>
        <v/>
      </c>
      <c r="S65" s="172" t="str">
        <f>IF('Cálculos '!Z71="","",'Cálculos '!Z71)</f>
        <v/>
      </c>
      <c r="T65" s="172" t="str">
        <f>IF('Cálculos '!AA71="","",'Cálculos '!AA71)</f>
        <v/>
      </c>
      <c r="U65" s="172" t="str">
        <f>IF('Cálculos '!AB71="","",'Cálculos '!AB71)</f>
        <v/>
      </c>
      <c r="V65" s="172" t="str">
        <f>IF('Cálculos '!AC71="","",'Cálculos '!AC71)</f>
        <v/>
      </c>
      <c r="W65" s="172" t="str">
        <f>IF('Cálculos '!AD71="","",'Cálculos '!AD71)</f>
        <v/>
      </c>
      <c r="X65" s="172" t="str">
        <f>IF('Cálculos '!AE71="","",'Cálculos '!AE71)</f>
        <v/>
      </c>
      <c r="Y65" s="172" t="str">
        <f>IF('Cálculos '!AF71="","",'Cálculos '!AF71)</f>
        <v/>
      </c>
      <c r="Z65" s="172" t="str">
        <f>IF('Cálculos '!AG71="","",'Cálculos '!AG71)</f>
        <v/>
      </c>
      <c r="AA65" s="172" t="str">
        <f>IF('Cálculos '!AH71="","",'Cálculos '!AH71)</f>
        <v/>
      </c>
      <c r="AB65" s="172" t="str">
        <f>IF('Cálculos '!AI71="","",'Cálculos '!AI71)</f>
        <v/>
      </c>
      <c r="AC65" s="172" t="str">
        <f>IF('Cálculos '!AJ71="","",'Cálculos '!AJ71)</f>
        <v/>
      </c>
      <c r="AD65" s="172" t="str">
        <f>IF('Cálculos '!AK71="","",'Cálculos '!AK71)</f>
        <v/>
      </c>
      <c r="AE65" s="172" t="str">
        <f>IF('Cálculos '!AL71="","",'Cálculos '!AL71)</f>
        <v/>
      </c>
      <c r="AF65" s="172" t="str">
        <f>IF('Cálculos '!AM71="","",'Cálculos '!AM71)</f>
        <v/>
      </c>
      <c r="AG65" s="172" t="str">
        <f>IF('Cálculos '!AN71="","",'Cálculos '!AN71)</f>
        <v/>
      </c>
      <c r="AH65" s="172" t="str">
        <f>IF('Cálculos '!AO71="","",'Cálculos '!AO71)</f>
        <v/>
      </c>
      <c r="AI65" s="172" t="str">
        <f>IF('Cálculos '!AP71="","",'Cálculos '!AP71)</f>
        <v/>
      </c>
      <c r="AJ65" s="443" t="str">
        <f>IF('Cálculos '!AQ71="","",'Cálculos '!AQ71)</f>
        <v/>
      </c>
      <c r="AK65" s="446" t="str">
        <f>IF('Cálculos '!D71="","",AVERAGE(C65:AJ65))</f>
        <v/>
      </c>
      <c r="AM65" s="181">
        <f t="shared" si="40"/>
        <v>63</v>
      </c>
      <c r="AN65" s="284" t="str">
        <f t="shared" si="41"/>
        <v/>
      </c>
      <c r="AO65" s="285" t="str">
        <f t="shared" si="42"/>
        <v/>
      </c>
      <c r="AP65" s="285" t="str">
        <f t="shared" si="43"/>
        <v/>
      </c>
      <c r="AQ65" s="285" t="str">
        <f t="shared" si="44"/>
        <v/>
      </c>
      <c r="AR65" s="182" t="str">
        <f t="shared" si="45"/>
        <v/>
      </c>
      <c r="AS65" s="182" t="str">
        <f t="shared" si="46"/>
        <v/>
      </c>
      <c r="AT65" s="182" t="str">
        <f t="shared" si="47"/>
        <v/>
      </c>
      <c r="AU65" s="182" t="str">
        <f t="shared" si="48"/>
        <v/>
      </c>
      <c r="AV65" s="182" t="str">
        <f t="shared" si="49"/>
        <v/>
      </c>
      <c r="AW65" s="182" t="str">
        <f t="shared" si="50"/>
        <v/>
      </c>
      <c r="AX65" s="182" t="str">
        <f t="shared" si="51"/>
        <v/>
      </c>
      <c r="AY65" s="182" t="str">
        <f t="shared" si="52"/>
        <v/>
      </c>
      <c r="AZ65" s="182" t="str">
        <f t="shared" si="53"/>
        <v/>
      </c>
      <c r="BA65" s="182" t="str">
        <f t="shared" si="54"/>
        <v/>
      </c>
      <c r="BB65" s="182" t="str">
        <f t="shared" si="55"/>
        <v/>
      </c>
      <c r="BC65" s="182" t="str">
        <f t="shared" si="56"/>
        <v/>
      </c>
      <c r="BD65" s="182" t="str">
        <f t="shared" si="57"/>
        <v/>
      </c>
      <c r="BE65" s="182" t="str">
        <f t="shared" si="58"/>
        <v/>
      </c>
      <c r="BF65" s="182" t="str">
        <f t="shared" si="59"/>
        <v/>
      </c>
      <c r="BG65" s="182" t="str">
        <f t="shared" si="60"/>
        <v/>
      </c>
      <c r="BH65" s="182" t="str">
        <f t="shared" si="61"/>
        <v/>
      </c>
      <c r="BI65" s="182" t="str">
        <f t="shared" si="62"/>
        <v/>
      </c>
      <c r="BJ65" s="182" t="str">
        <f t="shared" si="63"/>
        <v/>
      </c>
      <c r="BK65" s="182" t="str">
        <f t="shared" si="64"/>
        <v/>
      </c>
      <c r="BL65" s="182" t="str">
        <f t="shared" si="65"/>
        <v/>
      </c>
      <c r="BM65" s="182" t="str">
        <f t="shared" si="66"/>
        <v/>
      </c>
      <c r="BN65" s="182" t="str">
        <f t="shared" si="67"/>
        <v/>
      </c>
      <c r="BO65" s="182" t="str">
        <f t="shared" si="68"/>
        <v/>
      </c>
      <c r="BP65" s="182" t="str">
        <f t="shared" si="69"/>
        <v/>
      </c>
      <c r="BQ65" s="182" t="str">
        <f t="shared" si="70"/>
        <v/>
      </c>
      <c r="BR65" s="182" t="str">
        <f t="shared" si="71"/>
        <v/>
      </c>
      <c r="BS65" s="182" t="str">
        <f t="shared" si="72"/>
        <v/>
      </c>
      <c r="BT65" s="182" t="str">
        <f t="shared" si="73"/>
        <v/>
      </c>
      <c r="BU65" s="183" t="str">
        <f t="shared" si="74"/>
        <v/>
      </c>
      <c r="BV65" s="184" t="str">
        <f>IF('Cálculos '!C71="","",AVERAGE(AN65:BU65))</f>
        <v/>
      </c>
    </row>
    <row r="66" spans="2:74" ht="17.25" hidden="1" thickBot="1" x14ac:dyDescent="0.35">
      <c r="B66" s="165">
        <f t="shared" si="75"/>
        <v>64</v>
      </c>
      <c r="C66" s="171" t="str">
        <f>IF('Cálculos '!J72="","",'Cálculos '!J72)</f>
        <v/>
      </c>
      <c r="D66" s="172" t="str">
        <f>IF('Cálculos '!K72="","",'Cálculos '!K72)</f>
        <v/>
      </c>
      <c r="E66" s="172" t="str">
        <f>IF('Cálculos '!L72="","",'Cálculos '!L72)</f>
        <v/>
      </c>
      <c r="F66" s="172" t="str">
        <f>IF('Cálculos '!M72="","",'Cálculos '!M72)</f>
        <v/>
      </c>
      <c r="G66" s="172" t="str">
        <f>IF('Cálculos '!N72="","",'Cálculos '!N72)</f>
        <v/>
      </c>
      <c r="H66" s="172" t="str">
        <f>IF('Cálculos '!O72="","",'Cálculos '!O72)</f>
        <v/>
      </c>
      <c r="I66" s="172" t="str">
        <f>IF('Cálculos '!P72="","",'Cálculos '!P72)</f>
        <v/>
      </c>
      <c r="J66" s="172" t="str">
        <f>IF('Cálculos '!Q72="","",'Cálculos '!Q72)</f>
        <v/>
      </c>
      <c r="K66" s="172" t="str">
        <f>IF('Cálculos '!R72="","",'Cálculos '!R72)</f>
        <v/>
      </c>
      <c r="L66" s="172" t="str">
        <f>IF('Cálculos '!S72="","",'Cálculos '!S72)</f>
        <v/>
      </c>
      <c r="M66" s="172" t="str">
        <f>IF('Cálculos '!T72="","",'Cálculos '!T72)</f>
        <v/>
      </c>
      <c r="N66" s="172" t="str">
        <f>IF('Cálculos '!U72="","",'Cálculos '!U72)</f>
        <v/>
      </c>
      <c r="O66" s="172" t="str">
        <f>IF('Cálculos '!V72="","",'Cálculos '!V72)</f>
        <v/>
      </c>
      <c r="P66" s="172" t="str">
        <f>IF('Cálculos '!W72="","",'Cálculos '!W72)</f>
        <v/>
      </c>
      <c r="Q66" s="172" t="str">
        <f>IF('Cálculos '!X72="","",'Cálculos '!X72)</f>
        <v/>
      </c>
      <c r="R66" s="172" t="str">
        <f>IF('Cálculos '!Y72="","",'Cálculos '!Y72)</f>
        <v/>
      </c>
      <c r="S66" s="172" t="str">
        <f>IF('Cálculos '!Z72="","",'Cálculos '!Z72)</f>
        <v/>
      </c>
      <c r="T66" s="172" t="str">
        <f>IF('Cálculos '!AA72="","",'Cálculos '!AA72)</f>
        <v/>
      </c>
      <c r="U66" s="172" t="str">
        <f>IF('Cálculos '!AB72="","",'Cálculos '!AB72)</f>
        <v/>
      </c>
      <c r="V66" s="172" t="str">
        <f>IF('Cálculos '!AC72="","",'Cálculos '!AC72)</f>
        <v/>
      </c>
      <c r="W66" s="172" t="str">
        <f>IF('Cálculos '!AD72="","",'Cálculos '!AD72)</f>
        <v/>
      </c>
      <c r="X66" s="172" t="str">
        <f>IF('Cálculos '!AE72="","",'Cálculos '!AE72)</f>
        <v/>
      </c>
      <c r="Y66" s="172" t="str">
        <f>IF('Cálculos '!AF72="","",'Cálculos '!AF72)</f>
        <v/>
      </c>
      <c r="Z66" s="172" t="str">
        <f>IF('Cálculos '!AG72="","",'Cálculos '!AG72)</f>
        <v/>
      </c>
      <c r="AA66" s="172" t="str">
        <f>IF('Cálculos '!AH72="","",'Cálculos '!AH72)</f>
        <v/>
      </c>
      <c r="AB66" s="172" t="str">
        <f>IF('Cálculos '!AI72="","",'Cálculos '!AI72)</f>
        <v/>
      </c>
      <c r="AC66" s="172" t="str">
        <f>IF('Cálculos '!AJ72="","",'Cálculos '!AJ72)</f>
        <v/>
      </c>
      <c r="AD66" s="172" t="str">
        <f>IF('Cálculos '!AK72="","",'Cálculos '!AK72)</f>
        <v/>
      </c>
      <c r="AE66" s="172" t="str">
        <f>IF('Cálculos '!AL72="","",'Cálculos '!AL72)</f>
        <v/>
      </c>
      <c r="AF66" s="172" t="str">
        <f>IF('Cálculos '!AM72="","",'Cálculos '!AM72)</f>
        <v/>
      </c>
      <c r="AG66" s="172" t="str">
        <f>IF('Cálculos '!AN72="","",'Cálculos '!AN72)</f>
        <v/>
      </c>
      <c r="AH66" s="172" t="str">
        <f>IF('Cálculos '!AO72="","",'Cálculos '!AO72)</f>
        <v/>
      </c>
      <c r="AI66" s="172" t="str">
        <f>IF('Cálculos '!AP72="","",'Cálculos '!AP72)</f>
        <v/>
      </c>
      <c r="AJ66" s="443" t="str">
        <f>IF('Cálculos '!AQ72="","",'Cálculos '!AQ72)</f>
        <v/>
      </c>
      <c r="AK66" s="446" t="str">
        <f>IF('Cálculos '!D72="","",AVERAGE(C66:AJ66))</f>
        <v/>
      </c>
      <c r="AM66" s="181">
        <f t="shared" si="40"/>
        <v>64</v>
      </c>
      <c r="AN66" s="284" t="str">
        <f t="shared" si="41"/>
        <v/>
      </c>
      <c r="AO66" s="285" t="str">
        <f t="shared" si="42"/>
        <v/>
      </c>
      <c r="AP66" s="285" t="str">
        <f t="shared" si="43"/>
        <v/>
      </c>
      <c r="AQ66" s="285" t="str">
        <f t="shared" si="44"/>
        <v/>
      </c>
      <c r="AR66" s="182" t="str">
        <f t="shared" si="45"/>
        <v/>
      </c>
      <c r="AS66" s="182" t="str">
        <f t="shared" si="46"/>
        <v/>
      </c>
      <c r="AT66" s="182" t="str">
        <f t="shared" si="47"/>
        <v/>
      </c>
      <c r="AU66" s="182" t="str">
        <f t="shared" si="48"/>
        <v/>
      </c>
      <c r="AV66" s="182" t="str">
        <f t="shared" si="49"/>
        <v/>
      </c>
      <c r="AW66" s="182" t="str">
        <f t="shared" si="50"/>
        <v/>
      </c>
      <c r="AX66" s="182" t="str">
        <f t="shared" si="51"/>
        <v/>
      </c>
      <c r="AY66" s="182" t="str">
        <f t="shared" si="52"/>
        <v/>
      </c>
      <c r="AZ66" s="182" t="str">
        <f t="shared" si="53"/>
        <v/>
      </c>
      <c r="BA66" s="182" t="str">
        <f t="shared" si="54"/>
        <v/>
      </c>
      <c r="BB66" s="182" t="str">
        <f t="shared" si="55"/>
        <v/>
      </c>
      <c r="BC66" s="182" t="str">
        <f t="shared" si="56"/>
        <v/>
      </c>
      <c r="BD66" s="182" t="str">
        <f t="shared" si="57"/>
        <v/>
      </c>
      <c r="BE66" s="182" t="str">
        <f t="shared" si="58"/>
        <v/>
      </c>
      <c r="BF66" s="182" t="str">
        <f t="shared" si="59"/>
        <v/>
      </c>
      <c r="BG66" s="182" t="str">
        <f t="shared" si="60"/>
        <v/>
      </c>
      <c r="BH66" s="182" t="str">
        <f t="shared" si="61"/>
        <v/>
      </c>
      <c r="BI66" s="182" t="str">
        <f t="shared" si="62"/>
        <v/>
      </c>
      <c r="BJ66" s="182" t="str">
        <f t="shared" si="63"/>
        <v/>
      </c>
      <c r="BK66" s="182" t="str">
        <f t="shared" si="64"/>
        <v/>
      </c>
      <c r="BL66" s="182" t="str">
        <f t="shared" si="65"/>
        <v/>
      </c>
      <c r="BM66" s="182" t="str">
        <f t="shared" si="66"/>
        <v/>
      </c>
      <c r="BN66" s="182" t="str">
        <f t="shared" si="67"/>
        <v/>
      </c>
      <c r="BO66" s="182" t="str">
        <f t="shared" si="68"/>
        <v/>
      </c>
      <c r="BP66" s="182" t="str">
        <f t="shared" si="69"/>
        <v/>
      </c>
      <c r="BQ66" s="182" t="str">
        <f t="shared" si="70"/>
        <v/>
      </c>
      <c r="BR66" s="182" t="str">
        <f t="shared" si="71"/>
        <v/>
      </c>
      <c r="BS66" s="182" t="str">
        <f t="shared" si="72"/>
        <v/>
      </c>
      <c r="BT66" s="182" t="str">
        <f t="shared" si="73"/>
        <v/>
      </c>
      <c r="BU66" s="183" t="str">
        <f t="shared" si="74"/>
        <v/>
      </c>
      <c r="BV66" s="184" t="str">
        <f>IF('Cálculos '!C72="","",AVERAGE(AN66:BU66))</f>
        <v/>
      </c>
    </row>
    <row r="67" spans="2:74" ht="17.25" hidden="1" thickBot="1" x14ac:dyDescent="0.35">
      <c r="B67" s="165">
        <f t="shared" si="75"/>
        <v>65</v>
      </c>
      <c r="C67" s="171" t="str">
        <f>IF('Cálculos '!J73="","",'Cálculos '!J73)</f>
        <v/>
      </c>
      <c r="D67" s="172" t="str">
        <f>IF('Cálculos '!K73="","",'Cálculos '!K73)</f>
        <v/>
      </c>
      <c r="E67" s="172" t="str">
        <f>IF('Cálculos '!L73="","",'Cálculos '!L73)</f>
        <v/>
      </c>
      <c r="F67" s="172" t="str">
        <f>IF('Cálculos '!M73="","",'Cálculos '!M73)</f>
        <v/>
      </c>
      <c r="G67" s="172" t="str">
        <f>IF('Cálculos '!N73="","",'Cálculos '!N73)</f>
        <v/>
      </c>
      <c r="H67" s="172" t="str">
        <f>IF('Cálculos '!O73="","",'Cálculos '!O73)</f>
        <v/>
      </c>
      <c r="I67" s="172" t="str">
        <f>IF('Cálculos '!P73="","",'Cálculos '!P73)</f>
        <v/>
      </c>
      <c r="J67" s="172" t="str">
        <f>IF('Cálculos '!Q73="","",'Cálculos '!Q73)</f>
        <v/>
      </c>
      <c r="K67" s="172" t="str">
        <f>IF('Cálculos '!R73="","",'Cálculos '!R73)</f>
        <v/>
      </c>
      <c r="L67" s="172" t="str">
        <f>IF('Cálculos '!S73="","",'Cálculos '!S73)</f>
        <v/>
      </c>
      <c r="M67" s="172" t="str">
        <f>IF('Cálculos '!T73="","",'Cálculos '!T73)</f>
        <v/>
      </c>
      <c r="N67" s="172" t="str">
        <f>IF('Cálculos '!U73="","",'Cálculos '!U73)</f>
        <v/>
      </c>
      <c r="O67" s="172" t="str">
        <f>IF('Cálculos '!V73="","",'Cálculos '!V73)</f>
        <v/>
      </c>
      <c r="P67" s="172" t="str">
        <f>IF('Cálculos '!W73="","",'Cálculos '!W73)</f>
        <v/>
      </c>
      <c r="Q67" s="172" t="str">
        <f>IF('Cálculos '!X73="","",'Cálculos '!X73)</f>
        <v/>
      </c>
      <c r="R67" s="172" t="str">
        <f>IF('Cálculos '!Y73="","",'Cálculos '!Y73)</f>
        <v/>
      </c>
      <c r="S67" s="172" t="str">
        <f>IF('Cálculos '!Z73="","",'Cálculos '!Z73)</f>
        <v/>
      </c>
      <c r="T67" s="172" t="str">
        <f>IF('Cálculos '!AA73="","",'Cálculos '!AA73)</f>
        <v/>
      </c>
      <c r="U67" s="172" t="str">
        <f>IF('Cálculos '!AB73="","",'Cálculos '!AB73)</f>
        <v/>
      </c>
      <c r="V67" s="172" t="str">
        <f>IF('Cálculos '!AC73="","",'Cálculos '!AC73)</f>
        <v/>
      </c>
      <c r="W67" s="172" t="str">
        <f>IF('Cálculos '!AD73="","",'Cálculos '!AD73)</f>
        <v/>
      </c>
      <c r="X67" s="172" t="str">
        <f>IF('Cálculos '!AE73="","",'Cálculos '!AE73)</f>
        <v/>
      </c>
      <c r="Y67" s="172" t="str">
        <f>IF('Cálculos '!AF73="","",'Cálculos '!AF73)</f>
        <v/>
      </c>
      <c r="Z67" s="172" t="str">
        <f>IF('Cálculos '!AG73="","",'Cálculos '!AG73)</f>
        <v/>
      </c>
      <c r="AA67" s="172" t="str">
        <f>IF('Cálculos '!AH73="","",'Cálculos '!AH73)</f>
        <v/>
      </c>
      <c r="AB67" s="172" t="str">
        <f>IF('Cálculos '!AI73="","",'Cálculos '!AI73)</f>
        <v/>
      </c>
      <c r="AC67" s="172" t="str">
        <f>IF('Cálculos '!AJ73="","",'Cálculos '!AJ73)</f>
        <v/>
      </c>
      <c r="AD67" s="172" t="str">
        <f>IF('Cálculos '!AK73="","",'Cálculos '!AK73)</f>
        <v/>
      </c>
      <c r="AE67" s="172" t="str">
        <f>IF('Cálculos '!AL73="","",'Cálculos '!AL73)</f>
        <v/>
      </c>
      <c r="AF67" s="172" t="str">
        <f>IF('Cálculos '!AM73="","",'Cálculos '!AM73)</f>
        <v/>
      </c>
      <c r="AG67" s="172" t="str">
        <f>IF('Cálculos '!AN73="","",'Cálculos '!AN73)</f>
        <v/>
      </c>
      <c r="AH67" s="172" t="str">
        <f>IF('Cálculos '!AO73="","",'Cálculos '!AO73)</f>
        <v/>
      </c>
      <c r="AI67" s="172" t="str">
        <f>IF('Cálculos '!AP73="","",'Cálculos '!AP73)</f>
        <v/>
      </c>
      <c r="AJ67" s="443" t="str">
        <f>IF('Cálculos '!AQ73="","",'Cálculos '!AQ73)</f>
        <v/>
      </c>
      <c r="AK67" s="446" t="str">
        <f>IF('Cálculos '!D73="","",AVERAGE(C67:AJ67))</f>
        <v/>
      </c>
      <c r="AM67" s="181">
        <f t="shared" si="40"/>
        <v>65</v>
      </c>
      <c r="AN67" s="284" t="str">
        <f t="shared" si="41"/>
        <v/>
      </c>
      <c r="AO67" s="285" t="str">
        <f t="shared" si="42"/>
        <v/>
      </c>
      <c r="AP67" s="285" t="str">
        <f t="shared" si="43"/>
        <v/>
      </c>
      <c r="AQ67" s="285" t="str">
        <f t="shared" si="44"/>
        <v/>
      </c>
      <c r="AR67" s="182" t="str">
        <f t="shared" si="45"/>
        <v/>
      </c>
      <c r="AS67" s="182" t="str">
        <f t="shared" si="46"/>
        <v/>
      </c>
      <c r="AT67" s="182" t="str">
        <f t="shared" si="47"/>
        <v/>
      </c>
      <c r="AU67" s="182" t="str">
        <f t="shared" si="48"/>
        <v/>
      </c>
      <c r="AV67" s="182" t="str">
        <f t="shared" si="49"/>
        <v/>
      </c>
      <c r="AW67" s="182" t="str">
        <f t="shared" si="50"/>
        <v/>
      </c>
      <c r="AX67" s="182" t="str">
        <f t="shared" si="51"/>
        <v/>
      </c>
      <c r="AY67" s="182" t="str">
        <f t="shared" si="52"/>
        <v/>
      </c>
      <c r="AZ67" s="182" t="str">
        <f t="shared" si="53"/>
        <v/>
      </c>
      <c r="BA67" s="182" t="str">
        <f t="shared" si="54"/>
        <v/>
      </c>
      <c r="BB67" s="182" t="str">
        <f t="shared" si="55"/>
        <v/>
      </c>
      <c r="BC67" s="182" t="str">
        <f t="shared" si="56"/>
        <v/>
      </c>
      <c r="BD67" s="182" t="str">
        <f t="shared" si="57"/>
        <v/>
      </c>
      <c r="BE67" s="182" t="str">
        <f t="shared" si="58"/>
        <v/>
      </c>
      <c r="BF67" s="182" t="str">
        <f t="shared" si="59"/>
        <v/>
      </c>
      <c r="BG67" s="182" t="str">
        <f t="shared" si="60"/>
        <v/>
      </c>
      <c r="BH67" s="182" t="str">
        <f t="shared" si="61"/>
        <v/>
      </c>
      <c r="BI67" s="182" t="str">
        <f t="shared" si="62"/>
        <v/>
      </c>
      <c r="BJ67" s="182" t="str">
        <f t="shared" si="63"/>
        <v/>
      </c>
      <c r="BK67" s="182" t="str">
        <f t="shared" si="64"/>
        <v/>
      </c>
      <c r="BL67" s="182" t="str">
        <f t="shared" si="65"/>
        <v/>
      </c>
      <c r="BM67" s="182" t="str">
        <f t="shared" si="66"/>
        <v/>
      </c>
      <c r="BN67" s="182" t="str">
        <f t="shared" si="67"/>
        <v/>
      </c>
      <c r="BO67" s="182" t="str">
        <f t="shared" si="68"/>
        <v/>
      </c>
      <c r="BP67" s="182" t="str">
        <f t="shared" si="69"/>
        <v/>
      </c>
      <c r="BQ67" s="182" t="str">
        <f t="shared" si="70"/>
        <v/>
      </c>
      <c r="BR67" s="182" t="str">
        <f t="shared" si="71"/>
        <v/>
      </c>
      <c r="BS67" s="182" t="str">
        <f t="shared" si="72"/>
        <v/>
      </c>
      <c r="BT67" s="182" t="str">
        <f t="shared" si="73"/>
        <v/>
      </c>
      <c r="BU67" s="183" t="str">
        <f t="shared" si="74"/>
        <v/>
      </c>
      <c r="BV67" s="184" t="str">
        <f>IF('Cálculos '!C73="","",AVERAGE(AN67:BU67))</f>
        <v/>
      </c>
    </row>
    <row r="68" spans="2:74" ht="17.25" hidden="1" thickBot="1" x14ac:dyDescent="0.35">
      <c r="B68" s="165">
        <f t="shared" si="75"/>
        <v>66</v>
      </c>
      <c r="C68" s="171" t="str">
        <f>IF('Cálculos '!J74="","",'Cálculos '!J74)</f>
        <v/>
      </c>
      <c r="D68" s="172" t="str">
        <f>IF('Cálculos '!K74="","",'Cálculos '!K74)</f>
        <v/>
      </c>
      <c r="E68" s="172" t="str">
        <f>IF('Cálculos '!L74="","",'Cálculos '!L74)</f>
        <v/>
      </c>
      <c r="F68" s="172" t="str">
        <f>IF('Cálculos '!M74="","",'Cálculos '!M74)</f>
        <v/>
      </c>
      <c r="G68" s="172" t="str">
        <f>IF('Cálculos '!N74="","",'Cálculos '!N74)</f>
        <v/>
      </c>
      <c r="H68" s="172" t="str">
        <f>IF('Cálculos '!O74="","",'Cálculos '!O74)</f>
        <v/>
      </c>
      <c r="I68" s="172" t="str">
        <f>IF('Cálculos '!P74="","",'Cálculos '!P74)</f>
        <v/>
      </c>
      <c r="J68" s="172" t="str">
        <f>IF('Cálculos '!Q74="","",'Cálculos '!Q74)</f>
        <v/>
      </c>
      <c r="K68" s="172" t="str">
        <f>IF('Cálculos '!R74="","",'Cálculos '!R74)</f>
        <v/>
      </c>
      <c r="L68" s="172" t="str">
        <f>IF('Cálculos '!S74="","",'Cálculos '!S74)</f>
        <v/>
      </c>
      <c r="M68" s="172" t="str">
        <f>IF('Cálculos '!T74="","",'Cálculos '!T74)</f>
        <v/>
      </c>
      <c r="N68" s="172" t="str">
        <f>IF('Cálculos '!U74="","",'Cálculos '!U74)</f>
        <v/>
      </c>
      <c r="O68" s="172" t="str">
        <f>IF('Cálculos '!V74="","",'Cálculos '!V74)</f>
        <v/>
      </c>
      <c r="P68" s="172" t="str">
        <f>IF('Cálculos '!W74="","",'Cálculos '!W74)</f>
        <v/>
      </c>
      <c r="Q68" s="172" t="str">
        <f>IF('Cálculos '!X74="","",'Cálculos '!X74)</f>
        <v/>
      </c>
      <c r="R68" s="172" t="str">
        <f>IF('Cálculos '!Y74="","",'Cálculos '!Y74)</f>
        <v/>
      </c>
      <c r="S68" s="172" t="str">
        <f>IF('Cálculos '!Z74="","",'Cálculos '!Z74)</f>
        <v/>
      </c>
      <c r="T68" s="172" t="str">
        <f>IF('Cálculos '!AA74="","",'Cálculos '!AA74)</f>
        <v/>
      </c>
      <c r="U68" s="172" t="str">
        <f>IF('Cálculos '!AB74="","",'Cálculos '!AB74)</f>
        <v/>
      </c>
      <c r="V68" s="172" t="str">
        <f>IF('Cálculos '!AC74="","",'Cálculos '!AC74)</f>
        <v/>
      </c>
      <c r="W68" s="172" t="str">
        <f>IF('Cálculos '!AD74="","",'Cálculos '!AD74)</f>
        <v/>
      </c>
      <c r="X68" s="172" t="str">
        <f>IF('Cálculos '!AE74="","",'Cálculos '!AE74)</f>
        <v/>
      </c>
      <c r="Y68" s="172" t="str">
        <f>IF('Cálculos '!AF74="","",'Cálculos '!AF74)</f>
        <v/>
      </c>
      <c r="Z68" s="172" t="str">
        <f>IF('Cálculos '!AG74="","",'Cálculos '!AG74)</f>
        <v/>
      </c>
      <c r="AA68" s="172" t="str">
        <f>IF('Cálculos '!AH74="","",'Cálculos '!AH74)</f>
        <v/>
      </c>
      <c r="AB68" s="172" t="str">
        <f>IF('Cálculos '!AI74="","",'Cálculos '!AI74)</f>
        <v/>
      </c>
      <c r="AC68" s="172" t="str">
        <f>IF('Cálculos '!AJ74="","",'Cálculos '!AJ74)</f>
        <v/>
      </c>
      <c r="AD68" s="172" t="str">
        <f>IF('Cálculos '!AK74="","",'Cálculos '!AK74)</f>
        <v/>
      </c>
      <c r="AE68" s="172" t="str">
        <f>IF('Cálculos '!AL74="","",'Cálculos '!AL74)</f>
        <v/>
      </c>
      <c r="AF68" s="172" t="str">
        <f>IF('Cálculos '!AM74="","",'Cálculos '!AM74)</f>
        <v/>
      </c>
      <c r="AG68" s="172" t="str">
        <f>IF('Cálculos '!AN74="","",'Cálculos '!AN74)</f>
        <v/>
      </c>
      <c r="AH68" s="172" t="str">
        <f>IF('Cálculos '!AO74="","",'Cálculos '!AO74)</f>
        <v/>
      </c>
      <c r="AI68" s="172" t="str">
        <f>IF('Cálculos '!AP74="","",'Cálculos '!AP74)</f>
        <v/>
      </c>
      <c r="AJ68" s="443" t="str">
        <f>IF('Cálculos '!AQ74="","",'Cálculos '!AQ74)</f>
        <v/>
      </c>
      <c r="AK68" s="446" t="str">
        <f>IF('Cálculos '!D74="","",AVERAGE(C68:AJ68))</f>
        <v/>
      </c>
      <c r="AM68" s="181">
        <f t="shared" si="40"/>
        <v>66</v>
      </c>
      <c r="AN68" s="284" t="str">
        <f t="shared" si="41"/>
        <v/>
      </c>
      <c r="AO68" s="285" t="str">
        <f t="shared" si="42"/>
        <v/>
      </c>
      <c r="AP68" s="285" t="str">
        <f t="shared" si="43"/>
        <v/>
      </c>
      <c r="AQ68" s="285" t="str">
        <f t="shared" si="44"/>
        <v/>
      </c>
      <c r="AR68" s="182" t="str">
        <f t="shared" si="45"/>
        <v/>
      </c>
      <c r="AS68" s="182" t="str">
        <f t="shared" si="46"/>
        <v/>
      </c>
      <c r="AT68" s="182" t="str">
        <f t="shared" si="47"/>
        <v/>
      </c>
      <c r="AU68" s="182" t="str">
        <f t="shared" si="48"/>
        <v/>
      </c>
      <c r="AV68" s="182" t="str">
        <f t="shared" si="49"/>
        <v/>
      </c>
      <c r="AW68" s="182" t="str">
        <f t="shared" si="50"/>
        <v/>
      </c>
      <c r="AX68" s="182" t="str">
        <f t="shared" si="51"/>
        <v/>
      </c>
      <c r="AY68" s="182" t="str">
        <f t="shared" si="52"/>
        <v/>
      </c>
      <c r="AZ68" s="182" t="str">
        <f t="shared" si="53"/>
        <v/>
      </c>
      <c r="BA68" s="182" t="str">
        <f t="shared" si="54"/>
        <v/>
      </c>
      <c r="BB68" s="182" t="str">
        <f t="shared" si="55"/>
        <v/>
      </c>
      <c r="BC68" s="182" t="str">
        <f t="shared" si="56"/>
        <v/>
      </c>
      <c r="BD68" s="182" t="str">
        <f t="shared" si="57"/>
        <v/>
      </c>
      <c r="BE68" s="182" t="str">
        <f t="shared" si="58"/>
        <v/>
      </c>
      <c r="BF68" s="182" t="str">
        <f t="shared" si="59"/>
        <v/>
      </c>
      <c r="BG68" s="182" t="str">
        <f t="shared" si="60"/>
        <v/>
      </c>
      <c r="BH68" s="182" t="str">
        <f t="shared" si="61"/>
        <v/>
      </c>
      <c r="BI68" s="182" t="str">
        <f t="shared" si="62"/>
        <v/>
      </c>
      <c r="BJ68" s="182" t="str">
        <f t="shared" si="63"/>
        <v/>
      </c>
      <c r="BK68" s="182" t="str">
        <f t="shared" si="64"/>
        <v/>
      </c>
      <c r="BL68" s="182" t="str">
        <f t="shared" si="65"/>
        <v/>
      </c>
      <c r="BM68" s="182" t="str">
        <f t="shared" si="66"/>
        <v/>
      </c>
      <c r="BN68" s="182" t="str">
        <f t="shared" si="67"/>
        <v/>
      </c>
      <c r="BO68" s="182" t="str">
        <f t="shared" si="68"/>
        <v/>
      </c>
      <c r="BP68" s="182" t="str">
        <f t="shared" si="69"/>
        <v/>
      </c>
      <c r="BQ68" s="182" t="str">
        <f t="shared" si="70"/>
        <v/>
      </c>
      <c r="BR68" s="182" t="str">
        <f t="shared" si="71"/>
        <v/>
      </c>
      <c r="BS68" s="182" t="str">
        <f t="shared" si="72"/>
        <v/>
      </c>
      <c r="BT68" s="182" t="str">
        <f t="shared" si="73"/>
        <v/>
      </c>
      <c r="BU68" s="183" t="str">
        <f t="shared" si="74"/>
        <v/>
      </c>
      <c r="BV68" s="184" t="str">
        <f>IF('Cálculos '!C74="","",AVERAGE(AN68:BU68))</f>
        <v/>
      </c>
    </row>
    <row r="69" spans="2:74" ht="17.25" hidden="1" thickBot="1" x14ac:dyDescent="0.35">
      <c r="B69" s="165">
        <f t="shared" si="75"/>
        <v>67</v>
      </c>
      <c r="C69" s="171" t="str">
        <f>IF('Cálculos '!J75="","",'Cálculos '!J75)</f>
        <v/>
      </c>
      <c r="D69" s="172" t="str">
        <f>IF('Cálculos '!K75="","",'Cálculos '!K75)</f>
        <v/>
      </c>
      <c r="E69" s="172" t="str">
        <f>IF('Cálculos '!L75="","",'Cálculos '!L75)</f>
        <v/>
      </c>
      <c r="F69" s="172" t="str">
        <f>IF('Cálculos '!M75="","",'Cálculos '!M75)</f>
        <v/>
      </c>
      <c r="G69" s="172" t="str">
        <f>IF('Cálculos '!N75="","",'Cálculos '!N75)</f>
        <v/>
      </c>
      <c r="H69" s="172" t="str">
        <f>IF('Cálculos '!O75="","",'Cálculos '!O75)</f>
        <v/>
      </c>
      <c r="I69" s="172" t="str">
        <f>IF('Cálculos '!P75="","",'Cálculos '!P75)</f>
        <v/>
      </c>
      <c r="J69" s="172" t="str">
        <f>IF('Cálculos '!Q75="","",'Cálculos '!Q75)</f>
        <v/>
      </c>
      <c r="K69" s="172" t="str">
        <f>IF('Cálculos '!R75="","",'Cálculos '!R75)</f>
        <v/>
      </c>
      <c r="L69" s="172" t="str">
        <f>IF('Cálculos '!S75="","",'Cálculos '!S75)</f>
        <v/>
      </c>
      <c r="M69" s="172" t="str">
        <f>IF('Cálculos '!T75="","",'Cálculos '!T75)</f>
        <v/>
      </c>
      <c r="N69" s="172" t="str">
        <f>IF('Cálculos '!U75="","",'Cálculos '!U75)</f>
        <v/>
      </c>
      <c r="O69" s="172" t="str">
        <f>IF('Cálculos '!V75="","",'Cálculos '!V75)</f>
        <v/>
      </c>
      <c r="P69" s="172" t="str">
        <f>IF('Cálculos '!W75="","",'Cálculos '!W75)</f>
        <v/>
      </c>
      <c r="Q69" s="172" t="str">
        <f>IF('Cálculos '!X75="","",'Cálculos '!X75)</f>
        <v/>
      </c>
      <c r="R69" s="172" t="str">
        <f>IF('Cálculos '!Y75="","",'Cálculos '!Y75)</f>
        <v/>
      </c>
      <c r="S69" s="172" t="str">
        <f>IF('Cálculos '!Z75="","",'Cálculos '!Z75)</f>
        <v/>
      </c>
      <c r="T69" s="172" t="str">
        <f>IF('Cálculos '!AA75="","",'Cálculos '!AA75)</f>
        <v/>
      </c>
      <c r="U69" s="172" t="str">
        <f>IF('Cálculos '!AB75="","",'Cálculos '!AB75)</f>
        <v/>
      </c>
      <c r="V69" s="172" t="str">
        <f>IF('Cálculos '!AC75="","",'Cálculos '!AC75)</f>
        <v/>
      </c>
      <c r="W69" s="172" t="str">
        <f>IF('Cálculos '!AD75="","",'Cálculos '!AD75)</f>
        <v/>
      </c>
      <c r="X69" s="172" t="str">
        <f>IF('Cálculos '!AE75="","",'Cálculos '!AE75)</f>
        <v/>
      </c>
      <c r="Y69" s="172" t="str">
        <f>IF('Cálculos '!AF75="","",'Cálculos '!AF75)</f>
        <v/>
      </c>
      <c r="Z69" s="172" t="str">
        <f>IF('Cálculos '!AG75="","",'Cálculos '!AG75)</f>
        <v/>
      </c>
      <c r="AA69" s="172" t="str">
        <f>IF('Cálculos '!AH75="","",'Cálculos '!AH75)</f>
        <v/>
      </c>
      <c r="AB69" s="172" t="str">
        <f>IF('Cálculos '!AI75="","",'Cálculos '!AI75)</f>
        <v/>
      </c>
      <c r="AC69" s="172" t="str">
        <f>IF('Cálculos '!AJ75="","",'Cálculos '!AJ75)</f>
        <v/>
      </c>
      <c r="AD69" s="172" t="str">
        <f>IF('Cálculos '!AK75="","",'Cálculos '!AK75)</f>
        <v/>
      </c>
      <c r="AE69" s="172" t="str">
        <f>IF('Cálculos '!AL75="","",'Cálculos '!AL75)</f>
        <v/>
      </c>
      <c r="AF69" s="172" t="str">
        <f>IF('Cálculos '!AM75="","",'Cálculos '!AM75)</f>
        <v/>
      </c>
      <c r="AG69" s="172" t="str">
        <f>IF('Cálculos '!AN75="","",'Cálculos '!AN75)</f>
        <v/>
      </c>
      <c r="AH69" s="172" t="str">
        <f>IF('Cálculos '!AO75="","",'Cálculos '!AO75)</f>
        <v/>
      </c>
      <c r="AI69" s="172" t="str">
        <f>IF('Cálculos '!AP75="","",'Cálculos '!AP75)</f>
        <v/>
      </c>
      <c r="AJ69" s="443" t="str">
        <f>IF('Cálculos '!AQ75="","",'Cálculos '!AQ75)</f>
        <v/>
      </c>
      <c r="AK69" s="446" t="str">
        <f>IF('Cálculos '!D75="","",AVERAGE(C69:AJ69))</f>
        <v/>
      </c>
      <c r="AM69" s="181">
        <f t="shared" si="40"/>
        <v>67</v>
      </c>
      <c r="AN69" s="284" t="str">
        <f t="shared" si="41"/>
        <v/>
      </c>
      <c r="AO69" s="285" t="str">
        <f t="shared" si="42"/>
        <v/>
      </c>
      <c r="AP69" s="285" t="str">
        <f t="shared" si="43"/>
        <v/>
      </c>
      <c r="AQ69" s="285" t="str">
        <f t="shared" si="44"/>
        <v/>
      </c>
      <c r="AR69" s="182" t="str">
        <f t="shared" si="45"/>
        <v/>
      </c>
      <c r="AS69" s="182" t="str">
        <f t="shared" si="46"/>
        <v/>
      </c>
      <c r="AT69" s="182" t="str">
        <f t="shared" si="47"/>
        <v/>
      </c>
      <c r="AU69" s="182" t="str">
        <f t="shared" si="48"/>
        <v/>
      </c>
      <c r="AV69" s="182" t="str">
        <f t="shared" si="49"/>
        <v/>
      </c>
      <c r="AW69" s="182" t="str">
        <f t="shared" si="50"/>
        <v/>
      </c>
      <c r="AX69" s="182" t="str">
        <f t="shared" si="51"/>
        <v/>
      </c>
      <c r="AY69" s="182" t="str">
        <f t="shared" si="52"/>
        <v/>
      </c>
      <c r="AZ69" s="182" t="str">
        <f t="shared" si="53"/>
        <v/>
      </c>
      <c r="BA69" s="182" t="str">
        <f t="shared" si="54"/>
        <v/>
      </c>
      <c r="BB69" s="182" t="str">
        <f t="shared" si="55"/>
        <v/>
      </c>
      <c r="BC69" s="182" t="str">
        <f t="shared" si="56"/>
        <v/>
      </c>
      <c r="BD69" s="182" t="str">
        <f t="shared" si="57"/>
        <v/>
      </c>
      <c r="BE69" s="182" t="str">
        <f t="shared" si="58"/>
        <v/>
      </c>
      <c r="BF69" s="182" t="str">
        <f t="shared" si="59"/>
        <v/>
      </c>
      <c r="BG69" s="182" t="str">
        <f t="shared" si="60"/>
        <v/>
      </c>
      <c r="BH69" s="182" t="str">
        <f t="shared" si="61"/>
        <v/>
      </c>
      <c r="BI69" s="182" t="str">
        <f t="shared" si="62"/>
        <v/>
      </c>
      <c r="BJ69" s="182" t="str">
        <f t="shared" si="63"/>
        <v/>
      </c>
      <c r="BK69" s="182" t="str">
        <f t="shared" si="64"/>
        <v/>
      </c>
      <c r="BL69" s="182" t="str">
        <f t="shared" si="65"/>
        <v/>
      </c>
      <c r="BM69" s="182" t="str">
        <f t="shared" si="66"/>
        <v/>
      </c>
      <c r="BN69" s="182" t="str">
        <f t="shared" si="67"/>
        <v/>
      </c>
      <c r="BO69" s="182" t="str">
        <f t="shared" si="68"/>
        <v/>
      </c>
      <c r="BP69" s="182" t="str">
        <f t="shared" si="69"/>
        <v/>
      </c>
      <c r="BQ69" s="182" t="str">
        <f t="shared" si="70"/>
        <v/>
      </c>
      <c r="BR69" s="182" t="str">
        <f t="shared" si="71"/>
        <v/>
      </c>
      <c r="BS69" s="182" t="str">
        <f t="shared" si="72"/>
        <v/>
      </c>
      <c r="BT69" s="182" t="str">
        <f t="shared" si="73"/>
        <v/>
      </c>
      <c r="BU69" s="183" t="str">
        <f t="shared" si="74"/>
        <v/>
      </c>
      <c r="BV69" s="184" t="str">
        <f>IF('Cálculos '!C75="","",AVERAGE(AN69:BU69))</f>
        <v/>
      </c>
    </row>
    <row r="70" spans="2:74" ht="17.25" hidden="1" thickBot="1" x14ac:dyDescent="0.35">
      <c r="B70" s="165">
        <f t="shared" si="75"/>
        <v>68</v>
      </c>
      <c r="C70" s="171" t="str">
        <f>IF('Cálculos '!J76="","",'Cálculos '!J76)</f>
        <v/>
      </c>
      <c r="D70" s="172" t="str">
        <f>IF('Cálculos '!K76="","",'Cálculos '!K76)</f>
        <v/>
      </c>
      <c r="E70" s="172" t="str">
        <f>IF('Cálculos '!L76="","",'Cálculos '!L76)</f>
        <v/>
      </c>
      <c r="F70" s="172" t="str">
        <f>IF('Cálculos '!M76="","",'Cálculos '!M76)</f>
        <v/>
      </c>
      <c r="G70" s="172" t="str">
        <f>IF('Cálculos '!N76="","",'Cálculos '!N76)</f>
        <v/>
      </c>
      <c r="H70" s="172" t="str">
        <f>IF('Cálculos '!O76="","",'Cálculos '!O76)</f>
        <v/>
      </c>
      <c r="I70" s="172" t="str">
        <f>IF('Cálculos '!P76="","",'Cálculos '!P76)</f>
        <v/>
      </c>
      <c r="J70" s="172" t="str">
        <f>IF('Cálculos '!Q76="","",'Cálculos '!Q76)</f>
        <v/>
      </c>
      <c r="K70" s="172" t="str">
        <f>IF('Cálculos '!R76="","",'Cálculos '!R76)</f>
        <v/>
      </c>
      <c r="L70" s="172" t="str">
        <f>IF('Cálculos '!S76="","",'Cálculos '!S76)</f>
        <v/>
      </c>
      <c r="M70" s="172" t="str">
        <f>IF('Cálculos '!T76="","",'Cálculos '!T76)</f>
        <v/>
      </c>
      <c r="N70" s="172" t="str">
        <f>IF('Cálculos '!U76="","",'Cálculos '!U76)</f>
        <v/>
      </c>
      <c r="O70" s="172" t="str">
        <f>IF('Cálculos '!V76="","",'Cálculos '!V76)</f>
        <v/>
      </c>
      <c r="P70" s="172" t="str">
        <f>IF('Cálculos '!W76="","",'Cálculos '!W76)</f>
        <v/>
      </c>
      <c r="Q70" s="172" t="str">
        <f>IF('Cálculos '!X76="","",'Cálculos '!X76)</f>
        <v/>
      </c>
      <c r="R70" s="172" t="str">
        <f>IF('Cálculos '!Y76="","",'Cálculos '!Y76)</f>
        <v/>
      </c>
      <c r="S70" s="172" t="str">
        <f>IF('Cálculos '!Z76="","",'Cálculos '!Z76)</f>
        <v/>
      </c>
      <c r="T70" s="172" t="str">
        <f>IF('Cálculos '!AA76="","",'Cálculos '!AA76)</f>
        <v/>
      </c>
      <c r="U70" s="172" t="str">
        <f>IF('Cálculos '!AB76="","",'Cálculos '!AB76)</f>
        <v/>
      </c>
      <c r="V70" s="172" t="str">
        <f>IF('Cálculos '!AC76="","",'Cálculos '!AC76)</f>
        <v/>
      </c>
      <c r="W70" s="172" t="str">
        <f>IF('Cálculos '!AD76="","",'Cálculos '!AD76)</f>
        <v/>
      </c>
      <c r="X70" s="172" t="str">
        <f>IF('Cálculos '!AE76="","",'Cálculos '!AE76)</f>
        <v/>
      </c>
      <c r="Y70" s="172" t="str">
        <f>IF('Cálculos '!AF76="","",'Cálculos '!AF76)</f>
        <v/>
      </c>
      <c r="Z70" s="172" t="str">
        <f>IF('Cálculos '!AG76="","",'Cálculos '!AG76)</f>
        <v/>
      </c>
      <c r="AA70" s="172" t="str">
        <f>IF('Cálculos '!AH76="","",'Cálculos '!AH76)</f>
        <v/>
      </c>
      <c r="AB70" s="172" t="str">
        <f>IF('Cálculos '!AI76="","",'Cálculos '!AI76)</f>
        <v/>
      </c>
      <c r="AC70" s="172" t="str">
        <f>IF('Cálculos '!AJ76="","",'Cálculos '!AJ76)</f>
        <v/>
      </c>
      <c r="AD70" s="172" t="str">
        <f>IF('Cálculos '!AK76="","",'Cálculos '!AK76)</f>
        <v/>
      </c>
      <c r="AE70" s="172" t="str">
        <f>IF('Cálculos '!AL76="","",'Cálculos '!AL76)</f>
        <v/>
      </c>
      <c r="AF70" s="172" t="str">
        <f>IF('Cálculos '!AM76="","",'Cálculos '!AM76)</f>
        <v/>
      </c>
      <c r="AG70" s="172" t="str">
        <f>IF('Cálculos '!AN76="","",'Cálculos '!AN76)</f>
        <v/>
      </c>
      <c r="AH70" s="172" t="str">
        <f>IF('Cálculos '!AO76="","",'Cálculos '!AO76)</f>
        <v/>
      </c>
      <c r="AI70" s="172" t="str">
        <f>IF('Cálculos '!AP76="","",'Cálculos '!AP76)</f>
        <v/>
      </c>
      <c r="AJ70" s="443" t="str">
        <f>IF('Cálculos '!AQ76="","",'Cálculos '!AQ76)</f>
        <v/>
      </c>
      <c r="AK70" s="446" t="str">
        <f>IF('Cálculos '!D76="","",AVERAGE(C70:AJ70))</f>
        <v/>
      </c>
      <c r="AM70" s="181">
        <f t="shared" si="40"/>
        <v>68</v>
      </c>
      <c r="AN70" s="284" t="str">
        <f t="shared" ref="AN70:AN133" si="76">+IF(OR(C70=0,C70=""),"",SUM(C70-$AK70)/C70)</f>
        <v/>
      </c>
      <c r="AO70" s="285" t="str">
        <f t="shared" ref="AO70:AO133" si="77">+IF(OR(D70=0,D70=""),"",SUM(D70-$AK70)/D70)</f>
        <v/>
      </c>
      <c r="AP70" s="285" t="str">
        <f t="shared" ref="AP70:AP133" si="78">+IF(OR(E70=0,E70=""),"",SUM(E70-$AK70)/E70)</f>
        <v/>
      </c>
      <c r="AQ70" s="285" t="str">
        <f t="shared" ref="AQ70:AQ133" si="79">+IF(OR(F70=0,F70=""),"",SUM(F70-$AK70)/F70)</f>
        <v/>
      </c>
      <c r="AR70" s="182" t="str">
        <f t="shared" ref="AR70:AR133" si="80">+IF(OR(G70=0,G70=""),"",SUM(G70-$AK70)/G70)</f>
        <v/>
      </c>
      <c r="AS70" s="182" t="str">
        <f t="shared" ref="AS70:AS133" si="81">+IF(OR(H70=0,H70=""),"",SUM(H70-$AK70)/H70)</f>
        <v/>
      </c>
      <c r="AT70" s="182" t="str">
        <f t="shared" ref="AT70:AT133" si="82">+IF(OR(I70=0,I70=""),"",SUM(I70-$AK70)/I70)</f>
        <v/>
      </c>
      <c r="AU70" s="182" t="str">
        <f t="shared" ref="AU70:AU133" si="83">+IF(OR(J70=0,J70=""),"",SUM(J70-$AK70)/J70)</f>
        <v/>
      </c>
      <c r="AV70" s="182" t="str">
        <f t="shared" ref="AV70:AV133" si="84">+IF(OR(K70=0,K70=""),"",SUM(K70-$AK70)/K70)</f>
        <v/>
      </c>
      <c r="AW70" s="182" t="str">
        <f t="shared" ref="AW70:AW133" si="85">+IF(OR(L70=0,L70=""),"",SUM(L70-$AK70)/L70)</f>
        <v/>
      </c>
      <c r="AX70" s="182" t="str">
        <f t="shared" ref="AX70:AX133" si="86">+IF(OR(M70=0,M70=""),"",SUM(M70-$AK70)/M70)</f>
        <v/>
      </c>
      <c r="AY70" s="182" t="str">
        <f t="shared" ref="AY70:AY133" si="87">+IF(OR(N70=0,N70=""),"",SUM(N70-$AK70)/N70)</f>
        <v/>
      </c>
      <c r="AZ70" s="182" t="str">
        <f t="shared" ref="AZ70:AZ133" si="88">+IF(OR(O70=0,O70=""),"",SUM(O70-$AK70)/O70)</f>
        <v/>
      </c>
      <c r="BA70" s="182" t="str">
        <f t="shared" ref="BA70:BA133" si="89">+IF(OR(P70=0,P70=""),"",SUM(P70-$AK70)/P70)</f>
        <v/>
      </c>
      <c r="BB70" s="182" t="str">
        <f t="shared" ref="BB70:BB133" si="90">+IF(OR(Q70=0,Q70=""),"",SUM(Q70-$AK70)/Q70)</f>
        <v/>
      </c>
      <c r="BC70" s="182" t="str">
        <f t="shared" ref="BC70:BC133" si="91">+IF(OR(R70=0,R70=""),"",SUM(R70-$AK70)/R70)</f>
        <v/>
      </c>
      <c r="BD70" s="182" t="str">
        <f t="shared" ref="BD70:BD133" si="92">+IF(OR(S70=0,S70=""),"",SUM(S70-$AK70)/S70)</f>
        <v/>
      </c>
      <c r="BE70" s="182" t="str">
        <f t="shared" ref="BE70:BE133" si="93">+IF(OR(T70=0,T70=""),"",SUM(T70-$AK70)/T70)</f>
        <v/>
      </c>
      <c r="BF70" s="182" t="str">
        <f t="shared" ref="BF70:BF133" si="94">+IF(OR(U70=0,U70=""),"",SUM(U70-$AK70)/U70)</f>
        <v/>
      </c>
      <c r="BG70" s="182" t="str">
        <f t="shared" ref="BG70:BG133" si="95">+IF(OR(V70=0,V70=""),"",SUM(V70-$AK70)/V70)</f>
        <v/>
      </c>
      <c r="BH70" s="182" t="str">
        <f t="shared" ref="BH70:BH133" si="96">+IF(OR(W70=0,W70=""),"",SUM(W70-$AK70)/W70)</f>
        <v/>
      </c>
      <c r="BI70" s="182" t="str">
        <f t="shared" ref="BI70:BI133" si="97">+IF(OR(X70=0,X70=""),"",SUM(X70-$AK70)/X70)</f>
        <v/>
      </c>
      <c r="BJ70" s="182" t="str">
        <f t="shared" ref="BJ70:BJ133" si="98">+IF(OR(Y70=0,Y70=""),"",SUM(Y70-$AK70)/Y70)</f>
        <v/>
      </c>
      <c r="BK70" s="182" t="str">
        <f t="shared" ref="BK70:BK133" si="99">+IF(OR(Z70=0,Z70=""),"",SUM(Z70-$AK70)/Z70)</f>
        <v/>
      </c>
      <c r="BL70" s="182" t="str">
        <f t="shared" ref="BL70:BL133" si="100">+IF(OR(AA70=0,AA70=""),"",SUM(AA70-$AK70)/AA70)</f>
        <v/>
      </c>
      <c r="BM70" s="182" t="str">
        <f t="shared" ref="BM70:BM133" si="101">+IF(OR(AB70=0,AB70=""),"",SUM(AB70-$AK70)/AB70)</f>
        <v/>
      </c>
      <c r="BN70" s="182" t="str">
        <f t="shared" ref="BN70:BN133" si="102">+IF(OR(AC70=0,AC70=""),"",SUM(AC70-$AK70)/AC70)</f>
        <v/>
      </c>
      <c r="BO70" s="182" t="str">
        <f t="shared" ref="BO70:BO133" si="103">+IF(OR(AD70=0,AD70=""),"",SUM(AD70-$AK70)/AD70)</f>
        <v/>
      </c>
      <c r="BP70" s="182" t="str">
        <f t="shared" ref="BP70:BP133" si="104">+IF(OR(AE70=0,AE70=""),"",SUM(AE70-$AK70)/AE70)</f>
        <v/>
      </c>
      <c r="BQ70" s="182" t="str">
        <f t="shared" ref="BQ70:BQ133" si="105">+IF(OR(AF70=0,AF70=""),"",SUM(AF70-$AK70)/AF70)</f>
        <v/>
      </c>
      <c r="BR70" s="182" t="str">
        <f t="shared" ref="BR70:BR133" si="106">+IF(OR(AG70=0,AG70=""),"",SUM(AG70-$AK70)/AG70)</f>
        <v/>
      </c>
      <c r="BS70" s="182" t="str">
        <f t="shared" ref="BS70:BS133" si="107">+IF(OR(AH70=0,AH70=""),"",SUM(AH70-$AK70)/AH70)</f>
        <v/>
      </c>
      <c r="BT70" s="182" t="str">
        <f t="shared" ref="BT70:BT133" si="108">+IF(OR(AI70=0,AI70=""),"",SUM(AI70-$AK70)/AI70)</f>
        <v/>
      </c>
      <c r="BU70" s="183" t="str">
        <f t="shared" ref="BU70:BU133" si="109">+IF(OR(AJ70=0,AJ70=""),"",SUM(AJ70-$AK70)/AJ70)</f>
        <v/>
      </c>
      <c r="BV70" s="184" t="str">
        <f>IF('Cálculos '!C76="","",AVERAGE(AN70:BU70))</f>
        <v/>
      </c>
    </row>
    <row r="71" spans="2:74" ht="17.25" hidden="1" thickBot="1" x14ac:dyDescent="0.35">
      <c r="B71" s="165">
        <f t="shared" si="75"/>
        <v>69</v>
      </c>
      <c r="C71" s="171" t="str">
        <f>IF('Cálculos '!J77="","",'Cálculos '!J77)</f>
        <v/>
      </c>
      <c r="D71" s="172" t="str">
        <f>IF('Cálculos '!K77="","",'Cálculos '!K77)</f>
        <v/>
      </c>
      <c r="E71" s="172" t="str">
        <f>IF('Cálculos '!L77="","",'Cálculos '!L77)</f>
        <v/>
      </c>
      <c r="F71" s="172" t="str">
        <f>IF('Cálculos '!M77="","",'Cálculos '!M77)</f>
        <v/>
      </c>
      <c r="G71" s="172" t="str">
        <f>IF('Cálculos '!N77="","",'Cálculos '!N77)</f>
        <v/>
      </c>
      <c r="H71" s="172" t="str">
        <f>IF('Cálculos '!O77="","",'Cálculos '!O77)</f>
        <v/>
      </c>
      <c r="I71" s="172" t="str">
        <f>IF('Cálculos '!P77="","",'Cálculos '!P77)</f>
        <v/>
      </c>
      <c r="J71" s="172" t="str">
        <f>IF('Cálculos '!Q77="","",'Cálculos '!Q77)</f>
        <v/>
      </c>
      <c r="K71" s="172" t="str">
        <f>IF('Cálculos '!R77="","",'Cálculos '!R77)</f>
        <v/>
      </c>
      <c r="L71" s="172" t="str">
        <f>IF('Cálculos '!S77="","",'Cálculos '!S77)</f>
        <v/>
      </c>
      <c r="M71" s="172" t="str">
        <f>IF('Cálculos '!T77="","",'Cálculos '!T77)</f>
        <v/>
      </c>
      <c r="N71" s="172" t="str">
        <f>IF('Cálculos '!U77="","",'Cálculos '!U77)</f>
        <v/>
      </c>
      <c r="O71" s="172" t="str">
        <f>IF('Cálculos '!V77="","",'Cálculos '!V77)</f>
        <v/>
      </c>
      <c r="P71" s="172" t="str">
        <f>IF('Cálculos '!W77="","",'Cálculos '!W77)</f>
        <v/>
      </c>
      <c r="Q71" s="172" t="str">
        <f>IF('Cálculos '!X77="","",'Cálculos '!X77)</f>
        <v/>
      </c>
      <c r="R71" s="172" t="str">
        <f>IF('Cálculos '!Y77="","",'Cálculos '!Y77)</f>
        <v/>
      </c>
      <c r="S71" s="172" t="str">
        <f>IF('Cálculos '!Z77="","",'Cálculos '!Z77)</f>
        <v/>
      </c>
      <c r="T71" s="172" t="str">
        <f>IF('Cálculos '!AA77="","",'Cálculos '!AA77)</f>
        <v/>
      </c>
      <c r="U71" s="172" t="str">
        <f>IF('Cálculos '!AB77="","",'Cálculos '!AB77)</f>
        <v/>
      </c>
      <c r="V71" s="172" t="str">
        <f>IF('Cálculos '!AC77="","",'Cálculos '!AC77)</f>
        <v/>
      </c>
      <c r="W71" s="172" t="str">
        <f>IF('Cálculos '!AD77="","",'Cálculos '!AD77)</f>
        <v/>
      </c>
      <c r="X71" s="172" t="str">
        <f>IF('Cálculos '!AE77="","",'Cálculos '!AE77)</f>
        <v/>
      </c>
      <c r="Y71" s="172" t="str">
        <f>IF('Cálculos '!AF77="","",'Cálculos '!AF77)</f>
        <v/>
      </c>
      <c r="Z71" s="172" t="str">
        <f>IF('Cálculos '!AG77="","",'Cálculos '!AG77)</f>
        <v/>
      </c>
      <c r="AA71" s="172" t="str">
        <f>IF('Cálculos '!AH77="","",'Cálculos '!AH77)</f>
        <v/>
      </c>
      <c r="AB71" s="172" t="str">
        <f>IF('Cálculos '!AI77="","",'Cálculos '!AI77)</f>
        <v/>
      </c>
      <c r="AC71" s="172" t="str">
        <f>IF('Cálculos '!AJ77="","",'Cálculos '!AJ77)</f>
        <v/>
      </c>
      <c r="AD71" s="172" t="str">
        <f>IF('Cálculos '!AK77="","",'Cálculos '!AK77)</f>
        <v/>
      </c>
      <c r="AE71" s="172" t="str">
        <f>IF('Cálculos '!AL77="","",'Cálculos '!AL77)</f>
        <v/>
      </c>
      <c r="AF71" s="172" t="str">
        <f>IF('Cálculos '!AM77="","",'Cálculos '!AM77)</f>
        <v/>
      </c>
      <c r="AG71" s="172" t="str">
        <f>IF('Cálculos '!AN77="","",'Cálculos '!AN77)</f>
        <v/>
      </c>
      <c r="AH71" s="172" t="str">
        <f>IF('Cálculos '!AO77="","",'Cálculos '!AO77)</f>
        <v/>
      </c>
      <c r="AI71" s="172" t="str">
        <f>IF('Cálculos '!AP77="","",'Cálculos '!AP77)</f>
        <v/>
      </c>
      <c r="AJ71" s="443" t="str">
        <f>IF('Cálculos '!AQ77="","",'Cálculos '!AQ77)</f>
        <v/>
      </c>
      <c r="AK71" s="446" t="str">
        <f>IF('Cálculos '!D77="","",AVERAGE(C71:AJ71))</f>
        <v/>
      </c>
      <c r="AM71" s="181">
        <f t="shared" si="40"/>
        <v>69</v>
      </c>
      <c r="AN71" s="284" t="str">
        <f t="shared" si="76"/>
        <v/>
      </c>
      <c r="AO71" s="285" t="str">
        <f t="shared" si="77"/>
        <v/>
      </c>
      <c r="AP71" s="285" t="str">
        <f t="shared" si="78"/>
        <v/>
      </c>
      <c r="AQ71" s="285" t="str">
        <f t="shared" si="79"/>
        <v/>
      </c>
      <c r="AR71" s="182" t="str">
        <f t="shared" si="80"/>
        <v/>
      </c>
      <c r="AS71" s="182" t="str">
        <f t="shared" si="81"/>
        <v/>
      </c>
      <c r="AT71" s="182" t="str">
        <f t="shared" si="82"/>
        <v/>
      </c>
      <c r="AU71" s="182" t="str">
        <f t="shared" si="83"/>
        <v/>
      </c>
      <c r="AV71" s="182" t="str">
        <f t="shared" si="84"/>
        <v/>
      </c>
      <c r="AW71" s="182" t="str">
        <f t="shared" si="85"/>
        <v/>
      </c>
      <c r="AX71" s="182" t="str">
        <f t="shared" si="86"/>
        <v/>
      </c>
      <c r="AY71" s="182" t="str">
        <f t="shared" si="87"/>
        <v/>
      </c>
      <c r="AZ71" s="182" t="str">
        <f t="shared" si="88"/>
        <v/>
      </c>
      <c r="BA71" s="182" t="str">
        <f t="shared" si="89"/>
        <v/>
      </c>
      <c r="BB71" s="182" t="str">
        <f t="shared" si="90"/>
        <v/>
      </c>
      <c r="BC71" s="182" t="str">
        <f t="shared" si="91"/>
        <v/>
      </c>
      <c r="BD71" s="182" t="str">
        <f t="shared" si="92"/>
        <v/>
      </c>
      <c r="BE71" s="182" t="str">
        <f t="shared" si="93"/>
        <v/>
      </c>
      <c r="BF71" s="182" t="str">
        <f t="shared" si="94"/>
        <v/>
      </c>
      <c r="BG71" s="182" t="str">
        <f t="shared" si="95"/>
        <v/>
      </c>
      <c r="BH71" s="182" t="str">
        <f t="shared" si="96"/>
        <v/>
      </c>
      <c r="BI71" s="182" t="str">
        <f t="shared" si="97"/>
        <v/>
      </c>
      <c r="BJ71" s="182" t="str">
        <f t="shared" si="98"/>
        <v/>
      </c>
      <c r="BK71" s="182" t="str">
        <f t="shared" si="99"/>
        <v/>
      </c>
      <c r="BL71" s="182" t="str">
        <f t="shared" si="100"/>
        <v/>
      </c>
      <c r="BM71" s="182" t="str">
        <f t="shared" si="101"/>
        <v/>
      </c>
      <c r="BN71" s="182" t="str">
        <f t="shared" si="102"/>
        <v/>
      </c>
      <c r="BO71" s="182" t="str">
        <f t="shared" si="103"/>
        <v/>
      </c>
      <c r="BP71" s="182" t="str">
        <f t="shared" si="104"/>
        <v/>
      </c>
      <c r="BQ71" s="182" t="str">
        <f t="shared" si="105"/>
        <v/>
      </c>
      <c r="BR71" s="182" t="str">
        <f t="shared" si="106"/>
        <v/>
      </c>
      <c r="BS71" s="182" t="str">
        <f t="shared" si="107"/>
        <v/>
      </c>
      <c r="BT71" s="182" t="str">
        <f t="shared" si="108"/>
        <v/>
      </c>
      <c r="BU71" s="183" t="str">
        <f t="shared" si="109"/>
        <v/>
      </c>
      <c r="BV71" s="184" t="str">
        <f>IF('Cálculos '!C77="","",AVERAGE(AN71:BU71))</f>
        <v/>
      </c>
    </row>
    <row r="72" spans="2:74" ht="17.25" hidden="1" thickBot="1" x14ac:dyDescent="0.35">
      <c r="B72" s="165">
        <f t="shared" si="75"/>
        <v>70</v>
      </c>
      <c r="C72" s="171" t="str">
        <f>IF('Cálculos '!J78="","",'Cálculos '!J78)</f>
        <v/>
      </c>
      <c r="D72" s="172" t="str">
        <f>IF('Cálculos '!K78="","",'Cálculos '!K78)</f>
        <v/>
      </c>
      <c r="E72" s="172" t="str">
        <f>IF('Cálculos '!L78="","",'Cálculos '!L78)</f>
        <v/>
      </c>
      <c r="F72" s="172" t="str">
        <f>IF('Cálculos '!M78="","",'Cálculos '!M78)</f>
        <v/>
      </c>
      <c r="G72" s="172" t="str">
        <f>IF('Cálculos '!N78="","",'Cálculos '!N78)</f>
        <v/>
      </c>
      <c r="H72" s="172" t="str">
        <f>IF('Cálculos '!O78="","",'Cálculos '!O78)</f>
        <v/>
      </c>
      <c r="I72" s="172" t="str">
        <f>IF('Cálculos '!P78="","",'Cálculos '!P78)</f>
        <v/>
      </c>
      <c r="J72" s="172" t="str">
        <f>IF('Cálculos '!Q78="","",'Cálculos '!Q78)</f>
        <v/>
      </c>
      <c r="K72" s="172" t="str">
        <f>IF('Cálculos '!R78="","",'Cálculos '!R78)</f>
        <v/>
      </c>
      <c r="L72" s="172" t="str">
        <f>IF('Cálculos '!S78="","",'Cálculos '!S78)</f>
        <v/>
      </c>
      <c r="M72" s="172" t="str">
        <f>IF('Cálculos '!T78="","",'Cálculos '!T78)</f>
        <v/>
      </c>
      <c r="N72" s="172" t="str">
        <f>IF('Cálculos '!U78="","",'Cálculos '!U78)</f>
        <v/>
      </c>
      <c r="O72" s="172" t="str">
        <f>IF('Cálculos '!V78="","",'Cálculos '!V78)</f>
        <v/>
      </c>
      <c r="P72" s="172" t="str">
        <f>IF('Cálculos '!W78="","",'Cálculos '!W78)</f>
        <v/>
      </c>
      <c r="Q72" s="172" t="str">
        <f>IF('Cálculos '!X78="","",'Cálculos '!X78)</f>
        <v/>
      </c>
      <c r="R72" s="172" t="str">
        <f>IF('Cálculos '!Y78="","",'Cálculos '!Y78)</f>
        <v/>
      </c>
      <c r="S72" s="172" t="str">
        <f>IF('Cálculos '!Z78="","",'Cálculos '!Z78)</f>
        <v/>
      </c>
      <c r="T72" s="172" t="str">
        <f>IF('Cálculos '!AA78="","",'Cálculos '!AA78)</f>
        <v/>
      </c>
      <c r="U72" s="172" t="str">
        <f>IF('Cálculos '!AB78="","",'Cálculos '!AB78)</f>
        <v/>
      </c>
      <c r="V72" s="172" t="str">
        <f>IF('Cálculos '!AC78="","",'Cálculos '!AC78)</f>
        <v/>
      </c>
      <c r="W72" s="172" t="str">
        <f>IF('Cálculos '!AD78="","",'Cálculos '!AD78)</f>
        <v/>
      </c>
      <c r="X72" s="172" t="str">
        <f>IF('Cálculos '!AE78="","",'Cálculos '!AE78)</f>
        <v/>
      </c>
      <c r="Y72" s="172" t="str">
        <f>IF('Cálculos '!AF78="","",'Cálculos '!AF78)</f>
        <v/>
      </c>
      <c r="Z72" s="172" t="str">
        <f>IF('Cálculos '!AG78="","",'Cálculos '!AG78)</f>
        <v/>
      </c>
      <c r="AA72" s="172" t="str">
        <f>IF('Cálculos '!AH78="","",'Cálculos '!AH78)</f>
        <v/>
      </c>
      <c r="AB72" s="172" t="str">
        <f>IF('Cálculos '!AI78="","",'Cálculos '!AI78)</f>
        <v/>
      </c>
      <c r="AC72" s="172" t="str">
        <f>IF('Cálculos '!AJ78="","",'Cálculos '!AJ78)</f>
        <v/>
      </c>
      <c r="AD72" s="172" t="str">
        <f>IF('Cálculos '!AK78="","",'Cálculos '!AK78)</f>
        <v/>
      </c>
      <c r="AE72" s="172" t="str">
        <f>IF('Cálculos '!AL78="","",'Cálculos '!AL78)</f>
        <v/>
      </c>
      <c r="AF72" s="172" t="str">
        <f>IF('Cálculos '!AM78="","",'Cálculos '!AM78)</f>
        <v/>
      </c>
      <c r="AG72" s="172" t="str">
        <f>IF('Cálculos '!AN78="","",'Cálculos '!AN78)</f>
        <v/>
      </c>
      <c r="AH72" s="172" t="str">
        <f>IF('Cálculos '!AO78="","",'Cálculos '!AO78)</f>
        <v/>
      </c>
      <c r="AI72" s="172" t="str">
        <f>IF('Cálculos '!AP78="","",'Cálculos '!AP78)</f>
        <v/>
      </c>
      <c r="AJ72" s="443" t="str">
        <f>IF('Cálculos '!AQ78="","",'Cálculos '!AQ78)</f>
        <v/>
      </c>
      <c r="AK72" s="446" t="str">
        <f>IF('Cálculos '!D78="","",AVERAGE(C72:AJ72))</f>
        <v/>
      </c>
      <c r="AM72" s="181">
        <f t="shared" si="40"/>
        <v>70</v>
      </c>
      <c r="AN72" s="284" t="str">
        <f t="shared" si="76"/>
        <v/>
      </c>
      <c r="AO72" s="285" t="str">
        <f t="shared" si="77"/>
        <v/>
      </c>
      <c r="AP72" s="285" t="str">
        <f t="shared" si="78"/>
        <v/>
      </c>
      <c r="AQ72" s="285" t="str">
        <f t="shared" si="79"/>
        <v/>
      </c>
      <c r="AR72" s="182" t="str">
        <f t="shared" si="80"/>
        <v/>
      </c>
      <c r="AS72" s="182" t="str">
        <f t="shared" si="81"/>
        <v/>
      </c>
      <c r="AT72" s="182" t="str">
        <f t="shared" si="82"/>
        <v/>
      </c>
      <c r="AU72" s="182" t="str">
        <f t="shared" si="83"/>
        <v/>
      </c>
      <c r="AV72" s="182" t="str">
        <f t="shared" si="84"/>
        <v/>
      </c>
      <c r="AW72" s="182" t="str">
        <f t="shared" si="85"/>
        <v/>
      </c>
      <c r="AX72" s="182" t="str">
        <f t="shared" si="86"/>
        <v/>
      </c>
      <c r="AY72" s="182" t="str">
        <f t="shared" si="87"/>
        <v/>
      </c>
      <c r="AZ72" s="182" t="str">
        <f t="shared" si="88"/>
        <v/>
      </c>
      <c r="BA72" s="182" t="str">
        <f t="shared" si="89"/>
        <v/>
      </c>
      <c r="BB72" s="182" t="str">
        <f t="shared" si="90"/>
        <v/>
      </c>
      <c r="BC72" s="182" t="str">
        <f t="shared" si="91"/>
        <v/>
      </c>
      <c r="BD72" s="182" t="str">
        <f t="shared" si="92"/>
        <v/>
      </c>
      <c r="BE72" s="182" t="str">
        <f t="shared" si="93"/>
        <v/>
      </c>
      <c r="BF72" s="182" t="str">
        <f t="shared" si="94"/>
        <v/>
      </c>
      <c r="BG72" s="182" t="str">
        <f t="shared" si="95"/>
        <v/>
      </c>
      <c r="BH72" s="182" t="str">
        <f t="shared" si="96"/>
        <v/>
      </c>
      <c r="BI72" s="182" t="str">
        <f t="shared" si="97"/>
        <v/>
      </c>
      <c r="BJ72" s="182" t="str">
        <f t="shared" si="98"/>
        <v/>
      </c>
      <c r="BK72" s="182" t="str">
        <f t="shared" si="99"/>
        <v/>
      </c>
      <c r="BL72" s="182" t="str">
        <f t="shared" si="100"/>
        <v/>
      </c>
      <c r="BM72" s="182" t="str">
        <f t="shared" si="101"/>
        <v/>
      </c>
      <c r="BN72" s="182" t="str">
        <f t="shared" si="102"/>
        <v/>
      </c>
      <c r="BO72" s="182" t="str">
        <f t="shared" si="103"/>
        <v/>
      </c>
      <c r="BP72" s="182" t="str">
        <f t="shared" si="104"/>
        <v/>
      </c>
      <c r="BQ72" s="182" t="str">
        <f t="shared" si="105"/>
        <v/>
      </c>
      <c r="BR72" s="182" t="str">
        <f t="shared" si="106"/>
        <v/>
      </c>
      <c r="BS72" s="182" t="str">
        <f t="shared" si="107"/>
        <v/>
      </c>
      <c r="BT72" s="182" t="str">
        <f t="shared" si="108"/>
        <v/>
      </c>
      <c r="BU72" s="183" t="str">
        <f t="shared" si="109"/>
        <v/>
      </c>
      <c r="BV72" s="184" t="str">
        <f>IF('Cálculos '!C78="","",AVERAGE(AN72:BU72))</f>
        <v/>
      </c>
    </row>
    <row r="73" spans="2:74" ht="17.25" hidden="1" thickBot="1" x14ac:dyDescent="0.35">
      <c r="B73" s="165">
        <f t="shared" si="75"/>
        <v>71</v>
      </c>
      <c r="C73" s="171" t="str">
        <f>IF('Cálculos '!J79="","",'Cálculos '!J79)</f>
        <v/>
      </c>
      <c r="D73" s="172" t="str">
        <f>IF('Cálculos '!K79="","",'Cálculos '!K79)</f>
        <v/>
      </c>
      <c r="E73" s="172" t="str">
        <f>IF('Cálculos '!L79="","",'Cálculos '!L79)</f>
        <v/>
      </c>
      <c r="F73" s="172" t="str">
        <f>IF('Cálculos '!M79="","",'Cálculos '!M79)</f>
        <v/>
      </c>
      <c r="G73" s="172" t="str">
        <f>IF('Cálculos '!N79="","",'Cálculos '!N79)</f>
        <v/>
      </c>
      <c r="H73" s="172" t="str">
        <f>IF('Cálculos '!O79="","",'Cálculos '!O79)</f>
        <v/>
      </c>
      <c r="I73" s="172" t="str">
        <f>IF('Cálculos '!P79="","",'Cálculos '!P79)</f>
        <v/>
      </c>
      <c r="J73" s="172" t="str">
        <f>IF('Cálculos '!Q79="","",'Cálculos '!Q79)</f>
        <v/>
      </c>
      <c r="K73" s="172" t="str">
        <f>IF('Cálculos '!R79="","",'Cálculos '!R79)</f>
        <v/>
      </c>
      <c r="L73" s="172" t="str">
        <f>IF('Cálculos '!S79="","",'Cálculos '!S79)</f>
        <v/>
      </c>
      <c r="M73" s="172" t="str">
        <f>IF('Cálculos '!T79="","",'Cálculos '!T79)</f>
        <v/>
      </c>
      <c r="N73" s="172" t="str">
        <f>IF('Cálculos '!U79="","",'Cálculos '!U79)</f>
        <v/>
      </c>
      <c r="O73" s="172" t="str">
        <f>IF('Cálculos '!V79="","",'Cálculos '!V79)</f>
        <v/>
      </c>
      <c r="P73" s="172" t="str">
        <f>IF('Cálculos '!W79="","",'Cálculos '!W79)</f>
        <v/>
      </c>
      <c r="Q73" s="172" t="str">
        <f>IF('Cálculos '!X79="","",'Cálculos '!X79)</f>
        <v/>
      </c>
      <c r="R73" s="172" t="str">
        <f>IF('Cálculos '!Y79="","",'Cálculos '!Y79)</f>
        <v/>
      </c>
      <c r="S73" s="172" t="str">
        <f>IF('Cálculos '!Z79="","",'Cálculos '!Z79)</f>
        <v/>
      </c>
      <c r="T73" s="172" t="str">
        <f>IF('Cálculos '!AA79="","",'Cálculos '!AA79)</f>
        <v/>
      </c>
      <c r="U73" s="172" t="str">
        <f>IF('Cálculos '!AB79="","",'Cálculos '!AB79)</f>
        <v/>
      </c>
      <c r="V73" s="172" t="str">
        <f>IF('Cálculos '!AC79="","",'Cálculos '!AC79)</f>
        <v/>
      </c>
      <c r="W73" s="172" t="str">
        <f>IF('Cálculos '!AD79="","",'Cálculos '!AD79)</f>
        <v/>
      </c>
      <c r="X73" s="172" t="str">
        <f>IF('Cálculos '!AE79="","",'Cálculos '!AE79)</f>
        <v/>
      </c>
      <c r="Y73" s="172" t="str">
        <f>IF('Cálculos '!AF79="","",'Cálculos '!AF79)</f>
        <v/>
      </c>
      <c r="Z73" s="172" t="str">
        <f>IF('Cálculos '!AG79="","",'Cálculos '!AG79)</f>
        <v/>
      </c>
      <c r="AA73" s="172" t="str">
        <f>IF('Cálculos '!AH79="","",'Cálculos '!AH79)</f>
        <v/>
      </c>
      <c r="AB73" s="172" t="str">
        <f>IF('Cálculos '!AI79="","",'Cálculos '!AI79)</f>
        <v/>
      </c>
      <c r="AC73" s="172" t="str">
        <f>IF('Cálculos '!AJ79="","",'Cálculos '!AJ79)</f>
        <v/>
      </c>
      <c r="AD73" s="172" t="str">
        <f>IF('Cálculos '!AK79="","",'Cálculos '!AK79)</f>
        <v/>
      </c>
      <c r="AE73" s="172" t="str">
        <f>IF('Cálculos '!AL79="","",'Cálculos '!AL79)</f>
        <v/>
      </c>
      <c r="AF73" s="172" t="str">
        <f>IF('Cálculos '!AM79="","",'Cálculos '!AM79)</f>
        <v/>
      </c>
      <c r="AG73" s="172" t="str">
        <f>IF('Cálculos '!AN79="","",'Cálculos '!AN79)</f>
        <v/>
      </c>
      <c r="AH73" s="172" t="str">
        <f>IF('Cálculos '!AO79="","",'Cálculos '!AO79)</f>
        <v/>
      </c>
      <c r="AI73" s="172" t="str">
        <f>IF('Cálculos '!AP79="","",'Cálculos '!AP79)</f>
        <v/>
      </c>
      <c r="AJ73" s="443" t="str">
        <f>IF('Cálculos '!AQ79="","",'Cálculos '!AQ79)</f>
        <v/>
      </c>
      <c r="AK73" s="446" t="str">
        <f>IF('Cálculos '!D79="","",AVERAGE(C73:AJ73))</f>
        <v/>
      </c>
      <c r="AM73" s="181">
        <f t="shared" si="40"/>
        <v>71</v>
      </c>
      <c r="AN73" s="284" t="str">
        <f t="shared" si="76"/>
        <v/>
      </c>
      <c r="AO73" s="285" t="str">
        <f t="shared" si="77"/>
        <v/>
      </c>
      <c r="AP73" s="285" t="str">
        <f t="shared" si="78"/>
        <v/>
      </c>
      <c r="AQ73" s="285" t="str">
        <f t="shared" si="79"/>
        <v/>
      </c>
      <c r="AR73" s="182" t="str">
        <f t="shared" si="80"/>
        <v/>
      </c>
      <c r="AS73" s="182" t="str">
        <f t="shared" si="81"/>
        <v/>
      </c>
      <c r="AT73" s="182" t="str">
        <f t="shared" si="82"/>
        <v/>
      </c>
      <c r="AU73" s="182" t="str">
        <f t="shared" si="83"/>
        <v/>
      </c>
      <c r="AV73" s="182" t="str">
        <f t="shared" si="84"/>
        <v/>
      </c>
      <c r="AW73" s="182" t="str">
        <f t="shared" si="85"/>
        <v/>
      </c>
      <c r="AX73" s="182" t="str">
        <f t="shared" si="86"/>
        <v/>
      </c>
      <c r="AY73" s="182" t="str">
        <f t="shared" si="87"/>
        <v/>
      </c>
      <c r="AZ73" s="182" t="str">
        <f t="shared" si="88"/>
        <v/>
      </c>
      <c r="BA73" s="182" t="str">
        <f t="shared" si="89"/>
        <v/>
      </c>
      <c r="BB73" s="182" t="str">
        <f t="shared" si="90"/>
        <v/>
      </c>
      <c r="BC73" s="182" t="str">
        <f t="shared" si="91"/>
        <v/>
      </c>
      <c r="BD73" s="182" t="str">
        <f t="shared" si="92"/>
        <v/>
      </c>
      <c r="BE73" s="182" t="str">
        <f t="shared" si="93"/>
        <v/>
      </c>
      <c r="BF73" s="182" t="str">
        <f t="shared" si="94"/>
        <v/>
      </c>
      <c r="BG73" s="182" t="str">
        <f t="shared" si="95"/>
        <v/>
      </c>
      <c r="BH73" s="182" t="str">
        <f t="shared" si="96"/>
        <v/>
      </c>
      <c r="BI73" s="182" t="str">
        <f t="shared" si="97"/>
        <v/>
      </c>
      <c r="BJ73" s="182" t="str">
        <f t="shared" si="98"/>
        <v/>
      </c>
      <c r="BK73" s="182" t="str">
        <f t="shared" si="99"/>
        <v/>
      </c>
      <c r="BL73" s="182" t="str">
        <f t="shared" si="100"/>
        <v/>
      </c>
      <c r="BM73" s="182" t="str">
        <f t="shared" si="101"/>
        <v/>
      </c>
      <c r="BN73" s="182" t="str">
        <f t="shared" si="102"/>
        <v/>
      </c>
      <c r="BO73" s="182" t="str">
        <f t="shared" si="103"/>
        <v/>
      </c>
      <c r="BP73" s="182" t="str">
        <f t="shared" si="104"/>
        <v/>
      </c>
      <c r="BQ73" s="182" t="str">
        <f t="shared" si="105"/>
        <v/>
      </c>
      <c r="BR73" s="182" t="str">
        <f t="shared" si="106"/>
        <v/>
      </c>
      <c r="BS73" s="182" t="str">
        <f t="shared" si="107"/>
        <v/>
      </c>
      <c r="BT73" s="182" t="str">
        <f t="shared" si="108"/>
        <v/>
      </c>
      <c r="BU73" s="183" t="str">
        <f t="shared" si="109"/>
        <v/>
      </c>
      <c r="BV73" s="184" t="str">
        <f>IF('Cálculos '!C79="","",AVERAGE(AN73:BU73))</f>
        <v/>
      </c>
    </row>
    <row r="74" spans="2:74" ht="17.25" hidden="1" thickBot="1" x14ac:dyDescent="0.35">
      <c r="B74" s="165">
        <f t="shared" si="75"/>
        <v>72</v>
      </c>
      <c r="C74" s="171" t="str">
        <f>IF('Cálculos '!J80="","",'Cálculos '!J80)</f>
        <v/>
      </c>
      <c r="D74" s="172" t="str">
        <f>IF('Cálculos '!K80="","",'Cálculos '!K80)</f>
        <v/>
      </c>
      <c r="E74" s="172" t="str">
        <f>IF('Cálculos '!L80="","",'Cálculos '!L80)</f>
        <v/>
      </c>
      <c r="F74" s="172" t="str">
        <f>IF('Cálculos '!M80="","",'Cálculos '!M80)</f>
        <v/>
      </c>
      <c r="G74" s="172" t="str">
        <f>IF('Cálculos '!N80="","",'Cálculos '!N80)</f>
        <v/>
      </c>
      <c r="H74" s="172" t="str">
        <f>IF('Cálculos '!O80="","",'Cálculos '!O80)</f>
        <v/>
      </c>
      <c r="I74" s="172" t="str">
        <f>IF('Cálculos '!P80="","",'Cálculos '!P80)</f>
        <v/>
      </c>
      <c r="J74" s="172" t="str">
        <f>IF('Cálculos '!Q80="","",'Cálculos '!Q80)</f>
        <v/>
      </c>
      <c r="K74" s="172" t="str">
        <f>IF('Cálculos '!R80="","",'Cálculos '!R80)</f>
        <v/>
      </c>
      <c r="L74" s="172" t="str">
        <f>IF('Cálculos '!S80="","",'Cálculos '!S80)</f>
        <v/>
      </c>
      <c r="M74" s="172" t="str">
        <f>IF('Cálculos '!T80="","",'Cálculos '!T80)</f>
        <v/>
      </c>
      <c r="N74" s="172" t="str">
        <f>IF('Cálculos '!U80="","",'Cálculos '!U80)</f>
        <v/>
      </c>
      <c r="O74" s="172" t="str">
        <f>IF('Cálculos '!V80="","",'Cálculos '!V80)</f>
        <v/>
      </c>
      <c r="P74" s="172" t="str">
        <f>IF('Cálculos '!W80="","",'Cálculos '!W80)</f>
        <v/>
      </c>
      <c r="Q74" s="172" t="str">
        <f>IF('Cálculos '!X80="","",'Cálculos '!X80)</f>
        <v/>
      </c>
      <c r="R74" s="172" t="str">
        <f>IF('Cálculos '!Y80="","",'Cálculos '!Y80)</f>
        <v/>
      </c>
      <c r="S74" s="172" t="str">
        <f>IF('Cálculos '!Z80="","",'Cálculos '!Z80)</f>
        <v/>
      </c>
      <c r="T74" s="172" t="str">
        <f>IF('Cálculos '!AA80="","",'Cálculos '!AA80)</f>
        <v/>
      </c>
      <c r="U74" s="172" t="str">
        <f>IF('Cálculos '!AB80="","",'Cálculos '!AB80)</f>
        <v/>
      </c>
      <c r="V74" s="172" t="str">
        <f>IF('Cálculos '!AC80="","",'Cálculos '!AC80)</f>
        <v/>
      </c>
      <c r="W74" s="172" t="str">
        <f>IF('Cálculos '!AD80="","",'Cálculos '!AD80)</f>
        <v/>
      </c>
      <c r="X74" s="172" t="str">
        <f>IF('Cálculos '!AE80="","",'Cálculos '!AE80)</f>
        <v/>
      </c>
      <c r="Y74" s="172" t="str">
        <f>IF('Cálculos '!AF80="","",'Cálculos '!AF80)</f>
        <v/>
      </c>
      <c r="Z74" s="172" t="str">
        <f>IF('Cálculos '!AG80="","",'Cálculos '!AG80)</f>
        <v/>
      </c>
      <c r="AA74" s="172" t="str">
        <f>IF('Cálculos '!AH80="","",'Cálculos '!AH80)</f>
        <v/>
      </c>
      <c r="AB74" s="172" t="str">
        <f>IF('Cálculos '!AI80="","",'Cálculos '!AI80)</f>
        <v/>
      </c>
      <c r="AC74" s="172" t="str">
        <f>IF('Cálculos '!AJ80="","",'Cálculos '!AJ80)</f>
        <v/>
      </c>
      <c r="AD74" s="172" t="str">
        <f>IF('Cálculos '!AK80="","",'Cálculos '!AK80)</f>
        <v/>
      </c>
      <c r="AE74" s="172" t="str">
        <f>IF('Cálculos '!AL80="","",'Cálculos '!AL80)</f>
        <v/>
      </c>
      <c r="AF74" s="172" t="str">
        <f>IF('Cálculos '!AM80="","",'Cálculos '!AM80)</f>
        <v/>
      </c>
      <c r="AG74" s="172" t="str">
        <f>IF('Cálculos '!AN80="","",'Cálculos '!AN80)</f>
        <v/>
      </c>
      <c r="AH74" s="172" t="str">
        <f>IF('Cálculos '!AO80="","",'Cálculos '!AO80)</f>
        <v/>
      </c>
      <c r="AI74" s="172" t="str">
        <f>IF('Cálculos '!AP80="","",'Cálculos '!AP80)</f>
        <v/>
      </c>
      <c r="AJ74" s="443" t="str">
        <f>IF('Cálculos '!AQ80="","",'Cálculos '!AQ80)</f>
        <v/>
      </c>
      <c r="AK74" s="446" t="str">
        <f>IF('Cálculos '!D80="","",AVERAGE(C74:AJ74))</f>
        <v/>
      </c>
      <c r="AM74" s="181">
        <f t="shared" si="40"/>
        <v>72</v>
      </c>
      <c r="AN74" s="284" t="str">
        <f t="shared" si="76"/>
        <v/>
      </c>
      <c r="AO74" s="285" t="str">
        <f t="shared" si="77"/>
        <v/>
      </c>
      <c r="AP74" s="285" t="str">
        <f t="shared" si="78"/>
        <v/>
      </c>
      <c r="AQ74" s="285" t="str">
        <f t="shared" si="79"/>
        <v/>
      </c>
      <c r="AR74" s="182" t="str">
        <f t="shared" si="80"/>
        <v/>
      </c>
      <c r="AS74" s="182" t="str">
        <f t="shared" si="81"/>
        <v/>
      </c>
      <c r="AT74" s="182" t="str">
        <f t="shared" si="82"/>
        <v/>
      </c>
      <c r="AU74" s="182" t="str">
        <f t="shared" si="83"/>
        <v/>
      </c>
      <c r="AV74" s="182" t="str">
        <f t="shared" si="84"/>
        <v/>
      </c>
      <c r="AW74" s="182" t="str">
        <f t="shared" si="85"/>
        <v/>
      </c>
      <c r="AX74" s="182" t="str">
        <f t="shared" si="86"/>
        <v/>
      </c>
      <c r="AY74" s="182" t="str">
        <f t="shared" si="87"/>
        <v/>
      </c>
      <c r="AZ74" s="182" t="str">
        <f t="shared" si="88"/>
        <v/>
      </c>
      <c r="BA74" s="182" t="str">
        <f t="shared" si="89"/>
        <v/>
      </c>
      <c r="BB74" s="182" t="str">
        <f t="shared" si="90"/>
        <v/>
      </c>
      <c r="BC74" s="182" t="str">
        <f t="shared" si="91"/>
        <v/>
      </c>
      <c r="BD74" s="182" t="str">
        <f t="shared" si="92"/>
        <v/>
      </c>
      <c r="BE74" s="182" t="str">
        <f t="shared" si="93"/>
        <v/>
      </c>
      <c r="BF74" s="182" t="str">
        <f t="shared" si="94"/>
        <v/>
      </c>
      <c r="BG74" s="182" t="str">
        <f t="shared" si="95"/>
        <v/>
      </c>
      <c r="BH74" s="182" t="str">
        <f t="shared" si="96"/>
        <v/>
      </c>
      <c r="BI74" s="182" t="str">
        <f t="shared" si="97"/>
        <v/>
      </c>
      <c r="BJ74" s="182" t="str">
        <f t="shared" si="98"/>
        <v/>
      </c>
      <c r="BK74" s="182" t="str">
        <f t="shared" si="99"/>
        <v/>
      </c>
      <c r="BL74" s="182" t="str">
        <f t="shared" si="100"/>
        <v/>
      </c>
      <c r="BM74" s="182" t="str">
        <f t="shared" si="101"/>
        <v/>
      </c>
      <c r="BN74" s="182" t="str">
        <f t="shared" si="102"/>
        <v/>
      </c>
      <c r="BO74" s="182" t="str">
        <f t="shared" si="103"/>
        <v/>
      </c>
      <c r="BP74" s="182" t="str">
        <f t="shared" si="104"/>
        <v/>
      </c>
      <c r="BQ74" s="182" t="str">
        <f t="shared" si="105"/>
        <v/>
      </c>
      <c r="BR74" s="182" t="str">
        <f t="shared" si="106"/>
        <v/>
      </c>
      <c r="BS74" s="182" t="str">
        <f t="shared" si="107"/>
        <v/>
      </c>
      <c r="BT74" s="182" t="str">
        <f t="shared" si="108"/>
        <v/>
      </c>
      <c r="BU74" s="183" t="str">
        <f t="shared" si="109"/>
        <v/>
      </c>
      <c r="BV74" s="184" t="str">
        <f>IF('Cálculos '!C80="","",AVERAGE(AN74:BU74))</f>
        <v/>
      </c>
    </row>
    <row r="75" spans="2:74" ht="17.25" hidden="1" thickBot="1" x14ac:dyDescent="0.35">
      <c r="B75" s="165">
        <f t="shared" si="75"/>
        <v>73</v>
      </c>
      <c r="C75" s="171" t="str">
        <f>IF('Cálculos '!J81="","",'Cálculos '!J81)</f>
        <v/>
      </c>
      <c r="D75" s="172" t="str">
        <f>IF('Cálculos '!K81="","",'Cálculos '!K81)</f>
        <v/>
      </c>
      <c r="E75" s="172" t="str">
        <f>IF('Cálculos '!L81="","",'Cálculos '!L81)</f>
        <v/>
      </c>
      <c r="F75" s="172" t="str">
        <f>IF('Cálculos '!M81="","",'Cálculos '!M81)</f>
        <v/>
      </c>
      <c r="G75" s="172" t="str">
        <f>IF('Cálculos '!N81="","",'Cálculos '!N81)</f>
        <v/>
      </c>
      <c r="H75" s="172" t="str">
        <f>IF('Cálculos '!O81="","",'Cálculos '!O81)</f>
        <v/>
      </c>
      <c r="I75" s="172" t="str">
        <f>IF('Cálculos '!P81="","",'Cálculos '!P81)</f>
        <v/>
      </c>
      <c r="J75" s="172" t="str">
        <f>IF('Cálculos '!Q81="","",'Cálculos '!Q81)</f>
        <v/>
      </c>
      <c r="K75" s="172" t="str">
        <f>IF('Cálculos '!R81="","",'Cálculos '!R81)</f>
        <v/>
      </c>
      <c r="L75" s="172" t="str">
        <f>IF('Cálculos '!S81="","",'Cálculos '!S81)</f>
        <v/>
      </c>
      <c r="M75" s="172" t="str">
        <f>IF('Cálculos '!T81="","",'Cálculos '!T81)</f>
        <v/>
      </c>
      <c r="N75" s="172" t="str">
        <f>IF('Cálculos '!U81="","",'Cálculos '!U81)</f>
        <v/>
      </c>
      <c r="O75" s="172" t="str">
        <f>IF('Cálculos '!V81="","",'Cálculos '!V81)</f>
        <v/>
      </c>
      <c r="P75" s="172" t="str">
        <f>IF('Cálculos '!W81="","",'Cálculos '!W81)</f>
        <v/>
      </c>
      <c r="Q75" s="172" t="str">
        <f>IF('Cálculos '!X81="","",'Cálculos '!X81)</f>
        <v/>
      </c>
      <c r="R75" s="172" t="str">
        <f>IF('Cálculos '!Y81="","",'Cálculos '!Y81)</f>
        <v/>
      </c>
      <c r="S75" s="172" t="str">
        <f>IF('Cálculos '!Z81="","",'Cálculos '!Z81)</f>
        <v/>
      </c>
      <c r="T75" s="172" t="str">
        <f>IF('Cálculos '!AA81="","",'Cálculos '!AA81)</f>
        <v/>
      </c>
      <c r="U75" s="172" t="str">
        <f>IF('Cálculos '!AB81="","",'Cálculos '!AB81)</f>
        <v/>
      </c>
      <c r="V75" s="172" t="str">
        <f>IF('Cálculos '!AC81="","",'Cálculos '!AC81)</f>
        <v/>
      </c>
      <c r="W75" s="172" t="str">
        <f>IF('Cálculos '!AD81="","",'Cálculos '!AD81)</f>
        <v/>
      </c>
      <c r="X75" s="172" t="str">
        <f>IF('Cálculos '!AE81="","",'Cálculos '!AE81)</f>
        <v/>
      </c>
      <c r="Y75" s="172" t="str">
        <f>IF('Cálculos '!AF81="","",'Cálculos '!AF81)</f>
        <v/>
      </c>
      <c r="Z75" s="172" t="str">
        <f>IF('Cálculos '!AG81="","",'Cálculos '!AG81)</f>
        <v/>
      </c>
      <c r="AA75" s="172" t="str">
        <f>IF('Cálculos '!AH81="","",'Cálculos '!AH81)</f>
        <v/>
      </c>
      <c r="AB75" s="172" t="str">
        <f>IF('Cálculos '!AI81="","",'Cálculos '!AI81)</f>
        <v/>
      </c>
      <c r="AC75" s="172" t="str">
        <f>IF('Cálculos '!AJ81="","",'Cálculos '!AJ81)</f>
        <v/>
      </c>
      <c r="AD75" s="172" t="str">
        <f>IF('Cálculos '!AK81="","",'Cálculos '!AK81)</f>
        <v/>
      </c>
      <c r="AE75" s="172" t="str">
        <f>IF('Cálculos '!AL81="","",'Cálculos '!AL81)</f>
        <v/>
      </c>
      <c r="AF75" s="172" t="str">
        <f>IF('Cálculos '!AM81="","",'Cálculos '!AM81)</f>
        <v/>
      </c>
      <c r="AG75" s="172" t="str">
        <f>IF('Cálculos '!AN81="","",'Cálculos '!AN81)</f>
        <v/>
      </c>
      <c r="AH75" s="172" t="str">
        <f>IF('Cálculos '!AO81="","",'Cálculos '!AO81)</f>
        <v/>
      </c>
      <c r="AI75" s="172" t="str">
        <f>IF('Cálculos '!AP81="","",'Cálculos '!AP81)</f>
        <v/>
      </c>
      <c r="AJ75" s="443" t="str">
        <f>IF('Cálculos '!AQ81="","",'Cálculos '!AQ81)</f>
        <v/>
      </c>
      <c r="AK75" s="446" t="str">
        <f>IF('Cálculos '!D81="","",AVERAGE(C75:AJ75))</f>
        <v/>
      </c>
      <c r="AM75" s="181">
        <f t="shared" si="40"/>
        <v>73</v>
      </c>
      <c r="AN75" s="284" t="str">
        <f t="shared" si="76"/>
        <v/>
      </c>
      <c r="AO75" s="285" t="str">
        <f t="shared" si="77"/>
        <v/>
      </c>
      <c r="AP75" s="285" t="str">
        <f t="shared" si="78"/>
        <v/>
      </c>
      <c r="AQ75" s="285" t="str">
        <f t="shared" si="79"/>
        <v/>
      </c>
      <c r="AR75" s="182" t="str">
        <f t="shared" si="80"/>
        <v/>
      </c>
      <c r="AS75" s="182" t="str">
        <f t="shared" si="81"/>
        <v/>
      </c>
      <c r="AT75" s="182" t="str">
        <f t="shared" si="82"/>
        <v/>
      </c>
      <c r="AU75" s="182" t="str">
        <f t="shared" si="83"/>
        <v/>
      </c>
      <c r="AV75" s="182" t="str">
        <f t="shared" si="84"/>
        <v/>
      </c>
      <c r="AW75" s="182" t="str">
        <f t="shared" si="85"/>
        <v/>
      </c>
      <c r="AX75" s="182" t="str">
        <f t="shared" si="86"/>
        <v/>
      </c>
      <c r="AY75" s="182" t="str">
        <f t="shared" si="87"/>
        <v/>
      </c>
      <c r="AZ75" s="182" t="str">
        <f t="shared" si="88"/>
        <v/>
      </c>
      <c r="BA75" s="182" t="str">
        <f t="shared" si="89"/>
        <v/>
      </c>
      <c r="BB75" s="182" t="str">
        <f t="shared" si="90"/>
        <v/>
      </c>
      <c r="BC75" s="182" t="str">
        <f t="shared" si="91"/>
        <v/>
      </c>
      <c r="BD75" s="182" t="str">
        <f t="shared" si="92"/>
        <v/>
      </c>
      <c r="BE75" s="182" t="str">
        <f t="shared" si="93"/>
        <v/>
      </c>
      <c r="BF75" s="182" t="str">
        <f t="shared" si="94"/>
        <v/>
      </c>
      <c r="BG75" s="182" t="str">
        <f t="shared" si="95"/>
        <v/>
      </c>
      <c r="BH75" s="182" t="str">
        <f t="shared" si="96"/>
        <v/>
      </c>
      <c r="BI75" s="182" t="str">
        <f t="shared" si="97"/>
        <v/>
      </c>
      <c r="BJ75" s="182" t="str">
        <f t="shared" si="98"/>
        <v/>
      </c>
      <c r="BK75" s="182" t="str">
        <f t="shared" si="99"/>
        <v/>
      </c>
      <c r="BL75" s="182" t="str">
        <f t="shared" si="100"/>
        <v/>
      </c>
      <c r="BM75" s="182" t="str">
        <f t="shared" si="101"/>
        <v/>
      </c>
      <c r="BN75" s="182" t="str">
        <f t="shared" si="102"/>
        <v/>
      </c>
      <c r="BO75" s="182" t="str">
        <f t="shared" si="103"/>
        <v/>
      </c>
      <c r="BP75" s="182" t="str">
        <f t="shared" si="104"/>
        <v/>
      </c>
      <c r="BQ75" s="182" t="str">
        <f t="shared" si="105"/>
        <v/>
      </c>
      <c r="BR75" s="182" t="str">
        <f t="shared" si="106"/>
        <v/>
      </c>
      <c r="BS75" s="182" t="str">
        <f t="shared" si="107"/>
        <v/>
      </c>
      <c r="BT75" s="182" t="str">
        <f t="shared" si="108"/>
        <v/>
      </c>
      <c r="BU75" s="183" t="str">
        <f t="shared" si="109"/>
        <v/>
      </c>
      <c r="BV75" s="184" t="str">
        <f>IF('Cálculos '!C81="","",AVERAGE(AN75:BU75))</f>
        <v/>
      </c>
    </row>
    <row r="76" spans="2:74" ht="17.25" hidden="1" thickBot="1" x14ac:dyDescent="0.35">
      <c r="B76" s="165">
        <f t="shared" si="75"/>
        <v>74</v>
      </c>
      <c r="C76" s="171" t="str">
        <f>IF('Cálculos '!J82="","",'Cálculos '!J82)</f>
        <v/>
      </c>
      <c r="D76" s="172" t="str">
        <f>IF('Cálculos '!K82="","",'Cálculos '!K82)</f>
        <v/>
      </c>
      <c r="E76" s="172" t="str">
        <f>IF('Cálculos '!L82="","",'Cálculos '!L82)</f>
        <v/>
      </c>
      <c r="F76" s="172" t="str">
        <f>IF('Cálculos '!M82="","",'Cálculos '!M82)</f>
        <v/>
      </c>
      <c r="G76" s="172" t="str">
        <f>IF('Cálculos '!N82="","",'Cálculos '!N82)</f>
        <v/>
      </c>
      <c r="H76" s="172" t="str">
        <f>IF('Cálculos '!O82="","",'Cálculos '!O82)</f>
        <v/>
      </c>
      <c r="I76" s="172" t="str">
        <f>IF('Cálculos '!P82="","",'Cálculos '!P82)</f>
        <v/>
      </c>
      <c r="J76" s="172" t="str">
        <f>IF('Cálculos '!Q82="","",'Cálculos '!Q82)</f>
        <v/>
      </c>
      <c r="K76" s="172" t="str">
        <f>IF('Cálculos '!R82="","",'Cálculos '!R82)</f>
        <v/>
      </c>
      <c r="L76" s="172" t="str">
        <f>IF('Cálculos '!S82="","",'Cálculos '!S82)</f>
        <v/>
      </c>
      <c r="M76" s="172" t="str">
        <f>IF('Cálculos '!T82="","",'Cálculos '!T82)</f>
        <v/>
      </c>
      <c r="N76" s="172" t="str">
        <f>IF('Cálculos '!U82="","",'Cálculos '!U82)</f>
        <v/>
      </c>
      <c r="O76" s="172" t="str">
        <f>IF('Cálculos '!V82="","",'Cálculos '!V82)</f>
        <v/>
      </c>
      <c r="P76" s="172" t="str">
        <f>IF('Cálculos '!W82="","",'Cálculos '!W82)</f>
        <v/>
      </c>
      <c r="Q76" s="172" t="str">
        <f>IF('Cálculos '!X82="","",'Cálculos '!X82)</f>
        <v/>
      </c>
      <c r="R76" s="172" t="str">
        <f>IF('Cálculos '!Y82="","",'Cálculos '!Y82)</f>
        <v/>
      </c>
      <c r="S76" s="172" t="str">
        <f>IF('Cálculos '!Z82="","",'Cálculos '!Z82)</f>
        <v/>
      </c>
      <c r="T76" s="172" t="str">
        <f>IF('Cálculos '!AA82="","",'Cálculos '!AA82)</f>
        <v/>
      </c>
      <c r="U76" s="172" t="str">
        <f>IF('Cálculos '!AB82="","",'Cálculos '!AB82)</f>
        <v/>
      </c>
      <c r="V76" s="172" t="str">
        <f>IF('Cálculos '!AC82="","",'Cálculos '!AC82)</f>
        <v/>
      </c>
      <c r="W76" s="172" t="str">
        <f>IF('Cálculos '!AD82="","",'Cálculos '!AD82)</f>
        <v/>
      </c>
      <c r="X76" s="172" t="str">
        <f>IF('Cálculos '!AE82="","",'Cálculos '!AE82)</f>
        <v/>
      </c>
      <c r="Y76" s="172" t="str">
        <f>IF('Cálculos '!AF82="","",'Cálculos '!AF82)</f>
        <v/>
      </c>
      <c r="Z76" s="172" t="str">
        <f>IF('Cálculos '!AG82="","",'Cálculos '!AG82)</f>
        <v/>
      </c>
      <c r="AA76" s="172" t="str">
        <f>IF('Cálculos '!AH82="","",'Cálculos '!AH82)</f>
        <v/>
      </c>
      <c r="AB76" s="172" t="str">
        <f>IF('Cálculos '!AI82="","",'Cálculos '!AI82)</f>
        <v/>
      </c>
      <c r="AC76" s="172" t="str">
        <f>IF('Cálculos '!AJ82="","",'Cálculos '!AJ82)</f>
        <v/>
      </c>
      <c r="AD76" s="172" t="str">
        <f>IF('Cálculos '!AK82="","",'Cálculos '!AK82)</f>
        <v/>
      </c>
      <c r="AE76" s="172" t="str">
        <f>IF('Cálculos '!AL82="","",'Cálculos '!AL82)</f>
        <v/>
      </c>
      <c r="AF76" s="172" t="str">
        <f>IF('Cálculos '!AM82="","",'Cálculos '!AM82)</f>
        <v/>
      </c>
      <c r="AG76" s="172" t="str">
        <f>IF('Cálculos '!AN82="","",'Cálculos '!AN82)</f>
        <v/>
      </c>
      <c r="AH76" s="172" t="str">
        <f>IF('Cálculos '!AO82="","",'Cálculos '!AO82)</f>
        <v/>
      </c>
      <c r="AI76" s="172" t="str">
        <f>IF('Cálculos '!AP82="","",'Cálculos '!AP82)</f>
        <v/>
      </c>
      <c r="AJ76" s="443" t="str">
        <f>IF('Cálculos '!AQ82="","",'Cálculos '!AQ82)</f>
        <v/>
      </c>
      <c r="AK76" s="446" t="str">
        <f>IF('Cálculos '!D82="","",AVERAGE(C76:AJ76))</f>
        <v/>
      </c>
      <c r="AM76" s="181">
        <f t="shared" si="40"/>
        <v>74</v>
      </c>
      <c r="AN76" s="284" t="str">
        <f t="shared" si="76"/>
        <v/>
      </c>
      <c r="AO76" s="285" t="str">
        <f t="shared" si="77"/>
        <v/>
      </c>
      <c r="AP76" s="285" t="str">
        <f t="shared" si="78"/>
        <v/>
      </c>
      <c r="AQ76" s="285" t="str">
        <f t="shared" si="79"/>
        <v/>
      </c>
      <c r="AR76" s="182" t="str">
        <f t="shared" si="80"/>
        <v/>
      </c>
      <c r="AS76" s="182" t="str">
        <f t="shared" si="81"/>
        <v/>
      </c>
      <c r="AT76" s="182" t="str">
        <f t="shared" si="82"/>
        <v/>
      </c>
      <c r="AU76" s="182" t="str">
        <f t="shared" si="83"/>
        <v/>
      </c>
      <c r="AV76" s="182" t="str">
        <f t="shared" si="84"/>
        <v/>
      </c>
      <c r="AW76" s="182" t="str">
        <f t="shared" si="85"/>
        <v/>
      </c>
      <c r="AX76" s="182" t="str">
        <f t="shared" si="86"/>
        <v/>
      </c>
      <c r="AY76" s="182" t="str">
        <f t="shared" si="87"/>
        <v/>
      </c>
      <c r="AZ76" s="182" t="str">
        <f t="shared" si="88"/>
        <v/>
      </c>
      <c r="BA76" s="182" t="str">
        <f t="shared" si="89"/>
        <v/>
      </c>
      <c r="BB76" s="182" t="str">
        <f t="shared" si="90"/>
        <v/>
      </c>
      <c r="BC76" s="182" t="str">
        <f t="shared" si="91"/>
        <v/>
      </c>
      <c r="BD76" s="182" t="str">
        <f t="shared" si="92"/>
        <v/>
      </c>
      <c r="BE76" s="182" t="str">
        <f t="shared" si="93"/>
        <v/>
      </c>
      <c r="BF76" s="182" t="str">
        <f t="shared" si="94"/>
        <v/>
      </c>
      <c r="BG76" s="182" t="str">
        <f t="shared" si="95"/>
        <v/>
      </c>
      <c r="BH76" s="182" t="str">
        <f t="shared" si="96"/>
        <v/>
      </c>
      <c r="BI76" s="182" t="str">
        <f t="shared" si="97"/>
        <v/>
      </c>
      <c r="BJ76" s="182" t="str">
        <f t="shared" si="98"/>
        <v/>
      </c>
      <c r="BK76" s="182" t="str">
        <f t="shared" si="99"/>
        <v/>
      </c>
      <c r="BL76" s="182" t="str">
        <f t="shared" si="100"/>
        <v/>
      </c>
      <c r="BM76" s="182" t="str">
        <f t="shared" si="101"/>
        <v/>
      </c>
      <c r="BN76" s="182" t="str">
        <f t="shared" si="102"/>
        <v/>
      </c>
      <c r="BO76" s="182" t="str">
        <f t="shared" si="103"/>
        <v/>
      </c>
      <c r="BP76" s="182" t="str">
        <f t="shared" si="104"/>
        <v/>
      </c>
      <c r="BQ76" s="182" t="str">
        <f t="shared" si="105"/>
        <v/>
      </c>
      <c r="BR76" s="182" t="str">
        <f t="shared" si="106"/>
        <v/>
      </c>
      <c r="BS76" s="182" t="str">
        <f t="shared" si="107"/>
        <v/>
      </c>
      <c r="BT76" s="182" t="str">
        <f t="shared" si="108"/>
        <v/>
      </c>
      <c r="BU76" s="183" t="str">
        <f t="shared" si="109"/>
        <v/>
      </c>
      <c r="BV76" s="184" t="str">
        <f>IF('Cálculos '!C82="","",AVERAGE(AN76:BU76))</f>
        <v/>
      </c>
    </row>
    <row r="77" spans="2:74" ht="17.25" hidden="1" thickBot="1" x14ac:dyDescent="0.35">
      <c r="B77" s="165">
        <f t="shared" si="75"/>
        <v>75</v>
      </c>
      <c r="C77" s="171" t="str">
        <f>IF('Cálculos '!J83="","",'Cálculos '!J83)</f>
        <v/>
      </c>
      <c r="D77" s="172" t="str">
        <f>IF('Cálculos '!K83="","",'Cálculos '!K83)</f>
        <v/>
      </c>
      <c r="E77" s="172" t="str">
        <f>IF('Cálculos '!L83="","",'Cálculos '!L83)</f>
        <v/>
      </c>
      <c r="F77" s="172" t="str">
        <f>IF('Cálculos '!M83="","",'Cálculos '!M83)</f>
        <v/>
      </c>
      <c r="G77" s="172" t="str">
        <f>IF('Cálculos '!N83="","",'Cálculos '!N83)</f>
        <v/>
      </c>
      <c r="H77" s="172" t="str">
        <f>IF('Cálculos '!O83="","",'Cálculos '!O83)</f>
        <v/>
      </c>
      <c r="I77" s="172" t="str">
        <f>IF('Cálculos '!P83="","",'Cálculos '!P83)</f>
        <v/>
      </c>
      <c r="J77" s="172" t="str">
        <f>IF('Cálculos '!Q83="","",'Cálculos '!Q83)</f>
        <v/>
      </c>
      <c r="K77" s="172" t="str">
        <f>IF('Cálculos '!R83="","",'Cálculos '!R83)</f>
        <v/>
      </c>
      <c r="L77" s="172" t="str">
        <f>IF('Cálculos '!S83="","",'Cálculos '!S83)</f>
        <v/>
      </c>
      <c r="M77" s="172" t="str">
        <f>IF('Cálculos '!T83="","",'Cálculos '!T83)</f>
        <v/>
      </c>
      <c r="N77" s="172" t="str">
        <f>IF('Cálculos '!U83="","",'Cálculos '!U83)</f>
        <v/>
      </c>
      <c r="O77" s="172" t="str">
        <f>IF('Cálculos '!V83="","",'Cálculos '!V83)</f>
        <v/>
      </c>
      <c r="P77" s="172" t="str">
        <f>IF('Cálculos '!W83="","",'Cálculos '!W83)</f>
        <v/>
      </c>
      <c r="Q77" s="172" t="str">
        <f>IF('Cálculos '!X83="","",'Cálculos '!X83)</f>
        <v/>
      </c>
      <c r="R77" s="172" t="str">
        <f>IF('Cálculos '!Y83="","",'Cálculos '!Y83)</f>
        <v/>
      </c>
      <c r="S77" s="172" t="str">
        <f>IF('Cálculos '!Z83="","",'Cálculos '!Z83)</f>
        <v/>
      </c>
      <c r="T77" s="172" t="str">
        <f>IF('Cálculos '!AA83="","",'Cálculos '!AA83)</f>
        <v/>
      </c>
      <c r="U77" s="172" t="str">
        <f>IF('Cálculos '!AB83="","",'Cálculos '!AB83)</f>
        <v/>
      </c>
      <c r="V77" s="172" t="str">
        <f>IF('Cálculos '!AC83="","",'Cálculos '!AC83)</f>
        <v/>
      </c>
      <c r="W77" s="172" t="str">
        <f>IF('Cálculos '!AD83="","",'Cálculos '!AD83)</f>
        <v/>
      </c>
      <c r="X77" s="172" t="str">
        <f>IF('Cálculos '!AE83="","",'Cálculos '!AE83)</f>
        <v/>
      </c>
      <c r="Y77" s="172" t="str">
        <f>IF('Cálculos '!AF83="","",'Cálculos '!AF83)</f>
        <v/>
      </c>
      <c r="Z77" s="172" t="str">
        <f>IF('Cálculos '!AG83="","",'Cálculos '!AG83)</f>
        <v/>
      </c>
      <c r="AA77" s="172" t="str">
        <f>IF('Cálculos '!AH83="","",'Cálculos '!AH83)</f>
        <v/>
      </c>
      <c r="AB77" s="172" t="str">
        <f>IF('Cálculos '!AI83="","",'Cálculos '!AI83)</f>
        <v/>
      </c>
      <c r="AC77" s="172" t="str">
        <f>IF('Cálculos '!AJ83="","",'Cálculos '!AJ83)</f>
        <v/>
      </c>
      <c r="AD77" s="172" t="str">
        <f>IF('Cálculos '!AK83="","",'Cálculos '!AK83)</f>
        <v/>
      </c>
      <c r="AE77" s="172" t="str">
        <f>IF('Cálculos '!AL83="","",'Cálculos '!AL83)</f>
        <v/>
      </c>
      <c r="AF77" s="172" t="str">
        <f>IF('Cálculos '!AM83="","",'Cálculos '!AM83)</f>
        <v/>
      </c>
      <c r="AG77" s="172" t="str">
        <f>IF('Cálculos '!AN83="","",'Cálculos '!AN83)</f>
        <v/>
      </c>
      <c r="AH77" s="172" t="str">
        <f>IF('Cálculos '!AO83="","",'Cálculos '!AO83)</f>
        <v/>
      </c>
      <c r="AI77" s="172" t="str">
        <f>IF('Cálculos '!AP83="","",'Cálculos '!AP83)</f>
        <v/>
      </c>
      <c r="AJ77" s="443" t="str">
        <f>IF('Cálculos '!AQ83="","",'Cálculos '!AQ83)</f>
        <v/>
      </c>
      <c r="AK77" s="446" t="str">
        <f>IF('Cálculos '!D83="","",AVERAGE(C77:AJ77))</f>
        <v/>
      </c>
      <c r="AM77" s="181">
        <f t="shared" si="40"/>
        <v>75</v>
      </c>
      <c r="AN77" s="284" t="str">
        <f t="shared" si="76"/>
        <v/>
      </c>
      <c r="AO77" s="285" t="str">
        <f t="shared" si="77"/>
        <v/>
      </c>
      <c r="AP77" s="285" t="str">
        <f t="shared" si="78"/>
        <v/>
      </c>
      <c r="AQ77" s="285" t="str">
        <f t="shared" si="79"/>
        <v/>
      </c>
      <c r="AR77" s="182" t="str">
        <f t="shared" si="80"/>
        <v/>
      </c>
      <c r="AS77" s="182" t="str">
        <f t="shared" si="81"/>
        <v/>
      </c>
      <c r="AT77" s="182" t="str">
        <f t="shared" si="82"/>
        <v/>
      </c>
      <c r="AU77" s="182" t="str">
        <f t="shared" si="83"/>
        <v/>
      </c>
      <c r="AV77" s="182" t="str">
        <f t="shared" si="84"/>
        <v/>
      </c>
      <c r="AW77" s="182" t="str">
        <f t="shared" si="85"/>
        <v/>
      </c>
      <c r="AX77" s="182" t="str">
        <f t="shared" si="86"/>
        <v/>
      </c>
      <c r="AY77" s="182" t="str">
        <f t="shared" si="87"/>
        <v/>
      </c>
      <c r="AZ77" s="182" t="str">
        <f t="shared" si="88"/>
        <v/>
      </c>
      <c r="BA77" s="182" t="str">
        <f t="shared" si="89"/>
        <v/>
      </c>
      <c r="BB77" s="182" t="str">
        <f t="shared" si="90"/>
        <v/>
      </c>
      <c r="BC77" s="182" t="str">
        <f t="shared" si="91"/>
        <v/>
      </c>
      <c r="BD77" s="182" t="str">
        <f t="shared" si="92"/>
        <v/>
      </c>
      <c r="BE77" s="182" t="str">
        <f t="shared" si="93"/>
        <v/>
      </c>
      <c r="BF77" s="182" t="str">
        <f t="shared" si="94"/>
        <v/>
      </c>
      <c r="BG77" s="182" t="str">
        <f t="shared" si="95"/>
        <v/>
      </c>
      <c r="BH77" s="182" t="str">
        <f t="shared" si="96"/>
        <v/>
      </c>
      <c r="BI77" s="182" t="str">
        <f t="shared" si="97"/>
        <v/>
      </c>
      <c r="BJ77" s="182" t="str">
        <f t="shared" si="98"/>
        <v/>
      </c>
      <c r="BK77" s="182" t="str">
        <f t="shared" si="99"/>
        <v/>
      </c>
      <c r="BL77" s="182" t="str">
        <f t="shared" si="100"/>
        <v/>
      </c>
      <c r="BM77" s="182" t="str">
        <f t="shared" si="101"/>
        <v/>
      </c>
      <c r="BN77" s="182" t="str">
        <f t="shared" si="102"/>
        <v/>
      </c>
      <c r="BO77" s="182" t="str">
        <f t="shared" si="103"/>
        <v/>
      </c>
      <c r="BP77" s="182" t="str">
        <f t="shared" si="104"/>
        <v/>
      </c>
      <c r="BQ77" s="182" t="str">
        <f t="shared" si="105"/>
        <v/>
      </c>
      <c r="BR77" s="182" t="str">
        <f t="shared" si="106"/>
        <v/>
      </c>
      <c r="BS77" s="182" t="str">
        <f t="shared" si="107"/>
        <v/>
      </c>
      <c r="BT77" s="182" t="str">
        <f t="shared" si="108"/>
        <v/>
      </c>
      <c r="BU77" s="183" t="str">
        <f t="shared" si="109"/>
        <v/>
      </c>
      <c r="BV77" s="184" t="str">
        <f>IF('Cálculos '!C83="","",AVERAGE(AN77:BU77))</f>
        <v/>
      </c>
    </row>
    <row r="78" spans="2:74" ht="17.25" hidden="1" thickBot="1" x14ac:dyDescent="0.35">
      <c r="B78" s="165">
        <f t="shared" si="75"/>
        <v>76</v>
      </c>
      <c r="C78" s="171" t="str">
        <f>IF('Cálculos '!J84="","",'Cálculos '!J84)</f>
        <v/>
      </c>
      <c r="D78" s="172" t="str">
        <f>IF('Cálculos '!K84="","",'Cálculos '!K84)</f>
        <v/>
      </c>
      <c r="E78" s="172" t="str">
        <f>IF('Cálculos '!L84="","",'Cálculos '!L84)</f>
        <v/>
      </c>
      <c r="F78" s="172" t="str">
        <f>IF('Cálculos '!M84="","",'Cálculos '!M84)</f>
        <v/>
      </c>
      <c r="G78" s="172" t="str">
        <f>IF('Cálculos '!N84="","",'Cálculos '!N84)</f>
        <v/>
      </c>
      <c r="H78" s="172" t="str">
        <f>IF('Cálculos '!O84="","",'Cálculos '!O84)</f>
        <v/>
      </c>
      <c r="I78" s="172" t="str">
        <f>IF('Cálculos '!P84="","",'Cálculos '!P84)</f>
        <v/>
      </c>
      <c r="J78" s="172" t="str">
        <f>IF('Cálculos '!Q84="","",'Cálculos '!Q84)</f>
        <v/>
      </c>
      <c r="K78" s="172" t="str">
        <f>IF('Cálculos '!R84="","",'Cálculos '!R84)</f>
        <v/>
      </c>
      <c r="L78" s="172" t="str">
        <f>IF('Cálculos '!S84="","",'Cálculos '!S84)</f>
        <v/>
      </c>
      <c r="M78" s="172" t="str">
        <f>IF('Cálculos '!T84="","",'Cálculos '!T84)</f>
        <v/>
      </c>
      <c r="N78" s="172" t="str">
        <f>IF('Cálculos '!U84="","",'Cálculos '!U84)</f>
        <v/>
      </c>
      <c r="O78" s="172" t="str">
        <f>IF('Cálculos '!V84="","",'Cálculos '!V84)</f>
        <v/>
      </c>
      <c r="P78" s="172" t="str">
        <f>IF('Cálculos '!W84="","",'Cálculos '!W84)</f>
        <v/>
      </c>
      <c r="Q78" s="172" t="str">
        <f>IF('Cálculos '!X84="","",'Cálculos '!X84)</f>
        <v/>
      </c>
      <c r="R78" s="172" t="str">
        <f>IF('Cálculos '!Y84="","",'Cálculos '!Y84)</f>
        <v/>
      </c>
      <c r="S78" s="172" t="str">
        <f>IF('Cálculos '!Z84="","",'Cálculos '!Z84)</f>
        <v/>
      </c>
      <c r="T78" s="172" t="str">
        <f>IF('Cálculos '!AA84="","",'Cálculos '!AA84)</f>
        <v/>
      </c>
      <c r="U78" s="172" t="str">
        <f>IF('Cálculos '!AB84="","",'Cálculos '!AB84)</f>
        <v/>
      </c>
      <c r="V78" s="172" t="str">
        <f>IF('Cálculos '!AC84="","",'Cálculos '!AC84)</f>
        <v/>
      </c>
      <c r="W78" s="172" t="str">
        <f>IF('Cálculos '!AD84="","",'Cálculos '!AD84)</f>
        <v/>
      </c>
      <c r="X78" s="172" t="str">
        <f>IF('Cálculos '!AE84="","",'Cálculos '!AE84)</f>
        <v/>
      </c>
      <c r="Y78" s="172" t="str">
        <f>IF('Cálculos '!AF84="","",'Cálculos '!AF84)</f>
        <v/>
      </c>
      <c r="Z78" s="172" t="str">
        <f>IF('Cálculos '!AG84="","",'Cálculos '!AG84)</f>
        <v/>
      </c>
      <c r="AA78" s="172" t="str">
        <f>IF('Cálculos '!AH84="","",'Cálculos '!AH84)</f>
        <v/>
      </c>
      <c r="AB78" s="172" t="str">
        <f>IF('Cálculos '!AI84="","",'Cálculos '!AI84)</f>
        <v/>
      </c>
      <c r="AC78" s="172" t="str">
        <f>IF('Cálculos '!AJ84="","",'Cálculos '!AJ84)</f>
        <v/>
      </c>
      <c r="AD78" s="172" t="str">
        <f>IF('Cálculos '!AK84="","",'Cálculos '!AK84)</f>
        <v/>
      </c>
      <c r="AE78" s="172" t="str">
        <f>IF('Cálculos '!AL84="","",'Cálculos '!AL84)</f>
        <v/>
      </c>
      <c r="AF78" s="172" t="str">
        <f>IF('Cálculos '!AM84="","",'Cálculos '!AM84)</f>
        <v/>
      </c>
      <c r="AG78" s="172" t="str">
        <f>IF('Cálculos '!AN84="","",'Cálculos '!AN84)</f>
        <v/>
      </c>
      <c r="AH78" s="172" t="str">
        <f>IF('Cálculos '!AO84="","",'Cálculos '!AO84)</f>
        <v/>
      </c>
      <c r="AI78" s="172" t="str">
        <f>IF('Cálculos '!AP84="","",'Cálculos '!AP84)</f>
        <v/>
      </c>
      <c r="AJ78" s="443" t="str">
        <f>IF('Cálculos '!AQ84="","",'Cálculos '!AQ84)</f>
        <v/>
      </c>
      <c r="AK78" s="446" t="str">
        <f>IF('Cálculos '!D84="","",AVERAGE(C78:AJ78))</f>
        <v/>
      </c>
      <c r="AM78" s="181">
        <f t="shared" si="40"/>
        <v>76</v>
      </c>
      <c r="AN78" s="284" t="str">
        <f t="shared" si="76"/>
        <v/>
      </c>
      <c r="AO78" s="285" t="str">
        <f t="shared" si="77"/>
        <v/>
      </c>
      <c r="AP78" s="285" t="str">
        <f t="shared" si="78"/>
        <v/>
      </c>
      <c r="AQ78" s="285" t="str">
        <f t="shared" si="79"/>
        <v/>
      </c>
      <c r="AR78" s="182" t="str">
        <f t="shared" si="80"/>
        <v/>
      </c>
      <c r="AS78" s="182" t="str">
        <f t="shared" si="81"/>
        <v/>
      </c>
      <c r="AT78" s="182" t="str">
        <f t="shared" si="82"/>
        <v/>
      </c>
      <c r="AU78" s="182" t="str">
        <f t="shared" si="83"/>
        <v/>
      </c>
      <c r="AV78" s="182" t="str">
        <f t="shared" si="84"/>
        <v/>
      </c>
      <c r="AW78" s="182" t="str">
        <f t="shared" si="85"/>
        <v/>
      </c>
      <c r="AX78" s="182" t="str">
        <f t="shared" si="86"/>
        <v/>
      </c>
      <c r="AY78" s="182" t="str">
        <f t="shared" si="87"/>
        <v/>
      </c>
      <c r="AZ78" s="182" t="str">
        <f t="shared" si="88"/>
        <v/>
      </c>
      <c r="BA78" s="182" t="str">
        <f t="shared" si="89"/>
        <v/>
      </c>
      <c r="BB78" s="182" t="str">
        <f t="shared" si="90"/>
        <v/>
      </c>
      <c r="BC78" s="182" t="str">
        <f t="shared" si="91"/>
        <v/>
      </c>
      <c r="BD78" s="182" t="str">
        <f t="shared" si="92"/>
        <v/>
      </c>
      <c r="BE78" s="182" t="str">
        <f t="shared" si="93"/>
        <v/>
      </c>
      <c r="BF78" s="182" t="str">
        <f t="shared" si="94"/>
        <v/>
      </c>
      <c r="BG78" s="182" t="str">
        <f t="shared" si="95"/>
        <v/>
      </c>
      <c r="BH78" s="182" t="str">
        <f t="shared" si="96"/>
        <v/>
      </c>
      <c r="BI78" s="182" t="str">
        <f t="shared" si="97"/>
        <v/>
      </c>
      <c r="BJ78" s="182" t="str">
        <f t="shared" si="98"/>
        <v/>
      </c>
      <c r="BK78" s="182" t="str">
        <f t="shared" si="99"/>
        <v/>
      </c>
      <c r="BL78" s="182" t="str">
        <f t="shared" si="100"/>
        <v/>
      </c>
      <c r="BM78" s="182" t="str">
        <f t="shared" si="101"/>
        <v/>
      </c>
      <c r="BN78" s="182" t="str">
        <f t="shared" si="102"/>
        <v/>
      </c>
      <c r="BO78" s="182" t="str">
        <f t="shared" si="103"/>
        <v/>
      </c>
      <c r="BP78" s="182" t="str">
        <f t="shared" si="104"/>
        <v/>
      </c>
      <c r="BQ78" s="182" t="str">
        <f t="shared" si="105"/>
        <v/>
      </c>
      <c r="BR78" s="182" t="str">
        <f t="shared" si="106"/>
        <v/>
      </c>
      <c r="BS78" s="182" t="str">
        <f t="shared" si="107"/>
        <v/>
      </c>
      <c r="BT78" s="182" t="str">
        <f t="shared" si="108"/>
        <v/>
      </c>
      <c r="BU78" s="183" t="str">
        <f t="shared" si="109"/>
        <v/>
      </c>
      <c r="BV78" s="184" t="str">
        <f>IF('Cálculos '!C84="","",AVERAGE(AN78:BU78))</f>
        <v/>
      </c>
    </row>
    <row r="79" spans="2:74" ht="17.25" hidden="1" thickBot="1" x14ac:dyDescent="0.35">
      <c r="B79" s="165">
        <f t="shared" si="75"/>
        <v>77</v>
      </c>
      <c r="C79" s="171" t="str">
        <f>IF('Cálculos '!J85="","",'Cálculos '!J85)</f>
        <v/>
      </c>
      <c r="D79" s="172" t="str">
        <f>IF('Cálculos '!K85="","",'Cálculos '!K85)</f>
        <v/>
      </c>
      <c r="E79" s="172" t="str">
        <f>IF('Cálculos '!L85="","",'Cálculos '!L85)</f>
        <v/>
      </c>
      <c r="F79" s="172" t="str">
        <f>IF('Cálculos '!M85="","",'Cálculos '!M85)</f>
        <v/>
      </c>
      <c r="G79" s="172" t="str">
        <f>IF('Cálculos '!N85="","",'Cálculos '!N85)</f>
        <v/>
      </c>
      <c r="H79" s="172" t="str">
        <f>IF('Cálculos '!O85="","",'Cálculos '!O85)</f>
        <v/>
      </c>
      <c r="I79" s="172" t="str">
        <f>IF('Cálculos '!P85="","",'Cálculos '!P85)</f>
        <v/>
      </c>
      <c r="J79" s="172" t="str">
        <f>IF('Cálculos '!Q85="","",'Cálculos '!Q85)</f>
        <v/>
      </c>
      <c r="K79" s="172" t="str">
        <f>IF('Cálculos '!R85="","",'Cálculos '!R85)</f>
        <v/>
      </c>
      <c r="L79" s="172" t="str">
        <f>IF('Cálculos '!S85="","",'Cálculos '!S85)</f>
        <v/>
      </c>
      <c r="M79" s="172" t="str">
        <f>IF('Cálculos '!T85="","",'Cálculos '!T85)</f>
        <v/>
      </c>
      <c r="N79" s="172" t="str">
        <f>IF('Cálculos '!U85="","",'Cálculos '!U85)</f>
        <v/>
      </c>
      <c r="O79" s="172" t="str">
        <f>IF('Cálculos '!V85="","",'Cálculos '!V85)</f>
        <v/>
      </c>
      <c r="P79" s="172" t="str">
        <f>IF('Cálculos '!W85="","",'Cálculos '!W85)</f>
        <v/>
      </c>
      <c r="Q79" s="172" t="str">
        <f>IF('Cálculos '!X85="","",'Cálculos '!X85)</f>
        <v/>
      </c>
      <c r="R79" s="172" t="str">
        <f>IF('Cálculos '!Y85="","",'Cálculos '!Y85)</f>
        <v/>
      </c>
      <c r="S79" s="172" t="str">
        <f>IF('Cálculos '!Z85="","",'Cálculos '!Z85)</f>
        <v/>
      </c>
      <c r="T79" s="172" t="str">
        <f>IF('Cálculos '!AA85="","",'Cálculos '!AA85)</f>
        <v/>
      </c>
      <c r="U79" s="172" t="str">
        <f>IF('Cálculos '!AB85="","",'Cálculos '!AB85)</f>
        <v/>
      </c>
      <c r="V79" s="172" t="str">
        <f>IF('Cálculos '!AC85="","",'Cálculos '!AC85)</f>
        <v/>
      </c>
      <c r="W79" s="172" t="str">
        <f>IF('Cálculos '!AD85="","",'Cálculos '!AD85)</f>
        <v/>
      </c>
      <c r="X79" s="172" t="str">
        <f>IF('Cálculos '!AE85="","",'Cálculos '!AE85)</f>
        <v/>
      </c>
      <c r="Y79" s="172" t="str">
        <f>IF('Cálculos '!AF85="","",'Cálculos '!AF85)</f>
        <v/>
      </c>
      <c r="Z79" s="172" t="str">
        <f>IF('Cálculos '!AG85="","",'Cálculos '!AG85)</f>
        <v/>
      </c>
      <c r="AA79" s="172" t="str">
        <f>IF('Cálculos '!AH85="","",'Cálculos '!AH85)</f>
        <v/>
      </c>
      <c r="AB79" s="172" t="str">
        <f>IF('Cálculos '!AI85="","",'Cálculos '!AI85)</f>
        <v/>
      </c>
      <c r="AC79" s="172" t="str">
        <f>IF('Cálculos '!AJ85="","",'Cálculos '!AJ85)</f>
        <v/>
      </c>
      <c r="AD79" s="172" t="str">
        <f>IF('Cálculos '!AK85="","",'Cálculos '!AK85)</f>
        <v/>
      </c>
      <c r="AE79" s="172" t="str">
        <f>IF('Cálculos '!AL85="","",'Cálculos '!AL85)</f>
        <v/>
      </c>
      <c r="AF79" s="172" t="str">
        <f>IF('Cálculos '!AM85="","",'Cálculos '!AM85)</f>
        <v/>
      </c>
      <c r="AG79" s="172" t="str">
        <f>IF('Cálculos '!AN85="","",'Cálculos '!AN85)</f>
        <v/>
      </c>
      <c r="AH79" s="172" t="str">
        <f>IF('Cálculos '!AO85="","",'Cálculos '!AO85)</f>
        <v/>
      </c>
      <c r="AI79" s="172" t="str">
        <f>IF('Cálculos '!AP85="","",'Cálculos '!AP85)</f>
        <v/>
      </c>
      <c r="AJ79" s="443" t="str">
        <f>IF('Cálculos '!AQ85="","",'Cálculos '!AQ85)</f>
        <v/>
      </c>
      <c r="AK79" s="446" t="str">
        <f>IF('Cálculos '!D85="","",AVERAGE(C79:AJ79))</f>
        <v/>
      </c>
      <c r="AM79" s="181">
        <f t="shared" si="40"/>
        <v>77</v>
      </c>
      <c r="AN79" s="284" t="str">
        <f t="shared" si="76"/>
        <v/>
      </c>
      <c r="AO79" s="285" t="str">
        <f t="shared" si="77"/>
        <v/>
      </c>
      <c r="AP79" s="285" t="str">
        <f t="shared" si="78"/>
        <v/>
      </c>
      <c r="AQ79" s="285" t="str">
        <f t="shared" si="79"/>
        <v/>
      </c>
      <c r="AR79" s="182" t="str">
        <f t="shared" si="80"/>
        <v/>
      </c>
      <c r="AS79" s="182" t="str">
        <f t="shared" si="81"/>
        <v/>
      </c>
      <c r="AT79" s="182" t="str">
        <f t="shared" si="82"/>
        <v/>
      </c>
      <c r="AU79" s="182" t="str">
        <f t="shared" si="83"/>
        <v/>
      </c>
      <c r="AV79" s="182" t="str">
        <f t="shared" si="84"/>
        <v/>
      </c>
      <c r="AW79" s="182" t="str">
        <f t="shared" si="85"/>
        <v/>
      </c>
      <c r="AX79" s="182" t="str">
        <f t="shared" si="86"/>
        <v/>
      </c>
      <c r="AY79" s="182" t="str">
        <f t="shared" si="87"/>
        <v/>
      </c>
      <c r="AZ79" s="182" t="str">
        <f t="shared" si="88"/>
        <v/>
      </c>
      <c r="BA79" s="182" t="str">
        <f t="shared" si="89"/>
        <v/>
      </c>
      <c r="BB79" s="182" t="str">
        <f t="shared" si="90"/>
        <v/>
      </c>
      <c r="BC79" s="182" t="str">
        <f t="shared" si="91"/>
        <v/>
      </c>
      <c r="BD79" s="182" t="str">
        <f t="shared" si="92"/>
        <v/>
      </c>
      <c r="BE79" s="182" t="str">
        <f t="shared" si="93"/>
        <v/>
      </c>
      <c r="BF79" s="182" t="str">
        <f t="shared" si="94"/>
        <v/>
      </c>
      <c r="BG79" s="182" t="str">
        <f t="shared" si="95"/>
        <v/>
      </c>
      <c r="BH79" s="182" t="str">
        <f t="shared" si="96"/>
        <v/>
      </c>
      <c r="BI79" s="182" t="str">
        <f t="shared" si="97"/>
        <v/>
      </c>
      <c r="BJ79" s="182" t="str">
        <f t="shared" si="98"/>
        <v/>
      </c>
      <c r="BK79" s="182" t="str">
        <f t="shared" si="99"/>
        <v/>
      </c>
      <c r="BL79" s="182" t="str">
        <f t="shared" si="100"/>
        <v/>
      </c>
      <c r="BM79" s="182" t="str">
        <f t="shared" si="101"/>
        <v/>
      </c>
      <c r="BN79" s="182" t="str">
        <f t="shared" si="102"/>
        <v/>
      </c>
      <c r="BO79" s="182" t="str">
        <f t="shared" si="103"/>
        <v/>
      </c>
      <c r="BP79" s="182" t="str">
        <f t="shared" si="104"/>
        <v/>
      </c>
      <c r="BQ79" s="182" t="str">
        <f t="shared" si="105"/>
        <v/>
      </c>
      <c r="BR79" s="182" t="str">
        <f t="shared" si="106"/>
        <v/>
      </c>
      <c r="BS79" s="182" t="str">
        <f t="shared" si="107"/>
        <v/>
      </c>
      <c r="BT79" s="182" t="str">
        <f t="shared" si="108"/>
        <v/>
      </c>
      <c r="BU79" s="183" t="str">
        <f t="shared" si="109"/>
        <v/>
      </c>
      <c r="BV79" s="184" t="str">
        <f>IF('Cálculos '!C85="","",AVERAGE(AN79:BU79))</f>
        <v/>
      </c>
    </row>
    <row r="80" spans="2:74" ht="17.25" hidden="1" thickBot="1" x14ac:dyDescent="0.35">
      <c r="B80" s="165">
        <f t="shared" si="75"/>
        <v>78</v>
      </c>
      <c r="C80" s="171" t="str">
        <f>IF('Cálculos '!J86="","",'Cálculos '!J86)</f>
        <v/>
      </c>
      <c r="D80" s="172" t="str">
        <f>IF('Cálculos '!K86="","",'Cálculos '!K86)</f>
        <v/>
      </c>
      <c r="E80" s="172" t="str">
        <f>IF('Cálculos '!L86="","",'Cálculos '!L86)</f>
        <v/>
      </c>
      <c r="F80" s="172" t="str">
        <f>IF('Cálculos '!M86="","",'Cálculos '!M86)</f>
        <v/>
      </c>
      <c r="G80" s="172" t="str">
        <f>IF('Cálculos '!N86="","",'Cálculos '!N86)</f>
        <v/>
      </c>
      <c r="H80" s="172" t="str">
        <f>IF('Cálculos '!O86="","",'Cálculos '!O86)</f>
        <v/>
      </c>
      <c r="I80" s="172" t="str">
        <f>IF('Cálculos '!P86="","",'Cálculos '!P86)</f>
        <v/>
      </c>
      <c r="J80" s="172" t="str">
        <f>IF('Cálculos '!Q86="","",'Cálculos '!Q86)</f>
        <v/>
      </c>
      <c r="K80" s="172" t="str">
        <f>IF('Cálculos '!R86="","",'Cálculos '!R86)</f>
        <v/>
      </c>
      <c r="L80" s="172" t="str">
        <f>IF('Cálculos '!S86="","",'Cálculos '!S86)</f>
        <v/>
      </c>
      <c r="M80" s="172" t="str">
        <f>IF('Cálculos '!T86="","",'Cálculos '!T86)</f>
        <v/>
      </c>
      <c r="N80" s="172" t="str">
        <f>IF('Cálculos '!U86="","",'Cálculos '!U86)</f>
        <v/>
      </c>
      <c r="O80" s="172" t="str">
        <f>IF('Cálculos '!V86="","",'Cálculos '!V86)</f>
        <v/>
      </c>
      <c r="P80" s="172" t="str">
        <f>IF('Cálculos '!W86="","",'Cálculos '!W86)</f>
        <v/>
      </c>
      <c r="Q80" s="172" t="str">
        <f>IF('Cálculos '!X86="","",'Cálculos '!X86)</f>
        <v/>
      </c>
      <c r="R80" s="172" t="str">
        <f>IF('Cálculos '!Y86="","",'Cálculos '!Y86)</f>
        <v/>
      </c>
      <c r="S80" s="172" t="str">
        <f>IF('Cálculos '!Z86="","",'Cálculos '!Z86)</f>
        <v/>
      </c>
      <c r="T80" s="172" t="str">
        <f>IF('Cálculos '!AA86="","",'Cálculos '!AA86)</f>
        <v/>
      </c>
      <c r="U80" s="172" t="str">
        <f>IF('Cálculos '!AB86="","",'Cálculos '!AB86)</f>
        <v/>
      </c>
      <c r="V80" s="172" t="str">
        <f>IF('Cálculos '!AC86="","",'Cálculos '!AC86)</f>
        <v/>
      </c>
      <c r="W80" s="172" t="str">
        <f>IF('Cálculos '!AD86="","",'Cálculos '!AD86)</f>
        <v/>
      </c>
      <c r="X80" s="172" t="str">
        <f>IF('Cálculos '!AE86="","",'Cálculos '!AE86)</f>
        <v/>
      </c>
      <c r="Y80" s="172" t="str">
        <f>IF('Cálculos '!AF86="","",'Cálculos '!AF86)</f>
        <v/>
      </c>
      <c r="Z80" s="172" t="str">
        <f>IF('Cálculos '!AG86="","",'Cálculos '!AG86)</f>
        <v/>
      </c>
      <c r="AA80" s="172" t="str">
        <f>IF('Cálculos '!AH86="","",'Cálculos '!AH86)</f>
        <v/>
      </c>
      <c r="AB80" s="172" t="str">
        <f>IF('Cálculos '!AI86="","",'Cálculos '!AI86)</f>
        <v/>
      </c>
      <c r="AC80" s="172" t="str">
        <f>IF('Cálculos '!AJ86="","",'Cálculos '!AJ86)</f>
        <v/>
      </c>
      <c r="AD80" s="172" t="str">
        <f>IF('Cálculos '!AK86="","",'Cálculos '!AK86)</f>
        <v/>
      </c>
      <c r="AE80" s="172" t="str">
        <f>IF('Cálculos '!AL86="","",'Cálculos '!AL86)</f>
        <v/>
      </c>
      <c r="AF80" s="172" t="str">
        <f>IF('Cálculos '!AM86="","",'Cálculos '!AM86)</f>
        <v/>
      </c>
      <c r="AG80" s="172" t="str">
        <f>IF('Cálculos '!AN86="","",'Cálculos '!AN86)</f>
        <v/>
      </c>
      <c r="AH80" s="172" t="str">
        <f>IF('Cálculos '!AO86="","",'Cálculos '!AO86)</f>
        <v/>
      </c>
      <c r="AI80" s="172" t="str">
        <f>IF('Cálculos '!AP86="","",'Cálculos '!AP86)</f>
        <v/>
      </c>
      <c r="AJ80" s="443" t="str">
        <f>IF('Cálculos '!AQ86="","",'Cálculos '!AQ86)</f>
        <v/>
      </c>
      <c r="AK80" s="446" t="str">
        <f>IF('Cálculos '!D86="","",AVERAGE(C80:AJ80))</f>
        <v/>
      </c>
      <c r="AM80" s="181">
        <f t="shared" si="40"/>
        <v>78</v>
      </c>
      <c r="AN80" s="284" t="str">
        <f t="shared" si="76"/>
        <v/>
      </c>
      <c r="AO80" s="285" t="str">
        <f t="shared" si="77"/>
        <v/>
      </c>
      <c r="AP80" s="285" t="str">
        <f t="shared" si="78"/>
        <v/>
      </c>
      <c r="AQ80" s="285" t="str">
        <f t="shared" si="79"/>
        <v/>
      </c>
      <c r="AR80" s="182" t="str">
        <f t="shared" si="80"/>
        <v/>
      </c>
      <c r="AS80" s="182" t="str">
        <f t="shared" si="81"/>
        <v/>
      </c>
      <c r="AT80" s="182" t="str">
        <f t="shared" si="82"/>
        <v/>
      </c>
      <c r="AU80" s="182" t="str">
        <f t="shared" si="83"/>
        <v/>
      </c>
      <c r="AV80" s="182" t="str">
        <f t="shared" si="84"/>
        <v/>
      </c>
      <c r="AW80" s="182" t="str">
        <f t="shared" si="85"/>
        <v/>
      </c>
      <c r="AX80" s="182" t="str">
        <f t="shared" si="86"/>
        <v/>
      </c>
      <c r="AY80" s="182" t="str">
        <f t="shared" si="87"/>
        <v/>
      </c>
      <c r="AZ80" s="182" t="str">
        <f t="shared" si="88"/>
        <v/>
      </c>
      <c r="BA80" s="182" t="str">
        <f t="shared" si="89"/>
        <v/>
      </c>
      <c r="BB80" s="182" t="str">
        <f t="shared" si="90"/>
        <v/>
      </c>
      <c r="BC80" s="182" t="str">
        <f t="shared" si="91"/>
        <v/>
      </c>
      <c r="BD80" s="182" t="str">
        <f t="shared" si="92"/>
        <v/>
      </c>
      <c r="BE80" s="182" t="str">
        <f t="shared" si="93"/>
        <v/>
      </c>
      <c r="BF80" s="182" t="str">
        <f t="shared" si="94"/>
        <v/>
      </c>
      <c r="BG80" s="182" t="str">
        <f t="shared" si="95"/>
        <v/>
      </c>
      <c r="BH80" s="182" t="str">
        <f t="shared" si="96"/>
        <v/>
      </c>
      <c r="BI80" s="182" t="str">
        <f t="shared" si="97"/>
        <v/>
      </c>
      <c r="BJ80" s="182" t="str">
        <f t="shared" si="98"/>
        <v/>
      </c>
      <c r="BK80" s="182" t="str">
        <f t="shared" si="99"/>
        <v/>
      </c>
      <c r="BL80" s="182" t="str">
        <f t="shared" si="100"/>
        <v/>
      </c>
      <c r="BM80" s="182" t="str">
        <f t="shared" si="101"/>
        <v/>
      </c>
      <c r="BN80" s="182" t="str">
        <f t="shared" si="102"/>
        <v/>
      </c>
      <c r="BO80" s="182" t="str">
        <f t="shared" si="103"/>
        <v/>
      </c>
      <c r="BP80" s="182" t="str">
        <f t="shared" si="104"/>
        <v/>
      </c>
      <c r="BQ80" s="182" t="str">
        <f t="shared" si="105"/>
        <v/>
      </c>
      <c r="BR80" s="182" t="str">
        <f t="shared" si="106"/>
        <v/>
      </c>
      <c r="BS80" s="182" t="str">
        <f t="shared" si="107"/>
        <v/>
      </c>
      <c r="BT80" s="182" t="str">
        <f t="shared" si="108"/>
        <v/>
      </c>
      <c r="BU80" s="183" t="str">
        <f t="shared" si="109"/>
        <v/>
      </c>
      <c r="BV80" s="184" t="str">
        <f>IF('Cálculos '!C86="","",AVERAGE(AN80:BU80))</f>
        <v/>
      </c>
    </row>
    <row r="81" spans="2:74" ht="17.25" hidden="1" thickBot="1" x14ac:dyDescent="0.35">
      <c r="B81" s="165">
        <f t="shared" si="75"/>
        <v>79</v>
      </c>
      <c r="C81" s="171" t="str">
        <f>IF('Cálculos '!J87="","",'Cálculos '!J87)</f>
        <v/>
      </c>
      <c r="D81" s="172" t="str">
        <f>IF('Cálculos '!K87="","",'Cálculos '!K87)</f>
        <v/>
      </c>
      <c r="E81" s="172" t="str">
        <f>IF('Cálculos '!L87="","",'Cálculos '!L87)</f>
        <v/>
      </c>
      <c r="F81" s="172" t="str">
        <f>IF('Cálculos '!M87="","",'Cálculos '!M87)</f>
        <v/>
      </c>
      <c r="G81" s="172" t="str">
        <f>IF('Cálculos '!N87="","",'Cálculos '!N87)</f>
        <v/>
      </c>
      <c r="H81" s="172" t="str">
        <f>IF('Cálculos '!O87="","",'Cálculos '!O87)</f>
        <v/>
      </c>
      <c r="I81" s="172" t="str">
        <f>IF('Cálculos '!P87="","",'Cálculos '!P87)</f>
        <v/>
      </c>
      <c r="J81" s="172" t="str">
        <f>IF('Cálculos '!Q87="","",'Cálculos '!Q87)</f>
        <v/>
      </c>
      <c r="K81" s="172" t="str">
        <f>IF('Cálculos '!R87="","",'Cálculos '!R87)</f>
        <v/>
      </c>
      <c r="L81" s="172" t="str">
        <f>IF('Cálculos '!S87="","",'Cálculos '!S87)</f>
        <v/>
      </c>
      <c r="M81" s="172" t="str">
        <f>IF('Cálculos '!T87="","",'Cálculos '!T87)</f>
        <v/>
      </c>
      <c r="N81" s="172" t="str">
        <f>IF('Cálculos '!U87="","",'Cálculos '!U87)</f>
        <v/>
      </c>
      <c r="O81" s="172" t="str">
        <f>IF('Cálculos '!V87="","",'Cálculos '!V87)</f>
        <v/>
      </c>
      <c r="P81" s="172" t="str">
        <f>IF('Cálculos '!W87="","",'Cálculos '!W87)</f>
        <v/>
      </c>
      <c r="Q81" s="172" t="str">
        <f>IF('Cálculos '!X87="","",'Cálculos '!X87)</f>
        <v/>
      </c>
      <c r="R81" s="172" t="str">
        <f>IF('Cálculos '!Y87="","",'Cálculos '!Y87)</f>
        <v/>
      </c>
      <c r="S81" s="172" t="str">
        <f>IF('Cálculos '!Z87="","",'Cálculos '!Z87)</f>
        <v/>
      </c>
      <c r="T81" s="172" t="str">
        <f>IF('Cálculos '!AA87="","",'Cálculos '!AA87)</f>
        <v/>
      </c>
      <c r="U81" s="172" t="str">
        <f>IF('Cálculos '!AB87="","",'Cálculos '!AB87)</f>
        <v/>
      </c>
      <c r="V81" s="172" t="str">
        <f>IF('Cálculos '!AC87="","",'Cálculos '!AC87)</f>
        <v/>
      </c>
      <c r="W81" s="172" t="str">
        <f>IF('Cálculos '!AD87="","",'Cálculos '!AD87)</f>
        <v/>
      </c>
      <c r="X81" s="172" t="str">
        <f>IF('Cálculos '!AE87="","",'Cálculos '!AE87)</f>
        <v/>
      </c>
      <c r="Y81" s="172" t="str">
        <f>IF('Cálculos '!AF87="","",'Cálculos '!AF87)</f>
        <v/>
      </c>
      <c r="Z81" s="172" t="str">
        <f>IF('Cálculos '!AG87="","",'Cálculos '!AG87)</f>
        <v/>
      </c>
      <c r="AA81" s="172" t="str">
        <f>IF('Cálculos '!AH87="","",'Cálculos '!AH87)</f>
        <v/>
      </c>
      <c r="AB81" s="172" t="str">
        <f>IF('Cálculos '!AI87="","",'Cálculos '!AI87)</f>
        <v/>
      </c>
      <c r="AC81" s="172" t="str">
        <f>IF('Cálculos '!AJ87="","",'Cálculos '!AJ87)</f>
        <v/>
      </c>
      <c r="AD81" s="172" t="str">
        <f>IF('Cálculos '!AK87="","",'Cálculos '!AK87)</f>
        <v/>
      </c>
      <c r="AE81" s="172" t="str">
        <f>IF('Cálculos '!AL87="","",'Cálculos '!AL87)</f>
        <v/>
      </c>
      <c r="AF81" s="172" t="str">
        <f>IF('Cálculos '!AM87="","",'Cálculos '!AM87)</f>
        <v/>
      </c>
      <c r="AG81" s="172" t="str">
        <f>IF('Cálculos '!AN87="","",'Cálculos '!AN87)</f>
        <v/>
      </c>
      <c r="AH81" s="172" t="str">
        <f>IF('Cálculos '!AO87="","",'Cálculos '!AO87)</f>
        <v/>
      </c>
      <c r="AI81" s="172" t="str">
        <f>IF('Cálculos '!AP87="","",'Cálculos '!AP87)</f>
        <v/>
      </c>
      <c r="AJ81" s="443" t="str">
        <f>IF('Cálculos '!AQ87="","",'Cálculos '!AQ87)</f>
        <v/>
      </c>
      <c r="AK81" s="446" t="str">
        <f>IF('Cálculos '!D87="","",AVERAGE(C81:AJ81))</f>
        <v/>
      </c>
      <c r="AM81" s="181">
        <f t="shared" si="40"/>
        <v>79</v>
      </c>
      <c r="AN81" s="284" t="str">
        <f t="shared" si="76"/>
        <v/>
      </c>
      <c r="AO81" s="285" t="str">
        <f t="shared" si="77"/>
        <v/>
      </c>
      <c r="AP81" s="285" t="str">
        <f t="shared" si="78"/>
        <v/>
      </c>
      <c r="AQ81" s="285" t="str">
        <f t="shared" si="79"/>
        <v/>
      </c>
      <c r="AR81" s="182" t="str">
        <f t="shared" si="80"/>
        <v/>
      </c>
      <c r="AS81" s="182" t="str">
        <f t="shared" si="81"/>
        <v/>
      </c>
      <c r="AT81" s="182" t="str">
        <f t="shared" si="82"/>
        <v/>
      </c>
      <c r="AU81" s="182" t="str">
        <f t="shared" si="83"/>
        <v/>
      </c>
      <c r="AV81" s="182" t="str">
        <f t="shared" si="84"/>
        <v/>
      </c>
      <c r="AW81" s="182" t="str">
        <f t="shared" si="85"/>
        <v/>
      </c>
      <c r="AX81" s="182" t="str">
        <f t="shared" si="86"/>
        <v/>
      </c>
      <c r="AY81" s="182" t="str">
        <f t="shared" si="87"/>
        <v/>
      </c>
      <c r="AZ81" s="182" t="str">
        <f t="shared" si="88"/>
        <v/>
      </c>
      <c r="BA81" s="182" t="str">
        <f t="shared" si="89"/>
        <v/>
      </c>
      <c r="BB81" s="182" t="str">
        <f t="shared" si="90"/>
        <v/>
      </c>
      <c r="BC81" s="182" t="str">
        <f t="shared" si="91"/>
        <v/>
      </c>
      <c r="BD81" s="182" t="str">
        <f t="shared" si="92"/>
        <v/>
      </c>
      <c r="BE81" s="182" t="str">
        <f t="shared" si="93"/>
        <v/>
      </c>
      <c r="BF81" s="182" t="str">
        <f t="shared" si="94"/>
        <v/>
      </c>
      <c r="BG81" s="182" t="str">
        <f t="shared" si="95"/>
        <v/>
      </c>
      <c r="BH81" s="182" t="str">
        <f t="shared" si="96"/>
        <v/>
      </c>
      <c r="BI81" s="182" t="str">
        <f t="shared" si="97"/>
        <v/>
      </c>
      <c r="BJ81" s="182" t="str">
        <f t="shared" si="98"/>
        <v/>
      </c>
      <c r="BK81" s="182" t="str">
        <f t="shared" si="99"/>
        <v/>
      </c>
      <c r="BL81" s="182" t="str">
        <f t="shared" si="100"/>
        <v/>
      </c>
      <c r="BM81" s="182" t="str">
        <f t="shared" si="101"/>
        <v/>
      </c>
      <c r="BN81" s="182" t="str">
        <f t="shared" si="102"/>
        <v/>
      </c>
      <c r="BO81" s="182" t="str">
        <f t="shared" si="103"/>
        <v/>
      </c>
      <c r="BP81" s="182" t="str">
        <f t="shared" si="104"/>
        <v/>
      </c>
      <c r="BQ81" s="182" t="str">
        <f t="shared" si="105"/>
        <v/>
      </c>
      <c r="BR81" s="182" t="str">
        <f t="shared" si="106"/>
        <v/>
      </c>
      <c r="BS81" s="182" t="str">
        <f t="shared" si="107"/>
        <v/>
      </c>
      <c r="BT81" s="182" t="str">
        <f t="shared" si="108"/>
        <v/>
      </c>
      <c r="BU81" s="183" t="str">
        <f t="shared" si="109"/>
        <v/>
      </c>
      <c r="BV81" s="184" t="str">
        <f>IF('Cálculos '!C87="","",AVERAGE(AN81:BU81))</f>
        <v/>
      </c>
    </row>
    <row r="82" spans="2:74" ht="17.25" hidden="1" thickBot="1" x14ac:dyDescent="0.35">
      <c r="B82" s="165">
        <f t="shared" si="75"/>
        <v>80</v>
      </c>
      <c r="C82" s="171" t="str">
        <f>IF('Cálculos '!J88="","",'Cálculos '!J88)</f>
        <v/>
      </c>
      <c r="D82" s="172" t="str">
        <f>IF('Cálculos '!K88="","",'Cálculos '!K88)</f>
        <v/>
      </c>
      <c r="E82" s="172" t="str">
        <f>IF('Cálculos '!L88="","",'Cálculos '!L88)</f>
        <v/>
      </c>
      <c r="F82" s="172" t="str">
        <f>IF('Cálculos '!M88="","",'Cálculos '!M88)</f>
        <v/>
      </c>
      <c r="G82" s="172" t="str">
        <f>IF('Cálculos '!N88="","",'Cálculos '!N88)</f>
        <v/>
      </c>
      <c r="H82" s="172" t="str">
        <f>IF('Cálculos '!O88="","",'Cálculos '!O88)</f>
        <v/>
      </c>
      <c r="I82" s="172" t="str">
        <f>IF('Cálculos '!P88="","",'Cálculos '!P88)</f>
        <v/>
      </c>
      <c r="J82" s="172" t="str">
        <f>IF('Cálculos '!Q88="","",'Cálculos '!Q88)</f>
        <v/>
      </c>
      <c r="K82" s="172" t="str">
        <f>IF('Cálculos '!R88="","",'Cálculos '!R88)</f>
        <v/>
      </c>
      <c r="L82" s="172" t="str">
        <f>IF('Cálculos '!S88="","",'Cálculos '!S88)</f>
        <v/>
      </c>
      <c r="M82" s="172" t="str">
        <f>IF('Cálculos '!T88="","",'Cálculos '!T88)</f>
        <v/>
      </c>
      <c r="N82" s="172" t="str">
        <f>IF('Cálculos '!U88="","",'Cálculos '!U88)</f>
        <v/>
      </c>
      <c r="O82" s="172" t="str">
        <f>IF('Cálculos '!V88="","",'Cálculos '!V88)</f>
        <v/>
      </c>
      <c r="P82" s="172" t="str">
        <f>IF('Cálculos '!W88="","",'Cálculos '!W88)</f>
        <v/>
      </c>
      <c r="Q82" s="172" t="str">
        <f>IF('Cálculos '!X88="","",'Cálculos '!X88)</f>
        <v/>
      </c>
      <c r="R82" s="172" t="str">
        <f>IF('Cálculos '!Y88="","",'Cálculos '!Y88)</f>
        <v/>
      </c>
      <c r="S82" s="172" t="str">
        <f>IF('Cálculos '!Z88="","",'Cálculos '!Z88)</f>
        <v/>
      </c>
      <c r="T82" s="172" t="str">
        <f>IF('Cálculos '!AA88="","",'Cálculos '!AA88)</f>
        <v/>
      </c>
      <c r="U82" s="172" t="str">
        <f>IF('Cálculos '!AB88="","",'Cálculos '!AB88)</f>
        <v/>
      </c>
      <c r="V82" s="172" t="str">
        <f>IF('Cálculos '!AC88="","",'Cálculos '!AC88)</f>
        <v/>
      </c>
      <c r="W82" s="172" t="str">
        <f>IF('Cálculos '!AD88="","",'Cálculos '!AD88)</f>
        <v/>
      </c>
      <c r="X82" s="172" t="str">
        <f>IF('Cálculos '!AE88="","",'Cálculos '!AE88)</f>
        <v/>
      </c>
      <c r="Y82" s="172" t="str">
        <f>IF('Cálculos '!AF88="","",'Cálculos '!AF88)</f>
        <v/>
      </c>
      <c r="Z82" s="172" t="str">
        <f>IF('Cálculos '!AG88="","",'Cálculos '!AG88)</f>
        <v/>
      </c>
      <c r="AA82" s="172" t="str">
        <f>IF('Cálculos '!AH88="","",'Cálculos '!AH88)</f>
        <v/>
      </c>
      <c r="AB82" s="172" t="str">
        <f>IF('Cálculos '!AI88="","",'Cálculos '!AI88)</f>
        <v/>
      </c>
      <c r="AC82" s="172" t="str">
        <f>IF('Cálculos '!AJ88="","",'Cálculos '!AJ88)</f>
        <v/>
      </c>
      <c r="AD82" s="172" t="str">
        <f>IF('Cálculos '!AK88="","",'Cálculos '!AK88)</f>
        <v/>
      </c>
      <c r="AE82" s="172" t="str">
        <f>IF('Cálculos '!AL88="","",'Cálculos '!AL88)</f>
        <v/>
      </c>
      <c r="AF82" s="172" t="str">
        <f>IF('Cálculos '!AM88="","",'Cálculos '!AM88)</f>
        <v/>
      </c>
      <c r="AG82" s="172" t="str">
        <f>IF('Cálculos '!AN88="","",'Cálculos '!AN88)</f>
        <v/>
      </c>
      <c r="AH82" s="172" t="str">
        <f>IF('Cálculos '!AO88="","",'Cálculos '!AO88)</f>
        <v/>
      </c>
      <c r="AI82" s="172" t="str">
        <f>IF('Cálculos '!AP88="","",'Cálculos '!AP88)</f>
        <v/>
      </c>
      <c r="AJ82" s="443" t="str">
        <f>IF('Cálculos '!AQ88="","",'Cálculos '!AQ88)</f>
        <v/>
      </c>
      <c r="AK82" s="446" t="str">
        <f>IF('Cálculos '!D88="","",AVERAGE(C82:AJ82))</f>
        <v/>
      </c>
      <c r="AM82" s="181">
        <f t="shared" si="40"/>
        <v>80</v>
      </c>
      <c r="AN82" s="284" t="str">
        <f t="shared" si="76"/>
        <v/>
      </c>
      <c r="AO82" s="285" t="str">
        <f t="shared" si="77"/>
        <v/>
      </c>
      <c r="AP82" s="285" t="str">
        <f t="shared" si="78"/>
        <v/>
      </c>
      <c r="AQ82" s="285" t="str">
        <f t="shared" si="79"/>
        <v/>
      </c>
      <c r="AR82" s="182" t="str">
        <f t="shared" si="80"/>
        <v/>
      </c>
      <c r="AS82" s="182" t="str">
        <f t="shared" si="81"/>
        <v/>
      </c>
      <c r="AT82" s="182" t="str">
        <f t="shared" si="82"/>
        <v/>
      </c>
      <c r="AU82" s="182" t="str">
        <f t="shared" si="83"/>
        <v/>
      </c>
      <c r="AV82" s="182" t="str">
        <f t="shared" si="84"/>
        <v/>
      </c>
      <c r="AW82" s="182" t="str">
        <f t="shared" si="85"/>
        <v/>
      </c>
      <c r="AX82" s="182" t="str">
        <f t="shared" si="86"/>
        <v/>
      </c>
      <c r="AY82" s="182" t="str">
        <f t="shared" si="87"/>
        <v/>
      </c>
      <c r="AZ82" s="182" t="str">
        <f t="shared" si="88"/>
        <v/>
      </c>
      <c r="BA82" s="182" t="str">
        <f t="shared" si="89"/>
        <v/>
      </c>
      <c r="BB82" s="182" t="str">
        <f t="shared" si="90"/>
        <v/>
      </c>
      <c r="BC82" s="182" t="str">
        <f t="shared" si="91"/>
        <v/>
      </c>
      <c r="BD82" s="182" t="str">
        <f t="shared" si="92"/>
        <v/>
      </c>
      <c r="BE82" s="182" t="str">
        <f t="shared" si="93"/>
        <v/>
      </c>
      <c r="BF82" s="182" t="str">
        <f t="shared" si="94"/>
        <v/>
      </c>
      <c r="BG82" s="182" t="str">
        <f t="shared" si="95"/>
        <v/>
      </c>
      <c r="BH82" s="182" t="str">
        <f t="shared" si="96"/>
        <v/>
      </c>
      <c r="BI82" s="182" t="str">
        <f t="shared" si="97"/>
        <v/>
      </c>
      <c r="BJ82" s="182" t="str">
        <f t="shared" si="98"/>
        <v/>
      </c>
      <c r="BK82" s="182" t="str">
        <f t="shared" si="99"/>
        <v/>
      </c>
      <c r="BL82" s="182" t="str">
        <f t="shared" si="100"/>
        <v/>
      </c>
      <c r="BM82" s="182" t="str">
        <f t="shared" si="101"/>
        <v/>
      </c>
      <c r="BN82" s="182" t="str">
        <f t="shared" si="102"/>
        <v/>
      </c>
      <c r="BO82" s="182" t="str">
        <f t="shared" si="103"/>
        <v/>
      </c>
      <c r="BP82" s="182" t="str">
        <f t="shared" si="104"/>
        <v/>
      </c>
      <c r="BQ82" s="182" t="str">
        <f t="shared" si="105"/>
        <v/>
      </c>
      <c r="BR82" s="182" t="str">
        <f t="shared" si="106"/>
        <v/>
      </c>
      <c r="BS82" s="182" t="str">
        <f t="shared" si="107"/>
        <v/>
      </c>
      <c r="BT82" s="182" t="str">
        <f t="shared" si="108"/>
        <v/>
      </c>
      <c r="BU82" s="183" t="str">
        <f t="shared" si="109"/>
        <v/>
      </c>
      <c r="BV82" s="184" t="str">
        <f>IF('Cálculos '!C88="","",AVERAGE(AN82:BU82))</f>
        <v/>
      </c>
    </row>
    <row r="83" spans="2:74" ht="17.25" hidden="1" thickBot="1" x14ac:dyDescent="0.35">
      <c r="B83" s="165">
        <f t="shared" si="75"/>
        <v>81</v>
      </c>
      <c r="C83" s="171" t="str">
        <f>IF('Cálculos '!J89="","",'Cálculos '!J89)</f>
        <v/>
      </c>
      <c r="D83" s="172" t="str">
        <f>IF('Cálculos '!K89="","",'Cálculos '!K89)</f>
        <v/>
      </c>
      <c r="E83" s="172" t="str">
        <f>IF('Cálculos '!L89="","",'Cálculos '!L89)</f>
        <v/>
      </c>
      <c r="F83" s="172" t="str">
        <f>IF('Cálculos '!M89="","",'Cálculos '!M89)</f>
        <v/>
      </c>
      <c r="G83" s="172" t="str">
        <f>IF('Cálculos '!N89="","",'Cálculos '!N89)</f>
        <v/>
      </c>
      <c r="H83" s="172" t="str">
        <f>IF('Cálculos '!O89="","",'Cálculos '!O89)</f>
        <v/>
      </c>
      <c r="I83" s="172" t="str">
        <f>IF('Cálculos '!P89="","",'Cálculos '!P89)</f>
        <v/>
      </c>
      <c r="J83" s="172" t="str">
        <f>IF('Cálculos '!Q89="","",'Cálculos '!Q89)</f>
        <v/>
      </c>
      <c r="K83" s="172" t="str">
        <f>IF('Cálculos '!R89="","",'Cálculos '!R89)</f>
        <v/>
      </c>
      <c r="L83" s="172" t="str">
        <f>IF('Cálculos '!S89="","",'Cálculos '!S89)</f>
        <v/>
      </c>
      <c r="M83" s="172" t="str">
        <f>IF('Cálculos '!T89="","",'Cálculos '!T89)</f>
        <v/>
      </c>
      <c r="N83" s="172" t="str">
        <f>IF('Cálculos '!U89="","",'Cálculos '!U89)</f>
        <v/>
      </c>
      <c r="O83" s="172" t="str">
        <f>IF('Cálculos '!V89="","",'Cálculos '!V89)</f>
        <v/>
      </c>
      <c r="P83" s="172" t="str">
        <f>IF('Cálculos '!W89="","",'Cálculos '!W89)</f>
        <v/>
      </c>
      <c r="Q83" s="172" t="str">
        <f>IF('Cálculos '!X89="","",'Cálculos '!X89)</f>
        <v/>
      </c>
      <c r="R83" s="172" t="str">
        <f>IF('Cálculos '!Y89="","",'Cálculos '!Y89)</f>
        <v/>
      </c>
      <c r="S83" s="172" t="str">
        <f>IF('Cálculos '!Z89="","",'Cálculos '!Z89)</f>
        <v/>
      </c>
      <c r="T83" s="172" t="str">
        <f>IF('Cálculos '!AA89="","",'Cálculos '!AA89)</f>
        <v/>
      </c>
      <c r="U83" s="172" t="str">
        <f>IF('Cálculos '!AB89="","",'Cálculos '!AB89)</f>
        <v/>
      </c>
      <c r="V83" s="172" t="str">
        <f>IF('Cálculos '!AC89="","",'Cálculos '!AC89)</f>
        <v/>
      </c>
      <c r="W83" s="172" t="str">
        <f>IF('Cálculos '!AD89="","",'Cálculos '!AD89)</f>
        <v/>
      </c>
      <c r="X83" s="172" t="str">
        <f>IF('Cálculos '!AE89="","",'Cálculos '!AE89)</f>
        <v/>
      </c>
      <c r="Y83" s="172" t="str">
        <f>IF('Cálculos '!AF89="","",'Cálculos '!AF89)</f>
        <v/>
      </c>
      <c r="Z83" s="172" t="str">
        <f>IF('Cálculos '!AG89="","",'Cálculos '!AG89)</f>
        <v/>
      </c>
      <c r="AA83" s="172" t="str">
        <f>IF('Cálculos '!AH89="","",'Cálculos '!AH89)</f>
        <v/>
      </c>
      <c r="AB83" s="172" t="str">
        <f>IF('Cálculos '!AI89="","",'Cálculos '!AI89)</f>
        <v/>
      </c>
      <c r="AC83" s="172" t="str">
        <f>IF('Cálculos '!AJ89="","",'Cálculos '!AJ89)</f>
        <v/>
      </c>
      <c r="AD83" s="172" t="str">
        <f>IF('Cálculos '!AK89="","",'Cálculos '!AK89)</f>
        <v/>
      </c>
      <c r="AE83" s="172" t="str">
        <f>IF('Cálculos '!AL89="","",'Cálculos '!AL89)</f>
        <v/>
      </c>
      <c r="AF83" s="172" t="str">
        <f>IF('Cálculos '!AM89="","",'Cálculos '!AM89)</f>
        <v/>
      </c>
      <c r="AG83" s="172" t="str">
        <f>IF('Cálculos '!AN89="","",'Cálculos '!AN89)</f>
        <v/>
      </c>
      <c r="AH83" s="172" t="str">
        <f>IF('Cálculos '!AO89="","",'Cálculos '!AO89)</f>
        <v/>
      </c>
      <c r="AI83" s="172" t="str">
        <f>IF('Cálculos '!AP89="","",'Cálculos '!AP89)</f>
        <v/>
      </c>
      <c r="AJ83" s="443" t="str">
        <f>IF('Cálculos '!AQ89="","",'Cálculos '!AQ89)</f>
        <v/>
      </c>
      <c r="AK83" s="446" t="str">
        <f>IF('Cálculos '!D89="","",AVERAGE(C83:AJ83))</f>
        <v/>
      </c>
      <c r="AM83" s="181">
        <f t="shared" si="40"/>
        <v>81</v>
      </c>
      <c r="AN83" s="284" t="str">
        <f t="shared" si="76"/>
        <v/>
      </c>
      <c r="AO83" s="285" t="str">
        <f t="shared" si="77"/>
        <v/>
      </c>
      <c r="AP83" s="285" t="str">
        <f t="shared" si="78"/>
        <v/>
      </c>
      <c r="AQ83" s="285" t="str">
        <f t="shared" si="79"/>
        <v/>
      </c>
      <c r="AR83" s="182" t="str">
        <f t="shared" si="80"/>
        <v/>
      </c>
      <c r="AS83" s="182" t="str">
        <f t="shared" si="81"/>
        <v/>
      </c>
      <c r="AT83" s="182" t="str">
        <f t="shared" si="82"/>
        <v/>
      </c>
      <c r="AU83" s="182" t="str">
        <f t="shared" si="83"/>
        <v/>
      </c>
      <c r="AV83" s="182" t="str">
        <f t="shared" si="84"/>
        <v/>
      </c>
      <c r="AW83" s="182" t="str">
        <f t="shared" si="85"/>
        <v/>
      </c>
      <c r="AX83" s="182" t="str">
        <f t="shared" si="86"/>
        <v/>
      </c>
      <c r="AY83" s="182" t="str">
        <f t="shared" si="87"/>
        <v/>
      </c>
      <c r="AZ83" s="182" t="str">
        <f t="shared" si="88"/>
        <v/>
      </c>
      <c r="BA83" s="182" t="str">
        <f t="shared" si="89"/>
        <v/>
      </c>
      <c r="BB83" s="182" t="str">
        <f t="shared" si="90"/>
        <v/>
      </c>
      <c r="BC83" s="182" t="str">
        <f t="shared" si="91"/>
        <v/>
      </c>
      <c r="BD83" s="182" t="str">
        <f t="shared" si="92"/>
        <v/>
      </c>
      <c r="BE83" s="182" t="str">
        <f t="shared" si="93"/>
        <v/>
      </c>
      <c r="BF83" s="182" t="str">
        <f t="shared" si="94"/>
        <v/>
      </c>
      <c r="BG83" s="182" t="str">
        <f t="shared" si="95"/>
        <v/>
      </c>
      <c r="BH83" s="182" t="str">
        <f t="shared" si="96"/>
        <v/>
      </c>
      <c r="BI83" s="182" t="str">
        <f t="shared" si="97"/>
        <v/>
      </c>
      <c r="BJ83" s="182" t="str">
        <f t="shared" si="98"/>
        <v/>
      </c>
      <c r="BK83" s="182" t="str">
        <f t="shared" si="99"/>
        <v/>
      </c>
      <c r="BL83" s="182" t="str">
        <f t="shared" si="100"/>
        <v/>
      </c>
      <c r="BM83" s="182" t="str">
        <f t="shared" si="101"/>
        <v/>
      </c>
      <c r="BN83" s="182" t="str">
        <f t="shared" si="102"/>
        <v/>
      </c>
      <c r="BO83" s="182" t="str">
        <f t="shared" si="103"/>
        <v/>
      </c>
      <c r="BP83" s="182" t="str">
        <f t="shared" si="104"/>
        <v/>
      </c>
      <c r="BQ83" s="182" t="str">
        <f t="shared" si="105"/>
        <v/>
      </c>
      <c r="BR83" s="182" t="str">
        <f t="shared" si="106"/>
        <v/>
      </c>
      <c r="BS83" s="182" t="str">
        <f t="shared" si="107"/>
        <v/>
      </c>
      <c r="BT83" s="182" t="str">
        <f t="shared" si="108"/>
        <v/>
      </c>
      <c r="BU83" s="183" t="str">
        <f t="shared" si="109"/>
        <v/>
      </c>
      <c r="BV83" s="184" t="str">
        <f>IF('Cálculos '!C89="","",AVERAGE(AN83:BU83))</f>
        <v/>
      </c>
    </row>
    <row r="84" spans="2:74" ht="17.25" hidden="1" thickBot="1" x14ac:dyDescent="0.35">
      <c r="B84" s="165">
        <f t="shared" si="75"/>
        <v>82</v>
      </c>
      <c r="C84" s="171" t="str">
        <f>IF('Cálculos '!J90="","",'Cálculos '!J90)</f>
        <v/>
      </c>
      <c r="D84" s="172" t="str">
        <f>IF('Cálculos '!K90="","",'Cálculos '!K90)</f>
        <v/>
      </c>
      <c r="E84" s="172" t="str">
        <f>IF('Cálculos '!L90="","",'Cálculos '!L90)</f>
        <v/>
      </c>
      <c r="F84" s="172" t="str">
        <f>IF('Cálculos '!M90="","",'Cálculos '!M90)</f>
        <v/>
      </c>
      <c r="G84" s="172" t="str">
        <f>IF('Cálculos '!N90="","",'Cálculos '!N90)</f>
        <v/>
      </c>
      <c r="H84" s="172" t="str">
        <f>IF('Cálculos '!O90="","",'Cálculos '!O90)</f>
        <v/>
      </c>
      <c r="I84" s="172" t="str">
        <f>IF('Cálculos '!P90="","",'Cálculos '!P90)</f>
        <v/>
      </c>
      <c r="J84" s="172" t="str">
        <f>IF('Cálculos '!Q90="","",'Cálculos '!Q90)</f>
        <v/>
      </c>
      <c r="K84" s="172" t="str">
        <f>IF('Cálculos '!R90="","",'Cálculos '!R90)</f>
        <v/>
      </c>
      <c r="L84" s="172" t="str">
        <f>IF('Cálculos '!S90="","",'Cálculos '!S90)</f>
        <v/>
      </c>
      <c r="M84" s="172" t="str">
        <f>IF('Cálculos '!T90="","",'Cálculos '!T90)</f>
        <v/>
      </c>
      <c r="N84" s="172" t="str">
        <f>IF('Cálculos '!U90="","",'Cálculos '!U90)</f>
        <v/>
      </c>
      <c r="O84" s="172" t="str">
        <f>IF('Cálculos '!V90="","",'Cálculos '!V90)</f>
        <v/>
      </c>
      <c r="P84" s="172" t="str">
        <f>IF('Cálculos '!W90="","",'Cálculos '!W90)</f>
        <v/>
      </c>
      <c r="Q84" s="172" t="str">
        <f>IF('Cálculos '!X90="","",'Cálculos '!X90)</f>
        <v/>
      </c>
      <c r="R84" s="172" t="str">
        <f>IF('Cálculos '!Y90="","",'Cálculos '!Y90)</f>
        <v/>
      </c>
      <c r="S84" s="172" t="str">
        <f>IF('Cálculos '!Z90="","",'Cálculos '!Z90)</f>
        <v/>
      </c>
      <c r="T84" s="172" t="str">
        <f>IF('Cálculos '!AA90="","",'Cálculos '!AA90)</f>
        <v/>
      </c>
      <c r="U84" s="172" t="str">
        <f>IF('Cálculos '!AB90="","",'Cálculos '!AB90)</f>
        <v/>
      </c>
      <c r="V84" s="172" t="str">
        <f>IF('Cálculos '!AC90="","",'Cálculos '!AC90)</f>
        <v/>
      </c>
      <c r="W84" s="172" t="str">
        <f>IF('Cálculos '!AD90="","",'Cálculos '!AD90)</f>
        <v/>
      </c>
      <c r="X84" s="172" t="str">
        <f>IF('Cálculos '!AE90="","",'Cálculos '!AE90)</f>
        <v/>
      </c>
      <c r="Y84" s="172" t="str">
        <f>IF('Cálculos '!AF90="","",'Cálculos '!AF90)</f>
        <v/>
      </c>
      <c r="Z84" s="172" t="str">
        <f>IF('Cálculos '!AG90="","",'Cálculos '!AG90)</f>
        <v/>
      </c>
      <c r="AA84" s="172" t="str">
        <f>IF('Cálculos '!AH90="","",'Cálculos '!AH90)</f>
        <v/>
      </c>
      <c r="AB84" s="172" t="str">
        <f>IF('Cálculos '!AI90="","",'Cálculos '!AI90)</f>
        <v/>
      </c>
      <c r="AC84" s="172" t="str">
        <f>IF('Cálculos '!AJ90="","",'Cálculos '!AJ90)</f>
        <v/>
      </c>
      <c r="AD84" s="172" t="str">
        <f>IF('Cálculos '!AK90="","",'Cálculos '!AK90)</f>
        <v/>
      </c>
      <c r="AE84" s="172" t="str">
        <f>IF('Cálculos '!AL90="","",'Cálculos '!AL90)</f>
        <v/>
      </c>
      <c r="AF84" s="172" t="str">
        <f>IF('Cálculos '!AM90="","",'Cálculos '!AM90)</f>
        <v/>
      </c>
      <c r="AG84" s="172" t="str">
        <f>IF('Cálculos '!AN90="","",'Cálculos '!AN90)</f>
        <v/>
      </c>
      <c r="AH84" s="172" t="str">
        <f>IF('Cálculos '!AO90="","",'Cálculos '!AO90)</f>
        <v/>
      </c>
      <c r="AI84" s="172" t="str">
        <f>IF('Cálculos '!AP90="","",'Cálculos '!AP90)</f>
        <v/>
      </c>
      <c r="AJ84" s="443" t="str">
        <f>IF('Cálculos '!AQ90="","",'Cálculos '!AQ90)</f>
        <v/>
      </c>
      <c r="AK84" s="446" t="str">
        <f>IF('Cálculos '!D90="","",AVERAGE(C84:AJ84))</f>
        <v/>
      </c>
      <c r="AM84" s="181">
        <f t="shared" si="40"/>
        <v>82</v>
      </c>
      <c r="AN84" s="284" t="str">
        <f t="shared" si="76"/>
        <v/>
      </c>
      <c r="AO84" s="285" t="str">
        <f t="shared" si="77"/>
        <v/>
      </c>
      <c r="AP84" s="285" t="str">
        <f t="shared" si="78"/>
        <v/>
      </c>
      <c r="AQ84" s="285" t="str">
        <f t="shared" si="79"/>
        <v/>
      </c>
      <c r="AR84" s="182" t="str">
        <f t="shared" si="80"/>
        <v/>
      </c>
      <c r="AS84" s="182" t="str">
        <f t="shared" si="81"/>
        <v/>
      </c>
      <c r="AT84" s="182" t="str">
        <f t="shared" si="82"/>
        <v/>
      </c>
      <c r="AU84" s="182" t="str">
        <f t="shared" si="83"/>
        <v/>
      </c>
      <c r="AV84" s="182" t="str">
        <f t="shared" si="84"/>
        <v/>
      </c>
      <c r="AW84" s="182" t="str">
        <f t="shared" si="85"/>
        <v/>
      </c>
      <c r="AX84" s="182" t="str">
        <f t="shared" si="86"/>
        <v/>
      </c>
      <c r="AY84" s="182" t="str">
        <f t="shared" si="87"/>
        <v/>
      </c>
      <c r="AZ84" s="182" t="str">
        <f t="shared" si="88"/>
        <v/>
      </c>
      <c r="BA84" s="182" t="str">
        <f t="shared" si="89"/>
        <v/>
      </c>
      <c r="BB84" s="182" t="str">
        <f t="shared" si="90"/>
        <v/>
      </c>
      <c r="BC84" s="182" t="str">
        <f t="shared" si="91"/>
        <v/>
      </c>
      <c r="BD84" s="182" t="str">
        <f t="shared" si="92"/>
        <v/>
      </c>
      <c r="BE84" s="182" t="str">
        <f t="shared" si="93"/>
        <v/>
      </c>
      <c r="BF84" s="182" t="str">
        <f t="shared" si="94"/>
        <v/>
      </c>
      <c r="BG84" s="182" t="str">
        <f t="shared" si="95"/>
        <v/>
      </c>
      <c r="BH84" s="182" t="str">
        <f t="shared" si="96"/>
        <v/>
      </c>
      <c r="BI84" s="182" t="str">
        <f t="shared" si="97"/>
        <v/>
      </c>
      <c r="BJ84" s="182" t="str">
        <f t="shared" si="98"/>
        <v/>
      </c>
      <c r="BK84" s="182" t="str">
        <f t="shared" si="99"/>
        <v/>
      </c>
      <c r="BL84" s="182" t="str">
        <f t="shared" si="100"/>
        <v/>
      </c>
      <c r="BM84" s="182" t="str">
        <f t="shared" si="101"/>
        <v/>
      </c>
      <c r="BN84" s="182" t="str">
        <f t="shared" si="102"/>
        <v/>
      </c>
      <c r="BO84" s="182" t="str">
        <f t="shared" si="103"/>
        <v/>
      </c>
      <c r="BP84" s="182" t="str">
        <f t="shared" si="104"/>
        <v/>
      </c>
      <c r="BQ84" s="182" t="str">
        <f t="shared" si="105"/>
        <v/>
      </c>
      <c r="BR84" s="182" t="str">
        <f t="shared" si="106"/>
        <v/>
      </c>
      <c r="BS84" s="182" t="str">
        <f t="shared" si="107"/>
        <v/>
      </c>
      <c r="BT84" s="182" t="str">
        <f t="shared" si="108"/>
        <v/>
      </c>
      <c r="BU84" s="183" t="str">
        <f t="shared" si="109"/>
        <v/>
      </c>
      <c r="BV84" s="184" t="str">
        <f>IF('Cálculos '!C90="","",AVERAGE(AN84:BU84))</f>
        <v/>
      </c>
    </row>
    <row r="85" spans="2:74" ht="17.25" hidden="1" thickBot="1" x14ac:dyDescent="0.35">
      <c r="B85" s="165">
        <f t="shared" si="75"/>
        <v>83</v>
      </c>
      <c r="C85" s="171" t="str">
        <f>IF('Cálculos '!J91="","",'Cálculos '!J91)</f>
        <v/>
      </c>
      <c r="D85" s="172" t="str">
        <f>IF('Cálculos '!K91="","",'Cálculos '!K91)</f>
        <v/>
      </c>
      <c r="E85" s="172" t="str">
        <f>IF('Cálculos '!L91="","",'Cálculos '!L91)</f>
        <v/>
      </c>
      <c r="F85" s="172" t="str">
        <f>IF('Cálculos '!M91="","",'Cálculos '!M91)</f>
        <v/>
      </c>
      <c r="G85" s="172" t="str">
        <f>IF('Cálculos '!N91="","",'Cálculos '!N91)</f>
        <v/>
      </c>
      <c r="H85" s="172" t="str">
        <f>IF('Cálculos '!O91="","",'Cálculos '!O91)</f>
        <v/>
      </c>
      <c r="I85" s="172" t="str">
        <f>IF('Cálculos '!P91="","",'Cálculos '!P91)</f>
        <v/>
      </c>
      <c r="J85" s="172" t="str">
        <f>IF('Cálculos '!Q91="","",'Cálculos '!Q91)</f>
        <v/>
      </c>
      <c r="K85" s="172" t="str">
        <f>IF('Cálculos '!R91="","",'Cálculos '!R91)</f>
        <v/>
      </c>
      <c r="L85" s="172" t="str">
        <f>IF('Cálculos '!S91="","",'Cálculos '!S91)</f>
        <v/>
      </c>
      <c r="M85" s="172" t="str">
        <f>IF('Cálculos '!T91="","",'Cálculos '!T91)</f>
        <v/>
      </c>
      <c r="N85" s="172" t="str">
        <f>IF('Cálculos '!U91="","",'Cálculos '!U91)</f>
        <v/>
      </c>
      <c r="O85" s="172" t="str">
        <f>IF('Cálculos '!V91="","",'Cálculos '!V91)</f>
        <v/>
      </c>
      <c r="P85" s="172" t="str">
        <f>IF('Cálculos '!W91="","",'Cálculos '!W91)</f>
        <v/>
      </c>
      <c r="Q85" s="172" t="str">
        <f>IF('Cálculos '!X91="","",'Cálculos '!X91)</f>
        <v/>
      </c>
      <c r="R85" s="172" t="str">
        <f>IF('Cálculos '!Y91="","",'Cálculos '!Y91)</f>
        <v/>
      </c>
      <c r="S85" s="172" t="str">
        <f>IF('Cálculos '!Z91="","",'Cálculos '!Z91)</f>
        <v/>
      </c>
      <c r="T85" s="172" t="str">
        <f>IF('Cálculos '!AA91="","",'Cálculos '!AA91)</f>
        <v/>
      </c>
      <c r="U85" s="172" t="str">
        <f>IF('Cálculos '!AB91="","",'Cálculos '!AB91)</f>
        <v/>
      </c>
      <c r="V85" s="172" t="str">
        <f>IF('Cálculos '!AC91="","",'Cálculos '!AC91)</f>
        <v/>
      </c>
      <c r="W85" s="172" t="str">
        <f>IF('Cálculos '!AD91="","",'Cálculos '!AD91)</f>
        <v/>
      </c>
      <c r="X85" s="172" t="str">
        <f>IF('Cálculos '!AE91="","",'Cálculos '!AE91)</f>
        <v/>
      </c>
      <c r="Y85" s="172" t="str">
        <f>IF('Cálculos '!AF91="","",'Cálculos '!AF91)</f>
        <v/>
      </c>
      <c r="Z85" s="172" t="str">
        <f>IF('Cálculos '!AG91="","",'Cálculos '!AG91)</f>
        <v/>
      </c>
      <c r="AA85" s="172" t="str">
        <f>IF('Cálculos '!AH91="","",'Cálculos '!AH91)</f>
        <v/>
      </c>
      <c r="AB85" s="172" t="str">
        <f>IF('Cálculos '!AI91="","",'Cálculos '!AI91)</f>
        <v/>
      </c>
      <c r="AC85" s="172" t="str">
        <f>IF('Cálculos '!AJ91="","",'Cálculos '!AJ91)</f>
        <v/>
      </c>
      <c r="AD85" s="172" t="str">
        <f>IF('Cálculos '!AK91="","",'Cálculos '!AK91)</f>
        <v/>
      </c>
      <c r="AE85" s="172" t="str">
        <f>IF('Cálculos '!AL91="","",'Cálculos '!AL91)</f>
        <v/>
      </c>
      <c r="AF85" s="172" t="str">
        <f>IF('Cálculos '!AM91="","",'Cálculos '!AM91)</f>
        <v/>
      </c>
      <c r="AG85" s="172" t="str">
        <f>IF('Cálculos '!AN91="","",'Cálculos '!AN91)</f>
        <v/>
      </c>
      <c r="AH85" s="172" t="str">
        <f>IF('Cálculos '!AO91="","",'Cálculos '!AO91)</f>
        <v/>
      </c>
      <c r="AI85" s="172" t="str">
        <f>IF('Cálculos '!AP91="","",'Cálculos '!AP91)</f>
        <v/>
      </c>
      <c r="AJ85" s="443" t="str">
        <f>IF('Cálculos '!AQ91="","",'Cálculos '!AQ91)</f>
        <v/>
      </c>
      <c r="AK85" s="446" t="str">
        <f>IF('Cálculos '!D91="","",AVERAGE(C85:AJ85))</f>
        <v/>
      </c>
      <c r="AM85" s="181">
        <f t="shared" si="40"/>
        <v>83</v>
      </c>
      <c r="AN85" s="284" t="str">
        <f t="shared" si="76"/>
        <v/>
      </c>
      <c r="AO85" s="285" t="str">
        <f t="shared" si="77"/>
        <v/>
      </c>
      <c r="AP85" s="285" t="str">
        <f t="shared" si="78"/>
        <v/>
      </c>
      <c r="AQ85" s="285" t="str">
        <f t="shared" si="79"/>
        <v/>
      </c>
      <c r="AR85" s="182" t="str">
        <f t="shared" si="80"/>
        <v/>
      </c>
      <c r="AS85" s="182" t="str">
        <f t="shared" si="81"/>
        <v/>
      </c>
      <c r="AT85" s="182" t="str">
        <f t="shared" si="82"/>
        <v/>
      </c>
      <c r="AU85" s="182" t="str">
        <f t="shared" si="83"/>
        <v/>
      </c>
      <c r="AV85" s="182" t="str">
        <f t="shared" si="84"/>
        <v/>
      </c>
      <c r="AW85" s="182" t="str">
        <f t="shared" si="85"/>
        <v/>
      </c>
      <c r="AX85" s="182" t="str">
        <f t="shared" si="86"/>
        <v/>
      </c>
      <c r="AY85" s="182" t="str">
        <f t="shared" si="87"/>
        <v/>
      </c>
      <c r="AZ85" s="182" t="str">
        <f t="shared" si="88"/>
        <v/>
      </c>
      <c r="BA85" s="182" t="str">
        <f t="shared" si="89"/>
        <v/>
      </c>
      <c r="BB85" s="182" t="str">
        <f t="shared" si="90"/>
        <v/>
      </c>
      <c r="BC85" s="182" t="str">
        <f t="shared" si="91"/>
        <v/>
      </c>
      <c r="BD85" s="182" t="str">
        <f t="shared" si="92"/>
        <v/>
      </c>
      <c r="BE85" s="182" t="str">
        <f t="shared" si="93"/>
        <v/>
      </c>
      <c r="BF85" s="182" t="str">
        <f t="shared" si="94"/>
        <v/>
      </c>
      <c r="BG85" s="182" t="str">
        <f t="shared" si="95"/>
        <v/>
      </c>
      <c r="BH85" s="182" t="str">
        <f t="shared" si="96"/>
        <v/>
      </c>
      <c r="BI85" s="182" t="str">
        <f t="shared" si="97"/>
        <v/>
      </c>
      <c r="BJ85" s="182" t="str">
        <f t="shared" si="98"/>
        <v/>
      </c>
      <c r="BK85" s="182" t="str">
        <f t="shared" si="99"/>
        <v/>
      </c>
      <c r="BL85" s="182" t="str">
        <f t="shared" si="100"/>
        <v/>
      </c>
      <c r="BM85" s="182" t="str">
        <f t="shared" si="101"/>
        <v/>
      </c>
      <c r="BN85" s="182" t="str">
        <f t="shared" si="102"/>
        <v/>
      </c>
      <c r="BO85" s="182" t="str">
        <f t="shared" si="103"/>
        <v/>
      </c>
      <c r="BP85" s="182" t="str">
        <f t="shared" si="104"/>
        <v/>
      </c>
      <c r="BQ85" s="182" t="str">
        <f t="shared" si="105"/>
        <v/>
      </c>
      <c r="BR85" s="182" t="str">
        <f t="shared" si="106"/>
        <v/>
      </c>
      <c r="BS85" s="182" t="str">
        <f t="shared" si="107"/>
        <v/>
      </c>
      <c r="BT85" s="182" t="str">
        <f t="shared" si="108"/>
        <v/>
      </c>
      <c r="BU85" s="183" t="str">
        <f t="shared" si="109"/>
        <v/>
      </c>
      <c r="BV85" s="184" t="str">
        <f>IF('Cálculos '!C91="","",AVERAGE(AN85:BU85))</f>
        <v/>
      </c>
    </row>
    <row r="86" spans="2:74" ht="17.25" hidden="1" thickBot="1" x14ac:dyDescent="0.35">
      <c r="B86" s="165">
        <f t="shared" si="75"/>
        <v>84</v>
      </c>
      <c r="C86" s="171" t="str">
        <f>IF('Cálculos '!J92="","",'Cálculos '!J92)</f>
        <v/>
      </c>
      <c r="D86" s="172" t="str">
        <f>IF('Cálculos '!K92="","",'Cálculos '!K92)</f>
        <v/>
      </c>
      <c r="E86" s="172" t="str">
        <f>IF('Cálculos '!L92="","",'Cálculos '!L92)</f>
        <v/>
      </c>
      <c r="F86" s="172" t="str">
        <f>IF('Cálculos '!M92="","",'Cálculos '!M92)</f>
        <v/>
      </c>
      <c r="G86" s="172" t="str">
        <f>IF('Cálculos '!N92="","",'Cálculos '!N92)</f>
        <v/>
      </c>
      <c r="H86" s="172" t="str">
        <f>IF('Cálculos '!O92="","",'Cálculos '!O92)</f>
        <v/>
      </c>
      <c r="I86" s="172" t="str">
        <f>IF('Cálculos '!P92="","",'Cálculos '!P92)</f>
        <v/>
      </c>
      <c r="J86" s="172" t="str">
        <f>IF('Cálculos '!Q92="","",'Cálculos '!Q92)</f>
        <v/>
      </c>
      <c r="K86" s="172" t="str">
        <f>IF('Cálculos '!R92="","",'Cálculos '!R92)</f>
        <v/>
      </c>
      <c r="L86" s="172" t="str">
        <f>IF('Cálculos '!S92="","",'Cálculos '!S92)</f>
        <v/>
      </c>
      <c r="M86" s="172" t="str">
        <f>IF('Cálculos '!T92="","",'Cálculos '!T92)</f>
        <v/>
      </c>
      <c r="N86" s="172" t="str">
        <f>IF('Cálculos '!U92="","",'Cálculos '!U92)</f>
        <v/>
      </c>
      <c r="O86" s="172" t="str">
        <f>IF('Cálculos '!V92="","",'Cálculos '!V92)</f>
        <v/>
      </c>
      <c r="P86" s="172" t="str">
        <f>IF('Cálculos '!W92="","",'Cálculos '!W92)</f>
        <v/>
      </c>
      <c r="Q86" s="172" t="str">
        <f>IF('Cálculos '!X92="","",'Cálculos '!X92)</f>
        <v/>
      </c>
      <c r="R86" s="172" t="str">
        <f>IF('Cálculos '!Y92="","",'Cálculos '!Y92)</f>
        <v/>
      </c>
      <c r="S86" s="172" t="str">
        <f>IF('Cálculos '!Z92="","",'Cálculos '!Z92)</f>
        <v/>
      </c>
      <c r="T86" s="172" t="str">
        <f>IF('Cálculos '!AA92="","",'Cálculos '!AA92)</f>
        <v/>
      </c>
      <c r="U86" s="172" t="str">
        <f>IF('Cálculos '!AB92="","",'Cálculos '!AB92)</f>
        <v/>
      </c>
      <c r="V86" s="172" t="str">
        <f>IF('Cálculos '!AC92="","",'Cálculos '!AC92)</f>
        <v/>
      </c>
      <c r="W86" s="172" t="str">
        <f>IF('Cálculos '!AD92="","",'Cálculos '!AD92)</f>
        <v/>
      </c>
      <c r="X86" s="172" t="str">
        <f>IF('Cálculos '!AE92="","",'Cálculos '!AE92)</f>
        <v/>
      </c>
      <c r="Y86" s="172" t="str">
        <f>IF('Cálculos '!AF92="","",'Cálculos '!AF92)</f>
        <v/>
      </c>
      <c r="Z86" s="172" t="str">
        <f>IF('Cálculos '!AG92="","",'Cálculos '!AG92)</f>
        <v/>
      </c>
      <c r="AA86" s="172" t="str">
        <f>IF('Cálculos '!AH92="","",'Cálculos '!AH92)</f>
        <v/>
      </c>
      <c r="AB86" s="172" t="str">
        <f>IF('Cálculos '!AI92="","",'Cálculos '!AI92)</f>
        <v/>
      </c>
      <c r="AC86" s="172" t="str">
        <f>IF('Cálculos '!AJ92="","",'Cálculos '!AJ92)</f>
        <v/>
      </c>
      <c r="AD86" s="172" t="str">
        <f>IF('Cálculos '!AK92="","",'Cálculos '!AK92)</f>
        <v/>
      </c>
      <c r="AE86" s="172" t="str">
        <f>IF('Cálculos '!AL92="","",'Cálculos '!AL92)</f>
        <v/>
      </c>
      <c r="AF86" s="172" t="str">
        <f>IF('Cálculos '!AM92="","",'Cálculos '!AM92)</f>
        <v/>
      </c>
      <c r="AG86" s="172" t="str">
        <f>IF('Cálculos '!AN92="","",'Cálculos '!AN92)</f>
        <v/>
      </c>
      <c r="AH86" s="172" t="str">
        <f>IF('Cálculos '!AO92="","",'Cálculos '!AO92)</f>
        <v/>
      </c>
      <c r="AI86" s="172" t="str">
        <f>IF('Cálculos '!AP92="","",'Cálculos '!AP92)</f>
        <v/>
      </c>
      <c r="AJ86" s="443" t="str">
        <f>IF('Cálculos '!AQ92="","",'Cálculos '!AQ92)</f>
        <v/>
      </c>
      <c r="AK86" s="446" t="str">
        <f>IF('Cálculos '!D92="","",AVERAGE(C86:AJ86))</f>
        <v/>
      </c>
      <c r="AM86" s="181">
        <f t="shared" si="40"/>
        <v>84</v>
      </c>
      <c r="AN86" s="284" t="str">
        <f t="shared" si="76"/>
        <v/>
      </c>
      <c r="AO86" s="285" t="str">
        <f t="shared" si="77"/>
        <v/>
      </c>
      <c r="AP86" s="285" t="str">
        <f t="shared" si="78"/>
        <v/>
      </c>
      <c r="AQ86" s="285" t="str">
        <f t="shared" si="79"/>
        <v/>
      </c>
      <c r="AR86" s="182" t="str">
        <f t="shared" si="80"/>
        <v/>
      </c>
      <c r="AS86" s="182" t="str">
        <f t="shared" si="81"/>
        <v/>
      </c>
      <c r="AT86" s="182" t="str">
        <f t="shared" si="82"/>
        <v/>
      </c>
      <c r="AU86" s="182" t="str">
        <f t="shared" si="83"/>
        <v/>
      </c>
      <c r="AV86" s="182" t="str">
        <f t="shared" si="84"/>
        <v/>
      </c>
      <c r="AW86" s="182" t="str">
        <f t="shared" si="85"/>
        <v/>
      </c>
      <c r="AX86" s="182" t="str">
        <f t="shared" si="86"/>
        <v/>
      </c>
      <c r="AY86" s="182" t="str">
        <f t="shared" si="87"/>
        <v/>
      </c>
      <c r="AZ86" s="182" t="str">
        <f t="shared" si="88"/>
        <v/>
      </c>
      <c r="BA86" s="182" t="str">
        <f t="shared" si="89"/>
        <v/>
      </c>
      <c r="BB86" s="182" t="str">
        <f t="shared" si="90"/>
        <v/>
      </c>
      <c r="BC86" s="182" t="str">
        <f t="shared" si="91"/>
        <v/>
      </c>
      <c r="BD86" s="182" t="str">
        <f t="shared" si="92"/>
        <v/>
      </c>
      <c r="BE86" s="182" t="str">
        <f t="shared" si="93"/>
        <v/>
      </c>
      <c r="BF86" s="182" t="str">
        <f t="shared" si="94"/>
        <v/>
      </c>
      <c r="BG86" s="182" t="str">
        <f t="shared" si="95"/>
        <v/>
      </c>
      <c r="BH86" s="182" t="str">
        <f t="shared" si="96"/>
        <v/>
      </c>
      <c r="BI86" s="182" t="str">
        <f t="shared" si="97"/>
        <v/>
      </c>
      <c r="BJ86" s="182" t="str">
        <f t="shared" si="98"/>
        <v/>
      </c>
      <c r="BK86" s="182" t="str">
        <f t="shared" si="99"/>
        <v/>
      </c>
      <c r="BL86" s="182" t="str">
        <f t="shared" si="100"/>
        <v/>
      </c>
      <c r="BM86" s="182" t="str">
        <f t="shared" si="101"/>
        <v/>
      </c>
      <c r="BN86" s="182" t="str">
        <f t="shared" si="102"/>
        <v/>
      </c>
      <c r="BO86" s="182" t="str">
        <f t="shared" si="103"/>
        <v/>
      </c>
      <c r="BP86" s="182" t="str">
        <f t="shared" si="104"/>
        <v/>
      </c>
      <c r="BQ86" s="182" t="str">
        <f t="shared" si="105"/>
        <v/>
      </c>
      <c r="BR86" s="182" t="str">
        <f t="shared" si="106"/>
        <v/>
      </c>
      <c r="BS86" s="182" t="str">
        <f t="shared" si="107"/>
        <v/>
      </c>
      <c r="BT86" s="182" t="str">
        <f t="shared" si="108"/>
        <v/>
      </c>
      <c r="BU86" s="183" t="str">
        <f t="shared" si="109"/>
        <v/>
      </c>
      <c r="BV86" s="184" t="str">
        <f>IF('Cálculos '!C92="","",AVERAGE(AN86:BU86))</f>
        <v/>
      </c>
    </row>
    <row r="87" spans="2:74" ht="17.25" hidden="1" thickBot="1" x14ac:dyDescent="0.35">
      <c r="B87" s="165">
        <f t="shared" si="75"/>
        <v>85</v>
      </c>
      <c r="C87" s="171" t="str">
        <f>IF('Cálculos '!J93="","",'Cálculos '!J93)</f>
        <v/>
      </c>
      <c r="D87" s="172" t="str">
        <f>IF('Cálculos '!K93="","",'Cálculos '!K93)</f>
        <v/>
      </c>
      <c r="E87" s="172" t="str">
        <f>IF('Cálculos '!L93="","",'Cálculos '!L93)</f>
        <v/>
      </c>
      <c r="F87" s="172" t="str">
        <f>IF('Cálculos '!M93="","",'Cálculos '!M93)</f>
        <v/>
      </c>
      <c r="G87" s="172" t="str">
        <f>IF('Cálculos '!N93="","",'Cálculos '!N93)</f>
        <v/>
      </c>
      <c r="H87" s="172" t="str">
        <f>IF('Cálculos '!O93="","",'Cálculos '!O93)</f>
        <v/>
      </c>
      <c r="I87" s="172" t="str">
        <f>IF('Cálculos '!P93="","",'Cálculos '!P93)</f>
        <v/>
      </c>
      <c r="J87" s="172" t="str">
        <f>IF('Cálculos '!Q93="","",'Cálculos '!Q93)</f>
        <v/>
      </c>
      <c r="K87" s="172" t="str">
        <f>IF('Cálculos '!R93="","",'Cálculos '!R93)</f>
        <v/>
      </c>
      <c r="L87" s="172" t="str">
        <f>IF('Cálculos '!S93="","",'Cálculos '!S93)</f>
        <v/>
      </c>
      <c r="M87" s="172" t="str">
        <f>IF('Cálculos '!T93="","",'Cálculos '!T93)</f>
        <v/>
      </c>
      <c r="N87" s="172" t="str">
        <f>IF('Cálculos '!U93="","",'Cálculos '!U93)</f>
        <v/>
      </c>
      <c r="O87" s="172" t="str">
        <f>IF('Cálculos '!V93="","",'Cálculos '!V93)</f>
        <v/>
      </c>
      <c r="P87" s="172" t="str">
        <f>IF('Cálculos '!W93="","",'Cálculos '!W93)</f>
        <v/>
      </c>
      <c r="Q87" s="172" t="str">
        <f>IF('Cálculos '!X93="","",'Cálculos '!X93)</f>
        <v/>
      </c>
      <c r="R87" s="172" t="str">
        <f>IF('Cálculos '!Y93="","",'Cálculos '!Y93)</f>
        <v/>
      </c>
      <c r="S87" s="172" t="str">
        <f>IF('Cálculos '!Z93="","",'Cálculos '!Z93)</f>
        <v/>
      </c>
      <c r="T87" s="172" t="str">
        <f>IF('Cálculos '!AA93="","",'Cálculos '!AA93)</f>
        <v/>
      </c>
      <c r="U87" s="172" t="str">
        <f>IF('Cálculos '!AB93="","",'Cálculos '!AB93)</f>
        <v/>
      </c>
      <c r="V87" s="172" t="str">
        <f>IF('Cálculos '!AC93="","",'Cálculos '!AC93)</f>
        <v/>
      </c>
      <c r="W87" s="172" t="str">
        <f>IF('Cálculos '!AD93="","",'Cálculos '!AD93)</f>
        <v/>
      </c>
      <c r="X87" s="172" t="str">
        <f>IF('Cálculos '!AE93="","",'Cálculos '!AE93)</f>
        <v/>
      </c>
      <c r="Y87" s="172" t="str">
        <f>IF('Cálculos '!AF93="","",'Cálculos '!AF93)</f>
        <v/>
      </c>
      <c r="Z87" s="172" t="str">
        <f>IF('Cálculos '!AG93="","",'Cálculos '!AG93)</f>
        <v/>
      </c>
      <c r="AA87" s="172" t="str">
        <f>IF('Cálculos '!AH93="","",'Cálculos '!AH93)</f>
        <v/>
      </c>
      <c r="AB87" s="172" t="str">
        <f>IF('Cálculos '!AI93="","",'Cálculos '!AI93)</f>
        <v/>
      </c>
      <c r="AC87" s="172" t="str">
        <f>IF('Cálculos '!AJ93="","",'Cálculos '!AJ93)</f>
        <v/>
      </c>
      <c r="AD87" s="172" t="str">
        <f>IF('Cálculos '!AK93="","",'Cálculos '!AK93)</f>
        <v/>
      </c>
      <c r="AE87" s="172" t="str">
        <f>IF('Cálculos '!AL93="","",'Cálculos '!AL93)</f>
        <v/>
      </c>
      <c r="AF87" s="172" t="str">
        <f>IF('Cálculos '!AM93="","",'Cálculos '!AM93)</f>
        <v/>
      </c>
      <c r="AG87" s="172" t="str">
        <f>IF('Cálculos '!AN93="","",'Cálculos '!AN93)</f>
        <v/>
      </c>
      <c r="AH87" s="172" t="str">
        <f>IF('Cálculos '!AO93="","",'Cálculos '!AO93)</f>
        <v/>
      </c>
      <c r="AI87" s="172" t="str">
        <f>IF('Cálculos '!AP93="","",'Cálculos '!AP93)</f>
        <v/>
      </c>
      <c r="AJ87" s="443" t="str">
        <f>IF('Cálculos '!AQ93="","",'Cálculos '!AQ93)</f>
        <v/>
      </c>
      <c r="AK87" s="446" t="str">
        <f>IF('Cálculos '!D93="","",AVERAGE(C87:AJ87))</f>
        <v/>
      </c>
      <c r="AM87" s="181">
        <f t="shared" si="40"/>
        <v>85</v>
      </c>
      <c r="AN87" s="284" t="str">
        <f t="shared" si="76"/>
        <v/>
      </c>
      <c r="AO87" s="285" t="str">
        <f t="shared" si="77"/>
        <v/>
      </c>
      <c r="AP87" s="285" t="str">
        <f t="shared" si="78"/>
        <v/>
      </c>
      <c r="AQ87" s="285" t="str">
        <f t="shared" si="79"/>
        <v/>
      </c>
      <c r="AR87" s="182" t="str">
        <f t="shared" si="80"/>
        <v/>
      </c>
      <c r="AS87" s="182" t="str">
        <f t="shared" si="81"/>
        <v/>
      </c>
      <c r="AT87" s="182" t="str">
        <f t="shared" si="82"/>
        <v/>
      </c>
      <c r="AU87" s="182" t="str">
        <f t="shared" si="83"/>
        <v/>
      </c>
      <c r="AV87" s="182" t="str">
        <f t="shared" si="84"/>
        <v/>
      </c>
      <c r="AW87" s="182" t="str">
        <f t="shared" si="85"/>
        <v/>
      </c>
      <c r="AX87" s="182" t="str">
        <f t="shared" si="86"/>
        <v/>
      </c>
      <c r="AY87" s="182" t="str">
        <f t="shared" si="87"/>
        <v/>
      </c>
      <c r="AZ87" s="182" t="str">
        <f t="shared" si="88"/>
        <v/>
      </c>
      <c r="BA87" s="182" t="str">
        <f t="shared" si="89"/>
        <v/>
      </c>
      <c r="BB87" s="182" t="str">
        <f t="shared" si="90"/>
        <v/>
      </c>
      <c r="BC87" s="182" t="str">
        <f t="shared" si="91"/>
        <v/>
      </c>
      <c r="BD87" s="182" t="str">
        <f t="shared" si="92"/>
        <v/>
      </c>
      <c r="BE87" s="182" t="str">
        <f t="shared" si="93"/>
        <v/>
      </c>
      <c r="BF87" s="182" t="str">
        <f t="shared" si="94"/>
        <v/>
      </c>
      <c r="BG87" s="182" t="str">
        <f t="shared" si="95"/>
        <v/>
      </c>
      <c r="BH87" s="182" t="str">
        <f t="shared" si="96"/>
        <v/>
      </c>
      <c r="BI87" s="182" t="str">
        <f t="shared" si="97"/>
        <v/>
      </c>
      <c r="BJ87" s="182" t="str">
        <f t="shared" si="98"/>
        <v/>
      </c>
      <c r="BK87" s="182" t="str">
        <f t="shared" si="99"/>
        <v/>
      </c>
      <c r="BL87" s="182" t="str">
        <f t="shared" si="100"/>
        <v/>
      </c>
      <c r="BM87" s="182" t="str">
        <f t="shared" si="101"/>
        <v/>
      </c>
      <c r="BN87" s="182" t="str">
        <f t="shared" si="102"/>
        <v/>
      </c>
      <c r="BO87" s="182" t="str">
        <f t="shared" si="103"/>
        <v/>
      </c>
      <c r="BP87" s="182" t="str">
        <f t="shared" si="104"/>
        <v/>
      </c>
      <c r="BQ87" s="182" t="str">
        <f t="shared" si="105"/>
        <v/>
      </c>
      <c r="BR87" s="182" t="str">
        <f t="shared" si="106"/>
        <v/>
      </c>
      <c r="BS87" s="182" t="str">
        <f t="shared" si="107"/>
        <v/>
      </c>
      <c r="BT87" s="182" t="str">
        <f t="shared" si="108"/>
        <v/>
      </c>
      <c r="BU87" s="183" t="str">
        <f t="shared" si="109"/>
        <v/>
      </c>
      <c r="BV87" s="184" t="str">
        <f>IF('Cálculos '!C93="","",AVERAGE(AN87:BU87))</f>
        <v/>
      </c>
    </row>
    <row r="88" spans="2:74" ht="17.25" hidden="1" thickBot="1" x14ac:dyDescent="0.35">
      <c r="B88" s="165">
        <f t="shared" si="75"/>
        <v>86</v>
      </c>
      <c r="C88" s="171" t="str">
        <f>IF('Cálculos '!J94="","",'Cálculos '!J94)</f>
        <v/>
      </c>
      <c r="D88" s="172" t="str">
        <f>IF('Cálculos '!K94="","",'Cálculos '!K94)</f>
        <v/>
      </c>
      <c r="E88" s="172" t="str">
        <f>IF('Cálculos '!L94="","",'Cálculos '!L94)</f>
        <v/>
      </c>
      <c r="F88" s="172" t="str">
        <f>IF('Cálculos '!M94="","",'Cálculos '!M94)</f>
        <v/>
      </c>
      <c r="G88" s="172" t="str">
        <f>IF('Cálculos '!N94="","",'Cálculos '!N94)</f>
        <v/>
      </c>
      <c r="H88" s="172" t="str">
        <f>IF('Cálculos '!O94="","",'Cálculos '!O94)</f>
        <v/>
      </c>
      <c r="I88" s="172" t="str">
        <f>IF('Cálculos '!P94="","",'Cálculos '!P94)</f>
        <v/>
      </c>
      <c r="J88" s="172" t="str">
        <f>IF('Cálculos '!Q94="","",'Cálculos '!Q94)</f>
        <v/>
      </c>
      <c r="K88" s="172" t="str">
        <f>IF('Cálculos '!R94="","",'Cálculos '!R94)</f>
        <v/>
      </c>
      <c r="L88" s="172" t="str">
        <f>IF('Cálculos '!S94="","",'Cálculos '!S94)</f>
        <v/>
      </c>
      <c r="M88" s="172" t="str">
        <f>IF('Cálculos '!T94="","",'Cálculos '!T94)</f>
        <v/>
      </c>
      <c r="N88" s="172" t="str">
        <f>IF('Cálculos '!U94="","",'Cálculos '!U94)</f>
        <v/>
      </c>
      <c r="O88" s="172" t="str">
        <f>IF('Cálculos '!V94="","",'Cálculos '!V94)</f>
        <v/>
      </c>
      <c r="P88" s="172" t="str">
        <f>IF('Cálculos '!W94="","",'Cálculos '!W94)</f>
        <v/>
      </c>
      <c r="Q88" s="172" t="str">
        <f>IF('Cálculos '!X94="","",'Cálculos '!X94)</f>
        <v/>
      </c>
      <c r="R88" s="172" t="str">
        <f>IF('Cálculos '!Y94="","",'Cálculos '!Y94)</f>
        <v/>
      </c>
      <c r="S88" s="172" t="str">
        <f>IF('Cálculos '!Z94="","",'Cálculos '!Z94)</f>
        <v/>
      </c>
      <c r="T88" s="172" t="str">
        <f>IF('Cálculos '!AA94="","",'Cálculos '!AA94)</f>
        <v/>
      </c>
      <c r="U88" s="172" t="str">
        <f>IF('Cálculos '!AB94="","",'Cálculos '!AB94)</f>
        <v/>
      </c>
      <c r="V88" s="172" t="str">
        <f>IF('Cálculos '!AC94="","",'Cálculos '!AC94)</f>
        <v/>
      </c>
      <c r="W88" s="172" t="str">
        <f>IF('Cálculos '!AD94="","",'Cálculos '!AD94)</f>
        <v/>
      </c>
      <c r="X88" s="172" t="str">
        <f>IF('Cálculos '!AE94="","",'Cálculos '!AE94)</f>
        <v/>
      </c>
      <c r="Y88" s="172" t="str">
        <f>IF('Cálculos '!AF94="","",'Cálculos '!AF94)</f>
        <v/>
      </c>
      <c r="Z88" s="172" t="str">
        <f>IF('Cálculos '!AG94="","",'Cálculos '!AG94)</f>
        <v/>
      </c>
      <c r="AA88" s="172" t="str">
        <f>IF('Cálculos '!AH94="","",'Cálculos '!AH94)</f>
        <v/>
      </c>
      <c r="AB88" s="172" t="str">
        <f>IF('Cálculos '!AI94="","",'Cálculos '!AI94)</f>
        <v/>
      </c>
      <c r="AC88" s="172" t="str">
        <f>IF('Cálculos '!AJ94="","",'Cálculos '!AJ94)</f>
        <v/>
      </c>
      <c r="AD88" s="172" t="str">
        <f>IF('Cálculos '!AK94="","",'Cálculos '!AK94)</f>
        <v/>
      </c>
      <c r="AE88" s="172" t="str">
        <f>IF('Cálculos '!AL94="","",'Cálculos '!AL94)</f>
        <v/>
      </c>
      <c r="AF88" s="172" t="str">
        <f>IF('Cálculos '!AM94="","",'Cálculos '!AM94)</f>
        <v/>
      </c>
      <c r="AG88" s="172" t="str">
        <f>IF('Cálculos '!AN94="","",'Cálculos '!AN94)</f>
        <v/>
      </c>
      <c r="AH88" s="172" t="str">
        <f>IF('Cálculos '!AO94="","",'Cálculos '!AO94)</f>
        <v/>
      </c>
      <c r="AI88" s="172" t="str">
        <f>IF('Cálculos '!AP94="","",'Cálculos '!AP94)</f>
        <v/>
      </c>
      <c r="AJ88" s="443" t="str">
        <f>IF('Cálculos '!AQ94="","",'Cálculos '!AQ94)</f>
        <v/>
      </c>
      <c r="AK88" s="446" t="str">
        <f>IF('Cálculos '!D94="","",AVERAGE(C88:AJ88))</f>
        <v/>
      </c>
      <c r="AM88" s="181">
        <f t="shared" si="40"/>
        <v>86</v>
      </c>
      <c r="AN88" s="284" t="str">
        <f t="shared" si="76"/>
        <v/>
      </c>
      <c r="AO88" s="285" t="str">
        <f t="shared" si="77"/>
        <v/>
      </c>
      <c r="AP88" s="285" t="str">
        <f t="shared" si="78"/>
        <v/>
      </c>
      <c r="AQ88" s="285" t="str">
        <f t="shared" si="79"/>
        <v/>
      </c>
      <c r="AR88" s="182" t="str">
        <f t="shared" si="80"/>
        <v/>
      </c>
      <c r="AS88" s="182" t="str">
        <f t="shared" si="81"/>
        <v/>
      </c>
      <c r="AT88" s="182" t="str">
        <f t="shared" si="82"/>
        <v/>
      </c>
      <c r="AU88" s="182" t="str">
        <f t="shared" si="83"/>
        <v/>
      </c>
      <c r="AV88" s="182" t="str">
        <f t="shared" si="84"/>
        <v/>
      </c>
      <c r="AW88" s="182" t="str">
        <f t="shared" si="85"/>
        <v/>
      </c>
      <c r="AX88" s="182" t="str">
        <f t="shared" si="86"/>
        <v/>
      </c>
      <c r="AY88" s="182" t="str">
        <f t="shared" si="87"/>
        <v/>
      </c>
      <c r="AZ88" s="182" t="str">
        <f t="shared" si="88"/>
        <v/>
      </c>
      <c r="BA88" s="182" t="str">
        <f t="shared" si="89"/>
        <v/>
      </c>
      <c r="BB88" s="182" t="str">
        <f t="shared" si="90"/>
        <v/>
      </c>
      <c r="BC88" s="182" t="str">
        <f t="shared" si="91"/>
        <v/>
      </c>
      <c r="BD88" s="182" t="str">
        <f t="shared" si="92"/>
        <v/>
      </c>
      <c r="BE88" s="182" t="str">
        <f t="shared" si="93"/>
        <v/>
      </c>
      <c r="BF88" s="182" t="str">
        <f t="shared" si="94"/>
        <v/>
      </c>
      <c r="BG88" s="182" t="str">
        <f t="shared" si="95"/>
        <v/>
      </c>
      <c r="BH88" s="182" t="str">
        <f t="shared" si="96"/>
        <v/>
      </c>
      <c r="BI88" s="182" t="str">
        <f t="shared" si="97"/>
        <v/>
      </c>
      <c r="BJ88" s="182" t="str">
        <f t="shared" si="98"/>
        <v/>
      </c>
      <c r="BK88" s="182" t="str">
        <f t="shared" si="99"/>
        <v/>
      </c>
      <c r="BL88" s="182" t="str">
        <f t="shared" si="100"/>
        <v/>
      </c>
      <c r="BM88" s="182" t="str">
        <f t="shared" si="101"/>
        <v/>
      </c>
      <c r="BN88" s="182" t="str">
        <f t="shared" si="102"/>
        <v/>
      </c>
      <c r="BO88" s="182" t="str">
        <f t="shared" si="103"/>
        <v/>
      </c>
      <c r="BP88" s="182" t="str">
        <f t="shared" si="104"/>
        <v/>
      </c>
      <c r="BQ88" s="182" t="str">
        <f t="shared" si="105"/>
        <v/>
      </c>
      <c r="BR88" s="182" t="str">
        <f t="shared" si="106"/>
        <v/>
      </c>
      <c r="BS88" s="182" t="str">
        <f t="shared" si="107"/>
        <v/>
      </c>
      <c r="BT88" s="182" t="str">
        <f t="shared" si="108"/>
        <v/>
      </c>
      <c r="BU88" s="183" t="str">
        <f t="shared" si="109"/>
        <v/>
      </c>
      <c r="BV88" s="184" t="str">
        <f>IF('Cálculos '!C94="","",AVERAGE(AN88:BU88))</f>
        <v/>
      </c>
    </row>
    <row r="89" spans="2:74" ht="17.25" hidden="1" thickBot="1" x14ac:dyDescent="0.35">
      <c r="B89" s="165">
        <f t="shared" si="75"/>
        <v>87</v>
      </c>
      <c r="C89" s="171" t="str">
        <f>IF('Cálculos '!J95="","",'Cálculos '!J95)</f>
        <v/>
      </c>
      <c r="D89" s="172" t="str">
        <f>IF('Cálculos '!K95="","",'Cálculos '!K95)</f>
        <v/>
      </c>
      <c r="E89" s="172" t="str">
        <f>IF('Cálculos '!L95="","",'Cálculos '!L95)</f>
        <v/>
      </c>
      <c r="F89" s="172" t="str">
        <f>IF('Cálculos '!M95="","",'Cálculos '!M95)</f>
        <v/>
      </c>
      <c r="G89" s="172" t="str">
        <f>IF('Cálculos '!N95="","",'Cálculos '!N95)</f>
        <v/>
      </c>
      <c r="H89" s="172" t="str">
        <f>IF('Cálculos '!O95="","",'Cálculos '!O95)</f>
        <v/>
      </c>
      <c r="I89" s="172" t="str">
        <f>IF('Cálculos '!P95="","",'Cálculos '!P95)</f>
        <v/>
      </c>
      <c r="J89" s="172" t="str">
        <f>IF('Cálculos '!Q95="","",'Cálculos '!Q95)</f>
        <v/>
      </c>
      <c r="K89" s="172" t="str">
        <f>IF('Cálculos '!R95="","",'Cálculos '!R95)</f>
        <v/>
      </c>
      <c r="L89" s="172" t="str">
        <f>IF('Cálculos '!S95="","",'Cálculos '!S95)</f>
        <v/>
      </c>
      <c r="M89" s="172" t="str">
        <f>IF('Cálculos '!T95="","",'Cálculos '!T95)</f>
        <v/>
      </c>
      <c r="N89" s="172" t="str">
        <f>IF('Cálculos '!U95="","",'Cálculos '!U95)</f>
        <v/>
      </c>
      <c r="O89" s="172" t="str">
        <f>IF('Cálculos '!V95="","",'Cálculos '!V95)</f>
        <v/>
      </c>
      <c r="P89" s="172" t="str">
        <f>IF('Cálculos '!W95="","",'Cálculos '!W95)</f>
        <v/>
      </c>
      <c r="Q89" s="172" t="str">
        <f>IF('Cálculos '!X95="","",'Cálculos '!X95)</f>
        <v/>
      </c>
      <c r="R89" s="172" t="str">
        <f>IF('Cálculos '!Y95="","",'Cálculos '!Y95)</f>
        <v/>
      </c>
      <c r="S89" s="172" t="str">
        <f>IF('Cálculos '!Z95="","",'Cálculos '!Z95)</f>
        <v/>
      </c>
      <c r="T89" s="172" t="str">
        <f>IF('Cálculos '!AA95="","",'Cálculos '!AA95)</f>
        <v/>
      </c>
      <c r="U89" s="172" t="str">
        <f>IF('Cálculos '!AB95="","",'Cálculos '!AB95)</f>
        <v/>
      </c>
      <c r="V89" s="172" t="str">
        <f>IF('Cálculos '!AC95="","",'Cálculos '!AC95)</f>
        <v/>
      </c>
      <c r="W89" s="172" t="str">
        <f>IF('Cálculos '!AD95="","",'Cálculos '!AD95)</f>
        <v/>
      </c>
      <c r="X89" s="172" t="str">
        <f>IF('Cálculos '!AE95="","",'Cálculos '!AE95)</f>
        <v/>
      </c>
      <c r="Y89" s="172" t="str">
        <f>IF('Cálculos '!AF95="","",'Cálculos '!AF95)</f>
        <v/>
      </c>
      <c r="Z89" s="172" t="str">
        <f>IF('Cálculos '!AG95="","",'Cálculos '!AG95)</f>
        <v/>
      </c>
      <c r="AA89" s="172" t="str">
        <f>IF('Cálculos '!AH95="","",'Cálculos '!AH95)</f>
        <v/>
      </c>
      <c r="AB89" s="172" t="str">
        <f>IF('Cálculos '!AI95="","",'Cálculos '!AI95)</f>
        <v/>
      </c>
      <c r="AC89" s="172" t="str">
        <f>IF('Cálculos '!AJ95="","",'Cálculos '!AJ95)</f>
        <v/>
      </c>
      <c r="AD89" s="172" t="str">
        <f>IF('Cálculos '!AK95="","",'Cálculos '!AK95)</f>
        <v/>
      </c>
      <c r="AE89" s="172" t="str">
        <f>IF('Cálculos '!AL95="","",'Cálculos '!AL95)</f>
        <v/>
      </c>
      <c r="AF89" s="172" t="str">
        <f>IF('Cálculos '!AM95="","",'Cálculos '!AM95)</f>
        <v/>
      </c>
      <c r="AG89" s="172" t="str">
        <f>IF('Cálculos '!AN95="","",'Cálculos '!AN95)</f>
        <v/>
      </c>
      <c r="AH89" s="172" t="str">
        <f>IF('Cálculos '!AO95="","",'Cálculos '!AO95)</f>
        <v/>
      </c>
      <c r="AI89" s="172" t="str">
        <f>IF('Cálculos '!AP95="","",'Cálculos '!AP95)</f>
        <v/>
      </c>
      <c r="AJ89" s="443" t="str">
        <f>IF('Cálculos '!AQ95="","",'Cálculos '!AQ95)</f>
        <v/>
      </c>
      <c r="AK89" s="446" t="str">
        <f>IF('Cálculos '!D95="","",AVERAGE(C89:AJ89))</f>
        <v/>
      </c>
      <c r="AM89" s="181">
        <f t="shared" si="40"/>
        <v>87</v>
      </c>
      <c r="AN89" s="284" t="str">
        <f t="shared" si="76"/>
        <v/>
      </c>
      <c r="AO89" s="285" t="str">
        <f t="shared" si="77"/>
        <v/>
      </c>
      <c r="AP89" s="285" t="str">
        <f t="shared" si="78"/>
        <v/>
      </c>
      <c r="AQ89" s="285" t="str">
        <f t="shared" si="79"/>
        <v/>
      </c>
      <c r="AR89" s="182" t="str">
        <f t="shared" si="80"/>
        <v/>
      </c>
      <c r="AS89" s="182" t="str">
        <f t="shared" si="81"/>
        <v/>
      </c>
      <c r="AT89" s="182" t="str">
        <f t="shared" si="82"/>
        <v/>
      </c>
      <c r="AU89" s="182" t="str">
        <f t="shared" si="83"/>
        <v/>
      </c>
      <c r="AV89" s="182" t="str">
        <f t="shared" si="84"/>
        <v/>
      </c>
      <c r="AW89" s="182" t="str">
        <f t="shared" si="85"/>
        <v/>
      </c>
      <c r="AX89" s="182" t="str">
        <f t="shared" si="86"/>
        <v/>
      </c>
      <c r="AY89" s="182" t="str">
        <f t="shared" si="87"/>
        <v/>
      </c>
      <c r="AZ89" s="182" t="str">
        <f t="shared" si="88"/>
        <v/>
      </c>
      <c r="BA89" s="182" t="str">
        <f t="shared" si="89"/>
        <v/>
      </c>
      <c r="BB89" s="182" t="str">
        <f t="shared" si="90"/>
        <v/>
      </c>
      <c r="BC89" s="182" t="str">
        <f t="shared" si="91"/>
        <v/>
      </c>
      <c r="BD89" s="182" t="str">
        <f t="shared" si="92"/>
        <v/>
      </c>
      <c r="BE89" s="182" t="str">
        <f t="shared" si="93"/>
        <v/>
      </c>
      <c r="BF89" s="182" t="str">
        <f t="shared" si="94"/>
        <v/>
      </c>
      <c r="BG89" s="182" t="str">
        <f t="shared" si="95"/>
        <v/>
      </c>
      <c r="BH89" s="182" t="str">
        <f t="shared" si="96"/>
        <v/>
      </c>
      <c r="BI89" s="182" t="str">
        <f t="shared" si="97"/>
        <v/>
      </c>
      <c r="BJ89" s="182" t="str">
        <f t="shared" si="98"/>
        <v/>
      </c>
      <c r="BK89" s="182" t="str">
        <f t="shared" si="99"/>
        <v/>
      </c>
      <c r="BL89" s="182" t="str">
        <f t="shared" si="100"/>
        <v/>
      </c>
      <c r="BM89" s="182" t="str">
        <f t="shared" si="101"/>
        <v/>
      </c>
      <c r="BN89" s="182" t="str">
        <f t="shared" si="102"/>
        <v/>
      </c>
      <c r="BO89" s="182" t="str">
        <f t="shared" si="103"/>
        <v/>
      </c>
      <c r="BP89" s="182" t="str">
        <f t="shared" si="104"/>
        <v/>
      </c>
      <c r="BQ89" s="182" t="str">
        <f t="shared" si="105"/>
        <v/>
      </c>
      <c r="BR89" s="182" t="str">
        <f t="shared" si="106"/>
        <v/>
      </c>
      <c r="BS89" s="182" t="str">
        <f t="shared" si="107"/>
        <v/>
      </c>
      <c r="BT89" s="182" t="str">
        <f t="shared" si="108"/>
        <v/>
      </c>
      <c r="BU89" s="183" t="str">
        <f t="shared" si="109"/>
        <v/>
      </c>
      <c r="BV89" s="184" t="str">
        <f>IF('Cálculos '!C95="","",AVERAGE(AN89:BU89))</f>
        <v/>
      </c>
    </row>
    <row r="90" spans="2:74" ht="17.25" hidden="1" thickBot="1" x14ac:dyDescent="0.35">
      <c r="B90" s="165">
        <f t="shared" si="75"/>
        <v>88</v>
      </c>
      <c r="C90" s="171" t="str">
        <f>IF('Cálculos '!J96="","",'Cálculos '!J96)</f>
        <v/>
      </c>
      <c r="D90" s="172" t="str">
        <f>IF('Cálculos '!K96="","",'Cálculos '!K96)</f>
        <v/>
      </c>
      <c r="E90" s="172" t="str">
        <f>IF('Cálculos '!L96="","",'Cálculos '!L96)</f>
        <v/>
      </c>
      <c r="F90" s="172" t="str">
        <f>IF('Cálculos '!M96="","",'Cálculos '!M96)</f>
        <v/>
      </c>
      <c r="G90" s="172" t="str">
        <f>IF('Cálculos '!N96="","",'Cálculos '!N96)</f>
        <v/>
      </c>
      <c r="H90" s="172" t="str">
        <f>IF('Cálculos '!O96="","",'Cálculos '!O96)</f>
        <v/>
      </c>
      <c r="I90" s="172" t="str">
        <f>IF('Cálculos '!P96="","",'Cálculos '!P96)</f>
        <v/>
      </c>
      <c r="J90" s="172" t="str">
        <f>IF('Cálculos '!Q96="","",'Cálculos '!Q96)</f>
        <v/>
      </c>
      <c r="K90" s="172" t="str">
        <f>IF('Cálculos '!R96="","",'Cálculos '!R96)</f>
        <v/>
      </c>
      <c r="L90" s="172" t="str">
        <f>IF('Cálculos '!S96="","",'Cálculos '!S96)</f>
        <v/>
      </c>
      <c r="M90" s="172" t="str">
        <f>IF('Cálculos '!T96="","",'Cálculos '!T96)</f>
        <v/>
      </c>
      <c r="N90" s="172" t="str">
        <f>IF('Cálculos '!U96="","",'Cálculos '!U96)</f>
        <v/>
      </c>
      <c r="O90" s="172" t="str">
        <f>IF('Cálculos '!V96="","",'Cálculos '!V96)</f>
        <v/>
      </c>
      <c r="P90" s="172" t="str">
        <f>IF('Cálculos '!W96="","",'Cálculos '!W96)</f>
        <v/>
      </c>
      <c r="Q90" s="172" t="str">
        <f>IF('Cálculos '!X96="","",'Cálculos '!X96)</f>
        <v/>
      </c>
      <c r="R90" s="172" t="str">
        <f>IF('Cálculos '!Y96="","",'Cálculos '!Y96)</f>
        <v/>
      </c>
      <c r="S90" s="172" t="str">
        <f>IF('Cálculos '!Z96="","",'Cálculos '!Z96)</f>
        <v/>
      </c>
      <c r="T90" s="172" t="str">
        <f>IF('Cálculos '!AA96="","",'Cálculos '!AA96)</f>
        <v/>
      </c>
      <c r="U90" s="172" t="str">
        <f>IF('Cálculos '!AB96="","",'Cálculos '!AB96)</f>
        <v/>
      </c>
      <c r="V90" s="172" t="str">
        <f>IF('Cálculos '!AC96="","",'Cálculos '!AC96)</f>
        <v/>
      </c>
      <c r="W90" s="172" t="str">
        <f>IF('Cálculos '!AD96="","",'Cálculos '!AD96)</f>
        <v/>
      </c>
      <c r="X90" s="172" t="str">
        <f>IF('Cálculos '!AE96="","",'Cálculos '!AE96)</f>
        <v/>
      </c>
      <c r="Y90" s="172" t="str">
        <f>IF('Cálculos '!AF96="","",'Cálculos '!AF96)</f>
        <v/>
      </c>
      <c r="Z90" s="172" t="str">
        <f>IF('Cálculos '!AG96="","",'Cálculos '!AG96)</f>
        <v/>
      </c>
      <c r="AA90" s="172" t="str">
        <f>IF('Cálculos '!AH96="","",'Cálculos '!AH96)</f>
        <v/>
      </c>
      <c r="AB90" s="172" t="str">
        <f>IF('Cálculos '!AI96="","",'Cálculos '!AI96)</f>
        <v/>
      </c>
      <c r="AC90" s="172" t="str">
        <f>IF('Cálculos '!AJ96="","",'Cálculos '!AJ96)</f>
        <v/>
      </c>
      <c r="AD90" s="172" t="str">
        <f>IF('Cálculos '!AK96="","",'Cálculos '!AK96)</f>
        <v/>
      </c>
      <c r="AE90" s="172" t="str">
        <f>IF('Cálculos '!AL96="","",'Cálculos '!AL96)</f>
        <v/>
      </c>
      <c r="AF90" s="172" t="str">
        <f>IF('Cálculos '!AM96="","",'Cálculos '!AM96)</f>
        <v/>
      </c>
      <c r="AG90" s="172" t="str">
        <f>IF('Cálculos '!AN96="","",'Cálculos '!AN96)</f>
        <v/>
      </c>
      <c r="AH90" s="172" t="str">
        <f>IF('Cálculos '!AO96="","",'Cálculos '!AO96)</f>
        <v/>
      </c>
      <c r="AI90" s="172" t="str">
        <f>IF('Cálculos '!AP96="","",'Cálculos '!AP96)</f>
        <v/>
      </c>
      <c r="AJ90" s="443" t="str">
        <f>IF('Cálculos '!AQ96="","",'Cálculos '!AQ96)</f>
        <v/>
      </c>
      <c r="AK90" s="446" t="str">
        <f>IF('Cálculos '!D96="","",AVERAGE(C90:AJ90))</f>
        <v/>
      </c>
      <c r="AM90" s="181">
        <f t="shared" si="40"/>
        <v>88</v>
      </c>
      <c r="AN90" s="284" t="str">
        <f t="shared" si="76"/>
        <v/>
      </c>
      <c r="AO90" s="285" t="str">
        <f t="shared" si="77"/>
        <v/>
      </c>
      <c r="AP90" s="285" t="str">
        <f t="shared" si="78"/>
        <v/>
      </c>
      <c r="AQ90" s="285" t="str">
        <f t="shared" si="79"/>
        <v/>
      </c>
      <c r="AR90" s="182" t="str">
        <f t="shared" si="80"/>
        <v/>
      </c>
      <c r="AS90" s="182" t="str">
        <f t="shared" si="81"/>
        <v/>
      </c>
      <c r="AT90" s="182" t="str">
        <f t="shared" si="82"/>
        <v/>
      </c>
      <c r="AU90" s="182" t="str">
        <f t="shared" si="83"/>
        <v/>
      </c>
      <c r="AV90" s="182" t="str">
        <f t="shared" si="84"/>
        <v/>
      </c>
      <c r="AW90" s="182" t="str">
        <f t="shared" si="85"/>
        <v/>
      </c>
      <c r="AX90" s="182" t="str">
        <f t="shared" si="86"/>
        <v/>
      </c>
      <c r="AY90" s="182" t="str">
        <f t="shared" si="87"/>
        <v/>
      </c>
      <c r="AZ90" s="182" t="str">
        <f t="shared" si="88"/>
        <v/>
      </c>
      <c r="BA90" s="182" t="str">
        <f t="shared" si="89"/>
        <v/>
      </c>
      <c r="BB90" s="182" t="str">
        <f t="shared" si="90"/>
        <v/>
      </c>
      <c r="BC90" s="182" t="str">
        <f t="shared" si="91"/>
        <v/>
      </c>
      <c r="BD90" s="182" t="str">
        <f t="shared" si="92"/>
        <v/>
      </c>
      <c r="BE90" s="182" t="str">
        <f t="shared" si="93"/>
        <v/>
      </c>
      <c r="BF90" s="182" t="str">
        <f t="shared" si="94"/>
        <v/>
      </c>
      <c r="BG90" s="182" t="str">
        <f t="shared" si="95"/>
        <v/>
      </c>
      <c r="BH90" s="182" t="str">
        <f t="shared" si="96"/>
        <v/>
      </c>
      <c r="BI90" s="182" t="str">
        <f t="shared" si="97"/>
        <v/>
      </c>
      <c r="BJ90" s="182" t="str">
        <f t="shared" si="98"/>
        <v/>
      </c>
      <c r="BK90" s="182" t="str">
        <f t="shared" si="99"/>
        <v/>
      </c>
      <c r="BL90" s="182" t="str">
        <f t="shared" si="100"/>
        <v/>
      </c>
      <c r="BM90" s="182" t="str">
        <f t="shared" si="101"/>
        <v/>
      </c>
      <c r="BN90" s="182" t="str">
        <f t="shared" si="102"/>
        <v/>
      </c>
      <c r="BO90" s="182" t="str">
        <f t="shared" si="103"/>
        <v/>
      </c>
      <c r="BP90" s="182" t="str">
        <f t="shared" si="104"/>
        <v/>
      </c>
      <c r="BQ90" s="182" t="str">
        <f t="shared" si="105"/>
        <v/>
      </c>
      <c r="BR90" s="182" t="str">
        <f t="shared" si="106"/>
        <v/>
      </c>
      <c r="BS90" s="182" t="str">
        <f t="shared" si="107"/>
        <v/>
      </c>
      <c r="BT90" s="182" t="str">
        <f t="shared" si="108"/>
        <v/>
      </c>
      <c r="BU90" s="183" t="str">
        <f t="shared" si="109"/>
        <v/>
      </c>
      <c r="BV90" s="184" t="str">
        <f>IF('Cálculos '!C96="","",AVERAGE(AN90:BU90))</f>
        <v/>
      </c>
    </row>
    <row r="91" spans="2:74" ht="17.25" hidden="1" thickBot="1" x14ac:dyDescent="0.35">
      <c r="B91" s="165">
        <f t="shared" si="75"/>
        <v>89</v>
      </c>
      <c r="C91" s="171" t="str">
        <f>IF('Cálculos '!J97="","",'Cálculos '!J97)</f>
        <v/>
      </c>
      <c r="D91" s="172" t="str">
        <f>IF('Cálculos '!K97="","",'Cálculos '!K97)</f>
        <v/>
      </c>
      <c r="E91" s="172" t="str">
        <f>IF('Cálculos '!L97="","",'Cálculos '!L97)</f>
        <v/>
      </c>
      <c r="F91" s="172" t="str">
        <f>IF('Cálculos '!M97="","",'Cálculos '!M97)</f>
        <v/>
      </c>
      <c r="G91" s="172" t="str">
        <f>IF('Cálculos '!N97="","",'Cálculos '!N97)</f>
        <v/>
      </c>
      <c r="H91" s="172" t="str">
        <f>IF('Cálculos '!O97="","",'Cálculos '!O97)</f>
        <v/>
      </c>
      <c r="I91" s="172" t="str">
        <f>IF('Cálculos '!P97="","",'Cálculos '!P97)</f>
        <v/>
      </c>
      <c r="J91" s="172" t="str">
        <f>IF('Cálculos '!Q97="","",'Cálculos '!Q97)</f>
        <v/>
      </c>
      <c r="K91" s="172" t="str">
        <f>IF('Cálculos '!R97="","",'Cálculos '!R97)</f>
        <v/>
      </c>
      <c r="L91" s="172" t="str">
        <f>IF('Cálculos '!S97="","",'Cálculos '!S97)</f>
        <v/>
      </c>
      <c r="M91" s="172" t="str">
        <f>IF('Cálculos '!T97="","",'Cálculos '!T97)</f>
        <v/>
      </c>
      <c r="N91" s="172" t="str">
        <f>IF('Cálculos '!U97="","",'Cálculos '!U97)</f>
        <v/>
      </c>
      <c r="O91" s="172" t="str">
        <f>IF('Cálculos '!V97="","",'Cálculos '!V97)</f>
        <v/>
      </c>
      <c r="P91" s="172" t="str">
        <f>IF('Cálculos '!W97="","",'Cálculos '!W97)</f>
        <v/>
      </c>
      <c r="Q91" s="172" t="str">
        <f>IF('Cálculos '!X97="","",'Cálculos '!X97)</f>
        <v/>
      </c>
      <c r="R91" s="172" t="str">
        <f>IF('Cálculos '!Y97="","",'Cálculos '!Y97)</f>
        <v/>
      </c>
      <c r="S91" s="172" t="str">
        <f>IF('Cálculos '!Z97="","",'Cálculos '!Z97)</f>
        <v/>
      </c>
      <c r="T91" s="172" t="str">
        <f>IF('Cálculos '!AA97="","",'Cálculos '!AA97)</f>
        <v/>
      </c>
      <c r="U91" s="172" t="str">
        <f>IF('Cálculos '!AB97="","",'Cálculos '!AB97)</f>
        <v/>
      </c>
      <c r="V91" s="172" t="str">
        <f>IF('Cálculos '!AC97="","",'Cálculos '!AC97)</f>
        <v/>
      </c>
      <c r="W91" s="172" t="str">
        <f>IF('Cálculos '!AD97="","",'Cálculos '!AD97)</f>
        <v/>
      </c>
      <c r="X91" s="172" t="str">
        <f>IF('Cálculos '!AE97="","",'Cálculos '!AE97)</f>
        <v/>
      </c>
      <c r="Y91" s="172" t="str">
        <f>IF('Cálculos '!AF97="","",'Cálculos '!AF97)</f>
        <v/>
      </c>
      <c r="Z91" s="172" t="str">
        <f>IF('Cálculos '!AG97="","",'Cálculos '!AG97)</f>
        <v/>
      </c>
      <c r="AA91" s="172" t="str">
        <f>IF('Cálculos '!AH97="","",'Cálculos '!AH97)</f>
        <v/>
      </c>
      <c r="AB91" s="172" t="str">
        <f>IF('Cálculos '!AI97="","",'Cálculos '!AI97)</f>
        <v/>
      </c>
      <c r="AC91" s="172" t="str">
        <f>IF('Cálculos '!AJ97="","",'Cálculos '!AJ97)</f>
        <v/>
      </c>
      <c r="AD91" s="172" t="str">
        <f>IF('Cálculos '!AK97="","",'Cálculos '!AK97)</f>
        <v/>
      </c>
      <c r="AE91" s="172" t="str">
        <f>IF('Cálculos '!AL97="","",'Cálculos '!AL97)</f>
        <v/>
      </c>
      <c r="AF91" s="172" t="str">
        <f>IF('Cálculos '!AM97="","",'Cálculos '!AM97)</f>
        <v/>
      </c>
      <c r="AG91" s="172" t="str">
        <f>IF('Cálculos '!AN97="","",'Cálculos '!AN97)</f>
        <v/>
      </c>
      <c r="AH91" s="172" t="str">
        <f>IF('Cálculos '!AO97="","",'Cálculos '!AO97)</f>
        <v/>
      </c>
      <c r="AI91" s="172" t="str">
        <f>IF('Cálculos '!AP97="","",'Cálculos '!AP97)</f>
        <v/>
      </c>
      <c r="AJ91" s="443" t="str">
        <f>IF('Cálculos '!AQ97="","",'Cálculos '!AQ97)</f>
        <v/>
      </c>
      <c r="AK91" s="446" t="str">
        <f>IF('Cálculos '!D97="","",AVERAGE(C91:AJ91))</f>
        <v/>
      </c>
      <c r="AM91" s="181">
        <f t="shared" si="40"/>
        <v>89</v>
      </c>
      <c r="AN91" s="284" t="str">
        <f t="shared" si="76"/>
        <v/>
      </c>
      <c r="AO91" s="285" t="str">
        <f t="shared" si="77"/>
        <v/>
      </c>
      <c r="AP91" s="285" t="str">
        <f t="shared" si="78"/>
        <v/>
      </c>
      <c r="AQ91" s="285" t="str">
        <f t="shared" si="79"/>
        <v/>
      </c>
      <c r="AR91" s="182" t="str">
        <f t="shared" si="80"/>
        <v/>
      </c>
      <c r="AS91" s="182" t="str">
        <f t="shared" si="81"/>
        <v/>
      </c>
      <c r="AT91" s="182" t="str">
        <f t="shared" si="82"/>
        <v/>
      </c>
      <c r="AU91" s="182" t="str">
        <f t="shared" si="83"/>
        <v/>
      </c>
      <c r="AV91" s="182" t="str">
        <f t="shared" si="84"/>
        <v/>
      </c>
      <c r="AW91" s="182" t="str">
        <f t="shared" si="85"/>
        <v/>
      </c>
      <c r="AX91" s="182" t="str">
        <f t="shared" si="86"/>
        <v/>
      </c>
      <c r="AY91" s="182" t="str">
        <f t="shared" si="87"/>
        <v/>
      </c>
      <c r="AZ91" s="182" t="str">
        <f t="shared" si="88"/>
        <v/>
      </c>
      <c r="BA91" s="182" t="str">
        <f t="shared" si="89"/>
        <v/>
      </c>
      <c r="BB91" s="182" t="str">
        <f t="shared" si="90"/>
        <v/>
      </c>
      <c r="BC91" s="182" t="str">
        <f t="shared" si="91"/>
        <v/>
      </c>
      <c r="BD91" s="182" t="str">
        <f t="shared" si="92"/>
        <v/>
      </c>
      <c r="BE91" s="182" t="str">
        <f t="shared" si="93"/>
        <v/>
      </c>
      <c r="BF91" s="182" t="str">
        <f t="shared" si="94"/>
        <v/>
      </c>
      <c r="BG91" s="182" t="str">
        <f t="shared" si="95"/>
        <v/>
      </c>
      <c r="BH91" s="182" t="str">
        <f t="shared" si="96"/>
        <v/>
      </c>
      <c r="BI91" s="182" t="str">
        <f t="shared" si="97"/>
        <v/>
      </c>
      <c r="BJ91" s="182" t="str">
        <f t="shared" si="98"/>
        <v/>
      </c>
      <c r="BK91" s="182" t="str">
        <f t="shared" si="99"/>
        <v/>
      </c>
      <c r="BL91" s="182" t="str">
        <f t="shared" si="100"/>
        <v/>
      </c>
      <c r="BM91" s="182" t="str">
        <f t="shared" si="101"/>
        <v/>
      </c>
      <c r="BN91" s="182" t="str">
        <f t="shared" si="102"/>
        <v/>
      </c>
      <c r="BO91" s="182" t="str">
        <f t="shared" si="103"/>
        <v/>
      </c>
      <c r="BP91" s="182" t="str">
        <f t="shared" si="104"/>
        <v/>
      </c>
      <c r="BQ91" s="182" t="str">
        <f t="shared" si="105"/>
        <v/>
      </c>
      <c r="BR91" s="182" t="str">
        <f t="shared" si="106"/>
        <v/>
      </c>
      <c r="BS91" s="182" t="str">
        <f t="shared" si="107"/>
        <v/>
      </c>
      <c r="BT91" s="182" t="str">
        <f t="shared" si="108"/>
        <v/>
      </c>
      <c r="BU91" s="183" t="str">
        <f t="shared" si="109"/>
        <v/>
      </c>
      <c r="BV91" s="184" t="str">
        <f>IF('Cálculos '!C97="","",AVERAGE(AN91:BU91))</f>
        <v/>
      </c>
    </row>
    <row r="92" spans="2:74" ht="17.25" hidden="1" thickBot="1" x14ac:dyDescent="0.35">
      <c r="B92" s="165">
        <f t="shared" si="75"/>
        <v>90</v>
      </c>
      <c r="C92" s="171" t="str">
        <f>IF('Cálculos '!J98="","",'Cálculos '!J98)</f>
        <v/>
      </c>
      <c r="D92" s="172" t="str">
        <f>IF('Cálculos '!K98="","",'Cálculos '!K98)</f>
        <v/>
      </c>
      <c r="E92" s="172" t="str">
        <f>IF('Cálculos '!L98="","",'Cálculos '!L98)</f>
        <v/>
      </c>
      <c r="F92" s="172" t="str">
        <f>IF('Cálculos '!M98="","",'Cálculos '!M98)</f>
        <v/>
      </c>
      <c r="G92" s="172" t="str">
        <f>IF('Cálculos '!N98="","",'Cálculos '!N98)</f>
        <v/>
      </c>
      <c r="H92" s="172" t="str">
        <f>IF('Cálculos '!O98="","",'Cálculos '!O98)</f>
        <v/>
      </c>
      <c r="I92" s="172" t="str">
        <f>IF('Cálculos '!P98="","",'Cálculos '!P98)</f>
        <v/>
      </c>
      <c r="J92" s="172" t="str">
        <f>IF('Cálculos '!Q98="","",'Cálculos '!Q98)</f>
        <v/>
      </c>
      <c r="K92" s="172" t="str">
        <f>IF('Cálculos '!R98="","",'Cálculos '!R98)</f>
        <v/>
      </c>
      <c r="L92" s="172" t="str">
        <f>IF('Cálculos '!S98="","",'Cálculos '!S98)</f>
        <v/>
      </c>
      <c r="M92" s="172" t="str">
        <f>IF('Cálculos '!T98="","",'Cálculos '!T98)</f>
        <v/>
      </c>
      <c r="N92" s="172" t="str">
        <f>IF('Cálculos '!U98="","",'Cálculos '!U98)</f>
        <v/>
      </c>
      <c r="O92" s="172" t="str">
        <f>IF('Cálculos '!V98="","",'Cálculos '!V98)</f>
        <v/>
      </c>
      <c r="P92" s="172" t="str">
        <f>IF('Cálculos '!W98="","",'Cálculos '!W98)</f>
        <v/>
      </c>
      <c r="Q92" s="172" t="str">
        <f>IF('Cálculos '!X98="","",'Cálculos '!X98)</f>
        <v/>
      </c>
      <c r="R92" s="172" t="str">
        <f>IF('Cálculos '!Y98="","",'Cálculos '!Y98)</f>
        <v/>
      </c>
      <c r="S92" s="172" t="str">
        <f>IF('Cálculos '!Z98="","",'Cálculos '!Z98)</f>
        <v/>
      </c>
      <c r="T92" s="172" t="str">
        <f>IF('Cálculos '!AA98="","",'Cálculos '!AA98)</f>
        <v/>
      </c>
      <c r="U92" s="172" t="str">
        <f>IF('Cálculos '!AB98="","",'Cálculos '!AB98)</f>
        <v/>
      </c>
      <c r="V92" s="172" t="str">
        <f>IF('Cálculos '!AC98="","",'Cálculos '!AC98)</f>
        <v/>
      </c>
      <c r="W92" s="172" t="str">
        <f>IF('Cálculos '!AD98="","",'Cálculos '!AD98)</f>
        <v/>
      </c>
      <c r="X92" s="172" t="str">
        <f>IF('Cálculos '!AE98="","",'Cálculos '!AE98)</f>
        <v/>
      </c>
      <c r="Y92" s="172" t="str">
        <f>IF('Cálculos '!AF98="","",'Cálculos '!AF98)</f>
        <v/>
      </c>
      <c r="Z92" s="172" t="str">
        <f>IF('Cálculos '!AG98="","",'Cálculos '!AG98)</f>
        <v/>
      </c>
      <c r="AA92" s="172" t="str">
        <f>IF('Cálculos '!AH98="","",'Cálculos '!AH98)</f>
        <v/>
      </c>
      <c r="AB92" s="172" t="str">
        <f>IF('Cálculos '!AI98="","",'Cálculos '!AI98)</f>
        <v/>
      </c>
      <c r="AC92" s="172" t="str">
        <f>IF('Cálculos '!AJ98="","",'Cálculos '!AJ98)</f>
        <v/>
      </c>
      <c r="AD92" s="172" t="str">
        <f>IF('Cálculos '!AK98="","",'Cálculos '!AK98)</f>
        <v/>
      </c>
      <c r="AE92" s="172" t="str">
        <f>IF('Cálculos '!AL98="","",'Cálculos '!AL98)</f>
        <v/>
      </c>
      <c r="AF92" s="172" t="str">
        <f>IF('Cálculos '!AM98="","",'Cálculos '!AM98)</f>
        <v/>
      </c>
      <c r="AG92" s="172" t="str">
        <f>IF('Cálculos '!AN98="","",'Cálculos '!AN98)</f>
        <v/>
      </c>
      <c r="AH92" s="172" t="str">
        <f>IF('Cálculos '!AO98="","",'Cálculos '!AO98)</f>
        <v/>
      </c>
      <c r="AI92" s="172" t="str">
        <f>IF('Cálculos '!AP98="","",'Cálculos '!AP98)</f>
        <v/>
      </c>
      <c r="AJ92" s="443" t="str">
        <f>IF('Cálculos '!AQ98="","",'Cálculos '!AQ98)</f>
        <v/>
      </c>
      <c r="AK92" s="446" t="str">
        <f>IF('Cálculos '!D98="","",AVERAGE(C92:AJ92))</f>
        <v/>
      </c>
      <c r="AM92" s="181">
        <f t="shared" si="40"/>
        <v>90</v>
      </c>
      <c r="AN92" s="284" t="str">
        <f t="shared" si="76"/>
        <v/>
      </c>
      <c r="AO92" s="285" t="str">
        <f t="shared" si="77"/>
        <v/>
      </c>
      <c r="AP92" s="285" t="str">
        <f t="shared" si="78"/>
        <v/>
      </c>
      <c r="AQ92" s="285" t="str">
        <f t="shared" si="79"/>
        <v/>
      </c>
      <c r="AR92" s="182" t="str">
        <f t="shared" si="80"/>
        <v/>
      </c>
      <c r="AS92" s="182" t="str">
        <f t="shared" si="81"/>
        <v/>
      </c>
      <c r="AT92" s="182" t="str">
        <f t="shared" si="82"/>
        <v/>
      </c>
      <c r="AU92" s="182" t="str">
        <f t="shared" si="83"/>
        <v/>
      </c>
      <c r="AV92" s="182" t="str">
        <f t="shared" si="84"/>
        <v/>
      </c>
      <c r="AW92" s="182" t="str">
        <f t="shared" si="85"/>
        <v/>
      </c>
      <c r="AX92" s="182" t="str">
        <f t="shared" si="86"/>
        <v/>
      </c>
      <c r="AY92" s="182" t="str">
        <f t="shared" si="87"/>
        <v/>
      </c>
      <c r="AZ92" s="182" t="str">
        <f t="shared" si="88"/>
        <v/>
      </c>
      <c r="BA92" s="182" t="str">
        <f t="shared" si="89"/>
        <v/>
      </c>
      <c r="BB92" s="182" t="str">
        <f t="shared" si="90"/>
        <v/>
      </c>
      <c r="BC92" s="182" t="str">
        <f t="shared" si="91"/>
        <v/>
      </c>
      <c r="BD92" s="182" t="str">
        <f t="shared" si="92"/>
        <v/>
      </c>
      <c r="BE92" s="182" t="str">
        <f t="shared" si="93"/>
        <v/>
      </c>
      <c r="BF92" s="182" t="str">
        <f t="shared" si="94"/>
        <v/>
      </c>
      <c r="BG92" s="182" t="str">
        <f t="shared" si="95"/>
        <v/>
      </c>
      <c r="BH92" s="182" t="str">
        <f t="shared" si="96"/>
        <v/>
      </c>
      <c r="BI92" s="182" t="str">
        <f t="shared" si="97"/>
        <v/>
      </c>
      <c r="BJ92" s="182" t="str">
        <f t="shared" si="98"/>
        <v/>
      </c>
      <c r="BK92" s="182" t="str">
        <f t="shared" si="99"/>
        <v/>
      </c>
      <c r="BL92" s="182" t="str">
        <f t="shared" si="100"/>
        <v/>
      </c>
      <c r="BM92" s="182" t="str">
        <f t="shared" si="101"/>
        <v/>
      </c>
      <c r="BN92" s="182" t="str">
        <f t="shared" si="102"/>
        <v/>
      </c>
      <c r="BO92" s="182" t="str">
        <f t="shared" si="103"/>
        <v/>
      </c>
      <c r="BP92" s="182" t="str">
        <f t="shared" si="104"/>
        <v/>
      </c>
      <c r="BQ92" s="182" t="str">
        <f t="shared" si="105"/>
        <v/>
      </c>
      <c r="BR92" s="182" t="str">
        <f t="shared" si="106"/>
        <v/>
      </c>
      <c r="BS92" s="182" t="str">
        <f t="shared" si="107"/>
        <v/>
      </c>
      <c r="BT92" s="182" t="str">
        <f t="shared" si="108"/>
        <v/>
      </c>
      <c r="BU92" s="183" t="str">
        <f t="shared" si="109"/>
        <v/>
      </c>
      <c r="BV92" s="184" t="str">
        <f>IF('Cálculos '!C98="","",AVERAGE(AN92:BU92))</f>
        <v/>
      </c>
    </row>
    <row r="93" spans="2:74" ht="17.25" hidden="1" thickBot="1" x14ac:dyDescent="0.35">
      <c r="B93" s="165">
        <f t="shared" si="75"/>
        <v>91</v>
      </c>
      <c r="C93" s="171" t="str">
        <f>IF('Cálculos '!J99="","",'Cálculos '!J99)</f>
        <v/>
      </c>
      <c r="D93" s="172" t="str">
        <f>IF('Cálculos '!K99="","",'Cálculos '!K99)</f>
        <v/>
      </c>
      <c r="E93" s="172" t="str">
        <f>IF('Cálculos '!L99="","",'Cálculos '!L99)</f>
        <v/>
      </c>
      <c r="F93" s="172" t="str">
        <f>IF('Cálculos '!M99="","",'Cálculos '!M99)</f>
        <v/>
      </c>
      <c r="G93" s="172" t="str">
        <f>IF('Cálculos '!N99="","",'Cálculos '!N99)</f>
        <v/>
      </c>
      <c r="H93" s="172" t="str">
        <f>IF('Cálculos '!O99="","",'Cálculos '!O99)</f>
        <v/>
      </c>
      <c r="I93" s="172" t="str">
        <f>IF('Cálculos '!P99="","",'Cálculos '!P99)</f>
        <v/>
      </c>
      <c r="J93" s="172" t="str">
        <f>IF('Cálculos '!Q99="","",'Cálculos '!Q99)</f>
        <v/>
      </c>
      <c r="K93" s="172" t="str">
        <f>IF('Cálculos '!R99="","",'Cálculos '!R99)</f>
        <v/>
      </c>
      <c r="L93" s="172" t="str">
        <f>IF('Cálculos '!S99="","",'Cálculos '!S99)</f>
        <v/>
      </c>
      <c r="M93" s="172" t="str">
        <f>IF('Cálculos '!T99="","",'Cálculos '!T99)</f>
        <v/>
      </c>
      <c r="N93" s="172" t="str">
        <f>IF('Cálculos '!U99="","",'Cálculos '!U99)</f>
        <v/>
      </c>
      <c r="O93" s="172" t="str">
        <f>IF('Cálculos '!V99="","",'Cálculos '!V99)</f>
        <v/>
      </c>
      <c r="P93" s="172" t="str">
        <f>IF('Cálculos '!W99="","",'Cálculos '!W99)</f>
        <v/>
      </c>
      <c r="Q93" s="172" t="str">
        <f>IF('Cálculos '!X99="","",'Cálculos '!X99)</f>
        <v/>
      </c>
      <c r="R93" s="172" t="str">
        <f>IF('Cálculos '!Y99="","",'Cálculos '!Y99)</f>
        <v/>
      </c>
      <c r="S93" s="172" t="str">
        <f>IF('Cálculos '!Z99="","",'Cálculos '!Z99)</f>
        <v/>
      </c>
      <c r="T93" s="172" t="str">
        <f>IF('Cálculos '!AA99="","",'Cálculos '!AA99)</f>
        <v/>
      </c>
      <c r="U93" s="172" t="str">
        <f>IF('Cálculos '!AB99="","",'Cálculos '!AB99)</f>
        <v/>
      </c>
      <c r="V93" s="172" t="str">
        <f>IF('Cálculos '!AC99="","",'Cálculos '!AC99)</f>
        <v/>
      </c>
      <c r="W93" s="172" t="str">
        <f>IF('Cálculos '!AD99="","",'Cálculos '!AD99)</f>
        <v/>
      </c>
      <c r="X93" s="172" t="str">
        <f>IF('Cálculos '!AE99="","",'Cálculos '!AE99)</f>
        <v/>
      </c>
      <c r="Y93" s="172" t="str">
        <f>IF('Cálculos '!AF99="","",'Cálculos '!AF99)</f>
        <v/>
      </c>
      <c r="Z93" s="172" t="str">
        <f>IF('Cálculos '!AG99="","",'Cálculos '!AG99)</f>
        <v/>
      </c>
      <c r="AA93" s="172" t="str">
        <f>IF('Cálculos '!AH99="","",'Cálculos '!AH99)</f>
        <v/>
      </c>
      <c r="AB93" s="172" t="str">
        <f>IF('Cálculos '!AI99="","",'Cálculos '!AI99)</f>
        <v/>
      </c>
      <c r="AC93" s="172" t="str">
        <f>IF('Cálculos '!AJ99="","",'Cálculos '!AJ99)</f>
        <v/>
      </c>
      <c r="AD93" s="172" t="str">
        <f>IF('Cálculos '!AK99="","",'Cálculos '!AK99)</f>
        <v/>
      </c>
      <c r="AE93" s="172" t="str">
        <f>IF('Cálculos '!AL99="","",'Cálculos '!AL99)</f>
        <v/>
      </c>
      <c r="AF93" s="172" t="str">
        <f>IF('Cálculos '!AM99="","",'Cálculos '!AM99)</f>
        <v/>
      </c>
      <c r="AG93" s="172" t="str">
        <f>IF('Cálculos '!AN99="","",'Cálculos '!AN99)</f>
        <v/>
      </c>
      <c r="AH93" s="172" t="str">
        <f>IF('Cálculos '!AO99="","",'Cálculos '!AO99)</f>
        <v/>
      </c>
      <c r="AI93" s="172" t="str">
        <f>IF('Cálculos '!AP99="","",'Cálculos '!AP99)</f>
        <v/>
      </c>
      <c r="AJ93" s="443" t="str">
        <f>IF('Cálculos '!AQ99="","",'Cálculos '!AQ99)</f>
        <v/>
      </c>
      <c r="AK93" s="446" t="str">
        <f>IF('Cálculos '!D99="","",AVERAGE(C93:AJ93))</f>
        <v/>
      </c>
      <c r="AM93" s="181">
        <f t="shared" si="40"/>
        <v>91</v>
      </c>
      <c r="AN93" s="284" t="str">
        <f t="shared" si="76"/>
        <v/>
      </c>
      <c r="AO93" s="285" t="str">
        <f t="shared" si="77"/>
        <v/>
      </c>
      <c r="AP93" s="285" t="str">
        <f t="shared" si="78"/>
        <v/>
      </c>
      <c r="AQ93" s="285" t="str">
        <f t="shared" si="79"/>
        <v/>
      </c>
      <c r="AR93" s="182" t="str">
        <f t="shared" si="80"/>
        <v/>
      </c>
      <c r="AS93" s="182" t="str">
        <f t="shared" si="81"/>
        <v/>
      </c>
      <c r="AT93" s="182" t="str">
        <f t="shared" si="82"/>
        <v/>
      </c>
      <c r="AU93" s="182" t="str">
        <f t="shared" si="83"/>
        <v/>
      </c>
      <c r="AV93" s="182" t="str">
        <f t="shared" si="84"/>
        <v/>
      </c>
      <c r="AW93" s="182" t="str">
        <f t="shared" si="85"/>
        <v/>
      </c>
      <c r="AX93" s="182" t="str">
        <f t="shared" si="86"/>
        <v/>
      </c>
      <c r="AY93" s="182" t="str">
        <f t="shared" si="87"/>
        <v/>
      </c>
      <c r="AZ93" s="182" t="str">
        <f t="shared" si="88"/>
        <v/>
      </c>
      <c r="BA93" s="182" t="str">
        <f t="shared" si="89"/>
        <v/>
      </c>
      <c r="BB93" s="182" t="str">
        <f t="shared" si="90"/>
        <v/>
      </c>
      <c r="BC93" s="182" t="str">
        <f t="shared" si="91"/>
        <v/>
      </c>
      <c r="BD93" s="182" t="str">
        <f t="shared" si="92"/>
        <v/>
      </c>
      <c r="BE93" s="182" t="str">
        <f t="shared" si="93"/>
        <v/>
      </c>
      <c r="BF93" s="182" t="str">
        <f t="shared" si="94"/>
        <v/>
      </c>
      <c r="BG93" s="182" t="str">
        <f t="shared" si="95"/>
        <v/>
      </c>
      <c r="BH93" s="182" t="str">
        <f t="shared" si="96"/>
        <v/>
      </c>
      <c r="BI93" s="182" t="str">
        <f t="shared" si="97"/>
        <v/>
      </c>
      <c r="BJ93" s="182" t="str">
        <f t="shared" si="98"/>
        <v/>
      </c>
      <c r="BK93" s="182" t="str">
        <f t="shared" si="99"/>
        <v/>
      </c>
      <c r="BL93" s="182" t="str">
        <f t="shared" si="100"/>
        <v/>
      </c>
      <c r="BM93" s="182" t="str">
        <f t="shared" si="101"/>
        <v/>
      </c>
      <c r="BN93" s="182" t="str">
        <f t="shared" si="102"/>
        <v/>
      </c>
      <c r="BO93" s="182" t="str">
        <f t="shared" si="103"/>
        <v/>
      </c>
      <c r="BP93" s="182" t="str">
        <f t="shared" si="104"/>
        <v/>
      </c>
      <c r="BQ93" s="182" t="str">
        <f t="shared" si="105"/>
        <v/>
      </c>
      <c r="BR93" s="182" t="str">
        <f t="shared" si="106"/>
        <v/>
      </c>
      <c r="BS93" s="182" t="str">
        <f t="shared" si="107"/>
        <v/>
      </c>
      <c r="BT93" s="182" t="str">
        <f t="shared" si="108"/>
        <v/>
      </c>
      <c r="BU93" s="183" t="str">
        <f t="shared" si="109"/>
        <v/>
      </c>
      <c r="BV93" s="184" t="str">
        <f>IF('Cálculos '!C99="","",AVERAGE(AN93:BU93))</f>
        <v/>
      </c>
    </row>
    <row r="94" spans="2:74" ht="17.25" hidden="1" thickBot="1" x14ac:dyDescent="0.35">
      <c r="B94" s="165">
        <f t="shared" si="75"/>
        <v>92</v>
      </c>
      <c r="C94" s="171" t="str">
        <f>IF('Cálculos '!J100="","",'Cálculos '!J100)</f>
        <v/>
      </c>
      <c r="D94" s="172" t="str">
        <f>IF('Cálculos '!K100="","",'Cálculos '!K100)</f>
        <v/>
      </c>
      <c r="E94" s="172" t="str">
        <f>IF('Cálculos '!L100="","",'Cálculos '!L100)</f>
        <v/>
      </c>
      <c r="F94" s="172" t="str">
        <f>IF('Cálculos '!M100="","",'Cálculos '!M100)</f>
        <v/>
      </c>
      <c r="G94" s="172" t="str">
        <f>IF('Cálculos '!N100="","",'Cálculos '!N100)</f>
        <v/>
      </c>
      <c r="H94" s="172" t="str">
        <f>IF('Cálculos '!O100="","",'Cálculos '!O100)</f>
        <v/>
      </c>
      <c r="I94" s="172" t="str">
        <f>IF('Cálculos '!P100="","",'Cálculos '!P100)</f>
        <v/>
      </c>
      <c r="J94" s="172" t="str">
        <f>IF('Cálculos '!Q100="","",'Cálculos '!Q100)</f>
        <v/>
      </c>
      <c r="K94" s="172" t="str">
        <f>IF('Cálculos '!R100="","",'Cálculos '!R100)</f>
        <v/>
      </c>
      <c r="L94" s="172" t="str">
        <f>IF('Cálculos '!S100="","",'Cálculos '!S100)</f>
        <v/>
      </c>
      <c r="M94" s="172" t="str">
        <f>IF('Cálculos '!T100="","",'Cálculos '!T100)</f>
        <v/>
      </c>
      <c r="N94" s="172" t="str">
        <f>IF('Cálculos '!U100="","",'Cálculos '!U100)</f>
        <v/>
      </c>
      <c r="O94" s="172" t="str">
        <f>IF('Cálculos '!V100="","",'Cálculos '!V100)</f>
        <v/>
      </c>
      <c r="P94" s="172" t="str">
        <f>IF('Cálculos '!W100="","",'Cálculos '!W100)</f>
        <v/>
      </c>
      <c r="Q94" s="172" t="str">
        <f>IF('Cálculos '!X100="","",'Cálculos '!X100)</f>
        <v/>
      </c>
      <c r="R94" s="172" t="str">
        <f>IF('Cálculos '!Y100="","",'Cálculos '!Y100)</f>
        <v/>
      </c>
      <c r="S94" s="172" t="str">
        <f>IF('Cálculos '!Z100="","",'Cálculos '!Z100)</f>
        <v/>
      </c>
      <c r="T94" s="172" t="str">
        <f>IF('Cálculos '!AA100="","",'Cálculos '!AA100)</f>
        <v/>
      </c>
      <c r="U94" s="172" t="str">
        <f>IF('Cálculos '!AB100="","",'Cálculos '!AB100)</f>
        <v/>
      </c>
      <c r="V94" s="172" t="str">
        <f>IF('Cálculos '!AC100="","",'Cálculos '!AC100)</f>
        <v/>
      </c>
      <c r="W94" s="172" t="str">
        <f>IF('Cálculos '!AD100="","",'Cálculos '!AD100)</f>
        <v/>
      </c>
      <c r="X94" s="172" t="str">
        <f>IF('Cálculos '!AE100="","",'Cálculos '!AE100)</f>
        <v/>
      </c>
      <c r="Y94" s="172" t="str">
        <f>IF('Cálculos '!AF100="","",'Cálculos '!AF100)</f>
        <v/>
      </c>
      <c r="Z94" s="172" t="str">
        <f>IF('Cálculos '!AG100="","",'Cálculos '!AG100)</f>
        <v/>
      </c>
      <c r="AA94" s="172" t="str">
        <f>IF('Cálculos '!AH100="","",'Cálculos '!AH100)</f>
        <v/>
      </c>
      <c r="AB94" s="172" t="str">
        <f>IF('Cálculos '!AI100="","",'Cálculos '!AI100)</f>
        <v/>
      </c>
      <c r="AC94" s="172" t="str">
        <f>IF('Cálculos '!AJ100="","",'Cálculos '!AJ100)</f>
        <v/>
      </c>
      <c r="AD94" s="172" t="str">
        <f>IF('Cálculos '!AK100="","",'Cálculos '!AK100)</f>
        <v/>
      </c>
      <c r="AE94" s="172" t="str">
        <f>IF('Cálculos '!AL100="","",'Cálculos '!AL100)</f>
        <v/>
      </c>
      <c r="AF94" s="172" t="str">
        <f>IF('Cálculos '!AM100="","",'Cálculos '!AM100)</f>
        <v/>
      </c>
      <c r="AG94" s="172" t="str">
        <f>IF('Cálculos '!AN100="","",'Cálculos '!AN100)</f>
        <v/>
      </c>
      <c r="AH94" s="172" t="str">
        <f>IF('Cálculos '!AO100="","",'Cálculos '!AO100)</f>
        <v/>
      </c>
      <c r="AI94" s="172" t="str">
        <f>IF('Cálculos '!AP100="","",'Cálculos '!AP100)</f>
        <v/>
      </c>
      <c r="AJ94" s="443" t="str">
        <f>IF('Cálculos '!AQ100="","",'Cálculos '!AQ100)</f>
        <v/>
      </c>
      <c r="AK94" s="446" t="str">
        <f>IF('Cálculos '!D100="","",AVERAGE(C94:AJ94))</f>
        <v/>
      </c>
      <c r="AM94" s="181">
        <f t="shared" si="40"/>
        <v>92</v>
      </c>
      <c r="AN94" s="284" t="str">
        <f t="shared" si="76"/>
        <v/>
      </c>
      <c r="AO94" s="285" t="str">
        <f t="shared" si="77"/>
        <v/>
      </c>
      <c r="AP94" s="285" t="str">
        <f t="shared" si="78"/>
        <v/>
      </c>
      <c r="AQ94" s="285" t="str">
        <f t="shared" si="79"/>
        <v/>
      </c>
      <c r="AR94" s="182" t="str">
        <f t="shared" si="80"/>
        <v/>
      </c>
      <c r="AS94" s="182" t="str">
        <f t="shared" si="81"/>
        <v/>
      </c>
      <c r="AT94" s="182" t="str">
        <f t="shared" si="82"/>
        <v/>
      </c>
      <c r="AU94" s="182" t="str">
        <f t="shared" si="83"/>
        <v/>
      </c>
      <c r="AV94" s="182" t="str">
        <f t="shared" si="84"/>
        <v/>
      </c>
      <c r="AW94" s="182" t="str">
        <f t="shared" si="85"/>
        <v/>
      </c>
      <c r="AX94" s="182" t="str">
        <f t="shared" si="86"/>
        <v/>
      </c>
      <c r="AY94" s="182" t="str">
        <f t="shared" si="87"/>
        <v/>
      </c>
      <c r="AZ94" s="182" t="str">
        <f t="shared" si="88"/>
        <v/>
      </c>
      <c r="BA94" s="182" t="str">
        <f t="shared" si="89"/>
        <v/>
      </c>
      <c r="BB94" s="182" t="str">
        <f t="shared" si="90"/>
        <v/>
      </c>
      <c r="BC94" s="182" t="str">
        <f t="shared" si="91"/>
        <v/>
      </c>
      <c r="BD94" s="182" t="str">
        <f t="shared" si="92"/>
        <v/>
      </c>
      <c r="BE94" s="182" t="str">
        <f t="shared" si="93"/>
        <v/>
      </c>
      <c r="BF94" s="182" t="str">
        <f t="shared" si="94"/>
        <v/>
      </c>
      <c r="BG94" s="182" t="str">
        <f t="shared" si="95"/>
        <v/>
      </c>
      <c r="BH94" s="182" t="str">
        <f t="shared" si="96"/>
        <v/>
      </c>
      <c r="BI94" s="182" t="str">
        <f t="shared" si="97"/>
        <v/>
      </c>
      <c r="BJ94" s="182" t="str">
        <f t="shared" si="98"/>
        <v/>
      </c>
      <c r="BK94" s="182" t="str">
        <f t="shared" si="99"/>
        <v/>
      </c>
      <c r="BL94" s="182" t="str">
        <f t="shared" si="100"/>
        <v/>
      </c>
      <c r="BM94" s="182" t="str">
        <f t="shared" si="101"/>
        <v/>
      </c>
      <c r="BN94" s="182" t="str">
        <f t="shared" si="102"/>
        <v/>
      </c>
      <c r="BO94" s="182" t="str">
        <f t="shared" si="103"/>
        <v/>
      </c>
      <c r="BP94" s="182" t="str">
        <f t="shared" si="104"/>
        <v/>
      </c>
      <c r="BQ94" s="182" t="str">
        <f t="shared" si="105"/>
        <v/>
      </c>
      <c r="BR94" s="182" t="str">
        <f t="shared" si="106"/>
        <v/>
      </c>
      <c r="BS94" s="182" t="str">
        <f t="shared" si="107"/>
        <v/>
      </c>
      <c r="BT94" s="182" t="str">
        <f t="shared" si="108"/>
        <v/>
      </c>
      <c r="BU94" s="183" t="str">
        <f t="shared" si="109"/>
        <v/>
      </c>
      <c r="BV94" s="184" t="str">
        <f>IF('Cálculos '!C100="","",AVERAGE(AN94:BU94))</f>
        <v/>
      </c>
    </row>
    <row r="95" spans="2:74" ht="17.25" hidden="1" thickBot="1" x14ac:dyDescent="0.35">
      <c r="B95" s="165">
        <f t="shared" si="75"/>
        <v>93</v>
      </c>
      <c r="C95" s="171" t="str">
        <f>IF('Cálculos '!J101="","",'Cálculos '!J101)</f>
        <v/>
      </c>
      <c r="D95" s="172" t="str">
        <f>IF('Cálculos '!K101="","",'Cálculos '!K101)</f>
        <v/>
      </c>
      <c r="E95" s="172" t="str">
        <f>IF('Cálculos '!L101="","",'Cálculos '!L101)</f>
        <v/>
      </c>
      <c r="F95" s="172" t="str">
        <f>IF('Cálculos '!M101="","",'Cálculos '!M101)</f>
        <v/>
      </c>
      <c r="G95" s="172" t="str">
        <f>IF('Cálculos '!N101="","",'Cálculos '!N101)</f>
        <v/>
      </c>
      <c r="H95" s="172" t="str">
        <f>IF('Cálculos '!O101="","",'Cálculos '!O101)</f>
        <v/>
      </c>
      <c r="I95" s="172" t="str">
        <f>IF('Cálculos '!P101="","",'Cálculos '!P101)</f>
        <v/>
      </c>
      <c r="J95" s="172" t="str">
        <f>IF('Cálculos '!Q101="","",'Cálculos '!Q101)</f>
        <v/>
      </c>
      <c r="K95" s="172" t="str">
        <f>IF('Cálculos '!R101="","",'Cálculos '!R101)</f>
        <v/>
      </c>
      <c r="L95" s="172" t="str">
        <f>IF('Cálculos '!S101="","",'Cálculos '!S101)</f>
        <v/>
      </c>
      <c r="M95" s="172" t="str">
        <f>IF('Cálculos '!T101="","",'Cálculos '!T101)</f>
        <v/>
      </c>
      <c r="N95" s="172" t="str">
        <f>IF('Cálculos '!U101="","",'Cálculos '!U101)</f>
        <v/>
      </c>
      <c r="O95" s="172" t="str">
        <f>IF('Cálculos '!V101="","",'Cálculos '!V101)</f>
        <v/>
      </c>
      <c r="P95" s="172" t="str">
        <f>IF('Cálculos '!W101="","",'Cálculos '!W101)</f>
        <v/>
      </c>
      <c r="Q95" s="172" t="str">
        <f>IF('Cálculos '!X101="","",'Cálculos '!X101)</f>
        <v/>
      </c>
      <c r="R95" s="172" t="str">
        <f>IF('Cálculos '!Y101="","",'Cálculos '!Y101)</f>
        <v/>
      </c>
      <c r="S95" s="172" t="str">
        <f>IF('Cálculos '!Z101="","",'Cálculos '!Z101)</f>
        <v/>
      </c>
      <c r="T95" s="172" t="str">
        <f>IF('Cálculos '!AA101="","",'Cálculos '!AA101)</f>
        <v/>
      </c>
      <c r="U95" s="172" t="str">
        <f>IF('Cálculos '!AB101="","",'Cálculos '!AB101)</f>
        <v/>
      </c>
      <c r="V95" s="172" t="str">
        <f>IF('Cálculos '!AC101="","",'Cálculos '!AC101)</f>
        <v/>
      </c>
      <c r="W95" s="172" t="str">
        <f>IF('Cálculos '!AD101="","",'Cálculos '!AD101)</f>
        <v/>
      </c>
      <c r="X95" s="172" t="str">
        <f>IF('Cálculos '!AE101="","",'Cálculos '!AE101)</f>
        <v/>
      </c>
      <c r="Y95" s="172" t="str">
        <f>IF('Cálculos '!AF101="","",'Cálculos '!AF101)</f>
        <v/>
      </c>
      <c r="Z95" s="172" t="str">
        <f>IF('Cálculos '!AG101="","",'Cálculos '!AG101)</f>
        <v/>
      </c>
      <c r="AA95" s="172" t="str">
        <f>IF('Cálculos '!AH101="","",'Cálculos '!AH101)</f>
        <v/>
      </c>
      <c r="AB95" s="172" t="str">
        <f>IF('Cálculos '!AI101="","",'Cálculos '!AI101)</f>
        <v/>
      </c>
      <c r="AC95" s="172" t="str">
        <f>IF('Cálculos '!AJ101="","",'Cálculos '!AJ101)</f>
        <v/>
      </c>
      <c r="AD95" s="172" t="str">
        <f>IF('Cálculos '!AK101="","",'Cálculos '!AK101)</f>
        <v/>
      </c>
      <c r="AE95" s="172" t="str">
        <f>IF('Cálculos '!AL101="","",'Cálculos '!AL101)</f>
        <v/>
      </c>
      <c r="AF95" s="172" t="str">
        <f>IF('Cálculos '!AM101="","",'Cálculos '!AM101)</f>
        <v/>
      </c>
      <c r="AG95" s="172" t="str">
        <f>IF('Cálculos '!AN101="","",'Cálculos '!AN101)</f>
        <v/>
      </c>
      <c r="AH95" s="172" t="str">
        <f>IF('Cálculos '!AO101="","",'Cálculos '!AO101)</f>
        <v/>
      </c>
      <c r="AI95" s="172" t="str">
        <f>IF('Cálculos '!AP101="","",'Cálculos '!AP101)</f>
        <v/>
      </c>
      <c r="AJ95" s="443" t="str">
        <f>IF('Cálculos '!AQ101="","",'Cálculos '!AQ101)</f>
        <v/>
      </c>
      <c r="AK95" s="446" t="str">
        <f>IF('Cálculos '!D101="","",AVERAGE(C95:AJ95))</f>
        <v/>
      </c>
      <c r="AM95" s="181">
        <f t="shared" si="40"/>
        <v>93</v>
      </c>
      <c r="AN95" s="284" t="str">
        <f t="shared" si="76"/>
        <v/>
      </c>
      <c r="AO95" s="285" t="str">
        <f t="shared" si="77"/>
        <v/>
      </c>
      <c r="AP95" s="285" t="str">
        <f t="shared" si="78"/>
        <v/>
      </c>
      <c r="AQ95" s="285" t="str">
        <f t="shared" si="79"/>
        <v/>
      </c>
      <c r="AR95" s="182" t="str">
        <f t="shared" si="80"/>
        <v/>
      </c>
      <c r="AS95" s="182" t="str">
        <f t="shared" si="81"/>
        <v/>
      </c>
      <c r="AT95" s="182" t="str">
        <f t="shared" si="82"/>
        <v/>
      </c>
      <c r="AU95" s="182" t="str">
        <f t="shared" si="83"/>
        <v/>
      </c>
      <c r="AV95" s="182" t="str">
        <f t="shared" si="84"/>
        <v/>
      </c>
      <c r="AW95" s="182" t="str">
        <f t="shared" si="85"/>
        <v/>
      </c>
      <c r="AX95" s="182" t="str">
        <f t="shared" si="86"/>
        <v/>
      </c>
      <c r="AY95" s="182" t="str">
        <f t="shared" si="87"/>
        <v/>
      </c>
      <c r="AZ95" s="182" t="str">
        <f t="shared" si="88"/>
        <v/>
      </c>
      <c r="BA95" s="182" t="str">
        <f t="shared" si="89"/>
        <v/>
      </c>
      <c r="BB95" s="182" t="str">
        <f t="shared" si="90"/>
        <v/>
      </c>
      <c r="BC95" s="182" t="str">
        <f t="shared" si="91"/>
        <v/>
      </c>
      <c r="BD95" s="182" t="str">
        <f t="shared" si="92"/>
        <v/>
      </c>
      <c r="BE95" s="182" t="str">
        <f t="shared" si="93"/>
        <v/>
      </c>
      <c r="BF95" s="182" t="str">
        <f t="shared" si="94"/>
        <v/>
      </c>
      <c r="BG95" s="182" t="str">
        <f t="shared" si="95"/>
        <v/>
      </c>
      <c r="BH95" s="182" t="str">
        <f t="shared" si="96"/>
        <v/>
      </c>
      <c r="BI95" s="182" t="str">
        <f t="shared" si="97"/>
        <v/>
      </c>
      <c r="BJ95" s="182" t="str">
        <f t="shared" si="98"/>
        <v/>
      </c>
      <c r="BK95" s="182" t="str">
        <f t="shared" si="99"/>
        <v/>
      </c>
      <c r="BL95" s="182" t="str">
        <f t="shared" si="100"/>
        <v/>
      </c>
      <c r="BM95" s="182" t="str">
        <f t="shared" si="101"/>
        <v/>
      </c>
      <c r="BN95" s="182" t="str">
        <f t="shared" si="102"/>
        <v/>
      </c>
      <c r="BO95" s="182" t="str">
        <f t="shared" si="103"/>
        <v/>
      </c>
      <c r="BP95" s="182" t="str">
        <f t="shared" si="104"/>
        <v/>
      </c>
      <c r="BQ95" s="182" t="str">
        <f t="shared" si="105"/>
        <v/>
      </c>
      <c r="BR95" s="182" t="str">
        <f t="shared" si="106"/>
        <v/>
      </c>
      <c r="BS95" s="182" t="str">
        <f t="shared" si="107"/>
        <v/>
      </c>
      <c r="BT95" s="182" t="str">
        <f t="shared" si="108"/>
        <v/>
      </c>
      <c r="BU95" s="183" t="str">
        <f t="shared" si="109"/>
        <v/>
      </c>
      <c r="BV95" s="184" t="str">
        <f>IF('Cálculos '!C101="","",AVERAGE(AN95:BU95))</f>
        <v/>
      </c>
    </row>
    <row r="96" spans="2:74" ht="17.25" hidden="1" thickBot="1" x14ac:dyDescent="0.35">
      <c r="B96" s="165">
        <f t="shared" si="75"/>
        <v>94</v>
      </c>
      <c r="C96" s="171" t="str">
        <f>IF('Cálculos '!J102="","",'Cálculos '!J102)</f>
        <v/>
      </c>
      <c r="D96" s="172" t="str">
        <f>IF('Cálculos '!K102="","",'Cálculos '!K102)</f>
        <v/>
      </c>
      <c r="E96" s="172" t="str">
        <f>IF('Cálculos '!L102="","",'Cálculos '!L102)</f>
        <v/>
      </c>
      <c r="F96" s="172" t="str">
        <f>IF('Cálculos '!M102="","",'Cálculos '!M102)</f>
        <v/>
      </c>
      <c r="G96" s="172" t="str">
        <f>IF('Cálculos '!N102="","",'Cálculos '!N102)</f>
        <v/>
      </c>
      <c r="H96" s="172" t="str">
        <f>IF('Cálculos '!O102="","",'Cálculos '!O102)</f>
        <v/>
      </c>
      <c r="I96" s="172" t="str">
        <f>IF('Cálculos '!P102="","",'Cálculos '!P102)</f>
        <v/>
      </c>
      <c r="J96" s="172" t="str">
        <f>IF('Cálculos '!Q102="","",'Cálculos '!Q102)</f>
        <v/>
      </c>
      <c r="K96" s="172" t="str">
        <f>IF('Cálculos '!R102="","",'Cálculos '!R102)</f>
        <v/>
      </c>
      <c r="L96" s="172" t="str">
        <f>IF('Cálculos '!S102="","",'Cálculos '!S102)</f>
        <v/>
      </c>
      <c r="M96" s="172" t="str">
        <f>IF('Cálculos '!T102="","",'Cálculos '!T102)</f>
        <v/>
      </c>
      <c r="N96" s="172" t="str">
        <f>IF('Cálculos '!U102="","",'Cálculos '!U102)</f>
        <v/>
      </c>
      <c r="O96" s="172" t="str">
        <f>IF('Cálculos '!V102="","",'Cálculos '!V102)</f>
        <v/>
      </c>
      <c r="P96" s="172" t="str">
        <f>IF('Cálculos '!W102="","",'Cálculos '!W102)</f>
        <v/>
      </c>
      <c r="Q96" s="172" t="str">
        <f>IF('Cálculos '!X102="","",'Cálculos '!X102)</f>
        <v/>
      </c>
      <c r="R96" s="172" t="str">
        <f>IF('Cálculos '!Y102="","",'Cálculos '!Y102)</f>
        <v/>
      </c>
      <c r="S96" s="172" t="str">
        <f>IF('Cálculos '!Z102="","",'Cálculos '!Z102)</f>
        <v/>
      </c>
      <c r="T96" s="172" t="str">
        <f>IF('Cálculos '!AA102="","",'Cálculos '!AA102)</f>
        <v/>
      </c>
      <c r="U96" s="172" t="str">
        <f>IF('Cálculos '!AB102="","",'Cálculos '!AB102)</f>
        <v/>
      </c>
      <c r="V96" s="172" t="str">
        <f>IF('Cálculos '!AC102="","",'Cálculos '!AC102)</f>
        <v/>
      </c>
      <c r="W96" s="172" t="str">
        <f>IF('Cálculos '!AD102="","",'Cálculos '!AD102)</f>
        <v/>
      </c>
      <c r="X96" s="172" t="str">
        <f>IF('Cálculos '!AE102="","",'Cálculos '!AE102)</f>
        <v/>
      </c>
      <c r="Y96" s="172" t="str">
        <f>IF('Cálculos '!AF102="","",'Cálculos '!AF102)</f>
        <v/>
      </c>
      <c r="Z96" s="172" t="str">
        <f>IF('Cálculos '!AG102="","",'Cálculos '!AG102)</f>
        <v/>
      </c>
      <c r="AA96" s="172" t="str">
        <f>IF('Cálculos '!AH102="","",'Cálculos '!AH102)</f>
        <v/>
      </c>
      <c r="AB96" s="172" t="str">
        <f>IF('Cálculos '!AI102="","",'Cálculos '!AI102)</f>
        <v/>
      </c>
      <c r="AC96" s="172" t="str">
        <f>IF('Cálculos '!AJ102="","",'Cálculos '!AJ102)</f>
        <v/>
      </c>
      <c r="AD96" s="172" t="str">
        <f>IF('Cálculos '!AK102="","",'Cálculos '!AK102)</f>
        <v/>
      </c>
      <c r="AE96" s="172" t="str">
        <f>IF('Cálculos '!AL102="","",'Cálculos '!AL102)</f>
        <v/>
      </c>
      <c r="AF96" s="172" t="str">
        <f>IF('Cálculos '!AM102="","",'Cálculos '!AM102)</f>
        <v/>
      </c>
      <c r="AG96" s="172" t="str">
        <f>IF('Cálculos '!AN102="","",'Cálculos '!AN102)</f>
        <v/>
      </c>
      <c r="AH96" s="172" t="str">
        <f>IF('Cálculos '!AO102="","",'Cálculos '!AO102)</f>
        <v/>
      </c>
      <c r="AI96" s="172" t="str">
        <f>IF('Cálculos '!AP102="","",'Cálculos '!AP102)</f>
        <v/>
      </c>
      <c r="AJ96" s="443" t="str">
        <f>IF('Cálculos '!AQ102="","",'Cálculos '!AQ102)</f>
        <v/>
      </c>
      <c r="AK96" s="446" t="str">
        <f>IF('Cálculos '!D102="","",AVERAGE(C96:AJ96))</f>
        <v/>
      </c>
      <c r="AM96" s="181">
        <f t="shared" si="40"/>
        <v>94</v>
      </c>
      <c r="AN96" s="284" t="str">
        <f t="shared" si="76"/>
        <v/>
      </c>
      <c r="AO96" s="285" t="str">
        <f t="shared" si="77"/>
        <v/>
      </c>
      <c r="AP96" s="285" t="str">
        <f t="shared" si="78"/>
        <v/>
      </c>
      <c r="AQ96" s="285" t="str">
        <f t="shared" si="79"/>
        <v/>
      </c>
      <c r="AR96" s="182" t="str">
        <f t="shared" si="80"/>
        <v/>
      </c>
      <c r="AS96" s="182" t="str">
        <f t="shared" si="81"/>
        <v/>
      </c>
      <c r="AT96" s="182" t="str">
        <f t="shared" si="82"/>
        <v/>
      </c>
      <c r="AU96" s="182" t="str">
        <f t="shared" si="83"/>
        <v/>
      </c>
      <c r="AV96" s="182" t="str">
        <f t="shared" si="84"/>
        <v/>
      </c>
      <c r="AW96" s="182" t="str">
        <f t="shared" si="85"/>
        <v/>
      </c>
      <c r="AX96" s="182" t="str">
        <f t="shared" si="86"/>
        <v/>
      </c>
      <c r="AY96" s="182" t="str">
        <f t="shared" si="87"/>
        <v/>
      </c>
      <c r="AZ96" s="182" t="str">
        <f t="shared" si="88"/>
        <v/>
      </c>
      <c r="BA96" s="182" t="str">
        <f t="shared" si="89"/>
        <v/>
      </c>
      <c r="BB96" s="182" t="str">
        <f t="shared" si="90"/>
        <v/>
      </c>
      <c r="BC96" s="182" t="str">
        <f t="shared" si="91"/>
        <v/>
      </c>
      <c r="BD96" s="182" t="str">
        <f t="shared" si="92"/>
        <v/>
      </c>
      <c r="BE96" s="182" t="str">
        <f t="shared" si="93"/>
        <v/>
      </c>
      <c r="BF96" s="182" t="str">
        <f t="shared" si="94"/>
        <v/>
      </c>
      <c r="BG96" s="182" t="str">
        <f t="shared" si="95"/>
        <v/>
      </c>
      <c r="BH96" s="182" t="str">
        <f t="shared" si="96"/>
        <v/>
      </c>
      <c r="BI96" s="182" t="str">
        <f t="shared" si="97"/>
        <v/>
      </c>
      <c r="BJ96" s="182" t="str">
        <f t="shared" si="98"/>
        <v/>
      </c>
      <c r="BK96" s="182" t="str">
        <f t="shared" si="99"/>
        <v/>
      </c>
      <c r="BL96" s="182" t="str">
        <f t="shared" si="100"/>
        <v/>
      </c>
      <c r="BM96" s="182" t="str">
        <f t="shared" si="101"/>
        <v/>
      </c>
      <c r="BN96" s="182" t="str">
        <f t="shared" si="102"/>
        <v/>
      </c>
      <c r="BO96" s="182" t="str">
        <f t="shared" si="103"/>
        <v/>
      </c>
      <c r="BP96" s="182" t="str">
        <f t="shared" si="104"/>
        <v/>
      </c>
      <c r="BQ96" s="182" t="str">
        <f t="shared" si="105"/>
        <v/>
      </c>
      <c r="BR96" s="182" t="str">
        <f t="shared" si="106"/>
        <v/>
      </c>
      <c r="BS96" s="182" t="str">
        <f t="shared" si="107"/>
        <v/>
      </c>
      <c r="BT96" s="182" t="str">
        <f t="shared" si="108"/>
        <v/>
      </c>
      <c r="BU96" s="183" t="str">
        <f t="shared" si="109"/>
        <v/>
      </c>
      <c r="BV96" s="184" t="str">
        <f>IF('Cálculos '!C102="","",AVERAGE(AN96:BU96))</f>
        <v/>
      </c>
    </row>
    <row r="97" spans="2:74" ht="17.25" hidden="1" thickBot="1" x14ac:dyDescent="0.35">
      <c r="B97" s="165">
        <f t="shared" si="75"/>
        <v>95</v>
      </c>
      <c r="C97" s="171" t="str">
        <f>IF('Cálculos '!J103="","",'Cálculos '!J103)</f>
        <v/>
      </c>
      <c r="D97" s="172" t="str">
        <f>IF('Cálculos '!K103="","",'Cálculos '!K103)</f>
        <v/>
      </c>
      <c r="E97" s="172" t="str">
        <f>IF('Cálculos '!L103="","",'Cálculos '!L103)</f>
        <v/>
      </c>
      <c r="F97" s="172" t="str">
        <f>IF('Cálculos '!M103="","",'Cálculos '!M103)</f>
        <v/>
      </c>
      <c r="G97" s="172" t="str">
        <f>IF('Cálculos '!N103="","",'Cálculos '!N103)</f>
        <v/>
      </c>
      <c r="H97" s="172" t="str">
        <f>IF('Cálculos '!O103="","",'Cálculos '!O103)</f>
        <v/>
      </c>
      <c r="I97" s="172" t="str">
        <f>IF('Cálculos '!P103="","",'Cálculos '!P103)</f>
        <v/>
      </c>
      <c r="J97" s="172" t="str">
        <f>IF('Cálculos '!Q103="","",'Cálculos '!Q103)</f>
        <v/>
      </c>
      <c r="K97" s="172" t="str">
        <f>IF('Cálculos '!R103="","",'Cálculos '!R103)</f>
        <v/>
      </c>
      <c r="L97" s="172" t="str">
        <f>IF('Cálculos '!S103="","",'Cálculos '!S103)</f>
        <v/>
      </c>
      <c r="M97" s="172" t="str">
        <f>IF('Cálculos '!T103="","",'Cálculos '!T103)</f>
        <v/>
      </c>
      <c r="N97" s="172" t="str">
        <f>IF('Cálculos '!U103="","",'Cálculos '!U103)</f>
        <v/>
      </c>
      <c r="O97" s="172" t="str">
        <f>IF('Cálculos '!V103="","",'Cálculos '!V103)</f>
        <v/>
      </c>
      <c r="P97" s="172" t="str">
        <f>IF('Cálculos '!W103="","",'Cálculos '!W103)</f>
        <v/>
      </c>
      <c r="Q97" s="172" t="str">
        <f>IF('Cálculos '!X103="","",'Cálculos '!X103)</f>
        <v/>
      </c>
      <c r="R97" s="172" t="str">
        <f>IF('Cálculos '!Y103="","",'Cálculos '!Y103)</f>
        <v/>
      </c>
      <c r="S97" s="172" t="str">
        <f>IF('Cálculos '!Z103="","",'Cálculos '!Z103)</f>
        <v/>
      </c>
      <c r="T97" s="172" t="str">
        <f>IF('Cálculos '!AA103="","",'Cálculos '!AA103)</f>
        <v/>
      </c>
      <c r="U97" s="172" t="str">
        <f>IF('Cálculos '!AB103="","",'Cálculos '!AB103)</f>
        <v/>
      </c>
      <c r="V97" s="172" t="str">
        <f>IF('Cálculos '!AC103="","",'Cálculos '!AC103)</f>
        <v/>
      </c>
      <c r="W97" s="172" t="str">
        <f>IF('Cálculos '!AD103="","",'Cálculos '!AD103)</f>
        <v/>
      </c>
      <c r="X97" s="172" t="str">
        <f>IF('Cálculos '!AE103="","",'Cálculos '!AE103)</f>
        <v/>
      </c>
      <c r="Y97" s="172" t="str">
        <f>IF('Cálculos '!AF103="","",'Cálculos '!AF103)</f>
        <v/>
      </c>
      <c r="Z97" s="172" t="str">
        <f>IF('Cálculos '!AG103="","",'Cálculos '!AG103)</f>
        <v/>
      </c>
      <c r="AA97" s="172" t="str">
        <f>IF('Cálculos '!AH103="","",'Cálculos '!AH103)</f>
        <v/>
      </c>
      <c r="AB97" s="172" t="str">
        <f>IF('Cálculos '!AI103="","",'Cálculos '!AI103)</f>
        <v/>
      </c>
      <c r="AC97" s="172" t="str">
        <f>IF('Cálculos '!AJ103="","",'Cálculos '!AJ103)</f>
        <v/>
      </c>
      <c r="AD97" s="172" t="str">
        <f>IF('Cálculos '!AK103="","",'Cálculos '!AK103)</f>
        <v/>
      </c>
      <c r="AE97" s="172" t="str">
        <f>IF('Cálculos '!AL103="","",'Cálculos '!AL103)</f>
        <v/>
      </c>
      <c r="AF97" s="172" t="str">
        <f>IF('Cálculos '!AM103="","",'Cálculos '!AM103)</f>
        <v/>
      </c>
      <c r="AG97" s="172" t="str">
        <f>IF('Cálculos '!AN103="","",'Cálculos '!AN103)</f>
        <v/>
      </c>
      <c r="AH97" s="172" t="str">
        <f>IF('Cálculos '!AO103="","",'Cálculos '!AO103)</f>
        <v/>
      </c>
      <c r="AI97" s="172" t="str">
        <f>IF('Cálculos '!AP103="","",'Cálculos '!AP103)</f>
        <v/>
      </c>
      <c r="AJ97" s="443" t="str">
        <f>IF('Cálculos '!AQ103="","",'Cálculos '!AQ103)</f>
        <v/>
      </c>
      <c r="AK97" s="446" t="str">
        <f>IF('Cálculos '!D103="","",AVERAGE(C97:AJ97))</f>
        <v/>
      </c>
      <c r="AM97" s="181">
        <f t="shared" si="40"/>
        <v>95</v>
      </c>
      <c r="AN97" s="284" t="str">
        <f t="shared" si="76"/>
        <v/>
      </c>
      <c r="AO97" s="285" t="str">
        <f t="shared" si="77"/>
        <v/>
      </c>
      <c r="AP97" s="285" t="str">
        <f t="shared" si="78"/>
        <v/>
      </c>
      <c r="AQ97" s="285" t="str">
        <f t="shared" si="79"/>
        <v/>
      </c>
      <c r="AR97" s="182" t="str">
        <f t="shared" si="80"/>
        <v/>
      </c>
      <c r="AS97" s="182" t="str">
        <f t="shared" si="81"/>
        <v/>
      </c>
      <c r="AT97" s="182" t="str">
        <f t="shared" si="82"/>
        <v/>
      </c>
      <c r="AU97" s="182" t="str">
        <f t="shared" si="83"/>
        <v/>
      </c>
      <c r="AV97" s="182" t="str">
        <f t="shared" si="84"/>
        <v/>
      </c>
      <c r="AW97" s="182" t="str">
        <f t="shared" si="85"/>
        <v/>
      </c>
      <c r="AX97" s="182" t="str">
        <f t="shared" si="86"/>
        <v/>
      </c>
      <c r="AY97" s="182" t="str">
        <f t="shared" si="87"/>
        <v/>
      </c>
      <c r="AZ97" s="182" t="str">
        <f t="shared" si="88"/>
        <v/>
      </c>
      <c r="BA97" s="182" t="str">
        <f t="shared" si="89"/>
        <v/>
      </c>
      <c r="BB97" s="182" t="str">
        <f t="shared" si="90"/>
        <v/>
      </c>
      <c r="BC97" s="182" t="str">
        <f t="shared" si="91"/>
        <v/>
      </c>
      <c r="BD97" s="182" t="str">
        <f t="shared" si="92"/>
        <v/>
      </c>
      <c r="BE97" s="182" t="str">
        <f t="shared" si="93"/>
        <v/>
      </c>
      <c r="BF97" s="182" t="str">
        <f t="shared" si="94"/>
        <v/>
      </c>
      <c r="BG97" s="182" t="str">
        <f t="shared" si="95"/>
        <v/>
      </c>
      <c r="BH97" s="182" t="str">
        <f t="shared" si="96"/>
        <v/>
      </c>
      <c r="BI97" s="182" t="str">
        <f t="shared" si="97"/>
        <v/>
      </c>
      <c r="BJ97" s="182" t="str">
        <f t="shared" si="98"/>
        <v/>
      </c>
      <c r="BK97" s="182" t="str">
        <f t="shared" si="99"/>
        <v/>
      </c>
      <c r="BL97" s="182" t="str">
        <f t="shared" si="100"/>
        <v/>
      </c>
      <c r="BM97" s="182" t="str">
        <f t="shared" si="101"/>
        <v/>
      </c>
      <c r="BN97" s="182" t="str">
        <f t="shared" si="102"/>
        <v/>
      </c>
      <c r="BO97" s="182" t="str">
        <f t="shared" si="103"/>
        <v/>
      </c>
      <c r="BP97" s="182" t="str">
        <f t="shared" si="104"/>
        <v/>
      </c>
      <c r="BQ97" s="182" t="str">
        <f t="shared" si="105"/>
        <v/>
      </c>
      <c r="BR97" s="182" t="str">
        <f t="shared" si="106"/>
        <v/>
      </c>
      <c r="BS97" s="182" t="str">
        <f t="shared" si="107"/>
        <v/>
      </c>
      <c r="BT97" s="182" t="str">
        <f t="shared" si="108"/>
        <v/>
      </c>
      <c r="BU97" s="183" t="str">
        <f t="shared" si="109"/>
        <v/>
      </c>
      <c r="BV97" s="184" t="str">
        <f>IF('Cálculos '!C103="","",AVERAGE(AN97:BU97))</f>
        <v/>
      </c>
    </row>
    <row r="98" spans="2:74" ht="17.25" hidden="1" thickBot="1" x14ac:dyDescent="0.35">
      <c r="B98" s="165">
        <f t="shared" si="75"/>
        <v>96</v>
      </c>
      <c r="C98" s="171" t="str">
        <f>IF('Cálculos '!J104="","",'Cálculos '!J104)</f>
        <v/>
      </c>
      <c r="D98" s="172" t="str">
        <f>IF('Cálculos '!K104="","",'Cálculos '!K104)</f>
        <v/>
      </c>
      <c r="E98" s="172" t="str">
        <f>IF('Cálculos '!L104="","",'Cálculos '!L104)</f>
        <v/>
      </c>
      <c r="F98" s="172" t="str">
        <f>IF('Cálculos '!M104="","",'Cálculos '!M104)</f>
        <v/>
      </c>
      <c r="G98" s="172" t="str">
        <f>IF('Cálculos '!N104="","",'Cálculos '!N104)</f>
        <v/>
      </c>
      <c r="H98" s="172" t="str">
        <f>IF('Cálculos '!O104="","",'Cálculos '!O104)</f>
        <v/>
      </c>
      <c r="I98" s="172" t="str">
        <f>IF('Cálculos '!P104="","",'Cálculos '!P104)</f>
        <v/>
      </c>
      <c r="J98" s="172" t="str">
        <f>IF('Cálculos '!Q104="","",'Cálculos '!Q104)</f>
        <v/>
      </c>
      <c r="K98" s="172" t="str">
        <f>IF('Cálculos '!R104="","",'Cálculos '!R104)</f>
        <v/>
      </c>
      <c r="L98" s="172" t="str">
        <f>IF('Cálculos '!S104="","",'Cálculos '!S104)</f>
        <v/>
      </c>
      <c r="M98" s="172" t="str">
        <f>IF('Cálculos '!T104="","",'Cálculos '!T104)</f>
        <v/>
      </c>
      <c r="N98" s="172" t="str">
        <f>IF('Cálculos '!U104="","",'Cálculos '!U104)</f>
        <v/>
      </c>
      <c r="O98" s="172" t="str">
        <f>IF('Cálculos '!V104="","",'Cálculos '!V104)</f>
        <v/>
      </c>
      <c r="P98" s="172" t="str">
        <f>IF('Cálculos '!W104="","",'Cálculos '!W104)</f>
        <v/>
      </c>
      <c r="Q98" s="172" t="str">
        <f>IF('Cálculos '!X104="","",'Cálculos '!X104)</f>
        <v/>
      </c>
      <c r="R98" s="172" t="str">
        <f>IF('Cálculos '!Y104="","",'Cálculos '!Y104)</f>
        <v/>
      </c>
      <c r="S98" s="172" t="str">
        <f>IF('Cálculos '!Z104="","",'Cálculos '!Z104)</f>
        <v/>
      </c>
      <c r="T98" s="172" t="str">
        <f>IF('Cálculos '!AA104="","",'Cálculos '!AA104)</f>
        <v/>
      </c>
      <c r="U98" s="172" t="str">
        <f>IF('Cálculos '!AB104="","",'Cálculos '!AB104)</f>
        <v/>
      </c>
      <c r="V98" s="172" t="str">
        <f>IF('Cálculos '!AC104="","",'Cálculos '!AC104)</f>
        <v/>
      </c>
      <c r="W98" s="172" t="str">
        <f>IF('Cálculos '!AD104="","",'Cálculos '!AD104)</f>
        <v/>
      </c>
      <c r="X98" s="172" t="str">
        <f>IF('Cálculos '!AE104="","",'Cálculos '!AE104)</f>
        <v/>
      </c>
      <c r="Y98" s="172" t="str">
        <f>IF('Cálculos '!AF104="","",'Cálculos '!AF104)</f>
        <v/>
      </c>
      <c r="Z98" s="172" t="str">
        <f>IF('Cálculos '!AG104="","",'Cálculos '!AG104)</f>
        <v/>
      </c>
      <c r="AA98" s="172" t="str">
        <f>IF('Cálculos '!AH104="","",'Cálculos '!AH104)</f>
        <v/>
      </c>
      <c r="AB98" s="172" t="str">
        <f>IF('Cálculos '!AI104="","",'Cálculos '!AI104)</f>
        <v/>
      </c>
      <c r="AC98" s="172" t="str">
        <f>IF('Cálculos '!AJ104="","",'Cálculos '!AJ104)</f>
        <v/>
      </c>
      <c r="AD98" s="172" t="str">
        <f>IF('Cálculos '!AK104="","",'Cálculos '!AK104)</f>
        <v/>
      </c>
      <c r="AE98" s="172" t="str">
        <f>IF('Cálculos '!AL104="","",'Cálculos '!AL104)</f>
        <v/>
      </c>
      <c r="AF98" s="172" t="str">
        <f>IF('Cálculos '!AM104="","",'Cálculos '!AM104)</f>
        <v/>
      </c>
      <c r="AG98" s="172" t="str">
        <f>IF('Cálculos '!AN104="","",'Cálculos '!AN104)</f>
        <v/>
      </c>
      <c r="AH98" s="172" t="str">
        <f>IF('Cálculos '!AO104="","",'Cálculos '!AO104)</f>
        <v/>
      </c>
      <c r="AI98" s="172" t="str">
        <f>IF('Cálculos '!AP104="","",'Cálculos '!AP104)</f>
        <v/>
      </c>
      <c r="AJ98" s="443" t="str">
        <f>IF('Cálculos '!AQ104="","",'Cálculos '!AQ104)</f>
        <v/>
      </c>
      <c r="AK98" s="446" t="str">
        <f>IF('Cálculos '!D104="","",AVERAGE(C98:AJ98))</f>
        <v/>
      </c>
      <c r="AM98" s="181">
        <f t="shared" si="40"/>
        <v>96</v>
      </c>
      <c r="AN98" s="284" t="str">
        <f t="shared" si="76"/>
        <v/>
      </c>
      <c r="AO98" s="285" t="str">
        <f t="shared" si="77"/>
        <v/>
      </c>
      <c r="AP98" s="285" t="str">
        <f t="shared" si="78"/>
        <v/>
      </c>
      <c r="AQ98" s="285" t="str">
        <f t="shared" si="79"/>
        <v/>
      </c>
      <c r="AR98" s="182" t="str">
        <f t="shared" si="80"/>
        <v/>
      </c>
      <c r="AS98" s="182" t="str">
        <f t="shared" si="81"/>
        <v/>
      </c>
      <c r="AT98" s="182" t="str">
        <f t="shared" si="82"/>
        <v/>
      </c>
      <c r="AU98" s="182" t="str">
        <f t="shared" si="83"/>
        <v/>
      </c>
      <c r="AV98" s="182" t="str">
        <f t="shared" si="84"/>
        <v/>
      </c>
      <c r="AW98" s="182" t="str">
        <f t="shared" si="85"/>
        <v/>
      </c>
      <c r="AX98" s="182" t="str">
        <f t="shared" si="86"/>
        <v/>
      </c>
      <c r="AY98" s="182" t="str">
        <f t="shared" si="87"/>
        <v/>
      </c>
      <c r="AZ98" s="182" t="str">
        <f t="shared" si="88"/>
        <v/>
      </c>
      <c r="BA98" s="182" t="str">
        <f t="shared" si="89"/>
        <v/>
      </c>
      <c r="BB98" s="182" t="str">
        <f t="shared" si="90"/>
        <v/>
      </c>
      <c r="BC98" s="182" t="str">
        <f t="shared" si="91"/>
        <v/>
      </c>
      <c r="BD98" s="182" t="str">
        <f t="shared" si="92"/>
        <v/>
      </c>
      <c r="BE98" s="182" t="str">
        <f t="shared" si="93"/>
        <v/>
      </c>
      <c r="BF98" s="182" t="str">
        <f t="shared" si="94"/>
        <v/>
      </c>
      <c r="BG98" s="182" t="str">
        <f t="shared" si="95"/>
        <v/>
      </c>
      <c r="BH98" s="182" t="str">
        <f t="shared" si="96"/>
        <v/>
      </c>
      <c r="BI98" s="182" t="str">
        <f t="shared" si="97"/>
        <v/>
      </c>
      <c r="BJ98" s="182" t="str">
        <f t="shared" si="98"/>
        <v/>
      </c>
      <c r="BK98" s="182" t="str">
        <f t="shared" si="99"/>
        <v/>
      </c>
      <c r="BL98" s="182" t="str">
        <f t="shared" si="100"/>
        <v/>
      </c>
      <c r="BM98" s="182" t="str">
        <f t="shared" si="101"/>
        <v/>
      </c>
      <c r="BN98" s="182" t="str">
        <f t="shared" si="102"/>
        <v/>
      </c>
      <c r="BO98" s="182" t="str">
        <f t="shared" si="103"/>
        <v/>
      </c>
      <c r="BP98" s="182" t="str">
        <f t="shared" si="104"/>
        <v/>
      </c>
      <c r="BQ98" s="182" t="str">
        <f t="shared" si="105"/>
        <v/>
      </c>
      <c r="BR98" s="182" t="str">
        <f t="shared" si="106"/>
        <v/>
      </c>
      <c r="BS98" s="182" t="str">
        <f t="shared" si="107"/>
        <v/>
      </c>
      <c r="BT98" s="182" t="str">
        <f t="shared" si="108"/>
        <v/>
      </c>
      <c r="BU98" s="183" t="str">
        <f t="shared" si="109"/>
        <v/>
      </c>
      <c r="BV98" s="184" t="str">
        <f>IF('Cálculos '!C104="","",AVERAGE(AN98:BU98))</f>
        <v/>
      </c>
    </row>
    <row r="99" spans="2:74" ht="17.25" hidden="1" thickBot="1" x14ac:dyDescent="0.35">
      <c r="B99" s="165">
        <f t="shared" si="75"/>
        <v>97</v>
      </c>
      <c r="C99" s="171" t="str">
        <f>IF('Cálculos '!J105="","",'Cálculos '!J105)</f>
        <v/>
      </c>
      <c r="D99" s="172" t="str">
        <f>IF('Cálculos '!K105="","",'Cálculos '!K105)</f>
        <v/>
      </c>
      <c r="E99" s="172" t="str">
        <f>IF('Cálculos '!L105="","",'Cálculos '!L105)</f>
        <v/>
      </c>
      <c r="F99" s="172" t="str">
        <f>IF('Cálculos '!M105="","",'Cálculos '!M105)</f>
        <v/>
      </c>
      <c r="G99" s="172" t="str">
        <f>IF('Cálculos '!N105="","",'Cálculos '!N105)</f>
        <v/>
      </c>
      <c r="H99" s="172" t="str">
        <f>IF('Cálculos '!O105="","",'Cálculos '!O105)</f>
        <v/>
      </c>
      <c r="I99" s="172" t="str">
        <f>IF('Cálculos '!P105="","",'Cálculos '!P105)</f>
        <v/>
      </c>
      <c r="J99" s="172" t="str">
        <f>IF('Cálculos '!Q105="","",'Cálculos '!Q105)</f>
        <v/>
      </c>
      <c r="K99" s="172" t="str">
        <f>IF('Cálculos '!R105="","",'Cálculos '!R105)</f>
        <v/>
      </c>
      <c r="L99" s="172" t="str">
        <f>IF('Cálculos '!S105="","",'Cálculos '!S105)</f>
        <v/>
      </c>
      <c r="M99" s="172" t="str">
        <f>IF('Cálculos '!T105="","",'Cálculos '!T105)</f>
        <v/>
      </c>
      <c r="N99" s="172" t="str">
        <f>IF('Cálculos '!U105="","",'Cálculos '!U105)</f>
        <v/>
      </c>
      <c r="O99" s="172" t="str">
        <f>IF('Cálculos '!V105="","",'Cálculos '!V105)</f>
        <v/>
      </c>
      <c r="P99" s="172" t="str">
        <f>IF('Cálculos '!W105="","",'Cálculos '!W105)</f>
        <v/>
      </c>
      <c r="Q99" s="172" t="str">
        <f>IF('Cálculos '!X105="","",'Cálculos '!X105)</f>
        <v/>
      </c>
      <c r="R99" s="172" t="str">
        <f>IF('Cálculos '!Y105="","",'Cálculos '!Y105)</f>
        <v/>
      </c>
      <c r="S99" s="172" t="str">
        <f>IF('Cálculos '!Z105="","",'Cálculos '!Z105)</f>
        <v/>
      </c>
      <c r="T99" s="172" t="str">
        <f>IF('Cálculos '!AA105="","",'Cálculos '!AA105)</f>
        <v/>
      </c>
      <c r="U99" s="172" t="str">
        <f>IF('Cálculos '!AB105="","",'Cálculos '!AB105)</f>
        <v/>
      </c>
      <c r="V99" s="172" t="str">
        <f>IF('Cálculos '!AC105="","",'Cálculos '!AC105)</f>
        <v/>
      </c>
      <c r="W99" s="172" t="str">
        <f>IF('Cálculos '!AD105="","",'Cálculos '!AD105)</f>
        <v/>
      </c>
      <c r="X99" s="172" t="str">
        <f>IF('Cálculos '!AE105="","",'Cálculos '!AE105)</f>
        <v/>
      </c>
      <c r="Y99" s="172" t="str">
        <f>IF('Cálculos '!AF105="","",'Cálculos '!AF105)</f>
        <v/>
      </c>
      <c r="Z99" s="172" t="str">
        <f>IF('Cálculos '!AG105="","",'Cálculos '!AG105)</f>
        <v/>
      </c>
      <c r="AA99" s="172" t="str">
        <f>IF('Cálculos '!AH105="","",'Cálculos '!AH105)</f>
        <v/>
      </c>
      <c r="AB99" s="172" t="str">
        <f>IF('Cálculos '!AI105="","",'Cálculos '!AI105)</f>
        <v/>
      </c>
      <c r="AC99" s="172" t="str">
        <f>IF('Cálculos '!AJ105="","",'Cálculos '!AJ105)</f>
        <v/>
      </c>
      <c r="AD99" s="172" t="str">
        <f>IF('Cálculos '!AK105="","",'Cálculos '!AK105)</f>
        <v/>
      </c>
      <c r="AE99" s="172" t="str">
        <f>IF('Cálculos '!AL105="","",'Cálculos '!AL105)</f>
        <v/>
      </c>
      <c r="AF99" s="172" t="str">
        <f>IF('Cálculos '!AM105="","",'Cálculos '!AM105)</f>
        <v/>
      </c>
      <c r="AG99" s="172" t="str">
        <f>IF('Cálculos '!AN105="","",'Cálculos '!AN105)</f>
        <v/>
      </c>
      <c r="AH99" s="172" t="str">
        <f>IF('Cálculos '!AO105="","",'Cálculos '!AO105)</f>
        <v/>
      </c>
      <c r="AI99" s="172" t="str">
        <f>IF('Cálculos '!AP105="","",'Cálculos '!AP105)</f>
        <v/>
      </c>
      <c r="AJ99" s="443" t="str">
        <f>IF('Cálculos '!AQ105="","",'Cálculos '!AQ105)</f>
        <v/>
      </c>
      <c r="AK99" s="446" t="str">
        <f>IF('Cálculos '!D105="","",AVERAGE(C99:AJ99))</f>
        <v/>
      </c>
      <c r="AM99" s="181">
        <f t="shared" si="40"/>
        <v>97</v>
      </c>
      <c r="AN99" s="284" t="str">
        <f t="shared" si="76"/>
        <v/>
      </c>
      <c r="AO99" s="285" t="str">
        <f t="shared" si="77"/>
        <v/>
      </c>
      <c r="AP99" s="285" t="str">
        <f t="shared" si="78"/>
        <v/>
      </c>
      <c r="AQ99" s="285" t="str">
        <f t="shared" si="79"/>
        <v/>
      </c>
      <c r="AR99" s="182" t="str">
        <f t="shared" si="80"/>
        <v/>
      </c>
      <c r="AS99" s="182" t="str">
        <f t="shared" si="81"/>
        <v/>
      </c>
      <c r="AT99" s="182" t="str">
        <f t="shared" si="82"/>
        <v/>
      </c>
      <c r="AU99" s="182" t="str">
        <f t="shared" si="83"/>
        <v/>
      </c>
      <c r="AV99" s="182" t="str">
        <f t="shared" si="84"/>
        <v/>
      </c>
      <c r="AW99" s="182" t="str">
        <f t="shared" si="85"/>
        <v/>
      </c>
      <c r="AX99" s="182" t="str">
        <f t="shared" si="86"/>
        <v/>
      </c>
      <c r="AY99" s="182" t="str">
        <f t="shared" si="87"/>
        <v/>
      </c>
      <c r="AZ99" s="182" t="str">
        <f t="shared" si="88"/>
        <v/>
      </c>
      <c r="BA99" s="182" t="str">
        <f t="shared" si="89"/>
        <v/>
      </c>
      <c r="BB99" s="182" t="str">
        <f t="shared" si="90"/>
        <v/>
      </c>
      <c r="BC99" s="182" t="str">
        <f t="shared" si="91"/>
        <v/>
      </c>
      <c r="BD99" s="182" t="str">
        <f t="shared" si="92"/>
        <v/>
      </c>
      <c r="BE99" s="182" t="str">
        <f t="shared" si="93"/>
        <v/>
      </c>
      <c r="BF99" s="182" t="str">
        <f t="shared" si="94"/>
        <v/>
      </c>
      <c r="BG99" s="182" t="str">
        <f t="shared" si="95"/>
        <v/>
      </c>
      <c r="BH99" s="182" t="str">
        <f t="shared" si="96"/>
        <v/>
      </c>
      <c r="BI99" s="182" t="str">
        <f t="shared" si="97"/>
        <v/>
      </c>
      <c r="BJ99" s="182" t="str">
        <f t="shared" si="98"/>
        <v/>
      </c>
      <c r="BK99" s="182" t="str">
        <f t="shared" si="99"/>
        <v/>
      </c>
      <c r="BL99" s="182" t="str">
        <f t="shared" si="100"/>
        <v/>
      </c>
      <c r="BM99" s="182" t="str">
        <f t="shared" si="101"/>
        <v/>
      </c>
      <c r="BN99" s="182" t="str">
        <f t="shared" si="102"/>
        <v/>
      </c>
      <c r="BO99" s="182" t="str">
        <f t="shared" si="103"/>
        <v/>
      </c>
      <c r="BP99" s="182" t="str">
        <f t="shared" si="104"/>
        <v/>
      </c>
      <c r="BQ99" s="182" t="str">
        <f t="shared" si="105"/>
        <v/>
      </c>
      <c r="BR99" s="182" t="str">
        <f t="shared" si="106"/>
        <v/>
      </c>
      <c r="BS99" s="182" t="str">
        <f t="shared" si="107"/>
        <v/>
      </c>
      <c r="BT99" s="182" t="str">
        <f t="shared" si="108"/>
        <v/>
      </c>
      <c r="BU99" s="183" t="str">
        <f t="shared" si="109"/>
        <v/>
      </c>
      <c r="BV99" s="184" t="str">
        <f>IF('Cálculos '!C105="","",AVERAGE(AN99:BU99))</f>
        <v/>
      </c>
    </row>
    <row r="100" spans="2:74" ht="17.25" hidden="1" thickBot="1" x14ac:dyDescent="0.35">
      <c r="B100" s="165">
        <f t="shared" si="75"/>
        <v>98</v>
      </c>
      <c r="C100" s="171" t="str">
        <f>IF('Cálculos '!J106="","",'Cálculos '!J106)</f>
        <v/>
      </c>
      <c r="D100" s="172" t="str">
        <f>IF('Cálculos '!K106="","",'Cálculos '!K106)</f>
        <v/>
      </c>
      <c r="E100" s="172" t="str">
        <f>IF('Cálculos '!L106="","",'Cálculos '!L106)</f>
        <v/>
      </c>
      <c r="F100" s="172" t="str">
        <f>IF('Cálculos '!M106="","",'Cálculos '!M106)</f>
        <v/>
      </c>
      <c r="G100" s="172" t="str">
        <f>IF('Cálculos '!N106="","",'Cálculos '!N106)</f>
        <v/>
      </c>
      <c r="H100" s="172" t="str">
        <f>IF('Cálculos '!O106="","",'Cálculos '!O106)</f>
        <v/>
      </c>
      <c r="I100" s="172" t="str">
        <f>IF('Cálculos '!P106="","",'Cálculos '!P106)</f>
        <v/>
      </c>
      <c r="J100" s="172" t="str">
        <f>IF('Cálculos '!Q106="","",'Cálculos '!Q106)</f>
        <v/>
      </c>
      <c r="K100" s="172" t="str">
        <f>IF('Cálculos '!R106="","",'Cálculos '!R106)</f>
        <v/>
      </c>
      <c r="L100" s="172" t="str">
        <f>IF('Cálculos '!S106="","",'Cálculos '!S106)</f>
        <v/>
      </c>
      <c r="M100" s="172" t="str">
        <f>IF('Cálculos '!T106="","",'Cálculos '!T106)</f>
        <v/>
      </c>
      <c r="N100" s="172" t="str">
        <f>IF('Cálculos '!U106="","",'Cálculos '!U106)</f>
        <v/>
      </c>
      <c r="O100" s="172" t="str">
        <f>IF('Cálculos '!V106="","",'Cálculos '!V106)</f>
        <v/>
      </c>
      <c r="P100" s="172" t="str">
        <f>IF('Cálculos '!W106="","",'Cálculos '!W106)</f>
        <v/>
      </c>
      <c r="Q100" s="172" t="str">
        <f>IF('Cálculos '!X106="","",'Cálculos '!X106)</f>
        <v/>
      </c>
      <c r="R100" s="172" t="str">
        <f>IF('Cálculos '!Y106="","",'Cálculos '!Y106)</f>
        <v/>
      </c>
      <c r="S100" s="172" t="str">
        <f>IF('Cálculos '!Z106="","",'Cálculos '!Z106)</f>
        <v/>
      </c>
      <c r="T100" s="172" t="str">
        <f>IF('Cálculos '!AA106="","",'Cálculos '!AA106)</f>
        <v/>
      </c>
      <c r="U100" s="172" t="str">
        <f>IF('Cálculos '!AB106="","",'Cálculos '!AB106)</f>
        <v/>
      </c>
      <c r="V100" s="172" t="str">
        <f>IF('Cálculos '!AC106="","",'Cálculos '!AC106)</f>
        <v/>
      </c>
      <c r="W100" s="172" t="str">
        <f>IF('Cálculos '!AD106="","",'Cálculos '!AD106)</f>
        <v/>
      </c>
      <c r="X100" s="172" t="str">
        <f>IF('Cálculos '!AE106="","",'Cálculos '!AE106)</f>
        <v/>
      </c>
      <c r="Y100" s="172" t="str">
        <f>IF('Cálculos '!AF106="","",'Cálculos '!AF106)</f>
        <v/>
      </c>
      <c r="Z100" s="172" t="str">
        <f>IF('Cálculos '!AG106="","",'Cálculos '!AG106)</f>
        <v/>
      </c>
      <c r="AA100" s="172" t="str">
        <f>IF('Cálculos '!AH106="","",'Cálculos '!AH106)</f>
        <v/>
      </c>
      <c r="AB100" s="172" t="str">
        <f>IF('Cálculos '!AI106="","",'Cálculos '!AI106)</f>
        <v/>
      </c>
      <c r="AC100" s="172" t="str">
        <f>IF('Cálculos '!AJ106="","",'Cálculos '!AJ106)</f>
        <v/>
      </c>
      <c r="AD100" s="172" t="str">
        <f>IF('Cálculos '!AK106="","",'Cálculos '!AK106)</f>
        <v/>
      </c>
      <c r="AE100" s="172" t="str">
        <f>IF('Cálculos '!AL106="","",'Cálculos '!AL106)</f>
        <v/>
      </c>
      <c r="AF100" s="172" t="str">
        <f>IF('Cálculos '!AM106="","",'Cálculos '!AM106)</f>
        <v/>
      </c>
      <c r="AG100" s="172" t="str">
        <f>IF('Cálculos '!AN106="","",'Cálculos '!AN106)</f>
        <v/>
      </c>
      <c r="AH100" s="172" t="str">
        <f>IF('Cálculos '!AO106="","",'Cálculos '!AO106)</f>
        <v/>
      </c>
      <c r="AI100" s="172" t="str">
        <f>IF('Cálculos '!AP106="","",'Cálculos '!AP106)</f>
        <v/>
      </c>
      <c r="AJ100" s="443" t="str">
        <f>IF('Cálculos '!AQ106="","",'Cálculos '!AQ106)</f>
        <v/>
      </c>
      <c r="AK100" s="446" t="str">
        <f>IF('Cálculos '!D106="","",AVERAGE(C100:AJ100))</f>
        <v/>
      </c>
      <c r="AM100" s="181">
        <f t="shared" si="40"/>
        <v>98</v>
      </c>
      <c r="AN100" s="284" t="str">
        <f t="shared" si="76"/>
        <v/>
      </c>
      <c r="AO100" s="285" t="str">
        <f t="shared" si="77"/>
        <v/>
      </c>
      <c r="AP100" s="285" t="str">
        <f t="shared" si="78"/>
        <v/>
      </c>
      <c r="AQ100" s="285" t="str">
        <f t="shared" si="79"/>
        <v/>
      </c>
      <c r="AR100" s="182" t="str">
        <f t="shared" si="80"/>
        <v/>
      </c>
      <c r="AS100" s="182" t="str">
        <f t="shared" si="81"/>
        <v/>
      </c>
      <c r="AT100" s="182" t="str">
        <f t="shared" si="82"/>
        <v/>
      </c>
      <c r="AU100" s="182" t="str">
        <f t="shared" si="83"/>
        <v/>
      </c>
      <c r="AV100" s="182" t="str">
        <f t="shared" si="84"/>
        <v/>
      </c>
      <c r="AW100" s="182" t="str">
        <f t="shared" si="85"/>
        <v/>
      </c>
      <c r="AX100" s="182" t="str">
        <f t="shared" si="86"/>
        <v/>
      </c>
      <c r="AY100" s="182" t="str">
        <f t="shared" si="87"/>
        <v/>
      </c>
      <c r="AZ100" s="182" t="str">
        <f t="shared" si="88"/>
        <v/>
      </c>
      <c r="BA100" s="182" t="str">
        <f t="shared" si="89"/>
        <v/>
      </c>
      <c r="BB100" s="182" t="str">
        <f t="shared" si="90"/>
        <v/>
      </c>
      <c r="BC100" s="182" t="str">
        <f t="shared" si="91"/>
        <v/>
      </c>
      <c r="BD100" s="182" t="str">
        <f t="shared" si="92"/>
        <v/>
      </c>
      <c r="BE100" s="182" t="str">
        <f t="shared" si="93"/>
        <v/>
      </c>
      <c r="BF100" s="182" t="str">
        <f t="shared" si="94"/>
        <v/>
      </c>
      <c r="BG100" s="182" t="str">
        <f t="shared" si="95"/>
        <v/>
      </c>
      <c r="BH100" s="182" t="str">
        <f t="shared" si="96"/>
        <v/>
      </c>
      <c r="BI100" s="182" t="str">
        <f t="shared" si="97"/>
        <v/>
      </c>
      <c r="BJ100" s="182" t="str">
        <f t="shared" si="98"/>
        <v/>
      </c>
      <c r="BK100" s="182" t="str">
        <f t="shared" si="99"/>
        <v/>
      </c>
      <c r="BL100" s="182" t="str">
        <f t="shared" si="100"/>
        <v/>
      </c>
      <c r="BM100" s="182" t="str">
        <f t="shared" si="101"/>
        <v/>
      </c>
      <c r="BN100" s="182" t="str">
        <f t="shared" si="102"/>
        <v/>
      </c>
      <c r="BO100" s="182" t="str">
        <f t="shared" si="103"/>
        <v/>
      </c>
      <c r="BP100" s="182" t="str">
        <f t="shared" si="104"/>
        <v/>
      </c>
      <c r="BQ100" s="182" t="str">
        <f t="shared" si="105"/>
        <v/>
      </c>
      <c r="BR100" s="182" t="str">
        <f t="shared" si="106"/>
        <v/>
      </c>
      <c r="BS100" s="182" t="str">
        <f t="shared" si="107"/>
        <v/>
      </c>
      <c r="BT100" s="182" t="str">
        <f t="shared" si="108"/>
        <v/>
      </c>
      <c r="BU100" s="183" t="str">
        <f t="shared" si="109"/>
        <v/>
      </c>
      <c r="BV100" s="184" t="str">
        <f>IF('Cálculos '!C106="","",AVERAGE(AN100:BU100))</f>
        <v/>
      </c>
    </row>
    <row r="101" spans="2:74" ht="17.25" hidden="1" thickBot="1" x14ac:dyDescent="0.35">
      <c r="B101" s="165">
        <f t="shared" si="75"/>
        <v>99</v>
      </c>
      <c r="C101" s="171" t="str">
        <f>IF('Cálculos '!J107="","",'Cálculos '!J107)</f>
        <v/>
      </c>
      <c r="D101" s="172" t="str">
        <f>IF('Cálculos '!K107="","",'Cálculos '!K107)</f>
        <v/>
      </c>
      <c r="E101" s="172" t="str">
        <f>IF('Cálculos '!L107="","",'Cálculos '!L107)</f>
        <v/>
      </c>
      <c r="F101" s="172" t="str">
        <f>IF('Cálculos '!M107="","",'Cálculos '!M107)</f>
        <v/>
      </c>
      <c r="G101" s="172" t="str">
        <f>IF('Cálculos '!N107="","",'Cálculos '!N107)</f>
        <v/>
      </c>
      <c r="H101" s="172" t="str">
        <f>IF('Cálculos '!O107="","",'Cálculos '!O107)</f>
        <v/>
      </c>
      <c r="I101" s="172" t="str">
        <f>IF('Cálculos '!P107="","",'Cálculos '!P107)</f>
        <v/>
      </c>
      <c r="J101" s="172" t="str">
        <f>IF('Cálculos '!Q107="","",'Cálculos '!Q107)</f>
        <v/>
      </c>
      <c r="K101" s="172" t="str">
        <f>IF('Cálculos '!R107="","",'Cálculos '!R107)</f>
        <v/>
      </c>
      <c r="L101" s="172" t="str">
        <f>IF('Cálculos '!S107="","",'Cálculos '!S107)</f>
        <v/>
      </c>
      <c r="M101" s="172" t="str">
        <f>IF('Cálculos '!T107="","",'Cálculos '!T107)</f>
        <v/>
      </c>
      <c r="N101" s="172" t="str">
        <f>IF('Cálculos '!U107="","",'Cálculos '!U107)</f>
        <v/>
      </c>
      <c r="O101" s="172" t="str">
        <f>IF('Cálculos '!V107="","",'Cálculos '!V107)</f>
        <v/>
      </c>
      <c r="P101" s="172" t="str">
        <f>IF('Cálculos '!W107="","",'Cálculos '!W107)</f>
        <v/>
      </c>
      <c r="Q101" s="172" t="str">
        <f>IF('Cálculos '!X107="","",'Cálculos '!X107)</f>
        <v/>
      </c>
      <c r="R101" s="172" t="str">
        <f>IF('Cálculos '!Y107="","",'Cálculos '!Y107)</f>
        <v/>
      </c>
      <c r="S101" s="172" t="str">
        <f>IF('Cálculos '!Z107="","",'Cálculos '!Z107)</f>
        <v/>
      </c>
      <c r="T101" s="172" t="str">
        <f>IF('Cálculos '!AA107="","",'Cálculos '!AA107)</f>
        <v/>
      </c>
      <c r="U101" s="172" t="str">
        <f>IF('Cálculos '!AB107="","",'Cálculos '!AB107)</f>
        <v/>
      </c>
      <c r="V101" s="172" t="str">
        <f>IF('Cálculos '!AC107="","",'Cálculos '!AC107)</f>
        <v/>
      </c>
      <c r="W101" s="172" t="str">
        <f>IF('Cálculos '!AD107="","",'Cálculos '!AD107)</f>
        <v/>
      </c>
      <c r="X101" s="172" t="str">
        <f>IF('Cálculos '!AE107="","",'Cálculos '!AE107)</f>
        <v/>
      </c>
      <c r="Y101" s="172" t="str">
        <f>IF('Cálculos '!AF107="","",'Cálculos '!AF107)</f>
        <v/>
      </c>
      <c r="Z101" s="172" t="str">
        <f>IF('Cálculos '!AG107="","",'Cálculos '!AG107)</f>
        <v/>
      </c>
      <c r="AA101" s="172" t="str">
        <f>IF('Cálculos '!AH107="","",'Cálculos '!AH107)</f>
        <v/>
      </c>
      <c r="AB101" s="172" t="str">
        <f>IF('Cálculos '!AI107="","",'Cálculos '!AI107)</f>
        <v/>
      </c>
      <c r="AC101" s="172" t="str">
        <f>IF('Cálculos '!AJ107="","",'Cálculos '!AJ107)</f>
        <v/>
      </c>
      <c r="AD101" s="172" t="str">
        <f>IF('Cálculos '!AK107="","",'Cálculos '!AK107)</f>
        <v/>
      </c>
      <c r="AE101" s="172" t="str">
        <f>IF('Cálculos '!AL107="","",'Cálculos '!AL107)</f>
        <v/>
      </c>
      <c r="AF101" s="172" t="str">
        <f>IF('Cálculos '!AM107="","",'Cálculos '!AM107)</f>
        <v/>
      </c>
      <c r="AG101" s="172" t="str">
        <f>IF('Cálculos '!AN107="","",'Cálculos '!AN107)</f>
        <v/>
      </c>
      <c r="AH101" s="172" t="str">
        <f>IF('Cálculos '!AO107="","",'Cálculos '!AO107)</f>
        <v/>
      </c>
      <c r="AI101" s="172" t="str">
        <f>IF('Cálculos '!AP107="","",'Cálculos '!AP107)</f>
        <v/>
      </c>
      <c r="AJ101" s="443" t="str">
        <f>IF('Cálculos '!AQ107="","",'Cálculos '!AQ107)</f>
        <v/>
      </c>
      <c r="AK101" s="446" t="str">
        <f>IF('Cálculos '!D107="","",AVERAGE(C101:AJ101))</f>
        <v/>
      </c>
      <c r="AM101" s="181">
        <f t="shared" si="40"/>
        <v>99</v>
      </c>
      <c r="AN101" s="284" t="str">
        <f t="shared" si="76"/>
        <v/>
      </c>
      <c r="AO101" s="285" t="str">
        <f t="shared" si="77"/>
        <v/>
      </c>
      <c r="AP101" s="285" t="str">
        <f t="shared" si="78"/>
        <v/>
      </c>
      <c r="AQ101" s="285" t="str">
        <f t="shared" si="79"/>
        <v/>
      </c>
      <c r="AR101" s="182" t="str">
        <f t="shared" si="80"/>
        <v/>
      </c>
      <c r="AS101" s="182" t="str">
        <f t="shared" si="81"/>
        <v/>
      </c>
      <c r="AT101" s="182" t="str">
        <f t="shared" si="82"/>
        <v/>
      </c>
      <c r="AU101" s="182" t="str">
        <f t="shared" si="83"/>
        <v/>
      </c>
      <c r="AV101" s="182" t="str">
        <f t="shared" si="84"/>
        <v/>
      </c>
      <c r="AW101" s="182" t="str">
        <f t="shared" si="85"/>
        <v/>
      </c>
      <c r="AX101" s="182" t="str">
        <f t="shared" si="86"/>
        <v/>
      </c>
      <c r="AY101" s="182" t="str">
        <f t="shared" si="87"/>
        <v/>
      </c>
      <c r="AZ101" s="182" t="str">
        <f t="shared" si="88"/>
        <v/>
      </c>
      <c r="BA101" s="182" t="str">
        <f t="shared" si="89"/>
        <v/>
      </c>
      <c r="BB101" s="182" t="str">
        <f t="shared" si="90"/>
        <v/>
      </c>
      <c r="BC101" s="182" t="str">
        <f t="shared" si="91"/>
        <v/>
      </c>
      <c r="BD101" s="182" t="str">
        <f t="shared" si="92"/>
        <v/>
      </c>
      <c r="BE101" s="182" t="str">
        <f t="shared" si="93"/>
        <v/>
      </c>
      <c r="BF101" s="182" t="str">
        <f t="shared" si="94"/>
        <v/>
      </c>
      <c r="BG101" s="182" t="str">
        <f t="shared" si="95"/>
        <v/>
      </c>
      <c r="BH101" s="182" t="str">
        <f t="shared" si="96"/>
        <v/>
      </c>
      <c r="BI101" s="182" t="str">
        <f t="shared" si="97"/>
        <v/>
      </c>
      <c r="BJ101" s="182" t="str">
        <f t="shared" si="98"/>
        <v/>
      </c>
      <c r="BK101" s="182" t="str">
        <f t="shared" si="99"/>
        <v/>
      </c>
      <c r="BL101" s="182" t="str">
        <f t="shared" si="100"/>
        <v/>
      </c>
      <c r="BM101" s="182" t="str">
        <f t="shared" si="101"/>
        <v/>
      </c>
      <c r="BN101" s="182" t="str">
        <f t="shared" si="102"/>
        <v/>
      </c>
      <c r="BO101" s="182" t="str">
        <f t="shared" si="103"/>
        <v/>
      </c>
      <c r="BP101" s="182" t="str">
        <f t="shared" si="104"/>
        <v/>
      </c>
      <c r="BQ101" s="182" t="str">
        <f t="shared" si="105"/>
        <v/>
      </c>
      <c r="BR101" s="182" t="str">
        <f t="shared" si="106"/>
        <v/>
      </c>
      <c r="BS101" s="182" t="str">
        <f t="shared" si="107"/>
        <v/>
      </c>
      <c r="BT101" s="182" t="str">
        <f t="shared" si="108"/>
        <v/>
      </c>
      <c r="BU101" s="183" t="str">
        <f t="shared" si="109"/>
        <v/>
      </c>
      <c r="BV101" s="184" t="str">
        <f>IF('Cálculos '!C107="","",AVERAGE(AN101:BU101))</f>
        <v/>
      </c>
    </row>
    <row r="102" spans="2:74" ht="17.25" hidden="1" thickBot="1" x14ac:dyDescent="0.35">
      <c r="B102" s="165">
        <f t="shared" si="75"/>
        <v>100</v>
      </c>
      <c r="C102" s="171" t="str">
        <f>IF('Cálculos '!J108="","",'Cálculos '!J108)</f>
        <v/>
      </c>
      <c r="D102" s="172" t="str">
        <f>IF('Cálculos '!K108="","",'Cálculos '!K108)</f>
        <v/>
      </c>
      <c r="E102" s="172" t="str">
        <f>IF('Cálculos '!L108="","",'Cálculos '!L108)</f>
        <v/>
      </c>
      <c r="F102" s="172" t="str">
        <f>IF('Cálculos '!M108="","",'Cálculos '!M108)</f>
        <v/>
      </c>
      <c r="G102" s="172" t="str">
        <f>IF('Cálculos '!N108="","",'Cálculos '!N108)</f>
        <v/>
      </c>
      <c r="H102" s="172" t="str">
        <f>IF('Cálculos '!O108="","",'Cálculos '!O108)</f>
        <v/>
      </c>
      <c r="I102" s="172" t="str">
        <f>IF('Cálculos '!P108="","",'Cálculos '!P108)</f>
        <v/>
      </c>
      <c r="J102" s="172" t="str">
        <f>IF('Cálculos '!Q108="","",'Cálculos '!Q108)</f>
        <v/>
      </c>
      <c r="K102" s="172" t="str">
        <f>IF('Cálculos '!R108="","",'Cálculos '!R108)</f>
        <v/>
      </c>
      <c r="L102" s="172" t="str">
        <f>IF('Cálculos '!S108="","",'Cálculos '!S108)</f>
        <v/>
      </c>
      <c r="M102" s="172" t="str">
        <f>IF('Cálculos '!T108="","",'Cálculos '!T108)</f>
        <v/>
      </c>
      <c r="N102" s="172" t="str">
        <f>IF('Cálculos '!U108="","",'Cálculos '!U108)</f>
        <v/>
      </c>
      <c r="O102" s="172" t="str">
        <f>IF('Cálculos '!V108="","",'Cálculos '!V108)</f>
        <v/>
      </c>
      <c r="P102" s="172" t="str">
        <f>IF('Cálculos '!W108="","",'Cálculos '!W108)</f>
        <v/>
      </c>
      <c r="Q102" s="172" t="str">
        <f>IF('Cálculos '!X108="","",'Cálculos '!X108)</f>
        <v/>
      </c>
      <c r="R102" s="172" t="str">
        <f>IF('Cálculos '!Y108="","",'Cálculos '!Y108)</f>
        <v/>
      </c>
      <c r="S102" s="172" t="str">
        <f>IF('Cálculos '!Z108="","",'Cálculos '!Z108)</f>
        <v/>
      </c>
      <c r="T102" s="172" t="str">
        <f>IF('Cálculos '!AA108="","",'Cálculos '!AA108)</f>
        <v/>
      </c>
      <c r="U102" s="172" t="str">
        <f>IF('Cálculos '!AB108="","",'Cálculos '!AB108)</f>
        <v/>
      </c>
      <c r="V102" s="172" t="str">
        <f>IF('Cálculos '!AC108="","",'Cálculos '!AC108)</f>
        <v/>
      </c>
      <c r="W102" s="172" t="str">
        <f>IF('Cálculos '!AD108="","",'Cálculos '!AD108)</f>
        <v/>
      </c>
      <c r="X102" s="172" t="str">
        <f>IF('Cálculos '!AE108="","",'Cálculos '!AE108)</f>
        <v/>
      </c>
      <c r="Y102" s="172" t="str">
        <f>IF('Cálculos '!AF108="","",'Cálculos '!AF108)</f>
        <v/>
      </c>
      <c r="Z102" s="172" t="str">
        <f>IF('Cálculos '!AG108="","",'Cálculos '!AG108)</f>
        <v/>
      </c>
      <c r="AA102" s="172" t="str">
        <f>IF('Cálculos '!AH108="","",'Cálculos '!AH108)</f>
        <v/>
      </c>
      <c r="AB102" s="172" t="str">
        <f>IF('Cálculos '!AI108="","",'Cálculos '!AI108)</f>
        <v/>
      </c>
      <c r="AC102" s="172" t="str">
        <f>IF('Cálculos '!AJ108="","",'Cálculos '!AJ108)</f>
        <v/>
      </c>
      <c r="AD102" s="172" t="str">
        <f>IF('Cálculos '!AK108="","",'Cálculos '!AK108)</f>
        <v/>
      </c>
      <c r="AE102" s="172" t="str">
        <f>IF('Cálculos '!AL108="","",'Cálculos '!AL108)</f>
        <v/>
      </c>
      <c r="AF102" s="172" t="str">
        <f>IF('Cálculos '!AM108="","",'Cálculos '!AM108)</f>
        <v/>
      </c>
      <c r="AG102" s="172" t="str">
        <f>IF('Cálculos '!AN108="","",'Cálculos '!AN108)</f>
        <v/>
      </c>
      <c r="AH102" s="172" t="str">
        <f>IF('Cálculos '!AO108="","",'Cálculos '!AO108)</f>
        <v/>
      </c>
      <c r="AI102" s="172" t="str">
        <f>IF('Cálculos '!AP108="","",'Cálculos '!AP108)</f>
        <v/>
      </c>
      <c r="AJ102" s="443" t="str">
        <f>IF('Cálculos '!AQ108="","",'Cálculos '!AQ108)</f>
        <v/>
      </c>
      <c r="AK102" s="446" t="str">
        <f>IF('Cálculos '!D108="","",AVERAGE(C102:AJ102))</f>
        <v/>
      </c>
      <c r="AM102" s="181">
        <f t="shared" si="40"/>
        <v>100</v>
      </c>
      <c r="AN102" s="284" t="str">
        <f t="shared" si="76"/>
        <v/>
      </c>
      <c r="AO102" s="285" t="str">
        <f t="shared" si="77"/>
        <v/>
      </c>
      <c r="AP102" s="285" t="str">
        <f t="shared" si="78"/>
        <v/>
      </c>
      <c r="AQ102" s="285" t="str">
        <f t="shared" si="79"/>
        <v/>
      </c>
      <c r="AR102" s="182" t="str">
        <f t="shared" si="80"/>
        <v/>
      </c>
      <c r="AS102" s="182" t="str">
        <f t="shared" si="81"/>
        <v/>
      </c>
      <c r="AT102" s="182" t="str">
        <f t="shared" si="82"/>
        <v/>
      </c>
      <c r="AU102" s="182" t="str">
        <f t="shared" si="83"/>
        <v/>
      </c>
      <c r="AV102" s="182" t="str">
        <f t="shared" si="84"/>
        <v/>
      </c>
      <c r="AW102" s="182" t="str">
        <f t="shared" si="85"/>
        <v/>
      </c>
      <c r="AX102" s="182" t="str">
        <f t="shared" si="86"/>
        <v/>
      </c>
      <c r="AY102" s="182" t="str">
        <f t="shared" si="87"/>
        <v/>
      </c>
      <c r="AZ102" s="182" t="str">
        <f t="shared" si="88"/>
        <v/>
      </c>
      <c r="BA102" s="182" t="str">
        <f t="shared" si="89"/>
        <v/>
      </c>
      <c r="BB102" s="182" t="str">
        <f t="shared" si="90"/>
        <v/>
      </c>
      <c r="BC102" s="182" t="str">
        <f t="shared" si="91"/>
        <v/>
      </c>
      <c r="BD102" s="182" t="str">
        <f t="shared" si="92"/>
        <v/>
      </c>
      <c r="BE102" s="182" t="str">
        <f t="shared" si="93"/>
        <v/>
      </c>
      <c r="BF102" s="182" t="str">
        <f t="shared" si="94"/>
        <v/>
      </c>
      <c r="BG102" s="182" t="str">
        <f t="shared" si="95"/>
        <v/>
      </c>
      <c r="BH102" s="182" t="str">
        <f t="shared" si="96"/>
        <v/>
      </c>
      <c r="BI102" s="182" t="str">
        <f t="shared" si="97"/>
        <v/>
      </c>
      <c r="BJ102" s="182" t="str">
        <f t="shared" si="98"/>
        <v/>
      </c>
      <c r="BK102" s="182" t="str">
        <f t="shared" si="99"/>
        <v/>
      </c>
      <c r="BL102" s="182" t="str">
        <f t="shared" si="100"/>
        <v/>
      </c>
      <c r="BM102" s="182" t="str">
        <f t="shared" si="101"/>
        <v/>
      </c>
      <c r="BN102" s="182" t="str">
        <f t="shared" si="102"/>
        <v/>
      </c>
      <c r="BO102" s="182" t="str">
        <f t="shared" si="103"/>
        <v/>
      </c>
      <c r="BP102" s="182" t="str">
        <f t="shared" si="104"/>
        <v/>
      </c>
      <c r="BQ102" s="182" t="str">
        <f t="shared" si="105"/>
        <v/>
      </c>
      <c r="BR102" s="182" t="str">
        <f t="shared" si="106"/>
        <v/>
      </c>
      <c r="BS102" s="182" t="str">
        <f t="shared" si="107"/>
        <v/>
      </c>
      <c r="BT102" s="182" t="str">
        <f t="shared" si="108"/>
        <v/>
      </c>
      <c r="BU102" s="183" t="str">
        <f t="shared" si="109"/>
        <v/>
      </c>
      <c r="BV102" s="184" t="str">
        <f>IF('Cálculos '!C108="","",AVERAGE(AN102:BU102))</f>
        <v/>
      </c>
    </row>
    <row r="103" spans="2:74" ht="17.25" hidden="1" thickBot="1" x14ac:dyDescent="0.35">
      <c r="B103" s="165">
        <f t="shared" si="75"/>
        <v>101</v>
      </c>
      <c r="C103" s="171" t="str">
        <f>IF('Cálculos '!J109="","",'Cálculos '!J109)</f>
        <v/>
      </c>
      <c r="D103" s="172" t="str">
        <f>IF('Cálculos '!K109="","",'Cálculos '!K109)</f>
        <v/>
      </c>
      <c r="E103" s="172" t="str">
        <f>IF('Cálculos '!L109="","",'Cálculos '!L109)</f>
        <v/>
      </c>
      <c r="F103" s="172" t="str">
        <f>IF('Cálculos '!M109="","",'Cálculos '!M109)</f>
        <v/>
      </c>
      <c r="G103" s="172" t="str">
        <f>IF('Cálculos '!N109="","",'Cálculos '!N109)</f>
        <v/>
      </c>
      <c r="H103" s="172" t="str">
        <f>IF('Cálculos '!O109="","",'Cálculos '!O109)</f>
        <v/>
      </c>
      <c r="I103" s="172" t="str">
        <f>IF('Cálculos '!P109="","",'Cálculos '!P109)</f>
        <v/>
      </c>
      <c r="J103" s="172" t="str">
        <f>IF('Cálculos '!Q109="","",'Cálculos '!Q109)</f>
        <v/>
      </c>
      <c r="K103" s="172" t="str">
        <f>IF('Cálculos '!R109="","",'Cálculos '!R109)</f>
        <v/>
      </c>
      <c r="L103" s="172" t="str">
        <f>IF('Cálculos '!S109="","",'Cálculos '!S109)</f>
        <v/>
      </c>
      <c r="M103" s="172" t="str">
        <f>IF('Cálculos '!T109="","",'Cálculos '!T109)</f>
        <v/>
      </c>
      <c r="N103" s="172" t="str">
        <f>IF('Cálculos '!U109="","",'Cálculos '!U109)</f>
        <v/>
      </c>
      <c r="O103" s="172" t="str">
        <f>IF('Cálculos '!V109="","",'Cálculos '!V109)</f>
        <v/>
      </c>
      <c r="P103" s="172" t="str">
        <f>IF('Cálculos '!W109="","",'Cálculos '!W109)</f>
        <v/>
      </c>
      <c r="Q103" s="172" t="str">
        <f>IF('Cálculos '!X109="","",'Cálculos '!X109)</f>
        <v/>
      </c>
      <c r="R103" s="172" t="str">
        <f>IF('Cálculos '!Y109="","",'Cálculos '!Y109)</f>
        <v/>
      </c>
      <c r="S103" s="172" t="str">
        <f>IF('Cálculos '!Z109="","",'Cálculos '!Z109)</f>
        <v/>
      </c>
      <c r="T103" s="172" t="str">
        <f>IF('Cálculos '!AA109="","",'Cálculos '!AA109)</f>
        <v/>
      </c>
      <c r="U103" s="172" t="str">
        <f>IF('Cálculos '!AB109="","",'Cálculos '!AB109)</f>
        <v/>
      </c>
      <c r="V103" s="172" t="str">
        <f>IF('Cálculos '!AC109="","",'Cálculos '!AC109)</f>
        <v/>
      </c>
      <c r="W103" s="172" t="str">
        <f>IF('Cálculos '!AD109="","",'Cálculos '!AD109)</f>
        <v/>
      </c>
      <c r="X103" s="172" t="str">
        <f>IF('Cálculos '!AE109="","",'Cálculos '!AE109)</f>
        <v/>
      </c>
      <c r="Y103" s="172" t="str">
        <f>IF('Cálculos '!AF109="","",'Cálculos '!AF109)</f>
        <v/>
      </c>
      <c r="Z103" s="172" t="str">
        <f>IF('Cálculos '!AG109="","",'Cálculos '!AG109)</f>
        <v/>
      </c>
      <c r="AA103" s="172" t="str">
        <f>IF('Cálculos '!AH109="","",'Cálculos '!AH109)</f>
        <v/>
      </c>
      <c r="AB103" s="172" t="str">
        <f>IF('Cálculos '!AI109="","",'Cálculos '!AI109)</f>
        <v/>
      </c>
      <c r="AC103" s="172" t="str">
        <f>IF('Cálculos '!AJ109="","",'Cálculos '!AJ109)</f>
        <v/>
      </c>
      <c r="AD103" s="172" t="str">
        <f>IF('Cálculos '!AK109="","",'Cálculos '!AK109)</f>
        <v/>
      </c>
      <c r="AE103" s="172" t="str">
        <f>IF('Cálculos '!AL109="","",'Cálculos '!AL109)</f>
        <v/>
      </c>
      <c r="AF103" s="172" t="str">
        <f>IF('Cálculos '!AM109="","",'Cálculos '!AM109)</f>
        <v/>
      </c>
      <c r="AG103" s="172" t="str">
        <f>IF('Cálculos '!AN109="","",'Cálculos '!AN109)</f>
        <v/>
      </c>
      <c r="AH103" s="172" t="str">
        <f>IF('Cálculos '!AO109="","",'Cálculos '!AO109)</f>
        <v/>
      </c>
      <c r="AI103" s="172" t="str">
        <f>IF('Cálculos '!AP109="","",'Cálculos '!AP109)</f>
        <v/>
      </c>
      <c r="AJ103" s="443" t="str">
        <f>IF('Cálculos '!AQ109="","",'Cálculos '!AQ109)</f>
        <v/>
      </c>
      <c r="AK103" s="446" t="str">
        <f>IF('Cálculos '!D109="","",AVERAGE(C103:AJ103))</f>
        <v/>
      </c>
      <c r="AM103" s="181">
        <f t="shared" si="40"/>
        <v>101</v>
      </c>
      <c r="AN103" s="284" t="str">
        <f t="shared" si="76"/>
        <v/>
      </c>
      <c r="AO103" s="285" t="str">
        <f t="shared" si="77"/>
        <v/>
      </c>
      <c r="AP103" s="285" t="str">
        <f t="shared" si="78"/>
        <v/>
      </c>
      <c r="AQ103" s="285" t="str">
        <f t="shared" si="79"/>
        <v/>
      </c>
      <c r="AR103" s="182" t="str">
        <f t="shared" si="80"/>
        <v/>
      </c>
      <c r="AS103" s="182" t="str">
        <f t="shared" si="81"/>
        <v/>
      </c>
      <c r="AT103" s="182" t="str">
        <f t="shared" si="82"/>
        <v/>
      </c>
      <c r="AU103" s="182" t="str">
        <f t="shared" si="83"/>
        <v/>
      </c>
      <c r="AV103" s="182" t="str">
        <f t="shared" si="84"/>
        <v/>
      </c>
      <c r="AW103" s="182" t="str">
        <f t="shared" si="85"/>
        <v/>
      </c>
      <c r="AX103" s="182" t="str">
        <f t="shared" si="86"/>
        <v/>
      </c>
      <c r="AY103" s="182" t="str">
        <f t="shared" si="87"/>
        <v/>
      </c>
      <c r="AZ103" s="182" t="str">
        <f t="shared" si="88"/>
        <v/>
      </c>
      <c r="BA103" s="182" t="str">
        <f t="shared" si="89"/>
        <v/>
      </c>
      <c r="BB103" s="182" t="str">
        <f t="shared" si="90"/>
        <v/>
      </c>
      <c r="BC103" s="182" t="str">
        <f t="shared" si="91"/>
        <v/>
      </c>
      <c r="BD103" s="182" t="str">
        <f t="shared" si="92"/>
        <v/>
      </c>
      <c r="BE103" s="182" t="str">
        <f t="shared" si="93"/>
        <v/>
      </c>
      <c r="BF103" s="182" t="str">
        <f t="shared" si="94"/>
        <v/>
      </c>
      <c r="BG103" s="182" t="str">
        <f t="shared" si="95"/>
        <v/>
      </c>
      <c r="BH103" s="182" t="str">
        <f t="shared" si="96"/>
        <v/>
      </c>
      <c r="BI103" s="182" t="str">
        <f t="shared" si="97"/>
        <v/>
      </c>
      <c r="BJ103" s="182" t="str">
        <f t="shared" si="98"/>
        <v/>
      </c>
      <c r="BK103" s="182" t="str">
        <f t="shared" si="99"/>
        <v/>
      </c>
      <c r="BL103" s="182" t="str">
        <f t="shared" si="100"/>
        <v/>
      </c>
      <c r="BM103" s="182" t="str">
        <f t="shared" si="101"/>
        <v/>
      </c>
      <c r="BN103" s="182" t="str">
        <f t="shared" si="102"/>
        <v/>
      </c>
      <c r="BO103" s="182" t="str">
        <f t="shared" si="103"/>
        <v/>
      </c>
      <c r="BP103" s="182" t="str">
        <f t="shared" si="104"/>
        <v/>
      </c>
      <c r="BQ103" s="182" t="str">
        <f t="shared" si="105"/>
        <v/>
      </c>
      <c r="BR103" s="182" t="str">
        <f t="shared" si="106"/>
        <v/>
      </c>
      <c r="BS103" s="182" t="str">
        <f t="shared" si="107"/>
        <v/>
      </c>
      <c r="BT103" s="182" t="str">
        <f t="shared" si="108"/>
        <v/>
      </c>
      <c r="BU103" s="183" t="str">
        <f t="shared" si="109"/>
        <v/>
      </c>
      <c r="BV103" s="184" t="str">
        <f>IF('Cálculos '!C109="","",AVERAGE(AN103:BU103))</f>
        <v/>
      </c>
    </row>
    <row r="104" spans="2:74" ht="17.25" hidden="1" thickBot="1" x14ac:dyDescent="0.35">
      <c r="B104" s="165">
        <f t="shared" si="75"/>
        <v>102</v>
      </c>
      <c r="C104" s="171" t="str">
        <f>IF('Cálculos '!J110="","",'Cálculos '!J110)</f>
        <v/>
      </c>
      <c r="D104" s="172" t="str">
        <f>IF('Cálculos '!K110="","",'Cálculos '!K110)</f>
        <v/>
      </c>
      <c r="E104" s="172" t="str">
        <f>IF('Cálculos '!L110="","",'Cálculos '!L110)</f>
        <v/>
      </c>
      <c r="F104" s="172" t="str">
        <f>IF('Cálculos '!M110="","",'Cálculos '!M110)</f>
        <v/>
      </c>
      <c r="G104" s="172" t="str">
        <f>IF('Cálculos '!N110="","",'Cálculos '!N110)</f>
        <v/>
      </c>
      <c r="H104" s="172" t="str">
        <f>IF('Cálculos '!O110="","",'Cálculos '!O110)</f>
        <v/>
      </c>
      <c r="I104" s="172" t="str">
        <f>IF('Cálculos '!P110="","",'Cálculos '!P110)</f>
        <v/>
      </c>
      <c r="J104" s="172" t="str">
        <f>IF('Cálculos '!Q110="","",'Cálculos '!Q110)</f>
        <v/>
      </c>
      <c r="K104" s="172" t="str">
        <f>IF('Cálculos '!R110="","",'Cálculos '!R110)</f>
        <v/>
      </c>
      <c r="L104" s="172" t="str">
        <f>IF('Cálculos '!S110="","",'Cálculos '!S110)</f>
        <v/>
      </c>
      <c r="M104" s="172" t="str">
        <f>IF('Cálculos '!T110="","",'Cálculos '!T110)</f>
        <v/>
      </c>
      <c r="N104" s="172" t="str">
        <f>IF('Cálculos '!U110="","",'Cálculos '!U110)</f>
        <v/>
      </c>
      <c r="O104" s="172" t="str">
        <f>IF('Cálculos '!V110="","",'Cálculos '!V110)</f>
        <v/>
      </c>
      <c r="P104" s="172" t="str">
        <f>IF('Cálculos '!W110="","",'Cálculos '!W110)</f>
        <v/>
      </c>
      <c r="Q104" s="172" t="str">
        <f>IF('Cálculos '!X110="","",'Cálculos '!X110)</f>
        <v/>
      </c>
      <c r="R104" s="172" t="str">
        <f>IF('Cálculos '!Y110="","",'Cálculos '!Y110)</f>
        <v/>
      </c>
      <c r="S104" s="172" t="str">
        <f>IF('Cálculos '!Z110="","",'Cálculos '!Z110)</f>
        <v/>
      </c>
      <c r="T104" s="172" t="str">
        <f>IF('Cálculos '!AA110="","",'Cálculos '!AA110)</f>
        <v/>
      </c>
      <c r="U104" s="172" t="str">
        <f>IF('Cálculos '!AB110="","",'Cálculos '!AB110)</f>
        <v/>
      </c>
      <c r="V104" s="172" t="str">
        <f>IF('Cálculos '!AC110="","",'Cálculos '!AC110)</f>
        <v/>
      </c>
      <c r="W104" s="172" t="str">
        <f>IF('Cálculos '!AD110="","",'Cálculos '!AD110)</f>
        <v/>
      </c>
      <c r="X104" s="172" t="str">
        <f>IF('Cálculos '!AE110="","",'Cálculos '!AE110)</f>
        <v/>
      </c>
      <c r="Y104" s="172" t="str">
        <f>IF('Cálculos '!AF110="","",'Cálculos '!AF110)</f>
        <v/>
      </c>
      <c r="Z104" s="172" t="str">
        <f>IF('Cálculos '!AG110="","",'Cálculos '!AG110)</f>
        <v/>
      </c>
      <c r="AA104" s="172" t="str">
        <f>IF('Cálculos '!AH110="","",'Cálculos '!AH110)</f>
        <v/>
      </c>
      <c r="AB104" s="172" t="str">
        <f>IF('Cálculos '!AI110="","",'Cálculos '!AI110)</f>
        <v/>
      </c>
      <c r="AC104" s="172" t="str">
        <f>IF('Cálculos '!AJ110="","",'Cálculos '!AJ110)</f>
        <v/>
      </c>
      <c r="AD104" s="172" t="str">
        <f>IF('Cálculos '!AK110="","",'Cálculos '!AK110)</f>
        <v/>
      </c>
      <c r="AE104" s="172" t="str">
        <f>IF('Cálculos '!AL110="","",'Cálculos '!AL110)</f>
        <v/>
      </c>
      <c r="AF104" s="172" t="str">
        <f>IF('Cálculos '!AM110="","",'Cálculos '!AM110)</f>
        <v/>
      </c>
      <c r="AG104" s="172" t="str">
        <f>IF('Cálculos '!AN110="","",'Cálculos '!AN110)</f>
        <v/>
      </c>
      <c r="AH104" s="172" t="str">
        <f>IF('Cálculos '!AO110="","",'Cálculos '!AO110)</f>
        <v/>
      </c>
      <c r="AI104" s="172" t="str">
        <f>IF('Cálculos '!AP110="","",'Cálculos '!AP110)</f>
        <v/>
      </c>
      <c r="AJ104" s="443" t="str">
        <f>IF('Cálculos '!AQ110="","",'Cálculos '!AQ110)</f>
        <v/>
      </c>
      <c r="AK104" s="446" t="str">
        <f>IF('Cálculos '!D110="","",AVERAGE(C104:AJ104))</f>
        <v/>
      </c>
      <c r="AM104" s="181">
        <f t="shared" si="40"/>
        <v>102</v>
      </c>
      <c r="AN104" s="284" t="str">
        <f t="shared" si="76"/>
        <v/>
      </c>
      <c r="AO104" s="285" t="str">
        <f t="shared" si="77"/>
        <v/>
      </c>
      <c r="AP104" s="285" t="str">
        <f t="shared" si="78"/>
        <v/>
      </c>
      <c r="AQ104" s="285" t="str">
        <f t="shared" si="79"/>
        <v/>
      </c>
      <c r="AR104" s="182" t="str">
        <f t="shared" si="80"/>
        <v/>
      </c>
      <c r="AS104" s="182" t="str">
        <f t="shared" si="81"/>
        <v/>
      </c>
      <c r="AT104" s="182" t="str">
        <f t="shared" si="82"/>
        <v/>
      </c>
      <c r="AU104" s="182" t="str">
        <f t="shared" si="83"/>
        <v/>
      </c>
      <c r="AV104" s="182" t="str">
        <f t="shared" si="84"/>
        <v/>
      </c>
      <c r="AW104" s="182" t="str">
        <f t="shared" si="85"/>
        <v/>
      </c>
      <c r="AX104" s="182" t="str">
        <f t="shared" si="86"/>
        <v/>
      </c>
      <c r="AY104" s="182" t="str">
        <f t="shared" si="87"/>
        <v/>
      </c>
      <c r="AZ104" s="182" t="str">
        <f t="shared" si="88"/>
        <v/>
      </c>
      <c r="BA104" s="182" t="str">
        <f t="shared" si="89"/>
        <v/>
      </c>
      <c r="BB104" s="182" t="str">
        <f t="shared" si="90"/>
        <v/>
      </c>
      <c r="BC104" s="182" t="str">
        <f t="shared" si="91"/>
        <v/>
      </c>
      <c r="BD104" s="182" t="str">
        <f t="shared" si="92"/>
        <v/>
      </c>
      <c r="BE104" s="182" t="str">
        <f t="shared" si="93"/>
        <v/>
      </c>
      <c r="BF104" s="182" t="str">
        <f t="shared" si="94"/>
        <v/>
      </c>
      <c r="BG104" s="182" t="str">
        <f t="shared" si="95"/>
        <v/>
      </c>
      <c r="BH104" s="182" t="str">
        <f t="shared" si="96"/>
        <v/>
      </c>
      <c r="BI104" s="182" t="str">
        <f t="shared" si="97"/>
        <v/>
      </c>
      <c r="BJ104" s="182" t="str">
        <f t="shared" si="98"/>
        <v/>
      </c>
      <c r="BK104" s="182" t="str">
        <f t="shared" si="99"/>
        <v/>
      </c>
      <c r="BL104" s="182" t="str">
        <f t="shared" si="100"/>
        <v/>
      </c>
      <c r="BM104" s="182" t="str">
        <f t="shared" si="101"/>
        <v/>
      </c>
      <c r="BN104" s="182" t="str">
        <f t="shared" si="102"/>
        <v/>
      </c>
      <c r="BO104" s="182" t="str">
        <f t="shared" si="103"/>
        <v/>
      </c>
      <c r="BP104" s="182" t="str">
        <f t="shared" si="104"/>
        <v/>
      </c>
      <c r="BQ104" s="182" t="str">
        <f t="shared" si="105"/>
        <v/>
      </c>
      <c r="BR104" s="182" t="str">
        <f t="shared" si="106"/>
        <v/>
      </c>
      <c r="BS104" s="182" t="str">
        <f t="shared" si="107"/>
        <v/>
      </c>
      <c r="BT104" s="182" t="str">
        <f t="shared" si="108"/>
        <v/>
      </c>
      <c r="BU104" s="183" t="str">
        <f t="shared" si="109"/>
        <v/>
      </c>
      <c r="BV104" s="184" t="str">
        <f>IF('Cálculos '!C110="","",AVERAGE(AN104:BU104))</f>
        <v/>
      </c>
    </row>
    <row r="105" spans="2:74" ht="17.25" hidden="1" thickBot="1" x14ac:dyDescent="0.35">
      <c r="B105" s="165">
        <f t="shared" si="75"/>
        <v>103</v>
      </c>
      <c r="C105" s="171" t="str">
        <f>IF('Cálculos '!J111="","",'Cálculos '!J111)</f>
        <v/>
      </c>
      <c r="D105" s="172" t="str">
        <f>IF('Cálculos '!K111="","",'Cálculos '!K111)</f>
        <v/>
      </c>
      <c r="E105" s="172" t="str">
        <f>IF('Cálculos '!L111="","",'Cálculos '!L111)</f>
        <v/>
      </c>
      <c r="F105" s="172" t="str">
        <f>IF('Cálculos '!M111="","",'Cálculos '!M111)</f>
        <v/>
      </c>
      <c r="G105" s="172" t="str">
        <f>IF('Cálculos '!N111="","",'Cálculos '!N111)</f>
        <v/>
      </c>
      <c r="H105" s="172" t="str">
        <f>IF('Cálculos '!O111="","",'Cálculos '!O111)</f>
        <v/>
      </c>
      <c r="I105" s="172" t="str">
        <f>IF('Cálculos '!P111="","",'Cálculos '!P111)</f>
        <v/>
      </c>
      <c r="J105" s="172" t="str">
        <f>IF('Cálculos '!Q111="","",'Cálculos '!Q111)</f>
        <v/>
      </c>
      <c r="K105" s="172" t="str">
        <f>IF('Cálculos '!R111="","",'Cálculos '!R111)</f>
        <v/>
      </c>
      <c r="L105" s="172" t="str">
        <f>IF('Cálculos '!S111="","",'Cálculos '!S111)</f>
        <v/>
      </c>
      <c r="M105" s="172" t="str">
        <f>IF('Cálculos '!T111="","",'Cálculos '!T111)</f>
        <v/>
      </c>
      <c r="N105" s="172" t="str">
        <f>IF('Cálculos '!U111="","",'Cálculos '!U111)</f>
        <v/>
      </c>
      <c r="O105" s="172" t="str">
        <f>IF('Cálculos '!V111="","",'Cálculos '!V111)</f>
        <v/>
      </c>
      <c r="P105" s="172" t="str">
        <f>IF('Cálculos '!W111="","",'Cálculos '!W111)</f>
        <v/>
      </c>
      <c r="Q105" s="172" t="str">
        <f>IF('Cálculos '!X111="","",'Cálculos '!X111)</f>
        <v/>
      </c>
      <c r="R105" s="172" t="str">
        <f>IF('Cálculos '!Y111="","",'Cálculos '!Y111)</f>
        <v/>
      </c>
      <c r="S105" s="172" t="str">
        <f>IF('Cálculos '!Z111="","",'Cálculos '!Z111)</f>
        <v/>
      </c>
      <c r="T105" s="172" t="str">
        <f>IF('Cálculos '!AA111="","",'Cálculos '!AA111)</f>
        <v/>
      </c>
      <c r="U105" s="172" t="str">
        <f>IF('Cálculos '!AB111="","",'Cálculos '!AB111)</f>
        <v/>
      </c>
      <c r="V105" s="172" t="str">
        <f>IF('Cálculos '!AC111="","",'Cálculos '!AC111)</f>
        <v/>
      </c>
      <c r="W105" s="172" t="str">
        <f>IF('Cálculos '!AD111="","",'Cálculos '!AD111)</f>
        <v/>
      </c>
      <c r="X105" s="172" t="str">
        <f>IF('Cálculos '!AE111="","",'Cálculos '!AE111)</f>
        <v/>
      </c>
      <c r="Y105" s="172" t="str">
        <f>IF('Cálculos '!AF111="","",'Cálculos '!AF111)</f>
        <v/>
      </c>
      <c r="Z105" s="172" t="str">
        <f>IF('Cálculos '!AG111="","",'Cálculos '!AG111)</f>
        <v/>
      </c>
      <c r="AA105" s="172" t="str">
        <f>IF('Cálculos '!AH111="","",'Cálculos '!AH111)</f>
        <v/>
      </c>
      <c r="AB105" s="172" t="str">
        <f>IF('Cálculos '!AI111="","",'Cálculos '!AI111)</f>
        <v/>
      </c>
      <c r="AC105" s="172" t="str">
        <f>IF('Cálculos '!AJ111="","",'Cálculos '!AJ111)</f>
        <v/>
      </c>
      <c r="AD105" s="172" t="str">
        <f>IF('Cálculos '!AK111="","",'Cálculos '!AK111)</f>
        <v/>
      </c>
      <c r="AE105" s="172" t="str">
        <f>IF('Cálculos '!AL111="","",'Cálculos '!AL111)</f>
        <v/>
      </c>
      <c r="AF105" s="172" t="str">
        <f>IF('Cálculos '!AM111="","",'Cálculos '!AM111)</f>
        <v/>
      </c>
      <c r="AG105" s="172" t="str">
        <f>IF('Cálculos '!AN111="","",'Cálculos '!AN111)</f>
        <v/>
      </c>
      <c r="AH105" s="172" t="str">
        <f>IF('Cálculos '!AO111="","",'Cálculos '!AO111)</f>
        <v/>
      </c>
      <c r="AI105" s="172" t="str">
        <f>IF('Cálculos '!AP111="","",'Cálculos '!AP111)</f>
        <v/>
      </c>
      <c r="AJ105" s="443" t="str">
        <f>IF('Cálculos '!AQ111="","",'Cálculos '!AQ111)</f>
        <v/>
      </c>
      <c r="AK105" s="446" t="str">
        <f>IF('Cálculos '!D111="","",AVERAGE(C105:AJ105))</f>
        <v/>
      </c>
      <c r="AM105" s="181">
        <f t="shared" si="40"/>
        <v>103</v>
      </c>
      <c r="AN105" s="284" t="str">
        <f t="shared" si="76"/>
        <v/>
      </c>
      <c r="AO105" s="285" t="str">
        <f t="shared" si="77"/>
        <v/>
      </c>
      <c r="AP105" s="285" t="str">
        <f t="shared" si="78"/>
        <v/>
      </c>
      <c r="AQ105" s="285" t="str">
        <f t="shared" si="79"/>
        <v/>
      </c>
      <c r="AR105" s="182" t="str">
        <f t="shared" si="80"/>
        <v/>
      </c>
      <c r="AS105" s="182" t="str">
        <f t="shared" si="81"/>
        <v/>
      </c>
      <c r="AT105" s="182" t="str">
        <f t="shared" si="82"/>
        <v/>
      </c>
      <c r="AU105" s="182" t="str">
        <f t="shared" si="83"/>
        <v/>
      </c>
      <c r="AV105" s="182" t="str">
        <f t="shared" si="84"/>
        <v/>
      </c>
      <c r="AW105" s="182" t="str">
        <f t="shared" si="85"/>
        <v/>
      </c>
      <c r="AX105" s="182" t="str">
        <f t="shared" si="86"/>
        <v/>
      </c>
      <c r="AY105" s="182" t="str">
        <f t="shared" si="87"/>
        <v/>
      </c>
      <c r="AZ105" s="182" t="str">
        <f t="shared" si="88"/>
        <v/>
      </c>
      <c r="BA105" s="182" t="str">
        <f t="shared" si="89"/>
        <v/>
      </c>
      <c r="BB105" s="182" t="str">
        <f t="shared" si="90"/>
        <v/>
      </c>
      <c r="BC105" s="182" t="str">
        <f t="shared" si="91"/>
        <v/>
      </c>
      <c r="BD105" s="182" t="str">
        <f t="shared" si="92"/>
        <v/>
      </c>
      <c r="BE105" s="182" t="str">
        <f t="shared" si="93"/>
        <v/>
      </c>
      <c r="BF105" s="182" t="str">
        <f t="shared" si="94"/>
        <v/>
      </c>
      <c r="BG105" s="182" t="str">
        <f t="shared" si="95"/>
        <v/>
      </c>
      <c r="BH105" s="182" t="str">
        <f t="shared" si="96"/>
        <v/>
      </c>
      <c r="BI105" s="182" t="str">
        <f t="shared" si="97"/>
        <v/>
      </c>
      <c r="BJ105" s="182" t="str">
        <f t="shared" si="98"/>
        <v/>
      </c>
      <c r="BK105" s="182" t="str">
        <f t="shared" si="99"/>
        <v/>
      </c>
      <c r="BL105" s="182" t="str">
        <f t="shared" si="100"/>
        <v/>
      </c>
      <c r="BM105" s="182" t="str">
        <f t="shared" si="101"/>
        <v/>
      </c>
      <c r="BN105" s="182" t="str">
        <f t="shared" si="102"/>
        <v/>
      </c>
      <c r="BO105" s="182" t="str">
        <f t="shared" si="103"/>
        <v/>
      </c>
      <c r="BP105" s="182" t="str">
        <f t="shared" si="104"/>
        <v/>
      </c>
      <c r="BQ105" s="182" t="str">
        <f t="shared" si="105"/>
        <v/>
      </c>
      <c r="BR105" s="182" t="str">
        <f t="shared" si="106"/>
        <v/>
      </c>
      <c r="BS105" s="182" t="str">
        <f t="shared" si="107"/>
        <v/>
      </c>
      <c r="BT105" s="182" t="str">
        <f t="shared" si="108"/>
        <v/>
      </c>
      <c r="BU105" s="183" t="str">
        <f t="shared" si="109"/>
        <v/>
      </c>
      <c r="BV105" s="184" t="str">
        <f>IF('Cálculos '!C111="","",AVERAGE(AN105:BU105))</f>
        <v/>
      </c>
    </row>
    <row r="106" spans="2:74" ht="17.25" hidden="1" thickBot="1" x14ac:dyDescent="0.35">
      <c r="B106" s="165">
        <f t="shared" si="75"/>
        <v>104</v>
      </c>
      <c r="C106" s="171" t="str">
        <f>IF('Cálculos '!J112="","",'Cálculos '!J112)</f>
        <v/>
      </c>
      <c r="D106" s="172" t="str">
        <f>IF('Cálculos '!K112="","",'Cálculos '!K112)</f>
        <v/>
      </c>
      <c r="E106" s="172" t="str">
        <f>IF('Cálculos '!L112="","",'Cálculos '!L112)</f>
        <v/>
      </c>
      <c r="F106" s="172" t="str">
        <f>IF('Cálculos '!M112="","",'Cálculos '!M112)</f>
        <v/>
      </c>
      <c r="G106" s="172" t="str">
        <f>IF('Cálculos '!N112="","",'Cálculos '!N112)</f>
        <v/>
      </c>
      <c r="H106" s="172" t="str">
        <f>IF('Cálculos '!O112="","",'Cálculos '!O112)</f>
        <v/>
      </c>
      <c r="I106" s="172" t="str">
        <f>IF('Cálculos '!P112="","",'Cálculos '!P112)</f>
        <v/>
      </c>
      <c r="J106" s="172" t="str">
        <f>IF('Cálculos '!Q112="","",'Cálculos '!Q112)</f>
        <v/>
      </c>
      <c r="K106" s="172" t="str">
        <f>IF('Cálculos '!R112="","",'Cálculos '!R112)</f>
        <v/>
      </c>
      <c r="L106" s="172" t="str">
        <f>IF('Cálculos '!S112="","",'Cálculos '!S112)</f>
        <v/>
      </c>
      <c r="M106" s="172" t="str">
        <f>IF('Cálculos '!T112="","",'Cálculos '!T112)</f>
        <v/>
      </c>
      <c r="N106" s="172" t="str">
        <f>IF('Cálculos '!U112="","",'Cálculos '!U112)</f>
        <v/>
      </c>
      <c r="O106" s="172" t="str">
        <f>IF('Cálculos '!V112="","",'Cálculos '!V112)</f>
        <v/>
      </c>
      <c r="P106" s="172" t="str">
        <f>IF('Cálculos '!W112="","",'Cálculos '!W112)</f>
        <v/>
      </c>
      <c r="Q106" s="172" t="str">
        <f>IF('Cálculos '!X112="","",'Cálculos '!X112)</f>
        <v/>
      </c>
      <c r="R106" s="172" t="str">
        <f>IF('Cálculos '!Y112="","",'Cálculos '!Y112)</f>
        <v/>
      </c>
      <c r="S106" s="172" t="str">
        <f>IF('Cálculos '!Z112="","",'Cálculos '!Z112)</f>
        <v/>
      </c>
      <c r="T106" s="172" t="str">
        <f>IF('Cálculos '!AA112="","",'Cálculos '!AA112)</f>
        <v/>
      </c>
      <c r="U106" s="172" t="str">
        <f>IF('Cálculos '!AB112="","",'Cálculos '!AB112)</f>
        <v/>
      </c>
      <c r="V106" s="172" t="str">
        <f>IF('Cálculos '!AC112="","",'Cálculos '!AC112)</f>
        <v/>
      </c>
      <c r="W106" s="172" t="str">
        <f>IF('Cálculos '!AD112="","",'Cálculos '!AD112)</f>
        <v/>
      </c>
      <c r="X106" s="172" t="str">
        <f>IF('Cálculos '!AE112="","",'Cálculos '!AE112)</f>
        <v/>
      </c>
      <c r="Y106" s="172" t="str">
        <f>IF('Cálculos '!AF112="","",'Cálculos '!AF112)</f>
        <v/>
      </c>
      <c r="Z106" s="172" t="str">
        <f>IF('Cálculos '!AG112="","",'Cálculos '!AG112)</f>
        <v/>
      </c>
      <c r="AA106" s="172" t="str">
        <f>IF('Cálculos '!AH112="","",'Cálculos '!AH112)</f>
        <v/>
      </c>
      <c r="AB106" s="172" t="str">
        <f>IF('Cálculos '!AI112="","",'Cálculos '!AI112)</f>
        <v/>
      </c>
      <c r="AC106" s="172" t="str">
        <f>IF('Cálculos '!AJ112="","",'Cálculos '!AJ112)</f>
        <v/>
      </c>
      <c r="AD106" s="172" t="str">
        <f>IF('Cálculos '!AK112="","",'Cálculos '!AK112)</f>
        <v/>
      </c>
      <c r="AE106" s="172" t="str">
        <f>IF('Cálculos '!AL112="","",'Cálculos '!AL112)</f>
        <v/>
      </c>
      <c r="AF106" s="172" t="str">
        <f>IF('Cálculos '!AM112="","",'Cálculos '!AM112)</f>
        <v/>
      </c>
      <c r="AG106" s="172" t="str">
        <f>IF('Cálculos '!AN112="","",'Cálculos '!AN112)</f>
        <v/>
      </c>
      <c r="AH106" s="172" t="str">
        <f>IF('Cálculos '!AO112="","",'Cálculos '!AO112)</f>
        <v/>
      </c>
      <c r="AI106" s="172" t="str">
        <f>IF('Cálculos '!AP112="","",'Cálculos '!AP112)</f>
        <v/>
      </c>
      <c r="AJ106" s="443" t="str">
        <f>IF('Cálculos '!AQ112="","",'Cálculos '!AQ112)</f>
        <v/>
      </c>
      <c r="AK106" s="446" t="str">
        <f>IF('Cálculos '!D112="","",AVERAGE(C106:AJ106))</f>
        <v/>
      </c>
      <c r="AM106" s="181">
        <f t="shared" si="40"/>
        <v>104</v>
      </c>
      <c r="AN106" s="284" t="str">
        <f t="shared" si="76"/>
        <v/>
      </c>
      <c r="AO106" s="285" t="str">
        <f t="shared" si="77"/>
        <v/>
      </c>
      <c r="AP106" s="285" t="str">
        <f t="shared" si="78"/>
        <v/>
      </c>
      <c r="AQ106" s="285" t="str">
        <f t="shared" si="79"/>
        <v/>
      </c>
      <c r="AR106" s="182" t="str">
        <f t="shared" si="80"/>
        <v/>
      </c>
      <c r="AS106" s="182" t="str">
        <f t="shared" si="81"/>
        <v/>
      </c>
      <c r="AT106" s="182" t="str">
        <f t="shared" si="82"/>
        <v/>
      </c>
      <c r="AU106" s="182" t="str">
        <f t="shared" si="83"/>
        <v/>
      </c>
      <c r="AV106" s="182" t="str">
        <f t="shared" si="84"/>
        <v/>
      </c>
      <c r="AW106" s="182" t="str">
        <f t="shared" si="85"/>
        <v/>
      </c>
      <c r="AX106" s="182" t="str">
        <f t="shared" si="86"/>
        <v/>
      </c>
      <c r="AY106" s="182" t="str">
        <f t="shared" si="87"/>
        <v/>
      </c>
      <c r="AZ106" s="182" t="str">
        <f t="shared" si="88"/>
        <v/>
      </c>
      <c r="BA106" s="182" t="str">
        <f t="shared" si="89"/>
        <v/>
      </c>
      <c r="BB106" s="182" t="str">
        <f t="shared" si="90"/>
        <v/>
      </c>
      <c r="BC106" s="182" t="str">
        <f t="shared" si="91"/>
        <v/>
      </c>
      <c r="BD106" s="182" t="str">
        <f t="shared" si="92"/>
        <v/>
      </c>
      <c r="BE106" s="182" t="str">
        <f t="shared" si="93"/>
        <v/>
      </c>
      <c r="BF106" s="182" t="str">
        <f t="shared" si="94"/>
        <v/>
      </c>
      <c r="BG106" s="182" t="str">
        <f t="shared" si="95"/>
        <v/>
      </c>
      <c r="BH106" s="182" t="str">
        <f t="shared" si="96"/>
        <v/>
      </c>
      <c r="BI106" s="182" t="str">
        <f t="shared" si="97"/>
        <v/>
      </c>
      <c r="BJ106" s="182" t="str">
        <f t="shared" si="98"/>
        <v/>
      </c>
      <c r="BK106" s="182" t="str">
        <f t="shared" si="99"/>
        <v/>
      </c>
      <c r="BL106" s="182" t="str">
        <f t="shared" si="100"/>
        <v/>
      </c>
      <c r="BM106" s="182" t="str">
        <f t="shared" si="101"/>
        <v/>
      </c>
      <c r="BN106" s="182" t="str">
        <f t="shared" si="102"/>
        <v/>
      </c>
      <c r="BO106" s="182" t="str">
        <f t="shared" si="103"/>
        <v/>
      </c>
      <c r="BP106" s="182" t="str">
        <f t="shared" si="104"/>
        <v/>
      </c>
      <c r="BQ106" s="182" t="str">
        <f t="shared" si="105"/>
        <v/>
      </c>
      <c r="BR106" s="182" t="str">
        <f t="shared" si="106"/>
        <v/>
      </c>
      <c r="BS106" s="182" t="str">
        <f t="shared" si="107"/>
        <v/>
      </c>
      <c r="BT106" s="182" t="str">
        <f t="shared" si="108"/>
        <v/>
      </c>
      <c r="BU106" s="183" t="str">
        <f t="shared" si="109"/>
        <v/>
      </c>
      <c r="BV106" s="184" t="str">
        <f>IF('Cálculos '!C112="","",AVERAGE(AN106:BU106))</f>
        <v/>
      </c>
    </row>
    <row r="107" spans="2:74" ht="17.25" hidden="1" thickBot="1" x14ac:dyDescent="0.35">
      <c r="B107" s="165">
        <f t="shared" si="75"/>
        <v>105</v>
      </c>
      <c r="C107" s="171" t="str">
        <f>IF('Cálculos '!J113="","",'Cálculos '!J113)</f>
        <v/>
      </c>
      <c r="D107" s="172" t="str">
        <f>IF('Cálculos '!K113="","",'Cálculos '!K113)</f>
        <v/>
      </c>
      <c r="E107" s="172" t="str">
        <f>IF('Cálculos '!L113="","",'Cálculos '!L113)</f>
        <v/>
      </c>
      <c r="F107" s="172" t="str">
        <f>IF('Cálculos '!M113="","",'Cálculos '!M113)</f>
        <v/>
      </c>
      <c r="G107" s="172" t="str">
        <f>IF('Cálculos '!N113="","",'Cálculos '!N113)</f>
        <v/>
      </c>
      <c r="H107" s="172" t="str">
        <f>IF('Cálculos '!O113="","",'Cálculos '!O113)</f>
        <v/>
      </c>
      <c r="I107" s="172" t="str">
        <f>IF('Cálculos '!P113="","",'Cálculos '!P113)</f>
        <v/>
      </c>
      <c r="J107" s="172" t="str">
        <f>IF('Cálculos '!Q113="","",'Cálculos '!Q113)</f>
        <v/>
      </c>
      <c r="K107" s="172" t="str">
        <f>IF('Cálculos '!R113="","",'Cálculos '!R113)</f>
        <v/>
      </c>
      <c r="L107" s="172" t="str">
        <f>IF('Cálculos '!S113="","",'Cálculos '!S113)</f>
        <v/>
      </c>
      <c r="M107" s="172" t="str">
        <f>IF('Cálculos '!T113="","",'Cálculos '!T113)</f>
        <v/>
      </c>
      <c r="N107" s="172" t="str">
        <f>IF('Cálculos '!U113="","",'Cálculos '!U113)</f>
        <v/>
      </c>
      <c r="O107" s="172" t="str">
        <f>IF('Cálculos '!V113="","",'Cálculos '!V113)</f>
        <v/>
      </c>
      <c r="P107" s="172" t="str">
        <f>IF('Cálculos '!W113="","",'Cálculos '!W113)</f>
        <v/>
      </c>
      <c r="Q107" s="172" t="str">
        <f>IF('Cálculos '!X113="","",'Cálculos '!X113)</f>
        <v/>
      </c>
      <c r="R107" s="172" t="str">
        <f>IF('Cálculos '!Y113="","",'Cálculos '!Y113)</f>
        <v/>
      </c>
      <c r="S107" s="172" t="str">
        <f>IF('Cálculos '!Z113="","",'Cálculos '!Z113)</f>
        <v/>
      </c>
      <c r="T107" s="172" t="str">
        <f>IF('Cálculos '!AA113="","",'Cálculos '!AA113)</f>
        <v/>
      </c>
      <c r="U107" s="172" t="str">
        <f>IF('Cálculos '!AB113="","",'Cálculos '!AB113)</f>
        <v/>
      </c>
      <c r="V107" s="172" t="str">
        <f>IF('Cálculos '!AC113="","",'Cálculos '!AC113)</f>
        <v/>
      </c>
      <c r="W107" s="172" t="str">
        <f>IF('Cálculos '!AD113="","",'Cálculos '!AD113)</f>
        <v/>
      </c>
      <c r="X107" s="172" t="str">
        <f>IF('Cálculos '!AE113="","",'Cálculos '!AE113)</f>
        <v/>
      </c>
      <c r="Y107" s="172" t="str">
        <f>IF('Cálculos '!AF113="","",'Cálculos '!AF113)</f>
        <v/>
      </c>
      <c r="Z107" s="172" t="str">
        <f>IF('Cálculos '!AG113="","",'Cálculos '!AG113)</f>
        <v/>
      </c>
      <c r="AA107" s="172" t="str">
        <f>IF('Cálculos '!AH113="","",'Cálculos '!AH113)</f>
        <v/>
      </c>
      <c r="AB107" s="172" t="str">
        <f>IF('Cálculos '!AI113="","",'Cálculos '!AI113)</f>
        <v/>
      </c>
      <c r="AC107" s="172" t="str">
        <f>IF('Cálculos '!AJ113="","",'Cálculos '!AJ113)</f>
        <v/>
      </c>
      <c r="AD107" s="172" t="str">
        <f>IF('Cálculos '!AK113="","",'Cálculos '!AK113)</f>
        <v/>
      </c>
      <c r="AE107" s="172" t="str">
        <f>IF('Cálculos '!AL113="","",'Cálculos '!AL113)</f>
        <v/>
      </c>
      <c r="AF107" s="172" t="str">
        <f>IF('Cálculos '!AM113="","",'Cálculos '!AM113)</f>
        <v/>
      </c>
      <c r="AG107" s="172" t="str">
        <f>IF('Cálculos '!AN113="","",'Cálculos '!AN113)</f>
        <v/>
      </c>
      <c r="AH107" s="172" t="str">
        <f>IF('Cálculos '!AO113="","",'Cálculos '!AO113)</f>
        <v/>
      </c>
      <c r="AI107" s="172" t="str">
        <f>IF('Cálculos '!AP113="","",'Cálculos '!AP113)</f>
        <v/>
      </c>
      <c r="AJ107" s="443" t="str">
        <f>IF('Cálculos '!AQ113="","",'Cálculos '!AQ113)</f>
        <v/>
      </c>
      <c r="AK107" s="446" t="str">
        <f>IF('Cálculos '!D113="","",AVERAGE(C107:AJ107))</f>
        <v/>
      </c>
      <c r="AM107" s="181">
        <f t="shared" si="40"/>
        <v>105</v>
      </c>
      <c r="AN107" s="284" t="str">
        <f t="shared" si="76"/>
        <v/>
      </c>
      <c r="AO107" s="285" t="str">
        <f t="shared" si="77"/>
        <v/>
      </c>
      <c r="AP107" s="285" t="str">
        <f t="shared" si="78"/>
        <v/>
      </c>
      <c r="AQ107" s="285" t="str">
        <f t="shared" si="79"/>
        <v/>
      </c>
      <c r="AR107" s="182" t="str">
        <f t="shared" si="80"/>
        <v/>
      </c>
      <c r="AS107" s="182" t="str">
        <f t="shared" si="81"/>
        <v/>
      </c>
      <c r="AT107" s="182" t="str">
        <f t="shared" si="82"/>
        <v/>
      </c>
      <c r="AU107" s="182" t="str">
        <f t="shared" si="83"/>
        <v/>
      </c>
      <c r="AV107" s="182" t="str">
        <f t="shared" si="84"/>
        <v/>
      </c>
      <c r="AW107" s="182" t="str">
        <f t="shared" si="85"/>
        <v/>
      </c>
      <c r="AX107" s="182" t="str">
        <f t="shared" si="86"/>
        <v/>
      </c>
      <c r="AY107" s="182" t="str">
        <f t="shared" si="87"/>
        <v/>
      </c>
      <c r="AZ107" s="182" t="str">
        <f t="shared" si="88"/>
        <v/>
      </c>
      <c r="BA107" s="182" t="str">
        <f t="shared" si="89"/>
        <v/>
      </c>
      <c r="BB107" s="182" t="str">
        <f t="shared" si="90"/>
        <v/>
      </c>
      <c r="BC107" s="182" t="str">
        <f t="shared" si="91"/>
        <v/>
      </c>
      <c r="BD107" s="182" t="str">
        <f t="shared" si="92"/>
        <v/>
      </c>
      <c r="BE107" s="182" t="str">
        <f t="shared" si="93"/>
        <v/>
      </c>
      <c r="BF107" s="182" t="str">
        <f t="shared" si="94"/>
        <v/>
      </c>
      <c r="BG107" s="182" t="str">
        <f t="shared" si="95"/>
        <v/>
      </c>
      <c r="BH107" s="182" t="str">
        <f t="shared" si="96"/>
        <v/>
      </c>
      <c r="BI107" s="182" t="str">
        <f t="shared" si="97"/>
        <v/>
      </c>
      <c r="BJ107" s="182" t="str">
        <f t="shared" si="98"/>
        <v/>
      </c>
      <c r="BK107" s="182" t="str">
        <f t="shared" si="99"/>
        <v/>
      </c>
      <c r="BL107" s="182" t="str">
        <f t="shared" si="100"/>
        <v/>
      </c>
      <c r="BM107" s="182" t="str">
        <f t="shared" si="101"/>
        <v/>
      </c>
      <c r="BN107" s="182" t="str">
        <f t="shared" si="102"/>
        <v/>
      </c>
      <c r="BO107" s="182" t="str">
        <f t="shared" si="103"/>
        <v/>
      </c>
      <c r="BP107" s="182" t="str">
        <f t="shared" si="104"/>
        <v/>
      </c>
      <c r="BQ107" s="182" t="str">
        <f t="shared" si="105"/>
        <v/>
      </c>
      <c r="BR107" s="182" t="str">
        <f t="shared" si="106"/>
        <v/>
      </c>
      <c r="BS107" s="182" t="str">
        <f t="shared" si="107"/>
        <v/>
      </c>
      <c r="BT107" s="182" t="str">
        <f t="shared" si="108"/>
        <v/>
      </c>
      <c r="BU107" s="183" t="str">
        <f t="shared" si="109"/>
        <v/>
      </c>
      <c r="BV107" s="184" t="str">
        <f>IF('Cálculos '!C113="","",AVERAGE(AN107:BU107))</f>
        <v/>
      </c>
    </row>
    <row r="108" spans="2:74" ht="17.25" hidden="1" thickBot="1" x14ac:dyDescent="0.35">
      <c r="B108" s="165">
        <f t="shared" si="75"/>
        <v>106</v>
      </c>
      <c r="C108" s="171" t="str">
        <f>IF('Cálculos '!J114="","",'Cálculos '!J114)</f>
        <v/>
      </c>
      <c r="D108" s="172" t="str">
        <f>IF('Cálculos '!K114="","",'Cálculos '!K114)</f>
        <v/>
      </c>
      <c r="E108" s="172" t="str">
        <f>IF('Cálculos '!L114="","",'Cálculos '!L114)</f>
        <v/>
      </c>
      <c r="F108" s="172" t="str">
        <f>IF('Cálculos '!M114="","",'Cálculos '!M114)</f>
        <v/>
      </c>
      <c r="G108" s="172" t="str">
        <f>IF('Cálculos '!N114="","",'Cálculos '!N114)</f>
        <v/>
      </c>
      <c r="H108" s="172" t="str">
        <f>IF('Cálculos '!O114="","",'Cálculos '!O114)</f>
        <v/>
      </c>
      <c r="I108" s="172" t="str">
        <f>IF('Cálculos '!P114="","",'Cálculos '!P114)</f>
        <v/>
      </c>
      <c r="J108" s="172" t="str">
        <f>IF('Cálculos '!Q114="","",'Cálculos '!Q114)</f>
        <v/>
      </c>
      <c r="K108" s="172" t="str">
        <f>IF('Cálculos '!R114="","",'Cálculos '!R114)</f>
        <v/>
      </c>
      <c r="L108" s="172" t="str">
        <f>IF('Cálculos '!S114="","",'Cálculos '!S114)</f>
        <v/>
      </c>
      <c r="M108" s="172" t="str">
        <f>IF('Cálculos '!T114="","",'Cálculos '!T114)</f>
        <v/>
      </c>
      <c r="N108" s="172" t="str">
        <f>IF('Cálculos '!U114="","",'Cálculos '!U114)</f>
        <v/>
      </c>
      <c r="O108" s="172" t="str">
        <f>IF('Cálculos '!V114="","",'Cálculos '!V114)</f>
        <v/>
      </c>
      <c r="P108" s="172" t="str">
        <f>IF('Cálculos '!W114="","",'Cálculos '!W114)</f>
        <v/>
      </c>
      <c r="Q108" s="172" t="str">
        <f>IF('Cálculos '!X114="","",'Cálculos '!X114)</f>
        <v/>
      </c>
      <c r="R108" s="172" t="str">
        <f>IF('Cálculos '!Y114="","",'Cálculos '!Y114)</f>
        <v/>
      </c>
      <c r="S108" s="172" t="str">
        <f>IF('Cálculos '!Z114="","",'Cálculos '!Z114)</f>
        <v/>
      </c>
      <c r="T108" s="172" t="str">
        <f>IF('Cálculos '!AA114="","",'Cálculos '!AA114)</f>
        <v/>
      </c>
      <c r="U108" s="172" t="str">
        <f>IF('Cálculos '!AB114="","",'Cálculos '!AB114)</f>
        <v/>
      </c>
      <c r="V108" s="172" t="str">
        <f>IF('Cálculos '!AC114="","",'Cálculos '!AC114)</f>
        <v/>
      </c>
      <c r="W108" s="172" t="str">
        <f>IF('Cálculos '!AD114="","",'Cálculos '!AD114)</f>
        <v/>
      </c>
      <c r="X108" s="172" t="str">
        <f>IF('Cálculos '!AE114="","",'Cálculos '!AE114)</f>
        <v/>
      </c>
      <c r="Y108" s="172" t="str">
        <f>IF('Cálculos '!AF114="","",'Cálculos '!AF114)</f>
        <v/>
      </c>
      <c r="Z108" s="172" t="str">
        <f>IF('Cálculos '!AG114="","",'Cálculos '!AG114)</f>
        <v/>
      </c>
      <c r="AA108" s="172" t="str">
        <f>IF('Cálculos '!AH114="","",'Cálculos '!AH114)</f>
        <v/>
      </c>
      <c r="AB108" s="172" t="str">
        <f>IF('Cálculos '!AI114="","",'Cálculos '!AI114)</f>
        <v/>
      </c>
      <c r="AC108" s="172" t="str">
        <f>IF('Cálculos '!AJ114="","",'Cálculos '!AJ114)</f>
        <v/>
      </c>
      <c r="AD108" s="172" t="str">
        <f>IF('Cálculos '!AK114="","",'Cálculos '!AK114)</f>
        <v/>
      </c>
      <c r="AE108" s="172" t="str">
        <f>IF('Cálculos '!AL114="","",'Cálculos '!AL114)</f>
        <v/>
      </c>
      <c r="AF108" s="172" t="str">
        <f>IF('Cálculos '!AM114="","",'Cálculos '!AM114)</f>
        <v/>
      </c>
      <c r="AG108" s="172" t="str">
        <f>IF('Cálculos '!AN114="","",'Cálculos '!AN114)</f>
        <v/>
      </c>
      <c r="AH108" s="172" t="str">
        <f>IF('Cálculos '!AO114="","",'Cálculos '!AO114)</f>
        <v/>
      </c>
      <c r="AI108" s="172" t="str">
        <f>IF('Cálculos '!AP114="","",'Cálculos '!AP114)</f>
        <v/>
      </c>
      <c r="AJ108" s="443" t="str">
        <f>IF('Cálculos '!AQ114="","",'Cálculos '!AQ114)</f>
        <v/>
      </c>
      <c r="AK108" s="446" t="str">
        <f>IF('Cálculos '!D114="","",AVERAGE(C108:AJ108))</f>
        <v/>
      </c>
      <c r="AM108" s="181">
        <f t="shared" si="40"/>
        <v>106</v>
      </c>
      <c r="AN108" s="284" t="str">
        <f t="shared" si="76"/>
        <v/>
      </c>
      <c r="AO108" s="285" t="str">
        <f t="shared" si="77"/>
        <v/>
      </c>
      <c r="AP108" s="285" t="str">
        <f t="shared" si="78"/>
        <v/>
      </c>
      <c r="AQ108" s="285" t="str">
        <f t="shared" si="79"/>
        <v/>
      </c>
      <c r="AR108" s="182" t="str">
        <f t="shared" si="80"/>
        <v/>
      </c>
      <c r="AS108" s="182" t="str">
        <f t="shared" si="81"/>
        <v/>
      </c>
      <c r="AT108" s="182" t="str">
        <f t="shared" si="82"/>
        <v/>
      </c>
      <c r="AU108" s="182" t="str">
        <f t="shared" si="83"/>
        <v/>
      </c>
      <c r="AV108" s="182" t="str">
        <f t="shared" si="84"/>
        <v/>
      </c>
      <c r="AW108" s="182" t="str">
        <f t="shared" si="85"/>
        <v/>
      </c>
      <c r="AX108" s="182" t="str">
        <f t="shared" si="86"/>
        <v/>
      </c>
      <c r="AY108" s="182" t="str">
        <f t="shared" si="87"/>
        <v/>
      </c>
      <c r="AZ108" s="182" t="str">
        <f t="shared" si="88"/>
        <v/>
      </c>
      <c r="BA108" s="182" t="str">
        <f t="shared" si="89"/>
        <v/>
      </c>
      <c r="BB108" s="182" t="str">
        <f t="shared" si="90"/>
        <v/>
      </c>
      <c r="BC108" s="182" t="str">
        <f t="shared" si="91"/>
        <v/>
      </c>
      <c r="BD108" s="182" t="str">
        <f t="shared" si="92"/>
        <v/>
      </c>
      <c r="BE108" s="182" t="str">
        <f t="shared" si="93"/>
        <v/>
      </c>
      <c r="BF108" s="182" t="str">
        <f t="shared" si="94"/>
        <v/>
      </c>
      <c r="BG108" s="182" t="str">
        <f t="shared" si="95"/>
        <v/>
      </c>
      <c r="BH108" s="182" t="str">
        <f t="shared" si="96"/>
        <v/>
      </c>
      <c r="BI108" s="182" t="str">
        <f t="shared" si="97"/>
        <v/>
      </c>
      <c r="BJ108" s="182" t="str">
        <f t="shared" si="98"/>
        <v/>
      </c>
      <c r="BK108" s="182" t="str">
        <f t="shared" si="99"/>
        <v/>
      </c>
      <c r="BL108" s="182" t="str">
        <f t="shared" si="100"/>
        <v/>
      </c>
      <c r="BM108" s="182" t="str">
        <f t="shared" si="101"/>
        <v/>
      </c>
      <c r="BN108" s="182" t="str">
        <f t="shared" si="102"/>
        <v/>
      </c>
      <c r="BO108" s="182" t="str">
        <f t="shared" si="103"/>
        <v/>
      </c>
      <c r="BP108" s="182" t="str">
        <f t="shared" si="104"/>
        <v/>
      </c>
      <c r="BQ108" s="182" t="str">
        <f t="shared" si="105"/>
        <v/>
      </c>
      <c r="BR108" s="182" t="str">
        <f t="shared" si="106"/>
        <v/>
      </c>
      <c r="BS108" s="182" t="str">
        <f t="shared" si="107"/>
        <v/>
      </c>
      <c r="BT108" s="182" t="str">
        <f t="shared" si="108"/>
        <v/>
      </c>
      <c r="BU108" s="183" t="str">
        <f t="shared" si="109"/>
        <v/>
      </c>
      <c r="BV108" s="184" t="str">
        <f>IF('Cálculos '!C114="","",AVERAGE(AN108:BU108))</f>
        <v/>
      </c>
    </row>
    <row r="109" spans="2:74" ht="17.25" hidden="1" thickBot="1" x14ac:dyDescent="0.35">
      <c r="B109" s="165">
        <f t="shared" si="75"/>
        <v>107</v>
      </c>
      <c r="C109" s="171" t="str">
        <f>IF('Cálculos '!J115="","",'Cálculos '!J115)</f>
        <v/>
      </c>
      <c r="D109" s="172" t="str">
        <f>IF('Cálculos '!K115="","",'Cálculos '!K115)</f>
        <v/>
      </c>
      <c r="E109" s="172" t="str">
        <f>IF('Cálculos '!L115="","",'Cálculos '!L115)</f>
        <v/>
      </c>
      <c r="F109" s="172" t="str">
        <f>IF('Cálculos '!M115="","",'Cálculos '!M115)</f>
        <v/>
      </c>
      <c r="G109" s="172" t="str">
        <f>IF('Cálculos '!N115="","",'Cálculos '!N115)</f>
        <v/>
      </c>
      <c r="H109" s="172" t="str">
        <f>IF('Cálculos '!O115="","",'Cálculos '!O115)</f>
        <v/>
      </c>
      <c r="I109" s="172" t="str">
        <f>IF('Cálculos '!P115="","",'Cálculos '!P115)</f>
        <v/>
      </c>
      <c r="J109" s="172" t="str">
        <f>IF('Cálculos '!Q115="","",'Cálculos '!Q115)</f>
        <v/>
      </c>
      <c r="K109" s="172" t="str">
        <f>IF('Cálculos '!R115="","",'Cálculos '!R115)</f>
        <v/>
      </c>
      <c r="L109" s="172" t="str">
        <f>IF('Cálculos '!S115="","",'Cálculos '!S115)</f>
        <v/>
      </c>
      <c r="M109" s="172" t="str">
        <f>IF('Cálculos '!T115="","",'Cálculos '!T115)</f>
        <v/>
      </c>
      <c r="N109" s="172" t="str">
        <f>IF('Cálculos '!U115="","",'Cálculos '!U115)</f>
        <v/>
      </c>
      <c r="O109" s="172" t="str">
        <f>IF('Cálculos '!V115="","",'Cálculos '!V115)</f>
        <v/>
      </c>
      <c r="P109" s="172" t="str">
        <f>IF('Cálculos '!W115="","",'Cálculos '!W115)</f>
        <v/>
      </c>
      <c r="Q109" s="172" t="str">
        <f>IF('Cálculos '!X115="","",'Cálculos '!X115)</f>
        <v/>
      </c>
      <c r="R109" s="172" t="str">
        <f>IF('Cálculos '!Y115="","",'Cálculos '!Y115)</f>
        <v/>
      </c>
      <c r="S109" s="172" t="str">
        <f>IF('Cálculos '!Z115="","",'Cálculos '!Z115)</f>
        <v/>
      </c>
      <c r="T109" s="172" t="str">
        <f>IF('Cálculos '!AA115="","",'Cálculos '!AA115)</f>
        <v/>
      </c>
      <c r="U109" s="172" t="str">
        <f>IF('Cálculos '!AB115="","",'Cálculos '!AB115)</f>
        <v/>
      </c>
      <c r="V109" s="172" t="str">
        <f>IF('Cálculos '!AC115="","",'Cálculos '!AC115)</f>
        <v/>
      </c>
      <c r="W109" s="172" t="str">
        <f>IF('Cálculos '!AD115="","",'Cálculos '!AD115)</f>
        <v/>
      </c>
      <c r="X109" s="172" t="str">
        <f>IF('Cálculos '!AE115="","",'Cálculos '!AE115)</f>
        <v/>
      </c>
      <c r="Y109" s="172" t="str">
        <f>IF('Cálculos '!AF115="","",'Cálculos '!AF115)</f>
        <v/>
      </c>
      <c r="Z109" s="172" t="str">
        <f>IF('Cálculos '!AG115="","",'Cálculos '!AG115)</f>
        <v/>
      </c>
      <c r="AA109" s="172" t="str">
        <f>IF('Cálculos '!AH115="","",'Cálculos '!AH115)</f>
        <v/>
      </c>
      <c r="AB109" s="172" t="str">
        <f>IF('Cálculos '!AI115="","",'Cálculos '!AI115)</f>
        <v/>
      </c>
      <c r="AC109" s="172" t="str">
        <f>IF('Cálculos '!AJ115="","",'Cálculos '!AJ115)</f>
        <v/>
      </c>
      <c r="AD109" s="172" t="str">
        <f>IF('Cálculos '!AK115="","",'Cálculos '!AK115)</f>
        <v/>
      </c>
      <c r="AE109" s="172" t="str">
        <f>IF('Cálculos '!AL115="","",'Cálculos '!AL115)</f>
        <v/>
      </c>
      <c r="AF109" s="172" t="str">
        <f>IF('Cálculos '!AM115="","",'Cálculos '!AM115)</f>
        <v/>
      </c>
      <c r="AG109" s="172" t="str">
        <f>IF('Cálculos '!AN115="","",'Cálculos '!AN115)</f>
        <v/>
      </c>
      <c r="AH109" s="172" t="str">
        <f>IF('Cálculos '!AO115="","",'Cálculos '!AO115)</f>
        <v/>
      </c>
      <c r="AI109" s="172" t="str">
        <f>IF('Cálculos '!AP115="","",'Cálculos '!AP115)</f>
        <v/>
      </c>
      <c r="AJ109" s="443" t="str">
        <f>IF('Cálculos '!AQ115="","",'Cálculos '!AQ115)</f>
        <v/>
      </c>
      <c r="AK109" s="446" t="str">
        <f>IF('Cálculos '!D115="","",AVERAGE(C109:AJ109))</f>
        <v/>
      </c>
      <c r="AM109" s="181">
        <f t="shared" si="40"/>
        <v>107</v>
      </c>
      <c r="AN109" s="284" t="str">
        <f t="shared" si="76"/>
        <v/>
      </c>
      <c r="AO109" s="285" t="str">
        <f t="shared" si="77"/>
        <v/>
      </c>
      <c r="AP109" s="285" t="str">
        <f t="shared" si="78"/>
        <v/>
      </c>
      <c r="AQ109" s="285" t="str">
        <f t="shared" si="79"/>
        <v/>
      </c>
      <c r="AR109" s="182" t="str">
        <f t="shared" si="80"/>
        <v/>
      </c>
      <c r="AS109" s="182" t="str">
        <f t="shared" si="81"/>
        <v/>
      </c>
      <c r="AT109" s="182" t="str">
        <f t="shared" si="82"/>
        <v/>
      </c>
      <c r="AU109" s="182" t="str">
        <f t="shared" si="83"/>
        <v/>
      </c>
      <c r="AV109" s="182" t="str">
        <f t="shared" si="84"/>
        <v/>
      </c>
      <c r="AW109" s="182" t="str">
        <f t="shared" si="85"/>
        <v/>
      </c>
      <c r="AX109" s="182" t="str">
        <f t="shared" si="86"/>
        <v/>
      </c>
      <c r="AY109" s="182" t="str">
        <f t="shared" si="87"/>
        <v/>
      </c>
      <c r="AZ109" s="182" t="str">
        <f t="shared" si="88"/>
        <v/>
      </c>
      <c r="BA109" s="182" t="str">
        <f t="shared" si="89"/>
        <v/>
      </c>
      <c r="BB109" s="182" t="str">
        <f t="shared" si="90"/>
        <v/>
      </c>
      <c r="BC109" s="182" t="str">
        <f t="shared" si="91"/>
        <v/>
      </c>
      <c r="BD109" s="182" t="str">
        <f t="shared" si="92"/>
        <v/>
      </c>
      <c r="BE109" s="182" t="str">
        <f t="shared" si="93"/>
        <v/>
      </c>
      <c r="BF109" s="182" t="str">
        <f t="shared" si="94"/>
        <v/>
      </c>
      <c r="BG109" s="182" t="str">
        <f t="shared" si="95"/>
        <v/>
      </c>
      <c r="BH109" s="182" t="str">
        <f t="shared" si="96"/>
        <v/>
      </c>
      <c r="BI109" s="182" t="str">
        <f t="shared" si="97"/>
        <v/>
      </c>
      <c r="BJ109" s="182" t="str">
        <f t="shared" si="98"/>
        <v/>
      </c>
      <c r="BK109" s="182" t="str">
        <f t="shared" si="99"/>
        <v/>
      </c>
      <c r="BL109" s="182" t="str">
        <f t="shared" si="100"/>
        <v/>
      </c>
      <c r="BM109" s="182" t="str">
        <f t="shared" si="101"/>
        <v/>
      </c>
      <c r="BN109" s="182" t="str">
        <f t="shared" si="102"/>
        <v/>
      </c>
      <c r="BO109" s="182" t="str">
        <f t="shared" si="103"/>
        <v/>
      </c>
      <c r="BP109" s="182" t="str">
        <f t="shared" si="104"/>
        <v/>
      </c>
      <c r="BQ109" s="182" t="str">
        <f t="shared" si="105"/>
        <v/>
      </c>
      <c r="BR109" s="182" t="str">
        <f t="shared" si="106"/>
        <v/>
      </c>
      <c r="BS109" s="182" t="str">
        <f t="shared" si="107"/>
        <v/>
      </c>
      <c r="BT109" s="182" t="str">
        <f t="shared" si="108"/>
        <v/>
      </c>
      <c r="BU109" s="183" t="str">
        <f t="shared" si="109"/>
        <v/>
      </c>
      <c r="BV109" s="184" t="str">
        <f>IF('Cálculos '!C115="","",AVERAGE(AN109:BU109))</f>
        <v/>
      </c>
    </row>
    <row r="110" spans="2:74" ht="17.25" hidden="1" thickBot="1" x14ac:dyDescent="0.35">
      <c r="B110" s="165">
        <f t="shared" si="75"/>
        <v>108</v>
      </c>
      <c r="C110" s="171" t="str">
        <f>IF('Cálculos '!J116="","",'Cálculos '!J116)</f>
        <v/>
      </c>
      <c r="D110" s="172" t="str">
        <f>IF('Cálculos '!K116="","",'Cálculos '!K116)</f>
        <v/>
      </c>
      <c r="E110" s="172" t="str">
        <f>IF('Cálculos '!L116="","",'Cálculos '!L116)</f>
        <v/>
      </c>
      <c r="F110" s="172" t="str">
        <f>IF('Cálculos '!M116="","",'Cálculos '!M116)</f>
        <v/>
      </c>
      <c r="G110" s="172" t="str">
        <f>IF('Cálculos '!N116="","",'Cálculos '!N116)</f>
        <v/>
      </c>
      <c r="H110" s="172" t="str">
        <f>IF('Cálculos '!O116="","",'Cálculos '!O116)</f>
        <v/>
      </c>
      <c r="I110" s="172" t="str">
        <f>IF('Cálculos '!P116="","",'Cálculos '!P116)</f>
        <v/>
      </c>
      <c r="J110" s="172" t="str">
        <f>IF('Cálculos '!Q116="","",'Cálculos '!Q116)</f>
        <v/>
      </c>
      <c r="K110" s="172" t="str">
        <f>IF('Cálculos '!R116="","",'Cálculos '!R116)</f>
        <v/>
      </c>
      <c r="L110" s="172" t="str">
        <f>IF('Cálculos '!S116="","",'Cálculos '!S116)</f>
        <v/>
      </c>
      <c r="M110" s="172" t="str">
        <f>IF('Cálculos '!T116="","",'Cálculos '!T116)</f>
        <v/>
      </c>
      <c r="N110" s="172" t="str">
        <f>IF('Cálculos '!U116="","",'Cálculos '!U116)</f>
        <v/>
      </c>
      <c r="O110" s="172" t="str">
        <f>IF('Cálculos '!V116="","",'Cálculos '!V116)</f>
        <v/>
      </c>
      <c r="P110" s="172" t="str">
        <f>IF('Cálculos '!W116="","",'Cálculos '!W116)</f>
        <v/>
      </c>
      <c r="Q110" s="172" t="str">
        <f>IF('Cálculos '!X116="","",'Cálculos '!X116)</f>
        <v/>
      </c>
      <c r="R110" s="172" t="str">
        <f>IF('Cálculos '!Y116="","",'Cálculos '!Y116)</f>
        <v/>
      </c>
      <c r="S110" s="172" t="str">
        <f>IF('Cálculos '!Z116="","",'Cálculos '!Z116)</f>
        <v/>
      </c>
      <c r="T110" s="172" t="str">
        <f>IF('Cálculos '!AA116="","",'Cálculos '!AA116)</f>
        <v/>
      </c>
      <c r="U110" s="172" t="str">
        <f>IF('Cálculos '!AB116="","",'Cálculos '!AB116)</f>
        <v/>
      </c>
      <c r="V110" s="172" t="str">
        <f>IF('Cálculos '!AC116="","",'Cálculos '!AC116)</f>
        <v/>
      </c>
      <c r="W110" s="172" t="str">
        <f>IF('Cálculos '!AD116="","",'Cálculos '!AD116)</f>
        <v/>
      </c>
      <c r="X110" s="172" t="str">
        <f>IF('Cálculos '!AE116="","",'Cálculos '!AE116)</f>
        <v/>
      </c>
      <c r="Y110" s="172" t="str">
        <f>IF('Cálculos '!AF116="","",'Cálculos '!AF116)</f>
        <v/>
      </c>
      <c r="Z110" s="172" t="str">
        <f>IF('Cálculos '!AG116="","",'Cálculos '!AG116)</f>
        <v/>
      </c>
      <c r="AA110" s="172" t="str">
        <f>IF('Cálculos '!AH116="","",'Cálculos '!AH116)</f>
        <v/>
      </c>
      <c r="AB110" s="172" t="str">
        <f>IF('Cálculos '!AI116="","",'Cálculos '!AI116)</f>
        <v/>
      </c>
      <c r="AC110" s="172" t="str">
        <f>IF('Cálculos '!AJ116="","",'Cálculos '!AJ116)</f>
        <v/>
      </c>
      <c r="AD110" s="172" t="str">
        <f>IF('Cálculos '!AK116="","",'Cálculos '!AK116)</f>
        <v/>
      </c>
      <c r="AE110" s="172" t="str">
        <f>IF('Cálculos '!AL116="","",'Cálculos '!AL116)</f>
        <v/>
      </c>
      <c r="AF110" s="172" t="str">
        <f>IF('Cálculos '!AM116="","",'Cálculos '!AM116)</f>
        <v/>
      </c>
      <c r="AG110" s="172" t="str">
        <f>IF('Cálculos '!AN116="","",'Cálculos '!AN116)</f>
        <v/>
      </c>
      <c r="AH110" s="172" t="str">
        <f>IF('Cálculos '!AO116="","",'Cálculos '!AO116)</f>
        <v/>
      </c>
      <c r="AI110" s="172" t="str">
        <f>IF('Cálculos '!AP116="","",'Cálculos '!AP116)</f>
        <v/>
      </c>
      <c r="AJ110" s="443" t="str">
        <f>IF('Cálculos '!AQ116="","",'Cálculos '!AQ116)</f>
        <v/>
      </c>
      <c r="AK110" s="446" t="str">
        <f>IF('Cálculos '!D116="","",AVERAGE(C110:AJ110))</f>
        <v/>
      </c>
      <c r="AM110" s="181">
        <f t="shared" si="40"/>
        <v>108</v>
      </c>
      <c r="AN110" s="284" t="str">
        <f t="shared" si="76"/>
        <v/>
      </c>
      <c r="AO110" s="285" t="str">
        <f t="shared" si="77"/>
        <v/>
      </c>
      <c r="AP110" s="285" t="str">
        <f t="shared" si="78"/>
        <v/>
      </c>
      <c r="AQ110" s="285" t="str">
        <f t="shared" si="79"/>
        <v/>
      </c>
      <c r="AR110" s="182" t="str">
        <f t="shared" si="80"/>
        <v/>
      </c>
      <c r="AS110" s="182" t="str">
        <f t="shared" si="81"/>
        <v/>
      </c>
      <c r="AT110" s="182" t="str">
        <f t="shared" si="82"/>
        <v/>
      </c>
      <c r="AU110" s="182" t="str">
        <f t="shared" si="83"/>
        <v/>
      </c>
      <c r="AV110" s="182" t="str">
        <f t="shared" si="84"/>
        <v/>
      </c>
      <c r="AW110" s="182" t="str">
        <f t="shared" si="85"/>
        <v/>
      </c>
      <c r="AX110" s="182" t="str">
        <f t="shared" si="86"/>
        <v/>
      </c>
      <c r="AY110" s="182" t="str">
        <f t="shared" si="87"/>
        <v/>
      </c>
      <c r="AZ110" s="182" t="str">
        <f t="shared" si="88"/>
        <v/>
      </c>
      <c r="BA110" s="182" t="str">
        <f t="shared" si="89"/>
        <v/>
      </c>
      <c r="BB110" s="182" t="str">
        <f t="shared" si="90"/>
        <v/>
      </c>
      <c r="BC110" s="182" t="str">
        <f t="shared" si="91"/>
        <v/>
      </c>
      <c r="BD110" s="182" t="str">
        <f t="shared" si="92"/>
        <v/>
      </c>
      <c r="BE110" s="182" t="str">
        <f t="shared" si="93"/>
        <v/>
      </c>
      <c r="BF110" s="182" t="str">
        <f t="shared" si="94"/>
        <v/>
      </c>
      <c r="BG110" s="182" t="str">
        <f t="shared" si="95"/>
        <v/>
      </c>
      <c r="BH110" s="182" t="str">
        <f t="shared" si="96"/>
        <v/>
      </c>
      <c r="BI110" s="182" t="str">
        <f t="shared" si="97"/>
        <v/>
      </c>
      <c r="BJ110" s="182" t="str">
        <f t="shared" si="98"/>
        <v/>
      </c>
      <c r="BK110" s="182" t="str">
        <f t="shared" si="99"/>
        <v/>
      </c>
      <c r="BL110" s="182" t="str">
        <f t="shared" si="100"/>
        <v/>
      </c>
      <c r="BM110" s="182" t="str">
        <f t="shared" si="101"/>
        <v/>
      </c>
      <c r="BN110" s="182" t="str">
        <f t="shared" si="102"/>
        <v/>
      </c>
      <c r="BO110" s="182" t="str">
        <f t="shared" si="103"/>
        <v/>
      </c>
      <c r="BP110" s="182" t="str">
        <f t="shared" si="104"/>
        <v/>
      </c>
      <c r="BQ110" s="182" t="str">
        <f t="shared" si="105"/>
        <v/>
      </c>
      <c r="BR110" s="182" t="str">
        <f t="shared" si="106"/>
        <v/>
      </c>
      <c r="BS110" s="182" t="str">
        <f t="shared" si="107"/>
        <v/>
      </c>
      <c r="BT110" s="182" t="str">
        <f t="shared" si="108"/>
        <v/>
      </c>
      <c r="BU110" s="183" t="str">
        <f t="shared" si="109"/>
        <v/>
      </c>
      <c r="BV110" s="184" t="str">
        <f>IF('Cálculos '!C116="","",AVERAGE(AN110:BU110))</f>
        <v/>
      </c>
    </row>
    <row r="111" spans="2:74" ht="17.25" hidden="1" thickBot="1" x14ac:dyDescent="0.35">
      <c r="B111" s="165">
        <f t="shared" si="75"/>
        <v>109</v>
      </c>
      <c r="C111" s="171" t="str">
        <f>IF('Cálculos '!J117="","",'Cálculos '!J117)</f>
        <v/>
      </c>
      <c r="D111" s="172" t="str">
        <f>IF('Cálculos '!K117="","",'Cálculos '!K117)</f>
        <v/>
      </c>
      <c r="E111" s="172" t="str">
        <f>IF('Cálculos '!L117="","",'Cálculos '!L117)</f>
        <v/>
      </c>
      <c r="F111" s="172" t="str">
        <f>IF('Cálculos '!M117="","",'Cálculos '!M117)</f>
        <v/>
      </c>
      <c r="G111" s="172" t="str">
        <f>IF('Cálculos '!N117="","",'Cálculos '!N117)</f>
        <v/>
      </c>
      <c r="H111" s="172" t="str">
        <f>IF('Cálculos '!O117="","",'Cálculos '!O117)</f>
        <v/>
      </c>
      <c r="I111" s="172" t="str">
        <f>IF('Cálculos '!P117="","",'Cálculos '!P117)</f>
        <v/>
      </c>
      <c r="J111" s="172" t="str">
        <f>IF('Cálculos '!Q117="","",'Cálculos '!Q117)</f>
        <v/>
      </c>
      <c r="K111" s="172" t="str">
        <f>IF('Cálculos '!R117="","",'Cálculos '!R117)</f>
        <v/>
      </c>
      <c r="L111" s="172" t="str">
        <f>IF('Cálculos '!S117="","",'Cálculos '!S117)</f>
        <v/>
      </c>
      <c r="M111" s="172" t="str">
        <f>IF('Cálculos '!T117="","",'Cálculos '!T117)</f>
        <v/>
      </c>
      <c r="N111" s="172" t="str">
        <f>IF('Cálculos '!U117="","",'Cálculos '!U117)</f>
        <v/>
      </c>
      <c r="O111" s="172" t="str">
        <f>IF('Cálculos '!V117="","",'Cálculos '!V117)</f>
        <v/>
      </c>
      <c r="P111" s="172" t="str">
        <f>IF('Cálculos '!W117="","",'Cálculos '!W117)</f>
        <v/>
      </c>
      <c r="Q111" s="172" t="str">
        <f>IF('Cálculos '!X117="","",'Cálculos '!X117)</f>
        <v/>
      </c>
      <c r="R111" s="172" t="str">
        <f>IF('Cálculos '!Y117="","",'Cálculos '!Y117)</f>
        <v/>
      </c>
      <c r="S111" s="172" t="str">
        <f>IF('Cálculos '!Z117="","",'Cálculos '!Z117)</f>
        <v/>
      </c>
      <c r="T111" s="172" t="str">
        <f>IF('Cálculos '!AA117="","",'Cálculos '!AA117)</f>
        <v/>
      </c>
      <c r="U111" s="172" t="str">
        <f>IF('Cálculos '!AB117="","",'Cálculos '!AB117)</f>
        <v/>
      </c>
      <c r="V111" s="172" t="str">
        <f>IF('Cálculos '!AC117="","",'Cálculos '!AC117)</f>
        <v/>
      </c>
      <c r="W111" s="172" t="str">
        <f>IF('Cálculos '!AD117="","",'Cálculos '!AD117)</f>
        <v/>
      </c>
      <c r="X111" s="172" t="str">
        <f>IF('Cálculos '!AE117="","",'Cálculos '!AE117)</f>
        <v/>
      </c>
      <c r="Y111" s="172" t="str">
        <f>IF('Cálculos '!AF117="","",'Cálculos '!AF117)</f>
        <v/>
      </c>
      <c r="Z111" s="172" t="str">
        <f>IF('Cálculos '!AG117="","",'Cálculos '!AG117)</f>
        <v/>
      </c>
      <c r="AA111" s="172" t="str">
        <f>IF('Cálculos '!AH117="","",'Cálculos '!AH117)</f>
        <v/>
      </c>
      <c r="AB111" s="172" t="str">
        <f>IF('Cálculos '!AI117="","",'Cálculos '!AI117)</f>
        <v/>
      </c>
      <c r="AC111" s="172" t="str">
        <f>IF('Cálculos '!AJ117="","",'Cálculos '!AJ117)</f>
        <v/>
      </c>
      <c r="AD111" s="172" t="str">
        <f>IF('Cálculos '!AK117="","",'Cálculos '!AK117)</f>
        <v/>
      </c>
      <c r="AE111" s="172" t="str">
        <f>IF('Cálculos '!AL117="","",'Cálculos '!AL117)</f>
        <v/>
      </c>
      <c r="AF111" s="172" t="str">
        <f>IF('Cálculos '!AM117="","",'Cálculos '!AM117)</f>
        <v/>
      </c>
      <c r="AG111" s="172" t="str">
        <f>IF('Cálculos '!AN117="","",'Cálculos '!AN117)</f>
        <v/>
      </c>
      <c r="AH111" s="172" t="str">
        <f>IF('Cálculos '!AO117="","",'Cálculos '!AO117)</f>
        <v/>
      </c>
      <c r="AI111" s="172" t="str">
        <f>IF('Cálculos '!AP117="","",'Cálculos '!AP117)</f>
        <v/>
      </c>
      <c r="AJ111" s="443" t="str">
        <f>IF('Cálculos '!AQ117="","",'Cálculos '!AQ117)</f>
        <v/>
      </c>
      <c r="AK111" s="446" t="str">
        <f>IF('Cálculos '!D117="","",AVERAGE(C111:AJ111))</f>
        <v/>
      </c>
      <c r="AM111" s="181">
        <f t="shared" si="40"/>
        <v>109</v>
      </c>
      <c r="AN111" s="284" t="str">
        <f t="shared" si="76"/>
        <v/>
      </c>
      <c r="AO111" s="285" t="str">
        <f t="shared" si="77"/>
        <v/>
      </c>
      <c r="AP111" s="285" t="str">
        <f t="shared" si="78"/>
        <v/>
      </c>
      <c r="AQ111" s="285" t="str">
        <f t="shared" si="79"/>
        <v/>
      </c>
      <c r="AR111" s="182" t="str">
        <f t="shared" si="80"/>
        <v/>
      </c>
      <c r="AS111" s="182" t="str">
        <f t="shared" si="81"/>
        <v/>
      </c>
      <c r="AT111" s="182" t="str">
        <f t="shared" si="82"/>
        <v/>
      </c>
      <c r="AU111" s="182" t="str">
        <f t="shared" si="83"/>
        <v/>
      </c>
      <c r="AV111" s="182" t="str">
        <f t="shared" si="84"/>
        <v/>
      </c>
      <c r="AW111" s="182" t="str">
        <f t="shared" si="85"/>
        <v/>
      </c>
      <c r="AX111" s="182" t="str">
        <f t="shared" si="86"/>
        <v/>
      </c>
      <c r="AY111" s="182" t="str">
        <f t="shared" si="87"/>
        <v/>
      </c>
      <c r="AZ111" s="182" t="str">
        <f t="shared" si="88"/>
        <v/>
      </c>
      <c r="BA111" s="182" t="str">
        <f t="shared" si="89"/>
        <v/>
      </c>
      <c r="BB111" s="182" t="str">
        <f t="shared" si="90"/>
        <v/>
      </c>
      <c r="BC111" s="182" t="str">
        <f t="shared" si="91"/>
        <v/>
      </c>
      <c r="BD111" s="182" t="str">
        <f t="shared" si="92"/>
        <v/>
      </c>
      <c r="BE111" s="182" t="str">
        <f t="shared" si="93"/>
        <v/>
      </c>
      <c r="BF111" s="182" t="str">
        <f t="shared" si="94"/>
        <v/>
      </c>
      <c r="BG111" s="182" t="str">
        <f t="shared" si="95"/>
        <v/>
      </c>
      <c r="BH111" s="182" t="str">
        <f t="shared" si="96"/>
        <v/>
      </c>
      <c r="BI111" s="182" t="str">
        <f t="shared" si="97"/>
        <v/>
      </c>
      <c r="BJ111" s="182" t="str">
        <f t="shared" si="98"/>
        <v/>
      </c>
      <c r="BK111" s="182" t="str">
        <f t="shared" si="99"/>
        <v/>
      </c>
      <c r="BL111" s="182" t="str">
        <f t="shared" si="100"/>
        <v/>
      </c>
      <c r="BM111" s="182" t="str">
        <f t="shared" si="101"/>
        <v/>
      </c>
      <c r="BN111" s="182" t="str">
        <f t="shared" si="102"/>
        <v/>
      </c>
      <c r="BO111" s="182" t="str">
        <f t="shared" si="103"/>
        <v/>
      </c>
      <c r="BP111" s="182" t="str">
        <f t="shared" si="104"/>
        <v/>
      </c>
      <c r="BQ111" s="182" t="str">
        <f t="shared" si="105"/>
        <v/>
      </c>
      <c r="BR111" s="182" t="str">
        <f t="shared" si="106"/>
        <v/>
      </c>
      <c r="BS111" s="182" t="str">
        <f t="shared" si="107"/>
        <v/>
      </c>
      <c r="BT111" s="182" t="str">
        <f t="shared" si="108"/>
        <v/>
      </c>
      <c r="BU111" s="183" t="str">
        <f t="shared" si="109"/>
        <v/>
      </c>
      <c r="BV111" s="184" t="str">
        <f>IF('Cálculos '!C117="","",AVERAGE(AN111:BU111))</f>
        <v/>
      </c>
    </row>
    <row r="112" spans="2:74" ht="17.25" hidden="1" thickBot="1" x14ac:dyDescent="0.35">
      <c r="B112" s="165">
        <f t="shared" si="75"/>
        <v>110</v>
      </c>
      <c r="C112" s="171" t="str">
        <f>IF('Cálculos '!J118="","",'Cálculos '!J118)</f>
        <v/>
      </c>
      <c r="D112" s="172" t="str">
        <f>IF('Cálculos '!K118="","",'Cálculos '!K118)</f>
        <v/>
      </c>
      <c r="E112" s="172" t="str">
        <f>IF('Cálculos '!L118="","",'Cálculos '!L118)</f>
        <v/>
      </c>
      <c r="F112" s="172" t="str">
        <f>IF('Cálculos '!M118="","",'Cálculos '!M118)</f>
        <v/>
      </c>
      <c r="G112" s="172" t="str">
        <f>IF('Cálculos '!N118="","",'Cálculos '!N118)</f>
        <v/>
      </c>
      <c r="H112" s="172" t="str">
        <f>IF('Cálculos '!O118="","",'Cálculos '!O118)</f>
        <v/>
      </c>
      <c r="I112" s="172" t="str">
        <f>IF('Cálculos '!P118="","",'Cálculos '!P118)</f>
        <v/>
      </c>
      <c r="J112" s="172" t="str">
        <f>IF('Cálculos '!Q118="","",'Cálculos '!Q118)</f>
        <v/>
      </c>
      <c r="K112" s="172" t="str">
        <f>IF('Cálculos '!R118="","",'Cálculos '!R118)</f>
        <v/>
      </c>
      <c r="L112" s="172" t="str">
        <f>IF('Cálculos '!S118="","",'Cálculos '!S118)</f>
        <v/>
      </c>
      <c r="M112" s="172" t="str">
        <f>IF('Cálculos '!T118="","",'Cálculos '!T118)</f>
        <v/>
      </c>
      <c r="N112" s="172" t="str">
        <f>IF('Cálculos '!U118="","",'Cálculos '!U118)</f>
        <v/>
      </c>
      <c r="O112" s="172" t="str">
        <f>IF('Cálculos '!V118="","",'Cálculos '!V118)</f>
        <v/>
      </c>
      <c r="P112" s="172" t="str">
        <f>IF('Cálculos '!W118="","",'Cálculos '!W118)</f>
        <v/>
      </c>
      <c r="Q112" s="172" t="str">
        <f>IF('Cálculos '!X118="","",'Cálculos '!X118)</f>
        <v/>
      </c>
      <c r="R112" s="172" t="str">
        <f>IF('Cálculos '!Y118="","",'Cálculos '!Y118)</f>
        <v/>
      </c>
      <c r="S112" s="172" t="str">
        <f>IF('Cálculos '!Z118="","",'Cálculos '!Z118)</f>
        <v/>
      </c>
      <c r="T112" s="172" t="str">
        <f>IF('Cálculos '!AA118="","",'Cálculos '!AA118)</f>
        <v/>
      </c>
      <c r="U112" s="172" t="str">
        <f>IF('Cálculos '!AB118="","",'Cálculos '!AB118)</f>
        <v/>
      </c>
      <c r="V112" s="172" t="str">
        <f>IF('Cálculos '!AC118="","",'Cálculos '!AC118)</f>
        <v/>
      </c>
      <c r="W112" s="172" t="str">
        <f>IF('Cálculos '!AD118="","",'Cálculos '!AD118)</f>
        <v/>
      </c>
      <c r="X112" s="172" t="str">
        <f>IF('Cálculos '!AE118="","",'Cálculos '!AE118)</f>
        <v/>
      </c>
      <c r="Y112" s="172" t="str">
        <f>IF('Cálculos '!AF118="","",'Cálculos '!AF118)</f>
        <v/>
      </c>
      <c r="Z112" s="172" t="str">
        <f>IF('Cálculos '!AG118="","",'Cálculos '!AG118)</f>
        <v/>
      </c>
      <c r="AA112" s="172" t="str">
        <f>IF('Cálculos '!AH118="","",'Cálculos '!AH118)</f>
        <v/>
      </c>
      <c r="AB112" s="172" t="str">
        <f>IF('Cálculos '!AI118="","",'Cálculos '!AI118)</f>
        <v/>
      </c>
      <c r="AC112" s="172" t="str">
        <f>IF('Cálculos '!AJ118="","",'Cálculos '!AJ118)</f>
        <v/>
      </c>
      <c r="AD112" s="172" t="str">
        <f>IF('Cálculos '!AK118="","",'Cálculos '!AK118)</f>
        <v/>
      </c>
      <c r="AE112" s="172" t="str">
        <f>IF('Cálculos '!AL118="","",'Cálculos '!AL118)</f>
        <v/>
      </c>
      <c r="AF112" s="172" t="str">
        <f>IF('Cálculos '!AM118="","",'Cálculos '!AM118)</f>
        <v/>
      </c>
      <c r="AG112" s="172" t="str">
        <f>IF('Cálculos '!AN118="","",'Cálculos '!AN118)</f>
        <v/>
      </c>
      <c r="AH112" s="172" t="str">
        <f>IF('Cálculos '!AO118="","",'Cálculos '!AO118)</f>
        <v/>
      </c>
      <c r="AI112" s="172" t="str">
        <f>IF('Cálculos '!AP118="","",'Cálculos '!AP118)</f>
        <v/>
      </c>
      <c r="AJ112" s="443" t="str">
        <f>IF('Cálculos '!AQ118="","",'Cálculos '!AQ118)</f>
        <v/>
      </c>
      <c r="AK112" s="446" t="str">
        <f>IF('Cálculos '!D118="","",AVERAGE(C112:AJ112))</f>
        <v/>
      </c>
      <c r="AM112" s="181">
        <f t="shared" si="40"/>
        <v>110</v>
      </c>
      <c r="AN112" s="284" t="str">
        <f t="shared" si="76"/>
        <v/>
      </c>
      <c r="AO112" s="285" t="str">
        <f t="shared" si="77"/>
        <v/>
      </c>
      <c r="AP112" s="285" t="str">
        <f t="shared" si="78"/>
        <v/>
      </c>
      <c r="AQ112" s="285" t="str">
        <f t="shared" si="79"/>
        <v/>
      </c>
      <c r="AR112" s="182" t="str">
        <f t="shared" si="80"/>
        <v/>
      </c>
      <c r="AS112" s="182" t="str">
        <f t="shared" si="81"/>
        <v/>
      </c>
      <c r="AT112" s="182" t="str">
        <f t="shared" si="82"/>
        <v/>
      </c>
      <c r="AU112" s="182" t="str">
        <f t="shared" si="83"/>
        <v/>
      </c>
      <c r="AV112" s="182" t="str">
        <f t="shared" si="84"/>
        <v/>
      </c>
      <c r="AW112" s="182" t="str">
        <f t="shared" si="85"/>
        <v/>
      </c>
      <c r="AX112" s="182" t="str">
        <f t="shared" si="86"/>
        <v/>
      </c>
      <c r="AY112" s="182" t="str">
        <f t="shared" si="87"/>
        <v/>
      </c>
      <c r="AZ112" s="182" t="str">
        <f t="shared" si="88"/>
        <v/>
      </c>
      <c r="BA112" s="182" t="str">
        <f t="shared" si="89"/>
        <v/>
      </c>
      <c r="BB112" s="182" t="str">
        <f t="shared" si="90"/>
        <v/>
      </c>
      <c r="BC112" s="182" t="str">
        <f t="shared" si="91"/>
        <v/>
      </c>
      <c r="BD112" s="182" t="str">
        <f t="shared" si="92"/>
        <v/>
      </c>
      <c r="BE112" s="182" t="str">
        <f t="shared" si="93"/>
        <v/>
      </c>
      <c r="BF112" s="182" t="str">
        <f t="shared" si="94"/>
        <v/>
      </c>
      <c r="BG112" s="182" t="str">
        <f t="shared" si="95"/>
        <v/>
      </c>
      <c r="BH112" s="182" t="str">
        <f t="shared" si="96"/>
        <v/>
      </c>
      <c r="BI112" s="182" t="str">
        <f t="shared" si="97"/>
        <v/>
      </c>
      <c r="BJ112" s="182" t="str">
        <f t="shared" si="98"/>
        <v/>
      </c>
      <c r="BK112" s="182" t="str">
        <f t="shared" si="99"/>
        <v/>
      </c>
      <c r="BL112" s="182" t="str">
        <f t="shared" si="100"/>
        <v/>
      </c>
      <c r="BM112" s="182" t="str">
        <f t="shared" si="101"/>
        <v/>
      </c>
      <c r="BN112" s="182" t="str">
        <f t="shared" si="102"/>
        <v/>
      </c>
      <c r="BO112" s="182" t="str">
        <f t="shared" si="103"/>
        <v/>
      </c>
      <c r="BP112" s="182" t="str">
        <f t="shared" si="104"/>
        <v/>
      </c>
      <c r="BQ112" s="182" t="str">
        <f t="shared" si="105"/>
        <v/>
      </c>
      <c r="BR112" s="182" t="str">
        <f t="shared" si="106"/>
        <v/>
      </c>
      <c r="BS112" s="182" t="str">
        <f t="shared" si="107"/>
        <v/>
      </c>
      <c r="BT112" s="182" t="str">
        <f t="shared" si="108"/>
        <v/>
      </c>
      <c r="BU112" s="183" t="str">
        <f t="shared" si="109"/>
        <v/>
      </c>
      <c r="BV112" s="184" t="str">
        <f>IF('Cálculos '!C118="","",AVERAGE(AN112:BU112))</f>
        <v/>
      </c>
    </row>
    <row r="113" spans="2:74" ht="17.25" hidden="1" thickBot="1" x14ac:dyDescent="0.35">
      <c r="B113" s="165">
        <f t="shared" si="75"/>
        <v>111</v>
      </c>
      <c r="C113" s="171" t="str">
        <f>IF('Cálculos '!J119="","",'Cálculos '!J119)</f>
        <v/>
      </c>
      <c r="D113" s="172" t="str">
        <f>IF('Cálculos '!K119="","",'Cálculos '!K119)</f>
        <v/>
      </c>
      <c r="E113" s="172" t="str">
        <f>IF('Cálculos '!L119="","",'Cálculos '!L119)</f>
        <v/>
      </c>
      <c r="F113" s="172" t="str">
        <f>IF('Cálculos '!M119="","",'Cálculos '!M119)</f>
        <v/>
      </c>
      <c r="G113" s="172" t="str">
        <f>IF('Cálculos '!N119="","",'Cálculos '!N119)</f>
        <v/>
      </c>
      <c r="H113" s="172" t="str">
        <f>IF('Cálculos '!O119="","",'Cálculos '!O119)</f>
        <v/>
      </c>
      <c r="I113" s="172" t="str">
        <f>IF('Cálculos '!P119="","",'Cálculos '!P119)</f>
        <v/>
      </c>
      <c r="J113" s="172" t="str">
        <f>IF('Cálculos '!Q119="","",'Cálculos '!Q119)</f>
        <v/>
      </c>
      <c r="K113" s="172" t="str">
        <f>IF('Cálculos '!R119="","",'Cálculos '!R119)</f>
        <v/>
      </c>
      <c r="L113" s="172" t="str">
        <f>IF('Cálculos '!S119="","",'Cálculos '!S119)</f>
        <v/>
      </c>
      <c r="M113" s="172" t="str">
        <f>IF('Cálculos '!T119="","",'Cálculos '!T119)</f>
        <v/>
      </c>
      <c r="N113" s="172" t="str">
        <f>IF('Cálculos '!U119="","",'Cálculos '!U119)</f>
        <v/>
      </c>
      <c r="O113" s="172" t="str">
        <f>IF('Cálculos '!V119="","",'Cálculos '!V119)</f>
        <v/>
      </c>
      <c r="P113" s="172" t="str">
        <f>IF('Cálculos '!W119="","",'Cálculos '!W119)</f>
        <v/>
      </c>
      <c r="Q113" s="172" t="str">
        <f>IF('Cálculos '!X119="","",'Cálculos '!X119)</f>
        <v/>
      </c>
      <c r="R113" s="172" t="str">
        <f>IF('Cálculos '!Y119="","",'Cálculos '!Y119)</f>
        <v/>
      </c>
      <c r="S113" s="172" t="str">
        <f>IF('Cálculos '!Z119="","",'Cálculos '!Z119)</f>
        <v/>
      </c>
      <c r="T113" s="172" t="str">
        <f>IF('Cálculos '!AA119="","",'Cálculos '!AA119)</f>
        <v/>
      </c>
      <c r="U113" s="172" t="str">
        <f>IF('Cálculos '!AB119="","",'Cálculos '!AB119)</f>
        <v/>
      </c>
      <c r="V113" s="172" t="str">
        <f>IF('Cálculos '!AC119="","",'Cálculos '!AC119)</f>
        <v/>
      </c>
      <c r="W113" s="172" t="str">
        <f>IF('Cálculos '!AD119="","",'Cálculos '!AD119)</f>
        <v/>
      </c>
      <c r="X113" s="172" t="str">
        <f>IF('Cálculos '!AE119="","",'Cálculos '!AE119)</f>
        <v/>
      </c>
      <c r="Y113" s="172" t="str">
        <f>IF('Cálculos '!AF119="","",'Cálculos '!AF119)</f>
        <v/>
      </c>
      <c r="Z113" s="172" t="str">
        <f>IF('Cálculos '!AG119="","",'Cálculos '!AG119)</f>
        <v/>
      </c>
      <c r="AA113" s="172" t="str">
        <f>IF('Cálculos '!AH119="","",'Cálculos '!AH119)</f>
        <v/>
      </c>
      <c r="AB113" s="172" t="str">
        <f>IF('Cálculos '!AI119="","",'Cálculos '!AI119)</f>
        <v/>
      </c>
      <c r="AC113" s="172" t="str">
        <f>IF('Cálculos '!AJ119="","",'Cálculos '!AJ119)</f>
        <v/>
      </c>
      <c r="AD113" s="172" t="str">
        <f>IF('Cálculos '!AK119="","",'Cálculos '!AK119)</f>
        <v/>
      </c>
      <c r="AE113" s="172" t="str">
        <f>IF('Cálculos '!AL119="","",'Cálculos '!AL119)</f>
        <v/>
      </c>
      <c r="AF113" s="172" t="str">
        <f>IF('Cálculos '!AM119="","",'Cálculos '!AM119)</f>
        <v/>
      </c>
      <c r="AG113" s="172" t="str">
        <f>IF('Cálculos '!AN119="","",'Cálculos '!AN119)</f>
        <v/>
      </c>
      <c r="AH113" s="172" t="str">
        <f>IF('Cálculos '!AO119="","",'Cálculos '!AO119)</f>
        <v/>
      </c>
      <c r="AI113" s="172" t="str">
        <f>IF('Cálculos '!AP119="","",'Cálculos '!AP119)</f>
        <v/>
      </c>
      <c r="AJ113" s="443" t="str">
        <f>IF('Cálculos '!AQ119="","",'Cálculos '!AQ119)</f>
        <v/>
      </c>
      <c r="AK113" s="446" t="str">
        <f>IF('Cálculos '!D119="","",AVERAGE(C113:AJ113))</f>
        <v/>
      </c>
      <c r="AM113" s="181">
        <f t="shared" si="40"/>
        <v>111</v>
      </c>
      <c r="AN113" s="284" t="str">
        <f t="shared" si="76"/>
        <v/>
      </c>
      <c r="AO113" s="285" t="str">
        <f t="shared" si="77"/>
        <v/>
      </c>
      <c r="AP113" s="285" t="str">
        <f t="shared" si="78"/>
        <v/>
      </c>
      <c r="AQ113" s="285" t="str">
        <f t="shared" si="79"/>
        <v/>
      </c>
      <c r="AR113" s="182" t="str">
        <f t="shared" si="80"/>
        <v/>
      </c>
      <c r="AS113" s="182" t="str">
        <f t="shared" si="81"/>
        <v/>
      </c>
      <c r="AT113" s="182" t="str">
        <f t="shared" si="82"/>
        <v/>
      </c>
      <c r="AU113" s="182" t="str">
        <f t="shared" si="83"/>
        <v/>
      </c>
      <c r="AV113" s="182" t="str">
        <f t="shared" si="84"/>
        <v/>
      </c>
      <c r="AW113" s="182" t="str">
        <f t="shared" si="85"/>
        <v/>
      </c>
      <c r="AX113" s="182" t="str">
        <f t="shared" si="86"/>
        <v/>
      </c>
      <c r="AY113" s="182" t="str">
        <f t="shared" si="87"/>
        <v/>
      </c>
      <c r="AZ113" s="182" t="str">
        <f t="shared" si="88"/>
        <v/>
      </c>
      <c r="BA113" s="182" t="str">
        <f t="shared" si="89"/>
        <v/>
      </c>
      <c r="BB113" s="182" t="str">
        <f t="shared" si="90"/>
        <v/>
      </c>
      <c r="BC113" s="182" t="str">
        <f t="shared" si="91"/>
        <v/>
      </c>
      <c r="BD113" s="182" t="str">
        <f t="shared" si="92"/>
        <v/>
      </c>
      <c r="BE113" s="182" t="str">
        <f t="shared" si="93"/>
        <v/>
      </c>
      <c r="BF113" s="182" t="str">
        <f t="shared" si="94"/>
        <v/>
      </c>
      <c r="BG113" s="182" t="str">
        <f t="shared" si="95"/>
        <v/>
      </c>
      <c r="BH113" s="182" t="str">
        <f t="shared" si="96"/>
        <v/>
      </c>
      <c r="BI113" s="182" t="str">
        <f t="shared" si="97"/>
        <v/>
      </c>
      <c r="BJ113" s="182" t="str">
        <f t="shared" si="98"/>
        <v/>
      </c>
      <c r="BK113" s="182" t="str">
        <f t="shared" si="99"/>
        <v/>
      </c>
      <c r="BL113" s="182" t="str">
        <f t="shared" si="100"/>
        <v/>
      </c>
      <c r="BM113" s="182" t="str">
        <f t="shared" si="101"/>
        <v/>
      </c>
      <c r="BN113" s="182" t="str">
        <f t="shared" si="102"/>
        <v/>
      </c>
      <c r="BO113" s="182" t="str">
        <f t="shared" si="103"/>
        <v/>
      </c>
      <c r="BP113" s="182" t="str">
        <f t="shared" si="104"/>
        <v/>
      </c>
      <c r="BQ113" s="182" t="str">
        <f t="shared" si="105"/>
        <v/>
      </c>
      <c r="BR113" s="182" t="str">
        <f t="shared" si="106"/>
        <v/>
      </c>
      <c r="BS113" s="182" t="str">
        <f t="shared" si="107"/>
        <v/>
      </c>
      <c r="BT113" s="182" t="str">
        <f t="shared" si="108"/>
        <v/>
      </c>
      <c r="BU113" s="183" t="str">
        <f t="shared" si="109"/>
        <v/>
      </c>
      <c r="BV113" s="184" t="str">
        <f>IF('Cálculos '!C119="","",AVERAGE(AN113:BU113))</f>
        <v/>
      </c>
    </row>
    <row r="114" spans="2:74" ht="17.25" hidden="1" thickBot="1" x14ac:dyDescent="0.35">
      <c r="B114" s="165">
        <f t="shared" si="75"/>
        <v>112</v>
      </c>
      <c r="C114" s="171" t="str">
        <f>IF('Cálculos '!J120="","",'Cálculos '!J120)</f>
        <v/>
      </c>
      <c r="D114" s="172" t="str">
        <f>IF('Cálculos '!K120="","",'Cálculos '!K120)</f>
        <v/>
      </c>
      <c r="E114" s="172" t="str">
        <f>IF('Cálculos '!L120="","",'Cálculos '!L120)</f>
        <v/>
      </c>
      <c r="F114" s="172" t="str">
        <f>IF('Cálculos '!M120="","",'Cálculos '!M120)</f>
        <v/>
      </c>
      <c r="G114" s="172" t="str">
        <f>IF('Cálculos '!N120="","",'Cálculos '!N120)</f>
        <v/>
      </c>
      <c r="H114" s="172" t="str">
        <f>IF('Cálculos '!O120="","",'Cálculos '!O120)</f>
        <v/>
      </c>
      <c r="I114" s="172" t="str">
        <f>IF('Cálculos '!P120="","",'Cálculos '!P120)</f>
        <v/>
      </c>
      <c r="J114" s="172" t="str">
        <f>IF('Cálculos '!Q120="","",'Cálculos '!Q120)</f>
        <v/>
      </c>
      <c r="K114" s="172" t="str">
        <f>IF('Cálculos '!R120="","",'Cálculos '!R120)</f>
        <v/>
      </c>
      <c r="L114" s="172" t="str">
        <f>IF('Cálculos '!S120="","",'Cálculos '!S120)</f>
        <v/>
      </c>
      <c r="M114" s="172" t="str">
        <f>IF('Cálculos '!T120="","",'Cálculos '!T120)</f>
        <v/>
      </c>
      <c r="N114" s="172" t="str">
        <f>IF('Cálculos '!U120="","",'Cálculos '!U120)</f>
        <v/>
      </c>
      <c r="O114" s="172" t="str">
        <f>IF('Cálculos '!V120="","",'Cálculos '!V120)</f>
        <v/>
      </c>
      <c r="P114" s="172" t="str">
        <f>IF('Cálculos '!W120="","",'Cálculos '!W120)</f>
        <v/>
      </c>
      <c r="Q114" s="172" t="str">
        <f>IF('Cálculos '!X120="","",'Cálculos '!X120)</f>
        <v/>
      </c>
      <c r="R114" s="172" t="str">
        <f>IF('Cálculos '!Y120="","",'Cálculos '!Y120)</f>
        <v/>
      </c>
      <c r="S114" s="172" t="str">
        <f>IF('Cálculos '!Z120="","",'Cálculos '!Z120)</f>
        <v/>
      </c>
      <c r="T114" s="172" t="str">
        <f>IF('Cálculos '!AA120="","",'Cálculos '!AA120)</f>
        <v/>
      </c>
      <c r="U114" s="172" t="str">
        <f>IF('Cálculos '!AB120="","",'Cálculos '!AB120)</f>
        <v/>
      </c>
      <c r="V114" s="172" t="str">
        <f>IF('Cálculos '!AC120="","",'Cálculos '!AC120)</f>
        <v/>
      </c>
      <c r="W114" s="172" t="str">
        <f>IF('Cálculos '!AD120="","",'Cálculos '!AD120)</f>
        <v/>
      </c>
      <c r="X114" s="172" t="str">
        <f>IF('Cálculos '!AE120="","",'Cálculos '!AE120)</f>
        <v/>
      </c>
      <c r="Y114" s="172" t="str">
        <f>IF('Cálculos '!AF120="","",'Cálculos '!AF120)</f>
        <v/>
      </c>
      <c r="Z114" s="172" t="str">
        <f>IF('Cálculos '!AG120="","",'Cálculos '!AG120)</f>
        <v/>
      </c>
      <c r="AA114" s="172" t="str">
        <f>IF('Cálculos '!AH120="","",'Cálculos '!AH120)</f>
        <v/>
      </c>
      <c r="AB114" s="172" t="str">
        <f>IF('Cálculos '!AI120="","",'Cálculos '!AI120)</f>
        <v/>
      </c>
      <c r="AC114" s="172" t="str">
        <f>IF('Cálculos '!AJ120="","",'Cálculos '!AJ120)</f>
        <v/>
      </c>
      <c r="AD114" s="172" t="str">
        <f>IF('Cálculos '!AK120="","",'Cálculos '!AK120)</f>
        <v/>
      </c>
      <c r="AE114" s="172" t="str">
        <f>IF('Cálculos '!AL120="","",'Cálculos '!AL120)</f>
        <v/>
      </c>
      <c r="AF114" s="172" t="str">
        <f>IF('Cálculos '!AM120="","",'Cálculos '!AM120)</f>
        <v/>
      </c>
      <c r="AG114" s="172" t="str">
        <f>IF('Cálculos '!AN120="","",'Cálculos '!AN120)</f>
        <v/>
      </c>
      <c r="AH114" s="172" t="str">
        <f>IF('Cálculos '!AO120="","",'Cálculos '!AO120)</f>
        <v/>
      </c>
      <c r="AI114" s="172" t="str">
        <f>IF('Cálculos '!AP120="","",'Cálculos '!AP120)</f>
        <v/>
      </c>
      <c r="AJ114" s="443" t="str">
        <f>IF('Cálculos '!AQ120="","",'Cálculos '!AQ120)</f>
        <v/>
      </c>
      <c r="AK114" s="446" t="str">
        <f>IF('Cálculos '!D120="","",AVERAGE(C114:AJ114))</f>
        <v/>
      </c>
      <c r="AM114" s="181">
        <f t="shared" si="40"/>
        <v>112</v>
      </c>
      <c r="AN114" s="284" t="str">
        <f t="shared" si="76"/>
        <v/>
      </c>
      <c r="AO114" s="285" t="str">
        <f t="shared" si="77"/>
        <v/>
      </c>
      <c r="AP114" s="285" t="str">
        <f t="shared" si="78"/>
        <v/>
      </c>
      <c r="AQ114" s="285" t="str">
        <f t="shared" si="79"/>
        <v/>
      </c>
      <c r="AR114" s="182" t="str">
        <f t="shared" si="80"/>
        <v/>
      </c>
      <c r="AS114" s="182" t="str">
        <f t="shared" si="81"/>
        <v/>
      </c>
      <c r="AT114" s="182" t="str">
        <f t="shared" si="82"/>
        <v/>
      </c>
      <c r="AU114" s="182" t="str">
        <f t="shared" si="83"/>
        <v/>
      </c>
      <c r="AV114" s="182" t="str">
        <f t="shared" si="84"/>
        <v/>
      </c>
      <c r="AW114" s="182" t="str">
        <f t="shared" si="85"/>
        <v/>
      </c>
      <c r="AX114" s="182" t="str">
        <f t="shared" si="86"/>
        <v/>
      </c>
      <c r="AY114" s="182" t="str">
        <f t="shared" si="87"/>
        <v/>
      </c>
      <c r="AZ114" s="182" t="str">
        <f t="shared" si="88"/>
        <v/>
      </c>
      <c r="BA114" s="182" t="str">
        <f t="shared" si="89"/>
        <v/>
      </c>
      <c r="BB114" s="182" t="str">
        <f t="shared" si="90"/>
        <v/>
      </c>
      <c r="BC114" s="182" t="str">
        <f t="shared" si="91"/>
        <v/>
      </c>
      <c r="BD114" s="182" t="str">
        <f t="shared" si="92"/>
        <v/>
      </c>
      <c r="BE114" s="182" t="str">
        <f t="shared" si="93"/>
        <v/>
      </c>
      <c r="BF114" s="182" t="str">
        <f t="shared" si="94"/>
        <v/>
      </c>
      <c r="BG114" s="182" t="str">
        <f t="shared" si="95"/>
        <v/>
      </c>
      <c r="BH114" s="182" t="str">
        <f t="shared" si="96"/>
        <v/>
      </c>
      <c r="BI114" s="182" t="str">
        <f t="shared" si="97"/>
        <v/>
      </c>
      <c r="BJ114" s="182" t="str">
        <f t="shared" si="98"/>
        <v/>
      </c>
      <c r="BK114" s="182" t="str">
        <f t="shared" si="99"/>
        <v/>
      </c>
      <c r="BL114" s="182" t="str">
        <f t="shared" si="100"/>
        <v/>
      </c>
      <c r="BM114" s="182" t="str">
        <f t="shared" si="101"/>
        <v/>
      </c>
      <c r="BN114" s="182" t="str">
        <f t="shared" si="102"/>
        <v/>
      </c>
      <c r="BO114" s="182" t="str">
        <f t="shared" si="103"/>
        <v/>
      </c>
      <c r="BP114" s="182" t="str">
        <f t="shared" si="104"/>
        <v/>
      </c>
      <c r="BQ114" s="182" t="str">
        <f t="shared" si="105"/>
        <v/>
      </c>
      <c r="BR114" s="182" t="str">
        <f t="shared" si="106"/>
        <v/>
      </c>
      <c r="BS114" s="182" t="str">
        <f t="shared" si="107"/>
        <v/>
      </c>
      <c r="BT114" s="182" t="str">
        <f t="shared" si="108"/>
        <v/>
      </c>
      <c r="BU114" s="183" t="str">
        <f t="shared" si="109"/>
        <v/>
      </c>
      <c r="BV114" s="184" t="str">
        <f>IF('Cálculos '!C120="","",AVERAGE(AN114:BU114))</f>
        <v/>
      </c>
    </row>
    <row r="115" spans="2:74" ht="17.25" hidden="1" thickBot="1" x14ac:dyDescent="0.35">
      <c r="B115" s="165">
        <f t="shared" si="75"/>
        <v>113</v>
      </c>
      <c r="C115" s="171" t="str">
        <f>IF('Cálculos '!J121="","",'Cálculos '!J121)</f>
        <v/>
      </c>
      <c r="D115" s="172" t="str">
        <f>IF('Cálculos '!K121="","",'Cálculos '!K121)</f>
        <v/>
      </c>
      <c r="E115" s="172" t="str">
        <f>IF('Cálculos '!L121="","",'Cálculos '!L121)</f>
        <v/>
      </c>
      <c r="F115" s="172" t="str">
        <f>IF('Cálculos '!M121="","",'Cálculos '!M121)</f>
        <v/>
      </c>
      <c r="G115" s="172" t="str">
        <f>IF('Cálculos '!N121="","",'Cálculos '!N121)</f>
        <v/>
      </c>
      <c r="H115" s="172" t="str">
        <f>IF('Cálculos '!O121="","",'Cálculos '!O121)</f>
        <v/>
      </c>
      <c r="I115" s="172" t="str">
        <f>IF('Cálculos '!P121="","",'Cálculos '!P121)</f>
        <v/>
      </c>
      <c r="J115" s="172" t="str">
        <f>IF('Cálculos '!Q121="","",'Cálculos '!Q121)</f>
        <v/>
      </c>
      <c r="K115" s="172" t="str">
        <f>IF('Cálculos '!R121="","",'Cálculos '!R121)</f>
        <v/>
      </c>
      <c r="L115" s="172" t="str">
        <f>IF('Cálculos '!S121="","",'Cálculos '!S121)</f>
        <v/>
      </c>
      <c r="M115" s="172" t="str">
        <f>IF('Cálculos '!T121="","",'Cálculos '!T121)</f>
        <v/>
      </c>
      <c r="N115" s="172" t="str">
        <f>IF('Cálculos '!U121="","",'Cálculos '!U121)</f>
        <v/>
      </c>
      <c r="O115" s="172" t="str">
        <f>IF('Cálculos '!V121="","",'Cálculos '!V121)</f>
        <v/>
      </c>
      <c r="P115" s="172" t="str">
        <f>IF('Cálculos '!W121="","",'Cálculos '!W121)</f>
        <v/>
      </c>
      <c r="Q115" s="172" t="str">
        <f>IF('Cálculos '!X121="","",'Cálculos '!X121)</f>
        <v/>
      </c>
      <c r="R115" s="172" t="str">
        <f>IF('Cálculos '!Y121="","",'Cálculos '!Y121)</f>
        <v/>
      </c>
      <c r="S115" s="172" t="str">
        <f>IF('Cálculos '!Z121="","",'Cálculos '!Z121)</f>
        <v/>
      </c>
      <c r="T115" s="172" t="str">
        <f>IF('Cálculos '!AA121="","",'Cálculos '!AA121)</f>
        <v/>
      </c>
      <c r="U115" s="172" t="str">
        <f>IF('Cálculos '!AB121="","",'Cálculos '!AB121)</f>
        <v/>
      </c>
      <c r="V115" s="172" t="str">
        <f>IF('Cálculos '!AC121="","",'Cálculos '!AC121)</f>
        <v/>
      </c>
      <c r="W115" s="172" t="str">
        <f>IF('Cálculos '!AD121="","",'Cálculos '!AD121)</f>
        <v/>
      </c>
      <c r="X115" s="172" t="str">
        <f>IF('Cálculos '!AE121="","",'Cálculos '!AE121)</f>
        <v/>
      </c>
      <c r="Y115" s="172" t="str">
        <f>IF('Cálculos '!AF121="","",'Cálculos '!AF121)</f>
        <v/>
      </c>
      <c r="Z115" s="172" t="str">
        <f>IF('Cálculos '!AG121="","",'Cálculos '!AG121)</f>
        <v/>
      </c>
      <c r="AA115" s="172" t="str">
        <f>IF('Cálculos '!AH121="","",'Cálculos '!AH121)</f>
        <v/>
      </c>
      <c r="AB115" s="172" t="str">
        <f>IF('Cálculos '!AI121="","",'Cálculos '!AI121)</f>
        <v/>
      </c>
      <c r="AC115" s="172" t="str">
        <f>IF('Cálculos '!AJ121="","",'Cálculos '!AJ121)</f>
        <v/>
      </c>
      <c r="AD115" s="172" t="str">
        <f>IF('Cálculos '!AK121="","",'Cálculos '!AK121)</f>
        <v/>
      </c>
      <c r="AE115" s="172" t="str">
        <f>IF('Cálculos '!AL121="","",'Cálculos '!AL121)</f>
        <v/>
      </c>
      <c r="AF115" s="172" t="str">
        <f>IF('Cálculos '!AM121="","",'Cálculos '!AM121)</f>
        <v/>
      </c>
      <c r="AG115" s="172" t="str">
        <f>IF('Cálculos '!AN121="","",'Cálculos '!AN121)</f>
        <v/>
      </c>
      <c r="AH115" s="172" t="str">
        <f>IF('Cálculos '!AO121="","",'Cálculos '!AO121)</f>
        <v/>
      </c>
      <c r="AI115" s="172" t="str">
        <f>IF('Cálculos '!AP121="","",'Cálculos '!AP121)</f>
        <v/>
      </c>
      <c r="AJ115" s="443" t="str">
        <f>IF('Cálculos '!AQ121="","",'Cálculos '!AQ121)</f>
        <v/>
      </c>
      <c r="AK115" s="446" t="str">
        <f>IF('Cálculos '!D121="","",AVERAGE(C115:AJ115))</f>
        <v/>
      </c>
      <c r="AM115" s="181">
        <f t="shared" si="40"/>
        <v>113</v>
      </c>
      <c r="AN115" s="284" t="str">
        <f t="shared" si="76"/>
        <v/>
      </c>
      <c r="AO115" s="285" t="str">
        <f t="shared" si="77"/>
        <v/>
      </c>
      <c r="AP115" s="285" t="str">
        <f t="shared" si="78"/>
        <v/>
      </c>
      <c r="AQ115" s="285" t="str">
        <f t="shared" si="79"/>
        <v/>
      </c>
      <c r="AR115" s="182" t="str">
        <f t="shared" si="80"/>
        <v/>
      </c>
      <c r="AS115" s="182" t="str">
        <f t="shared" si="81"/>
        <v/>
      </c>
      <c r="AT115" s="182" t="str">
        <f t="shared" si="82"/>
        <v/>
      </c>
      <c r="AU115" s="182" t="str">
        <f t="shared" si="83"/>
        <v/>
      </c>
      <c r="AV115" s="182" t="str">
        <f t="shared" si="84"/>
        <v/>
      </c>
      <c r="AW115" s="182" t="str">
        <f t="shared" si="85"/>
        <v/>
      </c>
      <c r="AX115" s="182" t="str">
        <f t="shared" si="86"/>
        <v/>
      </c>
      <c r="AY115" s="182" t="str">
        <f t="shared" si="87"/>
        <v/>
      </c>
      <c r="AZ115" s="182" t="str">
        <f t="shared" si="88"/>
        <v/>
      </c>
      <c r="BA115" s="182" t="str">
        <f t="shared" si="89"/>
        <v/>
      </c>
      <c r="BB115" s="182" t="str">
        <f t="shared" si="90"/>
        <v/>
      </c>
      <c r="BC115" s="182" t="str">
        <f t="shared" si="91"/>
        <v/>
      </c>
      <c r="BD115" s="182" t="str">
        <f t="shared" si="92"/>
        <v/>
      </c>
      <c r="BE115" s="182" t="str">
        <f t="shared" si="93"/>
        <v/>
      </c>
      <c r="BF115" s="182" t="str">
        <f t="shared" si="94"/>
        <v/>
      </c>
      <c r="BG115" s="182" t="str">
        <f t="shared" si="95"/>
        <v/>
      </c>
      <c r="BH115" s="182" t="str">
        <f t="shared" si="96"/>
        <v/>
      </c>
      <c r="BI115" s="182" t="str">
        <f t="shared" si="97"/>
        <v/>
      </c>
      <c r="BJ115" s="182" t="str">
        <f t="shared" si="98"/>
        <v/>
      </c>
      <c r="BK115" s="182" t="str">
        <f t="shared" si="99"/>
        <v/>
      </c>
      <c r="BL115" s="182" t="str">
        <f t="shared" si="100"/>
        <v/>
      </c>
      <c r="BM115" s="182" t="str">
        <f t="shared" si="101"/>
        <v/>
      </c>
      <c r="BN115" s="182" t="str">
        <f t="shared" si="102"/>
        <v/>
      </c>
      <c r="BO115" s="182" t="str">
        <f t="shared" si="103"/>
        <v/>
      </c>
      <c r="BP115" s="182" t="str">
        <f t="shared" si="104"/>
        <v/>
      </c>
      <c r="BQ115" s="182" t="str">
        <f t="shared" si="105"/>
        <v/>
      </c>
      <c r="BR115" s="182" t="str">
        <f t="shared" si="106"/>
        <v/>
      </c>
      <c r="BS115" s="182" t="str">
        <f t="shared" si="107"/>
        <v/>
      </c>
      <c r="BT115" s="182" t="str">
        <f t="shared" si="108"/>
        <v/>
      </c>
      <c r="BU115" s="183" t="str">
        <f t="shared" si="109"/>
        <v/>
      </c>
      <c r="BV115" s="184" t="str">
        <f>IF('Cálculos '!C121="","",AVERAGE(AN115:BU115))</f>
        <v/>
      </c>
    </row>
    <row r="116" spans="2:74" ht="17.25" hidden="1" thickBot="1" x14ac:dyDescent="0.35">
      <c r="B116" s="165">
        <f t="shared" si="75"/>
        <v>114</v>
      </c>
      <c r="C116" s="171" t="str">
        <f>IF('Cálculos '!J122="","",'Cálculos '!J122)</f>
        <v/>
      </c>
      <c r="D116" s="172" t="str">
        <f>IF('Cálculos '!K122="","",'Cálculos '!K122)</f>
        <v/>
      </c>
      <c r="E116" s="172" t="str">
        <f>IF('Cálculos '!L122="","",'Cálculos '!L122)</f>
        <v/>
      </c>
      <c r="F116" s="172" t="str">
        <f>IF('Cálculos '!M122="","",'Cálculos '!M122)</f>
        <v/>
      </c>
      <c r="G116" s="172" t="str">
        <f>IF('Cálculos '!N122="","",'Cálculos '!N122)</f>
        <v/>
      </c>
      <c r="H116" s="172" t="str">
        <f>IF('Cálculos '!O122="","",'Cálculos '!O122)</f>
        <v/>
      </c>
      <c r="I116" s="172" t="str">
        <f>IF('Cálculos '!P122="","",'Cálculos '!P122)</f>
        <v/>
      </c>
      <c r="J116" s="172" t="str">
        <f>IF('Cálculos '!Q122="","",'Cálculos '!Q122)</f>
        <v/>
      </c>
      <c r="K116" s="172" t="str">
        <f>IF('Cálculos '!R122="","",'Cálculos '!R122)</f>
        <v/>
      </c>
      <c r="L116" s="172" t="str">
        <f>IF('Cálculos '!S122="","",'Cálculos '!S122)</f>
        <v/>
      </c>
      <c r="M116" s="172" t="str">
        <f>IF('Cálculos '!T122="","",'Cálculos '!T122)</f>
        <v/>
      </c>
      <c r="N116" s="172" t="str">
        <f>IF('Cálculos '!U122="","",'Cálculos '!U122)</f>
        <v/>
      </c>
      <c r="O116" s="172" t="str">
        <f>IF('Cálculos '!V122="","",'Cálculos '!V122)</f>
        <v/>
      </c>
      <c r="P116" s="172" t="str">
        <f>IF('Cálculos '!W122="","",'Cálculos '!W122)</f>
        <v/>
      </c>
      <c r="Q116" s="172" t="str">
        <f>IF('Cálculos '!X122="","",'Cálculos '!X122)</f>
        <v/>
      </c>
      <c r="R116" s="172" t="str">
        <f>IF('Cálculos '!Y122="","",'Cálculos '!Y122)</f>
        <v/>
      </c>
      <c r="S116" s="172" t="str">
        <f>IF('Cálculos '!Z122="","",'Cálculos '!Z122)</f>
        <v/>
      </c>
      <c r="T116" s="172" t="str">
        <f>IF('Cálculos '!AA122="","",'Cálculos '!AA122)</f>
        <v/>
      </c>
      <c r="U116" s="172" t="str">
        <f>IF('Cálculos '!AB122="","",'Cálculos '!AB122)</f>
        <v/>
      </c>
      <c r="V116" s="172" t="str">
        <f>IF('Cálculos '!AC122="","",'Cálculos '!AC122)</f>
        <v/>
      </c>
      <c r="W116" s="172" t="str">
        <f>IF('Cálculos '!AD122="","",'Cálculos '!AD122)</f>
        <v/>
      </c>
      <c r="X116" s="172" t="str">
        <f>IF('Cálculos '!AE122="","",'Cálculos '!AE122)</f>
        <v/>
      </c>
      <c r="Y116" s="172" t="str">
        <f>IF('Cálculos '!AF122="","",'Cálculos '!AF122)</f>
        <v/>
      </c>
      <c r="Z116" s="172" t="str">
        <f>IF('Cálculos '!AG122="","",'Cálculos '!AG122)</f>
        <v/>
      </c>
      <c r="AA116" s="172" t="str">
        <f>IF('Cálculos '!AH122="","",'Cálculos '!AH122)</f>
        <v/>
      </c>
      <c r="AB116" s="172" t="str">
        <f>IF('Cálculos '!AI122="","",'Cálculos '!AI122)</f>
        <v/>
      </c>
      <c r="AC116" s="172" t="str">
        <f>IF('Cálculos '!AJ122="","",'Cálculos '!AJ122)</f>
        <v/>
      </c>
      <c r="AD116" s="172" t="str">
        <f>IF('Cálculos '!AK122="","",'Cálculos '!AK122)</f>
        <v/>
      </c>
      <c r="AE116" s="172" t="str">
        <f>IF('Cálculos '!AL122="","",'Cálculos '!AL122)</f>
        <v/>
      </c>
      <c r="AF116" s="172" t="str">
        <f>IF('Cálculos '!AM122="","",'Cálculos '!AM122)</f>
        <v/>
      </c>
      <c r="AG116" s="172" t="str">
        <f>IF('Cálculos '!AN122="","",'Cálculos '!AN122)</f>
        <v/>
      </c>
      <c r="AH116" s="172" t="str">
        <f>IF('Cálculos '!AO122="","",'Cálculos '!AO122)</f>
        <v/>
      </c>
      <c r="AI116" s="172" t="str">
        <f>IF('Cálculos '!AP122="","",'Cálculos '!AP122)</f>
        <v/>
      </c>
      <c r="AJ116" s="443" t="str">
        <f>IF('Cálculos '!AQ122="","",'Cálculos '!AQ122)</f>
        <v/>
      </c>
      <c r="AK116" s="446" t="str">
        <f>IF('Cálculos '!D122="","",AVERAGE(C116:AJ116))</f>
        <v/>
      </c>
      <c r="AM116" s="181">
        <f t="shared" si="40"/>
        <v>114</v>
      </c>
      <c r="AN116" s="284" t="str">
        <f t="shared" si="76"/>
        <v/>
      </c>
      <c r="AO116" s="285" t="str">
        <f t="shared" si="77"/>
        <v/>
      </c>
      <c r="AP116" s="285" t="str">
        <f t="shared" si="78"/>
        <v/>
      </c>
      <c r="AQ116" s="285" t="str">
        <f t="shared" si="79"/>
        <v/>
      </c>
      <c r="AR116" s="182" t="str">
        <f t="shared" si="80"/>
        <v/>
      </c>
      <c r="AS116" s="182" t="str">
        <f t="shared" si="81"/>
        <v/>
      </c>
      <c r="AT116" s="182" t="str">
        <f t="shared" si="82"/>
        <v/>
      </c>
      <c r="AU116" s="182" t="str">
        <f t="shared" si="83"/>
        <v/>
      </c>
      <c r="AV116" s="182" t="str">
        <f t="shared" si="84"/>
        <v/>
      </c>
      <c r="AW116" s="182" t="str">
        <f t="shared" si="85"/>
        <v/>
      </c>
      <c r="AX116" s="182" t="str">
        <f t="shared" si="86"/>
        <v/>
      </c>
      <c r="AY116" s="182" t="str">
        <f t="shared" si="87"/>
        <v/>
      </c>
      <c r="AZ116" s="182" t="str">
        <f t="shared" si="88"/>
        <v/>
      </c>
      <c r="BA116" s="182" t="str">
        <f t="shared" si="89"/>
        <v/>
      </c>
      <c r="BB116" s="182" t="str">
        <f t="shared" si="90"/>
        <v/>
      </c>
      <c r="BC116" s="182" t="str">
        <f t="shared" si="91"/>
        <v/>
      </c>
      <c r="BD116" s="182" t="str">
        <f t="shared" si="92"/>
        <v/>
      </c>
      <c r="BE116" s="182" t="str">
        <f t="shared" si="93"/>
        <v/>
      </c>
      <c r="BF116" s="182" t="str">
        <f t="shared" si="94"/>
        <v/>
      </c>
      <c r="BG116" s="182" t="str">
        <f t="shared" si="95"/>
        <v/>
      </c>
      <c r="BH116" s="182" t="str">
        <f t="shared" si="96"/>
        <v/>
      </c>
      <c r="BI116" s="182" t="str">
        <f t="shared" si="97"/>
        <v/>
      </c>
      <c r="BJ116" s="182" t="str">
        <f t="shared" si="98"/>
        <v/>
      </c>
      <c r="BK116" s="182" t="str">
        <f t="shared" si="99"/>
        <v/>
      </c>
      <c r="BL116" s="182" t="str">
        <f t="shared" si="100"/>
        <v/>
      </c>
      <c r="BM116" s="182" t="str">
        <f t="shared" si="101"/>
        <v/>
      </c>
      <c r="BN116" s="182" t="str">
        <f t="shared" si="102"/>
        <v/>
      </c>
      <c r="BO116" s="182" t="str">
        <f t="shared" si="103"/>
        <v/>
      </c>
      <c r="BP116" s="182" t="str">
        <f t="shared" si="104"/>
        <v/>
      </c>
      <c r="BQ116" s="182" t="str">
        <f t="shared" si="105"/>
        <v/>
      </c>
      <c r="BR116" s="182" t="str">
        <f t="shared" si="106"/>
        <v/>
      </c>
      <c r="BS116" s="182" t="str">
        <f t="shared" si="107"/>
        <v/>
      </c>
      <c r="BT116" s="182" t="str">
        <f t="shared" si="108"/>
        <v/>
      </c>
      <c r="BU116" s="183" t="str">
        <f t="shared" si="109"/>
        <v/>
      </c>
      <c r="BV116" s="184" t="str">
        <f>IF('Cálculos '!C122="","",AVERAGE(AN116:BU116))</f>
        <v/>
      </c>
    </row>
    <row r="117" spans="2:74" ht="17.25" hidden="1" thickBot="1" x14ac:dyDescent="0.35">
      <c r="B117" s="165">
        <f t="shared" si="75"/>
        <v>115</v>
      </c>
      <c r="C117" s="171" t="str">
        <f>IF('Cálculos '!J123="","",'Cálculos '!J123)</f>
        <v/>
      </c>
      <c r="D117" s="172" t="str">
        <f>IF('Cálculos '!K123="","",'Cálculos '!K123)</f>
        <v/>
      </c>
      <c r="E117" s="172" t="str">
        <f>IF('Cálculos '!L123="","",'Cálculos '!L123)</f>
        <v/>
      </c>
      <c r="F117" s="172" t="str">
        <f>IF('Cálculos '!M123="","",'Cálculos '!M123)</f>
        <v/>
      </c>
      <c r="G117" s="172" t="str">
        <f>IF('Cálculos '!N123="","",'Cálculos '!N123)</f>
        <v/>
      </c>
      <c r="H117" s="172" t="str">
        <f>IF('Cálculos '!O123="","",'Cálculos '!O123)</f>
        <v/>
      </c>
      <c r="I117" s="172" t="str">
        <f>IF('Cálculos '!P123="","",'Cálculos '!P123)</f>
        <v/>
      </c>
      <c r="J117" s="172" t="str">
        <f>IF('Cálculos '!Q123="","",'Cálculos '!Q123)</f>
        <v/>
      </c>
      <c r="K117" s="172" t="str">
        <f>IF('Cálculos '!R123="","",'Cálculos '!R123)</f>
        <v/>
      </c>
      <c r="L117" s="172" t="str">
        <f>IF('Cálculos '!S123="","",'Cálculos '!S123)</f>
        <v/>
      </c>
      <c r="M117" s="172" t="str">
        <f>IF('Cálculos '!T123="","",'Cálculos '!T123)</f>
        <v/>
      </c>
      <c r="N117" s="172" t="str">
        <f>IF('Cálculos '!U123="","",'Cálculos '!U123)</f>
        <v/>
      </c>
      <c r="O117" s="172" t="str">
        <f>IF('Cálculos '!V123="","",'Cálculos '!V123)</f>
        <v/>
      </c>
      <c r="P117" s="172" t="str">
        <f>IF('Cálculos '!W123="","",'Cálculos '!W123)</f>
        <v/>
      </c>
      <c r="Q117" s="172" t="str">
        <f>IF('Cálculos '!X123="","",'Cálculos '!X123)</f>
        <v/>
      </c>
      <c r="R117" s="172" t="str">
        <f>IF('Cálculos '!Y123="","",'Cálculos '!Y123)</f>
        <v/>
      </c>
      <c r="S117" s="172" t="str">
        <f>IF('Cálculos '!Z123="","",'Cálculos '!Z123)</f>
        <v/>
      </c>
      <c r="T117" s="172" t="str">
        <f>IF('Cálculos '!AA123="","",'Cálculos '!AA123)</f>
        <v/>
      </c>
      <c r="U117" s="172" t="str">
        <f>IF('Cálculos '!AB123="","",'Cálculos '!AB123)</f>
        <v/>
      </c>
      <c r="V117" s="172" t="str">
        <f>IF('Cálculos '!AC123="","",'Cálculos '!AC123)</f>
        <v/>
      </c>
      <c r="W117" s="172" t="str">
        <f>IF('Cálculos '!AD123="","",'Cálculos '!AD123)</f>
        <v/>
      </c>
      <c r="X117" s="172" t="str">
        <f>IF('Cálculos '!AE123="","",'Cálculos '!AE123)</f>
        <v/>
      </c>
      <c r="Y117" s="172" t="str">
        <f>IF('Cálculos '!AF123="","",'Cálculos '!AF123)</f>
        <v/>
      </c>
      <c r="Z117" s="172" t="str">
        <f>IF('Cálculos '!AG123="","",'Cálculos '!AG123)</f>
        <v/>
      </c>
      <c r="AA117" s="172" t="str">
        <f>IF('Cálculos '!AH123="","",'Cálculos '!AH123)</f>
        <v/>
      </c>
      <c r="AB117" s="172" t="str">
        <f>IF('Cálculos '!AI123="","",'Cálculos '!AI123)</f>
        <v/>
      </c>
      <c r="AC117" s="172" t="str">
        <f>IF('Cálculos '!AJ123="","",'Cálculos '!AJ123)</f>
        <v/>
      </c>
      <c r="AD117" s="172" t="str">
        <f>IF('Cálculos '!AK123="","",'Cálculos '!AK123)</f>
        <v/>
      </c>
      <c r="AE117" s="172" t="str">
        <f>IF('Cálculos '!AL123="","",'Cálculos '!AL123)</f>
        <v/>
      </c>
      <c r="AF117" s="172" t="str">
        <f>IF('Cálculos '!AM123="","",'Cálculos '!AM123)</f>
        <v/>
      </c>
      <c r="AG117" s="172" t="str">
        <f>IF('Cálculos '!AN123="","",'Cálculos '!AN123)</f>
        <v/>
      </c>
      <c r="AH117" s="172" t="str">
        <f>IF('Cálculos '!AO123="","",'Cálculos '!AO123)</f>
        <v/>
      </c>
      <c r="AI117" s="172" t="str">
        <f>IF('Cálculos '!AP123="","",'Cálculos '!AP123)</f>
        <v/>
      </c>
      <c r="AJ117" s="443" t="str">
        <f>IF('Cálculos '!AQ123="","",'Cálculos '!AQ123)</f>
        <v/>
      </c>
      <c r="AK117" s="446" t="str">
        <f>IF('Cálculos '!D123="","",AVERAGE(C117:AJ117))</f>
        <v/>
      </c>
      <c r="AM117" s="181">
        <f t="shared" si="40"/>
        <v>115</v>
      </c>
      <c r="AN117" s="284" t="str">
        <f t="shared" si="76"/>
        <v/>
      </c>
      <c r="AO117" s="285" t="str">
        <f t="shared" si="77"/>
        <v/>
      </c>
      <c r="AP117" s="285" t="str">
        <f t="shared" si="78"/>
        <v/>
      </c>
      <c r="AQ117" s="285" t="str">
        <f t="shared" si="79"/>
        <v/>
      </c>
      <c r="AR117" s="182" t="str">
        <f t="shared" si="80"/>
        <v/>
      </c>
      <c r="AS117" s="182" t="str">
        <f t="shared" si="81"/>
        <v/>
      </c>
      <c r="AT117" s="182" t="str">
        <f t="shared" si="82"/>
        <v/>
      </c>
      <c r="AU117" s="182" t="str">
        <f t="shared" si="83"/>
        <v/>
      </c>
      <c r="AV117" s="182" t="str">
        <f t="shared" si="84"/>
        <v/>
      </c>
      <c r="AW117" s="182" t="str">
        <f t="shared" si="85"/>
        <v/>
      </c>
      <c r="AX117" s="182" t="str">
        <f t="shared" si="86"/>
        <v/>
      </c>
      <c r="AY117" s="182" t="str">
        <f t="shared" si="87"/>
        <v/>
      </c>
      <c r="AZ117" s="182" t="str">
        <f t="shared" si="88"/>
        <v/>
      </c>
      <c r="BA117" s="182" t="str">
        <f t="shared" si="89"/>
        <v/>
      </c>
      <c r="BB117" s="182" t="str">
        <f t="shared" si="90"/>
        <v/>
      </c>
      <c r="BC117" s="182" t="str">
        <f t="shared" si="91"/>
        <v/>
      </c>
      <c r="BD117" s="182" t="str">
        <f t="shared" si="92"/>
        <v/>
      </c>
      <c r="BE117" s="182" t="str">
        <f t="shared" si="93"/>
        <v/>
      </c>
      <c r="BF117" s="182" t="str">
        <f t="shared" si="94"/>
        <v/>
      </c>
      <c r="BG117" s="182" t="str">
        <f t="shared" si="95"/>
        <v/>
      </c>
      <c r="BH117" s="182" t="str">
        <f t="shared" si="96"/>
        <v/>
      </c>
      <c r="BI117" s="182" t="str">
        <f t="shared" si="97"/>
        <v/>
      </c>
      <c r="BJ117" s="182" t="str">
        <f t="shared" si="98"/>
        <v/>
      </c>
      <c r="BK117" s="182" t="str">
        <f t="shared" si="99"/>
        <v/>
      </c>
      <c r="BL117" s="182" t="str">
        <f t="shared" si="100"/>
        <v/>
      </c>
      <c r="BM117" s="182" t="str">
        <f t="shared" si="101"/>
        <v/>
      </c>
      <c r="BN117" s="182" t="str">
        <f t="shared" si="102"/>
        <v/>
      </c>
      <c r="BO117" s="182" t="str">
        <f t="shared" si="103"/>
        <v/>
      </c>
      <c r="BP117" s="182" t="str">
        <f t="shared" si="104"/>
        <v/>
      </c>
      <c r="BQ117" s="182" t="str">
        <f t="shared" si="105"/>
        <v/>
      </c>
      <c r="BR117" s="182" t="str">
        <f t="shared" si="106"/>
        <v/>
      </c>
      <c r="BS117" s="182" t="str">
        <f t="shared" si="107"/>
        <v/>
      </c>
      <c r="BT117" s="182" t="str">
        <f t="shared" si="108"/>
        <v/>
      </c>
      <c r="BU117" s="183" t="str">
        <f t="shared" si="109"/>
        <v/>
      </c>
      <c r="BV117" s="184" t="str">
        <f>IF('Cálculos '!C123="","",AVERAGE(AN117:BU117))</f>
        <v/>
      </c>
    </row>
    <row r="118" spans="2:74" ht="17.25" hidden="1" thickBot="1" x14ac:dyDescent="0.35">
      <c r="B118" s="165">
        <f t="shared" si="75"/>
        <v>116</v>
      </c>
      <c r="C118" s="171" t="str">
        <f>IF('Cálculos '!J124="","",'Cálculos '!J124)</f>
        <v/>
      </c>
      <c r="D118" s="172" t="str">
        <f>IF('Cálculos '!K124="","",'Cálculos '!K124)</f>
        <v/>
      </c>
      <c r="E118" s="172" t="str">
        <f>IF('Cálculos '!L124="","",'Cálculos '!L124)</f>
        <v/>
      </c>
      <c r="F118" s="172" t="str">
        <f>IF('Cálculos '!M124="","",'Cálculos '!M124)</f>
        <v/>
      </c>
      <c r="G118" s="172" t="str">
        <f>IF('Cálculos '!N124="","",'Cálculos '!N124)</f>
        <v/>
      </c>
      <c r="H118" s="172" t="str">
        <f>IF('Cálculos '!O124="","",'Cálculos '!O124)</f>
        <v/>
      </c>
      <c r="I118" s="172" t="str">
        <f>IF('Cálculos '!P124="","",'Cálculos '!P124)</f>
        <v/>
      </c>
      <c r="J118" s="172" t="str">
        <f>IF('Cálculos '!Q124="","",'Cálculos '!Q124)</f>
        <v/>
      </c>
      <c r="K118" s="172" t="str">
        <f>IF('Cálculos '!R124="","",'Cálculos '!R124)</f>
        <v/>
      </c>
      <c r="L118" s="172" t="str">
        <f>IF('Cálculos '!S124="","",'Cálculos '!S124)</f>
        <v/>
      </c>
      <c r="M118" s="172" t="str">
        <f>IF('Cálculos '!T124="","",'Cálculos '!T124)</f>
        <v/>
      </c>
      <c r="N118" s="172" t="str">
        <f>IF('Cálculos '!U124="","",'Cálculos '!U124)</f>
        <v/>
      </c>
      <c r="O118" s="172" t="str">
        <f>IF('Cálculos '!V124="","",'Cálculos '!V124)</f>
        <v/>
      </c>
      <c r="P118" s="172" t="str">
        <f>IF('Cálculos '!W124="","",'Cálculos '!W124)</f>
        <v/>
      </c>
      <c r="Q118" s="172" t="str">
        <f>IF('Cálculos '!X124="","",'Cálculos '!X124)</f>
        <v/>
      </c>
      <c r="R118" s="172" t="str">
        <f>IF('Cálculos '!Y124="","",'Cálculos '!Y124)</f>
        <v/>
      </c>
      <c r="S118" s="172" t="str">
        <f>IF('Cálculos '!Z124="","",'Cálculos '!Z124)</f>
        <v/>
      </c>
      <c r="T118" s="172" t="str">
        <f>IF('Cálculos '!AA124="","",'Cálculos '!AA124)</f>
        <v/>
      </c>
      <c r="U118" s="172" t="str">
        <f>IF('Cálculos '!AB124="","",'Cálculos '!AB124)</f>
        <v/>
      </c>
      <c r="V118" s="172" t="str">
        <f>IF('Cálculos '!AC124="","",'Cálculos '!AC124)</f>
        <v/>
      </c>
      <c r="W118" s="172" t="str">
        <f>IF('Cálculos '!AD124="","",'Cálculos '!AD124)</f>
        <v/>
      </c>
      <c r="X118" s="172" t="str">
        <f>IF('Cálculos '!AE124="","",'Cálculos '!AE124)</f>
        <v/>
      </c>
      <c r="Y118" s="172" t="str">
        <f>IF('Cálculos '!AF124="","",'Cálculos '!AF124)</f>
        <v/>
      </c>
      <c r="Z118" s="172" t="str">
        <f>IF('Cálculos '!AG124="","",'Cálculos '!AG124)</f>
        <v/>
      </c>
      <c r="AA118" s="172" t="str">
        <f>IF('Cálculos '!AH124="","",'Cálculos '!AH124)</f>
        <v/>
      </c>
      <c r="AB118" s="172" t="str">
        <f>IF('Cálculos '!AI124="","",'Cálculos '!AI124)</f>
        <v/>
      </c>
      <c r="AC118" s="172" t="str">
        <f>IF('Cálculos '!AJ124="","",'Cálculos '!AJ124)</f>
        <v/>
      </c>
      <c r="AD118" s="172" t="str">
        <f>IF('Cálculos '!AK124="","",'Cálculos '!AK124)</f>
        <v/>
      </c>
      <c r="AE118" s="172" t="str">
        <f>IF('Cálculos '!AL124="","",'Cálculos '!AL124)</f>
        <v/>
      </c>
      <c r="AF118" s="172" t="str">
        <f>IF('Cálculos '!AM124="","",'Cálculos '!AM124)</f>
        <v/>
      </c>
      <c r="AG118" s="172" t="str">
        <f>IF('Cálculos '!AN124="","",'Cálculos '!AN124)</f>
        <v/>
      </c>
      <c r="AH118" s="172" t="str">
        <f>IF('Cálculos '!AO124="","",'Cálculos '!AO124)</f>
        <v/>
      </c>
      <c r="AI118" s="172" t="str">
        <f>IF('Cálculos '!AP124="","",'Cálculos '!AP124)</f>
        <v/>
      </c>
      <c r="AJ118" s="443" t="str">
        <f>IF('Cálculos '!AQ124="","",'Cálculos '!AQ124)</f>
        <v/>
      </c>
      <c r="AK118" s="446" t="str">
        <f>IF('Cálculos '!D124="","",AVERAGE(C118:AJ118))</f>
        <v/>
      </c>
      <c r="AM118" s="181">
        <f t="shared" si="40"/>
        <v>116</v>
      </c>
      <c r="AN118" s="284" t="str">
        <f t="shared" si="76"/>
        <v/>
      </c>
      <c r="AO118" s="285" t="str">
        <f t="shared" si="77"/>
        <v/>
      </c>
      <c r="AP118" s="285" t="str">
        <f t="shared" si="78"/>
        <v/>
      </c>
      <c r="AQ118" s="285" t="str">
        <f t="shared" si="79"/>
        <v/>
      </c>
      <c r="AR118" s="182" t="str">
        <f t="shared" si="80"/>
        <v/>
      </c>
      <c r="AS118" s="182" t="str">
        <f t="shared" si="81"/>
        <v/>
      </c>
      <c r="AT118" s="182" t="str">
        <f t="shared" si="82"/>
        <v/>
      </c>
      <c r="AU118" s="182" t="str">
        <f t="shared" si="83"/>
        <v/>
      </c>
      <c r="AV118" s="182" t="str">
        <f t="shared" si="84"/>
        <v/>
      </c>
      <c r="AW118" s="182" t="str">
        <f t="shared" si="85"/>
        <v/>
      </c>
      <c r="AX118" s="182" t="str">
        <f t="shared" si="86"/>
        <v/>
      </c>
      <c r="AY118" s="182" t="str">
        <f t="shared" si="87"/>
        <v/>
      </c>
      <c r="AZ118" s="182" t="str">
        <f t="shared" si="88"/>
        <v/>
      </c>
      <c r="BA118" s="182" t="str">
        <f t="shared" si="89"/>
        <v/>
      </c>
      <c r="BB118" s="182" t="str">
        <f t="shared" si="90"/>
        <v/>
      </c>
      <c r="BC118" s="182" t="str">
        <f t="shared" si="91"/>
        <v/>
      </c>
      <c r="BD118" s="182" t="str">
        <f t="shared" si="92"/>
        <v/>
      </c>
      <c r="BE118" s="182" t="str">
        <f t="shared" si="93"/>
        <v/>
      </c>
      <c r="BF118" s="182" t="str">
        <f t="shared" si="94"/>
        <v/>
      </c>
      <c r="BG118" s="182" t="str">
        <f t="shared" si="95"/>
        <v/>
      </c>
      <c r="BH118" s="182" t="str">
        <f t="shared" si="96"/>
        <v/>
      </c>
      <c r="BI118" s="182" t="str">
        <f t="shared" si="97"/>
        <v/>
      </c>
      <c r="BJ118" s="182" t="str">
        <f t="shared" si="98"/>
        <v/>
      </c>
      <c r="BK118" s="182" t="str">
        <f t="shared" si="99"/>
        <v/>
      </c>
      <c r="BL118" s="182" t="str">
        <f t="shared" si="100"/>
        <v/>
      </c>
      <c r="BM118" s="182" t="str">
        <f t="shared" si="101"/>
        <v/>
      </c>
      <c r="BN118" s="182" t="str">
        <f t="shared" si="102"/>
        <v/>
      </c>
      <c r="BO118" s="182" t="str">
        <f t="shared" si="103"/>
        <v/>
      </c>
      <c r="BP118" s="182" t="str">
        <f t="shared" si="104"/>
        <v/>
      </c>
      <c r="BQ118" s="182" t="str">
        <f t="shared" si="105"/>
        <v/>
      </c>
      <c r="BR118" s="182" t="str">
        <f t="shared" si="106"/>
        <v/>
      </c>
      <c r="BS118" s="182" t="str">
        <f t="shared" si="107"/>
        <v/>
      </c>
      <c r="BT118" s="182" t="str">
        <f t="shared" si="108"/>
        <v/>
      </c>
      <c r="BU118" s="183" t="str">
        <f t="shared" si="109"/>
        <v/>
      </c>
      <c r="BV118" s="184" t="str">
        <f>IF('Cálculos '!C124="","",AVERAGE(AN118:BU118))</f>
        <v/>
      </c>
    </row>
    <row r="119" spans="2:74" ht="17.25" hidden="1" thickBot="1" x14ac:dyDescent="0.35">
      <c r="B119" s="165">
        <f t="shared" si="75"/>
        <v>117</v>
      </c>
      <c r="C119" s="171" t="str">
        <f>IF('Cálculos '!J125="","",'Cálculos '!J125)</f>
        <v/>
      </c>
      <c r="D119" s="172" t="str">
        <f>IF('Cálculos '!K125="","",'Cálculos '!K125)</f>
        <v/>
      </c>
      <c r="E119" s="172" t="str">
        <f>IF('Cálculos '!L125="","",'Cálculos '!L125)</f>
        <v/>
      </c>
      <c r="F119" s="172" t="str">
        <f>IF('Cálculos '!M125="","",'Cálculos '!M125)</f>
        <v/>
      </c>
      <c r="G119" s="172" t="str">
        <f>IF('Cálculos '!N125="","",'Cálculos '!N125)</f>
        <v/>
      </c>
      <c r="H119" s="172" t="str">
        <f>IF('Cálculos '!O125="","",'Cálculos '!O125)</f>
        <v/>
      </c>
      <c r="I119" s="172" t="str">
        <f>IF('Cálculos '!P125="","",'Cálculos '!P125)</f>
        <v/>
      </c>
      <c r="J119" s="172" t="str">
        <f>IF('Cálculos '!Q125="","",'Cálculos '!Q125)</f>
        <v/>
      </c>
      <c r="K119" s="172" t="str">
        <f>IF('Cálculos '!R125="","",'Cálculos '!R125)</f>
        <v/>
      </c>
      <c r="L119" s="172" t="str">
        <f>IF('Cálculos '!S125="","",'Cálculos '!S125)</f>
        <v/>
      </c>
      <c r="M119" s="172" t="str">
        <f>IF('Cálculos '!T125="","",'Cálculos '!T125)</f>
        <v/>
      </c>
      <c r="N119" s="172" t="str">
        <f>IF('Cálculos '!U125="","",'Cálculos '!U125)</f>
        <v/>
      </c>
      <c r="O119" s="172" t="str">
        <f>IF('Cálculos '!V125="","",'Cálculos '!V125)</f>
        <v/>
      </c>
      <c r="P119" s="172" t="str">
        <f>IF('Cálculos '!W125="","",'Cálculos '!W125)</f>
        <v/>
      </c>
      <c r="Q119" s="172" t="str">
        <f>IF('Cálculos '!X125="","",'Cálculos '!X125)</f>
        <v/>
      </c>
      <c r="R119" s="172" t="str">
        <f>IF('Cálculos '!Y125="","",'Cálculos '!Y125)</f>
        <v/>
      </c>
      <c r="S119" s="172" t="str">
        <f>IF('Cálculos '!Z125="","",'Cálculos '!Z125)</f>
        <v/>
      </c>
      <c r="T119" s="172" t="str">
        <f>IF('Cálculos '!AA125="","",'Cálculos '!AA125)</f>
        <v/>
      </c>
      <c r="U119" s="172" t="str">
        <f>IF('Cálculos '!AB125="","",'Cálculos '!AB125)</f>
        <v/>
      </c>
      <c r="V119" s="172" t="str">
        <f>IF('Cálculos '!AC125="","",'Cálculos '!AC125)</f>
        <v/>
      </c>
      <c r="W119" s="172" t="str">
        <f>IF('Cálculos '!AD125="","",'Cálculos '!AD125)</f>
        <v/>
      </c>
      <c r="X119" s="172" t="str">
        <f>IF('Cálculos '!AE125="","",'Cálculos '!AE125)</f>
        <v/>
      </c>
      <c r="Y119" s="172" t="str">
        <f>IF('Cálculos '!AF125="","",'Cálculos '!AF125)</f>
        <v/>
      </c>
      <c r="Z119" s="172" t="str">
        <f>IF('Cálculos '!AG125="","",'Cálculos '!AG125)</f>
        <v/>
      </c>
      <c r="AA119" s="172" t="str">
        <f>IF('Cálculos '!AH125="","",'Cálculos '!AH125)</f>
        <v/>
      </c>
      <c r="AB119" s="172" t="str">
        <f>IF('Cálculos '!AI125="","",'Cálculos '!AI125)</f>
        <v/>
      </c>
      <c r="AC119" s="172" t="str">
        <f>IF('Cálculos '!AJ125="","",'Cálculos '!AJ125)</f>
        <v/>
      </c>
      <c r="AD119" s="172" t="str">
        <f>IF('Cálculos '!AK125="","",'Cálculos '!AK125)</f>
        <v/>
      </c>
      <c r="AE119" s="172" t="str">
        <f>IF('Cálculos '!AL125="","",'Cálculos '!AL125)</f>
        <v/>
      </c>
      <c r="AF119" s="172" t="str">
        <f>IF('Cálculos '!AM125="","",'Cálculos '!AM125)</f>
        <v/>
      </c>
      <c r="AG119" s="172" t="str">
        <f>IF('Cálculos '!AN125="","",'Cálculos '!AN125)</f>
        <v/>
      </c>
      <c r="AH119" s="172" t="str">
        <f>IF('Cálculos '!AO125="","",'Cálculos '!AO125)</f>
        <v/>
      </c>
      <c r="AI119" s="172" t="str">
        <f>IF('Cálculos '!AP125="","",'Cálculos '!AP125)</f>
        <v/>
      </c>
      <c r="AJ119" s="443" t="str">
        <f>IF('Cálculos '!AQ125="","",'Cálculos '!AQ125)</f>
        <v/>
      </c>
      <c r="AK119" s="446" t="str">
        <f>IF('Cálculos '!D125="","",AVERAGE(C119:AJ119))</f>
        <v/>
      </c>
      <c r="AM119" s="181">
        <f t="shared" si="40"/>
        <v>117</v>
      </c>
      <c r="AN119" s="284" t="str">
        <f t="shared" si="76"/>
        <v/>
      </c>
      <c r="AO119" s="285" t="str">
        <f t="shared" si="77"/>
        <v/>
      </c>
      <c r="AP119" s="285" t="str">
        <f t="shared" si="78"/>
        <v/>
      </c>
      <c r="AQ119" s="285" t="str">
        <f t="shared" si="79"/>
        <v/>
      </c>
      <c r="AR119" s="182" t="str">
        <f t="shared" si="80"/>
        <v/>
      </c>
      <c r="AS119" s="182" t="str">
        <f t="shared" si="81"/>
        <v/>
      </c>
      <c r="AT119" s="182" t="str">
        <f t="shared" si="82"/>
        <v/>
      </c>
      <c r="AU119" s="182" t="str">
        <f t="shared" si="83"/>
        <v/>
      </c>
      <c r="AV119" s="182" t="str">
        <f t="shared" si="84"/>
        <v/>
      </c>
      <c r="AW119" s="182" t="str">
        <f t="shared" si="85"/>
        <v/>
      </c>
      <c r="AX119" s="182" t="str">
        <f t="shared" si="86"/>
        <v/>
      </c>
      <c r="AY119" s="182" t="str">
        <f t="shared" si="87"/>
        <v/>
      </c>
      <c r="AZ119" s="182" t="str">
        <f t="shared" si="88"/>
        <v/>
      </c>
      <c r="BA119" s="182" t="str">
        <f t="shared" si="89"/>
        <v/>
      </c>
      <c r="BB119" s="182" t="str">
        <f t="shared" si="90"/>
        <v/>
      </c>
      <c r="BC119" s="182" t="str">
        <f t="shared" si="91"/>
        <v/>
      </c>
      <c r="BD119" s="182" t="str">
        <f t="shared" si="92"/>
        <v/>
      </c>
      <c r="BE119" s="182" t="str">
        <f t="shared" si="93"/>
        <v/>
      </c>
      <c r="BF119" s="182" t="str">
        <f t="shared" si="94"/>
        <v/>
      </c>
      <c r="BG119" s="182" t="str">
        <f t="shared" si="95"/>
        <v/>
      </c>
      <c r="BH119" s="182" t="str">
        <f t="shared" si="96"/>
        <v/>
      </c>
      <c r="BI119" s="182" t="str">
        <f t="shared" si="97"/>
        <v/>
      </c>
      <c r="BJ119" s="182" t="str">
        <f t="shared" si="98"/>
        <v/>
      </c>
      <c r="BK119" s="182" t="str">
        <f t="shared" si="99"/>
        <v/>
      </c>
      <c r="BL119" s="182" t="str">
        <f t="shared" si="100"/>
        <v/>
      </c>
      <c r="BM119" s="182" t="str">
        <f t="shared" si="101"/>
        <v/>
      </c>
      <c r="BN119" s="182" t="str">
        <f t="shared" si="102"/>
        <v/>
      </c>
      <c r="BO119" s="182" t="str">
        <f t="shared" si="103"/>
        <v/>
      </c>
      <c r="BP119" s="182" t="str">
        <f t="shared" si="104"/>
        <v/>
      </c>
      <c r="BQ119" s="182" t="str">
        <f t="shared" si="105"/>
        <v/>
      </c>
      <c r="BR119" s="182" t="str">
        <f t="shared" si="106"/>
        <v/>
      </c>
      <c r="BS119" s="182" t="str">
        <f t="shared" si="107"/>
        <v/>
      </c>
      <c r="BT119" s="182" t="str">
        <f t="shared" si="108"/>
        <v/>
      </c>
      <c r="BU119" s="183" t="str">
        <f t="shared" si="109"/>
        <v/>
      </c>
      <c r="BV119" s="184" t="str">
        <f>IF('Cálculos '!C125="","",AVERAGE(AN119:BU119))</f>
        <v/>
      </c>
    </row>
    <row r="120" spans="2:74" ht="17.25" hidden="1" thickBot="1" x14ac:dyDescent="0.35">
      <c r="B120" s="165">
        <f t="shared" si="75"/>
        <v>118</v>
      </c>
      <c r="C120" s="171" t="str">
        <f>IF('Cálculos '!J126="","",'Cálculos '!J126)</f>
        <v/>
      </c>
      <c r="D120" s="172" t="str">
        <f>IF('Cálculos '!K126="","",'Cálculos '!K126)</f>
        <v/>
      </c>
      <c r="E120" s="172" t="str">
        <f>IF('Cálculos '!L126="","",'Cálculos '!L126)</f>
        <v/>
      </c>
      <c r="F120" s="172" t="str">
        <f>IF('Cálculos '!M126="","",'Cálculos '!M126)</f>
        <v/>
      </c>
      <c r="G120" s="172" t="str">
        <f>IF('Cálculos '!N126="","",'Cálculos '!N126)</f>
        <v/>
      </c>
      <c r="H120" s="172" t="str">
        <f>IF('Cálculos '!O126="","",'Cálculos '!O126)</f>
        <v/>
      </c>
      <c r="I120" s="172" t="str">
        <f>IF('Cálculos '!P126="","",'Cálculos '!P126)</f>
        <v/>
      </c>
      <c r="J120" s="172" t="str">
        <f>IF('Cálculos '!Q126="","",'Cálculos '!Q126)</f>
        <v/>
      </c>
      <c r="K120" s="172" t="str">
        <f>IF('Cálculos '!R126="","",'Cálculos '!R126)</f>
        <v/>
      </c>
      <c r="L120" s="172" t="str">
        <f>IF('Cálculos '!S126="","",'Cálculos '!S126)</f>
        <v/>
      </c>
      <c r="M120" s="172" t="str">
        <f>IF('Cálculos '!T126="","",'Cálculos '!T126)</f>
        <v/>
      </c>
      <c r="N120" s="172" t="str">
        <f>IF('Cálculos '!U126="","",'Cálculos '!U126)</f>
        <v/>
      </c>
      <c r="O120" s="172" t="str">
        <f>IF('Cálculos '!V126="","",'Cálculos '!V126)</f>
        <v/>
      </c>
      <c r="P120" s="172" t="str">
        <f>IF('Cálculos '!W126="","",'Cálculos '!W126)</f>
        <v/>
      </c>
      <c r="Q120" s="172" t="str">
        <f>IF('Cálculos '!X126="","",'Cálculos '!X126)</f>
        <v/>
      </c>
      <c r="R120" s="172" t="str">
        <f>IF('Cálculos '!Y126="","",'Cálculos '!Y126)</f>
        <v/>
      </c>
      <c r="S120" s="172" t="str">
        <f>IF('Cálculos '!Z126="","",'Cálculos '!Z126)</f>
        <v/>
      </c>
      <c r="T120" s="172" t="str">
        <f>IF('Cálculos '!AA126="","",'Cálculos '!AA126)</f>
        <v/>
      </c>
      <c r="U120" s="172" t="str">
        <f>IF('Cálculos '!AB126="","",'Cálculos '!AB126)</f>
        <v/>
      </c>
      <c r="V120" s="172" t="str">
        <f>IF('Cálculos '!AC126="","",'Cálculos '!AC126)</f>
        <v/>
      </c>
      <c r="W120" s="172" t="str">
        <f>IF('Cálculos '!AD126="","",'Cálculos '!AD126)</f>
        <v/>
      </c>
      <c r="X120" s="172" t="str">
        <f>IF('Cálculos '!AE126="","",'Cálculos '!AE126)</f>
        <v/>
      </c>
      <c r="Y120" s="172" t="str">
        <f>IF('Cálculos '!AF126="","",'Cálculos '!AF126)</f>
        <v/>
      </c>
      <c r="Z120" s="172" t="str">
        <f>IF('Cálculos '!AG126="","",'Cálculos '!AG126)</f>
        <v/>
      </c>
      <c r="AA120" s="172" t="str">
        <f>IF('Cálculos '!AH126="","",'Cálculos '!AH126)</f>
        <v/>
      </c>
      <c r="AB120" s="172" t="str">
        <f>IF('Cálculos '!AI126="","",'Cálculos '!AI126)</f>
        <v/>
      </c>
      <c r="AC120" s="172" t="str">
        <f>IF('Cálculos '!AJ126="","",'Cálculos '!AJ126)</f>
        <v/>
      </c>
      <c r="AD120" s="172" t="str">
        <f>IF('Cálculos '!AK126="","",'Cálculos '!AK126)</f>
        <v/>
      </c>
      <c r="AE120" s="172" t="str">
        <f>IF('Cálculos '!AL126="","",'Cálculos '!AL126)</f>
        <v/>
      </c>
      <c r="AF120" s="172" t="str">
        <f>IF('Cálculos '!AM126="","",'Cálculos '!AM126)</f>
        <v/>
      </c>
      <c r="AG120" s="172" t="str">
        <f>IF('Cálculos '!AN126="","",'Cálculos '!AN126)</f>
        <v/>
      </c>
      <c r="AH120" s="172" t="str">
        <f>IF('Cálculos '!AO126="","",'Cálculos '!AO126)</f>
        <v/>
      </c>
      <c r="AI120" s="172" t="str">
        <f>IF('Cálculos '!AP126="","",'Cálculos '!AP126)</f>
        <v/>
      </c>
      <c r="AJ120" s="443" t="str">
        <f>IF('Cálculos '!AQ126="","",'Cálculos '!AQ126)</f>
        <v/>
      </c>
      <c r="AK120" s="446" t="str">
        <f>IF('Cálculos '!D126="","",AVERAGE(C120:AJ120))</f>
        <v/>
      </c>
      <c r="AM120" s="181">
        <f t="shared" si="40"/>
        <v>118</v>
      </c>
      <c r="AN120" s="284" t="str">
        <f t="shared" si="76"/>
        <v/>
      </c>
      <c r="AO120" s="285" t="str">
        <f t="shared" si="77"/>
        <v/>
      </c>
      <c r="AP120" s="285" t="str">
        <f t="shared" si="78"/>
        <v/>
      </c>
      <c r="AQ120" s="285" t="str">
        <f t="shared" si="79"/>
        <v/>
      </c>
      <c r="AR120" s="182" t="str">
        <f t="shared" si="80"/>
        <v/>
      </c>
      <c r="AS120" s="182" t="str">
        <f t="shared" si="81"/>
        <v/>
      </c>
      <c r="AT120" s="182" t="str">
        <f t="shared" si="82"/>
        <v/>
      </c>
      <c r="AU120" s="182" t="str">
        <f t="shared" si="83"/>
        <v/>
      </c>
      <c r="AV120" s="182" t="str">
        <f t="shared" si="84"/>
        <v/>
      </c>
      <c r="AW120" s="182" t="str">
        <f t="shared" si="85"/>
        <v/>
      </c>
      <c r="AX120" s="182" t="str">
        <f t="shared" si="86"/>
        <v/>
      </c>
      <c r="AY120" s="182" t="str">
        <f t="shared" si="87"/>
        <v/>
      </c>
      <c r="AZ120" s="182" t="str">
        <f t="shared" si="88"/>
        <v/>
      </c>
      <c r="BA120" s="182" t="str">
        <f t="shared" si="89"/>
        <v/>
      </c>
      <c r="BB120" s="182" t="str">
        <f t="shared" si="90"/>
        <v/>
      </c>
      <c r="BC120" s="182" t="str">
        <f t="shared" si="91"/>
        <v/>
      </c>
      <c r="BD120" s="182" t="str">
        <f t="shared" si="92"/>
        <v/>
      </c>
      <c r="BE120" s="182" t="str">
        <f t="shared" si="93"/>
        <v/>
      </c>
      <c r="BF120" s="182" t="str">
        <f t="shared" si="94"/>
        <v/>
      </c>
      <c r="BG120" s="182" t="str">
        <f t="shared" si="95"/>
        <v/>
      </c>
      <c r="BH120" s="182" t="str">
        <f t="shared" si="96"/>
        <v/>
      </c>
      <c r="BI120" s="182" t="str">
        <f t="shared" si="97"/>
        <v/>
      </c>
      <c r="BJ120" s="182" t="str">
        <f t="shared" si="98"/>
        <v/>
      </c>
      <c r="BK120" s="182" t="str">
        <f t="shared" si="99"/>
        <v/>
      </c>
      <c r="BL120" s="182" t="str">
        <f t="shared" si="100"/>
        <v/>
      </c>
      <c r="BM120" s="182" t="str">
        <f t="shared" si="101"/>
        <v/>
      </c>
      <c r="BN120" s="182" t="str">
        <f t="shared" si="102"/>
        <v/>
      </c>
      <c r="BO120" s="182" t="str">
        <f t="shared" si="103"/>
        <v/>
      </c>
      <c r="BP120" s="182" t="str">
        <f t="shared" si="104"/>
        <v/>
      </c>
      <c r="BQ120" s="182" t="str">
        <f t="shared" si="105"/>
        <v/>
      </c>
      <c r="BR120" s="182" t="str">
        <f t="shared" si="106"/>
        <v/>
      </c>
      <c r="BS120" s="182" t="str">
        <f t="shared" si="107"/>
        <v/>
      </c>
      <c r="BT120" s="182" t="str">
        <f t="shared" si="108"/>
        <v/>
      </c>
      <c r="BU120" s="183" t="str">
        <f t="shared" si="109"/>
        <v/>
      </c>
      <c r="BV120" s="184" t="str">
        <f>IF('Cálculos '!C126="","",AVERAGE(AN120:BU120))</f>
        <v/>
      </c>
    </row>
    <row r="121" spans="2:74" ht="17.25" hidden="1" thickBot="1" x14ac:dyDescent="0.35">
      <c r="B121" s="165">
        <f t="shared" si="75"/>
        <v>119</v>
      </c>
      <c r="C121" s="171" t="str">
        <f>IF('Cálculos '!J127="","",'Cálculos '!J127)</f>
        <v/>
      </c>
      <c r="D121" s="172" t="str">
        <f>IF('Cálculos '!K127="","",'Cálculos '!K127)</f>
        <v/>
      </c>
      <c r="E121" s="172" t="str">
        <f>IF('Cálculos '!L127="","",'Cálculos '!L127)</f>
        <v/>
      </c>
      <c r="F121" s="172" t="str">
        <f>IF('Cálculos '!M127="","",'Cálculos '!M127)</f>
        <v/>
      </c>
      <c r="G121" s="172" t="str">
        <f>IF('Cálculos '!N127="","",'Cálculos '!N127)</f>
        <v/>
      </c>
      <c r="H121" s="172" t="str">
        <f>IF('Cálculos '!O127="","",'Cálculos '!O127)</f>
        <v/>
      </c>
      <c r="I121" s="172" t="str">
        <f>IF('Cálculos '!P127="","",'Cálculos '!P127)</f>
        <v/>
      </c>
      <c r="J121" s="172" t="str">
        <f>IF('Cálculos '!Q127="","",'Cálculos '!Q127)</f>
        <v/>
      </c>
      <c r="K121" s="172" t="str">
        <f>IF('Cálculos '!R127="","",'Cálculos '!R127)</f>
        <v/>
      </c>
      <c r="L121" s="172" t="str">
        <f>IF('Cálculos '!S127="","",'Cálculos '!S127)</f>
        <v/>
      </c>
      <c r="M121" s="172" t="str">
        <f>IF('Cálculos '!T127="","",'Cálculos '!T127)</f>
        <v/>
      </c>
      <c r="N121" s="172" t="str">
        <f>IF('Cálculos '!U127="","",'Cálculos '!U127)</f>
        <v/>
      </c>
      <c r="O121" s="172" t="str">
        <f>IF('Cálculos '!V127="","",'Cálculos '!V127)</f>
        <v/>
      </c>
      <c r="P121" s="172" t="str">
        <f>IF('Cálculos '!W127="","",'Cálculos '!W127)</f>
        <v/>
      </c>
      <c r="Q121" s="172" t="str">
        <f>IF('Cálculos '!X127="","",'Cálculos '!X127)</f>
        <v/>
      </c>
      <c r="R121" s="172" t="str">
        <f>IF('Cálculos '!Y127="","",'Cálculos '!Y127)</f>
        <v/>
      </c>
      <c r="S121" s="172" t="str">
        <f>IF('Cálculos '!Z127="","",'Cálculos '!Z127)</f>
        <v/>
      </c>
      <c r="T121" s="172" t="str">
        <f>IF('Cálculos '!AA127="","",'Cálculos '!AA127)</f>
        <v/>
      </c>
      <c r="U121" s="172" t="str">
        <f>IF('Cálculos '!AB127="","",'Cálculos '!AB127)</f>
        <v/>
      </c>
      <c r="V121" s="172" t="str">
        <f>IF('Cálculos '!AC127="","",'Cálculos '!AC127)</f>
        <v/>
      </c>
      <c r="W121" s="172" t="str">
        <f>IF('Cálculos '!AD127="","",'Cálculos '!AD127)</f>
        <v/>
      </c>
      <c r="X121" s="172" t="str">
        <f>IF('Cálculos '!AE127="","",'Cálculos '!AE127)</f>
        <v/>
      </c>
      <c r="Y121" s="172" t="str">
        <f>IF('Cálculos '!AF127="","",'Cálculos '!AF127)</f>
        <v/>
      </c>
      <c r="Z121" s="172" t="str">
        <f>IF('Cálculos '!AG127="","",'Cálculos '!AG127)</f>
        <v/>
      </c>
      <c r="AA121" s="172" t="str">
        <f>IF('Cálculos '!AH127="","",'Cálculos '!AH127)</f>
        <v/>
      </c>
      <c r="AB121" s="172" t="str">
        <f>IF('Cálculos '!AI127="","",'Cálculos '!AI127)</f>
        <v/>
      </c>
      <c r="AC121" s="172" t="str">
        <f>IF('Cálculos '!AJ127="","",'Cálculos '!AJ127)</f>
        <v/>
      </c>
      <c r="AD121" s="172" t="str">
        <f>IF('Cálculos '!AK127="","",'Cálculos '!AK127)</f>
        <v/>
      </c>
      <c r="AE121" s="172" t="str">
        <f>IF('Cálculos '!AL127="","",'Cálculos '!AL127)</f>
        <v/>
      </c>
      <c r="AF121" s="172" t="str">
        <f>IF('Cálculos '!AM127="","",'Cálculos '!AM127)</f>
        <v/>
      </c>
      <c r="AG121" s="172" t="str">
        <f>IF('Cálculos '!AN127="","",'Cálculos '!AN127)</f>
        <v/>
      </c>
      <c r="AH121" s="172" t="str">
        <f>IF('Cálculos '!AO127="","",'Cálculos '!AO127)</f>
        <v/>
      </c>
      <c r="AI121" s="172" t="str">
        <f>IF('Cálculos '!AP127="","",'Cálculos '!AP127)</f>
        <v/>
      </c>
      <c r="AJ121" s="443" t="str">
        <f>IF('Cálculos '!AQ127="","",'Cálculos '!AQ127)</f>
        <v/>
      </c>
      <c r="AK121" s="446" t="str">
        <f>IF('Cálculos '!D127="","",AVERAGE(C121:AJ121))</f>
        <v/>
      </c>
      <c r="AM121" s="181">
        <f t="shared" si="40"/>
        <v>119</v>
      </c>
      <c r="AN121" s="284" t="str">
        <f t="shared" si="76"/>
        <v/>
      </c>
      <c r="AO121" s="285" t="str">
        <f t="shared" si="77"/>
        <v/>
      </c>
      <c r="AP121" s="285" t="str">
        <f t="shared" si="78"/>
        <v/>
      </c>
      <c r="AQ121" s="285" t="str">
        <f t="shared" si="79"/>
        <v/>
      </c>
      <c r="AR121" s="182" t="str">
        <f t="shared" si="80"/>
        <v/>
      </c>
      <c r="AS121" s="182" t="str">
        <f t="shared" si="81"/>
        <v/>
      </c>
      <c r="AT121" s="182" t="str">
        <f t="shared" si="82"/>
        <v/>
      </c>
      <c r="AU121" s="182" t="str">
        <f t="shared" si="83"/>
        <v/>
      </c>
      <c r="AV121" s="182" t="str">
        <f t="shared" si="84"/>
        <v/>
      </c>
      <c r="AW121" s="182" t="str">
        <f t="shared" si="85"/>
        <v/>
      </c>
      <c r="AX121" s="182" t="str">
        <f t="shared" si="86"/>
        <v/>
      </c>
      <c r="AY121" s="182" t="str">
        <f t="shared" si="87"/>
        <v/>
      </c>
      <c r="AZ121" s="182" t="str">
        <f t="shared" si="88"/>
        <v/>
      </c>
      <c r="BA121" s="182" t="str">
        <f t="shared" si="89"/>
        <v/>
      </c>
      <c r="BB121" s="182" t="str">
        <f t="shared" si="90"/>
        <v/>
      </c>
      <c r="BC121" s="182" t="str">
        <f t="shared" si="91"/>
        <v/>
      </c>
      <c r="BD121" s="182" t="str">
        <f t="shared" si="92"/>
        <v/>
      </c>
      <c r="BE121" s="182" t="str">
        <f t="shared" si="93"/>
        <v/>
      </c>
      <c r="BF121" s="182" t="str">
        <f t="shared" si="94"/>
        <v/>
      </c>
      <c r="BG121" s="182" t="str">
        <f t="shared" si="95"/>
        <v/>
      </c>
      <c r="BH121" s="182" t="str">
        <f t="shared" si="96"/>
        <v/>
      </c>
      <c r="BI121" s="182" t="str">
        <f t="shared" si="97"/>
        <v/>
      </c>
      <c r="BJ121" s="182" t="str">
        <f t="shared" si="98"/>
        <v/>
      </c>
      <c r="BK121" s="182" t="str">
        <f t="shared" si="99"/>
        <v/>
      </c>
      <c r="BL121" s="182" t="str">
        <f t="shared" si="100"/>
        <v/>
      </c>
      <c r="BM121" s="182" t="str">
        <f t="shared" si="101"/>
        <v/>
      </c>
      <c r="BN121" s="182" t="str">
        <f t="shared" si="102"/>
        <v/>
      </c>
      <c r="BO121" s="182" t="str">
        <f t="shared" si="103"/>
        <v/>
      </c>
      <c r="BP121" s="182" t="str">
        <f t="shared" si="104"/>
        <v/>
      </c>
      <c r="BQ121" s="182" t="str">
        <f t="shared" si="105"/>
        <v/>
      </c>
      <c r="BR121" s="182" t="str">
        <f t="shared" si="106"/>
        <v/>
      </c>
      <c r="BS121" s="182" t="str">
        <f t="shared" si="107"/>
        <v/>
      </c>
      <c r="BT121" s="182" t="str">
        <f t="shared" si="108"/>
        <v/>
      </c>
      <c r="BU121" s="183" t="str">
        <f t="shared" si="109"/>
        <v/>
      </c>
      <c r="BV121" s="184" t="str">
        <f>IF('Cálculos '!C127="","",AVERAGE(AN121:BU121))</f>
        <v/>
      </c>
    </row>
    <row r="122" spans="2:74" ht="17.25" hidden="1" thickBot="1" x14ac:dyDescent="0.35">
      <c r="B122" s="165">
        <f t="shared" si="75"/>
        <v>120</v>
      </c>
      <c r="C122" s="171" t="str">
        <f>IF('Cálculos '!J128="","",'Cálculos '!J128)</f>
        <v/>
      </c>
      <c r="D122" s="172" t="str">
        <f>IF('Cálculos '!K128="","",'Cálculos '!K128)</f>
        <v/>
      </c>
      <c r="E122" s="172" t="str">
        <f>IF('Cálculos '!L128="","",'Cálculos '!L128)</f>
        <v/>
      </c>
      <c r="F122" s="172" t="str">
        <f>IF('Cálculos '!M128="","",'Cálculos '!M128)</f>
        <v/>
      </c>
      <c r="G122" s="172" t="str">
        <f>IF('Cálculos '!N128="","",'Cálculos '!N128)</f>
        <v/>
      </c>
      <c r="H122" s="172" t="str">
        <f>IF('Cálculos '!O128="","",'Cálculos '!O128)</f>
        <v/>
      </c>
      <c r="I122" s="172" t="str">
        <f>IF('Cálculos '!P128="","",'Cálculos '!P128)</f>
        <v/>
      </c>
      <c r="J122" s="172" t="str">
        <f>IF('Cálculos '!Q128="","",'Cálculos '!Q128)</f>
        <v/>
      </c>
      <c r="K122" s="172" t="str">
        <f>IF('Cálculos '!R128="","",'Cálculos '!R128)</f>
        <v/>
      </c>
      <c r="L122" s="172" t="str">
        <f>IF('Cálculos '!S128="","",'Cálculos '!S128)</f>
        <v/>
      </c>
      <c r="M122" s="172" t="str">
        <f>IF('Cálculos '!T128="","",'Cálculos '!T128)</f>
        <v/>
      </c>
      <c r="N122" s="172" t="str">
        <f>IF('Cálculos '!U128="","",'Cálculos '!U128)</f>
        <v/>
      </c>
      <c r="O122" s="172" t="str">
        <f>IF('Cálculos '!V128="","",'Cálculos '!V128)</f>
        <v/>
      </c>
      <c r="P122" s="172" t="str">
        <f>IF('Cálculos '!W128="","",'Cálculos '!W128)</f>
        <v/>
      </c>
      <c r="Q122" s="172" t="str">
        <f>IF('Cálculos '!X128="","",'Cálculos '!X128)</f>
        <v/>
      </c>
      <c r="R122" s="172" t="str">
        <f>IF('Cálculos '!Y128="","",'Cálculos '!Y128)</f>
        <v/>
      </c>
      <c r="S122" s="172" t="str">
        <f>IF('Cálculos '!Z128="","",'Cálculos '!Z128)</f>
        <v/>
      </c>
      <c r="T122" s="172" t="str">
        <f>IF('Cálculos '!AA128="","",'Cálculos '!AA128)</f>
        <v/>
      </c>
      <c r="U122" s="172" t="str">
        <f>IF('Cálculos '!AB128="","",'Cálculos '!AB128)</f>
        <v/>
      </c>
      <c r="V122" s="172" t="str">
        <f>IF('Cálculos '!AC128="","",'Cálculos '!AC128)</f>
        <v/>
      </c>
      <c r="W122" s="172" t="str">
        <f>IF('Cálculos '!AD128="","",'Cálculos '!AD128)</f>
        <v/>
      </c>
      <c r="X122" s="172" t="str">
        <f>IF('Cálculos '!AE128="","",'Cálculos '!AE128)</f>
        <v/>
      </c>
      <c r="Y122" s="172" t="str">
        <f>IF('Cálculos '!AF128="","",'Cálculos '!AF128)</f>
        <v/>
      </c>
      <c r="Z122" s="172" t="str">
        <f>IF('Cálculos '!AG128="","",'Cálculos '!AG128)</f>
        <v/>
      </c>
      <c r="AA122" s="172" t="str">
        <f>IF('Cálculos '!AH128="","",'Cálculos '!AH128)</f>
        <v/>
      </c>
      <c r="AB122" s="172" t="str">
        <f>IF('Cálculos '!AI128="","",'Cálculos '!AI128)</f>
        <v/>
      </c>
      <c r="AC122" s="172" t="str">
        <f>IF('Cálculos '!AJ128="","",'Cálculos '!AJ128)</f>
        <v/>
      </c>
      <c r="AD122" s="172" t="str">
        <f>IF('Cálculos '!AK128="","",'Cálculos '!AK128)</f>
        <v/>
      </c>
      <c r="AE122" s="172" t="str">
        <f>IF('Cálculos '!AL128="","",'Cálculos '!AL128)</f>
        <v/>
      </c>
      <c r="AF122" s="172" t="str">
        <f>IF('Cálculos '!AM128="","",'Cálculos '!AM128)</f>
        <v/>
      </c>
      <c r="AG122" s="172" t="str">
        <f>IF('Cálculos '!AN128="","",'Cálculos '!AN128)</f>
        <v/>
      </c>
      <c r="AH122" s="172" t="str">
        <f>IF('Cálculos '!AO128="","",'Cálculos '!AO128)</f>
        <v/>
      </c>
      <c r="AI122" s="172" t="str">
        <f>IF('Cálculos '!AP128="","",'Cálculos '!AP128)</f>
        <v/>
      </c>
      <c r="AJ122" s="443" t="str">
        <f>IF('Cálculos '!AQ128="","",'Cálculos '!AQ128)</f>
        <v/>
      </c>
      <c r="AK122" s="446" t="str">
        <f>IF('Cálculos '!D128="","",AVERAGE(C122:AJ122))</f>
        <v/>
      </c>
      <c r="AM122" s="181">
        <f t="shared" si="40"/>
        <v>120</v>
      </c>
      <c r="AN122" s="284" t="str">
        <f t="shared" si="76"/>
        <v/>
      </c>
      <c r="AO122" s="285" t="str">
        <f t="shared" si="77"/>
        <v/>
      </c>
      <c r="AP122" s="285" t="str">
        <f t="shared" si="78"/>
        <v/>
      </c>
      <c r="AQ122" s="285" t="str">
        <f t="shared" si="79"/>
        <v/>
      </c>
      <c r="AR122" s="182" t="str">
        <f t="shared" si="80"/>
        <v/>
      </c>
      <c r="AS122" s="182" t="str">
        <f t="shared" si="81"/>
        <v/>
      </c>
      <c r="AT122" s="182" t="str">
        <f t="shared" si="82"/>
        <v/>
      </c>
      <c r="AU122" s="182" t="str">
        <f t="shared" si="83"/>
        <v/>
      </c>
      <c r="AV122" s="182" t="str">
        <f t="shared" si="84"/>
        <v/>
      </c>
      <c r="AW122" s="182" t="str">
        <f t="shared" si="85"/>
        <v/>
      </c>
      <c r="AX122" s="182" t="str">
        <f t="shared" si="86"/>
        <v/>
      </c>
      <c r="AY122" s="182" t="str">
        <f t="shared" si="87"/>
        <v/>
      </c>
      <c r="AZ122" s="182" t="str">
        <f t="shared" si="88"/>
        <v/>
      </c>
      <c r="BA122" s="182" t="str">
        <f t="shared" si="89"/>
        <v/>
      </c>
      <c r="BB122" s="182" t="str">
        <f t="shared" si="90"/>
        <v/>
      </c>
      <c r="BC122" s="182" t="str">
        <f t="shared" si="91"/>
        <v/>
      </c>
      <c r="BD122" s="182" t="str">
        <f t="shared" si="92"/>
        <v/>
      </c>
      <c r="BE122" s="182" t="str">
        <f t="shared" si="93"/>
        <v/>
      </c>
      <c r="BF122" s="182" t="str">
        <f t="shared" si="94"/>
        <v/>
      </c>
      <c r="BG122" s="182" t="str">
        <f t="shared" si="95"/>
        <v/>
      </c>
      <c r="BH122" s="182" t="str">
        <f t="shared" si="96"/>
        <v/>
      </c>
      <c r="BI122" s="182" t="str">
        <f t="shared" si="97"/>
        <v/>
      </c>
      <c r="BJ122" s="182" t="str">
        <f t="shared" si="98"/>
        <v/>
      </c>
      <c r="BK122" s="182" t="str">
        <f t="shared" si="99"/>
        <v/>
      </c>
      <c r="BL122" s="182" t="str">
        <f t="shared" si="100"/>
        <v/>
      </c>
      <c r="BM122" s="182" t="str">
        <f t="shared" si="101"/>
        <v/>
      </c>
      <c r="BN122" s="182" t="str">
        <f t="shared" si="102"/>
        <v/>
      </c>
      <c r="BO122" s="182" t="str">
        <f t="shared" si="103"/>
        <v/>
      </c>
      <c r="BP122" s="182" t="str">
        <f t="shared" si="104"/>
        <v/>
      </c>
      <c r="BQ122" s="182" t="str">
        <f t="shared" si="105"/>
        <v/>
      </c>
      <c r="BR122" s="182" t="str">
        <f t="shared" si="106"/>
        <v/>
      </c>
      <c r="BS122" s="182" t="str">
        <f t="shared" si="107"/>
        <v/>
      </c>
      <c r="BT122" s="182" t="str">
        <f t="shared" si="108"/>
        <v/>
      </c>
      <c r="BU122" s="183" t="str">
        <f t="shared" si="109"/>
        <v/>
      </c>
      <c r="BV122" s="184" t="str">
        <f>IF('Cálculos '!C128="","",AVERAGE(AN122:BU122))</f>
        <v/>
      </c>
    </row>
    <row r="123" spans="2:74" ht="17.25" hidden="1" thickBot="1" x14ac:dyDescent="0.35">
      <c r="B123" s="165">
        <f t="shared" si="75"/>
        <v>121</v>
      </c>
      <c r="C123" s="171" t="str">
        <f>IF('Cálculos '!J129="","",'Cálculos '!J129)</f>
        <v/>
      </c>
      <c r="D123" s="172" t="str">
        <f>IF('Cálculos '!K129="","",'Cálculos '!K129)</f>
        <v/>
      </c>
      <c r="E123" s="172" t="str">
        <f>IF('Cálculos '!L129="","",'Cálculos '!L129)</f>
        <v/>
      </c>
      <c r="F123" s="172" t="str">
        <f>IF('Cálculos '!M129="","",'Cálculos '!M129)</f>
        <v/>
      </c>
      <c r="G123" s="172" t="str">
        <f>IF('Cálculos '!N129="","",'Cálculos '!N129)</f>
        <v/>
      </c>
      <c r="H123" s="172" t="str">
        <f>IF('Cálculos '!O129="","",'Cálculos '!O129)</f>
        <v/>
      </c>
      <c r="I123" s="172" t="str">
        <f>IF('Cálculos '!P129="","",'Cálculos '!P129)</f>
        <v/>
      </c>
      <c r="J123" s="172" t="str">
        <f>IF('Cálculos '!Q129="","",'Cálculos '!Q129)</f>
        <v/>
      </c>
      <c r="K123" s="172" t="str">
        <f>IF('Cálculos '!R129="","",'Cálculos '!R129)</f>
        <v/>
      </c>
      <c r="L123" s="172" t="str">
        <f>IF('Cálculos '!S129="","",'Cálculos '!S129)</f>
        <v/>
      </c>
      <c r="M123" s="172" t="str">
        <f>IF('Cálculos '!T129="","",'Cálculos '!T129)</f>
        <v/>
      </c>
      <c r="N123" s="172" t="str">
        <f>IF('Cálculos '!U129="","",'Cálculos '!U129)</f>
        <v/>
      </c>
      <c r="O123" s="172" t="str">
        <f>IF('Cálculos '!V129="","",'Cálculos '!V129)</f>
        <v/>
      </c>
      <c r="P123" s="172" t="str">
        <f>IF('Cálculos '!W129="","",'Cálculos '!W129)</f>
        <v/>
      </c>
      <c r="Q123" s="172" t="str">
        <f>IF('Cálculos '!X129="","",'Cálculos '!X129)</f>
        <v/>
      </c>
      <c r="R123" s="172" t="str">
        <f>IF('Cálculos '!Y129="","",'Cálculos '!Y129)</f>
        <v/>
      </c>
      <c r="S123" s="172" t="str">
        <f>IF('Cálculos '!Z129="","",'Cálculos '!Z129)</f>
        <v/>
      </c>
      <c r="T123" s="172" t="str">
        <f>IF('Cálculos '!AA129="","",'Cálculos '!AA129)</f>
        <v/>
      </c>
      <c r="U123" s="172" t="str">
        <f>IF('Cálculos '!AB129="","",'Cálculos '!AB129)</f>
        <v/>
      </c>
      <c r="V123" s="172" t="str">
        <f>IF('Cálculos '!AC129="","",'Cálculos '!AC129)</f>
        <v/>
      </c>
      <c r="W123" s="172" t="str">
        <f>IF('Cálculos '!AD129="","",'Cálculos '!AD129)</f>
        <v/>
      </c>
      <c r="X123" s="172" t="str">
        <f>IF('Cálculos '!AE129="","",'Cálculos '!AE129)</f>
        <v/>
      </c>
      <c r="Y123" s="172" t="str">
        <f>IF('Cálculos '!AF129="","",'Cálculos '!AF129)</f>
        <v/>
      </c>
      <c r="Z123" s="172" t="str">
        <f>IF('Cálculos '!AG129="","",'Cálculos '!AG129)</f>
        <v/>
      </c>
      <c r="AA123" s="172" t="str">
        <f>IF('Cálculos '!AH129="","",'Cálculos '!AH129)</f>
        <v/>
      </c>
      <c r="AB123" s="172" t="str">
        <f>IF('Cálculos '!AI129="","",'Cálculos '!AI129)</f>
        <v/>
      </c>
      <c r="AC123" s="172" t="str">
        <f>IF('Cálculos '!AJ129="","",'Cálculos '!AJ129)</f>
        <v/>
      </c>
      <c r="AD123" s="172" t="str">
        <f>IF('Cálculos '!AK129="","",'Cálculos '!AK129)</f>
        <v/>
      </c>
      <c r="AE123" s="172" t="str">
        <f>IF('Cálculos '!AL129="","",'Cálculos '!AL129)</f>
        <v/>
      </c>
      <c r="AF123" s="172" t="str">
        <f>IF('Cálculos '!AM129="","",'Cálculos '!AM129)</f>
        <v/>
      </c>
      <c r="AG123" s="172" t="str">
        <f>IF('Cálculos '!AN129="","",'Cálculos '!AN129)</f>
        <v/>
      </c>
      <c r="AH123" s="172" t="str">
        <f>IF('Cálculos '!AO129="","",'Cálculos '!AO129)</f>
        <v/>
      </c>
      <c r="AI123" s="172" t="str">
        <f>IF('Cálculos '!AP129="","",'Cálculos '!AP129)</f>
        <v/>
      </c>
      <c r="AJ123" s="443" t="str">
        <f>IF('Cálculos '!AQ129="","",'Cálculos '!AQ129)</f>
        <v/>
      </c>
      <c r="AK123" s="446" t="str">
        <f>IF('Cálculos '!D129="","",AVERAGE(C123:AJ123))</f>
        <v/>
      </c>
      <c r="AM123" s="181">
        <f t="shared" si="40"/>
        <v>121</v>
      </c>
      <c r="AN123" s="284" t="str">
        <f t="shared" si="76"/>
        <v/>
      </c>
      <c r="AO123" s="285" t="str">
        <f t="shared" si="77"/>
        <v/>
      </c>
      <c r="AP123" s="285" t="str">
        <f t="shared" si="78"/>
        <v/>
      </c>
      <c r="AQ123" s="285" t="str">
        <f t="shared" si="79"/>
        <v/>
      </c>
      <c r="AR123" s="182" t="str">
        <f t="shared" si="80"/>
        <v/>
      </c>
      <c r="AS123" s="182" t="str">
        <f t="shared" si="81"/>
        <v/>
      </c>
      <c r="AT123" s="182" t="str">
        <f t="shared" si="82"/>
        <v/>
      </c>
      <c r="AU123" s="182" t="str">
        <f t="shared" si="83"/>
        <v/>
      </c>
      <c r="AV123" s="182" t="str">
        <f t="shared" si="84"/>
        <v/>
      </c>
      <c r="AW123" s="182" t="str">
        <f t="shared" si="85"/>
        <v/>
      </c>
      <c r="AX123" s="182" t="str">
        <f t="shared" si="86"/>
        <v/>
      </c>
      <c r="AY123" s="182" t="str">
        <f t="shared" si="87"/>
        <v/>
      </c>
      <c r="AZ123" s="182" t="str">
        <f t="shared" si="88"/>
        <v/>
      </c>
      <c r="BA123" s="182" t="str">
        <f t="shared" si="89"/>
        <v/>
      </c>
      <c r="BB123" s="182" t="str">
        <f t="shared" si="90"/>
        <v/>
      </c>
      <c r="BC123" s="182" t="str">
        <f t="shared" si="91"/>
        <v/>
      </c>
      <c r="BD123" s="182" t="str">
        <f t="shared" si="92"/>
        <v/>
      </c>
      <c r="BE123" s="182" t="str">
        <f t="shared" si="93"/>
        <v/>
      </c>
      <c r="BF123" s="182" t="str">
        <f t="shared" si="94"/>
        <v/>
      </c>
      <c r="BG123" s="182" t="str">
        <f t="shared" si="95"/>
        <v/>
      </c>
      <c r="BH123" s="182" t="str">
        <f t="shared" si="96"/>
        <v/>
      </c>
      <c r="BI123" s="182" t="str">
        <f t="shared" si="97"/>
        <v/>
      </c>
      <c r="BJ123" s="182" t="str">
        <f t="shared" si="98"/>
        <v/>
      </c>
      <c r="BK123" s="182" t="str">
        <f t="shared" si="99"/>
        <v/>
      </c>
      <c r="BL123" s="182" t="str">
        <f t="shared" si="100"/>
        <v/>
      </c>
      <c r="BM123" s="182" t="str">
        <f t="shared" si="101"/>
        <v/>
      </c>
      <c r="BN123" s="182" t="str">
        <f t="shared" si="102"/>
        <v/>
      </c>
      <c r="BO123" s="182" t="str">
        <f t="shared" si="103"/>
        <v/>
      </c>
      <c r="BP123" s="182" t="str">
        <f t="shared" si="104"/>
        <v/>
      </c>
      <c r="BQ123" s="182" t="str">
        <f t="shared" si="105"/>
        <v/>
      </c>
      <c r="BR123" s="182" t="str">
        <f t="shared" si="106"/>
        <v/>
      </c>
      <c r="BS123" s="182" t="str">
        <f t="shared" si="107"/>
        <v/>
      </c>
      <c r="BT123" s="182" t="str">
        <f t="shared" si="108"/>
        <v/>
      </c>
      <c r="BU123" s="183" t="str">
        <f t="shared" si="109"/>
        <v/>
      </c>
      <c r="BV123" s="184" t="str">
        <f>IF('Cálculos '!C129="","",AVERAGE(AN123:BU123))</f>
        <v/>
      </c>
    </row>
    <row r="124" spans="2:74" ht="17.25" hidden="1" thickBot="1" x14ac:dyDescent="0.35">
      <c r="B124" s="165">
        <f t="shared" si="75"/>
        <v>122</v>
      </c>
      <c r="C124" s="171" t="str">
        <f>IF('Cálculos '!J130="","",'Cálculos '!J130)</f>
        <v/>
      </c>
      <c r="D124" s="172" t="str">
        <f>IF('Cálculos '!K130="","",'Cálculos '!K130)</f>
        <v/>
      </c>
      <c r="E124" s="172" t="str">
        <f>IF('Cálculos '!L130="","",'Cálculos '!L130)</f>
        <v/>
      </c>
      <c r="F124" s="172" t="str">
        <f>IF('Cálculos '!M130="","",'Cálculos '!M130)</f>
        <v/>
      </c>
      <c r="G124" s="172" t="str">
        <f>IF('Cálculos '!N130="","",'Cálculos '!N130)</f>
        <v/>
      </c>
      <c r="H124" s="172" t="str">
        <f>IF('Cálculos '!O130="","",'Cálculos '!O130)</f>
        <v/>
      </c>
      <c r="I124" s="172" t="str">
        <f>IF('Cálculos '!P130="","",'Cálculos '!P130)</f>
        <v/>
      </c>
      <c r="J124" s="172" t="str">
        <f>IF('Cálculos '!Q130="","",'Cálculos '!Q130)</f>
        <v/>
      </c>
      <c r="K124" s="172" t="str">
        <f>IF('Cálculos '!R130="","",'Cálculos '!R130)</f>
        <v/>
      </c>
      <c r="L124" s="172" t="str">
        <f>IF('Cálculos '!S130="","",'Cálculos '!S130)</f>
        <v/>
      </c>
      <c r="M124" s="172" t="str">
        <f>IF('Cálculos '!T130="","",'Cálculos '!T130)</f>
        <v/>
      </c>
      <c r="N124" s="172" t="str">
        <f>IF('Cálculos '!U130="","",'Cálculos '!U130)</f>
        <v/>
      </c>
      <c r="O124" s="172" t="str">
        <f>IF('Cálculos '!V130="","",'Cálculos '!V130)</f>
        <v/>
      </c>
      <c r="P124" s="172" t="str">
        <f>IF('Cálculos '!W130="","",'Cálculos '!W130)</f>
        <v/>
      </c>
      <c r="Q124" s="172" t="str">
        <f>IF('Cálculos '!X130="","",'Cálculos '!X130)</f>
        <v/>
      </c>
      <c r="R124" s="172" t="str">
        <f>IF('Cálculos '!Y130="","",'Cálculos '!Y130)</f>
        <v/>
      </c>
      <c r="S124" s="172" t="str">
        <f>IF('Cálculos '!Z130="","",'Cálculos '!Z130)</f>
        <v/>
      </c>
      <c r="T124" s="172" t="str">
        <f>IF('Cálculos '!AA130="","",'Cálculos '!AA130)</f>
        <v/>
      </c>
      <c r="U124" s="172" t="str">
        <f>IF('Cálculos '!AB130="","",'Cálculos '!AB130)</f>
        <v/>
      </c>
      <c r="V124" s="172" t="str">
        <f>IF('Cálculos '!AC130="","",'Cálculos '!AC130)</f>
        <v/>
      </c>
      <c r="W124" s="172" t="str">
        <f>IF('Cálculos '!AD130="","",'Cálculos '!AD130)</f>
        <v/>
      </c>
      <c r="X124" s="172" t="str">
        <f>IF('Cálculos '!AE130="","",'Cálculos '!AE130)</f>
        <v/>
      </c>
      <c r="Y124" s="172" t="str">
        <f>IF('Cálculos '!AF130="","",'Cálculos '!AF130)</f>
        <v/>
      </c>
      <c r="Z124" s="172" t="str">
        <f>IF('Cálculos '!AG130="","",'Cálculos '!AG130)</f>
        <v/>
      </c>
      <c r="AA124" s="172" t="str">
        <f>IF('Cálculos '!AH130="","",'Cálculos '!AH130)</f>
        <v/>
      </c>
      <c r="AB124" s="172" t="str">
        <f>IF('Cálculos '!AI130="","",'Cálculos '!AI130)</f>
        <v/>
      </c>
      <c r="AC124" s="172" t="str">
        <f>IF('Cálculos '!AJ130="","",'Cálculos '!AJ130)</f>
        <v/>
      </c>
      <c r="AD124" s="172" t="str">
        <f>IF('Cálculos '!AK130="","",'Cálculos '!AK130)</f>
        <v/>
      </c>
      <c r="AE124" s="172" t="str">
        <f>IF('Cálculos '!AL130="","",'Cálculos '!AL130)</f>
        <v/>
      </c>
      <c r="AF124" s="172" t="str">
        <f>IF('Cálculos '!AM130="","",'Cálculos '!AM130)</f>
        <v/>
      </c>
      <c r="AG124" s="172" t="str">
        <f>IF('Cálculos '!AN130="","",'Cálculos '!AN130)</f>
        <v/>
      </c>
      <c r="AH124" s="172" t="str">
        <f>IF('Cálculos '!AO130="","",'Cálculos '!AO130)</f>
        <v/>
      </c>
      <c r="AI124" s="172" t="str">
        <f>IF('Cálculos '!AP130="","",'Cálculos '!AP130)</f>
        <v/>
      </c>
      <c r="AJ124" s="443" t="str">
        <f>IF('Cálculos '!AQ130="","",'Cálculos '!AQ130)</f>
        <v/>
      </c>
      <c r="AK124" s="446" t="str">
        <f>IF('Cálculos '!D130="","",AVERAGE(C124:AJ124))</f>
        <v/>
      </c>
      <c r="AM124" s="181">
        <f t="shared" si="40"/>
        <v>122</v>
      </c>
      <c r="AN124" s="284" t="str">
        <f t="shared" si="76"/>
        <v/>
      </c>
      <c r="AO124" s="285" t="str">
        <f t="shared" si="77"/>
        <v/>
      </c>
      <c r="AP124" s="285" t="str">
        <f t="shared" si="78"/>
        <v/>
      </c>
      <c r="AQ124" s="285" t="str">
        <f t="shared" si="79"/>
        <v/>
      </c>
      <c r="AR124" s="182" t="str">
        <f t="shared" si="80"/>
        <v/>
      </c>
      <c r="AS124" s="182" t="str">
        <f t="shared" si="81"/>
        <v/>
      </c>
      <c r="AT124" s="182" t="str">
        <f t="shared" si="82"/>
        <v/>
      </c>
      <c r="AU124" s="182" t="str">
        <f t="shared" si="83"/>
        <v/>
      </c>
      <c r="AV124" s="182" t="str">
        <f t="shared" si="84"/>
        <v/>
      </c>
      <c r="AW124" s="182" t="str">
        <f t="shared" si="85"/>
        <v/>
      </c>
      <c r="AX124" s="182" t="str">
        <f t="shared" si="86"/>
        <v/>
      </c>
      <c r="AY124" s="182" t="str">
        <f t="shared" si="87"/>
        <v/>
      </c>
      <c r="AZ124" s="182" t="str">
        <f t="shared" si="88"/>
        <v/>
      </c>
      <c r="BA124" s="182" t="str">
        <f t="shared" si="89"/>
        <v/>
      </c>
      <c r="BB124" s="182" t="str">
        <f t="shared" si="90"/>
        <v/>
      </c>
      <c r="BC124" s="182" t="str">
        <f t="shared" si="91"/>
        <v/>
      </c>
      <c r="BD124" s="182" t="str">
        <f t="shared" si="92"/>
        <v/>
      </c>
      <c r="BE124" s="182" t="str">
        <f t="shared" si="93"/>
        <v/>
      </c>
      <c r="BF124" s="182" t="str">
        <f t="shared" si="94"/>
        <v/>
      </c>
      <c r="BG124" s="182" t="str">
        <f t="shared" si="95"/>
        <v/>
      </c>
      <c r="BH124" s="182" t="str">
        <f t="shared" si="96"/>
        <v/>
      </c>
      <c r="BI124" s="182" t="str">
        <f t="shared" si="97"/>
        <v/>
      </c>
      <c r="BJ124" s="182" t="str">
        <f t="shared" si="98"/>
        <v/>
      </c>
      <c r="BK124" s="182" t="str">
        <f t="shared" si="99"/>
        <v/>
      </c>
      <c r="BL124" s="182" t="str">
        <f t="shared" si="100"/>
        <v/>
      </c>
      <c r="BM124" s="182" t="str">
        <f t="shared" si="101"/>
        <v/>
      </c>
      <c r="BN124" s="182" t="str">
        <f t="shared" si="102"/>
        <v/>
      </c>
      <c r="BO124" s="182" t="str">
        <f t="shared" si="103"/>
        <v/>
      </c>
      <c r="BP124" s="182" t="str">
        <f t="shared" si="104"/>
        <v/>
      </c>
      <c r="BQ124" s="182" t="str">
        <f t="shared" si="105"/>
        <v/>
      </c>
      <c r="BR124" s="182" t="str">
        <f t="shared" si="106"/>
        <v/>
      </c>
      <c r="BS124" s="182" t="str">
        <f t="shared" si="107"/>
        <v/>
      </c>
      <c r="BT124" s="182" t="str">
        <f t="shared" si="108"/>
        <v/>
      </c>
      <c r="BU124" s="183" t="str">
        <f t="shared" si="109"/>
        <v/>
      </c>
      <c r="BV124" s="184" t="str">
        <f>IF('Cálculos '!C130="","",AVERAGE(AN124:BU124))</f>
        <v/>
      </c>
    </row>
    <row r="125" spans="2:74" ht="17.25" hidden="1" thickBot="1" x14ac:dyDescent="0.35">
      <c r="B125" s="165">
        <f t="shared" si="75"/>
        <v>123</v>
      </c>
      <c r="C125" s="171" t="str">
        <f>IF('Cálculos '!J131="","",'Cálculos '!J131)</f>
        <v/>
      </c>
      <c r="D125" s="172" t="str">
        <f>IF('Cálculos '!K131="","",'Cálculos '!K131)</f>
        <v/>
      </c>
      <c r="E125" s="172" t="str">
        <f>IF('Cálculos '!L131="","",'Cálculos '!L131)</f>
        <v/>
      </c>
      <c r="F125" s="172" t="str">
        <f>IF('Cálculos '!M131="","",'Cálculos '!M131)</f>
        <v/>
      </c>
      <c r="G125" s="172" t="str">
        <f>IF('Cálculos '!N131="","",'Cálculos '!N131)</f>
        <v/>
      </c>
      <c r="H125" s="172" t="str">
        <f>IF('Cálculos '!O131="","",'Cálculos '!O131)</f>
        <v/>
      </c>
      <c r="I125" s="172" t="str">
        <f>IF('Cálculos '!P131="","",'Cálculos '!P131)</f>
        <v/>
      </c>
      <c r="J125" s="172" t="str">
        <f>IF('Cálculos '!Q131="","",'Cálculos '!Q131)</f>
        <v/>
      </c>
      <c r="K125" s="172" t="str">
        <f>IF('Cálculos '!R131="","",'Cálculos '!R131)</f>
        <v/>
      </c>
      <c r="L125" s="172" t="str">
        <f>IF('Cálculos '!S131="","",'Cálculos '!S131)</f>
        <v/>
      </c>
      <c r="M125" s="172" t="str">
        <f>IF('Cálculos '!T131="","",'Cálculos '!T131)</f>
        <v/>
      </c>
      <c r="N125" s="172" t="str">
        <f>IF('Cálculos '!U131="","",'Cálculos '!U131)</f>
        <v/>
      </c>
      <c r="O125" s="172" t="str">
        <f>IF('Cálculos '!V131="","",'Cálculos '!V131)</f>
        <v/>
      </c>
      <c r="P125" s="172" t="str">
        <f>IF('Cálculos '!W131="","",'Cálculos '!W131)</f>
        <v/>
      </c>
      <c r="Q125" s="172" t="str">
        <f>IF('Cálculos '!X131="","",'Cálculos '!X131)</f>
        <v/>
      </c>
      <c r="R125" s="172" t="str">
        <f>IF('Cálculos '!Y131="","",'Cálculos '!Y131)</f>
        <v/>
      </c>
      <c r="S125" s="172" t="str">
        <f>IF('Cálculos '!Z131="","",'Cálculos '!Z131)</f>
        <v/>
      </c>
      <c r="T125" s="172" t="str">
        <f>IF('Cálculos '!AA131="","",'Cálculos '!AA131)</f>
        <v/>
      </c>
      <c r="U125" s="172" t="str">
        <f>IF('Cálculos '!AB131="","",'Cálculos '!AB131)</f>
        <v/>
      </c>
      <c r="V125" s="172" t="str">
        <f>IF('Cálculos '!AC131="","",'Cálculos '!AC131)</f>
        <v/>
      </c>
      <c r="W125" s="172" t="str">
        <f>IF('Cálculos '!AD131="","",'Cálculos '!AD131)</f>
        <v/>
      </c>
      <c r="X125" s="172" t="str">
        <f>IF('Cálculos '!AE131="","",'Cálculos '!AE131)</f>
        <v/>
      </c>
      <c r="Y125" s="172" t="str">
        <f>IF('Cálculos '!AF131="","",'Cálculos '!AF131)</f>
        <v/>
      </c>
      <c r="Z125" s="172" t="str">
        <f>IF('Cálculos '!AG131="","",'Cálculos '!AG131)</f>
        <v/>
      </c>
      <c r="AA125" s="172" t="str">
        <f>IF('Cálculos '!AH131="","",'Cálculos '!AH131)</f>
        <v/>
      </c>
      <c r="AB125" s="172" t="str">
        <f>IF('Cálculos '!AI131="","",'Cálculos '!AI131)</f>
        <v/>
      </c>
      <c r="AC125" s="172" t="str">
        <f>IF('Cálculos '!AJ131="","",'Cálculos '!AJ131)</f>
        <v/>
      </c>
      <c r="AD125" s="172" t="str">
        <f>IF('Cálculos '!AK131="","",'Cálculos '!AK131)</f>
        <v/>
      </c>
      <c r="AE125" s="172" t="str">
        <f>IF('Cálculos '!AL131="","",'Cálculos '!AL131)</f>
        <v/>
      </c>
      <c r="AF125" s="172" t="str">
        <f>IF('Cálculos '!AM131="","",'Cálculos '!AM131)</f>
        <v/>
      </c>
      <c r="AG125" s="172" t="str">
        <f>IF('Cálculos '!AN131="","",'Cálculos '!AN131)</f>
        <v/>
      </c>
      <c r="AH125" s="172" t="str">
        <f>IF('Cálculos '!AO131="","",'Cálculos '!AO131)</f>
        <v/>
      </c>
      <c r="AI125" s="172" t="str">
        <f>IF('Cálculos '!AP131="","",'Cálculos '!AP131)</f>
        <v/>
      </c>
      <c r="AJ125" s="443" t="str">
        <f>IF('Cálculos '!AQ131="","",'Cálculos '!AQ131)</f>
        <v/>
      </c>
      <c r="AK125" s="446" t="str">
        <f>IF('Cálculos '!D131="","",AVERAGE(C125:AJ125))</f>
        <v/>
      </c>
      <c r="AM125" s="181">
        <f t="shared" si="40"/>
        <v>123</v>
      </c>
      <c r="AN125" s="284" t="str">
        <f t="shared" si="76"/>
        <v/>
      </c>
      <c r="AO125" s="285" t="str">
        <f t="shared" si="77"/>
        <v/>
      </c>
      <c r="AP125" s="285" t="str">
        <f t="shared" si="78"/>
        <v/>
      </c>
      <c r="AQ125" s="285" t="str">
        <f t="shared" si="79"/>
        <v/>
      </c>
      <c r="AR125" s="182" t="str">
        <f t="shared" si="80"/>
        <v/>
      </c>
      <c r="AS125" s="182" t="str">
        <f t="shared" si="81"/>
        <v/>
      </c>
      <c r="AT125" s="182" t="str">
        <f t="shared" si="82"/>
        <v/>
      </c>
      <c r="AU125" s="182" t="str">
        <f t="shared" si="83"/>
        <v/>
      </c>
      <c r="AV125" s="182" t="str">
        <f t="shared" si="84"/>
        <v/>
      </c>
      <c r="AW125" s="182" t="str">
        <f t="shared" si="85"/>
        <v/>
      </c>
      <c r="AX125" s="182" t="str">
        <f t="shared" si="86"/>
        <v/>
      </c>
      <c r="AY125" s="182" t="str">
        <f t="shared" si="87"/>
        <v/>
      </c>
      <c r="AZ125" s="182" t="str">
        <f t="shared" si="88"/>
        <v/>
      </c>
      <c r="BA125" s="182" t="str">
        <f t="shared" si="89"/>
        <v/>
      </c>
      <c r="BB125" s="182" t="str">
        <f t="shared" si="90"/>
        <v/>
      </c>
      <c r="BC125" s="182" t="str">
        <f t="shared" si="91"/>
        <v/>
      </c>
      <c r="BD125" s="182" t="str">
        <f t="shared" si="92"/>
        <v/>
      </c>
      <c r="BE125" s="182" t="str">
        <f t="shared" si="93"/>
        <v/>
      </c>
      <c r="BF125" s="182" t="str">
        <f t="shared" si="94"/>
        <v/>
      </c>
      <c r="BG125" s="182" t="str">
        <f t="shared" si="95"/>
        <v/>
      </c>
      <c r="BH125" s="182" t="str">
        <f t="shared" si="96"/>
        <v/>
      </c>
      <c r="BI125" s="182" t="str">
        <f t="shared" si="97"/>
        <v/>
      </c>
      <c r="BJ125" s="182" t="str">
        <f t="shared" si="98"/>
        <v/>
      </c>
      <c r="BK125" s="182" t="str">
        <f t="shared" si="99"/>
        <v/>
      </c>
      <c r="BL125" s="182" t="str">
        <f t="shared" si="100"/>
        <v/>
      </c>
      <c r="BM125" s="182" t="str">
        <f t="shared" si="101"/>
        <v/>
      </c>
      <c r="BN125" s="182" t="str">
        <f t="shared" si="102"/>
        <v/>
      </c>
      <c r="BO125" s="182" t="str">
        <f t="shared" si="103"/>
        <v/>
      </c>
      <c r="BP125" s="182" t="str">
        <f t="shared" si="104"/>
        <v/>
      </c>
      <c r="BQ125" s="182" t="str">
        <f t="shared" si="105"/>
        <v/>
      </c>
      <c r="BR125" s="182" t="str">
        <f t="shared" si="106"/>
        <v/>
      </c>
      <c r="BS125" s="182" t="str">
        <f t="shared" si="107"/>
        <v/>
      </c>
      <c r="BT125" s="182" t="str">
        <f t="shared" si="108"/>
        <v/>
      </c>
      <c r="BU125" s="183" t="str">
        <f t="shared" si="109"/>
        <v/>
      </c>
      <c r="BV125" s="184" t="str">
        <f>IF('Cálculos '!C131="","",AVERAGE(AN125:BU125))</f>
        <v/>
      </c>
    </row>
    <row r="126" spans="2:74" ht="17.25" hidden="1" thickBot="1" x14ac:dyDescent="0.35">
      <c r="B126" s="165">
        <f t="shared" ref="B126:B189" si="110">+B125+1</f>
        <v>124</v>
      </c>
      <c r="C126" s="171" t="str">
        <f>IF('Cálculos '!J132="","",'Cálculos '!J132)</f>
        <v/>
      </c>
      <c r="D126" s="172" t="str">
        <f>IF('Cálculos '!K132="","",'Cálculos '!K132)</f>
        <v/>
      </c>
      <c r="E126" s="172" t="str">
        <f>IF('Cálculos '!L132="","",'Cálculos '!L132)</f>
        <v/>
      </c>
      <c r="F126" s="172" t="str">
        <f>IF('Cálculos '!M132="","",'Cálculos '!M132)</f>
        <v/>
      </c>
      <c r="G126" s="172" t="str">
        <f>IF('Cálculos '!N132="","",'Cálculos '!N132)</f>
        <v/>
      </c>
      <c r="H126" s="172" t="str">
        <f>IF('Cálculos '!O132="","",'Cálculos '!O132)</f>
        <v/>
      </c>
      <c r="I126" s="172" t="str">
        <f>IF('Cálculos '!P132="","",'Cálculos '!P132)</f>
        <v/>
      </c>
      <c r="J126" s="172" t="str">
        <f>IF('Cálculos '!Q132="","",'Cálculos '!Q132)</f>
        <v/>
      </c>
      <c r="K126" s="172" t="str">
        <f>IF('Cálculos '!R132="","",'Cálculos '!R132)</f>
        <v/>
      </c>
      <c r="L126" s="172" t="str">
        <f>IF('Cálculos '!S132="","",'Cálculos '!S132)</f>
        <v/>
      </c>
      <c r="M126" s="172" t="str">
        <f>IF('Cálculos '!T132="","",'Cálculos '!T132)</f>
        <v/>
      </c>
      <c r="N126" s="172" t="str">
        <f>IF('Cálculos '!U132="","",'Cálculos '!U132)</f>
        <v/>
      </c>
      <c r="O126" s="172" t="str">
        <f>IF('Cálculos '!V132="","",'Cálculos '!V132)</f>
        <v/>
      </c>
      <c r="P126" s="172" t="str">
        <f>IF('Cálculos '!W132="","",'Cálculos '!W132)</f>
        <v/>
      </c>
      <c r="Q126" s="172" t="str">
        <f>IF('Cálculos '!X132="","",'Cálculos '!X132)</f>
        <v/>
      </c>
      <c r="R126" s="172" t="str">
        <f>IF('Cálculos '!Y132="","",'Cálculos '!Y132)</f>
        <v/>
      </c>
      <c r="S126" s="172" t="str">
        <f>IF('Cálculos '!Z132="","",'Cálculos '!Z132)</f>
        <v/>
      </c>
      <c r="T126" s="172" t="str">
        <f>IF('Cálculos '!AA132="","",'Cálculos '!AA132)</f>
        <v/>
      </c>
      <c r="U126" s="172" t="str">
        <f>IF('Cálculos '!AB132="","",'Cálculos '!AB132)</f>
        <v/>
      </c>
      <c r="V126" s="172" t="str">
        <f>IF('Cálculos '!AC132="","",'Cálculos '!AC132)</f>
        <v/>
      </c>
      <c r="W126" s="172" t="str">
        <f>IF('Cálculos '!AD132="","",'Cálculos '!AD132)</f>
        <v/>
      </c>
      <c r="X126" s="172" t="str">
        <f>IF('Cálculos '!AE132="","",'Cálculos '!AE132)</f>
        <v/>
      </c>
      <c r="Y126" s="172" t="str">
        <f>IF('Cálculos '!AF132="","",'Cálculos '!AF132)</f>
        <v/>
      </c>
      <c r="Z126" s="172" t="str">
        <f>IF('Cálculos '!AG132="","",'Cálculos '!AG132)</f>
        <v/>
      </c>
      <c r="AA126" s="172" t="str">
        <f>IF('Cálculos '!AH132="","",'Cálculos '!AH132)</f>
        <v/>
      </c>
      <c r="AB126" s="172" t="str">
        <f>IF('Cálculos '!AI132="","",'Cálculos '!AI132)</f>
        <v/>
      </c>
      <c r="AC126" s="172" t="str">
        <f>IF('Cálculos '!AJ132="","",'Cálculos '!AJ132)</f>
        <v/>
      </c>
      <c r="AD126" s="172" t="str">
        <f>IF('Cálculos '!AK132="","",'Cálculos '!AK132)</f>
        <v/>
      </c>
      <c r="AE126" s="172" t="str">
        <f>IF('Cálculos '!AL132="","",'Cálculos '!AL132)</f>
        <v/>
      </c>
      <c r="AF126" s="172" t="str">
        <f>IF('Cálculos '!AM132="","",'Cálculos '!AM132)</f>
        <v/>
      </c>
      <c r="AG126" s="172" t="str">
        <f>IF('Cálculos '!AN132="","",'Cálculos '!AN132)</f>
        <v/>
      </c>
      <c r="AH126" s="172" t="str">
        <f>IF('Cálculos '!AO132="","",'Cálculos '!AO132)</f>
        <v/>
      </c>
      <c r="AI126" s="172" t="str">
        <f>IF('Cálculos '!AP132="","",'Cálculos '!AP132)</f>
        <v/>
      </c>
      <c r="AJ126" s="443" t="str">
        <f>IF('Cálculos '!AQ132="","",'Cálculos '!AQ132)</f>
        <v/>
      </c>
      <c r="AK126" s="446" t="str">
        <f>IF('Cálculos '!D132="","",AVERAGE(C126:AJ126))</f>
        <v/>
      </c>
      <c r="AM126" s="181">
        <f t="shared" si="40"/>
        <v>124</v>
      </c>
      <c r="AN126" s="284" t="str">
        <f t="shared" si="76"/>
        <v/>
      </c>
      <c r="AO126" s="285" t="str">
        <f t="shared" si="77"/>
        <v/>
      </c>
      <c r="AP126" s="285" t="str">
        <f t="shared" si="78"/>
        <v/>
      </c>
      <c r="AQ126" s="285" t="str">
        <f t="shared" si="79"/>
        <v/>
      </c>
      <c r="AR126" s="182" t="str">
        <f t="shared" si="80"/>
        <v/>
      </c>
      <c r="AS126" s="182" t="str">
        <f t="shared" si="81"/>
        <v/>
      </c>
      <c r="AT126" s="182" t="str">
        <f t="shared" si="82"/>
        <v/>
      </c>
      <c r="AU126" s="182" t="str">
        <f t="shared" si="83"/>
        <v/>
      </c>
      <c r="AV126" s="182" t="str">
        <f t="shared" si="84"/>
        <v/>
      </c>
      <c r="AW126" s="182" t="str">
        <f t="shared" si="85"/>
        <v/>
      </c>
      <c r="AX126" s="182" t="str">
        <f t="shared" si="86"/>
        <v/>
      </c>
      <c r="AY126" s="182" t="str">
        <f t="shared" si="87"/>
        <v/>
      </c>
      <c r="AZ126" s="182" t="str">
        <f t="shared" si="88"/>
        <v/>
      </c>
      <c r="BA126" s="182" t="str">
        <f t="shared" si="89"/>
        <v/>
      </c>
      <c r="BB126" s="182" t="str">
        <f t="shared" si="90"/>
        <v/>
      </c>
      <c r="BC126" s="182" t="str">
        <f t="shared" si="91"/>
        <v/>
      </c>
      <c r="BD126" s="182" t="str">
        <f t="shared" si="92"/>
        <v/>
      </c>
      <c r="BE126" s="182" t="str">
        <f t="shared" si="93"/>
        <v/>
      </c>
      <c r="BF126" s="182" t="str">
        <f t="shared" si="94"/>
        <v/>
      </c>
      <c r="BG126" s="182" t="str">
        <f t="shared" si="95"/>
        <v/>
      </c>
      <c r="BH126" s="182" t="str">
        <f t="shared" si="96"/>
        <v/>
      </c>
      <c r="BI126" s="182" t="str">
        <f t="shared" si="97"/>
        <v/>
      </c>
      <c r="BJ126" s="182" t="str">
        <f t="shared" si="98"/>
        <v/>
      </c>
      <c r="BK126" s="182" t="str">
        <f t="shared" si="99"/>
        <v/>
      </c>
      <c r="BL126" s="182" t="str">
        <f t="shared" si="100"/>
        <v/>
      </c>
      <c r="BM126" s="182" t="str">
        <f t="shared" si="101"/>
        <v/>
      </c>
      <c r="BN126" s="182" t="str">
        <f t="shared" si="102"/>
        <v/>
      </c>
      <c r="BO126" s="182" t="str">
        <f t="shared" si="103"/>
        <v/>
      </c>
      <c r="BP126" s="182" t="str">
        <f t="shared" si="104"/>
        <v/>
      </c>
      <c r="BQ126" s="182" t="str">
        <f t="shared" si="105"/>
        <v/>
      </c>
      <c r="BR126" s="182" t="str">
        <f t="shared" si="106"/>
        <v/>
      </c>
      <c r="BS126" s="182" t="str">
        <f t="shared" si="107"/>
        <v/>
      </c>
      <c r="BT126" s="182" t="str">
        <f t="shared" si="108"/>
        <v/>
      </c>
      <c r="BU126" s="183" t="str">
        <f t="shared" si="109"/>
        <v/>
      </c>
      <c r="BV126" s="184" t="str">
        <f>IF('Cálculos '!C132="","",AVERAGE(AN126:BU126))</f>
        <v/>
      </c>
    </row>
    <row r="127" spans="2:74" ht="17.25" hidden="1" thickBot="1" x14ac:dyDescent="0.35">
      <c r="B127" s="165">
        <f t="shared" si="110"/>
        <v>125</v>
      </c>
      <c r="C127" s="171" t="str">
        <f>IF('Cálculos '!J133="","",'Cálculos '!J133)</f>
        <v/>
      </c>
      <c r="D127" s="172" t="str">
        <f>IF('Cálculos '!K133="","",'Cálculos '!K133)</f>
        <v/>
      </c>
      <c r="E127" s="172" t="str">
        <f>IF('Cálculos '!L133="","",'Cálculos '!L133)</f>
        <v/>
      </c>
      <c r="F127" s="172" t="str">
        <f>IF('Cálculos '!M133="","",'Cálculos '!M133)</f>
        <v/>
      </c>
      <c r="G127" s="172" t="str">
        <f>IF('Cálculos '!N133="","",'Cálculos '!N133)</f>
        <v/>
      </c>
      <c r="H127" s="172" t="str">
        <f>IF('Cálculos '!O133="","",'Cálculos '!O133)</f>
        <v/>
      </c>
      <c r="I127" s="172" t="str">
        <f>IF('Cálculos '!P133="","",'Cálculos '!P133)</f>
        <v/>
      </c>
      <c r="J127" s="172" t="str">
        <f>IF('Cálculos '!Q133="","",'Cálculos '!Q133)</f>
        <v/>
      </c>
      <c r="K127" s="172" t="str">
        <f>IF('Cálculos '!R133="","",'Cálculos '!R133)</f>
        <v/>
      </c>
      <c r="L127" s="172" t="str">
        <f>IF('Cálculos '!S133="","",'Cálculos '!S133)</f>
        <v/>
      </c>
      <c r="M127" s="172" t="str">
        <f>IF('Cálculos '!T133="","",'Cálculos '!T133)</f>
        <v/>
      </c>
      <c r="N127" s="172" t="str">
        <f>IF('Cálculos '!U133="","",'Cálculos '!U133)</f>
        <v/>
      </c>
      <c r="O127" s="172" t="str">
        <f>IF('Cálculos '!V133="","",'Cálculos '!V133)</f>
        <v/>
      </c>
      <c r="P127" s="172" t="str">
        <f>IF('Cálculos '!W133="","",'Cálculos '!W133)</f>
        <v/>
      </c>
      <c r="Q127" s="172" t="str">
        <f>IF('Cálculos '!X133="","",'Cálculos '!X133)</f>
        <v/>
      </c>
      <c r="R127" s="172" t="str">
        <f>IF('Cálculos '!Y133="","",'Cálculos '!Y133)</f>
        <v/>
      </c>
      <c r="S127" s="172" t="str">
        <f>IF('Cálculos '!Z133="","",'Cálculos '!Z133)</f>
        <v/>
      </c>
      <c r="T127" s="172" t="str">
        <f>IF('Cálculos '!AA133="","",'Cálculos '!AA133)</f>
        <v/>
      </c>
      <c r="U127" s="172" t="str">
        <f>IF('Cálculos '!AB133="","",'Cálculos '!AB133)</f>
        <v/>
      </c>
      <c r="V127" s="172" t="str">
        <f>IF('Cálculos '!AC133="","",'Cálculos '!AC133)</f>
        <v/>
      </c>
      <c r="W127" s="172" t="str">
        <f>IF('Cálculos '!AD133="","",'Cálculos '!AD133)</f>
        <v/>
      </c>
      <c r="X127" s="172" t="str">
        <f>IF('Cálculos '!AE133="","",'Cálculos '!AE133)</f>
        <v/>
      </c>
      <c r="Y127" s="172" t="str">
        <f>IF('Cálculos '!AF133="","",'Cálculos '!AF133)</f>
        <v/>
      </c>
      <c r="Z127" s="172" t="str">
        <f>IF('Cálculos '!AG133="","",'Cálculos '!AG133)</f>
        <v/>
      </c>
      <c r="AA127" s="172" t="str">
        <f>IF('Cálculos '!AH133="","",'Cálculos '!AH133)</f>
        <v/>
      </c>
      <c r="AB127" s="172" t="str">
        <f>IF('Cálculos '!AI133="","",'Cálculos '!AI133)</f>
        <v/>
      </c>
      <c r="AC127" s="172" t="str">
        <f>IF('Cálculos '!AJ133="","",'Cálculos '!AJ133)</f>
        <v/>
      </c>
      <c r="AD127" s="172" t="str">
        <f>IF('Cálculos '!AK133="","",'Cálculos '!AK133)</f>
        <v/>
      </c>
      <c r="AE127" s="172" t="str">
        <f>IF('Cálculos '!AL133="","",'Cálculos '!AL133)</f>
        <v/>
      </c>
      <c r="AF127" s="172" t="str">
        <f>IF('Cálculos '!AM133="","",'Cálculos '!AM133)</f>
        <v/>
      </c>
      <c r="AG127" s="172" t="str">
        <f>IF('Cálculos '!AN133="","",'Cálculos '!AN133)</f>
        <v/>
      </c>
      <c r="AH127" s="172" t="str">
        <f>IF('Cálculos '!AO133="","",'Cálculos '!AO133)</f>
        <v/>
      </c>
      <c r="AI127" s="172" t="str">
        <f>IF('Cálculos '!AP133="","",'Cálculos '!AP133)</f>
        <v/>
      </c>
      <c r="AJ127" s="443" t="str">
        <f>IF('Cálculos '!AQ133="","",'Cálculos '!AQ133)</f>
        <v/>
      </c>
      <c r="AK127" s="446" t="str">
        <f>IF('Cálculos '!D133="","",AVERAGE(C127:AJ127))</f>
        <v/>
      </c>
      <c r="AM127" s="181">
        <f t="shared" si="40"/>
        <v>125</v>
      </c>
      <c r="AN127" s="284" t="str">
        <f t="shared" si="76"/>
        <v/>
      </c>
      <c r="AO127" s="285" t="str">
        <f t="shared" si="77"/>
        <v/>
      </c>
      <c r="AP127" s="285" t="str">
        <f t="shared" si="78"/>
        <v/>
      </c>
      <c r="AQ127" s="285" t="str">
        <f t="shared" si="79"/>
        <v/>
      </c>
      <c r="AR127" s="182" t="str">
        <f t="shared" si="80"/>
        <v/>
      </c>
      <c r="AS127" s="182" t="str">
        <f t="shared" si="81"/>
        <v/>
      </c>
      <c r="AT127" s="182" t="str">
        <f t="shared" si="82"/>
        <v/>
      </c>
      <c r="AU127" s="182" t="str">
        <f t="shared" si="83"/>
        <v/>
      </c>
      <c r="AV127" s="182" t="str">
        <f t="shared" si="84"/>
        <v/>
      </c>
      <c r="AW127" s="182" t="str">
        <f t="shared" si="85"/>
        <v/>
      </c>
      <c r="AX127" s="182" t="str">
        <f t="shared" si="86"/>
        <v/>
      </c>
      <c r="AY127" s="182" t="str">
        <f t="shared" si="87"/>
        <v/>
      </c>
      <c r="AZ127" s="182" t="str">
        <f t="shared" si="88"/>
        <v/>
      </c>
      <c r="BA127" s="182" t="str">
        <f t="shared" si="89"/>
        <v/>
      </c>
      <c r="BB127" s="182" t="str">
        <f t="shared" si="90"/>
        <v/>
      </c>
      <c r="BC127" s="182" t="str">
        <f t="shared" si="91"/>
        <v/>
      </c>
      <c r="BD127" s="182" t="str">
        <f t="shared" si="92"/>
        <v/>
      </c>
      <c r="BE127" s="182" t="str">
        <f t="shared" si="93"/>
        <v/>
      </c>
      <c r="BF127" s="182" t="str">
        <f t="shared" si="94"/>
        <v/>
      </c>
      <c r="BG127" s="182" t="str">
        <f t="shared" si="95"/>
        <v/>
      </c>
      <c r="BH127" s="182" t="str">
        <f t="shared" si="96"/>
        <v/>
      </c>
      <c r="BI127" s="182" t="str">
        <f t="shared" si="97"/>
        <v/>
      </c>
      <c r="BJ127" s="182" t="str">
        <f t="shared" si="98"/>
        <v/>
      </c>
      <c r="BK127" s="182" t="str">
        <f t="shared" si="99"/>
        <v/>
      </c>
      <c r="BL127" s="182" t="str">
        <f t="shared" si="100"/>
        <v/>
      </c>
      <c r="BM127" s="182" t="str">
        <f t="shared" si="101"/>
        <v/>
      </c>
      <c r="BN127" s="182" t="str">
        <f t="shared" si="102"/>
        <v/>
      </c>
      <c r="BO127" s="182" t="str">
        <f t="shared" si="103"/>
        <v/>
      </c>
      <c r="BP127" s="182" t="str">
        <f t="shared" si="104"/>
        <v/>
      </c>
      <c r="BQ127" s="182" t="str">
        <f t="shared" si="105"/>
        <v/>
      </c>
      <c r="BR127" s="182" t="str">
        <f t="shared" si="106"/>
        <v/>
      </c>
      <c r="BS127" s="182" t="str">
        <f t="shared" si="107"/>
        <v/>
      </c>
      <c r="BT127" s="182" t="str">
        <f t="shared" si="108"/>
        <v/>
      </c>
      <c r="BU127" s="183" t="str">
        <f t="shared" si="109"/>
        <v/>
      </c>
      <c r="BV127" s="184" t="str">
        <f>IF('Cálculos '!C133="","",AVERAGE(AN127:BU127))</f>
        <v/>
      </c>
    </row>
    <row r="128" spans="2:74" ht="17.25" hidden="1" thickBot="1" x14ac:dyDescent="0.35">
      <c r="B128" s="165">
        <f t="shared" si="110"/>
        <v>126</v>
      </c>
      <c r="C128" s="171" t="str">
        <f>IF('Cálculos '!J134="","",'Cálculos '!J134)</f>
        <v/>
      </c>
      <c r="D128" s="172" t="str">
        <f>IF('Cálculos '!K134="","",'Cálculos '!K134)</f>
        <v/>
      </c>
      <c r="E128" s="172" t="str">
        <f>IF('Cálculos '!L134="","",'Cálculos '!L134)</f>
        <v/>
      </c>
      <c r="F128" s="172" t="str">
        <f>IF('Cálculos '!M134="","",'Cálculos '!M134)</f>
        <v/>
      </c>
      <c r="G128" s="172" t="str">
        <f>IF('Cálculos '!N134="","",'Cálculos '!N134)</f>
        <v/>
      </c>
      <c r="H128" s="172" t="str">
        <f>IF('Cálculos '!O134="","",'Cálculos '!O134)</f>
        <v/>
      </c>
      <c r="I128" s="172" t="str">
        <f>IF('Cálculos '!P134="","",'Cálculos '!P134)</f>
        <v/>
      </c>
      <c r="J128" s="172" t="str">
        <f>IF('Cálculos '!Q134="","",'Cálculos '!Q134)</f>
        <v/>
      </c>
      <c r="K128" s="172" t="str">
        <f>IF('Cálculos '!R134="","",'Cálculos '!R134)</f>
        <v/>
      </c>
      <c r="L128" s="172" t="str">
        <f>IF('Cálculos '!S134="","",'Cálculos '!S134)</f>
        <v/>
      </c>
      <c r="M128" s="172" t="str">
        <f>IF('Cálculos '!T134="","",'Cálculos '!T134)</f>
        <v/>
      </c>
      <c r="N128" s="172" t="str">
        <f>IF('Cálculos '!U134="","",'Cálculos '!U134)</f>
        <v/>
      </c>
      <c r="O128" s="172" t="str">
        <f>IF('Cálculos '!V134="","",'Cálculos '!V134)</f>
        <v/>
      </c>
      <c r="P128" s="172" t="str">
        <f>IF('Cálculos '!W134="","",'Cálculos '!W134)</f>
        <v/>
      </c>
      <c r="Q128" s="172" t="str">
        <f>IF('Cálculos '!X134="","",'Cálculos '!X134)</f>
        <v/>
      </c>
      <c r="R128" s="172" t="str">
        <f>IF('Cálculos '!Y134="","",'Cálculos '!Y134)</f>
        <v/>
      </c>
      <c r="S128" s="172" t="str">
        <f>IF('Cálculos '!Z134="","",'Cálculos '!Z134)</f>
        <v/>
      </c>
      <c r="T128" s="172" t="str">
        <f>IF('Cálculos '!AA134="","",'Cálculos '!AA134)</f>
        <v/>
      </c>
      <c r="U128" s="172" t="str">
        <f>IF('Cálculos '!AB134="","",'Cálculos '!AB134)</f>
        <v/>
      </c>
      <c r="V128" s="172" t="str">
        <f>IF('Cálculos '!AC134="","",'Cálculos '!AC134)</f>
        <v/>
      </c>
      <c r="W128" s="172" t="str">
        <f>IF('Cálculos '!AD134="","",'Cálculos '!AD134)</f>
        <v/>
      </c>
      <c r="X128" s="172" t="str">
        <f>IF('Cálculos '!AE134="","",'Cálculos '!AE134)</f>
        <v/>
      </c>
      <c r="Y128" s="172" t="str">
        <f>IF('Cálculos '!AF134="","",'Cálculos '!AF134)</f>
        <v/>
      </c>
      <c r="Z128" s="172" t="str">
        <f>IF('Cálculos '!AG134="","",'Cálculos '!AG134)</f>
        <v/>
      </c>
      <c r="AA128" s="172" t="str">
        <f>IF('Cálculos '!AH134="","",'Cálculos '!AH134)</f>
        <v/>
      </c>
      <c r="AB128" s="172" t="str">
        <f>IF('Cálculos '!AI134="","",'Cálculos '!AI134)</f>
        <v/>
      </c>
      <c r="AC128" s="172" t="str">
        <f>IF('Cálculos '!AJ134="","",'Cálculos '!AJ134)</f>
        <v/>
      </c>
      <c r="AD128" s="172" t="str">
        <f>IF('Cálculos '!AK134="","",'Cálculos '!AK134)</f>
        <v/>
      </c>
      <c r="AE128" s="172" t="str">
        <f>IF('Cálculos '!AL134="","",'Cálculos '!AL134)</f>
        <v/>
      </c>
      <c r="AF128" s="172" t="str">
        <f>IF('Cálculos '!AM134="","",'Cálculos '!AM134)</f>
        <v/>
      </c>
      <c r="AG128" s="172" t="str">
        <f>IF('Cálculos '!AN134="","",'Cálculos '!AN134)</f>
        <v/>
      </c>
      <c r="AH128" s="172" t="str">
        <f>IF('Cálculos '!AO134="","",'Cálculos '!AO134)</f>
        <v/>
      </c>
      <c r="AI128" s="172" t="str">
        <f>IF('Cálculos '!AP134="","",'Cálculos '!AP134)</f>
        <v/>
      </c>
      <c r="AJ128" s="443" t="str">
        <f>IF('Cálculos '!AQ134="","",'Cálculos '!AQ134)</f>
        <v/>
      </c>
      <c r="AK128" s="446" t="str">
        <f>IF('Cálculos '!D134="","",AVERAGE(C128:AJ128))</f>
        <v/>
      </c>
      <c r="AM128" s="181">
        <f t="shared" si="40"/>
        <v>126</v>
      </c>
      <c r="AN128" s="284" t="str">
        <f t="shared" si="76"/>
        <v/>
      </c>
      <c r="AO128" s="285" t="str">
        <f t="shared" si="77"/>
        <v/>
      </c>
      <c r="AP128" s="285" t="str">
        <f t="shared" si="78"/>
        <v/>
      </c>
      <c r="AQ128" s="285" t="str">
        <f t="shared" si="79"/>
        <v/>
      </c>
      <c r="AR128" s="182" t="str">
        <f t="shared" si="80"/>
        <v/>
      </c>
      <c r="AS128" s="182" t="str">
        <f t="shared" si="81"/>
        <v/>
      </c>
      <c r="AT128" s="182" t="str">
        <f t="shared" si="82"/>
        <v/>
      </c>
      <c r="AU128" s="182" t="str">
        <f t="shared" si="83"/>
        <v/>
      </c>
      <c r="AV128" s="182" t="str">
        <f t="shared" si="84"/>
        <v/>
      </c>
      <c r="AW128" s="182" t="str">
        <f t="shared" si="85"/>
        <v/>
      </c>
      <c r="AX128" s="182" t="str">
        <f t="shared" si="86"/>
        <v/>
      </c>
      <c r="AY128" s="182" t="str">
        <f t="shared" si="87"/>
        <v/>
      </c>
      <c r="AZ128" s="182" t="str">
        <f t="shared" si="88"/>
        <v/>
      </c>
      <c r="BA128" s="182" t="str">
        <f t="shared" si="89"/>
        <v/>
      </c>
      <c r="BB128" s="182" t="str">
        <f t="shared" si="90"/>
        <v/>
      </c>
      <c r="BC128" s="182" t="str">
        <f t="shared" si="91"/>
        <v/>
      </c>
      <c r="BD128" s="182" t="str">
        <f t="shared" si="92"/>
        <v/>
      </c>
      <c r="BE128" s="182" t="str">
        <f t="shared" si="93"/>
        <v/>
      </c>
      <c r="BF128" s="182" t="str">
        <f t="shared" si="94"/>
        <v/>
      </c>
      <c r="BG128" s="182" t="str">
        <f t="shared" si="95"/>
        <v/>
      </c>
      <c r="BH128" s="182" t="str">
        <f t="shared" si="96"/>
        <v/>
      </c>
      <c r="BI128" s="182" t="str">
        <f t="shared" si="97"/>
        <v/>
      </c>
      <c r="BJ128" s="182" t="str">
        <f t="shared" si="98"/>
        <v/>
      </c>
      <c r="BK128" s="182" t="str">
        <f t="shared" si="99"/>
        <v/>
      </c>
      <c r="BL128" s="182" t="str">
        <f t="shared" si="100"/>
        <v/>
      </c>
      <c r="BM128" s="182" t="str">
        <f t="shared" si="101"/>
        <v/>
      </c>
      <c r="BN128" s="182" t="str">
        <f t="shared" si="102"/>
        <v/>
      </c>
      <c r="BO128" s="182" t="str">
        <f t="shared" si="103"/>
        <v/>
      </c>
      <c r="BP128" s="182" t="str">
        <f t="shared" si="104"/>
        <v/>
      </c>
      <c r="BQ128" s="182" t="str">
        <f t="shared" si="105"/>
        <v/>
      </c>
      <c r="BR128" s="182" t="str">
        <f t="shared" si="106"/>
        <v/>
      </c>
      <c r="BS128" s="182" t="str">
        <f t="shared" si="107"/>
        <v/>
      </c>
      <c r="BT128" s="182" t="str">
        <f t="shared" si="108"/>
        <v/>
      </c>
      <c r="BU128" s="183" t="str">
        <f t="shared" si="109"/>
        <v/>
      </c>
      <c r="BV128" s="184" t="str">
        <f>IF('Cálculos '!C134="","",AVERAGE(AN128:BU128))</f>
        <v/>
      </c>
    </row>
    <row r="129" spans="2:74" ht="17.25" hidden="1" thickBot="1" x14ac:dyDescent="0.35">
      <c r="B129" s="165">
        <f t="shared" si="110"/>
        <v>127</v>
      </c>
      <c r="C129" s="171" t="str">
        <f>IF('Cálculos '!J135="","",'Cálculos '!J135)</f>
        <v/>
      </c>
      <c r="D129" s="172" t="str">
        <f>IF('Cálculos '!K135="","",'Cálculos '!K135)</f>
        <v/>
      </c>
      <c r="E129" s="172" t="str">
        <f>IF('Cálculos '!L135="","",'Cálculos '!L135)</f>
        <v/>
      </c>
      <c r="F129" s="172" t="str">
        <f>IF('Cálculos '!M135="","",'Cálculos '!M135)</f>
        <v/>
      </c>
      <c r="G129" s="172" t="str">
        <f>IF('Cálculos '!N135="","",'Cálculos '!N135)</f>
        <v/>
      </c>
      <c r="H129" s="172" t="str">
        <f>IF('Cálculos '!O135="","",'Cálculos '!O135)</f>
        <v/>
      </c>
      <c r="I129" s="172" t="str">
        <f>IF('Cálculos '!P135="","",'Cálculos '!P135)</f>
        <v/>
      </c>
      <c r="J129" s="172" t="str">
        <f>IF('Cálculos '!Q135="","",'Cálculos '!Q135)</f>
        <v/>
      </c>
      <c r="K129" s="172" t="str">
        <f>IF('Cálculos '!R135="","",'Cálculos '!R135)</f>
        <v/>
      </c>
      <c r="L129" s="172" t="str">
        <f>IF('Cálculos '!S135="","",'Cálculos '!S135)</f>
        <v/>
      </c>
      <c r="M129" s="172" t="str">
        <f>IF('Cálculos '!T135="","",'Cálculos '!T135)</f>
        <v/>
      </c>
      <c r="N129" s="172" t="str">
        <f>IF('Cálculos '!U135="","",'Cálculos '!U135)</f>
        <v/>
      </c>
      <c r="O129" s="172" t="str">
        <f>IF('Cálculos '!V135="","",'Cálculos '!V135)</f>
        <v/>
      </c>
      <c r="P129" s="172" t="str">
        <f>IF('Cálculos '!W135="","",'Cálculos '!W135)</f>
        <v/>
      </c>
      <c r="Q129" s="172" t="str">
        <f>IF('Cálculos '!X135="","",'Cálculos '!X135)</f>
        <v/>
      </c>
      <c r="R129" s="172" t="str">
        <f>IF('Cálculos '!Y135="","",'Cálculos '!Y135)</f>
        <v/>
      </c>
      <c r="S129" s="172" t="str">
        <f>IF('Cálculos '!Z135="","",'Cálculos '!Z135)</f>
        <v/>
      </c>
      <c r="T129" s="172" t="str">
        <f>IF('Cálculos '!AA135="","",'Cálculos '!AA135)</f>
        <v/>
      </c>
      <c r="U129" s="172" t="str">
        <f>IF('Cálculos '!AB135="","",'Cálculos '!AB135)</f>
        <v/>
      </c>
      <c r="V129" s="172" t="str">
        <f>IF('Cálculos '!AC135="","",'Cálculos '!AC135)</f>
        <v/>
      </c>
      <c r="W129" s="172" t="str">
        <f>IF('Cálculos '!AD135="","",'Cálculos '!AD135)</f>
        <v/>
      </c>
      <c r="X129" s="172" t="str">
        <f>IF('Cálculos '!AE135="","",'Cálculos '!AE135)</f>
        <v/>
      </c>
      <c r="Y129" s="172" t="str">
        <f>IF('Cálculos '!AF135="","",'Cálculos '!AF135)</f>
        <v/>
      </c>
      <c r="Z129" s="172" t="str">
        <f>IF('Cálculos '!AG135="","",'Cálculos '!AG135)</f>
        <v/>
      </c>
      <c r="AA129" s="172" t="str">
        <f>IF('Cálculos '!AH135="","",'Cálculos '!AH135)</f>
        <v/>
      </c>
      <c r="AB129" s="172" t="str">
        <f>IF('Cálculos '!AI135="","",'Cálculos '!AI135)</f>
        <v/>
      </c>
      <c r="AC129" s="172" t="str">
        <f>IF('Cálculos '!AJ135="","",'Cálculos '!AJ135)</f>
        <v/>
      </c>
      <c r="AD129" s="172" t="str">
        <f>IF('Cálculos '!AK135="","",'Cálculos '!AK135)</f>
        <v/>
      </c>
      <c r="AE129" s="172" t="str">
        <f>IF('Cálculos '!AL135="","",'Cálculos '!AL135)</f>
        <v/>
      </c>
      <c r="AF129" s="172" t="str">
        <f>IF('Cálculos '!AM135="","",'Cálculos '!AM135)</f>
        <v/>
      </c>
      <c r="AG129" s="172" t="str">
        <f>IF('Cálculos '!AN135="","",'Cálculos '!AN135)</f>
        <v/>
      </c>
      <c r="AH129" s="172" t="str">
        <f>IF('Cálculos '!AO135="","",'Cálculos '!AO135)</f>
        <v/>
      </c>
      <c r="AI129" s="172" t="str">
        <f>IF('Cálculos '!AP135="","",'Cálculos '!AP135)</f>
        <v/>
      </c>
      <c r="AJ129" s="443" t="str">
        <f>IF('Cálculos '!AQ135="","",'Cálculos '!AQ135)</f>
        <v/>
      </c>
      <c r="AK129" s="446" t="str">
        <f>IF('Cálculos '!D135="","",AVERAGE(C129:AJ129))</f>
        <v/>
      </c>
      <c r="AM129" s="181">
        <f t="shared" si="40"/>
        <v>127</v>
      </c>
      <c r="AN129" s="284" t="str">
        <f t="shared" si="76"/>
        <v/>
      </c>
      <c r="AO129" s="285" t="str">
        <f t="shared" si="77"/>
        <v/>
      </c>
      <c r="AP129" s="285" t="str">
        <f t="shared" si="78"/>
        <v/>
      </c>
      <c r="AQ129" s="285" t="str">
        <f t="shared" si="79"/>
        <v/>
      </c>
      <c r="AR129" s="182" t="str">
        <f t="shared" si="80"/>
        <v/>
      </c>
      <c r="AS129" s="182" t="str">
        <f t="shared" si="81"/>
        <v/>
      </c>
      <c r="AT129" s="182" t="str">
        <f t="shared" si="82"/>
        <v/>
      </c>
      <c r="AU129" s="182" t="str">
        <f t="shared" si="83"/>
        <v/>
      </c>
      <c r="AV129" s="182" t="str">
        <f t="shared" si="84"/>
        <v/>
      </c>
      <c r="AW129" s="182" t="str">
        <f t="shared" si="85"/>
        <v/>
      </c>
      <c r="AX129" s="182" t="str">
        <f t="shared" si="86"/>
        <v/>
      </c>
      <c r="AY129" s="182" t="str">
        <f t="shared" si="87"/>
        <v/>
      </c>
      <c r="AZ129" s="182" t="str">
        <f t="shared" si="88"/>
        <v/>
      </c>
      <c r="BA129" s="182" t="str">
        <f t="shared" si="89"/>
        <v/>
      </c>
      <c r="BB129" s="182" t="str">
        <f t="shared" si="90"/>
        <v/>
      </c>
      <c r="BC129" s="182" t="str">
        <f t="shared" si="91"/>
        <v/>
      </c>
      <c r="BD129" s="182" t="str">
        <f t="shared" si="92"/>
        <v/>
      </c>
      <c r="BE129" s="182" t="str">
        <f t="shared" si="93"/>
        <v/>
      </c>
      <c r="BF129" s="182" t="str">
        <f t="shared" si="94"/>
        <v/>
      </c>
      <c r="BG129" s="182" t="str">
        <f t="shared" si="95"/>
        <v/>
      </c>
      <c r="BH129" s="182" t="str">
        <f t="shared" si="96"/>
        <v/>
      </c>
      <c r="BI129" s="182" t="str">
        <f t="shared" si="97"/>
        <v/>
      </c>
      <c r="BJ129" s="182" t="str">
        <f t="shared" si="98"/>
        <v/>
      </c>
      <c r="BK129" s="182" t="str">
        <f t="shared" si="99"/>
        <v/>
      </c>
      <c r="BL129" s="182" t="str">
        <f t="shared" si="100"/>
        <v/>
      </c>
      <c r="BM129" s="182" t="str">
        <f t="shared" si="101"/>
        <v/>
      </c>
      <c r="BN129" s="182" t="str">
        <f t="shared" si="102"/>
        <v/>
      </c>
      <c r="BO129" s="182" t="str">
        <f t="shared" si="103"/>
        <v/>
      </c>
      <c r="BP129" s="182" t="str">
        <f t="shared" si="104"/>
        <v/>
      </c>
      <c r="BQ129" s="182" t="str">
        <f t="shared" si="105"/>
        <v/>
      </c>
      <c r="BR129" s="182" t="str">
        <f t="shared" si="106"/>
        <v/>
      </c>
      <c r="BS129" s="182" t="str">
        <f t="shared" si="107"/>
        <v/>
      </c>
      <c r="BT129" s="182" t="str">
        <f t="shared" si="108"/>
        <v/>
      </c>
      <c r="BU129" s="183" t="str">
        <f t="shared" si="109"/>
        <v/>
      </c>
      <c r="BV129" s="184" t="str">
        <f>IF('Cálculos '!C135="","",AVERAGE(AN129:BU129))</f>
        <v/>
      </c>
    </row>
    <row r="130" spans="2:74" ht="17.25" hidden="1" thickBot="1" x14ac:dyDescent="0.35">
      <c r="B130" s="165">
        <f t="shared" si="110"/>
        <v>128</v>
      </c>
      <c r="C130" s="171" t="str">
        <f>IF('Cálculos '!J136="","",'Cálculos '!J136)</f>
        <v/>
      </c>
      <c r="D130" s="172" t="str">
        <f>IF('Cálculos '!K136="","",'Cálculos '!K136)</f>
        <v/>
      </c>
      <c r="E130" s="172" t="str">
        <f>IF('Cálculos '!L136="","",'Cálculos '!L136)</f>
        <v/>
      </c>
      <c r="F130" s="172" t="str">
        <f>IF('Cálculos '!M136="","",'Cálculos '!M136)</f>
        <v/>
      </c>
      <c r="G130" s="172" t="str">
        <f>IF('Cálculos '!N136="","",'Cálculos '!N136)</f>
        <v/>
      </c>
      <c r="H130" s="172" t="str">
        <f>IF('Cálculos '!O136="","",'Cálculos '!O136)</f>
        <v/>
      </c>
      <c r="I130" s="172" t="str">
        <f>IF('Cálculos '!P136="","",'Cálculos '!P136)</f>
        <v/>
      </c>
      <c r="J130" s="172" t="str">
        <f>IF('Cálculos '!Q136="","",'Cálculos '!Q136)</f>
        <v/>
      </c>
      <c r="K130" s="172" t="str">
        <f>IF('Cálculos '!R136="","",'Cálculos '!R136)</f>
        <v/>
      </c>
      <c r="L130" s="172" t="str">
        <f>IF('Cálculos '!S136="","",'Cálculos '!S136)</f>
        <v/>
      </c>
      <c r="M130" s="172" t="str">
        <f>IF('Cálculos '!T136="","",'Cálculos '!T136)</f>
        <v/>
      </c>
      <c r="N130" s="172" t="str">
        <f>IF('Cálculos '!U136="","",'Cálculos '!U136)</f>
        <v/>
      </c>
      <c r="O130" s="172" t="str">
        <f>IF('Cálculos '!V136="","",'Cálculos '!V136)</f>
        <v/>
      </c>
      <c r="P130" s="172" t="str">
        <f>IF('Cálculos '!W136="","",'Cálculos '!W136)</f>
        <v/>
      </c>
      <c r="Q130" s="172" t="str">
        <f>IF('Cálculos '!X136="","",'Cálculos '!X136)</f>
        <v/>
      </c>
      <c r="R130" s="172" t="str">
        <f>IF('Cálculos '!Y136="","",'Cálculos '!Y136)</f>
        <v/>
      </c>
      <c r="S130" s="172" t="str">
        <f>IF('Cálculos '!Z136="","",'Cálculos '!Z136)</f>
        <v/>
      </c>
      <c r="T130" s="172" t="str">
        <f>IF('Cálculos '!AA136="","",'Cálculos '!AA136)</f>
        <v/>
      </c>
      <c r="U130" s="172" t="str">
        <f>IF('Cálculos '!AB136="","",'Cálculos '!AB136)</f>
        <v/>
      </c>
      <c r="V130" s="172" t="str">
        <f>IF('Cálculos '!AC136="","",'Cálculos '!AC136)</f>
        <v/>
      </c>
      <c r="W130" s="172" t="str">
        <f>IF('Cálculos '!AD136="","",'Cálculos '!AD136)</f>
        <v/>
      </c>
      <c r="X130" s="172" t="str">
        <f>IF('Cálculos '!AE136="","",'Cálculos '!AE136)</f>
        <v/>
      </c>
      <c r="Y130" s="172" t="str">
        <f>IF('Cálculos '!AF136="","",'Cálculos '!AF136)</f>
        <v/>
      </c>
      <c r="Z130" s="172" t="str">
        <f>IF('Cálculos '!AG136="","",'Cálculos '!AG136)</f>
        <v/>
      </c>
      <c r="AA130" s="172" t="str">
        <f>IF('Cálculos '!AH136="","",'Cálculos '!AH136)</f>
        <v/>
      </c>
      <c r="AB130" s="172" t="str">
        <f>IF('Cálculos '!AI136="","",'Cálculos '!AI136)</f>
        <v/>
      </c>
      <c r="AC130" s="172" t="str">
        <f>IF('Cálculos '!AJ136="","",'Cálculos '!AJ136)</f>
        <v/>
      </c>
      <c r="AD130" s="172" t="str">
        <f>IF('Cálculos '!AK136="","",'Cálculos '!AK136)</f>
        <v/>
      </c>
      <c r="AE130" s="172" t="str">
        <f>IF('Cálculos '!AL136="","",'Cálculos '!AL136)</f>
        <v/>
      </c>
      <c r="AF130" s="172" t="str">
        <f>IF('Cálculos '!AM136="","",'Cálculos '!AM136)</f>
        <v/>
      </c>
      <c r="AG130" s="172" t="str">
        <f>IF('Cálculos '!AN136="","",'Cálculos '!AN136)</f>
        <v/>
      </c>
      <c r="AH130" s="172" t="str">
        <f>IF('Cálculos '!AO136="","",'Cálculos '!AO136)</f>
        <v/>
      </c>
      <c r="AI130" s="172" t="str">
        <f>IF('Cálculos '!AP136="","",'Cálculos '!AP136)</f>
        <v/>
      </c>
      <c r="AJ130" s="443" t="str">
        <f>IF('Cálculos '!AQ136="","",'Cálculos '!AQ136)</f>
        <v/>
      </c>
      <c r="AK130" s="446" t="str">
        <f>IF('Cálculos '!D136="","",AVERAGE(C130:AJ130))</f>
        <v/>
      </c>
      <c r="AM130" s="181">
        <f t="shared" si="40"/>
        <v>128</v>
      </c>
      <c r="AN130" s="284" t="str">
        <f t="shared" si="76"/>
        <v/>
      </c>
      <c r="AO130" s="285" t="str">
        <f t="shared" si="77"/>
        <v/>
      </c>
      <c r="AP130" s="285" t="str">
        <f t="shared" si="78"/>
        <v/>
      </c>
      <c r="AQ130" s="285" t="str">
        <f t="shared" si="79"/>
        <v/>
      </c>
      <c r="AR130" s="182" t="str">
        <f t="shared" si="80"/>
        <v/>
      </c>
      <c r="AS130" s="182" t="str">
        <f t="shared" si="81"/>
        <v/>
      </c>
      <c r="AT130" s="182" t="str">
        <f t="shared" si="82"/>
        <v/>
      </c>
      <c r="AU130" s="182" t="str">
        <f t="shared" si="83"/>
        <v/>
      </c>
      <c r="AV130" s="182" t="str">
        <f t="shared" si="84"/>
        <v/>
      </c>
      <c r="AW130" s="182" t="str">
        <f t="shared" si="85"/>
        <v/>
      </c>
      <c r="AX130" s="182" t="str">
        <f t="shared" si="86"/>
        <v/>
      </c>
      <c r="AY130" s="182" t="str">
        <f t="shared" si="87"/>
        <v/>
      </c>
      <c r="AZ130" s="182" t="str">
        <f t="shared" si="88"/>
        <v/>
      </c>
      <c r="BA130" s="182" t="str">
        <f t="shared" si="89"/>
        <v/>
      </c>
      <c r="BB130" s="182" t="str">
        <f t="shared" si="90"/>
        <v/>
      </c>
      <c r="BC130" s="182" t="str">
        <f t="shared" si="91"/>
        <v/>
      </c>
      <c r="BD130" s="182" t="str">
        <f t="shared" si="92"/>
        <v/>
      </c>
      <c r="BE130" s="182" t="str">
        <f t="shared" si="93"/>
        <v/>
      </c>
      <c r="BF130" s="182" t="str">
        <f t="shared" si="94"/>
        <v/>
      </c>
      <c r="BG130" s="182" t="str">
        <f t="shared" si="95"/>
        <v/>
      </c>
      <c r="BH130" s="182" t="str">
        <f t="shared" si="96"/>
        <v/>
      </c>
      <c r="BI130" s="182" t="str">
        <f t="shared" si="97"/>
        <v/>
      </c>
      <c r="BJ130" s="182" t="str">
        <f t="shared" si="98"/>
        <v/>
      </c>
      <c r="BK130" s="182" t="str">
        <f t="shared" si="99"/>
        <v/>
      </c>
      <c r="BL130" s="182" t="str">
        <f t="shared" si="100"/>
        <v/>
      </c>
      <c r="BM130" s="182" t="str">
        <f t="shared" si="101"/>
        <v/>
      </c>
      <c r="BN130" s="182" t="str">
        <f t="shared" si="102"/>
        <v/>
      </c>
      <c r="BO130" s="182" t="str">
        <f t="shared" si="103"/>
        <v/>
      </c>
      <c r="BP130" s="182" t="str">
        <f t="shared" si="104"/>
        <v/>
      </c>
      <c r="BQ130" s="182" t="str">
        <f t="shared" si="105"/>
        <v/>
      </c>
      <c r="BR130" s="182" t="str">
        <f t="shared" si="106"/>
        <v/>
      </c>
      <c r="BS130" s="182" t="str">
        <f t="shared" si="107"/>
        <v/>
      </c>
      <c r="BT130" s="182" t="str">
        <f t="shared" si="108"/>
        <v/>
      </c>
      <c r="BU130" s="183" t="str">
        <f t="shared" si="109"/>
        <v/>
      </c>
      <c r="BV130" s="184" t="str">
        <f>IF('Cálculos '!C136="","",AVERAGE(AN130:BU130))</f>
        <v/>
      </c>
    </row>
    <row r="131" spans="2:74" ht="17.25" hidden="1" thickBot="1" x14ac:dyDescent="0.35">
      <c r="B131" s="165">
        <f t="shared" si="110"/>
        <v>129</v>
      </c>
      <c r="C131" s="171" t="str">
        <f>IF('Cálculos '!J137="","",'Cálculos '!J137)</f>
        <v/>
      </c>
      <c r="D131" s="172" t="str">
        <f>IF('Cálculos '!K137="","",'Cálculos '!K137)</f>
        <v/>
      </c>
      <c r="E131" s="172" t="str">
        <f>IF('Cálculos '!L137="","",'Cálculos '!L137)</f>
        <v/>
      </c>
      <c r="F131" s="172" t="str">
        <f>IF('Cálculos '!M137="","",'Cálculos '!M137)</f>
        <v/>
      </c>
      <c r="G131" s="172" t="str">
        <f>IF('Cálculos '!N137="","",'Cálculos '!N137)</f>
        <v/>
      </c>
      <c r="H131" s="172" t="str">
        <f>IF('Cálculos '!O137="","",'Cálculos '!O137)</f>
        <v/>
      </c>
      <c r="I131" s="172" t="str">
        <f>IF('Cálculos '!P137="","",'Cálculos '!P137)</f>
        <v/>
      </c>
      <c r="J131" s="172" t="str">
        <f>IF('Cálculos '!Q137="","",'Cálculos '!Q137)</f>
        <v/>
      </c>
      <c r="K131" s="172" t="str">
        <f>IF('Cálculos '!R137="","",'Cálculos '!R137)</f>
        <v/>
      </c>
      <c r="L131" s="172" t="str">
        <f>IF('Cálculos '!S137="","",'Cálculos '!S137)</f>
        <v/>
      </c>
      <c r="M131" s="172" t="str">
        <f>IF('Cálculos '!T137="","",'Cálculos '!T137)</f>
        <v/>
      </c>
      <c r="N131" s="172" t="str">
        <f>IF('Cálculos '!U137="","",'Cálculos '!U137)</f>
        <v/>
      </c>
      <c r="O131" s="172" t="str">
        <f>IF('Cálculos '!V137="","",'Cálculos '!V137)</f>
        <v/>
      </c>
      <c r="P131" s="172" t="str">
        <f>IF('Cálculos '!W137="","",'Cálculos '!W137)</f>
        <v/>
      </c>
      <c r="Q131" s="172" t="str">
        <f>IF('Cálculos '!X137="","",'Cálculos '!X137)</f>
        <v/>
      </c>
      <c r="R131" s="172" t="str">
        <f>IF('Cálculos '!Y137="","",'Cálculos '!Y137)</f>
        <v/>
      </c>
      <c r="S131" s="172" t="str">
        <f>IF('Cálculos '!Z137="","",'Cálculos '!Z137)</f>
        <v/>
      </c>
      <c r="T131" s="172" t="str">
        <f>IF('Cálculos '!AA137="","",'Cálculos '!AA137)</f>
        <v/>
      </c>
      <c r="U131" s="172" t="str">
        <f>IF('Cálculos '!AB137="","",'Cálculos '!AB137)</f>
        <v/>
      </c>
      <c r="V131" s="172" t="str">
        <f>IF('Cálculos '!AC137="","",'Cálculos '!AC137)</f>
        <v/>
      </c>
      <c r="W131" s="172" t="str">
        <f>IF('Cálculos '!AD137="","",'Cálculos '!AD137)</f>
        <v/>
      </c>
      <c r="X131" s="172" t="str">
        <f>IF('Cálculos '!AE137="","",'Cálculos '!AE137)</f>
        <v/>
      </c>
      <c r="Y131" s="172" t="str">
        <f>IF('Cálculos '!AF137="","",'Cálculos '!AF137)</f>
        <v/>
      </c>
      <c r="Z131" s="172" t="str">
        <f>IF('Cálculos '!AG137="","",'Cálculos '!AG137)</f>
        <v/>
      </c>
      <c r="AA131" s="172" t="str">
        <f>IF('Cálculos '!AH137="","",'Cálculos '!AH137)</f>
        <v/>
      </c>
      <c r="AB131" s="172" t="str">
        <f>IF('Cálculos '!AI137="","",'Cálculos '!AI137)</f>
        <v/>
      </c>
      <c r="AC131" s="172" t="str">
        <f>IF('Cálculos '!AJ137="","",'Cálculos '!AJ137)</f>
        <v/>
      </c>
      <c r="AD131" s="172" t="str">
        <f>IF('Cálculos '!AK137="","",'Cálculos '!AK137)</f>
        <v/>
      </c>
      <c r="AE131" s="172" t="str">
        <f>IF('Cálculos '!AL137="","",'Cálculos '!AL137)</f>
        <v/>
      </c>
      <c r="AF131" s="172" t="str">
        <f>IF('Cálculos '!AM137="","",'Cálculos '!AM137)</f>
        <v/>
      </c>
      <c r="AG131" s="172" t="str">
        <f>IF('Cálculos '!AN137="","",'Cálculos '!AN137)</f>
        <v/>
      </c>
      <c r="AH131" s="172" t="str">
        <f>IF('Cálculos '!AO137="","",'Cálculos '!AO137)</f>
        <v/>
      </c>
      <c r="AI131" s="172" t="str">
        <f>IF('Cálculos '!AP137="","",'Cálculos '!AP137)</f>
        <v/>
      </c>
      <c r="AJ131" s="443" t="str">
        <f>IF('Cálculos '!AQ137="","",'Cálculos '!AQ137)</f>
        <v/>
      </c>
      <c r="AK131" s="446" t="str">
        <f>IF('Cálculos '!D137="","",AVERAGE(C131:AJ131))</f>
        <v/>
      </c>
      <c r="AM131" s="181">
        <f t="shared" si="40"/>
        <v>129</v>
      </c>
      <c r="AN131" s="284" t="str">
        <f t="shared" si="76"/>
        <v/>
      </c>
      <c r="AO131" s="285" t="str">
        <f t="shared" si="77"/>
        <v/>
      </c>
      <c r="AP131" s="285" t="str">
        <f t="shared" si="78"/>
        <v/>
      </c>
      <c r="AQ131" s="285" t="str">
        <f t="shared" si="79"/>
        <v/>
      </c>
      <c r="AR131" s="182" t="str">
        <f t="shared" si="80"/>
        <v/>
      </c>
      <c r="AS131" s="182" t="str">
        <f t="shared" si="81"/>
        <v/>
      </c>
      <c r="AT131" s="182" t="str">
        <f t="shared" si="82"/>
        <v/>
      </c>
      <c r="AU131" s="182" t="str">
        <f t="shared" si="83"/>
        <v/>
      </c>
      <c r="AV131" s="182" t="str">
        <f t="shared" si="84"/>
        <v/>
      </c>
      <c r="AW131" s="182" t="str">
        <f t="shared" si="85"/>
        <v/>
      </c>
      <c r="AX131" s="182" t="str">
        <f t="shared" si="86"/>
        <v/>
      </c>
      <c r="AY131" s="182" t="str">
        <f t="shared" si="87"/>
        <v/>
      </c>
      <c r="AZ131" s="182" t="str">
        <f t="shared" si="88"/>
        <v/>
      </c>
      <c r="BA131" s="182" t="str">
        <f t="shared" si="89"/>
        <v/>
      </c>
      <c r="BB131" s="182" t="str">
        <f t="shared" si="90"/>
        <v/>
      </c>
      <c r="BC131" s="182" t="str">
        <f t="shared" si="91"/>
        <v/>
      </c>
      <c r="BD131" s="182" t="str">
        <f t="shared" si="92"/>
        <v/>
      </c>
      <c r="BE131" s="182" t="str">
        <f t="shared" si="93"/>
        <v/>
      </c>
      <c r="BF131" s="182" t="str">
        <f t="shared" si="94"/>
        <v/>
      </c>
      <c r="BG131" s="182" t="str">
        <f t="shared" si="95"/>
        <v/>
      </c>
      <c r="BH131" s="182" t="str">
        <f t="shared" si="96"/>
        <v/>
      </c>
      <c r="BI131" s="182" t="str">
        <f t="shared" si="97"/>
        <v/>
      </c>
      <c r="BJ131" s="182" t="str">
        <f t="shared" si="98"/>
        <v/>
      </c>
      <c r="BK131" s="182" t="str">
        <f t="shared" si="99"/>
        <v/>
      </c>
      <c r="BL131" s="182" t="str">
        <f t="shared" si="100"/>
        <v/>
      </c>
      <c r="BM131" s="182" t="str">
        <f t="shared" si="101"/>
        <v/>
      </c>
      <c r="BN131" s="182" t="str">
        <f t="shared" si="102"/>
        <v/>
      </c>
      <c r="BO131" s="182" t="str">
        <f t="shared" si="103"/>
        <v/>
      </c>
      <c r="BP131" s="182" t="str">
        <f t="shared" si="104"/>
        <v/>
      </c>
      <c r="BQ131" s="182" t="str">
        <f t="shared" si="105"/>
        <v/>
      </c>
      <c r="BR131" s="182" t="str">
        <f t="shared" si="106"/>
        <v/>
      </c>
      <c r="BS131" s="182" t="str">
        <f t="shared" si="107"/>
        <v/>
      </c>
      <c r="BT131" s="182" t="str">
        <f t="shared" si="108"/>
        <v/>
      </c>
      <c r="BU131" s="183" t="str">
        <f t="shared" si="109"/>
        <v/>
      </c>
      <c r="BV131" s="184" t="str">
        <f>IF('Cálculos '!C137="","",AVERAGE(AN131:BU131))</f>
        <v/>
      </c>
    </row>
    <row r="132" spans="2:74" ht="17.25" hidden="1" thickBot="1" x14ac:dyDescent="0.35">
      <c r="B132" s="165">
        <f t="shared" si="110"/>
        <v>130</v>
      </c>
      <c r="C132" s="171" t="str">
        <f>IF('Cálculos '!J138="","",'Cálculos '!J138)</f>
        <v/>
      </c>
      <c r="D132" s="172" t="str">
        <f>IF('Cálculos '!K138="","",'Cálculos '!K138)</f>
        <v/>
      </c>
      <c r="E132" s="172" t="str">
        <f>IF('Cálculos '!L138="","",'Cálculos '!L138)</f>
        <v/>
      </c>
      <c r="F132" s="172" t="str">
        <f>IF('Cálculos '!M138="","",'Cálculos '!M138)</f>
        <v/>
      </c>
      <c r="G132" s="172" t="str">
        <f>IF('Cálculos '!N138="","",'Cálculos '!N138)</f>
        <v/>
      </c>
      <c r="H132" s="172" t="str">
        <f>IF('Cálculos '!O138="","",'Cálculos '!O138)</f>
        <v/>
      </c>
      <c r="I132" s="172" t="str">
        <f>IF('Cálculos '!P138="","",'Cálculos '!P138)</f>
        <v/>
      </c>
      <c r="J132" s="172" t="str">
        <f>IF('Cálculos '!Q138="","",'Cálculos '!Q138)</f>
        <v/>
      </c>
      <c r="K132" s="172" t="str">
        <f>IF('Cálculos '!R138="","",'Cálculos '!R138)</f>
        <v/>
      </c>
      <c r="L132" s="172" t="str">
        <f>IF('Cálculos '!S138="","",'Cálculos '!S138)</f>
        <v/>
      </c>
      <c r="M132" s="172" t="str">
        <f>IF('Cálculos '!T138="","",'Cálculos '!T138)</f>
        <v/>
      </c>
      <c r="N132" s="172" t="str">
        <f>IF('Cálculos '!U138="","",'Cálculos '!U138)</f>
        <v/>
      </c>
      <c r="O132" s="172" t="str">
        <f>IF('Cálculos '!V138="","",'Cálculos '!V138)</f>
        <v/>
      </c>
      <c r="P132" s="172" t="str">
        <f>IF('Cálculos '!W138="","",'Cálculos '!W138)</f>
        <v/>
      </c>
      <c r="Q132" s="172" t="str">
        <f>IF('Cálculos '!X138="","",'Cálculos '!X138)</f>
        <v/>
      </c>
      <c r="R132" s="172" t="str">
        <f>IF('Cálculos '!Y138="","",'Cálculos '!Y138)</f>
        <v/>
      </c>
      <c r="S132" s="172" t="str">
        <f>IF('Cálculos '!Z138="","",'Cálculos '!Z138)</f>
        <v/>
      </c>
      <c r="T132" s="172" t="str">
        <f>IF('Cálculos '!AA138="","",'Cálculos '!AA138)</f>
        <v/>
      </c>
      <c r="U132" s="172" t="str">
        <f>IF('Cálculos '!AB138="","",'Cálculos '!AB138)</f>
        <v/>
      </c>
      <c r="V132" s="172" t="str">
        <f>IF('Cálculos '!AC138="","",'Cálculos '!AC138)</f>
        <v/>
      </c>
      <c r="W132" s="172" t="str">
        <f>IF('Cálculos '!AD138="","",'Cálculos '!AD138)</f>
        <v/>
      </c>
      <c r="X132" s="172" t="str">
        <f>IF('Cálculos '!AE138="","",'Cálculos '!AE138)</f>
        <v/>
      </c>
      <c r="Y132" s="172" t="str">
        <f>IF('Cálculos '!AF138="","",'Cálculos '!AF138)</f>
        <v/>
      </c>
      <c r="Z132" s="172" t="str">
        <f>IF('Cálculos '!AG138="","",'Cálculos '!AG138)</f>
        <v/>
      </c>
      <c r="AA132" s="172" t="str">
        <f>IF('Cálculos '!AH138="","",'Cálculos '!AH138)</f>
        <v/>
      </c>
      <c r="AB132" s="172" t="str">
        <f>IF('Cálculos '!AI138="","",'Cálculos '!AI138)</f>
        <v/>
      </c>
      <c r="AC132" s="172" t="str">
        <f>IF('Cálculos '!AJ138="","",'Cálculos '!AJ138)</f>
        <v/>
      </c>
      <c r="AD132" s="172" t="str">
        <f>IF('Cálculos '!AK138="","",'Cálculos '!AK138)</f>
        <v/>
      </c>
      <c r="AE132" s="172" t="str">
        <f>IF('Cálculos '!AL138="","",'Cálculos '!AL138)</f>
        <v/>
      </c>
      <c r="AF132" s="172" t="str">
        <f>IF('Cálculos '!AM138="","",'Cálculos '!AM138)</f>
        <v/>
      </c>
      <c r="AG132" s="172" t="str">
        <f>IF('Cálculos '!AN138="","",'Cálculos '!AN138)</f>
        <v/>
      </c>
      <c r="AH132" s="172" t="str">
        <f>IF('Cálculos '!AO138="","",'Cálculos '!AO138)</f>
        <v/>
      </c>
      <c r="AI132" s="172" t="str">
        <f>IF('Cálculos '!AP138="","",'Cálculos '!AP138)</f>
        <v/>
      </c>
      <c r="AJ132" s="443" t="str">
        <f>IF('Cálculos '!AQ138="","",'Cálculos '!AQ138)</f>
        <v/>
      </c>
      <c r="AK132" s="446" t="str">
        <f>IF('Cálculos '!D138="","",AVERAGE(C132:AJ132))</f>
        <v/>
      </c>
      <c r="AM132" s="181">
        <f t="shared" si="40"/>
        <v>130</v>
      </c>
      <c r="AN132" s="284" t="str">
        <f t="shared" si="76"/>
        <v/>
      </c>
      <c r="AO132" s="285" t="str">
        <f t="shared" si="77"/>
        <v/>
      </c>
      <c r="AP132" s="285" t="str">
        <f t="shared" si="78"/>
        <v/>
      </c>
      <c r="AQ132" s="285" t="str">
        <f t="shared" si="79"/>
        <v/>
      </c>
      <c r="AR132" s="182" t="str">
        <f t="shared" si="80"/>
        <v/>
      </c>
      <c r="AS132" s="182" t="str">
        <f t="shared" si="81"/>
        <v/>
      </c>
      <c r="AT132" s="182" t="str">
        <f t="shared" si="82"/>
        <v/>
      </c>
      <c r="AU132" s="182" t="str">
        <f t="shared" si="83"/>
        <v/>
      </c>
      <c r="AV132" s="182" t="str">
        <f t="shared" si="84"/>
        <v/>
      </c>
      <c r="AW132" s="182" t="str">
        <f t="shared" si="85"/>
        <v/>
      </c>
      <c r="AX132" s="182" t="str">
        <f t="shared" si="86"/>
        <v/>
      </c>
      <c r="AY132" s="182" t="str">
        <f t="shared" si="87"/>
        <v/>
      </c>
      <c r="AZ132" s="182" t="str">
        <f t="shared" si="88"/>
        <v/>
      </c>
      <c r="BA132" s="182" t="str">
        <f t="shared" si="89"/>
        <v/>
      </c>
      <c r="BB132" s="182" t="str">
        <f t="shared" si="90"/>
        <v/>
      </c>
      <c r="BC132" s="182" t="str">
        <f t="shared" si="91"/>
        <v/>
      </c>
      <c r="BD132" s="182" t="str">
        <f t="shared" si="92"/>
        <v/>
      </c>
      <c r="BE132" s="182" t="str">
        <f t="shared" si="93"/>
        <v/>
      </c>
      <c r="BF132" s="182" t="str">
        <f t="shared" si="94"/>
        <v/>
      </c>
      <c r="BG132" s="182" t="str">
        <f t="shared" si="95"/>
        <v/>
      </c>
      <c r="BH132" s="182" t="str">
        <f t="shared" si="96"/>
        <v/>
      </c>
      <c r="BI132" s="182" t="str">
        <f t="shared" si="97"/>
        <v/>
      </c>
      <c r="BJ132" s="182" t="str">
        <f t="shared" si="98"/>
        <v/>
      </c>
      <c r="BK132" s="182" t="str">
        <f t="shared" si="99"/>
        <v/>
      </c>
      <c r="BL132" s="182" t="str">
        <f t="shared" si="100"/>
        <v/>
      </c>
      <c r="BM132" s="182" t="str">
        <f t="shared" si="101"/>
        <v/>
      </c>
      <c r="BN132" s="182" t="str">
        <f t="shared" si="102"/>
        <v/>
      </c>
      <c r="BO132" s="182" t="str">
        <f t="shared" si="103"/>
        <v/>
      </c>
      <c r="BP132" s="182" t="str">
        <f t="shared" si="104"/>
        <v/>
      </c>
      <c r="BQ132" s="182" t="str">
        <f t="shared" si="105"/>
        <v/>
      </c>
      <c r="BR132" s="182" t="str">
        <f t="shared" si="106"/>
        <v/>
      </c>
      <c r="BS132" s="182" t="str">
        <f t="shared" si="107"/>
        <v/>
      </c>
      <c r="BT132" s="182" t="str">
        <f t="shared" si="108"/>
        <v/>
      </c>
      <c r="BU132" s="183" t="str">
        <f t="shared" si="109"/>
        <v/>
      </c>
      <c r="BV132" s="184" t="str">
        <f>IF('Cálculos '!C138="","",AVERAGE(AN132:BU132))</f>
        <v/>
      </c>
    </row>
    <row r="133" spans="2:74" ht="17.25" hidden="1" thickBot="1" x14ac:dyDescent="0.35">
      <c r="B133" s="165">
        <f t="shared" si="110"/>
        <v>131</v>
      </c>
      <c r="C133" s="171" t="str">
        <f>IF('Cálculos '!J139="","",'Cálculos '!J139)</f>
        <v/>
      </c>
      <c r="D133" s="172" t="str">
        <f>IF('Cálculos '!K139="","",'Cálculos '!K139)</f>
        <v/>
      </c>
      <c r="E133" s="172" t="str">
        <f>IF('Cálculos '!L139="","",'Cálculos '!L139)</f>
        <v/>
      </c>
      <c r="F133" s="172" t="str">
        <f>IF('Cálculos '!M139="","",'Cálculos '!M139)</f>
        <v/>
      </c>
      <c r="G133" s="172" t="str">
        <f>IF('Cálculos '!N139="","",'Cálculos '!N139)</f>
        <v/>
      </c>
      <c r="H133" s="172" t="str">
        <f>IF('Cálculos '!O139="","",'Cálculos '!O139)</f>
        <v/>
      </c>
      <c r="I133" s="172" t="str">
        <f>IF('Cálculos '!P139="","",'Cálculos '!P139)</f>
        <v/>
      </c>
      <c r="J133" s="172" t="str">
        <f>IF('Cálculos '!Q139="","",'Cálculos '!Q139)</f>
        <v/>
      </c>
      <c r="K133" s="172" t="str">
        <f>IF('Cálculos '!R139="","",'Cálculos '!R139)</f>
        <v/>
      </c>
      <c r="L133" s="172" t="str">
        <f>IF('Cálculos '!S139="","",'Cálculos '!S139)</f>
        <v/>
      </c>
      <c r="M133" s="172" t="str">
        <f>IF('Cálculos '!T139="","",'Cálculos '!T139)</f>
        <v/>
      </c>
      <c r="N133" s="172" t="str">
        <f>IF('Cálculos '!U139="","",'Cálculos '!U139)</f>
        <v/>
      </c>
      <c r="O133" s="172" t="str">
        <f>IF('Cálculos '!V139="","",'Cálculos '!V139)</f>
        <v/>
      </c>
      <c r="P133" s="172" t="str">
        <f>IF('Cálculos '!W139="","",'Cálculos '!W139)</f>
        <v/>
      </c>
      <c r="Q133" s="172" t="str">
        <f>IF('Cálculos '!X139="","",'Cálculos '!X139)</f>
        <v/>
      </c>
      <c r="R133" s="172" t="str">
        <f>IF('Cálculos '!Y139="","",'Cálculos '!Y139)</f>
        <v/>
      </c>
      <c r="S133" s="172" t="str">
        <f>IF('Cálculos '!Z139="","",'Cálculos '!Z139)</f>
        <v/>
      </c>
      <c r="T133" s="172" t="str">
        <f>IF('Cálculos '!AA139="","",'Cálculos '!AA139)</f>
        <v/>
      </c>
      <c r="U133" s="172" t="str">
        <f>IF('Cálculos '!AB139="","",'Cálculos '!AB139)</f>
        <v/>
      </c>
      <c r="V133" s="172" t="str">
        <f>IF('Cálculos '!AC139="","",'Cálculos '!AC139)</f>
        <v/>
      </c>
      <c r="W133" s="172" t="str">
        <f>IF('Cálculos '!AD139="","",'Cálculos '!AD139)</f>
        <v/>
      </c>
      <c r="X133" s="172" t="str">
        <f>IF('Cálculos '!AE139="","",'Cálculos '!AE139)</f>
        <v/>
      </c>
      <c r="Y133" s="172" t="str">
        <f>IF('Cálculos '!AF139="","",'Cálculos '!AF139)</f>
        <v/>
      </c>
      <c r="Z133" s="172" t="str">
        <f>IF('Cálculos '!AG139="","",'Cálculos '!AG139)</f>
        <v/>
      </c>
      <c r="AA133" s="172" t="str">
        <f>IF('Cálculos '!AH139="","",'Cálculos '!AH139)</f>
        <v/>
      </c>
      <c r="AB133" s="172" t="str">
        <f>IF('Cálculos '!AI139="","",'Cálculos '!AI139)</f>
        <v/>
      </c>
      <c r="AC133" s="172" t="str">
        <f>IF('Cálculos '!AJ139="","",'Cálculos '!AJ139)</f>
        <v/>
      </c>
      <c r="AD133" s="172" t="str">
        <f>IF('Cálculos '!AK139="","",'Cálculos '!AK139)</f>
        <v/>
      </c>
      <c r="AE133" s="172" t="str">
        <f>IF('Cálculos '!AL139="","",'Cálculos '!AL139)</f>
        <v/>
      </c>
      <c r="AF133" s="172" t="str">
        <f>IF('Cálculos '!AM139="","",'Cálculos '!AM139)</f>
        <v/>
      </c>
      <c r="AG133" s="172" t="str">
        <f>IF('Cálculos '!AN139="","",'Cálculos '!AN139)</f>
        <v/>
      </c>
      <c r="AH133" s="172" t="str">
        <f>IF('Cálculos '!AO139="","",'Cálculos '!AO139)</f>
        <v/>
      </c>
      <c r="AI133" s="172" t="str">
        <f>IF('Cálculos '!AP139="","",'Cálculos '!AP139)</f>
        <v/>
      </c>
      <c r="AJ133" s="443" t="str">
        <f>IF('Cálculos '!AQ139="","",'Cálculos '!AQ139)</f>
        <v/>
      </c>
      <c r="AK133" s="446" t="str">
        <f>IF('Cálculos '!D139="","",AVERAGE(C133:AJ133))</f>
        <v/>
      </c>
      <c r="AM133" s="181">
        <f t="shared" si="40"/>
        <v>131</v>
      </c>
      <c r="AN133" s="284" t="str">
        <f t="shared" si="76"/>
        <v/>
      </c>
      <c r="AO133" s="285" t="str">
        <f t="shared" si="77"/>
        <v/>
      </c>
      <c r="AP133" s="285" t="str">
        <f t="shared" si="78"/>
        <v/>
      </c>
      <c r="AQ133" s="285" t="str">
        <f t="shared" si="79"/>
        <v/>
      </c>
      <c r="AR133" s="182" t="str">
        <f t="shared" si="80"/>
        <v/>
      </c>
      <c r="AS133" s="182" t="str">
        <f t="shared" si="81"/>
        <v/>
      </c>
      <c r="AT133" s="182" t="str">
        <f t="shared" si="82"/>
        <v/>
      </c>
      <c r="AU133" s="182" t="str">
        <f t="shared" si="83"/>
        <v/>
      </c>
      <c r="AV133" s="182" t="str">
        <f t="shared" si="84"/>
        <v/>
      </c>
      <c r="AW133" s="182" t="str">
        <f t="shared" si="85"/>
        <v/>
      </c>
      <c r="AX133" s="182" t="str">
        <f t="shared" si="86"/>
        <v/>
      </c>
      <c r="AY133" s="182" t="str">
        <f t="shared" si="87"/>
        <v/>
      </c>
      <c r="AZ133" s="182" t="str">
        <f t="shared" si="88"/>
        <v/>
      </c>
      <c r="BA133" s="182" t="str">
        <f t="shared" si="89"/>
        <v/>
      </c>
      <c r="BB133" s="182" t="str">
        <f t="shared" si="90"/>
        <v/>
      </c>
      <c r="BC133" s="182" t="str">
        <f t="shared" si="91"/>
        <v/>
      </c>
      <c r="BD133" s="182" t="str">
        <f t="shared" si="92"/>
        <v/>
      </c>
      <c r="BE133" s="182" t="str">
        <f t="shared" si="93"/>
        <v/>
      </c>
      <c r="BF133" s="182" t="str">
        <f t="shared" si="94"/>
        <v/>
      </c>
      <c r="BG133" s="182" t="str">
        <f t="shared" si="95"/>
        <v/>
      </c>
      <c r="BH133" s="182" t="str">
        <f t="shared" si="96"/>
        <v/>
      </c>
      <c r="BI133" s="182" t="str">
        <f t="shared" si="97"/>
        <v/>
      </c>
      <c r="BJ133" s="182" t="str">
        <f t="shared" si="98"/>
        <v/>
      </c>
      <c r="BK133" s="182" t="str">
        <f t="shared" si="99"/>
        <v/>
      </c>
      <c r="BL133" s="182" t="str">
        <f t="shared" si="100"/>
        <v/>
      </c>
      <c r="BM133" s="182" t="str">
        <f t="shared" si="101"/>
        <v/>
      </c>
      <c r="BN133" s="182" t="str">
        <f t="shared" si="102"/>
        <v/>
      </c>
      <c r="BO133" s="182" t="str">
        <f t="shared" si="103"/>
        <v/>
      </c>
      <c r="BP133" s="182" t="str">
        <f t="shared" si="104"/>
        <v/>
      </c>
      <c r="BQ133" s="182" t="str">
        <f t="shared" si="105"/>
        <v/>
      </c>
      <c r="BR133" s="182" t="str">
        <f t="shared" si="106"/>
        <v/>
      </c>
      <c r="BS133" s="182" t="str">
        <f t="shared" si="107"/>
        <v/>
      </c>
      <c r="BT133" s="182" t="str">
        <f t="shared" si="108"/>
        <v/>
      </c>
      <c r="BU133" s="183" t="str">
        <f t="shared" si="109"/>
        <v/>
      </c>
      <c r="BV133" s="184" t="str">
        <f>IF('Cálculos '!C139="","",AVERAGE(AN133:BU133))</f>
        <v/>
      </c>
    </row>
    <row r="134" spans="2:74" ht="17.25" hidden="1" thickBot="1" x14ac:dyDescent="0.35">
      <c r="B134" s="165">
        <f t="shared" si="110"/>
        <v>132</v>
      </c>
      <c r="C134" s="171" t="str">
        <f>IF('Cálculos '!J140="","",'Cálculos '!J140)</f>
        <v/>
      </c>
      <c r="D134" s="172" t="str">
        <f>IF('Cálculos '!K140="","",'Cálculos '!K140)</f>
        <v/>
      </c>
      <c r="E134" s="172" t="str">
        <f>IF('Cálculos '!L140="","",'Cálculos '!L140)</f>
        <v/>
      </c>
      <c r="F134" s="172" t="str">
        <f>IF('Cálculos '!M140="","",'Cálculos '!M140)</f>
        <v/>
      </c>
      <c r="G134" s="172" t="str">
        <f>IF('Cálculos '!N140="","",'Cálculos '!N140)</f>
        <v/>
      </c>
      <c r="H134" s="172" t="str">
        <f>IF('Cálculos '!O140="","",'Cálculos '!O140)</f>
        <v/>
      </c>
      <c r="I134" s="172" t="str">
        <f>IF('Cálculos '!P140="","",'Cálculos '!P140)</f>
        <v/>
      </c>
      <c r="J134" s="172" t="str">
        <f>IF('Cálculos '!Q140="","",'Cálculos '!Q140)</f>
        <v/>
      </c>
      <c r="K134" s="172" t="str">
        <f>IF('Cálculos '!R140="","",'Cálculos '!R140)</f>
        <v/>
      </c>
      <c r="L134" s="172" t="str">
        <f>IF('Cálculos '!S140="","",'Cálculos '!S140)</f>
        <v/>
      </c>
      <c r="M134" s="172" t="str">
        <f>IF('Cálculos '!T140="","",'Cálculos '!T140)</f>
        <v/>
      </c>
      <c r="N134" s="172" t="str">
        <f>IF('Cálculos '!U140="","",'Cálculos '!U140)</f>
        <v/>
      </c>
      <c r="O134" s="172" t="str">
        <f>IF('Cálculos '!V140="","",'Cálculos '!V140)</f>
        <v/>
      </c>
      <c r="P134" s="172" t="str">
        <f>IF('Cálculos '!W140="","",'Cálculos '!W140)</f>
        <v/>
      </c>
      <c r="Q134" s="172" t="str">
        <f>IF('Cálculos '!X140="","",'Cálculos '!X140)</f>
        <v/>
      </c>
      <c r="R134" s="172" t="str">
        <f>IF('Cálculos '!Y140="","",'Cálculos '!Y140)</f>
        <v/>
      </c>
      <c r="S134" s="172" t="str">
        <f>IF('Cálculos '!Z140="","",'Cálculos '!Z140)</f>
        <v/>
      </c>
      <c r="T134" s="172" t="str">
        <f>IF('Cálculos '!AA140="","",'Cálculos '!AA140)</f>
        <v/>
      </c>
      <c r="U134" s="172" t="str">
        <f>IF('Cálculos '!AB140="","",'Cálculos '!AB140)</f>
        <v/>
      </c>
      <c r="V134" s="172" t="str">
        <f>IF('Cálculos '!AC140="","",'Cálculos '!AC140)</f>
        <v/>
      </c>
      <c r="W134" s="172" t="str">
        <f>IF('Cálculos '!AD140="","",'Cálculos '!AD140)</f>
        <v/>
      </c>
      <c r="X134" s="172" t="str">
        <f>IF('Cálculos '!AE140="","",'Cálculos '!AE140)</f>
        <v/>
      </c>
      <c r="Y134" s="172" t="str">
        <f>IF('Cálculos '!AF140="","",'Cálculos '!AF140)</f>
        <v/>
      </c>
      <c r="Z134" s="172" t="str">
        <f>IF('Cálculos '!AG140="","",'Cálculos '!AG140)</f>
        <v/>
      </c>
      <c r="AA134" s="172" t="str">
        <f>IF('Cálculos '!AH140="","",'Cálculos '!AH140)</f>
        <v/>
      </c>
      <c r="AB134" s="172" t="str">
        <f>IF('Cálculos '!AI140="","",'Cálculos '!AI140)</f>
        <v/>
      </c>
      <c r="AC134" s="172" t="str">
        <f>IF('Cálculos '!AJ140="","",'Cálculos '!AJ140)</f>
        <v/>
      </c>
      <c r="AD134" s="172" t="str">
        <f>IF('Cálculos '!AK140="","",'Cálculos '!AK140)</f>
        <v/>
      </c>
      <c r="AE134" s="172" t="str">
        <f>IF('Cálculos '!AL140="","",'Cálculos '!AL140)</f>
        <v/>
      </c>
      <c r="AF134" s="172" t="str">
        <f>IF('Cálculos '!AM140="","",'Cálculos '!AM140)</f>
        <v/>
      </c>
      <c r="AG134" s="172" t="str">
        <f>IF('Cálculos '!AN140="","",'Cálculos '!AN140)</f>
        <v/>
      </c>
      <c r="AH134" s="172" t="str">
        <f>IF('Cálculos '!AO140="","",'Cálculos '!AO140)</f>
        <v/>
      </c>
      <c r="AI134" s="172" t="str">
        <f>IF('Cálculos '!AP140="","",'Cálculos '!AP140)</f>
        <v/>
      </c>
      <c r="AJ134" s="443" t="str">
        <f>IF('Cálculos '!AQ140="","",'Cálculos '!AQ140)</f>
        <v/>
      </c>
      <c r="AK134" s="446" t="str">
        <f>IF('Cálculos '!D140="","",AVERAGE(C134:AJ134))</f>
        <v/>
      </c>
      <c r="AM134" s="181">
        <f t="shared" si="40"/>
        <v>132</v>
      </c>
      <c r="AN134" s="284" t="str">
        <f t="shared" ref="AN134:AN197" si="111">+IF(OR(C134=0,C134=""),"",SUM(C134-$AK134)/C134)</f>
        <v/>
      </c>
      <c r="AO134" s="285" t="str">
        <f t="shared" ref="AO134:AO197" si="112">+IF(OR(D134=0,D134=""),"",SUM(D134-$AK134)/D134)</f>
        <v/>
      </c>
      <c r="AP134" s="285" t="str">
        <f t="shared" ref="AP134:AP197" si="113">+IF(OR(E134=0,E134=""),"",SUM(E134-$AK134)/E134)</f>
        <v/>
      </c>
      <c r="AQ134" s="285" t="str">
        <f t="shared" ref="AQ134:AQ197" si="114">+IF(OR(F134=0,F134=""),"",SUM(F134-$AK134)/F134)</f>
        <v/>
      </c>
      <c r="AR134" s="182" t="str">
        <f t="shared" ref="AR134:AR197" si="115">+IF(OR(G134=0,G134=""),"",SUM(G134-$AK134)/G134)</f>
        <v/>
      </c>
      <c r="AS134" s="182" t="str">
        <f t="shared" ref="AS134:AS197" si="116">+IF(OR(H134=0,H134=""),"",SUM(H134-$AK134)/H134)</f>
        <v/>
      </c>
      <c r="AT134" s="182" t="str">
        <f t="shared" ref="AT134:AT197" si="117">+IF(OR(I134=0,I134=""),"",SUM(I134-$AK134)/I134)</f>
        <v/>
      </c>
      <c r="AU134" s="182" t="str">
        <f t="shared" ref="AU134:AU197" si="118">+IF(OR(J134=0,J134=""),"",SUM(J134-$AK134)/J134)</f>
        <v/>
      </c>
      <c r="AV134" s="182" t="str">
        <f t="shared" ref="AV134:AV197" si="119">+IF(OR(K134=0,K134=""),"",SUM(K134-$AK134)/K134)</f>
        <v/>
      </c>
      <c r="AW134" s="182" t="str">
        <f t="shared" ref="AW134:AW197" si="120">+IF(OR(L134=0,L134=""),"",SUM(L134-$AK134)/L134)</f>
        <v/>
      </c>
      <c r="AX134" s="182" t="str">
        <f t="shared" ref="AX134:AX197" si="121">+IF(OR(M134=0,M134=""),"",SUM(M134-$AK134)/M134)</f>
        <v/>
      </c>
      <c r="AY134" s="182" t="str">
        <f t="shared" ref="AY134:AY197" si="122">+IF(OR(N134=0,N134=""),"",SUM(N134-$AK134)/N134)</f>
        <v/>
      </c>
      <c r="AZ134" s="182" t="str">
        <f t="shared" ref="AZ134:AZ197" si="123">+IF(OR(O134=0,O134=""),"",SUM(O134-$AK134)/O134)</f>
        <v/>
      </c>
      <c r="BA134" s="182" t="str">
        <f t="shared" ref="BA134:BA197" si="124">+IF(OR(P134=0,P134=""),"",SUM(P134-$AK134)/P134)</f>
        <v/>
      </c>
      <c r="BB134" s="182" t="str">
        <f t="shared" ref="BB134:BB197" si="125">+IF(OR(Q134=0,Q134=""),"",SUM(Q134-$AK134)/Q134)</f>
        <v/>
      </c>
      <c r="BC134" s="182" t="str">
        <f t="shared" ref="BC134:BC197" si="126">+IF(OR(R134=0,R134=""),"",SUM(R134-$AK134)/R134)</f>
        <v/>
      </c>
      <c r="BD134" s="182" t="str">
        <f t="shared" ref="BD134:BD197" si="127">+IF(OR(S134=0,S134=""),"",SUM(S134-$AK134)/S134)</f>
        <v/>
      </c>
      <c r="BE134" s="182" t="str">
        <f t="shared" ref="BE134:BE197" si="128">+IF(OR(T134=0,T134=""),"",SUM(T134-$AK134)/T134)</f>
        <v/>
      </c>
      <c r="BF134" s="182" t="str">
        <f t="shared" ref="BF134:BF197" si="129">+IF(OR(U134=0,U134=""),"",SUM(U134-$AK134)/U134)</f>
        <v/>
      </c>
      <c r="BG134" s="182" t="str">
        <f t="shared" ref="BG134:BG197" si="130">+IF(OR(V134=0,V134=""),"",SUM(V134-$AK134)/V134)</f>
        <v/>
      </c>
      <c r="BH134" s="182" t="str">
        <f t="shared" ref="BH134:BH197" si="131">+IF(OR(W134=0,W134=""),"",SUM(W134-$AK134)/W134)</f>
        <v/>
      </c>
      <c r="BI134" s="182" t="str">
        <f t="shared" ref="BI134:BI197" si="132">+IF(OR(X134=0,X134=""),"",SUM(X134-$AK134)/X134)</f>
        <v/>
      </c>
      <c r="BJ134" s="182" t="str">
        <f t="shared" ref="BJ134:BJ197" si="133">+IF(OR(Y134=0,Y134=""),"",SUM(Y134-$AK134)/Y134)</f>
        <v/>
      </c>
      <c r="BK134" s="182" t="str">
        <f t="shared" ref="BK134:BK197" si="134">+IF(OR(Z134=0,Z134=""),"",SUM(Z134-$AK134)/Z134)</f>
        <v/>
      </c>
      <c r="BL134" s="182" t="str">
        <f t="shared" ref="BL134:BL197" si="135">+IF(OR(AA134=0,AA134=""),"",SUM(AA134-$AK134)/AA134)</f>
        <v/>
      </c>
      <c r="BM134" s="182" t="str">
        <f t="shared" ref="BM134:BM197" si="136">+IF(OR(AB134=0,AB134=""),"",SUM(AB134-$AK134)/AB134)</f>
        <v/>
      </c>
      <c r="BN134" s="182" t="str">
        <f t="shared" ref="BN134:BN197" si="137">+IF(OR(AC134=0,AC134=""),"",SUM(AC134-$AK134)/AC134)</f>
        <v/>
      </c>
      <c r="BO134" s="182" t="str">
        <f t="shared" ref="BO134:BO197" si="138">+IF(OR(AD134=0,AD134=""),"",SUM(AD134-$AK134)/AD134)</f>
        <v/>
      </c>
      <c r="BP134" s="182" t="str">
        <f t="shared" ref="BP134:BP197" si="139">+IF(OR(AE134=0,AE134=""),"",SUM(AE134-$AK134)/AE134)</f>
        <v/>
      </c>
      <c r="BQ134" s="182" t="str">
        <f t="shared" ref="BQ134:BQ197" si="140">+IF(OR(AF134=0,AF134=""),"",SUM(AF134-$AK134)/AF134)</f>
        <v/>
      </c>
      <c r="BR134" s="182" t="str">
        <f t="shared" ref="BR134:BR197" si="141">+IF(OR(AG134=0,AG134=""),"",SUM(AG134-$AK134)/AG134)</f>
        <v/>
      </c>
      <c r="BS134" s="182" t="str">
        <f t="shared" ref="BS134:BS197" si="142">+IF(OR(AH134=0,AH134=""),"",SUM(AH134-$AK134)/AH134)</f>
        <v/>
      </c>
      <c r="BT134" s="182" t="str">
        <f t="shared" ref="BT134:BT197" si="143">+IF(OR(AI134=0,AI134=""),"",SUM(AI134-$AK134)/AI134)</f>
        <v/>
      </c>
      <c r="BU134" s="183" t="str">
        <f t="shared" ref="BU134:BU197" si="144">+IF(OR(AJ134=0,AJ134=""),"",SUM(AJ134-$AK134)/AJ134)</f>
        <v/>
      </c>
      <c r="BV134" s="184" t="str">
        <f>IF('Cálculos '!C140="","",AVERAGE(AN134:BU134))</f>
        <v/>
      </c>
    </row>
    <row r="135" spans="2:74" ht="17.25" hidden="1" thickBot="1" x14ac:dyDescent="0.35">
      <c r="B135" s="165">
        <f t="shared" si="110"/>
        <v>133</v>
      </c>
      <c r="C135" s="171" t="str">
        <f>IF('Cálculos '!J141="","",'Cálculos '!J141)</f>
        <v/>
      </c>
      <c r="D135" s="172" t="str">
        <f>IF('Cálculos '!K141="","",'Cálculos '!K141)</f>
        <v/>
      </c>
      <c r="E135" s="172" t="str">
        <f>IF('Cálculos '!L141="","",'Cálculos '!L141)</f>
        <v/>
      </c>
      <c r="F135" s="172" t="str">
        <f>IF('Cálculos '!M141="","",'Cálculos '!M141)</f>
        <v/>
      </c>
      <c r="G135" s="172" t="str">
        <f>IF('Cálculos '!N141="","",'Cálculos '!N141)</f>
        <v/>
      </c>
      <c r="H135" s="172" t="str">
        <f>IF('Cálculos '!O141="","",'Cálculos '!O141)</f>
        <v/>
      </c>
      <c r="I135" s="172" t="str">
        <f>IF('Cálculos '!P141="","",'Cálculos '!P141)</f>
        <v/>
      </c>
      <c r="J135" s="172" t="str">
        <f>IF('Cálculos '!Q141="","",'Cálculos '!Q141)</f>
        <v/>
      </c>
      <c r="K135" s="172" t="str">
        <f>IF('Cálculos '!R141="","",'Cálculos '!R141)</f>
        <v/>
      </c>
      <c r="L135" s="172" t="str">
        <f>IF('Cálculos '!S141="","",'Cálculos '!S141)</f>
        <v/>
      </c>
      <c r="M135" s="172" t="str">
        <f>IF('Cálculos '!T141="","",'Cálculos '!T141)</f>
        <v/>
      </c>
      <c r="N135" s="172" t="str">
        <f>IF('Cálculos '!U141="","",'Cálculos '!U141)</f>
        <v/>
      </c>
      <c r="O135" s="172" t="str">
        <f>IF('Cálculos '!V141="","",'Cálculos '!V141)</f>
        <v/>
      </c>
      <c r="P135" s="172" t="str">
        <f>IF('Cálculos '!W141="","",'Cálculos '!W141)</f>
        <v/>
      </c>
      <c r="Q135" s="172" t="str">
        <f>IF('Cálculos '!X141="","",'Cálculos '!X141)</f>
        <v/>
      </c>
      <c r="R135" s="172" t="str">
        <f>IF('Cálculos '!Y141="","",'Cálculos '!Y141)</f>
        <v/>
      </c>
      <c r="S135" s="172" t="str">
        <f>IF('Cálculos '!Z141="","",'Cálculos '!Z141)</f>
        <v/>
      </c>
      <c r="T135" s="172" t="str">
        <f>IF('Cálculos '!AA141="","",'Cálculos '!AA141)</f>
        <v/>
      </c>
      <c r="U135" s="172" t="str">
        <f>IF('Cálculos '!AB141="","",'Cálculos '!AB141)</f>
        <v/>
      </c>
      <c r="V135" s="172" t="str">
        <f>IF('Cálculos '!AC141="","",'Cálculos '!AC141)</f>
        <v/>
      </c>
      <c r="W135" s="172" t="str">
        <f>IF('Cálculos '!AD141="","",'Cálculos '!AD141)</f>
        <v/>
      </c>
      <c r="X135" s="172" t="str">
        <f>IF('Cálculos '!AE141="","",'Cálculos '!AE141)</f>
        <v/>
      </c>
      <c r="Y135" s="172" t="str">
        <f>IF('Cálculos '!AF141="","",'Cálculos '!AF141)</f>
        <v/>
      </c>
      <c r="Z135" s="172" t="str">
        <f>IF('Cálculos '!AG141="","",'Cálculos '!AG141)</f>
        <v/>
      </c>
      <c r="AA135" s="172" t="str">
        <f>IF('Cálculos '!AH141="","",'Cálculos '!AH141)</f>
        <v/>
      </c>
      <c r="AB135" s="172" t="str">
        <f>IF('Cálculos '!AI141="","",'Cálculos '!AI141)</f>
        <v/>
      </c>
      <c r="AC135" s="172" t="str">
        <f>IF('Cálculos '!AJ141="","",'Cálculos '!AJ141)</f>
        <v/>
      </c>
      <c r="AD135" s="172" t="str">
        <f>IF('Cálculos '!AK141="","",'Cálculos '!AK141)</f>
        <v/>
      </c>
      <c r="AE135" s="172" t="str">
        <f>IF('Cálculos '!AL141="","",'Cálculos '!AL141)</f>
        <v/>
      </c>
      <c r="AF135" s="172" t="str">
        <f>IF('Cálculos '!AM141="","",'Cálculos '!AM141)</f>
        <v/>
      </c>
      <c r="AG135" s="172" t="str">
        <f>IF('Cálculos '!AN141="","",'Cálculos '!AN141)</f>
        <v/>
      </c>
      <c r="AH135" s="172" t="str">
        <f>IF('Cálculos '!AO141="","",'Cálculos '!AO141)</f>
        <v/>
      </c>
      <c r="AI135" s="172" t="str">
        <f>IF('Cálculos '!AP141="","",'Cálculos '!AP141)</f>
        <v/>
      </c>
      <c r="AJ135" s="443" t="str">
        <f>IF('Cálculos '!AQ141="","",'Cálculos '!AQ141)</f>
        <v/>
      </c>
      <c r="AK135" s="446" t="str">
        <f>IF('Cálculos '!D141="","",AVERAGE(C135:AJ135))</f>
        <v/>
      </c>
      <c r="AM135" s="181">
        <f t="shared" si="40"/>
        <v>133</v>
      </c>
      <c r="AN135" s="284" t="str">
        <f t="shared" si="111"/>
        <v/>
      </c>
      <c r="AO135" s="285" t="str">
        <f t="shared" si="112"/>
        <v/>
      </c>
      <c r="AP135" s="285" t="str">
        <f t="shared" si="113"/>
        <v/>
      </c>
      <c r="AQ135" s="285" t="str">
        <f t="shared" si="114"/>
        <v/>
      </c>
      <c r="AR135" s="182" t="str">
        <f t="shared" si="115"/>
        <v/>
      </c>
      <c r="AS135" s="182" t="str">
        <f t="shared" si="116"/>
        <v/>
      </c>
      <c r="AT135" s="182" t="str">
        <f t="shared" si="117"/>
        <v/>
      </c>
      <c r="AU135" s="182" t="str">
        <f t="shared" si="118"/>
        <v/>
      </c>
      <c r="AV135" s="182" t="str">
        <f t="shared" si="119"/>
        <v/>
      </c>
      <c r="AW135" s="182" t="str">
        <f t="shared" si="120"/>
        <v/>
      </c>
      <c r="AX135" s="182" t="str">
        <f t="shared" si="121"/>
        <v/>
      </c>
      <c r="AY135" s="182" t="str">
        <f t="shared" si="122"/>
        <v/>
      </c>
      <c r="AZ135" s="182" t="str">
        <f t="shared" si="123"/>
        <v/>
      </c>
      <c r="BA135" s="182" t="str">
        <f t="shared" si="124"/>
        <v/>
      </c>
      <c r="BB135" s="182" t="str">
        <f t="shared" si="125"/>
        <v/>
      </c>
      <c r="BC135" s="182" t="str">
        <f t="shared" si="126"/>
        <v/>
      </c>
      <c r="BD135" s="182" t="str">
        <f t="shared" si="127"/>
        <v/>
      </c>
      <c r="BE135" s="182" t="str">
        <f t="shared" si="128"/>
        <v/>
      </c>
      <c r="BF135" s="182" t="str">
        <f t="shared" si="129"/>
        <v/>
      </c>
      <c r="BG135" s="182" t="str">
        <f t="shared" si="130"/>
        <v/>
      </c>
      <c r="BH135" s="182" t="str">
        <f t="shared" si="131"/>
        <v/>
      </c>
      <c r="BI135" s="182" t="str">
        <f t="shared" si="132"/>
        <v/>
      </c>
      <c r="BJ135" s="182" t="str">
        <f t="shared" si="133"/>
        <v/>
      </c>
      <c r="BK135" s="182" t="str">
        <f t="shared" si="134"/>
        <v/>
      </c>
      <c r="BL135" s="182" t="str">
        <f t="shared" si="135"/>
        <v/>
      </c>
      <c r="BM135" s="182" t="str">
        <f t="shared" si="136"/>
        <v/>
      </c>
      <c r="BN135" s="182" t="str">
        <f t="shared" si="137"/>
        <v/>
      </c>
      <c r="BO135" s="182" t="str">
        <f t="shared" si="138"/>
        <v/>
      </c>
      <c r="BP135" s="182" t="str">
        <f t="shared" si="139"/>
        <v/>
      </c>
      <c r="BQ135" s="182" t="str">
        <f t="shared" si="140"/>
        <v/>
      </c>
      <c r="BR135" s="182" t="str">
        <f t="shared" si="141"/>
        <v/>
      </c>
      <c r="BS135" s="182" t="str">
        <f t="shared" si="142"/>
        <v/>
      </c>
      <c r="BT135" s="182" t="str">
        <f t="shared" si="143"/>
        <v/>
      </c>
      <c r="BU135" s="183" t="str">
        <f t="shared" si="144"/>
        <v/>
      </c>
      <c r="BV135" s="184" t="str">
        <f>IF('Cálculos '!C141="","",AVERAGE(AN135:BU135))</f>
        <v/>
      </c>
    </row>
    <row r="136" spans="2:74" ht="17.25" hidden="1" thickBot="1" x14ac:dyDescent="0.35">
      <c r="B136" s="165">
        <f t="shared" si="110"/>
        <v>134</v>
      </c>
      <c r="C136" s="171" t="str">
        <f>IF('Cálculos '!J142="","",'Cálculos '!J142)</f>
        <v/>
      </c>
      <c r="D136" s="172" t="str">
        <f>IF('Cálculos '!K142="","",'Cálculos '!K142)</f>
        <v/>
      </c>
      <c r="E136" s="172" t="str">
        <f>IF('Cálculos '!L142="","",'Cálculos '!L142)</f>
        <v/>
      </c>
      <c r="F136" s="172" t="str">
        <f>IF('Cálculos '!M142="","",'Cálculos '!M142)</f>
        <v/>
      </c>
      <c r="G136" s="172" t="str">
        <f>IF('Cálculos '!N142="","",'Cálculos '!N142)</f>
        <v/>
      </c>
      <c r="H136" s="172" t="str">
        <f>IF('Cálculos '!O142="","",'Cálculos '!O142)</f>
        <v/>
      </c>
      <c r="I136" s="172" t="str">
        <f>IF('Cálculos '!P142="","",'Cálculos '!P142)</f>
        <v/>
      </c>
      <c r="J136" s="172" t="str">
        <f>IF('Cálculos '!Q142="","",'Cálculos '!Q142)</f>
        <v/>
      </c>
      <c r="K136" s="172" t="str">
        <f>IF('Cálculos '!R142="","",'Cálculos '!R142)</f>
        <v/>
      </c>
      <c r="L136" s="172" t="str">
        <f>IF('Cálculos '!S142="","",'Cálculos '!S142)</f>
        <v/>
      </c>
      <c r="M136" s="172" t="str">
        <f>IF('Cálculos '!T142="","",'Cálculos '!T142)</f>
        <v/>
      </c>
      <c r="N136" s="172" t="str">
        <f>IF('Cálculos '!U142="","",'Cálculos '!U142)</f>
        <v/>
      </c>
      <c r="O136" s="172" t="str">
        <f>IF('Cálculos '!V142="","",'Cálculos '!V142)</f>
        <v/>
      </c>
      <c r="P136" s="172" t="str">
        <f>IF('Cálculos '!W142="","",'Cálculos '!W142)</f>
        <v/>
      </c>
      <c r="Q136" s="172" t="str">
        <f>IF('Cálculos '!X142="","",'Cálculos '!X142)</f>
        <v/>
      </c>
      <c r="R136" s="172" t="str">
        <f>IF('Cálculos '!Y142="","",'Cálculos '!Y142)</f>
        <v/>
      </c>
      <c r="S136" s="172" t="str">
        <f>IF('Cálculos '!Z142="","",'Cálculos '!Z142)</f>
        <v/>
      </c>
      <c r="T136" s="172" t="str">
        <f>IF('Cálculos '!AA142="","",'Cálculos '!AA142)</f>
        <v/>
      </c>
      <c r="U136" s="172" t="str">
        <f>IF('Cálculos '!AB142="","",'Cálculos '!AB142)</f>
        <v/>
      </c>
      <c r="V136" s="172" t="str">
        <f>IF('Cálculos '!AC142="","",'Cálculos '!AC142)</f>
        <v/>
      </c>
      <c r="W136" s="172" t="str">
        <f>IF('Cálculos '!AD142="","",'Cálculos '!AD142)</f>
        <v/>
      </c>
      <c r="X136" s="172" t="str">
        <f>IF('Cálculos '!AE142="","",'Cálculos '!AE142)</f>
        <v/>
      </c>
      <c r="Y136" s="172" t="str">
        <f>IF('Cálculos '!AF142="","",'Cálculos '!AF142)</f>
        <v/>
      </c>
      <c r="Z136" s="172" t="str">
        <f>IF('Cálculos '!AG142="","",'Cálculos '!AG142)</f>
        <v/>
      </c>
      <c r="AA136" s="172" t="str">
        <f>IF('Cálculos '!AH142="","",'Cálculos '!AH142)</f>
        <v/>
      </c>
      <c r="AB136" s="172" t="str">
        <f>IF('Cálculos '!AI142="","",'Cálculos '!AI142)</f>
        <v/>
      </c>
      <c r="AC136" s="172" t="str">
        <f>IF('Cálculos '!AJ142="","",'Cálculos '!AJ142)</f>
        <v/>
      </c>
      <c r="AD136" s="172" t="str">
        <f>IF('Cálculos '!AK142="","",'Cálculos '!AK142)</f>
        <v/>
      </c>
      <c r="AE136" s="172" t="str">
        <f>IF('Cálculos '!AL142="","",'Cálculos '!AL142)</f>
        <v/>
      </c>
      <c r="AF136" s="172" t="str">
        <f>IF('Cálculos '!AM142="","",'Cálculos '!AM142)</f>
        <v/>
      </c>
      <c r="AG136" s="172" t="str">
        <f>IF('Cálculos '!AN142="","",'Cálculos '!AN142)</f>
        <v/>
      </c>
      <c r="AH136" s="172" t="str">
        <f>IF('Cálculos '!AO142="","",'Cálculos '!AO142)</f>
        <v/>
      </c>
      <c r="AI136" s="172" t="str">
        <f>IF('Cálculos '!AP142="","",'Cálculos '!AP142)</f>
        <v/>
      </c>
      <c r="AJ136" s="443" t="str">
        <f>IF('Cálculos '!AQ142="","",'Cálculos '!AQ142)</f>
        <v/>
      </c>
      <c r="AK136" s="446" t="str">
        <f>IF('Cálculos '!D142="","",AVERAGE(C136:AJ136))</f>
        <v/>
      </c>
      <c r="AM136" s="181">
        <f t="shared" si="40"/>
        <v>134</v>
      </c>
      <c r="AN136" s="284" t="str">
        <f t="shared" si="111"/>
        <v/>
      </c>
      <c r="AO136" s="285" t="str">
        <f t="shared" si="112"/>
        <v/>
      </c>
      <c r="AP136" s="285" t="str">
        <f t="shared" si="113"/>
        <v/>
      </c>
      <c r="AQ136" s="285" t="str">
        <f t="shared" si="114"/>
        <v/>
      </c>
      <c r="AR136" s="182" t="str">
        <f t="shared" si="115"/>
        <v/>
      </c>
      <c r="AS136" s="182" t="str">
        <f t="shared" si="116"/>
        <v/>
      </c>
      <c r="AT136" s="182" t="str">
        <f t="shared" si="117"/>
        <v/>
      </c>
      <c r="AU136" s="182" t="str">
        <f t="shared" si="118"/>
        <v/>
      </c>
      <c r="AV136" s="182" t="str">
        <f t="shared" si="119"/>
        <v/>
      </c>
      <c r="AW136" s="182" t="str">
        <f t="shared" si="120"/>
        <v/>
      </c>
      <c r="AX136" s="182" t="str">
        <f t="shared" si="121"/>
        <v/>
      </c>
      <c r="AY136" s="182" t="str">
        <f t="shared" si="122"/>
        <v/>
      </c>
      <c r="AZ136" s="182" t="str">
        <f t="shared" si="123"/>
        <v/>
      </c>
      <c r="BA136" s="182" t="str">
        <f t="shared" si="124"/>
        <v/>
      </c>
      <c r="BB136" s="182" t="str">
        <f t="shared" si="125"/>
        <v/>
      </c>
      <c r="BC136" s="182" t="str">
        <f t="shared" si="126"/>
        <v/>
      </c>
      <c r="BD136" s="182" t="str">
        <f t="shared" si="127"/>
        <v/>
      </c>
      <c r="BE136" s="182" t="str">
        <f t="shared" si="128"/>
        <v/>
      </c>
      <c r="BF136" s="182" t="str">
        <f t="shared" si="129"/>
        <v/>
      </c>
      <c r="BG136" s="182" t="str">
        <f t="shared" si="130"/>
        <v/>
      </c>
      <c r="BH136" s="182" t="str">
        <f t="shared" si="131"/>
        <v/>
      </c>
      <c r="BI136" s="182" t="str">
        <f t="shared" si="132"/>
        <v/>
      </c>
      <c r="BJ136" s="182" t="str">
        <f t="shared" si="133"/>
        <v/>
      </c>
      <c r="BK136" s="182" t="str">
        <f t="shared" si="134"/>
        <v/>
      </c>
      <c r="BL136" s="182" t="str">
        <f t="shared" si="135"/>
        <v/>
      </c>
      <c r="BM136" s="182" t="str">
        <f t="shared" si="136"/>
        <v/>
      </c>
      <c r="BN136" s="182" t="str">
        <f t="shared" si="137"/>
        <v/>
      </c>
      <c r="BO136" s="182" t="str">
        <f t="shared" si="138"/>
        <v/>
      </c>
      <c r="BP136" s="182" t="str">
        <f t="shared" si="139"/>
        <v/>
      </c>
      <c r="BQ136" s="182" t="str">
        <f t="shared" si="140"/>
        <v/>
      </c>
      <c r="BR136" s="182" t="str">
        <f t="shared" si="141"/>
        <v/>
      </c>
      <c r="BS136" s="182" t="str">
        <f t="shared" si="142"/>
        <v/>
      </c>
      <c r="BT136" s="182" t="str">
        <f t="shared" si="143"/>
        <v/>
      </c>
      <c r="BU136" s="183" t="str">
        <f t="shared" si="144"/>
        <v/>
      </c>
      <c r="BV136" s="184" t="str">
        <f>IF('Cálculos '!C142="","",AVERAGE(AN136:BU136))</f>
        <v/>
      </c>
    </row>
    <row r="137" spans="2:74" ht="17.25" hidden="1" thickBot="1" x14ac:dyDescent="0.35">
      <c r="B137" s="165">
        <f t="shared" si="110"/>
        <v>135</v>
      </c>
      <c r="C137" s="171" t="str">
        <f>IF('Cálculos '!J143="","",'Cálculos '!J143)</f>
        <v/>
      </c>
      <c r="D137" s="172" t="str">
        <f>IF('Cálculos '!K143="","",'Cálculos '!K143)</f>
        <v/>
      </c>
      <c r="E137" s="172" t="str">
        <f>IF('Cálculos '!L143="","",'Cálculos '!L143)</f>
        <v/>
      </c>
      <c r="F137" s="172" t="str">
        <f>IF('Cálculos '!M143="","",'Cálculos '!M143)</f>
        <v/>
      </c>
      <c r="G137" s="172" t="str">
        <f>IF('Cálculos '!N143="","",'Cálculos '!N143)</f>
        <v/>
      </c>
      <c r="H137" s="172" t="str">
        <f>IF('Cálculos '!O143="","",'Cálculos '!O143)</f>
        <v/>
      </c>
      <c r="I137" s="172" t="str">
        <f>IF('Cálculos '!P143="","",'Cálculos '!P143)</f>
        <v/>
      </c>
      <c r="J137" s="172" t="str">
        <f>IF('Cálculos '!Q143="","",'Cálculos '!Q143)</f>
        <v/>
      </c>
      <c r="K137" s="172" t="str">
        <f>IF('Cálculos '!R143="","",'Cálculos '!R143)</f>
        <v/>
      </c>
      <c r="L137" s="172" t="str">
        <f>IF('Cálculos '!S143="","",'Cálculos '!S143)</f>
        <v/>
      </c>
      <c r="M137" s="172" t="str">
        <f>IF('Cálculos '!T143="","",'Cálculos '!T143)</f>
        <v/>
      </c>
      <c r="N137" s="172" t="str">
        <f>IF('Cálculos '!U143="","",'Cálculos '!U143)</f>
        <v/>
      </c>
      <c r="O137" s="172" t="str">
        <f>IF('Cálculos '!V143="","",'Cálculos '!V143)</f>
        <v/>
      </c>
      <c r="P137" s="172" t="str">
        <f>IF('Cálculos '!W143="","",'Cálculos '!W143)</f>
        <v/>
      </c>
      <c r="Q137" s="172" t="str">
        <f>IF('Cálculos '!X143="","",'Cálculos '!X143)</f>
        <v/>
      </c>
      <c r="R137" s="172" t="str">
        <f>IF('Cálculos '!Y143="","",'Cálculos '!Y143)</f>
        <v/>
      </c>
      <c r="S137" s="172" t="str">
        <f>IF('Cálculos '!Z143="","",'Cálculos '!Z143)</f>
        <v/>
      </c>
      <c r="T137" s="172" t="str">
        <f>IF('Cálculos '!AA143="","",'Cálculos '!AA143)</f>
        <v/>
      </c>
      <c r="U137" s="172" t="str">
        <f>IF('Cálculos '!AB143="","",'Cálculos '!AB143)</f>
        <v/>
      </c>
      <c r="V137" s="172" t="str">
        <f>IF('Cálculos '!AC143="","",'Cálculos '!AC143)</f>
        <v/>
      </c>
      <c r="W137" s="172" t="str">
        <f>IF('Cálculos '!AD143="","",'Cálculos '!AD143)</f>
        <v/>
      </c>
      <c r="X137" s="172" t="str">
        <f>IF('Cálculos '!AE143="","",'Cálculos '!AE143)</f>
        <v/>
      </c>
      <c r="Y137" s="172" t="str">
        <f>IF('Cálculos '!AF143="","",'Cálculos '!AF143)</f>
        <v/>
      </c>
      <c r="Z137" s="172" t="str">
        <f>IF('Cálculos '!AG143="","",'Cálculos '!AG143)</f>
        <v/>
      </c>
      <c r="AA137" s="172" t="str">
        <f>IF('Cálculos '!AH143="","",'Cálculos '!AH143)</f>
        <v/>
      </c>
      <c r="AB137" s="172" t="str">
        <f>IF('Cálculos '!AI143="","",'Cálculos '!AI143)</f>
        <v/>
      </c>
      <c r="AC137" s="172" t="str">
        <f>IF('Cálculos '!AJ143="","",'Cálculos '!AJ143)</f>
        <v/>
      </c>
      <c r="AD137" s="172" t="str">
        <f>IF('Cálculos '!AK143="","",'Cálculos '!AK143)</f>
        <v/>
      </c>
      <c r="AE137" s="172" t="str">
        <f>IF('Cálculos '!AL143="","",'Cálculos '!AL143)</f>
        <v/>
      </c>
      <c r="AF137" s="172" t="str">
        <f>IF('Cálculos '!AM143="","",'Cálculos '!AM143)</f>
        <v/>
      </c>
      <c r="AG137" s="172" t="str">
        <f>IF('Cálculos '!AN143="","",'Cálculos '!AN143)</f>
        <v/>
      </c>
      <c r="AH137" s="172" t="str">
        <f>IF('Cálculos '!AO143="","",'Cálculos '!AO143)</f>
        <v/>
      </c>
      <c r="AI137" s="172" t="str">
        <f>IF('Cálculos '!AP143="","",'Cálculos '!AP143)</f>
        <v/>
      </c>
      <c r="AJ137" s="443" t="str">
        <f>IF('Cálculos '!AQ143="","",'Cálculos '!AQ143)</f>
        <v/>
      </c>
      <c r="AK137" s="446" t="str">
        <f>IF('Cálculos '!D143="","",AVERAGE(C137:AJ137))</f>
        <v/>
      </c>
      <c r="AM137" s="181">
        <f t="shared" si="40"/>
        <v>135</v>
      </c>
      <c r="AN137" s="284" t="str">
        <f t="shared" si="111"/>
        <v/>
      </c>
      <c r="AO137" s="285" t="str">
        <f t="shared" si="112"/>
        <v/>
      </c>
      <c r="AP137" s="285" t="str">
        <f t="shared" si="113"/>
        <v/>
      </c>
      <c r="AQ137" s="285" t="str">
        <f t="shared" si="114"/>
        <v/>
      </c>
      <c r="AR137" s="182" t="str">
        <f t="shared" si="115"/>
        <v/>
      </c>
      <c r="AS137" s="182" t="str">
        <f t="shared" si="116"/>
        <v/>
      </c>
      <c r="AT137" s="182" t="str">
        <f t="shared" si="117"/>
        <v/>
      </c>
      <c r="AU137" s="182" t="str">
        <f t="shared" si="118"/>
        <v/>
      </c>
      <c r="AV137" s="182" t="str">
        <f t="shared" si="119"/>
        <v/>
      </c>
      <c r="AW137" s="182" t="str">
        <f t="shared" si="120"/>
        <v/>
      </c>
      <c r="AX137" s="182" t="str">
        <f t="shared" si="121"/>
        <v/>
      </c>
      <c r="AY137" s="182" t="str">
        <f t="shared" si="122"/>
        <v/>
      </c>
      <c r="AZ137" s="182" t="str">
        <f t="shared" si="123"/>
        <v/>
      </c>
      <c r="BA137" s="182" t="str">
        <f t="shared" si="124"/>
        <v/>
      </c>
      <c r="BB137" s="182" t="str">
        <f t="shared" si="125"/>
        <v/>
      </c>
      <c r="BC137" s="182" t="str">
        <f t="shared" si="126"/>
        <v/>
      </c>
      <c r="BD137" s="182" t="str">
        <f t="shared" si="127"/>
        <v/>
      </c>
      <c r="BE137" s="182" t="str">
        <f t="shared" si="128"/>
        <v/>
      </c>
      <c r="BF137" s="182" t="str">
        <f t="shared" si="129"/>
        <v/>
      </c>
      <c r="BG137" s="182" t="str">
        <f t="shared" si="130"/>
        <v/>
      </c>
      <c r="BH137" s="182" t="str">
        <f t="shared" si="131"/>
        <v/>
      </c>
      <c r="BI137" s="182" t="str">
        <f t="shared" si="132"/>
        <v/>
      </c>
      <c r="BJ137" s="182" t="str">
        <f t="shared" si="133"/>
        <v/>
      </c>
      <c r="BK137" s="182" t="str">
        <f t="shared" si="134"/>
        <v/>
      </c>
      <c r="BL137" s="182" t="str">
        <f t="shared" si="135"/>
        <v/>
      </c>
      <c r="BM137" s="182" t="str">
        <f t="shared" si="136"/>
        <v/>
      </c>
      <c r="BN137" s="182" t="str">
        <f t="shared" si="137"/>
        <v/>
      </c>
      <c r="BO137" s="182" t="str">
        <f t="shared" si="138"/>
        <v/>
      </c>
      <c r="BP137" s="182" t="str">
        <f t="shared" si="139"/>
        <v/>
      </c>
      <c r="BQ137" s="182" t="str">
        <f t="shared" si="140"/>
        <v/>
      </c>
      <c r="BR137" s="182" t="str">
        <f t="shared" si="141"/>
        <v/>
      </c>
      <c r="BS137" s="182" t="str">
        <f t="shared" si="142"/>
        <v/>
      </c>
      <c r="BT137" s="182" t="str">
        <f t="shared" si="143"/>
        <v/>
      </c>
      <c r="BU137" s="183" t="str">
        <f t="shared" si="144"/>
        <v/>
      </c>
      <c r="BV137" s="184" t="str">
        <f>IF('Cálculos '!C143="","",AVERAGE(AN137:BU137))</f>
        <v/>
      </c>
    </row>
    <row r="138" spans="2:74" ht="17.25" hidden="1" thickBot="1" x14ac:dyDescent="0.35">
      <c r="B138" s="165">
        <f t="shared" si="110"/>
        <v>136</v>
      </c>
      <c r="C138" s="171" t="str">
        <f>IF('Cálculos '!J144="","",'Cálculos '!J144)</f>
        <v/>
      </c>
      <c r="D138" s="172" t="str">
        <f>IF('Cálculos '!K144="","",'Cálculos '!K144)</f>
        <v/>
      </c>
      <c r="E138" s="172" t="str">
        <f>IF('Cálculos '!L144="","",'Cálculos '!L144)</f>
        <v/>
      </c>
      <c r="F138" s="172" t="str">
        <f>IF('Cálculos '!M144="","",'Cálculos '!M144)</f>
        <v/>
      </c>
      <c r="G138" s="172" t="str">
        <f>IF('Cálculos '!N144="","",'Cálculos '!N144)</f>
        <v/>
      </c>
      <c r="H138" s="172" t="str">
        <f>IF('Cálculos '!O144="","",'Cálculos '!O144)</f>
        <v/>
      </c>
      <c r="I138" s="172" t="str">
        <f>IF('Cálculos '!P144="","",'Cálculos '!P144)</f>
        <v/>
      </c>
      <c r="J138" s="172" t="str">
        <f>IF('Cálculos '!Q144="","",'Cálculos '!Q144)</f>
        <v/>
      </c>
      <c r="K138" s="172" t="str">
        <f>IF('Cálculos '!R144="","",'Cálculos '!R144)</f>
        <v/>
      </c>
      <c r="L138" s="172" t="str">
        <f>IF('Cálculos '!S144="","",'Cálculos '!S144)</f>
        <v/>
      </c>
      <c r="M138" s="172" t="str">
        <f>IF('Cálculos '!T144="","",'Cálculos '!T144)</f>
        <v/>
      </c>
      <c r="N138" s="172" t="str">
        <f>IF('Cálculos '!U144="","",'Cálculos '!U144)</f>
        <v/>
      </c>
      <c r="O138" s="172" t="str">
        <f>IF('Cálculos '!V144="","",'Cálculos '!V144)</f>
        <v/>
      </c>
      <c r="P138" s="172" t="str">
        <f>IF('Cálculos '!W144="","",'Cálculos '!W144)</f>
        <v/>
      </c>
      <c r="Q138" s="172" t="str">
        <f>IF('Cálculos '!X144="","",'Cálculos '!X144)</f>
        <v/>
      </c>
      <c r="R138" s="172" t="str">
        <f>IF('Cálculos '!Y144="","",'Cálculos '!Y144)</f>
        <v/>
      </c>
      <c r="S138" s="172" t="str">
        <f>IF('Cálculos '!Z144="","",'Cálculos '!Z144)</f>
        <v/>
      </c>
      <c r="T138" s="172" t="str">
        <f>IF('Cálculos '!AA144="","",'Cálculos '!AA144)</f>
        <v/>
      </c>
      <c r="U138" s="172" t="str">
        <f>IF('Cálculos '!AB144="","",'Cálculos '!AB144)</f>
        <v/>
      </c>
      <c r="V138" s="172" t="str">
        <f>IF('Cálculos '!AC144="","",'Cálculos '!AC144)</f>
        <v/>
      </c>
      <c r="W138" s="172" t="str">
        <f>IF('Cálculos '!AD144="","",'Cálculos '!AD144)</f>
        <v/>
      </c>
      <c r="X138" s="172" t="str">
        <f>IF('Cálculos '!AE144="","",'Cálculos '!AE144)</f>
        <v/>
      </c>
      <c r="Y138" s="172" t="str">
        <f>IF('Cálculos '!AF144="","",'Cálculos '!AF144)</f>
        <v/>
      </c>
      <c r="Z138" s="172" t="str">
        <f>IF('Cálculos '!AG144="","",'Cálculos '!AG144)</f>
        <v/>
      </c>
      <c r="AA138" s="172" t="str">
        <f>IF('Cálculos '!AH144="","",'Cálculos '!AH144)</f>
        <v/>
      </c>
      <c r="AB138" s="172" t="str">
        <f>IF('Cálculos '!AI144="","",'Cálculos '!AI144)</f>
        <v/>
      </c>
      <c r="AC138" s="172" t="str">
        <f>IF('Cálculos '!AJ144="","",'Cálculos '!AJ144)</f>
        <v/>
      </c>
      <c r="AD138" s="172" t="str">
        <f>IF('Cálculos '!AK144="","",'Cálculos '!AK144)</f>
        <v/>
      </c>
      <c r="AE138" s="172" t="str">
        <f>IF('Cálculos '!AL144="","",'Cálculos '!AL144)</f>
        <v/>
      </c>
      <c r="AF138" s="172" t="str">
        <f>IF('Cálculos '!AM144="","",'Cálculos '!AM144)</f>
        <v/>
      </c>
      <c r="AG138" s="172" t="str">
        <f>IF('Cálculos '!AN144="","",'Cálculos '!AN144)</f>
        <v/>
      </c>
      <c r="AH138" s="172" t="str">
        <f>IF('Cálculos '!AO144="","",'Cálculos '!AO144)</f>
        <v/>
      </c>
      <c r="AI138" s="172" t="str">
        <f>IF('Cálculos '!AP144="","",'Cálculos '!AP144)</f>
        <v/>
      </c>
      <c r="AJ138" s="443" t="str">
        <f>IF('Cálculos '!AQ144="","",'Cálculos '!AQ144)</f>
        <v/>
      </c>
      <c r="AK138" s="446" t="str">
        <f>IF('Cálculos '!D144="","",AVERAGE(C138:AJ138))</f>
        <v/>
      </c>
      <c r="AM138" s="181">
        <f t="shared" si="40"/>
        <v>136</v>
      </c>
      <c r="AN138" s="284" t="str">
        <f t="shared" si="111"/>
        <v/>
      </c>
      <c r="AO138" s="285" t="str">
        <f t="shared" si="112"/>
        <v/>
      </c>
      <c r="AP138" s="285" t="str">
        <f t="shared" si="113"/>
        <v/>
      </c>
      <c r="AQ138" s="285" t="str">
        <f t="shared" si="114"/>
        <v/>
      </c>
      <c r="AR138" s="182" t="str">
        <f t="shared" si="115"/>
        <v/>
      </c>
      <c r="AS138" s="182" t="str">
        <f t="shared" si="116"/>
        <v/>
      </c>
      <c r="AT138" s="182" t="str">
        <f t="shared" si="117"/>
        <v/>
      </c>
      <c r="AU138" s="182" t="str">
        <f t="shared" si="118"/>
        <v/>
      </c>
      <c r="AV138" s="182" t="str">
        <f t="shared" si="119"/>
        <v/>
      </c>
      <c r="AW138" s="182" t="str">
        <f t="shared" si="120"/>
        <v/>
      </c>
      <c r="AX138" s="182" t="str">
        <f t="shared" si="121"/>
        <v/>
      </c>
      <c r="AY138" s="182" t="str">
        <f t="shared" si="122"/>
        <v/>
      </c>
      <c r="AZ138" s="182" t="str">
        <f t="shared" si="123"/>
        <v/>
      </c>
      <c r="BA138" s="182" t="str">
        <f t="shared" si="124"/>
        <v/>
      </c>
      <c r="BB138" s="182" t="str">
        <f t="shared" si="125"/>
        <v/>
      </c>
      <c r="BC138" s="182" t="str">
        <f t="shared" si="126"/>
        <v/>
      </c>
      <c r="BD138" s="182" t="str">
        <f t="shared" si="127"/>
        <v/>
      </c>
      <c r="BE138" s="182" t="str">
        <f t="shared" si="128"/>
        <v/>
      </c>
      <c r="BF138" s="182" t="str">
        <f t="shared" si="129"/>
        <v/>
      </c>
      <c r="BG138" s="182" t="str">
        <f t="shared" si="130"/>
        <v/>
      </c>
      <c r="BH138" s="182" t="str">
        <f t="shared" si="131"/>
        <v/>
      </c>
      <c r="BI138" s="182" t="str">
        <f t="shared" si="132"/>
        <v/>
      </c>
      <c r="BJ138" s="182" t="str">
        <f t="shared" si="133"/>
        <v/>
      </c>
      <c r="BK138" s="182" t="str">
        <f t="shared" si="134"/>
        <v/>
      </c>
      <c r="BL138" s="182" t="str">
        <f t="shared" si="135"/>
        <v/>
      </c>
      <c r="BM138" s="182" t="str">
        <f t="shared" si="136"/>
        <v/>
      </c>
      <c r="BN138" s="182" t="str">
        <f t="shared" si="137"/>
        <v/>
      </c>
      <c r="BO138" s="182" t="str">
        <f t="shared" si="138"/>
        <v/>
      </c>
      <c r="BP138" s="182" t="str">
        <f t="shared" si="139"/>
        <v/>
      </c>
      <c r="BQ138" s="182" t="str">
        <f t="shared" si="140"/>
        <v/>
      </c>
      <c r="BR138" s="182" t="str">
        <f t="shared" si="141"/>
        <v/>
      </c>
      <c r="BS138" s="182" t="str">
        <f t="shared" si="142"/>
        <v/>
      </c>
      <c r="BT138" s="182" t="str">
        <f t="shared" si="143"/>
        <v/>
      </c>
      <c r="BU138" s="183" t="str">
        <f t="shared" si="144"/>
        <v/>
      </c>
      <c r="BV138" s="184" t="str">
        <f>IF('Cálculos '!C144="","",AVERAGE(AN138:BU138))</f>
        <v/>
      </c>
    </row>
    <row r="139" spans="2:74" ht="17.25" hidden="1" thickBot="1" x14ac:dyDescent="0.35">
      <c r="B139" s="165">
        <f t="shared" si="110"/>
        <v>137</v>
      </c>
      <c r="C139" s="171" t="str">
        <f>IF('Cálculos '!J145="","",'Cálculos '!J145)</f>
        <v/>
      </c>
      <c r="D139" s="172" t="str">
        <f>IF('Cálculos '!K145="","",'Cálculos '!K145)</f>
        <v/>
      </c>
      <c r="E139" s="172" t="str">
        <f>IF('Cálculos '!L145="","",'Cálculos '!L145)</f>
        <v/>
      </c>
      <c r="F139" s="172" t="str">
        <f>IF('Cálculos '!M145="","",'Cálculos '!M145)</f>
        <v/>
      </c>
      <c r="G139" s="172" t="str">
        <f>IF('Cálculos '!N145="","",'Cálculos '!N145)</f>
        <v/>
      </c>
      <c r="H139" s="172" t="str">
        <f>IF('Cálculos '!O145="","",'Cálculos '!O145)</f>
        <v/>
      </c>
      <c r="I139" s="172" t="str">
        <f>IF('Cálculos '!P145="","",'Cálculos '!P145)</f>
        <v/>
      </c>
      <c r="J139" s="172" t="str">
        <f>IF('Cálculos '!Q145="","",'Cálculos '!Q145)</f>
        <v/>
      </c>
      <c r="K139" s="172" t="str">
        <f>IF('Cálculos '!R145="","",'Cálculos '!R145)</f>
        <v/>
      </c>
      <c r="L139" s="172" t="str">
        <f>IF('Cálculos '!S145="","",'Cálculos '!S145)</f>
        <v/>
      </c>
      <c r="M139" s="172" t="str">
        <f>IF('Cálculos '!T145="","",'Cálculos '!T145)</f>
        <v/>
      </c>
      <c r="N139" s="172" t="str">
        <f>IF('Cálculos '!U145="","",'Cálculos '!U145)</f>
        <v/>
      </c>
      <c r="O139" s="172" t="str">
        <f>IF('Cálculos '!V145="","",'Cálculos '!V145)</f>
        <v/>
      </c>
      <c r="P139" s="172" t="str">
        <f>IF('Cálculos '!W145="","",'Cálculos '!W145)</f>
        <v/>
      </c>
      <c r="Q139" s="172" t="str">
        <f>IF('Cálculos '!X145="","",'Cálculos '!X145)</f>
        <v/>
      </c>
      <c r="R139" s="172" t="str">
        <f>IF('Cálculos '!Y145="","",'Cálculos '!Y145)</f>
        <v/>
      </c>
      <c r="S139" s="172" t="str">
        <f>IF('Cálculos '!Z145="","",'Cálculos '!Z145)</f>
        <v/>
      </c>
      <c r="T139" s="172" t="str">
        <f>IF('Cálculos '!AA145="","",'Cálculos '!AA145)</f>
        <v/>
      </c>
      <c r="U139" s="172" t="str">
        <f>IF('Cálculos '!AB145="","",'Cálculos '!AB145)</f>
        <v/>
      </c>
      <c r="V139" s="172" t="str">
        <f>IF('Cálculos '!AC145="","",'Cálculos '!AC145)</f>
        <v/>
      </c>
      <c r="W139" s="172" t="str">
        <f>IF('Cálculos '!AD145="","",'Cálculos '!AD145)</f>
        <v/>
      </c>
      <c r="X139" s="172" t="str">
        <f>IF('Cálculos '!AE145="","",'Cálculos '!AE145)</f>
        <v/>
      </c>
      <c r="Y139" s="172" t="str">
        <f>IF('Cálculos '!AF145="","",'Cálculos '!AF145)</f>
        <v/>
      </c>
      <c r="Z139" s="172" t="str">
        <f>IF('Cálculos '!AG145="","",'Cálculos '!AG145)</f>
        <v/>
      </c>
      <c r="AA139" s="172" t="str">
        <f>IF('Cálculos '!AH145="","",'Cálculos '!AH145)</f>
        <v/>
      </c>
      <c r="AB139" s="172" t="str">
        <f>IF('Cálculos '!AI145="","",'Cálculos '!AI145)</f>
        <v/>
      </c>
      <c r="AC139" s="172" t="str">
        <f>IF('Cálculos '!AJ145="","",'Cálculos '!AJ145)</f>
        <v/>
      </c>
      <c r="AD139" s="172" t="str">
        <f>IF('Cálculos '!AK145="","",'Cálculos '!AK145)</f>
        <v/>
      </c>
      <c r="AE139" s="172" t="str">
        <f>IF('Cálculos '!AL145="","",'Cálculos '!AL145)</f>
        <v/>
      </c>
      <c r="AF139" s="172" t="str">
        <f>IF('Cálculos '!AM145="","",'Cálculos '!AM145)</f>
        <v/>
      </c>
      <c r="AG139" s="172" t="str">
        <f>IF('Cálculos '!AN145="","",'Cálculos '!AN145)</f>
        <v/>
      </c>
      <c r="AH139" s="172" t="str">
        <f>IF('Cálculos '!AO145="","",'Cálculos '!AO145)</f>
        <v/>
      </c>
      <c r="AI139" s="172" t="str">
        <f>IF('Cálculos '!AP145="","",'Cálculos '!AP145)</f>
        <v/>
      </c>
      <c r="AJ139" s="443" t="str">
        <f>IF('Cálculos '!AQ145="","",'Cálculos '!AQ145)</f>
        <v/>
      </c>
      <c r="AK139" s="446" t="str">
        <f>IF('Cálculos '!D145="","",AVERAGE(C139:AJ139))</f>
        <v/>
      </c>
      <c r="AM139" s="181">
        <f t="shared" si="40"/>
        <v>137</v>
      </c>
      <c r="AN139" s="284" t="str">
        <f t="shared" si="111"/>
        <v/>
      </c>
      <c r="AO139" s="285" t="str">
        <f t="shared" si="112"/>
        <v/>
      </c>
      <c r="AP139" s="285" t="str">
        <f t="shared" si="113"/>
        <v/>
      </c>
      <c r="AQ139" s="285" t="str">
        <f t="shared" si="114"/>
        <v/>
      </c>
      <c r="AR139" s="182" t="str">
        <f t="shared" si="115"/>
        <v/>
      </c>
      <c r="AS139" s="182" t="str">
        <f t="shared" si="116"/>
        <v/>
      </c>
      <c r="AT139" s="182" t="str">
        <f t="shared" si="117"/>
        <v/>
      </c>
      <c r="AU139" s="182" t="str">
        <f t="shared" si="118"/>
        <v/>
      </c>
      <c r="AV139" s="182" t="str">
        <f t="shared" si="119"/>
        <v/>
      </c>
      <c r="AW139" s="182" t="str">
        <f t="shared" si="120"/>
        <v/>
      </c>
      <c r="AX139" s="182" t="str">
        <f t="shared" si="121"/>
        <v/>
      </c>
      <c r="AY139" s="182" t="str">
        <f t="shared" si="122"/>
        <v/>
      </c>
      <c r="AZ139" s="182" t="str">
        <f t="shared" si="123"/>
        <v/>
      </c>
      <c r="BA139" s="182" t="str">
        <f t="shared" si="124"/>
        <v/>
      </c>
      <c r="BB139" s="182" t="str">
        <f t="shared" si="125"/>
        <v/>
      </c>
      <c r="BC139" s="182" t="str">
        <f t="shared" si="126"/>
        <v/>
      </c>
      <c r="BD139" s="182" t="str">
        <f t="shared" si="127"/>
        <v/>
      </c>
      <c r="BE139" s="182" t="str">
        <f t="shared" si="128"/>
        <v/>
      </c>
      <c r="BF139" s="182" t="str">
        <f t="shared" si="129"/>
        <v/>
      </c>
      <c r="BG139" s="182" t="str">
        <f t="shared" si="130"/>
        <v/>
      </c>
      <c r="BH139" s="182" t="str">
        <f t="shared" si="131"/>
        <v/>
      </c>
      <c r="BI139" s="182" t="str">
        <f t="shared" si="132"/>
        <v/>
      </c>
      <c r="BJ139" s="182" t="str">
        <f t="shared" si="133"/>
        <v/>
      </c>
      <c r="BK139" s="182" t="str">
        <f t="shared" si="134"/>
        <v/>
      </c>
      <c r="BL139" s="182" t="str">
        <f t="shared" si="135"/>
        <v/>
      </c>
      <c r="BM139" s="182" t="str">
        <f t="shared" si="136"/>
        <v/>
      </c>
      <c r="BN139" s="182" t="str">
        <f t="shared" si="137"/>
        <v/>
      </c>
      <c r="BO139" s="182" t="str">
        <f t="shared" si="138"/>
        <v/>
      </c>
      <c r="BP139" s="182" t="str">
        <f t="shared" si="139"/>
        <v/>
      </c>
      <c r="BQ139" s="182" t="str">
        <f t="shared" si="140"/>
        <v/>
      </c>
      <c r="BR139" s="182" t="str">
        <f t="shared" si="141"/>
        <v/>
      </c>
      <c r="BS139" s="182" t="str">
        <f t="shared" si="142"/>
        <v/>
      </c>
      <c r="BT139" s="182" t="str">
        <f t="shared" si="143"/>
        <v/>
      </c>
      <c r="BU139" s="183" t="str">
        <f t="shared" si="144"/>
        <v/>
      </c>
      <c r="BV139" s="184" t="str">
        <f>IF('Cálculos '!C145="","",AVERAGE(AN139:BU139))</f>
        <v/>
      </c>
    </row>
    <row r="140" spans="2:74" ht="17.25" hidden="1" thickBot="1" x14ac:dyDescent="0.35">
      <c r="B140" s="165">
        <f t="shared" si="110"/>
        <v>138</v>
      </c>
      <c r="C140" s="171" t="str">
        <f>IF('Cálculos '!J146="","",'Cálculos '!J146)</f>
        <v/>
      </c>
      <c r="D140" s="172" t="str">
        <f>IF('Cálculos '!K146="","",'Cálculos '!K146)</f>
        <v/>
      </c>
      <c r="E140" s="172" t="str">
        <f>IF('Cálculos '!L146="","",'Cálculos '!L146)</f>
        <v/>
      </c>
      <c r="F140" s="172" t="str">
        <f>IF('Cálculos '!M146="","",'Cálculos '!M146)</f>
        <v/>
      </c>
      <c r="G140" s="172" t="str">
        <f>IF('Cálculos '!N146="","",'Cálculos '!N146)</f>
        <v/>
      </c>
      <c r="H140" s="172" t="str">
        <f>IF('Cálculos '!O146="","",'Cálculos '!O146)</f>
        <v/>
      </c>
      <c r="I140" s="172" t="str">
        <f>IF('Cálculos '!P146="","",'Cálculos '!P146)</f>
        <v/>
      </c>
      <c r="J140" s="172" t="str">
        <f>IF('Cálculos '!Q146="","",'Cálculos '!Q146)</f>
        <v/>
      </c>
      <c r="K140" s="172" t="str">
        <f>IF('Cálculos '!R146="","",'Cálculos '!R146)</f>
        <v/>
      </c>
      <c r="L140" s="172" t="str">
        <f>IF('Cálculos '!S146="","",'Cálculos '!S146)</f>
        <v/>
      </c>
      <c r="M140" s="172" t="str">
        <f>IF('Cálculos '!T146="","",'Cálculos '!T146)</f>
        <v/>
      </c>
      <c r="N140" s="172" t="str">
        <f>IF('Cálculos '!U146="","",'Cálculos '!U146)</f>
        <v/>
      </c>
      <c r="O140" s="172" t="str">
        <f>IF('Cálculos '!V146="","",'Cálculos '!V146)</f>
        <v/>
      </c>
      <c r="P140" s="172" t="str">
        <f>IF('Cálculos '!W146="","",'Cálculos '!W146)</f>
        <v/>
      </c>
      <c r="Q140" s="172" t="str">
        <f>IF('Cálculos '!X146="","",'Cálculos '!X146)</f>
        <v/>
      </c>
      <c r="R140" s="172" t="str">
        <f>IF('Cálculos '!Y146="","",'Cálculos '!Y146)</f>
        <v/>
      </c>
      <c r="S140" s="172" t="str">
        <f>IF('Cálculos '!Z146="","",'Cálculos '!Z146)</f>
        <v/>
      </c>
      <c r="T140" s="172" t="str">
        <f>IF('Cálculos '!AA146="","",'Cálculos '!AA146)</f>
        <v/>
      </c>
      <c r="U140" s="172" t="str">
        <f>IF('Cálculos '!AB146="","",'Cálculos '!AB146)</f>
        <v/>
      </c>
      <c r="V140" s="172" t="str">
        <f>IF('Cálculos '!AC146="","",'Cálculos '!AC146)</f>
        <v/>
      </c>
      <c r="W140" s="172" t="str">
        <f>IF('Cálculos '!AD146="","",'Cálculos '!AD146)</f>
        <v/>
      </c>
      <c r="X140" s="172" t="str">
        <f>IF('Cálculos '!AE146="","",'Cálculos '!AE146)</f>
        <v/>
      </c>
      <c r="Y140" s="172" t="str">
        <f>IF('Cálculos '!AF146="","",'Cálculos '!AF146)</f>
        <v/>
      </c>
      <c r="Z140" s="172" t="str">
        <f>IF('Cálculos '!AG146="","",'Cálculos '!AG146)</f>
        <v/>
      </c>
      <c r="AA140" s="172" t="str">
        <f>IF('Cálculos '!AH146="","",'Cálculos '!AH146)</f>
        <v/>
      </c>
      <c r="AB140" s="172" t="str">
        <f>IF('Cálculos '!AI146="","",'Cálculos '!AI146)</f>
        <v/>
      </c>
      <c r="AC140" s="172" t="str">
        <f>IF('Cálculos '!AJ146="","",'Cálculos '!AJ146)</f>
        <v/>
      </c>
      <c r="AD140" s="172" t="str">
        <f>IF('Cálculos '!AK146="","",'Cálculos '!AK146)</f>
        <v/>
      </c>
      <c r="AE140" s="172" t="str">
        <f>IF('Cálculos '!AL146="","",'Cálculos '!AL146)</f>
        <v/>
      </c>
      <c r="AF140" s="172" t="str">
        <f>IF('Cálculos '!AM146="","",'Cálculos '!AM146)</f>
        <v/>
      </c>
      <c r="AG140" s="172" t="str">
        <f>IF('Cálculos '!AN146="","",'Cálculos '!AN146)</f>
        <v/>
      </c>
      <c r="AH140" s="172" t="str">
        <f>IF('Cálculos '!AO146="","",'Cálculos '!AO146)</f>
        <v/>
      </c>
      <c r="AI140" s="172" t="str">
        <f>IF('Cálculos '!AP146="","",'Cálculos '!AP146)</f>
        <v/>
      </c>
      <c r="AJ140" s="443" t="str">
        <f>IF('Cálculos '!AQ146="","",'Cálculos '!AQ146)</f>
        <v/>
      </c>
      <c r="AK140" s="446" t="str">
        <f>IF('Cálculos '!D146="","",AVERAGE(C140:AJ140))</f>
        <v/>
      </c>
      <c r="AM140" s="181">
        <f t="shared" si="40"/>
        <v>138</v>
      </c>
      <c r="AN140" s="284" t="str">
        <f t="shared" si="111"/>
        <v/>
      </c>
      <c r="AO140" s="285" t="str">
        <f t="shared" si="112"/>
        <v/>
      </c>
      <c r="AP140" s="285" t="str">
        <f t="shared" si="113"/>
        <v/>
      </c>
      <c r="AQ140" s="285" t="str">
        <f t="shared" si="114"/>
        <v/>
      </c>
      <c r="AR140" s="182" t="str">
        <f t="shared" si="115"/>
        <v/>
      </c>
      <c r="AS140" s="182" t="str">
        <f t="shared" si="116"/>
        <v/>
      </c>
      <c r="AT140" s="182" t="str">
        <f t="shared" si="117"/>
        <v/>
      </c>
      <c r="AU140" s="182" t="str">
        <f t="shared" si="118"/>
        <v/>
      </c>
      <c r="AV140" s="182" t="str">
        <f t="shared" si="119"/>
        <v/>
      </c>
      <c r="AW140" s="182" t="str">
        <f t="shared" si="120"/>
        <v/>
      </c>
      <c r="AX140" s="182" t="str">
        <f t="shared" si="121"/>
        <v/>
      </c>
      <c r="AY140" s="182" t="str">
        <f t="shared" si="122"/>
        <v/>
      </c>
      <c r="AZ140" s="182" t="str">
        <f t="shared" si="123"/>
        <v/>
      </c>
      <c r="BA140" s="182" t="str">
        <f t="shared" si="124"/>
        <v/>
      </c>
      <c r="BB140" s="182" t="str">
        <f t="shared" si="125"/>
        <v/>
      </c>
      <c r="BC140" s="182" t="str">
        <f t="shared" si="126"/>
        <v/>
      </c>
      <c r="BD140" s="182" t="str">
        <f t="shared" si="127"/>
        <v/>
      </c>
      <c r="BE140" s="182" t="str">
        <f t="shared" si="128"/>
        <v/>
      </c>
      <c r="BF140" s="182" t="str">
        <f t="shared" si="129"/>
        <v/>
      </c>
      <c r="BG140" s="182" t="str">
        <f t="shared" si="130"/>
        <v/>
      </c>
      <c r="BH140" s="182" t="str">
        <f t="shared" si="131"/>
        <v/>
      </c>
      <c r="BI140" s="182" t="str">
        <f t="shared" si="132"/>
        <v/>
      </c>
      <c r="BJ140" s="182" t="str">
        <f t="shared" si="133"/>
        <v/>
      </c>
      <c r="BK140" s="182" t="str">
        <f t="shared" si="134"/>
        <v/>
      </c>
      <c r="BL140" s="182" t="str">
        <f t="shared" si="135"/>
        <v/>
      </c>
      <c r="BM140" s="182" t="str">
        <f t="shared" si="136"/>
        <v/>
      </c>
      <c r="BN140" s="182" t="str">
        <f t="shared" si="137"/>
        <v/>
      </c>
      <c r="BO140" s="182" t="str">
        <f t="shared" si="138"/>
        <v/>
      </c>
      <c r="BP140" s="182" t="str">
        <f t="shared" si="139"/>
        <v/>
      </c>
      <c r="BQ140" s="182" t="str">
        <f t="shared" si="140"/>
        <v/>
      </c>
      <c r="BR140" s="182" t="str">
        <f t="shared" si="141"/>
        <v/>
      </c>
      <c r="BS140" s="182" t="str">
        <f t="shared" si="142"/>
        <v/>
      </c>
      <c r="BT140" s="182" t="str">
        <f t="shared" si="143"/>
        <v/>
      </c>
      <c r="BU140" s="183" t="str">
        <f t="shared" si="144"/>
        <v/>
      </c>
      <c r="BV140" s="184" t="str">
        <f>IF('Cálculos '!C146="","",AVERAGE(AN140:BU140))</f>
        <v/>
      </c>
    </row>
    <row r="141" spans="2:74" ht="17.25" hidden="1" thickBot="1" x14ac:dyDescent="0.35">
      <c r="B141" s="165">
        <f t="shared" si="110"/>
        <v>139</v>
      </c>
      <c r="C141" s="171" t="str">
        <f>IF('Cálculos '!J147="","",'Cálculos '!J147)</f>
        <v/>
      </c>
      <c r="D141" s="172" t="str">
        <f>IF('Cálculos '!K147="","",'Cálculos '!K147)</f>
        <v/>
      </c>
      <c r="E141" s="172" t="str">
        <f>IF('Cálculos '!L147="","",'Cálculos '!L147)</f>
        <v/>
      </c>
      <c r="F141" s="172" t="str">
        <f>IF('Cálculos '!M147="","",'Cálculos '!M147)</f>
        <v/>
      </c>
      <c r="G141" s="172" t="str">
        <f>IF('Cálculos '!N147="","",'Cálculos '!N147)</f>
        <v/>
      </c>
      <c r="H141" s="172" t="str">
        <f>IF('Cálculos '!O147="","",'Cálculos '!O147)</f>
        <v/>
      </c>
      <c r="I141" s="172" t="str">
        <f>IF('Cálculos '!P147="","",'Cálculos '!P147)</f>
        <v/>
      </c>
      <c r="J141" s="172" t="str">
        <f>IF('Cálculos '!Q147="","",'Cálculos '!Q147)</f>
        <v/>
      </c>
      <c r="K141" s="172" t="str">
        <f>IF('Cálculos '!R147="","",'Cálculos '!R147)</f>
        <v/>
      </c>
      <c r="L141" s="172" t="str">
        <f>IF('Cálculos '!S147="","",'Cálculos '!S147)</f>
        <v/>
      </c>
      <c r="M141" s="172" t="str">
        <f>IF('Cálculos '!T147="","",'Cálculos '!T147)</f>
        <v/>
      </c>
      <c r="N141" s="172" t="str">
        <f>IF('Cálculos '!U147="","",'Cálculos '!U147)</f>
        <v/>
      </c>
      <c r="O141" s="172" t="str">
        <f>IF('Cálculos '!V147="","",'Cálculos '!V147)</f>
        <v/>
      </c>
      <c r="P141" s="172" t="str">
        <f>IF('Cálculos '!W147="","",'Cálculos '!W147)</f>
        <v/>
      </c>
      <c r="Q141" s="172" t="str">
        <f>IF('Cálculos '!X147="","",'Cálculos '!X147)</f>
        <v/>
      </c>
      <c r="R141" s="172" t="str">
        <f>IF('Cálculos '!Y147="","",'Cálculos '!Y147)</f>
        <v/>
      </c>
      <c r="S141" s="172" t="str">
        <f>IF('Cálculos '!Z147="","",'Cálculos '!Z147)</f>
        <v/>
      </c>
      <c r="T141" s="172" t="str">
        <f>IF('Cálculos '!AA147="","",'Cálculos '!AA147)</f>
        <v/>
      </c>
      <c r="U141" s="172" t="str">
        <f>IF('Cálculos '!AB147="","",'Cálculos '!AB147)</f>
        <v/>
      </c>
      <c r="V141" s="172" t="str">
        <f>IF('Cálculos '!AC147="","",'Cálculos '!AC147)</f>
        <v/>
      </c>
      <c r="W141" s="172" t="str">
        <f>IF('Cálculos '!AD147="","",'Cálculos '!AD147)</f>
        <v/>
      </c>
      <c r="X141" s="172" t="str">
        <f>IF('Cálculos '!AE147="","",'Cálculos '!AE147)</f>
        <v/>
      </c>
      <c r="Y141" s="172" t="str">
        <f>IF('Cálculos '!AF147="","",'Cálculos '!AF147)</f>
        <v/>
      </c>
      <c r="Z141" s="172" t="str">
        <f>IF('Cálculos '!AG147="","",'Cálculos '!AG147)</f>
        <v/>
      </c>
      <c r="AA141" s="172" t="str">
        <f>IF('Cálculos '!AH147="","",'Cálculos '!AH147)</f>
        <v/>
      </c>
      <c r="AB141" s="172" t="str">
        <f>IF('Cálculos '!AI147="","",'Cálculos '!AI147)</f>
        <v/>
      </c>
      <c r="AC141" s="172" t="str">
        <f>IF('Cálculos '!AJ147="","",'Cálculos '!AJ147)</f>
        <v/>
      </c>
      <c r="AD141" s="172" t="str">
        <f>IF('Cálculos '!AK147="","",'Cálculos '!AK147)</f>
        <v/>
      </c>
      <c r="AE141" s="172" t="str">
        <f>IF('Cálculos '!AL147="","",'Cálculos '!AL147)</f>
        <v/>
      </c>
      <c r="AF141" s="172" t="str">
        <f>IF('Cálculos '!AM147="","",'Cálculos '!AM147)</f>
        <v/>
      </c>
      <c r="AG141" s="172" t="str">
        <f>IF('Cálculos '!AN147="","",'Cálculos '!AN147)</f>
        <v/>
      </c>
      <c r="AH141" s="172" t="str">
        <f>IF('Cálculos '!AO147="","",'Cálculos '!AO147)</f>
        <v/>
      </c>
      <c r="AI141" s="172" t="str">
        <f>IF('Cálculos '!AP147="","",'Cálculos '!AP147)</f>
        <v/>
      </c>
      <c r="AJ141" s="443" t="str">
        <f>IF('Cálculos '!AQ147="","",'Cálculos '!AQ147)</f>
        <v/>
      </c>
      <c r="AK141" s="446" t="str">
        <f>IF('Cálculos '!D147="","",AVERAGE(C141:AJ141))</f>
        <v/>
      </c>
      <c r="AM141" s="181">
        <f t="shared" si="40"/>
        <v>139</v>
      </c>
      <c r="AN141" s="284" t="str">
        <f t="shared" si="111"/>
        <v/>
      </c>
      <c r="AO141" s="285" t="str">
        <f t="shared" si="112"/>
        <v/>
      </c>
      <c r="AP141" s="285" t="str">
        <f t="shared" si="113"/>
        <v/>
      </c>
      <c r="AQ141" s="285" t="str">
        <f t="shared" si="114"/>
        <v/>
      </c>
      <c r="AR141" s="182" t="str">
        <f t="shared" si="115"/>
        <v/>
      </c>
      <c r="AS141" s="182" t="str">
        <f t="shared" si="116"/>
        <v/>
      </c>
      <c r="AT141" s="182" t="str">
        <f t="shared" si="117"/>
        <v/>
      </c>
      <c r="AU141" s="182" t="str">
        <f t="shared" si="118"/>
        <v/>
      </c>
      <c r="AV141" s="182" t="str">
        <f t="shared" si="119"/>
        <v/>
      </c>
      <c r="AW141" s="182" t="str">
        <f t="shared" si="120"/>
        <v/>
      </c>
      <c r="AX141" s="182" t="str">
        <f t="shared" si="121"/>
        <v/>
      </c>
      <c r="AY141" s="182" t="str">
        <f t="shared" si="122"/>
        <v/>
      </c>
      <c r="AZ141" s="182" t="str">
        <f t="shared" si="123"/>
        <v/>
      </c>
      <c r="BA141" s="182" t="str">
        <f t="shared" si="124"/>
        <v/>
      </c>
      <c r="BB141" s="182" t="str">
        <f t="shared" si="125"/>
        <v/>
      </c>
      <c r="BC141" s="182" t="str">
        <f t="shared" si="126"/>
        <v/>
      </c>
      <c r="BD141" s="182" t="str">
        <f t="shared" si="127"/>
        <v/>
      </c>
      <c r="BE141" s="182" t="str">
        <f t="shared" si="128"/>
        <v/>
      </c>
      <c r="BF141" s="182" t="str">
        <f t="shared" si="129"/>
        <v/>
      </c>
      <c r="BG141" s="182" t="str">
        <f t="shared" si="130"/>
        <v/>
      </c>
      <c r="BH141" s="182" t="str">
        <f t="shared" si="131"/>
        <v/>
      </c>
      <c r="BI141" s="182" t="str">
        <f t="shared" si="132"/>
        <v/>
      </c>
      <c r="BJ141" s="182" t="str">
        <f t="shared" si="133"/>
        <v/>
      </c>
      <c r="BK141" s="182" t="str">
        <f t="shared" si="134"/>
        <v/>
      </c>
      <c r="BL141" s="182" t="str">
        <f t="shared" si="135"/>
        <v/>
      </c>
      <c r="BM141" s="182" t="str">
        <f t="shared" si="136"/>
        <v/>
      </c>
      <c r="BN141" s="182" t="str">
        <f t="shared" si="137"/>
        <v/>
      </c>
      <c r="BO141" s="182" t="str">
        <f t="shared" si="138"/>
        <v/>
      </c>
      <c r="BP141" s="182" t="str">
        <f t="shared" si="139"/>
        <v/>
      </c>
      <c r="BQ141" s="182" t="str">
        <f t="shared" si="140"/>
        <v/>
      </c>
      <c r="BR141" s="182" t="str">
        <f t="shared" si="141"/>
        <v/>
      </c>
      <c r="BS141" s="182" t="str">
        <f t="shared" si="142"/>
        <v/>
      </c>
      <c r="BT141" s="182" t="str">
        <f t="shared" si="143"/>
        <v/>
      </c>
      <c r="BU141" s="183" t="str">
        <f t="shared" si="144"/>
        <v/>
      </c>
      <c r="BV141" s="184" t="str">
        <f>IF('Cálculos '!C147="","",AVERAGE(AN141:BU141))</f>
        <v/>
      </c>
    </row>
    <row r="142" spans="2:74" ht="17.25" hidden="1" thickBot="1" x14ac:dyDescent="0.35">
      <c r="B142" s="165">
        <f t="shared" si="110"/>
        <v>140</v>
      </c>
      <c r="C142" s="171" t="str">
        <f>IF('Cálculos '!J148="","",'Cálculos '!J148)</f>
        <v/>
      </c>
      <c r="D142" s="172" t="str">
        <f>IF('Cálculos '!K148="","",'Cálculos '!K148)</f>
        <v/>
      </c>
      <c r="E142" s="172" t="str">
        <f>IF('Cálculos '!L148="","",'Cálculos '!L148)</f>
        <v/>
      </c>
      <c r="F142" s="172" t="str">
        <f>IF('Cálculos '!M148="","",'Cálculos '!M148)</f>
        <v/>
      </c>
      <c r="G142" s="172" t="str">
        <f>IF('Cálculos '!N148="","",'Cálculos '!N148)</f>
        <v/>
      </c>
      <c r="H142" s="172" t="str">
        <f>IF('Cálculos '!O148="","",'Cálculos '!O148)</f>
        <v/>
      </c>
      <c r="I142" s="172" t="str">
        <f>IF('Cálculos '!P148="","",'Cálculos '!P148)</f>
        <v/>
      </c>
      <c r="J142" s="172" t="str">
        <f>IF('Cálculos '!Q148="","",'Cálculos '!Q148)</f>
        <v/>
      </c>
      <c r="K142" s="172" t="str">
        <f>IF('Cálculos '!R148="","",'Cálculos '!R148)</f>
        <v/>
      </c>
      <c r="L142" s="172" t="str">
        <f>IF('Cálculos '!S148="","",'Cálculos '!S148)</f>
        <v/>
      </c>
      <c r="M142" s="172" t="str">
        <f>IF('Cálculos '!T148="","",'Cálculos '!T148)</f>
        <v/>
      </c>
      <c r="N142" s="172" t="str">
        <f>IF('Cálculos '!U148="","",'Cálculos '!U148)</f>
        <v/>
      </c>
      <c r="O142" s="172" t="str">
        <f>IF('Cálculos '!V148="","",'Cálculos '!V148)</f>
        <v/>
      </c>
      <c r="P142" s="172" t="str">
        <f>IF('Cálculos '!W148="","",'Cálculos '!W148)</f>
        <v/>
      </c>
      <c r="Q142" s="172" t="str">
        <f>IF('Cálculos '!X148="","",'Cálculos '!X148)</f>
        <v/>
      </c>
      <c r="R142" s="172" t="str">
        <f>IF('Cálculos '!Y148="","",'Cálculos '!Y148)</f>
        <v/>
      </c>
      <c r="S142" s="172" t="str">
        <f>IF('Cálculos '!Z148="","",'Cálculos '!Z148)</f>
        <v/>
      </c>
      <c r="T142" s="172" t="str">
        <f>IF('Cálculos '!AA148="","",'Cálculos '!AA148)</f>
        <v/>
      </c>
      <c r="U142" s="172" t="str">
        <f>IF('Cálculos '!AB148="","",'Cálculos '!AB148)</f>
        <v/>
      </c>
      <c r="V142" s="172" t="str">
        <f>IF('Cálculos '!AC148="","",'Cálculos '!AC148)</f>
        <v/>
      </c>
      <c r="W142" s="172" t="str">
        <f>IF('Cálculos '!AD148="","",'Cálculos '!AD148)</f>
        <v/>
      </c>
      <c r="X142" s="172" t="str">
        <f>IF('Cálculos '!AE148="","",'Cálculos '!AE148)</f>
        <v/>
      </c>
      <c r="Y142" s="172" t="str">
        <f>IF('Cálculos '!AF148="","",'Cálculos '!AF148)</f>
        <v/>
      </c>
      <c r="Z142" s="172" t="str">
        <f>IF('Cálculos '!AG148="","",'Cálculos '!AG148)</f>
        <v/>
      </c>
      <c r="AA142" s="172" t="str">
        <f>IF('Cálculos '!AH148="","",'Cálculos '!AH148)</f>
        <v/>
      </c>
      <c r="AB142" s="172" t="str">
        <f>IF('Cálculos '!AI148="","",'Cálculos '!AI148)</f>
        <v/>
      </c>
      <c r="AC142" s="172" t="str">
        <f>IF('Cálculos '!AJ148="","",'Cálculos '!AJ148)</f>
        <v/>
      </c>
      <c r="AD142" s="172" t="str">
        <f>IF('Cálculos '!AK148="","",'Cálculos '!AK148)</f>
        <v/>
      </c>
      <c r="AE142" s="172" t="str">
        <f>IF('Cálculos '!AL148="","",'Cálculos '!AL148)</f>
        <v/>
      </c>
      <c r="AF142" s="172" t="str">
        <f>IF('Cálculos '!AM148="","",'Cálculos '!AM148)</f>
        <v/>
      </c>
      <c r="AG142" s="172" t="str">
        <f>IF('Cálculos '!AN148="","",'Cálculos '!AN148)</f>
        <v/>
      </c>
      <c r="AH142" s="172" t="str">
        <f>IF('Cálculos '!AO148="","",'Cálculos '!AO148)</f>
        <v/>
      </c>
      <c r="AI142" s="172" t="str">
        <f>IF('Cálculos '!AP148="","",'Cálculos '!AP148)</f>
        <v/>
      </c>
      <c r="AJ142" s="443" t="str">
        <f>IF('Cálculos '!AQ148="","",'Cálculos '!AQ148)</f>
        <v/>
      </c>
      <c r="AK142" s="446" t="str">
        <f>IF('Cálculos '!D148="","",AVERAGE(C142:AJ142))</f>
        <v/>
      </c>
      <c r="AM142" s="181">
        <f t="shared" si="40"/>
        <v>140</v>
      </c>
      <c r="AN142" s="284" t="str">
        <f t="shared" si="111"/>
        <v/>
      </c>
      <c r="AO142" s="285" t="str">
        <f t="shared" si="112"/>
        <v/>
      </c>
      <c r="AP142" s="285" t="str">
        <f t="shared" si="113"/>
        <v/>
      </c>
      <c r="AQ142" s="285" t="str">
        <f t="shared" si="114"/>
        <v/>
      </c>
      <c r="AR142" s="182" t="str">
        <f t="shared" si="115"/>
        <v/>
      </c>
      <c r="AS142" s="182" t="str">
        <f t="shared" si="116"/>
        <v/>
      </c>
      <c r="AT142" s="182" t="str">
        <f t="shared" si="117"/>
        <v/>
      </c>
      <c r="AU142" s="182" t="str">
        <f t="shared" si="118"/>
        <v/>
      </c>
      <c r="AV142" s="182" t="str">
        <f t="shared" si="119"/>
        <v/>
      </c>
      <c r="AW142" s="182" t="str">
        <f t="shared" si="120"/>
        <v/>
      </c>
      <c r="AX142" s="182" t="str">
        <f t="shared" si="121"/>
        <v/>
      </c>
      <c r="AY142" s="182" t="str">
        <f t="shared" si="122"/>
        <v/>
      </c>
      <c r="AZ142" s="182" t="str">
        <f t="shared" si="123"/>
        <v/>
      </c>
      <c r="BA142" s="182" t="str">
        <f t="shared" si="124"/>
        <v/>
      </c>
      <c r="BB142" s="182" t="str">
        <f t="shared" si="125"/>
        <v/>
      </c>
      <c r="BC142" s="182" t="str">
        <f t="shared" si="126"/>
        <v/>
      </c>
      <c r="BD142" s="182" t="str">
        <f t="shared" si="127"/>
        <v/>
      </c>
      <c r="BE142" s="182" t="str">
        <f t="shared" si="128"/>
        <v/>
      </c>
      <c r="BF142" s="182" t="str">
        <f t="shared" si="129"/>
        <v/>
      </c>
      <c r="BG142" s="182" t="str">
        <f t="shared" si="130"/>
        <v/>
      </c>
      <c r="BH142" s="182" t="str">
        <f t="shared" si="131"/>
        <v/>
      </c>
      <c r="BI142" s="182" t="str">
        <f t="shared" si="132"/>
        <v/>
      </c>
      <c r="BJ142" s="182" t="str">
        <f t="shared" si="133"/>
        <v/>
      </c>
      <c r="BK142" s="182" t="str">
        <f t="shared" si="134"/>
        <v/>
      </c>
      <c r="BL142" s="182" t="str">
        <f t="shared" si="135"/>
        <v/>
      </c>
      <c r="BM142" s="182" t="str">
        <f t="shared" si="136"/>
        <v/>
      </c>
      <c r="BN142" s="182" t="str">
        <f t="shared" si="137"/>
        <v/>
      </c>
      <c r="BO142" s="182" t="str">
        <f t="shared" si="138"/>
        <v/>
      </c>
      <c r="BP142" s="182" t="str">
        <f t="shared" si="139"/>
        <v/>
      </c>
      <c r="BQ142" s="182" t="str">
        <f t="shared" si="140"/>
        <v/>
      </c>
      <c r="BR142" s="182" t="str">
        <f t="shared" si="141"/>
        <v/>
      </c>
      <c r="BS142" s="182" t="str">
        <f t="shared" si="142"/>
        <v/>
      </c>
      <c r="BT142" s="182" t="str">
        <f t="shared" si="143"/>
        <v/>
      </c>
      <c r="BU142" s="183" t="str">
        <f t="shared" si="144"/>
        <v/>
      </c>
      <c r="BV142" s="184" t="str">
        <f>IF('Cálculos '!C148="","",AVERAGE(AN142:BU142))</f>
        <v/>
      </c>
    </row>
    <row r="143" spans="2:74" ht="17.25" hidden="1" thickBot="1" x14ac:dyDescent="0.35">
      <c r="B143" s="165">
        <f t="shared" si="110"/>
        <v>141</v>
      </c>
      <c r="C143" s="171" t="str">
        <f>IF('Cálculos '!J149="","",'Cálculos '!J149)</f>
        <v/>
      </c>
      <c r="D143" s="172" t="str">
        <f>IF('Cálculos '!K149="","",'Cálculos '!K149)</f>
        <v/>
      </c>
      <c r="E143" s="172" t="str">
        <f>IF('Cálculos '!L149="","",'Cálculos '!L149)</f>
        <v/>
      </c>
      <c r="F143" s="172" t="str">
        <f>IF('Cálculos '!M149="","",'Cálculos '!M149)</f>
        <v/>
      </c>
      <c r="G143" s="172" t="str">
        <f>IF('Cálculos '!N149="","",'Cálculos '!N149)</f>
        <v/>
      </c>
      <c r="H143" s="172" t="str">
        <f>IF('Cálculos '!O149="","",'Cálculos '!O149)</f>
        <v/>
      </c>
      <c r="I143" s="172" t="str">
        <f>IF('Cálculos '!P149="","",'Cálculos '!P149)</f>
        <v/>
      </c>
      <c r="J143" s="172" t="str">
        <f>IF('Cálculos '!Q149="","",'Cálculos '!Q149)</f>
        <v/>
      </c>
      <c r="K143" s="172" t="str">
        <f>IF('Cálculos '!R149="","",'Cálculos '!R149)</f>
        <v/>
      </c>
      <c r="L143" s="172" t="str">
        <f>IF('Cálculos '!S149="","",'Cálculos '!S149)</f>
        <v/>
      </c>
      <c r="M143" s="172" t="str">
        <f>IF('Cálculos '!T149="","",'Cálculos '!T149)</f>
        <v/>
      </c>
      <c r="N143" s="172" t="str">
        <f>IF('Cálculos '!U149="","",'Cálculos '!U149)</f>
        <v/>
      </c>
      <c r="O143" s="172" t="str">
        <f>IF('Cálculos '!V149="","",'Cálculos '!V149)</f>
        <v/>
      </c>
      <c r="P143" s="172" t="str">
        <f>IF('Cálculos '!W149="","",'Cálculos '!W149)</f>
        <v/>
      </c>
      <c r="Q143" s="172" t="str">
        <f>IF('Cálculos '!X149="","",'Cálculos '!X149)</f>
        <v/>
      </c>
      <c r="R143" s="172" t="str">
        <f>IF('Cálculos '!Y149="","",'Cálculos '!Y149)</f>
        <v/>
      </c>
      <c r="S143" s="172" t="str">
        <f>IF('Cálculos '!Z149="","",'Cálculos '!Z149)</f>
        <v/>
      </c>
      <c r="T143" s="172" t="str">
        <f>IF('Cálculos '!AA149="","",'Cálculos '!AA149)</f>
        <v/>
      </c>
      <c r="U143" s="172" t="str">
        <f>IF('Cálculos '!AB149="","",'Cálculos '!AB149)</f>
        <v/>
      </c>
      <c r="V143" s="172" t="str">
        <f>IF('Cálculos '!AC149="","",'Cálculos '!AC149)</f>
        <v/>
      </c>
      <c r="W143" s="172" t="str">
        <f>IF('Cálculos '!AD149="","",'Cálculos '!AD149)</f>
        <v/>
      </c>
      <c r="X143" s="172" t="str">
        <f>IF('Cálculos '!AE149="","",'Cálculos '!AE149)</f>
        <v/>
      </c>
      <c r="Y143" s="172" t="str">
        <f>IF('Cálculos '!AF149="","",'Cálculos '!AF149)</f>
        <v/>
      </c>
      <c r="Z143" s="172" t="str">
        <f>IF('Cálculos '!AG149="","",'Cálculos '!AG149)</f>
        <v/>
      </c>
      <c r="AA143" s="172" t="str">
        <f>IF('Cálculos '!AH149="","",'Cálculos '!AH149)</f>
        <v/>
      </c>
      <c r="AB143" s="172" t="str">
        <f>IF('Cálculos '!AI149="","",'Cálculos '!AI149)</f>
        <v/>
      </c>
      <c r="AC143" s="172" t="str">
        <f>IF('Cálculos '!AJ149="","",'Cálculos '!AJ149)</f>
        <v/>
      </c>
      <c r="AD143" s="172" t="str">
        <f>IF('Cálculos '!AK149="","",'Cálculos '!AK149)</f>
        <v/>
      </c>
      <c r="AE143" s="172" t="str">
        <f>IF('Cálculos '!AL149="","",'Cálculos '!AL149)</f>
        <v/>
      </c>
      <c r="AF143" s="172" t="str">
        <f>IF('Cálculos '!AM149="","",'Cálculos '!AM149)</f>
        <v/>
      </c>
      <c r="AG143" s="172" t="str">
        <f>IF('Cálculos '!AN149="","",'Cálculos '!AN149)</f>
        <v/>
      </c>
      <c r="AH143" s="172" t="str">
        <f>IF('Cálculos '!AO149="","",'Cálculos '!AO149)</f>
        <v/>
      </c>
      <c r="AI143" s="172" t="str">
        <f>IF('Cálculos '!AP149="","",'Cálculos '!AP149)</f>
        <v/>
      </c>
      <c r="AJ143" s="443" t="str">
        <f>IF('Cálculos '!AQ149="","",'Cálculos '!AQ149)</f>
        <v/>
      </c>
      <c r="AK143" s="446" t="str">
        <f>IF('Cálculos '!D149="","",AVERAGE(C143:AJ143))</f>
        <v/>
      </c>
      <c r="AM143" s="181">
        <f t="shared" si="40"/>
        <v>141</v>
      </c>
      <c r="AN143" s="284" t="str">
        <f t="shared" si="111"/>
        <v/>
      </c>
      <c r="AO143" s="285" t="str">
        <f t="shared" si="112"/>
        <v/>
      </c>
      <c r="AP143" s="285" t="str">
        <f t="shared" si="113"/>
        <v/>
      </c>
      <c r="AQ143" s="285" t="str">
        <f t="shared" si="114"/>
        <v/>
      </c>
      <c r="AR143" s="182" t="str">
        <f t="shared" si="115"/>
        <v/>
      </c>
      <c r="AS143" s="182" t="str">
        <f t="shared" si="116"/>
        <v/>
      </c>
      <c r="AT143" s="182" t="str">
        <f t="shared" si="117"/>
        <v/>
      </c>
      <c r="AU143" s="182" t="str">
        <f t="shared" si="118"/>
        <v/>
      </c>
      <c r="AV143" s="182" t="str">
        <f t="shared" si="119"/>
        <v/>
      </c>
      <c r="AW143" s="182" t="str">
        <f t="shared" si="120"/>
        <v/>
      </c>
      <c r="AX143" s="182" t="str">
        <f t="shared" si="121"/>
        <v/>
      </c>
      <c r="AY143" s="182" t="str">
        <f t="shared" si="122"/>
        <v/>
      </c>
      <c r="AZ143" s="182" t="str">
        <f t="shared" si="123"/>
        <v/>
      </c>
      <c r="BA143" s="182" t="str">
        <f t="shared" si="124"/>
        <v/>
      </c>
      <c r="BB143" s="182" t="str">
        <f t="shared" si="125"/>
        <v/>
      </c>
      <c r="BC143" s="182" t="str">
        <f t="shared" si="126"/>
        <v/>
      </c>
      <c r="BD143" s="182" t="str">
        <f t="shared" si="127"/>
        <v/>
      </c>
      <c r="BE143" s="182" t="str">
        <f t="shared" si="128"/>
        <v/>
      </c>
      <c r="BF143" s="182" t="str">
        <f t="shared" si="129"/>
        <v/>
      </c>
      <c r="BG143" s="182" t="str">
        <f t="shared" si="130"/>
        <v/>
      </c>
      <c r="BH143" s="182" t="str">
        <f t="shared" si="131"/>
        <v/>
      </c>
      <c r="BI143" s="182" t="str">
        <f t="shared" si="132"/>
        <v/>
      </c>
      <c r="BJ143" s="182" t="str">
        <f t="shared" si="133"/>
        <v/>
      </c>
      <c r="BK143" s="182" t="str">
        <f t="shared" si="134"/>
        <v/>
      </c>
      <c r="BL143" s="182" t="str">
        <f t="shared" si="135"/>
        <v/>
      </c>
      <c r="BM143" s="182" t="str">
        <f t="shared" si="136"/>
        <v/>
      </c>
      <c r="BN143" s="182" t="str">
        <f t="shared" si="137"/>
        <v/>
      </c>
      <c r="BO143" s="182" t="str">
        <f t="shared" si="138"/>
        <v/>
      </c>
      <c r="BP143" s="182" t="str">
        <f t="shared" si="139"/>
        <v/>
      </c>
      <c r="BQ143" s="182" t="str">
        <f t="shared" si="140"/>
        <v/>
      </c>
      <c r="BR143" s="182" t="str">
        <f t="shared" si="141"/>
        <v/>
      </c>
      <c r="BS143" s="182" t="str">
        <f t="shared" si="142"/>
        <v/>
      </c>
      <c r="BT143" s="182" t="str">
        <f t="shared" si="143"/>
        <v/>
      </c>
      <c r="BU143" s="183" t="str">
        <f t="shared" si="144"/>
        <v/>
      </c>
      <c r="BV143" s="184" t="str">
        <f>IF('Cálculos '!C149="","",AVERAGE(AN143:BU143))</f>
        <v/>
      </c>
    </row>
    <row r="144" spans="2:74" ht="17.25" hidden="1" thickBot="1" x14ac:dyDescent="0.35">
      <c r="B144" s="165">
        <f t="shared" si="110"/>
        <v>142</v>
      </c>
      <c r="C144" s="171" t="str">
        <f>IF('Cálculos '!J150="","",'Cálculos '!J150)</f>
        <v/>
      </c>
      <c r="D144" s="172" t="str">
        <f>IF('Cálculos '!K150="","",'Cálculos '!K150)</f>
        <v/>
      </c>
      <c r="E144" s="172" t="str">
        <f>IF('Cálculos '!L150="","",'Cálculos '!L150)</f>
        <v/>
      </c>
      <c r="F144" s="172" t="str">
        <f>IF('Cálculos '!M150="","",'Cálculos '!M150)</f>
        <v/>
      </c>
      <c r="G144" s="172" t="str">
        <f>IF('Cálculos '!N150="","",'Cálculos '!N150)</f>
        <v/>
      </c>
      <c r="H144" s="172" t="str">
        <f>IF('Cálculos '!O150="","",'Cálculos '!O150)</f>
        <v/>
      </c>
      <c r="I144" s="172" t="str">
        <f>IF('Cálculos '!P150="","",'Cálculos '!P150)</f>
        <v/>
      </c>
      <c r="J144" s="172" t="str">
        <f>IF('Cálculos '!Q150="","",'Cálculos '!Q150)</f>
        <v/>
      </c>
      <c r="K144" s="172" t="str">
        <f>IF('Cálculos '!R150="","",'Cálculos '!R150)</f>
        <v/>
      </c>
      <c r="L144" s="172" t="str">
        <f>IF('Cálculos '!S150="","",'Cálculos '!S150)</f>
        <v/>
      </c>
      <c r="M144" s="172" t="str">
        <f>IF('Cálculos '!T150="","",'Cálculos '!T150)</f>
        <v/>
      </c>
      <c r="N144" s="172" t="str">
        <f>IF('Cálculos '!U150="","",'Cálculos '!U150)</f>
        <v/>
      </c>
      <c r="O144" s="172" t="str">
        <f>IF('Cálculos '!V150="","",'Cálculos '!V150)</f>
        <v/>
      </c>
      <c r="P144" s="172" t="str">
        <f>IF('Cálculos '!W150="","",'Cálculos '!W150)</f>
        <v/>
      </c>
      <c r="Q144" s="172" t="str">
        <f>IF('Cálculos '!X150="","",'Cálculos '!X150)</f>
        <v/>
      </c>
      <c r="R144" s="172" t="str">
        <f>IF('Cálculos '!Y150="","",'Cálculos '!Y150)</f>
        <v/>
      </c>
      <c r="S144" s="172" t="str">
        <f>IF('Cálculos '!Z150="","",'Cálculos '!Z150)</f>
        <v/>
      </c>
      <c r="T144" s="172" t="str">
        <f>IF('Cálculos '!AA150="","",'Cálculos '!AA150)</f>
        <v/>
      </c>
      <c r="U144" s="172" t="str">
        <f>IF('Cálculos '!AB150="","",'Cálculos '!AB150)</f>
        <v/>
      </c>
      <c r="V144" s="172" t="str">
        <f>IF('Cálculos '!AC150="","",'Cálculos '!AC150)</f>
        <v/>
      </c>
      <c r="W144" s="172" t="str">
        <f>IF('Cálculos '!AD150="","",'Cálculos '!AD150)</f>
        <v/>
      </c>
      <c r="X144" s="172" t="str">
        <f>IF('Cálculos '!AE150="","",'Cálculos '!AE150)</f>
        <v/>
      </c>
      <c r="Y144" s="172" t="str">
        <f>IF('Cálculos '!AF150="","",'Cálculos '!AF150)</f>
        <v/>
      </c>
      <c r="Z144" s="172" t="str">
        <f>IF('Cálculos '!AG150="","",'Cálculos '!AG150)</f>
        <v/>
      </c>
      <c r="AA144" s="172" t="str">
        <f>IF('Cálculos '!AH150="","",'Cálculos '!AH150)</f>
        <v/>
      </c>
      <c r="AB144" s="172" t="str">
        <f>IF('Cálculos '!AI150="","",'Cálculos '!AI150)</f>
        <v/>
      </c>
      <c r="AC144" s="172" t="str">
        <f>IF('Cálculos '!AJ150="","",'Cálculos '!AJ150)</f>
        <v/>
      </c>
      <c r="AD144" s="172" t="str">
        <f>IF('Cálculos '!AK150="","",'Cálculos '!AK150)</f>
        <v/>
      </c>
      <c r="AE144" s="172" t="str">
        <f>IF('Cálculos '!AL150="","",'Cálculos '!AL150)</f>
        <v/>
      </c>
      <c r="AF144" s="172" t="str">
        <f>IF('Cálculos '!AM150="","",'Cálculos '!AM150)</f>
        <v/>
      </c>
      <c r="AG144" s="172" t="str">
        <f>IF('Cálculos '!AN150="","",'Cálculos '!AN150)</f>
        <v/>
      </c>
      <c r="AH144" s="172" t="str">
        <f>IF('Cálculos '!AO150="","",'Cálculos '!AO150)</f>
        <v/>
      </c>
      <c r="AI144" s="172" t="str">
        <f>IF('Cálculos '!AP150="","",'Cálculos '!AP150)</f>
        <v/>
      </c>
      <c r="AJ144" s="443" t="str">
        <f>IF('Cálculos '!AQ150="","",'Cálculos '!AQ150)</f>
        <v/>
      </c>
      <c r="AK144" s="446" t="str">
        <f>IF('Cálculos '!D150="","",AVERAGE(C144:AJ144))</f>
        <v/>
      </c>
      <c r="AM144" s="181">
        <f t="shared" si="40"/>
        <v>142</v>
      </c>
      <c r="AN144" s="284" t="str">
        <f t="shared" si="111"/>
        <v/>
      </c>
      <c r="AO144" s="285" t="str">
        <f t="shared" si="112"/>
        <v/>
      </c>
      <c r="AP144" s="285" t="str">
        <f t="shared" si="113"/>
        <v/>
      </c>
      <c r="AQ144" s="285" t="str">
        <f t="shared" si="114"/>
        <v/>
      </c>
      <c r="AR144" s="182" t="str">
        <f t="shared" si="115"/>
        <v/>
      </c>
      <c r="AS144" s="182" t="str">
        <f t="shared" si="116"/>
        <v/>
      </c>
      <c r="AT144" s="182" t="str">
        <f t="shared" si="117"/>
        <v/>
      </c>
      <c r="AU144" s="182" t="str">
        <f t="shared" si="118"/>
        <v/>
      </c>
      <c r="AV144" s="182" t="str">
        <f t="shared" si="119"/>
        <v/>
      </c>
      <c r="AW144" s="182" t="str">
        <f t="shared" si="120"/>
        <v/>
      </c>
      <c r="AX144" s="182" t="str">
        <f t="shared" si="121"/>
        <v/>
      </c>
      <c r="AY144" s="182" t="str">
        <f t="shared" si="122"/>
        <v/>
      </c>
      <c r="AZ144" s="182" t="str">
        <f t="shared" si="123"/>
        <v/>
      </c>
      <c r="BA144" s="182" t="str">
        <f t="shared" si="124"/>
        <v/>
      </c>
      <c r="BB144" s="182" t="str">
        <f t="shared" si="125"/>
        <v/>
      </c>
      <c r="BC144" s="182" t="str">
        <f t="shared" si="126"/>
        <v/>
      </c>
      <c r="BD144" s="182" t="str">
        <f t="shared" si="127"/>
        <v/>
      </c>
      <c r="BE144" s="182" t="str">
        <f t="shared" si="128"/>
        <v/>
      </c>
      <c r="BF144" s="182" t="str">
        <f t="shared" si="129"/>
        <v/>
      </c>
      <c r="BG144" s="182" t="str">
        <f t="shared" si="130"/>
        <v/>
      </c>
      <c r="BH144" s="182" t="str">
        <f t="shared" si="131"/>
        <v/>
      </c>
      <c r="BI144" s="182" t="str">
        <f t="shared" si="132"/>
        <v/>
      </c>
      <c r="BJ144" s="182" t="str">
        <f t="shared" si="133"/>
        <v/>
      </c>
      <c r="BK144" s="182" t="str">
        <f t="shared" si="134"/>
        <v/>
      </c>
      <c r="BL144" s="182" t="str">
        <f t="shared" si="135"/>
        <v/>
      </c>
      <c r="BM144" s="182" t="str">
        <f t="shared" si="136"/>
        <v/>
      </c>
      <c r="BN144" s="182" t="str">
        <f t="shared" si="137"/>
        <v/>
      </c>
      <c r="BO144" s="182" t="str">
        <f t="shared" si="138"/>
        <v/>
      </c>
      <c r="BP144" s="182" t="str">
        <f t="shared" si="139"/>
        <v/>
      </c>
      <c r="BQ144" s="182" t="str">
        <f t="shared" si="140"/>
        <v/>
      </c>
      <c r="BR144" s="182" t="str">
        <f t="shared" si="141"/>
        <v/>
      </c>
      <c r="BS144" s="182" t="str">
        <f t="shared" si="142"/>
        <v/>
      </c>
      <c r="BT144" s="182" t="str">
        <f t="shared" si="143"/>
        <v/>
      </c>
      <c r="BU144" s="183" t="str">
        <f t="shared" si="144"/>
        <v/>
      </c>
      <c r="BV144" s="184" t="str">
        <f>IF('Cálculos '!C150="","",AVERAGE(AN144:BU144))</f>
        <v/>
      </c>
    </row>
    <row r="145" spans="2:74" ht="17.25" hidden="1" thickBot="1" x14ac:dyDescent="0.35">
      <c r="B145" s="165">
        <f t="shared" si="110"/>
        <v>143</v>
      </c>
      <c r="C145" s="171" t="str">
        <f>IF('Cálculos '!J151="","",'Cálculos '!J151)</f>
        <v/>
      </c>
      <c r="D145" s="172" t="str">
        <f>IF('Cálculos '!K151="","",'Cálculos '!K151)</f>
        <v/>
      </c>
      <c r="E145" s="172" t="str">
        <f>IF('Cálculos '!L151="","",'Cálculos '!L151)</f>
        <v/>
      </c>
      <c r="F145" s="172" t="str">
        <f>IF('Cálculos '!M151="","",'Cálculos '!M151)</f>
        <v/>
      </c>
      <c r="G145" s="172" t="str">
        <f>IF('Cálculos '!N151="","",'Cálculos '!N151)</f>
        <v/>
      </c>
      <c r="H145" s="172" t="str">
        <f>IF('Cálculos '!O151="","",'Cálculos '!O151)</f>
        <v/>
      </c>
      <c r="I145" s="172" t="str">
        <f>IF('Cálculos '!P151="","",'Cálculos '!P151)</f>
        <v/>
      </c>
      <c r="J145" s="172" t="str">
        <f>IF('Cálculos '!Q151="","",'Cálculos '!Q151)</f>
        <v/>
      </c>
      <c r="K145" s="172" t="str">
        <f>IF('Cálculos '!R151="","",'Cálculos '!R151)</f>
        <v/>
      </c>
      <c r="L145" s="172" t="str">
        <f>IF('Cálculos '!S151="","",'Cálculos '!S151)</f>
        <v/>
      </c>
      <c r="M145" s="172" t="str">
        <f>IF('Cálculos '!T151="","",'Cálculos '!T151)</f>
        <v/>
      </c>
      <c r="N145" s="172" t="str">
        <f>IF('Cálculos '!U151="","",'Cálculos '!U151)</f>
        <v/>
      </c>
      <c r="O145" s="172" t="str">
        <f>IF('Cálculos '!V151="","",'Cálculos '!V151)</f>
        <v/>
      </c>
      <c r="P145" s="172" t="str">
        <f>IF('Cálculos '!W151="","",'Cálculos '!W151)</f>
        <v/>
      </c>
      <c r="Q145" s="172" t="str">
        <f>IF('Cálculos '!X151="","",'Cálculos '!X151)</f>
        <v/>
      </c>
      <c r="R145" s="172" t="str">
        <f>IF('Cálculos '!Y151="","",'Cálculos '!Y151)</f>
        <v/>
      </c>
      <c r="S145" s="172" t="str">
        <f>IF('Cálculos '!Z151="","",'Cálculos '!Z151)</f>
        <v/>
      </c>
      <c r="T145" s="172" t="str">
        <f>IF('Cálculos '!AA151="","",'Cálculos '!AA151)</f>
        <v/>
      </c>
      <c r="U145" s="172" t="str">
        <f>IF('Cálculos '!AB151="","",'Cálculos '!AB151)</f>
        <v/>
      </c>
      <c r="V145" s="172" t="str">
        <f>IF('Cálculos '!AC151="","",'Cálculos '!AC151)</f>
        <v/>
      </c>
      <c r="W145" s="172" t="str">
        <f>IF('Cálculos '!AD151="","",'Cálculos '!AD151)</f>
        <v/>
      </c>
      <c r="X145" s="172" t="str">
        <f>IF('Cálculos '!AE151="","",'Cálculos '!AE151)</f>
        <v/>
      </c>
      <c r="Y145" s="172" t="str">
        <f>IF('Cálculos '!AF151="","",'Cálculos '!AF151)</f>
        <v/>
      </c>
      <c r="Z145" s="172" t="str">
        <f>IF('Cálculos '!AG151="","",'Cálculos '!AG151)</f>
        <v/>
      </c>
      <c r="AA145" s="172" t="str">
        <f>IF('Cálculos '!AH151="","",'Cálculos '!AH151)</f>
        <v/>
      </c>
      <c r="AB145" s="172" t="str">
        <f>IF('Cálculos '!AI151="","",'Cálculos '!AI151)</f>
        <v/>
      </c>
      <c r="AC145" s="172" t="str">
        <f>IF('Cálculos '!AJ151="","",'Cálculos '!AJ151)</f>
        <v/>
      </c>
      <c r="AD145" s="172" t="str">
        <f>IF('Cálculos '!AK151="","",'Cálculos '!AK151)</f>
        <v/>
      </c>
      <c r="AE145" s="172" t="str">
        <f>IF('Cálculos '!AL151="","",'Cálculos '!AL151)</f>
        <v/>
      </c>
      <c r="AF145" s="172" t="str">
        <f>IF('Cálculos '!AM151="","",'Cálculos '!AM151)</f>
        <v/>
      </c>
      <c r="AG145" s="172" t="str">
        <f>IF('Cálculos '!AN151="","",'Cálculos '!AN151)</f>
        <v/>
      </c>
      <c r="AH145" s="172" t="str">
        <f>IF('Cálculos '!AO151="","",'Cálculos '!AO151)</f>
        <v/>
      </c>
      <c r="AI145" s="172" t="str">
        <f>IF('Cálculos '!AP151="","",'Cálculos '!AP151)</f>
        <v/>
      </c>
      <c r="AJ145" s="443" t="str">
        <f>IF('Cálculos '!AQ151="","",'Cálculos '!AQ151)</f>
        <v/>
      </c>
      <c r="AK145" s="446" t="str">
        <f>IF('Cálculos '!D151="","",AVERAGE(C145:AJ145))</f>
        <v/>
      </c>
      <c r="AM145" s="181">
        <f t="shared" si="40"/>
        <v>143</v>
      </c>
      <c r="AN145" s="284" t="str">
        <f t="shared" si="111"/>
        <v/>
      </c>
      <c r="AO145" s="285" t="str">
        <f t="shared" si="112"/>
        <v/>
      </c>
      <c r="AP145" s="285" t="str">
        <f t="shared" si="113"/>
        <v/>
      </c>
      <c r="AQ145" s="285" t="str">
        <f t="shared" si="114"/>
        <v/>
      </c>
      <c r="AR145" s="182" t="str">
        <f t="shared" si="115"/>
        <v/>
      </c>
      <c r="AS145" s="182" t="str">
        <f t="shared" si="116"/>
        <v/>
      </c>
      <c r="AT145" s="182" t="str">
        <f t="shared" si="117"/>
        <v/>
      </c>
      <c r="AU145" s="182" t="str">
        <f t="shared" si="118"/>
        <v/>
      </c>
      <c r="AV145" s="182" t="str">
        <f t="shared" si="119"/>
        <v/>
      </c>
      <c r="AW145" s="182" t="str">
        <f t="shared" si="120"/>
        <v/>
      </c>
      <c r="AX145" s="182" t="str">
        <f t="shared" si="121"/>
        <v/>
      </c>
      <c r="AY145" s="182" t="str">
        <f t="shared" si="122"/>
        <v/>
      </c>
      <c r="AZ145" s="182" t="str">
        <f t="shared" si="123"/>
        <v/>
      </c>
      <c r="BA145" s="182" t="str">
        <f t="shared" si="124"/>
        <v/>
      </c>
      <c r="BB145" s="182" t="str">
        <f t="shared" si="125"/>
        <v/>
      </c>
      <c r="BC145" s="182" t="str">
        <f t="shared" si="126"/>
        <v/>
      </c>
      <c r="BD145" s="182" t="str">
        <f t="shared" si="127"/>
        <v/>
      </c>
      <c r="BE145" s="182" t="str">
        <f t="shared" si="128"/>
        <v/>
      </c>
      <c r="BF145" s="182" t="str">
        <f t="shared" si="129"/>
        <v/>
      </c>
      <c r="BG145" s="182" t="str">
        <f t="shared" si="130"/>
        <v/>
      </c>
      <c r="BH145" s="182" t="str">
        <f t="shared" si="131"/>
        <v/>
      </c>
      <c r="BI145" s="182" t="str">
        <f t="shared" si="132"/>
        <v/>
      </c>
      <c r="BJ145" s="182" t="str">
        <f t="shared" si="133"/>
        <v/>
      </c>
      <c r="BK145" s="182" t="str">
        <f t="shared" si="134"/>
        <v/>
      </c>
      <c r="BL145" s="182" t="str">
        <f t="shared" si="135"/>
        <v/>
      </c>
      <c r="BM145" s="182" t="str">
        <f t="shared" si="136"/>
        <v/>
      </c>
      <c r="BN145" s="182" t="str">
        <f t="shared" si="137"/>
        <v/>
      </c>
      <c r="BO145" s="182" t="str">
        <f t="shared" si="138"/>
        <v/>
      </c>
      <c r="BP145" s="182" t="str">
        <f t="shared" si="139"/>
        <v/>
      </c>
      <c r="BQ145" s="182" t="str">
        <f t="shared" si="140"/>
        <v/>
      </c>
      <c r="BR145" s="182" t="str">
        <f t="shared" si="141"/>
        <v/>
      </c>
      <c r="BS145" s="182" t="str">
        <f t="shared" si="142"/>
        <v/>
      </c>
      <c r="BT145" s="182" t="str">
        <f t="shared" si="143"/>
        <v/>
      </c>
      <c r="BU145" s="183" t="str">
        <f t="shared" si="144"/>
        <v/>
      </c>
      <c r="BV145" s="184" t="str">
        <f>IF('Cálculos '!C151="","",AVERAGE(AN145:BU145))</f>
        <v/>
      </c>
    </row>
    <row r="146" spans="2:74" ht="17.25" hidden="1" thickBot="1" x14ac:dyDescent="0.35">
      <c r="B146" s="165">
        <f t="shared" si="110"/>
        <v>144</v>
      </c>
      <c r="C146" s="171" t="str">
        <f>IF('Cálculos '!J152="","",'Cálculos '!J152)</f>
        <v/>
      </c>
      <c r="D146" s="172" t="str">
        <f>IF('Cálculos '!K152="","",'Cálculos '!K152)</f>
        <v/>
      </c>
      <c r="E146" s="172" t="str">
        <f>IF('Cálculos '!L152="","",'Cálculos '!L152)</f>
        <v/>
      </c>
      <c r="F146" s="172" t="str">
        <f>IF('Cálculos '!M152="","",'Cálculos '!M152)</f>
        <v/>
      </c>
      <c r="G146" s="172" t="str">
        <f>IF('Cálculos '!N152="","",'Cálculos '!N152)</f>
        <v/>
      </c>
      <c r="H146" s="172" t="str">
        <f>IF('Cálculos '!O152="","",'Cálculos '!O152)</f>
        <v/>
      </c>
      <c r="I146" s="172" t="str">
        <f>IF('Cálculos '!P152="","",'Cálculos '!P152)</f>
        <v/>
      </c>
      <c r="J146" s="172" t="str">
        <f>IF('Cálculos '!Q152="","",'Cálculos '!Q152)</f>
        <v/>
      </c>
      <c r="K146" s="172" t="str">
        <f>IF('Cálculos '!R152="","",'Cálculos '!R152)</f>
        <v/>
      </c>
      <c r="L146" s="172" t="str">
        <f>IF('Cálculos '!S152="","",'Cálculos '!S152)</f>
        <v/>
      </c>
      <c r="M146" s="172" t="str">
        <f>IF('Cálculos '!T152="","",'Cálculos '!T152)</f>
        <v/>
      </c>
      <c r="N146" s="172" t="str">
        <f>IF('Cálculos '!U152="","",'Cálculos '!U152)</f>
        <v/>
      </c>
      <c r="O146" s="172" t="str">
        <f>IF('Cálculos '!V152="","",'Cálculos '!V152)</f>
        <v/>
      </c>
      <c r="P146" s="172" t="str">
        <f>IF('Cálculos '!W152="","",'Cálculos '!W152)</f>
        <v/>
      </c>
      <c r="Q146" s="172" t="str">
        <f>IF('Cálculos '!X152="","",'Cálculos '!X152)</f>
        <v/>
      </c>
      <c r="R146" s="172" t="str">
        <f>IF('Cálculos '!Y152="","",'Cálculos '!Y152)</f>
        <v/>
      </c>
      <c r="S146" s="172" t="str">
        <f>IF('Cálculos '!Z152="","",'Cálculos '!Z152)</f>
        <v/>
      </c>
      <c r="T146" s="172" t="str">
        <f>IF('Cálculos '!AA152="","",'Cálculos '!AA152)</f>
        <v/>
      </c>
      <c r="U146" s="172" t="str">
        <f>IF('Cálculos '!AB152="","",'Cálculos '!AB152)</f>
        <v/>
      </c>
      <c r="V146" s="172" t="str">
        <f>IF('Cálculos '!AC152="","",'Cálculos '!AC152)</f>
        <v/>
      </c>
      <c r="W146" s="172" t="str">
        <f>IF('Cálculos '!AD152="","",'Cálculos '!AD152)</f>
        <v/>
      </c>
      <c r="X146" s="172" t="str">
        <f>IF('Cálculos '!AE152="","",'Cálculos '!AE152)</f>
        <v/>
      </c>
      <c r="Y146" s="172" t="str">
        <f>IF('Cálculos '!AF152="","",'Cálculos '!AF152)</f>
        <v/>
      </c>
      <c r="Z146" s="172" t="str">
        <f>IF('Cálculos '!AG152="","",'Cálculos '!AG152)</f>
        <v/>
      </c>
      <c r="AA146" s="172" t="str">
        <f>IF('Cálculos '!AH152="","",'Cálculos '!AH152)</f>
        <v/>
      </c>
      <c r="AB146" s="172" t="str">
        <f>IF('Cálculos '!AI152="","",'Cálculos '!AI152)</f>
        <v/>
      </c>
      <c r="AC146" s="172" t="str">
        <f>IF('Cálculos '!AJ152="","",'Cálculos '!AJ152)</f>
        <v/>
      </c>
      <c r="AD146" s="172" t="str">
        <f>IF('Cálculos '!AK152="","",'Cálculos '!AK152)</f>
        <v/>
      </c>
      <c r="AE146" s="172" t="str">
        <f>IF('Cálculos '!AL152="","",'Cálculos '!AL152)</f>
        <v/>
      </c>
      <c r="AF146" s="172" t="str">
        <f>IF('Cálculos '!AM152="","",'Cálculos '!AM152)</f>
        <v/>
      </c>
      <c r="AG146" s="172" t="str">
        <f>IF('Cálculos '!AN152="","",'Cálculos '!AN152)</f>
        <v/>
      </c>
      <c r="AH146" s="172" t="str">
        <f>IF('Cálculos '!AO152="","",'Cálculos '!AO152)</f>
        <v/>
      </c>
      <c r="AI146" s="172" t="str">
        <f>IF('Cálculos '!AP152="","",'Cálculos '!AP152)</f>
        <v/>
      </c>
      <c r="AJ146" s="443" t="str">
        <f>IF('Cálculos '!AQ152="","",'Cálculos '!AQ152)</f>
        <v/>
      </c>
      <c r="AK146" s="446" t="str">
        <f>IF('Cálculos '!D152="","",AVERAGE(C146:AJ146))</f>
        <v/>
      </c>
      <c r="AM146" s="181">
        <f t="shared" si="40"/>
        <v>144</v>
      </c>
      <c r="AN146" s="284" t="str">
        <f t="shared" si="111"/>
        <v/>
      </c>
      <c r="AO146" s="285" t="str">
        <f t="shared" si="112"/>
        <v/>
      </c>
      <c r="AP146" s="285" t="str">
        <f t="shared" si="113"/>
        <v/>
      </c>
      <c r="AQ146" s="285" t="str">
        <f t="shared" si="114"/>
        <v/>
      </c>
      <c r="AR146" s="182" t="str">
        <f t="shared" si="115"/>
        <v/>
      </c>
      <c r="AS146" s="182" t="str">
        <f t="shared" si="116"/>
        <v/>
      </c>
      <c r="AT146" s="182" t="str">
        <f t="shared" si="117"/>
        <v/>
      </c>
      <c r="AU146" s="182" t="str">
        <f t="shared" si="118"/>
        <v/>
      </c>
      <c r="AV146" s="182" t="str">
        <f t="shared" si="119"/>
        <v/>
      </c>
      <c r="AW146" s="182" t="str">
        <f t="shared" si="120"/>
        <v/>
      </c>
      <c r="AX146" s="182" t="str">
        <f t="shared" si="121"/>
        <v/>
      </c>
      <c r="AY146" s="182" t="str">
        <f t="shared" si="122"/>
        <v/>
      </c>
      <c r="AZ146" s="182" t="str">
        <f t="shared" si="123"/>
        <v/>
      </c>
      <c r="BA146" s="182" t="str">
        <f t="shared" si="124"/>
        <v/>
      </c>
      <c r="BB146" s="182" t="str">
        <f t="shared" si="125"/>
        <v/>
      </c>
      <c r="BC146" s="182" t="str">
        <f t="shared" si="126"/>
        <v/>
      </c>
      <c r="BD146" s="182" t="str">
        <f t="shared" si="127"/>
        <v/>
      </c>
      <c r="BE146" s="182" t="str">
        <f t="shared" si="128"/>
        <v/>
      </c>
      <c r="BF146" s="182" t="str">
        <f t="shared" si="129"/>
        <v/>
      </c>
      <c r="BG146" s="182" t="str">
        <f t="shared" si="130"/>
        <v/>
      </c>
      <c r="BH146" s="182" t="str">
        <f t="shared" si="131"/>
        <v/>
      </c>
      <c r="BI146" s="182" t="str">
        <f t="shared" si="132"/>
        <v/>
      </c>
      <c r="BJ146" s="182" t="str">
        <f t="shared" si="133"/>
        <v/>
      </c>
      <c r="BK146" s="182" t="str">
        <f t="shared" si="134"/>
        <v/>
      </c>
      <c r="BL146" s="182" t="str">
        <f t="shared" si="135"/>
        <v/>
      </c>
      <c r="BM146" s="182" t="str">
        <f t="shared" si="136"/>
        <v/>
      </c>
      <c r="BN146" s="182" t="str">
        <f t="shared" si="137"/>
        <v/>
      </c>
      <c r="BO146" s="182" t="str">
        <f t="shared" si="138"/>
        <v/>
      </c>
      <c r="BP146" s="182" t="str">
        <f t="shared" si="139"/>
        <v/>
      </c>
      <c r="BQ146" s="182" t="str">
        <f t="shared" si="140"/>
        <v/>
      </c>
      <c r="BR146" s="182" t="str">
        <f t="shared" si="141"/>
        <v/>
      </c>
      <c r="BS146" s="182" t="str">
        <f t="shared" si="142"/>
        <v/>
      </c>
      <c r="BT146" s="182" t="str">
        <f t="shared" si="143"/>
        <v/>
      </c>
      <c r="BU146" s="183" t="str">
        <f t="shared" si="144"/>
        <v/>
      </c>
      <c r="BV146" s="184" t="str">
        <f>IF('Cálculos '!C152="","",AVERAGE(AN146:BU146))</f>
        <v/>
      </c>
    </row>
    <row r="147" spans="2:74" ht="17.25" hidden="1" thickBot="1" x14ac:dyDescent="0.35">
      <c r="B147" s="165">
        <f t="shared" si="110"/>
        <v>145</v>
      </c>
      <c r="C147" s="171" t="str">
        <f>IF('Cálculos '!J153="","",'Cálculos '!J153)</f>
        <v/>
      </c>
      <c r="D147" s="172" t="str">
        <f>IF('Cálculos '!K153="","",'Cálculos '!K153)</f>
        <v/>
      </c>
      <c r="E147" s="172" t="str">
        <f>IF('Cálculos '!L153="","",'Cálculos '!L153)</f>
        <v/>
      </c>
      <c r="F147" s="172" t="str">
        <f>IF('Cálculos '!M153="","",'Cálculos '!M153)</f>
        <v/>
      </c>
      <c r="G147" s="172" t="str">
        <f>IF('Cálculos '!N153="","",'Cálculos '!N153)</f>
        <v/>
      </c>
      <c r="H147" s="172" t="str">
        <f>IF('Cálculos '!O153="","",'Cálculos '!O153)</f>
        <v/>
      </c>
      <c r="I147" s="172" t="str">
        <f>IF('Cálculos '!P153="","",'Cálculos '!P153)</f>
        <v/>
      </c>
      <c r="J147" s="172" t="str">
        <f>IF('Cálculos '!Q153="","",'Cálculos '!Q153)</f>
        <v/>
      </c>
      <c r="K147" s="172" t="str">
        <f>IF('Cálculos '!R153="","",'Cálculos '!R153)</f>
        <v/>
      </c>
      <c r="L147" s="172" t="str">
        <f>IF('Cálculos '!S153="","",'Cálculos '!S153)</f>
        <v/>
      </c>
      <c r="M147" s="172" t="str">
        <f>IF('Cálculos '!T153="","",'Cálculos '!T153)</f>
        <v/>
      </c>
      <c r="N147" s="172" t="str">
        <f>IF('Cálculos '!U153="","",'Cálculos '!U153)</f>
        <v/>
      </c>
      <c r="O147" s="172" t="str">
        <f>IF('Cálculos '!V153="","",'Cálculos '!V153)</f>
        <v/>
      </c>
      <c r="P147" s="172" t="str">
        <f>IF('Cálculos '!W153="","",'Cálculos '!W153)</f>
        <v/>
      </c>
      <c r="Q147" s="172" t="str">
        <f>IF('Cálculos '!X153="","",'Cálculos '!X153)</f>
        <v/>
      </c>
      <c r="R147" s="172" t="str">
        <f>IF('Cálculos '!Y153="","",'Cálculos '!Y153)</f>
        <v/>
      </c>
      <c r="S147" s="172" t="str">
        <f>IF('Cálculos '!Z153="","",'Cálculos '!Z153)</f>
        <v/>
      </c>
      <c r="T147" s="172" t="str">
        <f>IF('Cálculos '!AA153="","",'Cálculos '!AA153)</f>
        <v/>
      </c>
      <c r="U147" s="172" t="str">
        <f>IF('Cálculos '!AB153="","",'Cálculos '!AB153)</f>
        <v/>
      </c>
      <c r="V147" s="172" t="str">
        <f>IF('Cálculos '!AC153="","",'Cálculos '!AC153)</f>
        <v/>
      </c>
      <c r="W147" s="172" t="str">
        <f>IF('Cálculos '!AD153="","",'Cálculos '!AD153)</f>
        <v/>
      </c>
      <c r="X147" s="172" t="str">
        <f>IF('Cálculos '!AE153="","",'Cálculos '!AE153)</f>
        <v/>
      </c>
      <c r="Y147" s="172" t="str">
        <f>IF('Cálculos '!AF153="","",'Cálculos '!AF153)</f>
        <v/>
      </c>
      <c r="Z147" s="172" t="str">
        <f>IF('Cálculos '!AG153="","",'Cálculos '!AG153)</f>
        <v/>
      </c>
      <c r="AA147" s="172" t="str">
        <f>IF('Cálculos '!AH153="","",'Cálculos '!AH153)</f>
        <v/>
      </c>
      <c r="AB147" s="172" t="str">
        <f>IF('Cálculos '!AI153="","",'Cálculos '!AI153)</f>
        <v/>
      </c>
      <c r="AC147" s="172" t="str">
        <f>IF('Cálculos '!AJ153="","",'Cálculos '!AJ153)</f>
        <v/>
      </c>
      <c r="AD147" s="172" t="str">
        <f>IF('Cálculos '!AK153="","",'Cálculos '!AK153)</f>
        <v/>
      </c>
      <c r="AE147" s="172" t="str">
        <f>IF('Cálculos '!AL153="","",'Cálculos '!AL153)</f>
        <v/>
      </c>
      <c r="AF147" s="172" t="str">
        <f>IF('Cálculos '!AM153="","",'Cálculos '!AM153)</f>
        <v/>
      </c>
      <c r="AG147" s="172" t="str">
        <f>IF('Cálculos '!AN153="","",'Cálculos '!AN153)</f>
        <v/>
      </c>
      <c r="AH147" s="172" t="str">
        <f>IF('Cálculos '!AO153="","",'Cálculos '!AO153)</f>
        <v/>
      </c>
      <c r="AI147" s="172" t="str">
        <f>IF('Cálculos '!AP153="","",'Cálculos '!AP153)</f>
        <v/>
      </c>
      <c r="AJ147" s="443" t="str">
        <f>IF('Cálculos '!AQ153="","",'Cálculos '!AQ153)</f>
        <v/>
      </c>
      <c r="AK147" s="446" t="str">
        <f>IF('Cálculos '!D153="","",AVERAGE(C147:AJ147))</f>
        <v/>
      </c>
      <c r="AM147" s="181">
        <f t="shared" si="40"/>
        <v>145</v>
      </c>
      <c r="AN147" s="284" t="str">
        <f t="shared" si="111"/>
        <v/>
      </c>
      <c r="AO147" s="285" t="str">
        <f t="shared" si="112"/>
        <v/>
      </c>
      <c r="AP147" s="285" t="str">
        <f t="shared" si="113"/>
        <v/>
      </c>
      <c r="AQ147" s="285" t="str">
        <f t="shared" si="114"/>
        <v/>
      </c>
      <c r="AR147" s="182" t="str">
        <f t="shared" si="115"/>
        <v/>
      </c>
      <c r="AS147" s="182" t="str">
        <f t="shared" si="116"/>
        <v/>
      </c>
      <c r="AT147" s="182" t="str">
        <f t="shared" si="117"/>
        <v/>
      </c>
      <c r="AU147" s="182" t="str">
        <f t="shared" si="118"/>
        <v/>
      </c>
      <c r="AV147" s="182" t="str">
        <f t="shared" si="119"/>
        <v/>
      </c>
      <c r="AW147" s="182" t="str">
        <f t="shared" si="120"/>
        <v/>
      </c>
      <c r="AX147" s="182" t="str">
        <f t="shared" si="121"/>
        <v/>
      </c>
      <c r="AY147" s="182" t="str">
        <f t="shared" si="122"/>
        <v/>
      </c>
      <c r="AZ147" s="182" t="str">
        <f t="shared" si="123"/>
        <v/>
      </c>
      <c r="BA147" s="182" t="str">
        <f t="shared" si="124"/>
        <v/>
      </c>
      <c r="BB147" s="182" t="str">
        <f t="shared" si="125"/>
        <v/>
      </c>
      <c r="BC147" s="182" t="str">
        <f t="shared" si="126"/>
        <v/>
      </c>
      <c r="BD147" s="182" t="str">
        <f t="shared" si="127"/>
        <v/>
      </c>
      <c r="BE147" s="182" t="str">
        <f t="shared" si="128"/>
        <v/>
      </c>
      <c r="BF147" s="182" t="str">
        <f t="shared" si="129"/>
        <v/>
      </c>
      <c r="BG147" s="182" t="str">
        <f t="shared" si="130"/>
        <v/>
      </c>
      <c r="BH147" s="182" t="str">
        <f t="shared" si="131"/>
        <v/>
      </c>
      <c r="BI147" s="182" t="str">
        <f t="shared" si="132"/>
        <v/>
      </c>
      <c r="BJ147" s="182" t="str">
        <f t="shared" si="133"/>
        <v/>
      </c>
      <c r="BK147" s="182" t="str">
        <f t="shared" si="134"/>
        <v/>
      </c>
      <c r="BL147" s="182" t="str">
        <f t="shared" si="135"/>
        <v/>
      </c>
      <c r="BM147" s="182" t="str">
        <f t="shared" si="136"/>
        <v/>
      </c>
      <c r="BN147" s="182" t="str">
        <f t="shared" si="137"/>
        <v/>
      </c>
      <c r="BO147" s="182" t="str">
        <f t="shared" si="138"/>
        <v/>
      </c>
      <c r="BP147" s="182" t="str">
        <f t="shared" si="139"/>
        <v/>
      </c>
      <c r="BQ147" s="182" t="str">
        <f t="shared" si="140"/>
        <v/>
      </c>
      <c r="BR147" s="182" t="str">
        <f t="shared" si="141"/>
        <v/>
      </c>
      <c r="BS147" s="182" t="str">
        <f t="shared" si="142"/>
        <v/>
      </c>
      <c r="BT147" s="182" t="str">
        <f t="shared" si="143"/>
        <v/>
      </c>
      <c r="BU147" s="183" t="str">
        <f t="shared" si="144"/>
        <v/>
      </c>
      <c r="BV147" s="184" t="str">
        <f>IF('Cálculos '!C153="","",AVERAGE(AN147:BU147))</f>
        <v/>
      </c>
    </row>
    <row r="148" spans="2:74" ht="17.25" hidden="1" thickBot="1" x14ac:dyDescent="0.35">
      <c r="B148" s="165">
        <f t="shared" si="110"/>
        <v>146</v>
      </c>
      <c r="C148" s="171" t="str">
        <f>IF('Cálculos '!J154="","",'Cálculos '!J154)</f>
        <v/>
      </c>
      <c r="D148" s="172" t="str">
        <f>IF('Cálculos '!K154="","",'Cálculos '!K154)</f>
        <v/>
      </c>
      <c r="E148" s="172" t="str">
        <f>IF('Cálculos '!L154="","",'Cálculos '!L154)</f>
        <v/>
      </c>
      <c r="F148" s="172" t="str">
        <f>IF('Cálculos '!M154="","",'Cálculos '!M154)</f>
        <v/>
      </c>
      <c r="G148" s="172" t="str">
        <f>IF('Cálculos '!N154="","",'Cálculos '!N154)</f>
        <v/>
      </c>
      <c r="H148" s="172" t="str">
        <f>IF('Cálculos '!O154="","",'Cálculos '!O154)</f>
        <v/>
      </c>
      <c r="I148" s="172" t="str">
        <f>IF('Cálculos '!P154="","",'Cálculos '!P154)</f>
        <v/>
      </c>
      <c r="J148" s="172" t="str">
        <f>IF('Cálculos '!Q154="","",'Cálculos '!Q154)</f>
        <v/>
      </c>
      <c r="K148" s="172" t="str">
        <f>IF('Cálculos '!R154="","",'Cálculos '!R154)</f>
        <v/>
      </c>
      <c r="L148" s="172" t="str">
        <f>IF('Cálculos '!S154="","",'Cálculos '!S154)</f>
        <v/>
      </c>
      <c r="M148" s="172" t="str">
        <f>IF('Cálculos '!T154="","",'Cálculos '!T154)</f>
        <v/>
      </c>
      <c r="N148" s="172" t="str">
        <f>IF('Cálculos '!U154="","",'Cálculos '!U154)</f>
        <v/>
      </c>
      <c r="O148" s="172" t="str">
        <f>IF('Cálculos '!V154="","",'Cálculos '!V154)</f>
        <v/>
      </c>
      <c r="P148" s="172" t="str">
        <f>IF('Cálculos '!W154="","",'Cálculos '!W154)</f>
        <v/>
      </c>
      <c r="Q148" s="172" t="str">
        <f>IF('Cálculos '!X154="","",'Cálculos '!X154)</f>
        <v/>
      </c>
      <c r="R148" s="172" t="str">
        <f>IF('Cálculos '!Y154="","",'Cálculos '!Y154)</f>
        <v/>
      </c>
      <c r="S148" s="172" t="str">
        <f>IF('Cálculos '!Z154="","",'Cálculos '!Z154)</f>
        <v/>
      </c>
      <c r="T148" s="172" t="str">
        <f>IF('Cálculos '!AA154="","",'Cálculos '!AA154)</f>
        <v/>
      </c>
      <c r="U148" s="172" t="str">
        <f>IF('Cálculos '!AB154="","",'Cálculos '!AB154)</f>
        <v/>
      </c>
      <c r="V148" s="172" t="str">
        <f>IF('Cálculos '!AC154="","",'Cálculos '!AC154)</f>
        <v/>
      </c>
      <c r="W148" s="172" t="str">
        <f>IF('Cálculos '!AD154="","",'Cálculos '!AD154)</f>
        <v/>
      </c>
      <c r="X148" s="172" t="str">
        <f>IF('Cálculos '!AE154="","",'Cálculos '!AE154)</f>
        <v/>
      </c>
      <c r="Y148" s="172" t="str">
        <f>IF('Cálculos '!AF154="","",'Cálculos '!AF154)</f>
        <v/>
      </c>
      <c r="Z148" s="172" t="str">
        <f>IF('Cálculos '!AG154="","",'Cálculos '!AG154)</f>
        <v/>
      </c>
      <c r="AA148" s="172" t="str">
        <f>IF('Cálculos '!AH154="","",'Cálculos '!AH154)</f>
        <v/>
      </c>
      <c r="AB148" s="172" t="str">
        <f>IF('Cálculos '!AI154="","",'Cálculos '!AI154)</f>
        <v/>
      </c>
      <c r="AC148" s="172" t="str">
        <f>IF('Cálculos '!AJ154="","",'Cálculos '!AJ154)</f>
        <v/>
      </c>
      <c r="AD148" s="172" t="str">
        <f>IF('Cálculos '!AK154="","",'Cálculos '!AK154)</f>
        <v/>
      </c>
      <c r="AE148" s="172" t="str">
        <f>IF('Cálculos '!AL154="","",'Cálculos '!AL154)</f>
        <v/>
      </c>
      <c r="AF148" s="172" t="str">
        <f>IF('Cálculos '!AM154="","",'Cálculos '!AM154)</f>
        <v/>
      </c>
      <c r="AG148" s="172" t="str">
        <f>IF('Cálculos '!AN154="","",'Cálculos '!AN154)</f>
        <v/>
      </c>
      <c r="AH148" s="172" t="str">
        <f>IF('Cálculos '!AO154="","",'Cálculos '!AO154)</f>
        <v/>
      </c>
      <c r="AI148" s="172" t="str">
        <f>IF('Cálculos '!AP154="","",'Cálculos '!AP154)</f>
        <v/>
      </c>
      <c r="AJ148" s="443" t="str">
        <f>IF('Cálculos '!AQ154="","",'Cálculos '!AQ154)</f>
        <v/>
      </c>
      <c r="AK148" s="446" t="str">
        <f>IF('Cálculos '!D154="","",AVERAGE(C148:AJ148))</f>
        <v/>
      </c>
      <c r="AM148" s="181">
        <f t="shared" si="40"/>
        <v>146</v>
      </c>
      <c r="AN148" s="284" t="str">
        <f t="shared" si="111"/>
        <v/>
      </c>
      <c r="AO148" s="285" t="str">
        <f t="shared" si="112"/>
        <v/>
      </c>
      <c r="AP148" s="285" t="str">
        <f t="shared" si="113"/>
        <v/>
      </c>
      <c r="AQ148" s="285" t="str">
        <f t="shared" si="114"/>
        <v/>
      </c>
      <c r="AR148" s="182" t="str">
        <f t="shared" si="115"/>
        <v/>
      </c>
      <c r="AS148" s="182" t="str">
        <f t="shared" si="116"/>
        <v/>
      </c>
      <c r="AT148" s="182" t="str">
        <f t="shared" si="117"/>
        <v/>
      </c>
      <c r="AU148" s="182" t="str">
        <f t="shared" si="118"/>
        <v/>
      </c>
      <c r="AV148" s="182" t="str">
        <f t="shared" si="119"/>
        <v/>
      </c>
      <c r="AW148" s="182" t="str">
        <f t="shared" si="120"/>
        <v/>
      </c>
      <c r="AX148" s="182" t="str">
        <f t="shared" si="121"/>
        <v/>
      </c>
      <c r="AY148" s="182" t="str">
        <f t="shared" si="122"/>
        <v/>
      </c>
      <c r="AZ148" s="182" t="str">
        <f t="shared" si="123"/>
        <v/>
      </c>
      <c r="BA148" s="182" t="str">
        <f t="shared" si="124"/>
        <v/>
      </c>
      <c r="BB148" s="182" t="str">
        <f t="shared" si="125"/>
        <v/>
      </c>
      <c r="BC148" s="182" t="str">
        <f t="shared" si="126"/>
        <v/>
      </c>
      <c r="BD148" s="182" t="str">
        <f t="shared" si="127"/>
        <v/>
      </c>
      <c r="BE148" s="182" t="str">
        <f t="shared" si="128"/>
        <v/>
      </c>
      <c r="BF148" s="182" t="str">
        <f t="shared" si="129"/>
        <v/>
      </c>
      <c r="BG148" s="182" t="str">
        <f t="shared" si="130"/>
        <v/>
      </c>
      <c r="BH148" s="182" t="str">
        <f t="shared" si="131"/>
        <v/>
      </c>
      <c r="BI148" s="182" t="str">
        <f t="shared" si="132"/>
        <v/>
      </c>
      <c r="BJ148" s="182" t="str">
        <f t="shared" si="133"/>
        <v/>
      </c>
      <c r="BK148" s="182" t="str">
        <f t="shared" si="134"/>
        <v/>
      </c>
      <c r="BL148" s="182" t="str">
        <f t="shared" si="135"/>
        <v/>
      </c>
      <c r="BM148" s="182" t="str">
        <f t="shared" si="136"/>
        <v/>
      </c>
      <c r="BN148" s="182" t="str">
        <f t="shared" si="137"/>
        <v/>
      </c>
      <c r="BO148" s="182" t="str">
        <f t="shared" si="138"/>
        <v/>
      </c>
      <c r="BP148" s="182" t="str">
        <f t="shared" si="139"/>
        <v/>
      </c>
      <c r="BQ148" s="182" t="str">
        <f t="shared" si="140"/>
        <v/>
      </c>
      <c r="BR148" s="182" t="str">
        <f t="shared" si="141"/>
        <v/>
      </c>
      <c r="BS148" s="182" t="str">
        <f t="shared" si="142"/>
        <v/>
      </c>
      <c r="BT148" s="182" t="str">
        <f t="shared" si="143"/>
        <v/>
      </c>
      <c r="BU148" s="183" t="str">
        <f t="shared" si="144"/>
        <v/>
      </c>
      <c r="BV148" s="184" t="str">
        <f>IF('Cálculos '!C154="","",AVERAGE(AN148:BU148))</f>
        <v/>
      </c>
    </row>
    <row r="149" spans="2:74" ht="17.25" hidden="1" thickBot="1" x14ac:dyDescent="0.35">
      <c r="B149" s="165">
        <f t="shared" si="110"/>
        <v>147</v>
      </c>
      <c r="C149" s="171" t="str">
        <f>IF('Cálculos '!J155="","",'Cálculos '!J155)</f>
        <v/>
      </c>
      <c r="D149" s="172" t="str">
        <f>IF('Cálculos '!K155="","",'Cálculos '!K155)</f>
        <v/>
      </c>
      <c r="E149" s="172" t="str">
        <f>IF('Cálculos '!L155="","",'Cálculos '!L155)</f>
        <v/>
      </c>
      <c r="F149" s="172" t="str">
        <f>IF('Cálculos '!M155="","",'Cálculos '!M155)</f>
        <v/>
      </c>
      <c r="G149" s="172" t="str">
        <f>IF('Cálculos '!N155="","",'Cálculos '!N155)</f>
        <v/>
      </c>
      <c r="H149" s="172" t="str">
        <f>IF('Cálculos '!O155="","",'Cálculos '!O155)</f>
        <v/>
      </c>
      <c r="I149" s="172" t="str">
        <f>IF('Cálculos '!P155="","",'Cálculos '!P155)</f>
        <v/>
      </c>
      <c r="J149" s="172" t="str">
        <f>IF('Cálculos '!Q155="","",'Cálculos '!Q155)</f>
        <v/>
      </c>
      <c r="K149" s="172" t="str">
        <f>IF('Cálculos '!R155="","",'Cálculos '!R155)</f>
        <v/>
      </c>
      <c r="L149" s="172" t="str">
        <f>IF('Cálculos '!S155="","",'Cálculos '!S155)</f>
        <v/>
      </c>
      <c r="M149" s="172" t="str">
        <f>IF('Cálculos '!T155="","",'Cálculos '!T155)</f>
        <v/>
      </c>
      <c r="N149" s="172" t="str">
        <f>IF('Cálculos '!U155="","",'Cálculos '!U155)</f>
        <v/>
      </c>
      <c r="O149" s="172" t="str">
        <f>IF('Cálculos '!V155="","",'Cálculos '!V155)</f>
        <v/>
      </c>
      <c r="P149" s="172" t="str">
        <f>IF('Cálculos '!W155="","",'Cálculos '!W155)</f>
        <v/>
      </c>
      <c r="Q149" s="172" t="str">
        <f>IF('Cálculos '!X155="","",'Cálculos '!X155)</f>
        <v/>
      </c>
      <c r="R149" s="172" t="str">
        <f>IF('Cálculos '!Y155="","",'Cálculos '!Y155)</f>
        <v/>
      </c>
      <c r="S149" s="172" t="str">
        <f>IF('Cálculos '!Z155="","",'Cálculos '!Z155)</f>
        <v/>
      </c>
      <c r="T149" s="172" t="str">
        <f>IF('Cálculos '!AA155="","",'Cálculos '!AA155)</f>
        <v/>
      </c>
      <c r="U149" s="172" t="str">
        <f>IF('Cálculos '!AB155="","",'Cálculos '!AB155)</f>
        <v/>
      </c>
      <c r="V149" s="172" t="str">
        <f>IF('Cálculos '!AC155="","",'Cálculos '!AC155)</f>
        <v/>
      </c>
      <c r="W149" s="172" t="str">
        <f>IF('Cálculos '!AD155="","",'Cálculos '!AD155)</f>
        <v/>
      </c>
      <c r="X149" s="172" t="str">
        <f>IF('Cálculos '!AE155="","",'Cálculos '!AE155)</f>
        <v/>
      </c>
      <c r="Y149" s="172" t="str">
        <f>IF('Cálculos '!AF155="","",'Cálculos '!AF155)</f>
        <v/>
      </c>
      <c r="Z149" s="172" t="str">
        <f>IF('Cálculos '!AG155="","",'Cálculos '!AG155)</f>
        <v/>
      </c>
      <c r="AA149" s="172" t="str">
        <f>IF('Cálculos '!AH155="","",'Cálculos '!AH155)</f>
        <v/>
      </c>
      <c r="AB149" s="172" t="str">
        <f>IF('Cálculos '!AI155="","",'Cálculos '!AI155)</f>
        <v/>
      </c>
      <c r="AC149" s="172" t="str">
        <f>IF('Cálculos '!AJ155="","",'Cálculos '!AJ155)</f>
        <v/>
      </c>
      <c r="AD149" s="172" t="str">
        <f>IF('Cálculos '!AK155="","",'Cálculos '!AK155)</f>
        <v/>
      </c>
      <c r="AE149" s="172" t="str">
        <f>IF('Cálculos '!AL155="","",'Cálculos '!AL155)</f>
        <v/>
      </c>
      <c r="AF149" s="172" t="str">
        <f>IF('Cálculos '!AM155="","",'Cálculos '!AM155)</f>
        <v/>
      </c>
      <c r="AG149" s="172" t="str">
        <f>IF('Cálculos '!AN155="","",'Cálculos '!AN155)</f>
        <v/>
      </c>
      <c r="AH149" s="172" t="str">
        <f>IF('Cálculos '!AO155="","",'Cálculos '!AO155)</f>
        <v/>
      </c>
      <c r="AI149" s="172" t="str">
        <f>IF('Cálculos '!AP155="","",'Cálculos '!AP155)</f>
        <v/>
      </c>
      <c r="AJ149" s="443" t="str">
        <f>IF('Cálculos '!AQ155="","",'Cálculos '!AQ155)</f>
        <v/>
      </c>
      <c r="AK149" s="446" t="str">
        <f>IF('Cálculos '!D155="","",AVERAGE(C149:AJ149))</f>
        <v/>
      </c>
      <c r="AM149" s="181">
        <f t="shared" si="40"/>
        <v>147</v>
      </c>
      <c r="AN149" s="284" t="str">
        <f t="shared" si="111"/>
        <v/>
      </c>
      <c r="AO149" s="285" t="str">
        <f t="shared" si="112"/>
        <v/>
      </c>
      <c r="AP149" s="285" t="str">
        <f t="shared" si="113"/>
        <v/>
      </c>
      <c r="AQ149" s="285" t="str">
        <f t="shared" si="114"/>
        <v/>
      </c>
      <c r="AR149" s="182" t="str">
        <f t="shared" si="115"/>
        <v/>
      </c>
      <c r="AS149" s="182" t="str">
        <f t="shared" si="116"/>
        <v/>
      </c>
      <c r="AT149" s="182" t="str">
        <f t="shared" si="117"/>
        <v/>
      </c>
      <c r="AU149" s="182" t="str">
        <f t="shared" si="118"/>
        <v/>
      </c>
      <c r="AV149" s="182" t="str">
        <f t="shared" si="119"/>
        <v/>
      </c>
      <c r="AW149" s="182" t="str">
        <f t="shared" si="120"/>
        <v/>
      </c>
      <c r="AX149" s="182" t="str">
        <f t="shared" si="121"/>
        <v/>
      </c>
      <c r="AY149" s="182" t="str">
        <f t="shared" si="122"/>
        <v/>
      </c>
      <c r="AZ149" s="182" t="str">
        <f t="shared" si="123"/>
        <v/>
      </c>
      <c r="BA149" s="182" t="str">
        <f t="shared" si="124"/>
        <v/>
      </c>
      <c r="BB149" s="182" t="str">
        <f t="shared" si="125"/>
        <v/>
      </c>
      <c r="BC149" s="182" t="str">
        <f t="shared" si="126"/>
        <v/>
      </c>
      <c r="BD149" s="182" t="str">
        <f t="shared" si="127"/>
        <v/>
      </c>
      <c r="BE149" s="182" t="str">
        <f t="shared" si="128"/>
        <v/>
      </c>
      <c r="BF149" s="182" t="str">
        <f t="shared" si="129"/>
        <v/>
      </c>
      <c r="BG149" s="182" t="str">
        <f t="shared" si="130"/>
        <v/>
      </c>
      <c r="BH149" s="182" t="str">
        <f t="shared" si="131"/>
        <v/>
      </c>
      <c r="BI149" s="182" t="str">
        <f t="shared" si="132"/>
        <v/>
      </c>
      <c r="BJ149" s="182" t="str">
        <f t="shared" si="133"/>
        <v/>
      </c>
      <c r="BK149" s="182" t="str">
        <f t="shared" si="134"/>
        <v/>
      </c>
      <c r="BL149" s="182" t="str">
        <f t="shared" si="135"/>
        <v/>
      </c>
      <c r="BM149" s="182" t="str">
        <f t="shared" si="136"/>
        <v/>
      </c>
      <c r="BN149" s="182" t="str">
        <f t="shared" si="137"/>
        <v/>
      </c>
      <c r="BO149" s="182" t="str">
        <f t="shared" si="138"/>
        <v/>
      </c>
      <c r="BP149" s="182" t="str">
        <f t="shared" si="139"/>
        <v/>
      </c>
      <c r="BQ149" s="182" t="str">
        <f t="shared" si="140"/>
        <v/>
      </c>
      <c r="BR149" s="182" t="str">
        <f t="shared" si="141"/>
        <v/>
      </c>
      <c r="BS149" s="182" t="str">
        <f t="shared" si="142"/>
        <v/>
      </c>
      <c r="BT149" s="182" t="str">
        <f t="shared" si="143"/>
        <v/>
      </c>
      <c r="BU149" s="183" t="str">
        <f t="shared" si="144"/>
        <v/>
      </c>
      <c r="BV149" s="184" t="str">
        <f>IF('Cálculos '!C155="","",AVERAGE(AN149:BU149))</f>
        <v/>
      </c>
    </row>
    <row r="150" spans="2:74" ht="17.25" hidden="1" thickBot="1" x14ac:dyDescent="0.35">
      <c r="B150" s="165">
        <f t="shared" si="110"/>
        <v>148</v>
      </c>
      <c r="C150" s="171" t="str">
        <f>IF('Cálculos '!J156="","",'Cálculos '!J156)</f>
        <v/>
      </c>
      <c r="D150" s="172" t="str">
        <f>IF('Cálculos '!K156="","",'Cálculos '!K156)</f>
        <v/>
      </c>
      <c r="E150" s="172" t="str">
        <f>IF('Cálculos '!L156="","",'Cálculos '!L156)</f>
        <v/>
      </c>
      <c r="F150" s="172" t="str">
        <f>IF('Cálculos '!M156="","",'Cálculos '!M156)</f>
        <v/>
      </c>
      <c r="G150" s="172" t="str">
        <f>IF('Cálculos '!N156="","",'Cálculos '!N156)</f>
        <v/>
      </c>
      <c r="H150" s="172" t="str">
        <f>IF('Cálculos '!O156="","",'Cálculos '!O156)</f>
        <v/>
      </c>
      <c r="I150" s="172" t="str">
        <f>IF('Cálculos '!P156="","",'Cálculos '!P156)</f>
        <v/>
      </c>
      <c r="J150" s="172" t="str">
        <f>IF('Cálculos '!Q156="","",'Cálculos '!Q156)</f>
        <v/>
      </c>
      <c r="K150" s="172" t="str">
        <f>IF('Cálculos '!R156="","",'Cálculos '!R156)</f>
        <v/>
      </c>
      <c r="L150" s="172" t="str">
        <f>IF('Cálculos '!S156="","",'Cálculos '!S156)</f>
        <v/>
      </c>
      <c r="M150" s="172" t="str">
        <f>IF('Cálculos '!T156="","",'Cálculos '!T156)</f>
        <v/>
      </c>
      <c r="N150" s="172" t="str">
        <f>IF('Cálculos '!U156="","",'Cálculos '!U156)</f>
        <v/>
      </c>
      <c r="O150" s="172" t="str">
        <f>IF('Cálculos '!V156="","",'Cálculos '!V156)</f>
        <v/>
      </c>
      <c r="P150" s="172" t="str">
        <f>IF('Cálculos '!W156="","",'Cálculos '!W156)</f>
        <v/>
      </c>
      <c r="Q150" s="172" t="str">
        <f>IF('Cálculos '!X156="","",'Cálculos '!X156)</f>
        <v/>
      </c>
      <c r="R150" s="172" t="str">
        <f>IF('Cálculos '!Y156="","",'Cálculos '!Y156)</f>
        <v/>
      </c>
      <c r="S150" s="172" t="str">
        <f>IF('Cálculos '!Z156="","",'Cálculos '!Z156)</f>
        <v/>
      </c>
      <c r="T150" s="172" t="str">
        <f>IF('Cálculos '!AA156="","",'Cálculos '!AA156)</f>
        <v/>
      </c>
      <c r="U150" s="172" t="str">
        <f>IF('Cálculos '!AB156="","",'Cálculos '!AB156)</f>
        <v/>
      </c>
      <c r="V150" s="172" t="str">
        <f>IF('Cálculos '!AC156="","",'Cálculos '!AC156)</f>
        <v/>
      </c>
      <c r="W150" s="172" t="str">
        <f>IF('Cálculos '!AD156="","",'Cálculos '!AD156)</f>
        <v/>
      </c>
      <c r="X150" s="172" t="str">
        <f>IF('Cálculos '!AE156="","",'Cálculos '!AE156)</f>
        <v/>
      </c>
      <c r="Y150" s="172" t="str">
        <f>IF('Cálculos '!AF156="","",'Cálculos '!AF156)</f>
        <v/>
      </c>
      <c r="Z150" s="172" t="str">
        <f>IF('Cálculos '!AG156="","",'Cálculos '!AG156)</f>
        <v/>
      </c>
      <c r="AA150" s="172" t="str">
        <f>IF('Cálculos '!AH156="","",'Cálculos '!AH156)</f>
        <v/>
      </c>
      <c r="AB150" s="172" t="str">
        <f>IF('Cálculos '!AI156="","",'Cálculos '!AI156)</f>
        <v/>
      </c>
      <c r="AC150" s="172" t="str">
        <f>IF('Cálculos '!AJ156="","",'Cálculos '!AJ156)</f>
        <v/>
      </c>
      <c r="AD150" s="172" t="str">
        <f>IF('Cálculos '!AK156="","",'Cálculos '!AK156)</f>
        <v/>
      </c>
      <c r="AE150" s="172" t="str">
        <f>IF('Cálculos '!AL156="","",'Cálculos '!AL156)</f>
        <v/>
      </c>
      <c r="AF150" s="172" t="str">
        <f>IF('Cálculos '!AM156="","",'Cálculos '!AM156)</f>
        <v/>
      </c>
      <c r="AG150" s="172" t="str">
        <f>IF('Cálculos '!AN156="","",'Cálculos '!AN156)</f>
        <v/>
      </c>
      <c r="AH150" s="172" t="str">
        <f>IF('Cálculos '!AO156="","",'Cálculos '!AO156)</f>
        <v/>
      </c>
      <c r="AI150" s="172" t="str">
        <f>IF('Cálculos '!AP156="","",'Cálculos '!AP156)</f>
        <v/>
      </c>
      <c r="AJ150" s="443" t="str">
        <f>IF('Cálculos '!AQ156="","",'Cálculos '!AQ156)</f>
        <v/>
      </c>
      <c r="AK150" s="446" t="str">
        <f>IF('Cálculos '!D156="","",AVERAGE(C150:AJ150))</f>
        <v/>
      </c>
      <c r="AM150" s="181">
        <f t="shared" si="40"/>
        <v>148</v>
      </c>
      <c r="AN150" s="284" t="str">
        <f t="shared" si="111"/>
        <v/>
      </c>
      <c r="AO150" s="285" t="str">
        <f t="shared" si="112"/>
        <v/>
      </c>
      <c r="AP150" s="285" t="str">
        <f t="shared" si="113"/>
        <v/>
      </c>
      <c r="AQ150" s="285" t="str">
        <f t="shared" si="114"/>
        <v/>
      </c>
      <c r="AR150" s="182" t="str">
        <f t="shared" si="115"/>
        <v/>
      </c>
      <c r="AS150" s="182" t="str">
        <f t="shared" si="116"/>
        <v/>
      </c>
      <c r="AT150" s="182" t="str">
        <f t="shared" si="117"/>
        <v/>
      </c>
      <c r="AU150" s="182" t="str">
        <f t="shared" si="118"/>
        <v/>
      </c>
      <c r="AV150" s="182" t="str">
        <f t="shared" si="119"/>
        <v/>
      </c>
      <c r="AW150" s="182" t="str">
        <f t="shared" si="120"/>
        <v/>
      </c>
      <c r="AX150" s="182" t="str">
        <f t="shared" si="121"/>
        <v/>
      </c>
      <c r="AY150" s="182" t="str">
        <f t="shared" si="122"/>
        <v/>
      </c>
      <c r="AZ150" s="182" t="str">
        <f t="shared" si="123"/>
        <v/>
      </c>
      <c r="BA150" s="182" t="str">
        <f t="shared" si="124"/>
        <v/>
      </c>
      <c r="BB150" s="182" t="str">
        <f t="shared" si="125"/>
        <v/>
      </c>
      <c r="BC150" s="182" t="str">
        <f t="shared" si="126"/>
        <v/>
      </c>
      <c r="BD150" s="182" t="str">
        <f t="shared" si="127"/>
        <v/>
      </c>
      <c r="BE150" s="182" t="str">
        <f t="shared" si="128"/>
        <v/>
      </c>
      <c r="BF150" s="182" t="str">
        <f t="shared" si="129"/>
        <v/>
      </c>
      <c r="BG150" s="182" t="str">
        <f t="shared" si="130"/>
        <v/>
      </c>
      <c r="BH150" s="182" t="str">
        <f t="shared" si="131"/>
        <v/>
      </c>
      <c r="BI150" s="182" t="str">
        <f t="shared" si="132"/>
        <v/>
      </c>
      <c r="BJ150" s="182" t="str">
        <f t="shared" si="133"/>
        <v/>
      </c>
      <c r="BK150" s="182" t="str">
        <f t="shared" si="134"/>
        <v/>
      </c>
      <c r="BL150" s="182" t="str">
        <f t="shared" si="135"/>
        <v/>
      </c>
      <c r="BM150" s="182" t="str">
        <f t="shared" si="136"/>
        <v/>
      </c>
      <c r="BN150" s="182" t="str">
        <f t="shared" si="137"/>
        <v/>
      </c>
      <c r="BO150" s="182" t="str">
        <f t="shared" si="138"/>
        <v/>
      </c>
      <c r="BP150" s="182" t="str">
        <f t="shared" si="139"/>
        <v/>
      </c>
      <c r="BQ150" s="182" t="str">
        <f t="shared" si="140"/>
        <v/>
      </c>
      <c r="BR150" s="182" t="str">
        <f t="shared" si="141"/>
        <v/>
      </c>
      <c r="BS150" s="182" t="str">
        <f t="shared" si="142"/>
        <v/>
      </c>
      <c r="BT150" s="182" t="str">
        <f t="shared" si="143"/>
        <v/>
      </c>
      <c r="BU150" s="183" t="str">
        <f t="shared" si="144"/>
        <v/>
      </c>
      <c r="BV150" s="184" t="str">
        <f>IF('Cálculos '!C156="","",AVERAGE(AN150:BU150))</f>
        <v/>
      </c>
    </row>
    <row r="151" spans="2:74" ht="17.25" hidden="1" thickBot="1" x14ac:dyDescent="0.35">
      <c r="B151" s="165">
        <f t="shared" si="110"/>
        <v>149</v>
      </c>
      <c r="C151" s="171" t="str">
        <f>IF('Cálculos '!J157="","",'Cálculos '!J157)</f>
        <v/>
      </c>
      <c r="D151" s="172" t="str">
        <f>IF('Cálculos '!K157="","",'Cálculos '!K157)</f>
        <v/>
      </c>
      <c r="E151" s="172" t="str">
        <f>IF('Cálculos '!L157="","",'Cálculos '!L157)</f>
        <v/>
      </c>
      <c r="F151" s="172" t="str">
        <f>IF('Cálculos '!M157="","",'Cálculos '!M157)</f>
        <v/>
      </c>
      <c r="G151" s="172" t="str">
        <f>IF('Cálculos '!N157="","",'Cálculos '!N157)</f>
        <v/>
      </c>
      <c r="H151" s="172" t="str">
        <f>IF('Cálculos '!O157="","",'Cálculos '!O157)</f>
        <v/>
      </c>
      <c r="I151" s="172" t="str">
        <f>IF('Cálculos '!P157="","",'Cálculos '!P157)</f>
        <v/>
      </c>
      <c r="J151" s="172" t="str">
        <f>IF('Cálculos '!Q157="","",'Cálculos '!Q157)</f>
        <v/>
      </c>
      <c r="K151" s="172" t="str">
        <f>IF('Cálculos '!R157="","",'Cálculos '!R157)</f>
        <v/>
      </c>
      <c r="L151" s="172" t="str">
        <f>IF('Cálculos '!S157="","",'Cálculos '!S157)</f>
        <v/>
      </c>
      <c r="M151" s="172" t="str">
        <f>IF('Cálculos '!T157="","",'Cálculos '!T157)</f>
        <v/>
      </c>
      <c r="N151" s="172" t="str">
        <f>IF('Cálculos '!U157="","",'Cálculos '!U157)</f>
        <v/>
      </c>
      <c r="O151" s="172" t="str">
        <f>IF('Cálculos '!V157="","",'Cálculos '!V157)</f>
        <v/>
      </c>
      <c r="P151" s="172" t="str">
        <f>IF('Cálculos '!W157="","",'Cálculos '!W157)</f>
        <v/>
      </c>
      <c r="Q151" s="172" t="str">
        <f>IF('Cálculos '!X157="","",'Cálculos '!X157)</f>
        <v/>
      </c>
      <c r="R151" s="172" t="str">
        <f>IF('Cálculos '!Y157="","",'Cálculos '!Y157)</f>
        <v/>
      </c>
      <c r="S151" s="172" t="str">
        <f>IF('Cálculos '!Z157="","",'Cálculos '!Z157)</f>
        <v/>
      </c>
      <c r="T151" s="172" t="str">
        <f>IF('Cálculos '!AA157="","",'Cálculos '!AA157)</f>
        <v/>
      </c>
      <c r="U151" s="172" t="str">
        <f>IF('Cálculos '!AB157="","",'Cálculos '!AB157)</f>
        <v/>
      </c>
      <c r="V151" s="172" t="str">
        <f>IF('Cálculos '!AC157="","",'Cálculos '!AC157)</f>
        <v/>
      </c>
      <c r="W151" s="172" t="str">
        <f>IF('Cálculos '!AD157="","",'Cálculos '!AD157)</f>
        <v/>
      </c>
      <c r="X151" s="172" t="str">
        <f>IF('Cálculos '!AE157="","",'Cálculos '!AE157)</f>
        <v/>
      </c>
      <c r="Y151" s="172" t="str">
        <f>IF('Cálculos '!AF157="","",'Cálculos '!AF157)</f>
        <v/>
      </c>
      <c r="Z151" s="172" t="str">
        <f>IF('Cálculos '!AG157="","",'Cálculos '!AG157)</f>
        <v/>
      </c>
      <c r="AA151" s="172" t="str">
        <f>IF('Cálculos '!AH157="","",'Cálculos '!AH157)</f>
        <v/>
      </c>
      <c r="AB151" s="172" t="str">
        <f>IF('Cálculos '!AI157="","",'Cálculos '!AI157)</f>
        <v/>
      </c>
      <c r="AC151" s="172" t="str">
        <f>IF('Cálculos '!AJ157="","",'Cálculos '!AJ157)</f>
        <v/>
      </c>
      <c r="AD151" s="172" t="str">
        <f>IF('Cálculos '!AK157="","",'Cálculos '!AK157)</f>
        <v/>
      </c>
      <c r="AE151" s="172" t="str">
        <f>IF('Cálculos '!AL157="","",'Cálculos '!AL157)</f>
        <v/>
      </c>
      <c r="AF151" s="172" t="str">
        <f>IF('Cálculos '!AM157="","",'Cálculos '!AM157)</f>
        <v/>
      </c>
      <c r="AG151" s="172" t="str">
        <f>IF('Cálculos '!AN157="","",'Cálculos '!AN157)</f>
        <v/>
      </c>
      <c r="AH151" s="172" t="str">
        <f>IF('Cálculos '!AO157="","",'Cálculos '!AO157)</f>
        <v/>
      </c>
      <c r="AI151" s="172" t="str">
        <f>IF('Cálculos '!AP157="","",'Cálculos '!AP157)</f>
        <v/>
      </c>
      <c r="AJ151" s="443" t="str">
        <f>IF('Cálculos '!AQ157="","",'Cálculos '!AQ157)</f>
        <v/>
      </c>
      <c r="AK151" s="446" t="str">
        <f>IF('Cálculos '!D157="","",AVERAGE(C151:AJ151))</f>
        <v/>
      </c>
      <c r="AM151" s="181">
        <f t="shared" si="40"/>
        <v>149</v>
      </c>
      <c r="AN151" s="284" t="str">
        <f t="shared" si="111"/>
        <v/>
      </c>
      <c r="AO151" s="285" t="str">
        <f t="shared" si="112"/>
        <v/>
      </c>
      <c r="AP151" s="285" t="str">
        <f t="shared" si="113"/>
        <v/>
      </c>
      <c r="AQ151" s="285" t="str">
        <f t="shared" si="114"/>
        <v/>
      </c>
      <c r="AR151" s="182" t="str">
        <f t="shared" si="115"/>
        <v/>
      </c>
      <c r="AS151" s="182" t="str">
        <f t="shared" si="116"/>
        <v/>
      </c>
      <c r="AT151" s="182" t="str">
        <f t="shared" si="117"/>
        <v/>
      </c>
      <c r="AU151" s="182" t="str">
        <f t="shared" si="118"/>
        <v/>
      </c>
      <c r="AV151" s="182" t="str">
        <f t="shared" si="119"/>
        <v/>
      </c>
      <c r="AW151" s="182" t="str">
        <f t="shared" si="120"/>
        <v/>
      </c>
      <c r="AX151" s="182" t="str">
        <f t="shared" si="121"/>
        <v/>
      </c>
      <c r="AY151" s="182" t="str">
        <f t="shared" si="122"/>
        <v/>
      </c>
      <c r="AZ151" s="182" t="str">
        <f t="shared" si="123"/>
        <v/>
      </c>
      <c r="BA151" s="182" t="str">
        <f t="shared" si="124"/>
        <v/>
      </c>
      <c r="BB151" s="182" t="str">
        <f t="shared" si="125"/>
        <v/>
      </c>
      <c r="BC151" s="182" t="str">
        <f t="shared" si="126"/>
        <v/>
      </c>
      <c r="BD151" s="182" t="str">
        <f t="shared" si="127"/>
        <v/>
      </c>
      <c r="BE151" s="182" t="str">
        <f t="shared" si="128"/>
        <v/>
      </c>
      <c r="BF151" s="182" t="str">
        <f t="shared" si="129"/>
        <v/>
      </c>
      <c r="BG151" s="182" t="str">
        <f t="shared" si="130"/>
        <v/>
      </c>
      <c r="BH151" s="182" t="str">
        <f t="shared" si="131"/>
        <v/>
      </c>
      <c r="BI151" s="182" t="str">
        <f t="shared" si="132"/>
        <v/>
      </c>
      <c r="BJ151" s="182" t="str">
        <f t="shared" si="133"/>
        <v/>
      </c>
      <c r="BK151" s="182" t="str">
        <f t="shared" si="134"/>
        <v/>
      </c>
      <c r="BL151" s="182" t="str">
        <f t="shared" si="135"/>
        <v/>
      </c>
      <c r="BM151" s="182" t="str">
        <f t="shared" si="136"/>
        <v/>
      </c>
      <c r="BN151" s="182" t="str">
        <f t="shared" si="137"/>
        <v/>
      </c>
      <c r="BO151" s="182" t="str">
        <f t="shared" si="138"/>
        <v/>
      </c>
      <c r="BP151" s="182" t="str">
        <f t="shared" si="139"/>
        <v/>
      </c>
      <c r="BQ151" s="182" t="str">
        <f t="shared" si="140"/>
        <v/>
      </c>
      <c r="BR151" s="182" t="str">
        <f t="shared" si="141"/>
        <v/>
      </c>
      <c r="BS151" s="182" t="str">
        <f t="shared" si="142"/>
        <v/>
      </c>
      <c r="BT151" s="182" t="str">
        <f t="shared" si="143"/>
        <v/>
      </c>
      <c r="BU151" s="183" t="str">
        <f t="shared" si="144"/>
        <v/>
      </c>
      <c r="BV151" s="184" t="str">
        <f>IF('Cálculos '!C157="","",AVERAGE(AN151:BU151))</f>
        <v/>
      </c>
    </row>
    <row r="152" spans="2:74" ht="17.25" hidden="1" thickBot="1" x14ac:dyDescent="0.35">
      <c r="B152" s="165">
        <f t="shared" si="110"/>
        <v>150</v>
      </c>
      <c r="C152" s="171" t="str">
        <f>IF('Cálculos '!J158="","",'Cálculos '!J158)</f>
        <v/>
      </c>
      <c r="D152" s="172" t="str">
        <f>IF('Cálculos '!K158="","",'Cálculos '!K158)</f>
        <v/>
      </c>
      <c r="E152" s="172" t="str">
        <f>IF('Cálculos '!L158="","",'Cálculos '!L158)</f>
        <v/>
      </c>
      <c r="F152" s="172" t="str">
        <f>IF('Cálculos '!M158="","",'Cálculos '!M158)</f>
        <v/>
      </c>
      <c r="G152" s="172" t="str">
        <f>IF('Cálculos '!N158="","",'Cálculos '!N158)</f>
        <v/>
      </c>
      <c r="H152" s="172" t="str">
        <f>IF('Cálculos '!O158="","",'Cálculos '!O158)</f>
        <v/>
      </c>
      <c r="I152" s="172" t="str">
        <f>IF('Cálculos '!P158="","",'Cálculos '!P158)</f>
        <v/>
      </c>
      <c r="J152" s="172" t="str">
        <f>IF('Cálculos '!Q158="","",'Cálculos '!Q158)</f>
        <v/>
      </c>
      <c r="K152" s="172" t="str">
        <f>IF('Cálculos '!R158="","",'Cálculos '!R158)</f>
        <v/>
      </c>
      <c r="L152" s="172" t="str">
        <f>IF('Cálculos '!S158="","",'Cálculos '!S158)</f>
        <v/>
      </c>
      <c r="M152" s="172" t="str">
        <f>IF('Cálculos '!T158="","",'Cálculos '!T158)</f>
        <v/>
      </c>
      <c r="N152" s="172" t="str">
        <f>IF('Cálculos '!U158="","",'Cálculos '!U158)</f>
        <v/>
      </c>
      <c r="O152" s="172" t="str">
        <f>IF('Cálculos '!V158="","",'Cálculos '!V158)</f>
        <v/>
      </c>
      <c r="P152" s="172" t="str">
        <f>IF('Cálculos '!W158="","",'Cálculos '!W158)</f>
        <v/>
      </c>
      <c r="Q152" s="172" t="str">
        <f>IF('Cálculos '!X158="","",'Cálculos '!X158)</f>
        <v/>
      </c>
      <c r="R152" s="172" t="str">
        <f>IF('Cálculos '!Y158="","",'Cálculos '!Y158)</f>
        <v/>
      </c>
      <c r="S152" s="172" t="str">
        <f>IF('Cálculos '!Z158="","",'Cálculos '!Z158)</f>
        <v/>
      </c>
      <c r="T152" s="172" t="str">
        <f>IF('Cálculos '!AA158="","",'Cálculos '!AA158)</f>
        <v/>
      </c>
      <c r="U152" s="172" t="str">
        <f>IF('Cálculos '!AB158="","",'Cálculos '!AB158)</f>
        <v/>
      </c>
      <c r="V152" s="172" t="str">
        <f>IF('Cálculos '!AC158="","",'Cálculos '!AC158)</f>
        <v/>
      </c>
      <c r="W152" s="172" t="str">
        <f>IF('Cálculos '!AD158="","",'Cálculos '!AD158)</f>
        <v/>
      </c>
      <c r="X152" s="172" t="str">
        <f>IF('Cálculos '!AE158="","",'Cálculos '!AE158)</f>
        <v/>
      </c>
      <c r="Y152" s="172" t="str">
        <f>IF('Cálculos '!AF158="","",'Cálculos '!AF158)</f>
        <v/>
      </c>
      <c r="Z152" s="172" t="str">
        <f>IF('Cálculos '!AG158="","",'Cálculos '!AG158)</f>
        <v/>
      </c>
      <c r="AA152" s="172" t="str">
        <f>IF('Cálculos '!AH158="","",'Cálculos '!AH158)</f>
        <v/>
      </c>
      <c r="AB152" s="172" t="str">
        <f>IF('Cálculos '!AI158="","",'Cálculos '!AI158)</f>
        <v/>
      </c>
      <c r="AC152" s="172" t="str">
        <f>IF('Cálculos '!AJ158="","",'Cálculos '!AJ158)</f>
        <v/>
      </c>
      <c r="AD152" s="172" t="str">
        <f>IF('Cálculos '!AK158="","",'Cálculos '!AK158)</f>
        <v/>
      </c>
      <c r="AE152" s="172" t="str">
        <f>IF('Cálculos '!AL158="","",'Cálculos '!AL158)</f>
        <v/>
      </c>
      <c r="AF152" s="172" t="str">
        <f>IF('Cálculos '!AM158="","",'Cálculos '!AM158)</f>
        <v/>
      </c>
      <c r="AG152" s="172" t="str">
        <f>IF('Cálculos '!AN158="","",'Cálculos '!AN158)</f>
        <v/>
      </c>
      <c r="AH152" s="172" t="str">
        <f>IF('Cálculos '!AO158="","",'Cálculos '!AO158)</f>
        <v/>
      </c>
      <c r="AI152" s="172" t="str">
        <f>IF('Cálculos '!AP158="","",'Cálculos '!AP158)</f>
        <v/>
      </c>
      <c r="AJ152" s="443" t="str">
        <f>IF('Cálculos '!AQ158="","",'Cálculos '!AQ158)</f>
        <v/>
      </c>
      <c r="AK152" s="446" t="str">
        <f>IF('Cálculos '!D158="","",AVERAGE(C152:AJ152))</f>
        <v/>
      </c>
      <c r="AM152" s="181">
        <f t="shared" si="40"/>
        <v>150</v>
      </c>
      <c r="AN152" s="284" t="str">
        <f t="shared" si="111"/>
        <v/>
      </c>
      <c r="AO152" s="285" t="str">
        <f t="shared" si="112"/>
        <v/>
      </c>
      <c r="AP152" s="285" t="str">
        <f t="shared" si="113"/>
        <v/>
      </c>
      <c r="AQ152" s="285" t="str">
        <f t="shared" si="114"/>
        <v/>
      </c>
      <c r="AR152" s="182" t="str">
        <f t="shared" si="115"/>
        <v/>
      </c>
      <c r="AS152" s="182" t="str">
        <f t="shared" si="116"/>
        <v/>
      </c>
      <c r="AT152" s="182" t="str">
        <f t="shared" si="117"/>
        <v/>
      </c>
      <c r="AU152" s="182" t="str">
        <f t="shared" si="118"/>
        <v/>
      </c>
      <c r="AV152" s="182" t="str">
        <f t="shared" si="119"/>
        <v/>
      </c>
      <c r="AW152" s="182" t="str">
        <f t="shared" si="120"/>
        <v/>
      </c>
      <c r="AX152" s="182" t="str">
        <f t="shared" si="121"/>
        <v/>
      </c>
      <c r="AY152" s="182" t="str">
        <f t="shared" si="122"/>
        <v/>
      </c>
      <c r="AZ152" s="182" t="str">
        <f t="shared" si="123"/>
        <v/>
      </c>
      <c r="BA152" s="182" t="str">
        <f t="shared" si="124"/>
        <v/>
      </c>
      <c r="BB152" s="182" t="str">
        <f t="shared" si="125"/>
        <v/>
      </c>
      <c r="BC152" s="182" t="str">
        <f t="shared" si="126"/>
        <v/>
      </c>
      <c r="BD152" s="182" t="str">
        <f t="shared" si="127"/>
        <v/>
      </c>
      <c r="BE152" s="182" t="str">
        <f t="shared" si="128"/>
        <v/>
      </c>
      <c r="BF152" s="182" t="str">
        <f t="shared" si="129"/>
        <v/>
      </c>
      <c r="BG152" s="182" t="str">
        <f t="shared" si="130"/>
        <v/>
      </c>
      <c r="BH152" s="182" t="str">
        <f t="shared" si="131"/>
        <v/>
      </c>
      <c r="BI152" s="182" t="str">
        <f t="shared" si="132"/>
        <v/>
      </c>
      <c r="BJ152" s="182" t="str">
        <f t="shared" si="133"/>
        <v/>
      </c>
      <c r="BK152" s="182" t="str">
        <f t="shared" si="134"/>
        <v/>
      </c>
      <c r="BL152" s="182" t="str">
        <f t="shared" si="135"/>
        <v/>
      </c>
      <c r="BM152" s="182" t="str">
        <f t="shared" si="136"/>
        <v/>
      </c>
      <c r="BN152" s="182" t="str">
        <f t="shared" si="137"/>
        <v/>
      </c>
      <c r="BO152" s="182" t="str">
        <f t="shared" si="138"/>
        <v/>
      </c>
      <c r="BP152" s="182" t="str">
        <f t="shared" si="139"/>
        <v/>
      </c>
      <c r="BQ152" s="182" t="str">
        <f t="shared" si="140"/>
        <v/>
      </c>
      <c r="BR152" s="182" t="str">
        <f t="shared" si="141"/>
        <v/>
      </c>
      <c r="BS152" s="182" t="str">
        <f t="shared" si="142"/>
        <v/>
      </c>
      <c r="BT152" s="182" t="str">
        <f t="shared" si="143"/>
        <v/>
      </c>
      <c r="BU152" s="183" t="str">
        <f t="shared" si="144"/>
        <v/>
      </c>
      <c r="BV152" s="184" t="str">
        <f>IF('Cálculos '!C158="","",AVERAGE(AN152:BU152))</f>
        <v/>
      </c>
    </row>
    <row r="153" spans="2:74" ht="17.25" hidden="1" thickBot="1" x14ac:dyDescent="0.35">
      <c r="B153" s="165">
        <f t="shared" si="110"/>
        <v>151</v>
      </c>
      <c r="C153" s="171" t="str">
        <f>IF('Cálculos '!J159="","",'Cálculos '!J159)</f>
        <v/>
      </c>
      <c r="D153" s="172" t="str">
        <f>IF('Cálculos '!K159="","",'Cálculos '!K159)</f>
        <v/>
      </c>
      <c r="E153" s="172" t="str">
        <f>IF('Cálculos '!L159="","",'Cálculos '!L159)</f>
        <v/>
      </c>
      <c r="F153" s="172" t="str">
        <f>IF('Cálculos '!M159="","",'Cálculos '!M159)</f>
        <v/>
      </c>
      <c r="G153" s="172" t="str">
        <f>IF('Cálculos '!N159="","",'Cálculos '!N159)</f>
        <v/>
      </c>
      <c r="H153" s="172" t="str">
        <f>IF('Cálculos '!O159="","",'Cálculos '!O159)</f>
        <v/>
      </c>
      <c r="I153" s="172" t="str">
        <f>IF('Cálculos '!P159="","",'Cálculos '!P159)</f>
        <v/>
      </c>
      <c r="J153" s="172" t="str">
        <f>IF('Cálculos '!Q159="","",'Cálculos '!Q159)</f>
        <v/>
      </c>
      <c r="K153" s="172" t="str">
        <f>IF('Cálculos '!R159="","",'Cálculos '!R159)</f>
        <v/>
      </c>
      <c r="L153" s="172" t="str">
        <f>IF('Cálculos '!S159="","",'Cálculos '!S159)</f>
        <v/>
      </c>
      <c r="M153" s="172" t="str">
        <f>IF('Cálculos '!T159="","",'Cálculos '!T159)</f>
        <v/>
      </c>
      <c r="N153" s="172" t="str">
        <f>IF('Cálculos '!U159="","",'Cálculos '!U159)</f>
        <v/>
      </c>
      <c r="O153" s="172" t="str">
        <f>IF('Cálculos '!V159="","",'Cálculos '!V159)</f>
        <v/>
      </c>
      <c r="P153" s="172" t="str">
        <f>IF('Cálculos '!W159="","",'Cálculos '!W159)</f>
        <v/>
      </c>
      <c r="Q153" s="172" t="str">
        <f>IF('Cálculos '!X159="","",'Cálculos '!X159)</f>
        <v/>
      </c>
      <c r="R153" s="172" t="str">
        <f>IF('Cálculos '!Y159="","",'Cálculos '!Y159)</f>
        <v/>
      </c>
      <c r="S153" s="172" t="str">
        <f>IF('Cálculos '!Z159="","",'Cálculos '!Z159)</f>
        <v/>
      </c>
      <c r="T153" s="172" t="str">
        <f>IF('Cálculos '!AA159="","",'Cálculos '!AA159)</f>
        <v/>
      </c>
      <c r="U153" s="172" t="str">
        <f>IF('Cálculos '!AB159="","",'Cálculos '!AB159)</f>
        <v/>
      </c>
      <c r="V153" s="172" t="str">
        <f>IF('Cálculos '!AC159="","",'Cálculos '!AC159)</f>
        <v/>
      </c>
      <c r="W153" s="172" t="str">
        <f>IF('Cálculos '!AD159="","",'Cálculos '!AD159)</f>
        <v/>
      </c>
      <c r="X153" s="172" t="str">
        <f>IF('Cálculos '!AE159="","",'Cálculos '!AE159)</f>
        <v/>
      </c>
      <c r="Y153" s="172" t="str">
        <f>IF('Cálculos '!AF159="","",'Cálculos '!AF159)</f>
        <v/>
      </c>
      <c r="Z153" s="172" t="str">
        <f>IF('Cálculos '!AG159="","",'Cálculos '!AG159)</f>
        <v/>
      </c>
      <c r="AA153" s="172" t="str">
        <f>IF('Cálculos '!AH159="","",'Cálculos '!AH159)</f>
        <v/>
      </c>
      <c r="AB153" s="172" t="str">
        <f>IF('Cálculos '!AI159="","",'Cálculos '!AI159)</f>
        <v/>
      </c>
      <c r="AC153" s="172" t="str">
        <f>IF('Cálculos '!AJ159="","",'Cálculos '!AJ159)</f>
        <v/>
      </c>
      <c r="AD153" s="172" t="str">
        <f>IF('Cálculos '!AK159="","",'Cálculos '!AK159)</f>
        <v/>
      </c>
      <c r="AE153" s="172" t="str">
        <f>IF('Cálculos '!AL159="","",'Cálculos '!AL159)</f>
        <v/>
      </c>
      <c r="AF153" s="172" t="str">
        <f>IF('Cálculos '!AM159="","",'Cálculos '!AM159)</f>
        <v/>
      </c>
      <c r="AG153" s="172" t="str">
        <f>IF('Cálculos '!AN159="","",'Cálculos '!AN159)</f>
        <v/>
      </c>
      <c r="AH153" s="172" t="str">
        <f>IF('Cálculos '!AO159="","",'Cálculos '!AO159)</f>
        <v/>
      </c>
      <c r="AI153" s="172" t="str">
        <f>IF('Cálculos '!AP159="","",'Cálculos '!AP159)</f>
        <v/>
      </c>
      <c r="AJ153" s="443" t="str">
        <f>IF('Cálculos '!AQ159="","",'Cálculos '!AQ159)</f>
        <v/>
      </c>
      <c r="AK153" s="446" t="str">
        <f>IF('Cálculos '!D159="","",AVERAGE(C153:AJ153))</f>
        <v/>
      </c>
      <c r="AM153" s="181">
        <f t="shared" si="40"/>
        <v>151</v>
      </c>
      <c r="AN153" s="284" t="str">
        <f t="shared" si="111"/>
        <v/>
      </c>
      <c r="AO153" s="285" t="str">
        <f t="shared" si="112"/>
        <v/>
      </c>
      <c r="AP153" s="285" t="str">
        <f t="shared" si="113"/>
        <v/>
      </c>
      <c r="AQ153" s="285" t="str">
        <f t="shared" si="114"/>
        <v/>
      </c>
      <c r="AR153" s="182" t="str">
        <f t="shared" si="115"/>
        <v/>
      </c>
      <c r="AS153" s="182" t="str">
        <f t="shared" si="116"/>
        <v/>
      </c>
      <c r="AT153" s="182" t="str">
        <f t="shared" si="117"/>
        <v/>
      </c>
      <c r="AU153" s="182" t="str">
        <f t="shared" si="118"/>
        <v/>
      </c>
      <c r="AV153" s="182" t="str">
        <f t="shared" si="119"/>
        <v/>
      </c>
      <c r="AW153" s="182" t="str">
        <f t="shared" si="120"/>
        <v/>
      </c>
      <c r="AX153" s="182" t="str">
        <f t="shared" si="121"/>
        <v/>
      </c>
      <c r="AY153" s="182" t="str">
        <f t="shared" si="122"/>
        <v/>
      </c>
      <c r="AZ153" s="182" t="str">
        <f t="shared" si="123"/>
        <v/>
      </c>
      <c r="BA153" s="182" t="str">
        <f t="shared" si="124"/>
        <v/>
      </c>
      <c r="BB153" s="182" t="str">
        <f t="shared" si="125"/>
        <v/>
      </c>
      <c r="BC153" s="182" t="str">
        <f t="shared" si="126"/>
        <v/>
      </c>
      <c r="BD153" s="182" t="str">
        <f t="shared" si="127"/>
        <v/>
      </c>
      <c r="BE153" s="182" t="str">
        <f t="shared" si="128"/>
        <v/>
      </c>
      <c r="BF153" s="182" t="str">
        <f t="shared" si="129"/>
        <v/>
      </c>
      <c r="BG153" s="182" t="str">
        <f t="shared" si="130"/>
        <v/>
      </c>
      <c r="BH153" s="182" t="str">
        <f t="shared" si="131"/>
        <v/>
      </c>
      <c r="BI153" s="182" t="str">
        <f t="shared" si="132"/>
        <v/>
      </c>
      <c r="BJ153" s="182" t="str">
        <f t="shared" si="133"/>
        <v/>
      </c>
      <c r="BK153" s="182" t="str">
        <f t="shared" si="134"/>
        <v/>
      </c>
      <c r="BL153" s="182" t="str">
        <f t="shared" si="135"/>
        <v/>
      </c>
      <c r="BM153" s="182" t="str">
        <f t="shared" si="136"/>
        <v/>
      </c>
      <c r="BN153" s="182" t="str">
        <f t="shared" si="137"/>
        <v/>
      </c>
      <c r="BO153" s="182" t="str">
        <f t="shared" si="138"/>
        <v/>
      </c>
      <c r="BP153" s="182" t="str">
        <f t="shared" si="139"/>
        <v/>
      </c>
      <c r="BQ153" s="182" t="str">
        <f t="shared" si="140"/>
        <v/>
      </c>
      <c r="BR153" s="182" t="str">
        <f t="shared" si="141"/>
        <v/>
      </c>
      <c r="BS153" s="182" t="str">
        <f t="shared" si="142"/>
        <v/>
      </c>
      <c r="BT153" s="182" t="str">
        <f t="shared" si="143"/>
        <v/>
      </c>
      <c r="BU153" s="183" t="str">
        <f t="shared" si="144"/>
        <v/>
      </c>
      <c r="BV153" s="184" t="str">
        <f>IF('Cálculos '!C159="","",AVERAGE(AN153:BU153))</f>
        <v/>
      </c>
    </row>
    <row r="154" spans="2:74" ht="17.25" hidden="1" thickBot="1" x14ac:dyDescent="0.35">
      <c r="B154" s="165">
        <f t="shared" si="110"/>
        <v>152</v>
      </c>
      <c r="C154" s="171" t="str">
        <f>IF('Cálculos '!J160="","",'Cálculos '!J160)</f>
        <v/>
      </c>
      <c r="D154" s="172" t="str">
        <f>IF('Cálculos '!K160="","",'Cálculos '!K160)</f>
        <v/>
      </c>
      <c r="E154" s="172" t="str">
        <f>IF('Cálculos '!L160="","",'Cálculos '!L160)</f>
        <v/>
      </c>
      <c r="F154" s="172" t="str">
        <f>IF('Cálculos '!M160="","",'Cálculos '!M160)</f>
        <v/>
      </c>
      <c r="G154" s="172" t="str">
        <f>IF('Cálculos '!N160="","",'Cálculos '!N160)</f>
        <v/>
      </c>
      <c r="H154" s="172" t="str">
        <f>IF('Cálculos '!O160="","",'Cálculos '!O160)</f>
        <v/>
      </c>
      <c r="I154" s="172" t="str">
        <f>IF('Cálculos '!P160="","",'Cálculos '!P160)</f>
        <v/>
      </c>
      <c r="J154" s="172" t="str">
        <f>IF('Cálculos '!Q160="","",'Cálculos '!Q160)</f>
        <v/>
      </c>
      <c r="K154" s="172" t="str">
        <f>IF('Cálculos '!R160="","",'Cálculos '!R160)</f>
        <v/>
      </c>
      <c r="L154" s="172" t="str">
        <f>IF('Cálculos '!S160="","",'Cálculos '!S160)</f>
        <v/>
      </c>
      <c r="M154" s="172" t="str">
        <f>IF('Cálculos '!T160="","",'Cálculos '!T160)</f>
        <v/>
      </c>
      <c r="N154" s="172" t="str">
        <f>IF('Cálculos '!U160="","",'Cálculos '!U160)</f>
        <v/>
      </c>
      <c r="O154" s="172" t="str">
        <f>IF('Cálculos '!V160="","",'Cálculos '!V160)</f>
        <v/>
      </c>
      <c r="P154" s="172" t="str">
        <f>IF('Cálculos '!W160="","",'Cálculos '!W160)</f>
        <v/>
      </c>
      <c r="Q154" s="172" t="str">
        <f>IF('Cálculos '!X160="","",'Cálculos '!X160)</f>
        <v/>
      </c>
      <c r="R154" s="172" t="str">
        <f>IF('Cálculos '!Y160="","",'Cálculos '!Y160)</f>
        <v/>
      </c>
      <c r="S154" s="172" t="str">
        <f>IF('Cálculos '!Z160="","",'Cálculos '!Z160)</f>
        <v/>
      </c>
      <c r="T154" s="172" t="str">
        <f>IF('Cálculos '!AA160="","",'Cálculos '!AA160)</f>
        <v/>
      </c>
      <c r="U154" s="172" t="str">
        <f>IF('Cálculos '!AB160="","",'Cálculos '!AB160)</f>
        <v/>
      </c>
      <c r="V154" s="172" t="str">
        <f>IF('Cálculos '!AC160="","",'Cálculos '!AC160)</f>
        <v/>
      </c>
      <c r="W154" s="172" t="str">
        <f>IF('Cálculos '!AD160="","",'Cálculos '!AD160)</f>
        <v/>
      </c>
      <c r="X154" s="172" t="str">
        <f>IF('Cálculos '!AE160="","",'Cálculos '!AE160)</f>
        <v/>
      </c>
      <c r="Y154" s="172" t="str">
        <f>IF('Cálculos '!AF160="","",'Cálculos '!AF160)</f>
        <v/>
      </c>
      <c r="Z154" s="172" t="str">
        <f>IF('Cálculos '!AG160="","",'Cálculos '!AG160)</f>
        <v/>
      </c>
      <c r="AA154" s="172" t="str">
        <f>IF('Cálculos '!AH160="","",'Cálculos '!AH160)</f>
        <v/>
      </c>
      <c r="AB154" s="172" t="str">
        <f>IF('Cálculos '!AI160="","",'Cálculos '!AI160)</f>
        <v/>
      </c>
      <c r="AC154" s="172" t="str">
        <f>IF('Cálculos '!AJ160="","",'Cálculos '!AJ160)</f>
        <v/>
      </c>
      <c r="AD154" s="172" t="str">
        <f>IF('Cálculos '!AK160="","",'Cálculos '!AK160)</f>
        <v/>
      </c>
      <c r="AE154" s="172" t="str">
        <f>IF('Cálculos '!AL160="","",'Cálculos '!AL160)</f>
        <v/>
      </c>
      <c r="AF154" s="172" t="str">
        <f>IF('Cálculos '!AM160="","",'Cálculos '!AM160)</f>
        <v/>
      </c>
      <c r="AG154" s="172" t="str">
        <f>IF('Cálculos '!AN160="","",'Cálculos '!AN160)</f>
        <v/>
      </c>
      <c r="AH154" s="172" t="str">
        <f>IF('Cálculos '!AO160="","",'Cálculos '!AO160)</f>
        <v/>
      </c>
      <c r="AI154" s="172" t="str">
        <f>IF('Cálculos '!AP160="","",'Cálculos '!AP160)</f>
        <v/>
      </c>
      <c r="AJ154" s="443" t="str">
        <f>IF('Cálculos '!AQ160="","",'Cálculos '!AQ160)</f>
        <v/>
      </c>
      <c r="AK154" s="446" t="str">
        <f>IF('Cálculos '!D160="","",AVERAGE(C154:AJ154))</f>
        <v/>
      </c>
      <c r="AM154" s="181">
        <f t="shared" si="40"/>
        <v>152</v>
      </c>
      <c r="AN154" s="284" t="str">
        <f t="shared" si="111"/>
        <v/>
      </c>
      <c r="AO154" s="285" t="str">
        <f t="shared" si="112"/>
        <v/>
      </c>
      <c r="AP154" s="285" t="str">
        <f t="shared" si="113"/>
        <v/>
      </c>
      <c r="AQ154" s="285" t="str">
        <f t="shared" si="114"/>
        <v/>
      </c>
      <c r="AR154" s="182" t="str">
        <f t="shared" si="115"/>
        <v/>
      </c>
      <c r="AS154" s="182" t="str">
        <f t="shared" si="116"/>
        <v/>
      </c>
      <c r="AT154" s="182" t="str">
        <f t="shared" si="117"/>
        <v/>
      </c>
      <c r="AU154" s="182" t="str">
        <f t="shared" si="118"/>
        <v/>
      </c>
      <c r="AV154" s="182" t="str">
        <f t="shared" si="119"/>
        <v/>
      </c>
      <c r="AW154" s="182" t="str">
        <f t="shared" si="120"/>
        <v/>
      </c>
      <c r="AX154" s="182" t="str">
        <f t="shared" si="121"/>
        <v/>
      </c>
      <c r="AY154" s="182" t="str">
        <f t="shared" si="122"/>
        <v/>
      </c>
      <c r="AZ154" s="182" t="str">
        <f t="shared" si="123"/>
        <v/>
      </c>
      <c r="BA154" s="182" t="str">
        <f t="shared" si="124"/>
        <v/>
      </c>
      <c r="BB154" s="182" t="str">
        <f t="shared" si="125"/>
        <v/>
      </c>
      <c r="BC154" s="182" t="str">
        <f t="shared" si="126"/>
        <v/>
      </c>
      <c r="BD154" s="182" t="str">
        <f t="shared" si="127"/>
        <v/>
      </c>
      <c r="BE154" s="182" t="str">
        <f t="shared" si="128"/>
        <v/>
      </c>
      <c r="BF154" s="182" t="str">
        <f t="shared" si="129"/>
        <v/>
      </c>
      <c r="BG154" s="182" t="str">
        <f t="shared" si="130"/>
        <v/>
      </c>
      <c r="BH154" s="182" t="str">
        <f t="shared" si="131"/>
        <v/>
      </c>
      <c r="BI154" s="182" t="str">
        <f t="shared" si="132"/>
        <v/>
      </c>
      <c r="BJ154" s="182" t="str">
        <f t="shared" si="133"/>
        <v/>
      </c>
      <c r="BK154" s="182" t="str">
        <f t="shared" si="134"/>
        <v/>
      </c>
      <c r="BL154" s="182" t="str">
        <f t="shared" si="135"/>
        <v/>
      </c>
      <c r="BM154" s="182" t="str">
        <f t="shared" si="136"/>
        <v/>
      </c>
      <c r="BN154" s="182" t="str">
        <f t="shared" si="137"/>
        <v/>
      </c>
      <c r="BO154" s="182" t="str">
        <f t="shared" si="138"/>
        <v/>
      </c>
      <c r="BP154" s="182" t="str">
        <f t="shared" si="139"/>
        <v/>
      </c>
      <c r="BQ154" s="182" t="str">
        <f t="shared" si="140"/>
        <v/>
      </c>
      <c r="BR154" s="182" t="str">
        <f t="shared" si="141"/>
        <v/>
      </c>
      <c r="BS154" s="182" t="str">
        <f t="shared" si="142"/>
        <v/>
      </c>
      <c r="BT154" s="182" t="str">
        <f t="shared" si="143"/>
        <v/>
      </c>
      <c r="BU154" s="183" t="str">
        <f t="shared" si="144"/>
        <v/>
      </c>
      <c r="BV154" s="184" t="str">
        <f>IF('Cálculos '!C160="","",AVERAGE(AN154:BU154))</f>
        <v/>
      </c>
    </row>
    <row r="155" spans="2:74" ht="17.25" hidden="1" thickBot="1" x14ac:dyDescent="0.35">
      <c r="B155" s="165">
        <f t="shared" si="110"/>
        <v>153</v>
      </c>
      <c r="C155" s="171" t="str">
        <f>IF('Cálculos '!J161="","",'Cálculos '!J161)</f>
        <v/>
      </c>
      <c r="D155" s="172" t="str">
        <f>IF('Cálculos '!K161="","",'Cálculos '!K161)</f>
        <v/>
      </c>
      <c r="E155" s="172" t="str">
        <f>IF('Cálculos '!L161="","",'Cálculos '!L161)</f>
        <v/>
      </c>
      <c r="F155" s="172" t="str">
        <f>IF('Cálculos '!M161="","",'Cálculos '!M161)</f>
        <v/>
      </c>
      <c r="G155" s="172" t="str">
        <f>IF('Cálculos '!N161="","",'Cálculos '!N161)</f>
        <v/>
      </c>
      <c r="H155" s="172" t="str">
        <f>IF('Cálculos '!O161="","",'Cálculos '!O161)</f>
        <v/>
      </c>
      <c r="I155" s="172" t="str">
        <f>IF('Cálculos '!P161="","",'Cálculos '!P161)</f>
        <v/>
      </c>
      <c r="J155" s="172" t="str">
        <f>IF('Cálculos '!Q161="","",'Cálculos '!Q161)</f>
        <v/>
      </c>
      <c r="K155" s="172" t="str">
        <f>IF('Cálculos '!R161="","",'Cálculos '!R161)</f>
        <v/>
      </c>
      <c r="L155" s="172" t="str">
        <f>IF('Cálculos '!S161="","",'Cálculos '!S161)</f>
        <v/>
      </c>
      <c r="M155" s="172" t="str">
        <f>IF('Cálculos '!T161="","",'Cálculos '!T161)</f>
        <v/>
      </c>
      <c r="N155" s="172" t="str">
        <f>IF('Cálculos '!U161="","",'Cálculos '!U161)</f>
        <v/>
      </c>
      <c r="O155" s="172" t="str">
        <f>IF('Cálculos '!V161="","",'Cálculos '!V161)</f>
        <v/>
      </c>
      <c r="P155" s="172" t="str">
        <f>IF('Cálculos '!W161="","",'Cálculos '!W161)</f>
        <v/>
      </c>
      <c r="Q155" s="172" t="str">
        <f>IF('Cálculos '!X161="","",'Cálculos '!X161)</f>
        <v/>
      </c>
      <c r="R155" s="172" t="str">
        <f>IF('Cálculos '!Y161="","",'Cálculos '!Y161)</f>
        <v/>
      </c>
      <c r="S155" s="172" t="str">
        <f>IF('Cálculos '!Z161="","",'Cálculos '!Z161)</f>
        <v/>
      </c>
      <c r="T155" s="172" t="str">
        <f>IF('Cálculos '!AA161="","",'Cálculos '!AA161)</f>
        <v/>
      </c>
      <c r="U155" s="172" t="str">
        <f>IF('Cálculos '!AB161="","",'Cálculos '!AB161)</f>
        <v/>
      </c>
      <c r="V155" s="172" t="str">
        <f>IF('Cálculos '!AC161="","",'Cálculos '!AC161)</f>
        <v/>
      </c>
      <c r="W155" s="172" t="str">
        <f>IF('Cálculos '!AD161="","",'Cálculos '!AD161)</f>
        <v/>
      </c>
      <c r="X155" s="172" t="str">
        <f>IF('Cálculos '!AE161="","",'Cálculos '!AE161)</f>
        <v/>
      </c>
      <c r="Y155" s="172" t="str">
        <f>IF('Cálculos '!AF161="","",'Cálculos '!AF161)</f>
        <v/>
      </c>
      <c r="Z155" s="172" t="str">
        <f>IF('Cálculos '!AG161="","",'Cálculos '!AG161)</f>
        <v/>
      </c>
      <c r="AA155" s="172" t="str">
        <f>IF('Cálculos '!AH161="","",'Cálculos '!AH161)</f>
        <v/>
      </c>
      <c r="AB155" s="172" t="str">
        <f>IF('Cálculos '!AI161="","",'Cálculos '!AI161)</f>
        <v/>
      </c>
      <c r="AC155" s="172" t="str">
        <f>IF('Cálculos '!AJ161="","",'Cálculos '!AJ161)</f>
        <v/>
      </c>
      <c r="AD155" s="172" t="str">
        <f>IF('Cálculos '!AK161="","",'Cálculos '!AK161)</f>
        <v/>
      </c>
      <c r="AE155" s="172" t="str">
        <f>IF('Cálculos '!AL161="","",'Cálculos '!AL161)</f>
        <v/>
      </c>
      <c r="AF155" s="172" t="str">
        <f>IF('Cálculos '!AM161="","",'Cálculos '!AM161)</f>
        <v/>
      </c>
      <c r="AG155" s="172" t="str">
        <f>IF('Cálculos '!AN161="","",'Cálculos '!AN161)</f>
        <v/>
      </c>
      <c r="AH155" s="172" t="str">
        <f>IF('Cálculos '!AO161="","",'Cálculos '!AO161)</f>
        <v/>
      </c>
      <c r="AI155" s="172" t="str">
        <f>IF('Cálculos '!AP161="","",'Cálculos '!AP161)</f>
        <v/>
      </c>
      <c r="AJ155" s="443" t="str">
        <f>IF('Cálculos '!AQ161="","",'Cálculos '!AQ161)</f>
        <v/>
      </c>
      <c r="AK155" s="446" t="str">
        <f>IF('Cálculos '!D161="","",AVERAGE(C155:AJ155))</f>
        <v/>
      </c>
      <c r="AM155" s="181">
        <f t="shared" si="40"/>
        <v>153</v>
      </c>
      <c r="AN155" s="284" t="str">
        <f t="shared" si="111"/>
        <v/>
      </c>
      <c r="AO155" s="285" t="str">
        <f t="shared" si="112"/>
        <v/>
      </c>
      <c r="AP155" s="285" t="str">
        <f t="shared" si="113"/>
        <v/>
      </c>
      <c r="AQ155" s="285" t="str">
        <f t="shared" si="114"/>
        <v/>
      </c>
      <c r="AR155" s="182" t="str">
        <f t="shared" si="115"/>
        <v/>
      </c>
      <c r="AS155" s="182" t="str">
        <f t="shared" si="116"/>
        <v/>
      </c>
      <c r="AT155" s="182" t="str">
        <f t="shared" si="117"/>
        <v/>
      </c>
      <c r="AU155" s="182" t="str">
        <f t="shared" si="118"/>
        <v/>
      </c>
      <c r="AV155" s="182" t="str">
        <f t="shared" si="119"/>
        <v/>
      </c>
      <c r="AW155" s="182" t="str">
        <f t="shared" si="120"/>
        <v/>
      </c>
      <c r="AX155" s="182" t="str">
        <f t="shared" si="121"/>
        <v/>
      </c>
      <c r="AY155" s="182" t="str">
        <f t="shared" si="122"/>
        <v/>
      </c>
      <c r="AZ155" s="182" t="str">
        <f t="shared" si="123"/>
        <v/>
      </c>
      <c r="BA155" s="182" t="str">
        <f t="shared" si="124"/>
        <v/>
      </c>
      <c r="BB155" s="182" t="str">
        <f t="shared" si="125"/>
        <v/>
      </c>
      <c r="BC155" s="182" t="str">
        <f t="shared" si="126"/>
        <v/>
      </c>
      <c r="BD155" s="182" t="str">
        <f t="shared" si="127"/>
        <v/>
      </c>
      <c r="BE155" s="182" t="str">
        <f t="shared" si="128"/>
        <v/>
      </c>
      <c r="BF155" s="182" t="str">
        <f t="shared" si="129"/>
        <v/>
      </c>
      <c r="BG155" s="182" t="str">
        <f t="shared" si="130"/>
        <v/>
      </c>
      <c r="BH155" s="182" t="str">
        <f t="shared" si="131"/>
        <v/>
      </c>
      <c r="BI155" s="182" t="str">
        <f t="shared" si="132"/>
        <v/>
      </c>
      <c r="BJ155" s="182" t="str">
        <f t="shared" si="133"/>
        <v/>
      </c>
      <c r="BK155" s="182" t="str">
        <f t="shared" si="134"/>
        <v/>
      </c>
      <c r="BL155" s="182" t="str">
        <f t="shared" si="135"/>
        <v/>
      </c>
      <c r="BM155" s="182" t="str">
        <f t="shared" si="136"/>
        <v/>
      </c>
      <c r="BN155" s="182" t="str">
        <f t="shared" si="137"/>
        <v/>
      </c>
      <c r="BO155" s="182" t="str">
        <f t="shared" si="138"/>
        <v/>
      </c>
      <c r="BP155" s="182" t="str">
        <f t="shared" si="139"/>
        <v/>
      </c>
      <c r="BQ155" s="182" t="str">
        <f t="shared" si="140"/>
        <v/>
      </c>
      <c r="BR155" s="182" t="str">
        <f t="shared" si="141"/>
        <v/>
      </c>
      <c r="BS155" s="182" t="str">
        <f t="shared" si="142"/>
        <v/>
      </c>
      <c r="BT155" s="182" t="str">
        <f t="shared" si="143"/>
        <v/>
      </c>
      <c r="BU155" s="183" t="str">
        <f t="shared" si="144"/>
        <v/>
      </c>
      <c r="BV155" s="184" t="str">
        <f>IF('Cálculos '!C161="","",AVERAGE(AN155:BU155))</f>
        <v/>
      </c>
    </row>
    <row r="156" spans="2:74" ht="17.25" hidden="1" thickBot="1" x14ac:dyDescent="0.35">
      <c r="B156" s="165">
        <f t="shared" si="110"/>
        <v>154</v>
      </c>
      <c r="C156" s="171" t="str">
        <f>IF('Cálculos '!J162="","",'Cálculos '!J162)</f>
        <v/>
      </c>
      <c r="D156" s="172" t="str">
        <f>IF('Cálculos '!K162="","",'Cálculos '!K162)</f>
        <v/>
      </c>
      <c r="E156" s="172" t="str">
        <f>IF('Cálculos '!L162="","",'Cálculos '!L162)</f>
        <v/>
      </c>
      <c r="F156" s="172" t="str">
        <f>IF('Cálculos '!M162="","",'Cálculos '!M162)</f>
        <v/>
      </c>
      <c r="G156" s="172" t="str">
        <f>IF('Cálculos '!N162="","",'Cálculos '!N162)</f>
        <v/>
      </c>
      <c r="H156" s="172" t="str">
        <f>IF('Cálculos '!O162="","",'Cálculos '!O162)</f>
        <v/>
      </c>
      <c r="I156" s="172" t="str">
        <f>IF('Cálculos '!P162="","",'Cálculos '!P162)</f>
        <v/>
      </c>
      <c r="J156" s="172" t="str">
        <f>IF('Cálculos '!Q162="","",'Cálculos '!Q162)</f>
        <v/>
      </c>
      <c r="K156" s="172" t="str">
        <f>IF('Cálculos '!R162="","",'Cálculos '!R162)</f>
        <v/>
      </c>
      <c r="L156" s="172" t="str">
        <f>IF('Cálculos '!S162="","",'Cálculos '!S162)</f>
        <v/>
      </c>
      <c r="M156" s="172" t="str">
        <f>IF('Cálculos '!T162="","",'Cálculos '!T162)</f>
        <v/>
      </c>
      <c r="N156" s="172" t="str">
        <f>IF('Cálculos '!U162="","",'Cálculos '!U162)</f>
        <v/>
      </c>
      <c r="O156" s="172" t="str">
        <f>IF('Cálculos '!V162="","",'Cálculos '!V162)</f>
        <v/>
      </c>
      <c r="P156" s="172" t="str">
        <f>IF('Cálculos '!W162="","",'Cálculos '!W162)</f>
        <v/>
      </c>
      <c r="Q156" s="172" t="str">
        <f>IF('Cálculos '!X162="","",'Cálculos '!X162)</f>
        <v/>
      </c>
      <c r="R156" s="172" t="str">
        <f>IF('Cálculos '!Y162="","",'Cálculos '!Y162)</f>
        <v/>
      </c>
      <c r="S156" s="172" t="str">
        <f>IF('Cálculos '!Z162="","",'Cálculos '!Z162)</f>
        <v/>
      </c>
      <c r="T156" s="172" t="str">
        <f>IF('Cálculos '!AA162="","",'Cálculos '!AA162)</f>
        <v/>
      </c>
      <c r="U156" s="172" t="str">
        <f>IF('Cálculos '!AB162="","",'Cálculos '!AB162)</f>
        <v/>
      </c>
      <c r="V156" s="172" t="str">
        <f>IF('Cálculos '!AC162="","",'Cálculos '!AC162)</f>
        <v/>
      </c>
      <c r="W156" s="172" t="str">
        <f>IF('Cálculos '!AD162="","",'Cálculos '!AD162)</f>
        <v/>
      </c>
      <c r="X156" s="172" t="str">
        <f>IF('Cálculos '!AE162="","",'Cálculos '!AE162)</f>
        <v/>
      </c>
      <c r="Y156" s="172" t="str">
        <f>IF('Cálculos '!AF162="","",'Cálculos '!AF162)</f>
        <v/>
      </c>
      <c r="Z156" s="172" t="str">
        <f>IF('Cálculos '!AG162="","",'Cálculos '!AG162)</f>
        <v/>
      </c>
      <c r="AA156" s="172" t="str">
        <f>IF('Cálculos '!AH162="","",'Cálculos '!AH162)</f>
        <v/>
      </c>
      <c r="AB156" s="172" t="str">
        <f>IF('Cálculos '!AI162="","",'Cálculos '!AI162)</f>
        <v/>
      </c>
      <c r="AC156" s="172" t="str">
        <f>IF('Cálculos '!AJ162="","",'Cálculos '!AJ162)</f>
        <v/>
      </c>
      <c r="AD156" s="172" t="str">
        <f>IF('Cálculos '!AK162="","",'Cálculos '!AK162)</f>
        <v/>
      </c>
      <c r="AE156" s="172" t="str">
        <f>IF('Cálculos '!AL162="","",'Cálculos '!AL162)</f>
        <v/>
      </c>
      <c r="AF156" s="172" t="str">
        <f>IF('Cálculos '!AM162="","",'Cálculos '!AM162)</f>
        <v/>
      </c>
      <c r="AG156" s="172" t="str">
        <f>IF('Cálculos '!AN162="","",'Cálculos '!AN162)</f>
        <v/>
      </c>
      <c r="AH156" s="172" t="str">
        <f>IF('Cálculos '!AO162="","",'Cálculos '!AO162)</f>
        <v/>
      </c>
      <c r="AI156" s="172" t="str">
        <f>IF('Cálculos '!AP162="","",'Cálculos '!AP162)</f>
        <v/>
      </c>
      <c r="AJ156" s="443" t="str">
        <f>IF('Cálculos '!AQ162="","",'Cálculos '!AQ162)</f>
        <v/>
      </c>
      <c r="AK156" s="446" t="str">
        <f>IF('Cálculos '!D162="","",AVERAGE(C156:AJ156))</f>
        <v/>
      </c>
      <c r="AM156" s="181">
        <f t="shared" si="40"/>
        <v>154</v>
      </c>
      <c r="AN156" s="284" t="str">
        <f t="shared" si="111"/>
        <v/>
      </c>
      <c r="AO156" s="285" t="str">
        <f t="shared" si="112"/>
        <v/>
      </c>
      <c r="AP156" s="285" t="str">
        <f t="shared" si="113"/>
        <v/>
      </c>
      <c r="AQ156" s="285" t="str">
        <f t="shared" si="114"/>
        <v/>
      </c>
      <c r="AR156" s="182" t="str">
        <f t="shared" si="115"/>
        <v/>
      </c>
      <c r="AS156" s="182" t="str">
        <f t="shared" si="116"/>
        <v/>
      </c>
      <c r="AT156" s="182" t="str">
        <f t="shared" si="117"/>
        <v/>
      </c>
      <c r="AU156" s="182" t="str">
        <f t="shared" si="118"/>
        <v/>
      </c>
      <c r="AV156" s="182" t="str">
        <f t="shared" si="119"/>
        <v/>
      </c>
      <c r="AW156" s="182" t="str">
        <f t="shared" si="120"/>
        <v/>
      </c>
      <c r="AX156" s="182" t="str">
        <f t="shared" si="121"/>
        <v/>
      </c>
      <c r="AY156" s="182" t="str">
        <f t="shared" si="122"/>
        <v/>
      </c>
      <c r="AZ156" s="182" t="str">
        <f t="shared" si="123"/>
        <v/>
      </c>
      <c r="BA156" s="182" t="str">
        <f t="shared" si="124"/>
        <v/>
      </c>
      <c r="BB156" s="182" t="str">
        <f t="shared" si="125"/>
        <v/>
      </c>
      <c r="BC156" s="182" t="str">
        <f t="shared" si="126"/>
        <v/>
      </c>
      <c r="BD156" s="182" t="str">
        <f t="shared" si="127"/>
        <v/>
      </c>
      <c r="BE156" s="182" t="str">
        <f t="shared" si="128"/>
        <v/>
      </c>
      <c r="BF156" s="182" t="str">
        <f t="shared" si="129"/>
        <v/>
      </c>
      <c r="BG156" s="182" t="str">
        <f t="shared" si="130"/>
        <v/>
      </c>
      <c r="BH156" s="182" t="str">
        <f t="shared" si="131"/>
        <v/>
      </c>
      <c r="BI156" s="182" t="str">
        <f t="shared" si="132"/>
        <v/>
      </c>
      <c r="BJ156" s="182" t="str">
        <f t="shared" si="133"/>
        <v/>
      </c>
      <c r="BK156" s="182" t="str">
        <f t="shared" si="134"/>
        <v/>
      </c>
      <c r="BL156" s="182" t="str">
        <f t="shared" si="135"/>
        <v/>
      </c>
      <c r="BM156" s="182" t="str">
        <f t="shared" si="136"/>
        <v/>
      </c>
      <c r="BN156" s="182" t="str">
        <f t="shared" si="137"/>
        <v/>
      </c>
      <c r="BO156" s="182" t="str">
        <f t="shared" si="138"/>
        <v/>
      </c>
      <c r="BP156" s="182" t="str">
        <f t="shared" si="139"/>
        <v/>
      </c>
      <c r="BQ156" s="182" t="str">
        <f t="shared" si="140"/>
        <v/>
      </c>
      <c r="BR156" s="182" t="str">
        <f t="shared" si="141"/>
        <v/>
      </c>
      <c r="BS156" s="182" t="str">
        <f t="shared" si="142"/>
        <v/>
      </c>
      <c r="BT156" s="182" t="str">
        <f t="shared" si="143"/>
        <v/>
      </c>
      <c r="BU156" s="183" t="str">
        <f t="shared" si="144"/>
        <v/>
      </c>
      <c r="BV156" s="184" t="str">
        <f>IF('Cálculos '!C162="","",AVERAGE(AN156:BU156))</f>
        <v/>
      </c>
    </row>
    <row r="157" spans="2:74" ht="17.25" hidden="1" thickBot="1" x14ac:dyDescent="0.35">
      <c r="B157" s="165">
        <f t="shared" si="110"/>
        <v>155</v>
      </c>
      <c r="C157" s="171" t="str">
        <f>IF('Cálculos '!J163="","",'Cálculos '!J163)</f>
        <v/>
      </c>
      <c r="D157" s="172" t="str">
        <f>IF('Cálculos '!K163="","",'Cálculos '!K163)</f>
        <v/>
      </c>
      <c r="E157" s="172" t="str">
        <f>IF('Cálculos '!L163="","",'Cálculos '!L163)</f>
        <v/>
      </c>
      <c r="F157" s="172" t="str">
        <f>IF('Cálculos '!M163="","",'Cálculos '!M163)</f>
        <v/>
      </c>
      <c r="G157" s="172" t="str">
        <f>IF('Cálculos '!N163="","",'Cálculos '!N163)</f>
        <v/>
      </c>
      <c r="H157" s="172" t="str">
        <f>IF('Cálculos '!O163="","",'Cálculos '!O163)</f>
        <v/>
      </c>
      <c r="I157" s="172" t="str">
        <f>IF('Cálculos '!P163="","",'Cálculos '!P163)</f>
        <v/>
      </c>
      <c r="J157" s="172" t="str">
        <f>IF('Cálculos '!Q163="","",'Cálculos '!Q163)</f>
        <v/>
      </c>
      <c r="K157" s="172" t="str">
        <f>IF('Cálculos '!R163="","",'Cálculos '!R163)</f>
        <v/>
      </c>
      <c r="L157" s="172" t="str">
        <f>IF('Cálculos '!S163="","",'Cálculos '!S163)</f>
        <v/>
      </c>
      <c r="M157" s="172" t="str">
        <f>IF('Cálculos '!T163="","",'Cálculos '!T163)</f>
        <v/>
      </c>
      <c r="N157" s="172" t="str">
        <f>IF('Cálculos '!U163="","",'Cálculos '!U163)</f>
        <v/>
      </c>
      <c r="O157" s="172" t="str">
        <f>IF('Cálculos '!V163="","",'Cálculos '!V163)</f>
        <v/>
      </c>
      <c r="P157" s="172" t="str">
        <f>IF('Cálculos '!W163="","",'Cálculos '!W163)</f>
        <v/>
      </c>
      <c r="Q157" s="172" t="str">
        <f>IF('Cálculos '!X163="","",'Cálculos '!X163)</f>
        <v/>
      </c>
      <c r="R157" s="172" t="str">
        <f>IF('Cálculos '!Y163="","",'Cálculos '!Y163)</f>
        <v/>
      </c>
      <c r="S157" s="172" t="str">
        <f>IF('Cálculos '!Z163="","",'Cálculos '!Z163)</f>
        <v/>
      </c>
      <c r="T157" s="172" t="str">
        <f>IF('Cálculos '!AA163="","",'Cálculos '!AA163)</f>
        <v/>
      </c>
      <c r="U157" s="172" t="str">
        <f>IF('Cálculos '!AB163="","",'Cálculos '!AB163)</f>
        <v/>
      </c>
      <c r="V157" s="172" t="str">
        <f>IF('Cálculos '!AC163="","",'Cálculos '!AC163)</f>
        <v/>
      </c>
      <c r="W157" s="172" t="str">
        <f>IF('Cálculos '!AD163="","",'Cálculos '!AD163)</f>
        <v/>
      </c>
      <c r="X157" s="172" t="str">
        <f>IF('Cálculos '!AE163="","",'Cálculos '!AE163)</f>
        <v/>
      </c>
      <c r="Y157" s="172" t="str">
        <f>IF('Cálculos '!AF163="","",'Cálculos '!AF163)</f>
        <v/>
      </c>
      <c r="Z157" s="172" t="str">
        <f>IF('Cálculos '!AG163="","",'Cálculos '!AG163)</f>
        <v/>
      </c>
      <c r="AA157" s="172" t="str">
        <f>IF('Cálculos '!AH163="","",'Cálculos '!AH163)</f>
        <v/>
      </c>
      <c r="AB157" s="172" t="str">
        <f>IF('Cálculos '!AI163="","",'Cálculos '!AI163)</f>
        <v/>
      </c>
      <c r="AC157" s="172" t="str">
        <f>IF('Cálculos '!AJ163="","",'Cálculos '!AJ163)</f>
        <v/>
      </c>
      <c r="AD157" s="172" t="str">
        <f>IF('Cálculos '!AK163="","",'Cálculos '!AK163)</f>
        <v/>
      </c>
      <c r="AE157" s="172" t="str">
        <f>IF('Cálculos '!AL163="","",'Cálculos '!AL163)</f>
        <v/>
      </c>
      <c r="AF157" s="172" t="str">
        <f>IF('Cálculos '!AM163="","",'Cálculos '!AM163)</f>
        <v/>
      </c>
      <c r="AG157" s="172" t="str">
        <f>IF('Cálculos '!AN163="","",'Cálculos '!AN163)</f>
        <v/>
      </c>
      <c r="AH157" s="172" t="str">
        <f>IF('Cálculos '!AO163="","",'Cálculos '!AO163)</f>
        <v/>
      </c>
      <c r="AI157" s="172" t="str">
        <f>IF('Cálculos '!AP163="","",'Cálculos '!AP163)</f>
        <v/>
      </c>
      <c r="AJ157" s="443" t="str">
        <f>IF('Cálculos '!AQ163="","",'Cálculos '!AQ163)</f>
        <v/>
      </c>
      <c r="AK157" s="446" t="str">
        <f>IF('Cálculos '!D163="","",AVERAGE(C157:AJ157))</f>
        <v/>
      </c>
      <c r="AM157" s="181">
        <f t="shared" si="40"/>
        <v>155</v>
      </c>
      <c r="AN157" s="284" t="str">
        <f t="shared" si="111"/>
        <v/>
      </c>
      <c r="AO157" s="285" t="str">
        <f t="shared" si="112"/>
        <v/>
      </c>
      <c r="AP157" s="285" t="str">
        <f t="shared" si="113"/>
        <v/>
      </c>
      <c r="AQ157" s="285" t="str">
        <f t="shared" si="114"/>
        <v/>
      </c>
      <c r="AR157" s="182" t="str">
        <f t="shared" si="115"/>
        <v/>
      </c>
      <c r="AS157" s="182" t="str">
        <f t="shared" si="116"/>
        <v/>
      </c>
      <c r="AT157" s="182" t="str">
        <f t="shared" si="117"/>
        <v/>
      </c>
      <c r="AU157" s="182" t="str">
        <f t="shared" si="118"/>
        <v/>
      </c>
      <c r="AV157" s="182" t="str">
        <f t="shared" si="119"/>
        <v/>
      </c>
      <c r="AW157" s="182" t="str">
        <f t="shared" si="120"/>
        <v/>
      </c>
      <c r="AX157" s="182" t="str">
        <f t="shared" si="121"/>
        <v/>
      </c>
      <c r="AY157" s="182" t="str">
        <f t="shared" si="122"/>
        <v/>
      </c>
      <c r="AZ157" s="182" t="str">
        <f t="shared" si="123"/>
        <v/>
      </c>
      <c r="BA157" s="182" t="str">
        <f t="shared" si="124"/>
        <v/>
      </c>
      <c r="BB157" s="182" t="str">
        <f t="shared" si="125"/>
        <v/>
      </c>
      <c r="BC157" s="182" t="str">
        <f t="shared" si="126"/>
        <v/>
      </c>
      <c r="BD157" s="182" t="str">
        <f t="shared" si="127"/>
        <v/>
      </c>
      <c r="BE157" s="182" t="str">
        <f t="shared" si="128"/>
        <v/>
      </c>
      <c r="BF157" s="182" t="str">
        <f t="shared" si="129"/>
        <v/>
      </c>
      <c r="BG157" s="182" t="str">
        <f t="shared" si="130"/>
        <v/>
      </c>
      <c r="BH157" s="182" t="str">
        <f t="shared" si="131"/>
        <v/>
      </c>
      <c r="BI157" s="182" t="str">
        <f t="shared" si="132"/>
        <v/>
      </c>
      <c r="BJ157" s="182" t="str">
        <f t="shared" si="133"/>
        <v/>
      </c>
      <c r="BK157" s="182" t="str">
        <f t="shared" si="134"/>
        <v/>
      </c>
      <c r="BL157" s="182" t="str">
        <f t="shared" si="135"/>
        <v/>
      </c>
      <c r="BM157" s="182" t="str">
        <f t="shared" si="136"/>
        <v/>
      </c>
      <c r="BN157" s="182" t="str">
        <f t="shared" si="137"/>
        <v/>
      </c>
      <c r="BO157" s="182" t="str">
        <f t="shared" si="138"/>
        <v/>
      </c>
      <c r="BP157" s="182" t="str">
        <f t="shared" si="139"/>
        <v/>
      </c>
      <c r="BQ157" s="182" t="str">
        <f t="shared" si="140"/>
        <v/>
      </c>
      <c r="BR157" s="182" t="str">
        <f t="shared" si="141"/>
        <v/>
      </c>
      <c r="BS157" s="182" t="str">
        <f t="shared" si="142"/>
        <v/>
      </c>
      <c r="BT157" s="182" t="str">
        <f t="shared" si="143"/>
        <v/>
      </c>
      <c r="BU157" s="183" t="str">
        <f t="shared" si="144"/>
        <v/>
      </c>
      <c r="BV157" s="184" t="str">
        <f>IF('Cálculos '!C163="","",AVERAGE(AN157:BU157))</f>
        <v/>
      </c>
    </row>
    <row r="158" spans="2:74" ht="17.25" hidden="1" thickBot="1" x14ac:dyDescent="0.35">
      <c r="B158" s="165">
        <f t="shared" si="110"/>
        <v>156</v>
      </c>
      <c r="C158" s="171" t="str">
        <f>IF('Cálculos '!J164="","",'Cálculos '!J164)</f>
        <v/>
      </c>
      <c r="D158" s="172" t="str">
        <f>IF('Cálculos '!K164="","",'Cálculos '!K164)</f>
        <v/>
      </c>
      <c r="E158" s="172" t="str">
        <f>IF('Cálculos '!L164="","",'Cálculos '!L164)</f>
        <v/>
      </c>
      <c r="F158" s="172" t="str">
        <f>IF('Cálculos '!M164="","",'Cálculos '!M164)</f>
        <v/>
      </c>
      <c r="G158" s="172" t="str">
        <f>IF('Cálculos '!N164="","",'Cálculos '!N164)</f>
        <v/>
      </c>
      <c r="H158" s="172" t="str">
        <f>IF('Cálculos '!O164="","",'Cálculos '!O164)</f>
        <v/>
      </c>
      <c r="I158" s="172" t="str">
        <f>IF('Cálculos '!P164="","",'Cálculos '!P164)</f>
        <v/>
      </c>
      <c r="J158" s="172" t="str">
        <f>IF('Cálculos '!Q164="","",'Cálculos '!Q164)</f>
        <v/>
      </c>
      <c r="K158" s="172" t="str">
        <f>IF('Cálculos '!R164="","",'Cálculos '!R164)</f>
        <v/>
      </c>
      <c r="L158" s="172" t="str">
        <f>IF('Cálculos '!S164="","",'Cálculos '!S164)</f>
        <v/>
      </c>
      <c r="M158" s="172" t="str">
        <f>IF('Cálculos '!T164="","",'Cálculos '!T164)</f>
        <v/>
      </c>
      <c r="N158" s="172" t="str">
        <f>IF('Cálculos '!U164="","",'Cálculos '!U164)</f>
        <v/>
      </c>
      <c r="O158" s="172" t="str">
        <f>IF('Cálculos '!V164="","",'Cálculos '!V164)</f>
        <v/>
      </c>
      <c r="P158" s="172" t="str">
        <f>IF('Cálculos '!W164="","",'Cálculos '!W164)</f>
        <v/>
      </c>
      <c r="Q158" s="172" t="str">
        <f>IF('Cálculos '!X164="","",'Cálculos '!X164)</f>
        <v/>
      </c>
      <c r="R158" s="172" t="str">
        <f>IF('Cálculos '!Y164="","",'Cálculos '!Y164)</f>
        <v/>
      </c>
      <c r="S158" s="172" t="str">
        <f>IF('Cálculos '!Z164="","",'Cálculos '!Z164)</f>
        <v/>
      </c>
      <c r="T158" s="172" t="str">
        <f>IF('Cálculos '!AA164="","",'Cálculos '!AA164)</f>
        <v/>
      </c>
      <c r="U158" s="172" t="str">
        <f>IF('Cálculos '!AB164="","",'Cálculos '!AB164)</f>
        <v/>
      </c>
      <c r="V158" s="172" t="str">
        <f>IF('Cálculos '!AC164="","",'Cálculos '!AC164)</f>
        <v/>
      </c>
      <c r="W158" s="172" t="str">
        <f>IF('Cálculos '!AD164="","",'Cálculos '!AD164)</f>
        <v/>
      </c>
      <c r="X158" s="172" t="str">
        <f>IF('Cálculos '!AE164="","",'Cálculos '!AE164)</f>
        <v/>
      </c>
      <c r="Y158" s="172" t="str">
        <f>IF('Cálculos '!AF164="","",'Cálculos '!AF164)</f>
        <v/>
      </c>
      <c r="Z158" s="172" t="str">
        <f>IF('Cálculos '!AG164="","",'Cálculos '!AG164)</f>
        <v/>
      </c>
      <c r="AA158" s="172" t="str">
        <f>IF('Cálculos '!AH164="","",'Cálculos '!AH164)</f>
        <v/>
      </c>
      <c r="AB158" s="172" t="str">
        <f>IF('Cálculos '!AI164="","",'Cálculos '!AI164)</f>
        <v/>
      </c>
      <c r="AC158" s="172" t="str">
        <f>IF('Cálculos '!AJ164="","",'Cálculos '!AJ164)</f>
        <v/>
      </c>
      <c r="AD158" s="172" t="str">
        <f>IF('Cálculos '!AK164="","",'Cálculos '!AK164)</f>
        <v/>
      </c>
      <c r="AE158" s="172" t="str">
        <f>IF('Cálculos '!AL164="","",'Cálculos '!AL164)</f>
        <v/>
      </c>
      <c r="AF158" s="172" t="str">
        <f>IF('Cálculos '!AM164="","",'Cálculos '!AM164)</f>
        <v/>
      </c>
      <c r="AG158" s="172" t="str">
        <f>IF('Cálculos '!AN164="","",'Cálculos '!AN164)</f>
        <v/>
      </c>
      <c r="AH158" s="172" t="str">
        <f>IF('Cálculos '!AO164="","",'Cálculos '!AO164)</f>
        <v/>
      </c>
      <c r="AI158" s="172" t="str">
        <f>IF('Cálculos '!AP164="","",'Cálculos '!AP164)</f>
        <v/>
      </c>
      <c r="AJ158" s="443" t="str">
        <f>IF('Cálculos '!AQ164="","",'Cálculos '!AQ164)</f>
        <v/>
      </c>
      <c r="AK158" s="446" t="str">
        <f>IF('Cálculos '!D164="","",AVERAGE(C158:AJ158))</f>
        <v/>
      </c>
      <c r="AM158" s="181">
        <f t="shared" si="40"/>
        <v>156</v>
      </c>
      <c r="AN158" s="284" t="str">
        <f t="shared" si="111"/>
        <v/>
      </c>
      <c r="AO158" s="285" t="str">
        <f t="shared" si="112"/>
        <v/>
      </c>
      <c r="AP158" s="285" t="str">
        <f t="shared" si="113"/>
        <v/>
      </c>
      <c r="AQ158" s="285" t="str">
        <f t="shared" si="114"/>
        <v/>
      </c>
      <c r="AR158" s="182" t="str">
        <f t="shared" si="115"/>
        <v/>
      </c>
      <c r="AS158" s="182" t="str">
        <f t="shared" si="116"/>
        <v/>
      </c>
      <c r="AT158" s="182" t="str">
        <f t="shared" si="117"/>
        <v/>
      </c>
      <c r="AU158" s="182" t="str">
        <f t="shared" si="118"/>
        <v/>
      </c>
      <c r="AV158" s="182" t="str">
        <f t="shared" si="119"/>
        <v/>
      </c>
      <c r="AW158" s="182" t="str">
        <f t="shared" si="120"/>
        <v/>
      </c>
      <c r="AX158" s="182" t="str">
        <f t="shared" si="121"/>
        <v/>
      </c>
      <c r="AY158" s="182" t="str">
        <f t="shared" si="122"/>
        <v/>
      </c>
      <c r="AZ158" s="182" t="str">
        <f t="shared" si="123"/>
        <v/>
      </c>
      <c r="BA158" s="182" t="str">
        <f t="shared" si="124"/>
        <v/>
      </c>
      <c r="BB158" s="182" t="str">
        <f t="shared" si="125"/>
        <v/>
      </c>
      <c r="BC158" s="182" t="str">
        <f t="shared" si="126"/>
        <v/>
      </c>
      <c r="BD158" s="182" t="str">
        <f t="shared" si="127"/>
        <v/>
      </c>
      <c r="BE158" s="182" t="str">
        <f t="shared" si="128"/>
        <v/>
      </c>
      <c r="BF158" s="182" t="str">
        <f t="shared" si="129"/>
        <v/>
      </c>
      <c r="BG158" s="182" t="str">
        <f t="shared" si="130"/>
        <v/>
      </c>
      <c r="BH158" s="182" t="str">
        <f t="shared" si="131"/>
        <v/>
      </c>
      <c r="BI158" s="182" t="str">
        <f t="shared" si="132"/>
        <v/>
      </c>
      <c r="BJ158" s="182" t="str">
        <f t="shared" si="133"/>
        <v/>
      </c>
      <c r="BK158" s="182" t="str">
        <f t="shared" si="134"/>
        <v/>
      </c>
      <c r="BL158" s="182" t="str">
        <f t="shared" si="135"/>
        <v/>
      </c>
      <c r="BM158" s="182" t="str">
        <f t="shared" si="136"/>
        <v/>
      </c>
      <c r="BN158" s="182" t="str">
        <f t="shared" si="137"/>
        <v/>
      </c>
      <c r="BO158" s="182" t="str">
        <f t="shared" si="138"/>
        <v/>
      </c>
      <c r="BP158" s="182" t="str">
        <f t="shared" si="139"/>
        <v/>
      </c>
      <c r="BQ158" s="182" t="str">
        <f t="shared" si="140"/>
        <v/>
      </c>
      <c r="BR158" s="182" t="str">
        <f t="shared" si="141"/>
        <v/>
      </c>
      <c r="BS158" s="182" t="str">
        <f t="shared" si="142"/>
        <v/>
      </c>
      <c r="BT158" s="182" t="str">
        <f t="shared" si="143"/>
        <v/>
      </c>
      <c r="BU158" s="183" t="str">
        <f t="shared" si="144"/>
        <v/>
      </c>
      <c r="BV158" s="184" t="str">
        <f>IF('Cálculos '!C164="","",AVERAGE(AN158:BU158))</f>
        <v/>
      </c>
    </row>
    <row r="159" spans="2:74" ht="17.25" hidden="1" thickBot="1" x14ac:dyDescent="0.35">
      <c r="B159" s="165">
        <f t="shared" si="110"/>
        <v>157</v>
      </c>
      <c r="C159" s="171" t="str">
        <f>IF('Cálculos '!J165="","",'Cálculos '!J165)</f>
        <v/>
      </c>
      <c r="D159" s="172" t="str">
        <f>IF('Cálculos '!K165="","",'Cálculos '!K165)</f>
        <v/>
      </c>
      <c r="E159" s="172" t="str">
        <f>IF('Cálculos '!L165="","",'Cálculos '!L165)</f>
        <v/>
      </c>
      <c r="F159" s="172" t="str">
        <f>IF('Cálculos '!M165="","",'Cálculos '!M165)</f>
        <v/>
      </c>
      <c r="G159" s="172" t="str">
        <f>IF('Cálculos '!N165="","",'Cálculos '!N165)</f>
        <v/>
      </c>
      <c r="H159" s="172" t="str">
        <f>IF('Cálculos '!O165="","",'Cálculos '!O165)</f>
        <v/>
      </c>
      <c r="I159" s="172" t="str">
        <f>IF('Cálculos '!P165="","",'Cálculos '!P165)</f>
        <v/>
      </c>
      <c r="J159" s="172" t="str">
        <f>IF('Cálculos '!Q165="","",'Cálculos '!Q165)</f>
        <v/>
      </c>
      <c r="K159" s="172" t="str">
        <f>IF('Cálculos '!R165="","",'Cálculos '!R165)</f>
        <v/>
      </c>
      <c r="L159" s="172" t="str">
        <f>IF('Cálculos '!S165="","",'Cálculos '!S165)</f>
        <v/>
      </c>
      <c r="M159" s="172" t="str">
        <f>IF('Cálculos '!T165="","",'Cálculos '!T165)</f>
        <v/>
      </c>
      <c r="N159" s="172" t="str">
        <f>IF('Cálculos '!U165="","",'Cálculos '!U165)</f>
        <v/>
      </c>
      <c r="O159" s="172" t="str">
        <f>IF('Cálculos '!V165="","",'Cálculos '!V165)</f>
        <v/>
      </c>
      <c r="P159" s="172" t="str">
        <f>IF('Cálculos '!W165="","",'Cálculos '!W165)</f>
        <v/>
      </c>
      <c r="Q159" s="172" t="str">
        <f>IF('Cálculos '!X165="","",'Cálculos '!X165)</f>
        <v/>
      </c>
      <c r="R159" s="172" t="str">
        <f>IF('Cálculos '!Y165="","",'Cálculos '!Y165)</f>
        <v/>
      </c>
      <c r="S159" s="172" t="str">
        <f>IF('Cálculos '!Z165="","",'Cálculos '!Z165)</f>
        <v/>
      </c>
      <c r="T159" s="172" t="str">
        <f>IF('Cálculos '!AA165="","",'Cálculos '!AA165)</f>
        <v/>
      </c>
      <c r="U159" s="172" t="str">
        <f>IF('Cálculos '!AB165="","",'Cálculos '!AB165)</f>
        <v/>
      </c>
      <c r="V159" s="172" t="str">
        <f>IF('Cálculos '!AC165="","",'Cálculos '!AC165)</f>
        <v/>
      </c>
      <c r="W159" s="172" t="str">
        <f>IF('Cálculos '!AD165="","",'Cálculos '!AD165)</f>
        <v/>
      </c>
      <c r="X159" s="172" t="str">
        <f>IF('Cálculos '!AE165="","",'Cálculos '!AE165)</f>
        <v/>
      </c>
      <c r="Y159" s="172" t="str">
        <f>IF('Cálculos '!AF165="","",'Cálculos '!AF165)</f>
        <v/>
      </c>
      <c r="Z159" s="172" t="str">
        <f>IF('Cálculos '!AG165="","",'Cálculos '!AG165)</f>
        <v/>
      </c>
      <c r="AA159" s="172" t="str">
        <f>IF('Cálculos '!AH165="","",'Cálculos '!AH165)</f>
        <v/>
      </c>
      <c r="AB159" s="172" t="str">
        <f>IF('Cálculos '!AI165="","",'Cálculos '!AI165)</f>
        <v/>
      </c>
      <c r="AC159" s="172" t="str">
        <f>IF('Cálculos '!AJ165="","",'Cálculos '!AJ165)</f>
        <v/>
      </c>
      <c r="AD159" s="172" t="str">
        <f>IF('Cálculos '!AK165="","",'Cálculos '!AK165)</f>
        <v/>
      </c>
      <c r="AE159" s="172" t="str">
        <f>IF('Cálculos '!AL165="","",'Cálculos '!AL165)</f>
        <v/>
      </c>
      <c r="AF159" s="172" t="str">
        <f>IF('Cálculos '!AM165="","",'Cálculos '!AM165)</f>
        <v/>
      </c>
      <c r="AG159" s="172" t="str">
        <f>IF('Cálculos '!AN165="","",'Cálculos '!AN165)</f>
        <v/>
      </c>
      <c r="AH159" s="172" t="str">
        <f>IF('Cálculos '!AO165="","",'Cálculos '!AO165)</f>
        <v/>
      </c>
      <c r="AI159" s="172" t="str">
        <f>IF('Cálculos '!AP165="","",'Cálculos '!AP165)</f>
        <v/>
      </c>
      <c r="AJ159" s="443" t="str">
        <f>IF('Cálculos '!AQ165="","",'Cálculos '!AQ165)</f>
        <v/>
      </c>
      <c r="AK159" s="446" t="str">
        <f>IF('Cálculos '!D165="","",AVERAGE(C159:AJ159))</f>
        <v/>
      </c>
      <c r="AM159" s="181">
        <f t="shared" si="40"/>
        <v>157</v>
      </c>
      <c r="AN159" s="284" t="str">
        <f t="shared" si="111"/>
        <v/>
      </c>
      <c r="AO159" s="285" t="str">
        <f t="shared" si="112"/>
        <v/>
      </c>
      <c r="AP159" s="285" t="str">
        <f t="shared" si="113"/>
        <v/>
      </c>
      <c r="AQ159" s="285" t="str">
        <f t="shared" si="114"/>
        <v/>
      </c>
      <c r="AR159" s="182" t="str">
        <f t="shared" si="115"/>
        <v/>
      </c>
      <c r="AS159" s="182" t="str">
        <f t="shared" si="116"/>
        <v/>
      </c>
      <c r="AT159" s="182" t="str">
        <f t="shared" si="117"/>
        <v/>
      </c>
      <c r="AU159" s="182" t="str">
        <f t="shared" si="118"/>
        <v/>
      </c>
      <c r="AV159" s="182" t="str">
        <f t="shared" si="119"/>
        <v/>
      </c>
      <c r="AW159" s="182" t="str">
        <f t="shared" si="120"/>
        <v/>
      </c>
      <c r="AX159" s="182" t="str">
        <f t="shared" si="121"/>
        <v/>
      </c>
      <c r="AY159" s="182" t="str">
        <f t="shared" si="122"/>
        <v/>
      </c>
      <c r="AZ159" s="182" t="str">
        <f t="shared" si="123"/>
        <v/>
      </c>
      <c r="BA159" s="182" t="str">
        <f t="shared" si="124"/>
        <v/>
      </c>
      <c r="BB159" s="182" t="str">
        <f t="shared" si="125"/>
        <v/>
      </c>
      <c r="BC159" s="182" t="str">
        <f t="shared" si="126"/>
        <v/>
      </c>
      <c r="BD159" s="182" t="str">
        <f t="shared" si="127"/>
        <v/>
      </c>
      <c r="BE159" s="182" t="str">
        <f t="shared" si="128"/>
        <v/>
      </c>
      <c r="BF159" s="182" t="str">
        <f t="shared" si="129"/>
        <v/>
      </c>
      <c r="BG159" s="182" t="str">
        <f t="shared" si="130"/>
        <v/>
      </c>
      <c r="BH159" s="182" t="str">
        <f t="shared" si="131"/>
        <v/>
      </c>
      <c r="BI159" s="182" t="str">
        <f t="shared" si="132"/>
        <v/>
      </c>
      <c r="BJ159" s="182" t="str">
        <f t="shared" si="133"/>
        <v/>
      </c>
      <c r="BK159" s="182" t="str">
        <f t="shared" si="134"/>
        <v/>
      </c>
      <c r="BL159" s="182" t="str">
        <f t="shared" si="135"/>
        <v/>
      </c>
      <c r="BM159" s="182" t="str">
        <f t="shared" si="136"/>
        <v/>
      </c>
      <c r="BN159" s="182" t="str">
        <f t="shared" si="137"/>
        <v/>
      </c>
      <c r="BO159" s="182" t="str">
        <f t="shared" si="138"/>
        <v/>
      </c>
      <c r="BP159" s="182" t="str">
        <f t="shared" si="139"/>
        <v/>
      </c>
      <c r="BQ159" s="182" t="str">
        <f t="shared" si="140"/>
        <v/>
      </c>
      <c r="BR159" s="182" t="str">
        <f t="shared" si="141"/>
        <v/>
      </c>
      <c r="BS159" s="182" t="str">
        <f t="shared" si="142"/>
        <v/>
      </c>
      <c r="BT159" s="182" t="str">
        <f t="shared" si="143"/>
        <v/>
      </c>
      <c r="BU159" s="183" t="str">
        <f t="shared" si="144"/>
        <v/>
      </c>
      <c r="BV159" s="184" t="str">
        <f>IF('Cálculos '!C165="","",AVERAGE(AN159:BU159))</f>
        <v/>
      </c>
    </row>
    <row r="160" spans="2:74" ht="17.25" hidden="1" thickBot="1" x14ac:dyDescent="0.35">
      <c r="B160" s="165">
        <f t="shared" si="110"/>
        <v>158</v>
      </c>
      <c r="C160" s="171" t="str">
        <f>IF('Cálculos '!J166="","",'Cálculos '!J166)</f>
        <v/>
      </c>
      <c r="D160" s="172" t="str">
        <f>IF('Cálculos '!K166="","",'Cálculos '!K166)</f>
        <v/>
      </c>
      <c r="E160" s="172" t="str">
        <f>IF('Cálculos '!L166="","",'Cálculos '!L166)</f>
        <v/>
      </c>
      <c r="F160" s="172" t="str">
        <f>IF('Cálculos '!M166="","",'Cálculos '!M166)</f>
        <v/>
      </c>
      <c r="G160" s="172" t="str">
        <f>IF('Cálculos '!N166="","",'Cálculos '!N166)</f>
        <v/>
      </c>
      <c r="H160" s="172" t="str">
        <f>IF('Cálculos '!O166="","",'Cálculos '!O166)</f>
        <v/>
      </c>
      <c r="I160" s="172" t="str">
        <f>IF('Cálculos '!P166="","",'Cálculos '!P166)</f>
        <v/>
      </c>
      <c r="J160" s="172" t="str">
        <f>IF('Cálculos '!Q166="","",'Cálculos '!Q166)</f>
        <v/>
      </c>
      <c r="K160" s="172" t="str">
        <f>IF('Cálculos '!R166="","",'Cálculos '!R166)</f>
        <v/>
      </c>
      <c r="L160" s="172" t="str">
        <f>IF('Cálculos '!S166="","",'Cálculos '!S166)</f>
        <v/>
      </c>
      <c r="M160" s="172" t="str">
        <f>IF('Cálculos '!T166="","",'Cálculos '!T166)</f>
        <v/>
      </c>
      <c r="N160" s="172" t="str">
        <f>IF('Cálculos '!U166="","",'Cálculos '!U166)</f>
        <v/>
      </c>
      <c r="O160" s="172" t="str">
        <f>IF('Cálculos '!V166="","",'Cálculos '!V166)</f>
        <v/>
      </c>
      <c r="P160" s="172" t="str">
        <f>IF('Cálculos '!W166="","",'Cálculos '!W166)</f>
        <v/>
      </c>
      <c r="Q160" s="172" t="str">
        <f>IF('Cálculos '!X166="","",'Cálculos '!X166)</f>
        <v/>
      </c>
      <c r="R160" s="172" t="str">
        <f>IF('Cálculos '!Y166="","",'Cálculos '!Y166)</f>
        <v/>
      </c>
      <c r="S160" s="172" t="str">
        <f>IF('Cálculos '!Z166="","",'Cálculos '!Z166)</f>
        <v/>
      </c>
      <c r="T160" s="172" t="str">
        <f>IF('Cálculos '!AA166="","",'Cálculos '!AA166)</f>
        <v/>
      </c>
      <c r="U160" s="172" t="str">
        <f>IF('Cálculos '!AB166="","",'Cálculos '!AB166)</f>
        <v/>
      </c>
      <c r="V160" s="172" t="str">
        <f>IF('Cálculos '!AC166="","",'Cálculos '!AC166)</f>
        <v/>
      </c>
      <c r="W160" s="172" t="str">
        <f>IF('Cálculos '!AD166="","",'Cálculos '!AD166)</f>
        <v/>
      </c>
      <c r="X160" s="172" t="str">
        <f>IF('Cálculos '!AE166="","",'Cálculos '!AE166)</f>
        <v/>
      </c>
      <c r="Y160" s="172" t="str">
        <f>IF('Cálculos '!AF166="","",'Cálculos '!AF166)</f>
        <v/>
      </c>
      <c r="Z160" s="172" t="str">
        <f>IF('Cálculos '!AG166="","",'Cálculos '!AG166)</f>
        <v/>
      </c>
      <c r="AA160" s="172" t="str">
        <f>IF('Cálculos '!AH166="","",'Cálculos '!AH166)</f>
        <v/>
      </c>
      <c r="AB160" s="172" t="str">
        <f>IF('Cálculos '!AI166="","",'Cálculos '!AI166)</f>
        <v/>
      </c>
      <c r="AC160" s="172" t="str">
        <f>IF('Cálculos '!AJ166="","",'Cálculos '!AJ166)</f>
        <v/>
      </c>
      <c r="AD160" s="172" t="str">
        <f>IF('Cálculos '!AK166="","",'Cálculos '!AK166)</f>
        <v/>
      </c>
      <c r="AE160" s="172" t="str">
        <f>IF('Cálculos '!AL166="","",'Cálculos '!AL166)</f>
        <v/>
      </c>
      <c r="AF160" s="172" t="str">
        <f>IF('Cálculos '!AM166="","",'Cálculos '!AM166)</f>
        <v/>
      </c>
      <c r="AG160" s="172" t="str">
        <f>IF('Cálculos '!AN166="","",'Cálculos '!AN166)</f>
        <v/>
      </c>
      <c r="AH160" s="172" t="str">
        <f>IF('Cálculos '!AO166="","",'Cálculos '!AO166)</f>
        <v/>
      </c>
      <c r="AI160" s="172" t="str">
        <f>IF('Cálculos '!AP166="","",'Cálculos '!AP166)</f>
        <v/>
      </c>
      <c r="AJ160" s="443" t="str">
        <f>IF('Cálculos '!AQ166="","",'Cálculos '!AQ166)</f>
        <v/>
      </c>
      <c r="AK160" s="446" t="str">
        <f>IF('Cálculos '!D166="","",AVERAGE(C160:AJ160))</f>
        <v/>
      </c>
      <c r="AM160" s="181">
        <f t="shared" si="40"/>
        <v>158</v>
      </c>
      <c r="AN160" s="284" t="str">
        <f t="shared" si="111"/>
        <v/>
      </c>
      <c r="AO160" s="285" t="str">
        <f t="shared" si="112"/>
        <v/>
      </c>
      <c r="AP160" s="285" t="str">
        <f t="shared" si="113"/>
        <v/>
      </c>
      <c r="AQ160" s="285" t="str">
        <f t="shared" si="114"/>
        <v/>
      </c>
      <c r="AR160" s="182" t="str">
        <f t="shared" si="115"/>
        <v/>
      </c>
      <c r="AS160" s="182" t="str">
        <f t="shared" si="116"/>
        <v/>
      </c>
      <c r="AT160" s="182" t="str">
        <f t="shared" si="117"/>
        <v/>
      </c>
      <c r="AU160" s="182" t="str">
        <f t="shared" si="118"/>
        <v/>
      </c>
      <c r="AV160" s="182" t="str">
        <f t="shared" si="119"/>
        <v/>
      </c>
      <c r="AW160" s="182" t="str">
        <f t="shared" si="120"/>
        <v/>
      </c>
      <c r="AX160" s="182" t="str">
        <f t="shared" si="121"/>
        <v/>
      </c>
      <c r="AY160" s="182" t="str">
        <f t="shared" si="122"/>
        <v/>
      </c>
      <c r="AZ160" s="182" t="str">
        <f t="shared" si="123"/>
        <v/>
      </c>
      <c r="BA160" s="182" t="str">
        <f t="shared" si="124"/>
        <v/>
      </c>
      <c r="BB160" s="182" t="str">
        <f t="shared" si="125"/>
        <v/>
      </c>
      <c r="BC160" s="182" t="str">
        <f t="shared" si="126"/>
        <v/>
      </c>
      <c r="BD160" s="182" t="str">
        <f t="shared" si="127"/>
        <v/>
      </c>
      <c r="BE160" s="182" t="str">
        <f t="shared" si="128"/>
        <v/>
      </c>
      <c r="BF160" s="182" t="str">
        <f t="shared" si="129"/>
        <v/>
      </c>
      <c r="BG160" s="182" t="str">
        <f t="shared" si="130"/>
        <v/>
      </c>
      <c r="BH160" s="182" t="str">
        <f t="shared" si="131"/>
        <v/>
      </c>
      <c r="BI160" s="182" t="str">
        <f t="shared" si="132"/>
        <v/>
      </c>
      <c r="BJ160" s="182" t="str">
        <f t="shared" si="133"/>
        <v/>
      </c>
      <c r="BK160" s="182" t="str">
        <f t="shared" si="134"/>
        <v/>
      </c>
      <c r="BL160" s="182" t="str">
        <f t="shared" si="135"/>
        <v/>
      </c>
      <c r="BM160" s="182" t="str">
        <f t="shared" si="136"/>
        <v/>
      </c>
      <c r="BN160" s="182" t="str">
        <f t="shared" si="137"/>
        <v/>
      </c>
      <c r="BO160" s="182" t="str">
        <f t="shared" si="138"/>
        <v/>
      </c>
      <c r="BP160" s="182" t="str">
        <f t="shared" si="139"/>
        <v/>
      </c>
      <c r="BQ160" s="182" t="str">
        <f t="shared" si="140"/>
        <v/>
      </c>
      <c r="BR160" s="182" t="str">
        <f t="shared" si="141"/>
        <v/>
      </c>
      <c r="BS160" s="182" t="str">
        <f t="shared" si="142"/>
        <v/>
      </c>
      <c r="BT160" s="182" t="str">
        <f t="shared" si="143"/>
        <v/>
      </c>
      <c r="BU160" s="183" t="str">
        <f t="shared" si="144"/>
        <v/>
      </c>
      <c r="BV160" s="184" t="str">
        <f>IF('Cálculos '!C166="","",AVERAGE(AN160:BU160))</f>
        <v/>
      </c>
    </row>
    <row r="161" spans="2:74" ht="17.25" hidden="1" thickBot="1" x14ac:dyDescent="0.35">
      <c r="B161" s="165">
        <f t="shared" si="110"/>
        <v>159</v>
      </c>
      <c r="C161" s="171" t="str">
        <f>IF('Cálculos '!J167="","",'Cálculos '!J167)</f>
        <v/>
      </c>
      <c r="D161" s="172" t="str">
        <f>IF('Cálculos '!K167="","",'Cálculos '!K167)</f>
        <v/>
      </c>
      <c r="E161" s="172" t="str">
        <f>IF('Cálculos '!L167="","",'Cálculos '!L167)</f>
        <v/>
      </c>
      <c r="F161" s="172" t="str">
        <f>IF('Cálculos '!M167="","",'Cálculos '!M167)</f>
        <v/>
      </c>
      <c r="G161" s="172" t="str">
        <f>IF('Cálculos '!N167="","",'Cálculos '!N167)</f>
        <v/>
      </c>
      <c r="H161" s="172" t="str">
        <f>IF('Cálculos '!O167="","",'Cálculos '!O167)</f>
        <v/>
      </c>
      <c r="I161" s="172" t="str">
        <f>IF('Cálculos '!P167="","",'Cálculos '!P167)</f>
        <v/>
      </c>
      <c r="J161" s="172" t="str">
        <f>IF('Cálculos '!Q167="","",'Cálculos '!Q167)</f>
        <v/>
      </c>
      <c r="K161" s="172" t="str">
        <f>IF('Cálculos '!R167="","",'Cálculos '!R167)</f>
        <v/>
      </c>
      <c r="L161" s="172" t="str">
        <f>IF('Cálculos '!S167="","",'Cálculos '!S167)</f>
        <v/>
      </c>
      <c r="M161" s="172" t="str">
        <f>IF('Cálculos '!T167="","",'Cálculos '!T167)</f>
        <v/>
      </c>
      <c r="N161" s="172" t="str">
        <f>IF('Cálculos '!U167="","",'Cálculos '!U167)</f>
        <v/>
      </c>
      <c r="O161" s="172" t="str">
        <f>IF('Cálculos '!V167="","",'Cálculos '!V167)</f>
        <v/>
      </c>
      <c r="P161" s="172" t="str">
        <f>IF('Cálculos '!W167="","",'Cálculos '!W167)</f>
        <v/>
      </c>
      <c r="Q161" s="172" t="str">
        <f>IF('Cálculos '!X167="","",'Cálculos '!X167)</f>
        <v/>
      </c>
      <c r="R161" s="172" t="str">
        <f>IF('Cálculos '!Y167="","",'Cálculos '!Y167)</f>
        <v/>
      </c>
      <c r="S161" s="172" t="str">
        <f>IF('Cálculos '!Z167="","",'Cálculos '!Z167)</f>
        <v/>
      </c>
      <c r="T161" s="172" t="str">
        <f>IF('Cálculos '!AA167="","",'Cálculos '!AA167)</f>
        <v/>
      </c>
      <c r="U161" s="172" t="str">
        <f>IF('Cálculos '!AB167="","",'Cálculos '!AB167)</f>
        <v/>
      </c>
      <c r="V161" s="172" t="str">
        <f>IF('Cálculos '!AC167="","",'Cálculos '!AC167)</f>
        <v/>
      </c>
      <c r="W161" s="172" t="str">
        <f>IF('Cálculos '!AD167="","",'Cálculos '!AD167)</f>
        <v/>
      </c>
      <c r="X161" s="172" t="str">
        <f>IF('Cálculos '!AE167="","",'Cálculos '!AE167)</f>
        <v/>
      </c>
      <c r="Y161" s="172" t="str">
        <f>IF('Cálculos '!AF167="","",'Cálculos '!AF167)</f>
        <v/>
      </c>
      <c r="Z161" s="172" t="str">
        <f>IF('Cálculos '!AG167="","",'Cálculos '!AG167)</f>
        <v/>
      </c>
      <c r="AA161" s="172" t="str">
        <f>IF('Cálculos '!AH167="","",'Cálculos '!AH167)</f>
        <v/>
      </c>
      <c r="AB161" s="172" t="str">
        <f>IF('Cálculos '!AI167="","",'Cálculos '!AI167)</f>
        <v/>
      </c>
      <c r="AC161" s="172" t="str">
        <f>IF('Cálculos '!AJ167="","",'Cálculos '!AJ167)</f>
        <v/>
      </c>
      <c r="AD161" s="172" t="str">
        <f>IF('Cálculos '!AK167="","",'Cálculos '!AK167)</f>
        <v/>
      </c>
      <c r="AE161" s="172" t="str">
        <f>IF('Cálculos '!AL167="","",'Cálculos '!AL167)</f>
        <v/>
      </c>
      <c r="AF161" s="172" t="str">
        <f>IF('Cálculos '!AM167="","",'Cálculos '!AM167)</f>
        <v/>
      </c>
      <c r="AG161" s="172" t="str">
        <f>IF('Cálculos '!AN167="","",'Cálculos '!AN167)</f>
        <v/>
      </c>
      <c r="AH161" s="172" t="str">
        <f>IF('Cálculos '!AO167="","",'Cálculos '!AO167)</f>
        <v/>
      </c>
      <c r="AI161" s="172" t="str">
        <f>IF('Cálculos '!AP167="","",'Cálculos '!AP167)</f>
        <v/>
      </c>
      <c r="AJ161" s="443" t="str">
        <f>IF('Cálculos '!AQ167="","",'Cálculos '!AQ167)</f>
        <v/>
      </c>
      <c r="AK161" s="446" t="str">
        <f>IF('Cálculos '!D167="","",AVERAGE(C161:AJ161))</f>
        <v/>
      </c>
      <c r="AM161" s="181">
        <f t="shared" si="40"/>
        <v>159</v>
      </c>
      <c r="AN161" s="284" t="str">
        <f t="shared" si="111"/>
        <v/>
      </c>
      <c r="AO161" s="285" t="str">
        <f t="shared" si="112"/>
        <v/>
      </c>
      <c r="AP161" s="285" t="str">
        <f t="shared" si="113"/>
        <v/>
      </c>
      <c r="AQ161" s="285" t="str">
        <f t="shared" si="114"/>
        <v/>
      </c>
      <c r="AR161" s="182" t="str">
        <f t="shared" si="115"/>
        <v/>
      </c>
      <c r="AS161" s="182" t="str">
        <f t="shared" si="116"/>
        <v/>
      </c>
      <c r="AT161" s="182" t="str">
        <f t="shared" si="117"/>
        <v/>
      </c>
      <c r="AU161" s="182" t="str">
        <f t="shared" si="118"/>
        <v/>
      </c>
      <c r="AV161" s="182" t="str">
        <f t="shared" si="119"/>
        <v/>
      </c>
      <c r="AW161" s="182" t="str">
        <f t="shared" si="120"/>
        <v/>
      </c>
      <c r="AX161" s="182" t="str">
        <f t="shared" si="121"/>
        <v/>
      </c>
      <c r="AY161" s="182" t="str">
        <f t="shared" si="122"/>
        <v/>
      </c>
      <c r="AZ161" s="182" t="str">
        <f t="shared" si="123"/>
        <v/>
      </c>
      <c r="BA161" s="182" t="str">
        <f t="shared" si="124"/>
        <v/>
      </c>
      <c r="BB161" s="182" t="str">
        <f t="shared" si="125"/>
        <v/>
      </c>
      <c r="BC161" s="182" t="str">
        <f t="shared" si="126"/>
        <v/>
      </c>
      <c r="BD161" s="182" t="str">
        <f t="shared" si="127"/>
        <v/>
      </c>
      <c r="BE161" s="182" t="str">
        <f t="shared" si="128"/>
        <v/>
      </c>
      <c r="BF161" s="182" t="str">
        <f t="shared" si="129"/>
        <v/>
      </c>
      <c r="BG161" s="182" t="str">
        <f t="shared" si="130"/>
        <v/>
      </c>
      <c r="BH161" s="182" t="str">
        <f t="shared" si="131"/>
        <v/>
      </c>
      <c r="BI161" s="182" t="str">
        <f t="shared" si="132"/>
        <v/>
      </c>
      <c r="BJ161" s="182" t="str">
        <f t="shared" si="133"/>
        <v/>
      </c>
      <c r="BK161" s="182" t="str">
        <f t="shared" si="134"/>
        <v/>
      </c>
      <c r="BL161" s="182" t="str">
        <f t="shared" si="135"/>
        <v/>
      </c>
      <c r="BM161" s="182" t="str">
        <f t="shared" si="136"/>
        <v/>
      </c>
      <c r="BN161" s="182" t="str">
        <f t="shared" si="137"/>
        <v/>
      </c>
      <c r="BO161" s="182" t="str">
        <f t="shared" si="138"/>
        <v/>
      </c>
      <c r="BP161" s="182" t="str">
        <f t="shared" si="139"/>
        <v/>
      </c>
      <c r="BQ161" s="182" t="str">
        <f t="shared" si="140"/>
        <v/>
      </c>
      <c r="BR161" s="182" t="str">
        <f t="shared" si="141"/>
        <v/>
      </c>
      <c r="BS161" s="182" t="str">
        <f t="shared" si="142"/>
        <v/>
      </c>
      <c r="BT161" s="182" t="str">
        <f t="shared" si="143"/>
        <v/>
      </c>
      <c r="BU161" s="183" t="str">
        <f t="shared" si="144"/>
        <v/>
      </c>
      <c r="BV161" s="184" t="str">
        <f>IF('Cálculos '!C167="","",AVERAGE(AN161:BU161))</f>
        <v/>
      </c>
    </row>
    <row r="162" spans="2:74" ht="17.25" hidden="1" thickBot="1" x14ac:dyDescent="0.35">
      <c r="B162" s="165">
        <f t="shared" si="110"/>
        <v>160</v>
      </c>
      <c r="C162" s="171" t="str">
        <f>IF('Cálculos '!J168="","",'Cálculos '!J168)</f>
        <v/>
      </c>
      <c r="D162" s="172" t="str">
        <f>IF('Cálculos '!K168="","",'Cálculos '!K168)</f>
        <v/>
      </c>
      <c r="E162" s="172" t="str">
        <f>IF('Cálculos '!L168="","",'Cálculos '!L168)</f>
        <v/>
      </c>
      <c r="F162" s="172" t="str">
        <f>IF('Cálculos '!M168="","",'Cálculos '!M168)</f>
        <v/>
      </c>
      <c r="G162" s="172" t="str">
        <f>IF('Cálculos '!N168="","",'Cálculos '!N168)</f>
        <v/>
      </c>
      <c r="H162" s="172" t="str">
        <f>IF('Cálculos '!O168="","",'Cálculos '!O168)</f>
        <v/>
      </c>
      <c r="I162" s="172" t="str">
        <f>IF('Cálculos '!P168="","",'Cálculos '!P168)</f>
        <v/>
      </c>
      <c r="J162" s="172" t="str">
        <f>IF('Cálculos '!Q168="","",'Cálculos '!Q168)</f>
        <v/>
      </c>
      <c r="K162" s="172" t="str">
        <f>IF('Cálculos '!R168="","",'Cálculos '!R168)</f>
        <v/>
      </c>
      <c r="L162" s="172" t="str">
        <f>IF('Cálculos '!S168="","",'Cálculos '!S168)</f>
        <v/>
      </c>
      <c r="M162" s="172" t="str">
        <f>IF('Cálculos '!T168="","",'Cálculos '!T168)</f>
        <v/>
      </c>
      <c r="N162" s="172" t="str">
        <f>IF('Cálculos '!U168="","",'Cálculos '!U168)</f>
        <v/>
      </c>
      <c r="O162" s="172" t="str">
        <f>IF('Cálculos '!V168="","",'Cálculos '!V168)</f>
        <v/>
      </c>
      <c r="P162" s="172" t="str">
        <f>IF('Cálculos '!W168="","",'Cálculos '!W168)</f>
        <v/>
      </c>
      <c r="Q162" s="172" t="str">
        <f>IF('Cálculos '!X168="","",'Cálculos '!X168)</f>
        <v/>
      </c>
      <c r="R162" s="172" t="str">
        <f>IF('Cálculos '!Y168="","",'Cálculos '!Y168)</f>
        <v/>
      </c>
      <c r="S162" s="172" t="str">
        <f>IF('Cálculos '!Z168="","",'Cálculos '!Z168)</f>
        <v/>
      </c>
      <c r="T162" s="172" t="str">
        <f>IF('Cálculos '!AA168="","",'Cálculos '!AA168)</f>
        <v/>
      </c>
      <c r="U162" s="172" t="str">
        <f>IF('Cálculos '!AB168="","",'Cálculos '!AB168)</f>
        <v/>
      </c>
      <c r="V162" s="172" t="str">
        <f>IF('Cálculos '!AC168="","",'Cálculos '!AC168)</f>
        <v/>
      </c>
      <c r="W162" s="172" t="str">
        <f>IF('Cálculos '!AD168="","",'Cálculos '!AD168)</f>
        <v/>
      </c>
      <c r="X162" s="172" t="str">
        <f>IF('Cálculos '!AE168="","",'Cálculos '!AE168)</f>
        <v/>
      </c>
      <c r="Y162" s="172" t="str">
        <f>IF('Cálculos '!AF168="","",'Cálculos '!AF168)</f>
        <v/>
      </c>
      <c r="Z162" s="172" t="str">
        <f>IF('Cálculos '!AG168="","",'Cálculos '!AG168)</f>
        <v/>
      </c>
      <c r="AA162" s="172" t="str">
        <f>IF('Cálculos '!AH168="","",'Cálculos '!AH168)</f>
        <v/>
      </c>
      <c r="AB162" s="172" t="str">
        <f>IF('Cálculos '!AI168="","",'Cálculos '!AI168)</f>
        <v/>
      </c>
      <c r="AC162" s="172" t="str">
        <f>IF('Cálculos '!AJ168="","",'Cálculos '!AJ168)</f>
        <v/>
      </c>
      <c r="AD162" s="172" t="str">
        <f>IF('Cálculos '!AK168="","",'Cálculos '!AK168)</f>
        <v/>
      </c>
      <c r="AE162" s="172" t="str">
        <f>IF('Cálculos '!AL168="","",'Cálculos '!AL168)</f>
        <v/>
      </c>
      <c r="AF162" s="172" t="str">
        <f>IF('Cálculos '!AM168="","",'Cálculos '!AM168)</f>
        <v/>
      </c>
      <c r="AG162" s="172" t="str">
        <f>IF('Cálculos '!AN168="","",'Cálculos '!AN168)</f>
        <v/>
      </c>
      <c r="AH162" s="172" t="str">
        <f>IF('Cálculos '!AO168="","",'Cálculos '!AO168)</f>
        <v/>
      </c>
      <c r="AI162" s="172" t="str">
        <f>IF('Cálculos '!AP168="","",'Cálculos '!AP168)</f>
        <v/>
      </c>
      <c r="AJ162" s="443" t="str">
        <f>IF('Cálculos '!AQ168="","",'Cálculos '!AQ168)</f>
        <v/>
      </c>
      <c r="AK162" s="446" t="str">
        <f>IF('Cálculos '!D168="","",AVERAGE(C162:AJ162))</f>
        <v/>
      </c>
      <c r="AM162" s="181">
        <f t="shared" si="40"/>
        <v>160</v>
      </c>
      <c r="AN162" s="284" t="str">
        <f t="shared" si="111"/>
        <v/>
      </c>
      <c r="AO162" s="285" t="str">
        <f t="shared" si="112"/>
        <v/>
      </c>
      <c r="AP162" s="285" t="str">
        <f t="shared" si="113"/>
        <v/>
      </c>
      <c r="AQ162" s="285" t="str">
        <f t="shared" si="114"/>
        <v/>
      </c>
      <c r="AR162" s="182" t="str">
        <f t="shared" si="115"/>
        <v/>
      </c>
      <c r="AS162" s="182" t="str">
        <f t="shared" si="116"/>
        <v/>
      </c>
      <c r="AT162" s="182" t="str">
        <f t="shared" si="117"/>
        <v/>
      </c>
      <c r="AU162" s="182" t="str">
        <f t="shared" si="118"/>
        <v/>
      </c>
      <c r="AV162" s="182" t="str">
        <f t="shared" si="119"/>
        <v/>
      </c>
      <c r="AW162" s="182" t="str">
        <f t="shared" si="120"/>
        <v/>
      </c>
      <c r="AX162" s="182" t="str">
        <f t="shared" si="121"/>
        <v/>
      </c>
      <c r="AY162" s="182" t="str">
        <f t="shared" si="122"/>
        <v/>
      </c>
      <c r="AZ162" s="182" t="str">
        <f t="shared" si="123"/>
        <v/>
      </c>
      <c r="BA162" s="182" t="str">
        <f t="shared" si="124"/>
        <v/>
      </c>
      <c r="BB162" s="182" t="str">
        <f t="shared" si="125"/>
        <v/>
      </c>
      <c r="BC162" s="182" t="str">
        <f t="shared" si="126"/>
        <v/>
      </c>
      <c r="BD162" s="182" t="str">
        <f t="shared" si="127"/>
        <v/>
      </c>
      <c r="BE162" s="182" t="str">
        <f t="shared" si="128"/>
        <v/>
      </c>
      <c r="BF162" s="182" t="str">
        <f t="shared" si="129"/>
        <v/>
      </c>
      <c r="BG162" s="182" t="str">
        <f t="shared" si="130"/>
        <v/>
      </c>
      <c r="BH162" s="182" t="str">
        <f t="shared" si="131"/>
        <v/>
      </c>
      <c r="BI162" s="182" t="str">
        <f t="shared" si="132"/>
        <v/>
      </c>
      <c r="BJ162" s="182" t="str">
        <f t="shared" si="133"/>
        <v/>
      </c>
      <c r="BK162" s="182" t="str">
        <f t="shared" si="134"/>
        <v/>
      </c>
      <c r="BL162" s="182" t="str">
        <f t="shared" si="135"/>
        <v/>
      </c>
      <c r="BM162" s="182" t="str">
        <f t="shared" si="136"/>
        <v/>
      </c>
      <c r="BN162" s="182" t="str">
        <f t="shared" si="137"/>
        <v/>
      </c>
      <c r="BO162" s="182" t="str">
        <f t="shared" si="138"/>
        <v/>
      </c>
      <c r="BP162" s="182" t="str">
        <f t="shared" si="139"/>
        <v/>
      </c>
      <c r="BQ162" s="182" t="str">
        <f t="shared" si="140"/>
        <v/>
      </c>
      <c r="BR162" s="182" t="str">
        <f t="shared" si="141"/>
        <v/>
      </c>
      <c r="BS162" s="182" t="str">
        <f t="shared" si="142"/>
        <v/>
      </c>
      <c r="BT162" s="182" t="str">
        <f t="shared" si="143"/>
        <v/>
      </c>
      <c r="BU162" s="183" t="str">
        <f t="shared" si="144"/>
        <v/>
      </c>
      <c r="BV162" s="184" t="str">
        <f>IF('Cálculos '!C168="","",AVERAGE(AN162:BU162))</f>
        <v/>
      </c>
    </row>
    <row r="163" spans="2:74" ht="17.25" hidden="1" thickBot="1" x14ac:dyDescent="0.35">
      <c r="B163" s="165">
        <f t="shared" si="110"/>
        <v>161</v>
      </c>
      <c r="C163" s="171" t="str">
        <f>IF('Cálculos '!J169="","",'Cálculos '!J169)</f>
        <v/>
      </c>
      <c r="D163" s="172" t="str">
        <f>IF('Cálculos '!K169="","",'Cálculos '!K169)</f>
        <v/>
      </c>
      <c r="E163" s="172" t="str">
        <f>IF('Cálculos '!L169="","",'Cálculos '!L169)</f>
        <v/>
      </c>
      <c r="F163" s="172" t="str">
        <f>IF('Cálculos '!M169="","",'Cálculos '!M169)</f>
        <v/>
      </c>
      <c r="G163" s="172" t="str">
        <f>IF('Cálculos '!N169="","",'Cálculos '!N169)</f>
        <v/>
      </c>
      <c r="H163" s="172" t="str">
        <f>IF('Cálculos '!O169="","",'Cálculos '!O169)</f>
        <v/>
      </c>
      <c r="I163" s="172" t="str">
        <f>IF('Cálculos '!P169="","",'Cálculos '!P169)</f>
        <v/>
      </c>
      <c r="J163" s="172" t="str">
        <f>IF('Cálculos '!Q169="","",'Cálculos '!Q169)</f>
        <v/>
      </c>
      <c r="K163" s="172" t="str">
        <f>IF('Cálculos '!R169="","",'Cálculos '!R169)</f>
        <v/>
      </c>
      <c r="L163" s="172" t="str">
        <f>IF('Cálculos '!S169="","",'Cálculos '!S169)</f>
        <v/>
      </c>
      <c r="M163" s="172" t="str">
        <f>IF('Cálculos '!T169="","",'Cálculos '!T169)</f>
        <v/>
      </c>
      <c r="N163" s="172" t="str">
        <f>IF('Cálculos '!U169="","",'Cálculos '!U169)</f>
        <v/>
      </c>
      <c r="O163" s="172" t="str">
        <f>IF('Cálculos '!V169="","",'Cálculos '!V169)</f>
        <v/>
      </c>
      <c r="P163" s="172" t="str">
        <f>IF('Cálculos '!W169="","",'Cálculos '!W169)</f>
        <v/>
      </c>
      <c r="Q163" s="172" t="str">
        <f>IF('Cálculos '!X169="","",'Cálculos '!X169)</f>
        <v/>
      </c>
      <c r="R163" s="172" t="str">
        <f>IF('Cálculos '!Y169="","",'Cálculos '!Y169)</f>
        <v/>
      </c>
      <c r="S163" s="172" t="str">
        <f>IF('Cálculos '!Z169="","",'Cálculos '!Z169)</f>
        <v/>
      </c>
      <c r="T163" s="172" t="str">
        <f>IF('Cálculos '!AA169="","",'Cálculos '!AA169)</f>
        <v/>
      </c>
      <c r="U163" s="172" t="str">
        <f>IF('Cálculos '!AB169="","",'Cálculos '!AB169)</f>
        <v/>
      </c>
      <c r="V163" s="172" t="str">
        <f>IF('Cálculos '!AC169="","",'Cálculos '!AC169)</f>
        <v/>
      </c>
      <c r="W163" s="172" t="str">
        <f>IF('Cálculos '!AD169="","",'Cálculos '!AD169)</f>
        <v/>
      </c>
      <c r="X163" s="172" t="str">
        <f>IF('Cálculos '!AE169="","",'Cálculos '!AE169)</f>
        <v/>
      </c>
      <c r="Y163" s="172" t="str">
        <f>IF('Cálculos '!AF169="","",'Cálculos '!AF169)</f>
        <v/>
      </c>
      <c r="Z163" s="172" t="str">
        <f>IF('Cálculos '!AG169="","",'Cálculos '!AG169)</f>
        <v/>
      </c>
      <c r="AA163" s="172" t="str">
        <f>IF('Cálculos '!AH169="","",'Cálculos '!AH169)</f>
        <v/>
      </c>
      <c r="AB163" s="172" t="str">
        <f>IF('Cálculos '!AI169="","",'Cálculos '!AI169)</f>
        <v/>
      </c>
      <c r="AC163" s="172" t="str">
        <f>IF('Cálculos '!AJ169="","",'Cálculos '!AJ169)</f>
        <v/>
      </c>
      <c r="AD163" s="172" t="str">
        <f>IF('Cálculos '!AK169="","",'Cálculos '!AK169)</f>
        <v/>
      </c>
      <c r="AE163" s="172" t="str">
        <f>IF('Cálculos '!AL169="","",'Cálculos '!AL169)</f>
        <v/>
      </c>
      <c r="AF163" s="172" t="str">
        <f>IF('Cálculos '!AM169="","",'Cálculos '!AM169)</f>
        <v/>
      </c>
      <c r="AG163" s="172" t="str">
        <f>IF('Cálculos '!AN169="","",'Cálculos '!AN169)</f>
        <v/>
      </c>
      <c r="AH163" s="172" t="str">
        <f>IF('Cálculos '!AO169="","",'Cálculos '!AO169)</f>
        <v/>
      </c>
      <c r="AI163" s="172" t="str">
        <f>IF('Cálculos '!AP169="","",'Cálculos '!AP169)</f>
        <v/>
      </c>
      <c r="AJ163" s="443" t="str">
        <f>IF('Cálculos '!AQ169="","",'Cálculos '!AQ169)</f>
        <v/>
      </c>
      <c r="AK163" s="446" t="str">
        <f>IF('Cálculos '!D169="","",AVERAGE(C163:AJ163))</f>
        <v/>
      </c>
      <c r="AM163" s="181">
        <f t="shared" si="40"/>
        <v>161</v>
      </c>
      <c r="AN163" s="284" t="str">
        <f t="shared" si="111"/>
        <v/>
      </c>
      <c r="AO163" s="285" t="str">
        <f t="shared" si="112"/>
        <v/>
      </c>
      <c r="AP163" s="285" t="str">
        <f t="shared" si="113"/>
        <v/>
      </c>
      <c r="AQ163" s="285" t="str">
        <f t="shared" si="114"/>
        <v/>
      </c>
      <c r="AR163" s="182" t="str">
        <f t="shared" si="115"/>
        <v/>
      </c>
      <c r="AS163" s="182" t="str">
        <f t="shared" si="116"/>
        <v/>
      </c>
      <c r="AT163" s="182" t="str">
        <f t="shared" si="117"/>
        <v/>
      </c>
      <c r="AU163" s="182" t="str">
        <f t="shared" si="118"/>
        <v/>
      </c>
      <c r="AV163" s="182" t="str">
        <f t="shared" si="119"/>
        <v/>
      </c>
      <c r="AW163" s="182" t="str">
        <f t="shared" si="120"/>
        <v/>
      </c>
      <c r="AX163" s="182" t="str">
        <f t="shared" si="121"/>
        <v/>
      </c>
      <c r="AY163" s="182" t="str">
        <f t="shared" si="122"/>
        <v/>
      </c>
      <c r="AZ163" s="182" t="str">
        <f t="shared" si="123"/>
        <v/>
      </c>
      <c r="BA163" s="182" t="str">
        <f t="shared" si="124"/>
        <v/>
      </c>
      <c r="BB163" s="182" t="str">
        <f t="shared" si="125"/>
        <v/>
      </c>
      <c r="BC163" s="182" t="str">
        <f t="shared" si="126"/>
        <v/>
      </c>
      <c r="BD163" s="182" t="str">
        <f t="shared" si="127"/>
        <v/>
      </c>
      <c r="BE163" s="182" t="str">
        <f t="shared" si="128"/>
        <v/>
      </c>
      <c r="BF163" s="182" t="str">
        <f t="shared" si="129"/>
        <v/>
      </c>
      <c r="BG163" s="182" t="str">
        <f t="shared" si="130"/>
        <v/>
      </c>
      <c r="BH163" s="182" t="str">
        <f t="shared" si="131"/>
        <v/>
      </c>
      <c r="BI163" s="182" t="str">
        <f t="shared" si="132"/>
        <v/>
      </c>
      <c r="BJ163" s="182" t="str">
        <f t="shared" si="133"/>
        <v/>
      </c>
      <c r="BK163" s="182" t="str">
        <f t="shared" si="134"/>
        <v/>
      </c>
      <c r="BL163" s="182" t="str">
        <f t="shared" si="135"/>
        <v/>
      </c>
      <c r="BM163" s="182" t="str">
        <f t="shared" si="136"/>
        <v/>
      </c>
      <c r="BN163" s="182" t="str">
        <f t="shared" si="137"/>
        <v/>
      </c>
      <c r="BO163" s="182" t="str">
        <f t="shared" si="138"/>
        <v/>
      </c>
      <c r="BP163" s="182" t="str">
        <f t="shared" si="139"/>
        <v/>
      </c>
      <c r="BQ163" s="182" t="str">
        <f t="shared" si="140"/>
        <v/>
      </c>
      <c r="BR163" s="182" t="str">
        <f t="shared" si="141"/>
        <v/>
      </c>
      <c r="BS163" s="182" t="str">
        <f t="shared" si="142"/>
        <v/>
      </c>
      <c r="BT163" s="182" t="str">
        <f t="shared" si="143"/>
        <v/>
      </c>
      <c r="BU163" s="183" t="str">
        <f t="shared" si="144"/>
        <v/>
      </c>
      <c r="BV163" s="184" t="str">
        <f>IF('Cálculos '!C169="","",AVERAGE(AN163:BU163))</f>
        <v/>
      </c>
    </row>
    <row r="164" spans="2:74" ht="17.25" hidden="1" thickBot="1" x14ac:dyDescent="0.35">
      <c r="B164" s="165">
        <f t="shared" si="110"/>
        <v>162</v>
      </c>
      <c r="C164" s="171" t="str">
        <f>IF('Cálculos '!J170="","",'Cálculos '!J170)</f>
        <v/>
      </c>
      <c r="D164" s="172" t="str">
        <f>IF('Cálculos '!K170="","",'Cálculos '!K170)</f>
        <v/>
      </c>
      <c r="E164" s="172" t="str">
        <f>IF('Cálculos '!L170="","",'Cálculos '!L170)</f>
        <v/>
      </c>
      <c r="F164" s="172" t="str">
        <f>IF('Cálculos '!M170="","",'Cálculos '!M170)</f>
        <v/>
      </c>
      <c r="G164" s="172" t="str">
        <f>IF('Cálculos '!N170="","",'Cálculos '!N170)</f>
        <v/>
      </c>
      <c r="H164" s="172" t="str">
        <f>IF('Cálculos '!O170="","",'Cálculos '!O170)</f>
        <v/>
      </c>
      <c r="I164" s="172" t="str">
        <f>IF('Cálculos '!P170="","",'Cálculos '!P170)</f>
        <v/>
      </c>
      <c r="J164" s="172" t="str">
        <f>IF('Cálculos '!Q170="","",'Cálculos '!Q170)</f>
        <v/>
      </c>
      <c r="K164" s="172" t="str">
        <f>IF('Cálculos '!R170="","",'Cálculos '!R170)</f>
        <v/>
      </c>
      <c r="L164" s="172" t="str">
        <f>IF('Cálculos '!S170="","",'Cálculos '!S170)</f>
        <v/>
      </c>
      <c r="M164" s="172" t="str">
        <f>IF('Cálculos '!T170="","",'Cálculos '!T170)</f>
        <v/>
      </c>
      <c r="N164" s="172" t="str">
        <f>IF('Cálculos '!U170="","",'Cálculos '!U170)</f>
        <v/>
      </c>
      <c r="O164" s="172" t="str">
        <f>IF('Cálculos '!V170="","",'Cálculos '!V170)</f>
        <v/>
      </c>
      <c r="P164" s="172" t="str">
        <f>IF('Cálculos '!W170="","",'Cálculos '!W170)</f>
        <v/>
      </c>
      <c r="Q164" s="172" t="str">
        <f>IF('Cálculos '!X170="","",'Cálculos '!X170)</f>
        <v/>
      </c>
      <c r="R164" s="172" t="str">
        <f>IF('Cálculos '!Y170="","",'Cálculos '!Y170)</f>
        <v/>
      </c>
      <c r="S164" s="172" t="str">
        <f>IF('Cálculos '!Z170="","",'Cálculos '!Z170)</f>
        <v/>
      </c>
      <c r="T164" s="172" t="str">
        <f>IF('Cálculos '!AA170="","",'Cálculos '!AA170)</f>
        <v/>
      </c>
      <c r="U164" s="172" t="str">
        <f>IF('Cálculos '!AB170="","",'Cálculos '!AB170)</f>
        <v/>
      </c>
      <c r="V164" s="172" t="str">
        <f>IF('Cálculos '!AC170="","",'Cálculos '!AC170)</f>
        <v/>
      </c>
      <c r="W164" s="172" t="str">
        <f>IF('Cálculos '!AD170="","",'Cálculos '!AD170)</f>
        <v/>
      </c>
      <c r="X164" s="172" t="str">
        <f>IF('Cálculos '!AE170="","",'Cálculos '!AE170)</f>
        <v/>
      </c>
      <c r="Y164" s="172" t="str">
        <f>IF('Cálculos '!AF170="","",'Cálculos '!AF170)</f>
        <v/>
      </c>
      <c r="Z164" s="172" t="str">
        <f>IF('Cálculos '!AG170="","",'Cálculos '!AG170)</f>
        <v/>
      </c>
      <c r="AA164" s="172" t="str">
        <f>IF('Cálculos '!AH170="","",'Cálculos '!AH170)</f>
        <v/>
      </c>
      <c r="AB164" s="172" t="str">
        <f>IF('Cálculos '!AI170="","",'Cálculos '!AI170)</f>
        <v/>
      </c>
      <c r="AC164" s="172" t="str">
        <f>IF('Cálculos '!AJ170="","",'Cálculos '!AJ170)</f>
        <v/>
      </c>
      <c r="AD164" s="172" t="str">
        <f>IF('Cálculos '!AK170="","",'Cálculos '!AK170)</f>
        <v/>
      </c>
      <c r="AE164" s="172" t="str">
        <f>IF('Cálculos '!AL170="","",'Cálculos '!AL170)</f>
        <v/>
      </c>
      <c r="AF164" s="172" t="str">
        <f>IF('Cálculos '!AM170="","",'Cálculos '!AM170)</f>
        <v/>
      </c>
      <c r="AG164" s="172" t="str">
        <f>IF('Cálculos '!AN170="","",'Cálculos '!AN170)</f>
        <v/>
      </c>
      <c r="AH164" s="172" t="str">
        <f>IF('Cálculos '!AO170="","",'Cálculos '!AO170)</f>
        <v/>
      </c>
      <c r="AI164" s="172" t="str">
        <f>IF('Cálculos '!AP170="","",'Cálculos '!AP170)</f>
        <v/>
      </c>
      <c r="AJ164" s="443" t="str">
        <f>IF('Cálculos '!AQ170="","",'Cálculos '!AQ170)</f>
        <v/>
      </c>
      <c r="AK164" s="446" t="str">
        <f>IF('Cálculos '!D170="","",AVERAGE(C164:AJ164))</f>
        <v/>
      </c>
      <c r="AM164" s="181">
        <f t="shared" si="40"/>
        <v>162</v>
      </c>
      <c r="AN164" s="284" t="str">
        <f t="shared" si="111"/>
        <v/>
      </c>
      <c r="AO164" s="285" t="str">
        <f t="shared" si="112"/>
        <v/>
      </c>
      <c r="AP164" s="285" t="str">
        <f t="shared" si="113"/>
        <v/>
      </c>
      <c r="AQ164" s="285" t="str">
        <f t="shared" si="114"/>
        <v/>
      </c>
      <c r="AR164" s="182" t="str">
        <f t="shared" si="115"/>
        <v/>
      </c>
      <c r="AS164" s="182" t="str">
        <f t="shared" si="116"/>
        <v/>
      </c>
      <c r="AT164" s="182" t="str">
        <f t="shared" si="117"/>
        <v/>
      </c>
      <c r="AU164" s="182" t="str">
        <f t="shared" si="118"/>
        <v/>
      </c>
      <c r="AV164" s="182" t="str">
        <f t="shared" si="119"/>
        <v/>
      </c>
      <c r="AW164" s="182" t="str">
        <f t="shared" si="120"/>
        <v/>
      </c>
      <c r="AX164" s="182" t="str">
        <f t="shared" si="121"/>
        <v/>
      </c>
      <c r="AY164" s="182" t="str">
        <f t="shared" si="122"/>
        <v/>
      </c>
      <c r="AZ164" s="182" t="str">
        <f t="shared" si="123"/>
        <v/>
      </c>
      <c r="BA164" s="182" t="str">
        <f t="shared" si="124"/>
        <v/>
      </c>
      <c r="BB164" s="182" t="str">
        <f t="shared" si="125"/>
        <v/>
      </c>
      <c r="BC164" s="182" t="str">
        <f t="shared" si="126"/>
        <v/>
      </c>
      <c r="BD164" s="182" t="str">
        <f t="shared" si="127"/>
        <v/>
      </c>
      <c r="BE164" s="182" t="str">
        <f t="shared" si="128"/>
        <v/>
      </c>
      <c r="BF164" s="182" t="str">
        <f t="shared" si="129"/>
        <v/>
      </c>
      <c r="BG164" s="182" t="str">
        <f t="shared" si="130"/>
        <v/>
      </c>
      <c r="BH164" s="182" t="str">
        <f t="shared" si="131"/>
        <v/>
      </c>
      <c r="BI164" s="182" t="str">
        <f t="shared" si="132"/>
        <v/>
      </c>
      <c r="BJ164" s="182" t="str">
        <f t="shared" si="133"/>
        <v/>
      </c>
      <c r="BK164" s="182" t="str">
        <f t="shared" si="134"/>
        <v/>
      </c>
      <c r="BL164" s="182" t="str">
        <f t="shared" si="135"/>
        <v/>
      </c>
      <c r="BM164" s="182" t="str">
        <f t="shared" si="136"/>
        <v/>
      </c>
      <c r="BN164" s="182" t="str">
        <f t="shared" si="137"/>
        <v/>
      </c>
      <c r="BO164" s="182" t="str">
        <f t="shared" si="138"/>
        <v/>
      </c>
      <c r="BP164" s="182" t="str">
        <f t="shared" si="139"/>
        <v/>
      </c>
      <c r="BQ164" s="182" t="str">
        <f t="shared" si="140"/>
        <v/>
      </c>
      <c r="BR164" s="182" t="str">
        <f t="shared" si="141"/>
        <v/>
      </c>
      <c r="BS164" s="182" t="str">
        <f t="shared" si="142"/>
        <v/>
      </c>
      <c r="BT164" s="182" t="str">
        <f t="shared" si="143"/>
        <v/>
      </c>
      <c r="BU164" s="183" t="str">
        <f t="shared" si="144"/>
        <v/>
      </c>
      <c r="BV164" s="184" t="str">
        <f>IF('Cálculos '!C170="","",AVERAGE(AN164:BU164))</f>
        <v/>
      </c>
    </row>
    <row r="165" spans="2:74" ht="17.25" hidden="1" thickBot="1" x14ac:dyDescent="0.35">
      <c r="B165" s="165">
        <f t="shared" si="110"/>
        <v>163</v>
      </c>
      <c r="C165" s="171" t="str">
        <f>IF('Cálculos '!J171="","",'Cálculos '!J171)</f>
        <v/>
      </c>
      <c r="D165" s="172" t="str">
        <f>IF('Cálculos '!K171="","",'Cálculos '!K171)</f>
        <v/>
      </c>
      <c r="E165" s="172" t="str">
        <f>IF('Cálculos '!L171="","",'Cálculos '!L171)</f>
        <v/>
      </c>
      <c r="F165" s="172" t="str">
        <f>IF('Cálculos '!M171="","",'Cálculos '!M171)</f>
        <v/>
      </c>
      <c r="G165" s="172" t="str">
        <f>IF('Cálculos '!N171="","",'Cálculos '!N171)</f>
        <v/>
      </c>
      <c r="H165" s="172" t="str">
        <f>IF('Cálculos '!O171="","",'Cálculos '!O171)</f>
        <v/>
      </c>
      <c r="I165" s="172" t="str">
        <f>IF('Cálculos '!P171="","",'Cálculos '!P171)</f>
        <v/>
      </c>
      <c r="J165" s="172" t="str">
        <f>IF('Cálculos '!Q171="","",'Cálculos '!Q171)</f>
        <v/>
      </c>
      <c r="K165" s="172" t="str">
        <f>IF('Cálculos '!R171="","",'Cálculos '!R171)</f>
        <v/>
      </c>
      <c r="L165" s="172" t="str">
        <f>IF('Cálculos '!S171="","",'Cálculos '!S171)</f>
        <v/>
      </c>
      <c r="M165" s="172" t="str">
        <f>IF('Cálculos '!T171="","",'Cálculos '!T171)</f>
        <v/>
      </c>
      <c r="N165" s="172" t="str">
        <f>IF('Cálculos '!U171="","",'Cálculos '!U171)</f>
        <v/>
      </c>
      <c r="O165" s="172" t="str">
        <f>IF('Cálculos '!V171="","",'Cálculos '!V171)</f>
        <v/>
      </c>
      <c r="P165" s="172" t="str">
        <f>IF('Cálculos '!W171="","",'Cálculos '!W171)</f>
        <v/>
      </c>
      <c r="Q165" s="172" t="str">
        <f>IF('Cálculos '!X171="","",'Cálculos '!X171)</f>
        <v/>
      </c>
      <c r="R165" s="172" t="str">
        <f>IF('Cálculos '!Y171="","",'Cálculos '!Y171)</f>
        <v/>
      </c>
      <c r="S165" s="172" t="str">
        <f>IF('Cálculos '!Z171="","",'Cálculos '!Z171)</f>
        <v/>
      </c>
      <c r="T165" s="172" t="str">
        <f>IF('Cálculos '!AA171="","",'Cálculos '!AA171)</f>
        <v/>
      </c>
      <c r="U165" s="172" t="str">
        <f>IF('Cálculos '!AB171="","",'Cálculos '!AB171)</f>
        <v/>
      </c>
      <c r="V165" s="172" t="str">
        <f>IF('Cálculos '!AC171="","",'Cálculos '!AC171)</f>
        <v/>
      </c>
      <c r="W165" s="172" t="str">
        <f>IF('Cálculos '!AD171="","",'Cálculos '!AD171)</f>
        <v/>
      </c>
      <c r="X165" s="172" t="str">
        <f>IF('Cálculos '!AE171="","",'Cálculos '!AE171)</f>
        <v/>
      </c>
      <c r="Y165" s="172" t="str">
        <f>IF('Cálculos '!AF171="","",'Cálculos '!AF171)</f>
        <v/>
      </c>
      <c r="Z165" s="172" t="str">
        <f>IF('Cálculos '!AG171="","",'Cálculos '!AG171)</f>
        <v/>
      </c>
      <c r="AA165" s="172" t="str">
        <f>IF('Cálculos '!AH171="","",'Cálculos '!AH171)</f>
        <v/>
      </c>
      <c r="AB165" s="172" t="str">
        <f>IF('Cálculos '!AI171="","",'Cálculos '!AI171)</f>
        <v/>
      </c>
      <c r="AC165" s="172" t="str">
        <f>IF('Cálculos '!AJ171="","",'Cálculos '!AJ171)</f>
        <v/>
      </c>
      <c r="AD165" s="172" t="str">
        <f>IF('Cálculos '!AK171="","",'Cálculos '!AK171)</f>
        <v/>
      </c>
      <c r="AE165" s="172" t="str">
        <f>IF('Cálculos '!AL171="","",'Cálculos '!AL171)</f>
        <v/>
      </c>
      <c r="AF165" s="172" t="str">
        <f>IF('Cálculos '!AM171="","",'Cálculos '!AM171)</f>
        <v/>
      </c>
      <c r="AG165" s="172" t="str">
        <f>IF('Cálculos '!AN171="","",'Cálculos '!AN171)</f>
        <v/>
      </c>
      <c r="AH165" s="172" t="str">
        <f>IF('Cálculos '!AO171="","",'Cálculos '!AO171)</f>
        <v/>
      </c>
      <c r="AI165" s="172" t="str">
        <f>IF('Cálculos '!AP171="","",'Cálculos '!AP171)</f>
        <v/>
      </c>
      <c r="AJ165" s="443" t="str">
        <f>IF('Cálculos '!AQ171="","",'Cálculos '!AQ171)</f>
        <v/>
      </c>
      <c r="AK165" s="446" t="str">
        <f>IF('Cálculos '!D171="","",AVERAGE(C165:AJ165))</f>
        <v/>
      </c>
      <c r="AM165" s="181">
        <f t="shared" si="40"/>
        <v>163</v>
      </c>
      <c r="AN165" s="284" t="str">
        <f t="shared" si="111"/>
        <v/>
      </c>
      <c r="AO165" s="285" t="str">
        <f t="shared" si="112"/>
        <v/>
      </c>
      <c r="AP165" s="285" t="str">
        <f t="shared" si="113"/>
        <v/>
      </c>
      <c r="AQ165" s="285" t="str">
        <f t="shared" si="114"/>
        <v/>
      </c>
      <c r="AR165" s="182" t="str">
        <f t="shared" si="115"/>
        <v/>
      </c>
      <c r="AS165" s="182" t="str">
        <f t="shared" si="116"/>
        <v/>
      </c>
      <c r="AT165" s="182" t="str">
        <f t="shared" si="117"/>
        <v/>
      </c>
      <c r="AU165" s="182" t="str">
        <f t="shared" si="118"/>
        <v/>
      </c>
      <c r="AV165" s="182" t="str">
        <f t="shared" si="119"/>
        <v/>
      </c>
      <c r="AW165" s="182" t="str">
        <f t="shared" si="120"/>
        <v/>
      </c>
      <c r="AX165" s="182" t="str">
        <f t="shared" si="121"/>
        <v/>
      </c>
      <c r="AY165" s="182" t="str">
        <f t="shared" si="122"/>
        <v/>
      </c>
      <c r="AZ165" s="182" t="str">
        <f t="shared" si="123"/>
        <v/>
      </c>
      <c r="BA165" s="182" t="str">
        <f t="shared" si="124"/>
        <v/>
      </c>
      <c r="BB165" s="182" t="str">
        <f t="shared" si="125"/>
        <v/>
      </c>
      <c r="BC165" s="182" t="str">
        <f t="shared" si="126"/>
        <v/>
      </c>
      <c r="BD165" s="182" t="str">
        <f t="shared" si="127"/>
        <v/>
      </c>
      <c r="BE165" s="182" t="str">
        <f t="shared" si="128"/>
        <v/>
      </c>
      <c r="BF165" s="182" t="str">
        <f t="shared" si="129"/>
        <v/>
      </c>
      <c r="BG165" s="182" t="str">
        <f t="shared" si="130"/>
        <v/>
      </c>
      <c r="BH165" s="182" t="str">
        <f t="shared" si="131"/>
        <v/>
      </c>
      <c r="BI165" s="182" t="str">
        <f t="shared" si="132"/>
        <v/>
      </c>
      <c r="BJ165" s="182" t="str">
        <f t="shared" si="133"/>
        <v/>
      </c>
      <c r="BK165" s="182" t="str">
        <f t="shared" si="134"/>
        <v/>
      </c>
      <c r="BL165" s="182" t="str">
        <f t="shared" si="135"/>
        <v/>
      </c>
      <c r="BM165" s="182" t="str">
        <f t="shared" si="136"/>
        <v/>
      </c>
      <c r="BN165" s="182" t="str">
        <f t="shared" si="137"/>
        <v/>
      </c>
      <c r="BO165" s="182" t="str">
        <f t="shared" si="138"/>
        <v/>
      </c>
      <c r="BP165" s="182" t="str">
        <f t="shared" si="139"/>
        <v/>
      </c>
      <c r="BQ165" s="182" t="str">
        <f t="shared" si="140"/>
        <v/>
      </c>
      <c r="BR165" s="182" t="str">
        <f t="shared" si="141"/>
        <v/>
      </c>
      <c r="BS165" s="182" t="str">
        <f t="shared" si="142"/>
        <v/>
      </c>
      <c r="BT165" s="182" t="str">
        <f t="shared" si="143"/>
        <v/>
      </c>
      <c r="BU165" s="183" t="str">
        <f t="shared" si="144"/>
        <v/>
      </c>
      <c r="BV165" s="184" t="str">
        <f>IF('Cálculos '!C171="","",AVERAGE(AN165:BU165))</f>
        <v/>
      </c>
    </row>
    <row r="166" spans="2:74" ht="17.25" hidden="1" thickBot="1" x14ac:dyDescent="0.35">
      <c r="B166" s="165">
        <f t="shared" si="110"/>
        <v>164</v>
      </c>
      <c r="C166" s="171" t="str">
        <f>IF('Cálculos '!J172="","",'Cálculos '!J172)</f>
        <v/>
      </c>
      <c r="D166" s="172" t="str">
        <f>IF('Cálculos '!K172="","",'Cálculos '!K172)</f>
        <v/>
      </c>
      <c r="E166" s="172" t="str">
        <f>IF('Cálculos '!L172="","",'Cálculos '!L172)</f>
        <v/>
      </c>
      <c r="F166" s="172" t="str">
        <f>IF('Cálculos '!M172="","",'Cálculos '!M172)</f>
        <v/>
      </c>
      <c r="G166" s="172" t="str">
        <f>IF('Cálculos '!N172="","",'Cálculos '!N172)</f>
        <v/>
      </c>
      <c r="H166" s="172" t="str">
        <f>IF('Cálculos '!O172="","",'Cálculos '!O172)</f>
        <v/>
      </c>
      <c r="I166" s="172" t="str">
        <f>IF('Cálculos '!P172="","",'Cálculos '!P172)</f>
        <v/>
      </c>
      <c r="J166" s="172" t="str">
        <f>IF('Cálculos '!Q172="","",'Cálculos '!Q172)</f>
        <v/>
      </c>
      <c r="K166" s="172" t="str">
        <f>IF('Cálculos '!R172="","",'Cálculos '!R172)</f>
        <v/>
      </c>
      <c r="L166" s="172" t="str">
        <f>IF('Cálculos '!S172="","",'Cálculos '!S172)</f>
        <v/>
      </c>
      <c r="M166" s="172" t="str">
        <f>IF('Cálculos '!T172="","",'Cálculos '!T172)</f>
        <v/>
      </c>
      <c r="N166" s="172" t="str">
        <f>IF('Cálculos '!U172="","",'Cálculos '!U172)</f>
        <v/>
      </c>
      <c r="O166" s="172" t="str">
        <f>IF('Cálculos '!V172="","",'Cálculos '!V172)</f>
        <v/>
      </c>
      <c r="P166" s="172" t="str">
        <f>IF('Cálculos '!W172="","",'Cálculos '!W172)</f>
        <v/>
      </c>
      <c r="Q166" s="172" t="str">
        <f>IF('Cálculos '!X172="","",'Cálculos '!X172)</f>
        <v/>
      </c>
      <c r="R166" s="172" t="str">
        <f>IF('Cálculos '!Y172="","",'Cálculos '!Y172)</f>
        <v/>
      </c>
      <c r="S166" s="172" t="str">
        <f>IF('Cálculos '!Z172="","",'Cálculos '!Z172)</f>
        <v/>
      </c>
      <c r="T166" s="172" t="str">
        <f>IF('Cálculos '!AA172="","",'Cálculos '!AA172)</f>
        <v/>
      </c>
      <c r="U166" s="172" t="str">
        <f>IF('Cálculos '!AB172="","",'Cálculos '!AB172)</f>
        <v/>
      </c>
      <c r="V166" s="172" t="str">
        <f>IF('Cálculos '!AC172="","",'Cálculos '!AC172)</f>
        <v/>
      </c>
      <c r="W166" s="172" t="str">
        <f>IF('Cálculos '!AD172="","",'Cálculos '!AD172)</f>
        <v/>
      </c>
      <c r="X166" s="172" t="str">
        <f>IF('Cálculos '!AE172="","",'Cálculos '!AE172)</f>
        <v/>
      </c>
      <c r="Y166" s="172" t="str">
        <f>IF('Cálculos '!AF172="","",'Cálculos '!AF172)</f>
        <v/>
      </c>
      <c r="Z166" s="172" t="str">
        <f>IF('Cálculos '!AG172="","",'Cálculos '!AG172)</f>
        <v/>
      </c>
      <c r="AA166" s="172" t="str">
        <f>IF('Cálculos '!AH172="","",'Cálculos '!AH172)</f>
        <v/>
      </c>
      <c r="AB166" s="172" t="str">
        <f>IF('Cálculos '!AI172="","",'Cálculos '!AI172)</f>
        <v/>
      </c>
      <c r="AC166" s="172" t="str">
        <f>IF('Cálculos '!AJ172="","",'Cálculos '!AJ172)</f>
        <v/>
      </c>
      <c r="AD166" s="172" t="str">
        <f>IF('Cálculos '!AK172="","",'Cálculos '!AK172)</f>
        <v/>
      </c>
      <c r="AE166" s="172" t="str">
        <f>IF('Cálculos '!AL172="","",'Cálculos '!AL172)</f>
        <v/>
      </c>
      <c r="AF166" s="172" t="str">
        <f>IF('Cálculos '!AM172="","",'Cálculos '!AM172)</f>
        <v/>
      </c>
      <c r="AG166" s="172" t="str">
        <f>IF('Cálculos '!AN172="","",'Cálculos '!AN172)</f>
        <v/>
      </c>
      <c r="AH166" s="172" t="str">
        <f>IF('Cálculos '!AO172="","",'Cálculos '!AO172)</f>
        <v/>
      </c>
      <c r="AI166" s="172" t="str">
        <f>IF('Cálculos '!AP172="","",'Cálculos '!AP172)</f>
        <v/>
      </c>
      <c r="AJ166" s="443" t="str">
        <f>IF('Cálculos '!AQ172="","",'Cálculos '!AQ172)</f>
        <v/>
      </c>
      <c r="AK166" s="446" t="str">
        <f>IF('Cálculos '!D172="","",AVERAGE(C166:AJ166))</f>
        <v/>
      </c>
      <c r="AM166" s="181">
        <f t="shared" si="40"/>
        <v>164</v>
      </c>
      <c r="AN166" s="284" t="str">
        <f t="shared" si="111"/>
        <v/>
      </c>
      <c r="AO166" s="285" t="str">
        <f t="shared" si="112"/>
        <v/>
      </c>
      <c r="AP166" s="285" t="str">
        <f t="shared" si="113"/>
        <v/>
      </c>
      <c r="AQ166" s="285" t="str">
        <f t="shared" si="114"/>
        <v/>
      </c>
      <c r="AR166" s="182" t="str">
        <f t="shared" si="115"/>
        <v/>
      </c>
      <c r="AS166" s="182" t="str">
        <f t="shared" si="116"/>
        <v/>
      </c>
      <c r="AT166" s="182" t="str">
        <f t="shared" si="117"/>
        <v/>
      </c>
      <c r="AU166" s="182" t="str">
        <f t="shared" si="118"/>
        <v/>
      </c>
      <c r="AV166" s="182" t="str">
        <f t="shared" si="119"/>
        <v/>
      </c>
      <c r="AW166" s="182" t="str">
        <f t="shared" si="120"/>
        <v/>
      </c>
      <c r="AX166" s="182" t="str">
        <f t="shared" si="121"/>
        <v/>
      </c>
      <c r="AY166" s="182" t="str">
        <f t="shared" si="122"/>
        <v/>
      </c>
      <c r="AZ166" s="182" t="str">
        <f t="shared" si="123"/>
        <v/>
      </c>
      <c r="BA166" s="182" t="str">
        <f t="shared" si="124"/>
        <v/>
      </c>
      <c r="BB166" s="182" t="str">
        <f t="shared" si="125"/>
        <v/>
      </c>
      <c r="BC166" s="182" t="str">
        <f t="shared" si="126"/>
        <v/>
      </c>
      <c r="BD166" s="182" t="str">
        <f t="shared" si="127"/>
        <v/>
      </c>
      <c r="BE166" s="182" t="str">
        <f t="shared" si="128"/>
        <v/>
      </c>
      <c r="BF166" s="182" t="str">
        <f t="shared" si="129"/>
        <v/>
      </c>
      <c r="BG166" s="182" t="str">
        <f t="shared" si="130"/>
        <v/>
      </c>
      <c r="BH166" s="182" t="str">
        <f t="shared" si="131"/>
        <v/>
      </c>
      <c r="BI166" s="182" t="str">
        <f t="shared" si="132"/>
        <v/>
      </c>
      <c r="BJ166" s="182" t="str">
        <f t="shared" si="133"/>
        <v/>
      </c>
      <c r="BK166" s="182" t="str">
        <f t="shared" si="134"/>
        <v/>
      </c>
      <c r="BL166" s="182" t="str">
        <f t="shared" si="135"/>
        <v/>
      </c>
      <c r="BM166" s="182" t="str">
        <f t="shared" si="136"/>
        <v/>
      </c>
      <c r="BN166" s="182" t="str">
        <f t="shared" si="137"/>
        <v/>
      </c>
      <c r="BO166" s="182" t="str">
        <f t="shared" si="138"/>
        <v/>
      </c>
      <c r="BP166" s="182" t="str">
        <f t="shared" si="139"/>
        <v/>
      </c>
      <c r="BQ166" s="182" t="str">
        <f t="shared" si="140"/>
        <v/>
      </c>
      <c r="BR166" s="182" t="str">
        <f t="shared" si="141"/>
        <v/>
      </c>
      <c r="BS166" s="182" t="str">
        <f t="shared" si="142"/>
        <v/>
      </c>
      <c r="BT166" s="182" t="str">
        <f t="shared" si="143"/>
        <v/>
      </c>
      <c r="BU166" s="183" t="str">
        <f t="shared" si="144"/>
        <v/>
      </c>
      <c r="BV166" s="184" t="str">
        <f>IF('Cálculos '!C172="","",AVERAGE(AN166:BU166))</f>
        <v/>
      </c>
    </row>
    <row r="167" spans="2:74" ht="17.25" hidden="1" thickBot="1" x14ac:dyDescent="0.35">
      <c r="B167" s="165">
        <f t="shared" si="110"/>
        <v>165</v>
      </c>
      <c r="C167" s="171" t="str">
        <f>IF('Cálculos '!J173="","",'Cálculos '!J173)</f>
        <v/>
      </c>
      <c r="D167" s="172" t="str">
        <f>IF('Cálculos '!K173="","",'Cálculos '!K173)</f>
        <v/>
      </c>
      <c r="E167" s="172" t="str">
        <f>IF('Cálculos '!L173="","",'Cálculos '!L173)</f>
        <v/>
      </c>
      <c r="F167" s="172" t="str">
        <f>IF('Cálculos '!M173="","",'Cálculos '!M173)</f>
        <v/>
      </c>
      <c r="G167" s="172" t="str">
        <f>IF('Cálculos '!N173="","",'Cálculos '!N173)</f>
        <v/>
      </c>
      <c r="H167" s="172" t="str">
        <f>IF('Cálculos '!O173="","",'Cálculos '!O173)</f>
        <v/>
      </c>
      <c r="I167" s="172" t="str">
        <f>IF('Cálculos '!P173="","",'Cálculos '!P173)</f>
        <v/>
      </c>
      <c r="J167" s="172" t="str">
        <f>IF('Cálculos '!Q173="","",'Cálculos '!Q173)</f>
        <v/>
      </c>
      <c r="K167" s="172" t="str">
        <f>IF('Cálculos '!R173="","",'Cálculos '!R173)</f>
        <v/>
      </c>
      <c r="L167" s="172" t="str">
        <f>IF('Cálculos '!S173="","",'Cálculos '!S173)</f>
        <v/>
      </c>
      <c r="M167" s="172" t="str">
        <f>IF('Cálculos '!T173="","",'Cálculos '!T173)</f>
        <v/>
      </c>
      <c r="N167" s="172" t="str">
        <f>IF('Cálculos '!U173="","",'Cálculos '!U173)</f>
        <v/>
      </c>
      <c r="O167" s="172" t="str">
        <f>IF('Cálculos '!V173="","",'Cálculos '!V173)</f>
        <v/>
      </c>
      <c r="P167" s="172" t="str">
        <f>IF('Cálculos '!W173="","",'Cálculos '!W173)</f>
        <v/>
      </c>
      <c r="Q167" s="172" t="str">
        <f>IF('Cálculos '!X173="","",'Cálculos '!X173)</f>
        <v/>
      </c>
      <c r="R167" s="172" t="str">
        <f>IF('Cálculos '!Y173="","",'Cálculos '!Y173)</f>
        <v/>
      </c>
      <c r="S167" s="172" t="str">
        <f>IF('Cálculos '!Z173="","",'Cálculos '!Z173)</f>
        <v/>
      </c>
      <c r="T167" s="172" t="str">
        <f>IF('Cálculos '!AA173="","",'Cálculos '!AA173)</f>
        <v/>
      </c>
      <c r="U167" s="172" t="str">
        <f>IF('Cálculos '!AB173="","",'Cálculos '!AB173)</f>
        <v/>
      </c>
      <c r="V167" s="172" t="str">
        <f>IF('Cálculos '!AC173="","",'Cálculos '!AC173)</f>
        <v/>
      </c>
      <c r="W167" s="172" t="str">
        <f>IF('Cálculos '!AD173="","",'Cálculos '!AD173)</f>
        <v/>
      </c>
      <c r="X167" s="172" t="str">
        <f>IF('Cálculos '!AE173="","",'Cálculos '!AE173)</f>
        <v/>
      </c>
      <c r="Y167" s="172" t="str">
        <f>IF('Cálculos '!AF173="","",'Cálculos '!AF173)</f>
        <v/>
      </c>
      <c r="Z167" s="172" t="str">
        <f>IF('Cálculos '!AG173="","",'Cálculos '!AG173)</f>
        <v/>
      </c>
      <c r="AA167" s="172" t="str">
        <f>IF('Cálculos '!AH173="","",'Cálculos '!AH173)</f>
        <v/>
      </c>
      <c r="AB167" s="172" t="str">
        <f>IF('Cálculos '!AI173="","",'Cálculos '!AI173)</f>
        <v/>
      </c>
      <c r="AC167" s="172" t="str">
        <f>IF('Cálculos '!AJ173="","",'Cálculos '!AJ173)</f>
        <v/>
      </c>
      <c r="AD167" s="172" t="str">
        <f>IF('Cálculos '!AK173="","",'Cálculos '!AK173)</f>
        <v/>
      </c>
      <c r="AE167" s="172" t="str">
        <f>IF('Cálculos '!AL173="","",'Cálculos '!AL173)</f>
        <v/>
      </c>
      <c r="AF167" s="172" t="str">
        <f>IF('Cálculos '!AM173="","",'Cálculos '!AM173)</f>
        <v/>
      </c>
      <c r="AG167" s="172" t="str">
        <f>IF('Cálculos '!AN173="","",'Cálculos '!AN173)</f>
        <v/>
      </c>
      <c r="AH167" s="172" t="str">
        <f>IF('Cálculos '!AO173="","",'Cálculos '!AO173)</f>
        <v/>
      </c>
      <c r="AI167" s="172" t="str">
        <f>IF('Cálculos '!AP173="","",'Cálculos '!AP173)</f>
        <v/>
      </c>
      <c r="AJ167" s="443" t="str">
        <f>IF('Cálculos '!AQ173="","",'Cálculos '!AQ173)</f>
        <v/>
      </c>
      <c r="AK167" s="446" t="str">
        <f>IF('Cálculos '!D173="","",AVERAGE(C167:AJ167))</f>
        <v/>
      </c>
      <c r="AM167" s="181">
        <f t="shared" si="40"/>
        <v>165</v>
      </c>
      <c r="AN167" s="284" t="str">
        <f t="shared" si="111"/>
        <v/>
      </c>
      <c r="AO167" s="285" t="str">
        <f t="shared" si="112"/>
        <v/>
      </c>
      <c r="AP167" s="285" t="str">
        <f t="shared" si="113"/>
        <v/>
      </c>
      <c r="AQ167" s="285" t="str">
        <f t="shared" si="114"/>
        <v/>
      </c>
      <c r="AR167" s="182" t="str">
        <f t="shared" si="115"/>
        <v/>
      </c>
      <c r="AS167" s="182" t="str">
        <f t="shared" si="116"/>
        <v/>
      </c>
      <c r="AT167" s="182" t="str">
        <f t="shared" si="117"/>
        <v/>
      </c>
      <c r="AU167" s="182" t="str">
        <f t="shared" si="118"/>
        <v/>
      </c>
      <c r="AV167" s="182" t="str">
        <f t="shared" si="119"/>
        <v/>
      </c>
      <c r="AW167" s="182" t="str">
        <f t="shared" si="120"/>
        <v/>
      </c>
      <c r="AX167" s="182" t="str">
        <f t="shared" si="121"/>
        <v/>
      </c>
      <c r="AY167" s="182" t="str">
        <f t="shared" si="122"/>
        <v/>
      </c>
      <c r="AZ167" s="182" t="str">
        <f t="shared" si="123"/>
        <v/>
      </c>
      <c r="BA167" s="182" t="str">
        <f t="shared" si="124"/>
        <v/>
      </c>
      <c r="BB167" s="182" t="str">
        <f t="shared" si="125"/>
        <v/>
      </c>
      <c r="BC167" s="182" t="str">
        <f t="shared" si="126"/>
        <v/>
      </c>
      <c r="BD167" s="182" t="str">
        <f t="shared" si="127"/>
        <v/>
      </c>
      <c r="BE167" s="182" t="str">
        <f t="shared" si="128"/>
        <v/>
      </c>
      <c r="BF167" s="182" t="str">
        <f t="shared" si="129"/>
        <v/>
      </c>
      <c r="BG167" s="182" t="str">
        <f t="shared" si="130"/>
        <v/>
      </c>
      <c r="BH167" s="182" t="str">
        <f t="shared" si="131"/>
        <v/>
      </c>
      <c r="BI167" s="182" t="str">
        <f t="shared" si="132"/>
        <v/>
      </c>
      <c r="BJ167" s="182" t="str">
        <f t="shared" si="133"/>
        <v/>
      </c>
      <c r="BK167" s="182" t="str">
        <f t="shared" si="134"/>
        <v/>
      </c>
      <c r="BL167" s="182" t="str">
        <f t="shared" si="135"/>
        <v/>
      </c>
      <c r="BM167" s="182" t="str">
        <f t="shared" si="136"/>
        <v/>
      </c>
      <c r="BN167" s="182" t="str">
        <f t="shared" si="137"/>
        <v/>
      </c>
      <c r="BO167" s="182" t="str">
        <f t="shared" si="138"/>
        <v/>
      </c>
      <c r="BP167" s="182" t="str">
        <f t="shared" si="139"/>
        <v/>
      </c>
      <c r="BQ167" s="182" t="str">
        <f t="shared" si="140"/>
        <v/>
      </c>
      <c r="BR167" s="182" t="str">
        <f t="shared" si="141"/>
        <v/>
      </c>
      <c r="BS167" s="182" t="str">
        <f t="shared" si="142"/>
        <v/>
      </c>
      <c r="BT167" s="182" t="str">
        <f t="shared" si="143"/>
        <v/>
      </c>
      <c r="BU167" s="183" t="str">
        <f t="shared" si="144"/>
        <v/>
      </c>
      <c r="BV167" s="184" t="str">
        <f>IF('Cálculos '!C173="","",AVERAGE(AN167:BU167))</f>
        <v/>
      </c>
    </row>
    <row r="168" spans="2:74" ht="17.25" hidden="1" thickBot="1" x14ac:dyDescent="0.35">
      <c r="B168" s="165">
        <f t="shared" si="110"/>
        <v>166</v>
      </c>
      <c r="C168" s="171" t="str">
        <f>IF('Cálculos '!J174="","",'Cálculos '!J174)</f>
        <v/>
      </c>
      <c r="D168" s="172" t="str">
        <f>IF('Cálculos '!K174="","",'Cálculos '!K174)</f>
        <v/>
      </c>
      <c r="E168" s="172" t="str">
        <f>IF('Cálculos '!L174="","",'Cálculos '!L174)</f>
        <v/>
      </c>
      <c r="F168" s="172" t="str">
        <f>IF('Cálculos '!M174="","",'Cálculos '!M174)</f>
        <v/>
      </c>
      <c r="G168" s="172" t="str">
        <f>IF('Cálculos '!N174="","",'Cálculos '!N174)</f>
        <v/>
      </c>
      <c r="H168" s="172" t="str">
        <f>IF('Cálculos '!O174="","",'Cálculos '!O174)</f>
        <v/>
      </c>
      <c r="I168" s="172" t="str">
        <f>IF('Cálculos '!P174="","",'Cálculos '!P174)</f>
        <v/>
      </c>
      <c r="J168" s="172" t="str">
        <f>IF('Cálculos '!Q174="","",'Cálculos '!Q174)</f>
        <v/>
      </c>
      <c r="K168" s="172" t="str">
        <f>IF('Cálculos '!R174="","",'Cálculos '!R174)</f>
        <v/>
      </c>
      <c r="L168" s="172" t="str">
        <f>IF('Cálculos '!S174="","",'Cálculos '!S174)</f>
        <v/>
      </c>
      <c r="M168" s="172" t="str">
        <f>IF('Cálculos '!T174="","",'Cálculos '!T174)</f>
        <v/>
      </c>
      <c r="N168" s="172" t="str">
        <f>IF('Cálculos '!U174="","",'Cálculos '!U174)</f>
        <v/>
      </c>
      <c r="O168" s="172" t="str">
        <f>IF('Cálculos '!V174="","",'Cálculos '!V174)</f>
        <v/>
      </c>
      <c r="P168" s="172" t="str">
        <f>IF('Cálculos '!W174="","",'Cálculos '!W174)</f>
        <v/>
      </c>
      <c r="Q168" s="172" t="str">
        <f>IF('Cálculos '!X174="","",'Cálculos '!X174)</f>
        <v/>
      </c>
      <c r="R168" s="172" t="str">
        <f>IF('Cálculos '!Y174="","",'Cálculos '!Y174)</f>
        <v/>
      </c>
      <c r="S168" s="172" t="str">
        <f>IF('Cálculos '!Z174="","",'Cálculos '!Z174)</f>
        <v/>
      </c>
      <c r="T168" s="172" t="str">
        <f>IF('Cálculos '!AA174="","",'Cálculos '!AA174)</f>
        <v/>
      </c>
      <c r="U168" s="172" t="str">
        <f>IF('Cálculos '!AB174="","",'Cálculos '!AB174)</f>
        <v/>
      </c>
      <c r="V168" s="172" t="str">
        <f>IF('Cálculos '!AC174="","",'Cálculos '!AC174)</f>
        <v/>
      </c>
      <c r="W168" s="172" t="str">
        <f>IF('Cálculos '!AD174="","",'Cálculos '!AD174)</f>
        <v/>
      </c>
      <c r="X168" s="172" t="str">
        <f>IF('Cálculos '!AE174="","",'Cálculos '!AE174)</f>
        <v/>
      </c>
      <c r="Y168" s="172" t="str">
        <f>IF('Cálculos '!AF174="","",'Cálculos '!AF174)</f>
        <v/>
      </c>
      <c r="Z168" s="172" t="str">
        <f>IF('Cálculos '!AG174="","",'Cálculos '!AG174)</f>
        <v/>
      </c>
      <c r="AA168" s="172" t="str">
        <f>IF('Cálculos '!AH174="","",'Cálculos '!AH174)</f>
        <v/>
      </c>
      <c r="AB168" s="172" t="str">
        <f>IF('Cálculos '!AI174="","",'Cálculos '!AI174)</f>
        <v/>
      </c>
      <c r="AC168" s="172" t="str">
        <f>IF('Cálculos '!AJ174="","",'Cálculos '!AJ174)</f>
        <v/>
      </c>
      <c r="AD168" s="172" t="str">
        <f>IF('Cálculos '!AK174="","",'Cálculos '!AK174)</f>
        <v/>
      </c>
      <c r="AE168" s="172" t="str">
        <f>IF('Cálculos '!AL174="","",'Cálculos '!AL174)</f>
        <v/>
      </c>
      <c r="AF168" s="172" t="str">
        <f>IF('Cálculos '!AM174="","",'Cálculos '!AM174)</f>
        <v/>
      </c>
      <c r="AG168" s="172" t="str">
        <f>IF('Cálculos '!AN174="","",'Cálculos '!AN174)</f>
        <v/>
      </c>
      <c r="AH168" s="172" t="str">
        <f>IF('Cálculos '!AO174="","",'Cálculos '!AO174)</f>
        <v/>
      </c>
      <c r="AI168" s="172" t="str">
        <f>IF('Cálculos '!AP174="","",'Cálculos '!AP174)</f>
        <v/>
      </c>
      <c r="AJ168" s="443" t="str">
        <f>IF('Cálculos '!AQ174="","",'Cálculos '!AQ174)</f>
        <v/>
      </c>
      <c r="AK168" s="446" t="str">
        <f>IF('Cálculos '!D174="","",AVERAGE(C168:AJ168))</f>
        <v/>
      </c>
      <c r="AM168" s="181">
        <f t="shared" si="40"/>
        <v>166</v>
      </c>
      <c r="AN168" s="284" t="str">
        <f t="shared" si="111"/>
        <v/>
      </c>
      <c r="AO168" s="285" t="str">
        <f t="shared" si="112"/>
        <v/>
      </c>
      <c r="AP168" s="285" t="str">
        <f t="shared" si="113"/>
        <v/>
      </c>
      <c r="AQ168" s="285" t="str">
        <f t="shared" si="114"/>
        <v/>
      </c>
      <c r="AR168" s="182" t="str">
        <f t="shared" si="115"/>
        <v/>
      </c>
      <c r="AS168" s="182" t="str">
        <f t="shared" si="116"/>
        <v/>
      </c>
      <c r="AT168" s="182" t="str">
        <f t="shared" si="117"/>
        <v/>
      </c>
      <c r="AU168" s="182" t="str">
        <f t="shared" si="118"/>
        <v/>
      </c>
      <c r="AV168" s="182" t="str">
        <f t="shared" si="119"/>
        <v/>
      </c>
      <c r="AW168" s="182" t="str">
        <f t="shared" si="120"/>
        <v/>
      </c>
      <c r="AX168" s="182" t="str">
        <f t="shared" si="121"/>
        <v/>
      </c>
      <c r="AY168" s="182" t="str">
        <f t="shared" si="122"/>
        <v/>
      </c>
      <c r="AZ168" s="182" t="str">
        <f t="shared" si="123"/>
        <v/>
      </c>
      <c r="BA168" s="182" t="str">
        <f t="shared" si="124"/>
        <v/>
      </c>
      <c r="BB168" s="182" t="str">
        <f t="shared" si="125"/>
        <v/>
      </c>
      <c r="BC168" s="182" t="str">
        <f t="shared" si="126"/>
        <v/>
      </c>
      <c r="BD168" s="182" t="str">
        <f t="shared" si="127"/>
        <v/>
      </c>
      <c r="BE168" s="182" t="str">
        <f t="shared" si="128"/>
        <v/>
      </c>
      <c r="BF168" s="182" t="str">
        <f t="shared" si="129"/>
        <v/>
      </c>
      <c r="BG168" s="182" t="str">
        <f t="shared" si="130"/>
        <v/>
      </c>
      <c r="BH168" s="182" t="str">
        <f t="shared" si="131"/>
        <v/>
      </c>
      <c r="BI168" s="182" t="str">
        <f t="shared" si="132"/>
        <v/>
      </c>
      <c r="BJ168" s="182" t="str">
        <f t="shared" si="133"/>
        <v/>
      </c>
      <c r="BK168" s="182" t="str">
        <f t="shared" si="134"/>
        <v/>
      </c>
      <c r="BL168" s="182" t="str">
        <f t="shared" si="135"/>
        <v/>
      </c>
      <c r="BM168" s="182" t="str">
        <f t="shared" si="136"/>
        <v/>
      </c>
      <c r="BN168" s="182" t="str">
        <f t="shared" si="137"/>
        <v/>
      </c>
      <c r="BO168" s="182" t="str">
        <f t="shared" si="138"/>
        <v/>
      </c>
      <c r="BP168" s="182" t="str">
        <f t="shared" si="139"/>
        <v/>
      </c>
      <c r="BQ168" s="182" t="str">
        <f t="shared" si="140"/>
        <v/>
      </c>
      <c r="BR168" s="182" t="str">
        <f t="shared" si="141"/>
        <v/>
      </c>
      <c r="BS168" s="182" t="str">
        <f t="shared" si="142"/>
        <v/>
      </c>
      <c r="BT168" s="182" t="str">
        <f t="shared" si="143"/>
        <v/>
      </c>
      <c r="BU168" s="183" t="str">
        <f t="shared" si="144"/>
        <v/>
      </c>
      <c r="BV168" s="184" t="str">
        <f>IF('Cálculos '!C174="","",AVERAGE(AN168:BU168))</f>
        <v/>
      </c>
    </row>
    <row r="169" spans="2:74" ht="17.25" hidden="1" thickBot="1" x14ac:dyDescent="0.35">
      <c r="B169" s="165">
        <f t="shared" si="110"/>
        <v>167</v>
      </c>
      <c r="C169" s="171" t="str">
        <f>IF('Cálculos '!J175="","",'Cálculos '!J175)</f>
        <v/>
      </c>
      <c r="D169" s="172" t="str">
        <f>IF('Cálculos '!K175="","",'Cálculos '!K175)</f>
        <v/>
      </c>
      <c r="E169" s="172" t="str">
        <f>IF('Cálculos '!L175="","",'Cálculos '!L175)</f>
        <v/>
      </c>
      <c r="F169" s="172" t="str">
        <f>IF('Cálculos '!M175="","",'Cálculos '!M175)</f>
        <v/>
      </c>
      <c r="G169" s="172" t="str">
        <f>IF('Cálculos '!N175="","",'Cálculos '!N175)</f>
        <v/>
      </c>
      <c r="H169" s="172" t="str">
        <f>IF('Cálculos '!O175="","",'Cálculos '!O175)</f>
        <v/>
      </c>
      <c r="I169" s="172" t="str">
        <f>IF('Cálculos '!P175="","",'Cálculos '!P175)</f>
        <v/>
      </c>
      <c r="J169" s="172" t="str">
        <f>IF('Cálculos '!Q175="","",'Cálculos '!Q175)</f>
        <v/>
      </c>
      <c r="K169" s="172" t="str">
        <f>IF('Cálculos '!R175="","",'Cálculos '!R175)</f>
        <v/>
      </c>
      <c r="L169" s="172" t="str">
        <f>IF('Cálculos '!S175="","",'Cálculos '!S175)</f>
        <v/>
      </c>
      <c r="M169" s="172" t="str">
        <f>IF('Cálculos '!T175="","",'Cálculos '!T175)</f>
        <v/>
      </c>
      <c r="N169" s="172" t="str">
        <f>IF('Cálculos '!U175="","",'Cálculos '!U175)</f>
        <v/>
      </c>
      <c r="O169" s="172" t="str">
        <f>IF('Cálculos '!V175="","",'Cálculos '!V175)</f>
        <v/>
      </c>
      <c r="P169" s="172" t="str">
        <f>IF('Cálculos '!W175="","",'Cálculos '!W175)</f>
        <v/>
      </c>
      <c r="Q169" s="172" t="str">
        <f>IF('Cálculos '!X175="","",'Cálculos '!X175)</f>
        <v/>
      </c>
      <c r="R169" s="172" t="str">
        <f>IF('Cálculos '!Y175="","",'Cálculos '!Y175)</f>
        <v/>
      </c>
      <c r="S169" s="172" t="str">
        <f>IF('Cálculos '!Z175="","",'Cálculos '!Z175)</f>
        <v/>
      </c>
      <c r="T169" s="172" t="str">
        <f>IF('Cálculos '!AA175="","",'Cálculos '!AA175)</f>
        <v/>
      </c>
      <c r="U169" s="172" t="str">
        <f>IF('Cálculos '!AB175="","",'Cálculos '!AB175)</f>
        <v/>
      </c>
      <c r="V169" s="172" t="str">
        <f>IF('Cálculos '!AC175="","",'Cálculos '!AC175)</f>
        <v/>
      </c>
      <c r="W169" s="172" t="str">
        <f>IF('Cálculos '!AD175="","",'Cálculos '!AD175)</f>
        <v/>
      </c>
      <c r="X169" s="172" t="str">
        <f>IF('Cálculos '!AE175="","",'Cálculos '!AE175)</f>
        <v/>
      </c>
      <c r="Y169" s="172" t="str">
        <f>IF('Cálculos '!AF175="","",'Cálculos '!AF175)</f>
        <v/>
      </c>
      <c r="Z169" s="172" t="str">
        <f>IF('Cálculos '!AG175="","",'Cálculos '!AG175)</f>
        <v/>
      </c>
      <c r="AA169" s="172" t="str">
        <f>IF('Cálculos '!AH175="","",'Cálculos '!AH175)</f>
        <v/>
      </c>
      <c r="AB169" s="172" t="str">
        <f>IF('Cálculos '!AI175="","",'Cálculos '!AI175)</f>
        <v/>
      </c>
      <c r="AC169" s="172" t="str">
        <f>IF('Cálculos '!AJ175="","",'Cálculos '!AJ175)</f>
        <v/>
      </c>
      <c r="AD169" s="172" t="str">
        <f>IF('Cálculos '!AK175="","",'Cálculos '!AK175)</f>
        <v/>
      </c>
      <c r="AE169" s="172" t="str">
        <f>IF('Cálculos '!AL175="","",'Cálculos '!AL175)</f>
        <v/>
      </c>
      <c r="AF169" s="172" t="str">
        <f>IF('Cálculos '!AM175="","",'Cálculos '!AM175)</f>
        <v/>
      </c>
      <c r="AG169" s="172" t="str">
        <f>IF('Cálculos '!AN175="","",'Cálculos '!AN175)</f>
        <v/>
      </c>
      <c r="AH169" s="172" t="str">
        <f>IF('Cálculos '!AO175="","",'Cálculos '!AO175)</f>
        <v/>
      </c>
      <c r="AI169" s="172" t="str">
        <f>IF('Cálculos '!AP175="","",'Cálculos '!AP175)</f>
        <v/>
      </c>
      <c r="AJ169" s="443" t="str">
        <f>IF('Cálculos '!AQ175="","",'Cálculos '!AQ175)</f>
        <v/>
      </c>
      <c r="AK169" s="446" t="str">
        <f>IF('Cálculos '!D175="","",AVERAGE(C169:AJ169))</f>
        <v/>
      </c>
      <c r="AM169" s="181">
        <f t="shared" si="40"/>
        <v>167</v>
      </c>
      <c r="AN169" s="284" t="str">
        <f t="shared" si="111"/>
        <v/>
      </c>
      <c r="AO169" s="285" t="str">
        <f t="shared" si="112"/>
        <v/>
      </c>
      <c r="AP169" s="285" t="str">
        <f t="shared" si="113"/>
        <v/>
      </c>
      <c r="AQ169" s="285" t="str">
        <f t="shared" si="114"/>
        <v/>
      </c>
      <c r="AR169" s="182" t="str">
        <f t="shared" si="115"/>
        <v/>
      </c>
      <c r="AS169" s="182" t="str">
        <f t="shared" si="116"/>
        <v/>
      </c>
      <c r="AT169" s="182" t="str">
        <f t="shared" si="117"/>
        <v/>
      </c>
      <c r="AU169" s="182" t="str">
        <f t="shared" si="118"/>
        <v/>
      </c>
      <c r="AV169" s="182" t="str">
        <f t="shared" si="119"/>
        <v/>
      </c>
      <c r="AW169" s="182" t="str">
        <f t="shared" si="120"/>
        <v/>
      </c>
      <c r="AX169" s="182" t="str">
        <f t="shared" si="121"/>
        <v/>
      </c>
      <c r="AY169" s="182" t="str">
        <f t="shared" si="122"/>
        <v/>
      </c>
      <c r="AZ169" s="182" t="str">
        <f t="shared" si="123"/>
        <v/>
      </c>
      <c r="BA169" s="182" t="str">
        <f t="shared" si="124"/>
        <v/>
      </c>
      <c r="BB169" s="182" t="str">
        <f t="shared" si="125"/>
        <v/>
      </c>
      <c r="BC169" s="182" t="str">
        <f t="shared" si="126"/>
        <v/>
      </c>
      <c r="BD169" s="182" t="str">
        <f t="shared" si="127"/>
        <v/>
      </c>
      <c r="BE169" s="182" t="str">
        <f t="shared" si="128"/>
        <v/>
      </c>
      <c r="BF169" s="182" t="str">
        <f t="shared" si="129"/>
        <v/>
      </c>
      <c r="BG169" s="182" t="str">
        <f t="shared" si="130"/>
        <v/>
      </c>
      <c r="BH169" s="182" t="str">
        <f t="shared" si="131"/>
        <v/>
      </c>
      <c r="BI169" s="182" t="str">
        <f t="shared" si="132"/>
        <v/>
      </c>
      <c r="BJ169" s="182" t="str">
        <f t="shared" si="133"/>
        <v/>
      </c>
      <c r="BK169" s="182" t="str">
        <f t="shared" si="134"/>
        <v/>
      </c>
      <c r="BL169" s="182" t="str">
        <f t="shared" si="135"/>
        <v/>
      </c>
      <c r="BM169" s="182" t="str">
        <f t="shared" si="136"/>
        <v/>
      </c>
      <c r="BN169" s="182" t="str">
        <f t="shared" si="137"/>
        <v/>
      </c>
      <c r="BO169" s="182" t="str">
        <f t="shared" si="138"/>
        <v/>
      </c>
      <c r="BP169" s="182" t="str">
        <f t="shared" si="139"/>
        <v/>
      </c>
      <c r="BQ169" s="182" t="str">
        <f t="shared" si="140"/>
        <v/>
      </c>
      <c r="BR169" s="182" t="str">
        <f t="shared" si="141"/>
        <v/>
      </c>
      <c r="BS169" s="182" t="str">
        <f t="shared" si="142"/>
        <v/>
      </c>
      <c r="BT169" s="182" t="str">
        <f t="shared" si="143"/>
        <v/>
      </c>
      <c r="BU169" s="183" t="str">
        <f t="shared" si="144"/>
        <v/>
      </c>
      <c r="BV169" s="184" t="str">
        <f>IF('Cálculos '!C175="","",AVERAGE(AN169:BU169))</f>
        <v/>
      </c>
    </row>
    <row r="170" spans="2:74" ht="17.25" hidden="1" thickBot="1" x14ac:dyDescent="0.35">
      <c r="B170" s="165">
        <f t="shared" si="110"/>
        <v>168</v>
      </c>
      <c r="C170" s="171" t="str">
        <f>IF('Cálculos '!J176="","",'Cálculos '!J176)</f>
        <v/>
      </c>
      <c r="D170" s="172" t="str">
        <f>IF('Cálculos '!K176="","",'Cálculos '!K176)</f>
        <v/>
      </c>
      <c r="E170" s="172" t="str">
        <f>IF('Cálculos '!L176="","",'Cálculos '!L176)</f>
        <v/>
      </c>
      <c r="F170" s="172" t="str">
        <f>IF('Cálculos '!M176="","",'Cálculos '!M176)</f>
        <v/>
      </c>
      <c r="G170" s="172" t="str">
        <f>IF('Cálculos '!N176="","",'Cálculos '!N176)</f>
        <v/>
      </c>
      <c r="H170" s="172" t="str">
        <f>IF('Cálculos '!O176="","",'Cálculos '!O176)</f>
        <v/>
      </c>
      <c r="I170" s="172" t="str">
        <f>IF('Cálculos '!P176="","",'Cálculos '!P176)</f>
        <v/>
      </c>
      <c r="J170" s="172" t="str">
        <f>IF('Cálculos '!Q176="","",'Cálculos '!Q176)</f>
        <v/>
      </c>
      <c r="K170" s="172" t="str">
        <f>IF('Cálculos '!R176="","",'Cálculos '!R176)</f>
        <v/>
      </c>
      <c r="L170" s="172" t="str">
        <f>IF('Cálculos '!S176="","",'Cálculos '!S176)</f>
        <v/>
      </c>
      <c r="M170" s="172" t="str">
        <f>IF('Cálculos '!T176="","",'Cálculos '!T176)</f>
        <v/>
      </c>
      <c r="N170" s="172" t="str">
        <f>IF('Cálculos '!U176="","",'Cálculos '!U176)</f>
        <v/>
      </c>
      <c r="O170" s="172" t="str">
        <f>IF('Cálculos '!V176="","",'Cálculos '!V176)</f>
        <v/>
      </c>
      <c r="P170" s="172" t="str">
        <f>IF('Cálculos '!W176="","",'Cálculos '!W176)</f>
        <v/>
      </c>
      <c r="Q170" s="172" t="str">
        <f>IF('Cálculos '!X176="","",'Cálculos '!X176)</f>
        <v/>
      </c>
      <c r="R170" s="172" t="str">
        <f>IF('Cálculos '!Y176="","",'Cálculos '!Y176)</f>
        <v/>
      </c>
      <c r="S170" s="172" t="str">
        <f>IF('Cálculos '!Z176="","",'Cálculos '!Z176)</f>
        <v/>
      </c>
      <c r="T170" s="172" t="str">
        <f>IF('Cálculos '!AA176="","",'Cálculos '!AA176)</f>
        <v/>
      </c>
      <c r="U170" s="172" t="str">
        <f>IF('Cálculos '!AB176="","",'Cálculos '!AB176)</f>
        <v/>
      </c>
      <c r="V170" s="172" t="str">
        <f>IF('Cálculos '!AC176="","",'Cálculos '!AC176)</f>
        <v/>
      </c>
      <c r="W170" s="172" t="str">
        <f>IF('Cálculos '!AD176="","",'Cálculos '!AD176)</f>
        <v/>
      </c>
      <c r="X170" s="172" t="str">
        <f>IF('Cálculos '!AE176="","",'Cálculos '!AE176)</f>
        <v/>
      </c>
      <c r="Y170" s="172" t="str">
        <f>IF('Cálculos '!AF176="","",'Cálculos '!AF176)</f>
        <v/>
      </c>
      <c r="Z170" s="172" t="str">
        <f>IF('Cálculos '!AG176="","",'Cálculos '!AG176)</f>
        <v/>
      </c>
      <c r="AA170" s="172" t="str">
        <f>IF('Cálculos '!AH176="","",'Cálculos '!AH176)</f>
        <v/>
      </c>
      <c r="AB170" s="172" t="str">
        <f>IF('Cálculos '!AI176="","",'Cálculos '!AI176)</f>
        <v/>
      </c>
      <c r="AC170" s="172" t="str">
        <f>IF('Cálculos '!AJ176="","",'Cálculos '!AJ176)</f>
        <v/>
      </c>
      <c r="AD170" s="172" t="str">
        <f>IF('Cálculos '!AK176="","",'Cálculos '!AK176)</f>
        <v/>
      </c>
      <c r="AE170" s="172" t="str">
        <f>IF('Cálculos '!AL176="","",'Cálculos '!AL176)</f>
        <v/>
      </c>
      <c r="AF170" s="172" t="str">
        <f>IF('Cálculos '!AM176="","",'Cálculos '!AM176)</f>
        <v/>
      </c>
      <c r="AG170" s="172" t="str">
        <f>IF('Cálculos '!AN176="","",'Cálculos '!AN176)</f>
        <v/>
      </c>
      <c r="AH170" s="172" t="str">
        <f>IF('Cálculos '!AO176="","",'Cálculos '!AO176)</f>
        <v/>
      </c>
      <c r="AI170" s="172" t="str">
        <f>IF('Cálculos '!AP176="","",'Cálculos '!AP176)</f>
        <v/>
      </c>
      <c r="AJ170" s="443" t="str">
        <f>IF('Cálculos '!AQ176="","",'Cálculos '!AQ176)</f>
        <v/>
      </c>
      <c r="AK170" s="446" t="str">
        <f>IF('Cálculos '!D176="","",AVERAGE(C170:AJ170))</f>
        <v/>
      </c>
      <c r="AM170" s="181">
        <f t="shared" si="40"/>
        <v>168</v>
      </c>
      <c r="AN170" s="284" t="str">
        <f t="shared" si="111"/>
        <v/>
      </c>
      <c r="AO170" s="285" t="str">
        <f t="shared" si="112"/>
        <v/>
      </c>
      <c r="AP170" s="285" t="str">
        <f t="shared" si="113"/>
        <v/>
      </c>
      <c r="AQ170" s="285" t="str">
        <f t="shared" si="114"/>
        <v/>
      </c>
      <c r="AR170" s="182" t="str">
        <f t="shared" si="115"/>
        <v/>
      </c>
      <c r="AS170" s="182" t="str">
        <f t="shared" si="116"/>
        <v/>
      </c>
      <c r="AT170" s="182" t="str">
        <f t="shared" si="117"/>
        <v/>
      </c>
      <c r="AU170" s="182" t="str">
        <f t="shared" si="118"/>
        <v/>
      </c>
      <c r="AV170" s="182" t="str">
        <f t="shared" si="119"/>
        <v/>
      </c>
      <c r="AW170" s="182" t="str">
        <f t="shared" si="120"/>
        <v/>
      </c>
      <c r="AX170" s="182" t="str">
        <f t="shared" si="121"/>
        <v/>
      </c>
      <c r="AY170" s="182" t="str">
        <f t="shared" si="122"/>
        <v/>
      </c>
      <c r="AZ170" s="182" t="str">
        <f t="shared" si="123"/>
        <v/>
      </c>
      <c r="BA170" s="182" t="str">
        <f t="shared" si="124"/>
        <v/>
      </c>
      <c r="BB170" s="182" t="str">
        <f t="shared" si="125"/>
        <v/>
      </c>
      <c r="BC170" s="182" t="str">
        <f t="shared" si="126"/>
        <v/>
      </c>
      <c r="BD170" s="182" t="str">
        <f t="shared" si="127"/>
        <v/>
      </c>
      <c r="BE170" s="182" t="str">
        <f t="shared" si="128"/>
        <v/>
      </c>
      <c r="BF170" s="182" t="str">
        <f t="shared" si="129"/>
        <v/>
      </c>
      <c r="BG170" s="182" t="str">
        <f t="shared" si="130"/>
        <v/>
      </c>
      <c r="BH170" s="182" t="str">
        <f t="shared" si="131"/>
        <v/>
      </c>
      <c r="BI170" s="182" t="str">
        <f t="shared" si="132"/>
        <v/>
      </c>
      <c r="BJ170" s="182" t="str">
        <f t="shared" si="133"/>
        <v/>
      </c>
      <c r="BK170" s="182" t="str">
        <f t="shared" si="134"/>
        <v/>
      </c>
      <c r="BL170" s="182" t="str">
        <f t="shared" si="135"/>
        <v/>
      </c>
      <c r="BM170" s="182" t="str">
        <f t="shared" si="136"/>
        <v/>
      </c>
      <c r="BN170" s="182" t="str">
        <f t="shared" si="137"/>
        <v/>
      </c>
      <c r="BO170" s="182" t="str">
        <f t="shared" si="138"/>
        <v/>
      </c>
      <c r="BP170" s="182" t="str">
        <f t="shared" si="139"/>
        <v/>
      </c>
      <c r="BQ170" s="182" t="str">
        <f t="shared" si="140"/>
        <v/>
      </c>
      <c r="BR170" s="182" t="str">
        <f t="shared" si="141"/>
        <v/>
      </c>
      <c r="BS170" s="182" t="str">
        <f t="shared" si="142"/>
        <v/>
      </c>
      <c r="BT170" s="182" t="str">
        <f t="shared" si="143"/>
        <v/>
      </c>
      <c r="BU170" s="183" t="str">
        <f t="shared" si="144"/>
        <v/>
      </c>
      <c r="BV170" s="184" t="str">
        <f>IF('Cálculos '!C176="","",AVERAGE(AN170:BU170))</f>
        <v/>
      </c>
    </row>
    <row r="171" spans="2:74" ht="17.25" hidden="1" thickBot="1" x14ac:dyDescent="0.35">
      <c r="B171" s="165">
        <f t="shared" si="110"/>
        <v>169</v>
      </c>
      <c r="C171" s="171" t="str">
        <f>IF('Cálculos '!J177="","",'Cálculos '!J177)</f>
        <v/>
      </c>
      <c r="D171" s="172" t="str">
        <f>IF('Cálculos '!K177="","",'Cálculos '!K177)</f>
        <v/>
      </c>
      <c r="E171" s="172" t="str">
        <f>IF('Cálculos '!L177="","",'Cálculos '!L177)</f>
        <v/>
      </c>
      <c r="F171" s="172" t="str">
        <f>IF('Cálculos '!M177="","",'Cálculos '!M177)</f>
        <v/>
      </c>
      <c r="G171" s="172" t="str">
        <f>IF('Cálculos '!N177="","",'Cálculos '!N177)</f>
        <v/>
      </c>
      <c r="H171" s="172" t="str">
        <f>IF('Cálculos '!O177="","",'Cálculos '!O177)</f>
        <v/>
      </c>
      <c r="I171" s="172" t="str">
        <f>IF('Cálculos '!P177="","",'Cálculos '!P177)</f>
        <v/>
      </c>
      <c r="J171" s="172" t="str">
        <f>IF('Cálculos '!Q177="","",'Cálculos '!Q177)</f>
        <v/>
      </c>
      <c r="K171" s="172" t="str">
        <f>IF('Cálculos '!R177="","",'Cálculos '!R177)</f>
        <v/>
      </c>
      <c r="L171" s="172" t="str">
        <f>IF('Cálculos '!S177="","",'Cálculos '!S177)</f>
        <v/>
      </c>
      <c r="M171" s="172" t="str">
        <f>IF('Cálculos '!T177="","",'Cálculos '!T177)</f>
        <v/>
      </c>
      <c r="N171" s="172" t="str">
        <f>IF('Cálculos '!U177="","",'Cálculos '!U177)</f>
        <v/>
      </c>
      <c r="O171" s="172" t="str">
        <f>IF('Cálculos '!V177="","",'Cálculos '!V177)</f>
        <v/>
      </c>
      <c r="P171" s="172" t="str">
        <f>IF('Cálculos '!W177="","",'Cálculos '!W177)</f>
        <v/>
      </c>
      <c r="Q171" s="172" t="str">
        <f>IF('Cálculos '!X177="","",'Cálculos '!X177)</f>
        <v/>
      </c>
      <c r="R171" s="172" t="str">
        <f>IF('Cálculos '!Y177="","",'Cálculos '!Y177)</f>
        <v/>
      </c>
      <c r="S171" s="172" t="str">
        <f>IF('Cálculos '!Z177="","",'Cálculos '!Z177)</f>
        <v/>
      </c>
      <c r="T171" s="172" t="str">
        <f>IF('Cálculos '!AA177="","",'Cálculos '!AA177)</f>
        <v/>
      </c>
      <c r="U171" s="172" t="str">
        <f>IF('Cálculos '!AB177="","",'Cálculos '!AB177)</f>
        <v/>
      </c>
      <c r="V171" s="172" t="str">
        <f>IF('Cálculos '!AC177="","",'Cálculos '!AC177)</f>
        <v/>
      </c>
      <c r="W171" s="172" t="str">
        <f>IF('Cálculos '!AD177="","",'Cálculos '!AD177)</f>
        <v/>
      </c>
      <c r="X171" s="172" t="str">
        <f>IF('Cálculos '!AE177="","",'Cálculos '!AE177)</f>
        <v/>
      </c>
      <c r="Y171" s="172" t="str">
        <f>IF('Cálculos '!AF177="","",'Cálculos '!AF177)</f>
        <v/>
      </c>
      <c r="Z171" s="172" t="str">
        <f>IF('Cálculos '!AG177="","",'Cálculos '!AG177)</f>
        <v/>
      </c>
      <c r="AA171" s="172" t="str">
        <f>IF('Cálculos '!AH177="","",'Cálculos '!AH177)</f>
        <v/>
      </c>
      <c r="AB171" s="172" t="str">
        <f>IF('Cálculos '!AI177="","",'Cálculos '!AI177)</f>
        <v/>
      </c>
      <c r="AC171" s="172" t="str">
        <f>IF('Cálculos '!AJ177="","",'Cálculos '!AJ177)</f>
        <v/>
      </c>
      <c r="AD171" s="172" t="str">
        <f>IF('Cálculos '!AK177="","",'Cálculos '!AK177)</f>
        <v/>
      </c>
      <c r="AE171" s="172" t="str">
        <f>IF('Cálculos '!AL177="","",'Cálculos '!AL177)</f>
        <v/>
      </c>
      <c r="AF171" s="172" t="str">
        <f>IF('Cálculos '!AM177="","",'Cálculos '!AM177)</f>
        <v/>
      </c>
      <c r="AG171" s="172" t="str">
        <f>IF('Cálculos '!AN177="","",'Cálculos '!AN177)</f>
        <v/>
      </c>
      <c r="AH171" s="172" t="str">
        <f>IF('Cálculos '!AO177="","",'Cálculos '!AO177)</f>
        <v/>
      </c>
      <c r="AI171" s="172" t="str">
        <f>IF('Cálculos '!AP177="","",'Cálculos '!AP177)</f>
        <v/>
      </c>
      <c r="AJ171" s="443" t="str">
        <f>IF('Cálculos '!AQ177="","",'Cálculos '!AQ177)</f>
        <v/>
      </c>
      <c r="AK171" s="446" t="str">
        <f>IF('Cálculos '!D177="","",AVERAGE(C171:AJ171))</f>
        <v/>
      </c>
      <c r="AM171" s="181">
        <f t="shared" si="40"/>
        <v>169</v>
      </c>
      <c r="AN171" s="284" t="str">
        <f t="shared" si="111"/>
        <v/>
      </c>
      <c r="AO171" s="285" t="str">
        <f t="shared" si="112"/>
        <v/>
      </c>
      <c r="AP171" s="285" t="str">
        <f t="shared" si="113"/>
        <v/>
      </c>
      <c r="AQ171" s="285" t="str">
        <f t="shared" si="114"/>
        <v/>
      </c>
      <c r="AR171" s="182" t="str">
        <f t="shared" si="115"/>
        <v/>
      </c>
      <c r="AS171" s="182" t="str">
        <f t="shared" si="116"/>
        <v/>
      </c>
      <c r="AT171" s="182" t="str">
        <f t="shared" si="117"/>
        <v/>
      </c>
      <c r="AU171" s="182" t="str">
        <f t="shared" si="118"/>
        <v/>
      </c>
      <c r="AV171" s="182" t="str">
        <f t="shared" si="119"/>
        <v/>
      </c>
      <c r="AW171" s="182" t="str">
        <f t="shared" si="120"/>
        <v/>
      </c>
      <c r="AX171" s="182" t="str">
        <f t="shared" si="121"/>
        <v/>
      </c>
      <c r="AY171" s="182" t="str">
        <f t="shared" si="122"/>
        <v/>
      </c>
      <c r="AZ171" s="182" t="str">
        <f t="shared" si="123"/>
        <v/>
      </c>
      <c r="BA171" s="182" t="str">
        <f t="shared" si="124"/>
        <v/>
      </c>
      <c r="BB171" s="182" t="str">
        <f t="shared" si="125"/>
        <v/>
      </c>
      <c r="BC171" s="182" t="str">
        <f t="shared" si="126"/>
        <v/>
      </c>
      <c r="BD171" s="182" t="str">
        <f t="shared" si="127"/>
        <v/>
      </c>
      <c r="BE171" s="182" t="str">
        <f t="shared" si="128"/>
        <v/>
      </c>
      <c r="BF171" s="182" t="str">
        <f t="shared" si="129"/>
        <v/>
      </c>
      <c r="BG171" s="182" t="str">
        <f t="shared" si="130"/>
        <v/>
      </c>
      <c r="BH171" s="182" t="str">
        <f t="shared" si="131"/>
        <v/>
      </c>
      <c r="BI171" s="182" t="str">
        <f t="shared" si="132"/>
        <v/>
      </c>
      <c r="BJ171" s="182" t="str">
        <f t="shared" si="133"/>
        <v/>
      </c>
      <c r="BK171" s="182" t="str">
        <f t="shared" si="134"/>
        <v/>
      </c>
      <c r="BL171" s="182" t="str">
        <f t="shared" si="135"/>
        <v/>
      </c>
      <c r="BM171" s="182" t="str">
        <f t="shared" si="136"/>
        <v/>
      </c>
      <c r="BN171" s="182" t="str">
        <f t="shared" si="137"/>
        <v/>
      </c>
      <c r="BO171" s="182" t="str">
        <f t="shared" si="138"/>
        <v/>
      </c>
      <c r="BP171" s="182" t="str">
        <f t="shared" si="139"/>
        <v/>
      </c>
      <c r="BQ171" s="182" t="str">
        <f t="shared" si="140"/>
        <v/>
      </c>
      <c r="BR171" s="182" t="str">
        <f t="shared" si="141"/>
        <v/>
      </c>
      <c r="BS171" s="182" t="str">
        <f t="shared" si="142"/>
        <v/>
      </c>
      <c r="BT171" s="182" t="str">
        <f t="shared" si="143"/>
        <v/>
      </c>
      <c r="BU171" s="183" t="str">
        <f t="shared" si="144"/>
        <v/>
      </c>
      <c r="BV171" s="184" t="str">
        <f>IF('Cálculos '!C177="","",AVERAGE(AN171:BU171))</f>
        <v/>
      </c>
    </row>
    <row r="172" spans="2:74" ht="17.25" hidden="1" thickBot="1" x14ac:dyDescent="0.35">
      <c r="B172" s="165">
        <f t="shared" si="110"/>
        <v>170</v>
      </c>
      <c r="C172" s="171" t="str">
        <f>IF('Cálculos '!J178="","",'Cálculos '!J178)</f>
        <v/>
      </c>
      <c r="D172" s="172" t="str">
        <f>IF('Cálculos '!K178="","",'Cálculos '!K178)</f>
        <v/>
      </c>
      <c r="E172" s="172" t="str">
        <f>IF('Cálculos '!L178="","",'Cálculos '!L178)</f>
        <v/>
      </c>
      <c r="F172" s="172" t="str">
        <f>IF('Cálculos '!M178="","",'Cálculos '!M178)</f>
        <v/>
      </c>
      <c r="G172" s="172" t="str">
        <f>IF('Cálculos '!N178="","",'Cálculos '!N178)</f>
        <v/>
      </c>
      <c r="H172" s="172" t="str">
        <f>IF('Cálculos '!O178="","",'Cálculos '!O178)</f>
        <v/>
      </c>
      <c r="I172" s="172" t="str">
        <f>IF('Cálculos '!P178="","",'Cálculos '!P178)</f>
        <v/>
      </c>
      <c r="J172" s="172" t="str">
        <f>IF('Cálculos '!Q178="","",'Cálculos '!Q178)</f>
        <v/>
      </c>
      <c r="K172" s="172" t="str">
        <f>IF('Cálculos '!R178="","",'Cálculos '!R178)</f>
        <v/>
      </c>
      <c r="L172" s="172" t="str">
        <f>IF('Cálculos '!S178="","",'Cálculos '!S178)</f>
        <v/>
      </c>
      <c r="M172" s="172" t="str">
        <f>IF('Cálculos '!T178="","",'Cálculos '!T178)</f>
        <v/>
      </c>
      <c r="N172" s="172" t="str">
        <f>IF('Cálculos '!U178="","",'Cálculos '!U178)</f>
        <v/>
      </c>
      <c r="O172" s="172" t="str">
        <f>IF('Cálculos '!V178="","",'Cálculos '!V178)</f>
        <v/>
      </c>
      <c r="P172" s="172" t="str">
        <f>IF('Cálculos '!W178="","",'Cálculos '!W178)</f>
        <v/>
      </c>
      <c r="Q172" s="172" t="str">
        <f>IF('Cálculos '!X178="","",'Cálculos '!X178)</f>
        <v/>
      </c>
      <c r="R172" s="172" t="str">
        <f>IF('Cálculos '!Y178="","",'Cálculos '!Y178)</f>
        <v/>
      </c>
      <c r="S172" s="172" t="str">
        <f>IF('Cálculos '!Z178="","",'Cálculos '!Z178)</f>
        <v/>
      </c>
      <c r="T172" s="172" t="str">
        <f>IF('Cálculos '!AA178="","",'Cálculos '!AA178)</f>
        <v/>
      </c>
      <c r="U172" s="172" t="str">
        <f>IF('Cálculos '!AB178="","",'Cálculos '!AB178)</f>
        <v/>
      </c>
      <c r="V172" s="172" t="str">
        <f>IF('Cálculos '!AC178="","",'Cálculos '!AC178)</f>
        <v/>
      </c>
      <c r="W172" s="172" t="str">
        <f>IF('Cálculos '!AD178="","",'Cálculos '!AD178)</f>
        <v/>
      </c>
      <c r="X172" s="172" t="str">
        <f>IF('Cálculos '!AE178="","",'Cálculos '!AE178)</f>
        <v/>
      </c>
      <c r="Y172" s="172" t="str">
        <f>IF('Cálculos '!AF178="","",'Cálculos '!AF178)</f>
        <v/>
      </c>
      <c r="Z172" s="172" t="str">
        <f>IF('Cálculos '!AG178="","",'Cálculos '!AG178)</f>
        <v/>
      </c>
      <c r="AA172" s="172" t="str">
        <f>IF('Cálculos '!AH178="","",'Cálculos '!AH178)</f>
        <v/>
      </c>
      <c r="AB172" s="172" t="str">
        <f>IF('Cálculos '!AI178="","",'Cálculos '!AI178)</f>
        <v/>
      </c>
      <c r="AC172" s="172" t="str">
        <f>IF('Cálculos '!AJ178="","",'Cálculos '!AJ178)</f>
        <v/>
      </c>
      <c r="AD172" s="172" t="str">
        <f>IF('Cálculos '!AK178="","",'Cálculos '!AK178)</f>
        <v/>
      </c>
      <c r="AE172" s="172" t="str">
        <f>IF('Cálculos '!AL178="","",'Cálculos '!AL178)</f>
        <v/>
      </c>
      <c r="AF172" s="172" t="str">
        <f>IF('Cálculos '!AM178="","",'Cálculos '!AM178)</f>
        <v/>
      </c>
      <c r="AG172" s="172" t="str">
        <f>IF('Cálculos '!AN178="","",'Cálculos '!AN178)</f>
        <v/>
      </c>
      <c r="AH172" s="172" t="str">
        <f>IF('Cálculos '!AO178="","",'Cálculos '!AO178)</f>
        <v/>
      </c>
      <c r="AI172" s="172" t="str">
        <f>IF('Cálculos '!AP178="","",'Cálculos '!AP178)</f>
        <v/>
      </c>
      <c r="AJ172" s="443" t="str">
        <f>IF('Cálculos '!AQ178="","",'Cálculos '!AQ178)</f>
        <v/>
      </c>
      <c r="AK172" s="446" t="str">
        <f>IF('Cálculos '!D178="","",AVERAGE(C172:AJ172))</f>
        <v/>
      </c>
      <c r="AM172" s="181">
        <f t="shared" si="40"/>
        <v>170</v>
      </c>
      <c r="AN172" s="284" t="str">
        <f t="shared" si="111"/>
        <v/>
      </c>
      <c r="AO172" s="285" t="str">
        <f t="shared" si="112"/>
        <v/>
      </c>
      <c r="AP172" s="285" t="str">
        <f t="shared" si="113"/>
        <v/>
      </c>
      <c r="AQ172" s="285" t="str">
        <f t="shared" si="114"/>
        <v/>
      </c>
      <c r="AR172" s="182" t="str">
        <f t="shared" si="115"/>
        <v/>
      </c>
      <c r="AS172" s="182" t="str">
        <f t="shared" si="116"/>
        <v/>
      </c>
      <c r="AT172" s="182" t="str">
        <f t="shared" si="117"/>
        <v/>
      </c>
      <c r="AU172" s="182" t="str">
        <f t="shared" si="118"/>
        <v/>
      </c>
      <c r="AV172" s="182" t="str">
        <f t="shared" si="119"/>
        <v/>
      </c>
      <c r="AW172" s="182" t="str">
        <f t="shared" si="120"/>
        <v/>
      </c>
      <c r="AX172" s="182" t="str">
        <f t="shared" si="121"/>
        <v/>
      </c>
      <c r="AY172" s="182" t="str">
        <f t="shared" si="122"/>
        <v/>
      </c>
      <c r="AZ172" s="182" t="str">
        <f t="shared" si="123"/>
        <v/>
      </c>
      <c r="BA172" s="182" t="str">
        <f t="shared" si="124"/>
        <v/>
      </c>
      <c r="BB172" s="182" t="str">
        <f t="shared" si="125"/>
        <v/>
      </c>
      <c r="BC172" s="182" t="str">
        <f t="shared" si="126"/>
        <v/>
      </c>
      <c r="BD172" s="182" t="str">
        <f t="shared" si="127"/>
        <v/>
      </c>
      <c r="BE172" s="182" t="str">
        <f t="shared" si="128"/>
        <v/>
      </c>
      <c r="BF172" s="182" t="str">
        <f t="shared" si="129"/>
        <v/>
      </c>
      <c r="BG172" s="182" t="str">
        <f t="shared" si="130"/>
        <v/>
      </c>
      <c r="BH172" s="182" t="str">
        <f t="shared" si="131"/>
        <v/>
      </c>
      <c r="BI172" s="182" t="str">
        <f t="shared" si="132"/>
        <v/>
      </c>
      <c r="BJ172" s="182" t="str">
        <f t="shared" si="133"/>
        <v/>
      </c>
      <c r="BK172" s="182" t="str">
        <f t="shared" si="134"/>
        <v/>
      </c>
      <c r="BL172" s="182" t="str">
        <f t="shared" si="135"/>
        <v/>
      </c>
      <c r="BM172" s="182" t="str">
        <f t="shared" si="136"/>
        <v/>
      </c>
      <c r="BN172" s="182" t="str">
        <f t="shared" si="137"/>
        <v/>
      </c>
      <c r="BO172" s="182" t="str">
        <f t="shared" si="138"/>
        <v/>
      </c>
      <c r="BP172" s="182" t="str">
        <f t="shared" si="139"/>
        <v/>
      </c>
      <c r="BQ172" s="182" t="str">
        <f t="shared" si="140"/>
        <v/>
      </c>
      <c r="BR172" s="182" t="str">
        <f t="shared" si="141"/>
        <v/>
      </c>
      <c r="BS172" s="182" t="str">
        <f t="shared" si="142"/>
        <v/>
      </c>
      <c r="BT172" s="182" t="str">
        <f t="shared" si="143"/>
        <v/>
      </c>
      <c r="BU172" s="183" t="str">
        <f t="shared" si="144"/>
        <v/>
      </c>
      <c r="BV172" s="184" t="str">
        <f>IF('Cálculos '!C178="","",AVERAGE(AN172:BU172))</f>
        <v/>
      </c>
    </row>
    <row r="173" spans="2:74" ht="17.25" hidden="1" thickBot="1" x14ac:dyDescent="0.35">
      <c r="B173" s="165">
        <f t="shared" si="110"/>
        <v>171</v>
      </c>
      <c r="C173" s="171" t="str">
        <f>IF('Cálculos '!J179="","",'Cálculos '!J179)</f>
        <v/>
      </c>
      <c r="D173" s="172" t="str">
        <f>IF('Cálculos '!K179="","",'Cálculos '!K179)</f>
        <v/>
      </c>
      <c r="E173" s="172" t="str">
        <f>IF('Cálculos '!L179="","",'Cálculos '!L179)</f>
        <v/>
      </c>
      <c r="F173" s="172" t="str">
        <f>IF('Cálculos '!M179="","",'Cálculos '!M179)</f>
        <v/>
      </c>
      <c r="G173" s="172" t="str">
        <f>IF('Cálculos '!N179="","",'Cálculos '!N179)</f>
        <v/>
      </c>
      <c r="H173" s="172" t="str">
        <f>IF('Cálculos '!O179="","",'Cálculos '!O179)</f>
        <v/>
      </c>
      <c r="I173" s="172" t="str">
        <f>IF('Cálculos '!P179="","",'Cálculos '!P179)</f>
        <v/>
      </c>
      <c r="J173" s="172" t="str">
        <f>IF('Cálculos '!Q179="","",'Cálculos '!Q179)</f>
        <v/>
      </c>
      <c r="K173" s="172" t="str">
        <f>IF('Cálculos '!R179="","",'Cálculos '!R179)</f>
        <v/>
      </c>
      <c r="L173" s="172" t="str">
        <f>IF('Cálculos '!S179="","",'Cálculos '!S179)</f>
        <v/>
      </c>
      <c r="M173" s="172" t="str">
        <f>IF('Cálculos '!T179="","",'Cálculos '!T179)</f>
        <v/>
      </c>
      <c r="N173" s="172" t="str">
        <f>IF('Cálculos '!U179="","",'Cálculos '!U179)</f>
        <v/>
      </c>
      <c r="O173" s="172" t="str">
        <f>IF('Cálculos '!V179="","",'Cálculos '!V179)</f>
        <v/>
      </c>
      <c r="P173" s="172" t="str">
        <f>IF('Cálculos '!W179="","",'Cálculos '!W179)</f>
        <v/>
      </c>
      <c r="Q173" s="172" t="str">
        <f>IF('Cálculos '!X179="","",'Cálculos '!X179)</f>
        <v/>
      </c>
      <c r="R173" s="172" t="str">
        <f>IF('Cálculos '!Y179="","",'Cálculos '!Y179)</f>
        <v/>
      </c>
      <c r="S173" s="172" t="str">
        <f>IF('Cálculos '!Z179="","",'Cálculos '!Z179)</f>
        <v/>
      </c>
      <c r="T173" s="172" t="str">
        <f>IF('Cálculos '!AA179="","",'Cálculos '!AA179)</f>
        <v/>
      </c>
      <c r="U173" s="172" t="str">
        <f>IF('Cálculos '!AB179="","",'Cálculos '!AB179)</f>
        <v/>
      </c>
      <c r="V173" s="172" t="str">
        <f>IF('Cálculos '!AC179="","",'Cálculos '!AC179)</f>
        <v/>
      </c>
      <c r="W173" s="172" t="str">
        <f>IF('Cálculos '!AD179="","",'Cálculos '!AD179)</f>
        <v/>
      </c>
      <c r="X173" s="172" t="str">
        <f>IF('Cálculos '!AE179="","",'Cálculos '!AE179)</f>
        <v/>
      </c>
      <c r="Y173" s="172" t="str">
        <f>IF('Cálculos '!AF179="","",'Cálculos '!AF179)</f>
        <v/>
      </c>
      <c r="Z173" s="172" t="str">
        <f>IF('Cálculos '!AG179="","",'Cálculos '!AG179)</f>
        <v/>
      </c>
      <c r="AA173" s="172" t="str">
        <f>IF('Cálculos '!AH179="","",'Cálculos '!AH179)</f>
        <v/>
      </c>
      <c r="AB173" s="172" t="str">
        <f>IF('Cálculos '!AI179="","",'Cálculos '!AI179)</f>
        <v/>
      </c>
      <c r="AC173" s="172" t="str">
        <f>IF('Cálculos '!AJ179="","",'Cálculos '!AJ179)</f>
        <v/>
      </c>
      <c r="AD173" s="172" t="str">
        <f>IF('Cálculos '!AK179="","",'Cálculos '!AK179)</f>
        <v/>
      </c>
      <c r="AE173" s="172" t="str">
        <f>IF('Cálculos '!AL179="","",'Cálculos '!AL179)</f>
        <v/>
      </c>
      <c r="AF173" s="172" t="str">
        <f>IF('Cálculos '!AM179="","",'Cálculos '!AM179)</f>
        <v/>
      </c>
      <c r="AG173" s="172" t="str">
        <f>IF('Cálculos '!AN179="","",'Cálculos '!AN179)</f>
        <v/>
      </c>
      <c r="AH173" s="172" t="str">
        <f>IF('Cálculos '!AO179="","",'Cálculos '!AO179)</f>
        <v/>
      </c>
      <c r="AI173" s="172" t="str">
        <f>IF('Cálculos '!AP179="","",'Cálculos '!AP179)</f>
        <v/>
      </c>
      <c r="AJ173" s="443" t="str">
        <f>IF('Cálculos '!AQ179="","",'Cálculos '!AQ179)</f>
        <v/>
      </c>
      <c r="AK173" s="446" t="str">
        <f>IF('Cálculos '!D179="","",AVERAGE(C173:AJ173))</f>
        <v/>
      </c>
      <c r="AM173" s="181">
        <f t="shared" si="40"/>
        <v>171</v>
      </c>
      <c r="AN173" s="284" t="str">
        <f t="shared" si="111"/>
        <v/>
      </c>
      <c r="AO173" s="285" t="str">
        <f t="shared" si="112"/>
        <v/>
      </c>
      <c r="AP173" s="285" t="str">
        <f t="shared" si="113"/>
        <v/>
      </c>
      <c r="AQ173" s="285" t="str">
        <f t="shared" si="114"/>
        <v/>
      </c>
      <c r="AR173" s="182" t="str">
        <f t="shared" si="115"/>
        <v/>
      </c>
      <c r="AS173" s="182" t="str">
        <f t="shared" si="116"/>
        <v/>
      </c>
      <c r="AT173" s="182" t="str">
        <f t="shared" si="117"/>
        <v/>
      </c>
      <c r="AU173" s="182" t="str">
        <f t="shared" si="118"/>
        <v/>
      </c>
      <c r="AV173" s="182" t="str">
        <f t="shared" si="119"/>
        <v/>
      </c>
      <c r="AW173" s="182" t="str">
        <f t="shared" si="120"/>
        <v/>
      </c>
      <c r="AX173" s="182" t="str">
        <f t="shared" si="121"/>
        <v/>
      </c>
      <c r="AY173" s="182" t="str">
        <f t="shared" si="122"/>
        <v/>
      </c>
      <c r="AZ173" s="182" t="str">
        <f t="shared" si="123"/>
        <v/>
      </c>
      <c r="BA173" s="182" t="str">
        <f t="shared" si="124"/>
        <v/>
      </c>
      <c r="BB173" s="182" t="str">
        <f t="shared" si="125"/>
        <v/>
      </c>
      <c r="BC173" s="182" t="str">
        <f t="shared" si="126"/>
        <v/>
      </c>
      <c r="BD173" s="182" t="str">
        <f t="shared" si="127"/>
        <v/>
      </c>
      <c r="BE173" s="182" t="str">
        <f t="shared" si="128"/>
        <v/>
      </c>
      <c r="BF173" s="182" t="str">
        <f t="shared" si="129"/>
        <v/>
      </c>
      <c r="BG173" s="182" t="str">
        <f t="shared" si="130"/>
        <v/>
      </c>
      <c r="BH173" s="182" t="str">
        <f t="shared" si="131"/>
        <v/>
      </c>
      <c r="BI173" s="182" t="str">
        <f t="shared" si="132"/>
        <v/>
      </c>
      <c r="BJ173" s="182" t="str">
        <f t="shared" si="133"/>
        <v/>
      </c>
      <c r="BK173" s="182" t="str">
        <f t="shared" si="134"/>
        <v/>
      </c>
      <c r="BL173" s="182" t="str">
        <f t="shared" si="135"/>
        <v/>
      </c>
      <c r="BM173" s="182" t="str">
        <f t="shared" si="136"/>
        <v/>
      </c>
      <c r="BN173" s="182" t="str">
        <f t="shared" si="137"/>
        <v/>
      </c>
      <c r="BO173" s="182" t="str">
        <f t="shared" si="138"/>
        <v/>
      </c>
      <c r="BP173" s="182" t="str">
        <f t="shared" si="139"/>
        <v/>
      </c>
      <c r="BQ173" s="182" t="str">
        <f t="shared" si="140"/>
        <v/>
      </c>
      <c r="BR173" s="182" t="str">
        <f t="shared" si="141"/>
        <v/>
      </c>
      <c r="BS173" s="182" t="str">
        <f t="shared" si="142"/>
        <v/>
      </c>
      <c r="BT173" s="182" t="str">
        <f t="shared" si="143"/>
        <v/>
      </c>
      <c r="BU173" s="183" t="str">
        <f t="shared" si="144"/>
        <v/>
      </c>
      <c r="BV173" s="184" t="str">
        <f>IF('Cálculos '!C179="","",AVERAGE(AN173:BU173))</f>
        <v/>
      </c>
    </row>
    <row r="174" spans="2:74" ht="17.25" hidden="1" thickBot="1" x14ac:dyDescent="0.35">
      <c r="B174" s="165">
        <f t="shared" si="110"/>
        <v>172</v>
      </c>
      <c r="C174" s="171" t="str">
        <f>IF('Cálculos '!J180="","",'Cálculos '!J180)</f>
        <v/>
      </c>
      <c r="D174" s="172" t="str">
        <f>IF('Cálculos '!K180="","",'Cálculos '!K180)</f>
        <v/>
      </c>
      <c r="E174" s="172" t="str">
        <f>IF('Cálculos '!L180="","",'Cálculos '!L180)</f>
        <v/>
      </c>
      <c r="F174" s="172" t="str">
        <f>IF('Cálculos '!M180="","",'Cálculos '!M180)</f>
        <v/>
      </c>
      <c r="G174" s="172" t="str">
        <f>IF('Cálculos '!N180="","",'Cálculos '!N180)</f>
        <v/>
      </c>
      <c r="H174" s="172" t="str">
        <f>IF('Cálculos '!O180="","",'Cálculos '!O180)</f>
        <v/>
      </c>
      <c r="I174" s="172" t="str">
        <f>IF('Cálculos '!P180="","",'Cálculos '!P180)</f>
        <v/>
      </c>
      <c r="J174" s="172" t="str">
        <f>IF('Cálculos '!Q180="","",'Cálculos '!Q180)</f>
        <v/>
      </c>
      <c r="K174" s="172" t="str">
        <f>IF('Cálculos '!R180="","",'Cálculos '!R180)</f>
        <v/>
      </c>
      <c r="L174" s="172" t="str">
        <f>IF('Cálculos '!S180="","",'Cálculos '!S180)</f>
        <v/>
      </c>
      <c r="M174" s="172" t="str">
        <f>IF('Cálculos '!T180="","",'Cálculos '!T180)</f>
        <v/>
      </c>
      <c r="N174" s="172" t="str">
        <f>IF('Cálculos '!U180="","",'Cálculos '!U180)</f>
        <v/>
      </c>
      <c r="O174" s="172" t="str">
        <f>IF('Cálculos '!V180="","",'Cálculos '!V180)</f>
        <v/>
      </c>
      <c r="P174" s="172" t="str">
        <f>IF('Cálculos '!W180="","",'Cálculos '!W180)</f>
        <v/>
      </c>
      <c r="Q174" s="172" t="str">
        <f>IF('Cálculos '!X180="","",'Cálculos '!X180)</f>
        <v/>
      </c>
      <c r="R174" s="172" t="str">
        <f>IF('Cálculos '!Y180="","",'Cálculos '!Y180)</f>
        <v/>
      </c>
      <c r="S174" s="172" t="str">
        <f>IF('Cálculos '!Z180="","",'Cálculos '!Z180)</f>
        <v/>
      </c>
      <c r="T174" s="172" t="str">
        <f>IF('Cálculos '!AA180="","",'Cálculos '!AA180)</f>
        <v/>
      </c>
      <c r="U174" s="172" t="str">
        <f>IF('Cálculos '!AB180="","",'Cálculos '!AB180)</f>
        <v/>
      </c>
      <c r="V174" s="172" t="str">
        <f>IF('Cálculos '!AC180="","",'Cálculos '!AC180)</f>
        <v/>
      </c>
      <c r="W174" s="172" t="str">
        <f>IF('Cálculos '!AD180="","",'Cálculos '!AD180)</f>
        <v/>
      </c>
      <c r="X174" s="172" t="str">
        <f>IF('Cálculos '!AE180="","",'Cálculos '!AE180)</f>
        <v/>
      </c>
      <c r="Y174" s="172" t="str">
        <f>IF('Cálculos '!AF180="","",'Cálculos '!AF180)</f>
        <v/>
      </c>
      <c r="Z174" s="172" t="str">
        <f>IF('Cálculos '!AG180="","",'Cálculos '!AG180)</f>
        <v/>
      </c>
      <c r="AA174" s="172" t="str">
        <f>IF('Cálculos '!AH180="","",'Cálculos '!AH180)</f>
        <v/>
      </c>
      <c r="AB174" s="172" t="str">
        <f>IF('Cálculos '!AI180="","",'Cálculos '!AI180)</f>
        <v/>
      </c>
      <c r="AC174" s="172" t="str">
        <f>IF('Cálculos '!AJ180="","",'Cálculos '!AJ180)</f>
        <v/>
      </c>
      <c r="AD174" s="172" t="str">
        <f>IF('Cálculos '!AK180="","",'Cálculos '!AK180)</f>
        <v/>
      </c>
      <c r="AE174" s="172" t="str">
        <f>IF('Cálculos '!AL180="","",'Cálculos '!AL180)</f>
        <v/>
      </c>
      <c r="AF174" s="172" t="str">
        <f>IF('Cálculos '!AM180="","",'Cálculos '!AM180)</f>
        <v/>
      </c>
      <c r="AG174" s="172" t="str">
        <f>IF('Cálculos '!AN180="","",'Cálculos '!AN180)</f>
        <v/>
      </c>
      <c r="AH174" s="172" t="str">
        <f>IF('Cálculos '!AO180="","",'Cálculos '!AO180)</f>
        <v/>
      </c>
      <c r="AI174" s="172" t="str">
        <f>IF('Cálculos '!AP180="","",'Cálculos '!AP180)</f>
        <v/>
      </c>
      <c r="AJ174" s="443" t="str">
        <f>IF('Cálculos '!AQ180="","",'Cálculos '!AQ180)</f>
        <v/>
      </c>
      <c r="AK174" s="446" t="str">
        <f>IF('Cálculos '!D180="","",AVERAGE(C174:AJ174))</f>
        <v/>
      </c>
      <c r="AM174" s="181">
        <f t="shared" si="40"/>
        <v>172</v>
      </c>
      <c r="AN174" s="284" t="str">
        <f t="shared" si="111"/>
        <v/>
      </c>
      <c r="AO174" s="285" t="str">
        <f t="shared" si="112"/>
        <v/>
      </c>
      <c r="AP174" s="285" t="str">
        <f t="shared" si="113"/>
        <v/>
      </c>
      <c r="AQ174" s="285" t="str">
        <f t="shared" si="114"/>
        <v/>
      </c>
      <c r="AR174" s="182" t="str">
        <f t="shared" si="115"/>
        <v/>
      </c>
      <c r="AS174" s="182" t="str">
        <f t="shared" si="116"/>
        <v/>
      </c>
      <c r="AT174" s="182" t="str">
        <f t="shared" si="117"/>
        <v/>
      </c>
      <c r="AU174" s="182" t="str">
        <f t="shared" si="118"/>
        <v/>
      </c>
      <c r="AV174" s="182" t="str">
        <f t="shared" si="119"/>
        <v/>
      </c>
      <c r="AW174" s="182" t="str">
        <f t="shared" si="120"/>
        <v/>
      </c>
      <c r="AX174" s="182" t="str">
        <f t="shared" si="121"/>
        <v/>
      </c>
      <c r="AY174" s="182" t="str">
        <f t="shared" si="122"/>
        <v/>
      </c>
      <c r="AZ174" s="182" t="str">
        <f t="shared" si="123"/>
        <v/>
      </c>
      <c r="BA174" s="182" t="str">
        <f t="shared" si="124"/>
        <v/>
      </c>
      <c r="BB174" s="182" t="str">
        <f t="shared" si="125"/>
        <v/>
      </c>
      <c r="BC174" s="182" t="str">
        <f t="shared" si="126"/>
        <v/>
      </c>
      <c r="BD174" s="182" t="str">
        <f t="shared" si="127"/>
        <v/>
      </c>
      <c r="BE174" s="182" t="str">
        <f t="shared" si="128"/>
        <v/>
      </c>
      <c r="BF174" s="182" t="str">
        <f t="shared" si="129"/>
        <v/>
      </c>
      <c r="BG174" s="182" t="str">
        <f t="shared" si="130"/>
        <v/>
      </c>
      <c r="BH174" s="182" t="str">
        <f t="shared" si="131"/>
        <v/>
      </c>
      <c r="BI174" s="182" t="str">
        <f t="shared" si="132"/>
        <v/>
      </c>
      <c r="BJ174" s="182" t="str">
        <f t="shared" si="133"/>
        <v/>
      </c>
      <c r="BK174" s="182" t="str">
        <f t="shared" si="134"/>
        <v/>
      </c>
      <c r="BL174" s="182" t="str">
        <f t="shared" si="135"/>
        <v/>
      </c>
      <c r="BM174" s="182" t="str">
        <f t="shared" si="136"/>
        <v/>
      </c>
      <c r="BN174" s="182" t="str">
        <f t="shared" si="137"/>
        <v/>
      </c>
      <c r="BO174" s="182" t="str">
        <f t="shared" si="138"/>
        <v/>
      </c>
      <c r="BP174" s="182" t="str">
        <f t="shared" si="139"/>
        <v/>
      </c>
      <c r="BQ174" s="182" t="str">
        <f t="shared" si="140"/>
        <v/>
      </c>
      <c r="BR174" s="182" t="str">
        <f t="shared" si="141"/>
        <v/>
      </c>
      <c r="BS174" s="182" t="str">
        <f t="shared" si="142"/>
        <v/>
      </c>
      <c r="BT174" s="182" t="str">
        <f t="shared" si="143"/>
        <v/>
      </c>
      <c r="BU174" s="183" t="str">
        <f t="shared" si="144"/>
        <v/>
      </c>
      <c r="BV174" s="184" t="str">
        <f>IF('Cálculos '!C180="","",AVERAGE(AN174:BU174))</f>
        <v/>
      </c>
    </row>
    <row r="175" spans="2:74" ht="17.25" hidden="1" thickBot="1" x14ac:dyDescent="0.35">
      <c r="B175" s="165">
        <f t="shared" si="110"/>
        <v>173</v>
      </c>
      <c r="C175" s="171" t="str">
        <f>IF('Cálculos '!J181="","",'Cálculos '!J181)</f>
        <v/>
      </c>
      <c r="D175" s="172" t="str">
        <f>IF('Cálculos '!K181="","",'Cálculos '!K181)</f>
        <v/>
      </c>
      <c r="E175" s="172" t="str">
        <f>IF('Cálculos '!L181="","",'Cálculos '!L181)</f>
        <v/>
      </c>
      <c r="F175" s="172" t="str">
        <f>IF('Cálculos '!M181="","",'Cálculos '!M181)</f>
        <v/>
      </c>
      <c r="G175" s="172" t="str">
        <f>IF('Cálculos '!N181="","",'Cálculos '!N181)</f>
        <v/>
      </c>
      <c r="H175" s="172" t="str">
        <f>IF('Cálculos '!O181="","",'Cálculos '!O181)</f>
        <v/>
      </c>
      <c r="I175" s="172" t="str">
        <f>IF('Cálculos '!P181="","",'Cálculos '!P181)</f>
        <v/>
      </c>
      <c r="J175" s="172" t="str">
        <f>IF('Cálculos '!Q181="","",'Cálculos '!Q181)</f>
        <v/>
      </c>
      <c r="K175" s="172" t="str">
        <f>IF('Cálculos '!R181="","",'Cálculos '!R181)</f>
        <v/>
      </c>
      <c r="L175" s="172" t="str">
        <f>IF('Cálculos '!S181="","",'Cálculos '!S181)</f>
        <v/>
      </c>
      <c r="M175" s="172" t="str">
        <f>IF('Cálculos '!T181="","",'Cálculos '!T181)</f>
        <v/>
      </c>
      <c r="N175" s="172" t="str">
        <f>IF('Cálculos '!U181="","",'Cálculos '!U181)</f>
        <v/>
      </c>
      <c r="O175" s="172" t="str">
        <f>IF('Cálculos '!V181="","",'Cálculos '!V181)</f>
        <v/>
      </c>
      <c r="P175" s="172" t="str">
        <f>IF('Cálculos '!W181="","",'Cálculos '!W181)</f>
        <v/>
      </c>
      <c r="Q175" s="172" t="str">
        <f>IF('Cálculos '!X181="","",'Cálculos '!X181)</f>
        <v/>
      </c>
      <c r="R175" s="172" t="str">
        <f>IF('Cálculos '!Y181="","",'Cálculos '!Y181)</f>
        <v/>
      </c>
      <c r="S175" s="172" t="str">
        <f>IF('Cálculos '!Z181="","",'Cálculos '!Z181)</f>
        <v/>
      </c>
      <c r="T175" s="172" t="str">
        <f>IF('Cálculos '!AA181="","",'Cálculos '!AA181)</f>
        <v/>
      </c>
      <c r="U175" s="172" t="str">
        <f>IF('Cálculos '!AB181="","",'Cálculos '!AB181)</f>
        <v/>
      </c>
      <c r="V175" s="172" t="str">
        <f>IF('Cálculos '!AC181="","",'Cálculos '!AC181)</f>
        <v/>
      </c>
      <c r="W175" s="172" t="str">
        <f>IF('Cálculos '!AD181="","",'Cálculos '!AD181)</f>
        <v/>
      </c>
      <c r="X175" s="172" t="str">
        <f>IF('Cálculos '!AE181="","",'Cálculos '!AE181)</f>
        <v/>
      </c>
      <c r="Y175" s="172" t="str">
        <f>IF('Cálculos '!AF181="","",'Cálculos '!AF181)</f>
        <v/>
      </c>
      <c r="Z175" s="172" t="str">
        <f>IF('Cálculos '!AG181="","",'Cálculos '!AG181)</f>
        <v/>
      </c>
      <c r="AA175" s="172" t="str">
        <f>IF('Cálculos '!AH181="","",'Cálculos '!AH181)</f>
        <v/>
      </c>
      <c r="AB175" s="172" t="str">
        <f>IF('Cálculos '!AI181="","",'Cálculos '!AI181)</f>
        <v/>
      </c>
      <c r="AC175" s="172" t="str">
        <f>IF('Cálculos '!AJ181="","",'Cálculos '!AJ181)</f>
        <v/>
      </c>
      <c r="AD175" s="172" t="str">
        <f>IF('Cálculos '!AK181="","",'Cálculos '!AK181)</f>
        <v/>
      </c>
      <c r="AE175" s="172" t="str">
        <f>IF('Cálculos '!AL181="","",'Cálculos '!AL181)</f>
        <v/>
      </c>
      <c r="AF175" s="172" t="str">
        <f>IF('Cálculos '!AM181="","",'Cálculos '!AM181)</f>
        <v/>
      </c>
      <c r="AG175" s="172" t="str">
        <f>IF('Cálculos '!AN181="","",'Cálculos '!AN181)</f>
        <v/>
      </c>
      <c r="AH175" s="172" t="str">
        <f>IF('Cálculos '!AO181="","",'Cálculos '!AO181)</f>
        <v/>
      </c>
      <c r="AI175" s="172" t="str">
        <f>IF('Cálculos '!AP181="","",'Cálculos '!AP181)</f>
        <v/>
      </c>
      <c r="AJ175" s="443" t="str">
        <f>IF('Cálculos '!AQ181="","",'Cálculos '!AQ181)</f>
        <v/>
      </c>
      <c r="AK175" s="446" t="str">
        <f>IF('Cálculos '!D181="","",AVERAGE(C175:AJ175))</f>
        <v/>
      </c>
      <c r="AM175" s="181">
        <f t="shared" si="40"/>
        <v>173</v>
      </c>
      <c r="AN175" s="284" t="str">
        <f t="shared" si="111"/>
        <v/>
      </c>
      <c r="AO175" s="285" t="str">
        <f t="shared" si="112"/>
        <v/>
      </c>
      <c r="AP175" s="285" t="str">
        <f t="shared" si="113"/>
        <v/>
      </c>
      <c r="AQ175" s="285" t="str">
        <f t="shared" si="114"/>
        <v/>
      </c>
      <c r="AR175" s="182" t="str">
        <f t="shared" si="115"/>
        <v/>
      </c>
      <c r="AS175" s="182" t="str">
        <f t="shared" si="116"/>
        <v/>
      </c>
      <c r="AT175" s="182" t="str">
        <f t="shared" si="117"/>
        <v/>
      </c>
      <c r="AU175" s="182" t="str">
        <f t="shared" si="118"/>
        <v/>
      </c>
      <c r="AV175" s="182" t="str">
        <f t="shared" si="119"/>
        <v/>
      </c>
      <c r="AW175" s="182" t="str">
        <f t="shared" si="120"/>
        <v/>
      </c>
      <c r="AX175" s="182" t="str">
        <f t="shared" si="121"/>
        <v/>
      </c>
      <c r="AY175" s="182" t="str">
        <f t="shared" si="122"/>
        <v/>
      </c>
      <c r="AZ175" s="182" t="str">
        <f t="shared" si="123"/>
        <v/>
      </c>
      <c r="BA175" s="182" t="str">
        <f t="shared" si="124"/>
        <v/>
      </c>
      <c r="BB175" s="182" t="str">
        <f t="shared" si="125"/>
        <v/>
      </c>
      <c r="BC175" s="182" t="str">
        <f t="shared" si="126"/>
        <v/>
      </c>
      <c r="BD175" s="182" t="str">
        <f t="shared" si="127"/>
        <v/>
      </c>
      <c r="BE175" s="182" t="str">
        <f t="shared" si="128"/>
        <v/>
      </c>
      <c r="BF175" s="182" t="str">
        <f t="shared" si="129"/>
        <v/>
      </c>
      <c r="BG175" s="182" t="str">
        <f t="shared" si="130"/>
        <v/>
      </c>
      <c r="BH175" s="182" t="str">
        <f t="shared" si="131"/>
        <v/>
      </c>
      <c r="BI175" s="182" t="str">
        <f t="shared" si="132"/>
        <v/>
      </c>
      <c r="BJ175" s="182" t="str">
        <f t="shared" si="133"/>
        <v/>
      </c>
      <c r="BK175" s="182" t="str">
        <f t="shared" si="134"/>
        <v/>
      </c>
      <c r="BL175" s="182" t="str">
        <f t="shared" si="135"/>
        <v/>
      </c>
      <c r="BM175" s="182" t="str">
        <f t="shared" si="136"/>
        <v/>
      </c>
      <c r="BN175" s="182" t="str">
        <f t="shared" si="137"/>
        <v/>
      </c>
      <c r="BO175" s="182" t="str">
        <f t="shared" si="138"/>
        <v/>
      </c>
      <c r="BP175" s="182" t="str">
        <f t="shared" si="139"/>
        <v/>
      </c>
      <c r="BQ175" s="182" t="str">
        <f t="shared" si="140"/>
        <v/>
      </c>
      <c r="BR175" s="182" t="str">
        <f t="shared" si="141"/>
        <v/>
      </c>
      <c r="BS175" s="182" t="str">
        <f t="shared" si="142"/>
        <v/>
      </c>
      <c r="BT175" s="182" t="str">
        <f t="shared" si="143"/>
        <v/>
      </c>
      <c r="BU175" s="183" t="str">
        <f t="shared" si="144"/>
        <v/>
      </c>
      <c r="BV175" s="184" t="str">
        <f>IF('Cálculos '!C181="","",AVERAGE(AN175:BU175))</f>
        <v/>
      </c>
    </row>
    <row r="176" spans="2:74" ht="17.25" hidden="1" thickBot="1" x14ac:dyDescent="0.35">
      <c r="B176" s="165">
        <f t="shared" si="110"/>
        <v>174</v>
      </c>
      <c r="C176" s="171" t="str">
        <f>IF('Cálculos '!J182="","",'Cálculos '!J182)</f>
        <v/>
      </c>
      <c r="D176" s="172" t="str">
        <f>IF('Cálculos '!K182="","",'Cálculos '!K182)</f>
        <v/>
      </c>
      <c r="E176" s="172" t="str">
        <f>IF('Cálculos '!L182="","",'Cálculos '!L182)</f>
        <v/>
      </c>
      <c r="F176" s="172" t="str">
        <f>IF('Cálculos '!M182="","",'Cálculos '!M182)</f>
        <v/>
      </c>
      <c r="G176" s="172" t="str">
        <f>IF('Cálculos '!N182="","",'Cálculos '!N182)</f>
        <v/>
      </c>
      <c r="H176" s="172" t="str">
        <f>IF('Cálculos '!O182="","",'Cálculos '!O182)</f>
        <v/>
      </c>
      <c r="I176" s="172" t="str">
        <f>IF('Cálculos '!P182="","",'Cálculos '!P182)</f>
        <v/>
      </c>
      <c r="J176" s="172" t="str">
        <f>IF('Cálculos '!Q182="","",'Cálculos '!Q182)</f>
        <v/>
      </c>
      <c r="K176" s="172" t="str">
        <f>IF('Cálculos '!R182="","",'Cálculos '!R182)</f>
        <v/>
      </c>
      <c r="L176" s="172" t="str">
        <f>IF('Cálculos '!S182="","",'Cálculos '!S182)</f>
        <v/>
      </c>
      <c r="M176" s="172" t="str">
        <f>IF('Cálculos '!T182="","",'Cálculos '!T182)</f>
        <v/>
      </c>
      <c r="N176" s="172" t="str">
        <f>IF('Cálculos '!U182="","",'Cálculos '!U182)</f>
        <v/>
      </c>
      <c r="O176" s="172" t="str">
        <f>IF('Cálculos '!V182="","",'Cálculos '!V182)</f>
        <v/>
      </c>
      <c r="P176" s="172" t="str">
        <f>IF('Cálculos '!W182="","",'Cálculos '!W182)</f>
        <v/>
      </c>
      <c r="Q176" s="172" t="str">
        <f>IF('Cálculos '!X182="","",'Cálculos '!X182)</f>
        <v/>
      </c>
      <c r="R176" s="172" t="str">
        <f>IF('Cálculos '!Y182="","",'Cálculos '!Y182)</f>
        <v/>
      </c>
      <c r="S176" s="172" t="str">
        <f>IF('Cálculos '!Z182="","",'Cálculos '!Z182)</f>
        <v/>
      </c>
      <c r="T176" s="172" t="str">
        <f>IF('Cálculos '!AA182="","",'Cálculos '!AA182)</f>
        <v/>
      </c>
      <c r="U176" s="172" t="str">
        <f>IF('Cálculos '!AB182="","",'Cálculos '!AB182)</f>
        <v/>
      </c>
      <c r="V176" s="172" t="str">
        <f>IF('Cálculos '!AC182="","",'Cálculos '!AC182)</f>
        <v/>
      </c>
      <c r="W176" s="172" t="str">
        <f>IF('Cálculos '!AD182="","",'Cálculos '!AD182)</f>
        <v/>
      </c>
      <c r="X176" s="172" t="str">
        <f>IF('Cálculos '!AE182="","",'Cálculos '!AE182)</f>
        <v/>
      </c>
      <c r="Y176" s="172" t="str">
        <f>IF('Cálculos '!AF182="","",'Cálculos '!AF182)</f>
        <v/>
      </c>
      <c r="Z176" s="172" t="str">
        <f>IF('Cálculos '!AG182="","",'Cálculos '!AG182)</f>
        <v/>
      </c>
      <c r="AA176" s="172" t="str">
        <f>IF('Cálculos '!AH182="","",'Cálculos '!AH182)</f>
        <v/>
      </c>
      <c r="AB176" s="172" t="str">
        <f>IF('Cálculos '!AI182="","",'Cálculos '!AI182)</f>
        <v/>
      </c>
      <c r="AC176" s="172" t="str">
        <f>IF('Cálculos '!AJ182="","",'Cálculos '!AJ182)</f>
        <v/>
      </c>
      <c r="AD176" s="172" t="str">
        <f>IF('Cálculos '!AK182="","",'Cálculos '!AK182)</f>
        <v/>
      </c>
      <c r="AE176" s="172" t="str">
        <f>IF('Cálculos '!AL182="","",'Cálculos '!AL182)</f>
        <v/>
      </c>
      <c r="AF176" s="172" t="str">
        <f>IF('Cálculos '!AM182="","",'Cálculos '!AM182)</f>
        <v/>
      </c>
      <c r="AG176" s="172" t="str">
        <f>IF('Cálculos '!AN182="","",'Cálculos '!AN182)</f>
        <v/>
      </c>
      <c r="AH176" s="172" t="str">
        <f>IF('Cálculos '!AO182="","",'Cálculos '!AO182)</f>
        <v/>
      </c>
      <c r="AI176" s="172" t="str">
        <f>IF('Cálculos '!AP182="","",'Cálculos '!AP182)</f>
        <v/>
      </c>
      <c r="AJ176" s="443" t="str">
        <f>IF('Cálculos '!AQ182="","",'Cálculos '!AQ182)</f>
        <v/>
      </c>
      <c r="AK176" s="446" t="str">
        <f>IF('Cálculos '!D182="","",AVERAGE(C176:AJ176))</f>
        <v/>
      </c>
      <c r="AM176" s="181">
        <f t="shared" si="40"/>
        <v>174</v>
      </c>
      <c r="AN176" s="284" t="str">
        <f t="shared" si="111"/>
        <v/>
      </c>
      <c r="AO176" s="285" t="str">
        <f t="shared" si="112"/>
        <v/>
      </c>
      <c r="AP176" s="285" t="str">
        <f t="shared" si="113"/>
        <v/>
      </c>
      <c r="AQ176" s="285" t="str">
        <f t="shared" si="114"/>
        <v/>
      </c>
      <c r="AR176" s="182" t="str">
        <f t="shared" si="115"/>
        <v/>
      </c>
      <c r="AS176" s="182" t="str">
        <f t="shared" si="116"/>
        <v/>
      </c>
      <c r="AT176" s="182" t="str">
        <f t="shared" si="117"/>
        <v/>
      </c>
      <c r="AU176" s="182" t="str">
        <f t="shared" si="118"/>
        <v/>
      </c>
      <c r="AV176" s="182" t="str">
        <f t="shared" si="119"/>
        <v/>
      </c>
      <c r="AW176" s="182" t="str">
        <f t="shared" si="120"/>
        <v/>
      </c>
      <c r="AX176" s="182" t="str">
        <f t="shared" si="121"/>
        <v/>
      </c>
      <c r="AY176" s="182" t="str">
        <f t="shared" si="122"/>
        <v/>
      </c>
      <c r="AZ176" s="182" t="str">
        <f t="shared" si="123"/>
        <v/>
      </c>
      <c r="BA176" s="182" t="str">
        <f t="shared" si="124"/>
        <v/>
      </c>
      <c r="BB176" s="182" t="str">
        <f t="shared" si="125"/>
        <v/>
      </c>
      <c r="BC176" s="182" t="str">
        <f t="shared" si="126"/>
        <v/>
      </c>
      <c r="BD176" s="182" t="str">
        <f t="shared" si="127"/>
        <v/>
      </c>
      <c r="BE176" s="182" t="str">
        <f t="shared" si="128"/>
        <v/>
      </c>
      <c r="BF176" s="182" t="str">
        <f t="shared" si="129"/>
        <v/>
      </c>
      <c r="BG176" s="182" t="str">
        <f t="shared" si="130"/>
        <v/>
      </c>
      <c r="BH176" s="182" t="str">
        <f t="shared" si="131"/>
        <v/>
      </c>
      <c r="BI176" s="182" t="str">
        <f t="shared" si="132"/>
        <v/>
      </c>
      <c r="BJ176" s="182" t="str">
        <f t="shared" si="133"/>
        <v/>
      </c>
      <c r="BK176" s="182" t="str">
        <f t="shared" si="134"/>
        <v/>
      </c>
      <c r="BL176" s="182" t="str">
        <f t="shared" si="135"/>
        <v/>
      </c>
      <c r="BM176" s="182" t="str">
        <f t="shared" si="136"/>
        <v/>
      </c>
      <c r="BN176" s="182" t="str">
        <f t="shared" si="137"/>
        <v/>
      </c>
      <c r="BO176" s="182" t="str">
        <f t="shared" si="138"/>
        <v/>
      </c>
      <c r="BP176" s="182" t="str">
        <f t="shared" si="139"/>
        <v/>
      </c>
      <c r="BQ176" s="182" t="str">
        <f t="shared" si="140"/>
        <v/>
      </c>
      <c r="BR176" s="182" t="str">
        <f t="shared" si="141"/>
        <v/>
      </c>
      <c r="BS176" s="182" t="str">
        <f t="shared" si="142"/>
        <v/>
      </c>
      <c r="BT176" s="182" t="str">
        <f t="shared" si="143"/>
        <v/>
      </c>
      <c r="BU176" s="183" t="str">
        <f t="shared" si="144"/>
        <v/>
      </c>
      <c r="BV176" s="184" t="str">
        <f>IF('Cálculos '!C182="","",AVERAGE(AN176:BU176))</f>
        <v/>
      </c>
    </row>
    <row r="177" spans="2:74" ht="17.25" hidden="1" thickBot="1" x14ac:dyDescent="0.35">
      <c r="B177" s="165">
        <f t="shared" si="110"/>
        <v>175</v>
      </c>
      <c r="C177" s="171" t="str">
        <f>IF('Cálculos '!J183="","",'Cálculos '!J183)</f>
        <v/>
      </c>
      <c r="D177" s="172" t="str">
        <f>IF('Cálculos '!K183="","",'Cálculos '!K183)</f>
        <v/>
      </c>
      <c r="E177" s="172" t="str">
        <f>IF('Cálculos '!L183="","",'Cálculos '!L183)</f>
        <v/>
      </c>
      <c r="F177" s="172" t="str">
        <f>IF('Cálculos '!M183="","",'Cálculos '!M183)</f>
        <v/>
      </c>
      <c r="G177" s="172" t="str">
        <f>IF('Cálculos '!N183="","",'Cálculos '!N183)</f>
        <v/>
      </c>
      <c r="H177" s="172" t="str">
        <f>IF('Cálculos '!O183="","",'Cálculos '!O183)</f>
        <v/>
      </c>
      <c r="I177" s="172" t="str">
        <f>IF('Cálculos '!P183="","",'Cálculos '!P183)</f>
        <v/>
      </c>
      <c r="J177" s="172" t="str">
        <f>IF('Cálculos '!Q183="","",'Cálculos '!Q183)</f>
        <v/>
      </c>
      <c r="K177" s="172" t="str">
        <f>IF('Cálculos '!R183="","",'Cálculos '!R183)</f>
        <v/>
      </c>
      <c r="L177" s="172" t="str">
        <f>IF('Cálculos '!S183="","",'Cálculos '!S183)</f>
        <v/>
      </c>
      <c r="M177" s="172" t="str">
        <f>IF('Cálculos '!T183="","",'Cálculos '!T183)</f>
        <v/>
      </c>
      <c r="N177" s="172" t="str">
        <f>IF('Cálculos '!U183="","",'Cálculos '!U183)</f>
        <v/>
      </c>
      <c r="O177" s="172" t="str">
        <f>IF('Cálculos '!V183="","",'Cálculos '!V183)</f>
        <v/>
      </c>
      <c r="P177" s="172" t="str">
        <f>IF('Cálculos '!W183="","",'Cálculos '!W183)</f>
        <v/>
      </c>
      <c r="Q177" s="172" t="str">
        <f>IF('Cálculos '!X183="","",'Cálculos '!X183)</f>
        <v/>
      </c>
      <c r="R177" s="172" t="str">
        <f>IF('Cálculos '!Y183="","",'Cálculos '!Y183)</f>
        <v/>
      </c>
      <c r="S177" s="172" t="str">
        <f>IF('Cálculos '!Z183="","",'Cálculos '!Z183)</f>
        <v/>
      </c>
      <c r="T177" s="172" t="str">
        <f>IF('Cálculos '!AA183="","",'Cálculos '!AA183)</f>
        <v/>
      </c>
      <c r="U177" s="172" t="str">
        <f>IF('Cálculos '!AB183="","",'Cálculos '!AB183)</f>
        <v/>
      </c>
      <c r="V177" s="172" t="str">
        <f>IF('Cálculos '!AC183="","",'Cálculos '!AC183)</f>
        <v/>
      </c>
      <c r="W177" s="172" t="str">
        <f>IF('Cálculos '!AD183="","",'Cálculos '!AD183)</f>
        <v/>
      </c>
      <c r="X177" s="172" t="str">
        <f>IF('Cálculos '!AE183="","",'Cálculos '!AE183)</f>
        <v/>
      </c>
      <c r="Y177" s="172" t="str">
        <f>IF('Cálculos '!AF183="","",'Cálculos '!AF183)</f>
        <v/>
      </c>
      <c r="Z177" s="172" t="str">
        <f>IF('Cálculos '!AG183="","",'Cálculos '!AG183)</f>
        <v/>
      </c>
      <c r="AA177" s="172" t="str">
        <f>IF('Cálculos '!AH183="","",'Cálculos '!AH183)</f>
        <v/>
      </c>
      <c r="AB177" s="172" t="str">
        <f>IF('Cálculos '!AI183="","",'Cálculos '!AI183)</f>
        <v/>
      </c>
      <c r="AC177" s="172" t="str">
        <f>IF('Cálculos '!AJ183="","",'Cálculos '!AJ183)</f>
        <v/>
      </c>
      <c r="AD177" s="172" t="str">
        <f>IF('Cálculos '!AK183="","",'Cálculos '!AK183)</f>
        <v/>
      </c>
      <c r="AE177" s="172" t="str">
        <f>IF('Cálculos '!AL183="","",'Cálculos '!AL183)</f>
        <v/>
      </c>
      <c r="AF177" s="172" t="str">
        <f>IF('Cálculos '!AM183="","",'Cálculos '!AM183)</f>
        <v/>
      </c>
      <c r="AG177" s="172" t="str">
        <f>IF('Cálculos '!AN183="","",'Cálculos '!AN183)</f>
        <v/>
      </c>
      <c r="AH177" s="172" t="str">
        <f>IF('Cálculos '!AO183="","",'Cálculos '!AO183)</f>
        <v/>
      </c>
      <c r="AI177" s="172" t="str">
        <f>IF('Cálculos '!AP183="","",'Cálculos '!AP183)</f>
        <v/>
      </c>
      <c r="AJ177" s="443" t="str">
        <f>IF('Cálculos '!AQ183="","",'Cálculos '!AQ183)</f>
        <v/>
      </c>
      <c r="AK177" s="446" t="str">
        <f>IF('Cálculos '!D183="","",AVERAGE(C177:AJ177))</f>
        <v/>
      </c>
      <c r="AM177" s="181">
        <f t="shared" si="40"/>
        <v>175</v>
      </c>
      <c r="AN177" s="284" t="str">
        <f t="shared" si="111"/>
        <v/>
      </c>
      <c r="AO177" s="285" t="str">
        <f t="shared" si="112"/>
        <v/>
      </c>
      <c r="AP177" s="285" t="str">
        <f t="shared" si="113"/>
        <v/>
      </c>
      <c r="AQ177" s="285" t="str">
        <f t="shared" si="114"/>
        <v/>
      </c>
      <c r="AR177" s="182" t="str">
        <f t="shared" si="115"/>
        <v/>
      </c>
      <c r="AS177" s="182" t="str">
        <f t="shared" si="116"/>
        <v/>
      </c>
      <c r="AT177" s="182" t="str">
        <f t="shared" si="117"/>
        <v/>
      </c>
      <c r="AU177" s="182" t="str">
        <f t="shared" si="118"/>
        <v/>
      </c>
      <c r="AV177" s="182" t="str">
        <f t="shared" si="119"/>
        <v/>
      </c>
      <c r="AW177" s="182" t="str">
        <f t="shared" si="120"/>
        <v/>
      </c>
      <c r="AX177" s="182" t="str">
        <f t="shared" si="121"/>
        <v/>
      </c>
      <c r="AY177" s="182" t="str">
        <f t="shared" si="122"/>
        <v/>
      </c>
      <c r="AZ177" s="182" t="str">
        <f t="shared" si="123"/>
        <v/>
      </c>
      <c r="BA177" s="182" t="str">
        <f t="shared" si="124"/>
        <v/>
      </c>
      <c r="BB177" s="182" t="str">
        <f t="shared" si="125"/>
        <v/>
      </c>
      <c r="BC177" s="182" t="str">
        <f t="shared" si="126"/>
        <v/>
      </c>
      <c r="BD177" s="182" t="str">
        <f t="shared" si="127"/>
        <v/>
      </c>
      <c r="BE177" s="182" t="str">
        <f t="shared" si="128"/>
        <v/>
      </c>
      <c r="BF177" s="182" t="str">
        <f t="shared" si="129"/>
        <v/>
      </c>
      <c r="BG177" s="182" t="str">
        <f t="shared" si="130"/>
        <v/>
      </c>
      <c r="BH177" s="182" t="str">
        <f t="shared" si="131"/>
        <v/>
      </c>
      <c r="BI177" s="182" t="str">
        <f t="shared" si="132"/>
        <v/>
      </c>
      <c r="BJ177" s="182" t="str">
        <f t="shared" si="133"/>
        <v/>
      </c>
      <c r="BK177" s="182" t="str">
        <f t="shared" si="134"/>
        <v/>
      </c>
      <c r="BL177" s="182" t="str">
        <f t="shared" si="135"/>
        <v/>
      </c>
      <c r="BM177" s="182" t="str">
        <f t="shared" si="136"/>
        <v/>
      </c>
      <c r="BN177" s="182" t="str">
        <f t="shared" si="137"/>
        <v/>
      </c>
      <c r="BO177" s="182" t="str">
        <f t="shared" si="138"/>
        <v/>
      </c>
      <c r="BP177" s="182" t="str">
        <f t="shared" si="139"/>
        <v/>
      </c>
      <c r="BQ177" s="182" t="str">
        <f t="shared" si="140"/>
        <v/>
      </c>
      <c r="BR177" s="182" t="str">
        <f t="shared" si="141"/>
        <v/>
      </c>
      <c r="BS177" s="182" t="str">
        <f t="shared" si="142"/>
        <v/>
      </c>
      <c r="BT177" s="182" t="str">
        <f t="shared" si="143"/>
        <v/>
      </c>
      <c r="BU177" s="183" t="str">
        <f t="shared" si="144"/>
        <v/>
      </c>
      <c r="BV177" s="184" t="str">
        <f>IF('Cálculos '!C183="","",AVERAGE(AN177:BU177))</f>
        <v/>
      </c>
    </row>
    <row r="178" spans="2:74" ht="17.25" hidden="1" thickBot="1" x14ac:dyDescent="0.35">
      <c r="B178" s="165">
        <f t="shared" si="110"/>
        <v>176</v>
      </c>
      <c r="C178" s="171" t="str">
        <f>IF('Cálculos '!J184="","",'Cálculos '!J184)</f>
        <v/>
      </c>
      <c r="D178" s="172" t="str">
        <f>IF('Cálculos '!K184="","",'Cálculos '!K184)</f>
        <v/>
      </c>
      <c r="E178" s="172" t="str">
        <f>IF('Cálculos '!L184="","",'Cálculos '!L184)</f>
        <v/>
      </c>
      <c r="F178" s="172" t="str">
        <f>IF('Cálculos '!M184="","",'Cálculos '!M184)</f>
        <v/>
      </c>
      <c r="G178" s="172" t="str">
        <f>IF('Cálculos '!N184="","",'Cálculos '!N184)</f>
        <v/>
      </c>
      <c r="H178" s="172" t="str">
        <f>IF('Cálculos '!O184="","",'Cálculos '!O184)</f>
        <v/>
      </c>
      <c r="I178" s="172" t="str">
        <f>IF('Cálculos '!P184="","",'Cálculos '!P184)</f>
        <v/>
      </c>
      <c r="J178" s="172" t="str">
        <f>IF('Cálculos '!Q184="","",'Cálculos '!Q184)</f>
        <v/>
      </c>
      <c r="K178" s="172" t="str">
        <f>IF('Cálculos '!R184="","",'Cálculos '!R184)</f>
        <v/>
      </c>
      <c r="L178" s="172" t="str">
        <f>IF('Cálculos '!S184="","",'Cálculos '!S184)</f>
        <v/>
      </c>
      <c r="M178" s="172" t="str">
        <f>IF('Cálculos '!T184="","",'Cálculos '!T184)</f>
        <v/>
      </c>
      <c r="N178" s="172" t="str">
        <f>IF('Cálculos '!U184="","",'Cálculos '!U184)</f>
        <v/>
      </c>
      <c r="O178" s="172" t="str">
        <f>IF('Cálculos '!V184="","",'Cálculos '!V184)</f>
        <v/>
      </c>
      <c r="P178" s="172" t="str">
        <f>IF('Cálculos '!W184="","",'Cálculos '!W184)</f>
        <v/>
      </c>
      <c r="Q178" s="172" t="str">
        <f>IF('Cálculos '!X184="","",'Cálculos '!X184)</f>
        <v/>
      </c>
      <c r="R178" s="172" t="str">
        <f>IF('Cálculos '!Y184="","",'Cálculos '!Y184)</f>
        <v/>
      </c>
      <c r="S178" s="172" t="str">
        <f>IF('Cálculos '!Z184="","",'Cálculos '!Z184)</f>
        <v/>
      </c>
      <c r="T178" s="172" t="str">
        <f>IF('Cálculos '!AA184="","",'Cálculos '!AA184)</f>
        <v/>
      </c>
      <c r="U178" s="172" t="str">
        <f>IF('Cálculos '!AB184="","",'Cálculos '!AB184)</f>
        <v/>
      </c>
      <c r="V178" s="172" t="str">
        <f>IF('Cálculos '!AC184="","",'Cálculos '!AC184)</f>
        <v/>
      </c>
      <c r="W178" s="172" t="str">
        <f>IF('Cálculos '!AD184="","",'Cálculos '!AD184)</f>
        <v/>
      </c>
      <c r="X178" s="172" t="str">
        <f>IF('Cálculos '!AE184="","",'Cálculos '!AE184)</f>
        <v/>
      </c>
      <c r="Y178" s="172" t="str">
        <f>IF('Cálculos '!AF184="","",'Cálculos '!AF184)</f>
        <v/>
      </c>
      <c r="Z178" s="172" t="str">
        <f>IF('Cálculos '!AG184="","",'Cálculos '!AG184)</f>
        <v/>
      </c>
      <c r="AA178" s="172" t="str">
        <f>IF('Cálculos '!AH184="","",'Cálculos '!AH184)</f>
        <v/>
      </c>
      <c r="AB178" s="172" t="str">
        <f>IF('Cálculos '!AI184="","",'Cálculos '!AI184)</f>
        <v/>
      </c>
      <c r="AC178" s="172" t="str">
        <f>IF('Cálculos '!AJ184="","",'Cálculos '!AJ184)</f>
        <v/>
      </c>
      <c r="AD178" s="172" t="str">
        <f>IF('Cálculos '!AK184="","",'Cálculos '!AK184)</f>
        <v/>
      </c>
      <c r="AE178" s="172" t="str">
        <f>IF('Cálculos '!AL184="","",'Cálculos '!AL184)</f>
        <v/>
      </c>
      <c r="AF178" s="172" t="str">
        <f>IF('Cálculos '!AM184="","",'Cálculos '!AM184)</f>
        <v/>
      </c>
      <c r="AG178" s="172" t="str">
        <f>IF('Cálculos '!AN184="","",'Cálculos '!AN184)</f>
        <v/>
      </c>
      <c r="AH178" s="172" t="str">
        <f>IF('Cálculos '!AO184="","",'Cálculos '!AO184)</f>
        <v/>
      </c>
      <c r="AI178" s="172" t="str">
        <f>IF('Cálculos '!AP184="","",'Cálculos '!AP184)</f>
        <v/>
      </c>
      <c r="AJ178" s="443" t="str">
        <f>IF('Cálculos '!AQ184="","",'Cálculos '!AQ184)</f>
        <v/>
      </c>
      <c r="AK178" s="446" t="str">
        <f>IF('Cálculos '!D184="","",AVERAGE(C178:AJ178))</f>
        <v/>
      </c>
      <c r="AM178" s="181">
        <f t="shared" si="40"/>
        <v>176</v>
      </c>
      <c r="AN178" s="284" t="str">
        <f t="shared" si="111"/>
        <v/>
      </c>
      <c r="AO178" s="285" t="str">
        <f t="shared" si="112"/>
        <v/>
      </c>
      <c r="AP178" s="285" t="str">
        <f t="shared" si="113"/>
        <v/>
      </c>
      <c r="AQ178" s="285" t="str">
        <f t="shared" si="114"/>
        <v/>
      </c>
      <c r="AR178" s="182" t="str">
        <f t="shared" si="115"/>
        <v/>
      </c>
      <c r="AS178" s="182" t="str">
        <f t="shared" si="116"/>
        <v/>
      </c>
      <c r="AT178" s="182" t="str">
        <f t="shared" si="117"/>
        <v/>
      </c>
      <c r="AU178" s="182" t="str">
        <f t="shared" si="118"/>
        <v/>
      </c>
      <c r="AV178" s="182" t="str">
        <f t="shared" si="119"/>
        <v/>
      </c>
      <c r="AW178" s="182" t="str">
        <f t="shared" si="120"/>
        <v/>
      </c>
      <c r="AX178" s="182" t="str">
        <f t="shared" si="121"/>
        <v/>
      </c>
      <c r="AY178" s="182" t="str">
        <f t="shared" si="122"/>
        <v/>
      </c>
      <c r="AZ178" s="182" t="str">
        <f t="shared" si="123"/>
        <v/>
      </c>
      <c r="BA178" s="182" t="str">
        <f t="shared" si="124"/>
        <v/>
      </c>
      <c r="BB178" s="182" t="str">
        <f t="shared" si="125"/>
        <v/>
      </c>
      <c r="BC178" s="182" t="str">
        <f t="shared" si="126"/>
        <v/>
      </c>
      <c r="BD178" s="182" t="str">
        <f t="shared" si="127"/>
        <v/>
      </c>
      <c r="BE178" s="182" t="str">
        <f t="shared" si="128"/>
        <v/>
      </c>
      <c r="BF178" s="182" t="str">
        <f t="shared" si="129"/>
        <v/>
      </c>
      <c r="BG178" s="182" t="str">
        <f t="shared" si="130"/>
        <v/>
      </c>
      <c r="BH178" s="182" t="str">
        <f t="shared" si="131"/>
        <v/>
      </c>
      <c r="BI178" s="182" t="str">
        <f t="shared" si="132"/>
        <v/>
      </c>
      <c r="BJ178" s="182" t="str">
        <f t="shared" si="133"/>
        <v/>
      </c>
      <c r="BK178" s="182" t="str">
        <f t="shared" si="134"/>
        <v/>
      </c>
      <c r="BL178" s="182" t="str">
        <f t="shared" si="135"/>
        <v/>
      </c>
      <c r="BM178" s="182" t="str">
        <f t="shared" si="136"/>
        <v/>
      </c>
      <c r="BN178" s="182" t="str">
        <f t="shared" si="137"/>
        <v/>
      </c>
      <c r="BO178" s="182" t="str">
        <f t="shared" si="138"/>
        <v/>
      </c>
      <c r="BP178" s="182" t="str">
        <f t="shared" si="139"/>
        <v/>
      </c>
      <c r="BQ178" s="182" t="str">
        <f t="shared" si="140"/>
        <v/>
      </c>
      <c r="BR178" s="182" t="str">
        <f t="shared" si="141"/>
        <v/>
      </c>
      <c r="BS178" s="182" t="str">
        <f t="shared" si="142"/>
        <v/>
      </c>
      <c r="BT178" s="182" t="str">
        <f t="shared" si="143"/>
        <v/>
      </c>
      <c r="BU178" s="183" t="str">
        <f t="shared" si="144"/>
        <v/>
      </c>
      <c r="BV178" s="184" t="str">
        <f>IF('Cálculos '!C184="","",AVERAGE(AN178:BU178))</f>
        <v/>
      </c>
    </row>
    <row r="179" spans="2:74" ht="17.25" hidden="1" thickBot="1" x14ac:dyDescent="0.35">
      <c r="B179" s="165">
        <f t="shared" si="110"/>
        <v>177</v>
      </c>
      <c r="C179" s="171" t="str">
        <f>IF('Cálculos '!J185="","",'Cálculos '!J185)</f>
        <v/>
      </c>
      <c r="D179" s="172" t="str">
        <f>IF('Cálculos '!K185="","",'Cálculos '!K185)</f>
        <v/>
      </c>
      <c r="E179" s="172" t="str">
        <f>IF('Cálculos '!L185="","",'Cálculos '!L185)</f>
        <v/>
      </c>
      <c r="F179" s="172" t="str">
        <f>IF('Cálculos '!M185="","",'Cálculos '!M185)</f>
        <v/>
      </c>
      <c r="G179" s="172" t="str">
        <f>IF('Cálculos '!N185="","",'Cálculos '!N185)</f>
        <v/>
      </c>
      <c r="H179" s="172" t="str">
        <f>IF('Cálculos '!O185="","",'Cálculos '!O185)</f>
        <v/>
      </c>
      <c r="I179" s="172" t="str">
        <f>IF('Cálculos '!P185="","",'Cálculos '!P185)</f>
        <v/>
      </c>
      <c r="J179" s="172" t="str">
        <f>IF('Cálculos '!Q185="","",'Cálculos '!Q185)</f>
        <v/>
      </c>
      <c r="K179" s="172" t="str">
        <f>IF('Cálculos '!R185="","",'Cálculos '!R185)</f>
        <v/>
      </c>
      <c r="L179" s="172" t="str">
        <f>IF('Cálculos '!S185="","",'Cálculos '!S185)</f>
        <v/>
      </c>
      <c r="M179" s="172" t="str">
        <f>IF('Cálculos '!T185="","",'Cálculos '!T185)</f>
        <v/>
      </c>
      <c r="N179" s="172" t="str">
        <f>IF('Cálculos '!U185="","",'Cálculos '!U185)</f>
        <v/>
      </c>
      <c r="O179" s="172" t="str">
        <f>IF('Cálculos '!V185="","",'Cálculos '!V185)</f>
        <v/>
      </c>
      <c r="P179" s="172" t="str">
        <f>IF('Cálculos '!W185="","",'Cálculos '!W185)</f>
        <v/>
      </c>
      <c r="Q179" s="172" t="str">
        <f>IF('Cálculos '!X185="","",'Cálculos '!X185)</f>
        <v/>
      </c>
      <c r="R179" s="172" t="str">
        <f>IF('Cálculos '!Y185="","",'Cálculos '!Y185)</f>
        <v/>
      </c>
      <c r="S179" s="172" t="str">
        <f>IF('Cálculos '!Z185="","",'Cálculos '!Z185)</f>
        <v/>
      </c>
      <c r="T179" s="172" t="str">
        <f>IF('Cálculos '!AA185="","",'Cálculos '!AA185)</f>
        <v/>
      </c>
      <c r="U179" s="172" t="str">
        <f>IF('Cálculos '!AB185="","",'Cálculos '!AB185)</f>
        <v/>
      </c>
      <c r="V179" s="172" t="str">
        <f>IF('Cálculos '!AC185="","",'Cálculos '!AC185)</f>
        <v/>
      </c>
      <c r="W179" s="172" t="str">
        <f>IF('Cálculos '!AD185="","",'Cálculos '!AD185)</f>
        <v/>
      </c>
      <c r="X179" s="172" t="str">
        <f>IF('Cálculos '!AE185="","",'Cálculos '!AE185)</f>
        <v/>
      </c>
      <c r="Y179" s="172" t="str">
        <f>IF('Cálculos '!AF185="","",'Cálculos '!AF185)</f>
        <v/>
      </c>
      <c r="Z179" s="172" t="str">
        <f>IF('Cálculos '!AG185="","",'Cálculos '!AG185)</f>
        <v/>
      </c>
      <c r="AA179" s="172" t="str">
        <f>IF('Cálculos '!AH185="","",'Cálculos '!AH185)</f>
        <v/>
      </c>
      <c r="AB179" s="172" t="str">
        <f>IF('Cálculos '!AI185="","",'Cálculos '!AI185)</f>
        <v/>
      </c>
      <c r="AC179" s="172" t="str">
        <f>IF('Cálculos '!AJ185="","",'Cálculos '!AJ185)</f>
        <v/>
      </c>
      <c r="AD179" s="172" t="str">
        <f>IF('Cálculos '!AK185="","",'Cálculos '!AK185)</f>
        <v/>
      </c>
      <c r="AE179" s="172" t="str">
        <f>IF('Cálculos '!AL185="","",'Cálculos '!AL185)</f>
        <v/>
      </c>
      <c r="AF179" s="172" t="str">
        <f>IF('Cálculos '!AM185="","",'Cálculos '!AM185)</f>
        <v/>
      </c>
      <c r="AG179" s="172" t="str">
        <f>IF('Cálculos '!AN185="","",'Cálculos '!AN185)</f>
        <v/>
      </c>
      <c r="AH179" s="172" t="str">
        <f>IF('Cálculos '!AO185="","",'Cálculos '!AO185)</f>
        <v/>
      </c>
      <c r="AI179" s="172" t="str">
        <f>IF('Cálculos '!AP185="","",'Cálculos '!AP185)</f>
        <v/>
      </c>
      <c r="AJ179" s="443" t="str">
        <f>IF('Cálculos '!AQ185="","",'Cálculos '!AQ185)</f>
        <v/>
      </c>
      <c r="AK179" s="446" t="str">
        <f>IF('Cálculos '!D185="","",AVERAGE(C179:AJ179))</f>
        <v/>
      </c>
      <c r="AM179" s="181">
        <f t="shared" si="40"/>
        <v>177</v>
      </c>
      <c r="AN179" s="284" t="str">
        <f t="shared" si="111"/>
        <v/>
      </c>
      <c r="AO179" s="285" t="str">
        <f t="shared" si="112"/>
        <v/>
      </c>
      <c r="AP179" s="285" t="str">
        <f t="shared" si="113"/>
        <v/>
      </c>
      <c r="AQ179" s="285" t="str">
        <f t="shared" si="114"/>
        <v/>
      </c>
      <c r="AR179" s="182" t="str">
        <f t="shared" si="115"/>
        <v/>
      </c>
      <c r="AS179" s="182" t="str">
        <f t="shared" si="116"/>
        <v/>
      </c>
      <c r="AT179" s="182" t="str">
        <f t="shared" si="117"/>
        <v/>
      </c>
      <c r="AU179" s="182" t="str">
        <f t="shared" si="118"/>
        <v/>
      </c>
      <c r="AV179" s="182" t="str">
        <f t="shared" si="119"/>
        <v/>
      </c>
      <c r="AW179" s="182" t="str">
        <f t="shared" si="120"/>
        <v/>
      </c>
      <c r="AX179" s="182" t="str">
        <f t="shared" si="121"/>
        <v/>
      </c>
      <c r="AY179" s="182" t="str">
        <f t="shared" si="122"/>
        <v/>
      </c>
      <c r="AZ179" s="182" t="str">
        <f t="shared" si="123"/>
        <v/>
      </c>
      <c r="BA179" s="182" t="str">
        <f t="shared" si="124"/>
        <v/>
      </c>
      <c r="BB179" s="182" t="str">
        <f t="shared" si="125"/>
        <v/>
      </c>
      <c r="BC179" s="182" t="str">
        <f t="shared" si="126"/>
        <v/>
      </c>
      <c r="BD179" s="182" t="str">
        <f t="shared" si="127"/>
        <v/>
      </c>
      <c r="BE179" s="182" t="str">
        <f t="shared" si="128"/>
        <v/>
      </c>
      <c r="BF179" s="182" t="str">
        <f t="shared" si="129"/>
        <v/>
      </c>
      <c r="BG179" s="182" t="str">
        <f t="shared" si="130"/>
        <v/>
      </c>
      <c r="BH179" s="182" t="str">
        <f t="shared" si="131"/>
        <v/>
      </c>
      <c r="BI179" s="182" t="str">
        <f t="shared" si="132"/>
        <v/>
      </c>
      <c r="BJ179" s="182" t="str">
        <f t="shared" si="133"/>
        <v/>
      </c>
      <c r="BK179" s="182" t="str">
        <f t="shared" si="134"/>
        <v/>
      </c>
      <c r="BL179" s="182" t="str">
        <f t="shared" si="135"/>
        <v/>
      </c>
      <c r="BM179" s="182" t="str">
        <f t="shared" si="136"/>
        <v/>
      </c>
      <c r="BN179" s="182" t="str">
        <f t="shared" si="137"/>
        <v/>
      </c>
      <c r="BO179" s="182" t="str">
        <f t="shared" si="138"/>
        <v/>
      </c>
      <c r="BP179" s="182" t="str">
        <f t="shared" si="139"/>
        <v/>
      </c>
      <c r="BQ179" s="182" t="str">
        <f t="shared" si="140"/>
        <v/>
      </c>
      <c r="BR179" s="182" t="str">
        <f t="shared" si="141"/>
        <v/>
      </c>
      <c r="BS179" s="182" t="str">
        <f t="shared" si="142"/>
        <v/>
      </c>
      <c r="BT179" s="182" t="str">
        <f t="shared" si="143"/>
        <v/>
      </c>
      <c r="BU179" s="183" t="str">
        <f t="shared" si="144"/>
        <v/>
      </c>
      <c r="BV179" s="184" t="str">
        <f>IF('Cálculos '!C185="","",AVERAGE(AN179:BU179))</f>
        <v/>
      </c>
    </row>
    <row r="180" spans="2:74" ht="17.25" hidden="1" thickBot="1" x14ac:dyDescent="0.35">
      <c r="B180" s="165">
        <f t="shared" si="110"/>
        <v>178</v>
      </c>
      <c r="C180" s="171" t="str">
        <f>IF('Cálculos '!J186="","",'Cálculos '!J186)</f>
        <v/>
      </c>
      <c r="D180" s="172" t="str">
        <f>IF('Cálculos '!K186="","",'Cálculos '!K186)</f>
        <v/>
      </c>
      <c r="E180" s="172" t="str">
        <f>IF('Cálculos '!L186="","",'Cálculos '!L186)</f>
        <v/>
      </c>
      <c r="F180" s="172" t="str">
        <f>IF('Cálculos '!M186="","",'Cálculos '!M186)</f>
        <v/>
      </c>
      <c r="G180" s="172" t="str">
        <f>IF('Cálculos '!N186="","",'Cálculos '!N186)</f>
        <v/>
      </c>
      <c r="H180" s="172" t="str">
        <f>IF('Cálculos '!O186="","",'Cálculos '!O186)</f>
        <v/>
      </c>
      <c r="I180" s="172" t="str">
        <f>IF('Cálculos '!P186="","",'Cálculos '!P186)</f>
        <v/>
      </c>
      <c r="J180" s="172" t="str">
        <f>IF('Cálculos '!Q186="","",'Cálculos '!Q186)</f>
        <v/>
      </c>
      <c r="K180" s="172" t="str">
        <f>IF('Cálculos '!R186="","",'Cálculos '!R186)</f>
        <v/>
      </c>
      <c r="L180" s="172" t="str">
        <f>IF('Cálculos '!S186="","",'Cálculos '!S186)</f>
        <v/>
      </c>
      <c r="M180" s="172" t="str">
        <f>IF('Cálculos '!T186="","",'Cálculos '!T186)</f>
        <v/>
      </c>
      <c r="N180" s="172" t="str">
        <f>IF('Cálculos '!U186="","",'Cálculos '!U186)</f>
        <v/>
      </c>
      <c r="O180" s="172" t="str">
        <f>IF('Cálculos '!V186="","",'Cálculos '!V186)</f>
        <v/>
      </c>
      <c r="P180" s="172" t="str">
        <f>IF('Cálculos '!W186="","",'Cálculos '!W186)</f>
        <v/>
      </c>
      <c r="Q180" s="172" t="str">
        <f>IF('Cálculos '!X186="","",'Cálculos '!X186)</f>
        <v/>
      </c>
      <c r="R180" s="172" t="str">
        <f>IF('Cálculos '!Y186="","",'Cálculos '!Y186)</f>
        <v/>
      </c>
      <c r="S180" s="172" t="str">
        <f>IF('Cálculos '!Z186="","",'Cálculos '!Z186)</f>
        <v/>
      </c>
      <c r="T180" s="172" t="str">
        <f>IF('Cálculos '!AA186="","",'Cálculos '!AA186)</f>
        <v/>
      </c>
      <c r="U180" s="172" t="str">
        <f>IF('Cálculos '!AB186="","",'Cálculos '!AB186)</f>
        <v/>
      </c>
      <c r="V180" s="172" t="str">
        <f>IF('Cálculos '!AC186="","",'Cálculos '!AC186)</f>
        <v/>
      </c>
      <c r="W180" s="172" t="str">
        <f>IF('Cálculos '!AD186="","",'Cálculos '!AD186)</f>
        <v/>
      </c>
      <c r="X180" s="172" t="str">
        <f>IF('Cálculos '!AE186="","",'Cálculos '!AE186)</f>
        <v/>
      </c>
      <c r="Y180" s="172" t="str">
        <f>IF('Cálculos '!AF186="","",'Cálculos '!AF186)</f>
        <v/>
      </c>
      <c r="Z180" s="172" t="str">
        <f>IF('Cálculos '!AG186="","",'Cálculos '!AG186)</f>
        <v/>
      </c>
      <c r="AA180" s="172" t="str">
        <f>IF('Cálculos '!AH186="","",'Cálculos '!AH186)</f>
        <v/>
      </c>
      <c r="AB180" s="172" t="str">
        <f>IF('Cálculos '!AI186="","",'Cálculos '!AI186)</f>
        <v/>
      </c>
      <c r="AC180" s="172" t="str">
        <f>IF('Cálculos '!AJ186="","",'Cálculos '!AJ186)</f>
        <v/>
      </c>
      <c r="AD180" s="172" t="str">
        <f>IF('Cálculos '!AK186="","",'Cálculos '!AK186)</f>
        <v/>
      </c>
      <c r="AE180" s="172" t="str">
        <f>IF('Cálculos '!AL186="","",'Cálculos '!AL186)</f>
        <v/>
      </c>
      <c r="AF180" s="172" t="str">
        <f>IF('Cálculos '!AM186="","",'Cálculos '!AM186)</f>
        <v/>
      </c>
      <c r="AG180" s="172" t="str">
        <f>IF('Cálculos '!AN186="","",'Cálculos '!AN186)</f>
        <v/>
      </c>
      <c r="AH180" s="172" t="str">
        <f>IF('Cálculos '!AO186="","",'Cálculos '!AO186)</f>
        <v/>
      </c>
      <c r="AI180" s="172" t="str">
        <f>IF('Cálculos '!AP186="","",'Cálculos '!AP186)</f>
        <v/>
      </c>
      <c r="AJ180" s="443" t="str">
        <f>IF('Cálculos '!AQ186="","",'Cálculos '!AQ186)</f>
        <v/>
      </c>
      <c r="AK180" s="446" t="str">
        <f>IF('Cálculos '!D186="","",AVERAGE(C180:AJ180))</f>
        <v/>
      </c>
      <c r="AM180" s="181">
        <f t="shared" si="40"/>
        <v>178</v>
      </c>
      <c r="AN180" s="284" t="str">
        <f t="shared" si="111"/>
        <v/>
      </c>
      <c r="AO180" s="285" t="str">
        <f t="shared" si="112"/>
        <v/>
      </c>
      <c r="AP180" s="285" t="str">
        <f t="shared" si="113"/>
        <v/>
      </c>
      <c r="AQ180" s="285" t="str">
        <f t="shared" si="114"/>
        <v/>
      </c>
      <c r="AR180" s="182" t="str">
        <f t="shared" si="115"/>
        <v/>
      </c>
      <c r="AS180" s="182" t="str">
        <f t="shared" si="116"/>
        <v/>
      </c>
      <c r="AT180" s="182" t="str">
        <f t="shared" si="117"/>
        <v/>
      </c>
      <c r="AU180" s="182" t="str">
        <f t="shared" si="118"/>
        <v/>
      </c>
      <c r="AV180" s="182" t="str">
        <f t="shared" si="119"/>
        <v/>
      </c>
      <c r="AW180" s="182" t="str">
        <f t="shared" si="120"/>
        <v/>
      </c>
      <c r="AX180" s="182" t="str">
        <f t="shared" si="121"/>
        <v/>
      </c>
      <c r="AY180" s="182" t="str">
        <f t="shared" si="122"/>
        <v/>
      </c>
      <c r="AZ180" s="182" t="str">
        <f t="shared" si="123"/>
        <v/>
      </c>
      <c r="BA180" s="182" t="str">
        <f t="shared" si="124"/>
        <v/>
      </c>
      <c r="BB180" s="182" t="str">
        <f t="shared" si="125"/>
        <v/>
      </c>
      <c r="BC180" s="182" t="str">
        <f t="shared" si="126"/>
        <v/>
      </c>
      <c r="BD180" s="182" t="str">
        <f t="shared" si="127"/>
        <v/>
      </c>
      <c r="BE180" s="182" t="str">
        <f t="shared" si="128"/>
        <v/>
      </c>
      <c r="BF180" s="182" t="str">
        <f t="shared" si="129"/>
        <v/>
      </c>
      <c r="BG180" s="182" t="str">
        <f t="shared" si="130"/>
        <v/>
      </c>
      <c r="BH180" s="182" t="str">
        <f t="shared" si="131"/>
        <v/>
      </c>
      <c r="BI180" s="182" t="str">
        <f t="shared" si="132"/>
        <v/>
      </c>
      <c r="BJ180" s="182" t="str">
        <f t="shared" si="133"/>
        <v/>
      </c>
      <c r="BK180" s="182" t="str">
        <f t="shared" si="134"/>
        <v/>
      </c>
      <c r="BL180" s="182" t="str">
        <f t="shared" si="135"/>
        <v/>
      </c>
      <c r="BM180" s="182" t="str">
        <f t="shared" si="136"/>
        <v/>
      </c>
      <c r="BN180" s="182" t="str">
        <f t="shared" si="137"/>
        <v/>
      </c>
      <c r="BO180" s="182" t="str">
        <f t="shared" si="138"/>
        <v/>
      </c>
      <c r="BP180" s="182" t="str">
        <f t="shared" si="139"/>
        <v/>
      </c>
      <c r="BQ180" s="182" t="str">
        <f t="shared" si="140"/>
        <v/>
      </c>
      <c r="BR180" s="182" t="str">
        <f t="shared" si="141"/>
        <v/>
      </c>
      <c r="BS180" s="182" t="str">
        <f t="shared" si="142"/>
        <v/>
      </c>
      <c r="BT180" s="182" t="str">
        <f t="shared" si="143"/>
        <v/>
      </c>
      <c r="BU180" s="183" t="str">
        <f t="shared" si="144"/>
        <v/>
      </c>
      <c r="BV180" s="184" t="str">
        <f>IF('Cálculos '!C186="","",AVERAGE(AN180:BU180))</f>
        <v/>
      </c>
    </row>
    <row r="181" spans="2:74" ht="17.25" hidden="1" thickBot="1" x14ac:dyDescent="0.35">
      <c r="B181" s="165">
        <f t="shared" si="110"/>
        <v>179</v>
      </c>
      <c r="C181" s="171" t="str">
        <f>IF('Cálculos '!J187="","",'Cálculos '!J187)</f>
        <v/>
      </c>
      <c r="D181" s="172" t="str">
        <f>IF('Cálculos '!K187="","",'Cálculos '!K187)</f>
        <v/>
      </c>
      <c r="E181" s="172" t="str">
        <f>IF('Cálculos '!L187="","",'Cálculos '!L187)</f>
        <v/>
      </c>
      <c r="F181" s="172" t="str">
        <f>IF('Cálculos '!M187="","",'Cálculos '!M187)</f>
        <v/>
      </c>
      <c r="G181" s="172" t="str">
        <f>IF('Cálculos '!N187="","",'Cálculos '!N187)</f>
        <v/>
      </c>
      <c r="H181" s="172" t="str">
        <f>IF('Cálculos '!O187="","",'Cálculos '!O187)</f>
        <v/>
      </c>
      <c r="I181" s="172" t="str">
        <f>IF('Cálculos '!P187="","",'Cálculos '!P187)</f>
        <v/>
      </c>
      <c r="J181" s="172" t="str">
        <f>IF('Cálculos '!Q187="","",'Cálculos '!Q187)</f>
        <v/>
      </c>
      <c r="K181" s="172" t="str">
        <f>IF('Cálculos '!R187="","",'Cálculos '!R187)</f>
        <v/>
      </c>
      <c r="L181" s="172" t="str">
        <f>IF('Cálculos '!S187="","",'Cálculos '!S187)</f>
        <v/>
      </c>
      <c r="M181" s="172" t="str">
        <f>IF('Cálculos '!T187="","",'Cálculos '!T187)</f>
        <v/>
      </c>
      <c r="N181" s="172" t="str">
        <f>IF('Cálculos '!U187="","",'Cálculos '!U187)</f>
        <v/>
      </c>
      <c r="O181" s="172" t="str">
        <f>IF('Cálculos '!V187="","",'Cálculos '!V187)</f>
        <v/>
      </c>
      <c r="P181" s="172" t="str">
        <f>IF('Cálculos '!W187="","",'Cálculos '!W187)</f>
        <v/>
      </c>
      <c r="Q181" s="172" t="str">
        <f>IF('Cálculos '!X187="","",'Cálculos '!X187)</f>
        <v/>
      </c>
      <c r="R181" s="172" t="str">
        <f>IF('Cálculos '!Y187="","",'Cálculos '!Y187)</f>
        <v/>
      </c>
      <c r="S181" s="172" t="str">
        <f>IF('Cálculos '!Z187="","",'Cálculos '!Z187)</f>
        <v/>
      </c>
      <c r="T181" s="172" t="str">
        <f>IF('Cálculos '!AA187="","",'Cálculos '!AA187)</f>
        <v/>
      </c>
      <c r="U181" s="172" t="str">
        <f>IF('Cálculos '!AB187="","",'Cálculos '!AB187)</f>
        <v/>
      </c>
      <c r="V181" s="172" t="str">
        <f>IF('Cálculos '!AC187="","",'Cálculos '!AC187)</f>
        <v/>
      </c>
      <c r="W181" s="172" t="str">
        <f>IF('Cálculos '!AD187="","",'Cálculos '!AD187)</f>
        <v/>
      </c>
      <c r="X181" s="172" t="str">
        <f>IF('Cálculos '!AE187="","",'Cálculos '!AE187)</f>
        <v/>
      </c>
      <c r="Y181" s="172" t="str">
        <f>IF('Cálculos '!AF187="","",'Cálculos '!AF187)</f>
        <v/>
      </c>
      <c r="Z181" s="172" t="str">
        <f>IF('Cálculos '!AG187="","",'Cálculos '!AG187)</f>
        <v/>
      </c>
      <c r="AA181" s="172" t="str">
        <f>IF('Cálculos '!AH187="","",'Cálculos '!AH187)</f>
        <v/>
      </c>
      <c r="AB181" s="172" t="str">
        <f>IF('Cálculos '!AI187="","",'Cálculos '!AI187)</f>
        <v/>
      </c>
      <c r="AC181" s="172" t="str">
        <f>IF('Cálculos '!AJ187="","",'Cálculos '!AJ187)</f>
        <v/>
      </c>
      <c r="AD181" s="172" t="str">
        <f>IF('Cálculos '!AK187="","",'Cálculos '!AK187)</f>
        <v/>
      </c>
      <c r="AE181" s="172" t="str">
        <f>IF('Cálculos '!AL187="","",'Cálculos '!AL187)</f>
        <v/>
      </c>
      <c r="AF181" s="172" t="str">
        <f>IF('Cálculos '!AM187="","",'Cálculos '!AM187)</f>
        <v/>
      </c>
      <c r="AG181" s="172" t="str">
        <f>IF('Cálculos '!AN187="","",'Cálculos '!AN187)</f>
        <v/>
      </c>
      <c r="AH181" s="172" t="str">
        <f>IF('Cálculos '!AO187="","",'Cálculos '!AO187)</f>
        <v/>
      </c>
      <c r="AI181" s="172" t="str">
        <f>IF('Cálculos '!AP187="","",'Cálculos '!AP187)</f>
        <v/>
      </c>
      <c r="AJ181" s="443" t="str">
        <f>IF('Cálculos '!AQ187="","",'Cálculos '!AQ187)</f>
        <v/>
      </c>
      <c r="AK181" s="446" t="str">
        <f>IF('Cálculos '!D187="","",AVERAGE(C181:AJ181))</f>
        <v/>
      </c>
      <c r="AM181" s="181">
        <f t="shared" si="40"/>
        <v>179</v>
      </c>
      <c r="AN181" s="284" t="str">
        <f t="shared" si="111"/>
        <v/>
      </c>
      <c r="AO181" s="285" t="str">
        <f t="shared" si="112"/>
        <v/>
      </c>
      <c r="AP181" s="285" t="str">
        <f t="shared" si="113"/>
        <v/>
      </c>
      <c r="AQ181" s="285" t="str">
        <f t="shared" si="114"/>
        <v/>
      </c>
      <c r="AR181" s="182" t="str">
        <f t="shared" si="115"/>
        <v/>
      </c>
      <c r="AS181" s="182" t="str">
        <f t="shared" si="116"/>
        <v/>
      </c>
      <c r="AT181" s="182" t="str">
        <f t="shared" si="117"/>
        <v/>
      </c>
      <c r="AU181" s="182" t="str">
        <f t="shared" si="118"/>
        <v/>
      </c>
      <c r="AV181" s="182" t="str">
        <f t="shared" si="119"/>
        <v/>
      </c>
      <c r="AW181" s="182" t="str">
        <f t="shared" si="120"/>
        <v/>
      </c>
      <c r="AX181" s="182" t="str">
        <f t="shared" si="121"/>
        <v/>
      </c>
      <c r="AY181" s="182" t="str">
        <f t="shared" si="122"/>
        <v/>
      </c>
      <c r="AZ181" s="182" t="str">
        <f t="shared" si="123"/>
        <v/>
      </c>
      <c r="BA181" s="182" t="str">
        <f t="shared" si="124"/>
        <v/>
      </c>
      <c r="BB181" s="182" t="str">
        <f t="shared" si="125"/>
        <v/>
      </c>
      <c r="BC181" s="182" t="str">
        <f t="shared" si="126"/>
        <v/>
      </c>
      <c r="BD181" s="182" t="str">
        <f t="shared" si="127"/>
        <v/>
      </c>
      <c r="BE181" s="182" t="str">
        <f t="shared" si="128"/>
        <v/>
      </c>
      <c r="BF181" s="182" t="str">
        <f t="shared" si="129"/>
        <v/>
      </c>
      <c r="BG181" s="182" t="str">
        <f t="shared" si="130"/>
        <v/>
      </c>
      <c r="BH181" s="182" t="str">
        <f t="shared" si="131"/>
        <v/>
      </c>
      <c r="BI181" s="182" t="str">
        <f t="shared" si="132"/>
        <v/>
      </c>
      <c r="BJ181" s="182" t="str">
        <f t="shared" si="133"/>
        <v/>
      </c>
      <c r="BK181" s="182" t="str">
        <f t="shared" si="134"/>
        <v/>
      </c>
      <c r="BL181" s="182" t="str">
        <f t="shared" si="135"/>
        <v/>
      </c>
      <c r="BM181" s="182" t="str">
        <f t="shared" si="136"/>
        <v/>
      </c>
      <c r="BN181" s="182" t="str">
        <f t="shared" si="137"/>
        <v/>
      </c>
      <c r="BO181" s="182" t="str">
        <f t="shared" si="138"/>
        <v/>
      </c>
      <c r="BP181" s="182" t="str">
        <f t="shared" si="139"/>
        <v/>
      </c>
      <c r="BQ181" s="182" t="str">
        <f t="shared" si="140"/>
        <v/>
      </c>
      <c r="BR181" s="182" t="str">
        <f t="shared" si="141"/>
        <v/>
      </c>
      <c r="BS181" s="182" t="str">
        <f t="shared" si="142"/>
        <v/>
      </c>
      <c r="BT181" s="182" t="str">
        <f t="shared" si="143"/>
        <v/>
      </c>
      <c r="BU181" s="183" t="str">
        <f t="shared" si="144"/>
        <v/>
      </c>
      <c r="BV181" s="184" t="str">
        <f>IF('Cálculos '!C187="","",AVERAGE(AN181:BU181))</f>
        <v/>
      </c>
    </row>
    <row r="182" spans="2:74" ht="17.25" hidden="1" thickBot="1" x14ac:dyDescent="0.35">
      <c r="B182" s="165">
        <f t="shared" si="110"/>
        <v>180</v>
      </c>
      <c r="C182" s="171" t="str">
        <f>IF('Cálculos '!J188="","",'Cálculos '!J188)</f>
        <v/>
      </c>
      <c r="D182" s="172" t="str">
        <f>IF('Cálculos '!K188="","",'Cálculos '!K188)</f>
        <v/>
      </c>
      <c r="E182" s="172" t="str">
        <f>IF('Cálculos '!L188="","",'Cálculos '!L188)</f>
        <v/>
      </c>
      <c r="F182" s="172" t="str">
        <f>IF('Cálculos '!M188="","",'Cálculos '!M188)</f>
        <v/>
      </c>
      <c r="G182" s="172" t="str">
        <f>IF('Cálculos '!N188="","",'Cálculos '!N188)</f>
        <v/>
      </c>
      <c r="H182" s="172" t="str">
        <f>IF('Cálculos '!O188="","",'Cálculos '!O188)</f>
        <v/>
      </c>
      <c r="I182" s="172" t="str">
        <f>IF('Cálculos '!P188="","",'Cálculos '!P188)</f>
        <v/>
      </c>
      <c r="J182" s="172" t="str">
        <f>IF('Cálculos '!Q188="","",'Cálculos '!Q188)</f>
        <v/>
      </c>
      <c r="K182" s="172" t="str">
        <f>IF('Cálculos '!R188="","",'Cálculos '!R188)</f>
        <v/>
      </c>
      <c r="L182" s="172" t="str">
        <f>IF('Cálculos '!S188="","",'Cálculos '!S188)</f>
        <v/>
      </c>
      <c r="M182" s="172" t="str">
        <f>IF('Cálculos '!T188="","",'Cálculos '!T188)</f>
        <v/>
      </c>
      <c r="N182" s="172" t="str">
        <f>IF('Cálculos '!U188="","",'Cálculos '!U188)</f>
        <v/>
      </c>
      <c r="O182" s="172" t="str">
        <f>IF('Cálculos '!V188="","",'Cálculos '!V188)</f>
        <v/>
      </c>
      <c r="P182" s="172" t="str">
        <f>IF('Cálculos '!W188="","",'Cálculos '!W188)</f>
        <v/>
      </c>
      <c r="Q182" s="172" t="str">
        <f>IF('Cálculos '!X188="","",'Cálculos '!X188)</f>
        <v/>
      </c>
      <c r="R182" s="172" t="str">
        <f>IF('Cálculos '!Y188="","",'Cálculos '!Y188)</f>
        <v/>
      </c>
      <c r="S182" s="172" t="str">
        <f>IF('Cálculos '!Z188="","",'Cálculos '!Z188)</f>
        <v/>
      </c>
      <c r="T182" s="172" t="str">
        <f>IF('Cálculos '!AA188="","",'Cálculos '!AA188)</f>
        <v/>
      </c>
      <c r="U182" s="172" t="str">
        <f>IF('Cálculos '!AB188="","",'Cálculos '!AB188)</f>
        <v/>
      </c>
      <c r="V182" s="172" t="str">
        <f>IF('Cálculos '!AC188="","",'Cálculos '!AC188)</f>
        <v/>
      </c>
      <c r="W182" s="172" t="str">
        <f>IF('Cálculos '!AD188="","",'Cálculos '!AD188)</f>
        <v/>
      </c>
      <c r="X182" s="172" t="str">
        <f>IF('Cálculos '!AE188="","",'Cálculos '!AE188)</f>
        <v/>
      </c>
      <c r="Y182" s="172" t="str">
        <f>IF('Cálculos '!AF188="","",'Cálculos '!AF188)</f>
        <v/>
      </c>
      <c r="Z182" s="172" t="str">
        <f>IF('Cálculos '!AG188="","",'Cálculos '!AG188)</f>
        <v/>
      </c>
      <c r="AA182" s="172" t="str">
        <f>IF('Cálculos '!AH188="","",'Cálculos '!AH188)</f>
        <v/>
      </c>
      <c r="AB182" s="172" t="str">
        <f>IF('Cálculos '!AI188="","",'Cálculos '!AI188)</f>
        <v/>
      </c>
      <c r="AC182" s="172" t="str">
        <f>IF('Cálculos '!AJ188="","",'Cálculos '!AJ188)</f>
        <v/>
      </c>
      <c r="AD182" s="172" t="str">
        <f>IF('Cálculos '!AK188="","",'Cálculos '!AK188)</f>
        <v/>
      </c>
      <c r="AE182" s="172" t="str">
        <f>IF('Cálculos '!AL188="","",'Cálculos '!AL188)</f>
        <v/>
      </c>
      <c r="AF182" s="172" t="str">
        <f>IF('Cálculos '!AM188="","",'Cálculos '!AM188)</f>
        <v/>
      </c>
      <c r="AG182" s="172" t="str">
        <f>IF('Cálculos '!AN188="","",'Cálculos '!AN188)</f>
        <v/>
      </c>
      <c r="AH182" s="172" t="str">
        <f>IF('Cálculos '!AO188="","",'Cálculos '!AO188)</f>
        <v/>
      </c>
      <c r="AI182" s="172" t="str">
        <f>IF('Cálculos '!AP188="","",'Cálculos '!AP188)</f>
        <v/>
      </c>
      <c r="AJ182" s="443" t="str">
        <f>IF('Cálculos '!AQ188="","",'Cálculos '!AQ188)</f>
        <v/>
      </c>
      <c r="AK182" s="446" t="str">
        <f>IF('Cálculos '!D188="","",AVERAGE(C182:AJ182))</f>
        <v/>
      </c>
      <c r="AM182" s="181">
        <f t="shared" si="40"/>
        <v>180</v>
      </c>
      <c r="AN182" s="284" t="str">
        <f t="shared" si="111"/>
        <v/>
      </c>
      <c r="AO182" s="285" t="str">
        <f t="shared" si="112"/>
        <v/>
      </c>
      <c r="AP182" s="285" t="str">
        <f t="shared" si="113"/>
        <v/>
      </c>
      <c r="AQ182" s="285" t="str">
        <f t="shared" si="114"/>
        <v/>
      </c>
      <c r="AR182" s="182" t="str">
        <f t="shared" si="115"/>
        <v/>
      </c>
      <c r="AS182" s="182" t="str">
        <f t="shared" si="116"/>
        <v/>
      </c>
      <c r="AT182" s="182" t="str">
        <f t="shared" si="117"/>
        <v/>
      </c>
      <c r="AU182" s="182" t="str">
        <f t="shared" si="118"/>
        <v/>
      </c>
      <c r="AV182" s="182" t="str">
        <f t="shared" si="119"/>
        <v/>
      </c>
      <c r="AW182" s="182" t="str">
        <f t="shared" si="120"/>
        <v/>
      </c>
      <c r="AX182" s="182" t="str">
        <f t="shared" si="121"/>
        <v/>
      </c>
      <c r="AY182" s="182" t="str">
        <f t="shared" si="122"/>
        <v/>
      </c>
      <c r="AZ182" s="182" t="str">
        <f t="shared" si="123"/>
        <v/>
      </c>
      <c r="BA182" s="182" t="str">
        <f t="shared" si="124"/>
        <v/>
      </c>
      <c r="BB182" s="182" t="str">
        <f t="shared" si="125"/>
        <v/>
      </c>
      <c r="BC182" s="182" t="str">
        <f t="shared" si="126"/>
        <v/>
      </c>
      <c r="BD182" s="182" t="str">
        <f t="shared" si="127"/>
        <v/>
      </c>
      <c r="BE182" s="182" t="str">
        <f t="shared" si="128"/>
        <v/>
      </c>
      <c r="BF182" s="182" t="str">
        <f t="shared" si="129"/>
        <v/>
      </c>
      <c r="BG182" s="182" t="str">
        <f t="shared" si="130"/>
        <v/>
      </c>
      <c r="BH182" s="182" t="str">
        <f t="shared" si="131"/>
        <v/>
      </c>
      <c r="BI182" s="182" t="str">
        <f t="shared" si="132"/>
        <v/>
      </c>
      <c r="BJ182" s="182" t="str">
        <f t="shared" si="133"/>
        <v/>
      </c>
      <c r="BK182" s="182" t="str">
        <f t="shared" si="134"/>
        <v/>
      </c>
      <c r="BL182" s="182" t="str">
        <f t="shared" si="135"/>
        <v/>
      </c>
      <c r="BM182" s="182" t="str">
        <f t="shared" si="136"/>
        <v/>
      </c>
      <c r="BN182" s="182" t="str">
        <f t="shared" si="137"/>
        <v/>
      </c>
      <c r="BO182" s="182" t="str">
        <f t="shared" si="138"/>
        <v/>
      </c>
      <c r="BP182" s="182" t="str">
        <f t="shared" si="139"/>
        <v/>
      </c>
      <c r="BQ182" s="182" t="str">
        <f t="shared" si="140"/>
        <v/>
      </c>
      <c r="BR182" s="182" t="str">
        <f t="shared" si="141"/>
        <v/>
      </c>
      <c r="BS182" s="182" t="str">
        <f t="shared" si="142"/>
        <v/>
      </c>
      <c r="BT182" s="182" t="str">
        <f t="shared" si="143"/>
        <v/>
      </c>
      <c r="BU182" s="183" t="str">
        <f t="shared" si="144"/>
        <v/>
      </c>
      <c r="BV182" s="184" t="str">
        <f>IF('Cálculos '!C188="","",AVERAGE(AN182:BU182))</f>
        <v/>
      </c>
    </row>
    <row r="183" spans="2:74" ht="17.25" hidden="1" thickBot="1" x14ac:dyDescent="0.35">
      <c r="B183" s="165">
        <f t="shared" si="110"/>
        <v>181</v>
      </c>
      <c r="C183" s="171" t="str">
        <f>IF('Cálculos '!J189="","",'Cálculos '!J189)</f>
        <v/>
      </c>
      <c r="D183" s="172" t="str">
        <f>IF('Cálculos '!K189="","",'Cálculos '!K189)</f>
        <v/>
      </c>
      <c r="E183" s="172" t="str">
        <f>IF('Cálculos '!L189="","",'Cálculos '!L189)</f>
        <v/>
      </c>
      <c r="F183" s="172" t="str">
        <f>IF('Cálculos '!M189="","",'Cálculos '!M189)</f>
        <v/>
      </c>
      <c r="G183" s="172" t="str">
        <f>IF('Cálculos '!N189="","",'Cálculos '!N189)</f>
        <v/>
      </c>
      <c r="H183" s="172" t="str">
        <f>IF('Cálculos '!O189="","",'Cálculos '!O189)</f>
        <v/>
      </c>
      <c r="I183" s="172" t="str">
        <f>IF('Cálculos '!P189="","",'Cálculos '!P189)</f>
        <v/>
      </c>
      <c r="J183" s="172" t="str">
        <f>IF('Cálculos '!Q189="","",'Cálculos '!Q189)</f>
        <v/>
      </c>
      <c r="K183" s="172" t="str">
        <f>IF('Cálculos '!R189="","",'Cálculos '!R189)</f>
        <v/>
      </c>
      <c r="L183" s="172" t="str">
        <f>IF('Cálculos '!S189="","",'Cálculos '!S189)</f>
        <v/>
      </c>
      <c r="M183" s="172" t="str">
        <f>IF('Cálculos '!T189="","",'Cálculos '!T189)</f>
        <v/>
      </c>
      <c r="N183" s="172" t="str">
        <f>IF('Cálculos '!U189="","",'Cálculos '!U189)</f>
        <v/>
      </c>
      <c r="O183" s="172" t="str">
        <f>IF('Cálculos '!V189="","",'Cálculos '!V189)</f>
        <v/>
      </c>
      <c r="P183" s="172" t="str">
        <f>IF('Cálculos '!W189="","",'Cálculos '!W189)</f>
        <v/>
      </c>
      <c r="Q183" s="172" t="str">
        <f>IF('Cálculos '!X189="","",'Cálculos '!X189)</f>
        <v/>
      </c>
      <c r="R183" s="172" t="str">
        <f>IF('Cálculos '!Y189="","",'Cálculos '!Y189)</f>
        <v/>
      </c>
      <c r="S183" s="172" t="str">
        <f>IF('Cálculos '!Z189="","",'Cálculos '!Z189)</f>
        <v/>
      </c>
      <c r="T183" s="172" t="str">
        <f>IF('Cálculos '!AA189="","",'Cálculos '!AA189)</f>
        <v/>
      </c>
      <c r="U183" s="172" t="str">
        <f>IF('Cálculos '!AB189="","",'Cálculos '!AB189)</f>
        <v/>
      </c>
      <c r="V183" s="172" t="str">
        <f>IF('Cálculos '!AC189="","",'Cálculos '!AC189)</f>
        <v/>
      </c>
      <c r="W183" s="172" t="str">
        <f>IF('Cálculos '!AD189="","",'Cálculos '!AD189)</f>
        <v/>
      </c>
      <c r="X183" s="172" t="str">
        <f>IF('Cálculos '!AE189="","",'Cálculos '!AE189)</f>
        <v/>
      </c>
      <c r="Y183" s="172" t="str">
        <f>IF('Cálculos '!AF189="","",'Cálculos '!AF189)</f>
        <v/>
      </c>
      <c r="Z183" s="172" t="str">
        <f>IF('Cálculos '!AG189="","",'Cálculos '!AG189)</f>
        <v/>
      </c>
      <c r="AA183" s="172" t="str">
        <f>IF('Cálculos '!AH189="","",'Cálculos '!AH189)</f>
        <v/>
      </c>
      <c r="AB183" s="172" t="str">
        <f>IF('Cálculos '!AI189="","",'Cálculos '!AI189)</f>
        <v/>
      </c>
      <c r="AC183" s="172" t="str">
        <f>IF('Cálculos '!AJ189="","",'Cálculos '!AJ189)</f>
        <v/>
      </c>
      <c r="AD183" s="172" t="str">
        <f>IF('Cálculos '!AK189="","",'Cálculos '!AK189)</f>
        <v/>
      </c>
      <c r="AE183" s="172" t="str">
        <f>IF('Cálculos '!AL189="","",'Cálculos '!AL189)</f>
        <v/>
      </c>
      <c r="AF183" s="172" t="str">
        <f>IF('Cálculos '!AM189="","",'Cálculos '!AM189)</f>
        <v/>
      </c>
      <c r="AG183" s="172" t="str">
        <f>IF('Cálculos '!AN189="","",'Cálculos '!AN189)</f>
        <v/>
      </c>
      <c r="AH183" s="172" t="str">
        <f>IF('Cálculos '!AO189="","",'Cálculos '!AO189)</f>
        <v/>
      </c>
      <c r="AI183" s="172" t="str">
        <f>IF('Cálculos '!AP189="","",'Cálculos '!AP189)</f>
        <v/>
      </c>
      <c r="AJ183" s="443" t="str">
        <f>IF('Cálculos '!AQ189="","",'Cálculos '!AQ189)</f>
        <v/>
      </c>
      <c r="AK183" s="446" t="str">
        <f>IF('Cálculos '!D189="","",AVERAGE(C183:AJ183))</f>
        <v/>
      </c>
      <c r="AM183" s="181">
        <f t="shared" si="40"/>
        <v>181</v>
      </c>
      <c r="AN183" s="284" t="str">
        <f t="shared" si="111"/>
        <v/>
      </c>
      <c r="AO183" s="285" t="str">
        <f t="shared" si="112"/>
        <v/>
      </c>
      <c r="AP183" s="285" t="str">
        <f t="shared" si="113"/>
        <v/>
      </c>
      <c r="AQ183" s="285" t="str">
        <f t="shared" si="114"/>
        <v/>
      </c>
      <c r="AR183" s="182" t="str">
        <f t="shared" si="115"/>
        <v/>
      </c>
      <c r="AS183" s="182" t="str">
        <f t="shared" si="116"/>
        <v/>
      </c>
      <c r="AT183" s="182" t="str">
        <f t="shared" si="117"/>
        <v/>
      </c>
      <c r="AU183" s="182" t="str">
        <f t="shared" si="118"/>
        <v/>
      </c>
      <c r="AV183" s="182" t="str">
        <f t="shared" si="119"/>
        <v/>
      </c>
      <c r="AW183" s="182" t="str">
        <f t="shared" si="120"/>
        <v/>
      </c>
      <c r="AX183" s="182" t="str">
        <f t="shared" si="121"/>
        <v/>
      </c>
      <c r="AY183" s="182" t="str">
        <f t="shared" si="122"/>
        <v/>
      </c>
      <c r="AZ183" s="182" t="str">
        <f t="shared" si="123"/>
        <v/>
      </c>
      <c r="BA183" s="182" t="str">
        <f t="shared" si="124"/>
        <v/>
      </c>
      <c r="BB183" s="182" t="str">
        <f t="shared" si="125"/>
        <v/>
      </c>
      <c r="BC183" s="182" t="str">
        <f t="shared" si="126"/>
        <v/>
      </c>
      <c r="BD183" s="182" t="str">
        <f t="shared" si="127"/>
        <v/>
      </c>
      <c r="BE183" s="182" t="str">
        <f t="shared" si="128"/>
        <v/>
      </c>
      <c r="BF183" s="182" t="str">
        <f t="shared" si="129"/>
        <v/>
      </c>
      <c r="BG183" s="182" t="str">
        <f t="shared" si="130"/>
        <v/>
      </c>
      <c r="BH183" s="182" t="str">
        <f t="shared" si="131"/>
        <v/>
      </c>
      <c r="BI183" s="182" t="str">
        <f t="shared" si="132"/>
        <v/>
      </c>
      <c r="BJ183" s="182" t="str">
        <f t="shared" si="133"/>
        <v/>
      </c>
      <c r="BK183" s="182" t="str">
        <f t="shared" si="134"/>
        <v/>
      </c>
      <c r="BL183" s="182" t="str">
        <f t="shared" si="135"/>
        <v/>
      </c>
      <c r="BM183" s="182" t="str">
        <f t="shared" si="136"/>
        <v/>
      </c>
      <c r="BN183" s="182" t="str">
        <f t="shared" si="137"/>
        <v/>
      </c>
      <c r="BO183" s="182" t="str">
        <f t="shared" si="138"/>
        <v/>
      </c>
      <c r="BP183" s="182" t="str">
        <f t="shared" si="139"/>
        <v/>
      </c>
      <c r="BQ183" s="182" t="str">
        <f t="shared" si="140"/>
        <v/>
      </c>
      <c r="BR183" s="182" t="str">
        <f t="shared" si="141"/>
        <v/>
      </c>
      <c r="BS183" s="182" t="str">
        <f t="shared" si="142"/>
        <v/>
      </c>
      <c r="BT183" s="182" t="str">
        <f t="shared" si="143"/>
        <v/>
      </c>
      <c r="BU183" s="183" t="str">
        <f t="shared" si="144"/>
        <v/>
      </c>
      <c r="BV183" s="184" t="str">
        <f>IF('Cálculos '!C189="","",AVERAGE(AN183:BU183))</f>
        <v/>
      </c>
    </row>
    <row r="184" spans="2:74" ht="17.25" hidden="1" thickBot="1" x14ac:dyDescent="0.35">
      <c r="B184" s="165">
        <f t="shared" si="110"/>
        <v>182</v>
      </c>
      <c r="C184" s="171" t="str">
        <f>IF('Cálculos '!J190="","",'Cálculos '!J190)</f>
        <v/>
      </c>
      <c r="D184" s="172" t="str">
        <f>IF('Cálculos '!K190="","",'Cálculos '!K190)</f>
        <v/>
      </c>
      <c r="E184" s="172" t="str">
        <f>IF('Cálculos '!L190="","",'Cálculos '!L190)</f>
        <v/>
      </c>
      <c r="F184" s="172" t="str">
        <f>IF('Cálculos '!M190="","",'Cálculos '!M190)</f>
        <v/>
      </c>
      <c r="G184" s="172" t="str">
        <f>IF('Cálculos '!N190="","",'Cálculos '!N190)</f>
        <v/>
      </c>
      <c r="H184" s="172" t="str">
        <f>IF('Cálculos '!O190="","",'Cálculos '!O190)</f>
        <v/>
      </c>
      <c r="I184" s="172" t="str">
        <f>IF('Cálculos '!P190="","",'Cálculos '!P190)</f>
        <v/>
      </c>
      <c r="J184" s="172" t="str">
        <f>IF('Cálculos '!Q190="","",'Cálculos '!Q190)</f>
        <v/>
      </c>
      <c r="K184" s="172" t="str">
        <f>IF('Cálculos '!R190="","",'Cálculos '!R190)</f>
        <v/>
      </c>
      <c r="L184" s="172" t="str">
        <f>IF('Cálculos '!S190="","",'Cálculos '!S190)</f>
        <v/>
      </c>
      <c r="M184" s="172" t="str">
        <f>IF('Cálculos '!T190="","",'Cálculos '!T190)</f>
        <v/>
      </c>
      <c r="N184" s="172" t="str">
        <f>IF('Cálculos '!U190="","",'Cálculos '!U190)</f>
        <v/>
      </c>
      <c r="O184" s="172" t="str">
        <f>IF('Cálculos '!V190="","",'Cálculos '!V190)</f>
        <v/>
      </c>
      <c r="P184" s="172" t="str">
        <f>IF('Cálculos '!W190="","",'Cálculos '!W190)</f>
        <v/>
      </c>
      <c r="Q184" s="172" t="str">
        <f>IF('Cálculos '!X190="","",'Cálculos '!X190)</f>
        <v/>
      </c>
      <c r="R184" s="172" t="str">
        <f>IF('Cálculos '!Y190="","",'Cálculos '!Y190)</f>
        <v/>
      </c>
      <c r="S184" s="172" t="str">
        <f>IF('Cálculos '!Z190="","",'Cálculos '!Z190)</f>
        <v/>
      </c>
      <c r="T184" s="172" t="str">
        <f>IF('Cálculos '!AA190="","",'Cálculos '!AA190)</f>
        <v/>
      </c>
      <c r="U184" s="172" t="str">
        <f>IF('Cálculos '!AB190="","",'Cálculos '!AB190)</f>
        <v/>
      </c>
      <c r="V184" s="172" t="str">
        <f>IF('Cálculos '!AC190="","",'Cálculos '!AC190)</f>
        <v/>
      </c>
      <c r="W184" s="172" t="str">
        <f>IF('Cálculos '!AD190="","",'Cálculos '!AD190)</f>
        <v/>
      </c>
      <c r="X184" s="172" t="str">
        <f>IF('Cálculos '!AE190="","",'Cálculos '!AE190)</f>
        <v/>
      </c>
      <c r="Y184" s="172" t="str">
        <f>IF('Cálculos '!AF190="","",'Cálculos '!AF190)</f>
        <v/>
      </c>
      <c r="Z184" s="172" t="str">
        <f>IF('Cálculos '!AG190="","",'Cálculos '!AG190)</f>
        <v/>
      </c>
      <c r="AA184" s="172" t="str">
        <f>IF('Cálculos '!AH190="","",'Cálculos '!AH190)</f>
        <v/>
      </c>
      <c r="AB184" s="172" t="str">
        <f>IF('Cálculos '!AI190="","",'Cálculos '!AI190)</f>
        <v/>
      </c>
      <c r="AC184" s="172" t="str">
        <f>IF('Cálculos '!AJ190="","",'Cálculos '!AJ190)</f>
        <v/>
      </c>
      <c r="AD184" s="172" t="str">
        <f>IF('Cálculos '!AK190="","",'Cálculos '!AK190)</f>
        <v/>
      </c>
      <c r="AE184" s="172" t="str">
        <f>IF('Cálculos '!AL190="","",'Cálculos '!AL190)</f>
        <v/>
      </c>
      <c r="AF184" s="172" t="str">
        <f>IF('Cálculos '!AM190="","",'Cálculos '!AM190)</f>
        <v/>
      </c>
      <c r="AG184" s="172" t="str">
        <f>IF('Cálculos '!AN190="","",'Cálculos '!AN190)</f>
        <v/>
      </c>
      <c r="AH184" s="172" t="str">
        <f>IF('Cálculos '!AO190="","",'Cálculos '!AO190)</f>
        <v/>
      </c>
      <c r="AI184" s="172" t="str">
        <f>IF('Cálculos '!AP190="","",'Cálculos '!AP190)</f>
        <v/>
      </c>
      <c r="AJ184" s="443" t="str">
        <f>IF('Cálculos '!AQ190="","",'Cálculos '!AQ190)</f>
        <v/>
      </c>
      <c r="AK184" s="446" t="str">
        <f>IF('Cálculos '!D190="","",AVERAGE(C184:AJ184))</f>
        <v/>
      </c>
      <c r="AM184" s="181">
        <f t="shared" si="40"/>
        <v>182</v>
      </c>
      <c r="AN184" s="284" t="str">
        <f t="shared" si="111"/>
        <v/>
      </c>
      <c r="AO184" s="285" t="str">
        <f t="shared" si="112"/>
        <v/>
      </c>
      <c r="AP184" s="285" t="str">
        <f t="shared" si="113"/>
        <v/>
      </c>
      <c r="AQ184" s="285" t="str">
        <f t="shared" si="114"/>
        <v/>
      </c>
      <c r="AR184" s="182" t="str">
        <f t="shared" si="115"/>
        <v/>
      </c>
      <c r="AS184" s="182" t="str">
        <f t="shared" si="116"/>
        <v/>
      </c>
      <c r="AT184" s="182" t="str">
        <f t="shared" si="117"/>
        <v/>
      </c>
      <c r="AU184" s="182" t="str">
        <f t="shared" si="118"/>
        <v/>
      </c>
      <c r="AV184" s="182" t="str">
        <f t="shared" si="119"/>
        <v/>
      </c>
      <c r="AW184" s="182" t="str">
        <f t="shared" si="120"/>
        <v/>
      </c>
      <c r="AX184" s="182" t="str">
        <f t="shared" si="121"/>
        <v/>
      </c>
      <c r="AY184" s="182" t="str">
        <f t="shared" si="122"/>
        <v/>
      </c>
      <c r="AZ184" s="182" t="str">
        <f t="shared" si="123"/>
        <v/>
      </c>
      <c r="BA184" s="182" t="str">
        <f t="shared" si="124"/>
        <v/>
      </c>
      <c r="BB184" s="182" t="str">
        <f t="shared" si="125"/>
        <v/>
      </c>
      <c r="BC184" s="182" t="str">
        <f t="shared" si="126"/>
        <v/>
      </c>
      <c r="BD184" s="182" t="str">
        <f t="shared" si="127"/>
        <v/>
      </c>
      <c r="BE184" s="182" t="str">
        <f t="shared" si="128"/>
        <v/>
      </c>
      <c r="BF184" s="182" t="str">
        <f t="shared" si="129"/>
        <v/>
      </c>
      <c r="BG184" s="182" t="str">
        <f t="shared" si="130"/>
        <v/>
      </c>
      <c r="BH184" s="182" t="str">
        <f t="shared" si="131"/>
        <v/>
      </c>
      <c r="BI184" s="182" t="str">
        <f t="shared" si="132"/>
        <v/>
      </c>
      <c r="BJ184" s="182" t="str">
        <f t="shared" si="133"/>
        <v/>
      </c>
      <c r="BK184" s="182" t="str">
        <f t="shared" si="134"/>
        <v/>
      </c>
      <c r="BL184" s="182" t="str">
        <f t="shared" si="135"/>
        <v/>
      </c>
      <c r="BM184" s="182" t="str">
        <f t="shared" si="136"/>
        <v/>
      </c>
      <c r="BN184" s="182" t="str">
        <f t="shared" si="137"/>
        <v/>
      </c>
      <c r="BO184" s="182" t="str">
        <f t="shared" si="138"/>
        <v/>
      </c>
      <c r="BP184" s="182" t="str">
        <f t="shared" si="139"/>
        <v/>
      </c>
      <c r="BQ184" s="182" t="str">
        <f t="shared" si="140"/>
        <v/>
      </c>
      <c r="BR184" s="182" t="str">
        <f t="shared" si="141"/>
        <v/>
      </c>
      <c r="BS184" s="182" t="str">
        <f t="shared" si="142"/>
        <v/>
      </c>
      <c r="BT184" s="182" t="str">
        <f t="shared" si="143"/>
        <v/>
      </c>
      <c r="BU184" s="183" t="str">
        <f t="shared" si="144"/>
        <v/>
      </c>
      <c r="BV184" s="184" t="str">
        <f>IF('Cálculos '!C190="","",AVERAGE(AN184:BU184))</f>
        <v/>
      </c>
    </row>
    <row r="185" spans="2:74" ht="17.25" hidden="1" thickBot="1" x14ac:dyDescent="0.35">
      <c r="B185" s="165">
        <f t="shared" si="110"/>
        <v>183</v>
      </c>
      <c r="C185" s="171" t="str">
        <f>IF('Cálculos '!J191="","",'Cálculos '!J191)</f>
        <v/>
      </c>
      <c r="D185" s="172" t="str">
        <f>IF('Cálculos '!K191="","",'Cálculos '!K191)</f>
        <v/>
      </c>
      <c r="E185" s="172" t="str">
        <f>IF('Cálculos '!L191="","",'Cálculos '!L191)</f>
        <v/>
      </c>
      <c r="F185" s="172" t="str">
        <f>IF('Cálculos '!M191="","",'Cálculos '!M191)</f>
        <v/>
      </c>
      <c r="G185" s="172" t="str">
        <f>IF('Cálculos '!N191="","",'Cálculos '!N191)</f>
        <v/>
      </c>
      <c r="H185" s="172" t="str">
        <f>IF('Cálculos '!O191="","",'Cálculos '!O191)</f>
        <v/>
      </c>
      <c r="I185" s="172" t="str">
        <f>IF('Cálculos '!P191="","",'Cálculos '!P191)</f>
        <v/>
      </c>
      <c r="J185" s="172" t="str">
        <f>IF('Cálculos '!Q191="","",'Cálculos '!Q191)</f>
        <v/>
      </c>
      <c r="K185" s="172" t="str">
        <f>IF('Cálculos '!R191="","",'Cálculos '!R191)</f>
        <v/>
      </c>
      <c r="L185" s="172" t="str">
        <f>IF('Cálculos '!S191="","",'Cálculos '!S191)</f>
        <v/>
      </c>
      <c r="M185" s="172" t="str">
        <f>IF('Cálculos '!T191="","",'Cálculos '!T191)</f>
        <v/>
      </c>
      <c r="N185" s="172" t="str">
        <f>IF('Cálculos '!U191="","",'Cálculos '!U191)</f>
        <v/>
      </c>
      <c r="O185" s="172" t="str">
        <f>IF('Cálculos '!V191="","",'Cálculos '!V191)</f>
        <v/>
      </c>
      <c r="P185" s="172" t="str">
        <f>IF('Cálculos '!W191="","",'Cálculos '!W191)</f>
        <v/>
      </c>
      <c r="Q185" s="172" t="str">
        <f>IF('Cálculos '!X191="","",'Cálculos '!X191)</f>
        <v/>
      </c>
      <c r="R185" s="172" t="str">
        <f>IF('Cálculos '!Y191="","",'Cálculos '!Y191)</f>
        <v/>
      </c>
      <c r="S185" s="172" t="str">
        <f>IF('Cálculos '!Z191="","",'Cálculos '!Z191)</f>
        <v/>
      </c>
      <c r="T185" s="172" t="str">
        <f>IF('Cálculos '!AA191="","",'Cálculos '!AA191)</f>
        <v/>
      </c>
      <c r="U185" s="172" t="str">
        <f>IF('Cálculos '!AB191="","",'Cálculos '!AB191)</f>
        <v/>
      </c>
      <c r="V185" s="172" t="str">
        <f>IF('Cálculos '!AC191="","",'Cálculos '!AC191)</f>
        <v/>
      </c>
      <c r="W185" s="172" t="str">
        <f>IF('Cálculos '!AD191="","",'Cálculos '!AD191)</f>
        <v/>
      </c>
      <c r="X185" s="172" t="str">
        <f>IF('Cálculos '!AE191="","",'Cálculos '!AE191)</f>
        <v/>
      </c>
      <c r="Y185" s="172" t="str">
        <f>IF('Cálculos '!AF191="","",'Cálculos '!AF191)</f>
        <v/>
      </c>
      <c r="Z185" s="172" t="str">
        <f>IF('Cálculos '!AG191="","",'Cálculos '!AG191)</f>
        <v/>
      </c>
      <c r="AA185" s="172" t="str">
        <f>IF('Cálculos '!AH191="","",'Cálculos '!AH191)</f>
        <v/>
      </c>
      <c r="AB185" s="172" t="str">
        <f>IF('Cálculos '!AI191="","",'Cálculos '!AI191)</f>
        <v/>
      </c>
      <c r="AC185" s="172" t="str">
        <f>IF('Cálculos '!AJ191="","",'Cálculos '!AJ191)</f>
        <v/>
      </c>
      <c r="AD185" s="172" t="str">
        <f>IF('Cálculos '!AK191="","",'Cálculos '!AK191)</f>
        <v/>
      </c>
      <c r="AE185" s="172" t="str">
        <f>IF('Cálculos '!AL191="","",'Cálculos '!AL191)</f>
        <v/>
      </c>
      <c r="AF185" s="172" t="str">
        <f>IF('Cálculos '!AM191="","",'Cálculos '!AM191)</f>
        <v/>
      </c>
      <c r="AG185" s="172" t="str">
        <f>IF('Cálculos '!AN191="","",'Cálculos '!AN191)</f>
        <v/>
      </c>
      <c r="AH185" s="172" t="str">
        <f>IF('Cálculos '!AO191="","",'Cálculos '!AO191)</f>
        <v/>
      </c>
      <c r="AI185" s="172" t="str">
        <f>IF('Cálculos '!AP191="","",'Cálculos '!AP191)</f>
        <v/>
      </c>
      <c r="AJ185" s="443" t="str">
        <f>IF('Cálculos '!AQ191="","",'Cálculos '!AQ191)</f>
        <v/>
      </c>
      <c r="AK185" s="446" t="str">
        <f>IF('Cálculos '!D191="","",AVERAGE(C185:AJ185))</f>
        <v/>
      </c>
      <c r="AM185" s="181">
        <f t="shared" si="40"/>
        <v>183</v>
      </c>
      <c r="AN185" s="284" t="str">
        <f t="shared" si="111"/>
        <v/>
      </c>
      <c r="AO185" s="285" t="str">
        <f t="shared" si="112"/>
        <v/>
      </c>
      <c r="AP185" s="285" t="str">
        <f t="shared" si="113"/>
        <v/>
      </c>
      <c r="AQ185" s="285" t="str">
        <f t="shared" si="114"/>
        <v/>
      </c>
      <c r="AR185" s="182" t="str">
        <f t="shared" si="115"/>
        <v/>
      </c>
      <c r="AS185" s="182" t="str">
        <f t="shared" si="116"/>
        <v/>
      </c>
      <c r="AT185" s="182" t="str">
        <f t="shared" si="117"/>
        <v/>
      </c>
      <c r="AU185" s="182" t="str">
        <f t="shared" si="118"/>
        <v/>
      </c>
      <c r="AV185" s="182" t="str">
        <f t="shared" si="119"/>
        <v/>
      </c>
      <c r="AW185" s="182" t="str">
        <f t="shared" si="120"/>
        <v/>
      </c>
      <c r="AX185" s="182" t="str">
        <f t="shared" si="121"/>
        <v/>
      </c>
      <c r="AY185" s="182" t="str">
        <f t="shared" si="122"/>
        <v/>
      </c>
      <c r="AZ185" s="182" t="str">
        <f t="shared" si="123"/>
        <v/>
      </c>
      <c r="BA185" s="182" t="str">
        <f t="shared" si="124"/>
        <v/>
      </c>
      <c r="BB185" s="182" t="str">
        <f t="shared" si="125"/>
        <v/>
      </c>
      <c r="BC185" s="182" t="str">
        <f t="shared" si="126"/>
        <v/>
      </c>
      <c r="BD185" s="182" t="str">
        <f t="shared" si="127"/>
        <v/>
      </c>
      <c r="BE185" s="182" t="str">
        <f t="shared" si="128"/>
        <v/>
      </c>
      <c r="BF185" s="182" t="str">
        <f t="shared" si="129"/>
        <v/>
      </c>
      <c r="BG185" s="182" t="str">
        <f t="shared" si="130"/>
        <v/>
      </c>
      <c r="BH185" s="182" t="str">
        <f t="shared" si="131"/>
        <v/>
      </c>
      <c r="BI185" s="182" t="str">
        <f t="shared" si="132"/>
        <v/>
      </c>
      <c r="BJ185" s="182" t="str">
        <f t="shared" si="133"/>
        <v/>
      </c>
      <c r="BK185" s="182" t="str">
        <f t="shared" si="134"/>
        <v/>
      </c>
      <c r="BL185" s="182" t="str">
        <f t="shared" si="135"/>
        <v/>
      </c>
      <c r="BM185" s="182" t="str">
        <f t="shared" si="136"/>
        <v/>
      </c>
      <c r="BN185" s="182" t="str">
        <f t="shared" si="137"/>
        <v/>
      </c>
      <c r="BO185" s="182" t="str">
        <f t="shared" si="138"/>
        <v/>
      </c>
      <c r="BP185" s="182" t="str">
        <f t="shared" si="139"/>
        <v/>
      </c>
      <c r="BQ185" s="182" t="str">
        <f t="shared" si="140"/>
        <v/>
      </c>
      <c r="BR185" s="182" t="str">
        <f t="shared" si="141"/>
        <v/>
      </c>
      <c r="BS185" s="182" t="str">
        <f t="shared" si="142"/>
        <v/>
      </c>
      <c r="BT185" s="182" t="str">
        <f t="shared" si="143"/>
        <v/>
      </c>
      <c r="BU185" s="183" t="str">
        <f t="shared" si="144"/>
        <v/>
      </c>
      <c r="BV185" s="184" t="str">
        <f>IF('Cálculos '!C191="","",AVERAGE(AN185:BU185))</f>
        <v/>
      </c>
    </row>
    <row r="186" spans="2:74" ht="17.25" hidden="1" thickBot="1" x14ac:dyDescent="0.35">
      <c r="B186" s="165">
        <f t="shared" si="110"/>
        <v>184</v>
      </c>
      <c r="C186" s="171" t="str">
        <f>IF('Cálculos '!J192="","",'Cálculos '!J192)</f>
        <v/>
      </c>
      <c r="D186" s="172" t="str">
        <f>IF('Cálculos '!K192="","",'Cálculos '!K192)</f>
        <v/>
      </c>
      <c r="E186" s="172" t="str">
        <f>IF('Cálculos '!L192="","",'Cálculos '!L192)</f>
        <v/>
      </c>
      <c r="F186" s="172" t="str">
        <f>IF('Cálculos '!M192="","",'Cálculos '!M192)</f>
        <v/>
      </c>
      <c r="G186" s="172" t="str">
        <f>IF('Cálculos '!N192="","",'Cálculos '!N192)</f>
        <v/>
      </c>
      <c r="H186" s="172" t="str">
        <f>IF('Cálculos '!O192="","",'Cálculos '!O192)</f>
        <v/>
      </c>
      <c r="I186" s="172" t="str">
        <f>IF('Cálculos '!P192="","",'Cálculos '!P192)</f>
        <v/>
      </c>
      <c r="J186" s="172" t="str">
        <f>IF('Cálculos '!Q192="","",'Cálculos '!Q192)</f>
        <v/>
      </c>
      <c r="K186" s="172" t="str">
        <f>IF('Cálculos '!R192="","",'Cálculos '!R192)</f>
        <v/>
      </c>
      <c r="L186" s="172" t="str">
        <f>IF('Cálculos '!S192="","",'Cálculos '!S192)</f>
        <v/>
      </c>
      <c r="M186" s="172" t="str">
        <f>IF('Cálculos '!T192="","",'Cálculos '!T192)</f>
        <v/>
      </c>
      <c r="N186" s="172" t="str">
        <f>IF('Cálculos '!U192="","",'Cálculos '!U192)</f>
        <v/>
      </c>
      <c r="O186" s="172" t="str">
        <f>IF('Cálculos '!V192="","",'Cálculos '!V192)</f>
        <v/>
      </c>
      <c r="P186" s="172" t="str">
        <f>IF('Cálculos '!W192="","",'Cálculos '!W192)</f>
        <v/>
      </c>
      <c r="Q186" s="172" t="str">
        <f>IF('Cálculos '!X192="","",'Cálculos '!X192)</f>
        <v/>
      </c>
      <c r="R186" s="172" t="str">
        <f>IF('Cálculos '!Y192="","",'Cálculos '!Y192)</f>
        <v/>
      </c>
      <c r="S186" s="172" t="str">
        <f>IF('Cálculos '!Z192="","",'Cálculos '!Z192)</f>
        <v/>
      </c>
      <c r="T186" s="172" t="str">
        <f>IF('Cálculos '!AA192="","",'Cálculos '!AA192)</f>
        <v/>
      </c>
      <c r="U186" s="172" t="str">
        <f>IF('Cálculos '!AB192="","",'Cálculos '!AB192)</f>
        <v/>
      </c>
      <c r="V186" s="172" t="str">
        <f>IF('Cálculos '!AC192="","",'Cálculos '!AC192)</f>
        <v/>
      </c>
      <c r="W186" s="172" t="str">
        <f>IF('Cálculos '!AD192="","",'Cálculos '!AD192)</f>
        <v/>
      </c>
      <c r="X186" s="172" t="str">
        <f>IF('Cálculos '!AE192="","",'Cálculos '!AE192)</f>
        <v/>
      </c>
      <c r="Y186" s="172" t="str">
        <f>IF('Cálculos '!AF192="","",'Cálculos '!AF192)</f>
        <v/>
      </c>
      <c r="Z186" s="172" t="str">
        <f>IF('Cálculos '!AG192="","",'Cálculos '!AG192)</f>
        <v/>
      </c>
      <c r="AA186" s="172" t="str">
        <f>IF('Cálculos '!AH192="","",'Cálculos '!AH192)</f>
        <v/>
      </c>
      <c r="AB186" s="172" t="str">
        <f>IF('Cálculos '!AI192="","",'Cálculos '!AI192)</f>
        <v/>
      </c>
      <c r="AC186" s="172" t="str">
        <f>IF('Cálculos '!AJ192="","",'Cálculos '!AJ192)</f>
        <v/>
      </c>
      <c r="AD186" s="172" t="str">
        <f>IF('Cálculos '!AK192="","",'Cálculos '!AK192)</f>
        <v/>
      </c>
      <c r="AE186" s="172" t="str">
        <f>IF('Cálculos '!AL192="","",'Cálculos '!AL192)</f>
        <v/>
      </c>
      <c r="AF186" s="172" t="str">
        <f>IF('Cálculos '!AM192="","",'Cálculos '!AM192)</f>
        <v/>
      </c>
      <c r="AG186" s="172" t="str">
        <f>IF('Cálculos '!AN192="","",'Cálculos '!AN192)</f>
        <v/>
      </c>
      <c r="AH186" s="172" t="str">
        <f>IF('Cálculos '!AO192="","",'Cálculos '!AO192)</f>
        <v/>
      </c>
      <c r="AI186" s="172" t="str">
        <f>IF('Cálculos '!AP192="","",'Cálculos '!AP192)</f>
        <v/>
      </c>
      <c r="AJ186" s="443" t="str">
        <f>IF('Cálculos '!AQ192="","",'Cálculos '!AQ192)</f>
        <v/>
      </c>
      <c r="AK186" s="446" t="str">
        <f>IF('Cálculos '!D192="","",AVERAGE(C186:AJ186))</f>
        <v/>
      </c>
      <c r="AM186" s="181">
        <f t="shared" si="40"/>
        <v>184</v>
      </c>
      <c r="AN186" s="284" t="str">
        <f t="shared" si="111"/>
        <v/>
      </c>
      <c r="AO186" s="285" t="str">
        <f t="shared" si="112"/>
        <v/>
      </c>
      <c r="AP186" s="285" t="str">
        <f t="shared" si="113"/>
        <v/>
      </c>
      <c r="AQ186" s="285" t="str">
        <f t="shared" si="114"/>
        <v/>
      </c>
      <c r="AR186" s="182" t="str">
        <f t="shared" si="115"/>
        <v/>
      </c>
      <c r="AS186" s="182" t="str">
        <f t="shared" si="116"/>
        <v/>
      </c>
      <c r="AT186" s="182" t="str">
        <f t="shared" si="117"/>
        <v/>
      </c>
      <c r="AU186" s="182" t="str">
        <f t="shared" si="118"/>
        <v/>
      </c>
      <c r="AV186" s="182" t="str">
        <f t="shared" si="119"/>
        <v/>
      </c>
      <c r="AW186" s="182" t="str">
        <f t="shared" si="120"/>
        <v/>
      </c>
      <c r="AX186" s="182" t="str">
        <f t="shared" si="121"/>
        <v/>
      </c>
      <c r="AY186" s="182" t="str">
        <f t="shared" si="122"/>
        <v/>
      </c>
      <c r="AZ186" s="182" t="str">
        <f t="shared" si="123"/>
        <v/>
      </c>
      <c r="BA186" s="182" t="str">
        <f t="shared" si="124"/>
        <v/>
      </c>
      <c r="BB186" s="182" t="str">
        <f t="shared" si="125"/>
        <v/>
      </c>
      <c r="BC186" s="182" t="str">
        <f t="shared" si="126"/>
        <v/>
      </c>
      <c r="BD186" s="182" t="str">
        <f t="shared" si="127"/>
        <v/>
      </c>
      <c r="BE186" s="182" t="str">
        <f t="shared" si="128"/>
        <v/>
      </c>
      <c r="BF186" s="182" t="str">
        <f t="shared" si="129"/>
        <v/>
      </c>
      <c r="BG186" s="182" t="str">
        <f t="shared" si="130"/>
        <v/>
      </c>
      <c r="BH186" s="182" t="str">
        <f t="shared" si="131"/>
        <v/>
      </c>
      <c r="BI186" s="182" t="str">
        <f t="shared" si="132"/>
        <v/>
      </c>
      <c r="BJ186" s="182" t="str">
        <f t="shared" si="133"/>
        <v/>
      </c>
      <c r="BK186" s="182" t="str">
        <f t="shared" si="134"/>
        <v/>
      </c>
      <c r="BL186" s="182" t="str">
        <f t="shared" si="135"/>
        <v/>
      </c>
      <c r="BM186" s="182" t="str">
        <f t="shared" si="136"/>
        <v/>
      </c>
      <c r="BN186" s="182" t="str">
        <f t="shared" si="137"/>
        <v/>
      </c>
      <c r="BO186" s="182" t="str">
        <f t="shared" si="138"/>
        <v/>
      </c>
      <c r="BP186" s="182" t="str">
        <f t="shared" si="139"/>
        <v/>
      </c>
      <c r="BQ186" s="182" t="str">
        <f t="shared" si="140"/>
        <v/>
      </c>
      <c r="BR186" s="182" t="str">
        <f t="shared" si="141"/>
        <v/>
      </c>
      <c r="BS186" s="182" t="str">
        <f t="shared" si="142"/>
        <v/>
      </c>
      <c r="BT186" s="182" t="str">
        <f t="shared" si="143"/>
        <v/>
      </c>
      <c r="BU186" s="183" t="str">
        <f t="shared" si="144"/>
        <v/>
      </c>
      <c r="BV186" s="184" t="str">
        <f>IF('Cálculos '!C192="","",AVERAGE(AN186:BU186))</f>
        <v/>
      </c>
    </row>
    <row r="187" spans="2:74" ht="17.25" hidden="1" thickBot="1" x14ac:dyDescent="0.35">
      <c r="B187" s="165">
        <f t="shared" si="110"/>
        <v>185</v>
      </c>
      <c r="C187" s="171" t="str">
        <f>IF('Cálculos '!J193="","",'Cálculos '!J193)</f>
        <v/>
      </c>
      <c r="D187" s="172" t="str">
        <f>IF('Cálculos '!K193="","",'Cálculos '!K193)</f>
        <v/>
      </c>
      <c r="E187" s="172" t="str">
        <f>IF('Cálculos '!L193="","",'Cálculos '!L193)</f>
        <v/>
      </c>
      <c r="F187" s="172" t="str">
        <f>IF('Cálculos '!M193="","",'Cálculos '!M193)</f>
        <v/>
      </c>
      <c r="G187" s="172" t="str">
        <f>IF('Cálculos '!N193="","",'Cálculos '!N193)</f>
        <v/>
      </c>
      <c r="H187" s="172" t="str">
        <f>IF('Cálculos '!O193="","",'Cálculos '!O193)</f>
        <v/>
      </c>
      <c r="I187" s="172" t="str">
        <f>IF('Cálculos '!P193="","",'Cálculos '!P193)</f>
        <v/>
      </c>
      <c r="J187" s="172" t="str">
        <f>IF('Cálculos '!Q193="","",'Cálculos '!Q193)</f>
        <v/>
      </c>
      <c r="K187" s="172" t="str">
        <f>IF('Cálculos '!R193="","",'Cálculos '!R193)</f>
        <v/>
      </c>
      <c r="L187" s="172" t="str">
        <f>IF('Cálculos '!S193="","",'Cálculos '!S193)</f>
        <v/>
      </c>
      <c r="M187" s="172" t="str">
        <f>IF('Cálculos '!T193="","",'Cálculos '!T193)</f>
        <v/>
      </c>
      <c r="N187" s="172" t="str">
        <f>IF('Cálculos '!U193="","",'Cálculos '!U193)</f>
        <v/>
      </c>
      <c r="O187" s="172" t="str">
        <f>IF('Cálculos '!V193="","",'Cálculos '!V193)</f>
        <v/>
      </c>
      <c r="P187" s="172" t="str">
        <f>IF('Cálculos '!W193="","",'Cálculos '!W193)</f>
        <v/>
      </c>
      <c r="Q187" s="172" t="str">
        <f>IF('Cálculos '!X193="","",'Cálculos '!X193)</f>
        <v/>
      </c>
      <c r="R187" s="172" t="str">
        <f>IF('Cálculos '!Y193="","",'Cálculos '!Y193)</f>
        <v/>
      </c>
      <c r="S187" s="172" t="str">
        <f>IF('Cálculos '!Z193="","",'Cálculos '!Z193)</f>
        <v/>
      </c>
      <c r="T187" s="172" t="str">
        <f>IF('Cálculos '!AA193="","",'Cálculos '!AA193)</f>
        <v/>
      </c>
      <c r="U187" s="172" t="str">
        <f>IF('Cálculos '!AB193="","",'Cálculos '!AB193)</f>
        <v/>
      </c>
      <c r="V187" s="172" t="str">
        <f>IF('Cálculos '!AC193="","",'Cálculos '!AC193)</f>
        <v/>
      </c>
      <c r="W187" s="172" t="str">
        <f>IF('Cálculos '!AD193="","",'Cálculos '!AD193)</f>
        <v/>
      </c>
      <c r="X187" s="172" t="str">
        <f>IF('Cálculos '!AE193="","",'Cálculos '!AE193)</f>
        <v/>
      </c>
      <c r="Y187" s="172" t="str">
        <f>IF('Cálculos '!AF193="","",'Cálculos '!AF193)</f>
        <v/>
      </c>
      <c r="Z187" s="172" t="str">
        <f>IF('Cálculos '!AG193="","",'Cálculos '!AG193)</f>
        <v/>
      </c>
      <c r="AA187" s="172" t="str">
        <f>IF('Cálculos '!AH193="","",'Cálculos '!AH193)</f>
        <v/>
      </c>
      <c r="AB187" s="172" t="str">
        <f>IF('Cálculos '!AI193="","",'Cálculos '!AI193)</f>
        <v/>
      </c>
      <c r="AC187" s="172" t="str">
        <f>IF('Cálculos '!AJ193="","",'Cálculos '!AJ193)</f>
        <v/>
      </c>
      <c r="AD187" s="172" t="str">
        <f>IF('Cálculos '!AK193="","",'Cálculos '!AK193)</f>
        <v/>
      </c>
      <c r="AE187" s="172" t="str">
        <f>IF('Cálculos '!AL193="","",'Cálculos '!AL193)</f>
        <v/>
      </c>
      <c r="AF187" s="172" t="str">
        <f>IF('Cálculos '!AM193="","",'Cálculos '!AM193)</f>
        <v/>
      </c>
      <c r="AG187" s="172" t="str">
        <f>IF('Cálculos '!AN193="","",'Cálculos '!AN193)</f>
        <v/>
      </c>
      <c r="AH187" s="172" t="str">
        <f>IF('Cálculos '!AO193="","",'Cálculos '!AO193)</f>
        <v/>
      </c>
      <c r="AI187" s="172" t="str">
        <f>IF('Cálculos '!AP193="","",'Cálculos '!AP193)</f>
        <v/>
      </c>
      <c r="AJ187" s="443" t="str">
        <f>IF('Cálculos '!AQ193="","",'Cálculos '!AQ193)</f>
        <v/>
      </c>
      <c r="AK187" s="446" t="str">
        <f>IF('Cálculos '!D193="","",AVERAGE(C187:AJ187))</f>
        <v/>
      </c>
      <c r="AM187" s="181">
        <f t="shared" si="40"/>
        <v>185</v>
      </c>
      <c r="AN187" s="284" t="str">
        <f t="shared" si="111"/>
        <v/>
      </c>
      <c r="AO187" s="285" t="str">
        <f t="shared" si="112"/>
        <v/>
      </c>
      <c r="AP187" s="285" t="str">
        <f t="shared" si="113"/>
        <v/>
      </c>
      <c r="AQ187" s="285" t="str">
        <f t="shared" si="114"/>
        <v/>
      </c>
      <c r="AR187" s="182" t="str">
        <f t="shared" si="115"/>
        <v/>
      </c>
      <c r="AS187" s="182" t="str">
        <f t="shared" si="116"/>
        <v/>
      </c>
      <c r="AT187" s="182" t="str">
        <f t="shared" si="117"/>
        <v/>
      </c>
      <c r="AU187" s="182" t="str">
        <f t="shared" si="118"/>
        <v/>
      </c>
      <c r="AV187" s="182" t="str">
        <f t="shared" si="119"/>
        <v/>
      </c>
      <c r="AW187" s="182" t="str">
        <f t="shared" si="120"/>
        <v/>
      </c>
      <c r="AX187" s="182" t="str">
        <f t="shared" si="121"/>
        <v/>
      </c>
      <c r="AY187" s="182" t="str">
        <f t="shared" si="122"/>
        <v/>
      </c>
      <c r="AZ187" s="182" t="str">
        <f t="shared" si="123"/>
        <v/>
      </c>
      <c r="BA187" s="182" t="str">
        <f t="shared" si="124"/>
        <v/>
      </c>
      <c r="BB187" s="182" t="str">
        <f t="shared" si="125"/>
        <v/>
      </c>
      <c r="BC187" s="182" t="str">
        <f t="shared" si="126"/>
        <v/>
      </c>
      <c r="BD187" s="182" t="str">
        <f t="shared" si="127"/>
        <v/>
      </c>
      <c r="BE187" s="182" t="str">
        <f t="shared" si="128"/>
        <v/>
      </c>
      <c r="BF187" s="182" t="str">
        <f t="shared" si="129"/>
        <v/>
      </c>
      <c r="BG187" s="182" t="str">
        <f t="shared" si="130"/>
        <v/>
      </c>
      <c r="BH187" s="182" t="str">
        <f t="shared" si="131"/>
        <v/>
      </c>
      <c r="BI187" s="182" t="str">
        <f t="shared" si="132"/>
        <v/>
      </c>
      <c r="BJ187" s="182" t="str">
        <f t="shared" si="133"/>
        <v/>
      </c>
      <c r="BK187" s="182" t="str">
        <f t="shared" si="134"/>
        <v/>
      </c>
      <c r="BL187" s="182" t="str">
        <f t="shared" si="135"/>
        <v/>
      </c>
      <c r="BM187" s="182" t="str">
        <f t="shared" si="136"/>
        <v/>
      </c>
      <c r="BN187" s="182" t="str">
        <f t="shared" si="137"/>
        <v/>
      </c>
      <c r="BO187" s="182" t="str">
        <f t="shared" si="138"/>
        <v/>
      </c>
      <c r="BP187" s="182" t="str">
        <f t="shared" si="139"/>
        <v/>
      </c>
      <c r="BQ187" s="182" t="str">
        <f t="shared" si="140"/>
        <v/>
      </c>
      <c r="BR187" s="182" t="str">
        <f t="shared" si="141"/>
        <v/>
      </c>
      <c r="BS187" s="182" t="str">
        <f t="shared" si="142"/>
        <v/>
      </c>
      <c r="BT187" s="182" t="str">
        <f t="shared" si="143"/>
        <v/>
      </c>
      <c r="BU187" s="183" t="str">
        <f t="shared" si="144"/>
        <v/>
      </c>
      <c r="BV187" s="184" t="str">
        <f>IF('Cálculos '!C193="","",AVERAGE(AN187:BU187))</f>
        <v/>
      </c>
    </row>
    <row r="188" spans="2:74" ht="17.25" hidden="1" thickBot="1" x14ac:dyDescent="0.35">
      <c r="B188" s="165">
        <f t="shared" si="110"/>
        <v>186</v>
      </c>
      <c r="C188" s="171" t="str">
        <f>IF('Cálculos '!J194="","",'Cálculos '!J194)</f>
        <v/>
      </c>
      <c r="D188" s="172" t="str">
        <f>IF('Cálculos '!K194="","",'Cálculos '!K194)</f>
        <v/>
      </c>
      <c r="E188" s="172" t="str">
        <f>IF('Cálculos '!L194="","",'Cálculos '!L194)</f>
        <v/>
      </c>
      <c r="F188" s="172" t="str">
        <f>IF('Cálculos '!M194="","",'Cálculos '!M194)</f>
        <v/>
      </c>
      <c r="G188" s="172" t="str">
        <f>IF('Cálculos '!N194="","",'Cálculos '!N194)</f>
        <v/>
      </c>
      <c r="H188" s="172" t="str">
        <f>IF('Cálculos '!O194="","",'Cálculos '!O194)</f>
        <v/>
      </c>
      <c r="I188" s="172" t="str">
        <f>IF('Cálculos '!P194="","",'Cálculos '!P194)</f>
        <v/>
      </c>
      <c r="J188" s="172" t="str">
        <f>IF('Cálculos '!Q194="","",'Cálculos '!Q194)</f>
        <v/>
      </c>
      <c r="K188" s="172" t="str">
        <f>IF('Cálculos '!R194="","",'Cálculos '!R194)</f>
        <v/>
      </c>
      <c r="L188" s="172" t="str">
        <f>IF('Cálculos '!S194="","",'Cálculos '!S194)</f>
        <v/>
      </c>
      <c r="M188" s="172" t="str">
        <f>IF('Cálculos '!T194="","",'Cálculos '!T194)</f>
        <v/>
      </c>
      <c r="N188" s="172" t="str">
        <f>IF('Cálculos '!U194="","",'Cálculos '!U194)</f>
        <v/>
      </c>
      <c r="O188" s="172" t="str">
        <f>IF('Cálculos '!V194="","",'Cálculos '!V194)</f>
        <v/>
      </c>
      <c r="P188" s="172" t="str">
        <f>IF('Cálculos '!W194="","",'Cálculos '!W194)</f>
        <v/>
      </c>
      <c r="Q188" s="172" t="str">
        <f>IF('Cálculos '!X194="","",'Cálculos '!X194)</f>
        <v/>
      </c>
      <c r="R188" s="172" t="str">
        <f>IF('Cálculos '!Y194="","",'Cálculos '!Y194)</f>
        <v/>
      </c>
      <c r="S188" s="172" t="str">
        <f>IF('Cálculos '!Z194="","",'Cálculos '!Z194)</f>
        <v/>
      </c>
      <c r="T188" s="172" t="str">
        <f>IF('Cálculos '!AA194="","",'Cálculos '!AA194)</f>
        <v/>
      </c>
      <c r="U188" s="172" t="str">
        <f>IF('Cálculos '!AB194="","",'Cálculos '!AB194)</f>
        <v/>
      </c>
      <c r="V188" s="172" t="str">
        <f>IF('Cálculos '!AC194="","",'Cálculos '!AC194)</f>
        <v/>
      </c>
      <c r="W188" s="172" t="str">
        <f>IF('Cálculos '!AD194="","",'Cálculos '!AD194)</f>
        <v/>
      </c>
      <c r="X188" s="172" t="str">
        <f>IF('Cálculos '!AE194="","",'Cálculos '!AE194)</f>
        <v/>
      </c>
      <c r="Y188" s="172" t="str">
        <f>IF('Cálculos '!AF194="","",'Cálculos '!AF194)</f>
        <v/>
      </c>
      <c r="Z188" s="172" t="str">
        <f>IF('Cálculos '!AG194="","",'Cálculos '!AG194)</f>
        <v/>
      </c>
      <c r="AA188" s="172" t="str">
        <f>IF('Cálculos '!AH194="","",'Cálculos '!AH194)</f>
        <v/>
      </c>
      <c r="AB188" s="172" t="str">
        <f>IF('Cálculos '!AI194="","",'Cálculos '!AI194)</f>
        <v/>
      </c>
      <c r="AC188" s="172" t="str">
        <f>IF('Cálculos '!AJ194="","",'Cálculos '!AJ194)</f>
        <v/>
      </c>
      <c r="AD188" s="172" t="str">
        <f>IF('Cálculos '!AK194="","",'Cálculos '!AK194)</f>
        <v/>
      </c>
      <c r="AE188" s="172" t="str">
        <f>IF('Cálculos '!AL194="","",'Cálculos '!AL194)</f>
        <v/>
      </c>
      <c r="AF188" s="172" t="str">
        <f>IF('Cálculos '!AM194="","",'Cálculos '!AM194)</f>
        <v/>
      </c>
      <c r="AG188" s="172" t="str">
        <f>IF('Cálculos '!AN194="","",'Cálculos '!AN194)</f>
        <v/>
      </c>
      <c r="AH188" s="172" t="str">
        <f>IF('Cálculos '!AO194="","",'Cálculos '!AO194)</f>
        <v/>
      </c>
      <c r="AI188" s="172" t="str">
        <f>IF('Cálculos '!AP194="","",'Cálculos '!AP194)</f>
        <v/>
      </c>
      <c r="AJ188" s="443" t="str">
        <f>IF('Cálculos '!AQ194="","",'Cálculos '!AQ194)</f>
        <v/>
      </c>
      <c r="AK188" s="446" t="str">
        <f>IF('Cálculos '!D194="","",AVERAGE(C188:AJ188))</f>
        <v/>
      </c>
      <c r="AM188" s="181">
        <f t="shared" si="40"/>
        <v>186</v>
      </c>
      <c r="AN188" s="284" t="str">
        <f t="shared" si="111"/>
        <v/>
      </c>
      <c r="AO188" s="285" t="str">
        <f t="shared" si="112"/>
        <v/>
      </c>
      <c r="AP188" s="285" t="str">
        <f t="shared" si="113"/>
        <v/>
      </c>
      <c r="AQ188" s="285" t="str">
        <f t="shared" si="114"/>
        <v/>
      </c>
      <c r="AR188" s="182" t="str">
        <f t="shared" si="115"/>
        <v/>
      </c>
      <c r="AS188" s="182" t="str">
        <f t="shared" si="116"/>
        <v/>
      </c>
      <c r="AT188" s="182" t="str">
        <f t="shared" si="117"/>
        <v/>
      </c>
      <c r="AU188" s="182" t="str">
        <f t="shared" si="118"/>
        <v/>
      </c>
      <c r="AV188" s="182" t="str">
        <f t="shared" si="119"/>
        <v/>
      </c>
      <c r="AW188" s="182" t="str">
        <f t="shared" si="120"/>
        <v/>
      </c>
      <c r="AX188" s="182" t="str">
        <f t="shared" si="121"/>
        <v/>
      </c>
      <c r="AY188" s="182" t="str">
        <f t="shared" si="122"/>
        <v/>
      </c>
      <c r="AZ188" s="182" t="str">
        <f t="shared" si="123"/>
        <v/>
      </c>
      <c r="BA188" s="182" t="str">
        <f t="shared" si="124"/>
        <v/>
      </c>
      <c r="BB188" s="182" t="str">
        <f t="shared" si="125"/>
        <v/>
      </c>
      <c r="BC188" s="182" t="str">
        <f t="shared" si="126"/>
        <v/>
      </c>
      <c r="BD188" s="182" t="str">
        <f t="shared" si="127"/>
        <v/>
      </c>
      <c r="BE188" s="182" t="str">
        <f t="shared" si="128"/>
        <v/>
      </c>
      <c r="BF188" s="182" t="str">
        <f t="shared" si="129"/>
        <v/>
      </c>
      <c r="BG188" s="182" t="str">
        <f t="shared" si="130"/>
        <v/>
      </c>
      <c r="BH188" s="182" t="str">
        <f t="shared" si="131"/>
        <v/>
      </c>
      <c r="BI188" s="182" t="str">
        <f t="shared" si="132"/>
        <v/>
      </c>
      <c r="BJ188" s="182" t="str">
        <f t="shared" si="133"/>
        <v/>
      </c>
      <c r="BK188" s="182" t="str">
        <f t="shared" si="134"/>
        <v/>
      </c>
      <c r="BL188" s="182" t="str">
        <f t="shared" si="135"/>
        <v/>
      </c>
      <c r="BM188" s="182" t="str">
        <f t="shared" si="136"/>
        <v/>
      </c>
      <c r="BN188" s="182" t="str">
        <f t="shared" si="137"/>
        <v/>
      </c>
      <c r="BO188" s="182" t="str">
        <f t="shared" si="138"/>
        <v/>
      </c>
      <c r="BP188" s="182" t="str">
        <f t="shared" si="139"/>
        <v/>
      </c>
      <c r="BQ188" s="182" t="str">
        <f t="shared" si="140"/>
        <v/>
      </c>
      <c r="BR188" s="182" t="str">
        <f t="shared" si="141"/>
        <v/>
      </c>
      <c r="BS188" s="182" t="str">
        <f t="shared" si="142"/>
        <v/>
      </c>
      <c r="BT188" s="182" t="str">
        <f t="shared" si="143"/>
        <v/>
      </c>
      <c r="BU188" s="183" t="str">
        <f t="shared" si="144"/>
        <v/>
      </c>
      <c r="BV188" s="184" t="str">
        <f>IF('Cálculos '!C194="","",AVERAGE(AN188:BU188))</f>
        <v/>
      </c>
    </row>
    <row r="189" spans="2:74" ht="17.25" hidden="1" thickBot="1" x14ac:dyDescent="0.35">
      <c r="B189" s="165">
        <f t="shared" si="110"/>
        <v>187</v>
      </c>
      <c r="C189" s="171" t="str">
        <f>IF('Cálculos '!J195="","",'Cálculos '!J195)</f>
        <v/>
      </c>
      <c r="D189" s="172" t="str">
        <f>IF('Cálculos '!K195="","",'Cálculos '!K195)</f>
        <v/>
      </c>
      <c r="E189" s="172" t="str">
        <f>IF('Cálculos '!L195="","",'Cálculos '!L195)</f>
        <v/>
      </c>
      <c r="F189" s="172" t="str">
        <f>IF('Cálculos '!M195="","",'Cálculos '!M195)</f>
        <v/>
      </c>
      <c r="G189" s="172" t="str">
        <f>IF('Cálculos '!N195="","",'Cálculos '!N195)</f>
        <v/>
      </c>
      <c r="H189" s="172" t="str">
        <f>IF('Cálculos '!O195="","",'Cálculos '!O195)</f>
        <v/>
      </c>
      <c r="I189" s="172" t="str">
        <f>IF('Cálculos '!P195="","",'Cálculos '!P195)</f>
        <v/>
      </c>
      <c r="J189" s="172" t="str">
        <f>IF('Cálculos '!Q195="","",'Cálculos '!Q195)</f>
        <v/>
      </c>
      <c r="K189" s="172" t="str">
        <f>IF('Cálculos '!R195="","",'Cálculos '!R195)</f>
        <v/>
      </c>
      <c r="L189" s="172" t="str">
        <f>IF('Cálculos '!S195="","",'Cálculos '!S195)</f>
        <v/>
      </c>
      <c r="M189" s="172" t="str">
        <f>IF('Cálculos '!T195="","",'Cálculos '!T195)</f>
        <v/>
      </c>
      <c r="N189" s="172" t="str">
        <f>IF('Cálculos '!U195="","",'Cálculos '!U195)</f>
        <v/>
      </c>
      <c r="O189" s="172" t="str">
        <f>IF('Cálculos '!V195="","",'Cálculos '!V195)</f>
        <v/>
      </c>
      <c r="P189" s="172" t="str">
        <f>IF('Cálculos '!W195="","",'Cálculos '!W195)</f>
        <v/>
      </c>
      <c r="Q189" s="172" t="str">
        <f>IF('Cálculos '!X195="","",'Cálculos '!X195)</f>
        <v/>
      </c>
      <c r="R189" s="172" t="str">
        <f>IF('Cálculos '!Y195="","",'Cálculos '!Y195)</f>
        <v/>
      </c>
      <c r="S189" s="172" t="str">
        <f>IF('Cálculos '!Z195="","",'Cálculos '!Z195)</f>
        <v/>
      </c>
      <c r="T189" s="172" t="str">
        <f>IF('Cálculos '!AA195="","",'Cálculos '!AA195)</f>
        <v/>
      </c>
      <c r="U189" s="172" t="str">
        <f>IF('Cálculos '!AB195="","",'Cálculos '!AB195)</f>
        <v/>
      </c>
      <c r="V189" s="172" t="str">
        <f>IF('Cálculos '!AC195="","",'Cálculos '!AC195)</f>
        <v/>
      </c>
      <c r="W189" s="172" t="str">
        <f>IF('Cálculos '!AD195="","",'Cálculos '!AD195)</f>
        <v/>
      </c>
      <c r="X189" s="172" t="str">
        <f>IF('Cálculos '!AE195="","",'Cálculos '!AE195)</f>
        <v/>
      </c>
      <c r="Y189" s="172" t="str">
        <f>IF('Cálculos '!AF195="","",'Cálculos '!AF195)</f>
        <v/>
      </c>
      <c r="Z189" s="172" t="str">
        <f>IF('Cálculos '!AG195="","",'Cálculos '!AG195)</f>
        <v/>
      </c>
      <c r="AA189" s="172" t="str">
        <f>IF('Cálculos '!AH195="","",'Cálculos '!AH195)</f>
        <v/>
      </c>
      <c r="AB189" s="172" t="str">
        <f>IF('Cálculos '!AI195="","",'Cálculos '!AI195)</f>
        <v/>
      </c>
      <c r="AC189" s="172" t="str">
        <f>IF('Cálculos '!AJ195="","",'Cálculos '!AJ195)</f>
        <v/>
      </c>
      <c r="AD189" s="172" t="str">
        <f>IF('Cálculos '!AK195="","",'Cálculos '!AK195)</f>
        <v/>
      </c>
      <c r="AE189" s="172" t="str">
        <f>IF('Cálculos '!AL195="","",'Cálculos '!AL195)</f>
        <v/>
      </c>
      <c r="AF189" s="172" t="str">
        <f>IF('Cálculos '!AM195="","",'Cálculos '!AM195)</f>
        <v/>
      </c>
      <c r="AG189" s="172" t="str">
        <f>IF('Cálculos '!AN195="","",'Cálculos '!AN195)</f>
        <v/>
      </c>
      <c r="AH189" s="172" t="str">
        <f>IF('Cálculos '!AO195="","",'Cálculos '!AO195)</f>
        <v/>
      </c>
      <c r="AI189" s="172" t="str">
        <f>IF('Cálculos '!AP195="","",'Cálculos '!AP195)</f>
        <v/>
      </c>
      <c r="AJ189" s="443" t="str">
        <f>IF('Cálculos '!AQ195="","",'Cálculos '!AQ195)</f>
        <v/>
      </c>
      <c r="AK189" s="446" t="str">
        <f>IF('Cálculos '!D195="","",AVERAGE(C189:AJ189))</f>
        <v/>
      </c>
      <c r="AM189" s="181">
        <f t="shared" si="40"/>
        <v>187</v>
      </c>
      <c r="AN189" s="284" t="str">
        <f t="shared" si="111"/>
        <v/>
      </c>
      <c r="AO189" s="285" t="str">
        <f t="shared" si="112"/>
        <v/>
      </c>
      <c r="AP189" s="285" t="str">
        <f t="shared" si="113"/>
        <v/>
      </c>
      <c r="AQ189" s="285" t="str">
        <f t="shared" si="114"/>
        <v/>
      </c>
      <c r="AR189" s="182" t="str">
        <f t="shared" si="115"/>
        <v/>
      </c>
      <c r="AS189" s="182" t="str">
        <f t="shared" si="116"/>
        <v/>
      </c>
      <c r="AT189" s="182" t="str">
        <f t="shared" si="117"/>
        <v/>
      </c>
      <c r="AU189" s="182" t="str">
        <f t="shared" si="118"/>
        <v/>
      </c>
      <c r="AV189" s="182" t="str">
        <f t="shared" si="119"/>
        <v/>
      </c>
      <c r="AW189" s="182" t="str">
        <f t="shared" si="120"/>
        <v/>
      </c>
      <c r="AX189" s="182" t="str">
        <f t="shared" si="121"/>
        <v/>
      </c>
      <c r="AY189" s="182" t="str">
        <f t="shared" si="122"/>
        <v/>
      </c>
      <c r="AZ189" s="182" t="str">
        <f t="shared" si="123"/>
        <v/>
      </c>
      <c r="BA189" s="182" t="str">
        <f t="shared" si="124"/>
        <v/>
      </c>
      <c r="BB189" s="182" t="str">
        <f t="shared" si="125"/>
        <v/>
      </c>
      <c r="BC189" s="182" t="str">
        <f t="shared" si="126"/>
        <v/>
      </c>
      <c r="BD189" s="182" t="str">
        <f t="shared" si="127"/>
        <v/>
      </c>
      <c r="BE189" s="182" t="str">
        <f t="shared" si="128"/>
        <v/>
      </c>
      <c r="BF189" s="182" t="str">
        <f t="shared" si="129"/>
        <v/>
      </c>
      <c r="BG189" s="182" t="str">
        <f t="shared" si="130"/>
        <v/>
      </c>
      <c r="BH189" s="182" t="str">
        <f t="shared" si="131"/>
        <v/>
      </c>
      <c r="BI189" s="182" t="str">
        <f t="shared" si="132"/>
        <v/>
      </c>
      <c r="BJ189" s="182" t="str">
        <f t="shared" si="133"/>
        <v/>
      </c>
      <c r="BK189" s="182" t="str">
        <f t="shared" si="134"/>
        <v/>
      </c>
      <c r="BL189" s="182" t="str">
        <f t="shared" si="135"/>
        <v/>
      </c>
      <c r="BM189" s="182" t="str">
        <f t="shared" si="136"/>
        <v/>
      </c>
      <c r="BN189" s="182" t="str">
        <f t="shared" si="137"/>
        <v/>
      </c>
      <c r="BO189" s="182" t="str">
        <f t="shared" si="138"/>
        <v/>
      </c>
      <c r="BP189" s="182" t="str">
        <f t="shared" si="139"/>
        <v/>
      </c>
      <c r="BQ189" s="182" t="str">
        <f t="shared" si="140"/>
        <v/>
      </c>
      <c r="BR189" s="182" t="str">
        <f t="shared" si="141"/>
        <v/>
      </c>
      <c r="BS189" s="182" t="str">
        <f t="shared" si="142"/>
        <v/>
      </c>
      <c r="BT189" s="182" t="str">
        <f t="shared" si="143"/>
        <v/>
      </c>
      <c r="BU189" s="183" t="str">
        <f t="shared" si="144"/>
        <v/>
      </c>
      <c r="BV189" s="184" t="str">
        <f>IF('Cálculos '!C195="","",AVERAGE(AN189:BU189))</f>
        <v/>
      </c>
    </row>
    <row r="190" spans="2:74" ht="17.25" hidden="1" thickBot="1" x14ac:dyDescent="0.35">
      <c r="B190" s="165">
        <f t="shared" ref="B190:B253" si="145">+B189+1</f>
        <v>188</v>
      </c>
      <c r="C190" s="171" t="str">
        <f>IF('Cálculos '!J196="","",'Cálculos '!J196)</f>
        <v/>
      </c>
      <c r="D190" s="172" t="str">
        <f>IF('Cálculos '!K196="","",'Cálculos '!K196)</f>
        <v/>
      </c>
      <c r="E190" s="172" t="str">
        <f>IF('Cálculos '!L196="","",'Cálculos '!L196)</f>
        <v/>
      </c>
      <c r="F190" s="172" t="str">
        <f>IF('Cálculos '!M196="","",'Cálculos '!M196)</f>
        <v/>
      </c>
      <c r="G190" s="172" t="str">
        <f>IF('Cálculos '!N196="","",'Cálculos '!N196)</f>
        <v/>
      </c>
      <c r="H190" s="172" t="str">
        <f>IF('Cálculos '!O196="","",'Cálculos '!O196)</f>
        <v/>
      </c>
      <c r="I190" s="172" t="str">
        <f>IF('Cálculos '!P196="","",'Cálculos '!P196)</f>
        <v/>
      </c>
      <c r="J190" s="172" t="str">
        <f>IF('Cálculos '!Q196="","",'Cálculos '!Q196)</f>
        <v/>
      </c>
      <c r="K190" s="172" t="str">
        <f>IF('Cálculos '!R196="","",'Cálculos '!R196)</f>
        <v/>
      </c>
      <c r="L190" s="172" t="str">
        <f>IF('Cálculos '!S196="","",'Cálculos '!S196)</f>
        <v/>
      </c>
      <c r="M190" s="172" t="str">
        <f>IF('Cálculos '!T196="","",'Cálculos '!T196)</f>
        <v/>
      </c>
      <c r="N190" s="172" t="str">
        <f>IF('Cálculos '!U196="","",'Cálculos '!U196)</f>
        <v/>
      </c>
      <c r="O190" s="172" t="str">
        <f>IF('Cálculos '!V196="","",'Cálculos '!V196)</f>
        <v/>
      </c>
      <c r="P190" s="172" t="str">
        <f>IF('Cálculos '!W196="","",'Cálculos '!W196)</f>
        <v/>
      </c>
      <c r="Q190" s="172" t="str">
        <f>IF('Cálculos '!X196="","",'Cálculos '!X196)</f>
        <v/>
      </c>
      <c r="R190" s="172" t="str">
        <f>IF('Cálculos '!Y196="","",'Cálculos '!Y196)</f>
        <v/>
      </c>
      <c r="S190" s="172" t="str">
        <f>IF('Cálculos '!Z196="","",'Cálculos '!Z196)</f>
        <v/>
      </c>
      <c r="T190" s="172" t="str">
        <f>IF('Cálculos '!AA196="","",'Cálculos '!AA196)</f>
        <v/>
      </c>
      <c r="U190" s="172" t="str">
        <f>IF('Cálculos '!AB196="","",'Cálculos '!AB196)</f>
        <v/>
      </c>
      <c r="V190" s="172" t="str">
        <f>IF('Cálculos '!AC196="","",'Cálculos '!AC196)</f>
        <v/>
      </c>
      <c r="W190" s="172" t="str">
        <f>IF('Cálculos '!AD196="","",'Cálculos '!AD196)</f>
        <v/>
      </c>
      <c r="X190" s="172" t="str">
        <f>IF('Cálculos '!AE196="","",'Cálculos '!AE196)</f>
        <v/>
      </c>
      <c r="Y190" s="172" t="str">
        <f>IF('Cálculos '!AF196="","",'Cálculos '!AF196)</f>
        <v/>
      </c>
      <c r="Z190" s="172" t="str">
        <f>IF('Cálculos '!AG196="","",'Cálculos '!AG196)</f>
        <v/>
      </c>
      <c r="AA190" s="172" t="str">
        <f>IF('Cálculos '!AH196="","",'Cálculos '!AH196)</f>
        <v/>
      </c>
      <c r="AB190" s="172" t="str">
        <f>IF('Cálculos '!AI196="","",'Cálculos '!AI196)</f>
        <v/>
      </c>
      <c r="AC190" s="172" t="str">
        <f>IF('Cálculos '!AJ196="","",'Cálculos '!AJ196)</f>
        <v/>
      </c>
      <c r="AD190" s="172" t="str">
        <f>IF('Cálculos '!AK196="","",'Cálculos '!AK196)</f>
        <v/>
      </c>
      <c r="AE190" s="172" t="str">
        <f>IF('Cálculos '!AL196="","",'Cálculos '!AL196)</f>
        <v/>
      </c>
      <c r="AF190" s="172" t="str">
        <f>IF('Cálculos '!AM196="","",'Cálculos '!AM196)</f>
        <v/>
      </c>
      <c r="AG190" s="172" t="str">
        <f>IF('Cálculos '!AN196="","",'Cálculos '!AN196)</f>
        <v/>
      </c>
      <c r="AH190" s="172" t="str">
        <f>IF('Cálculos '!AO196="","",'Cálculos '!AO196)</f>
        <v/>
      </c>
      <c r="AI190" s="172" t="str">
        <f>IF('Cálculos '!AP196="","",'Cálculos '!AP196)</f>
        <v/>
      </c>
      <c r="AJ190" s="443" t="str">
        <f>IF('Cálculos '!AQ196="","",'Cálculos '!AQ196)</f>
        <v/>
      </c>
      <c r="AK190" s="446" t="str">
        <f>IF('Cálculos '!D196="","",AVERAGE(C190:AJ190))</f>
        <v/>
      </c>
      <c r="AM190" s="181">
        <f t="shared" si="40"/>
        <v>188</v>
      </c>
      <c r="AN190" s="284" t="str">
        <f t="shared" si="111"/>
        <v/>
      </c>
      <c r="AO190" s="285" t="str">
        <f t="shared" si="112"/>
        <v/>
      </c>
      <c r="AP190" s="285" t="str">
        <f t="shared" si="113"/>
        <v/>
      </c>
      <c r="AQ190" s="285" t="str">
        <f t="shared" si="114"/>
        <v/>
      </c>
      <c r="AR190" s="182" t="str">
        <f t="shared" si="115"/>
        <v/>
      </c>
      <c r="AS190" s="182" t="str">
        <f t="shared" si="116"/>
        <v/>
      </c>
      <c r="AT190" s="182" t="str">
        <f t="shared" si="117"/>
        <v/>
      </c>
      <c r="AU190" s="182" t="str">
        <f t="shared" si="118"/>
        <v/>
      </c>
      <c r="AV190" s="182" t="str">
        <f t="shared" si="119"/>
        <v/>
      </c>
      <c r="AW190" s="182" t="str">
        <f t="shared" si="120"/>
        <v/>
      </c>
      <c r="AX190" s="182" t="str">
        <f t="shared" si="121"/>
        <v/>
      </c>
      <c r="AY190" s="182" t="str">
        <f t="shared" si="122"/>
        <v/>
      </c>
      <c r="AZ190" s="182" t="str">
        <f t="shared" si="123"/>
        <v/>
      </c>
      <c r="BA190" s="182" t="str">
        <f t="shared" si="124"/>
        <v/>
      </c>
      <c r="BB190" s="182" t="str">
        <f t="shared" si="125"/>
        <v/>
      </c>
      <c r="BC190" s="182" t="str">
        <f t="shared" si="126"/>
        <v/>
      </c>
      <c r="BD190" s="182" t="str">
        <f t="shared" si="127"/>
        <v/>
      </c>
      <c r="BE190" s="182" t="str">
        <f t="shared" si="128"/>
        <v/>
      </c>
      <c r="BF190" s="182" t="str">
        <f t="shared" si="129"/>
        <v/>
      </c>
      <c r="BG190" s="182" t="str">
        <f t="shared" si="130"/>
        <v/>
      </c>
      <c r="BH190" s="182" t="str">
        <f t="shared" si="131"/>
        <v/>
      </c>
      <c r="BI190" s="182" t="str">
        <f t="shared" si="132"/>
        <v/>
      </c>
      <c r="BJ190" s="182" t="str">
        <f t="shared" si="133"/>
        <v/>
      </c>
      <c r="BK190" s="182" t="str">
        <f t="shared" si="134"/>
        <v/>
      </c>
      <c r="BL190" s="182" t="str">
        <f t="shared" si="135"/>
        <v/>
      </c>
      <c r="BM190" s="182" t="str">
        <f t="shared" si="136"/>
        <v/>
      </c>
      <c r="BN190" s="182" t="str">
        <f t="shared" si="137"/>
        <v/>
      </c>
      <c r="BO190" s="182" t="str">
        <f t="shared" si="138"/>
        <v/>
      </c>
      <c r="BP190" s="182" t="str">
        <f t="shared" si="139"/>
        <v/>
      </c>
      <c r="BQ190" s="182" t="str">
        <f t="shared" si="140"/>
        <v/>
      </c>
      <c r="BR190" s="182" t="str">
        <f t="shared" si="141"/>
        <v/>
      </c>
      <c r="BS190" s="182" t="str">
        <f t="shared" si="142"/>
        <v/>
      </c>
      <c r="BT190" s="182" t="str">
        <f t="shared" si="143"/>
        <v/>
      </c>
      <c r="BU190" s="183" t="str">
        <f t="shared" si="144"/>
        <v/>
      </c>
      <c r="BV190" s="184" t="str">
        <f>IF('Cálculos '!C196="","",AVERAGE(AN190:BU190))</f>
        <v/>
      </c>
    </row>
    <row r="191" spans="2:74" ht="17.25" hidden="1" thickBot="1" x14ac:dyDescent="0.35">
      <c r="B191" s="165">
        <f t="shared" si="145"/>
        <v>189</v>
      </c>
      <c r="C191" s="171" t="str">
        <f>IF('Cálculos '!J197="","",'Cálculos '!J197)</f>
        <v/>
      </c>
      <c r="D191" s="172" t="str">
        <f>IF('Cálculos '!K197="","",'Cálculos '!K197)</f>
        <v/>
      </c>
      <c r="E191" s="172" t="str">
        <f>IF('Cálculos '!L197="","",'Cálculos '!L197)</f>
        <v/>
      </c>
      <c r="F191" s="172" t="str">
        <f>IF('Cálculos '!M197="","",'Cálculos '!M197)</f>
        <v/>
      </c>
      <c r="G191" s="172" t="str">
        <f>IF('Cálculos '!N197="","",'Cálculos '!N197)</f>
        <v/>
      </c>
      <c r="H191" s="172" t="str">
        <f>IF('Cálculos '!O197="","",'Cálculos '!O197)</f>
        <v/>
      </c>
      <c r="I191" s="172" t="str">
        <f>IF('Cálculos '!P197="","",'Cálculos '!P197)</f>
        <v/>
      </c>
      <c r="J191" s="172" t="str">
        <f>IF('Cálculos '!Q197="","",'Cálculos '!Q197)</f>
        <v/>
      </c>
      <c r="K191" s="172" t="str">
        <f>IF('Cálculos '!R197="","",'Cálculos '!R197)</f>
        <v/>
      </c>
      <c r="L191" s="172" t="str">
        <f>IF('Cálculos '!S197="","",'Cálculos '!S197)</f>
        <v/>
      </c>
      <c r="M191" s="172" t="str">
        <f>IF('Cálculos '!T197="","",'Cálculos '!T197)</f>
        <v/>
      </c>
      <c r="N191" s="172" t="str">
        <f>IF('Cálculos '!U197="","",'Cálculos '!U197)</f>
        <v/>
      </c>
      <c r="O191" s="172" t="str">
        <f>IF('Cálculos '!V197="","",'Cálculos '!V197)</f>
        <v/>
      </c>
      <c r="P191" s="172" t="str">
        <f>IF('Cálculos '!W197="","",'Cálculos '!W197)</f>
        <v/>
      </c>
      <c r="Q191" s="172" t="str">
        <f>IF('Cálculos '!X197="","",'Cálculos '!X197)</f>
        <v/>
      </c>
      <c r="R191" s="172" t="str">
        <f>IF('Cálculos '!Y197="","",'Cálculos '!Y197)</f>
        <v/>
      </c>
      <c r="S191" s="172" t="str">
        <f>IF('Cálculos '!Z197="","",'Cálculos '!Z197)</f>
        <v/>
      </c>
      <c r="T191" s="172" t="str">
        <f>IF('Cálculos '!AA197="","",'Cálculos '!AA197)</f>
        <v/>
      </c>
      <c r="U191" s="172" t="str">
        <f>IF('Cálculos '!AB197="","",'Cálculos '!AB197)</f>
        <v/>
      </c>
      <c r="V191" s="172" t="str">
        <f>IF('Cálculos '!AC197="","",'Cálculos '!AC197)</f>
        <v/>
      </c>
      <c r="W191" s="172" t="str">
        <f>IF('Cálculos '!AD197="","",'Cálculos '!AD197)</f>
        <v/>
      </c>
      <c r="X191" s="172" t="str">
        <f>IF('Cálculos '!AE197="","",'Cálculos '!AE197)</f>
        <v/>
      </c>
      <c r="Y191" s="172" t="str">
        <f>IF('Cálculos '!AF197="","",'Cálculos '!AF197)</f>
        <v/>
      </c>
      <c r="Z191" s="172" t="str">
        <f>IF('Cálculos '!AG197="","",'Cálculos '!AG197)</f>
        <v/>
      </c>
      <c r="AA191" s="172" t="str">
        <f>IF('Cálculos '!AH197="","",'Cálculos '!AH197)</f>
        <v/>
      </c>
      <c r="AB191" s="172" t="str">
        <f>IF('Cálculos '!AI197="","",'Cálculos '!AI197)</f>
        <v/>
      </c>
      <c r="AC191" s="172" t="str">
        <f>IF('Cálculos '!AJ197="","",'Cálculos '!AJ197)</f>
        <v/>
      </c>
      <c r="AD191" s="172" t="str">
        <f>IF('Cálculos '!AK197="","",'Cálculos '!AK197)</f>
        <v/>
      </c>
      <c r="AE191" s="172" t="str">
        <f>IF('Cálculos '!AL197="","",'Cálculos '!AL197)</f>
        <v/>
      </c>
      <c r="AF191" s="172" t="str">
        <f>IF('Cálculos '!AM197="","",'Cálculos '!AM197)</f>
        <v/>
      </c>
      <c r="AG191" s="172" t="str">
        <f>IF('Cálculos '!AN197="","",'Cálculos '!AN197)</f>
        <v/>
      </c>
      <c r="AH191" s="172" t="str">
        <f>IF('Cálculos '!AO197="","",'Cálculos '!AO197)</f>
        <v/>
      </c>
      <c r="AI191" s="172" t="str">
        <f>IF('Cálculos '!AP197="","",'Cálculos '!AP197)</f>
        <v/>
      </c>
      <c r="AJ191" s="443" t="str">
        <f>IF('Cálculos '!AQ197="","",'Cálculos '!AQ197)</f>
        <v/>
      </c>
      <c r="AK191" s="446" t="str">
        <f>IF('Cálculos '!D197="","",AVERAGE(C191:AJ191))</f>
        <v/>
      </c>
      <c r="AM191" s="181">
        <f t="shared" si="40"/>
        <v>189</v>
      </c>
      <c r="AN191" s="284" t="str">
        <f t="shared" si="111"/>
        <v/>
      </c>
      <c r="AO191" s="285" t="str">
        <f t="shared" si="112"/>
        <v/>
      </c>
      <c r="AP191" s="285" t="str">
        <f t="shared" si="113"/>
        <v/>
      </c>
      <c r="AQ191" s="285" t="str">
        <f t="shared" si="114"/>
        <v/>
      </c>
      <c r="AR191" s="182" t="str">
        <f t="shared" si="115"/>
        <v/>
      </c>
      <c r="AS191" s="182" t="str">
        <f t="shared" si="116"/>
        <v/>
      </c>
      <c r="AT191" s="182" t="str">
        <f t="shared" si="117"/>
        <v/>
      </c>
      <c r="AU191" s="182" t="str">
        <f t="shared" si="118"/>
        <v/>
      </c>
      <c r="AV191" s="182" t="str">
        <f t="shared" si="119"/>
        <v/>
      </c>
      <c r="AW191" s="182" t="str">
        <f t="shared" si="120"/>
        <v/>
      </c>
      <c r="AX191" s="182" t="str">
        <f t="shared" si="121"/>
        <v/>
      </c>
      <c r="AY191" s="182" t="str">
        <f t="shared" si="122"/>
        <v/>
      </c>
      <c r="AZ191" s="182" t="str">
        <f t="shared" si="123"/>
        <v/>
      </c>
      <c r="BA191" s="182" t="str">
        <f t="shared" si="124"/>
        <v/>
      </c>
      <c r="BB191" s="182" t="str">
        <f t="shared" si="125"/>
        <v/>
      </c>
      <c r="BC191" s="182" t="str">
        <f t="shared" si="126"/>
        <v/>
      </c>
      <c r="BD191" s="182" t="str">
        <f t="shared" si="127"/>
        <v/>
      </c>
      <c r="BE191" s="182" t="str">
        <f t="shared" si="128"/>
        <v/>
      </c>
      <c r="BF191" s="182" t="str">
        <f t="shared" si="129"/>
        <v/>
      </c>
      <c r="BG191" s="182" t="str">
        <f t="shared" si="130"/>
        <v/>
      </c>
      <c r="BH191" s="182" t="str">
        <f t="shared" si="131"/>
        <v/>
      </c>
      <c r="BI191" s="182" t="str">
        <f t="shared" si="132"/>
        <v/>
      </c>
      <c r="BJ191" s="182" t="str">
        <f t="shared" si="133"/>
        <v/>
      </c>
      <c r="BK191" s="182" t="str">
        <f t="shared" si="134"/>
        <v/>
      </c>
      <c r="BL191" s="182" t="str">
        <f t="shared" si="135"/>
        <v/>
      </c>
      <c r="BM191" s="182" t="str">
        <f t="shared" si="136"/>
        <v/>
      </c>
      <c r="BN191" s="182" t="str">
        <f t="shared" si="137"/>
        <v/>
      </c>
      <c r="BO191" s="182" t="str">
        <f t="shared" si="138"/>
        <v/>
      </c>
      <c r="BP191" s="182" t="str">
        <f t="shared" si="139"/>
        <v/>
      </c>
      <c r="BQ191" s="182" t="str">
        <f t="shared" si="140"/>
        <v/>
      </c>
      <c r="BR191" s="182" t="str">
        <f t="shared" si="141"/>
        <v/>
      </c>
      <c r="BS191" s="182" t="str">
        <f t="shared" si="142"/>
        <v/>
      </c>
      <c r="BT191" s="182" t="str">
        <f t="shared" si="143"/>
        <v/>
      </c>
      <c r="BU191" s="183" t="str">
        <f t="shared" si="144"/>
        <v/>
      </c>
      <c r="BV191" s="184" t="str">
        <f>IF('Cálculos '!C197="","",AVERAGE(AN191:BU191))</f>
        <v/>
      </c>
    </row>
    <row r="192" spans="2:74" ht="17.25" hidden="1" thickBot="1" x14ac:dyDescent="0.35">
      <c r="B192" s="165">
        <f t="shared" si="145"/>
        <v>190</v>
      </c>
      <c r="C192" s="171" t="str">
        <f>IF('Cálculos '!J198="","",'Cálculos '!J198)</f>
        <v/>
      </c>
      <c r="D192" s="172" t="str">
        <f>IF('Cálculos '!K198="","",'Cálculos '!K198)</f>
        <v/>
      </c>
      <c r="E192" s="172" t="str">
        <f>IF('Cálculos '!L198="","",'Cálculos '!L198)</f>
        <v/>
      </c>
      <c r="F192" s="172" t="str">
        <f>IF('Cálculos '!M198="","",'Cálculos '!M198)</f>
        <v/>
      </c>
      <c r="G192" s="172" t="str">
        <f>IF('Cálculos '!N198="","",'Cálculos '!N198)</f>
        <v/>
      </c>
      <c r="H192" s="172" t="str">
        <f>IF('Cálculos '!O198="","",'Cálculos '!O198)</f>
        <v/>
      </c>
      <c r="I192" s="172" t="str">
        <f>IF('Cálculos '!P198="","",'Cálculos '!P198)</f>
        <v/>
      </c>
      <c r="J192" s="172" t="str">
        <f>IF('Cálculos '!Q198="","",'Cálculos '!Q198)</f>
        <v/>
      </c>
      <c r="K192" s="172" t="str">
        <f>IF('Cálculos '!R198="","",'Cálculos '!R198)</f>
        <v/>
      </c>
      <c r="L192" s="172" t="str">
        <f>IF('Cálculos '!S198="","",'Cálculos '!S198)</f>
        <v/>
      </c>
      <c r="M192" s="172" t="str">
        <f>IF('Cálculos '!T198="","",'Cálculos '!T198)</f>
        <v/>
      </c>
      <c r="N192" s="172" t="str">
        <f>IF('Cálculos '!U198="","",'Cálculos '!U198)</f>
        <v/>
      </c>
      <c r="O192" s="172" t="str">
        <f>IF('Cálculos '!V198="","",'Cálculos '!V198)</f>
        <v/>
      </c>
      <c r="P192" s="172" t="str">
        <f>IF('Cálculos '!W198="","",'Cálculos '!W198)</f>
        <v/>
      </c>
      <c r="Q192" s="172" t="str">
        <f>IF('Cálculos '!X198="","",'Cálculos '!X198)</f>
        <v/>
      </c>
      <c r="R192" s="172" t="str">
        <f>IF('Cálculos '!Y198="","",'Cálculos '!Y198)</f>
        <v/>
      </c>
      <c r="S192" s="172" t="str">
        <f>IF('Cálculos '!Z198="","",'Cálculos '!Z198)</f>
        <v/>
      </c>
      <c r="T192" s="172" t="str">
        <f>IF('Cálculos '!AA198="","",'Cálculos '!AA198)</f>
        <v/>
      </c>
      <c r="U192" s="172" t="str">
        <f>IF('Cálculos '!AB198="","",'Cálculos '!AB198)</f>
        <v/>
      </c>
      <c r="V192" s="172" t="str">
        <f>IF('Cálculos '!AC198="","",'Cálculos '!AC198)</f>
        <v/>
      </c>
      <c r="W192" s="172" t="str">
        <f>IF('Cálculos '!AD198="","",'Cálculos '!AD198)</f>
        <v/>
      </c>
      <c r="X192" s="172" t="str">
        <f>IF('Cálculos '!AE198="","",'Cálculos '!AE198)</f>
        <v/>
      </c>
      <c r="Y192" s="172" t="str">
        <f>IF('Cálculos '!AF198="","",'Cálculos '!AF198)</f>
        <v/>
      </c>
      <c r="Z192" s="172" t="str">
        <f>IF('Cálculos '!AG198="","",'Cálculos '!AG198)</f>
        <v/>
      </c>
      <c r="AA192" s="172" t="str">
        <f>IF('Cálculos '!AH198="","",'Cálculos '!AH198)</f>
        <v/>
      </c>
      <c r="AB192" s="172" t="str">
        <f>IF('Cálculos '!AI198="","",'Cálculos '!AI198)</f>
        <v/>
      </c>
      <c r="AC192" s="172" t="str">
        <f>IF('Cálculos '!AJ198="","",'Cálculos '!AJ198)</f>
        <v/>
      </c>
      <c r="AD192" s="172" t="str">
        <f>IF('Cálculos '!AK198="","",'Cálculos '!AK198)</f>
        <v/>
      </c>
      <c r="AE192" s="172" t="str">
        <f>IF('Cálculos '!AL198="","",'Cálculos '!AL198)</f>
        <v/>
      </c>
      <c r="AF192" s="172" t="str">
        <f>IF('Cálculos '!AM198="","",'Cálculos '!AM198)</f>
        <v/>
      </c>
      <c r="AG192" s="172" t="str">
        <f>IF('Cálculos '!AN198="","",'Cálculos '!AN198)</f>
        <v/>
      </c>
      <c r="AH192" s="172" t="str">
        <f>IF('Cálculos '!AO198="","",'Cálculos '!AO198)</f>
        <v/>
      </c>
      <c r="AI192" s="172" t="str">
        <f>IF('Cálculos '!AP198="","",'Cálculos '!AP198)</f>
        <v/>
      </c>
      <c r="AJ192" s="443" t="str">
        <f>IF('Cálculos '!AQ198="","",'Cálculos '!AQ198)</f>
        <v/>
      </c>
      <c r="AK192" s="446" t="str">
        <f>IF('Cálculos '!D198="","",AVERAGE(C192:AJ192))</f>
        <v/>
      </c>
      <c r="AM192" s="181">
        <f t="shared" si="40"/>
        <v>190</v>
      </c>
      <c r="AN192" s="284" t="str">
        <f t="shared" si="111"/>
        <v/>
      </c>
      <c r="AO192" s="285" t="str">
        <f t="shared" si="112"/>
        <v/>
      </c>
      <c r="AP192" s="285" t="str">
        <f t="shared" si="113"/>
        <v/>
      </c>
      <c r="AQ192" s="285" t="str">
        <f t="shared" si="114"/>
        <v/>
      </c>
      <c r="AR192" s="182" t="str">
        <f t="shared" si="115"/>
        <v/>
      </c>
      <c r="AS192" s="182" t="str">
        <f t="shared" si="116"/>
        <v/>
      </c>
      <c r="AT192" s="182" t="str">
        <f t="shared" si="117"/>
        <v/>
      </c>
      <c r="AU192" s="182" t="str">
        <f t="shared" si="118"/>
        <v/>
      </c>
      <c r="AV192" s="182" t="str">
        <f t="shared" si="119"/>
        <v/>
      </c>
      <c r="AW192" s="182" t="str">
        <f t="shared" si="120"/>
        <v/>
      </c>
      <c r="AX192" s="182" t="str">
        <f t="shared" si="121"/>
        <v/>
      </c>
      <c r="AY192" s="182" t="str">
        <f t="shared" si="122"/>
        <v/>
      </c>
      <c r="AZ192" s="182" t="str">
        <f t="shared" si="123"/>
        <v/>
      </c>
      <c r="BA192" s="182" t="str">
        <f t="shared" si="124"/>
        <v/>
      </c>
      <c r="BB192" s="182" t="str">
        <f t="shared" si="125"/>
        <v/>
      </c>
      <c r="BC192" s="182" t="str">
        <f t="shared" si="126"/>
        <v/>
      </c>
      <c r="BD192" s="182" t="str">
        <f t="shared" si="127"/>
        <v/>
      </c>
      <c r="BE192" s="182" t="str">
        <f t="shared" si="128"/>
        <v/>
      </c>
      <c r="BF192" s="182" t="str">
        <f t="shared" si="129"/>
        <v/>
      </c>
      <c r="BG192" s="182" t="str">
        <f t="shared" si="130"/>
        <v/>
      </c>
      <c r="BH192" s="182" t="str">
        <f t="shared" si="131"/>
        <v/>
      </c>
      <c r="BI192" s="182" t="str">
        <f t="shared" si="132"/>
        <v/>
      </c>
      <c r="BJ192" s="182" t="str">
        <f t="shared" si="133"/>
        <v/>
      </c>
      <c r="BK192" s="182" t="str">
        <f t="shared" si="134"/>
        <v/>
      </c>
      <c r="BL192" s="182" t="str">
        <f t="shared" si="135"/>
        <v/>
      </c>
      <c r="BM192" s="182" t="str">
        <f t="shared" si="136"/>
        <v/>
      </c>
      <c r="BN192" s="182" t="str">
        <f t="shared" si="137"/>
        <v/>
      </c>
      <c r="BO192" s="182" t="str">
        <f t="shared" si="138"/>
        <v/>
      </c>
      <c r="BP192" s="182" t="str">
        <f t="shared" si="139"/>
        <v/>
      </c>
      <c r="BQ192" s="182" t="str">
        <f t="shared" si="140"/>
        <v/>
      </c>
      <c r="BR192" s="182" t="str">
        <f t="shared" si="141"/>
        <v/>
      </c>
      <c r="BS192" s="182" t="str">
        <f t="shared" si="142"/>
        <v/>
      </c>
      <c r="BT192" s="182" t="str">
        <f t="shared" si="143"/>
        <v/>
      </c>
      <c r="BU192" s="183" t="str">
        <f t="shared" si="144"/>
        <v/>
      </c>
      <c r="BV192" s="184" t="str">
        <f>IF('Cálculos '!C198="","",AVERAGE(AN192:BU192))</f>
        <v/>
      </c>
    </row>
    <row r="193" spans="2:74" ht="17.25" hidden="1" thickBot="1" x14ac:dyDescent="0.35">
      <c r="B193" s="165">
        <f t="shared" si="145"/>
        <v>191</v>
      </c>
      <c r="C193" s="171" t="str">
        <f>IF('Cálculos '!J199="","",'Cálculos '!J199)</f>
        <v/>
      </c>
      <c r="D193" s="172" t="str">
        <f>IF('Cálculos '!K199="","",'Cálculos '!K199)</f>
        <v/>
      </c>
      <c r="E193" s="172" t="str">
        <f>IF('Cálculos '!L199="","",'Cálculos '!L199)</f>
        <v/>
      </c>
      <c r="F193" s="172" t="str">
        <f>IF('Cálculos '!M199="","",'Cálculos '!M199)</f>
        <v/>
      </c>
      <c r="G193" s="172" t="str">
        <f>IF('Cálculos '!N199="","",'Cálculos '!N199)</f>
        <v/>
      </c>
      <c r="H193" s="172" t="str">
        <f>IF('Cálculos '!O199="","",'Cálculos '!O199)</f>
        <v/>
      </c>
      <c r="I193" s="172" t="str">
        <f>IF('Cálculos '!P199="","",'Cálculos '!P199)</f>
        <v/>
      </c>
      <c r="J193" s="172" t="str">
        <f>IF('Cálculos '!Q199="","",'Cálculos '!Q199)</f>
        <v/>
      </c>
      <c r="K193" s="172" t="str">
        <f>IF('Cálculos '!R199="","",'Cálculos '!R199)</f>
        <v/>
      </c>
      <c r="L193" s="172" t="str">
        <f>IF('Cálculos '!S199="","",'Cálculos '!S199)</f>
        <v/>
      </c>
      <c r="M193" s="172" t="str">
        <f>IF('Cálculos '!T199="","",'Cálculos '!T199)</f>
        <v/>
      </c>
      <c r="N193" s="172" t="str">
        <f>IF('Cálculos '!U199="","",'Cálculos '!U199)</f>
        <v/>
      </c>
      <c r="O193" s="172" t="str">
        <f>IF('Cálculos '!V199="","",'Cálculos '!V199)</f>
        <v/>
      </c>
      <c r="P193" s="172" t="str">
        <f>IF('Cálculos '!W199="","",'Cálculos '!W199)</f>
        <v/>
      </c>
      <c r="Q193" s="172" t="str">
        <f>IF('Cálculos '!X199="","",'Cálculos '!X199)</f>
        <v/>
      </c>
      <c r="R193" s="172" t="str">
        <f>IF('Cálculos '!Y199="","",'Cálculos '!Y199)</f>
        <v/>
      </c>
      <c r="S193" s="172" t="str">
        <f>IF('Cálculos '!Z199="","",'Cálculos '!Z199)</f>
        <v/>
      </c>
      <c r="T193" s="172" t="str">
        <f>IF('Cálculos '!AA199="","",'Cálculos '!AA199)</f>
        <v/>
      </c>
      <c r="U193" s="172" t="str">
        <f>IF('Cálculos '!AB199="","",'Cálculos '!AB199)</f>
        <v/>
      </c>
      <c r="V193" s="172" t="str">
        <f>IF('Cálculos '!AC199="","",'Cálculos '!AC199)</f>
        <v/>
      </c>
      <c r="W193" s="172" t="str">
        <f>IF('Cálculos '!AD199="","",'Cálculos '!AD199)</f>
        <v/>
      </c>
      <c r="X193" s="172" t="str">
        <f>IF('Cálculos '!AE199="","",'Cálculos '!AE199)</f>
        <v/>
      </c>
      <c r="Y193" s="172" t="str">
        <f>IF('Cálculos '!AF199="","",'Cálculos '!AF199)</f>
        <v/>
      </c>
      <c r="Z193" s="172" t="str">
        <f>IF('Cálculos '!AG199="","",'Cálculos '!AG199)</f>
        <v/>
      </c>
      <c r="AA193" s="172" t="str">
        <f>IF('Cálculos '!AH199="","",'Cálculos '!AH199)</f>
        <v/>
      </c>
      <c r="AB193" s="172" t="str">
        <f>IF('Cálculos '!AI199="","",'Cálculos '!AI199)</f>
        <v/>
      </c>
      <c r="AC193" s="172" t="str">
        <f>IF('Cálculos '!AJ199="","",'Cálculos '!AJ199)</f>
        <v/>
      </c>
      <c r="AD193" s="172" t="str">
        <f>IF('Cálculos '!AK199="","",'Cálculos '!AK199)</f>
        <v/>
      </c>
      <c r="AE193" s="172" t="str">
        <f>IF('Cálculos '!AL199="","",'Cálculos '!AL199)</f>
        <v/>
      </c>
      <c r="AF193" s="172" t="str">
        <f>IF('Cálculos '!AM199="","",'Cálculos '!AM199)</f>
        <v/>
      </c>
      <c r="AG193" s="172" t="str">
        <f>IF('Cálculos '!AN199="","",'Cálculos '!AN199)</f>
        <v/>
      </c>
      <c r="AH193" s="172" t="str">
        <f>IF('Cálculos '!AO199="","",'Cálculos '!AO199)</f>
        <v/>
      </c>
      <c r="AI193" s="172" t="str">
        <f>IF('Cálculos '!AP199="","",'Cálculos '!AP199)</f>
        <v/>
      </c>
      <c r="AJ193" s="443" t="str">
        <f>IF('Cálculos '!AQ199="","",'Cálculos '!AQ199)</f>
        <v/>
      </c>
      <c r="AK193" s="446" t="str">
        <f>IF('Cálculos '!D199="","",AVERAGE(C193:AJ193))</f>
        <v/>
      </c>
      <c r="AM193" s="181">
        <f t="shared" si="40"/>
        <v>191</v>
      </c>
      <c r="AN193" s="284" t="str">
        <f t="shared" si="111"/>
        <v/>
      </c>
      <c r="AO193" s="285" t="str">
        <f t="shared" si="112"/>
        <v/>
      </c>
      <c r="AP193" s="285" t="str">
        <f t="shared" si="113"/>
        <v/>
      </c>
      <c r="AQ193" s="285" t="str">
        <f t="shared" si="114"/>
        <v/>
      </c>
      <c r="AR193" s="182" t="str">
        <f t="shared" si="115"/>
        <v/>
      </c>
      <c r="AS193" s="182" t="str">
        <f t="shared" si="116"/>
        <v/>
      </c>
      <c r="AT193" s="182" t="str">
        <f t="shared" si="117"/>
        <v/>
      </c>
      <c r="AU193" s="182" t="str">
        <f t="shared" si="118"/>
        <v/>
      </c>
      <c r="AV193" s="182" t="str">
        <f t="shared" si="119"/>
        <v/>
      </c>
      <c r="AW193" s="182" t="str">
        <f t="shared" si="120"/>
        <v/>
      </c>
      <c r="AX193" s="182" t="str">
        <f t="shared" si="121"/>
        <v/>
      </c>
      <c r="AY193" s="182" t="str">
        <f t="shared" si="122"/>
        <v/>
      </c>
      <c r="AZ193" s="182" t="str">
        <f t="shared" si="123"/>
        <v/>
      </c>
      <c r="BA193" s="182" t="str">
        <f t="shared" si="124"/>
        <v/>
      </c>
      <c r="BB193" s="182" t="str">
        <f t="shared" si="125"/>
        <v/>
      </c>
      <c r="BC193" s="182" t="str">
        <f t="shared" si="126"/>
        <v/>
      </c>
      <c r="BD193" s="182" t="str">
        <f t="shared" si="127"/>
        <v/>
      </c>
      <c r="BE193" s="182" t="str">
        <f t="shared" si="128"/>
        <v/>
      </c>
      <c r="BF193" s="182" t="str">
        <f t="shared" si="129"/>
        <v/>
      </c>
      <c r="BG193" s="182" t="str">
        <f t="shared" si="130"/>
        <v/>
      </c>
      <c r="BH193" s="182" t="str">
        <f t="shared" si="131"/>
        <v/>
      </c>
      <c r="BI193" s="182" t="str">
        <f t="shared" si="132"/>
        <v/>
      </c>
      <c r="BJ193" s="182" t="str">
        <f t="shared" si="133"/>
        <v/>
      </c>
      <c r="BK193" s="182" t="str">
        <f t="shared" si="134"/>
        <v/>
      </c>
      <c r="BL193" s="182" t="str">
        <f t="shared" si="135"/>
        <v/>
      </c>
      <c r="BM193" s="182" t="str">
        <f t="shared" si="136"/>
        <v/>
      </c>
      <c r="BN193" s="182" t="str">
        <f t="shared" si="137"/>
        <v/>
      </c>
      <c r="BO193" s="182" t="str">
        <f t="shared" si="138"/>
        <v/>
      </c>
      <c r="BP193" s="182" t="str">
        <f t="shared" si="139"/>
        <v/>
      </c>
      <c r="BQ193" s="182" t="str">
        <f t="shared" si="140"/>
        <v/>
      </c>
      <c r="BR193" s="182" t="str">
        <f t="shared" si="141"/>
        <v/>
      </c>
      <c r="BS193" s="182" t="str">
        <f t="shared" si="142"/>
        <v/>
      </c>
      <c r="BT193" s="182" t="str">
        <f t="shared" si="143"/>
        <v/>
      </c>
      <c r="BU193" s="183" t="str">
        <f t="shared" si="144"/>
        <v/>
      </c>
      <c r="BV193" s="184" t="str">
        <f>IF('Cálculos '!C199="","",AVERAGE(AN193:BU193))</f>
        <v/>
      </c>
    </row>
    <row r="194" spans="2:74" ht="17.25" hidden="1" thickBot="1" x14ac:dyDescent="0.35">
      <c r="B194" s="165">
        <f t="shared" si="145"/>
        <v>192</v>
      </c>
      <c r="C194" s="171" t="str">
        <f>IF('Cálculos '!J200="","",'Cálculos '!J200)</f>
        <v/>
      </c>
      <c r="D194" s="172" t="str">
        <f>IF('Cálculos '!K200="","",'Cálculos '!K200)</f>
        <v/>
      </c>
      <c r="E194" s="172" t="str">
        <f>IF('Cálculos '!L200="","",'Cálculos '!L200)</f>
        <v/>
      </c>
      <c r="F194" s="172" t="str">
        <f>IF('Cálculos '!M200="","",'Cálculos '!M200)</f>
        <v/>
      </c>
      <c r="G194" s="172" t="str">
        <f>IF('Cálculos '!N200="","",'Cálculos '!N200)</f>
        <v/>
      </c>
      <c r="H194" s="172" t="str">
        <f>IF('Cálculos '!O200="","",'Cálculos '!O200)</f>
        <v/>
      </c>
      <c r="I194" s="172" t="str">
        <f>IF('Cálculos '!P200="","",'Cálculos '!P200)</f>
        <v/>
      </c>
      <c r="J194" s="172" t="str">
        <f>IF('Cálculos '!Q200="","",'Cálculos '!Q200)</f>
        <v/>
      </c>
      <c r="K194" s="172" t="str">
        <f>IF('Cálculos '!R200="","",'Cálculos '!R200)</f>
        <v/>
      </c>
      <c r="L194" s="172" t="str">
        <f>IF('Cálculos '!S200="","",'Cálculos '!S200)</f>
        <v/>
      </c>
      <c r="M194" s="172" t="str">
        <f>IF('Cálculos '!T200="","",'Cálculos '!T200)</f>
        <v/>
      </c>
      <c r="N194" s="172" t="str">
        <f>IF('Cálculos '!U200="","",'Cálculos '!U200)</f>
        <v/>
      </c>
      <c r="O194" s="172" t="str">
        <f>IF('Cálculos '!V200="","",'Cálculos '!V200)</f>
        <v/>
      </c>
      <c r="P194" s="172" t="str">
        <f>IF('Cálculos '!W200="","",'Cálculos '!W200)</f>
        <v/>
      </c>
      <c r="Q194" s="172" t="str">
        <f>IF('Cálculos '!X200="","",'Cálculos '!X200)</f>
        <v/>
      </c>
      <c r="R194" s="172" t="str">
        <f>IF('Cálculos '!Y200="","",'Cálculos '!Y200)</f>
        <v/>
      </c>
      <c r="S194" s="172" t="str">
        <f>IF('Cálculos '!Z200="","",'Cálculos '!Z200)</f>
        <v/>
      </c>
      <c r="T194" s="172" t="str">
        <f>IF('Cálculos '!AA200="","",'Cálculos '!AA200)</f>
        <v/>
      </c>
      <c r="U194" s="172" t="str">
        <f>IF('Cálculos '!AB200="","",'Cálculos '!AB200)</f>
        <v/>
      </c>
      <c r="V194" s="172" t="str">
        <f>IF('Cálculos '!AC200="","",'Cálculos '!AC200)</f>
        <v/>
      </c>
      <c r="W194" s="172" t="str">
        <f>IF('Cálculos '!AD200="","",'Cálculos '!AD200)</f>
        <v/>
      </c>
      <c r="X194" s="172" t="str">
        <f>IF('Cálculos '!AE200="","",'Cálculos '!AE200)</f>
        <v/>
      </c>
      <c r="Y194" s="172" t="str">
        <f>IF('Cálculos '!AF200="","",'Cálculos '!AF200)</f>
        <v/>
      </c>
      <c r="Z194" s="172" t="str">
        <f>IF('Cálculos '!AG200="","",'Cálculos '!AG200)</f>
        <v/>
      </c>
      <c r="AA194" s="172" t="str">
        <f>IF('Cálculos '!AH200="","",'Cálculos '!AH200)</f>
        <v/>
      </c>
      <c r="AB194" s="172" t="str">
        <f>IF('Cálculos '!AI200="","",'Cálculos '!AI200)</f>
        <v/>
      </c>
      <c r="AC194" s="172" t="str">
        <f>IF('Cálculos '!AJ200="","",'Cálculos '!AJ200)</f>
        <v/>
      </c>
      <c r="AD194" s="172" t="str">
        <f>IF('Cálculos '!AK200="","",'Cálculos '!AK200)</f>
        <v/>
      </c>
      <c r="AE194" s="172" t="str">
        <f>IF('Cálculos '!AL200="","",'Cálculos '!AL200)</f>
        <v/>
      </c>
      <c r="AF194" s="172" t="str">
        <f>IF('Cálculos '!AM200="","",'Cálculos '!AM200)</f>
        <v/>
      </c>
      <c r="AG194" s="172" t="str">
        <f>IF('Cálculos '!AN200="","",'Cálculos '!AN200)</f>
        <v/>
      </c>
      <c r="AH194" s="172" t="str">
        <f>IF('Cálculos '!AO200="","",'Cálculos '!AO200)</f>
        <v/>
      </c>
      <c r="AI194" s="172" t="str">
        <f>IF('Cálculos '!AP200="","",'Cálculos '!AP200)</f>
        <v/>
      </c>
      <c r="AJ194" s="443" t="str">
        <f>IF('Cálculos '!AQ200="","",'Cálculos '!AQ200)</f>
        <v/>
      </c>
      <c r="AK194" s="446" t="str">
        <f>IF('Cálculos '!D200="","",AVERAGE(C194:AJ194))</f>
        <v/>
      </c>
      <c r="AM194" s="181">
        <f t="shared" si="40"/>
        <v>192</v>
      </c>
      <c r="AN194" s="284" t="str">
        <f t="shared" si="111"/>
        <v/>
      </c>
      <c r="AO194" s="285" t="str">
        <f t="shared" si="112"/>
        <v/>
      </c>
      <c r="AP194" s="285" t="str">
        <f t="shared" si="113"/>
        <v/>
      </c>
      <c r="AQ194" s="285" t="str">
        <f t="shared" si="114"/>
        <v/>
      </c>
      <c r="AR194" s="182" t="str">
        <f t="shared" si="115"/>
        <v/>
      </c>
      <c r="AS194" s="182" t="str">
        <f t="shared" si="116"/>
        <v/>
      </c>
      <c r="AT194" s="182" t="str">
        <f t="shared" si="117"/>
        <v/>
      </c>
      <c r="AU194" s="182" t="str">
        <f t="shared" si="118"/>
        <v/>
      </c>
      <c r="AV194" s="182" t="str">
        <f t="shared" si="119"/>
        <v/>
      </c>
      <c r="AW194" s="182" t="str">
        <f t="shared" si="120"/>
        <v/>
      </c>
      <c r="AX194" s="182" t="str">
        <f t="shared" si="121"/>
        <v/>
      </c>
      <c r="AY194" s="182" t="str">
        <f t="shared" si="122"/>
        <v/>
      </c>
      <c r="AZ194" s="182" t="str">
        <f t="shared" si="123"/>
        <v/>
      </c>
      <c r="BA194" s="182" t="str">
        <f t="shared" si="124"/>
        <v/>
      </c>
      <c r="BB194" s="182" t="str">
        <f t="shared" si="125"/>
        <v/>
      </c>
      <c r="BC194" s="182" t="str">
        <f t="shared" si="126"/>
        <v/>
      </c>
      <c r="BD194" s="182" t="str">
        <f t="shared" si="127"/>
        <v/>
      </c>
      <c r="BE194" s="182" t="str">
        <f t="shared" si="128"/>
        <v/>
      </c>
      <c r="BF194" s="182" t="str">
        <f t="shared" si="129"/>
        <v/>
      </c>
      <c r="BG194" s="182" t="str">
        <f t="shared" si="130"/>
        <v/>
      </c>
      <c r="BH194" s="182" t="str">
        <f t="shared" si="131"/>
        <v/>
      </c>
      <c r="BI194" s="182" t="str">
        <f t="shared" si="132"/>
        <v/>
      </c>
      <c r="BJ194" s="182" t="str">
        <f t="shared" si="133"/>
        <v/>
      </c>
      <c r="BK194" s="182" t="str">
        <f t="shared" si="134"/>
        <v/>
      </c>
      <c r="BL194" s="182" t="str">
        <f t="shared" si="135"/>
        <v/>
      </c>
      <c r="BM194" s="182" t="str">
        <f t="shared" si="136"/>
        <v/>
      </c>
      <c r="BN194" s="182" t="str">
        <f t="shared" si="137"/>
        <v/>
      </c>
      <c r="BO194" s="182" t="str">
        <f t="shared" si="138"/>
        <v/>
      </c>
      <c r="BP194" s="182" t="str">
        <f t="shared" si="139"/>
        <v/>
      </c>
      <c r="BQ194" s="182" t="str">
        <f t="shared" si="140"/>
        <v/>
      </c>
      <c r="BR194" s="182" t="str">
        <f t="shared" si="141"/>
        <v/>
      </c>
      <c r="BS194" s="182" t="str">
        <f t="shared" si="142"/>
        <v/>
      </c>
      <c r="BT194" s="182" t="str">
        <f t="shared" si="143"/>
        <v/>
      </c>
      <c r="BU194" s="183" t="str">
        <f t="shared" si="144"/>
        <v/>
      </c>
      <c r="BV194" s="184" t="str">
        <f>IF('Cálculos '!C200="","",AVERAGE(AN194:BU194))</f>
        <v/>
      </c>
    </row>
    <row r="195" spans="2:74" ht="17.25" hidden="1" thickBot="1" x14ac:dyDescent="0.35">
      <c r="B195" s="165">
        <f t="shared" si="145"/>
        <v>193</v>
      </c>
      <c r="C195" s="171" t="str">
        <f>IF('Cálculos '!J201="","",'Cálculos '!J201)</f>
        <v/>
      </c>
      <c r="D195" s="172" t="str">
        <f>IF('Cálculos '!K201="","",'Cálculos '!K201)</f>
        <v/>
      </c>
      <c r="E195" s="172" t="str">
        <f>IF('Cálculos '!L201="","",'Cálculos '!L201)</f>
        <v/>
      </c>
      <c r="F195" s="172" t="str">
        <f>IF('Cálculos '!M201="","",'Cálculos '!M201)</f>
        <v/>
      </c>
      <c r="G195" s="172" t="str">
        <f>IF('Cálculos '!N201="","",'Cálculos '!N201)</f>
        <v/>
      </c>
      <c r="H195" s="172" t="str">
        <f>IF('Cálculos '!O201="","",'Cálculos '!O201)</f>
        <v/>
      </c>
      <c r="I195" s="172" t="str">
        <f>IF('Cálculos '!P201="","",'Cálculos '!P201)</f>
        <v/>
      </c>
      <c r="J195" s="172" t="str">
        <f>IF('Cálculos '!Q201="","",'Cálculos '!Q201)</f>
        <v/>
      </c>
      <c r="K195" s="172" t="str">
        <f>IF('Cálculos '!R201="","",'Cálculos '!R201)</f>
        <v/>
      </c>
      <c r="L195" s="172" t="str">
        <f>IF('Cálculos '!S201="","",'Cálculos '!S201)</f>
        <v/>
      </c>
      <c r="M195" s="172" t="str">
        <f>IF('Cálculos '!T201="","",'Cálculos '!T201)</f>
        <v/>
      </c>
      <c r="N195" s="172" t="str">
        <f>IF('Cálculos '!U201="","",'Cálculos '!U201)</f>
        <v/>
      </c>
      <c r="O195" s="172" t="str">
        <f>IF('Cálculos '!V201="","",'Cálculos '!V201)</f>
        <v/>
      </c>
      <c r="P195" s="172" t="str">
        <f>IF('Cálculos '!W201="","",'Cálculos '!W201)</f>
        <v/>
      </c>
      <c r="Q195" s="172" t="str">
        <f>IF('Cálculos '!X201="","",'Cálculos '!X201)</f>
        <v/>
      </c>
      <c r="R195" s="172" t="str">
        <f>IF('Cálculos '!Y201="","",'Cálculos '!Y201)</f>
        <v/>
      </c>
      <c r="S195" s="172" t="str">
        <f>IF('Cálculos '!Z201="","",'Cálculos '!Z201)</f>
        <v/>
      </c>
      <c r="T195" s="172" t="str">
        <f>IF('Cálculos '!AA201="","",'Cálculos '!AA201)</f>
        <v/>
      </c>
      <c r="U195" s="172" t="str">
        <f>IF('Cálculos '!AB201="","",'Cálculos '!AB201)</f>
        <v/>
      </c>
      <c r="V195" s="172" t="str">
        <f>IF('Cálculos '!AC201="","",'Cálculos '!AC201)</f>
        <v/>
      </c>
      <c r="W195" s="172" t="str">
        <f>IF('Cálculos '!AD201="","",'Cálculos '!AD201)</f>
        <v/>
      </c>
      <c r="X195" s="172" t="str">
        <f>IF('Cálculos '!AE201="","",'Cálculos '!AE201)</f>
        <v/>
      </c>
      <c r="Y195" s="172" t="str">
        <f>IF('Cálculos '!AF201="","",'Cálculos '!AF201)</f>
        <v/>
      </c>
      <c r="Z195" s="172" t="str">
        <f>IF('Cálculos '!AG201="","",'Cálculos '!AG201)</f>
        <v/>
      </c>
      <c r="AA195" s="172" t="str">
        <f>IF('Cálculos '!AH201="","",'Cálculos '!AH201)</f>
        <v/>
      </c>
      <c r="AB195" s="172" t="str">
        <f>IF('Cálculos '!AI201="","",'Cálculos '!AI201)</f>
        <v/>
      </c>
      <c r="AC195" s="172" t="str">
        <f>IF('Cálculos '!AJ201="","",'Cálculos '!AJ201)</f>
        <v/>
      </c>
      <c r="AD195" s="172" t="str">
        <f>IF('Cálculos '!AK201="","",'Cálculos '!AK201)</f>
        <v/>
      </c>
      <c r="AE195" s="172" t="str">
        <f>IF('Cálculos '!AL201="","",'Cálculos '!AL201)</f>
        <v/>
      </c>
      <c r="AF195" s="172" t="str">
        <f>IF('Cálculos '!AM201="","",'Cálculos '!AM201)</f>
        <v/>
      </c>
      <c r="AG195" s="172" t="str">
        <f>IF('Cálculos '!AN201="","",'Cálculos '!AN201)</f>
        <v/>
      </c>
      <c r="AH195" s="172" t="str">
        <f>IF('Cálculos '!AO201="","",'Cálculos '!AO201)</f>
        <v/>
      </c>
      <c r="AI195" s="172" t="str">
        <f>IF('Cálculos '!AP201="","",'Cálculos '!AP201)</f>
        <v/>
      </c>
      <c r="AJ195" s="443" t="str">
        <f>IF('Cálculos '!AQ201="","",'Cálculos '!AQ201)</f>
        <v/>
      </c>
      <c r="AK195" s="446" t="str">
        <f>IF('Cálculos '!D201="","",AVERAGE(C195:AJ195))</f>
        <v/>
      </c>
      <c r="AM195" s="181">
        <f t="shared" si="40"/>
        <v>193</v>
      </c>
      <c r="AN195" s="284" t="str">
        <f t="shared" si="111"/>
        <v/>
      </c>
      <c r="AO195" s="285" t="str">
        <f t="shared" si="112"/>
        <v/>
      </c>
      <c r="AP195" s="285" t="str">
        <f t="shared" si="113"/>
        <v/>
      </c>
      <c r="AQ195" s="285" t="str">
        <f t="shared" si="114"/>
        <v/>
      </c>
      <c r="AR195" s="182" t="str">
        <f t="shared" si="115"/>
        <v/>
      </c>
      <c r="AS195" s="182" t="str">
        <f t="shared" si="116"/>
        <v/>
      </c>
      <c r="AT195" s="182" t="str">
        <f t="shared" si="117"/>
        <v/>
      </c>
      <c r="AU195" s="182" t="str">
        <f t="shared" si="118"/>
        <v/>
      </c>
      <c r="AV195" s="182" t="str">
        <f t="shared" si="119"/>
        <v/>
      </c>
      <c r="AW195" s="182" t="str">
        <f t="shared" si="120"/>
        <v/>
      </c>
      <c r="AX195" s="182" t="str">
        <f t="shared" si="121"/>
        <v/>
      </c>
      <c r="AY195" s="182" t="str">
        <f t="shared" si="122"/>
        <v/>
      </c>
      <c r="AZ195" s="182" t="str">
        <f t="shared" si="123"/>
        <v/>
      </c>
      <c r="BA195" s="182" t="str">
        <f t="shared" si="124"/>
        <v/>
      </c>
      <c r="BB195" s="182" t="str">
        <f t="shared" si="125"/>
        <v/>
      </c>
      <c r="BC195" s="182" t="str">
        <f t="shared" si="126"/>
        <v/>
      </c>
      <c r="BD195" s="182" t="str">
        <f t="shared" si="127"/>
        <v/>
      </c>
      <c r="BE195" s="182" t="str">
        <f t="shared" si="128"/>
        <v/>
      </c>
      <c r="BF195" s="182" t="str">
        <f t="shared" si="129"/>
        <v/>
      </c>
      <c r="BG195" s="182" t="str">
        <f t="shared" si="130"/>
        <v/>
      </c>
      <c r="BH195" s="182" t="str">
        <f t="shared" si="131"/>
        <v/>
      </c>
      <c r="BI195" s="182" t="str">
        <f t="shared" si="132"/>
        <v/>
      </c>
      <c r="BJ195" s="182" t="str">
        <f t="shared" si="133"/>
        <v/>
      </c>
      <c r="BK195" s="182" t="str">
        <f t="shared" si="134"/>
        <v/>
      </c>
      <c r="BL195" s="182" t="str">
        <f t="shared" si="135"/>
        <v/>
      </c>
      <c r="BM195" s="182" t="str">
        <f t="shared" si="136"/>
        <v/>
      </c>
      <c r="BN195" s="182" t="str">
        <f t="shared" si="137"/>
        <v/>
      </c>
      <c r="BO195" s="182" t="str">
        <f t="shared" si="138"/>
        <v/>
      </c>
      <c r="BP195" s="182" t="str">
        <f t="shared" si="139"/>
        <v/>
      </c>
      <c r="BQ195" s="182" t="str">
        <f t="shared" si="140"/>
        <v/>
      </c>
      <c r="BR195" s="182" t="str">
        <f t="shared" si="141"/>
        <v/>
      </c>
      <c r="BS195" s="182" t="str">
        <f t="shared" si="142"/>
        <v/>
      </c>
      <c r="BT195" s="182" t="str">
        <f t="shared" si="143"/>
        <v/>
      </c>
      <c r="BU195" s="183" t="str">
        <f t="shared" si="144"/>
        <v/>
      </c>
      <c r="BV195" s="184" t="str">
        <f>IF('Cálculos '!C201="","",AVERAGE(AN195:BU195))</f>
        <v/>
      </c>
    </row>
    <row r="196" spans="2:74" ht="17.25" hidden="1" thickBot="1" x14ac:dyDescent="0.35">
      <c r="B196" s="165">
        <f t="shared" si="145"/>
        <v>194</v>
      </c>
      <c r="C196" s="171" t="str">
        <f>IF('Cálculos '!J202="","",'Cálculos '!J202)</f>
        <v/>
      </c>
      <c r="D196" s="172" t="str">
        <f>IF('Cálculos '!K202="","",'Cálculos '!K202)</f>
        <v/>
      </c>
      <c r="E196" s="172" t="str">
        <f>IF('Cálculos '!L202="","",'Cálculos '!L202)</f>
        <v/>
      </c>
      <c r="F196" s="172" t="str">
        <f>IF('Cálculos '!M202="","",'Cálculos '!M202)</f>
        <v/>
      </c>
      <c r="G196" s="172" t="str">
        <f>IF('Cálculos '!N202="","",'Cálculos '!N202)</f>
        <v/>
      </c>
      <c r="H196" s="172" t="str">
        <f>IF('Cálculos '!O202="","",'Cálculos '!O202)</f>
        <v/>
      </c>
      <c r="I196" s="172" t="str">
        <f>IF('Cálculos '!P202="","",'Cálculos '!P202)</f>
        <v/>
      </c>
      <c r="J196" s="172" t="str">
        <f>IF('Cálculos '!Q202="","",'Cálculos '!Q202)</f>
        <v/>
      </c>
      <c r="K196" s="172" t="str">
        <f>IF('Cálculos '!R202="","",'Cálculos '!R202)</f>
        <v/>
      </c>
      <c r="L196" s="172" t="str">
        <f>IF('Cálculos '!S202="","",'Cálculos '!S202)</f>
        <v/>
      </c>
      <c r="M196" s="172" t="str">
        <f>IF('Cálculos '!T202="","",'Cálculos '!T202)</f>
        <v/>
      </c>
      <c r="N196" s="172" t="str">
        <f>IF('Cálculos '!U202="","",'Cálculos '!U202)</f>
        <v/>
      </c>
      <c r="O196" s="172" t="str">
        <f>IF('Cálculos '!V202="","",'Cálculos '!V202)</f>
        <v/>
      </c>
      <c r="P196" s="172" t="str">
        <f>IF('Cálculos '!W202="","",'Cálculos '!W202)</f>
        <v/>
      </c>
      <c r="Q196" s="172" t="str">
        <f>IF('Cálculos '!X202="","",'Cálculos '!X202)</f>
        <v/>
      </c>
      <c r="R196" s="172" t="str">
        <f>IF('Cálculos '!Y202="","",'Cálculos '!Y202)</f>
        <v/>
      </c>
      <c r="S196" s="172" t="str">
        <f>IF('Cálculos '!Z202="","",'Cálculos '!Z202)</f>
        <v/>
      </c>
      <c r="T196" s="172" t="str">
        <f>IF('Cálculos '!AA202="","",'Cálculos '!AA202)</f>
        <v/>
      </c>
      <c r="U196" s="172" t="str">
        <f>IF('Cálculos '!AB202="","",'Cálculos '!AB202)</f>
        <v/>
      </c>
      <c r="V196" s="172" t="str">
        <f>IF('Cálculos '!AC202="","",'Cálculos '!AC202)</f>
        <v/>
      </c>
      <c r="W196" s="172" t="str">
        <f>IF('Cálculos '!AD202="","",'Cálculos '!AD202)</f>
        <v/>
      </c>
      <c r="X196" s="172" t="str">
        <f>IF('Cálculos '!AE202="","",'Cálculos '!AE202)</f>
        <v/>
      </c>
      <c r="Y196" s="172" t="str">
        <f>IF('Cálculos '!AF202="","",'Cálculos '!AF202)</f>
        <v/>
      </c>
      <c r="Z196" s="172" t="str">
        <f>IF('Cálculos '!AG202="","",'Cálculos '!AG202)</f>
        <v/>
      </c>
      <c r="AA196" s="172" t="str">
        <f>IF('Cálculos '!AH202="","",'Cálculos '!AH202)</f>
        <v/>
      </c>
      <c r="AB196" s="172" t="str">
        <f>IF('Cálculos '!AI202="","",'Cálculos '!AI202)</f>
        <v/>
      </c>
      <c r="AC196" s="172" t="str">
        <f>IF('Cálculos '!AJ202="","",'Cálculos '!AJ202)</f>
        <v/>
      </c>
      <c r="AD196" s="172" t="str">
        <f>IF('Cálculos '!AK202="","",'Cálculos '!AK202)</f>
        <v/>
      </c>
      <c r="AE196" s="172" t="str">
        <f>IF('Cálculos '!AL202="","",'Cálculos '!AL202)</f>
        <v/>
      </c>
      <c r="AF196" s="172" t="str">
        <f>IF('Cálculos '!AM202="","",'Cálculos '!AM202)</f>
        <v/>
      </c>
      <c r="AG196" s="172" t="str">
        <f>IF('Cálculos '!AN202="","",'Cálculos '!AN202)</f>
        <v/>
      </c>
      <c r="AH196" s="172" t="str">
        <f>IF('Cálculos '!AO202="","",'Cálculos '!AO202)</f>
        <v/>
      </c>
      <c r="AI196" s="172" t="str">
        <f>IF('Cálculos '!AP202="","",'Cálculos '!AP202)</f>
        <v/>
      </c>
      <c r="AJ196" s="443" t="str">
        <f>IF('Cálculos '!AQ202="","",'Cálculos '!AQ202)</f>
        <v/>
      </c>
      <c r="AK196" s="446" t="str">
        <f>IF('Cálculos '!D202="","",AVERAGE(C196:AJ196))</f>
        <v/>
      </c>
      <c r="AM196" s="181">
        <f t="shared" si="40"/>
        <v>194</v>
      </c>
      <c r="AN196" s="284" t="str">
        <f t="shared" si="111"/>
        <v/>
      </c>
      <c r="AO196" s="285" t="str">
        <f t="shared" si="112"/>
        <v/>
      </c>
      <c r="AP196" s="285" t="str">
        <f t="shared" si="113"/>
        <v/>
      </c>
      <c r="AQ196" s="285" t="str">
        <f t="shared" si="114"/>
        <v/>
      </c>
      <c r="AR196" s="182" t="str">
        <f t="shared" si="115"/>
        <v/>
      </c>
      <c r="AS196" s="182" t="str">
        <f t="shared" si="116"/>
        <v/>
      </c>
      <c r="AT196" s="182" t="str">
        <f t="shared" si="117"/>
        <v/>
      </c>
      <c r="AU196" s="182" t="str">
        <f t="shared" si="118"/>
        <v/>
      </c>
      <c r="AV196" s="182" t="str">
        <f t="shared" si="119"/>
        <v/>
      </c>
      <c r="AW196" s="182" t="str">
        <f t="shared" si="120"/>
        <v/>
      </c>
      <c r="AX196" s="182" t="str">
        <f t="shared" si="121"/>
        <v/>
      </c>
      <c r="AY196" s="182" t="str">
        <f t="shared" si="122"/>
        <v/>
      </c>
      <c r="AZ196" s="182" t="str">
        <f t="shared" si="123"/>
        <v/>
      </c>
      <c r="BA196" s="182" t="str">
        <f t="shared" si="124"/>
        <v/>
      </c>
      <c r="BB196" s="182" t="str">
        <f t="shared" si="125"/>
        <v/>
      </c>
      <c r="BC196" s="182" t="str">
        <f t="shared" si="126"/>
        <v/>
      </c>
      <c r="BD196" s="182" t="str">
        <f t="shared" si="127"/>
        <v/>
      </c>
      <c r="BE196" s="182" t="str">
        <f t="shared" si="128"/>
        <v/>
      </c>
      <c r="BF196" s="182" t="str">
        <f t="shared" si="129"/>
        <v/>
      </c>
      <c r="BG196" s="182" t="str">
        <f t="shared" si="130"/>
        <v/>
      </c>
      <c r="BH196" s="182" t="str">
        <f t="shared" si="131"/>
        <v/>
      </c>
      <c r="BI196" s="182" t="str">
        <f t="shared" si="132"/>
        <v/>
      </c>
      <c r="BJ196" s="182" t="str">
        <f t="shared" si="133"/>
        <v/>
      </c>
      <c r="BK196" s="182" t="str">
        <f t="shared" si="134"/>
        <v/>
      </c>
      <c r="BL196" s="182" t="str">
        <f t="shared" si="135"/>
        <v/>
      </c>
      <c r="BM196" s="182" t="str">
        <f t="shared" si="136"/>
        <v/>
      </c>
      <c r="BN196" s="182" t="str">
        <f t="shared" si="137"/>
        <v/>
      </c>
      <c r="BO196" s="182" t="str">
        <f t="shared" si="138"/>
        <v/>
      </c>
      <c r="BP196" s="182" t="str">
        <f t="shared" si="139"/>
        <v/>
      </c>
      <c r="BQ196" s="182" t="str">
        <f t="shared" si="140"/>
        <v/>
      </c>
      <c r="BR196" s="182" t="str">
        <f t="shared" si="141"/>
        <v/>
      </c>
      <c r="BS196" s="182" t="str">
        <f t="shared" si="142"/>
        <v/>
      </c>
      <c r="BT196" s="182" t="str">
        <f t="shared" si="143"/>
        <v/>
      </c>
      <c r="BU196" s="183" t="str">
        <f t="shared" si="144"/>
        <v/>
      </c>
      <c r="BV196" s="184" t="str">
        <f>IF('Cálculos '!C202="","",AVERAGE(AN196:BU196))</f>
        <v/>
      </c>
    </row>
    <row r="197" spans="2:74" ht="17.25" hidden="1" thickBot="1" x14ac:dyDescent="0.35">
      <c r="B197" s="165">
        <f t="shared" si="145"/>
        <v>195</v>
      </c>
      <c r="C197" s="171" t="str">
        <f>IF('Cálculos '!J203="","",'Cálculos '!J203)</f>
        <v/>
      </c>
      <c r="D197" s="172" t="str">
        <f>IF('Cálculos '!K203="","",'Cálculos '!K203)</f>
        <v/>
      </c>
      <c r="E197" s="172" t="str">
        <f>IF('Cálculos '!L203="","",'Cálculos '!L203)</f>
        <v/>
      </c>
      <c r="F197" s="172" t="str">
        <f>IF('Cálculos '!M203="","",'Cálculos '!M203)</f>
        <v/>
      </c>
      <c r="G197" s="172" t="str">
        <f>IF('Cálculos '!N203="","",'Cálculos '!N203)</f>
        <v/>
      </c>
      <c r="H197" s="172" t="str">
        <f>IF('Cálculos '!O203="","",'Cálculos '!O203)</f>
        <v/>
      </c>
      <c r="I197" s="172" t="str">
        <f>IF('Cálculos '!P203="","",'Cálculos '!P203)</f>
        <v/>
      </c>
      <c r="J197" s="172" t="str">
        <f>IF('Cálculos '!Q203="","",'Cálculos '!Q203)</f>
        <v/>
      </c>
      <c r="K197" s="172" t="str">
        <f>IF('Cálculos '!R203="","",'Cálculos '!R203)</f>
        <v/>
      </c>
      <c r="L197" s="172" t="str">
        <f>IF('Cálculos '!S203="","",'Cálculos '!S203)</f>
        <v/>
      </c>
      <c r="M197" s="172" t="str">
        <f>IF('Cálculos '!T203="","",'Cálculos '!T203)</f>
        <v/>
      </c>
      <c r="N197" s="172" t="str">
        <f>IF('Cálculos '!U203="","",'Cálculos '!U203)</f>
        <v/>
      </c>
      <c r="O197" s="172" t="str">
        <f>IF('Cálculos '!V203="","",'Cálculos '!V203)</f>
        <v/>
      </c>
      <c r="P197" s="172" t="str">
        <f>IF('Cálculos '!W203="","",'Cálculos '!W203)</f>
        <v/>
      </c>
      <c r="Q197" s="172" t="str">
        <f>IF('Cálculos '!X203="","",'Cálculos '!X203)</f>
        <v/>
      </c>
      <c r="R197" s="172" t="str">
        <f>IF('Cálculos '!Y203="","",'Cálculos '!Y203)</f>
        <v/>
      </c>
      <c r="S197" s="172" t="str">
        <f>IF('Cálculos '!Z203="","",'Cálculos '!Z203)</f>
        <v/>
      </c>
      <c r="T197" s="172" t="str">
        <f>IF('Cálculos '!AA203="","",'Cálculos '!AA203)</f>
        <v/>
      </c>
      <c r="U197" s="172" t="str">
        <f>IF('Cálculos '!AB203="","",'Cálculos '!AB203)</f>
        <v/>
      </c>
      <c r="V197" s="172" t="str">
        <f>IF('Cálculos '!AC203="","",'Cálculos '!AC203)</f>
        <v/>
      </c>
      <c r="W197" s="172" t="str">
        <f>IF('Cálculos '!AD203="","",'Cálculos '!AD203)</f>
        <v/>
      </c>
      <c r="X197" s="172" t="str">
        <f>IF('Cálculos '!AE203="","",'Cálculos '!AE203)</f>
        <v/>
      </c>
      <c r="Y197" s="172" t="str">
        <f>IF('Cálculos '!AF203="","",'Cálculos '!AF203)</f>
        <v/>
      </c>
      <c r="Z197" s="172" t="str">
        <f>IF('Cálculos '!AG203="","",'Cálculos '!AG203)</f>
        <v/>
      </c>
      <c r="AA197" s="172" t="str">
        <f>IF('Cálculos '!AH203="","",'Cálculos '!AH203)</f>
        <v/>
      </c>
      <c r="AB197" s="172" t="str">
        <f>IF('Cálculos '!AI203="","",'Cálculos '!AI203)</f>
        <v/>
      </c>
      <c r="AC197" s="172" t="str">
        <f>IF('Cálculos '!AJ203="","",'Cálculos '!AJ203)</f>
        <v/>
      </c>
      <c r="AD197" s="172" t="str">
        <f>IF('Cálculos '!AK203="","",'Cálculos '!AK203)</f>
        <v/>
      </c>
      <c r="AE197" s="172" t="str">
        <f>IF('Cálculos '!AL203="","",'Cálculos '!AL203)</f>
        <v/>
      </c>
      <c r="AF197" s="172" t="str">
        <f>IF('Cálculos '!AM203="","",'Cálculos '!AM203)</f>
        <v/>
      </c>
      <c r="AG197" s="172" t="str">
        <f>IF('Cálculos '!AN203="","",'Cálculos '!AN203)</f>
        <v/>
      </c>
      <c r="AH197" s="172" t="str">
        <f>IF('Cálculos '!AO203="","",'Cálculos '!AO203)</f>
        <v/>
      </c>
      <c r="AI197" s="172" t="str">
        <f>IF('Cálculos '!AP203="","",'Cálculos '!AP203)</f>
        <v/>
      </c>
      <c r="AJ197" s="443" t="str">
        <f>IF('Cálculos '!AQ203="","",'Cálculos '!AQ203)</f>
        <v/>
      </c>
      <c r="AK197" s="446" t="str">
        <f>IF('Cálculos '!D203="","",AVERAGE(C197:AJ197))</f>
        <v/>
      </c>
      <c r="AM197" s="181">
        <f t="shared" si="40"/>
        <v>195</v>
      </c>
      <c r="AN197" s="284" t="str">
        <f t="shared" si="111"/>
        <v/>
      </c>
      <c r="AO197" s="285" t="str">
        <f t="shared" si="112"/>
        <v/>
      </c>
      <c r="AP197" s="285" t="str">
        <f t="shared" si="113"/>
        <v/>
      </c>
      <c r="AQ197" s="285" t="str">
        <f t="shared" si="114"/>
        <v/>
      </c>
      <c r="AR197" s="182" t="str">
        <f t="shared" si="115"/>
        <v/>
      </c>
      <c r="AS197" s="182" t="str">
        <f t="shared" si="116"/>
        <v/>
      </c>
      <c r="AT197" s="182" t="str">
        <f t="shared" si="117"/>
        <v/>
      </c>
      <c r="AU197" s="182" t="str">
        <f t="shared" si="118"/>
        <v/>
      </c>
      <c r="AV197" s="182" t="str">
        <f t="shared" si="119"/>
        <v/>
      </c>
      <c r="AW197" s="182" t="str">
        <f t="shared" si="120"/>
        <v/>
      </c>
      <c r="AX197" s="182" t="str">
        <f t="shared" si="121"/>
        <v/>
      </c>
      <c r="AY197" s="182" t="str">
        <f t="shared" si="122"/>
        <v/>
      </c>
      <c r="AZ197" s="182" t="str">
        <f t="shared" si="123"/>
        <v/>
      </c>
      <c r="BA197" s="182" t="str">
        <f t="shared" si="124"/>
        <v/>
      </c>
      <c r="BB197" s="182" t="str">
        <f t="shared" si="125"/>
        <v/>
      </c>
      <c r="BC197" s="182" t="str">
        <f t="shared" si="126"/>
        <v/>
      </c>
      <c r="BD197" s="182" t="str">
        <f t="shared" si="127"/>
        <v/>
      </c>
      <c r="BE197" s="182" t="str">
        <f t="shared" si="128"/>
        <v/>
      </c>
      <c r="BF197" s="182" t="str">
        <f t="shared" si="129"/>
        <v/>
      </c>
      <c r="BG197" s="182" t="str">
        <f t="shared" si="130"/>
        <v/>
      </c>
      <c r="BH197" s="182" t="str">
        <f t="shared" si="131"/>
        <v/>
      </c>
      <c r="BI197" s="182" t="str">
        <f t="shared" si="132"/>
        <v/>
      </c>
      <c r="BJ197" s="182" t="str">
        <f t="shared" si="133"/>
        <v/>
      </c>
      <c r="BK197" s="182" t="str">
        <f t="shared" si="134"/>
        <v/>
      </c>
      <c r="BL197" s="182" t="str">
        <f t="shared" si="135"/>
        <v/>
      </c>
      <c r="BM197" s="182" t="str">
        <f t="shared" si="136"/>
        <v/>
      </c>
      <c r="BN197" s="182" t="str">
        <f t="shared" si="137"/>
        <v/>
      </c>
      <c r="BO197" s="182" t="str">
        <f t="shared" si="138"/>
        <v/>
      </c>
      <c r="BP197" s="182" t="str">
        <f t="shared" si="139"/>
        <v/>
      </c>
      <c r="BQ197" s="182" t="str">
        <f t="shared" si="140"/>
        <v/>
      </c>
      <c r="BR197" s="182" t="str">
        <f t="shared" si="141"/>
        <v/>
      </c>
      <c r="BS197" s="182" t="str">
        <f t="shared" si="142"/>
        <v/>
      </c>
      <c r="BT197" s="182" t="str">
        <f t="shared" si="143"/>
        <v/>
      </c>
      <c r="BU197" s="183" t="str">
        <f t="shared" si="144"/>
        <v/>
      </c>
      <c r="BV197" s="184" t="str">
        <f>IF('Cálculos '!C203="","",AVERAGE(AN197:BU197))</f>
        <v/>
      </c>
    </row>
    <row r="198" spans="2:74" ht="17.25" hidden="1" thickBot="1" x14ac:dyDescent="0.35">
      <c r="B198" s="165">
        <f t="shared" si="145"/>
        <v>196</v>
      </c>
      <c r="C198" s="171" t="str">
        <f>IF('Cálculos '!J204="","",'Cálculos '!J204)</f>
        <v/>
      </c>
      <c r="D198" s="172" t="str">
        <f>IF('Cálculos '!K204="","",'Cálculos '!K204)</f>
        <v/>
      </c>
      <c r="E198" s="172" t="str">
        <f>IF('Cálculos '!L204="","",'Cálculos '!L204)</f>
        <v/>
      </c>
      <c r="F198" s="172" t="str">
        <f>IF('Cálculos '!M204="","",'Cálculos '!M204)</f>
        <v/>
      </c>
      <c r="G198" s="172" t="str">
        <f>IF('Cálculos '!N204="","",'Cálculos '!N204)</f>
        <v/>
      </c>
      <c r="H198" s="172" t="str">
        <f>IF('Cálculos '!O204="","",'Cálculos '!O204)</f>
        <v/>
      </c>
      <c r="I198" s="172" t="str">
        <f>IF('Cálculos '!P204="","",'Cálculos '!P204)</f>
        <v/>
      </c>
      <c r="J198" s="172" t="str">
        <f>IF('Cálculos '!Q204="","",'Cálculos '!Q204)</f>
        <v/>
      </c>
      <c r="K198" s="172" t="str">
        <f>IF('Cálculos '!R204="","",'Cálculos '!R204)</f>
        <v/>
      </c>
      <c r="L198" s="172" t="str">
        <f>IF('Cálculos '!S204="","",'Cálculos '!S204)</f>
        <v/>
      </c>
      <c r="M198" s="172" t="str">
        <f>IF('Cálculos '!T204="","",'Cálculos '!T204)</f>
        <v/>
      </c>
      <c r="N198" s="172" t="str">
        <f>IF('Cálculos '!U204="","",'Cálculos '!U204)</f>
        <v/>
      </c>
      <c r="O198" s="172" t="str">
        <f>IF('Cálculos '!V204="","",'Cálculos '!V204)</f>
        <v/>
      </c>
      <c r="P198" s="172" t="str">
        <f>IF('Cálculos '!W204="","",'Cálculos '!W204)</f>
        <v/>
      </c>
      <c r="Q198" s="172" t="str">
        <f>IF('Cálculos '!X204="","",'Cálculos '!X204)</f>
        <v/>
      </c>
      <c r="R198" s="172" t="str">
        <f>IF('Cálculos '!Y204="","",'Cálculos '!Y204)</f>
        <v/>
      </c>
      <c r="S198" s="172" t="str">
        <f>IF('Cálculos '!Z204="","",'Cálculos '!Z204)</f>
        <v/>
      </c>
      <c r="T198" s="172" t="str">
        <f>IF('Cálculos '!AA204="","",'Cálculos '!AA204)</f>
        <v/>
      </c>
      <c r="U198" s="172" t="str">
        <f>IF('Cálculos '!AB204="","",'Cálculos '!AB204)</f>
        <v/>
      </c>
      <c r="V198" s="172" t="str">
        <f>IF('Cálculos '!AC204="","",'Cálculos '!AC204)</f>
        <v/>
      </c>
      <c r="W198" s="172" t="str">
        <f>IF('Cálculos '!AD204="","",'Cálculos '!AD204)</f>
        <v/>
      </c>
      <c r="X198" s="172" t="str">
        <f>IF('Cálculos '!AE204="","",'Cálculos '!AE204)</f>
        <v/>
      </c>
      <c r="Y198" s="172" t="str">
        <f>IF('Cálculos '!AF204="","",'Cálculos '!AF204)</f>
        <v/>
      </c>
      <c r="Z198" s="172" t="str">
        <f>IF('Cálculos '!AG204="","",'Cálculos '!AG204)</f>
        <v/>
      </c>
      <c r="AA198" s="172" t="str">
        <f>IF('Cálculos '!AH204="","",'Cálculos '!AH204)</f>
        <v/>
      </c>
      <c r="AB198" s="172" t="str">
        <f>IF('Cálculos '!AI204="","",'Cálculos '!AI204)</f>
        <v/>
      </c>
      <c r="AC198" s="172" t="str">
        <f>IF('Cálculos '!AJ204="","",'Cálculos '!AJ204)</f>
        <v/>
      </c>
      <c r="AD198" s="172" t="str">
        <f>IF('Cálculos '!AK204="","",'Cálculos '!AK204)</f>
        <v/>
      </c>
      <c r="AE198" s="172" t="str">
        <f>IF('Cálculos '!AL204="","",'Cálculos '!AL204)</f>
        <v/>
      </c>
      <c r="AF198" s="172" t="str">
        <f>IF('Cálculos '!AM204="","",'Cálculos '!AM204)</f>
        <v/>
      </c>
      <c r="AG198" s="172" t="str">
        <f>IF('Cálculos '!AN204="","",'Cálculos '!AN204)</f>
        <v/>
      </c>
      <c r="AH198" s="172" t="str">
        <f>IF('Cálculos '!AO204="","",'Cálculos '!AO204)</f>
        <v/>
      </c>
      <c r="AI198" s="172" t="str">
        <f>IF('Cálculos '!AP204="","",'Cálculos '!AP204)</f>
        <v/>
      </c>
      <c r="AJ198" s="443" t="str">
        <f>IF('Cálculos '!AQ204="","",'Cálculos '!AQ204)</f>
        <v/>
      </c>
      <c r="AK198" s="446" t="str">
        <f>IF('Cálculos '!D204="","",AVERAGE(C198:AJ198))</f>
        <v/>
      </c>
      <c r="AM198" s="181">
        <f t="shared" ref="AM198:AM261" si="146">+AM197+1</f>
        <v>196</v>
      </c>
      <c r="AN198" s="284" t="str">
        <f t="shared" ref="AN198:AN261" si="147">+IF(OR(C198=0,C198=""),"",SUM(C198-$AK198)/C198)</f>
        <v/>
      </c>
      <c r="AO198" s="285" t="str">
        <f t="shared" ref="AO198:AO261" si="148">+IF(OR(D198=0,D198=""),"",SUM(D198-$AK198)/D198)</f>
        <v/>
      </c>
      <c r="AP198" s="285" t="str">
        <f t="shared" ref="AP198:AP261" si="149">+IF(OR(E198=0,E198=""),"",SUM(E198-$AK198)/E198)</f>
        <v/>
      </c>
      <c r="AQ198" s="285" t="str">
        <f t="shared" ref="AQ198:AQ261" si="150">+IF(OR(F198=0,F198=""),"",SUM(F198-$AK198)/F198)</f>
        <v/>
      </c>
      <c r="AR198" s="182" t="str">
        <f t="shared" ref="AR198:AR261" si="151">+IF(OR(G198=0,G198=""),"",SUM(G198-$AK198)/G198)</f>
        <v/>
      </c>
      <c r="AS198" s="182" t="str">
        <f t="shared" ref="AS198:AS261" si="152">+IF(OR(H198=0,H198=""),"",SUM(H198-$AK198)/H198)</f>
        <v/>
      </c>
      <c r="AT198" s="182" t="str">
        <f t="shared" ref="AT198:AT261" si="153">+IF(OR(I198=0,I198=""),"",SUM(I198-$AK198)/I198)</f>
        <v/>
      </c>
      <c r="AU198" s="182" t="str">
        <f t="shared" ref="AU198:AU261" si="154">+IF(OR(J198=0,J198=""),"",SUM(J198-$AK198)/J198)</f>
        <v/>
      </c>
      <c r="AV198" s="182" t="str">
        <f t="shared" ref="AV198:AV261" si="155">+IF(OR(K198=0,K198=""),"",SUM(K198-$AK198)/K198)</f>
        <v/>
      </c>
      <c r="AW198" s="182" t="str">
        <f t="shared" ref="AW198:AW261" si="156">+IF(OR(L198=0,L198=""),"",SUM(L198-$AK198)/L198)</f>
        <v/>
      </c>
      <c r="AX198" s="182" t="str">
        <f t="shared" ref="AX198:AX261" si="157">+IF(OR(M198=0,M198=""),"",SUM(M198-$AK198)/M198)</f>
        <v/>
      </c>
      <c r="AY198" s="182" t="str">
        <f t="shared" ref="AY198:AY261" si="158">+IF(OR(N198=0,N198=""),"",SUM(N198-$AK198)/N198)</f>
        <v/>
      </c>
      <c r="AZ198" s="182" t="str">
        <f t="shared" ref="AZ198:AZ261" si="159">+IF(OR(O198=0,O198=""),"",SUM(O198-$AK198)/O198)</f>
        <v/>
      </c>
      <c r="BA198" s="182" t="str">
        <f t="shared" ref="BA198:BA261" si="160">+IF(OR(P198=0,P198=""),"",SUM(P198-$AK198)/P198)</f>
        <v/>
      </c>
      <c r="BB198" s="182" t="str">
        <f t="shared" ref="BB198:BB261" si="161">+IF(OR(Q198=0,Q198=""),"",SUM(Q198-$AK198)/Q198)</f>
        <v/>
      </c>
      <c r="BC198" s="182" t="str">
        <f t="shared" ref="BC198:BC261" si="162">+IF(OR(R198=0,R198=""),"",SUM(R198-$AK198)/R198)</f>
        <v/>
      </c>
      <c r="BD198" s="182" t="str">
        <f t="shared" ref="BD198:BD261" si="163">+IF(OR(S198=0,S198=""),"",SUM(S198-$AK198)/S198)</f>
        <v/>
      </c>
      <c r="BE198" s="182" t="str">
        <f t="shared" ref="BE198:BE261" si="164">+IF(OR(T198=0,T198=""),"",SUM(T198-$AK198)/T198)</f>
        <v/>
      </c>
      <c r="BF198" s="182" t="str">
        <f t="shared" ref="BF198:BF261" si="165">+IF(OR(U198=0,U198=""),"",SUM(U198-$AK198)/U198)</f>
        <v/>
      </c>
      <c r="BG198" s="182" t="str">
        <f t="shared" ref="BG198:BG261" si="166">+IF(OR(V198=0,V198=""),"",SUM(V198-$AK198)/V198)</f>
        <v/>
      </c>
      <c r="BH198" s="182" t="str">
        <f t="shared" ref="BH198:BH261" si="167">+IF(OR(W198=0,W198=""),"",SUM(W198-$AK198)/W198)</f>
        <v/>
      </c>
      <c r="BI198" s="182" t="str">
        <f t="shared" ref="BI198:BI261" si="168">+IF(OR(X198=0,X198=""),"",SUM(X198-$AK198)/X198)</f>
        <v/>
      </c>
      <c r="BJ198" s="182" t="str">
        <f t="shared" ref="BJ198:BJ261" si="169">+IF(OR(Y198=0,Y198=""),"",SUM(Y198-$AK198)/Y198)</f>
        <v/>
      </c>
      <c r="BK198" s="182" t="str">
        <f t="shared" ref="BK198:BK261" si="170">+IF(OR(Z198=0,Z198=""),"",SUM(Z198-$AK198)/Z198)</f>
        <v/>
      </c>
      <c r="BL198" s="182" t="str">
        <f t="shared" ref="BL198:BL261" si="171">+IF(OR(AA198=0,AA198=""),"",SUM(AA198-$AK198)/AA198)</f>
        <v/>
      </c>
      <c r="BM198" s="182" t="str">
        <f t="shared" ref="BM198:BM261" si="172">+IF(OR(AB198=0,AB198=""),"",SUM(AB198-$AK198)/AB198)</f>
        <v/>
      </c>
      <c r="BN198" s="182" t="str">
        <f t="shared" ref="BN198:BN261" si="173">+IF(OR(AC198=0,AC198=""),"",SUM(AC198-$AK198)/AC198)</f>
        <v/>
      </c>
      <c r="BO198" s="182" t="str">
        <f t="shared" ref="BO198:BO261" si="174">+IF(OR(AD198=0,AD198=""),"",SUM(AD198-$AK198)/AD198)</f>
        <v/>
      </c>
      <c r="BP198" s="182" t="str">
        <f t="shared" ref="BP198:BP261" si="175">+IF(OR(AE198=0,AE198=""),"",SUM(AE198-$AK198)/AE198)</f>
        <v/>
      </c>
      <c r="BQ198" s="182" t="str">
        <f t="shared" ref="BQ198:BQ261" si="176">+IF(OR(AF198=0,AF198=""),"",SUM(AF198-$AK198)/AF198)</f>
        <v/>
      </c>
      <c r="BR198" s="182" t="str">
        <f t="shared" ref="BR198:BR261" si="177">+IF(OR(AG198=0,AG198=""),"",SUM(AG198-$AK198)/AG198)</f>
        <v/>
      </c>
      <c r="BS198" s="182" t="str">
        <f t="shared" ref="BS198:BS261" si="178">+IF(OR(AH198=0,AH198=""),"",SUM(AH198-$AK198)/AH198)</f>
        <v/>
      </c>
      <c r="BT198" s="182" t="str">
        <f t="shared" ref="BT198:BT261" si="179">+IF(OR(AI198=0,AI198=""),"",SUM(AI198-$AK198)/AI198)</f>
        <v/>
      </c>
      <c r="BU198" s="183" t="str">
        <f t="shared" ref="BU198:BU261" si="180">+IF(OR(AJ198=0,AJ198=""),"",SUM(AJ198-$AK198)/AJ198)</f>
        <v/>
      </c>
      <c r="BV198" s="184" t="str">
        <f>IF('Cálculos '!C204="","",AVERAGE(AN198:BU198))</f>
        <v/>
      </c>
    </row>
    <row r="199" spans="2:74" ht="17.25" hidden="1" thickBot="1" x14ac:dyDescent="0.35">
      <c r="B199" s="165">
        <f t="shared" si="145"/>
        <v>197</v>
      </c>
      <c r="C199" s="171" t="str">
        <f>IF('Cálculos '!J205="","",'Cálculos '!J205)</f>
        <v/>
      </c>
      <c r="D199" s="172" t="str">
        <f>IF('Cálculos '!K205="","",'Cálculos '!K205)</f>
        <v/>
      </c>
      <c r="E199" s="172" t="str">
        <f>IF('Cálculos '!L205="","",'Cálculos '!L205)</f>
        <v/>
      </c>
      <c r="F199" s="172" t="str">
        <f>IF('Cálculos '!M205="","",'Cálculos '!M205)</f>
        <v/>
      </c>
      <c r="G199" s="172" t="str">
        <f>IF('Cálculos '!N205="","",'Cálculos '!N205)</f>
        <v/>
      </c>
      <c r="H199" s="172" t="str">
        <f>IF('Cálculos '!O205="","",'Cálculos '!O205)</f>
        <v/>
      </c>
      <c r="I199" s="172" t="str">
        <f>IF('Cálculos '!P205="","",'Cálculos '!P205)</f>
        <v/>
      </c>
      <c r="J199" s="172" t="str">
        <f>IF('Cálculos '!Q205="","",'Cálculos '!Q205)</f>
        <v/>
      </c>
      <c r="K199" s="172" t="str">
        <f>IF('Cálculos '!R205="","",'Cálculos '!R205)</f>
        <v/>
      </c>
      <c r="L199" s="172" t="str">
        <f>IF('Cálculos '!S205="","",'Cálculos '!S205)</f>
        <v/>
      </c>
      <c r="M199" s="172" t="str">
        <f>IF('Cálculos '!T205="","",'Cálculos '!T205)</f>
        <v/>
      </c>
      <c r="N199" s="172" t="str">
        <f>IF('Cálculos '!U205="","",'Cálculos '!U205)</f>
        <v/>
      </c>
      <c r="O199" s="172" t="str">
        <f>IF('Cálculos '!V205="","",'Cálculos '!V205)</f>
        <v/>
      </c>
      <c r="P199" s="172" t="str">
        <f>IF('Cálculos '!W205="","",'Cálculos '!W205)</f>
        <v/>
      </c>
      <c r="Q199" s="172" t="str">
        <f>IF('Cálculos '!X205="","",'Cálculos '!X205)</f>
        <v/>
      </c>
      <c r="R199" s="172" t="str">
        <f>IF('Cálculos '!Y205="","",'Cálculos '!Y205)</f>
        <v/>
      </c>
      <c r="S199" s="172" t="str">
        <f>IF('Cálculos '!Z205="","",'Cálculos '!Z205)</f>
        <v/>
      </c>
      <c r="T199" s="172" t="str">
        <f>IF('Cálculos '!AA205="","",'Cálculos '!AA205)</f>
        <v/>
      </c>
      <c r="U199" s="172" t="str">
        <f>IF('Cálculos '!AB205="","",'Cálculos '!AB205)</f>
        <v/>
      </c>
      <c r="V199" s="172" t="str">
        <f>IF('Cálculos '!AC205="","",'Cálculos '!AC205)</f>
        <v/>
      </c>
      <c r="W199" s="172" t="str">
        <f>IF('Cálculos '!AD205="","",'Cálculos '!AD205)</f>
        <v/>
      </c>
      <c r="X199" s="172" t="str">
        <f>IF('Cálculos '!AE205="","",'Cálculos '!AE205)</f>
        <v/>
      </c>
      <c r="Y199" s="172" t="str">
        <f>IF('Cálculos '!AF205="","",'Cálculos '!AF205)</f>
        <v/>
      </c>
      <c r="Z199" s="172" t="str">
        <f>IF('Cálculos '!AG205="","",'Cálculos '!AG205)</f>
        <v/>
      </c>
      <c r="AA199" s="172" t="str">
        <f>IF('Cálculos '!AH205="","",'Cálculos '!AH205)</f>
        <v/>
      </c>
      <c r="AB199" s="172" t="str">
        <f>IF('Cálculos '!AI205="","",'Cálculos '!AI205)</f>
        <v/>
      </c>
      <c r="AC199" s="172" t="str">
        <f>IF('Cálculos '!AJ205="","",'Cálculos '!AJ205)</f>
        <v/>
      </c>
      <c r="AD199" s="172" t="str">
        <f>IF('Cálculos '!AK205="","",'Cálculos '!AK205)</f>
        <v/>
      </c>
      <c r="AE199" s="172" t="str">
        <f>IF('Cálculos '!AL205="","",'Cálculos '!AL205)</f>
        <v/>
      </c>
      <c r="AF199" s="172" t="str">
        <f>IF('Cálculos '!AM205="","",'Cálculos '!AM205)</f>
        <v/>
      </c>
      <c r="AG199" s="172" t="str">
        <f>IF('Cálculos '!AN205="","",'Cálculos '!AN205)</f>
        <v/>
      </c>
      <c r="AH199" s="172" t="str">
        <f>IF('Cálculos '!AO205="","",'Cálculos '!AO205)</f>
        <v/>
      </c>
      <c r="AI199" s="172" t="str">
        <f>IF('Cálculos '!AP205="","",'Cálculos '!AP205)</f>
        <v/>
      </c>
      <c r="AJ199" s="443" t="str">
        <f>IF('Cálculos '!AQ205="","",'Cálculos '!AQ205)</f>
        <v/>
      </c>
      <c r="AK199" s="446" t="str">
        <f>IF('Cálculos '!D205="","",AVERAGE(C199:AJ199))</f>
        <v/>
      </c>
      <c r="AM199" s="181">
        <f t="shared" si="146"/>
        <v>197</v>
      </c>
      <c r="AN199" s="284" t="str">
        <f t="shared" si="147"/>
        <v/>
      </c>
      <c r="AO199" s="285" t="str">
        <f t="shared" si="148"/>
        <v/>
      </c>
      <c r="AP199" s="285" t="str">
        <f t="shared" si="149"/>
        <v/>
      </c>
      <c r="AQ199" s="285" t="str">
        <f t="shared" si="150"/>
        <v/>
      </c>
      <c r="AR199" s="182" t="str">
        <f t="shared" si="151"/>
        <v/>
      </c>
      <c r="AS199" s="182" t="str">
        <f t="shared" si="152"/>
        <v/>
      </c>
      <c r="AT199" s="182" t="str">
        <f t="shared" si="153"/>
        <v/>
      </c>
      <c r="AU199" s="182" t="str">
        <f t="shared" si="154"/>
        <v/>
      </c>
      <c r="AV199" s="182" t="str">
        <f t="shared" si="155"/>
        <v/>
      </c>
      <c r="AW199" s="182" t="str">
        <f t="shared" si="156"/>
        <v/>
      </c>
      <c r="AX199" s="182" t="str">
        <f t="shared" si="157"/>
        <v/>
      </c>
      <c r="AY199" s="182" t="str">
        <f t="shared" si="158"/>
        <v/>
      </c>
      <c r="AZ199" s="182" t="str">
        <f t="shared" si="159"/>
        <v/>
      </c>
      <c r="BA199" s="182" t="str">
        <f t="shared" si="160"/>
        <v/>
      </c>
      <c r="BB199" s="182" t="str">
        <f t="shared" si="161"/>
        <v/>
      </c>
      <c r="BC199" s="182" t="str">
        <f t="shared" si="162"/>
        <v/>
      </c>
      <c r="BD199" s="182" t="str">
        <f t="shared" si="163"/>
        <v/>
      </c>
      <c r="BE199" s="182" t="str">
        <f t="shared" si="164"/>
        <v/>
      </c>
      <c r="BF199" s="182" t="str">
        <f t="shared" si="165"/>
        <v/>
      </c>
      <c r="BG199" s="182" t="str">
        <f t="shared" si="166"/>
        <v/>
      </c>
      <c r="BH199" s="182" t="str">
        <f t="shared" si="167"/>
        <v/>
      </c>
      <c r="BI199" s="182" t="str">
        <f t="shared" si="168"/>
        <v/>
      </c>
      <c r="BJ199" s="182" t="str">
        <f t="shared" si="169"/>
        <v/>
      </c>
      <c r="BK199" s="182" t="str">
        <f t="shared" si="170"/>
        <v/>
      </c>
      <c r="BL199" s="182" t="str">
        <f t="shared" si="171"/>
        <v/>
      </c>
      <c r="BM199" s="182" t="str">
        <f t="shared" si="172"/>
        <v/>
      </c>
      <c r="BN199" s="182" t="str">
        <f t="shared" si="173"/>
        <v/>
      </c>
      <c r="BO199" s="182" t="str">
        <f t="shared" si="174"/>
        <v/>
      </c>
      <c r="BP199" s="182" t="str">
        <f t="shared" si="175"/>
        <v/>
      </c>
      <c r="BQ199" s="182" t="str">
        <f t="shared" si="176"/>
        <v/>
      </c>
      <c r="BR199" s="182" t="str">
        <f t="shared" si="177"/>
        <v/>
      </c>
      <c r="BS199" s="182" t="str">
        <f t="shared" si="178"/>
        <v/>
      </c>
      <c r="BT199" s="182" t="str">
        <f t="shared" si="179"/>
        <v/>
      </c>
      <c r="BU199" s="183" t="str">
        <f t="shared" si="180"/>
        <v/>
      </c>
      <c r="BV199" s="184" t="str">
        <f>IF('Cálculos '!C205="","",AVERAGE(AN199:BU199))</f>
        <v/>
      </c>
    </row>
    <row r="200" spans="2:74" ht="17.25" hidden="1" thickBot="1" x14ac:dyDescent="0.35">
      <c r="B200" s="165">
        <f t="shared" si="145"/>
        <v>198</v>
      </c>
      <c r="C200" s="171" t="str">
        <f>IF('Cálculos '!J206="","",'Cálculos '!J206)</f>
        <v/>
      </c>
      <c r="D200" s="172" t="str">
        <f>IF('Cálculos '!K206="","",'Cálculos '!K206)</f>
        <v/>
      </c>
      <c r="E200" s="172" t="str">
        <f>IF('Cálculos '!L206="","",'Cálculos '!L206)</f>
        <v/>
      </c>
      <c r="F200" s="172" t="str">
        <f>IF('Cálculos '!M206="","",'Cálculos '!M206)</f>
        <v/>
      </c>
      <c r="G200" s="172" t="str">
        <f>IF('Cálculos '!N206="","",'Cálculos '!N206)</f>
        <v/>
      </c>
      <c r="H200" s="172" t="str">
        <f>IF('Cálculos '!O206="","",'Cálculos '!O206)</f>
        <v/>
      </c>
      <c r="I200" s="172" t="str">
        <f>IF('Cálculos '!P206="","",'Cálculos '!P206)</f>
        <v/>
      </c>
      <c r="J200" s="172" t="str">
        <f>IF('Cálculos '!Q206="","",'Cálculos '!Q206)</f>
        <v/>
      </c>
      <c r="K200" s="172" t="str">
        <f>IF('Cálculos '!R206="","",'Cálculos '!R206)</f>
        <v/>
      </c>
      <c r="L200" s="172" t="str">
        <f>IF('Cálculos '!S206="","",'Cálculos '!S206)</f>
        <v/>
      </c>
      <c r="M200" s="172" t="str">
        <f>IF('Cálculos '!T206="","",'Cálculos '!T206)</f>
        <v/>
      </c>
      <c r="N200" s="172" t="str">
        <f>IF('Cálculos '!U206="","",'Cálculos '!U206)</f>
        <v/>
      </c>
      <c r="O200" s="172" t="str">
        <f>IF('Cálculos '!V206="","",'Cálculos '!V206)</f>
        <v/>
      </c>
      <c r="P200" s="172" t="str">
        <f>IF('Cálculos '!W206="","",'Cálculos '!W206)</f>
        <v/>
      </c>
      <c r="Q200" s="172" t="str">
        <f>IF('Cálculos '!X206="","",'Cálculos '!X206)</f>
        <v/>
      </c>
      <c r="R200" s="172" t="str">
        <f>IF('Cálculos '!Y206="","",'Cálculos '!Y206)</f>
        <v/>
      </c>
      <c r="S200" s="172" t="str">
        <f>IF('Cálculos '!Z206="","",'Cálculos '!Z206)</f>
        <v/>
      </c>
      <c r="T200" s="172" t="str">
        <f>IF('Cálculos '!AA206="","",'Cálculos '!AA206)</f>
        <v/>
      </c>
      <c r="U200" s="172" t="str">
        <f>IF('Cálculos '!AB206="","",'Cálculos '!AB206)</f>
        <v/>
      </c>
      <c r="V200" s="172" t="str">
        <f>IF('Cálculos '!AC206="","",'Cálculos '!AC206)</f>
        <v/>
      </c>
      <c r="W200" s="172" t="str">
        <f>IF('Cálculos '!AD206="","",'Cálculos '!AD206)</f>
        <v/>
      </c>
      <c r="X200" s="172" t="str">
        <f>IF('Cálculos '!AE206="","",'Cálculos '!AE206)</f>
        <v/>
      </c>
      <c r="Y200" s="172" t="str">
        <f>IF('Cálculos '!AF206="","",'Cálculos '!AF206)</f>
        <v/>
      </c>
      <c r="Z200" s="172" t="str">
        <f>IF('Cálculos '!AG206="","",'Cálculos '!AG206)</f>
        <v/>
      </c>
      <c r="AA200" s="172" t="str">
        <f>IF('Cálculos '!AH206="","",'Cálculos '!AH206)</f>
        <v/>
      </c>
      <c r="AB200" s="172" t="str">
        <f>IF('Cálculos '!AI206="","",'Cálculos '!AI206)</f>
        <v/>
      </c>
      <c r="AC200" s="172" t="str">
        <f>IF('Cálculos '!AJ206="","",'Cálculos '!AJ206)</f>
        <v/>
      </c>
      <c r="AD200" s="172" t="str">
        <f>IF('Cálculos '!AK206="","",'Cálculos '!AK206)</f>
        <v/>
      </c>
      <c r="AE200" s="172" t="str">
        <f>IF('Cálculos '!AL206="","",'Cálculos '!AL206)</f>
        <v/>
      </c>
      <c r="AF200" s="172" t="str">
        <f>IF('Cálculos '!AM206="","",'Cálculos '!AM206)</f>
        <v/>
      </c>
      <c r="AG200" s="172" t="str">
        <f>IF('Cálculos '!AN206="","",'Cálculos '!AN206)</f>
        <v/>
      </c>
      <c r="AH200" s="172" t="str">
        <f>IF('Cálculos '!AO206="","",'Cálculos '!AO206)</f>
        <v/>
      </c>
      <c r="AI200" s="172" t="str">
        <f>IF('Cálculos '!AP206="","",'Cálculos '!AP206)</f>
        <v/>
      </c>
      <c r="AJ200" s="443" t="str">
        <f>IF('Cálculos '!AQ206="","",'Cálculos '!AQ206)</f>
        <v/>
      </c>
      <c r="AK200" s="446" t="str">
        <f>IF('Cálculos '!D206="","",AVERAGE(C200:AJ200))</f>
        <v/>
      </c>
      <c r="AM200" s="181">
        <f t="shared" si="146"/>
        <v>198</v>
      </c>
      <c r="AN200" s="284" t="str">
        <f t="shared" si="147"/>
        <v/>
      </c>
      <c r="AO200" s="285" t="str">
        <f t="shared" si="148"/>
        <v/>
      </c>
      <c r="AP200" s="285" t="str">
        <f t="shared" si="149"/>
        <v/>
      </c>
      <c r="AQ200" s="285" t="str">
        <f t="shared" si="150"/>
        <v/>
      </c>
      <c r="AR200" s="182" t="str">
        <f t="shared" si="151"/>
        <v/>
      </c>
      <c r="AS200" s="182" t="str">
        <f t="shared" si="152"/>
        <v/>
      </c>
      <c r="AT200" s="182" t="str">
        <f t="shared" si="153"/>
        <v/>
      </c>
      <c r="AU200" s="182" t="str">
        <f t="shared" si="154"/>
        <v/>
      </c>
      <c r="AV200" s="182" t="str">
        <f t="shared" si="155"/>
        <v/>
      </c>
      <c r="AW200" s="182" t="str">
        <f t="shared" si="156"/>
        <v/>
      </c>
      <c r="AX200" s="182" t="str">
        <f t="shared" si="157"/>
        <v/>
      </c>
      <c r="AY200" s="182" t="str">
        <f t="shared" si="158"/>
        <v/>
      </c>
      <c r="AZ200" s="182" t="str">
        <f t="shared" si="159"/>
        <v/>
      </c>
      <c r="BA200" s="182" t="str">
        <f t="shared" si="160"/>
        <v/>
      </c>
      <c r="BB200" s="182" t="str">
        <f t="shared" si="161"/>
        <v/>
      </c>
      <c r="BC200" s="182" t="str">
        <f t="shared" si="162"/>
        <v/>
      </c>
      <c r="BD200" s="182" t="str">
        <f t="shared" si="163"/>
        <v/>
      </c>
      <c r="BE200" s="182" t="str">
        <f t="shared" si="164"/>
        <v/>
      </c>
      <c r="BF200" s="182" t="str">
        <f t="shared" si="165"/>
        <v/>
      </c>
      <c r="BG200" s="182" t="str">
        <f t="shared" si="166"/>
        <v/>
      </c>
      <c r="BH200" s="182" t="str">
        <f t="shared" si="167"/>
        <v/>
      </c>
      <c r="BI200" s="182" t="str">
        <f t="shared" si="168"/>
        <v/>
      </c>
      <c r="BJ200" s="182" t="str">
        <f t="shared" si="169"/>
        <v/>
      </c>
      <c r="BK200" s="182" t="str">
        <f t="shared" si="170"/>
        <v/>
      </c>
      <c r="BL200" s="182" t="str">
        <f t="shared" si="171"/>
        <v/>
      </c>
      <c r="BM200" s="182" t="str">
        <f t="shared" si="172"/>
        <v/>
      </c>
      <c r="BN200" s="182" t="str">
        <f t="shared" si="173"/>
        <v/>
      </c>
      <c r="BO200" s="182" t="str">
        <f t="shared" si="174"/>
        <v/>
      </c>
      <c r="BP200" s="182" t="str">
        <f t="shared" si="175"/>
        <v/>
      </c>
      <c r="BQ200" s="182" t="str">
        <f t="shared" si="176"/>
        <v/>
      </c>
      <c r="BR200" s="182" t="str">
        <f t="shared" si="177"/>
        <v/>
      </c>
      <c r="BS200" s="182" t="str">
        <f t="shared" si="178"/>
        <v/>
      </c>
      <c r="BT200" s="182" t="str">
        <f t="shared" si="179"/>
        <v/>
      </c>
      <c r="BU200" s="183" t="str">
        <f t="shared" si="180"/>
        <v/>
      </c>
      <c r="BV200" s="184" t="str">
        <f>IF('Cálculos '!C206="","",AVERAGE(AN200:BU200))</f>
        <v/>
      </c>
    </row>
    <row r="201" spans="2:74" ht="17.25" hidden="1" thickBot="1" x14ac:dyDescent="0.35">
      <c r="B201" s="165">
        <f t="shared" si="145"/>
        <v>199</v>
      </c>
      <c r="C201" s="171" t="str">
        <f>IF('Cálculos '!J207="","",'Cálculos '!J207)</f>
        <v/>
      </c>
      <c r="D201" s="172" t="str">
        <f>IF('Cálculos '!K207="","",'Cálculos '!K207)</f>
        <v/>
      </c>
      <c r="E201" s="172" t="str">
        <f>IF('Cálculos '!L207="","",'Cálculos '!L207)</f>
        <v/>
      </c>
      <c r="F201" s="172" t="str">
        <f>IF('Cálculos '!M207="","",'Cálculos '!M207)</f>
        <v/>
      </c>
      <c r="G201" s="172" t="str">
        <f>IF('Cálculos '!N207="","",'Cálculos '!N207)</f>
        <v/>
      </c>
      <c r="H201" s="172" t="str">
        <f>IF('Cálculos '!O207="","",'Cálculos '!O207)</f>
        <v/>
      </c>
      <c r="I201" s="172" t="str">
        <f>IF('Cálculos '!P207="","",'Cálculos '!P207)</f>
        <v/>
      </c>
      <c r="J201" s="172" t="str">
        <f>IF('Cálculos '!Q207="","",'Cálculos '!Q207)</f>
        <v/>
      </c>
      <c r="K201" s="172" t="str">
        <f>IF('Cálculos '!R207="","",'Cálculos '!R207)</f>
        <v/>
      </c>
      <c r="L201" s="172" t="str">
        <f>IF('Cálculos '!S207="","",'Cálculos '!S207)</f>
        <v/>
      </c>
      <c r="M201" s="172" t="str">
        <f>IF('Cálculos '!T207="","",'Cálculos '!T207)</f>
        <v/>
      </c>
      <c r="N201" s="172" t="str">
        <f>IF('Cálculos '!U207="","",'Cálculos '!U207)</f>
        <v/>
      </c>
      <c r="O201" s="172" t="str">
        <f>IF('Cálculos '!V207="","",'Cálculos '!V207)</f>
        <v/>
      </c>
      <c r="P201" s="172" t="str">
        <f>IF('Cálculos '!W207="","",'Cálculos '!W207)</f>
        <v/>
      </c>
      <c r="Q201" s="172" t="str">
        <f>IF('Cálculos '!X207="","",'Cálculos '!X207)</f>
        <v/>
      </c>
      <c r="R201" s="172" t="str">
        <f>IF('Cálculos '!Y207="","",'Cálculos '!Y207)</f>
        <v/>
      </c>
      <c r="S201" s="172" t="str">
        <f>IF('Cálculos '!Z207="","",'Cálculos '!Z207)</f>
        <v/>
      </c>
      <c r="T201" s="172" t="str">
        <f>IF('Cálculos '!AA207="","",'Cálculos '!AA207)</f>
        <v/>
      </c>
      <c r="U201" s="172" t="str">
        <f>IF('Cálculos '!AB207="","",'Cálculos '!AB207)</f>
        <v/>
      </c>
      <c r="V201" s="172" t="str">
        <f>IF('Cálculos '!AC207="","",'Cálculos '!AC207)</f>
        <v/>
      </c>
      <c r="W201" s="172" t="str">
        <f>IF('Cálculos '!AD207="","",'Cálculos '!AD207)</f>
        <v/>
      </c>
      <c r="X201" s="172" t="str">
        <f>IF('Cálculos '!AE207="","",'Cálculos '!AE207)</f>
        <v/>
      </c>
      <c r="Y201" s="172" t="str">
        <f>IF('Cálculos '!AF207="","",'Cálculos '!AF207)</f>
        <v/>
      </c>
      <c r="Z201" s="172" t="str">
        <f>IF('Cálculos '!AG207="","",'Cálculos '!AG207)</f>
        <v/>
      </c>
      <c r="AA201" s="172" t="str">
        <f>IF('Cálculos '!AH207="","",'Cálculos '!AH207)</f>
        <v/>
      </c>
      <c r="AB201" s="172" t="str">
        <f>IF('Cálculos '!AI207="","",'Cálculos '!AI207)</f>
        <v/>
      </c>
      <c r="AC201" s="172" t="str">
        <f>IF('Cálculos '!AJ207="","",'Cálculos '!AJ207)</f>
        <v/>
      </c>
      <c r="AD201" s="172" t="str">
        <f>IF('Cálculos '!AK207="","",'Cálculos '!AK207)</f>
        <v/>
      </c>
      <c r="AE201" s="172" t="str">
        <f>IF('Cálculos '!AL207="","",'Cálculos '!AL207)</f>
        <v/>
      </c>
      <c r="AF201" s="172" t="str">
        <f>IF('Cálculos '!AM207="","",'Cálculos '!AM207)</f>
        <v/>
      </c>
      <c r="AG201" s="172" t="str">
        <f>IF('Cálculos '!AN207="","",'Cálculos '!AN207)</f>
        <v/>
      </c>
      <c r="AH201" s="172" t="str">
        <f>IF('Cálculos '!AO207="","",'Cálculos '!AO207)</f>
        <v/>
      </c>
      <c r="AI201" s="172" t="str">
        <f>IF('Cálculos '!AP207="","",'Cálculos '!AP207)</f>
        <v/>
      </c>
      <c r="AJ201" s="443" t="str">
        <f>IF('Cálculos '!AQ207="","",'Cálculos '!AQ207)</f>
        <v/>
      </c>
      <c r="AK201" s="446" t="str">
        <f>IF('Cálculos '!D207="","",AVERAGE(C201:AJ201))</f>
        <v/>
      </c>
      <c r="AM201" s="181">
        <f t="shared" si="146"/>
        <v>199</v>
      </c>
      <c r="AN201" s="284" t="str">
        <f t="shared" si="147"/>
        <v/>
      </c>
      <c r="AO201" s="285" t="str">
        <f t="shared" si="148"/>
        <v/>
      </c>
      <c r="AP201" s="285" t="str">
        <f t="shared" si="149"/>
        <v/>
      </c>
      <c r="AQ201" s="285" t="str">
        <f t="shared" si="150"/>
        <v/>
      </c>
      <c r="AR201" s="182" t="str">
        <f t="shared" si="151"/>
        <v/>
      </c>
      <c r="AS201" s="182" t="str">
        <f t="shared" si="152"/>
        <v/>
      </c>
      <c r="AT201" s="182" t="str">
        <f t="shared" si="153"/>
        <v/>
      </c>
      <c r="AU201" s="182" t="str">
        <f t="shared" si="154"/>
        <v/>
      </c>
      <c r="AV201" s="182" t="str">
        <f t="shared" si="155"/>
        <v/>
      </c>
      <c r="AW201" s="182" t="str">
        <f t="shared" si="156"/>
        <v/>
      </c>
      <c r="AX201" s="182" t="str">
        <f t="shared" si="157"/>
        <v/>
      </c>
      <c r="AY201" s="182" t="str">
        <f t="shared" si="158"/>
        <v/>
      </c>
      <c r="AZ201" s="182" t="str">
        <f t="shared" si="159"/>
        <v/>
      </c>
      <c r="BA201" s="182" t="str">
        <f t="shared" si="160"/>
        <v/>
      </c>
      <c r="BB201" s="182" t="str">
        <f t="shared" si="161"/>
        <v/>
      </c>
      <c r="BC201" s="182" t="str">
        <f t="shared" si="162"/>
        <v/>
      </c>
      <c r="BD201" s="182" t="str">
        <f t="shared" si="163"/>
        <v/>
      </c>
      <c r="BE201" s="182" t="str">
        <f t="shared" si="164"/>
        <v/>
      </c>
      <c r="BF201" s="182" t="str">
        <f t="shared" si="165"/>
        <v/>
      </c>
      <c r="BG201" s="182" t="str">
        <f t="shared" si="166"/>
        <v/>
      </c>
      <c r="BH201" s="182" t="str">
        <f t="shared" si="167"/>
        <v/>
      </c>
      <c r="BI201" s="182" t="str">
        <f t="shared" si="168"/>
        <v/>
      </c>
      <c r="BJ201" s="182" t="str">
        <f t="shared" si="169"/>
        <v/>
      </c>
      <c r="BK201" s="182" t="str">
        <f t="shared" si="170"/>
        <v/>
      </c>
      <c r="BL201" s="182" t="str">
        <f t="shared" si="171"/>
        <v/>
      </c>
      <c r="BM201" s="182" t="str">
        <f t="shared" si="172"/>
        <v/>
      </c>
      <c r="BN201" s="182" t="str">
        <f t="shared" si="173"/>
        <v/>
      </c>
      <c r="BO201" s="182" t="str">
        <f t="shared" si="174"/>
        <v/>
      </c>
      <c r="BP201" s="182" t="str">
        <f t="shared" si="175"/>
        <v/>
      </c>
      <c r="BQ201" s="182" t="str">
        <f t="shared" si="176"/>
        <v/>
      </c>
      <c r="BR201" s="182" t="str">
        <f t="shared" si="177"/>
        <v/>
      </c>
      <c r="BS201" s="182" t="str">
        <f t="shared" si="178"/>
        <v/>
      </c>
      <c r="BT201" s="182" t="str">
        <f t="shared" si="179"/>
        <v/>
      </c>
      <c r="BU201" s="183" t="str">
        <f t="shared" si="180"/>
        <v/>
      </c>
      <c r="BV201" s="184" t="str">
        <f>IF('Cálculos '!C207="","",AVERAGE(AN201:BU201))</f>
        <v/>
      </c>
    </row>
    <row r="202" spans="2:74" ht="17.25" hidden="1" thickBot="1" x14ac:dyDescent="0.35">
      <c r="B202" s="165">
        <f t="shared" si="145"/>
        <v>200</v>
      </c>
      <c r="C202" s="171" t="str">
        <f>IF('Cálculos '!J208="","",'Cálculos '!J208)</f>
        <v/>
      </c>
      <c r="D202" s="172" t="str">
        <f>IF('Cálculos '!K208="","",'Cálculos '!K208)</f>
        <v/>
      </c>
      <c r="E202" s="172" t="str">
        <f>IF('Cálculos '!L208="","",'Cálculos '!L208)</f>
        <v/>
      </c>
      <c r="F202" s="172" t="str">
        <f>IF('Cálculos '!M208="","",'Cálculos '!M208)</f>
        <v/>
      </c>
      <c r="G202" s="172" t="str">
        <f>IF('Cálculos '!N208="","",'Cálculos '!N208)</f>
        <v/>
      </c>
      <c r="H202" s="172" t="str">
        <f>IF('Cálculos '!O208="","",'Cálculos '!O208)</f>
        <v/>
      </c>
      <c r="I202" s="172" t="str">
        <f>IF('Cálculos '!P208="","",'Cálculos '!P208)</f>
        <v/>
      </c>
      <c r="J202" s="172" t="str">
        <f>IF('Cálculos '!Q208="","",'Cálculos '!Q208)</f>
        <v/>
      </c>
      <c r="K202" s="172" t="str">
        <f>IF('Cálculos '!R208="","",'Cálculos '!R208)</f>
        <v/>
      </c>
      <c r="L202" s="172" t="str">
        <f>IF('Cálculos '!S208="","",'Cálculos '!S208)</f>
        <v/>
      </c>
      <c r="M202" s="172" t="str">
        <f>IF('Cálculos '!T208="","",'Cálculos '!T208)</f>
        <v/>
      </c>
      <c r="N202" s="172" t="str">
        <f>IF('Cálculos '!U208="","",'Cálculos '!U208)</f>
        <v/>
      </c>
      <c r="O202" s="172" t="str">
        <f>IF('Cálculos '!V208="","",'Cálculos '!V208)</f>
        <v/>
      </c>
      <c r="P202" s="172" t="str">
        <f>IF('Cálculos '!W208="","",'Cálculos '!W208)</f>
        <v/>
      </c>
      <c r="Q202" s="172" t="str">
        <f>IF('Cálculos '!X208="","",'Cálculos '!X208)</f>
        <v/>
      </c>
      <c r="R202" s="172" t="str">
        <f>IF('Cálculos '!Y208="","",'Cálculos '!Y208)</f>
        <v/>
      </c>
      <c r="S202" s="172" t="str">
        <f>IF('Cálculos '!Z208="","",'Cálculos '!Z208)</f>
        <v/>
      </c>
      <c r="T202" s="172" t="str">
        <f>IF('Cálculos '!AA208="","",'Cálculos '!AA208)</f>
        <v/>
      </c>
      <c r="U202" s="172" t="str">
        <f>IF('Cálculos '!AB208="","",'Cálculos '!AB208)</f>
        <v/>
      </c>
      <c r="V202" s="172" t="str">
        <f>IF('Cálculos '!AC208="","",'Cálculos '!AC208)</f>
        <v/>
      </c>
      <c r="W202" s="172" t="str">
        <f>IF('Cálculos '!AD208="","",'Cálculos '!AD208)</f>
        <v/>
      </c>
      <c r="X202" s="172" t="str">
        <f>IF('Cálculos '!AE208="","",'Cálculos '!AE208)</f>
        <v/>
      </c>
      <c r="Y202" s="172" t="str">
        <f>IF('Cálculos '!AF208="","",'Cálculos '!AF208)</f>
        <v/>
      </c>
      <c r="Z202" s="172" t="str">
        <f>IF('Cálculos '!AG208="","",'Cálculos '!AG208)</f>
        <v/>
      </c>
      <c r="AA202" s="172" t="str">
        <f>IF('Cálculos '!AH208="","",'Cálculos '!AH208)</f>
        <v/>
      </c>
      <c r="AB202" s="172" t="str">
        <f>IF('Cálculos '!AI208="","",'Cálculos '!AI208)</f>
        <v/>
      </c>
      <c r="AC202" s="172" t="str">
        <f>IF('Cálculos '!AJ208="","",'Cálculos '!AJ208)</f>
        <v/>
      </c>
      <c r="AD202" s="172" t="str">
        <f>IF('Cálculos '!AK208="","",'Cálculos '!AK208)</f>
        <v/>
      </c>
      <c r="AE202" s="172" t="str">
        <f>IF('Cálculos '!AL208="","",'Cálculos '!AL208)</f>
        <v/>
      </c>
      <c r="AF202" s="172" t="str">
        <f>IF('Cálculos '!AM208="","",'Cálculos '!AM208)</f>
        <v/>
      </c>
      <c r="AG202" s="172" t="str">
        <f>IF('Cálculos '!AN208="","",'Cálculos '!AN208)</f>
        <v/>
      </c>
      <c r="AH202" s="172" t="str">
        <f>IF('Cálculos '!AO208="","",'Cálculos '!AO208)</f>
        <v/>
      </c>
      <c r="AI202" s="172" t="str">
        <f>IF('Cálculos '!AP208="","",'Cálculos '!AP208)</f>
        <v/>
      </c>
      <c r="AJ202" s="443" t="str">
        <f>IF('Cálculos '!AQ208="","",'Cálculos '!AQ208)</f>
        <v/>
      </c>
      <c r="AK202" s="446" t="str">
        <f>IF('Cálculos '!D208="","",AVERAGE(C202:AJ202))</f>
        <v/>
      </c>
      <c r="AM202" s="181">
        <f t="shared" si="146"/>
        <v>200</v>
      </c>
      <c r="AN202" s="284" t="str">
        <f t="shared" si="147"/>
        <v/>
      </c>
      <c r="AO202" s="285" t="str">
        <f t="shared" si="148"/>
        <v/>
      </c>
      <c r="AP202" s="285" t="str">
        <f t="shared" si="149"/>
        <v/>
      </c>
      <c r="AQ202" s="285" t="str">
        <f t="shared" si="150"/>
        <v/>
      </c>
      <c r="AR202" s="182" t="str">
        <f t="shared" si="151"/>
        <v/>
      </c>
      <c r="AS202" s="182" t="str">
        <f t="shared" si="152"/>
        <v/>
      </c>
      <c r="AT202" s="182" t="str">
        <f t="shared" si="153"/>
        <v/>
      </c>
      <c r="AU202" s="182" t="str">
        <f t="shared" si="154"/>
        <v/>
      </c>
      <c r="AV202" s="182" t="str">
        <f t="shared" si="155"/>
        <v/>
      </c>
      <c r="AW202" s="182" t="str">
        <f t="shared" si="156"/>
        <v/>
      </c>
      <c r="AX202" s="182" t="str">
        <f t="shared" si="157"/>
        <v/>
      </c>
      <c r="AY202" s="182" t="str">
        <f t="shared" si="158"/>
        <v/>
      </c>
      <c r="AZ202" s="182" t="str">
        <f t="shared" si="159"/>
        <v/>
      </c>
      <c r="BA202" s="182" t="str">
        <f t="shared" si="160"/>
        <v/>
      </c>
      <c r="BB202" s="182" t="str">
        <f t="shared" si="161"/>
        <v/>
      </c>
      <c r="BC202" s="182" t="str">
        <f t="shared" si="162"/>
        <v/>
      </c>
      <c r="BD202" s="182" t="str">
        <f t="shared" si="163"/>
        <v/>
      </c>
      <c r="BE202" s="182" t="str">
        <f t="shared" si="164"/>
        <v/>
      </c>
      <c r="BF202" s="182" t="str">
        <f t="shared" si="165"/>
        <v/>
      </c>
      <c r="BG202" s="182" t="str">
        <f t="shared" si="166"/>
        <v/>
      </c>
      <c r="BH202" s="182" t="str">
        <f t="shared" si="167"/>
        <v/>
      </c>
      <c r="BI202" s="182" t="str">
        <f t="shared" si="168"/>
        <v/>
      </c>
      <c r="BJ202" s="182" t="str">
        <f t="shared" si="169"/>
        <v/>
      </c>
      <c r="BK202" s="182" t="str">
        <f t="shared" si="170"/>
        <v/>
      </c>
      <c r="BL202" s="182" t="str">
        <f t="shared" si="171"/>
        <v/>
      </c>
      <c r="BM202" s="182" t="str">
        <f t="shared" si="172"/>
        <v/>
      </c>
      <c r="BN202" s="182" t="str">
        <f t="shared" si="173"/>
        <v/>
      </c>
      <c r="BO202" s="182" t="str">
        <f t="shared" si="174"/>
        <v/>
      </c>
      <c r="BP202" s="182" t="str">
        <f t="shared" si="175"/>
        <v/>
      </c>
      <c r="BQ202" s="182" t="str">
        <f t="shared" si="176"/>
        <v/>
      </c>
      <c r="BR202" s="182" t="str">
        <f t="shared" si="177"/>
        <v/>
      </c>
      <c r="BS202" s="182" t="str">
        <f t="shared" si="178"/>
        <v/>
      </c>
      <c r="BT202" s="182" t="str">
        <f t="shared" si="179"/>
        <v/>
      </c>
      <c r="BU202" s="183" t="str">
        <f t="shared" si="180"/>
        <v/>
      </c>
      <c r="BV202" s="184" t="str">
        <f>IF('Cálculos '!C208="","",AVERAGE(AN202:BU202))</f>
        <v/>
      </c>
    </row>
    <row r="203" spans="2:74" ht="17.25" hidden="1" thickBot="1" x14ac:dyDescent="0.35">
      <c r="B203" s="165">
        <f t="shared" si="145"/>
        <v>201</v>
      </c>
      <c r="C203" s="171" t="str">
        <f>IF('Cálculos '!J209="","",'Cálculos '!J209)</f>
        <v/>
      </c>
      <c r="D203" s="172" t="str">
        <f>IF('Cálculos '!K209="","",'Cálculos '!K209)</f>
        <v/>
      </c>
      <c r="E203" s="172" t="str">
        <f>IF('Cálculos '!L209="","",'Cálculos '!L209)</f>
        <v/>
      </c>
      <c r="F203" s="172" t="str">
        <f>IF('Cálculos '!M209="","",'Cálculos '!M209)</f>
        <v/>
      </c>
      <c r="G203" s="172" t="str">
        <f>IF('Cálculos '!N209="","",'Cálculos '!N209)</f>
        <v/>
      </c>
      <c r="H203" s="172" t="str">
        <f>IF('Cálculos '!O209="","",'Cálculos '!O209)</f>
        <v/>
      </c>
      <c r="I203" s="172" t="str">
        <f>IF('Cálculos '!P209="","",'Cálculos '!P209)</f>
        <v/>
      </c>
      <c r="J203" s="172" t="str">
        <f>IF('Cálculos '!Q209="","",'Cálculos '!Q209)</f>
        <v/>
      </c>
      <c r="K203" s="172" t="str">
        <f>IF('Cálculos '!R209="","",'Cálculos '!R209)</f>
        <v/>
      </c>
      <c r="L203" s="172" t="str">
        <f>IF('Cálculos '!S209="","",'Cálculos '!S209)</f>
        <v/>
      </c>
      <c r="M203" s="172" t="str">
        <f>IF('Cálculos '!T209="","",'Cálculos '!T209)</f>
        <v/>
      </c>
      <c r="N203" s="172" t="str">
        <f>IF('Cálculos '!U209="","",'Cálculos '!U209)</f>
        <v/>
      </c>
      <c r="O203" s="172" t="str">
        <f>IF('Cálculos '!V209="","",'Cálculos '!V209)</f>
        <v/>
      </c>
      <c r="P203" s="172" t="str">
        <f>IF('Cálculos '!W209="","",'Cálculos '!W209)</f>
        <v/>
      </c>
      <c r="Q203" s="172" t="str">
        <f>IF('Cálculos '!X209="","",'Cálculos '!X209)</f>
        <v/>
      </c>
      <c r="R203" s="172" t="str">
        <f>IF('Cálculos '!Y209="","",'Cálculos '!Y209)</f>
        <v/>
      </c>
      <c r="S203" s="172" t="str">
        <f>IF('Cálculos '!Z209="","",'Cálculos '!Z209)</f>
        <v/>
      </c>
      <c r="T203" s="172" t="str">
        <f>IF('Cálculos '!AA209="","",'Cálculos '!AA209)</f>
        <v/>
      </c>
      <c r="U203" s="172" t="str">
        <f>IF('Cálculos '!AB209="","",'Cálculos '!AB209)</f>
        <v/>
      </c>
      <c r="V203" s="172" t="str">
        <f>IF('Cálculos '!AC209="","",'Cálculos '!AC209)</f>
        <v/>
      </c>
      <c r="W203" s="172" t="str">
        <f>IF('Cálculos '!AD209="","",'Cálculos '!AD209)</f>
        <v/>
      </c>
      <c r="X203" s="172" t="str">
        <f>IF('Cálculos '!AE209="","",'Cálculos '!AE209)</f>
        <v/>
      </c>
      <c r="Y203" s="172" t="str">
        <f>IF('Cálculos '!AF209="","",'Cálculos '!AF209)</f>
        <v/>
      </c>
      <c r="Z203" s="172" t="str">
        <f>IF('Cálculos '!AG209="","",'Cálculos '!AG209)</f>
        <v/>
      </c>
      <c r="AA203" s="172" t="str">
        <f>IF('Cálculos '!AH209="","",'Cálculos '!AH209)</f>
        <v/>
      </c>
      <c r="AB203" s="172" t="str">
        <f>IF('Cálculos '!AI209="","",'Cálculos '!AI209)</f>
        <v/>
      </c>
      <c r="AC203" s="172" t="str">
        <f>IF('Cálculos '!AJ209="","",'Cálculos '!AJ209)</f>
        <v/>
      </c>
      <c r="AD203" s="172" t="str">
        <f>IF('Cálculos '!AK209="","",'Cálculos '!AK209)</f>
        <v/>
      </c>
      <c r="AE203" s="172" t="str">
        <f>IF('Cálculos '!AL209="","",'Cálculos '!AL209)</f>
        <v/>
      </c>
      <c r="AF203" s="172" t="str">
        <f>IF('Cálculos '!AM209="","",'Cálculos '!AM209)</f>
        <v/>
      </c>
      <c r="AG203" s="172" t="str">
        <f>IF('Cálculos '!AN209="","",'Cálculos '!AN209)</f>
        <v/>
      </c>
      <c r="AH203" s="172" t="str">
        <f>IF('Cálculos '!AO209="","",'Cálculos '!AO209)</f>
        <v/>
      </c>
      <c r="AI203" s="172" t="str">
        <f>IF('Cálculos '!AP209="","",'Cálculos '!AP209)</f>
        <v/>
      </c>
      <c r="AJ203" s="443" t="str">
        <f>IF('Cálculos '!AQ209="","",'Cálculos '!AQ209)</f>
        <v/>
      </c>
      <c r="AK203" s="446" t="str">
        <f>IF('Cálculos '!D209="","",AVERAGE(C203:AJ203))</f>
        <v/>
      </c>
      <c r="AM203" s="181">
        <f t="shared" si="146"/>
        <v>201</v>
      </c>
      <c r="AN203" s="284" t="str">
        <f t="shared" si="147"/>
        <v/>
      </c>
      <c r="AO203" s="285" t="str">
        <f t="shared" si="148"/>
        <v/>
      </c>
      <c r="AP203" s="285" t="str">
        <f t="shared" si="149"/>
        <v/>
      </c>
      <c r="AQ203" s="285" t="str">
        <f t="shared" si="150"/>
        <v/>
      </c>
      <c r="AR203" s="182" t="str">
        <f t="shared" si="151"/>
        <v/>
      </c>
      <c r="AS203" s="182" t="str">
        <f t="shared" si="152"/>
        <v/>
      </c>
      <c r="AT203" s="182" t="str">
        <f t="shared" si="153"/>
        <v/>
      </c>
      <c r="AU203" s="182" t="str">
        <f t="shared" si="154"/>
        <v/>
      </c>
      <c r="AV203" s="182" t="str">
        <f t="shared" si="155"/>
        <v/>
      </c>
      <c r="AW203" s="182" t="str">
        <f t="shared" si="156"/>
        <v/>
      </c>
      <c r="AX203" s="182" t="str">
        <f t="shared" si="157"/>
        <v/>
      </c>
      <c r="AY203" s="182" t="str">
        <f t="shared" si="158"/>
        <v/>
      </c>
      <c r="AZ203" s="182" t="str">
        <f t="shared" si="159"/>
        <v/>
      </c>
      <c r="BA203" s="182" t="str">
        <f t="shared" si="160"/>
        <v/>
      </c>
      <c r="BB203" s="182" t="str">
        <f t="shared" si="161"/>
        <v/>
      </c>
      <c r="BC203" s="182" t="str">
        <f t="shared" si="162"/>
        <v/>
      </c>
      <c r="BD203" s="182" t="str">
        <f t="shared" si="163"/>
        <v/>
      </c>
      <c r="BE203" s="182" t="str">
        <f t="shared" si="164"/>
        <v/>
      </c>
      <c r="BF203" s="182" t="str">
        <f t="shared" si="165"/>
        <v/>
      </c>
      <c r="BG203" s="182" t="str">
        <f t="shared" si="166"/>
        <v/>
      </c>
      <c r="BH203" s="182" t="str">
        <f t="shared" si="167"/>
        <v/>
      </c>
      <c r="BI203" s="182" t="str">
        <f t="shared" si="168"/>
        <v/>
      </c>
      <c r="BJ203" s="182" t="str">
        <f t="shared" si="169"/>
        <v/>
      </c>
      <c r="BK203" s="182" t="str">
        <f t="shared" si="170"/>
        <v/>
      </c>
      <c r="BL203" s="182" t="str">
        <f t="shared" si="171"/>
        <v/>
      </c>
      <c r="BM203" s="182" t="str">
        <f t="shared" si="172"/>
        <v/>
      </c>
      <c r="BN203" s="182" t="str">
        <f t="shared" si="173"/>
        <v/>
      </c>
      <c r="BO203" s="182" t="str">
        <f t="shared" si="174"/>
        <v/>
      </c>
      <c r="BP203" s="182" t="str">
        <f t="shared" si="175"/>
        <v/>
      </c>
      <c r="BQ203" s="182" t="str">
        <f t="shared" si="176"/>
        <v/>
      </c>
      <c r="BR203" s="182" t="str">
        <f t="shared" si="177"/>
        <v/>
      </c>
      <c r="BS203" s="182" t="str">
        <f t="shared" si="178"/>
        <v/>
      </c>
      <c r="BT203" s="182" t="str">
        <f t="shared" si="179"/>
        <v/>
      </c>
      <c r="BU203" s="183" t="str">
        <f t="shared" si="180"/>
        <v/>
      </c>
      <c r="BV203" s="184" t="str">
        <f>IF('Cálculos '!C209="","",AVERAGE(AN203:BU203))</f>
        <v/>
      </c>
    </row>
    <row r="204" spans="2:74" ht="17.25" hidden="1" thickBot="1" x14ac:dyDescent="0.35">
      <c r="B204" s="165">
        <f t="shared" si="145"/>
        <v>202</v>
      </c>
      <c r="C204" s="171" t="str">
        <f>IF('Cálculos '!J210="","",'Cálculos '!J210)</f>
        <v/>
      </c>
      <c r="D204" s="172" t="str">
        <f>IF('Cálculos '!K210="","",'Cálculos '!K210)</f>
        <v/>
      </c>
      <c r="E204" s="172" t="str">
        <f>IF('Cálculos '!L210="","",'Cálculos '!L210)</f>
        <v/>
      </c>
      <c r="F204" s="172" t="str">
        <f>IF('Cálculos '!M210="","",'Cálculos '!M210)</f>
        <v/>
      </c>
      <c r="G204" s="172" t="str">
        <f>IF('Cálculos '!N210="","",'Cálculos '!N210)</f>
        <v/>
      </c>
      <c r="H204" s="172" t="str">
        <f>IF('Cálculos '!O210="","",'Cálculos '!O210)</f>
        <v/>
      </c>
      <c r="I204" s="172" t="str">
        <f>IF('Cálculos '!P210="","",'Cálculos '!P210)</f>
        <v/>
      </c>
      <c r="J204" s="172" t="str">
        <f>IF('Cálculos '!Q210="","",'Cálculos '!Q210)</f>
        <v/>
      </c>
      <c r="K204" s="172" t="str">
        <f>IF('Cálculos '!R210="","",'Cálculos '!R210)</f>
        <v/>
      </c>
      <c r="L204" s="172" t="str">
        <f>IF('Cálculos '!S210="","",'Cálculos '!S210)</f>
        <v/>
      </c>
      <c r="M204" s="172" t="str">
        <f>IF('Cálculos '!T210="","",'Cálculos '!T210)</f>
        <v/>
      </c>
      <c r="N204" s="172" t="str">
        <f>IF('Cálculos '!U210="","",'Cálculos '!U210)</f>
        <v/>
      </c>
      <c r="O204" s="172" t="str">
        <f>IF('Cálculos '!V210="","",'Cálculos '!V210)</f>
        <v/>
      </c>
      <c r="P204" s="172" t="str">
        <f>IF('Cálculos '!W210="","",'Cálculos '!W210)</f>
        <v/>
      </c>
      <c r="Q204" s="172" t="str">
        <f>IF('Cálculos '!X210="","",'Cálculos '!X210)</f>
        <v/>
      </c>
      <c r="R204" s="172" t="str">
        <f>IF('Cálculos '!Y210="","",'Cálculos '!Y210)</f>
        <v/>
      </c>
      <c r="S204" s="172" t="str">
        <f>IF('Cálculos '!Z210="","",'Cálculos '!Z210)</f>
        <v/>
      </c>
      <c r="T204" s="172" t="str">
        <f>IF('Cálculos '!AA210="","",'Cálculos '!AA210)</f>
        <v/>
      </c>
      <c r="U204" s="172" t="str">
        <f>IF('Cálculos '!AB210="","",'Cálculos '!AB210)</f>
        <v/>
      </c>
      <c r="V204" s="172" t="str">
        <f>IF('Cálculos '!AC210="","",'Cálculos '!AC210)</f>
        <v/>
      </c>
      <c r="W204" s="172" t="str">
        <f>IF('Cálculos '!AD210="","",'Cálculos '!AD210)</f>
        <v/>
      </c>
      <c r="X204" s="172" t="str">
        <f>IF('Cálculos '!AE210="","",'Cálculos '!AE210)</f>
        <v/>
      </c>
      <c r="Y204" s="172" t="str">
        <f>IF('Cálculos '!AF210="","",'Cálculos '!AF210)</f>
        <v/>
      </c>
      <c r="Z204" s="172" t="str">
        <f>IF('Cálculos '!AG210="","",'Cálculos '!AG210)</f>
        <v/>
      </c>
      <c r="AA204" s="172" t="str">
        <f>IF('Cálculos '!AH210="","",'Cálculos '!AH210)</f>
        <v/>
      </c>
      <c r="AB204" s="172" t="str">
        <f>IF('Cálculos '!AI210="","",'Cálculos '!AI210)</f>
        <v/>
      </c>
      <c r="AC204" s="172" t="str">
        <f>IF('Cálculos '!AJ210="","",'Cálculos '!AJ210)</f>
        <v/>
      </c>
      <c r="AD204" s="172" t="str">
        <f>IF('Cálculos '!AK210="","",'Cálculos '!AK210)</f>
        <v/>
      </c>
      <c r="AE204" s="172" t="str">
        <f>IF('Cálculos '!AL210="","",'Cálculos '!AL210)</f>
        <v/>
      </c>
      <c r="AF204" s="172" t="str">
        <f>IF('Cálculos '!AM210="","",'Cálculos '!AM210)</f>
        <v/>
      </c>
      <c r="AG204" s="172" t="str">
        <f>IF('Cálculos '!AN210="","",'Cálculos '!AN210)</f>
        <v/>
      </c>
      <c r="AH204" s="172" t="str">
        <f>IF('Cálculos '!AO210="","",'Cálculos '!AO210)</f>
        <v/>
      </c>
      <c r="AI204" s="172" t="str">
        <f>IF('Cálculos '!AP210="","",'Cálculos '!AP210)</f>
        <v/>
      </c>
      <c r="AJ204" s="443" t="str">
        <f>IF('Cálculos '!AQ210="","",'Cálculos '!AQ210)</f>
        <v/>
      </c>
      <c r="AK204" s="446" t="str">
        <f>IF('Cálculos '!D210="","",AVERAGE(C204:AJ204))</f>
        <v/>
      </c>
      <c r="AM204" s="181">
        <f t="shared" si="146"/>
        <v>202</v>
      </c>
      <c r="AN204" s="284" t="str">
        <f t="shared" si="147"/>
        <v/>
      </c>
      <c r="AO204" s="285" t="str">
        <f t="shared" si="148"/>
        <v/>
      </c>
      <c r="AP204" s="285" t="str">
        <f t="shared" si="149"/>
        <v/>
      </c>
      <c r="AQ204" s="285" t="str">
        <f t="shared" si="150"/>
        <v/>
      </c>
      <c r="AR204" s="182" t="str">
        <f t="shared" si="151"/>
        <v/>
      </c>
      <c r="AS204" s="182" t="str">
        <f t="shared" si="152"/>
        <v/>
      </c>
      <c r="AT204" s="182" t="str">
        <f t="shared" si="153"/>
        <v/>
      </c>
      <c r="AU204" s="182" t="str">
        <f t="shared" si="154"/>
        <v/>
      </c>
      <c r="AV204" s="182" t="str">
        <f t="shared" si="155"/>
        <v/>
      </c>
      <c r="AW204" s="182" t="str">
        <f t="shared" si="156"/>
        <v/>
      </c>
      <c r="AX204" s="182" t="str">
        <f t="shared" si="157"/>
        <v/>
      </c>
      <c r="AY204" s="182" t="str">
        <f t="shared" si="158"/>
        <v/>
      </c>
      <c r="AZ204" s="182" t="str">
        <f t="shared" si="159"/>
        <v/>
      </c>
      <c r="BA204" s="182" t="str">
        <f t="shared" si="160"/>
        <v/>
      </c>
      <c r="BB204" s="182" t="str">
        <f t="shared" si="161"/>
        <v/>
      </c>
      <c r="BC204" s="182" t="str">
        <f t="shared" si="162"/>
        <v/>
      </c>
      <c r="BD204" s="182" t="str">
        <f t="shared" si="163"/>
        <v/>
      </c>
      <c r="BE204" s="182" t="str">
        <f t="shared" si="164"/>
        <v/>
      </c>
      <c r="BF204" s="182" t="str">
        <f t="shared" si="165"/>
        <v/>
      </c>
      <c r="BG204" s="182" t="str">
        <f t="shared" si="166"/>
        <v/>
      </c>
      <c r="BH204" s="182" t="str">
        <f t="shared" si="167"/>
        <v/>
      </c>
      <c r="BI204" s="182" t="str">
        <f t="shared" si="168"/>
        <v/>
      </c>
      <c r="BJ204" s="182" t="str">
        <f t="shared" si="169"/>
        <v/>
      </c>
      <c r="BK204" s="182" t="str">
        <f t="shared" si="170"/>
        <v/>
      </c>
      <c r="BL204" s="182" t="str">
        <f t="shared" si="171"/>
        <v/>
      </c>
      <c r="BM204" s="182" t="str">
        <f t="shared" si="172"/>
        <v/>
      </c>
      <c r="BN204" s="182" t="str">
        <f t="shared" si="173"/>
        <v/>
      </c>
      <c r="BO204" s="182" t="str">
        <f t="shared" si="174"/>
        <v/>
      </c>
      <c r="BP204" s="182" t="str">
        <f t="shared" si="175"/>
        <v/>
      </c>
      <c r="BQ204" s="182" t="str">
        <f t="shared" si="176"/>
        <v/>
      </c>
      <c r="BR204" s="182" t="str">
        <f t="shared" si="177"/>
        <v/>
      </c>
      <c r="BS204" s="182" t="str">
        <f t="shared" si="178"/>
        <v/>
      </c>
      <c r="BT204" s="182" t="str">
        <f t="shared" si="179"/>
        <v/>
      </c>
      <c r="BU204" s="183" t="str">
        <f t="shared" si="180"/>
        <v/>
      </c>
      <c r="BV204" s="184" t="str">
        <f>IF('Cálculos '!C210="","",AVERAGE(AN204:BU204))</f>
        <v/>
      </c>
    </row>
    <row r="205" spans="2:74" ht="17.25" hidden="1" thickBot="1" x14ac:dyDescent="0.35">
      <c r="B205" s="165">
        <f t="shared" si="145"/>
        <v>203</v>
      </c>
      <c r="C205" s="171" t="str">
        <f>IF('Cálculos '!J211="","",'Cálculos '!J211)</f>
        <v/>
      </c>
      <c r="D205" s="172" t="str">
        <f>IF('Cálculos '!K211="","",'Cálculos '!K211)</f>
        <v/>
      </c>
      <c r="E205" s="172" t="str">
        <f>IF('Cálculos '!L211="","",'Cálculos '!L211)</f>
        <v/>
      </c>
      <c r="F205" s="172" t="str">
        <f>IF('Cálculos '!M211="","",'Cálculos '!M211)</f>
        <v/>
      </c>
      <c r="G205" s="172" t="str">
        <f>IF('Cálculos '!N211="","",'Cálculos '!N211)</f>
        <v/>
      </c>
      <c r="H205" s="172" t="str">
        <f>IF('Cálculos '!O211="","",'Cálculos '!O211)</f>
        <v/>
      </c>
      <c r="I205" s="172" t="str">
        <f>IF('Cálculos '!P211="","",'Cálculos '!P211)</f>
        <v/>
      </c>
      <c r="J205" s="172" t="str">
        <f>IF('Cálculos '!Q211="","",'Cálculos '!Q211)</f>
        <v/>
      </c>
      <c r="K205" s="172" t="str">
        <f>IF('Cálculos '!R211="","",'Cálculos '!R211)</f>
        <v/>
      </c>
      <c r="L205" s="172" t="str">
        <f>IF('Cálculos '!S211="","",'Cálculos '!S211)</f>
        <v/>
      </c>
      <c r="M205" s="172" t="str">
        <f>IF('Cálculos '!T211="","",'Cálculos '!T211)</f>
        <v/>
      </c>
      <c r="N205" s="172" t="str">
        <f>IF('Cálculos '!U211="","",'Cálculos '!U211)</f>
        <v/>
      </c>
      <c r="O205" s="172" t="str">
        <f>IF('Cálculos '!V211="","",'Cálculos '!V211)</f>
        <v/>
      </c>
      <c r="P205" s="172" t="str">
        <f>IF('Cálculos '!W211="","",'Cálculos '!W211)</f>
        <v/>
      </c>
      <c r="Q205" s="172" t="str">
        <f>IF('Cálculos '!X211="","",'Cálculos '!X211)</f>
        <v/>
      </c>
      <c r="R205" s="172" t="str">
        <f>IF('Cálculos '!Y211="","",'Cálculos '!Y211)</f>
        <v/>
      </c>
      <c r="S205" s="172" t="str">
        <f>IF('Cálculos '!Z211="","",'Cálculos '!Z211)</f>
        <v/>
      </c>
      <c r="T205" s="172" t="str">
        <f>IF('Cálculos '!AA211="","",'Cálculos '!AA211)</f>
        <v/>
      </c>
      <c r="U205" s="172" t="str">
        <f>IF('Cálculos '!AB211="","",'Cálculos '!AB211)</f>
        <v/>
      </c>
      <c r="V205" s="172" t="str">
        <f>IF('Cálculos '!AC211="","",'Cálculos '!AC211)</f>
        <v/>
      </c>
      <c r="W205" s="172" t="str">
        <f>IF('Cálculos '!AD211="","",'Cálculos '!AD211)</f>
        <v/>
      </c>
      <c r="X205" s="172" t="str">
        <f>IF('Cálculos '!AE211="","",'Cálculos '!AE211)</f>
        <v/>
      </c>
      <c r="Y205" s="172" t="str">
        <f>IF('Cálculos '!AF211="","",'Cálculos '!AF211)</f>
        <v/>
      </c>
      <c r="Z205" s="172" t="str">
        <f>IF('Cálculos '!AG211="","",'Cálculos '!AG211)</f>
        <v/>
      </c>
      <c r="AA205" s="172" t="str">
        <f>IF('Cálculos '!AH211="","",'Cálculos '!AH211)</f>
        <v/>
      </c>
      <c r="AB205" s="172" t="str">
        <f>IF('Cálculos '!AI211="","",'Cálculos '!AI211)</f>
        <v/>
      </c>
      <c r="AC205" s="172" t="str">
        <f>IF('Cálculos '!AJ211="","",'Cálculos '!AJ211)</f>
        <v/>
      </c>
      <c r="AD205" s="172" t="str">
        <f>IF('Cálculos '!AK211="","",'Cálculos '!AK211)</f>
        <v/>
      </c>
      <c r="AE205" s="172" t="str">
        <f>IF('Cálculos '!AL211="","",'Cálculos '!AL211)</f>
        <v/>
      </c>
      <c r="AF205" s="172" t="str">
        <f>IF('Cálculos '!AM211="","",'Cálculos '!AM211)</f>
        <v/>
      </c>
      <c r="AG205" s="172" t="str">
        <f>IF('Cálculos '!AN211="","",'Cálculos '!AN211)</f>
        <v/>
      </c>
      <c r="AH205" s="172" t="str">
        <f>IF('Cálculos '!AO211="","",'Cálculos '!AO211)</f>
        <v/>
      </c>
      <c r="AI205" s="172" t="str">
        <f>IF('Cálculos '!AP211="","",'Cálculos '!AP211)</f>
        <v/>
      </c>
      <c r="AJ205" s="443" t="str">
        <f>IF('Cálculos '!AQ211="","",'Cálculos '!AQ211)</f>
        <v/>
      </c>
      <c r="AK205" s="446" t="str">
        <f>IF('Cálculos '!D211="","",AVERAGE(C205:AJ205))</f>
        <v/>
      </c>
      <c r="AM205" s="181">
        <f t="shared" si="146"/>
        <v>203</v>
      </c>
      <c r="AN205" s="284" t="str">
        <f t="shared" si="147"/>
        <v/>
      </c>
      <c r="AO205" s="285" t="str">
        <f t="shared" si="148"/>
        <v/>
      </c>
      <c r="AP205" s="285" t="str">
        <f t="shared" si="149"/>
        <v/>
      </c>
      <c r="AQ205" s="285" t="str">
        <f t="shared" si="150"/>
        <v/>
      </c>
      <c r="AR205" s="182" t="str">
        <f t="shared" si="151"/>
        <v/>
      </c>
      <c r="AS205" s="182" t="str">
        <f t="shared" si="152"/>
        <v/>
      </c>
      <c r="AT205" s="182" t="str">
        <f t="shared" si="153"/>
        <v/>
      </c>
      <c r="AU205" s="182" t="str">
        <f t="shared" si="154"/>
        <v/>
      </c>
      <c r="AV205" s="182" t="str">
        <f t="shared" si="155"/>
        <v/>
      </c>
      <c r="AW205" s="182" t="str">
        <f t="shared" si="156"/>
        <v/>
      </c>
      <c r="AX205" s="182" t="str">
        <f t="shared" si="157"/>
        <v/>
      </c>
      <c r="AY205" s="182" t="str">
        <f t="shared" si="158"/>
        <v/>
      </c>
      <c r="AZ205" s="182" t="str">
        <f t="shared" si="159"/>
        <v/>
      </c>
      <c r="BA205" s="182" t="str">
        <f t="shared" si="160"/>
        <v/>
      </c>
      <c r="BB205" s="182" t="str">
        <f t="shared" si="161"/>
        <v/>
      </c>
      <c r="BC205" s="182" t="str">
        <f t="shared" si="162"/>
        <v/>
      </c>
      <c r="BD205" s="182" t="str">
        <f t="shared" si="163"/>
        <v/>
      </c>
      <c r="BE205" s="182" t="str">
        <f t="shared" si="164"/>
        <v/>
      </c>
      <c r="BF205" s="182" t="str">
        <f t="shared" si="165"/>
        <v/>
      </c>
      <c r="BG205" s="182" t="str">
        <f t="shared" si="166"/>
        <v/>
      </c>
      <c r="BH205" s="182" t="str">
        <f t="shared" si="167"/>
        <v/>
      </c>
      <c r="BI205" s="182" t="str">
        <f t="shared" si="168"/>
        <v/>
      </c>
      <c r="BJ205" s="182" t="str">
        <f t="shared" si="169"/>
        <v/>
      </c>
      <c r="BK205" s="182" t="str">
        <f t="shared" si="170"/>
        <v/>
      </c>
      <c r="BL205" s="182" t="str">
        <f t="shared" si="171"/>
        <v/>
      </c>
      <c r="BM205" s="182" t="str">
        <f t="shared" si="172"/>
        <v/>
      </c>
      <c r="BN205" s="182" t="str">
        <f t="shared" si="173"/>
        <v/>
      </c>
      <c r="BO205" s="182" t="str">
        <f t="shared" si="174"/>
        <v/>
      </c>
      <c r="BP205" s="182" t="str">
        <f t="shared" si="175"/>
        <v/>
      </c>
      <c r="BQ205" s="182" t="str">
        <f t="shared" si="176"/>
        <v/>
      </c>
      <c r="BR205" s="182" t="str">
        <f t="shared" si="177"/>
        <v/>
      </c>
      <c r="BS205" s="182" t="str">
        <f t="shared" si="178"/>
        <v/>
      </c>
      <c r="BT205" s="182" t="str">
        <f t="shared" si="179"/>
        <v/>
      </c>
      <c r="BU205" s="183" t="str">
        <f t="shared" si="180"/>
        <v/>
      </c>
      <c r="BV205" s="184" t="str">
        <f>IF('Cálculos '!C211="","",AVERAGE(AN205:BU205))</f>
        <v/>
      </c>
    </row>
    <row r="206" spans="2:74" ht="17.25" hidden="1" thickBot="1" x14ac:dyDescent="0.35">
      <c r="B206" s="165">
        <f t="shared" si="145"/>
        <v>204</v>
      </c>
      <c r="C206" s="171" t="str">
        <f>IF('Cálculos '!J212="","",'Cálculos '!J212)</f>
        <v/>
      </c>
      <c r="D206" s="172" t="str">
        <f>IF('Cálculos '!K212="","",'Cálculos '!K212)</f>
        <v/>
      </c>
      <c r="E206" s="172" t="str">
        <f>IF('Cálculos '!L212="","",'Cálculos '!L212)</f>
        <v/>
      </c>
      <c r="F206" s="172" t="str">
        <f>IF('Cálculos '!M212="","",'Cálculos '!M212)</f>
        <v/>
      </c>
      <c r="G206" s="172" t="str">
        <f>IF('Cálculos '!N212="","",'Cálculos '!N212)</f>
        <v/>
      </c>
      <c r="H206" s="172" t="str">
        <f>IF('Cálculos '!O212="","",'Cálculos '!O212)</f>
        <v/>
      </c>
      <c r="I206" s="172" t="str">
        <f>IF('Cálculos '!P212="","",'Cálculos '!P212)</f>
        <v/>
      </c>
      <c r="J206" s="172" t="str">
        <f>IF('Cálculos '!Q212="","",'Cálculos '!Q212)</f>
        <v/>
      </c>
      <c r="K206" s="172" t="str">
        <f>IF('Cálculos '!R212="","",'Cálculos '!R212)</f>
        <v/>
      </c>
      <c r="L206" s="172" t="str">
        <f>IF('Cálculos '!S212="","",'Cálculos '!S212)</f>
        <v/>
      </c>
      <c r="M206" s="172" t="str">
        <f>IF('Cálculos '!T212="","",'Cálculos '!T212)</f>
        <v/>
      </c>
      <c r="N206" s="172" t="str">
        <f>IF('Cálculos '!U212="","",'Cálculos '!U212)</f>
        <v/>
      </c>
      <c r="O206" s="172" t="str">
        <f>IF('Cálculos '!V212="","",'Cálculos '!V212)</f>
        <v/>
      </c>
      <c r="P206" s="172" t="str">
        <f>IF('Cálculos '!W212="","",'Cálculos '!W212)</f>
        <v/>
      </c>
      <c r="Q206" s="172" t="str">
        <f>IF('Cálculos '!X212="","",'Cálculos '!X212)</f>
        <v/>
      </c>
      <c r="R206" s="172" t="str">
        <f>IF('Cálculos '!Y212="","",'Cálculos '!Y212)</f>
        <v/>
      </c>
      <c r="S206" s="172" t="str">
        <f>IF('Cálculos '!Z212="","",'Cálculos '!Z212)</f>
        <v/>
      </c>
      <c r="T206" s="172" t="str">
        <f>IF('Cálculos '!AA212="","",'Cálculos '!AA212)</f>
        <v/>
      </c>
      <c r="U206" s="172" t="str">
        <f>IF('Cálculos '!AB212="","",'Cálculos '!AB212)</f>
        <v/>
      </c>
      <c r="V206" s="172" t="str">
        <f>IF('Cálculos '!AC212="","",'Cálculos '!AC212)</f>
        <v/>
      </c>
      <c r="W206" s="172" t="str">
        <f>IF('Cálculos '!AD212="","",'Cálculos '!AD212)</f>
        <v/>
      </c>
      <c r="X206" s="172" t="str">
        <f>IF('Cálculos '!AE212="","",'Cálculos '!AE212)</f>
        <v/>
      </c>
      <c r="Y206" s="172" t="str">
        <f>IF('Cálculos '!AF212="","",'Cálculos '!AF212)</f>
        <v/>
      </c>
      <c r="Z206" s="172" t="str">
        <f>IF('Cálculos '!AG212="","",'Cálculos '!AG212)</f>
        <v/>
      </c>
      <c r="AA206" s="172" t="str">
        <f>IF('Cálculos '!AH212="","",'Cálculos '!AH212)</f>
        <v/>
      </c>
      <c r="AB206" s="172" t="str">
        <f>IF('Cálculos '!AI212="","",'Cálculos '!AI212)</f>
        <v/>
      </c>
      <c r="AC206" s="172" t="str">
        <f>IF('Cálculos '!AJ212="","",'Cálculos '!AJ212)</f>
        <v/>
      </c>
      <c r="AD206" s="172" t="str">
        <f>IF('Cálculos '!AK212="","",'Cálculos '!AK212)</f>
        <v/>
      </c>
      <c r="AE206" s="172" t="str">
        <f>IF('Cálculos '!AL212="","",'Cálculos '!AL212)</f>
        <v/>
      </c>
      <c r="AF206" s="172" t="str">
        <f>IF('Cálculos '!AM212="","",'Cálculos '!AM212)</f>
        <v/>
      </c>
      <c r="AG206" s="172" t="str">
        <f>IF('Cálculos '!AN212="","",'Cálculos '!AN212)</f>
        <v/>
      </c>
      <c r="AH206" s="172" t="str">
        <f>IF('Cálculos '!AO212="","",'Cálculos '!AO212)</f>
        <v/>
      </c>
      <c r="AI206" s="172" t="str">
        <f>IF('Cálculos '!AP212="","",'Cálculos '!AP212)</f>
        <v/>
      </c>
      <c r="AJ206" s="443" t="str">
        <f>IF('Cálculos '!AQ212="","",'Cálculos '!AQ212)</f>
        <v/>
      </c>
      <c r="AK206" s="446" t="str">
        <f>IF('Cálculos '!D212="","",AVERAGE(C206:AJ206))</f>
        <v/>
      </c>
      <c r="AM206" s="181">
        <f t="shared" si="146"/>
        <v>204</v>
      </c>
      <c r="AN206" s="284" t="str">
        <f t="shared" si="147"/>
        <v/>
      </c>
      <c r="AO206" s="285" t="str">
        <f t="shared" si="148"/>
        <v/>
      </c>
      <c r="AP206" s="285" t="str">
        <f t="shared" si="149"/>
        <v/>
      </c>
      <c r="AQ206" s="285" t="str">
        <f t="shared" si="150"/>
        <v/>
      </c>
      <c r="AR206" s="182" t="str">
        <f t="shared" si="151"/>
        <v/>
      </c>
      <c r="AS206" s="182" t="str">
        <f t="shared" si="152"/>
        <v/>
      </c>
      <c r="AT206" s="182" t="str">
        <f t="shared" si="153"/>
        <v/>
      </c>
      <c r="AU206" s="182" t="str">
        <f t="shared" si="154"/>
        <v/>
      </c>
      <c r="AV206" s="182" t="str">
        <f t="shared" si="155"/>
        <v/>
      </c>
      <c r="AW206" s="182" t="str">
        <f t="shared" si="156"/>
        <v/>
      </c>
      <c r="AX206" s="182" t="str">
        <f t="shared" si="157"/>
        <v/>
      </c>
      <c r="AY206" s="182" t="str">
        <f t="shared" si="158"/>
        <v/>
      </c>
      <c r="AZ206" s="182" t="str">
        <f t="shared" si="159"/>
        <v/>
      </c>
      <c r="BA206" s="182" t="str">
        <f t="shared" si="160"/>
        <v/>
      </c>
      <c r="BB206" s="182" t="str">
        <f t="shared" si="161"/>
        <v/>
      </c>
      <c r="BC206" s="182" t="str">
        <f t="shared" si="162"/>
        <v/>
      </c>
      <c r="BD206" s="182" t="str">
        <f t="shared" si="163"/>
        <v/>
      </c>
      <c r="BE206" s="182" t="str">
        <f t="shared" si="164"/>
        <v/>
      </c>
      <c r="BF206" s="182" t="str">
        <f t="shared" si="165"/>
        <v/>
      </c>
      <c r="BG206" s="182" t="str">
        <f t="shared" si="166"/>
        <v/>
      </c>
      <c r="BH206" s="182" t="str">
        <f t="shared" si="167"/>
        <v/>
      </c>
      <c r="BI206" s="182" t="str">
        <f t="shared" si="168"/>
        <v/>
      </c>
      <c r="BJ206" s="182" t="str">
        <f t="shared" si="169"/>
        <v/>
      </c>
      <c r="BK206" s="182" t="str">
        <f t="shared" si="170"/>
        <v/>
      </c>
      <c r="BL206" s="182" t="str">
        <f t="shared" si="171"/>
        <v/>
      </c>
      <c r="BM206" s="182" t="str">
        <f t="shared" si="172"/>
        <v/>
      </c>
      <c r="BN206" s="182" t="str">
        <f t="shared" si="173"/>
        <v/>
      </c>
      <c r="BO206" s="182" t="str">
        <f t="shared" si="174"/>
        <v/>
      </c>
      <c r="BP206" s="182" t="str">
        <f t="shared" si="175"/>
        <v/>
      </c>
      <c r="BQ206" s="182" t="str">
        <f t="shared" si="176"/>
        <v/>
      </c>
      <c r="BR206" s="182" t="str">
        <f t="shared" si="177"/>
        <v/>
      </c>
      <c r="BS206" s="182" t="str">
        <f t="shared" si="178"/>
        <v/>
      </c>
      <c r="BT206" s="182" t="str">
        <f t="shared" si="179"/>
        <v/>
      </c>
      <c r="BU206" s="183" t="str">
        <f t="shared" si="180"/>
        <v/>
      </c>
      <c r="BV206" s="184" t="str">
        <f>IF('Cálculos '!C212="","",AVERAGE(AN206:BU206))</f>
        <v/>
      </c>
    </row>
    <row r="207" spans="2:74" ht="17.25" hidden="1" thickBot="1" x14ac:dyDescent="0.35">
      <c r="B207" s="165">
        <f t="shared" si="145"/>
        <v>205</v>
      </c>
      <c r="C207" s="171" t="str">
        <f>IF('Cálculos '!J213="","",'Cálculos '!J213)</f>
        <v/>
      </c>
      <c r="D207" s="172" t="str">
        <f>IF('Cálculos '!K213="","",'Cálculos '!K213)</f>
        <v/>
      </c>
      <c r="E207" s="172" t="str">
        <f>IF('Cálculos '!L213="","",'Cálculos '!L213)</f>
        <v/>
      </c>
      <c r="F207" s="172" t="str">
        <f>IF('Cálculos '!M213="","",'Cálculos '!M213)</f>
        <v/>
      </c>
      <c r="G207" s="172" t="str">
        <f>IF('Cálculos '!N213="","",'Cálculos '!N213)</f>
        <v/>
      </c>
      <c r="H207" s="172" t="str">
        <f>IF('Cálculos '!O213="","",'Cálculos '!O213)</f>
        <v/>
      </c>
      <c r="I207" s="172" t="str">
        <f>IF('Cálculos '!P213="","",'Cálculos '!P213)</f>
        <v/>
      </c>
      <c r="J207" s="172" t="str">
        <f>IF('Cálculos '!Q213="","",'Cálculos '!Q213)</f>
        <v/>
      </c>
      <c r="K207" s="172" t="str">
        <f>IF('Cálculos '!R213="","",'Cálculos '!R213)</f>
        <v/>
      </c>
      <c r="L207" s="172" t="str">
        <f>IF('Cálculos '!S213="","",'Cálculos '!S213)</f>
        <v/>
      </c>
      <c r="M207" s="172" t="str">
        <f>IF('Cálculos '!T213="","",'Cálculos '!T213)</f>
        <v/>
      </c>
      <c r="N207" s="172" t="str">
        <f>IF('Cálculos '!U213="","",'Cálculos '!U213)</f>
        <v/>
      </c>
      <c r="O207" s="172" t="str">
        <f>IF('Cálculos '!V213="","",'Cálculos '!V213)</f>
        <v/>
      </c>
      <c r="P207" s="172" t="str">
        <f>IF('Cálculos '!W213="","",'Cálculos '!W213)</f>
        <v/>
      </c>
      <c r="Q207" s="172" t="str">
        <f>IF('Cálculos '!X213="","",'Cálculos '!X213)</f>
        <v/>
      </c>
      <c r="R207" s="172" t="str">
        <f>IF('Cálculos '!Y213="","",'Cálculos '!Y213)</f>
        <v/>
      </c>
      <c r="S207" s="172" t="str">
        <f>IF('Cálculos '!Z213="","",'Cálculos '!Z213)</f>
        <v/>
      </c>
      <c r="T207" s="172" t="str">
        <f>IF('Cálculos '!AA213="","",'Cálculos '!AA213)</f>
        <v/>
      </c>
      <c r="U207" s="172" t="str">
        <f>IF('Cálculos '!AB213="","",'Cálculos '!AB213)</f>
        <v/>
      </c>
      <c r="V207" s="172" t="str">
        <f>IF('Cálculos '!AC213="","",'Cálculos '!AC213)</f>
        <v/>
      </c>
      <c r="W207" s="172" t="str">
        <f>IF('Cálculos '!AD213="","",'Cálculos '!AD213)</f>
        <v/>
      </c>
      <c r="X207" s="172" t="str">
        <f>IF('Cálculos '!AE213="","",'Cálculos '!AE213)</f>
        <v/>
      </c>
      <c r="Y207" s="172" t="str">
        <f>IF('Cálculos '!AF213="","",'Cálculos '!AF213)</f>
        <v/>
      </c>
      <c r="Z207" s="172" t="str">
        <f>IF('Cálculos '!AG213="","",'Cálculos '!AG213)</f>
        <v/>
      </c>
      <c r="AA207" s="172" t="str">
        <f>IF('Cálculos '!AH213="","",'Cálculos '!AH213)</f>
        <v/>
      </c>
      <c r="AB207" s="172" t="str">
        <f>IF('Cálculos '!AI213="","",'Cálculos '!AI213)</f>
        <v/>
      </c>
      <c r="AC207" s="172" t="str">
        <f>IF('Cálculos '!AJ213="","",'Cálculos '!AJ213)</f>
        <v/>
      </c>
      <c r="AD207" s="172" t="str">
        <f>IF('Cálculos '!AK213="","",'Cálculos '!AK213)</f>
        <v/>
      </c>
      <c r="AE207" s="172" t="str">
        <f>IF('Cálculos '!AL213="","",'Cálculos '!AL213)</f>
        <v/>
      </c>
      <c r="AF207" s="172" t="str">
        <f>IF('Cálculos '!AM213="","",'Cálculos '!AM213)</f>
        <v/>
      </c>
      <c r="AG207" s="172" t="str">
        <f>IF('Cálculos '!AN213="","",'Cálculos '!AN213)</f>
        <v/>
      </c>
      <c r="AH207" s="172" t="str">
        <f>IF('Cálculos '!AO213="","",'Cálculos '!AO213)</f>
        <v/>
      </c>
      <c r="AI207" s="172" t="str">
        <f>IF('Cálculos '!AP213="","",'Cálculos '!AP213)</f>
        <v/>
      </c>
      <c r="AJ207" s="443" t="str">
        <f>IF('Cálculos '!AQ213="","",'Cálculos '!AQ213)</f>
        <v/>
      </c>
      <c r="AK207" s="446" t="str">
        <f>IF('Cálculos '!D213="","",AVERAGE(C207:AJ207))</f>
        <v/>
      </c>
      <c r="AM207" s="181">
        <f t="shared" si="146"/>
        <v>205</v>
      </c>
      <c r="AN207" s="284" t="str">
        <f t="shared" si="147"/>
        <v/>
      </c>
      <c r="AO207" s="285" t="str">
        <f t="shared" si="148"/>
        <v/>
      </c>
      <c r="AP207" s="285" t="str">
        <f t="shared" si="149"/>
        <v/>
      </c>
      <c r="AQ207" s="285" t="str">
        <f t="shared" si="150"/>
        <v/>
      </c>
      <c r="AR207" s="182" t="str">
        <f t="shared" si="151"/>
        <v/>
      </c>
      <c r="AS207" s="182" t="str">
        <f t="shared" si="152"/>
        <v/>
      </c>
      <c r="AT207" s="182" t="str">
        <f t="shared" si="153"/>
        <v/>
      </c>
      <c r="AU207" s="182" t="str">
        <f t="shared" si="154"/>
        <v/>
      </c>
      <c r="AV207" s="182" t="str">
        <f t="shared" si="155"/>
        <v/>
      </c>
      <c r="AW207" s="182" t="str">
        <f t="shared" si="156"/>
        <v/>
      </c>
      <c r="AX207" s="182" t="str">
        <f t="shared" si="157"/>
        <v/>
      </c>
      <c r="AY207" s="182" t="str">
        <f t="shared" si="158"/>
        <v/>
      </c>
      <c r="AZ207" s="182" t="str">
        <f t="shared" si="159"/>
        <v/>
      </c>
      <c r="BA207" s="182" t="str">
        <f t="shared" si="160"/>
        <v/>
      </c>
      <c r="BB207" s="182" t="str">
        <f t="shared" si="161"/>
        <v/>
      </c>
      <c r="BC207" s="182" t="str">
        <f t="shared" si="162"/>
        <v/>
      </c>
      <c r="BD207" s="182" t="str">
        <f t="shared" si="163"/>
        <v/>
      </c>
      <c r="BE207" s="182" t="str">
        <f t="shared" si="164"/>
        <v/>
      </c>
      <c r="BF207" s="182" t="str">
        <f t="shared" si="165"/>
        <v/>
      </c>
      <c r="BG207" s="182" t="str">
        <f t="shared" si="166"/>
        <v/>
      </c>
      <c r="BH207" s="182" t="str">
        <f t="shared" si="167"/>
        <v/>
      </c>
      <c r="BI207" s="182" t="str">
        <f t="shared" si="168"/>
        <v/>
      </c>
      <c r="BJ207" s="182" t="str">
        <f t="shared" si="169"/>
        <v/>
      </c>
      <c r="BK207" s="182" t="str">
        <f t="shared" si="170"/>
        <v/>
      </c>
      <c r="BL207" s="182" t="str">
        <f t="shared" si="171"/>
        <v/>
      </c>
      <c r="BM207" s="182" t="str">
        <f t="shared" si="172"/>
        <v/>
      </c>
      <c r="BN207" s="182" t="str">
        <f t="shared" si="173"/>
        <v/>
      </c>
      <c r="BO207" s="182" t="str">
        <f t="shared" si="174"/>
        <v/>
      </c>
      <c r="BP207" s="182" t="str">
        <f t="shared" si="175"/>
        <v/>
      </c>
      <c r="BQ207" s="182" t="str">
        <f t="shared" si="176"/>
        <v/>
      </c>
      <c r="BR207" s="182" t="str">
        <f t="shared" si="177"/>
        <v/>
      </c>
      <c r="BS207" s="182" t="str">
        <f t="shared" si="178"/>
        <v/>
      </c>
      <c r="BT207" s="182" t="str">
        <f t="shared" si="179"/>
        <v/>
      </c>
      <c r="BU207" s="183" t="str">
        <f t="shared" si="180"/>
        <v/>
      </c>
      <c r="BV207" s="184" t="str">
        <f>IF('Cálculos '!C213="","",AVERAGE(AN207:BU207))</f>
        <v/>
      </c>
    </row>
    <row r="208" spans="2:74" ht="17.25" hidden="1" thickBot="1" x14ac:dyDescent="0.35">
      <c r="B208" s="165">
        <f t="shared" si="145"/>
        <v>206</v>
      </c>
      <c r="C208" s="171" t="str">
        <f>IF('Cálculos '!J214="","",'Cálculos '!J214)</f>
        <v/>
      </c>
      <c r="D208" s="172" t="str">
        <f>IF('Cálculos '!K214="","",'Cálculos '!K214)</f>
        <v/>
      </c>
      <c r="E208" s="172" t="str">
        <f>IF('Cálculos '!L214="","",'Cálculos '!L214)</f>
        <v/>
      </c>
      <c r="F208" s="172" t="str">
        <f>IF('Cálculos '!M214="","",'Cálculos '!M214)</f>
        <v/>
      </c>
      <c r="G208" s="172" t="str">
        <f>IF('Cálculos '!N214="","",'Cálculos '!N214)</f>
        <v/>
      </c>
      <c r="H208" s="172" t="str">
        <f>IF('Cálculos '!O214="","",'Cálculos '!O214)</f>
        <v/>
      </c>
      <c r="I208" s="172" t="str">
        <f>IF('Cálculos '!P214="","",'Cálculos '!P214)</f>
        <v/>
      </c>
      <c r="J208" s="172" t="str">
        <f>IF('Cálculos '!Q214="","",'Cálculos '!Q214)</f>
        <v/>
      </c>
      <c r="K208" s="172" t="str">
        <f>IF('Cálculos '!R214="","",'Cálculos '!R214)</f>
        <v/>
      </c>
      <c r="L208" s="172" t="str">
        <f>IF('Cálculos '!S214="","",'Cálculos '!S214)</f>
        <v/>
      </c>
      <c r="M208" s="172" t="str">
        <f>IF('Cálculos '!T214="","",'Cálculos '!T214)</f>
        <v/>
      </c>
      <c r="N208" s="172" t="str">
        <f>IF('Cálculos '!U214="","",'Cálculos '!U214)</f>
        <v/>
      </c>
      <c r="O208" s="172" t="str">
        <f>IF('Cálculos '!V214="","",'Cálculos '!V214)</f>
        <v/>
      </c>
      <c r="P208" s="172" t="str">
        <f>IF('Cálculos '!W214="","",'Cálculos '!W214)</f>
        <v/>
      </c>
      <c r="Q208" s="172" t="str">
        <f>IF('Cálculos '!X214="","",'Cálculos '!X214)</f>
        <v/>
      </c>
      <c r="R208" s="172" t="str">
        <f>IF('Cálculos '!Y214="","",'Cálculos '!Y214)</f>
        <v/>
      </c>
      <c r="S208" s="172" t="str">
        <f>IF('Cálculos '!Z214="","",'Cálculos '!Z214)</f>
        <v/>
      </c>
      <c r="T208" s="172" t="str">
        <f>IF('Cálculos '!AA214="","",'Cálculos '!AA214)</f>
        <v/>
      </c>
      <c r="U208" s="172" t="str">
        <f>IF('Cálculos '!AB214="","",'Cálculos '!AB214)</f>
        <v/>
      </c>
      <c r="V208" s="172" t="str">
        <f>IF('Cálculos '!AC214="","",'Cálculos '!AC214)</f>
        <v/>
      </c>
      <c r="W208" s="172" t="str">
        <f>IF('Cálculos '!AD214="","",'Cálculos '!AD214)</f>
        <v/>
      </c>
      <c r="X208" s="172" t="str">
        <f>IF('Cálculos '!AE214="","",'Cálculos '!AE214)</f>
        <v/>
      </c>
      <c r="Y208" s="172" t="str">
        <f>IF('Cálculos '!AF214="","",'Cálculos '!AF214)</f>
        <v/>
      </c>
      <c r="Z208" s="172" t="str">
        <f>IF('Cálculos '!AG214="","",'Cálculos '!AG214)</f>
        <v/>
      </c>
      <c r="AA208" s="172" t="str">
        <f>IF('Cálculos '!AH214="","",'Cálculos '!AH214)</f>
        <v/>
      </c>
      <c r="AB208" s="172" t="str">
        <f>IF('Cálculos '!AI214="","",'Cálculos '!AI214)</f>
        <v/>
      </c>
      <c r="AC208" s="172" t="str">
        <f>IF('Cálculos '!AJ214="","",'Cálculos '!AJ214)</f>
        <v/>
      </c>
      <c r="AD208" s="172" t="str">
        <f>IF('Cálculos '!AK214="","",'Cálculos '!AK214)</f>
        <v/>
      </c>
      <c r="AE208" s="172" t="str">
        <f>IF('Cálculos '!AL214="","",'Cálculos '!AL214)</f>
        <v/>
      </c>
      <c r="AF208" s="172" t="str">
        <f>IF('Cálculos '!AM214="","",'Cálculos '!AM214)</f>
        <v/>
      </c>
      <c r="AG208" s="172" t="str">
        <f>IF('Cálculos '!AN214="","",'Cálculos '!AN214)</f>
        <v/>
      </c>
      <c r="AH208" s="172" t="str">
        <f>IF('Cálculos '!AO214="","",'Cálculos '!AO214)</f>
        <v/>
      </c>
      <c r="AI208" s="172" t="str">
        <f>IF('Cálculos '!AP214="","",'Cálculos '!AP214)</f>
        <v/>
      </c>
      <c r="AJ208" s="443" t="str">
        <f>IF('Cálculos '!AQ214="","",'Cálculos '!AQ214)</f>
        <v/>
      </c>
      <c r="AK208" s="446" t="str">
        <f>IF('Cálculos '!D214="","",AVERAGE(C208:AJ208))</f>
        <v/>
      </c>
      <c r="AM208" s="181">
        <f t="shared" si="146"/>
        <v>206</v>
      </c>
      <c r="AN208" s="284" t="str">
        <f t="shared" si="147"/>
        <v/>
      </c>
      <c r="AO208" s="285" t="str">
        <f t="shared" si="148"/>
        <v/>
      </c>
      <c r="AP208" s="285" t="str">
        <f t="shared" si="149"/>
        <v/>
      </c>
      <c r="AQ208" s="285" t="str">
        <f t="shared" si="150"/>
        <v/>
      </c>
      <c r="AR208" s="182" t="str">
        <f t="shared" si="151"/>
        <v/>
      </c>
      <c r="AS208" s="182" t="str">
        <f t="shared" si="152"/>
        <v/>
      </c>
      <c r="AT208" s="182" t="str">
        <f t="shared" si="153"/>
        <v/>
      </c>
      <c r="AU208" s="182" t="str">
        <f t="shared" si="154"/>
        <v/>
      </c>
      <c r="AV208" s="182" t="str">
        <f t="shared" si="155"/>
        <v/>
      </c>
      <c r="AW208" s="182" t="str">
        <f t="shared" si="156"/>
        <v/>
      </c>
      <c r="AX208" s="182" t="str">
        <f t="shared" si="157"/>
        <v/>
      </c>
      <c r="AY208" s="182" t="str">
        <f t="shared" si="158"/>
        <v/>
      </c>
      <c r="AZ208" s="182" t="str">
        <f t="shared" si="159"/>
        <v/>
      </c>
      <c r="BA208" s="182" t="str">
        <f t="shared" si="160"/>
        <v/>
      </c>
      <c r="BB208" s="182" t="str">
        <f t="shared" si="161"/>
        <v/>
      </c>
      <c r="BC208" s="182" t="str">
        <f t="shared" si="162"/>
        <v/>
      </c>
      <c r="BD208" s="182" t="str">
        <f t="shared" si="163"/>
        <v/>
      </c>
      <c r="BE208" s="182" t="str">
        <f t="shared" si="164"/>
        <v/>
      </c>
      <c r="BF208" s="182" t="str">
        <f t="shared" si="165"/>
        <v/>
      </c>
      <c r="BG208" s="182" t="str">
        <f t="shared" si="166"/>
        <v/>
      </c>
      <c r="BH208" s="182" t="str">
        <f t="shared" si="167"/>
        <v/>
      </c>
      <c r="BI208" s="182" t="str">
        <f t="shared" si="168"/>
        <v/>
      </c>
      <c r="BJ208" s="182" t="str">
        <f t="shared" si="169"/>
        <v/>
      </c>
      <c r="BK208" s="182" t="str">
        <f t="shared" si="170"/>
        <v/>
      </c>
      <c r="BL208" s="182" t="str">
        <f t="shared" si="171"/>
        <v/>
      </c>
      <c r="BM208" s="182" t="str">
        <f t="shared" si="172"/>
        <v/>
      </c>
      <c r="BN208" s="182" t="str">
        <f t="shared" si="173"/>
        <v/>
      </c>
      <c r="BO208" s="182" t="str">
        <f t="shared" si="174"/>
        <v/>
      </c>
      <c r="BP208" s="182" t="str">
        <f t="shared" si="175"/>
        <v/>
      </c>
      <c r="BQ208" s="182" t="str">
        <f t="shared" si="176"/>
        <v/>
      </c>
      <c r="BR208" s="182" t="str">
        <f t="shared" si="177"/>
        <v/>
      </c>
      <c r="BS208" s="182" t="str">
        <f t="shared" si="178"/>
        <v/>
      </c>
      <c r="BT208" s="182" t="str">
        <f t="shared" si="179"/>
        <v/>
      </c>
      <c r="BU208" s="183" t="str">
        <f t="shared" si="180"/>
        <v/>
      </c>
      <c r="BV208" s="184" t="str">
        <f>IF('Cálculos '!C214="","",AVERAGE(AN208:BU208))</f>
        <v/>
      </c>
    </row>
    <row r="209" spans="2:74" ht="17.25" hidden="1" thickBot="1" x14ac:dyDescent="0.35">
      <c r="B209" s="165">
        <f t="shared" si="145"/>
        <v>207</v>
      </c>
      <c r="C209" s="171" t="str">
        <f>IF('Cálculos '!J215="","",'Cálculos '!J215)</f>
        <v/>
      </c>
      <c r="D209" s="172" t="str">
        <f>IF('Cálculos '!K215="","",'Cálculos '!K215)</f>
        <v/>
      </c>
      <c r="E209" s="172" t="str">
        <f>IF('Cálculos '!L215="","",'Cálculos '!L215)</f>
        <v/>
      </c>
      <c r="F209" s="172" t="str">
        <f>IF('Cálculos '!M215="","",'Cálculos '!M215)</f>
        <v/>
      </c>
      <c r="G209" s="172" t="str">
        <f>IF('Cálculos '!N215="","",'Cálculos '!N215)</f>
        <v/>
      </c>
      <c r="H209" s="172" t="str">
        <f>IF('Cálculos '!O215="","",'Cálculos '!O215)</f>
        <v/>
      </c>
      <c r="I209" s="172" t="str">
        <f>IF('Cálculos '!P215="","",'Cálculos '!P215)</f>
        <v/>
      </c>
      <c r="J209" s="172" t="str">
        <f>IF('Cálculos '!Q215="","",'Cálculos '!Q215)</f>
        <v/>
      </c>
      <c r="K209" s="172" t="str">
        <f>IF('Cálculos '!R215="","",'Cálculos '!R215)</f>
        <v/>
      </c>
      <c r="L209" s="172" t="str">
        <f>IF('Cálculos '!S215="","",'Cálculos '!S215)</f>
        <v/>
      </c>
      <c r="M209" s="172" t="str">
        <f>IF('Cálculos '!T215="","",'Cálculos '!T215)</f>
        <v/>
      </c>
      <c r="N209" s="172" t="str">
        <f>IF('Cálculos '!U215="","",'Cálculos '!U215)</f>
        <v/>
      </c>
      <c r="O209" s="172" t="str">
        <f>IF('Cálculos '!V215="","",'Cálculos '!V215)</f>
        <v/>
      </c>
      <c r="P209" s="172" t="str">
        <f>IF('Cálculos '!W215="","",'Cálculos '!W215)</f>
        <v/>
      </c>
      <c r="Q209" s="172" t="str">
        <f>IF('Cálculos '!X215="","",'Cálculos '!X215)</f>
        <v/>
      </c>
      <c r="R209" s="172" t="str">
        <f>IF('Cálculos '!Y215="","",'Cálculos '!Y215)</f>
        <v/>
      </c>
      <c r="S209" s="172" t="str">
        <f>IF('Cálculos '!Z215="","",'Cálculos '!Z215)</f>
        <v/>
      </c>
      <c r="T209" s="172" t="str">
        <f>IF('Cálculos '!AA215="","",'Cálculos '!AA215)</f>
        <v/>
      </c>
      <c r="U209" s="172" t="str">
        <f>IF('Cálculos '!AB215="","",'Cálculos '!AB215)</f>
        <v/>
      </c>
      <c r="V209" s="172" t="str">
        <f>IF('Cálculos '!AC215="","",'Cálculos '!AC215)</f>
        <v/>
      </c>
      <c r="W209" s="172" t="str">
        <f>IF('Cálculos '!AD215="","",'Cálculos '!AD215)</f>
        <v/>
      </c>
      <c r="X209" s="172" t="str">
        <f>IF('Cálculos '!AE215="","",'Cálculos '!AE215)</f>
        <v/>
      </c>
      <c r="Y209" s="172" t="str">
        <f>IF('Cálculos '!AF215="","",'Cálculos '!AF215)</f>
        <v/>
      </c>
      <c r="Z209" s="172" t="str">
        <f>IF('Cálculos '!AG215="","",'Cálculos '!AG215)</f>
        <v/>
      </c>
      <c r="AA209" s="172" t="str">
        <f>IF('Cálculos '!AH215="","",'Cálculos '!AH215)</f>
        <v/>
      </c>
      <c r="AB209" s="172" t="str">
        <f>IF('Cálculos '!AI215="","",'Cálculos '!AI215)</f>
        <v/>
      </c>
      <c r="AC209" s="172" t="str">
        <f>IF('Cálculos '!AJ215="","",'Cálculos '!AJ215)</f>
        <v/>
      </c>
      <c r="AD209" s="172" t="str">
        <f>IF('Cálculos '!AK215="","",'Cálculos '!AK215)</f>
        <v/>
      </c>
      <c r="AE209" s="172" t="str">
        <f>IF('Cálculos '!AL215="","",'Cálculos '!AL215)</f>
        <v/>
      </c>
      <c r="AF209" s="172" t="str">
        <f>IF('Cálculos '!AM215="","",'Cálculos '!AM215)</f>
        <v/>
      </c>
      <c r="AG209" s="172" t="str">
        <f>IF('Cálculos '!AN215="","",'Cálculos '!AN215)</f>
        <v/>
      </c>
      <c r="AH209" s="172" t="str">
        <f>IF('Cálculos '!AO215="","",'Cálculos '!AO215)</f>
        <v/>
      </c>
      <c r="AI209" s="172" t="str">
        <f>IF('Cálculos '!AP215="","",'Cálculos '!AP215)</f>
        <v/>
      </c>
      <c r="AJ209" s="443" t="str">
        <f>IF('Cálculos '!AQ215="","",'Cálculos '!AQ215)</f>
        <v/>
      </c>
      <c r="AK209" s="446" t="str">
        <f>IF('Cálculos '!D215="","",AVERAGE(C209:AJ209))</f>
        <v/>
      </c>
      <c r="AM209" s="181">
        <f t="shared" si="146"/>
        <v>207</v>
      </c>
      <c r="AN209" s="284" t="str">
        <f t="shared" si="147"/>
        <v/>
      </c>
      <c r="AO209" s="285" t="str">
        <f t="shared" si="148"/>
        <v/>
      </c>
      <c r="AP209" s="285" t="str">
        <f t="shared" si="149"/>
        <v/>
      </c>
      <c r="AQ209" s="285" t="str">
        <f t="shared" si="150"/>
        <v/>
      </c>
      <c r="AR209" s="182" t="str">
        <f t="shared" si="151"/>
        <v/>
      </c>
      <c r="AS209" s="182" t="str">
        <f t="shared" si="152"/>
        <v/>
      </c>
      <c r="AT209" s="182" t="str">
        <f t="shared" si="153"/>
        <v/>
      </c>
      <c r="AU209" s="182" t="str">
        <f t="shared" si="154"/>
        <v/>
      </c>
      <c r="AV209" s="182" t="str">
        <f t="shared" si="155"/>
        <v/>
      </c>
      <c r="AW209" s="182" t="str">
        <f t="shared" si="156"/>
        <v/>
      </c>
      <c r="AX209" s="182" t="str">
        <f t="shared" si="157"/>
        <v/>
      </c>
      <c r="AY209" s="182" t="str">
        <f t="shared" si="158"/>
        <v/>
      </c>
      <c r="AZ209" s="182" t="str">
        <f t="shared" si="159"/>
        <v/>
      </c>
      <c r="BA209" s="182" t="str">
        <f t="shared" si="160"/>
        <v/>
      </c>
      <c r="BB209" s="182" t="str">
        <f t="shared" si="161"/>
        <v/>
      </c>
      <c r="BC209" s="182" t="str">
        <f t="shared" si="162"/>
        <v/>
      </c>
      <c r="BD209" s="182" t="str">
        <f t="shared" si="163"/>
        <v/>
      </c>
      <c r="BE209" s="182" t="str">
        <f t="shared" si="164"/>
        <v/>
      </c>
      <c r="BF209" s="182" t="str">
        <f t="shared" si="165"/>
        <v/>
      </c>
      <c r="BG209" s="182" t="str">
        <f t="shared" si="166"/>
        <v/>
      </c>
      <c r="BH209" s="182" t="str">
        <f t="shared" si="167"/>
        <v/>
      </c>
      <c r="BI209" s="182" t="str">
        <f t="shared" si="168"/>
        <v/>
      </c>
      <c r="BJ209" s="182" t="str">
        <f t="shared" si="169"/>
        <v/>
      </c>
      <c r="BK209" s="182" t="str">
        <f t="shared" si="170"/>
        <v/>
      </c>
      <c r="BL209" s="182" t="str">
        <f t="shared" si="171"/>
        <v/>
      </c>
      <c r="BM209" s="182" t="str">
        <f t="shared" si="172"/>
        <v/>
      </c>
      <c r="BN209" s="182" t="str">
        <f t="shared" si="173"/>
        <v/>
      </c>
      <c r="BO209" s="182" t="str">
        <f t="shared" si="174"/>
        <v/>
      </c>
      <c r="BP209" s="182" t="str">
        <f t="shared" si="175"/>
        <v/>
      </c>
      <c r="BQ209" s="182" t="str">
        <f t="shared" si="176"/>
        <v/>
      </c>
      <c r="BR209" s="182" t="str">
        <f t="shared" si="177"/>
        <v/>
      </c>
      <c r="BS209" s="182" t="str">
        <f t="shared" si="178"/>
        <v/>
      </c>
      <c r="BT209" s="182" t="str">
        <f t="shared" si="179"/>
        <v/>
      </c>
      <c r="BU209" s="183" t="str">
        <f t="shared" si="180"/>
        <v/>
      </c>
      <c r="BV209" s="184" t="str">
        <f>IF('Cálculos '!C215="","",AVERAGE(AN209:BU209))</f>
        <v/>
      </c>
    </row>
    <row r="210" spans="2:74" ht="17.25" hidden="1" thickBot="1" x14ac:dyDescent="0.35">
      <c r="B210" s="165">
        <f t="shared" si="145"/>
        <v>208</v>
      </c>
      <c r="C210" s="171" t="str">
        <f>IF('Cálculos '!J216="","",'Cálculos '!J216)</f>
        <v/>
      </c>
      <c r="D210" s="172" t="str">
        <f>IF('Cálculos '!K216="","",'Cálculos '!K216)</f>
        <v/>
      </c>
      <c r="E210" s="172" t="str">
        <f>IF('Cálculos '!L216="","",'Cálculos '!L216)</f>
        <v/>
      </c>
      <c r="F210" s="172" t="str">
        <f>IF('Cálculos '!M216="","",'Cálculos '!M216)</f>
        <v/>
      </c>
      <c r="G210" s="172" t="str">
        <f>IF('Cálculos '!N216="","",'Cálculos '!N216)</f>
        <v/>
      </c>
      <c r="H210" s="172" t="str">
        <f>IF('Cálculos '!O216="","",'Cálculos '!O216)</f>
        <v/>
      </c>
      <c r="I210" s="172" t="str">
        <f>IF('Cálculos '!P216="","",'Cálculos '!P216)</f>
        <v/>
      </c>
      <c r="J210" s="172" t="str">
        <f>IF('Cálculos '!Q216="","",'Cálculos '!Q216)</f>
        <v/>
      </c>
      <c r="K210" s="172" t="str">
        <f>IF('Cálculos '!R216="","",'Cálculos '!R216)</f>
        <v/>
      </c>
      <c r="L210" s="172" t="str">
        <f>IF('Cálculos '!S216="","",'Cálculos '!S216)</f>
        <v/>
      </c>
      <c r="M210" s="172" t="str">
        <f>IF('Cálculos '!T216="","",'Cálculos '!T216)</f>
        <v/>
      </c>
      <c r="N210" s="172" t="str">
        <f>IF('Cálculos '!U216="","",'Cálculos '!U216)</f>
        <v/>
      </c>
      <c r="O210" s="172" t="str">
        <f>IF('Cálculos '!V216="","",'Cálculos '!V216)</f>
        <v/>
      </c>
      <c r="P210" s="172" t="str">
        <f>IF('Cálculos '!W216="","",'Cálculos '!W216)</f>
        <v/>
      </c>
      <c r="Q210" s="172" t="str">
        <f>IF('Cálculos '!X216="","",'Cálculos '!X216)</f>
        <v/>
      </c>
      <c r="R210" s="172" t="str">
        <f>IF('Cálculos '!Y216="","",'Cálculos '!Y216)</f>
        <v/>
      </c>
      <c r="S210" s="172" t="str">
        <f>IF('Cálculos '!Z216="","",'Cálculos '!Z216)</f>
        <v/>
      </c>
      <c r="T210" s="172" t="str">
        <f>IF('Cálculos '!AA216="","",'Cálculos '!AA216)</f>
        <v/>
      </c>
      <c r="U210" s="172" t="str">
        <f>IF('Cálculos '!AB216="","",'Cálculos '!AB216)</f>
        <v/>
      </c>
      <c r="V210" s="172" t="str">
        <f>IF('Cálculos '!AC216="","",'Cálculos '!AC216)</f>
        <v/>
      </c>
      <c r="W210" s="172" t="str">
        <f>IF('Cálculos '!AD216="","",'Cálculos '!AD216)</f>
        <v/>
      </c>
      <c r="X210" s="172" t="str">
        <f>IF('Cálculos '!AE216="","",'Cálculos '!AE216)</f>
        <v/>
      </c>
      <c r="Y210" s="172" t="str">
        <f>IF('Cálculos '!AF216="","",'Cálculos '!AF216)</f>
        <v/>
      </c>
      <c r="Z210" s="172" t="str">
        <f>IF('Cálculos '!AG216="","",'Cálculos '!AG216)</f>
        <v/>
      </c>
      <c r="AA210" s="172" t="str">
        <f>IF('Cálculos '!AH216="","",'Cálculos '!AH216)</f>
        <v/>
      </c>
      <c r="AB210" s="172" t="str">
        <f>IF('Cálculos '!AI216="","",'Cálculos '!AI216)</f>
        <v/>
      </c>
      <c r="AC210" s="172" t="str">
        <f>IF('Cálculos '!AJ216="","",'Cálculos '!AJ216)</f>
        <v/>
      </c>
      <c r="AD210" s="172" t="str">
        <f>IF('Cálculos '!AK216="","",'Cálculos '!AK216)</f>
        <v/>
      </c>
      <c r="AE210" s="172" t="str">
        <f>IF('Cálculos '!AL216="","",'Cálculos '!AL216)</f>
        <v/>
      </c>
      <c r="AF210" s="172" t="str">
        <f>IF('Cálculos '!AM216="","",'Cálculos '!AM216)</f>
        <v/>
      </c>
      <c r="AG210" s="172" t="str">
        <f>IF('Cálculos '!AN216="","",'Cálculos '!AN216)</f>
        <v/>
      </c>
      <c r="AH210" s="172" t="str">
        <f>IF('Cálculos '!AO216="","",'Cálculos '!AO216)</f>
        <v/>
      </c>
      <c r="AI210" s="172" t="str">
        <f>IF('Cálculos '!AP216="","",'Cálculos '!AP216)</f>
        <v/>
      </c>
      <c r="AJ210" s="443" t="str">
        <f>IF('Cálculos '!AQ216="","",'Cálculos '!AQ216)</f>
        <v/>
      </c>
      <c r="AK210" s="446" t="str">
        <f>IF('Cálculos '!D216="","",AVERAGE(C210:AJ210))</f>
        <v/>
      </c>
      <c r="AM210" s="181">
        <f t="shared" si="146"/>
        <v>208</v>
      </c>
      <c r="AN210" s="284" t="str">
        <f t="shared" si="147"/>
        <v/>
      </c>
      <c r="AO210" s="285" t="str">
        <f t="shared" si="148"/>
        <v/>
      </c>
      <c r="AP210" s="285" t="str">
        <f t="shared" si="149"/>
        <v/>
      </c>
      <c r="AQ210" s="285" t="str">
        <f t="shared" si="150"/>
        <v/>
      </c>
      <c r="AR210" s="182" t="str">
        <f t="shared" si="151"/>
        <v/>
      </c>
      <c r="AS210" s="182" t="str">
        <f t="shared" si="152"/>
        <v/>
      </c>
      <c r="AT210" s="182" t="str">
        <f t="shared" si="153"/>
        <v/>
      </c>
      <c r="AU210" s="182" t="str">
        <f t="shared" si="154"/>
        <v/>
      </c>
      <c r="AV210" s="182" t="str">
        <f t="shared" si="155"/>
        <v/>
      </c>
      <c r="AW210" s="182" t="str">
        <f t="shared" si="156"/>
        <v/>
      </c>
      <c r="AX210" s="182" t="str">
        <f t="shared" si="157"/>
        <v/>
      </c>
      <c r="AY210" s="182" t="str">
        <f t="shared" si="158"/>
        <v/>
      </c>
      <c r="AZ210" s="182" t="str">
        <f t="shared" si="159"/>
        <v/>
      </c>
      <c r="BA210" s="182" t="str">
        <f t="shared" si="160"/>
        <v/>
      </c>
      <c r="BB210" s="182" t="str">
        <f t="shared" si="161"/>
        <v/>
      </c>
      <c r="BC210" s="182" t="str">
        <f t="shared" si="162"/>
        <v/>
      </c>
      <c r="BD210" s="182" t="str">
        <f t="shared" si="163"/>
        <v/>
      </c>
      <c r="BE210" s="182" t="str">
        <f t="shared" si="164"/>
        <v/>
      </c>
      <c r="BF210" s="182" t="str">
        <f t="shared" si="165"/>
        <v/>
      </c>
      <c r="BG210" s="182" t="str">
        <f t="shared" si="166"/>
        <v/>
      </c>
      <c r="BH210" s="182" t="str">
        <f t="shared" si="167"/>
        <v/>
      </c>
      <c r="BI210" s="182" t="str">
        <f t="shared" si="168"/>
        <v/>
      </c>
      <c r="BJ210" s="182" t="str">
        <f t="shared" si="169"/>
        <v/>
      </c>
      <c r="BK210" s="182" t="str">
        <f t="shared" si="170"/>
        <v/>
      </c>
      <c r="BL210" s="182" t="str">
        <f t="shared" si="171"/>
        <v/>
      </c>
      <c r="BM210" s="182" t="str">
        <f t="shared" si="172"/>
        <v/>
      </c>
      <c r="BN210" s="182" t="str">
        <f t="shared" si="173"/>
        <v/>
      </c>
      <c r="BO210" s="182" t="str">
        <f t="shared" si="174"/>
        <v/>
      </c>
      <c r="BP210" s="182" t="str">
        <f t="shared" si="175"/>
        <v/>
      </c>
      <c r="BQ210" s="182" t="str">
        <f t="shared" si="176"/>
        <v/>
      </c>
      <c r="BR210" s="182" t="str">
        <f t="shared" si="177"/>
        <v/>
      </c>
      <c r="BS210" s="182" t="str">
        <f t="shared" si="178"/>
        <v/>
      </c>
      <c r="BT210" s="182" t="str">
        <f t="shared" si="179"/>
        <v/>
      </c>
      <c r="BU210" s="183" t="str">
        <f t="shared" si="180"/>
        <v/>
      </c>
      <c r="BV210" s="184" t="str">
        <f>IF('Cálculos '!C216="","",AVERAGE(AN210:BU210))</f>
        <v/>
      </c>
    </row>
    <row r="211" spans="2:74" ht="17.25" hidden="1" thickBot="1" x14ac:dyDescent="0.35">
      <c r="B211" s="165">
        <f t="shared" si="145"/>
        <v>209</v>
      </c>
      <c r="C211" s="171" t="str">
        <f>IF('Cálculos '!J217="","",'Cálculos '!J217)</f>
        <v/>
      </c>
      <c r="D211" s="172" t="str">
        <f>IF('Cálculos '!K217="","",'Cálculos '!K217)</f>
        <v/>
      </c>
      <c r="E211" s="172" t="str">
        <f>IF('Cálculos '!L217="","",'Cálculos '!L217)</f>
        <v/>
      </c>
      <c r="F211" s="172" t="str">
        <f>IF('Cálculos '!M217="","",'Cálculos '!M217)</f>
        <v/>
      </c>
      <c r="G211" s="172" t="str">
        <f>IF('Cálculos '!N217="","",'Cálculos '!N217)</f>
        <v/>
      </c>
      <c r="H211" s="172" t="str">
        <f>IF('Cálculos '!O217="","",'Cálculos '!O217)</f>
        <v/>
      </c>
      <c r="I211" s="172" t="str">
        <f>IF('Cálculos '!P217="","",'Cálculos '!P217)</f>
        <v/>
      </c>
      <c r="J211" s="172" t="str">
        <f>IF('Cálculos '!Q217="","",'Cálculos '!Q217)</f>
        <v/>
      </c>
      <c r="K211" s="172" t="str">
        <f>IF('Cálculos '!R217="","",'Cálculos '!R217)</f>
        <v/>
      </c>
      <c r="L211" s="172" t="str">
        <f>IF('Cálculos '!S217="","",'Cálculos '!S217)</f>
        <v/>
      </c>
      <c r="M211" s="172" t="str">
        <f>IF('Cálculos '!T217="","",'Cálculos '!T217)</f>
        <v/>
      </c>
      <c r="N211" s="172" t="str">
        <f>IF('Cálculos '!U217="","",'Cálculos '!U217)</f>
        <v/>
      </c>
      <c r="O211" s="172" t="str">
        <f>IF('Cálculos '!V217="","",'Cálculos '!V217)</f>
        <v/>
      </c>
      <c r="P211" s="172" t="str">
        <f>IF('Cálculos '!W217="","",'Cálculos '!W217)</f>
        <v/>
      </c>
      <c r="Q211" s="172" t="str">
        <f>IF('Cálculos '!X217="","",'Cálculos '!X217)</f>
        <v/>
      </c>
      <c r="R211" s="172" t="str">
        <f>IF('Cálculos '!Y217="","",'Cálculos '!Y217)</f>
        <v/>
      </c>
      <c r="S211" s="172" t="str">
        <f>IF('Cálculos '!Z217="","",'Cálculos '!Z217)</f>
        <v/>
      </c>
      <c r="T211" s="172" t="str">
        <f>IF('Cálculos '!AA217="","",'Cálculos '!AA217)</f>
        <v/>
      </c>
      <c r="U211" s="172" t="str">
        <f>IF('Cálculos '!AB217="","",'Cálculos '!AB217)</f>
        <v/>
      </c>
      <c r="V211" s="172" t="str">
        <f>IF('Cálculos '!AC217="","",'Cálculos '!AC217)</f>
        <v/>
      </c>
      <c r="W211" s="172" t="str">
        <f>IF('Cálculos '!AD217="","",'Cálculos '!AD217)</f>
        <v/>
      </c>
      <c r="X211" s="172" t="str">
        <f>IF('Cálculos '!AE217="","",'Cálculos '!AE217)</f>
        <v/>
      </c>
      <c r="Y211" s="172" t="str">
        <f>IF('Cálculos '!AF217="","",'Cálculos '!AF217)</f>
        <v/>
      </c>
      <c r="Z211" s="172" t="str">
        <f>IF('Cálculos '!AG217="","",'Cálculos '!AG217)</f>
        <v/>
      </c>
      <c r="AA211" s="172" t="str">
        <f>IF('Cálculos '!AH217="","",'Cálculos '!AH217)</f>
        <v/>
      </c>
      <c r="AB211" s="172" t="str">
        <f>IF('Cálculos '!AI217="","",'Cálculos '!AI217)</f>
        <v/>
      </c>
      <c r="AC211" s="172" t="str">
        <f>IF('Cálculos '!AJ217="","",'Cálculos '!AJ217)</f>
        <v/>
      </c>
      <c r="AD211" s="172" t="str">
        <f>IF('Cálculos '!AK217="","",'Cálculos '!AK217)</f>
        <v/>
      </c>
      <c r="AE211" s="172" t="str">
        <f>IF('Cálculos '!AL217="","",'Cálculos '!AL217)</f>
        <v/>
      </c>
      <c r="AF211" s="172" t="str">
        <f>IF('Cálculos '!AM217="","",'Cálculos '!AM217)</f>
        <v/>
      </c>
      <c r="AG211" s="172" t="str">
        <f>IF('Cálculos '!AN217="","",'Cálculos '!AN217)</f>
        <v/>
      </c>
      <c r="AH211" s="172" t="str">
        <f>IF('Cálculos '!AO217="","",'Cálculos '!AO217)</f>
        <v/>
      </c>
      <c r="AI211" s="172" t="str">
        <f>IF('Cálculos '!AP217="","",'Cálculos '!AP217)</f>
        <v/>
      </c>
      <c r="AJ211" s="443" t="str">
        <f>IF('Cálculos '!AQ217="","",'Cálculos '!AQ217)</f>
        <v/>
      </c>
      <c r="AK211" s="446" t="str">
        <f>IF('Cálculos '!D217="","",AVERAGE(C211:AJ211))</f>
        <v/>
      </c>
      <c r="AM211" s="181">
        <f t="shared" si="146"/>
        <v>209</v>
      </c>
      <c r="AN211" s="284" t="str">
        <f t="shared" si="147"/>
        <v/>
      </c>
      <c r="AO211" s="285" t="str">
        <f t="shared" si="148"/>
        <v/>
      </c>
      <c r="AP211" s="285" t="str">
        <f t="shared" si="149"/>
        <v/>
      </c>
      <c r="AQ211" s="285" t="str">
        <f t="shared" si="150"/>
        <v/>
      </c>
      <c r="AR211" s="182" t="str">
        <f t="shared" si="151"/>
        <v/>
      </c>
      <c r="AS211" s="182" t="str">
        <f t="shared" si="152"/>
        <v/>
      </c>
      <c r="AT211" s="182" t="str">
        <f t="shared" si="153"/>
        <v/>
      </c>
      <c r="AU211" s="182" t="str">
        <f t="shared" si="154"/>
        <v/>
      </c>
      <c r="AV211" s="182" t="str">
        <f t="shared" si="155"/>
        <v/>
      </c>
      <c r="AW211" s="182" t="str">
        <f t="shared" si="156"/>
        <v/>
      </c>
      <c r="AX211" s="182" t="str">
        <f t="shared" si="157"/>
        <v/>
      </c>
      <c r="AY211" s="182" t="str">
        <f t="shared" si="158"/>
        <v/>
      </c>
      <c r="AZ211" s="182" t="str">
        <f t="shared" si="159"/>
        <v/>
      </c>
      <c r="BA211" s="182" t="str">
        <f t="shared" si="160"/>
        <v/>
      </c>
      <c r="BB211" s="182" t="str">
        <f t="shared" si="161"/>
        <v/>
      </c>
      <c r="BC211" s="182" t="str">
        <f t="shared" si="162"/>
        <v/>
      </c>
      <c r="BD211" s="182" t="str">
        <f t="shared" si="163"/>
        <v/>
      </c>
      <c r="BE211" s="182" t="str">
        <f t="shared" si="164"/>
        <v/>
      </c>
      <c r="BF211" s="182" t="str">
        <f t="shared" si="165"/>
        <v/>
      </c>
      <c r="BG211" s="182" t="str">
        <f t="shared" si="166"/>
        <v/>
      </c>
      <c r="BH211" s="182" t="str">
        <f t="shared" si="167"/>
        <v/>
      </c>
      <c r="BI211" s="182" t="str">
        <f t="shared" si="168"/>
        <v/>
      </c>
      <c r="BJ211" s="182" t="str">
        <f t="shared" si="169"/>
        <v/>
      </c>
      <c r="BK211" s="182" t="str">
        <f t="shared" si="170"/>
        <v/>
      </c>
      <c r="BL211" s="182" t="str">
        <f t="shared" si="171"/>
        <v/>
      </c>
      <c r="BM211" s="182" t="str">
        <f t="shared" si="172"/>
        <v/>
      </c>
      <c r="BN211" s="182" t="str">
        <f t="shared" si="173"/>
        <v/>
      </c>
      <c r="BO211" s="182" t="str">
        <f t="shared" si="174"/>
        <v/>
      </c>
      <c r="BP211" s="182" t="str">
        <f t="shared" si="175"/>
        <v/>
      </c>
      <c r="BQ211" s="182" t="str">
        <f t="shared" si="176"/>
        <v/>
      </c>
      <c r="BR211" s="182" t="str">
        <f t="shared" si="177"/>
        <v/>
      </c>
      <c r="BS211" s="182" t="str">
        <f t="shared" si="178"/>
        <v/>
      </c>
      <c r="BT211" s="182" t="str">
        <f t="shared" si="179"/>
        <v/>
      </c>
      <c r="BU211" s="183" t="str">
        <f t="shared" si="180"/>
        <v/>
      </c>
      <c r="BV211" s="184" t="str">
        <f>IF('Cálculos '!C217="","",AVERAGE(AN211:BU211))</f>
        <v/>
      </c>
    </row>
    <row r="212" spans="2:74" ht="17.25" hidden="1" thickBot="1" x14ac:dyDescent="0.35">
      <c r="B212" s="165">
        <f t="shared" si="145"/>
        <v>210</v>
      </c>
      <c r="C212" s="171" t="str">
        <f>IF('Cálculos '!J218="","",'Cálculos '!J218)</f>
        <v/>
      </c>
      <c r="D212" s="172" t="str">
        <f>IF('Cálculos '!K218="","",'Cálculos '!K218)</f>
        <v/>
      </c>
      <c r="E212" s="172" t="str">
        <f>IF('Cálculos '!L218="","",'Cálculos '!L218)</f>
        <v/>
      </c>
      <c r="F212" s="172" t="str">
        <f>IF('Cálculos '!M218="","",'Cálculos '!M218)</f>
        <v/>
      </c>
      <c r="G212" s="172" t="str">
        <f>IF('Cálculos '!N218="","",'Cálculos '!N218)</f>
        <v/>
      </c>
      <c r="H212" s="172" t="str">
        <f>IF('Cálculos '!O218="","",'Cálculos '!O218)</f>
        <v/>
      </c>
      <c r="I212" s="172" t="str">
        <f>IF('Cálculos '!P218="","",'Cálculos '!P218)</f>
        <v/>
      </c>
      <c r="J212" s="172" t="str">
        <f>IF('Cálculos '!Q218="","",'Cálculos '!Q218)</f>
        <v/>
      </c>
      <c r="K212" s="172" t="str">
        <f>IF('Cálculos '!R218="","",'Cálculos '!R218)</f>
        <v/>
      </c>
      <c r="L212" s="172" t="str">
        <f>IF('Cálculos '!S218="","",'Cálculos '!S218)</f>
        <v/>
      </c>
      <c r="M212" s="172" t="str">
        <f>IF('Cálculos '!T218="","",'Cálculos '!T218)</f>
        <v/>
      </c>
      <c r="N212" s="172" t="str">
        <f>IF('Cálculos '!U218="","",'Cálculos '!U218)</f>
        <v/>
      </c>
      <c r="O212" s="172" t="str">
        <f>IF('Cálculos '!V218="","",'Cálculos '!V218)</f>
        <v/>
      </c>
      <c r="P212" s="172" t="str">
        <f>IF('Cálculos '!W218="","",'Cálculos '!W218)</f>
        <v/>
      </c>
      <c r="Q212" s="172" t="str">
        <f>IF('Cálculos '!X218="","",'Cálculos '!X218)</f>
        <v/>
      </c>
      <c r="R212" s="172" t="str">
        <f>IF('Cálculos '!Y218="","",'Cálculos '!Y218)</f>
        <v/>
      </c>
      <c r="S212" s="172" t="str">
        <f>IF('Cálculos '!Z218="","",'Cálculos '!Z218)</f>
        <v/>
      </c>
      <c r="T212" s="172" t="str">
        <f>IF('Cálculos '!AA218="","",'Cálculos '!AA218)</f>
        <v/>
      </c>
      <c r="U212" s="172" t="str">
        <f>IF('Cálculos '!AB218="","",'Cálculos '!AB218)</f>
        <v/>
      </c>
      <c r="V212" s="172" t="str">
        <f>IF('Cálculos '!AC218="","",'Cálculos '!AC218)</f>
        <v/>
      </c>
      <c r="W212" s="172" t="str">
        <f>IF('Cálculos '!AD218="","",'Cálculos '!AD218)</f>
        <v/>
      </c>
      <c r="X212" s="172" t="str">
        <f>IF('Cálculos '!AE218="","",'Cálculos '!AE218)</f>
        <v/>
      </c>
      <c r="Y212" s="172" t="str">
        <f>IF('Cálculos '!AF218="","",'Cálculos '!AF218)</f>
        <v/>
      </c>
      <c r="Z212" s="172" t="str">
        <f>IF('Cálculos '!AG218="","",'Cálculos '!AG218)</f>
        <v/>
      </c>
      <c r="AA212" s="172" t="str">
        <f>IF('Cálculos '!AH218="","",'Cálculos '!AH218)</f>
        <v/>
      </c>
      <c r="AB212" s="172" t="str">
        <f>IF('Cálculos '!AI218="","",'Cálculos '!AI218)</f>
        <v/>
      </c>
      <c r="AC212" s="172" t="str">
        <f>IF('Cálculos '!AJ218="","",'Cálculos '!AJ218)</f>
        <v/>
      </c>
      <c r="AD212" s="172" t="str">
        <f>IF('Cálculos '!AK218="","",'Cálculos '!AK218)</f>
        <v/>
      </c>
      <c r="AE212" s="172" t="str">
        <f>IF('Cálculos '!AL218="","",'Cálculos '!AL218)</f>
        <v/>
      </c>
      <c r="AF212" s="172" t="str">
        <f>IF('Cálculos '!AM218="","",'Cálculos '!AM218)</f>
        <v/>
      </c>
      <c r="AG212" s="172" t="str">
        <f>IF('Cálculos '!AN218="","",'Cálculos '!AN218)</f>
        <v/>
      </c>
      <c r="AH212" s="172" t="str">
        <f>IF('Cálculos '!AO218="","",'Cálculos '!AO218)</f>
        <v/>
      </c>
      <c r="AI212" s="172" t="str">
        <f>IF('Cálculos '!AP218="","",'Cálculos '!AP218)</f>
        <v/>
      </c>
      <c r="AJ212" s="443" t="str">
        <f>IF('Cálculos '!AQ218="","",'Cálculos '!AQ218)</f>
        <v/>
      </c>
      <c r="AK212" s="446" t="str">
        <f>IF('Cálculos '!D218="","",AVERAGE(C212:AJ212))</f>
        <v/>
      </c>
      <c r="AM212" s="181">
        <f t="shared" si="146"/>
        <v>210</v>
      </c>
      <c r="AN212" s="284" t="str">
        <f t="shared" si="147"/>
        <v/>
      </c>
      <c r="AO212" s="285" t="str">
        <f t="shared" si="148"/>
        <v/>
      </c>
      <c r="AP212" s="285" t="str">
        <f t="shared" si="149"/>
        <v/>
      </c>
      <c r="AQ212" s="285" t="str">
        <f t="shared" si="150"/>
        <v/>
      </c>
      <c r="AR212" s="182" t="str">
        <f t="shared" si="151"/>
        <v/>
      </c>
      <c r="AS212" s="182" t="str">
        <f t="shared" si="152"/>
        <v/>
      </c>
      <c r="AT212" s="182" t="str">
        <f t="shared" si="153"/>
        <v/>
      </c>
      <c r="AU212" s="182" t="str">
        <f t="shared" si="154"/>
        <v/>
      </c>
      <c r="AV212" s="182" t="str">
        <f t="shared" si="155"/>
        <v/>
      </c>
      <c r="AW212" s="182" t="str">
        <f t="shared" si="156"/>
        <v/>
      </c>
      <c r="AX212" s="182" t="str">
        <f t="shared" si="157"/>
        <v/>
      </c>
      <c r="AY212" s="182" t="str">
        <f t="shared" si="158"/>
        <v/>
      </c>
      <c r="AZ212" s="182" t="str">
        <f t="shared" si="159"/>
        <v/>
      </c>
      <c r="BA212" s="182" t="str">
        <f t="shared" si="160"/>
        <v/>
      </c>
      <c r="BB212" s="182" t="str">
        <f t="shared" si="161"/>
        <v/>
      </c>
      <c r="BC212" s="182" t="str">
        <f t="shared" si="162"/>
        <v/>
      </c>
      <c r="BD212" s="182" t="str">
        <f t="shared" si="163"/>
        <v/>
      </c>
      <c r="BE212" s="182" t="str">
        <f t="shared" si="164"/>
        <v/>
      </c>
      <c r="BF212" s="182" t="str">
        <f t="shared" si="165"/>
        <v/>
      </c>
      <c r="BG212" s="182" t="str">
        <f t="shared" si="166"/>
        <v/>
      </c>
      <c r="BH212" s="182" t="str">
        <f t="shared" si="167"/>
        <v/>
      </c>
      <c r="BI212" s="182" t="str">
        <f t="shared" si="168"/>
        <v/>
      </c>
      <c r="BJ212" s="182" t="str">
        <f t="shared" si="169"/>
        <v/>
      </c>
      <c r="BK212" s="182" t="str">
        <f t="shared" si="170"/>
        <v/>
      </c>
      <c r="BL212" s="182" t="str">
        <f t="shared" si="171"/>
        <v/>
      </c>
      <c r="BM212" s="182" t="str">
        <f t="shared" si="172"/>
        <v/>
      </c>
      <c r="BN212" s="182" t="str">
        <f t="shared" si="173"/>
        <v/>
      </c>
      <c r="BO212" s="182" t="str">
        <f t="shared" si="174"/>
        <v/>
      </c>
      <c r="BP212" s="182" t="str">
        <f t="shared" si="175"/>
        <v/>
      </c>
      <c r="BQ212" s="182" t="str">
        <f t="shared" si="176"/>
        <v/>
      </c>
      <c r="BR212" s="182" t="str">
        <f t="shared" si="177"/>
        <v/>
      </c>
      <c r="BS212" s="182" t="str">
        <f t="shared" si="178"/>
        <v/>
      </c>
      <c r="BT212" s="182" t="str">
        <f t="shared" si="179"/>
        <v/>
      </c>
      <c r="BU212" s="183" t="str">
        <f t="shared" si="180"/>
        <v/>
      </c>
      <c r="BV212" s="184" t="str">
        <f>IF('Cálculos '!C218="","",AVERAGE(AN212:BU212))</f>
        <v/>
      </c>
    </row>
    <row r="213" spans="2:74" ht="17.25" hidden="1" thickBot="1" x14ac:dyDescent="0.35">
      <c r="B213" s="165">
        <f t="shared" si="145"/>
        <v>211</v>
      </c>
      <c r="C213" s="171" t="str">
        <f>IF('Cálculos '!J219="","",'Cálculos '!J219)</f>
        <v/>
      </c>
      <c r="D213" s="172" t="str">
        <f>IF('Cálculos '!K219="","",'Cálculos '!K219)</f>
        <v/>
      </c>
      <c r="E213" s="172" t="str">
        <f>IF('Cálculos '!L219="","",'Cálculos '!L219)</f>
        <v/>
      </c>
      <c r="F213" s="172" t="str">
        <f>IF('Cálculos '!M219="","",'Cálculos '!M219)</f>
        <v/>
      </c>
      <c r="G213" s="172" t="str">
        <f>IF('Cálculos '!N219="","",'Cálculos '!N219)</f>
        <v/>
      </c>
      <c r="H213" s="172" t="str">
        <f>IF('Cálculos '!O219="","",'Cálculos '!O219)</f>
        <v/>
      </c>
      <c r="I213" s="172" t="str">
        <f>IF('Cálculos '!P219="","",'Cálculos '!P219)</f>
        <v/>
      </c>
      <c r="J213" s="172" t="str">
        <f>IF('Cálculos '!Q219="","",'Cálculos '!Q219)</f>
        <v/>
      </c>
      <c r="K213" s="172" t="str">
        <f>IF('Cálculos '!R219="","",'Cálculos '!R219)</f>
        <v/>
      </c>
      <c r="L213" s="172" t="str">
        <f>IF('Cálculos '!S219="","",'Cálculos '!S219)</f>
        <v/>
      </c>
      <c r="M213" s="172" t="str">
        <f>IF('Cálculos '!T219="","",'Cálculos '!T219)</f>
        <v/>
      </c>
      <c r="N213" s="172" t="str">
        <f>IF('Cálculos '!U219="","",'Cálculos '!U219)</f>
        <v/>
      </c>
      <c r="O213" s="172" t="str">
        <f>IF('Cálculos '!V219="","",'Cálculos '!V219)</f>
        <v/>
      </c>
      <c r="P213" s="172" t="str">
        <f>IF('Cálculos '!W219="","",'Cálculos '!W219)</f>
        <v/>
      </c>
      <c r="Q213" s="172" t="str">
        <f>IF('Cálculos '!X219="","",'Cálculos '!X219)</f>
        <v/>
      </c>
      <c r="R213" s="172" t="str">
        <f>IF('Cálculos '!Y219="","",'Cálculos '!Y219)</f>
        <v/>
      </c>
      <c r="S213" s="172" t="str">
        <f>IF('Cálculos '!Z219="","",'Cálculos '!Z219)</f>
        <v/>
      </c>
      <c r="T213" s="172" t="str">
        <f>IF('Cálculos '!AA219="","",'Cálculos '!AA219)</f>
        <v/>
      </c>
      <c r="U213" s="172" t="str">
        <f>IF('Cálculos '!AB219="","",'Cálculos '!AB219)</f>
        <v/>
      </c>
      <c r="V213" s="172" t="str">
        <f>IF('Cálculos '!AC219="","",'Cálculos '!AC219)</f>
        <v/>
      </c>
      <c r="W213" s="172" t="str">
        <f>IF('Cálculos '!AD219="","",'Cálculos '!AD219)</f>
        <v/>
      </c>
      <c r="X213" s="172" t="str">
        <f>IF('Cálculos '!AE219="","",'Cálculos '!AE219)</f>
        <v/>
      </c>
      <c r="Y213" s="172" t="str">
        <f>IF('Cálculos '!AF219="","",'Cálculos '!AF219)</f>
        <v/>
      </c>
      <c r="Z213" s="172" t="str">
        <f>IF('Cálculos '!AG219="","",'Cálculos '!AG219)</f>
        <v/>
      </c>
      <c r="AA213" s="172" t="str">
        <f>IF('Cálculos '!AH219="","",'Cálculos '!AH219)</f>
        <v/>
      </c>
      <c r="AB213" s="172" t="str">
        <f>IF('Cálculos '!AI219="","",'Cálculos '!AI219)</f>
        <v/>
      </c>
      <c r="AC213" s="172" t="str">
        <f>IF('Cálculos '!AJ219="","",'Cálculos '!AJ219)</f>
        <v/>
      </c>
      <c r="AD213" s="172" t="str">
        <f>IF('Cálculos '!AK219="","",'Cálculos '!AK219)</f>
        <v/>
      </c>
      <c r="AE213" s="172" t="str">
        <f>IF('Cálculos '!AL219="","",'Cálculos '!AL219)</f>
        <v/>
      </c>
      <c r="AF213" s="172" t="str">
        <f>IF('Cálculos '!AM219="","",'Cálculos '!AM219)</f>
        <v/>
      </c>
      <c r="AG213" s="172" t="str">
        <f>IF('Cálculos '!AN219="","",'Cálculos '!AN219)</f>
        <v/>
      </c>
      <c r="AH213" s="172" t="str">
        <f>IF('Cálculos '!AO219="","",'Cálculos '!AO219)</f>
        <v/>
      </c>
      <c r="AI213" s="172" t="str">
        <f>IF('Cálculos '!AP219="","",'Cálculos '!AP219)</f>
        <v/>
      </c>
      <c r="AJ213" s="443" t="str">
        <f>IF('Cálculos '!AQ219="","",'Cálculos '!AQ219)</f>
        <v/>
      </c>
      <c r="AK213" s="446" t="str">
        <f>IF('Cálculos '!D219="","",AVERAGE(C213:AJ213))</f>
        <v/>
      </c>
      <c r="AM213" s="181">
        <f t="shared" si="146"/>
        <v>211</v>
      </c>
      <c r="AN213" s="284" t="str">
        <f t="shared" si="147"/>
        <v/>
      </c>
      <c r="AO213" s="285" t="str">
        <f t="shared" si="148"/>
        <v/>
      </c>
      <c r="AP213" s="285" t="str">
        <f t="shared" si="149"/>
        <v/>
      </c>
      <c r="AQ213" s="285" t="str">
        <f t="shared" si="150"/>
        <v/>
      </c>
      <c r="AR213" s="182" t="str">
        <f t="shared" si="151"/>
        <v/>
      </c>
      <c r="AS213" s="182" t="str">
        <f t="shared" si="152"/>
        <v/>
      </c>
      <c r="AT213" s="182" t="str">
        <f t="shared" si="153"/>
        <v/>
      </c>
      <c r="AU213" s="182" t="str">
        <f t="shared" si="154"/>
        <v/>
      </c>
      <c r="AV213" s="182" t="str">
        <f t="shared" si="155"/>
        <v/>
      </c>
      <c r="AW213" s="182" t="str">
        <f t="shared" si="156"/>
        <v/>
      </c>
      <c r="AX213" s="182" t="str">
        <f t="shared" si="157"/>
        <v/>
      </c>
      <c r="AY213" s="182" t="str">
        <f t="shared" si="158"/>
        <v/>
      </c>
      <c r="AZ213" s="182" t="str">
        <f t="shared" si="159"/>
        <v/>
      </c>
      <c r="BA213" s="182" t="str">
        <f t="shared" si="160"/>
        <v/>
      </c>
      <c r="BB213" s="182" t="str">
        <f t="shared" si="161"/>
        <v/>
      </c>
      <c r="BC213" s="182" t="str">
        <f t="shared" si="162"/>
        <v/>
      </c>
      <c r="BD213" s="182" t="str">
        <f t="shared" si="163"/>
        <v/>
      </c>
      <c r="BE213" s="182" t="str">
        <f t="shared" si="164"/>
        <v/>
      </c>
      <c r="BF213" s="182" t="str">
        <f t="shared" si="165"/>
        <v/>
      </c>
      <c r="BG213" s="182" t="str">
        <f t="shared" si="166"/>
        <v/>
      </c>
      <c r="BH213" s="182" t="str">
        <f t="shared" si="167"/>
        <v/>
      </c>
      <c r="BI213" s="182" t="str">
        <f t="shared" si="168"/>
        <v/>
      </c>
      <c r="BJ213" s="182" t="str">
        <f t="shared" si="169"/>
        <v/>
      </c>
      <c r="BK213" s="182" t="str">
        <f t="shared" si="170"/>
        <v/>
      </c>
      <c r="BL213" s="182" t="str">
        <f t="shared" si="171"/>
        <v/>
      </c>
      <c r="BM213" s="182" t="str">
        <f t="shared" si="172"/>
        <v/>
      </c>
      <c r="BN213" s="182" t="str">
        <f t="shared" si="173"/>
        <v/>
      </c>
      <c r="BO213" s="182" t="str">
        <f t="shared" si="174"/>
        <v/>
      </c>
      <c r="BP213" s="182" t="str">
        <f t="shared" si="175"/>
        <v/>
      </c>
      <c r="BQ213" s="182" t="str">
        <f t="shared" si="176"/>
        <v/>
      </c>
      <c r="BR213" s="182" t="str">
        <f t="shared" si="177"/>
        <v/>
      </c>
      <c r="BS213" s="182" t="str">
        <f t="shared" si="178"/>
        <v/>
      </c>
      <c r="BT213" s="182" t="str">
        <f t="shared" si="179"/>
        <v/>
      </c>
      <c r="BU213" s="183" t="str">
        <f t="shared" si="180"/>
        <v/>
      </c>
      <c r="BV213" s="184" t="str">
        <f>IF('Cálculos '!C219="","",AVERAGE(AN213:BU213))</f>
        <v/>
      </c>
    </row>
    <row r="214" spans="2:74" ht="17.25" hidden="1" thickBot="1" x14ac:dyDescent="0.35">
      <c r="B214" s="165">
        <f t="shared" si="145"/>
        <v>212</v>
      </c>
      <c r="C214" s="171" t="str">
        <f>IF('Cálculos '!J220="","",'Cálculos '!J220)</f>
        <v/>
      </c>
      <c r="D214" s="172" t="str">
        <f>IF('Cálculos '!K220="","",'Cálculos '!K220)</f>
        <v/>
      </c>
      <c r="E214" s="172" t="str">
        <f>IF('Cálculos '!L220="","",'Cálculos '!L220)</f>
        <v/>
      </c>
      <c r="F214" s="172" t="str">
        <f>IF('Cálculos '!M220="","",'Cálculos '!M220)</f>
        <v/>
      </c>
      <c r="G214" s="172" t="str">
        <f>IF('Cálculos '!N220="","",'Cálculos '!N220)</f>
        <v/>
      </c>
      <c r="H214" s="172" t="str">
        <f>IF('Cálculos '!O220="","",'Cálculos '!O220)</f>
        <v/>
      </c>
      <c r="I214" s="172" t="str">
        <f>IF('Cálculos '!P220="","",'Cálculos '!P220)</f>
        <v/>
      </c>
      <c r="J214" s="172" t="str">
        <f>IF('Cálculos '!Q220="","",'Cálculos '!Q220)</f>
        <v/>
      </c>
      <c r="K214" s="172" t="str">
        <f>IF('Cálculos '!R220="","",'Cálculos '!R220)</f>
        <v/>
      </c>
      <c r="L214" s="172" t="str">
        <f>IF('Cálculos '!S220="","",'Cálculos '!S220)</f>
        <v/>
      </c>
      <c r="M214" s="172" t="str">
        <f>IF('Cálculos '!T220="","",'Cálculos '!T220)</f>
        <v/>
      </c>
      <c r="N214" s="172" t="str">
        <f>IF('Cálculos '!U220="","",'Cálculos '!U220)</f>
        <v/>
      </c>
      <c r="O214" s="172" t="str">
        <f>IF('Cálculos '!V220="","",'Cálculos '!V220)</f>
        <v/>
      </c>
      <c r="P214" s="172" t="str">
        <f>IF('Cálculos '!W220="","",'Cálculos '!W220)</f>
        <v/>
      </c>
      <c r="Q214" s="172" t="str">
        <f>IF('Cálculos '!X220="","",'Cálculos '!X220)</f>
        <v/>
      </c>
      <c r="R214" s="172" t="str">
        <f>IF('Cálculos '!Y220="","",'Cálculos '!Y220)</f>
        <v/>
      </c>
      <c r="S214" s="172" t="str">
        <f>IF('Cálculos '!Z220="","",'Cálculos '!Z220)</f>
        <v/>
      </c>
      <c r="T214" s="172" t="str">
        <f>IF('Cálculos '!AA220="","",'Cálculos '!AA220)</f>
        <v/>
      </c>
      <c r="U214" s="172" t="str">
        <f>IF('Cálculos '!AB220="","",'Cálculos '!AB220)</f>
        <v/>
      </c>
      <c r="V214" s="172" t="str">
        <f>IF('Cálculos '!AC220="","",'Cálculos '!AC220)</f>
        <v/>
      </c>
      <c r="W214" s="172" t="str">
        <f>IF('Cálculos '!AD220="","",'Cálculos '!AD220)</f>
        <v/>
      </c>
      <c r="X214" s="172" t="str">
        <f>IF('Cálculos '!AE220="","",'Cálculos '!AE220)</f>
        <v/>
      </c>
      <c r="Y214" s="172" t="str">
        <f>IF('Cálculos '!AF220="","",'Cálculos '!AF220)</f>
        <v/>
      </c>
      <c r="Z214" s="172" t="str">
        <f>IF('Cálculos '!AG220="","",'Cálculos '!AG220)</f>
        <v/>
      </c>
      <c r="AA214" s="172" t="str">
        <f>IF('Cálculos '!AH220="","",'Cálculos '!AH220)</f>
        <v/>
      </c>
      <c r="AB214" s="172" t="str">
        <f>IF('Cálculos '!AI220="","",'Cálculos '!AI220)</f>
        <v/>
      </c>
      <c r="AC214" s="172" t="str">
        <f>IF('Cálculos '!AJ220="","",'Cálculos '!AJ220)</f>
        <v/>
      </c>
      <c r="AD214" s="172" t="str">
        <f>IF('Cálculos '!AK220="","",'Cálculos '!AK220)</f>
        <v/>
      </c>
      <c r="AE214" s="172" t="str">
        <f>IF('Cálculos '!AL220="","",'Cálculos '!AL220)</f>
        <v/>
      </c>
      <c r="AF214" s="172" t="str">
        <f>IF('Cálculos '!AM220="","",'Cálculos '!AM220)</f>
        <v/>
      </c>
      <c r="AG214" s="172" t="str">
        <f>IF('Cálculos '!AN220="","",'Cálculos '!AN220)</f>
        <v/>
      </c>
      <c r="AH214" s="172" t="str">
        <f>IF('Cálculos '!AO220="","",'Cálculos '!AO220)</f>
        <v/>
      </c>
      <c r="AI214" s="172" t="str">
        <f>IF('Cálculos '!AP220="","",'Cálculos '!AP220)</f>
        <v/>
      </c>
      <c r="AJ214" s="443" t="str">
        <f>IF('Cálculos '!AQ220="","",'Cálculos '!AQ220)</f>
        <v/>
      </c>
      <c r="AK214" s="446" t="str">
        <f>IF('Cálculos '!D220="","",AVERAGE(C214:AJ214))</f>
        <v/>
      </c>
      <c r="AM214" s="181">
        <f t="shared" si="146"/>
        <v>212</v>
      </c>
      <c r="AN214" s="284" t="str">
        <f t="shared" si="147"/>
        <v/>
      </c>
      <c r="AO214" s="285" t="str">
        <f t="shared" si="148"/>
        <v/>
      </c>
      <c r="AP214" s="285" t="str">
        <f t="shared" si="149"/>
        <v/>
      </c>
      <c r="AQ214" s="285" t="str">
        <f t="shared" si="150"/>
        <v/>
      </c>
      <c r="AR214" s="182" t="str">
        <f t="shared" si="151"/>
        <v/>
      </c>
      <c r="AS214" s="182" t="str">
        <f t="shared" si="152"/>
        <v/>
      </c>
      <c r="AT214" s="182" t="str">
        <f t="shared" si="153"/>
        <v/>
      </c>
      <c r="AU214" s="182" t="str">
        <f t="shared" si="154"/>
        <v/>
      </c>
      <c r="AV214" s="182" t="str">
        <f t="shared" si="155"/>
        <v/>
      </c>
      <c r="AW214" s="182" t="str">
        <f t="shared" si="156"/>
        <v/>
      </c>
      <c r="AX214" s="182" t="str">
        <f t="shared" si="157"/>
        <v/>
      </c>
      <c r="AY214" s="182" t="str">
        <f t="shared" si="158"/>
        <v/>
      </c>
      <c r="AZ214" s="182" t="str">
        <f t="shared" si="159"/>
        <v/>
      </c>
      <c r="BA214" s="182" t="str">
        <f t="shared" si="160"/>
        <v/>
      </c>
      <c r="BB214" s="182" t="str">
        <f t="shared" si="161"/>
        <v/>
      </c>
      <c r="BC214" s="182" t="str">
        <f t="shared" si="162"/>
        <v/>
      </c>
      <c r="BD214" s="182" t="str">
        <f t="shared" si="163"/>
        <v/>
      </c>
      <c r="BE214" s="182" t="str">
        <f t="shared" si="164"/>
        <v/>
      </c>
      <c r="BF214" s="182" t="str">
        <f t="shared" si="165"/>
        <v/>
      </c>
      <c r="BG214" s="182" t="str">
        <f t="shared" si="166"/>
        <v/>
      </c>
      <c r="BH214" s="182" t="str">
        <f t="shared" si="167"/>
        <v/>
      </c>
      <c r="BI214" s="182" t="str">
        <f t="shared" si="168"/>
        <v/>
      </c>
      <c r="BJ214" s="182" t="str">
        <f t="shared" si="169"/>
        <v/>
      </c>
      <c r="BK214" s="182" t="str">
        <f t="shared" si="170"/>
        <v/>
      </c>
      <c r="BL214" s="182" t="str">
        <f t="shared" si="171"/>
        <v/>
      </c>
      <c r="BM214" s="182" t="str">
        <f t="shared" si="172"/>
        <v/>
      </c>
      <c r="BN214" s="182" t="str">
        <f t="shared" si="173"/>
        <v/>
      </c>
      <c r="BO214" s="182" t="str">
        <f t="shared" si="174"/>
        <v/>
      </c>
      <c r="BP214" s="182" t="str">
        <f t="shared" si="175"/>
        <v/>
      </c>
      <c r="BQ214" s="182" t="str">
        <f t="shared" si="176"/>
        <v/>
      </c>
      <c r="BR214" s="182" t="str">
        <f t="shared" si="177"/>
        <v/>
      </c>
      <c r="BS214" s="182" t="str">
        <f t="shared" si="178"/>
        <v/>
      </c>
      <c r="BT214" s="182" t="str">
        <f t="shared" si="179"/>
        <v/>
      </c>
      <c r="BU214" s="183" t="str">
        <f t="shared" si="180"/>
        <v/>
      </c>
      <c r="BV214" s="184" t="str">
        <f>IF('Cálculos '!C220="","",AVERAGE(AN214:BU214))</f>
        <v/>
      </c>
    </row>
    <row r="215" spans="2:74" ht="17.25" hidden="1" thickBot="1" x14ac:dyDescent="0.35">
      <c r="B215" s="165">
        <f t="shared" si="145"/>
        <v>213</v>
      </c>
      <c r="C215" s="171" t="str">
        <f>IF('Cálculos '!J221="","",'Cálculos '!J221)</f>
        <v/>
      </c>
      <c r="D215" s="172" t="str">
        <f>IF('Cálculos '!K221="","",'Cálculos '!K221)</f>
        <v/>
      </c>
      <c r="E215" s="172" t="str">
        <f>IF('Cálculos '!L221="","",'Cálculos '!L221)</f>
        <v/>
      </c>
      <c r="F215" s="172" t="str">
        <f>IF('Cálculos '!M221="","",'Cálculos '!M221)</f>
        <v/>
      </c>
      <c r="G215" s="172" t="str">
        <f>IF('Cálculos '!N221="","",'Cálculos '!N221)</f>
        <v/>
      </c>
      <c r="H215" s="172" t="str">
        <f>IF('Cálculos '!O221="","",'Cálculos '!O221)</f>
        <v/>
      </c>
      <c r="I215" s="172" t="str">
        <f>IF('Cálculos '!P221="","",'Cálculos '!P221)</f>
        <v/>
      </c>
      <c r="J215" s="172" t="str">
        <f>IF('Cálculos '!Q221="","",'Cálculos '!Q221)</f>
        <v/>
      </c>
      <c r="K215" s="172" t="str">
        <f>IF('Cálculos '!R221="","",'Cálculos '!R221)</f>
        <v/>
      </c>
      <c r="L215" s="172" t="str">
        <f>IF('Cálculos '!S221="","",'Cálculos '!S221)</f>
        <v/>
      </c>
      <c r="M215" s="172" t="str">
        <f>IF('Cálculos '!T221="","",'Cálculos '!T221)</f>
        <v/>
      </c>
      <c r="N215" s="172" t="str">
        <f>IF('Cálculos '!U221="","",'Cálculos '!U221)</f>
        <v/>
      </c>
      <c r="O215" s="172" t="str">
        <f>IF('Cálculos '!V221="","",'Cálculos '!V221)</f>
        <v/>
      </c>
      <c r="P215" s="172" t="str">
        <f>IF('Cálculos '!W221="","",'Cálculos '!W221)</f>
        <v/>
      </c>
      <c r="Q215" s="172" t="str">
        <f>IF('Cálculos '!X221="","",'Cálculos '!X221)</f>
        <v/>
      </c>
      <c r="R215" s="172" t="str">
        <f>IF('Cálculos '!Y221="","",'Cálculos '!Y221)</f>
        <v/>
      </c>
      <c r="S215" s="172" t="str">
        <f>IF('Cálculos '!Z221="","",'Cálculos '!Z221)</f>
        <v/>
      </c>
      <c r="T215" s="172" t="str">
        <f>IF('Cálculos '!AA221="","",'Cálculos '!AA221)</f>
        <v/>
      </c>
      <c r="U215" s="172" t="str">
        <f>IF('Cálculos '!AB221="","",'Cálculos '!AB221)</f>
        <v/>
      </c>
      <c r="V215" s="172" t="str">
        <f>IF('Cálculos '!AC221="","",'Cálculos '!AC221)</f>
        <v/>
      </c>
      <c r="W215" s="172" t="str">
        <f>IF('Cálculos '!AD221="","",'Cálculos '!AD221)</f>
        <v/>
      </c>
      <c r="X215" s="172" t="str">
        <f>IF('Cálculos '!AE221="","",'Cálculos '!AE221)</f>
        <v/>
      </c>
      <c r="Y215" s="172" t="str">
        <f>IF('Cálculos '!AF221="","",'Cálculos '!AF221)</f>
        <v/>
      </c>
      <c r="Z215" s="172" t="str">
        <f>IF('Cálculos '!AG221="","",'Cálculos '!AG221)</f>
        <v/>
      </c>
      <c r="AA215" s="172" t="str">
        <f>IF('Cálculos '!AH221="","",'Cálculos '!AH221)</f>
        <v/>
      </c>
      <c r="AB215" s="172" t="str">
        <f>IF('Cálculos '!AI221="","",'Cálculos '!AI221)</f>
        <v/>
      </c>
      <c r="AC215" s="172" t="str">
        <f>IF('Cálculos '!AJ221="","",'Cálculos '!AJ221)</f>
        <v/>
      </c>
      <c r="AD215" s="172" t="str">
        <f>IF('Cálculos '!AK221="","",'Cálculos '!AK221)</f>
        <v/>
      </c>
      <c r="AE215" s="172" t="str">
        <f>IF('Cálculos '!AL221="","",'Cálculos '!AL221)</f>
        <v/>
      </c>
      <c r="AF215" s="172" t="str">
        <f>IF('Cálculos '!AM221="","",'Cálculos '!AM221)</f>
        <v/>
      </c>
      <c r="AG215" s="172" t="str">
        <f>IF('Cálculos '!AN221="","",'Cálculos '!AN221)</f>
        <v/>
      </c>
      <c r="AH215" s="172" t="str">
        <f>IF('Cálculos '!AO221="","",'Cálculos '!AO221)</f>
        <v/>
      </c>
      <c r="AI215" s="172" t="str">
        <f>IF('Cálculos '!AP221="","",'Cálculos '!AP221)</f>
        <v/>
      </c>
      <c r="AJ215" s="443" t="str">
        <f>IF('Cálculos '!AQ221="","",'Cálculos '!AQ221)</f>
        <v/>
      </c>
      <c r="AK215" s="446" t="str">
        <f>IF('Cálculos '!D221="","",AVERAGE(C215:AJ215))</f>
        <v/>
      </c>
      <c r="AM215" s="181">
        <f t="shared" si="146"/>
        <v>213</v>
      </c>
      <c r="AN215" s="284" t="str">
        <f t="shared" si="147"/>
        <v/>
      </c>
      <c r="AO215" s="285" t="str">
        <f t="shared" si="148"/>
        <v/>
      </c>
      <c r="AP215" s="285" t="str">
        <f t="shared" si="149"/>
        <v/>
      </c>
      <c r="AQ215" s="285" t="str">
        <f t="shared" si="150"/>
        <v/>
      </c>
      <c r="AR215" s="182" t="str">
        <f t="shared" si="151"/>
        <v/>
      </c>
      <c r="AS215" s="182" t="str">
        <f t="shared" si="152"/>
        <v/>
      </c>
      <c r="AT215" s="182" t="str">
        <f t="shared" si="153"/>
        <v/>
      </c>
      <c r="AU215" s="182" t="str">
        <f t="shared" si="154"/>
        <v/>
      </c>
      <c r="AV215" s="182" t="str">
        <f t="shared" si="155"/>
        <v/>
      </c>
      <c r="AW215" s="182" t="str">
        <f t="shared" si="156"/>
        <v/>
      </c>
      <c r="AX215" s="182" t="str">
        <f t="shared" si="157"/>
        <v/>
      </c>
      <c r="AY215" s="182" t="str">
        <f t="shared" si="158"/>
        <v/>
      </c>
      <c r="AZ215" s="182" t="str">
        <f t="shared" si="159"/>
        <v/>
      </c>
      <c r="BA215" s="182" t="str">
        <f t="shared" si="160"/>
        <v/>
      </c>
      <c r="BB215" s="182" t="str">
        <f t="shared" si="161"/>
        <v/>
      </c>
      <c r="BC215" s="182" t="str">
        <f t="shared" si="162"/>
        <v/>
      </c>
      <c r="BD215" s="182" t="str">
        <f t="shared" si="163"/>
        <v/>
      </c>
      <c r="BE215" s="182" t="str">
        <f t="shared" si="164"/>
        <v/>
      </c>
      <c r="BF215" s="182" t="str">
        <f t="shared" si="165"/>
        <v/>
      </c>
      <c r="BG215" s="182" t="str">
        <f t="shared" si="166"/>
        <v/>
      </c>
      <c r="BH215" s="182" t="str">
        <f t="shared" si="167"/>
        <v/>
      </c>
      <c r="BI215" s="182" t="str">
        <f t="shared" si="168"/>
        <v/>
      </c>
      <c r="BJ215" s="182" t="str">
        <f t="shared" si="169"/>
        <v/>
      </c>
      <c r="BK215" s="182" t="str">
        <f t="shared" si="170"/>
        <v/>
      </c>
      <c r="BL215" s="182" t="str">
        <f t="shared" si="171"/>
        <v/>
      </c>
      <c r="BM215" s="182" t="str">
        <f t="shared" si="172"/>
        <v/>
      </c>
      <c r="BN215" s="182" t="str">
        <f t="shared" si="173"/>
        <v/>
      </c>
      <c r="BO215" s="182" t="str">
        <f t="shared" si="174"/>
        <v/>
      </c>
      <c r="BP215" s="182" t="str">
        <f t="shared" si="175"/>
        <v/>
      </c>
      <c r="BQ215" s="182" t="str">
        <f t="shared" si="176"/>
        <v/>
      </c>
      <c r="BR215" s="182" t="str">
        <f t="shared" si="177"/>
        <v/>
      </c>
      <c r="BS215" s="182" t="str">
        <f t="shared" si="178"/>
        <v/>
      </c>
      <c r="BT215" s="182" t="str">
        <f t="shared" si="179"/>
        <v/>
      </c>
      <c r="BU215" s="183" t="str">
        <f t="shared" si="180"/>
        <v/>
      </c>
      <c r="BV215" s="184" t="str">
        <f>IF('Cálculos '!C221="","",AVERAGE(AN215:BU215))</f>
        <v/>
      </c>
    </row>
    <row r="216" spans="2:74" ht="17.25" hidden="1" thickBot="1" x14ac:dyDescent="0.35">
      <c r="B216" s="165">
        <f t="shared" si="145"/>
        <v>214</v>
      </c>
      <c r="C216" s="171" t="str">
        <f>IF('Cálculos '!J222="","",'Cálculos '!J222)</f>
        <v/>
      </c>
      <c r="D216" s="172" t="str">
        <f>IF('Cálculos '!K222="","",'Cálculos '!K222)</f>
        <v/>
      </c>
      <c r="E216" s="172" t="str">
        <f>IF('Cálculos '!L222="","",'Cálculos '!L222)</f>
        <v/>
      </c>
      <c r="F216" s="172" t="str">
        <f>IF('Cálculos '!M222="","",'Cálculos '!M222)</f>
        <v/>
      </c>
      <c r="G216" s="172" t="str">
        <f>IF('Cálculos '!N222="","",'Cálculos '!N222)</f>
        <v/>
      </c>
      <c r="H216" s="172" t="str">
        <f>IF('Cálculos '!O222="","",'Cálculos '!O222)</f>
        <v/>
      </c>
      <c r="I216" s="172" t="str">
        <f>IF('Cálculos '!P222="","",'Cálculos '!P222)</f>
        <v/>
      </c>
      <c r="J216" s="172" t="str">
        <f>IF('Cálculos '!Q222="","",'Cálculos '!Q222)</f>
        <v/>
      </c>
      <c r="K216" s="172" t="str">
        <f>IF('Cálculos '!R222="","",'Cálculos '!R222)</f>
        <v/>
      </c>
      <c r="L216" s="172" t="str">
        <f>IF('Cálculos '!S222="","",'Cálculos '!S222)</f>
        <v/>
      </c>
      <c r="M216" s="172" t="str">
        <f>IF('Cálculos '!T222="","",'Cálculos '!T222)</f>
        <v/>
      </c>
      <c r="N216" s="172" t="str">
        <f>IF('Cálculos '!U222="","",'Cálculos '!U222)</f>
        <v/>
      </c>
      <c r="O216" s="172" t="str">
        <f>IF('Cálculos '!V222="","",'Cálculos '!V222)</f>
        <v/>
      </c>
      <c r="P216" s="172" t="str">
        <f>IF('Cálculos '!W222="","",'Cálculos '!W222)</f>
        <v/>
      </c>
      <c r="Q216" s="172" t="str">
        <f>IF('Cálculos '!X222="","",'Cálculos '!X222)</f>
        <v/>
      </c>
      <c r="R216" s="172" t="str">
        <f>IF('Cálculos '!Y222="","",'Cálculos '!Y222)</f>
        <v/>
      </c>
      <c r="S216" s="172" t="str">
        <f>IF('Cálculos '!Z222="","",'Cálculos '!Z222)</f>
        <v/>
      </c>
      <c r="T216" s="172" t="str">
        <f>IF('Cálculos '!AA222="","",'Cálculos '!AA222)</f>
        <v/>
      </c>
      <c r="U216" s="172" t="str">
        <f>IF('Cálculos '!AB222="","",'Cálculos '!AB222)</f>
        <v/>
      </c>
      <c r="V216" s="172" t="str">
        <f>IF('Cálculos '!AC222="","",'Cálculos '!AC222)</f>
        <v/>
      </c>
      <c r="W216" s="172" t="str">
        <f>IF('Cálculos '!AD222="","",'Cálculos '!AD222)</f>
        <v/>
      </c>
      <c r="X216" s="172" t="str">
        <f>IF('Cálculos '!AE222="","",'Cálculos '!AE222)</f>
        <v/>
      </c>
      <c r="Y216" s="172" t="str">
        <f>IF('Cálculos '!AF222="","",'Cálculos '!AF222)</f>
        <v/>
      </c>
      <c r="Z216" s="172" t="str">
        <f>IF('Cálculos '!AG222="","",'Cálculos '!AG222)</f>
        <v/>
      </c>
      <c r="AA216" s="172" t="str">
        <f>IF('Cálculos '!AH222="","",'Cálculos '!AH222)</f>
        <v/>
      </c>
      <c r="AB216" s="172" t="str">
        <f>IF('Cálculos '!AI222="","",'Cálculos '!AI222)</f>
        <v/>
      </c>
      <c r="AC216" s="172" t="str">
        <f>IF('Cálculos '!AJ222="","",'Cálculos '!AJ222)</f>
        <v/>
      </c>
      <c r="AD216" s="172" t="str">
        <f>IF('Cálculos '!AK222="","",'Cálculos '!AK222)</f>
        <v/>
      </c>
      <c r="AE216" s="172" t="str">
        <f>IF('Cálculos '!AL222="","",'Cálculos '!AL222)</f>
        <v/>
      </c>
      <c r="AF216" s="172" t="str">
        <f>IF('Cálculos '!AM222="","",'Cálculos '!AM222)</f>
        <v/>
      </c>
      <c r="AG216" s="172" t="str">
        <f>IF('Cálculos '!AN222="","",'Cálculos '!AN222)</f>
        <v/>
      </c>
      <c r="AH216" s="172" t="str">
        <f>IF('Cálculos '!AO222="","",'Cálculos '!AO222)</f>
        <v/>
      </c>
      <c r="AI216" s="172" t="str">
        <f>IF('Cálculos '!AP222="","",'Cálculos '!AP222)</f>
        <v/>
      </c>
      <c r="AJ216" s="443" t="str">
        <f>IF('Cálculos '!AQ222="","",'Cálculos '!AQ222)</f>
        <v/>
      </c>
      <c r="AK216" s="446" t="str">
        <f>IF('Cálculos '!D222="","",AVERAGE(C216:AJ216))</f>
        <v/>
      </c>
      <c r="AM216" s="181">
        <f t="shared" si="146"/>
        <v>214</v>
      </c>
      <c r="AN216" s="284" t="str">
        <f t="shared" si="147"/>
        <v/>
      </c>
      <c r="AO216" s="285" t="str">
        <f t="shared" si="148"/>
        <v/>
      </c>
      <c r="AP216" s="285" t="str">
        <f t="shared" si="149"/>
        <v/>
      </c>
      <c r="AQ216" s="285" t="str">
        <f t="shared" si="150"/>
        <v/>
      </c>
      <c r="AR216" s="182" t="str">
        <f t="shared" si="151"/>
        <v/>
      </c>
      <c r="AS216" s="182" t="str">
        <f t="shared" si="152"/>
        <v/>
      </c>
      <c r="AT216" s="182" t="str">
        <f t="shared" si="153"/>
        <v/>
      </c>
      <c r="AU216" s="182" t="str">
        <f t="shared" si="154"/>
        <v/>
      </c>
      <c r="AV216" s="182" t="str">
        <f t="shared" si="155"/>
        <v/>
      </c>
      <c r="AW216" s="182" t="str">
        <f t="shared" si="156"/>
        <v/>
      </c>
      <c r="AX216" s="182" t="str">
        <f t="shared" si="157"/>
        <v/>
      </c>
      <c r="AY216" s="182" t="str">
        <f t="shared" si="158"/>
        <v/>
      </c>
      <c r="AZ216" s="182" t="str">
        <f t="shared" si="159"/>
        <v/>
      </c>
      <c r="BA216" s="182" t="str">
        <f t="shared" si="160"/>
        <v/>
      </c>
      <c r="BB216" s="182" t="str">
        <f t="shared" si="161"/>
        <v/>
      </c>
      <c r="BC216" s="182" t="str">
        <f t="shared" si="162"/>
        <v/>
      </c>
      <c r="BD216" s="182" t="str">
        <f t="shared" si="163"/>
        <v/>
      </c>
      <c r="BE216" s="182" t="str">
        <f t="shared" si="164"/>
        <v/>
      </c>
      <c r="BF216" s="182" t="str">
        <f t="shared" si="165"/>
        <v/>
      </c>
      <c r="BG216" s="182" t="str">
        <f t="shared" si="166"/>
        <v/>
      </c>
      <c r="BH216" s="182" t="str">
        <f t="shared" si="167"/>
        <v/>
      </c>
      <c r="BI216" s="182" t="str">
        <f t="shared" si="168"/>
        <v/>
      </c>
      <c r="BJ216" s="182" t="str">
        <f t="shared" si="169"/>
        <v/>
      </c>
      <c r="BK216" s="182" t="str">
        <f t="shared" si="170"/>
        <v/>
      </c>
      <c r="BL216" s="182" t="str">
        <f t="shared" si="171"/>
        <v/>
      </c>
      <c r="BM216" s="182" t="str">
        <f t="shared" si="172"/>
        <v/>
      </c>
      <c r="BN216" s="182" t="str">
        <f t="shared" si="173"/>
        <v/>
      </c>
      <c r="BO216" s="182" t="str">
        <f t="shared" si="174"/>
        <v/>
      </c>
      <c r="BP216" s="182" t="str">
        <f t="shared" si="175"/>
        <v/>
      </c>
      <c r="BQ216" s="182" t="str">
        <f t="shared" si="176"/>
        <v/>
      </c>
      <c r="BR216" s="182" t="str">
        <f t="shared" si="177"/>
        <v/>
      </c>
      <c r="BS216" s="182" t="str">
        <f t="shared" si="178"/>
        <v/>
      </c>
      <c r="BT216" s="182" t="str">
        <f t="shared" si="179"/>
        <v/>
      </c>
      <c r="BU216" s="183" t="str">
        <f t="shared" si="180"/>
        <v/>
      </c>
      <c r="BV216" s="184" t="str">
        <f>IF('Cálculos '!C222="","",AVERAGE(AN216:BU216))</f>
        <v/>
      </c>
    </row>
    <row r="217" spans="2:74" ht="17.25" hidden="1" thickBot="1" x14ac:dyDescent="0.35">
      <c r="B217" s="165">
        <f t="shared" si="145"/>
        <v>215</v>
      </c>
      <c r="C217" s="171" t="str">
        <f>IF('Cálculos '!J223="","",'Cálculos '!J223)</f>
        <v/>
      </c>
      <c r="D217" s="172" t="str">
        <f>IF('Cálculos '!K223="","",'Cálculos '!K223)</f>
        <v/>
      </c>
      <c r="E217" s="172" t="str">
        <f>IF('Cálculos '!L223="","",'Cálculos '!L223)</f>
        <v/>
      </c>
      <c r="F217" s="172" t="str">
        <f>IF('Cálculos '!M223="","",'Cálculos '!M223)</f>
        <v/>
      </c>
      <c r="G217" s="172" t="str">
        <f>IF('Cálculos '!N223="","",'Cálculos '!N223)</f>
        <v/>
      </c>
      <c r="H217" s="172" t="str">
        <f>IF('Cálculos '!O223="","",'Cálculos '!O223)</f>
        <v/>
      </c>
      <c r="I217" s="172" t="str">
        <f>IF('Cálculos '!P223="","",'Cálculos '!P223)</f>
        <v/>
      </c>
      <c r="J217" s="172" t="str">
        <f>IF('Cálculos '!Q223="","",'Cálculos '!Q223)</f>
        <v/>
      </c>
      <c r="K217" s="172" t="str">
        <f>IF('Cálculos '!R223="","",'Cálculos '!R223)</f>
        <v/>
      </c>
      <c r="L217" s="172" t="str">
        <f>IF('Cálculos '!S223="","",'Cálculos '!S223)</f>
        <v/>
      </c>
      <c r="M217" s="172" t="str">
        <f>IF('Cálculos '!T223="","",'Cálculos '!T223)</f>
        <v/>
      </c>
      <c r="N217" s="172" t="str">
        <f>IF('Cálculos '!U223="","",'Cálculos '!U223)</f>
        <v/>
      </c>
      <c r="O217" s="172" t="str">
        <f>IF('Cálculos '!V223="","",'Cálculos '!V223)</f>
        <v/>
      </c>
      <c r="P217" s="172" t="str">
        <f>IF('Cálculos '!W223="","",'Cálculos '!W223)</f>
        <v/>
      </c>
      <c r="Q217" s="172" t="str">
        <f>IF('Cálculos '!X223="","",'Cálculos '!X223)</f>
        <v/>
      </c>
      <c r="R217" s="172" t="str">
        <f>IF('Cálculos '!Y223="","",'Cálculos '!Y223)</f>
        <v/>
      </c>
      <c r="S217" s="172" t="str">
        <f>IF('Cálculos '!Z223="","",'Cálculos '!Z223)</f>
        <v/>
      </c>
      <c r="T217" s="172" t="str">
        <f>IF('Cálculos '!AA223="","",'Cálculos '!AA223)</f>
        <v/>
      </c>
      <c r="U217" s="172" t="str">
        <f>IF('Cálculos '!AB223="","",'Cálculos '!AB223)</f>
        <v/>
      </c>
      <c r="V217" s="172" t="str">
        <f>IF('Cálculos '!AC223="","",'Cálculos '!AC223)</f>
        <v/>
      </c>
      <c r="W217" s="172" t="str">
        <f>IF('Cálculos '!AD223="","",'Cálculos '!AD223)</f>
        <v/>
      </c>
      <c r="X217" s="172" t="str">
        <f>IF('Cálculos '!AE223="","",'Cálculos '!AE223)</f>
        <v/>
      </c>
      <c r="Y217" s="172" t="str">
        <f>IF('Cálculos '!AF223="","",'Cálculos '!AF223)</f>
        <v/>
      </c>
      <c r="Z217" s="172" t="str">
        <f>IF('Cálculos '!AG223="","",'Cálculos '!AG223)</f>
        <v/>
      </c>
      <c r="AA217" s="172" t="str">
        <f>IF('Cálculos '!AH223="","",'Cálculos '!AH223)</f>
        <v/>
      </c>
      <c r="AB217" s="172" t="str">
        <f>IF('Cálculos '!AI223="","",'Cálculos '!AI223)</f>
        <v/>
      </c>
      <c r="AC217" s="172" t="str">
        <f>IF('Cálculos '!AJ223="","",'Cálculos '!AJ223)</f>
        <v/>
      </c>
      <c r="AD217" s="172" t="str">
        <f>IF('Cálculos '!AK223="","",'Cálculos '!AK223)</f>
        <v/>
      </c>
      <c r="AE217" s="172" t="str">
        <f>IF('Cálculos '!AL223="","",'Cálculos '!AL223)</f>
        <v/>
      </c>
      <c r="AF217" s="172" t="str">
        <f>IF('Cálculos '!AM223="","",'Cálculos '!AM223)</f>
        <v/>
      </c>
      <c r="AG217" s="172" t="str">
        <f>IF('Cálculos '!AN223="","",'Cálculos '!AN223)</f>
        <v/>
      </c>
      <c r="AH217" s="172" t="str">
        <f>IF('Cálculos '!AO223="","",'Cálculos '!AO223)</f>
        <v/>
      </c>
      <c r="AI217" s="172" t="str">
        <f>IF('Cálculos '!AP223="","",'Cálculos '!AP223)</f>
        <v/>
      </c>
      <c r="AJ217" s="443" t="str">
        <f>IF('Cálculos '!AQ223="","",'Cálculos '!AQ223)</f>
        <v/>
      </c>
      <c r="AK217" s="446" t="str">
        <f>IF('Cálculos '!D223="","",AVERAGE(C217:AJ217))</f>
        <v/>
      </c>
      <c r="AM217" s="181">
        <f t="shared" si="146"/>
        <v>215</v>
      </c>
      <c r="AN217" s="284" t="str">
        <f t="shared" si="147"/>
        <v/>
      </c>
      <c r="AO217" s="285" t="str">
        <f t="shared" si="148"/>
        <v/>
      </c>
      <c r="AP217" s="285" t="str">
        <f t="shared" si="149"/>
        <v/>
      </c>
      <c r="AQ217" s="285" t="str">
        <f t="shared" si="150"/>
        <v/>
      </c>
      <c r="AR217" s="182" t="str">
        <f t="shared" si="151"/>
        <v/>
      </c>
      <c r="AS217" s="182" t="str">
        <f t="shared" si="152"/>
        <v/>
      </c>
      <c r="AT217" s="182" t="str">
        <f t="shared" si="153"/>
        <v/>
      </c>
      <c r="AU217" s="182" t="str">
        <f t="shared" si="154"/>
        <v/>
      </c>
      <c r="AV217" s="182" t="str">
        <f t="shared" si="155"/>
        <v/>
      </c>
      <c r="AW217" s="182" t="str">
        <f t="shared" si="156"/>
        <v/>
      </c>
      <c r="AX217" s="182" t="str">
        <f t="shared" si="157"/>
        <v/>
      </c>
      <c r="AY217" s="182" t="str">
        <f t="shared" si="158"/>
        <v/>
      </c>
      <c r="AZ217" s="182" t="str">
        <f t="shared" si="159"/>
        <v/>
      </c>
      <c r="BA217" s="182" t="str">
        <f t="shared" si="160"/>
        <v/>
      </c>
      <c r="BB217" s="182" t="str">
        <f t="shared" si="161"/>
        <v/>
      </c>
      <c r="BC217" s="182" t="str">
        <f t="shared" si="162"/>
        <v/>
      </c>
      <c r="BD217" s="182" t="str">
        <f t="shared" si="163"/>
        <v/>
      </c>
      <c r="BE217" s="182" t="str">
        <f t="shared" si="164"/>
        <v/>
      </c>
      <c r="BF217" s="182" t="str">
        <f t="shared" si="165"/>
        <v/>
      </c>
      <c r="BG217" s="182" t="str">
        <f t="shared" si="166"/>
        <v/>
      </c>
      <c r="BH217" s="182" t="str">
        <f t="shared" si="167"/>
        <v/>
      </c>
      <c r="BI217" s="182" t="str">
        <f t="shared" si="168"/>
        <v/>
      </c>
      <c r="BJ217" s="182" t="str">
        <f t="shared" si="169"/>
        <v/>
      </c>
      <c r="BK217" s="182" t="str">
        <f t="shared" si="170"/>
        <v/>
      </c>
      <c r="BL217" s="182" t="str">
        <f t="shared" si="171"/>
        <v/>
      </c>
      <c r="BM217" s="182" t="str">
        <f t="shared" si="172"/>
        <v/>
      </c>
      <c r="BN217" s="182" t="str">
        <f t="shared" si="173"/>
        <v/>
      </c>
      <c r="BO217" s="182" t="str">
        <f t="shared" si="174"/>
        <v/>
      </c>
      <c r="BP217" s="182" t="str">
        <f t="shared" si="175"/>
        <v/>
      </c>
      <c r="BQ217" s="182" t="str">
        <f t="shared" si="176"/>
        <v/>
      </c>
      <c r="BR217" s="182" t="str">
        <f t="shared" si="177"/>
        <v/>
      </c>
      <c r="BS217" s="182" t="str">
        <f t="shared" si="178"/>
        <v/>
      </c>
      <c r="BT217" s="182" t="str">
        <f t="shared" si="179"/>
        <v/>
      </c>
      <c r="BU217" s="183" t="str">
        <f t="shared" si="180"/>
        <v/>
      </c>
      <c r="BV217" s="184" t="str">
        <f>IF('Cálculos '!C223="","",AVERAGE(AN217:BU217))</f>
        <v/>
      </c>
    </row>
    <row r="218" spans="2:74" ht="17.25" hidden="1" thickBot="1" x14ac:dyDescent="0.35">
      <c r="B218" s="165">
        <f t="shared" si="145"/>
        <v>216</v>
      </c>
      <c r="C218" s="171" t="str">
        <f>IF('Cálculos '!J224="","",'Cálculos '!J224)</f>
        <v/>
      </c>
      <c r="D218" s="172" t="str">
        <f>IF('Cálculos '!K224="","",'Cálculos '!K224)</f>
        <v/>
      </c>
      <c r="E218" s="172" t="str">
        <f>IF('Cálculos '!L224="","",'Cálculos '!L224)</f>
        <v/>
      </c>
      <c r="F218" s="172" t="str">
        <f>IF('Cálculos '!M224="","",'Cálculos '!M224)</f>
        <v/>
      </c>
      <c r="G218" s="172" t="str">
        <f>IF('Cálculos '!N224="","",'Cálculos '!N224)</f>
        <v/>
      </c>
      <c r="H218" s="172" t="str">
        <f>IF('Cálculos '!O224="","",'Cálculos '!O224)</f>
        <v/>
      </c>
      <c r="I218" s="172" t="str">
        <f>IF('Cálculos '!P224="","",'Cálculos '!P224)</f>
        <v/>
      </c>
      <c r="J218" s="172" t="str">
        <f>IF('Cálculos '!Q224="","",'Cálculos '!Q224)</f>
        <v/>
      </c>
      <c r="K218" s="172" t="str">
        <f>IF('Cálculos '!R224="","",'Cálculos '!R224)</f>
        <v/>
      </c>
      <c r="L218" s="172" t="str">
        <f>IF('Cálculos '!S224="","",'Cálculos '!S224)</f>
        <v/>
      </c>
      <c r="M218" s="172" t="str">
        <f>IF('Cálculos '!T224="","",'Cálculos '!T224)</f>
        <v/>
      </c>
      <c r="N218" s="172" t="str">
        <f>IF('Cálculos '!U224="","",'Cálculos '!U224)</f>
        <v/>
      </c>
      <c r="O218" s="172" t="str">
        <f>IF('Cálculos '!V224="","",'Cálculos '!V224)</f>
        <v/>
      </c>
      <c r="P218" s="172" t="str">
        <f>IF('Cálculos '!W224="","",'Cálculos '!W224)</f>
        <v/>
      </c>
      <c r="Q218" s="172" t="str">
        <f>IF('Cálculos '!X224="","",'Cálculos '!X224)</f>
        <v/>
      </c>
      <c r="R218" s="172" t="str">
        <f>IF('Cálculos '!Y224="","",'Cálculos '!Y224)</f>
        <v/>
      </c>
      <c r="S218" s="172" t="str">
        <f>IF('Cálculos '!Z224="","",'Cálculos '!Z224)</f>
        <v/>
      </c>
      <c r="T218" s="172" t="str">
        <f>IF('Cálculos '!AA224="","",'Cálculos '!AA224)</f>
        <v/>
      </c>
      <c r="U218" s="172" t="str">
        <f>IF('Cálculos '!AB224="","",'Cálculos '!AB224)</f>
        <v/>
      </c>
      <c r="V218" s="172" t="str">
        <f>IF('Cálculos '!AC224="","",'Cálculos '!AC224)</f>
        <v/>
      </c>
      <c r="W218" s="172" t="str">
        <f>IF('Cálculos '!AD224="","",'Cálculos '!AD224)</f>
        <v/>
      </c>
      <c r="X218" s="172" t="str">
        <f>IF('Cálculos '!AE224="","",'Cálculos '!AE224)</f>
        <v/>
      </c>
      <c r="Y218" s="172" t="str">
        <f>IF('Cálculos '!AF224="","",'Cálculos '!AF224)</f>
        <v/>
      </c>
      <c r="Z218" s="172" t="str">
        <f>IF('Cálculos '!AG224="","",'Cálculos '!AG224)</f>
        <v/>
      </c>
      <c r="AA218" s="172" t="str">
        <f>IF('Cálculos '!AH224="","",'Cálculos '!AH224)</f>
        <v/>
      </c>
      <c r="AB218" s="172" t="str">
        <f>IF('Cálculos '!AI224="","",'Cálculos '!AI224)</f>
        <v/>
      </c>
      <c r="AC218" s="172" t="str">
        <f>IF('Cálculos '!AJ224="","",'Cálculos '!AJ224)</f>
        <v/>
      </c>
      <c r="AD218" s="172" t="str">
        <f>IF('Cálculos '!AK224="","",'Cálculos '!AK224)</f>
        <v/>
      </c>
      <c r="AE218" s="172" t="str">
        <f>IF('Cálculos '!AL224="","",'Cálculos '!AL224)</f>
        <v/>
      </c>
      <c r="AF218" s="172" t="str">
        <f>IF('Cálculos '!AM224="","",'Cálculos '!AM224)</f>
        <v/>
      </c>
      <c r="AG218" s="172" t="str">
        <f>IF('Cálculos '!AN224="","",'Cálculos '!AN224)</f>
        <v/>
      </c>
      <c r="AH218" s="172" t="str">
        <f>IF('Cálculos '!AO224="","",'Cálculos '!AO224)</f>
        <v/>
      </c>
      <c r="AI218" s="172" t="str">
        <f>IF('Cálculos '!AP224="","",'Cálculos '!AP224)</f>
        <v/>
      </c>
      <c r="AJ218" s="443" t="str">
        <f>IF('Cálculos '!AQ224="","",'Cálculos '!AQ224)</f>
        <v/>
      </c>
      <c r="AK218" s="446" t="str">
        <f>IF('Cálculos '!D224="","",AVERAGE(C218:AJ218))</f>
        <v/>
      </c>
      <c r="AM218" s="181">
        <f t="shared" si="146"/>
        <v>216</v>
      </c>
      <c r="AN218" s="284" t="str">
        <f t="shared" si="147"/>
        <v/>
      </c>
      <c r="AO218" s="285" t="str">
        <f t="shared" si="148"/>
        <v/>
      </c>
      <c r="AP218" s="285" t="str">
        <f t="shared" si="149"/>
        <v/>
      </c>
      <c r="AQ218" s="285" t="str">
        <f t="shared" si="150"/>
        <v/>
      </c>
      <c r="AR218" s="182" t="str">
        <f t="shared" si="151"/>
        <v/>
      </c>
      <c r="AS218" s="182" t="str">
        <f t="shared" si="152"/>
        <v/>
      </c>
      <c r="AT218" s="182" t="str">
        <f t="shared" si="153"/>
        <v/>
      </c>
      <c r="AU218" s="182" t="str">
        <f t="shared" si="154"/>
        <v/>
      </c>
      <c r="AV218" s="182" t="str">
        <f t="shared" si="155"/>
        <v/>
      </c>
      <c r="AW218" s="182" t="str">
        <f t="shared" si="156"/>
        <v/>
      </c>
      <c r="AX218" s="182" t="str">
        <f t="shared" si="157"/>
        <v/>
      </c>
      <c r="AY218" s="182" t="str">
        <f t="shared" si="158"/>
        <v/>
      </c>
      <c r="AZ218" s="182" t="str">
        <f t="shared" si="159"/>
        <v/>
      </c>
      <c r="BA218" s="182" t="str">
        <f t="shared" si="160"/>
        <v/>
      </c>
      <c r="BB218" s="182" t="str">
        <f t="shared" si="161"/>
        <v/>
      </c>
      <c r="BC218" s="182" t="str">
        <f t="shared" si="162"/>
        <v/>
      </c>
      <c r="BD218" s="182" t="str">
        <f t="shared" si="163"/>
        <v/>
      </c>
      <c r="BE218" s="182" t="str">
        <f t="shared" si="164"/>
        <v/>
      </c>
      <c r="BF218" s="182" t="str">
        <f t="shared" si="165"/>
        <v/>
      </c>
      <c r="BG218" s="182" t="str">
        <f t="shared" si="166"/>
        <v/>
      </c>
      <c r="BH218" s="182" t="str">
        <f t="shared" si="167"/>
        <v/>
      </c>
      <c r="BI218" s="182" t="str">
        <f t="shared" si="168"/>
        <v/>
      </c>
      <c r="BJ218" s="182" t="str">
        <f t="shared" si="169"/>
        <v/>
      </c>
      <c r="BK218" s="182" t="str">
        <f t="shared" si="170"/>
        <v/>
      </c>
      <c r="BL218" s="182" t="str">
        <f t="shared" si="171"/>
        <v/>
      </c>
      <c r="BM218" s="182" t="str">
        <f t="shared" si="172"/>
        <v/>
      </c>
      <c r="BN218" s="182" t="str">
        <f t="shared" si="173"/>
        <v/>
      </c>
      <c r="BO218" s="182" t="str">
        <f t="shared" si="174"/>
        <v/>
      </c>
      <c r="BP218" s="182" t="str">
        <f t="shared" si="175"/>
        <v/>
      </c>
      <c r="BQ218" s="182" t="str">
        <f t="shared" si="176"/>
        <v/>
      </c>
      <c r="BR218" s="182" t="str">
        <f t="shared" si="177"/>
        <v/>
      </c>
      <c r="BS218" s="182" t="str">
        <f t="shared" si="178"/>
        <v/>
      </c>
      <c r="BT218" s="182" t="str">
        <f t="shared" si="179"/>
        <v/>
      </c>
      <c r="BU218" s="183" t="str">
        <f t="shared" si="180"/>
        <v/>
      </c>
      <c r="BV218" s="184" t="str">
        <f>IF('Cálculos '!C224="","",AVERAGE(AN218:BU218))</f>
        <v/>
      </c>
    </row>
    <row r="219" spans="2:74" ht="17.25" hidden="1" thickBot="1" x14ac:dyDescent="0.35">
      <c r="B219" s="165">
        <f t="shared" si="145"/>
        <v>217</v>
      </c>
      <c r="C219" s="171" t="str">
        <f>IF('Cálculos '!J225="","",'Cálculos '!J225)</f>
        <v/>
      </c>
      <c r="D219" s="172" t="str">
        <f>IF('Cálculos '!K225="","",'Cálculos '!K225)</f>
        <v/>
      </c>
      <c r="E219" s="172" t="str">
        <f>IF('Cálculos '!L225="","",'Cálculos '!L225)</f>
        <v/>
      </c>
      <c r="F219" s="172" t="str">
        <f>IF('Cálculos '!M225="","",'Cálculos '!M225)</f>
        <v/>
      </c>
      <c r="G219" s="172" t="str">
        <f>IF('Cálculos '!N225="","",'Cálculos '!N225)</f>
        <v/>
      </c>
      <c r="H219" s="172" t="str">
        <f>IF('Cálculos '!O225="","",'Cálculos '!O225)</f>
        <v/>
      </c>
      <c r="I219" s="172" t="str">
        <f>IF('Cálculos '!P225="","",'Cálculos '!P225)</f>
        <v/>
      </c>
      <c r="J219" s="172" t="str">
        <f>IF('Cálculos '!Q225="","",'Cálculos '!Q225)</f>
        <v/>
      </c>
      <c r="K219" s="172" t="str">
        <f>IF('Cálculos '!R225="","",'Cálculos '!R225)</f>
        <v/>
      </c>
      <c r="L219" s="172" t="str">
        <f>IF('Cálculos '!S225="","",'Cálculos '!S225)</f>
        <v/>
      </c>
      <c r="M219" s="172" t="str">
        <f>IF('Cálculos '!T225="","",'Cálculos '!T225)</f>
        <v/>
      </c>
      <c r="N219" s="172" t="str">
        <f>IF('Cálculos '!U225="","",'Cálculos '!U225)</f>
        <v/>
      </c>
      <c r="O219" s="172" t="str">
        <f>IF('Cálculos '!V225="","",'Cálculos '!V225)</f>
        <v/>
      </c>
      <c r="P219" s="172" t="str">
        <f>IF('Cálculos '!W225="","",'Cálculos '!W225)</f>
        <v/>
      </c>
      <c r="Q219" s="172" t="str">
        <f>IF('Cálculos '!X225="","",'Cálculos '!X225)</f>
        <v/>
      </c>
      <c r="R219" s="172" t="str">
        <f>IF('Cálculos '!Y225="","",'Cálculos '!Y225)</f>
        <v/>
      </c>
      <c r="S219" s="172" t="str">
        <f>IF('Cálculos '!Z225="","",'Cálculos '!Z225)</f>
        <v/>
      </c>
      <c r="T219" s="172" t="str">
        <f>IF('Cálculos '!AA225="","",'Cálculos '!AA225)</f>
        <v/>
      </c>
      <c r="U219" s="172" t="str">
        <f>IF('Cálculos '!AB225="","",'Cálculos '!AB225)</f>
        <v/>
      </c>
      <c r="V219" s="172" t="str">
        <f>IF('Cálculos '!AC225="","",'Cálculos '!AC225)</f>
        <v/>
      </c>
      <c r="W219" s="172" t="str">
        <f>IF('Cálculos '!AD225="","",'Cálculos '!AD225)</f>
        <v/>
      </c>
      <c r="X219" s="172" t="str">
        <f>IF('Cálculos '!AE225="","",'Cálculos '!AE225)</f>
        <v/>
      </c>
      <c r="Y219" s="172" t="str">
        <f>IF('Cálculos '!AF225="","",'Cálculos '!AF225)</f>
        <v/>
      </c>
      <c r="Z219" s="172" t="str">
        <f>IF('Cálculos '!AG225="","",'Cálculos '!AG225)</f>
        <v/>
      </c>
      <c r="AA219" s="172" t="str">
        <f>IF('Cálculos '!AH225="","",'Cálculos '!AH225)</f>
        <v/>
      </c>
      <c r="AB219" s="172" t="str">
        <f>IF('Cálculos '!AI225="","",'Cálculos '!AI225)</f>
        <v/>
      </c>
      <c r="AC219" s="172" t="str">
        <f>IF('Cálculos '!AJ225="","",'Cálculos '!AJ225)</f>
        <v/>
      </c>
      <c r="AD219" s="172" t="str">
        <f>IF('Cálculos '!AK225="","",'Cálculos '!AK225)</f>
        <v/>
      </c>
      <c r="AE219" s="172" t="str">
        <f>IF('Cálculos '!AL225="","",'Cálculos '!AL225)</f>
        <v/>
      </c>
      <c r="AF219" s="172" t="str">
        <f>IF('Cálculos '!AM225="","",'Cálculos '!AM225)</f>
        <v/>
      </c>
      <c r="AG219" s="172" t="str">
        <f>IF('Cálculos '!AN225="","",'Cálculos '!AN225)</f>
        <v/>
      </c>
      <c r="AH219" s="172" t="str">
        <f>IF('Cálculos '!AO225="","",'Cálculos '!AO225)</f>
        <v/>
      </c>
      <c r="AI219" s="172" t="str">
        <f>IF('Cálculos '!AP225="","",'Cálculos '!AP225)</f>
        <v/>
      </c>
      <c r="AJ219" s="443" t="str">
        <f>IF('Cálculos '!AQ225="","",'Cálculos '!AQ225)</f>
        <v/>
      </c>
      <c r="AK219" s="446" t="str">
        <f>IF('Cálculos '!D225="","",AVERAGE(C219:AJ219))</f>
        <v/>
      </c>
      <c r="AM219" s="181">
        <f t="shared" si="146"/>
        <v>217</v>
      </c>
      <c r="AN219" s="284" t="str">
        <f t="shared" si="147"/>
        <v/>
      </c>
      <c r="AO219" s="285" t="str">
        <f t="shared" si="148"/>
        <v/>
      </c>
      <c r="AP219" s="285" t="str">
        <f t="shared" si="149"/>
        <v/>
      </c>
      <c r="AQ219" s="285" t="str">
        <f t="shared" si="150"/>
        <v/>
      </c>
      <c r="AR219" s="182" t="str">
        <f t="shared" si="151"/>
        <v/>
      </c>
      <c r="AS219" s="182" t="str">
        <f t="shared" si="152"/>
        <v/>
      </c>
      <c r="AT219" s="182" t="str">
        <f t="shared" si="153"/>
        <v/>
      </c>
      <c r="AU219" s="182" t="str">
        <f t="shared" si="154"/>
        <v/>
      </c>
      <c r="AV219" s="182" t="str">
        <f t="shared" si="155"/>
        <v/>
      </c>
      <c r="AW219" s="182" t="str">
        <f t="shared" si="156"/>
        <v/>
      </c>
      <c r="AX219" s="182" t="str">
        <f t="shared" si="157"/>
        <v/>
      </c>
      <c r="AY219" s="182" t="str">
        <f t="shared" si="158"/>
        <v/>
      </c>
      <c r="AZ219" s="182" t="str">
        <f t="shared" si="159"/>
        <v/>
      </c>
      <c r="BA219" s="182" t="str">
        <f t="shared" si="160"/>
        <v/>
      </c>
      <c r="BB219" s="182" t="str">
        <f t="shared" si="161"/>
        <v/>
      </c>
      <c r="BC219" s="182" t="str">
        <f t="shared" si="162"/>
        <v/>
      </c>
      <c r="BD219" s="182" t="str">
        <f t="shared" si="163"/>
        <v/>
      </c>
      <c r="BE219" s="182" t="str">
        <f t="shared" si="164"/>
        <v/>
      </c>
      <c r="BF219" s="182" t="str">
        <f t="shared" si="165"/>
        <v/>
      </c>
      <c r="BG219" s="182" t="str">
        <f t="shared" si="166"/>
        <v/>
      </c>
      <c r="BH219" s="182" t="str">
        <f t="shared" si="167"/>
        <v/>
      </c>
      <c r="BI219" s="182" t="str">
        <f t="shared" si="168"/>
        <v/>
      </c>
      <c r="BJ219" s="182" t="str">
        <f t="shared" si="169"/>
        <v/>
      </c>
      <c r="BK219" s="182" t="str">
        <f t="shared" si="170"/>
        <v/>
      </c>
      <c r="BL219" s="182" t="str">
        <f t="shared" si="171"/>
        <v/>
      </c>
      <c r="BM219" s="182" t="str">
        <f t="shared" si="172"/>
        <v/>
      </c>
      <c r="BN219" s="182" t="str">
        <f t="shared" si="173"/>
        <v/>
      </c>
      <c r="BO219" s="182" t="str">
        <f t="shared" si="174"/>
        <v/>
      </c>
      <c r="BP219" s="182" t="str">
        <f t="shared" si="175"/>
        <v/>
      </c>
      <c r="BQ219" s="182" t="str">
        <f t="shared" si="176"/>
        <v/>
      </c>
      <c r="BR219" s="182" t="str">
        <f t="shared" si="177"/>
        <v/>
      </c>
      <c r="BS219" s="182" t="str">
        <f t="shared" si="178"/>
        <v/>
      </c>
      <c r="BT219" s="182" t="str">
        <f t="shared" si="179"/>
        <v/>
      </c>
      <c r="BU219" s="183" t="str">
        <f t="shared" si="180"/>
        <v/>
      </c>
      <c r="BV219" s="184" t="str">
        <f>IF('Cálculos '!C225="","",AVERAGE(AN219:BU219))</f>
        <v/>
      </c>
    </row>
    <row r="220" spans="2:74" ht="17.25" hidden="1" thickBot="1" x14ac:dyDescent="0.35">
      <c r="B220" s="165">
        <f t="shared" si="145"/>
        <v>218</v>
      </c>
      <c r="C220" s="171" t="str">
        <f>IF('Cálculos '!J226="","",'Cálculos '!J226)</f>
        <v/>
      </c>
      <c r="D220" s="172" t="str">
        <f>IF('Cálculos '!K226="","",'Cálculos '!K226)</f>
        <v/>
      </c>
      <c r="E220" s="172" t="str">
        <f>IF('Cálculos '!L226="","",'Cálculos '!L226)</f>
        <v/>
      </c>
      <c r="F220" s="172" t="str">
        <f>IF('Cálculos '!M226="","",'Cálculos '!M226)</f>
        <v/>
      </c>
      <c r="G220" s="172" t="str">
        <f>IF('Cálculos '!N226="","",'Cálculos '!N226)</f>
        <v/>
      </c>
      <c r="H220" s="172" t="str">
        <f>IF('Cálculos '!O226="","",'Cálculos '!O226)</f>
        <v/>
      </c>
      <c r="I220" s="172" t="str">
        <f>IF('Cálculos '!P226="","",'Cálculos '!P226)</f>
        <v/>
      </c>
      <c r="J220" s="172" t="str">
        <f>IF('Cálculos '!Q226="","",'Cálculos '!Q226)</f>
        <v/>
      </c>
      <c r="K220" s="172" t="str">
        <f>IF('Cálculos '!R226="","",'Cálculos '!R226)</f>
        <v/>
      </c>
      <c r="L220" s="172" t="str">
        <f>IF('Cálculos '!S226="","",'Cálculos '!S226)</f>
        <v/>
      </c>
      <c r="M220" s="172" t="str">
        <f>IF('Cálculos '!T226="","",'Cálculos '!T226)</f>
        <v/>
      </c>
      <c r="N220" s="172" t="str">
        <f>IF('Cálculos '!U226="","",'Cálculos '!U226)</f>
        <v/>
      </c>
      <c r="O220" s="172" t="str">
        <f>IF('Cálculos '!V226="","",'Cálculos '!V226)</f>
        <v/>
      </c>
      <c r="P220" s="172" t="str">
        <f>IF('Cálculos '!W226="","",'Cálculos '!W226)</f>
        <v/>
      </c>
      <c r="Q220" s="172" t="str">
        <f>IF('Cálculos '!X226="","",'Cálculos '!X226)</f>
        <v/>
      </c>
      <c r="R220" s="172" t="str">
        <f>IF('Cálculos '!Y226="","",'Cálculos '!Y226)</f>
        <v/>
      </c>
      <c r="S220" s="172" t="str">
        <f>IF('Cálculos '!Z226="","",'Cálculos '!Z226)</f>
        <v/>
      </c>
      <c r="T220" s="172" t="str">
        <f>IF('Cálculos '!AA226="","",'Cálculos '!AA226)</f>
        <v/>
      </c>
      <c r="U220" s="172" t="str">
        <f>IF('Cálculos '!AB226="","",'Cálculos '!AB226)</f>
        <v/>
      </c>
      <c r="V220" s="172" t="str">
        <f>IF('Cálculos '!AC226="","",'Cálculos '!AC226)</f>
        <v/>
      </c>
      <c r="W220" s="172" t="str">
        <f>IF('Cálculos '!AD226="","",'Cálculos '!AD226)</f>
        <v/>
      </c>
      <c r="X220" s="172" t="str">
        <f>IF('Cálculos '!AE226="","",'Cálculos '!AE226)</f>
        <v/>
      </c>
      <c r="Y220" s="172" t="str">
        <f>IF('Cálculos '!AF226="","",'Cálculos '!AF226)</f>
        <v/>
      </c>
      <c r="Z220" s="172" t="str">
        <f>IF('Cálculos '!AG226="","",'Cálculos '!AG226)</f>
        <v/>
      </c>
      <c r="AA220" s="172" t="str">
        <f>IF('Cálculos '!AH226="","",'Cálculos '!AH226)</f>
        <v/>
      </c>
      <c r="AB220" s="172" t="str">
        <f>IF('Cálculos '!AI226="","",'Cálculos '!AI226)</f>
        <v/>
      </c>
      <c r="AC220" s="172" t="str">
        <f>IF('Cálculos '!AJ226="","",'Cálculos '!AJ226)</f>
        <v/>
      </c>
      <c r="AD220" s="172" t="str">
        <f>IF('Cálculos '!AK226="","",'Cálculos '!AK226)</f>
        <v/>
      </c>
      <c r="AE220" s="172" t="str">
        <f>IF('Cálculos '!AL226="","",'Cálculos '!AL226)</f>
        <v/>
      </c>
      <c r="AF220" s="172" t="str">
        <f>IF('Cálculos '!AM226="","",'Cálculos '!AM226)</f>
        <v/>
      </c>
      <c r="AG220" s="172" t="str">
        <f>IF('Cálculos '!AN226="","",'Cálculos '!AN226)</f>
        <v/>
      </c>
      <c r="AH220" s="172" t="str">
        <f>IF('Cálculos '!AO226="","",'Cálculos '!AO226)</f>
        <v/>
      </c>
      <c r="AI220" s="172" t="str">
        <f>IF('Cálculos '!AP226="","",'Cálculos '!AP226)</f>
        <v/>
      </c>
      <c r="AJ220" s="443" t="str">
        <f>IF('Cálculos '!AQ226="","",'Cálculos '!AQ226)</f>
        <v/>
      </c>
      <c r="AK220" s="446" t="str">
        <f>IF('Cálculos '!D226="","",AVERAGE(C220:AJ220))</f>
        <v/>
      </c>
      <c r="AM220" s="181">
        <f t="shared" si="146"/>
        <v>218</v>
      </c>
      <c r="AN220" s="284" t="str">
        <f t="shared" si="147"/>
        <v/>
      </c>
      <c r="AO220" s="285" t="str">
        <f t="shared" si="148"/>
        <v/>
      </c>
      <c r="AP220" s="285" t="str">
        <f t="shared" si="149"/>
        <v/>
      </c>
      <c r="AQ220" s="285" t="str">
        <f t="shared" si="150"/>
        <v/>
      </c>
      <c r="AR220" s="182" t="str">
        <f t="shared" si="151"/>
        <v/>
      </c>
      <c r="AS220" s="182" t="str">
        <f t="shared" si="152"/>
        <v/>
      </c>
      <c r="AT220" s="182" t="str">
        <f t="shared" si="153"/>
        <v/>
      </c>
      <c r="AU220" s="182" t="str">
        <f t="shared" si="154"/>
        <v/>
      </c>
      <c r="AV220" s="182" t="str">
        <f t="shared" si="155"/>
        <v/>
      </c>
      <c r="AW220" s="182" t="str">
        <f t="shared" si="156"/>
        <v/>
      </c>
      <c r="AX220" s="182" t="str">
        <f t="shared" si="157"/>
        <v/>
      </c>
      <c r="AY220" s="182" t="str">
        <f t="shared" si="158"/>
        <v/>
      </c>
      <c r="AZ220" s="182" t="str">
        <f t="shared" si="159"/>
        <v/>
      </c>
      <c r="BA220" s="182" t="str">
        <f t="shared" si="160"/>
        <v/>
      </c>
      <c r="BB220" s="182" t="str">
        <f t="shared" si="161"/>
        <v/>
      </c>
      <c r="BC220" s="182" t="str">
        <f t="shared" si="162"/>
        <v/>
      </c>
      <c r="BD220" s="182" t="str">
        <f t="shared" si="163"/>
        <v/>
      </c>
      <c r="BE220" s="182" t="str">
        <f t="shared" si="164"/>
        <v/>
      </c>
      <c r="BF220" s="182" t="str">
        <f t="shared" si="165"/>
        <v/>
      </c>
      <c r="BG220" s="182" t="str">
        <f t="shared" si="166"/>
        <v/>
      </c>
      <c r="BH220" s="182" t="str">
        <f t="shared" si="167"/>
        <v/>
      </c>
      <c r="BI220" s="182" t="str">
        <f t="shared" si="168"/>
        <v/>
      </c>
      <c r="BJ220" s="182" t="str">
        <f t="shared" si="169"/>
        <v/>
      </c>
      <c r="BK220" s="182" t="str">
        <f t="shared" si="170"/>
        <v/>
      </c>
      <c r="BL220" s="182" t="str">
        <f t="shared" si="171"/>
        <v/>
      </c>
      <c r="BM220" s="182" t="str">
        <f t="shared" si="172"/>
        <v/>
      </c>
      <c r="BN220" s="182" t="str">
        <f t="shared" si="173"/>
        <v/>
      </c>
      <c r="BO220" s="182" t="str">
        <f t="shared" si="174"/>
        <v/>
      </c>
      <c r="BP220" s="182" t="str">
        <f t="shared" si="175"/>
        <v/>
      </c>
      <c r="BQ220" s="182" t="str">
        <f t="shared" si="176"/>
        <v/>
      </c>
      <c r="BR220" s="182" t="str">
        <f t="shared" si="177"/>
        <v/>
      </c>
      <c r="BS220" s="182" t="str">
        <f t="shared" si="178"/>
        <v/>
      </c>
      <c r="BT220" s="182" t="str">
        <f t="shared" si="179"/>
        <v/>
      </c>
      <c r="BU220" s="183" t="str">
        <f t="shared" si="180"/>
        <v/>
      </c>
      <c r="BV220" s="184" t="str">
        <f>IF('Cálculos '!C226="","",AVERAGE(AN220:BU220))</f>
        <v/>
      </c>
    </row>
    <row r="221" spans="2:74" ht="17.25" hidden="1" thickBot="1" x14ac:dyDescent="0.35">
      <c r="B221" s="165">
        <f t="shared" si="145"/>
        <v>219</v>
      </c>
      <c r="C221" s="171" t="str">
        <f>IF('Cálculos '!J227="","",'Cálculos '!J227)</f>
        <v/>
      </c>
      <c r="D221" s="172" t="str">
        <f>IF('Cálculos '!K227="","",'Cálculos '!K227)</f>
        <v/>
      </c>
      <c r="E221" s="172" t="str">
        <f>IF('Cálculos '!L227="","",'Cálculos '!L227)</f>
        <v/>
      </c>
      <c r="F221" s="172" t="str">
        <f>IF('Cálculos '!M227="","",'Cálculos '!M227)</f>
        <v/>
      </c>
      <c r="G221" s="172" t="str">
        <f>IF('Cálculos '!N227="","",'Cálculos '!N227)</f>
        <v/>
      </c>
      <c r="H221" s="172" t="str">
        <f>IF('Cálculos '!O227="","",'Cálculos '!O227)</f>
        <v/>
      </c>
      <c r="I221" s="172" t="str">
        <f>IF('Cálculos '!P227="","",'Cálculos '!P227)</f>
        <v/>
      </c>
      <c r="J221" s="172" t="str">
        <f>IF('Cálculos '!Q227="","",'Cálculos '!Q227)</f>
        <v/>
      </c>
      <c r="K221" s="172" t="str">
        <f>IF('Cálculos '!R227="","",'Cálculos '!R227)</f>
        <v/>
      </c>
      <c r="L221" s="172" t="str">
        <f>IF('Cálculos '!S227="","",'Cálculos '!S227)</f>
        <v/>
      </c>
      <c r="M221" s="172" t="str">
        <f>IF('Cálculos '!T227="","",'Cálculos '!T227)</f>
        <v/>
      </c>
      <c r="N221" s="172" t="str">
        <f>IF('Cálculos '!U227="","",'Cálculos '!U227)</f>
        <v/>
      </c>
      <c r="O221" s="172" t="str">
        <f>IF('Cálculos '!V227="","",'Cálculos '!V227)</f>
        <v/>
      </c>
      <c r="P221" s="172" t="str">
        <f>IF('Cálculos '!W227="","",'Cálculos '!W227)</f>
        <v/>
      </c>
      <c r="Q221" s="172" t="str">
        <f>IF('Cálculos '!X227="","",'Cálculos '!X227)</f>
        <v/>
      </c>
      <c r="R221" s="172" t="str">
        <f>IF('Cálculos '!Y227="","",'Cálculos '!Y227)</f>
        <v/>
      </c>
      <c r="S221" s="172" t="str">
        <f>IF('Cálculos '!Z227="","",'Cálculos '!Z227)</f>
        <v/>
      </c>
      <c r="T221" s="172" t="str">
        <f>IF('Cálculos '!AA227="","",'Cálculos '!AA227)</f>
        <v/>
      </c>
      <c r="U221" s="172" t="str">
        <f>IF('Cálculos '!AB227="","",'Cálculos '!AB227)</f>
        <v/>
      </c>
      <c r="V221" s="172" t="str">
        <f>IF('Cálculos '!AC227="","",'Cálculos '!AC227)</f>
        <v/>
      </c>
      <c r="W221" s="172" t="str">
        <f>IF('Cálculos '!AD227="","",'Cálculos '!AD227)</f>
        <v/>
      </c>
      <c r="X221" s="172" t="str">
        <f>IF('Cálculos '!AE227="","",'Cálculos '!AE227)</f>
        <v/>
      </c>
      <c r="Y221" s="172" t="str">
        <f>IF('Cálculos '!AF227="","",'Cálculos '!AF227)</f>
        <v/>
      </c>
      <c r="Z221" s="172" t="str">
        <f>IF('Cálculos '!AG227="","",'Cálculos '!AG227)</f>
        <v/>
      </c>
      <c r="AA221" s="172" t="str">
        <f>IF('Cálculos '!AH227="","",'Cálculos '!AH227)</f>
        <v/>
      </c>
      <c r="AB221" s="172" t="str">
        <f>IF('Cálculos '!AI227="","",'Cálculos '!AI227)</f>
        <v/>
      </c>
      <c r="AC221" s="172" t="str">
        <f>IF('Cálculos '!AJ227="","",'Cálculos '!AJ227)</f>
        <v/>
      </c>
      <c r="AD221" s="172" t="str">
        <f>IF('Cálculos '!AK227="","",'Cálculos '!AK227)</f>
        <v/>
      </c>
      <c r="AE221" s="172" t="str">
        <f>IF('Cálculos '!AL227="","",'Cálculos '!AL227)</f>
        <v/>
      </c>
      <c r="AF221" s="172" t="str">
        <f>IF('Cálculos '!AM227="","",'Cálculos '!AM227)</f>
        <v/>
      </c>
      <c r="AG221" s="172" t="str">
        <f>IF('Cálculos '!AN227="","",'Cálculos '!AN227)</f>
        <v/>
      </c>
      <c r="AH221" s="172" t="str">
        <f>IF('Cálculos '!AO227="","",'Cálculos '!AO227)</f>
        <v/>
      </c>
      <c r="AI221" s="172" t="str">
        <f>IF('Cálculos '!AP227="","",'Cálculos '!AP227)</f>
        <v/>
      </c>
      <c r="AJ221" s="443" t="str">
        <f>IF('Cálculos '!AQ227="","",'Cálculos '!AQ227)</f>
        <v/>
      </c>
      <c r="AK221" s="446" t="str">
        <f>IF('Cálculos '!D227="","",AVERAGE(C221:AJ221))</f>
        <v/>
      </c>
      <c r="AM221" s="181">
        <f t="shared" si="146"/>
        <v>219</v>
      </c>
      <c r="AN221" s="284" t="str">
        <f t="shared" si="147"/>
        <v/>
      </c>
      <c r="AO221" s="285" t="str">
        <f t="shared" si="148"/>
        <v/>
      </c>
      <c r="AP221" s="285" t="str">
        <f t="shared" si="149"/>
        <v/>
      </c>
      <c r="AQ221" s="285" t="str">
        <f t="shared" si="150"/>
        <v/>
      </c>
      <c r="AR221" s="182" t="str">
        <f t="shared" si="151"/>
        <v/>
      </c>
      <c r="AS221" s="182" t="str">
        <f t="shared" si="152"/>
        <v/>
      </c>
      <c r="AT221" s="182" t="str">
        <f t="shared" si="153"/>
        <v/>
      </c>
      <c r="AU221" s="182" t="str">
        <f t="shared" si="154"/>
        <v/>
      </c>
      <c r="AV221" s="182" t="str">
        <f t="shared" si="155"/>
        <v/>
      </c>
      <c r="AW221" s="182" t="str">
        <f t="shared" si="156"/>
        <v/>
      </c>
      <c r="AX221" s="182" t="str">
        <f t="shared" si="157"/>
        <v/>
      </c>
      <c r="AY221" s="182" t="str">
        <f t="shared" si="158"/>
        <v/>
      </c>
      <c r="AZ221" s="182" t="str">
        <f t="shared" si="159"/>
        <v/>
      </c>
      <c r="BA221" s="182" t="str">
        <f t="shared" si="160"/>
        <v/>
      </c>
      <c r="BB221" s="182" t="str">
        <f t="shared" si="161"/>
        <v/>
      </c>
      <c r="BC221" s="182" t="str">
        <f t="shared" si="162"/>
        <v/>
      </c>
      <c r="BD221" s="182" t="str">
        <f t="shared" si="163"/>
        <v/>
      </c>
      <c r="BE221" s="182" t="str">
        <f t="shared" si="164"/>
        <v/>
      </c>
      <c r="BF221" s="182" t="str">
        <f t="shared" si="165"/>
        <v/>
      </c>
      <c r="BG221" s="182" t="str">
        <f t="shared" si="166"/>
        <v/>
      </c>
      <c r="BH221" s="182" t="str">
        <f t="shared" si="167"/>
        <v/>
      </c>
      <c r="BI221" s="182" t="str">
        <f t="shared" si="168"/>
        <v/>
      </c>
      <c r="BJ221" s="182" t="str">
        <f t="shared" si="169"/>
        <v/>
      </c>
      <c r="BK221" s="182" t="str">
        <f t="shared" si="170"/>
        <v/>
      </c>
      <c r="BL221" s="182" t="str">
        <f t="shared" si="171"/>
        <v/>
      </c>
      <c r="BM221" s="182" t="str">
        <f t="shared" si="172"/>
        <v/>
      </c>
      <c r="BN221" s="182" t="str">
        <f t="shared" si="173"/>
        <v/>
      </c>
      <c r="BO221" s="182" t="str">
        <f t="shared" si="174"/>
        <v/>
      </c>
      <c r="BP221" s="182" t="str">
        <f t="shared" si="175"/>
        <v/>
      </c>
      <c r="BQ221" s="182" t="str">
        <f t="shared" si="176"/>
        <v/>
      </c>
      <c r="BR221" s="182" t="str">
        <f t="shared" si="177"/>
        <v/>
      </c>
      <c r="BS221" s="182" t="str">
        <f t="shared" si="178"/>
        <v/>
      </c>
      <c r="BT221" s="182" t="str">
        <f t="shared" si="179"/>
        <v/>
      </c>
      <c r="BU221" s="183" t="str">
        <f t="shared" si="180"/>
        <v/>
      </c>
      <c r="BV221" s="184" t="str">
        <f>IF('Cálculos '!C227="","",AVERAGE(AN221:BU221))</f>
        <v/>
      </c>
    </row>
    <row r="222" spans="2:74" ht="17.25" hidden="1" thickBot="1" x14ac:dyDescent="0.35">
      <c r="B222" s="165">
        <f t="shared" si="145"/>
        <v>220</v>
      </c>
      <c r="C222" s="171" t="str">
        <f>IF('Cálculos '!J228="","",'Cálculos '!J228)</f>
        <v/>
      </c>
      <c r="D222" s="172" t="str">
        <f>IF('Cálculos '!K228="","",'Cálculos '!K228)</f>
        <v/>
      </c>
      <c r="E222" s="172" t="str">
        <f>IF('Cálculos '!L228="","",'Cálculos '!L228)</f>
        <v/>
      </c>
      <c r="F222" s="172" t="str">
        <f>IF('Cálculos '!M228="","",'Cálculos '!M228)</f>
        <v/>
      </c>
      <c r="G222" s="172" t="str">
        <f>IF('Cálculos '!N228="","",'Cálculos '!N228)</f>
        <v/>
      </c>
      <c r="H222" s="172" t="str">
        <f>IF('Cálculos '!O228="","",'Cálculos '!O228)</f>
        <v/>
      </c>
      <c r="I222" s="172" t="str">
        <f>IF('Cálculos '!P228="","",'Cálculos '!P228)</f>
        <v/>
      </c>
      <c r="J222" s="172" t="str">
        <f>IF('Cálculos '!Q228="","",'Cálculos '!Q228)</f>
        <v/>
      </c>
      <c r="K222" s="172" t="str">
        <f>IF('Cálculos '!R228="","",'Cálculos '!R228)</f>
        <v/>
      </c>
      <c r="L222" s="172" t="str">
        <f>IF('Cálculos '!S228="","",'Cálculos '!S228)</f>
        <v/>
      </c>
      <c r="M222" s="172" t="str">
        <f>IF('Cálculos '!T228="","",'Cálculos '!T228)</f>
        <v/>
      </c>
      <c r="N222" s="172" t="str">
        <f>IF('Cálculos '!U228="","",'Cálculos '!U228)</f>
        <v/>
      </c>
      <c r="O222" s="172" t="str">
        <f>IF('Cálculos '!V228="","",'Cálculos '!V228)</f>
        <v/>
      </c>
      <c r="P222" s="172" t="str">
        <f>IF('Cálculos '!W228="","",'Cálculos '!W228)</f>
        <v/>
      </c>
      <c r="Q222" s="172" t="str">
        <f>IF('Cálculos '!X228="","",'Cálculos '!X228)</f>
        <v/>
      </c>
      <c r="R222" s="172" t="str">
        <f>IF('Cálculos '!Y228="","",'Cálculos '!Y228)</f>
        <v/>
      </c>
      <c r="S222" s="172" t="str">
        <f>IF('Cálculos '!Z228="","",'Cálculos '!Z228)</f>
        <v/>
      </c>
      <c r="T222" s="172" t="str">
        <f>IF('Cálculos '!AA228="","",'Cálculos '!AA228)</f>
        <v/>
      </c>
      <c r="U222" s="172" t="str">
        <f>IF('Cálculos '!AB228="","",'Cálculos '!AB228)</f>
        <v/>
      </c>
      <c r="V222" s="172" t="str">
        <f>IF('Cálculos '!AC228="","",'Cálculos '!AC228)</f>
        <v/>
      </c>
      <c r="W222" s="172" t="str">
        <f>IF('Cálculos '!AD228="","",'Cálculos '!AD228)</f>
        <v/>
      </c>
      <c r="X222" s="172" t="str">
        <f>IF('Cálculos '!AE228="","",'Cálculos '!AE228)</f>
        <v/>
      </c>
      <c r="Y222" s="172" t="str">
        <f>IF('Cálculos '!AF228="","",'Cálculos '!AF228)</f>
        <v/>
      </c>
      <c r="Z222" s="172" t="str">
        <f>IF('Cálculos '!AG228="","",'Cálculos '!AG228)</f>
        <v/>
      </c>
      <c r="AA222" s="172" t="str">
        <f>IF('Cálculos '!AH228="","",'Cálculos '!AH228)</f>
        <v/>
      </c>
      <c r="AB222" s="172" t="str">
        <f>IF('Cálculos '!AI228="","",'Cálculos '!AI228)</f>
        <v/>
      </c>
      <c r="AC222" s="172" t="str">
        <f>IF('Cálculos '!AJ228="","",'Cálculos '!AJ228)</f>
        <v/>
      </c>
      <c r="AD222" s="172" t="str">
        <f>IF('Cálculos '!AK228="","",'Cálculos '!AK228)</f>
        <v/>
      </c>
      <c r="AE222" s="172" t="str">
        <f>IF('Cálculos '!AL228="","",'Cálculos '!AL228)</f>
        <v/>
      </c>
      <c r="AF222" s="172" t="str">
        <f>IF('Cálculos '!AM228="","",'Cálculos '!AM228)</f>
        <v/>
      </c>
      <c r="AG222" s="172" t="str">
        <f>IF('Cálculos '!AN228="","",'Cálculos '!AN228)</f>
        <v/>
      </c>
      <c r="AH222" s="172" t="str">
        <f>IF('Cálculos '!AO228="","",'Cálculos '!AO228)</f>
        <v/>
      </c>
      <c r="AI222" s="172" t="str">
        <f>IF('Cálculos '!AP228="","",'Cálculos '!AP228)</f>
        <v/>
      </c>
      <c r="AJ222" s="443" t="str">
        <f>IF('Cálculos '!AQ228="","",'Cálculos '!AQ228)</f>
        <v/>
      </c>
      <c r="AK222" s="446" t="str">
        <f>IF('Cálculos '!D228="","",AVERAGE(C222:AJ222))</f>
        <v/>
      </c>
      <c r="AM222" s="181">
        <f t="shared" si="146"/>
        <v>220</v>
      </c>
      <c r="AN222" s="284" t="str">
        <f t="shared" si="147"/>
        <v/>
      </c>
      <c r="AO222" s="285" t="str">
        <f t="shared" si="148"/>
        <v/>
      </c>
      <c r="AP222" s="285" t="str">
        <f t="shared" si="149"/>
        <v/>
      </c>
      <c r="AQ222" s="285" t="str">
        <f t="shared" si="150"/>
        <v/>
      </c>
      <c r="AR222" s="182" t="str">
        <f t="shared" si="151"/>
        <v/>
      </c>
      <c r="AS222" s="182" t="str">
        <f t="shared" si="152"/>
        <v/>
      </c>
      <c r="AT222" s="182" t="str">
        <f t="shared" si="153"/>
        <v/>
      </c>
      <c r="AU222" s="182" t="str">
        <f t="shared" si="154"/>
        <v/>
      </c>
      <c r="AV222" s="182" t="str">
        <f t="shared" si="155"/>
        <v/>
      </c>
      <c r="AW222" s="182" t="str">
        <f t="shared" si="156"/>
        <v/>
      </c>
      <c r="AX222" s="182" t="str">
        <f t="shared" si="157"/>
        <v/>
      </c>
      <c r="AY222" s="182" t="str">
        <f t="shared" si="158"/>
        <v/>
      </c>
      <c r="AZ222" s="182" t="str">
        <f t="shared" si="159"/>
        <v/>
      </c>
      <c r="BA222" s="182" t="str">
        <f t="shared" si="160"/>
        <v/>
      </c>
      <c r="BB222" s="182" t="str">
        <f t="shared" si="161"/>
        <v/>
      </c>
      <c r="BC222" s="182" t="str">
        <f t="shared" si="162"/>
        <v/>
      </c>
      <c r="BD222" s="182" t="str">
        <f t="shared" si="163"/>
        <v/>
      </c>
      <c r="BE222" s="182" t="str">
        <f t="shared" si="164"/>
        <v/>
      </c>
      <c r="BF222" s="182" t="str">
        <f t="shared" si="165"/>
        <v/>
      </c>
      <c r="BG222" s="182" t="str">
        <f t="shared" si="166"/>
        <v/>
      </c>
      <c r="BH222" s="182" t="str">
        <f t="shared" si="167"/>
        <v/>
      </c>
      <c r="BI222" s="182" t="str">
        <f t="shared" si="168"/>
        <v/>
      </c>
      <c r="BJ222" s="182" t="str">
        <f t="shared" si="169"/>
        <v/>
      </c>
      <c r="BK222" s="182" t="str">
        <f t="shared" si="170"/>
        <v/>
      </c>
      <c r="BL222" s="182" t="str">
        <f t="shared" si="171"/>
        <v/>
      </c>
      <c r="BM222" s="182" t="str">
        <f t="shared" si="172"/>
        <v/>
      </c>
      <c r="BN222" s="182" t="str">
        <f t="shared" si="173"/>
        <v/>
      </c>
      <c r="BO222" s="182" t="str">
        <f t="shared" si="174"/>
        <v/>
      </c>
      <c r="BP222" s="182" t="str">
        <f t="shared" si="175"/>
        <v/>
      </c>
      <c r="BQ222" s="182" t="str">
        <f t="shared" si="176"/>
        <v/>
      </c>
      <c r="BR222" s="182" t="str">
        <f t="shared" si="177"/>
        <v/>
      </c>
      <c r="BS222" s="182" t="str">
        <f t="shared" si="178"/>
        <v/>
      </c>
      <c r="BT222" s="182" t="str">
        <f t="shared" si="179"/>
        <v/>
      </c>
      <c r="BU222" s="183" t="str">
        <f t="shared" si="180"/>
        <v/>
      </c>
      <c r="BV222" s="184" t="str">
        <f>IF('Cálculos '!C228="","",AVERAGE(AN222:BU222))</f>
        <v/>
      </c>
    </row>
    <row r="223" spans="2:74" ht="17.25" hidden="1" thickBot="1" x14ac:dyDescent="0.35">
      <c r="B223" s="165">
        <f t="shared" si="145"/>
        <v>221</v>
      </c>
      <c r="C223" s="171" t="str">
        <f>IF('Cálculos '!J229="","",'Cálculos '!J229)</f>
        <v/>
      </c>
      <c r="D223" s="172" t="str">
        <f>IF('Cálculos '!K229="","",'Cálculos '!K229)</f>
        <v/>
      </c>
      <c r="E223" s="172" t="str">
        <f>IF('Cálculos '!L229="","",'Cálculos '!L229)</f>
        <v/>
      </c>
      <c r="F223" s="172" t="str">
        <f>IF('Cálculos '!M229="","",'Cálculos '!M229)</f>
        <v/>
      </c>
      <c r="G223" s="172" t="str">
        <f>IF('Cálculos '!N229="","",'Cálculos '!N229)</f>
        <v/>
      </c>
      <c r="H223" s="172" t="str">
        <f>IF('Cálculos '!O229="","",'Cálculos '!O229)</f>
        <v/>
      </c>
      <c r="I223" s="172" t="str">
        <f>IF('Cálculos '!P229="","",'Cálculos '!P229)</f>
        <v/>
      </c>
      <c r="J223" s="172" t="str">
        <f>IF('Cálculos '!Q229="","",'Cálculos '!Q229)</f>
        <v/>
      </c>
      <c r="K223" s="172" t="str">
        <f>IF('Cálculos '!R229="","",'Cálculos '!R229)</f>
        <v/>
      </c>
      <c r="L223" s="172" t="str">
        <f>IF('Cálculos '!S229="","",'Cálculos '!S229)</f>
        <v/>
      </c>
      <c r="M223" s="172" t="str">
        <f>IF('Cálculos '!T229="","",'Cálculos '!T229)</f>
        <v/>
      </c>
      <c r="N223" s="172" t="str">
        <f>IF('Cálculos '!U229="","",'Cálculos '!U229)</f>
        <v/>
      </c>
      <c r="O223" s="172" t="str">
        <f>IF('Cálculos '!V229="","",'Cálculos '!V229)</f>
        <v/>
      </c>
      <c r="P223" s="172" t="str">
        <f>IF('Cálculos '!W229="","",'Cálculos '!W229)</f>
        <v/>
      </c>
      <c r="Q223" s="172" t="str">
        <f>IF('Cálculos '!X229="","",'Cálculos '!X229)</f>
        <v/>
      </c>
      <c r="R223" s="172" t="str">
        <f>IF('Cálculos '!Y229="","",'Cálculos '!Y229)</f>
        <v/>
      </c>
      <c r="S223" s="172" t="str">
        <f>IF('Cálculos '!Z229="","",'Cálculos '!Z229)</f>
        <v/>
      </c>
      <c r="T223" s="172" t="str">
        <f>IF('Cálculos '!AA229="","",'Cálculos '!AA229)</f>
        <v/>
      </c>
      <c r="U223" s="172" t="str">
        <f>IF('Cálculos '!AB229="","",'Cálculos '!AB229)</f>
        <v/>
      </c>
      <c r="V223" s="172" t="str">
        <f>IF('Cálculos '!AC229="","",'Cálculos '!AC229)</f>
        <v/>
      </c>
      <c r="W223" s="172" t="str">
        <f>IF('Cálculos '!AD229="","",'Cálculos '!AD229)</f>
        <v/>
      </c>
      <c r="X223" s="172" t="str">
        <f>IF('Cálculos '!AE229="","",'Cálculos '!AE229)</f>
        <v/>
      </c>
      <c r="Y223" s="172" t="str">
        <f>IF('Cálculos '!AF229="","",'Cálculos '!AF229)</f>
        <v/>
      </c>
      <c r="Z223" s="172" t="str">
        <f>IF('Cálculos '!AG229="","",'Cálculos '!AG229)</f>
        <v/>
      </c>
      <c r="AA223" s="172" t="str">
        <f>IF('Cálculos '!AH229="","",'Cálculos '!AH229)</f>
        <v/>
      </c>
      <c r="AB223" s="172" t="str">
        <f>IF('Cálculos '!AI229="","",'Cálculos '!AI229)</f>
        <v/>
      </c>
      <c r="AC223" s="172" t="str">
        <f>IF('Cálculos '!AJ229="","",'Cálculos '!AJ229)</f>
        <v/>
      </c>
      <c r="AD223" s="172" t="str">
        <f>IF('Cálculos '!AK229="","",'Cálculos '!AK229)</f>
        <v/>
      </c>
      <c r="AE223" s="172" t="str">
        <f>IF('Cálculos '!AL229="","",'Cálculos '!AL229)</f>
        <v/>
      </c>
      <c r="AF223" s="172" t="str">
        <f>IF('Cálculos '!AM229="","",'Cálculos '!AM229)</f>
        <v/>
      </c>
      <c r="AG223" s="172" t="str">
        <f>IF('Cálculos '!AN229="","",'Cálculos '!AN229)</f>
        <v/>
      </c>
      <c r="AH223" s="172" t="str">
        <f>IF('Cálculos '!AO229="","",'Cálculos '!AO229)</f>
        <v/>
      </c>
      <c r="AI223" s="172" t="str">
        <f>IF('Cálculos '!AP229="","",'Cálculos '!AP229)</f>
        <v/>
      </c>
      <c r="AJ223" s="443" t="str">
        <f>IF('Cálculos '!AQ229="","",'Cálculos '!AQ229)</f>
        <v/>
      </c>
      <c r="AK223" s="446" t="str">
        <f>IF('Cálculos '!D229="","",AVERAGE(C223:AJ223))</f>
        <v/>
      </c>
      <c r="AM223" s="181">
        <f t="shared" si="146"/>
        <v>221</v>
      </c>
      <c r="AN223" s="284" t="str">
        <f t="shared" si="147"/>
        <v/>
      </c>
      <c r="AO223" s="285" t="str">
        <f t="shared" si="148"/>
        <v/>
      </c>
      <c r="AP223" s="285" t="str">
        <f t="shared" si="149"/>
        <v/>
      </c>
      <c r="AQ223" s="285" t="str">
        <f t="shared" si="150"/>
        <v/>
      </c>
      <c r="AR223" s="182" t="str">
        <f t="shared" si="151"/>
        <v/>
      </c>
      <c r="AS223" s="182" t="str">
        <f t="shared" si="152"/>
        <v/>
      </c>
      <c r="AT223" s="182" t="str">
        <f t="shared" si="153"/>
        <v/>
      </c>
      <c r="AU223" s="182" t="str">
        <f t="shared" si="154"/>
        <v/>
      </c>
      <c r="AV223" s="182" t="str">
        <f t="shared" si="155"/>
        <v/>
      </c>
      <c r="AW223" s="182" t="str">
        <f t="shared" si="156"/>
        <v/>
      </c>
      <c r="AX223" s="182" t="str">
        <f t="shared" si="157"/>
        <v/>
      </c>
      <c r="AY223" s="182" t="str">
        <f t="shared" si="158"/>
        <v/>
      </c>
      <c r="AZ223" s="182" t="str">
        <f t="shared" si="159"/>
        <v/>
      </c>
      <c r="BA223" s="182" t="str">
        <f t="shared" si="160"/>
        <v/>
      </c>
      <c r="BB223" s="182" t="str">
        <f t="shared" si="161"/>
        <v/>
      </c>
      <c r="BC223" s="182" t="str">
        <f t="shared" si="162"/>
        <v/>
      </c>
      <c r="BD223" s="182" t="str">
        <f t="shared" si="163"/>
        <v/>
      </c>
      <c r="BE223" s="182" t="str">
        <f t="shared" si="164"/>
        <v/>
      </c>
      <c r="BF223" s="182" t="str">
        <f t="shared" si="165"/>
        <v/>
      </c>
      <c r="BG223" s="182" t="str">
        <f t="shared" si="166"/>
        <v/>
      </c>
      <c r="BH223" s="182" t="str">
        <f t="shared" si="167"/>
        <v/>
      </c>
      <c r="BI223" s="182" t="str">
        <f t="shared" si="168"/>
        <v/>
      </c>
      <c r="BJ223" s="182" t="str">
        <f t="shared" si="169"/>
        <v/>
      </c>
      <c r="BK223" s="182" t="str">
        <f t="shared" si="170"/>
        <v/>
      </c>
      <c r="BL223" s="182" t="str">
        <f t="shared" si="171"/>
        <v/>
      </c>
      <c r="BM223" s="182" t="str">
        <f t="shared" si="172"/>
        <v/>
      </c>
      <c r="BN223" s="182" t="str">
        <f t="shared" si="173"/>
        <v/>
      </c>
      <c r="BO223" s="182" t="str">
        <f t="shared" si="174"/>
        <v/>
      </c>
      <c r="BP223" s="182" t="str">
        <f t="shared" si="175"/>
        <v/>
      </c>
      <c r="BQ223" s="182" t="str">
        <f t="shared" si="176"/>
        <v/>
      </c>
      <c r="BR223" s="182" t="str">
        <f t="shared" si="177"/>
        <v/>
      </c>
      <c r="BS223" s="182" t="str">
        <f t="shared" si="178"/>
        <v/>
      </c>
      <c r="BT223" s="182" t="str">
        <f t="shared" si="179"/>
        <v/>
      </c>
      <c r="BU223" s="183" t="str">
        <f t="shared" si="180"/>
        <v/>
      </c>
      <c r="BV223" s="184" t="str">
        <f>IF('Cálculos '!C229="","",AVERAGE(AN223:BU223))</f>
        <v/>
      </c>
    </row>
    <row r="224" spans="2:74" ht="17.25" hidden="1" thickBot="1" x14ac:dyDescent="0.35">
      <c r="B224" s="165">
        <f t="shared" si="145"/>
        <v>222</v>
      </c>
      <c r="C224" s="171" t="str">
        <f>IF('Cálculos '!J230="","",'Cálculos '!J230)</f>
        <v/>
      </c>
      <c r="D224" s="172" t="str">
        <f>IF('Cálculos '!K230="","",'Cálculos '!K230)</f>
        <v/>
      </c>
      <c r="E224" s="172" t="str">
        <f>IF('Cálculos '!L230="","",'Cálculos '!L230)</f>
        <v/>
      </c>
      <c r="F224" s="172" t="str">
        <f>IF('Cálculos '!M230="","",'Cálculos '!M230)</f>
        <v/>
      </c>
      <c r="G224" s="172" t="str">
        <f>IF('Cálculos '!N230="","",'Cálculos '!N230)</f>
        <v/>
      </c>
      <c r="H224" s="172" t="str">
        <f>IF('Cálculos '!O230="","",'Cálculos '!O230)</f>
        <v/>
      </c>
      <c r="I224" s="172" t="str">
        <f>IF('Cálculos '!P230="","",'Cálculos '!P230)</f>
        <v/>
      </c>
      <c r="J224" s="172" t="str">
        <f>IF('Cálculos '!Q230="","",'Cálculos '!Q230)</f>
        <v/>
      </c>
      <c r="K224" s="172" t="str">
        <f>IF('Cálculos '!R230="","",'Cálculos '!R230)</f>
        <v/>
      </c>
      <c r="L224" s="172" t="str">
        <f>IF('Cálculos '!S230="","",'Cálculos '!S230)</f>
        <v/>
      </c>
      <c r="M224" s="172" t="str">
        <f>IF('Cálculos '!T230="","",'Cálculos '!T230)</f>
        <v/>
      </c>
      <c r="N224" s="172" t="str">
        <f>IF('Cálculos '!U230="","",'Cálculos '!U230)</f>
        <v/>
      </c>
      <c r="O224" s="172" t="str">
        <f>IF('Cálculos '!V230="","",'Cálculos '!V230)</f>
        <v/>
      </c>
      <c r="P224" s="172" t="str">
        <f>IF('Cálculos '!W230="","",'Cálculos '!W230)</f>
        <v/>
      </c>
      <c r="Q224" s="172" t="str">
        <f>IF('Cálculos '!X230="","",'Cálculos '!X230)</f>
        <v/>
      </c>
      <c r="R224" s="172" t="str">
        <f>IF('Cálculos '!Y230="","",'Cálculos '!Y230)</f>
        <v/>
      </c>
      <c r="S224" s="172" t="str">
        <f>IF('Cálculos '!Z230="","",'Cálculos '!Z230)</f>
        <v/>
      </c>
      <c r="T224" s="172" t="str">
        <f>IF('Cálculos '!AA230="","",'Cálculos '!AA230)</f>
        <v/>
      </c>
      <c r="U224" s="172" t="str">
        <f>IF('Cálculos '!AB230="","",'Cálculos '!AB230)</f>
        <v/>
      </c>
      <c r="V224" s="172" t="str">
        <f>IF('Cálculos '!AC230="","",'Cálculos '!AC230)</f>
        <v/>
      </c>
      <c r="W224" s="172" t="str">
        <f>IF('Cálculos '!AD230="","",'Cálculos '!AD230)</f>
        <v/>
      </c>
      <c r="X224" s="172" t="str">
        <f>IF('Cálculos '!AE230="","",'Cálculos '!AE230)</f>
        <v/>
      </c>
      <c r="Y224" s="172" t="str">
        <f>IF('Cálculos '!AF230="","",'Cálculos '!AF230)</f>
        <v/>
      </c>
      <c r="Z224" s="172" t="str">
        <f>IF('Cálculos '!AG230="","",'Cálculos '!AG230)</f>
        <v/>
      </c>
      <c r="AA224" s="172" t="str">
        <f>IF('Cálculos '!AH230="","",'Cálculos '!AH230)</f>
        <v/>
      </c>
      <c r="AB224" s="172" t="str">
        <f>IF('Cálculos '!AI230="","",'Cálculos '!AI230)</f>
        <v/>
      </c>
      <c r="AC224" s="172" t="str">
        <f>IF('Cálculos '!AJ230="","",'Cálculos '!AJ230)</f>
        <v/>
      </c>
      <c r="AD224" s="172" t="str">
        <f>IF('Cálculos '!AK230="","",'Cálculos '!AK230)</f>
        <v/>
      </c>
      <c r="AE224" s="172" t="str">
        <f>IF('Cálculos '!AL230="","",'Cálculos '!AL230)</f>
        <v/>
      </c>
      <c r="AF224" s="172" t="str">
        <f>IF('Cálculos '!AM230="","",'Cálculos '!AM230)</f>
        <v/>
      </c>
      <c r="AG224" s="172" t="str">
        <f>IF('Cálculos '!AN230="","",'Cálculos '!AN230)</f>
        <v/>
      </c>
      <c r="AH224" s="172" t="str">
        <f>IF('Cálculos '!AO230="","",'Cálculos '!AO230)</f>
        <v/>
      </c>
      <c r="AI224" s="172" t="str">
        <f>IF('Cálculos '!AP230="","",'Cálculos '!AP230)</f>
        <v/>
      </c>
      <c r="AJ224" s="443" t="str">
        <f>IF('Cálculos '!AQ230="","",'Cálculos '!AQ230)</f>
        <v/>
      </c>
      <c r="AK224" s="446" t="str">
        <f>IF('Cálculos '!D230="","",AVERAGE(C224:AJ224))</f>
        <v/>
      </c>
      <c r="AM224" s="181">
        <f t="shared" si="146"/>
        <v>222</v>
      </c>
      <c r="AN224" s="284" t="str">
        <f t="shared" si="147"/>
        <v/>
      </c>
      <c r="AO224" s="285" t="str">
        <f t="shared" si="148"/>
        <v/>
      </c>
      <c r="AP224" s="285" t="str">
        <f t="shared" si="149"/>
        <v/>
      </c>
      <c r="AQ224" s="285" t="str">
        <f t="shared" si="150"/>
        <v/>
      </c>
      <c r="AR224" s="182" t="str">
        <f t="shared" si="151"/>
        <v/>
      </c>
      <c r="AS224" s="182" t="str">
        <f t="shared" si="152"/>
        <v/>
      </c>
      <c r="AT224" s="182" t="str">
        <f t="shared" si="153"/>
        <v/>
      </c>
      <c r="AU224" s="182" t="str">
        <f t="shared" si="154"/>
        <v/>
      </c>
      <c r="AV224" s="182" t="str">
        <f t="shared" si="155"/>
        <v/>
      </c>
      <c r="AW224" s="182" t="str">
        <f t="shared" si="156"/>
        <v/>
      </c>
      <c r="AX224" s="182" t="str">
        <f t="shared" si="157"/>
        <v/>
      </c>
      <c r="AY224" s="182" t="str">
        <f t="shared" si="158"/>
        <v/>
      </c>
      <c r="AZ224" s="182" t="str">
        <f t="shared" si="159"/>
        <v/>
      </c>
      <c r="BA224" s="182" t="str">
        <f t="shared" si="160"/>
        <v/>
      </c>
      <c r="BB224" s="182" t="str">
        <f t="shared" si="161"/>
        <v/>
      </c>
      <c r="BC224" s="182" t="str">
        <f t="shared" si="162"/>
        <v/>
      </c>
      <c r="BD224" s="182" t="str">
        <f t="shared" si="163"/>
        <v/>
      </c>
      <c r="BE224" s="182" t="str">
        <f t="shared" si="164"/>
        <v/>
      </c>
      <c r="BF224" s="182" t="str">
        <f t="shared" si="165"/>
        <v/>
      </c>
      <c r="BG224" s="182" t="str">
        <f t="shared" si="166"/>
        <v/>
      </c>
      <c r="BH224" s="182" t="str">
        <f t="shared" si="167"/>
        <v/>
      </c>
      <c r="BI224" s="182" t="str">
        <f t="shared" si="168"/>
        <v/>
      </c>
      <c r="BJ224" s="182" t="str">
        <f t="shared" si="169"/>
        <v/>
      </c>
      <c r="BK224" s="182" t="str">
        <f t="shared" si="170"/>
        <v/>
      </c>
      <c r="BL224" s="182" t="str">
        <f t="shared" si="171"/>
        <v/>
      </c>
      <c r="BM224" s="182" t="str">
        <f t="shared" si="172"/>
        <v/>
      </c>
      <c r="BN224" s="182" t="str">
        <f t="shared" si="173"/>
        <v/>
      </c>
      <c r="BO224" s="182" t="str">
        <f t="shared" si="174"/>
        <v/>
      </c>
      <c r="BP224" s="182" t="str">
        <f t="shared" si="175"/>
        <v/>
      </c>
      <c r="BQ224" s="182" t="str">
        <f t="shared" si="176"/>
        <v/>
      </c>
      <c r="BR224" s="182" t="str">
        <f t="shared" si="177"/>
        <v/>
      </c>
      <c r="BS224" s="182" t="str">
        <f t="shared" si="178"/>
        <v/>
      </c>
      <c r="BT224" s="182" t="str">
        <f t="shared" si="179"/>
        <v/>
      </c>
      <c r="BU224" s="183" t="str">
        <f t="shared" si="180"/>
        <v/>
      </c>
      <c r="BV224" s="184" t="str">
        <f>IF('Cálculos '!C230="","",AVERAGE(AN224:BU224))</f>
        <v/>
      </c>
    </row>
    <row r="225" spans="2:74" ht="17.25" hidden="1" thickBot="1" x14ac:dyDescent="0.35">
      <c r="B225" s="165">
        <f t="shared" si="145"/>
        <v>223</v>
      </c>
      <c r="C225" s="171" t="str">
        <f>IF('Cálculos '!J231="","",'Cálculos '!J231)</f>
        <v/>
      </c>
      <c r="D225" s="172" t="str">
        <f>IF('Cálculos '!K231="","",'Cálculos '!K231)</f>
        <v/>
      </c>
      <c r="E225" s="172" t="str">
        <f>IF('Cálculos '!L231="","",'Cálculos '!L231)</f>
        <v/>
      </c>
      <c r="F225" s="172" t="str">
        <f>IF('Cálculos '!M231="","",'Cálculos '!M231)</f>
        <v/>
      </c>
      <c r="G225" s="172" t="str">
        <f>IF('Cálculos '!N231="","",'Cálculos '!N231)</f>
        <v/>
      </c>
      <c r="H225" s="172" t="str">
        <f>IF('Cálculos '!O231="","",'Cálculos '!O231)</f>
        <v/>
      </c>
      <c r="I225" s="172" t="str">
        <f>IF('Cálculos '!P231="","",'Cálculos '!P231)</f>
        <v/>
      </c>
      <c r="J225" s="172" t="str">
        <f>IF('Cálculos '!Q231="","",'Cálculos '!Q231)</f>
        <v/>
      </c>
      <c r="K225" s="172" t="str">
        <f>IF('Cálculos '!R231="","",'Cálculos '!R231)</f>
        <v/>
      </c>
      <c r="L225" s="172" t="str">
        <f>IF('Cálculos '!S231="","",'Cálculos '!S231)</f>
        <v/>
      </c>
      <c r="M225" s="172" t="str">
        <f>IF('Cálculos '!T231="","",'Cálculos '!T231)</f>
        <v/>
      </c>
      <c r="N225" s="172" t="str">
        <f>IF('Cálculos '!U231="","",'Cálculos '!U231)</f>
        <v/>
      </c>
      <c r="O225" s="172" t="str">
        <f>IF('Cálculos '!V231="","",'Cálculos '!V231)</f>
        <v/>
      </c>
      <c r="P225" s="172" t="str">
        <f>IF('Cálculos '!W231="","",'Cálculos '!W231)</f>
        <v/>
      </c>
      <c r="Q225" s="172" t="str">
        <f>IF('Cálculos '!X231="","",'Cálculos '!X231)</f>
        <v/>
      </c>
      <c r="R225" s="172" t="str">
        <f>IF('Cálculos '!Y231="","",'Cálculos '!Y231)</f>
        <v/>
      </c>
      <c r="S225" s="172" t="str">
        <f>IF('Cálculos '!Z231="","",'Cálculos '!Z231)</f>
        <v/>
      </c>
      <c r="T225" s="172" t="str">
        <f>IF('Cálculos '!AA231="","",'Cálculos '!AA231)</f>
        <v/>
      </c>
      <c r="U225" s="172" t="str">
        <f>IF('Cálculos '!AB231="","",'Cálculos '!AB231)</f>
        <v/>
      </c>
      <c r="V225" s="172" t="str">
        <f>IF('Cálculos '!AC231="","",'Cálculos '!AC231)</f>
        <v/>
      </c>
      <c r="W225" s="172" t="str">
        <f>IF('Cálculos '!AD231="","",'Cálculos '!AD231)</f>
        <v/>
      </c>
      <c r="X225" s="172" t="str">
        <f>IF('Cálculos '!AE231="","",'Cálculos '!AE231)</f>
        <v/>
      </c>
      <c r="Y225" s="172" t="str">
        <f>IF('Cálculos '!AF231="","",'Cálculos '!AF231)</f>
        <v/>
      </c>
      <c r="Z225" s="172" t="str">
        <f>IF('Cálculos '!AG231="","",'Cálculos '!AG231)</f>
        <v/>
      </c>
      <c r="AA225" s="172" t="str">
        <f>IF('Cálculos '!AH231="","",'Cálculos '!AH231)</f>
        <v/>
      </c>
      <c r="AB225" s="172" t="str">
        <f>IF('Cálculos '!AI231="","",'Cálculos '!AI231)</f>
        <v/>
      </c>
      <c r="AC225" s="172" t="str">
        <f>IF('Cálculos '!AJ231="","",'Cálculos '!AJ231)</f>
        <v/>
      </c>
      <c r="AD225" s="172" t="str">
        <f>IF('Cálculos '!AK231="","",'Cálculos '!AK231)</f>
        <v/>
      </c>
      <c r="AE225" s="172" t="str">
        <f>IF('Cálculos '!AL231="","",'Cálculos '!AL231)</f>
        <v/>
      </c>
      <c r="AF225" s="172" t="str">
        <f>IF('Cálculos '!AM231="","",'Cálculos '!AM231)</f>
        <v/>
      </c>
      <c r="AG225" s="172" t="str">
        <f>IF('Cálculos '!AN231="","",'Cálculos '!AN231)</f>
        <v/>
      </c>
      <c r="AH225" s="172" t="str">
        <f>IF('Cálculos '!AO231="","",'Cálculos '!AO231)</f>
        <v/>
      </c>
      <c r="AI225" s="172" t="str">
        <f>IF('Cálculos '!AP231="","",'Cálculos '!AP231)</f>
        <v/>
      </c>
      <c r="AJ225" s="443" t="str">
        <f>IF('Cálculos '!AQ231="","",'Cálculos '!AQ231)</f>
        <v/>
      </c>
      <c r="AK225" s="446" t="str">
        <f>IF('Cálculos '!D231="","",AVERAGE(C225:AJ225))</f>
        <v/>
      </c>
      <c r="AM225" s="181">
        <f t="shared" si="146"/>
        <v>223</v>
      </c>
      <c r="AN225" s="284" t="str">
        <f t="shared" si="147"/>
        <v/>
      </c>
      <c r="AO225" s="285" t="str">
        <f t="shared" si="148"/>
        <v/>
      </c>
      <c r="AP225" s="285" t="str">
        <f t="shared" si="149"/>
        <v/>
      </c>
      <c r="AQ225" s="285" t="str">
        <f t="shared" si="150"/>
        <v/>
      </c>
      <c r="AR225" s="182" t="str">
        <f t="shared" si="151"/>
        <v/>
      </c>
      <c r="AS225" s="182" t="str">
        <f t="shared" si="152"/>
        <v/>
      </c>
      <c r="AT225" s="182" t="str">
        <f t="shared" si="153"/>
        <v/>
      </c>
      <c r="AU225" s="182" t="str">
        <f t="shared" si="154"/>
        <v/>
      </c>
      <c r="AV225" s="182" t="str">
        <f t="shared" si="155"/>
        <v/>
      </c>
      <c r="AW225" s="182" t="str">
        <f t="shared" si="156"/>
        <v/>
      </c>
      <c r="AX225" s="182" t="str">
        <f t="shared" si="157"/>
        <v/>
      </c>
      <c r="AY225" s="182" t="str">
        <f t="shared" si="158"/>
        <v/>
      </c>
      <c r="AZ225" s="182" t="str">
        <f t="shared" si="159"/>
        <v/>
      </c>
      <c r="BA225" s="182" t="str">
        <f t="shared" si="160"/>
        <v/>
      </c>
      <c r="BB225" s="182" t="str">
        <f t="shared" si="161"/>
        <v/>
      </c>
      <c r="BC225" s="182" t="str">
        <f t="shared" si="162"/>
        <v/>
      </c>
      <c r="BD225" s="182" t="str">
        <f t="shared" si="163"/>
        <v/>
      </c>
      <c r="BE225" s="182" t="str">
        <f t="shared" si="164"/>
        <v/>
      </c>
      <c r="BF225" s="182" t="str">
        <f t="shared" si="165"/>
        <v/>
      </c>
      <c r="BG225" s="182" t="str">
        <f t="shared" si="166"/>
        <v/>
      </c>
      <c r="BH225" s="182" t="str">
        <f t="shared" si="167"/>
        <v/>
      </c>
      <c r="BI225" s="182" t="str">
        <f t="shared" si="168"/>
        <v/>
      </c>
      <c r="BJ225" s="182" t="str">
        <f t="shared" si="169"/>
        <v/>
      </c>
      <c r="BK225" s="182" t="str">
        <f t="shared" si="170"/>
        <v/>
      </c>
      <c r="BL225" s="182" t="str">
        <f t="shared" si="171"/>
        <v/>
      </c>
      <c r="BM225" s="182" t="str">
        <f t="shared" si="172"/>
        <v/>
      </c>
      <c r="BN225" s="182" t="str">
        <f t="shared" si="173"/>
        <v/>
      </c>
      <c r="BO225" s="182" t="str">
        <f t="shared" si="174"/>
        <v/>
      </c>
      <c r="BP225" s="182" t="str">
        <f t="shared" si="175"/>
        <v/>
      </c>
      <c r="BQ225" s="182" t="str">
        <f t="shared" si="176"/>
        <v/>
      </c>
      <c r="BR225" s="182" t="str">
        <f t="shared" si="177"/>
        <v/>
      </c>
      <c r="BS225" s="182" t="str">
        <f t="shared" si="178"/>
        <v/>
      </c>
      <c r="BT225" s="182" t="str">
        <f t="shared" si="179"/>
        <v/>
      </c>
      <c r="BU225" s="183" t="str">
        <f t="shared" si="180"/>
        <v/>
      </c>
      <c r="BV225" s="184" t="str">
        <f>IF('Cálculos '!C231="","",AVERAGE(AN225:BU225))</f>
        <v/>
      </c>
    </row>
    <row r="226" spans="2:74" ht="17.25" hidden="1" thickBot="1" x14ac:dyDescent="0.35">
      <c r="B226" s="165">
        <f t="shared" si="145"/>
        <v>224</v>
      </c>
      <c r="C226" s="171" t="str">
        <f>IF('Cálculos '!J232="","",'Cálculos '!J232)</f>
        <v/>
      </c>
      <c r="D226" s="172" t="str">
        <f>IF('Cálculos '!K232="","",'Cálculos '!K232)</f>
        <v/>
      </c>
      <c r="E226" s="172" t="str">
        <f>IF('Cálculos '!L232="","",'Cálculos '!L232)</f>
        <v/>
      </c>
      <c r="F226" s="172" t="str">
        <f>IF('Cálculos '!M232="","",'Cálculos '!M232)</f>
        <v/>
      </c>
      <c r="G226" s="172" t="str">
        <f>IF('Cálculos '!N232="","",'Cálculos '!N232)</f>
        <v/>
      </c>
      <c r="H226" s="172" t="str">
        <f>IF('Cálculos '!O232="","",'Cálculos '!O232)</f>
        <v/>
      </c>
      <c r="I226" s="172" t="str">
        <f>IF('Cálculos '!P232="","",'Cálculos '!P232)</f>
        <v/>
      </c>
      <c r="J226" s="172" t="str">
        <f>IF('Cálculos '!Q232="","",'Cálculos '!Q232)</f>
        <v/>
      </c>
      <c r="K226" s="172" t="str">
        <f>IF('Cálculos '!R232="","",'Cálculos '!R232)</f>
        <v/>
      </c>
      <c r="L226" s="172" t="str">
        <f>IF('Cálculos '!S232="","",'Cálculos '!S232)</f>
        <v/>
      </c>
      <c r="M226" s="172" t="str">
        <f>IF('Cálculos '!T232="","",'Cálculos '!T232)</f>
        <v/>
      </c>
      <c r="N226" s="172" t="str">
        <f>IF('Cálculos '!U232="","",'Cálculos '!U232)</f>
        <v/>
      </c>
      <c r="O226" s="172" t="str">
        <f>IF('Cálculos '!V232="","",'Cálculos '!V232)</f>
        <v/>
      </c>
      <c r="P226" s="172" t="str">
        <f>IF('Cálculos '!W232="","",'Cálculos '!W232)</f>
        <v/>
      </c>
      <c r="Q226" s="172" t="str">
        <f>IF('Cálculos '!X232="","",'Cálculos '!X232)</f>
        <v/>
      </c>
      <c r="R226" s="172" t="str">
        <f>IF('Cálculos '!Y232="","",'Cálculos '!Y232)</f>
        <v/>
      </c>
      <c r="S226" s="172" t="str">
        <f>IF('Cálculos '!Z232="","",'Cálculos '!Z232)</f>
        <v/>
      </c>
      <c r="T226" s="172" t="str">
        <f>IF('Cálculos '!AA232="","",'Cálculos '!AA232)</f>
        <v/>
      </c>
      <c r="U226" s="172" t="str">
        <f>IF('Cálculos '!AB232="","",'Cálculos '!AB232)</f>
        <v/>
      </c>
      <c r="V226" s="172" t="str">
        <f>IF('Cálculos '!AC232="","",'Cálculos '!AC232)</f>
        <v/>
      </c>
      <c r="W226" s="172" t="str">
        <f>IF('Cálculos '!AD232="","",'Cálculos '!AD232)</f>
        <v/>
      </c>
      <c r="X226" s="172" t="str">
        <f>IF('Cálculos '!AE232="","",'Cálculos '!AE232)</f>
        <v/>
      </c>
      <c r="Y226" s="172" t="str">
        <f>IF('Cálculos '!AF232="","",'Cálculos '!AF232)</f>
        <v/>
      </c>
      <c r="Z226" s="172" t="str">
        <f>IF('Cálculos '!AG232="","",'Cálculos '!AG232)</f>
        <v/>
      </c>
      <c r="AA226" s="172" t="str">
        <f>IF('Cálculos '!AH232="","",'Cálculos '!AH232)</f>
        <v/>
      </c>
      <c r="AB226" s="172" t="str">
        <f>IF('Cálculos '!AI232="","",'Cálculos '!AI232)</f>
        <v/>
      </c>
      <c r="AC226" s="172" t="str">
        <f>IF('Cálculos '!AJ232="","",'Cálculos '!AJ232)</f>
        <v/>
      </c>
      <c r="AD226" s="172" t="str">
        <f>IF('Cálculos '!AK232="","",'Cálculos '!AK232)</f>
        <v/>
      </c>
      <c r="AE226" s="172" t="str">
        <f>IF('Cálculos '!AL232="","",'Cálculos '!AL232)</f>
        <v/>
      </c>
      <c r="AF226" s="172" t="str">
        <f>IF('Cálculos '!AM232="","",'Cálculos '!AM232)</f>
        <v/>
      </c>
      <c r="AG226" s="172" t="str">
        <f>IF('Cálculos '!AN232="","",'Cálculos '!AN232)</f>
        <v/>
      </c>
      <c r="AH226" s="172" t="str">
        <f>IF('Cálculos '!AO232="","",'Cálculos '!AO232)</f>
        <v/>
      </c>
      <c r="AI226" s="172" t="str">
        <f>IF('Cálculos '!AP232="","",'Cálculos '!AP232)</f>
        <v/>
      </c>
      <c r="AJ226" s="443" t="str">
        <f>IF('Cálculos '!AQ232="","",'Cálculos '!AQ232)</f>
        <v/>
      </c>
      <c r="AK226" s="446" t="str">
        <f>IF('Cálculos '!D232="","",AVERAGE(C226:AJ226))</f>
        <v/>
      </c>
      <c r="AM226" s="181">
        <f t="shared" si="146"/>
        <v>224</v>
      </c>
      <c r="AN226" s="284" t="str">
        <f t="shared" si="147"/>
        <v/>
      </c>
      <c r="AO226" s="285" t="str">
        <f t="shared" si="148"/>
        <v/>
      </c>
      <c r="AP226" s="285" t="str">
        <f t="shared" si="149"/>
        <v/>
      </c>
      <c r="AQ226" s="285" t="str">
        <f t="shared" si="150"/>
        <v/>
      </c>
      <c r="AR226" s="182" t="str">
        <f t="shared" si="151"/>
        <v/>
      </c>
      <c r="AS226" s="182" t="str">
        <f t="shared" si="152"/>
        <v/>
      </c>
      <c r="AT226" s="182" t="str">
        <f t="shared" si="153"/>
        <v/>
      </c>
      <c r="AU226" s="182" t="str">
        <f t="shared" si="154"/>
        <v/>
      </c>
      <c r="AV226" s="182" t="str">
        <f t="shared" si="155"/>
        <v/>
      </c>
      <c r="AW226" s="182" t="str">
        <f t="shared" si="156"/>
        <v/>
      </c>
      <c r="AX226" s="182" t="str">
        <f t="shared" si="157"/>
        <v/>
      </c>
      <c r="AY226" s="182" t="str">
        <f t="shared" si="158"/>
        <v/>
      </c>
      <c r="AZ226" s="182" t="str">
        <f t="shared" si="159"/>
        <v/>
      </c>
      <c r="BA226" s="182" t="str">
        <f t="shared" si="160"/>
        <v/>
      </c>
      <c r="BB226" s="182" t="str">
        <f t="shared" si="161"/>
        <v/>
      </c>
      <c r="BC226" s="182" t="str">
        <f t="shared" si="162"/>
        <v/>
      </c>
      <c r="BD226" s="182" t="str">
        <f t="shared" si="163"/>
        <v/>
      </c>
      <c r="BE226" s="182" t="str">
        <f t="shared" si="164"/>
        <v/>
      </c>
      <c r="BF226" s="182" t="str">
        <f t="shared" si="165"/>
        <v/>
      </c>
      <c r="BG226" s="182" t="str">
        <f t="shared" si="166"/>
        <v/>
      </c>
      <c r="BH226" s="182" t="str">
        <f t="shared" si="167"/>
        <v/>
      </c>
      <c r="BI226" s="182" t="str">
        <f t="shared" si="168"/>
        <v/>
      </c>
      <c r="BJ226" s="182" t="str">
        <f t="shared" si="169"/>
        <v/>
      </c>
      <c r="BK226" s="182" t="str">
        <f t="shared" si="170"/>
        <v/>
      </c>
      <c r="BL226" s="182" t="str">
        <f t="shared" si="171"/>
        <v/>
      </c>
      <c r="BM226" s="182" t="str">
        <f t="shared" si="172"/>
        <v/>
      </c>
      <c r="BN226" s="182" t="str">
        <f t="shared" si="173"/>
        <v/>
      </c>
      <c r="BO226" s="182" t="str">
        <f t="shared" si="174"/>
        <v/>
      </c>
      <c r="BP226" s="182" t="str">
        <f t="shared" si="175"/>
        <v/>
      </c>
      <c r="BQ226" s="182" t="str">
        <f t="shared" si="176"/>
        <v/>
      </c>
      <c r="BR226" s="182" t="str">
        <f t="shared" si="177"/>
        <v/>
      </c>
      <c r="BS226" s="182" t="str">
        <f t="shared" si="178"/>
        <v/>
      </c>
      <c r="BT226" s="182" t="str">
        <f t="shared" si="179"/>
        <v/>
      </c>
      <c r="BU226" s="183" t="str">
        <f t="shared" si="180"/>
        <v/>
      </c>
      <c r="BV226" s="184" t="str">
        <f>IF('Cálculos '!C232="","",AVERAGE(AN226:BU226))</f>
        <v/>
      </c>
    </row>
    <row r="227" spans="2:74" ht="17.25" hidden="1" thickBot="1" x14ac:dyDescent="0.35">
      <c r="B227" s="165">
        <f t="shared" si="145"/>
        <v>225</v>
      </c>
      <c r="C227" s="171" t="str">
        <f>IF('Cálculos '!J233="","",'Cálculos '!J233)</f>
        <v/>
      </c>
      <c r="D227" s="172" t="str">
        <f>IF('Cálculos '!K233="","",'Cálculos '!K233)</f>
        <v/>
      </c>
      <c r="E227" s="172" t="str">
        <f>IF('Cálculos '!L233="","",'Cálculos '!L233)</f>
        <v/>
      </c>
      <c r="F227" s="172" t="str">
        <f>IF('Cálculos '!M233="","",'Cálculos '!M233)</f>
        <v/>
      </c>
      <c r="G227" s="172" t="str">
        <f>IF('Cálculos '!N233="","",'Cálculos '!N233)</f>
        <v/>
      </c>
      <c r="H227" s="172" t="str">
        <f>IF('Cálculos '!O233="","",'Cálculos '!O233)</f>
        <v/>
      </c>
      <c r="I227" s="172" t="str">
        <f>IF('Cálculos '!P233="","",'Cálculos '!P233)</f>
        <v/>
      </c>
      <c r="J227" s="172" t="str">
        <f>IF('Cálculos '!Q233="","",'Cálculos '!Q233)</f>
        <v/>
      </c>
      <c r="K227" s="172" t="str">
        <f>IF('Cálculos '!R233="","",'Cálculos '!R233)</f>
        <v/>
      </c>
      <c r="L227" s="172" t="str">
        <f>IF('Cálculos '!S233="","",'Cálculos '!S233)</f>
        <v/>
      </c>
      <c r="M227" s="172" t="str">
        <f>IF('Cálculos '!T233="","",'Cálculos '!T233)</f>
        <v/>
      </c>
      <c r="N227" s="172" t="str">
        <f>IF('Cálculos '!U233="","",'Cálculos '!U233)</f>
        <v/>
      </c>
      <c r="O227" s="172" t="str">
        <f>IF('Cálculos '!V233="","",'Cálculos '!V233)</f>
        <v/>
      </c>
      <c r="P227" s="172" t="str">
        <f>IF('Cálculos '!W233="","",'Cálculos '!W233)</f>
        <v/>
      </c>
      <c r="Q227" s="172" t="str">
        <f>IF('Cálculos '!X233="","",'Cálculos '!X233)</f>
        <v/>
      </c>
      <c r="R227" s="172" t="str">
        <f>IF('Cálculos '!Y233="","",'Cálculos '!Y233)</f>
        <v/>
      </c>
      <c r="S227" s="172" t="str">
        <f>IF('Cálculos '!Z233="","",'Cálculos '!Z233)</f>
        <v/>
      </c>
      <c r="T227" s="172" t="str">
        <f>IF('Cálculos '!AA233="","",'Cálculos '!AA233)</f>
        <v/>
      </c>
      <c r="U227" s="172" t="str">
        <f>IF('Cálculos '!AB233="","",'Cálculos '!AB233)</f>
        <v/>
      </c>
      <c r="V227" s="172" t="str">
        <f>IF('Cálculos '!AC233="","",'Cálculos '!AC233)</f>
        <v/>
      </c>
      <c r="W227" s="172" t="str">
        <f>IF('Cálculos '!AD233="","",'Cálculos '!AD233)</f>
        <v/>
      </c>
      <c r="X227" s="172" t="str">
        <f>IF('Cálculos '!AE233="","",'Cálculos '!AE233)</f>
        <v/>
      </c>
      <c r="Y227" s="172" t="str">
        <f>IF('Cálculos '!AF233="","",'Cálculos '!AF233)</f>
        <v/>
      </c>
      <c r="Z227" s="172" t="str">
        <f>IF('Cálculos '!AG233="","",'Cálculos '!AG233)</f>
        <v/>
      </c>
      <c r="AA227" s="172" t="str">
        <f>IF('Cálculos '!AH233="","",'Cálculos '!AH233)</f>
        <v/>
      </c>
      <c r="AB227" s="172" t="str">
        <f>IF('Cálculos '!AI233="","",'Cálculos '!AI233)</f>
        <v/>
      </c>
      <c r="AC227" s="172" t="str">
        <f>IF('Cálculos '!AJ233="","",'Cálculos '!AJ233)</f>
        <v/>
      </c>
      <c r="AD227" s="172" t="str">
        <f>IF('Cálculos '!AK233="","",'Cálculos '!AK233)</f>
        <v/>
      </c>
      <c r="AE227" s="172" t="str">
        <f>IF('Cálculos '!AL233="","",'Cálculos '!AL233)</f>
        <v/>
      </c>
      <c r="AF227" s="172" t="str">
        <f>IF('Cálculos '!AM233="","",'Cálculos '!AM233)</f>
        <v/>
      </c>
      <c r="AG227" s="172" t="str">
        <f>IF('Cálculos '!AN233="","",'Cálculos '!AN233)</f>
        <v/>
      </c>
      <c r="AH227" s="172" t="str">
        <f>IF('Cálculos '!AO233="","",'Cálculos '!AO233)</f>
        <v/>
      </c>
      <c r="AI227" s="172" t="str">
        <f>IF('Cálculos '!AP233="","",'Cálculos '!AP233)</f>
        <v/>
      </c>
      <c r="AJ227" s="443" t="str">
        <f>IF('Cálculos '!AQ233="","",'Cálculos '!AQ233)</f>
        <v/>
      </c>
      <c r="AK227" s="446" t="str">
        <f>IF('Cálculos '!D233="","",AVERAGE(C227:AJ227))</f>
        <v/>
      </c>
      <c r="AM227" s="181">
        <f t="shared" si="146"/>
        <v>225</v>
      </c>
      <c r="AN227" s="284" t="str">
        <f t="shared" si="147"/>
        <v/>
      </c>
      <c r="AO227" s="285" t="str">
        <f t="shared" si="148"/>
        <v/>
      </c>
      <c r="AP227" s="285" t="str">
        <f t="shared" si="149"/>
        <v/>
      </c>
      <c r="AQ227" s="285" t="str">
        <f t="shared" si="150"/>
        <v/>
      </c>
      <c r="AR227" s="182" t="str">
        <f t="shared" si="151"/>
        <v/>
      </c>
      <c r="AS227" s="182" t="str">
        <f t="shared" si="152"/>
        <v/>
      </c>
      <c r="AT227" s="182" t="str">
        <f t="shared" si="153"/>
        <v/>
      </c>
      <c r="AU227" s="182" t="str">
        <f t="shared" si="154"/>
        <v/>
      </c>
      <c r="AV227" s="182" t="str">
        <f t="shared" si="155"/>
        <v/>
      </c>
      <c r="AW227" s="182" t="str">
        <f t="shared" si="156"/>
        <v/>
      </c>
      <c r="AX227" s="182" t="str">
        <f t="shared" si="157"/>
        <v/>
      </c>
      <c r="AY227" s="182" t="str">
        <f t="shared" si="158"/>
        <v/>
      </c>
      <c r="AZ227" s="182" t="str">
        <f t="shared" si="159"/>
        <v/>
      </c>
      <c r="BA227" s="182" t="str">
        <f t="shared" si="160"/>
        <v/>
      </c>
      <c r="BB227" s="182" t="str">
        <f t="shared" si="161"/>
        <v/>
      </c>
      <c r="BC227" s="182" t="str">
        <f t="shared" si="162"/>
        <v/>
      </c>
      <c r="BD227" s="182" t="str">
        <f t="shared" si="163"/>
        <v/>
      </c>
      <c r="BE227" s="182" t="str">
        <f t="shared" si="164"/>
        <v/>
      </c>
      <c r="BF227" s="182" t="str">
        <f t="shared" si="165"/>
        <v/>
      </c>
      <c r="BG227" s="182" t="str">
        <f t="shared" si="166"/>
        <v/>
      </c>
      <c r="BH227" s="182" t="str">
        <f t="shared" si="167"/>
        <v/>
      </c>
      <c r="BI227" s="182" t="str">
        <f t="shared" si="168"/>
        <v/>
      </c>
      <c r="BJ227" s="182" t="str">
        <f t="shared" si="169"/>
        <v/>
      </c>
      <c r="BK227" s="182" t="str">
        <f t="shared" si="170"/>
        <v/>
      </c>
      <c r="BL227" s="182" t="str">
        <f t="shared" si="171"/>
        <v/>
      </c>
      <c r="BM227" s="182" t="str">
        <f t="shared" si="172"/>
        <v/>
      </c>
      <c r="BN227" s="182" t="str">
        <f t="shared" si="173"/>
        <v/>
      </c>
      <c r="BO227" s="182" t="str">
        <f t="shared" si="174"/>
        <v/>
      </c>
      <c r="BP227" s="182" t="str">
        <f t="shared" si="175"/>
        <v/>
      </c>
      <c r="BQ227" s="182" t="str">
        <f t="shared" si="176"/>
        <v/>
      </c>
      <c r="BR227" s="182" t="str">
        <f t="shared" si="177"/>
        <v/>
      </c>
      <c r="BS227" s="182" t="str">
        <f t="shared" si="178"/>
        <v/>
      </c>
      <c r="BT227" s="182" t="str">
        <f t="shared" si="179"/>
        <v/>
      </c>
      <c r="BU227" s="183" t="str">
        <f t="shared" si="180"/>
        <v/>
      </c>
      <c r="BV227" s="184" t="str">
        <f>IF('Cálculos '!C233="","",AVERAGE(AN227:BU227))</f>
        <v/>
      </c>
    </row>
    <row r="228" spans="2:74" ht="17.25" hidden="1" thickBot="1" x14ac:dyDescent="0.35">
      <c r="B228" s="165">
        <f t="shared" si="145"/>
        <v>226</v>
      </c>
      <c r="C228" s="171" t="str">
        <f>IF('Cálculos '!J234="","",'Cálculos '!J234)</f>
        <v/>
      </c>
      <c r="D228" s="172" t="str">
        <f>IF('Cálculos '!K234="","",'Cálculos '!K234)</f>
        <v/>
      </c>
      <c r="E228" s="172" t="str">
        <f>IF('Cálculos '!L234="","",'Cálculos '!L234)</f>
        <v/>
      </c>
      <c r="F228" s="172" t="str">
        <f>IF('Cálculos '!M234="","",'Cálculos '!M234)</f>
        <v/>
      </c>
      <c r="G228" s="172" t="str">
        <f>IF('Cálculos '!N234="","",'Cálculos '!N234)</f>
        <v/>
      </c>
      <c r="H228" s="172" t="str">
        <f>IF('Cálculos '!O234="","",'Cálculos '!O234)</f>
        <v/>
      </c>
      <c r="I228" s="172" t="str">
        <f>IF('Cálculos '!P234="","",'Cálculos '!P234)</f>
        <v/>
      </c>
      <c r="J228" s="172" t="str">
        <f>IF('Cálculos '!Q234="","",'Cálculos '!Q234)</f>
        <v/>
      </c>
      <c r="K228" s="172" t="str">
        <f>IF('Cálculos '!R234="","",'Cálculos '!R234)</f>
        <v/>
      </c>
      <c r="L228" s="172" t="str">
        <f>IF('Cálculos '!S234="","",'Cálculos '!S234)</f>
        <v/>
      </c>
      <c r="M228" s="172" t="str">
        <f>IF('Cálculos '!T234="","",'Cálculos '!T234)</f>
        <v/>
      </c>
      <c r="N228" s="172" t="str">
        <f>IF('Cálculos '!U234="","",'Cálculos '!U234)</f>
        <v/>
      </c>
      <c r="O228" s="172" t="str">
        <f>IF('Cálculos '!V234="","",'Cálculos '!V234)</f>
        <v/>
      </c>
      <c r="P228" s="172" t="str">
        <f>IF('Cálculos '!W234="","",'Cálculos '!W234)</f>
        <v/>
      </c>
      <c r="Q228" s="172" t="str">
        <f>IF('Cálculos '!X234="","",'Cálculos '!X234)</f>
        <v/>
      </c>
      <c r="R228" s="172" t="str">
        <f>IF('Cálculos '!Y234="","",'Cálculos '!Y234)</f>
        <v/>
      </c>
      <c r="S228" s="172" t="str">
        <f>IF('Cálculos '!Z234="","",'Cálculos '!Z234)</f>
        <v/>
      </c>
      <c r="T228" s="172" t="str">
        <f>IF('Cálculos '!AA234="","",'Cálculos '!AA234)</f>
        <v/>
      </c>
      <c r="U228" s="172" t="str">
        <f>IF('Cálculos '!AB234="","",'Cálculos '!AB234)</f>
        <v/>
      </c>
      <c r="V228" s="172" t="str">
        <f>IF('Cálculos '!AC234="","",'Cálculos '!AC234)</f>
        <v/>
      </c>
      <c r="W228" s="172" t="str">
        <f>IF('Cálculos '!AD234="","",'Cálculos '!AD234)</f>
        <v/>
      </c>
      <c r="X228" s="172" t="str">
        <f>IF('Cálculos '!AE234="","",'Cálculos '!AE234)</f>
        <v/>
      </c>
      <c r="Y228" s="172" t="str">
        <f>IF('Cálculos '!AF234="","",'Cálculos '!AF234)</f>
        <v/>
      </c>
      <c r="Z228" s="172" t="str">
        <f>IF('Cálculos '!AG234="","",'Cálculos '!AG234)</f>
        <v/>
      </c>
      <c r="AA228" s="172" t="str">
        <f>IF('Cálculos '!AH234="","",'Cálculos '!AH234)</f>
        <v/>
      </c>
      <c r="AB228" s="172" t="str">
        <f>IF('Cálculos '!AI234="","",'Cálculos '!AI234)</f>
        <v/>
      </c>
      <c r="AC228" s="172" t="str">
        <f>IF('Cálculos '!AJ234="","",'Cálculos '!AJ234)</f>
        <v/>
      </c>
      <c r="AD228" s="172" t="str">
        <f>IF('Cálculos '!AK234="","",'Cálculos '!AK234)</f>
        <v/>
      </c>
      <c r="AE228" s="172" t="str">
        <f>IF('Cálculos '!AL234="","",'Cálculos '!AL234)</f>
        <v/>
      </c>
      <c r="AF228" s="172" t="str">
        <f>IF('Cálculos '!AM234="","",'Cálculos '!AM234)</f>
        <v/>
      </c>
      <c r="AG228" s="172" t="str">
        <f>IF('Cálculos '!AN234="","",'Cálculos '!AN234)</f>
        <v/>
      </c>
      <c r="AH228" s="172" t="str">
        <f>IF('Cálculos '!AO234="","",'Cálculos '!AO234)</f>
        <v/>
      </c>
      <c r="AI228" s="172" t="str">
        <f>IF('Cálculos '!AP234="","",'Cálculos '!AP234)</f>
        <v/>
      </c>
      <c r="AJ228" s="443" t="str">
        <f>IF('Cálculos '!AQ234="","",'Cálculos '!AQ234)</f>
        <v/>
      </c>
      <c r="AK228" s="446" t="str">
        <f>IF('Cálculos '!D234="","",AVERAGE(C228:AJ228))</f>
        <v/>
      </c>
      <c r="AM228" s="181">
        <f t="shared" si="146"/>
        <v>226</v>
      </c>
      <c r="AN228" s="284" t="str">
        <f t="shared" si="147"/>
        <v/>
      </c>
      <c r="AO228" s="285" t="str">
        <f t="shared" si="148"/>
        <v/>
      </c>
      <c r="AP228" s="285" t="str">
        <f t="shared" si="149"/>
        <v/>
      </c>
      <c r="AQ228" s="285" t="str">
        <f t="shared" si="150"/>
        <v/>
      </c>
      <c r="AR228" s="182" t="str">
        <f t="shared" si="151"/>
        <v/>
      </c>
      <c r="AS228" s="182" t="str">
        <f t="shared" si="152"/>
        <v/>
      </c>
      <c r="AT228" s="182" t="str">
        <f t="shared" si="153"/>
        <v/>
      </c>
      <c r="AU228" s="182" t="str">
        <f t="shared" si="154"/>
        <v/>
      </c>
      <c r="AV228" s="182" t="str">
        <f t="shared" si="155"/>
        <v/>
      </c>
      <c r="AW228" s="182" t="str">
        <f t="shared" si="156"/>
        <v/>
      </c>
      <c r="AX228" s="182" t="str">
        <f t="shared" si="157"/>
        <v/>
      </c>
      <c r="AY228" s="182" t="str">
        <f t="shared" si="158"/>
        <v/>
      </c>
      <c r="AZ228" s="182" t="str">
        <f t="shared" si="159"/>
        <v/>
      </c>
      <c r="BA228" s="182" t="str">
        <f t="shared" si="160"/>
        <v/>
      </c>
      <c r="BB228" s="182" t="str">
        <f t="shared" si="161"/>
        <v/>
      </c>
      <c r="BC228" s="182" t="str">
        <f t="shared" si="162"/>
        <v/>
      </c>
      <c r="BD228" s="182" t="str">
        <f t="shared" si="163"/>
        <v/>
      </c>
      <c r="BE228" s="182" t="str">
        <f t="shared" si="164"/>
        <v/>
      </c>
      <c r="BF228" s="182" t="str">
        <f t="shared" si="165"/>
        <v/>
      </c>
      <c r="BG228" s="182" t="str">
        <f t="shared" si="166"/>
        <v/>
      </c>
      <c r="BH228" s="182" t="str">
        <f t="shared" si="167"/>
        <v/>
      </c>
      <c r="BI228" s="182" t="str">
        <f t="shared" si="168"/>
        <v/>
      </c>
      <c r="BJ228" s="182" t="str">
        <f t="shared" si="169"/>
        <v/>
      </c>
      <c r="BK228" s="182" t="str">
        <f t="shared" si="170"/>
        <v/>
      </c>
      <c r="BL228" s="182" t="str">
        <f t="shared" si="171"/>
        <v/>
      </c>
      <c r="BM228" s="182" t="str">
        <f t="shared" si="172"/>
        <v/>
      </c>
      <c r="BN228" s="182" t="str">
        <f t="shared" si="173"/>
        <v/>
      </c>
      <c r="BO228" s="182" t="str">
        <f t="shared" si="174"/>
        <v/>
      </c>
      <c r="BP228" s="182" t="str">
        <f t="shared" si="175"/>
        <v/>
      </c>
      <c r="BQ228" s="182" t="str">
        <f t="shared" si="176"/>
        <v/>
      </c>
      <c r="BR228" s="182" t="str">
        <f t="shared" si="177"/>
        <v/>
      </c>
      <c r="BS228" s="182" t="str">
        <f t="shared" si="178"/>
        <v/>
      </c>
      <c r="BT228" s="182" t="str">
        <f t="shared" si="179"/>
        <v/>
      </c>
      <c r="BU228" s="183" t="str">
        <f t="shared" si="180"/>
        <v/>
      </c>
      <c r="BV228" s="184" t="str">
        <f>IF('Cálculos '!C234="","",AVERAGE(AN228:BU228))</f>
        <v/>
      </c>
    </row>
    <row r="229" spans="2:74" ht="17.25" hidden="1" thickBot="1" x14ac:dyDescent="0.35">
      <c r="B229" s="165">
        <f t="shared" si="145"/>
        <v>227</v>
      </c>
      <c r="C229" s="171" t="str">
        <f>IF('Cálculos '!J235="","",'Cálculos '!J235)</f>
        <v/>
      </c>
      <c r="D229" s="172" t="str">
        <f>IF('Cálculos '!K235="","",'Cálculos '!K235)</f>
        <v/>
      </c>
      <c r="E229" s="172" t="str">
        <f>IF('Cálculos '!L235="","",'Cálculos '!L235)</f>
        <v/>
      </c>
      <c r="F229" s="172" t="str">
        <f>IF('Cálculos '!M235="","",'Cálculos '!M235)</f>
        <v/>
      </c>
      <c r="G229" s="172" t="str">
        <f>IF('Cálculos '!N235="","",'Cálculos '!N235)</f>
        <v/>
      </c>
      <c r="H229" s="172" t="str">
        <f>IF('Cálculos '!O235="","",'Cálculos '!O235)</f>
        <v/>
      </c>
      <c r="I229" s="172" t="str">
        <f>IF('Cálculos '!P235="","",'Cálculos '!P235)</f>
        <v/>
      </c>
      <c r="J229" s="172" t="str">
        <f>IF('Cálculos '!Q235="","",'Cálculos '!Q235)</f>
        <v/>
      </c>
      <c r="K229" s="172" t="str">
        <f>IF('Cálculos '!R235="","",'Cálculos '!R235)</f>
        <v/>
      </c>
      <c r="L229" s="172" t="str">
        <f>IF('Cálculos '!S235="","",'Cálculos '!S235)</f>
        <v/>
      </c>
      <c r="M229" s="172" t="str">
        <f>IF('Cálculos '!T235="","",'Cálculos '!T235)</f>
        <v/>
      </c>
      <c r="N229" s="172" t="str">
        <f>IF('Cálculos '!U235="","",'Cálculos '!U235)</f>
        <v/>
      </c>
      <c r="O229" s="172" t="str">
        <f>IF('Cálculos '!V235="","",'Cálculos '!V235)</f>
        <v/>
      </c>
      <c r="P229" s="172" t="str">
        <f>IF('Cálculos '!W235="","",'Cálculos '!W235)</f>
        <v/>
      </c>
      <c r="Q229" s="172" t="str">
        <f>IF('Cálculos '!X235="","",'Cálculos '!X235)</f>
        <v/>
      </c>
      <c r="R229" s="172" t="str">
        <f>IF('Cálculos '!Y235="","",'Cálculos '!Y235)</f>
        <v/>
      </c>
      <c r="S229" s="172" t="str">
        <f>IF('Cálculos '!Z235="","",'Cálculos '!Z235)</f>
        <v/>
      </c>
      <c r="T229" s="172" t="str">
        <f>IF('Cálculos '!AA235="","",'Cálculos '!AA235)</f>
        <v/>
      </c>
      <c r="U229" s="172" t="str">
        <f>IF('Cálculos '!AB235="","",'Cálculos '!AB235)</f>
        <v/>
      </c>
      <c r="V229" s="172" t="str">
        <f>IF('Cálculos '!AC235="","",'Cálculos '!AC235)</f>
        <v/>
      </c>
      <c r="W229" s="172" t="str">
        <f>IF('Cálculos '!AD235="","",'Cálculos '!AD235)</f>
        <v/>
      </c>
      <c r="X229" s="172" t="str">
        <f>IF('Cálculos '!AE235="","",'Cálculos '!AE235)</f>
        <v/>
      </c>
      <c r="Y229" s="172" t="str">
        <f>IF('Cálculos '!AF235="","",'Cálculos '!AF235)</f>
        <v/>
      </c>
      <c r="Z229" s="172" t="str">
        <f>IF('Cálculos '!AG235="","",'Cálculos '!AG235)</f>
        <v/>
      </c>
      <c r="AA229" s="172" t="str">
        <f>IF('Cálculos '!AH235="","",'Cálculos '!AH235)</f>
        <v/>
      </c>
      <c r="AB229" s="172" t="str">
        <f>IF('Cálculos '!AI235="","",'Cálculos '!AI235)</f>
        <v/>
      </c>
      <c r="AC229" s="172" t="str">
        <f>IF('Cálculos '!AJ235="","",'Cálculos '!AJ235)</f>
        <v/>
      </c>
      <c r="AD229" s="172" t="str">
        <f>IF('Cálculos '!AK235="","",'Cálculos '!AK235)</f>
        <v/>
      </c>
      <c r="AE229" s="172" t="str">
        <f>IF('Cálculos '!AL235="","",'Cálculos '!AL235)</f>
        <v/>
      </c>
      <c r="AF229" s="172" t="str">
        <f>IF('Cálculos '!AM235="","",'Cálculos '!AM235)</f>
        <v/>
      </c>
      <c r="AG229" s="172" t="str">
        <f>IF('Cálculos '!AN235="","",'Cálculos '!AN235)</f>
        <v/>
      </c>
      <c r="AH229" s="172" t="str">
        <f>IF('Cálculos '!AO235="","",'Cálculos '!AO235)</f>
        <v/>
      </c>
      <c r="AI229" s="172" t="str">
        <f>IF('Cálculos '!AP235="","",'Cálculos '!AP235)</f>
        <v/>
      </c>
      <c r="AJ229" s="443" t="str">
        <f>IF('Cálculos '!AQ235="","",'Cálculos '!AQ235)</f>
        <v/>
      </c>
      <c r="AK229" s="446" t="str">
        <f>IF('Cálculos '!D235="","",AVERAGE(C229:AJ229))</f>
        <v/>
      </c>
      <c r="AM229" s="181">
        <f t="shared" si="146"/>
        <v>227</v>
      </c>
      <c r="AN229" s="284" t="str">
        <f t="shared" si="147"/>
        <v/>
      </c>
      <c r="AO229" s="285" t="str">
        <f t="shared" si="148"/>
        <v/>
      </c>
      <c r="AP229" s="285" t="str">
        <f t="shared" si="149"/>
        <v/>
      </c>
      <c r="AQ229" s="285" t="str">
        <f t="shared" si="150"/>
        <v/>
      </c>
      <c r="AR229" s="182" t="str">
        <f t="shared" si="151"/>
        <v/>
      </c>
      <c r="AS229" s="182" t="str">
        <f t="shared" si="152"/>
        <v/>
      </c>
      <c r="AT229" s="182" t="str">
        <f t="shared" si="153"/>
        <v/>
      </c>
      <c r="AU229" s="182" t="str">
        <f t="shared" si="154"/>
        <v/>
      </c>
      <c r="AV229" s="182" t="str">
        <f t="shared" si="155"/>
        <v/>
      </c>
      <c r="AW229" s="182" t="str">
        <f t="shared" si="156"/>
        <v/>
      </c>
      <c r="AX229" s="182" t="str">
        <f t="shared" si="157"/>
        <v/>
      </c>
      <c r="AY229" s="182" t="str">
        <f t="shared" si="158"/>
        <v/>
      </c>
      <c r="AZ229" s="182" t="str">
        <f t="shared" si="159"/>
        <v/>
      </c>
      <c r="BA229" s="182" t="str">
        <f t="shared" si="160"/>
        <v/>
      </c>
      <c r="BB229" s="182" t="str">
        <f t="shared" si="161"/>
        <v/>
      </c>
      <c r="BC229" s="182" t="str">
        <f t="shared" si="162"/>
        <v/>
      </c>
      <c r="BD229" s="182" t="str">
        <f t="shared" si="163"/>
        <v/>
      </c>
      <c r="BE229" s="182" t="str">
        <f t="shared" si="164"/>
        <v/>
      </c>
      <c r="BF229" s="182" t="str">
        <f t="shared" si="165"/>
        <v/>
      </c>
      <c r="BG229" s="182" t="str">
        <f t="shared" si="166"/>
        <v/>
      </c>
      <c r="BH229" s="182" t="str">
        <f t="shared" si="167"/>
        <v/>
      </c>
      <c r="BI229" s="182" t="str">
        <f t="shared" si="168"/>
        <v/>
      </c>
      <c r="BJ229" s="182" t="str">
        <f t="shared" si="169"/>
        <v/>
      </c>
      <c r="BK229" s="182" t="str">
        <f t="shared" si="170"/>
        <v/>
      </c>
      <c r="BL229" s="182" t="str">
        <f t="shared" si="171"/>
        <v/>
      </c>
      <c r="BM229" s="182" t="str">
        <f t="shared" si="172"/>
        <v/>
      </c>
      <c r="BN229" s="182" t="str">
        <f t="shared" si="173"/>
        <v/>
      </c>
      <c r="BO229" s="182" t="str">
        <f t="shared" si="174"/>
        <v/>
      </c>
      <c r="BP229" s="182" t="str">
        <f t="shared" si="175"/>
        <v/>
      </c>
      <c r="BQ229" s="182" t="str">
        <f t="shared" si="176"/>
        <v/>
      </c>
      <c r="BR229" s="182" t="str">
        <f t="shared" si="177"/>
        <v/>
      </c>
      <c r="BS229" s="182" t="str">
        <f t="shared" si="178"/>
        <v/>
      </c>
      <c r="BT229" s="182" t="str">
        <f t="shared" si="179"/>
        <v/>
      </c>
      <c r="BU229" s="183" t="str">
        <f t="shared" si="180"/>
        <v/>
      </c>
      <c r="BV229" s="184" t="str">
        <f>IF('Cálculos '!C235="","",AVERAGE(AN229:BU229))</f>
        <v/>
      </c>
    </row>
    <row r="230" spans="2:74" ht="17.25" hidden="1" thickBot="1" x14ac:dyDescent="0.35">
      <c r="B230" s="165">
        <f t="shared" si="145"/>
        <v>228</v>
      </c>
      <c r="C230" s="171" t="str">
        <f>IF('Cálculos '!J236="","",'Cálculos '!J236)</f>
        <v/>
      </c>
      <c r="D230" s="172" t="str">
        <f>IF('Cálculos '!K236="","",'Cálculos '!K236)</f>
        <v/>
      </c>
      <c r="E230" s="172" t="str">
        <f>IF('Cálculos '!L236="","",'Cálculos '!L236)</f>
        <v/>
      </c>
      <c r="F230" s="172" t="str">
        <f>IF('Cálculos '!M236="","",'Cálculos '!M236)</f>
        <v/>
      </c>
      <c r="G230" s="172" t="str">
        <f>IF('Cálculos '!N236="","",'Cálculos '!N236)</f>
        <v/>
      </c>
      <c r="H230" s="172" t="str">
        <f>IF('Cálculos '!O236="","",'Cálculos '!O236)</f>
        <v/>
      </c>
      <c r="I230" s="172" t="str">
        <f>IF('Cálculos '!P236="","",'Cálculos '!P236)</f>
        <v/>
      </c>
      <c r="J230" s="172" t="str">
        <f>IF('Cálculos '!Q236="","",'Cálculos '!Q236)</f>
        <v/>
      </c>
      <c r="K230" s="172" t="str">
        <f>IF('Cálculos '!R236="","",'Cálculos '!R236)</f>
        <v/>
      </c>
      <c r="L230" s="172" t="str">
        <f>IF('Cálculos '!S236="","",'Cálculos '!S236)</f>
        <v/>
      </c>
      <c r="M230" s="172" t="str">
        <f>IF('Cálculos '!T236="","",'Cálculos '!T236)</f>
        <v/>
      </c>
      <c r="N230" s="172" t="str">
        <f>IF('Cálculos '!U236="","",'Cálculos '!U236)</f>
        <v/>
      </c>
      <c r="O230" s="172" t="str">
        <f>IF('Cálculos '!V236="","",'Cálculos '!V236)</f>
        <v/>
      </c>
      <c r="P230" s="172" t="str">
        <f>IF('Cálculos '!W236="","",'Cálculos '!W236)</f>
        <v/>
      </c>
      <c r="Q230" s="172" t="str">
        <f>IF('Cálculos '!X236="","",'Cálculos '!X236)</f>
        <v/>
      </c>
      <c r="R230" s="172" t="str">
        <f>IF('Cálculos '!Y236="","",'Cálculos '!Y236)</f>
        <v/>
      </c>
      <c r="S230" s="172" t="str">
        <f>IF('Cálculos '!Z236="","",'Cálculos '!Z236)</f>
        <v/>
      </c>
      <c r="T230" s="172" t="str">
        <f>IF('Cálculos '!AA236="","",'Cálculos '!AA236)</f>
        <v/>
      </c>
      <c r="U230" s="172" t="str">
        <f>IF('Cálculos '!AB236="","",'Cálculos '!AB236)</f>
        <v/>
      </c>
      <c r="V230" s="172" t="str">
        <f>IF('Cálculos '!AC236="","",'Cálculos '!AC236)</f>
        <v/>
      </c>
      <c r="W230" s="172" t="str">
        <f>IF('Cálculos '!AD236="","",'Cálculos '!AD236)</f>
        <v/>
      </c>
      <c r="X230" s="172" t="str">
        <f>IF('Cálculos '!AE236="","",'Cálculos '!AE236)</f>
        <v/>
      </c>
      <c r="Y230" s="172" t="str">
        <f>IF('Cálculos '!AF236="","",'Cálculos '!AF236)</f>
        <v/>
      </c>
      <c r="Z230" s="172" t="str">
        <f>IF('Cálculos '!AG236="","",'Cálculos '!AG236)</f>
        <v/>
      </c>
      <c r="AA230" s="172" t="str">
        <f>IF('Cálculos '!AH236="","",'Cálculos '!AH236)</f>
        <v/>
      </c>
      <c r="AB230" s="172" t="str">
        <f>IF('Cálculos '!AI236="","",'Cálculos '!AI236)</f>
        <v/>
      </c>
      <c r="AC230" s="172" t="str">
        <f>IF('Cálculos '!AJ236="","",'Cálculos '!AJ236)</f>
        <v/>
      </c>
      <c r="AD230" s="172" t="str">
        <f>IF('Cálculos '!AK236="","",'Cálculos '!AK236)</f>
        <v/>
      </c>
      <c r="AE230" s="172" t="str">
        <f>IF('Cálculos '!AL236="","",'Cálculos '!AL236)</f>
        <v/>
      </c>
      <c r="AF230" s="172" t="str">
        <f>IF('Cálculos '!AM236="","",'Cálculos '!AM236)</f>
        <v/>
      </c>
      <c r="AG230" s="172" t="str">
        <f>IF('Cálculos '!AN236="","",'Cálculos '!AN236)</f>
        <v/>
      </c>
      <c r="AH230" s="172" t="str">
        <f>IF('Cálculos '!AO236="","",'Cálculos '!AO236)</f>
        <v/>
      </c>
      <c r="AI230" s="172" t="str">
        <f>IF('Cálculos '!AP236="","",'Cálculos '!AP236)</f>
        <v/>
      </c>
      <c r="AJ230" s="443" t="str">
        <f>IF('Cálculos '!AQ236="","",'Cálculos '!AQ236)</f>
        <v/>
      </c>
      <c r="AK230" s="446" t="str">
        <f>IF('Cálculos '!D236="","",AVERAGE(C230:AJ230))</f>
        <v/>
      </c>
      <c r="AM230" s="181">
        <f t="shared" si="146"/>
        <v>228</v>
      </c>
      <c r="AN230" s="284" t="str">
        <f t="shared" si="147"/>
        <v/>
      </c>
      <c r="AO230" s="285" t="str">
        <f t="shared" si="148"/>
        <v/>
      </c>
      <c r="AP230" s="285" t="str">
        <f t="shared" si="149"/>
        <v/>
      </c>
      <c r="AQ230" s="285" t="str">
        <f t="shared" si="150"/>
        <v/>
      </c>
      <c r="AR230" s="182" t="str">
        <f t="shared" si="151"/>
        <v/>
      </c>
      <c r="AS230" s="182" t="str">
        <f t="shared" si="152"/>
        <v/>
      </c>
      <c r="AT230" s="182" t="str">
        <f t="shared" si="153"/>
        <v/>
      </c>
      <c r="AU230" s="182" t="str">
        <f t="shared" si="154"/>
        <v/>
      </c>
      <c r="AV230" s="182" t="str">
        <f t="shared" si="155"/>
        <v/>
      </c>
      <c r="AW230" s="182" t="str">
        <f t="shared" si="156"/>
        <v/>
      </c>
      <c r="AX230" s="182" t="str">
        <f t="shared" si="157"/>
        <v/>
      </c>
      <c r="AY230" s="182" t="str">
        <f t="shared" si="158"/>
        <v/>
      </c>
      <c r="AZ230" s="182" t="str">
        <f t="shared" si="159"/>
        <v/>
      </c>
      <c r="BA230" s="182" t="str">
        <f t="shared" si="160"/>
        <v/>
      </c>
      <c r="BB230" s="182" t="str">
        <f t="shared" si="161"/>
        <v/>
      </c>
      <c r="BC230" s="182" t="str">
        <f t="shared" si="162"/>
        <v/>
      </c>
      <c r="BD230" s="182" t="str">
        <f t="shared" si="163"/>
        <v/>
      </c>
      <c r="BE230" s="182" t="str">
        <f t="shared" si="164"/>
        <v/>
      </c>
      <c r="BF230" s="182" t="str">
        <f t="shared" si="165"/>
        <v/>
      </c>
      <c r="BG230" s="182" t="str">
        <f t="shared" si="166"/>
        <v/>
      </c>
      <c r="BH230" s="182" t="str">
        <f t="shared" si="167"/>
        <v/>
      </c>
      <c r="BI230" s="182" t="str">
        <f t="shared" si="168"/>
        <v/>
      </c>
      <c r="BJ230" s="182" t="str">
        <f t="shared" si="169"/>
        <v/>
      </c>
      <c r="BK230" s="182" t="str">
        <f t="shared" si="170"/>
        <v/>
      </c>
      <c r="BL230" s="182" t="str">
        <f t="shared" si="171"/>
        <v/>
      </c>
      <c r="BM230" s="182" t="str">
        <f t="shared" si="172"/>
        <v/>
      </c>
      <c r="BN230" s="182" t="str">
        <f t="shared" si="173"/>
        <v/>
      </c>
      <c r="BO230" s="182" t="str">
        <f t="shared" si="174"/>
        <v/>
      </c>
      <c r="BP230" s="182" t="str">
        <f t="shared" si="175"/>
        <v/>
      </c>
      <c r="BQ230" s="182" t="str">
        <f t="shared" si="176"/>
        <v/>
      </c>
      <c r="BR230" s="182" t="str">
        <f t="shared" si="177"/>
        <v/>
      </c>
      <c r="BS230" s="182" t="str">
        <f t="shared" si="178"/>
        <v/>
      </c>
      <c r="BT230" s="182" t="str">
        <f t="shared" si="179"/>
        <v/>
      </c>
      <c r="BU230" s="183" t="str">
        <f t="shared" si="180"/>
        <v/>
      </c>
      <c r="BV230" s="184" t="str">
        <f>IF('Cálculos '!C236="","",AVERAGE(AN230:BU230))</f>
        <v/>
      </c>
    </row>
    <row r="231" spans="2:74" ht="17.25" hidden="1" thickBot="1" x14ac:dyDescent="0.35">
      <c r="B231" s="165">
        <f t="shared" si="145"/>
        <v>229</v>
      </c>
      <c r="C231" s="171" t="str">
        <f>IF('Cálculos '!J237="","",'Cálculos '!J237)</f>
        <v/>
      </c>
      <c r="D231" s="172" t="str">
        <f>IF('Cálculos '!K237="","",'Cálculos '!K237)</f>
        <v/>
      </c>
      <c r="E231" s="172" t="str">
        <f>IF('Cálculos '!L237="","",'Cálculos '!L237)</f>
        <v/>
      </c>
      <c r="F231" s="172" t="str">
        <f>IF('Cálculos '!M237="","",'Cálculos '!M237)</f>
        <v/>
      </c>
      <c r="G231" s="172" t="str">
        <f>IF('Cálculos '!N237="","",'Cálculos '!N237)</f>
        <v/>
      </c>
      <c r="H231" s="172" t="str">
        <f>IF('Cálculos '!O237="","",'Cálculos '!O237)</f>
        <v/>
      </c>
      <c r="I231" s="172" t="str">
        <f>IF('Cálculos '!P237="","",'Cálculos '!P237)</f>
        <v/>
      </c>
      <c r="J231" s="172" t="str">
        <f>IF('Cálculos '!Q237="","",'Cálculos '!Q237)</f>
        <v/>
      </c>
      <c r="K231" s="172" t="str">
        <f>IF('Cálculos '!R237="","",'Cálculos '!R237)</f>
        <v/>
      </c>
      <c r="L231" s="172" t="str">
        <f>IF('Cálculos '!S237="","",'Cálculos '!S237)</f>
        <v/>
      </c>
      <c r="M231" s="172" t="str">
        <f>IF('Cálculos '!T237="","",'Cálculos '!T237)</f>
        <v/>
      </c>
      <c r="N231" s="172" t="str">
        <f>IF('Cálculos '!U237="","",'Cálculos '!U237)</f>
        <v/>
      </c>
      <c r="O231" s="172" t="str">
        <f>IF('Cálculos '!V237="","",'Cálculos '!V237)</f>
        <v/>
      </c>
      <c r="P231" s="172" t="str">
        <f>IF('Cálculos '!W237="","",'Cálculos '!W237)</f>
        <v/>
      </c>
      <c r="Q231" s="172" t="str">
        <f>IF('Cálculos '!X237="","",'Cálculos '!X237)</f>
        <v/>
      </c>
      <c r="R231" s="172" t="str">
        <f>IF('Cálculos '!Y237="","",'Cálculos '!Y237)</f>
        <v/>
      </c>
      <c r="S231" s="172" t="str">
        <f>IF('Cálculos '!Z237="","",'Cálculos '!Z237)</f>
        <v/>
      </c>
      <c r="T231" s="172" t="str">
        <f>IF('Cálculos '!AA237="","",'Cálculos '!AA237)</f>
        <v/>
      </c>
      <c r="U231" s="172" t="str">
        <f>IF('Cálculos '!AB237="","",'Cálculos '!AB237)</f>
        <v/>
      </c>
      <c r="V231" s="172" t="str">
        <f>IF('Cálculos '!AC237="","",'Cálculos '!AC237)</f>
        <v/>
      </c>
      <c r="W231" s="172" t="str">
        <f>IF('Cálculos '!AD237="","",'Cálculos '!AD237)</f>
        <v/>
      </c>
      <c r="X231" s="172" t="str">
        <f>IF('Cálculos '!AE237="","",'Cálculos '!AE237)</f>
        <v/>
      </c>
      <c r="Y231" s="172" t="str">
        <f>IF('Cálculos '!AF237="","",'Cálculos '!AF237)</f>
        <v/>
      </c>
      <c r="Z231" s="172" t="str">
        <f>IF('Cálculos '!AG237="","",'Cálculos '!AG237)</f>
        <v/>
      </c>
      <c r="AA231" s="172" t="str">
        <f>IF('Cálculos '!AH237="","",'Cálculos '!AH237)</f>
        <v/>
      </c>
      <c r="AB231" s="172" t="str">
        <f>IF('Cálculos '!AI237="","",'Cálculos '!AI237)</f>
        <v/>
      </c>
      <c r="AC231" s="172" t="str">
        <f>IF('Cálculos '!AJ237="","",'Cálculos '!AJ237)</f>
        <v/>
      </c>
      <c r="AD231" s="172" t="str">
        <f>IF('Cálculos '!AK237="","",'Cálculos '!AK237)</f>
        <v/>
      </c>
      <c r="AE231" s="172" t="str">
        <f>IF('Cálculos '!AL237="","",'Cálculos '!AL237)</f>
        <v/>
      </c>
      <c r="AF231" s="172" t="str">
        <f>IF('Cálculos '!AM237="","",'Cálculos '!AM237)</f>
        <v/>
      </c>
      <c r="AG231" s="172" t="str">
        <f>IF('Cálculos '!AN237="","",'Cálculos '!AN237)</f>
        <v/>
      </c>
      <c r="AH231" s="172" t="str">
        <f>IF('Cálculos '!AO237="","",'Cálculos '!AO237)</f>
        <v/>
      </c>
      <c r="AI231" s="172" t="str">
        <f>IF('Cálculos '!AP237="","",'Cálculos '!AP237)</f>
        <v/>
      </c>
      <c r="AJ231" s="443" t="str">
        <f>IF('Cálculos '!AQ237="","",'Cálculos '!AQ237)</f>
        <v/>
      </c>
      <c r="AK231" s="446" t="str">
        <f>IF('Cálculos '!D237="","",AVERAGE(C231:AJ231))</f>
        <v/>
      </c>
      <c r="AM231" s="181">
        <f t="shared" si="146"/>
        <v>229</v>
      </c>
      <c r="AN231" s="284" t="str">
        <f t="shared" si="147"/>
        <v/>
      </c>
      <c r="AO231" s="285" t="str">
        <f t="shared" si="148"/>
        <v/>
      </c>
      <c r="AP231" s="285" t="str">
        <f t="shared" si="149"/>
        <v/>
      </c>
      <c r="AQ231" s="285" t="str">
        <f t="shared" si="150"/>
        <v/>
      </c>
      <c r="AR231" s="182" t="str">
        <f t="shared" si="151"/>
        <v/>
      </c>
      <c r="AS231" s="182" t="str">
        <f t="shared" si="152"/>
        <v/>
      </c>
      <c r="AT231" s="182" t="str">
        <f t="shared" si="153"/>
        <v/>
      </c>
      <c r="AU231" s="182" t="str">
        <f t="shared" si="154"/>
        <v/>
      </c>
      <c r="AV231" s="182" t="str">
        <f t="shared" si="155"/>
        <v/>
      </c>
      <c r="AW231" s="182" t="str">
        <f t="shared" si="156"/>
        <v/>
      </c>
      <c r="AX231" s="182" t="str">
        <f t="shared" si="157"/>
        <v/>
      </c>
      <c r="AY231" s="182" t="str">
        <f t="shared" si="158"/>
        <v/>
      </c>
      <c r="AZ231" s="182" t="str">
        <f t="shared" si="159"/>
        <v/>
      </c>
      <c r="BA231" s="182" t="str">
        <f t="shared" si="160"/>
        <v/>
      </c>
      <c r="BB231" s="182" t="str">
        <f t="shared" si="161"/>
        <v/>
      </c>
      <c r="BC231" s="182" t="str">
        <f t="shared" si="162"/>
        <v/>
      </c>
      <c r="BD231" s="182" t="str">
        <f t="shared" si="163"/>
        <v/>
      </c>
      <c r="BE231" s="182" t="str">
        <f t="shared" si="164"/>
        <v/>
      </c>
      <c r="BF231" s="182" t="str">
        <f t="shared" si="165"/>
        <v/>
      </c>
      <c r="BG231" s="182" t="str">
        <f t="shared" si="166"/>
        <v/>
      </c>
      <c r="BH231" s="182" t="str">
        <f t="shared" si="167"/>
        <v/>
      </c>
      <c r="BI231" s="182" t="str">
        <f t="shared" si="168"/>
        <v/>
      </c>
      <c r="BJ231" s="182" t="str">
        <f t="shared" si="169"/>
        <v/>
      </c>
      <c r="BK231" s="182" t="str">
        <f t="shared" si="170"/>
        <v/>
      </c>
      <c r="BL231" s="182" t="str">
        <f t="shared" si="171"/>
        <v/>
      </c>
      <c r="BM231" s="182" t="str">
        <f t="shared" si="172"/>
        <v/>
      </c>
      <c r="BN231" s="182" t="str">
        <f t="shared" si="173"/>
        <v/>
      </c>
      <c r="BO231" s="182" t="str">
        <f t="shared" si="174"/>
        <v/>
      </c>
      <c r="BP231" s="182" t="str">
        <f t="shared" si="175"/>
        <v/>
      </c>
      <c r="BQ231" s="182" t="str">
        <f t="shared" si="176"/>
        <v/>
      </c>
      <c r="BR231" s="182" t="str">
        <f t="shared" si="177"/>
        <v/>
      </c>
      <c r="BS231" s="182" t="str">
        <f t="shared" si="178"/>
        <v/>
      </c>
      <c r="BT231" s="182" t="str">
        <f t="shared" si="179"/>
        <v/>
      </c>
      <c r="BU231" s="183" t="str">
        <f t="shared" si="180"/>
        <v/>
      </c>
      <c r="BV231" s="184" t="str">
        <f>IF('Cálculos '!C237="","",AVERAGE(AN231:BU231))</f>
        <v/>
      </c>
    </row>
    <row r="232" spans="2:74" ht="17.25" hidden="1" thickBot="1" x14ac:dyDescent="0.35">
      <c r="B232" s="165">
        <f t="shared" si="145"/>
        <v>230</v>
      </c>
      <c r="C232" s="171" t="str">
        <f>IF('Cálculos '!J238="","",'Cálculos '!J238)</f>
        <v/>
      </c>
      <c r="D232" s="172" t="str">
        <f>IF('Cálculos '!K238="","",'Cálculos '!K238)</f>
        <v/>
      </c>
      <c r="E232" s="172" t="str">
        <f>IF('Cálculos '!L238="","",'Cálculos '!L238)</f>
        <v/>
      </c>
      <c r="F232" s="172" t="str">
        <f>IF('Cálculos '!M238="","",'Cálculos '!M238)</f>
        <v/>
      </c>
      <c r="G232" s="172" t="str">
        <f>IF('Cálculos '!N238="","",'Cálculos '!N238)</f>
        <v/>
      </c>
      <c r="H232" s="172" t="str">
        <f>IF('Cálculos '!O238="","",'Cálculos '!O238)</f>
        <v/>
      </c>
      <c r="I232" s="172" t="str">
        <f>IF('Cálculos '!P238="","",'Cálculos '!P238)</f>
        <v/>
      </c>
      <c r="J232" s="172" t="str">
        <f>IF('Cálculos '!Q238="","",'Cálculos '!Q238)</f>
        <v/>
      </c>
      <c r="K232" s="172" t="str">
        <f>IF('Cálculos '!R238="","",'Cálculos '!R238)</f>
        <v/>
      </c>
      <c r="L232" s="172" t="str">
        <f>IF('Cálculos '!S238="","",'Cálculos '!S238)</f>
        <v/>
      </c>
      <c r="M232" s="172" t="str">
        <f>IF('Cálculos '!T238="","",'Cálculos '!T238)</f>
        <v/>
      </c>
      <c r="N232" s="172" t="str">
        <f>IF('Cálculos '!U238="","",'Cálculos '!U238)</f>
        <v/>
      </c>
      <c r="O232" s="172" t="str">
        <f>IF('Cálculos '!V238="","",'Cálculos '!V238)</f>
        <v/>
      </c>
      <c r="P232" s="172" t="str">
        <f>IF('Cálculos '!W238="","",'Cálculos '!W238)</f>
        <v/>
      </c>
      <c r="Q232" s="172" t="str">
        <f>IF('Cálculos '!X238="","",'Cálculos '!X238)</f>
        <v/>
      </c>
      <c r="R232" s="172" t="str">
        <f>IF('Cálculos '!Y238="","",'Cálculos '!Y238)</f>
        <v/>
      </c>
      <c r="S232" s="172" t="str">
        <f>IF('Cálculos '!Z238="","",'Cálculos '!Z238)</f>
        <v/>
      </c>
      <c r="T232" s="172" t="str">
        <f>IF('Cálculos '!AA238="","",'Cálculos '!AA238)</f>
        <v/>
      </c>
      <c r="U232" s="172" t="str">
        <f>IF('Cálculos '!AB238="","",'Cálculos '!AB238)</f>
        <v/>
      </c>
      <c r="V232" s="172" t="str">
        <f>IF('Cálculos '!AC238="","",'Cálculos '!AC238)</f>
        <v/>
      </c>
      <c r="W232" s="172" t="str">
        <f>IF('Cálculos '!AD238="","",'Cálculos '!AD238)</f>
        <v/>
      </c>
      <c r="X232" s="172" t="str">
        <f>IF('Cálculos '!AE238="","",'Cálculos '!AE238)</f>
        <v/>
      </c>
      <c r="Y232" s="172" t="str">
        <f>IF('Cálculos '!AF238="","",'Cálculos '!AF238)</f>
        <v/>
      </c>
      <c r="Z232" s="172" t="str">
        <f>IF('Cálculos '!AG238="","",'Cálculos '!AG238)</f>
        <v/>
      </c>
      <c r="AA232" s="172" t="str">
        <f>IF('Cálculos '!AH238="","",'Cálculos '!AH238)</f>
        <v/>
      </c>
      <c r="AB232" s="172" t="str">
        <f>IF('Cálculos '!AI238="","",'Cálculos '!AI238)</f>
        <v/>
      </c>
      <c r="AC232" s="172" t="str">
        <f>IF('Cálculos '!AJ238="","",'Cálculos '!AJ238)</f>
        <v/>
      </c>
      <c r="AD232" s="172" t="str">
        <f>IF('Cálculos '!AK238="","",'Cálculos '!AK238)</f>
        <v/>
      </c>
      <c r="AE232" s="172" t="str">
        <f>IF('Cálculos '!AL238="","",'Cálculos '!AL238)</f>
        <v/>
      </c>
      <c r="AF232" s="172" t="str">
        <f>IF('Cálculos '!AM238="","",'Cálculos '!AM238)</f>
        <v/>
      </c>
      <c r="AG232" s="172" t="str">
        <f>IF('Cálculos '!AN238="","",'Cálculos '!AN238)</f>
        <v/>
      </c>
      <c r="AH232" s="172" t="str">
        <f>IF('Cálculos '!AO238="","",'Cálculos '!AO238)</f>
        <v/>
      </c>
      <c r="AI232" s="172" t="str">
        <f>IF('Cálculos '!AP238="","",'Cálculos '!AP238)</f>
        <v/>
      </c>
      <c r="AJ232" s="443" t="str">
        <f>IF('Cálculos '!AQ238="","",'Cálculos '!AQ238)</f>
        <v/>
      </c>
      <c r="AK232" s="446" t="str">
        <f>IF('Cálculos '!D238="","",AVERAGE(C232:AJ232))</f>
        <v/>
      </c>
      <c r="AM232" s="181">
        <f t="shared" si="146"/>
        <v>230</v>
      </c>
      <c r="AN232" s="284" t="str">
        <f t="shared" si="147"/>
        <v/>
      </c>
      <c r="AO232" s="285" t="str">
        <f t="shared" si="148"/>
        <v/>
      </c>
      <c r="AP232" s="285" t="str">
        <f t="shared" si="149"/>
        <v/>
      </c>
      <c r="AQ232" s="285" t="str">
        <f t="shared" si="150"/>
        <v/>
      </c>
      <c r="AR232" s="182" t="str">
        <f t="shared" si="151"/>
        <v/>
      </c>
      <c r="AS232" s="182" t="str">
        <f t="shared" si="152"/>
        <v/>
      </c>
      <c r="AT232" s="182" t="str">
        <f t="shared" si="153"/>
        <v/>
      </c>
      <c r="AU232" s="182" t="str">
        <f t="shared" si="154"/>
        <v/>
      </c>
      <c r="AV232" s="182" t="str">
        <f t="shared" si="155"/>
        <v/>
      </c>
      <c r="AW232" s="182" t="str">
        <f t="shared" si="156"/>
        <v/>
      </c>
      <c r="AX232" s="182" t="str">
        <f t="shared" si="157"/>
        <v/>
      </c>
      <c r="AY232" s="182" t="str">
        <f t="shared" si="158"/>
        <v/>
      </c>
      <c r="AZ232" s="182" t="str">
        <f t="shared" si="159"/>
        <v/>
      </c>
      <c r="BA232" s="182" t="str">
        <f t="shared" si="160"/>
        <v/>
      </c>
      <c r="BB232" s="182" t="str">
        <f t="shared" si="161"/>
        <v/>
      </c>
      <c r="BC232" s="182" t="str">
        <f t="shared" si="162"/>
        <v/>
      </c>
      <c r="BD232" s="182" t="str">
        <f t="shared" si="163"/>
        <v/>
      </c>
      <c r="BE232" s="182" t="str">
        <f t="shared" si="164"/>
        <v/>
      </c>
      <c r="BF232" s="182" t="str">
        <f t="shared" si="165"/>
        <v/>
      </c>
      <c r="BG232" s="182" t="str">
        <f t="shared" si="166"/>
        <v/>
      </c>
      <c r="BH232" s="182" t="str">
        <f t="shared" si="167"/>
        <v/>
      </c>
      <c r="BI232" s="182" t="str">
        <f t="shared" si="168"/>
        <v/>
      </c>
      <c r="BJ232" s="182" t="str">
        <f t="shared" si="169"/>
        <v/>
      </c>
      <c r="BK232" s="182" t="str">
        <f t="shared" si="170"/>
        <v/>
      </c>
      <c r="BL232" s="182" t="str">
        <f t="shared" si="171"/>
        <v/>
      </c>
      <c r="BM232" s="182" t="str">
        <f t="shared" si="172"/>
        <v/>
      </c>
      <c r="BN232" s="182" t="str">
        <f t="shared" si="173"/>
        <v/>
      </c>
      <c r="BO232" s="182" t="str">
        <f t="shared" si="174"/>
        <v/>
      </c>
      <c r="BP232" s="182" t="str">
        <f t="shared" si="175"/>
        <v/>
      </c>
      <c r="BQ232" s="182" t="str">
        <f t="shared" si="176"/>
        <v/>
      </c>
      <c r="BR232" s="182" t="str">
        <f t="shared" si="177"/>
        <v/>
      </c>
      <c r="BS232" s="182" t="str">
        <f t="shared" si="178"/>
        <v/>
      </c>
      <c r="BT232" s="182" t="str">
        <f t="shared" si="179"/>
        <v/>
      </c>
      <c r="BU232" s="183" t="str">
        <f t="shared" si="180"/>
        <v/>
      </c>
      <c r="BV232" s="184" t="str">
        <f>IF('Cálculos '!C238="","",AVERAGE(AN232:BU232))</f>
        <v/>
      </c>
    </row>
    <row r="233" spans="2:74" ht="17.25" hidden="1" thickBot="1" x14ac:dyDescent="0.35">
      <c r="B233" s="165">
        <f t="shared" si="145"/>
        <v>231</v>
      </c>
      <c r="C233" s="171" t="str">
        <f>IF('Cálculos '!J239="","",'Cálculos '!J239)</f>
        <v/>
      </c>
      <c r="D233" s="172" t="str">
        <f>IF('Cálculos '!K239="","",'Cálculos '!K239)</f>
        <v/>
      </c>
      <c r="E233" s="172" t="str">
        <f>IF('Cálculos '!L239="","",'Cálculos '!L239)</f>
        <v/>
      </c>
      <c r="F233" s="172" t="str">
        <f>IF('Cálculos '!M239="","",'Cálculos '!M239)</f>
        <v/>
      </c>
      <c r="G233" s="172" t="str">
        <f>IF('Cálculos '!N239="","",'Cálculos '!N239)</f>
        <v/>
      </c>
      <c r="H233" s="172" t="str">
        <f>IF('Cálculos '!O239="","",'Cálculos '!O239)</f>
        <v/>
      </c>
      <c r="I233" s="172" t="str">
        <f>IF('Cálculos '!P239="","",'Cálculos '!P239)</f>
        <v/>
      </c>
      <c r="J233" s="172" t="str">
        <f>IF('Cálculos '!Q239="","",'Cálculos '!Q239)</f>
        <v/>
      </c>
      <c r="K233" s="172" t="str">
        <f>IF('Cálculos '!R239="","",'Cálculos '!R239)</f>
        <v/>
      </c>
      <c r="L233" s="172" t="str">
        <f>IF('Cálculos '!S239="","",'Cálculos '!S239)</f>
        <v/>
      </c>
      <c r="M233" s="172" t="str">
        <f>IF('Cálculos '!T239="","",'Cálculos '!T239)</f>
        <v/>
      </c>
      <c r="N233" s="172" t="str">
        <f>IF('Cálculos '!U239="","",'Cálculos '!U239)</f>
        <v/>
      </c>
      <c r="O233" s="172" t="str">
        <f>IF('Cálculos '!V239="","",'Cálculos '!V239)</f>
        <v/>
      </c>
      <c r="P233" s="172" t="str">
        <f>IF('Cálculos '!W239="","",'Cálculos '!W239)</f>
        <v/>
      </c>
      <c r="Q233" s="172" t="str">
        <f>IF('Cálculos '!X239="","",'Cálculos '!X239)</f>
        <v/>
      </c>
      <c r="R233" s="172" t="str">
        <f>IF('Cálculos '!Y239="","",'Cálculos '!Y239)</f>
        <v/>
      </c>
      <c r="S233" s="172" t="str">
        <f>IF('Cálculos '!Z239="","",'Cálculos '!Z239)</f>
        <v/>
      </c>
      <c r="T233" s="172" t="str">
        <f>IF('Cálculos '!AA239="","",'Cálculos '!AA239)</f>
        <v/>
      </c>
      <c r="U233" s="172" t="str">
        <f>IF('Cálculos '!AB239="","",'Cálculos '!AB239)</f>
        <v/>
      </c>
      <c r="V233" s="172" t="str">
        <f>IF('Cálculos '!AC239="","",'Cálculos '!AC239)</f>
        <v/>
      </c>
      <c r="W233" s="172" t="str">
        <f>IF('Cálculos '!AD239="","",'Cálculos '!AD239)</f>
        <v/>
      </c>
      <c r="X233" s="172" t="str">
        <f>IF('Cálculos '!AE239="","",'Cálculos '!AE239)</f>
        <v/>
      </c>
      <c r="Y233" s="172" t="str">
        <f>IF('Cálculos '!AF239="","",'Cálculos '!AF239)</f>
        <v/>
      </c>
      <c r="Z233" s="172" t="str">
        <f>IF('Cálculos '!AG239="","",'Cálculos '!AG239)</f>
        <v/>
      </c>
      <c r="AA233" s="172" t="str">
        <f>IF('Cálculos '!AH239="","",'Cálculos '!AH239)</f>
        <v/>
      </c>
      <c r="AB233" s="172" t="str">
        <f>IF('Cálculos '!AI239="","",'Cálculos '!AI239)</f>
        <v/>
      </c>
      <c r="AC233" s="172" t="str">
        <f>IF('Cálculos '!AJ239="","",'Cálculos '!AJ239)</f>
        <v/>
      </c>
      <c r="AD233" s="172" t="str">
        <f>IF('Cálculos '!AK239="","",'Cálculos '!AK239)</f>
        <v/>
      </c>
      <c r="AE233" s="172" t="str">
        <f>IF('Cálculos '!AL239="","",'Cálculos '!AL239)</f>
        <v/>
      </c>
      <c r="AF233" s="172" t="str">
        <f>IF('Cálculos '!AM239="","",'Cálculos '!AM239)</f>
        <v/>
      </c>
      <c r="AG233" s="172" t="str">
        <f>IF('Cálculos '!AN239="","",'Cálculos '!AN239)</f>
        <v/>
      </c>
      <c r="AH233" s="172" t="str">
        <f>IF('Cálculos '!AO239="","",'Cálculos '!AO239)</f>
        <v/>
      </c>
      <c r="AI233" s="172" t="str">
        <f>IF('Cálculos '!AP239="","",'Cálculos '!AP239)</f>
        <v/>
      </c>
      <c r="AJ233" s="443" t="str">
        <f>IF('Cálculos '!AQ239="","",'Cálculos '!AQ239)</f>
        <v/>
      </c>
      <c r="AK233" s="446" t="str">
        <f>IF('Cálculos '!D239="","",AVERAGE(C233:AJ233))</f>
        <v/>
      </c>
      <c r="AM233" s="181">
        <f t="shared" si="146"/>
        <v>231</v>
      </c>
      <c r="AN233" s="284" t="str">
        <f t="shared" si="147"/>
        <v/>
      </c>
      <c r="AO233" s="285" t="str">
        <f t="shared" si="148"/>
        <v/>
      </c>
      <c r="AP233" s="285" t="str">
        <f t="shared" si="149"/>
        <v/>
      </c>
      <c r="AQ233" s="285" t="str">
        <f t="shared" si="150"/>
        <v/>
      </c>
      <c r="AR233" s="182" t="str">
        <f t="shared" si="151"/>
        <v/>
      </c>
      <c r="AS233" s="182" t="str">
        <f t="shared" si="152"/>
        <v/>
      </c>
      <c r="AT233" s="182" t="str">
        <f t="shared" si="153"/>
        <v/>
      </c>
      <c r="AU233" s="182" t="str">
        <f t="shared" si="154"/>
        <v/>
      </c>
      <c r="AV233" s="182" t="str">
        <f t="shared" si="155"/>
        <v/>
      </c>
      <c r="AW233" s="182" t="str">
        <f t="shared" si="156"/>
        <v/>
      </c>
      <c r="AX233" s="182" t="str">
        <f t="shared" si="157"/>
        <v/>
      </c>
      <c r="AY233" s="182" t="str">
        <f t="shared" si="158"/>
        <v/>
      </c>
      <c r="AZ233" s="182" t="str">
        <f t="shared" si="159"/>
        <v/>
      </c>
      <c r="BA233" s="182" t="str">
        <f t="shared" si="160"/>
        <v/>
      </c>
      <c r="BB233" s="182" t="str">
        <f t="shared" si="161"/>
        <v/>
      </c>
      <c r="BC233" s="182" t="str">
        <f t="shared" si="162"/>
        <v/>
      </c>
      <c r="BD233" s="182" t="str">
        <f t="shared" si="163"/>
        <v/>
      </c>
      <c r="BE233" s="182" t="str">
        <f t="shared" si="164"/>
        <v/>
      </c>
      <c r="BF233" s="182" t="str">
        <f t="shared" si="165"/>
        <v/>
      </c>
      <c r="BG233" s="182" t="str">
        <f t="shared" si="166"/>
        <v/>
      </c>
      <c r="BH233" s="182" t="str">
        <f t="shared" si="167"/>
        <v/>
      </c>
      <c r="BI233" s="182" t="str">
        <f t="shared" si="168"/>
        <v/>
      </c>
      <c r="BJ233" s="182" t="str">
        <f t="shared" si="169"/>
        <v/>
      </c>
      <c r="BK233" s="182" t="str">
        <f t="shared" si="170"/>
        <v/>
      </c>
      <c r="BL233" s="182" t="str">
        <f t="shared" si="171"/>
        <v/>
      </c>
      <c r="BM233" s="182" t="str">
        <f t="shared" si="172"/>
        <v/>
      </c>
      <c r="BN233" s="182" t="str">
        <f t="shared" si="173"/>
        <v/>
      </c>
      <c r="BO233" s="182" t="str">
        <f t="shared" si="174"/>
        <v/>
      </c>
      <c r="BP233" s="182" t="str">
        <f t="shared" si="175"/>
        <v/>
      </c>
      <c r="BQ233" s="182" t="str">
        <f t="shared" si="176"/>
        <v/>
      </c>
      <c r="BR233" s="182" t="str">
        <f t="shared" si="177"/>
        <v/>
      </c>
      <c r="BS233" s="182" t="str">
        <f t="shared" si="178"/>
        <v/>
      </c>
      <c r="BT233" s="182" t="str">
        <f t="shared" si="179"/>
        <v/>
      </c>
      <c r="BU233" s="183" t="str">
        <f t="shared" si="180"/>
        <v/>
      </c>
      <c r="BV233" s="184" t="str">
        <f>IF('Cálculos '!C239="","",AVERAGE(AN233:BU233))</f>
        <v/>
      </c>
    </row>
    <row r="234" spans="2:74" ht="17.25" hidden="1" thickBot="1" x14ac:dyDescent="0.35">
      <c r="B234" s="165">
        <f t="shared" si="145"/>
        <v>232</v>
      </c>
      <c r="C234" s="171" t="str">
        <f>IF('Cálculos '!J240="","",'Cálculos '!J240)</f>
        <v/>
      </c>
      <c r="D234" s="172" t="str">
        <f>IF('Cálculos '!K240="","",'Cálculos '!K240)</f>
        <v/>
      </c>
      <c r="E234" s="172" t="str">
        <f>IF('Cálculos '!L240="","",'Cálculos '!L240)</f>
        <v/>
      </c>
      <c r="F234" s="172" t="str">
        <f>IF('Cálculos '!M240="","",'Cálculos '!M240)</f>
        <v/>
      </c>
      <c r="G234" s="172" t="str">
        <f>IF('Cálculos '!N240="","",'Cálculos '!N240)</f>
        <v/>
      </c>
      <c r="H234" s="172" t="str">
        <f>IF('Cálculos '!O240="","",'Cálculos '!O240)</f>
        <v/>
      </c>
      <c r="I234" s="172" t="str">
        <f>IF('Cálculos '!P240="","",'Cálculos '!P240)</f>
        <v/>
      </c>
      <c r="J234" s="172" t="str">
        <f>IF('Cálculos '!Q240="","",'Cálculos '!Q240)</f>
        <v/>
      </c>
      <c r="K234" s="172" t="str">
        <f>IF('Cálculos '!R240="","",'Cálculos '!R240)</f>
        <v/>
      </c>
      <c r="L234" s="172" t="str">
        <f>IF('Cálculos '!S240="","",'Cálculos '!S240)</f>
        <v/>
      </c>
      <c r="M234" s="172" t="str">
        <f>IF('Cálculos '!T240="","",'Cálculos '!T240)</f>
        <v/>
      </c>
      <c r="N234" s="172" t="str">
        <f>IF('Cálculos '!U240="","",'Cálculos '!U240)</f>
        <v/>
      </c>
      <c r="O234" s="172" t="str">
        <f>IF('Cálculos '!V240="","",'Cálculos '!V240)</f>
        <v/>
      </c>
      <c r="P234" s="172" t="str">
        <f>IF('Cálculos '!W240="","",'Cálculos '!W240)</f>
        <v/>
      </c>
      <c r="Q234" s="172" t="str">
        <f>IF('Cálculos '!X240="","",'Cálculos '!X240)</f>
        <v/>
      </c>
      <c r="R234" s="172" t="str">
        <f>IF('Cálculos '!Y240="","",'Cálculos '!Y240)</f>
        <v/>
      </c>
      <c r="S234" s="172" t="str">
        <f>IF('Cálculos '!Z240="","",'Cálculos '!Z240)</f>
        <v/>
      </c>
      <c r="T234" s="172" t="str">
        <f>IF('Cálculos '!AA240="","",'Cálculos '!AA240)</f>
        <v/>
      </c>
      <c r="U234" s="172" t="str">
        <f>IF('Cálculos '!AB240="","",'Cálculos '!AB240)</f>
        <v/>
      </c>
      <c r="V234" s="172" t="str">
        <f>IF('Cálculos '!AC240="","",'Cálculos '!AC240)</f>
        <v/>
      </c>
      <c r="W234" s="172" t="str">
        <f>IF('Cálculos '!AD240="","",'Cálculos '!AD240)</f>
        <v/>
      </c>
      <c r="X234" s="172" t="str">
        <f>IF('Cálculos '!AE240="","",'Cálculos '!AE240)</f>
        <v/>
      </c>
      <c r="Y234" s="172" t="str">
        <f>IF('Cálculos '!AF240="","",'Cálculos '!AF240)</f>
        <v/>
      </c>
      <c r="Z234" s="172" t="str">
        <f>IF('Cálculos '!AG240="","",'Cálculos '!AG240)</f>
        <v/>
      </c>
      <c r="AA234" s="172" t="str">
        <f>IF('Cálculos '!AH240="","",'Cálculos '!AH240)</f>
        <v/>
      </c>
      <c r="AB234" s="172" t="str">
        <f>IF('Cálculos '!AI240="","",'Cálculos '!AI240)</f>
        <v/>
      </c>
      <c r="AC234" s="172" t="str">
        <f>IF('Cálculos '!AJ240="","",'Cálculos '!AJ240)</f>
        <v/>
      </c>
      <c r="AD234" s="172" t="str">
        <f>IF('Cálculos '!AK240="","",'Cálculos '!AK240)</f>
        <v/>
      </c>
      <c r="AE234" s="172" t="str">
        <f>IF('Cálculos '!AL240="","",'Cálculos '!AL240)</f>
        <v/>
      </c>
      <c r="AF234" s="172" t="str">
        <f>IF('Cálculos '!AM240="","",'Cálculos '!AM240)</f>
        <v/>
      </c>
      <c r="AG234" s="172" t="str">
        <f>IF('Cálculos '!AN240="","",'Cálculos '!AN240)</f>
        <v/>
      </c>
      <c r="AH234" s="172" t="str">
        <f>IF('Cálculos '!AO240="","",'Cálculos '!AO240)</f>
        <v/>
      </c>
      <c r="AI234" s="172" t="str">
        <f>IF('Cálculos '!AP240="","",'Cálculos '!AP240)</f>
        <v/>
      </c>
      <c r="AJ234" s="443" t="str">
        <f>IF('Cálculos '!AQ240="","",'Cálculos '!AQ240)</f>
        <v/>
      </c>
      <c r="AK234" s="446" t="str">
        <f>IF('Cálculos '!D240="","",AVERAGE(C234:AJ234))</f>
        <v/>
      </c>
      <c r="AM234" s="181">
        <f t="shared" si="146"/>
        <v>232</v>
      </c>
      <c r="AN234" s="284" t="str">
        <f t="shared" si="147"/>
        <v/>
      </c>
      <c r="AO234" s="285" t="str">
        <f t="shared" si="148"/>
        <v/>
      </c>
      <c r="AP234" s="285" t="str">
        <f t="shared" si="149"/>
        <v/>
      </c>
      <c r="AQ234" s="285" t="str">
        <f t="shared" si="150"/>
        <v/>
      </c>
      <c r="AR234" s="182" t="str">
        <f t="shared" si="151"/>
        <v/>
      </c>
      <c r="AS234" s="182" t="str">
        <f t="shared" si="152"/>
        <v/>
      </c>
      <c r="AT234" s="182" t="str">
        <f t="shared" si="153"/>
        <v/>
      </c>
      <c r="AU234" s="182" t="str">
        <f t="shared" si="154"/>
        <v/>
      </c>
      <c r="AV234" s="182" t="str">
        <f t="shared" si="155"/>
        <v/>
      </c>
      <c r="AW234" s="182" t="str">
        <f t="shared" si="156"/>
        <v/>
      </c>
      <c r="AX234" s="182" t="str">
        <f t="shared" si="157"/>
        <v/>
      </c>
      <c r="AY234" s="182" t="str">
        <f t="shared" si="158"/>
        <v/>
      </c>
      <c r="AZ234" s="182" t="str">
        <f t="shared" si="159"/>
        <v/>
      </c>
      <c r="BA234" s="182" t="str">
        <f t="shared" si="160"/>
        <v/>
      </c>
      <c r="BB234" s="182" t="str">
        <f t="shared" si="161"/>
        <v/>
      </c>
      <c r="BC234" s="182" t="str">
        <f t="shared" si="162"/>
        <v/>
      </c>
      <c r="BD234" s="182" t="str">
        <f t="shared" si="163"/>
        <v/>
      </c>
      <c r="BE234" s="182" t="str">
        <f t="shared" si="164"/>
        <v/>
      </c>
      <c r="BF234" s="182" t="str">
        <f t="shared" si="165"/>
        <v/>
      </c>
      <c r="BG234" s="182" t="str">
        <f t="shared" si="166"/>
        <v/>
      </c>
      <c r="BH234" s="182" t="str">
        <f t="shared" si="167"/>
        <v/>
      </c>
      <c r="BI234" s="182" t="str">
        <f t="shared" si="168"/>
        <v/>
      </c>
      <c r="BJ234" s="182" t="str">
        <f t="shared" si="169"/>
        <v/>
      </c>
      <c r="BK234" s="182" t="str">
        <f t="shared" si="170"/>
        <v/>
      </c>
      <c r="BL234" s="182" t="str">
        <f t="shared" si="171"/>
        <v/>
      </c>
      <c r="BM234" s="182" t="str">
        <f t="shared" si="172"/>
        <v/>
      </c>
      <c r="BN234" s="182" t="str">
        <f t="shared" si="173"/>
        <v/>
      </c>
      <c r="BO234" s="182" t="str">
        <f t="shared" si="174"/>
        <v/>
      </c>
      <c r="BP234" s="182" t="str">
        <f t="shared" si="175"/>
        <v/>
      </c>
      <c r="BQ234" s="182" t="str">
        <f t="shared" si="176"/>
        <v/>
      </c>
      <c r="BR234" s="182" t="str">
        <f t="shared" si="177"/>
        <v/>
      </c>
      <c r="BS234" s="182" t="str">
        <f t="shared" si="178"/>
        <v/>
      </c>
      <c r="BT234" s="182" t="str">
        <f t="shared" si="179"/>
        <v/>
      </c>
      <c r="BU234" s="183" t="str">
        <f t="shared" si="180"/>
        <v/>
      </c>
      <c r="BV234" s="184" t="str">
        <f>IF('Cálculos '!C240="","",AVERAGE(AN234:BU234))</f>
        <v/>
      </c>
    </row>
    <row r="235" spans="2:74" ht="17.25" hidden="1" thickBot="1" x14ac:dyDescent="0.35">
      <c r="B235" s="165">
        <f t="shared" si="145"/>
        <v>233</v>
      </c>
      <c r="C235" s="171" t="str">
        <f>IF('Cálculos '!J241="","",'Cálculos '!J241)</f>
        <v/>
      </c>
      <c r="D235" s="172" t="str">
        <f>IF('Cálculos '!K241="","",'Cálculos '!K241)</f>
        <v/>
      </c>
      <c r="E235" s="172" t="str">
        <f>IF('Cálculos '!L241="","",'Cálculos '!L241)</f>
        <v/>
      </c>
      <c r="F235" s="172" t="str">
        <f>IF('Cálculos '!M241="","",'Cálculos '!M241)</f>
        <v/>
      </c>
      <c r="G235" s="172" t="str">
        <f>IF('Cálculos '!N241="","",'Cálculos '!N241)</f>
        <v/>
      </c>
      <c r="H235" s="172" t="str">
        <f>IF('Cálculos '!O241="","",'Cálculos '!O241)</f>
        <v/>
      </c>
      <c r="I235" s="172" t="str">
        <f>IF('Cálculos '!P241="","",'Cálculos '!P241)</f>
        <v/>
      </c>
      <c r="J235" s="172" t="str">
        <f>IF('Cálculos '!Q241="","",'Cálculos '!Q241)</f>
        <v/>
      </c>
      <c r="K235" s="172" t="str">
        <f>IF('Cálculos '!R241="","",'Cálculos '!R241)</f>
        <v/>
      </c>
      <c r="L235" s="172" t="str">
        <f>IF('Cálculos '!S241="","",'Cálculos '!S241)</f>
        <v/>
      </c>
      <c r="M235" s="172" t="str">
        <f>IF('Cálculos '!T241="","",'Cálculos '!T241)</f>
        <v/>
      </c>
      <c r="N235" s="172" t="str">
        <f>IF('Cálculos '!U241="","",'Cálculos '!U241)</f>
        <v/>
      </c>
      <c r="O235" s="172" t="str">
        <f>IF('Cálculos '!V241="","",'Cálculos '!V241)</f>
        <v/>
      </c>
      <c r="P235" s="172" t="str">
        <f>IF('Cálculos '!W241="","",'Cálculos '!W241)</f>
        <v/>
      </c>
      <c r="Q235" s="172" t="str">
        <f>IF('Cálculos '!X241="","",'Cálculos '!X241)</f>
        <v/>
      </c>
      <c r="R235" s="172" t="str">
        <f>IF('Cálculos '!Y241="","",'Cálculos '!Y241)</f>
        <v/>
      </c>
      <c r="S235" s="172" t="str">
        <f>IF('Cálculos '!Z241="","",'Cálculos '!Z241)</f>
        <v/>
      </c>
      <c r="T235" s="172" t="str">
        <f>IF('Cálculos '!AA241="","",'Cálculos '!AA241)</f>
        <v/>
      </c>
      <c r="U235" s="172" t="str">
        <f>IF('Cálculos '!AB241="","",'Cálculos '!AB241)</f>
        <v/>
      </c>
      <c r="V235" s="172" t="str">
        <f>IF('Cálculos '!AC241="","",'Cálculos '!AC241)</f>
        <v/>
      </c>
      <c r="W235" s="172" t="str">
        <f>IF('Cálculos '!AD241="","",'Cálculos '!AD241)</f>
        <v/>
      </c>
      <c r="X235" s="172" t="str">
        <f>IF('Cálculos '!AE241="","",'Cálculos '!AE241)</f>
        <v/>
      </c>
      <c r="Y235" s="172" t="str">
        <f>IF('Cálculos '!AF241="","",'Cálculos '!AF241)</f>
        <v/>
      </c>
      <c r="Z235" s="172" t="str">
        <f>IF('Cálculos '!AG241="","",'Cálculos '!AG241)</f>
        <v/>
      </c>
      <c r="AA235" s="172" t="str">
        <f>IF('Cálculos '!AH241="","",'Cálculos '!AH241)</f>
        <v/>
      </c>
      <c r="AB235" s="172" t="str">
        <f>IF('Cálculos '!AI241="","",'Cálculos '!AI241)</f>
        <v/>
      </c>
      <c r="AC235" s="172" t="str">
        <f>IF('Cálculos '!AJ241="","",'Cálculos '!AJ241)</f>
        <v/>
      </c>
      <c r="AD235" s="172" t="str">
        <f>IF('Cálculos '!AK241="","",'Cálculos '!AK241)</f>
        <v/>
      </c>
      <c r="AE235" s="172" t="str">
        <f>IF('Cálculos '!AL241="","",'Cálculos '!AL241)</f>
        <v/>
      </c>
      <c r="AF235" s="172" t="str">
        <f>IF('Cálculos '!AM241="","",'Cálculos '!AM241)</f>
        <v/>
      </c>
      <c r="AG235" s="172" t="str">
        <f>IF('Cálculos '!AN241="","",'Cálculos '!AN241)</f>
        <v/>
      </c>
      <c r="AH235" s="172" t="str">
        <f>IF('Cálculos '!AO241="","",'Cálculos '!AO241)</f>
        <v/>
      </c>
      <c r="AI235" s="172" t="str">
        <f>IF('Cálculos '!AP241="","",'Cálculos '!AP241)</f>
        <v/>
      </c>
      <c r="AJ235" s="443" t="str">
        <f>IF('Cálculos '!AQ241="","",'Cálculos '!AQ241)</f>
        <v/>
      </c>
      <c r="AK235" s="446" t="str">
        <f>IF('Cálculos '!D241="","",AVERAGE(C235:AJ235))</f>
        <v/>
      </c>
      <c r="AM235" s="181">
        <f t="shared" si="146"/>
        <v>233</v>
      </c>
      <c r="AN235" s="284" t="str">
        <f t="shared" si="147"/>
        <v/>
      </c>
      <c r="AO235" s="285" t="str">
        <f t="shared" si="148"/>
        <v/>
      </c>
      <c r="AP235" s="285" t="str">
        <f t="shared" si="149"/>
        <v/>
      </c>
      <c r="AQ235" s="285" t="str">
        <f t="shared" si="150"/>
        <v/>
      </c>
      <c r="AR235" s="182" t="str">
        <f t="shared" si="151"/>
        <v/>
      </c>
      <c r="AS235" s="182" t="str">
        <f t="shared" si="152"/>
        <v/>
      </c>
      <c r="AT235" s="182" t="str">
        <f t="shared" si="153"/>
        <v/>
      </c>
      <c r="AU235" s="182" t="str">
        <f t="shared" si="154"/>
        <v/>
      </c>
      <c r="AV235" s="182" t="str">
        <f t="shared" si="155"/>
        <v/>
      </c>
      <c r="AW235" s="182" t="str">
        <f t="shared" si="156"/>
        <v/>
      </c>
      <c r="AX235" s="182" t="str">
        <f t="shared" si="157"/>
        <v/>
      </c>
      <c r="AY235" s="182" t="str">
        <f t="shared" si="158"/>
        <v/>
      </c>
      <c r="AZ235" s="182" t="str">
        <f t="shared" si="159"/>
        <v/>
      </c>
      <c r="BA235" s="182" t="str">
        <f t="shared" si="160"/>
        <v/>
      </c>
      <c r="BB235" s="182" t="str">
        <f t="shared" si="161"/>
        <v/>
      </c>
      <c r="BC235" s="182" t="str">
        <f t="shared" si="162"/>
        <v/>
      </c>
      <c r="BD235" s="182" t="str">
        <f t="shared" si="163"/>
        <v/>
      </c>
      <c r="BE235" s="182" t="str">
        <f t="shared" si="164"/>
        <v/>
      </c>
      <c r="BF235" s="182" t="str">
        <f t="shared" si="165"/>
        <v/>
      </c>
      <c r="BG235" s="182" t="str">
        <f t="shared" si="166"/>
        <v/>
      </c>
      <c r="BH235" s="182" t="str">
        <f t="shared" si="167"/>
        <v/>
      </c>
      <c r="BI235" s="182" t="str">
        <f t="shared" si="168"/>
        <v/>
      </c>
      <c r="BJ235" s="182" t="str">
        <f t="shared" si="169"/>
        <v/>
      </c>
      <c r="BK235" s="182" t="str">
        <f t="shared" si="170"/>
        <v/>
      </c>
      <c r="BL235" s="182" t="str">
        <f t="shared" si="171"/>
        <v/>
      </c>
      <c r="BM235" s="182" t="str">
        <f t="shared" si="172"/>
        <v/>
      </c>
      <c r="BN235" s="182" t="str">
        <f t="shared" si="173"/>
        <v/>
      </c>
      <c r="BO235" s="182" t="str">
        <f t="shared" si="174"/>
        <v/>
      </c>
      <c r="BP235" s="182" t="str">
        <f t="shared" si="175"/>
        <v/>
      </c>
      <c r="BQ235" s="182" t="str">
        <f t="shared" si="176"/>
        <v/>
      </c>
      <c r="BR235" s="182" t="str">
        <f t="shared" si="177"/>
        <v/>
      </c>
      <c r="BS235" s="182" t="str">
        <f t="shared" si="178"/>
        <v/>
      </c>
      <c r="BT235" s="182" t="str">
        <f t="shared" si="179"/>
        <v/>
      </c>
      <c r="BU235" s="183" t="str">
        <f t="shared" si="180"/>
        <v/>
      </c>
      <c r="BV235" s="184" t="str">
        <f>IF('Cálculos '!C241="","",AVERAGE(AN235:BU235))</f>
        <v/>
      </c>
    </row>
    <row r="236" spans="2:74" ht="17.25" hidden="1" thickBot="1" x14ac:dyDescent="0.35">
      <c r="B236" s="165">
        <f t="shared" si="145"/>
        <v>234</v>
      </c>
      <c r="C236" s="171" t="str">
        <f>IF('Cálculos '!J242="","",'Cálculos '!J242)</f>
        <v/>
      </c>
      <c r="D236" s="172" t="str">
        <f>IF('Cálculos '!K242="","",'Cálculos '!K242)</f>
        <v/>
      </c>
      <c r="E236" s="172" t="str">
        <f>IF('Cálculos '!L242="","",'Cálculos '!L242)</f>
        <v/>
      </c>
      <c r="F236" s="172" t="str">
        <f>IF('Cálculos '!M242="","",'Cálculos '!M242)</f>
        <v/>
      </c>
      <c r="G236" s="172" t="str">
        <f>IF('Cálculos '!N242="","",'Cálculos '!N242)</f>
        <v/>
      </c>
      <c r="H236" s="172" t="str">
        <f>IF('Cálculos '!O242="","",'Cálculos '!O242)</f>
        <v/>
      </c>
      <c r="I236" s="172" t="str">
        <f>IF('Cálculos '!P242="","",'Cálculos '!P242)</f>
        <v/>
      </c>
      <c r="J236" s="172" t="str">
        <f>IF('Cálculos '!Q242="","",'Cálculos '!Q242)</f>
        <v/>
      </c>
      <c r="K236" s="172" t="str">
        <f>IF('Cálculos '!R242="","",'Cálculos '!R242)</f>
        <v/>
      </c>
      <c r="L236" s="172" t="str">
        <f>IF('Cálculos '!S242="","",'Cálculos '!S242)</f>
        <v/>
      </c>
      <c r="M236" s="172" t="str">
        <f>IF('Cálculos '!T242="","",'Cálculos '!T242)</f>
        <v/>
      </c>
      <c r="N236" s="172" t="str">
        <f>IF('Cálculos '!U242="","",'Cálculos '!U242)</f>
        <v/>
      </c>
      <c r="O236" s="172" t="str">
        <f>IF('Cálculos '!V242="","",'Cálculos '!V242)</f>
        <v/>
      </c>
      <c r="P236" s="172" t="str">
        <f>IF('Cálculos '!W242="","",'Cálculos '!W242)</f>
        <v/>
      </c>
      <c r="Q236" s="172" t="str">
        <f>IF('Cálculos '!X242="","",'Cálculos '!X242)</f>
        <v/>
      </c>
      <c r="R236" s="172" t="str">
        <f>IF('Cálculos '!Y242="","",'Cálculos '!Y242)</f>
        <v/>
      </c>
      <c r="S236" s="172" t="str">
        <f>IF('Cálculos '!Z242="","",'Cálculos '!Z242)</f>
        <v/>
      </c>
      <c r="T236" s="172" t="str">
        <f>IF('Cálculos '!AA242="","",'Cálculos '!AA242)</f>
        <v/>
      </c>
      <c r="U236" s="172" t="str">
        <f>IF('Cálculos '!AB242="","",'Cálculos '!AB242)</f>
        <v/>
      </c>
      <c r="V236" s="172" t="str">
        <f>IF('Cálculos '!AC242="","",'Cálculos '!AC242)</f>
        <v/>
      </c>
      <c r="W236" s="172" t="str">
        <f>IF('Cálculos '!AD242="","",'Cálculos '!AD242)</f>
        <v/>
      </c>
      <c r="X236" s="172" t="str">
        <f>IF('Cálculos '!AE242="","",'Cálculos '!AE242)</f>
        <v/>
      </c>
      <c r="Y236" s="172" t="str">
        <f>IF('Cálculos '!AF242="","",'Cálculos '!AF242)</f>
        <v/>
      </c>
      <c r="Z236" s="172" t="str">
        <f>IF('Cálculos '!AG242="","",'Cálculos '!AG242)</f>
        <v/>
      </c>
      <c r="AA236" s="172" t="str">
        <f>IF('Cálculos '!AH242="","",'Cálculos '!AH242)</f>
        <v/>
      </c>
      <c r="AB236" s="172" t="str">
        <f>IF('Cálculos '!AI242="","",'Cálculos '!AI242)</f>
        <v/>
      </c>
      <c r="AC236" s="172" t="str">
        <f>IF('Cálculos '!AJ242="","",'Cálculos '!AJ242)</f>
        <v/>
      </c>
      <c r="AD236" s="172" t="str">
        <f>IF('Cálculos '!AK242="","",'Cálculos '!AK242)</f>
        <v/>
      </c>
      <c r="AE236" s="172" t="str">
        <f>IF('Cálculos '!AL242="","",'Cálculos '!AL242)</f>
        <v/>
      </c>
      <c r="AF236" s="172" t="str">
        <f>IF('Cálculos '!AM242="","",'Cálculos '!AM242)</f>
        <v/>
      </c>
      <c r="AG236" s="172" t="str">
        <f>IF('Cálculos '!AN242="","",'Cálculos '!AN242)</f>
        <v/>
      </c>
      <c r="AH236" s="172" t="str">
        <f>IF('Cálculos '!AO242="","",'Cálculos '!AO242)</f>
        <v/>
      </c>
      <c r="AI236" s="172" t="str">
        <f>IF('Cálculos '!AP242="","",'Cálculos '!AP242)</f>
        <v/>
      </c>
      <c r="AJ236" s="443" t="str">
        <f>IF('Cálculos '!AQ242="","",'Cálculos '!AQ242)</f>
        <v/>
      </c>
      <c r="AK236" s="446" t="str">
        <f>IF('Cálculos '!D242="","",AVERAGE(C236:AJ236))</f>
        <v/>
      </c>
      <c r="AM236" s="181">
        <f t="shared" si="146"/>
        <v>234</v>
      </c>
      <c r="AN236" s="284" t="str">
        <f t="shared" si="147"/>
        <v/>
      </c>
      <c r="AO236" s="285" t="str">
        <f t="shared" si="148"/>
        <v/>
      </c>
      <c r="AP236" s="285" t="str">
        <f t="shared" si="149"/>
        <v/>
      </c>
      <c r="AQ236" s="285" t="str">
        <f t="shared" si="150"/>
        <v/>
      </c>
      <c r="AR236" s="182" t="str">
        <f t="shared" si="151"/>
        <v/>
      </c>
      <c r="AS236" s="182" t="str">
        <f t="shared" si="152"/>
        <v/>
      </c>
      <c r="AT236" s="182" t="str">
        <f t="shared" si="153"/>
        <v/>
      </c>
      <c r="AU236" s="182" t="str">
        <f t="shared" si="154"/>
        <v/>
      </c>
      <c r="AV236" s="182" t="str">
        <f t="shared" si="155"/>
        <v/>
      </c>
      <c r="AW236" s="182" t="str">
        <f t="shared" si="156"/>
        <v/>
      </c>
      <c r="AX236" s="182" t="str">
        <f t="shared" si="157"/>
        <v/>
      </c>
      <c r="AY236" s="182" t="str">
        <f t="shared" si="158"/>
        <v/>
      </c>
      <c r="AZ236" s="182" t="str">
        <f t="shared" si="159"/>
        <v/>
      </c>
      <c r="BA236" s="182" t="str">
        <f t="shared" si="160"/>
        <v/>
      </c>
      <c r="BB236" s="182" t="str">
        <f t="shared" si="161"/>
        <v/>
      </c>
      <c r="BC236" s="182" t="str">
        <f t="shared" si="162"/>
        <v/>
      </c>
      <c r="BD236" s="182" t="str">
        <f t="shared" si="163"/>
        <v/>
      </c>
      <c r="BE236" s="182" t="str">
        <f t="shared" si="164"/>
        <v/>
      </c>
      <c r="BF236" s="182" t="str">
        <f t="shared" si="165"/>
        <v/>
      </c>
      <c r="BG236" s="182" t="str">
        <f t="shared" si="166"/>
        <v/>
      </c>
      <c r="BH236" s="182" t="str">
        <f t="shared" si="167"/>
        <v/>
      </c>
      <c r="BI236" s="182" t="str">
        <f t="shared" si="168"/>
        <v/>
      </c>
      <c r="BJ236" s="182" t="str">
        <f t="shared" si="169"/>
        <v/>
      </c>
      <c r="BK236" s="182" t="str">
        <f t="shared" si="170"/>
        <v/>
      </c>
      <c r="BL236" s="182" t="str">
        <f t="shared" si="171"/>
        <v/>
      </c>
      <c r="BM236" s="182" t="str">
        <f t="shared" si="172"/>
        <v/>
      </c>
      <c r="BN236" s="182" t="str">
        <f t="shared" si="173"/>
        <v/>
      </c>
      <c r="BO236" s="182" t="str">
        <f t="shared" si="174"/>
        <v/>
      </c>
      <c r="BP236" s="182" t="str">
        <f t="shared" si="175"/>
        <v/>
      </c>
      <c r="BQ236" s="182" t="str">
        <f t="shared" si="176"/>
        <v/>
      </c>
      <c r="BR236" s="182" t="str">
        <f t="shared" si="177"/>
        <v/>
      </c>
      <c r="BS236" s="182" t="str">
        <f t="shared" si="178"/>
        <v/>
      </c>
      <c r="BT236" s="182" t="str">
        <f t="shared" si="179"/>
        <v/>
      </c>
      <c r="BU236" s="183" t="str">
        <f t="shared" si="180"/>
        <v/>
      </c>
      <c r="BV236" s="184" t="str">
        <f>IF('Cálculos '!C242="","",AVERAGE(AN236:BU236))</f>
        <v/>
      </c>
    </row>
    <row r="237" spans="2:74" ht="17.25" hidden="1" thickBot="1" x14ac:dyDescent="0.35">
      <c r="B237" s="165">
        <f t="shared" si="145"/>
        <v>235</v>
      </c>
      <c r="C237" s="171" t="str">
        <f>IF('Cálculos '!J243="","",'Cálculos '!J243)</f>
        <v/>
      </c>
      <c r="D237" s="172" t="str">
        <f>IF('Cálculos '!K243="","",'Cálculos '!K243)</f>
        <v/>
      </c>
      <c r="E237" s="172" t="str">
        <f>IF('Cálculos '!L243="","",'Cálculos '!L243)</f>
        <v/>
      </c>
      <c r="F237" s="172" t="str">
        <f>IF('Cálculos '!M243="","",'Cálculos '!M243)</f>
        <v/>
      </c>
      <c r="G237" s="172" t="str">
        <f>IF('Cálculos '!N243="","",'Cálculos '!N243)</f>
        <v/>
      </c>
      <c r="H237" s="172" t="str">
        <f>IF('Cálculos '!O243="","",'Cálculos '!O243)</f>
        <v/>
      </c>
      <c r="I237" s="172" t="str">
        <f>IF('Cálculos '!P243="","",'Cálculos '!P243)</f>
        <v/>
      </c>
      <c r="J237" s="172" t="str">
        <f>IF('Cálculos '!Q243="","",'Cálculos '!Q243)</f>
        <v/>
      </c>
      <c r="K237" s="172" t="str">
        <f>IF('Cálculos '!R243="","",'Cálculos '!R243)</f>
        <v/>
      </c>
      <c r="L237" s="172" t="str">
        <f>IF('Cálculos '!S243="","",'Cálculos '!S243)</f>
        <v/>
      </c>
      <c r="M237" s="172" t="str">
        <f>IF('Cálculos '!T243="","",'Cálculos '!T243)</f>
        <v/>
      </c>
      <c r="N237" s="172" t="str">
        <f>IF('Cálculos '!U243="","",'Cálculos '!U243)</f>
        <v/>
      </c>
      <c r="O237" s="172" t="str">
        <f>IF('Cálculos '!V243="","",'Cálculos '!V243)</f>
        <v/>
      </c>
      <c r="P237" s="172" t="str">
        <f>IF('Cálculos '!W243="","",'Cálculos '!W243)</f>
        <v/>
      </c>
      <c r="Q237" s="172" t="str">
        <f>IF('Cálculos '!X243="","",'Cálculos '!X243)</f>
        <v/>
      </c>
      <c r="R237" s="172" t="str">
        <f>IF('Cálculos '!Y243="","",'Cálculos '!Y243)</f>
        <v/>
      </c>
      <c r="S237" s="172" t="str">
        <f>IF('Cálculos '!Z243="","",'Cálculos '!Z243)</f>
        <v/>
      </c>
      <c r="T237" s="172" t="str">
        <f>IF('Cálculos '!AA243="","",'Cálculos '!AA243)</f>
        <v/>
      </c>
      <c r="U237" s="172" t="str">
        <f>IF('Cálculos '!AB243="","",'Cálculos '!AB243)</f>
        <v/>
      </c>
      <c r="V237" s="172" t="str">
        <f>IF('Cálculos '!AC243="","",'Cálculos '!AC243)</f>
        <v/>
      </c>
      <c r="W237" s="172" t="str">
        <f>IF('Cálculos '!AD243="","",'Cálculos '!AD243)</f>
        <v/>
      </c>
      <c r="X237" s="172" t="str">
        <f>IF('Cálculos '!AE243="","",'Cálculos '!AE243)</f>
        <v/>
      </c>
      <c r="Y237" s="172" t="str">
        <f>IF('Cálculos '!AF243="","",'Cálculos '!AF243)</f>
        <v/>
      </c>
      <c r="Z237" s="172" t="str">
        <f>IF('Cálculos '!AG243="","",'Cálculos '!AG243)</f>
        <v/>
      </c>
      <c r="AA237" s="172" t="str">
        <f>IF('Cálculos '!AH243="","",'Cálculos '!AH243)</f>
        <v/>
      </c>
      <c r="AB237" s="172" t="str">
        <f>IF('Cálculos '!AI243="","",'Cálculos '!AI243)</f>
        <v/>
      </c>
      <c r="AC237" s="172" t="str">
        <f>IF('Cálculos '!AJ243="","",'Cálculos '!AJ243)</f>
        <v/>
      </c>
      <c r="AD237" s="172" t="str">
        <f>IF('Cálculos '!AK243="","",'Cálculos '!AK243)</f>
        <v/>
      </c>
      <c r="AE237" s="172" t="str">
        <f>IF('Cálculos '!AL243="","",'Cálculos '!AL243)</f>
        <v/>
      </c>
      <c r="AF237" s="172" t="str">
        <f>IF('Cálculos '!AM243="","",'Cálculos '!AM243)</f>
        <v/>
      </c>
      <c r="AG237" s="172" t="str">
        <f>IF('Cálculos '!AN243="","",'Cálculos '!AN243)</f>
        <v/>
      </c>
      <c r="AH237" s="172" t="str">
        <f>IF('Cálculos '!AO243="","",'Cálculos '!AO243)</f>
        <v/>
      </c>
      <c r="AI237" s="172" t="str">
        <f>IF('Cálculos '!AP243="","",'Cálculos '!AP243)</f>
        <v/>
      </c>
      <c r="AJ237" s="443" t="str">
        <f>IF('Cálculos '!AQ243="","",'Cálculos '!AQ243)</f>
        <v/>
      </c>
      <c r="AK237" s="446" t="str">
        <f>IF('Cálculos '!D243="","",AVERAGE(C237:AJ237))</f>
        <v/>
      </c>
      <c r="AM237" s="181">
        <f t="shared" si="146"/>
        <v>235</v>
      </c>
      <c r="AN237" s="284" t="str">
        <f t="shared" si="147"/>
        <v/>
      </c>
      <c r="AO237" s="285" t="str">
        <f t="shared" si="148"/>
        <v/>
      </c>
      <c r="AP237" s="285" t="str">
        <f t="shared" si="149"/>
        <v/>
      </c>
      <c r="AQ237" s="285" t="str">
        <f t="shared" si="150"/>
        <v/>
      </c>
      <c r="AR237" s="182" t="str">
        <f t="shared" si="151"/>
        <v/>
      </c>
      <c r="AS237" s="182" t="str">
        <f t="shared" si="152"/>
        <v/>
      </c>
      <c r="AT237" s="182" t="str">
        <f t="shared" si="153"/>
        <v/>
      </c>
      <c r="AU237" s="182" t="str">
        <f t="shared" si="154"/>
        <v/>
      </c>
      <c r="AV237" s="182" t="str">
        <f t="shared" si="155"/>
        <v/>
      </c>
      <c r="AW237" s="182" t="str">
        <f t="shared" si="156"/>
        <v/>
      </c>
      <c r="AX237" s="182" t="str">
        <f t="shared" si="157"/>
        <v/>
      </c>
      <c r="AY237" s="182" t="str">
        <f t="shared" si="158"/>
        <v/>
      </c>
      <c r="AZ237" s="182" t="str">
        <f t="shared" si="159"/>
        <v/>
      </c>
      <c r="BA237" s="182" t="str">
        <f t="shared" si="160"/>
        <v/>
      </c>
      <c r="BB237" s="182" t="str">
        <f t="shared" si="161"/>
        <v/>
      </c>
      <c r="BC237" s="182" t="str">
        <f t="shared" si="162"/>
        <v/>
      </c>
      <c r="BD237" s="182" t="str">
        <f t="shared" si="163"/>
        <v/>
      </c>
      <c r="BE237" s="182" t="str">
        <f t="shared" si="164"/>
        <v/>
      </c>
      <c r="BF237" s="182" t="str">
        <f t="shared" si="165"/>
        <v/>
      </c>
      <c r="BG237" s="182" t="str">
        <f t="shared" si="166"/>
        <v/>
      </c>
      <c r="BH237" s="182" t="str">
        <f t="shared" si="167"/>
        <v/>
      </c>
      <c r="BI237" s="182" t="str">
        <f t="shared" si="168"/>
        <v/>
      </c>
      <c r="BJ237" s="182" t="str">
        <f t="shared" si="169"/>
        <v/>
      </c>
      <c r="BK237" s="182" t="str">
        <f t="shared" si="170"/>
        <v/>
      </c>
      <c r="BL237" s="182" t="str">
        <f t="shared" si="171"/>
        <v/>
      </c>
      <c r="BM237" s="182" t="str">
        <f t="shared" si="172"/>
        <v/>
      </c>
      <c r="BN237" s="182" t="str">
        <f t="shared" si="173"/>
        <v/>
      </c>
      <c r="BO237" s="182" t="str">
        <f t="shared" si="174"/>
        <v/>
      </c>
      <c r="BP237" s="182" t="str">
        <f t="shared" si="175"/>
        <v/>
      </c>
      <c r="BQ237" s="182" t="str">
        <f t="shared" si="176"/>
        <v/>
      </c>
      <c r="BR237" s="182" t="str">
        <f t="shared" si="177"/>
        <v/>
      </c>
      <c r="BS237" s="182" t="str">
        <f t="shared" si="178"/>
        <v/>
      </c>
      <c r="BT237" s="182" t="str">
        <f t="shared" si="179"/>
        <v/>
      </c>
      <c r="BU237" s="183" t="str">
        <f t="shared" si="180"/>
        <v/>
      </c>
      <c r="BV237" s="184" t="str">
        <f>IF('Cálculos '!C243="","",AVERAGE(AN237:BU237))</f>
        <v/>
      </c>
    </row>
    <row r="238" spans="2:74" ht="17.25" hidden="1" thickBot="1" x14ac:dyDescent="0.35">
      <c r="B238" s="165">
        <f t="shared" si="145"/>
        <v>236</v>
      </c>
      <c r="C238" s="171" t="str">
        <f>IF('Cálculos '!J244="","",'Cálculos '!J244)</f>
        <v/>
      </c>
      <c r="D238" s="172" t="str">
        <f>IF('Cálculos '!K244="","",'Cálculos '!K244)</f>
        <v/>
      </c>
      <c r="E238" s="172" t="str">
        <f>IF('Cálculos '!L244="","",'Cálculos '!L244)</f>
        <v/>
      </c>
      <c r="F238" s="172" t="str">
        <f>IF('Cálculos '!M244="","",'Cálculos '!M244)</f>
        <v/>
      </c>
      <c r="G238" s="172" t="str">
        <f>IF('Cálculos '!N244="","",'Cálculos '!N244)</f>
        <v/>
      </c>
      <c r="H238" s="172" t="str">
        <f>IF('Cálculos '!O244="","",'Cálculos '!O244)</f>
        <v/>
      </c>
      <c r="I238" s="172" t="str">
        <f>IF('Cálculos '!P244="","",'Cálculos '!P244)</f>
        <v/>
      </c>
      <c r="J238" s="172" t="str">
        <f>IF('Cálculos '!Q244="","",'Cálculos '!Q244)</f>
        <v/>
      </c>
      <c r="K238" s="172" t="str">
        <f>IF('Cálculos '!R244="","",'Cálculos '!R244)</f>
        <v/>
      </c>
      <c r="L238" s="172" t="str">
        <f>IF('Cálculos '!S244="","",'Cálculos '!S244)</f>
        <v/>
      </c>
      <c r="M238" s="172" t="str">
        <f>IF('Cálculos '!T244="","",'Cálculos '!T244)</f>
        <v/>
      </c>
      <c r="N238" s="172" t="str">
        <f>IF('Cálculos '!U244="","",'Cálculos '!U244)</f>
        <v/>
      </c>
      <c r="O238" s="172" t="str">
        <f>IF('Cálculos '!V244="","",'Cálculos '!V244)</f>
        <v/>
      </c>
      <c r="P238" s="172" t="str">
        <f>IF('Cálculos '!W244="","",'Cálculos '!W244)</f>
        <v/>
      </c>
      <c r="Q238" s="172" t="str">
        <f>IF('Cálculos '!X244="","",'Cálculos '!X244)</f>
        <v/>
      </c>
      <c r="R238" s="172" t="str">
        <f>IF('Cálculos '!Y244="","",'Cálculos '!Y244)</f>
        <v/>
      </c>
      <c r="S238" s="172" t="str">
        <f>IF('Cálculos '!Z244="","",'Cálculos '!Z244)</f>
        <v/>
      </c>
      <c r="T238" s="172" t="str">
        <f>IF('Cálculos '!AA244="","",'Cálculos '!AA244)</f>
        <v/>
      </c>
      <c r="U238" s="172" t="str">
        <f>IF('Cálculos '!AB244="","",'Cálculos '!AB244)</f>
        <v/>
      </c>
      <c r="V238" s="172" t="str">
        <f>IF('Cálculos '!AC244="","",'Cálculos '!AC244)</f>
        <v/>
      </c>
      <c r="W238" s="172" t="str">
        <f>IF('Cálculos '!AD244="","",'Cálculos '!AD244)</f>
        <v/>
      </c>
      <c r="X238" s="172" t="str">
        <f>IF('Cálculos '!AE244="","",'Cálculos '!AE244)</f>
        <v/>
      </c>
      <c r="Y238" s="172" t="str">
        <f>IF('Cálculos '!AF244="","",'Cálculos '!AF244)</f>
        <v/>
      </c>
      <c r="Z238" s="172" t="str">
        <f>IF('Cálculos '!AG244="","",'Cálculos '!AG244)</f>
        <v/>
      </c>
      <c r="AA238" s="172" t="str">
        <f>IF('Cálculos '!AH244="","",'Cálculos '!AH244)</f>
        <v/>
      </c>
      <c r="AB238" s="172" t="str">
        <f>IF('Cálculos '!AI244="","",'Cálculos '!AI244)</f>
        <v/>
      </c>
      <c r="AC238" s="172" t="str">
        <f>IF('Cálculos '!AJ244="","",'Cálculos '!AJ244)</f>
        <v/>
      </c>
      <c r="AD238" s="172" t="str">
        <f>IF('Cálculos '!AK244="","",'Cálculos '!AK244)</f>
        <v/>
      </c>
      <c r="AE238" s="172" t="str">
        <f>IF('Cálculos '!AL244="","",'Cálculos '!AL244)</f>
        <v/>
      </c>
      <c r="AF238" s="172" t="str">
        <f>IF('Cálculos '!AM244="","",'Cálculos '!AM244)</f>
        <v/>
      </c>
      <c r="AG238" s="172" t="str">
        <f>IF('Cálculos '!AN244="","",'Cálculos '!AN244)</f>
        <v/>
      </c>
      <c r="AH238" s="172" t="str">
        <f>IF('Cálculos '!AO244="","",'Cálculos '!AO244)</f>
        <v/>
      </c>
      <c r="AI238" s="172" t="str">
        <f>IF('Cálculos '!AP244="","",'Cálculos '!AP244)</f>
        <v/>
      </c>
      <c r="AJ238" s="443" t="str">
        <f>IF('Cálculos '!AQ244="","",'Cálculos '!AQ244)</f>
        <v/>
      </c>
      <c r="AK238" s="446" t="str">
        <f>IF('Cálculos '!D244="","",AVERAGE(C238:AJ238))</f>
        <v/>
      </c>
      <c r="AM238" s="181">
        <f t="shared" si="146"/>
        <v>236</v>
      </c>
      <c r="AN238" s="284" t="str">
        <f t="shared" si="147"/>
        <v/>
      </c>
      <c r="AO238" s="285" t="str">
        <f t="shared" si="148"/>
        <v/>
      </c>
      <c r="AP238" s="285" t="str">
        <f t="shared" si="149"/>
        <v/>
      </c>
      <c r="AQ238" s="285" t="str">
        <f t="shared" si="150"/>
        <v/>
      </c>
      <c r="AR238" s="182" t="str">
        <f t="shared" si="151"/>
        <v/>
      </c>
      <c r="AS238" s="182" t="str">
        <f t="shared" si="152"/>
        <v/>
      </c>
      <c r="AT238" s="182" t="str">
        <f t="shared" si="153"/>
        <v/>
      </c>
      <c r="AU238" s="182" t="str">
        <f t="shared" si="154"/>
        <v/>
      </c>
      <c r="AV238" s="182" t="str">
        <f t="shared" si="155"/>
        <v/>
      </c>
      <c r="AW238" s="182" t="str">
        <f t="shared" si="156"/>
        <v/>
      </c>
      <c r="AX238" s="182" t="str">
        <f t="shared" si="157"/>
        <v/>
      </c>
      <c r="AY238" s="182" t="str">
        <f t="shared" si="158"/>
        <v/>
      </c>
      <c r="AZ238" s="182" t="str">
        <f t="shared" si="159"/>
        <v/>
      </c>
      <c r="BA238" s="182" t="str">
        <f t="shared" si="160"/>
        <v/>
      </c>
      <c r="BB238" s="182" t="str">
        <f t="shared" si="161"/>
        <v/>
      </c>
      <c r="BC238" s="182" t="str">
        <f t="shared" si="162"/>
        <v/>
      </c>
      <c r="BD238" s="182" t="str">
        <f t="shared" si="163"/>
        <v/>
      </c>
      <c r="BE238" s="182" t="str">
        <f t="shared" si="164"/>
        <v/>
      </c>
      <c r="BF238" s="182" t="str">
        <f t="shared" si="165"/>
        <v/>
      </c>
      <c r="BG238" s="182" t="str">
        <f t="shared" si="166"/>
        <v/>
      </c>
      <c r="BH238" s="182" t="str">
        <f t="shared" si="167"/>
        <v/>
      </c>
      <c r="BI238" s="182" t="str">
        <f t="shared" si="168"/>
        <v/>
      </c>
      <c r="BJ238" s="182" t="str">
        <f t="shared" si="169"/>
        <v/>
      </c>
      <c r="BK238" s="182" t="str">
        <f t="shared" si="170"/>
        <v/>
      </c>
      <c r="BL238" s="182" t="str">
        <f t="shared" si="171"/>
        <v/>
      </c>
      <c r="BM238" s="182" t="str">
        <f t="shared" si="172"/>
        <v/>
      </c>
      <c r="BN238" s="182" t="str">
        <f t="shared" si="173"/>
        <v/>
      </c>
      <c r="BO238" s="182" t="str">
        <f t="shared" si="174"/>
        <v/>
      </c>
      <c r="BP238" s="182" t="str">
        <f t="shared" si="175"/>
        <v/>
      </c>
      <c r="BQ238" s="182" t="str">
        <f t="shared" si="176"/>
        <v/>
      </c>
      <c r="BR238" s="182" t="str">
        <f t="shared" si="177"/>
        <v/>
      </c>
      <c r="BS238" s="182" t="str">
        <f t="shared" si="178"/>
        <v/>
      </c>
      <c r="BT238" s="182" t="str">
        <f t="shared" si="179"/>
        <v/>
      </c>
      <c r="BU238" s="183" t="str">
        <f t="shared" si="180"/>
        <v/>
      </c>
      <c r="BV238" s="184" t="str">
        <f>IF('Cálculos '!C244="","",AVERAGE(AN238:BU238))</f>
        <v/>
      </c>
    </row>
    <row r="239" spans="2:74" ht="17.25" hidden="1" thickBot="1" x14ac:dyDescent="0.35">
      <c r="B239" s="165">
        <f t="shared" si="145"/>
        <v>237</v>
      </c>
      <c r="C239" s="171" t="str">
        <f>IF('Cálculos '!J245="","",'Cálculos '!J245)</f>
        <v/>
      </c>
      <c r="D239" s="172" t="str">
        <f>IF('Cálculos '!K245="","",'Cálculos '!K245)</f>
        <v/>
      </c>
      <c r="E239" s="172" t="str">
        <f>IF('Cálculos '!L245="","",'Cálculos '!L245)</f>
        <v/>
      </c>
      <c r="F239" s="172" t="str">
        <f>IF('Cálculos '!M245="","",'Cálculos '!M245)</f>
        <v/>
      </c>
      <c r="G239" s="172" t="str">
        <f>IF('Cálculos '!N245="","",'Cálculos '!N245)</f>
        <v/>
      </c>
      <c r="H239" s="172" t="str">
        <f>IF('Cálculos '!O245="","",'Cálculos '!O245)</f>
        <v/>
      </c>
      <c r="I239" s="172" t="str">
        <f>IF('Cálculos '!P245="","",'Cálculos '!P245)</f>
        <v/>
      </c>
      <c r="J239" s="172" t="str">
        <f>IF('Cálculos '!Q245="","",'Cálculos '!Q245)</f>
        <v/>
      </c>
      <c r="K239" s="172" t="str">
        <f>IF('Cálculos '!R245="","",'Cálculos '!R245)</f>
        <v/>
      </c>
      <c r="L239" s="172" t="str">
        <f>IF('Cálculos '!S245="","",'Cálculos '!S245)</f>
        <v/>
      </c>
      <c r="M239" s="172" t="str">
        <f>IF('Cálculos '!T245="","",'Cálculos '!T245)</f>
        <v/>
      </c>
      <c r="N239" s="172" t="str">
        <f>IF('Cálculos '!U245="","",'Cálculos '!U245)</f>
        <v/>
      </c>
      <c r="O239" s="172" t="str">
        <f>IF('Cálculos '!V245="","",'Cálculos '!V245)</f>
        <v/>
      </c>
      <c r="P239" s="172" t="str">
        <f>IF('Cálculos '!W245="","",'Cálculos '!W245)</f>
        <v/>
      </c>
      <c r="Q239" s="172" t="str">
        <f>IF('Cálculos '!X245="","",'Cálculos '!X245)</f>
        <v/>
      </c>
      <c r="R239" s="172" t="str">
        <f>IF('Cálculos '!Y245="","",'Cálculos '!Y245)</f>
        <v/>
      </c>
      <c r="S239" s="172" t="str">
        <f>IF('Cálculos '!Z245="","",'Cálculos '!Z245)</f>
        <v/>
      </c>
      <c r="T239" s="172" t="str">
        <f>IF('Cálculos '!AA245="","",'Cálculos '!AA245)</f>
        <v/>
      </c>
      <c r="U239" s="172" t="str">
        <f>IF('Cálculos '!AB245="","",'Cálculos '!AB245)</f>
        <v/>
      </c>
      <c r="V239" s="172" t="str">
        <f>IF('Cálculos '!AC245="","",'Cálculos '!AC245)</f>
        <v/>
      </c>
      <c r="W239" s="172" t="str">
        <f>IF('Cálculos '!AD245="","",'Cálculos '!AD245)</f>
        <v/>
      </c>
      <c r="X239" s="172" t="str">
        <f>IF('Cálculos '!AE245="","",'Cálculos '!AE245)</f>
        <v/>
      </c>
      <c r="Y239" s="172" t="str">
        <f>IF('Cálculos '!AF245="","",'Cálculos '!AF245)</f>
        <v/>
      </c>
      <c r="Z239" s="172" t="str">
        <f>IF('Cálculos '!AG245="","",'Cálculos '!AG245)</f>
        <v/>
      </c>
      <c r="AA239" s="172" t="str">
        <f>IF('Cálculos '!AH245="","",'Cálculos '!AH245)</f>
        <v/>
      </c>
      <c r="AB239" s="172" t="str">
        <f>IF('Cálculos '!AI245="","",'Cálculos '!AI245)</f>
        <v/>
      </c>
      <c r="AC239" s="172" t="str">
        <f>IF('Cálculos '!AJ245="","",'Cálculos '!AJ245)</f>
        <v/>
      </c>
      <c r="AD239" s="172" t="str">
        <f>IF('Cálculos '!AK245="","",'Cálculos '!AK245)</f>
        <v/>
      </c>
      <c r="AE239" s="172" t="str">
        <f>IF('Cálculos '!AL245="","",'Cálculos '!AL245)</f>
        <v/>
      </c>
      <c r="AF239" s="172" t="str">
        <f>IF('Cálculos '!AM245="","",'Cálculos '!AM245)</f>
        <v/>
      </c>
      <c r="AG239" s="172" t="str">
        <f>IF('Cálculos '!AN245="","",'Cálculos '!AN245)</f>
        <v/>
      </c>
      <c r="AH239" s="172" t="str">
        <f>IF('Cálculos '!AO245="","",'Cálculos '!AO245)</f>
        <v/>
      </c>
      <c r="AI239" s="172" t="str">
        <f>IF('Cálculos '!AP245="","",'Cálculos '!AP245)</f>
        <v/>
      </c>
      <c r="AJ239" s="443" t="str">
        <f>IF('Cálculos '!AQ245="","",'Cálculos '!AQ245)</f>
        <v/>
      </c>
      <c r="AK239" s="446" t="str">
        <f>IF('Cálculos '!D245="","",AVERAGE(C239:AJ239))</f>
        <v/>
      </c>
      <c r="AM239" s="181">
        <f t="shared" si="146"/>
        <v>237</v>
      </c>
      <c r="AN239" s="284" t="str">
        <f t="shared" si="147"/>
        <v/>
      </c>
      <c r="AO239" s="285" t="str">
        <f t="shared" si="148"/>
        <v/>
      </c>
      <c r="AP239" s="285" t="str">
        <f t="shared" si="149"/>
        <v/>
      </c>
      <c r="AQ239" s="285" t="str">
        <f t="shared" si="150"/>
        <v/>
      </c>
      <c r="AR239" s="182" t="str">
        <f t="shared" si="151"/>
        <v/>
      </c>
      <c r="AS239" s="182" t="str">
        <f t="shared" si="152"/>
        <v/>
      </c>
      <c r="AT239" s="182" t="str">
        <f t="shared" si="153"/>
        <v/>
      </c>
      <c r="AU239" s="182" t="str">
        <f t="shared" si="154"/>
        <v/>
      </c>
      <c r="AV239" s="182" t="str">
        <f t="shared" si="155"/>
        <v/>
      </c>
      <c r="AW239" s="182" t="str">
        <f t="shared" si="156"/>
        <v/>
      </c>
      <c r="AX239" s="182" t="str">
        <f t="shared" si="157"/>
        <v/>
      </c>
      <c r="AY239" s="182" t="str">
        <f t="shared" si="158"/>
        <v/>
      </c>
      <c r="AZ239" s="182" t="str">
        <f t="shared" si="159"/>
        <v/>
      </c>
      <c r="BA239" s="182" t="str">
        <f t="shared" si="160"/>
        <v/>
      </c>
      <c r="BB239" s="182" t="str">
        <f t="shared" si="161"/>
        <v/>
      </c>
      <c r="BC239" s="182" t="str">
        <f t="shared" si="162"/>
        <v/>
      </c>
      <c r="BD239" s="182" t="str">
        <f t="shared" si="163"/>
        <v/>
      </c>
      <c r="BE239" s="182" t="str">
        <f t="shared" si="164"/>
        <v/>
      </c>
      <c r="BF239" s="182" t="str">
        <f t="shared" si="165"/>
        <v/>
      </c>
      <c r="BG239" s="182" t="str">
        <f t="shared" si="166"/>
        <v/>
      </c>
      <c r="BH239" s="182" t="str">
        <f t="shared" si="167"/>
        <v/>
      </c>
      <c r="BI239" s="182" t="str">
        <f t="shared" si="168"/>
        <v/>
      </c>
      <c r="BJ239" s="182" t="str">
        <f t="shared" si="169"/>
        <v/>
      </c>
      <c r="BK239" s="182" t="str">
        <f t="shared" si="170"/>
        <v/>
      </c>
      <c r="BL239" s="182" t="str">
        <f t="shared" si="171"/>
        <v/>
      </c>
      <c r="BM239" s="182" t="str">
        <f t="shared" si="172"/>
        <v/>
      </c>
      <c r="BN239" s="182" t="str">
        <f t="shared" si="173"/>
        <v/>
      </c>
      <c r="BO239" s="182" t="str">
        <f t="shared" si="174"/>
        <v/>
      </c>
      <c r="BP239" s="182" t="str">
        <f t="shared" si="175"/>
        <v/>
      </c>
      <c r="BQ239" s="182" t="str">
        <f t="shared" si="176"/>
        <v/>
      </c>
      <c r="BR239" s="182" t="str">
        <f t="shared" si="177"/>
        <v/>
      </c>
      <c r="BS239" s="182" t="str">
        <f t="shared" si="178"/>
        <v/>
      </c>
      <c r="BT239" s="182" t="str">
        <f t="shared" si="179"/>
        <v/>
      </c>
      <c r="BU239" s="183" t="str">
        <f t="shared" si="180"/>
        <v/>
      </c>
      <c r="BV239" s="184" t="str">
        <f>IF('Cálculos '!C245="","",AVERAGE(AN239:BU239))</f>
        <v/>
      </c>
    </row>
    <row r="240" spans="2:74" ht="17.25" hidden="1" thickBot="1" x14ac:dyDescent="0.35">
      <c r="B240" s="165">
        <f t="shared" si="145"/>
        <v>238</v>
      </c>
      <c r="C240" s="171" t="str">
        <f>IF('Cálculos '!J246="","",'Cálculos '!J246)</f>
        <v/>
      </c>
      <c r="D240" s="172" t="str">
        <f>IF('Cálculos '!K246="","",'Cálculos '!K246)</f>
        <v/>
      </c>
      <c r="E240" s="172" t="str">
        <f>IF('Cálculos '!L246="","",'Cálculos '!L246)</f>
        <v/>
      </c>
      <c r="F240" s="172" t="str">
        <f>IF('Cálculos '!M246="","",'Cálculos '!M246)</f>
        <v/>
      </c>
      <c r="G240" s="172" t="str">
        <f>IF('Cálculos '!N246="","",'Cálculos '!N246)</f>
        <v/>
      </c>
      <c r="H240" s="172" t="str">
        <f>IF('Cálculos '!O246="","",'Cálculos '!O246)</f>
        <v/>
      </c>
      <c r="I240" s="172" t="str">
        <f>IF('Cálculos '!P246="","",'Cálculos '!P246)</f>
        <v/>
      </c>
      <c r="J240" s="172" t="str">
        <f>IF('Cálculos '!Q246="","",'Cálculos '!Q246)</f>
        <v/>
      </c>
      <c r="K240" s="172" t="str">
        <f>IF('Cálculos '!R246="","",'Cálculos '!R246)</f>
        <v/>
      </c>
      <c r="L240" s="172" t="str">
        <f>IF('Cálculos '!S246="","",'Cálculos '!S246)</f>
        <v/>
      </c>
      <c r="M240" s="172" t="str">
        <f>IF('Cálculos '!T246="","",'Cálculos '!T246)</f>
        <v/>
      </c>
      <c r="N240" s="172" t="str">
        <f>IF('Cálculos '!U246="","",'Cálculos '!U246)</f>
        <v/>
      </c>
      <c r="O240" s="172" t="str">
        <f>IF('Cálculos '!V246="","",'Cálculos '!V246)</f>
        <v/>
      </c>
      <c r="P240" s="172" t="str">
        <f>IF('Cálculos '!W246="","",'Cálculos '!W246)</f>
        <v/>
      </c>
      <c r="Q240" s="172" t="str">
        <f>IF('Cálculos '!X246="","",'Cálculos '!X246)</f>
        <v/>
      </c>
      <c r="R240" s="172" t="str">
        <f>IF('Cálculos '!Y246="","",'Cálculos '!Y246)</f>
        <v/>
      </c>
      <c r="S240" s="172" t="str">
        <f>IF('Cálculos '!Z246="","",'Cálculos '!Z246)</f>
        <v/>
      </c>
      <c r="T240" s="172" t="str">
        <f>IF('Cálculos '!AA246="","",'Cálculos '!AA246)</f>
        <v/>
      </c>
      <c r="U240" s="172" t="str">
        <f>IF('Cálculos '!AB246="","",'Cálculos '!AB246)</f>
        <v/>
      </c>
      <c r="V240" s="172" t="str">
        <f>IF('Cálculos '!AC246="","",'Cálculos '!AC246)</f>
        <v/>
      </c>
      <c r="W240" s="172" t="str">
        <f>IF('Cálculos '!AD246="","",'Cálculos '!AD246)</f>
        <v/>
      </c>
      <c r="X240" s="172" t="str">
        <f>IF('Cálculos '!AE246="","",'Cálculos '!AE246)</f>
        <v/>
      </c>
      <c r="Y240" s="172" t="str">
        <f>IF('Cálculos '!AF246="","",'Cálculos '!AF246)</f>
        <v/>
      </c>
      <c r="Z240" s="172" t="str">
        <f>IF('Cálculos '!AG246="","",'Cálculos '!AG246)</f>
        <v/>
      </c>
      <c r="AA240" s="172" t="str">
        <f>IF('Cálculos '!AH246="","",'Cálculos '!AH246)</f>
        <v/>
      </c>
      <c r="AB240" s="172" t="str">
        <f>IF('Cálculos '!AI246="","",'Cálculos '!AI246)</f>
        <v/>
      </c>
      <c r="AC240" s="172" t="str">
        <f>IF('Cálculos '!AJ246="","",'Cálculos '!AJ246)</f>
        <v/>
      </c>
      <c r="AD240" s="172" t="str">
        <f>IF('Cálculos '!AK246="","",'Cálculos '!AK246)</f>
        <v/>
      </c>
      <c r="AE240" s="172" t="str">
        <f>IF('Cálculos '!AL246="","",'Cálculos '!AL246)</f>
        <v/>
      </c>
      <c r="AF240" s="172" t="str">
        <f>IF('Cálculos '!AM246="","",'Cálculos '!AM246)</f>
        <v/>
      </c>
      <c r="AG240" s="172" t="str">
        <f>IF('Cálculos '!AN246="","",'Cálculos '!AN246)</f>
        <v/>
      </c>
      <c r="AH240" s="172" t="str">
        <f>IF('Cálculos '!AO246="","",'Cálculos '!AO246)</f>
        <v/>
      </c>
      <c r="AI240" s="172" t="str">
        <f>IF('Cálculos '!AP246="","",'Cálculos '!AP246)</f>
        <v/>
      </c>
      <c r="AJ240" s="443" t="str">
        <f>IF('Cálculos '!AQ246="","",'Cálculos '!AQ246)</f>
        <v/>
      </c>
      <c r="AK240" s="446" t="str">
        <f>IF('Cálculos '!D246="","",AVERAGE(C240:AJ240))</f>
        <v/>
      </c>
      <c r="AM240" s="181">
        <f t="shared" si="146"/>
        <v>238</v>
      </c>
      <c r="AN240" s="284" t="str">
        <f t="shared" si="147"/>
        <v/>
      </c>
      <c r="AO240" s="285" t="str">
        <f t="shared" si="148"/>
        <v/>
      </c>
      <c r="AP240" s="285" t="str">
        <f t="shared" si="149"/>
        <v/>
      </c>
      <c r="AQ240" s="285" t="str">
        <f t="shared" si="150"/>
        <v/>
      </c>
      <c r="AR240" s="182" t="str">
        <f t="shared" si="151"/>
        <v/>
      </c>
      <c r="AS240" s="182" t="str">
        <f t="shared" si="152"/>
        <v/>
      </c>
      <c r="AT240" s="182" t="str">
        <f t="shared" si="153"/>
        <v/>
      </c>
      <c r="AU240" s="182" t="str">
        <f t="shared" si="154"/>
        <v/>
      </c>
      <c r="AV240" s="182" t="str">
        <f t="shared" si="155"/>
        <v/>
      </c>
      <c r="AW240" s="182" t="str">
        <f t="shared" si="156"/>
        <v/>
      </c>
      <c r="AX240" s="182" t="str">
        <f t="shared" si="157"/>
        <v/>
      </c>
      <c r="AY240" s="182" t="str">
        <f t="shared" si="158"/>
        <v/>
      </c>
      <c r="AZ240" s="182" t="str">
        <f t="shared" si="159"/>
        <v/>
      </c>
      <c r="BA240" s="182" t="str">
        <f t="shared" si="160"/>
        <v/>
      </c>
      <c r="BB240" s="182" t="str">
        <f t="shared" si="161"/>
        <v/>
      </c>
      <c r="BC240" s="182" t="str">
        <f t="shared" si="162"/>
        <v/>
      </c>
      <c r="BD240" s="182" t="str">
        <f t="shared" si="163"/>
        <v/>
      </c>
      <c r="BE240" s="182" t="str">
        <f t="shared" si="164"/>
        <v/>
      </c>
      <c r="BF240" s="182" t="str">
        <f t="shared" si="165"/>
        <v/>
      </c>
      <c r="BG240" s="182" t="str">
        <f t="shared" si="166"/>
        <v/>
      </c>
      <c r="BH240" s="182" t="str">
        <f t="shared" si="167"/>
        <v/>
      </c>
      <c r="BI240" s="182" t="str">
        <f t="shared" si="168"/>
        <v/>
      </c>
      <c r="BJ240" s="182" t="str">
        <f t="shared" si="169"/>
        <v/>
      </c>
      <c r="BK240" s="182" t="str">
        <f t="shared" si="170"/>
        <v/>
      </c>
      <c r="BL240" s="182" t="str">
        <f t="shared" si="171"/>
        <v/>
      </c>
      <c r="BM240" s="182" t="str">
        <f t="shared" si="172"/>
        <v/>
      </c>
      <c r="BN240" s="182" t="str">
        <f t="shared" si="173"/>
        <v/>
      </c>
      <c r="BO240" s="182" t="str">
        <f t="shared" si="174"/>
        <v/>
      </c>
      <c r="BP240" s="182" t="str">
        <f t="shared" si="175"/>
        <v/>
      </c>
      <c r="BQ240" s="182" t="str">
        <f t="shared" si="176"/>
        <v/>
      </c>
      <c r="BR240" s="182" t="str">
        <f t="shared" si="177"/>
        <v/>
      </c>
      <c r="BS240" s="182" t="str">
        <f t="shared" si="178"/>
        <v/>
      </c>
      <c r="BT240" s="182" t="str">
        <f t="shared" si="179"/>
        <v/>
      </c>
      <c r="BU240" s="183" t="str">
        <f t="shared" si="180"/>
        <v/>
      </c>
      <c r="BV240" s="184" t="str">
        <f>IF('Cálculos '!C246="","",AVERAGE(AN240:BU240))</f>
        <v/>
      </c>
    </row>
    <row r="241" spans="2:74" ht="17.25" hidden="1" thickBot="1" x14ac:dyDescent="0.35">
      <c r="B241" s="165">
        <f t="shared" si="145"/>
        <v>239</v>
      </c>
      <c r="C241" s="171" t="str">
        <f>IF('Cálculos '!J247="","",'Cálculos '!J247)</f>
        <v/>
      </c>
      <c r="D241" s="172" t="str">
        <f>IF('Cálculos '!K247="","",'Cálculos '!K247)</f>
        <v/>
      </c>
      <c r="E241" s="172" t="str">
        <f>IF('Cálculos '!L247="","",'Cálculos '!L247)</f>
        <v/>
      </c>
      <c r="F241" s="172" t="str">
        <f>IF('Cálculos '!M247="","",'Cálculos '!M247)</f>
        <v/>
      </c>
      <c r="G241" s="172" t="str">
        <f>IF('Cálculos '!N247="","",'Cálculos '!N247)</f>
        <v/>
      </c>
      <c r="H241" s="172" t="str">
        <f>IF('Cálculos '!O247="","",'Cálculos '!O247)</f>
        <v/>
      </c>
      <c r="I241" s="172" t="str">
        <f>IF('Cálculos '!P247="","",'Cálculos '!P247)</f>
        <v/>
      </c>
      <c r="J241" s="172" t="str">
        <f>IF('Cálculos '!Q247="","",'Cálculos '!Q247)</f>
        <v/>
      </c>
      <c r="K241" s="172" t="str">
        <f>IF('Cálculos '!R247="","",'Cálculos '!R247)</f>
        <v/>
      </c>
      <c r="L241" s="172" t="str">
        <f>IF('Cálculos '!S247="","",'Cálculos '!S247)</f>
        <v/>
      </c>
      <c r="M241" s="172" t="str">
        <f>IF('Cálculos '!T247="","",'Cálculos '!T247)</f>
        <v/>
      </c>
      <c r="N241" s="172" t="str">
        <f>IF('Cálculos '!U247="","",'Cálculos '!U247)</f>
        <v/>
      </c>
      <c r="O241" s="172" t="str">
        <f>IF('Cálculos '!V247="","",'Cálculos '!V247)</f>
        <v/>
      </c>
      <c r="P241" s="172" t="str">
        <f>IF('Cálculos '!W247="","",'Cálculos '!W247)</f>
        <v/>
      </c>
      <c r="Q241" s="172" t="str">
        <f>IF('Cálculos '!X247="","",'Cálculos '!X247)</f>
        <v/>
      </c>
      <c r="R241" s="172" t="str">
        <f>IF('Cálculos '!Y247="","",'Cálculos '!Y247)</f>
        <v/>
      </c>
      <c r="S241" s="172" t="str">
        <f>IF('Cálculos '!Z247="","",'Cálculos '!Z247)</f>
        <v/>
      </c>
      <c r="T241" s="172" t="str">
        <f>IF('Cálculos '!AA247="","",'Cálculos '!AA247)</f>
        <v/>
      </c>
      <c r="U241" s="172" t="str">
        <f>IF('Cálculos '!AB247="","",'Cálculos '!AB247)</f>
        <v/>
      </c>
      <c r="V241" s="172" t="str">
        <f>IF('Cálculos '!AC247="","",'Cálculos '!AC247)</f>
        <v/>
      </c>
      <c r="W241" s="172" t="str">
        <f>IF('Cálculos '!AD247="","",'Cálculos '!AD247)</f>
        <v/>
      </c>
      <c r="X241" s="172" t="str">
        <f>IF('Cálculos '!AE247="","",'Cálculos '!AE247)</f>
        <v/>
      </c>
      <c r="Y241" s="172" t="str">
        <f>IF('Cálculos '!AF247="","",'Cálculos '!AF247)</f>
        <v/>
      </c>
      <c r="Z241" s="172" t="str">
        <f>IF('Cálculos '!AG247="","",'Cálculos '!AG247)</f>
        <v/>
      </c>
      <c r="AA241" s="172" t="str">
        <f>IF('Cálculos '!AH247="","",'Cálculos '!AH247)</f>
        <v/>
      </c>
      <c r="AB241" s="172" t="str">
        <f>IF('Cálculos '!AI247="","",'Cálculos '!AI247)</f>
        <v/>
      </c>
      <c r="AC241" s="172" t="str">
        <f>IF('Cálculos '!AJ247="","",'Cálculos '!AJ247)</f>
        <v/>
      </c>
      <c r="AD241" s="172" t="str">
        <f>IF('Cálculos '!AK247="","",'Cálculos '!AK247)</f>
        <v/>
      </c>
      <c r="AE241" s="172" t="str">
        <f>IF('Cálculos '!AL247="","",'Cálculos '!AL247)</f>
        <v/>
      </c>
      <c r="AF241" s="172" t="str">
        <f>IF('Cálculos '!AM247="","",'Cálculos '!AM247)</f>
        <v/>
      </c>
      <c r="AG241" s="172" t="str">
        <f>IF('Cálculos '!AN247="","",'Cálculos '!AN247)</f>
        <v/>
      </c>
      <c r="AH241" s="172" t="str">
        <f>IF('Cálculos '!AO247="","",'Cálculos '!AO247)</f>
        <v/>
      </c>
      <c r="AI241" s="172" t="str">
        <f>IF('Cálculos '!AP247="","",'Cálculos '!AP247)</f>
        <v/>
      </c>
      <c r="AJ241" s="443" t="str">
        <f>IF('Cálculos '!AQ247="","",'Cálculos '!AQ247)</f>
        <v/>
      </c>
      <c r="AK241" s="446" t="str">
        <f>IF('Cálculos '!D247="","",AVERAGE(C241:AJ241))</f>
        <v/>
      </c>
      <c r="AM241" s="181">
        <f t="shared" si="146"/>
        <v>239</v>
      </c>
      <c r="AN241" s="284" t="str">
        <f t="shared" si="147"/>
        <v/>
      </c>
      <c r="AO241" s="285" t="str">
        <f t="shared" si="148"/>
        <v/>
      </c>
      <c r="AP241" s="285" t="str">
        <f t="shared" si="149"/>
        <v/>
      </c>
      <c r="AQ241" s="285" t="str">
        <f t="shared" si="150"/>
        <v/>
      </c>
      <c r="AR241" s="182" t="str">
        <f t="shared" si="151"/>
        <v/>
      </c>
      <c r="AS241" s="182" t="str">
        <f t="shared" si="152"/>
        <v/>
      </c>
      <c r="AT241" s="182" t="str">
        <f t="shared" si="153"/>
        <v/>
      </c>
      <c r="AU241" s="182" t="str">
        <f t="shared" si="154"/>
        <v/>
      </c>
      <c r="AV241" s="182" t="str">
        <f t="shared" si="155"/>
        <v/>
      </c>
      <c r="AW241" s="182" t="str">
        <f t="shared" si="156"/>
        <v/>
      </c>
      <c r="AX241" s="182" t="str">
        <f t="shared" si="157"/>
        <v/>
      </c>
      <c r="AY241" s="182" t="str">
        <f t="shared" si="158"/>
        <v/>
      </c>
      <c r="AZ241" s="182" t="str">
        <f t="shared" si="159"/>
        <v/>
      </c>
      <c r="BA241" s="182" t="str">
        <f t="shared" si="160"/>
        <v/>
      </c>
      <c r="BB241" s="182" t="str">
        <f t="shared" si="161"/>
        <v/>
      </c>
      <c r="BC241" s="182" t="str">
        <f t="shared" si="162"/>
        <v/>
      </c>
      <c r="BD241" s="182" t="str">
        <f t="shared" si="163"/>
        <v/>
      </c>
      <c r="BE241" s="182" t="str">
        <f t="shared" si="164"/>
        <v/>
      </c>
      <c r="BF241" s="182" t="str">
        <f t="shared" si="165"/>
        <v/>
      </c>
      <c r="BG241" s="182" t="str">
        <f t="shared" si="166"/>
        <v/>
      </c>
      <c r="BH241" s="182" t="str">
        <f t="shared" si="167"/>
        <v/>
      </c>
      <c r="BI241" s="182" t="str">
        <f t="shared" si="168"/>
        <v/>
      </c>
      <c r="BJ241" s="182" t="str">
        <f t="shared" si="169"/>
        <v/>
      </c>
      <c r="BK241" s="182" t="str">
        <f t="shared" si="170"/>
        <v/>
      </c>
      <c r="BL241" s="182" t="str">
        <f t="shared" si="171"/>
        <v/>
      </c>
      <c r="BM241" s="182" t="str">
        <f t="shared" si="172"/>
        <v/>
      </c>
      <c r="BN241" s="182" t="str">
        <f t="shared" si="173"/>
        <v/>
      </c>
      <c r="BO241" s="182" t="str">
        <f t="shared" si="174"/>
        <v/>
      </c>
      <c r="BP241" s="182" t="str">
        <f t="shared" si="175"/>
        <v/>
      </c>
      <c r="BQ241" s="182" t="str">
        <f t="shared" si="176"/>
        <v/>
      </c>
      <c r="BR241" s="182" t="str">
        <f t="shared" si="177"/>
        <v/>
      </c>
      <c r="BS241" s="182" t="str">
        <f t="shared" si="178"/>
        <v/>
      </c>
      <c r="BT241" s="182" t="str">
        <f t="shared" si="179"/>
        <v/>
      </c>
      <c r="BU241" s="183" t="str">
        <f t="shared" si="180"/>
        <v/>
      </c>
      <c r="BV241" s="184" t="str">
        <f>IF('Cálculos '!C247="","",AVERAGE(AN241:BU241))</f>
        <v/>
      </c>
    </row>
    <row r="242" spans="2:74" ht="17.25" hidden="1" thickBot="1" x14ac:dyDescent="0.35">
      <c r="B242" s="165">
        <f t="shared" si="145"/>
        <v>240</v>
      </c>
      <c r="C242" s="171" t="str">
        <f>IF('Cálculos '!J248="","",'Cálculos '!J248)</f>
        <v/>
      </c>
      <c r="D242" s="172" t="str">
        <f>IF('Cálculos '!K248="","",'Cálculos '!K248)</f>
        <v/>
      </c>
      <c r="E242" s="172" t="str">
        <f>IF('Cálculos '!L248="","",'Cálculos '!L248)</f>
        <v/>
      </c>
      <c r="F242" s="172" t="str">
        <f>IF('Cálculos '!M248="","",'Cálculos '!M248)</f>
        <v/>
      </c>
      <c r="G242" s="172" t="str">
        <f>IF('Cálculos '!N248="","",'Cálculos '!N248)</f>
        <v/>
      </c>
      <c r="H242" s="172" t="str">
        <f>IF('Cálculos '!O248="","",'Cálculos '!O248)</f>
        <v/>
      </c>
      <c r="I242" s="172" t="str">
        <f>IF('Cálculos '!P248="","",'Cálculos '!P248)</f>
        <v/>
      </c>
      <c r="J242" s="172" t="str">
        <f>IF('Cálculos '!Q248="","",'Cálculos '!Q248)</f>
        <v/>
      </c>
      <c r="K242" s="172" t="str">
        <f>IF('Cálculos '!R248="","",'Cálculos '!R248)</f>
        <v/>
      </c>
      <c r="L242" s="172" t="str">
        <f>IF('Cálculos '!S248="","",'Cálculos '!S248)</f>
        <v/>
      </c>
      <c r="M242" s="172" t="str">
        <f>IF('Cálculos '!T248="","",'Cálculos '!T248)</f>
        <v/>
      </c>
      <c r="N242" s="172" t="str">
        <f>IF('Cálculos '!U248="","",'Cálculos '!U248)</f>
        <v/>
      </c>
      <c r="O242" s="172" t="str">
        <f>IF('Cálculos '!V248="","",'Cálculos '!V248)</f>
        <v/>
      </c>
      <c r="P242" s="172" t="str">
        <f>IF('Cálculos '!W248="","",'Cálculos '!W248)</f>
        <v/>
      </c>
      <c r="Q242" s="172" t="str">
        <f>IF('Cálculos '!X248="","",'Cálculos '!X248)</f>
        <v/>
      </c>
      <c r="R242" s="172" t="str">
        <f>IF('Cálculos '!Y248="","",'Cálculos '!Y248)</f>
        <v/>
      </c>
      <c r="S242" s="172" t="str">
        <f>IF('Cálculos '!Z248="","",'Cálculos '!Z248)</f>
        <v/>
      </c>
      <c r="T242" s="172" t="str">
        <f>IF('Cálculos '!AA248="","",'Cálculos '!AA248)</f>
        <v/>
      </c>
      <c r="U242" s="172" t="str">
        <f>IF('Cálculos '!AB248="","",'Cálculos '!AB248)</f>
        <v/>
      </c>
      <c r="V242" s="172" t="str">
        <f>IF('Cálculos '!AC248="","",'Cálculos '!AC248)</f>
        <v/>
      </c>
      <c r="W242" s="172" t="str">
        <f>IF('Cálculos '!AD248="","",'Cálculos '!AD248)</f>
        <v/>
      </c>
      <c r="X242" s="172" t="str">
        <f>IF('Cálculos '!AE248="","",'Cálculos '!AE248)</f>
        <v/>
      </c>
      <c r="Y242" s="172" t="str">
        <f>IF('Cálculos '!AF248="","",'Cálculos '!AF248)</f>
        <v/>
      </c>
      <c r="Z242" s="172" t="str">
        <f>IF('Cálculos '!AG248="","",'Cálculos '!AG248)</f>
        <v/>
      </c>
      <c r="AA242" s="172" t="str">
        <f>IF('Cálculos '!AH248="","",'Cálculos '!AH248)</f>
        <v/>
      </c>
      <c r="AB242" s="172" t="str">
        <f>IF('Cálculos '!AI248="","",'Cálculos '!AI248)</f>
        <v/>
      </c>
      <c r="AC242" s="172" t="str">
        <f>IF('Cálculos '!AJ248="","",'Cálculos '!AJ248)</f>
        <v/>
      </c>
      <c r="AD242" s="172" t="str">
        <f>IF('Cálculos '!AK248="","",'Cálculos '!AK248)</f>
        <v/>
      </c>
      <c r="AE242" s="172" t="str">
        <f>IF('Cálculos '!AL248="","",'Cálculos '!AL248)</f>
        <v/>
      </c>
      <c r="AF242" s="172" t="str">
        <f>IF('Cálculos '!AM248="","",'Cálculos '!AM248)</f>
        <v/>
      </c>
      <c r="AG242" s="172" t="str">
        <f>IF('Cálculos '!AN248="","",'Cálculos '!AN248)</f>
        <v/>
      </c>
      <c r="AH242" s="172" t="str">
        <f>IF('Cálculos '!AO248="","",'Cálculos '!AO248)</f>
        <v/>
      </c>
      <c r="AI242" s="172" t="str">
        <f>IF('Cálculos '!AP248="","",'Cálculos '!AP248)</f>
        <v/>
      </c>
      <c r="AJ242" s="443" t="str">
        <f>IF('Cálculos '!AQ248="","",'Cálculos '!AQ248)</f>
        <v/>
      </c>
      <c r="AK242" s="446" t="str">
        <f>IF('Cálculos '!D248="","",AVERAGE(C242:AJ242))</f>
        <v/>
      </c>
      <c r="AM242" s="181">
        <f t="shared" si="146"/>
        <v>240</v>
      </c>
      <c r="AN242" s="284" t="str">
        <f t="shared" si="147"/>
        <v/>
      </c>
      <c r="AO242" s="285" t="str">
        <f t="shared" si="148"/>
        <v/>
      </c>
      <c r="AP242" s="285" t="str">
        <f t="shared" si="149"/>
        <v/>
      </c>
      <c r="AQ242" s="285" t="str">
        <f t="shared" si="150"/>
        <v/>
      </c>
      <c r="AR242" s="182" t="str">
        <f t="shared" si="151"/>
        <v/>
      </c>
      <c r="AS242" s="182" t="str">
        <f t="shared" si="152"/>
        <v/>
      </c>
      <c r="AT242" s="182" t="str">
        <f t="shared" si="153"/>
        <v/>
      </c>
      <c r="AU242" s="182" t="str">
        <f t="shared" si="154"/>
        <v/>
      </c>
      <c r="AV242" s="182" t="str">
        <f t="shared" si="155"/>
        <v/>
      </c>
      <c r="AW242" s="182" t="str">
        <f t="shared" si="156"/>
        <v/>
      </c>
      <c r="AX242" s="182" t="str">
        <f t="shared" si="157"/>
        <v/>
      </c>
      <c r="AY242" s="182" t="str">
        <f t="shared" si="158"/>
        <v/>
      </c>
      <c r="AZ242" s="182" t="str">
        <f t="shared" si="159"/>
        <v/>
      </c>
      <c r="BA242" s="182" t="str">
        <f t="shared" si="160"/>
        <v/>
      </c>
      <c r="BB242" s="182" t="str">
        <f t="shared" si="161"/>
        <v/>
      </c>
      <c r="BC242" s="182" t="str">
        <f t="shared" si="162"/>
        <v/>
      </c>
      <c r="BD242" s="182" t="str">
        <f t="shared" si="163"/>
        <v/>
      </c>
      <c r="BE242" s="182" t="str">
        <f t="shared" si="164"/>
        <v/>
      </c>
      <c r="BF242" s="182" t="str">
        <f t="shared" si="165"/>
        <v/>
      </c>
      <c r="BG242" s="182" t="str">
        <f t="shared" si="166"/>
        <v/>
      </c>
      <c r="BH242" s="182" t="str">
        <f t="shared" si="167"/>
        <v/>
      </c>
      <c r="BI242" s="182" t="str">
        <f t="shared" si="168"/>
        <v/>
      </c>
      <c r="BJ242" s="182" t="str">
        <f t="shared" si="169"/>
        <v/>
      </c>
      <c r="BK242" s="182" t="str">
        <f t="shared" si="170"/>
        <v/>
      </c>
      <c r="BL242" s="182" t="str">
        <f t="shared" si="171"/>
        <v/>
      </c>
      <c r="BM242" s="182" t="str">
        <f t="shared" si="172"/>
        <v/>
      </c>
      <c r="BN242" s="182" t="str">
        <f t="shared" si="173"/>
        <v/>
      </c>
      <c r="BO242" s="182" t="str">
        <f t="shared" si="174"/>
        <v/>
      </c>
      <c r="BP242" s="182" t="str">
        <f t="shared" si="175"/>
        <v/>
      </c>
      <c r="BQ242" s="182" t="str">
        <f t="shared" si="176"/>
        <v/>
      </c>
      <c r="BR242" s="182" t="str">
        <f t="shared" si="177"/>
        <v/>
      </c>
      <c r="BS242" s="182" t="str">
        <f t="shared" si="178"/>
        <v/>
      </c>
      <c r="BT242" s="182" t="str">
        <f t="shared" si="179"/>
        <v/>
      </c>
      <c r="BU242" s="183" t="str">
        <f t="shared" si="180"/>
        <v/>
      </c>
      <c r="BV242" s="184" t="str">
        <f>IF('Cálculos '!C248="","",AVERAGE(AN242:BU242))</f>
        <v/>
      </c>
    </row>
    <row r="243" spans="2:74" ht="17.25" hidden="1" thickBot="1" x14ac:dyDescent="0.35">
      <c r="B243" s="165">
        <f t="shared" si="145"/>
        <v>241</v>
      </c>
      <c r="C243" s="171" t="str">
        <f>IF('Cálculos '!J249="","",'Cálculos '!J249)</f>
        <v/>
      </c>
      <c r="D243" s="172" t="str">
        <f>IF('Cálculos '!K249="","",'Cálculos '!K249)</f>
        <v/>
      </c>
      <c r="E243" s="172" t="str">
        <f>IF('Cálculos '!L249="","",'Cálculos '!L249)</f>
        <v/>
      </c>
      <c r="F243" s="172" t="str">
        <f>IF('Cálculos '!M249="","",'Cálculos '!M249)</f>
        <v/>
      </c>
      <c r="G243" s="172" t="str">
        <f>IF('Cálculos '!N249="","",'Cálculos '!N249)</f>
        <v/>
      </c>
      <c r="H243" s="172" t="str">
        <f>IF('Cálculos '!O249="","",'Cálculos '!O249)</f>
        <v/>
      </c>
      <c r="I243" s="172" t="str">
        <f>IF('Cálculos '!P249="","",'Cálculos '!P249)</f>
        <v/>
      </c>
      <c r="J243" s="172" t="str">
        <f>IF('Cálculos '!Q249="","",'Cálculos '!Q249)</f>
        <v/>
      </c>
      <c r="K243" s="172" t="str">
        <f>IF('Cálculos '!R249="","",'Cálculos '!R249)</f>
        <v/>
      </c>
      <c r="L243" s="172" t="str">
        <f>IF('Cálculos '!S249="","",'Cálculos '!S249)</f>
        <v/>
      </c>
      <c r="M243" s="172" t="str">
        <f>IF('Cálculos '!T249="","",'Cálculos '!T249)</f>
        <v/>
      </c>
      <c r="N243" s="172" t="str">
        <f>IF('Cálculos '!U249="","",'Cálculos '!U249)</f>
        <v/>
      </c>
      <c r="O243" s="172" t="str">
        <f>IF('Cálculos '!V249="","",'Cálculos '!V249)</f>
        <v/>
      </c>
      <c r="P243" s="172" t="str">
        <f>IF('Cálculos '!W249="","",'Cálculos '!W249)</f>
        <v/>
      </c>
      <c r="Q243" s="172" t="str">
        <f>IF('Cálculos '!X249="","",'Cálculos '!X249)</f>
        <v/>
      </c>
      <c r="R243" s="172" t="str">
        <f>IF('Cálculos '!Y249="","",'Cálculos '!Y249)</f>
        <v/>
      </c>
      <c r="S243" s="172" t="str">
        <f>IF('Cálculos '!Z249="","",'Cálculos '!Z249)</f>
        <v/>
      </c>
      <c r="T243" s="172" t="str">
        <f>IF('Cálculos '!AA249="","",'Cálculos '!AA249)</f>
        <v/>
      </c>
      <c r="U243" s="172" t="str">
        <f>IF('Cálculos '!AB249="","",'Cálculos '!AB249)</f>
        <v/>
      </c>
      <c r="V243" s="172" t="str">
        <f>IF('Cálculos '!AC249="","",'Cálculos '!AC249)</f>
        <v/>
      </c>
      <c r="W243" s="172" t="str">
        <f>IF('Cálculos '!AD249="","",'Cálculos '!AD249)</f>
        <v/>
      </c>
      <c r="X243" s="172" t="str">
        <f>IF('Cálculos '!AE249="","",'Cálculos '!AE249)</f>
        <v/>
      </c>
      <c r="Y243" s="172" t="str">
        <f>IF('Cálculos '!AF249="","",'Cálculos '!AF249)</f>
        <v/>
      </c>
      <c r="Z243" s="172" t="str">
        <f>IF('Cálculos '!AG249="","",'Cálculos '!AG249)</f>
        <v/>
      </c>
      <c r="AA243" s="172" t="str">
        <f>IF('Cálculos '!AH249="","",'Cálculos '!AH249)</f>
        <v/>
      </c>
      <c r="AB243" s="172" t="str">
        <f>IF('Cálculos '!AI249="","",'Cálculos '!AI249)</f>
        <v/>
      </c>
      <c r="AC243" s="172" t="str">
        <f>IF('Cálculos '!AJ249="","",'Cálculos '!AJ249)</f>
        <v/>
      </c>
      <c r="AD243" s="172" t="str">
        <f>IF('Cálculos '!AK249="","",'Cálculos '!AK249)</f>
        <v/>
      </c>
      <c r="AE243" s="172" t="str">
        <f>IF('Cálculos '!AL249="","",'Cálculos '!AL249)</f>
        <v/>
      </c>
      <c r="AF243" s="172" t="str">
        <f>IF('Cálculos '!AM249="","",'Cálculos '!AM249)</f>
        <v/>
      </c>
      <c r="AG243" s="172" t="str">
        <f>IF('Cálculos '!AN249="","",'Cálculos '!AN249)</f>
        <v/>
      </c>
      <c r="AH243" s="172" t="str">
        <f>IF('Cálculos '!AO249="","",'Cálculos '!AO249)</f>
        <v/>
      </c>
      <c r="AI243" s="172" t="str">
        <f>IF('Cálculos '!AP249="","",'Cálculos '!AP249)</f>
        <v/>
      </c>
      <c r="AJ243" s="443" t="str">
        <f>IF('Cálculos '!AQ249="","",'Cálculos '!AQ249)</f>
        <v/>
      </c>
      <c r="AK243" s="446" t="str">
        <f>IF('Cálculos '!D249="","",AVERAGE(C243:AJ243))</f>
        <v/>
      </c>
      <c r="AM243" s="181">
        <f t="shared" si="146"/>
        <v>241</v>
      </c>
      <c r="AN243" s="284" t="str">
        <f t="shared" si="147"/>
        <v/>
      </c>
      <c r="AO243" s="285" t="str">
        <f t="shared" si="148"/>
        <v/>
      </c>
      <c r="AP243" s="285" t="str">
        <f t="shared" si="149"/>
        <v/>
      </c>
      <c r="AQ243" s="285" t="str">
        <f t="shared" si="150"/>
        <v/>
      </c>
      <c r="AR243" s="182" t="str">
        <f t="shared" si="151"/>
        <v/>
      </c>
      <c r="AS243" s="182" t="str">
        <f t="shared" si="152"/>
        <v/>
      </c>
      <c r="AT243" s="182" t="str">
        <f t="shared" si="153"/>
        <v/>
      </c>
      <c r="AU243" s="182" t="str">
        <f t="shared" si="154"/>
        <v/>
      </c>
      <c r="AV243" s="182" t="str">
        <f t="shared" si="155"/>
        <v/>
      </c>
      <c r="AW243" s="182" t="str">
        <f t="shared" si="156"/>
        <v/>
      </c>
      <c r="AX243" s="182" t="str">
        <f t="shared" si="157"/>
        <v/>
      </c>
      <c r="AY243" s="182" t="str">
        <f t="shared" si="158"/>
        <v/>
      </c>
      <c r="AZ243" s="182" t="str">
        <f t="shared" si="159"/>
        <v/>
      </c>
      <c r="BA243" s="182" t="str">
        <f t="shared" si="160"/>
        <v/>
      </c>
      <c r="BB243" s="182" t="str">
        <f t="shared" si="161"/>
        <v/>
      </c>
      <c r="BC243" s="182" t="str">
        <f t="shared" si="162"/>
        <v/>
      </c>
      <c r="BD243" s="182" t="str">
        <f t="shared" si="163"/>
        <v/>
      </c>
      <c r="BE243" s="182" t="str">
        <f t="shared" si="164"/>
        <v/>
      </c>
      <c r="BF243" s="182" t="str">
        <f t="shared" si="165"/>
        <v/>
      </c>
      <c r="BG243" s="182" t="str">
        <f t="shared" si="166"/>
        <v/>
      </c>
      <c r="BH243" s="182" t="str">
        <f t="shared" si="167"/>
        <v/>
      </c>
      <c r="BI243" s="182" t="str">
        <f t="shared" si="168"/>
        <v/>
      </c>
      <c r="BJ243" s="182" t="str">
        <f t="shared" si="169"/>
        <v/>
      </c>
      <c r="BK243" s="182" t="str">
        <f t="shared" si="170"/>
        <v/>
      </c>
      <c r="BL243" s="182" t="str">
        <f t="shared" si="171"/>
        <v/>
      </c>
      <c r="BM243" s="182" t="str">
        <f t="shared" si="172"/>
        <v/>
      </c>
      <c r="BN243" s="182" t="str">
        <f t="shared" si="173"/>
        <v/>
      </c>
      <c r="BO243" s="182" t="str">
        <f t="shared" si="174"/>
        <v/>
      </c>
      <c r="BP243" s="182" t="str">
        <f t="shared" si="175"/>
        <v/>
      </c>
      <c r="BQ243" s="182" t="str">
        <f t="shared" si="176"/>
        <v/>
      </c>
      <c r="BR243" s="182" t="str">
        <f t="shared" si="177"/>
        <v/>
      </c>
      <c r="BS243" s="182" t="str">
        <f t="shared" si="178"/>
        <v/>
      </c>
      <c r="BT243" s="182" t="str">
        <f t="shared" si="179"/>
        <v/>
      </c>
      <c r="BU243" s="183" t="str">
        <f t="shared" si="180"/>
        <v/>
      </c>
      <c r="BV243" s="184" t="str">
        <f>IF('Cálculos '!C249="","",AVERAGE(AN243:BU243))</f>
        <v/>
      </c>
    </row>
    <row r="244" spans="2:74" ht="17.25" hidden="1" thickBot="1" x14ac:dyDescent="0.35">
      <c r="B244" s="165">
        <f t="shared" si="145"/>
        <v>242</v>
      </c>
      <c r="C244" s="171" t="str">
        <f>IF('Cálculos '!J250="","",'Cálculos '!J250)</f>
        <v/>
      </c>
      <c r="D244" s="172" t="str">
        <f>IF('Cálculos '!K250="","",'Cálculos '!K250)</f>
        <v/>
      </c>
      <c r="E244" s="172" t="str">
        <f>IF('Cálculos '!L250="","",'Cálculos '!L250)</f>
        <v/>
      </c>
      <c r="F244" s="172" t="str">
        <f>IF('Cálculos '!M250="","",'Cálculos '!M250)</f>
        <v/>
      </c>
      <c r="G244" s="172" t="str">
        <f>IF('Cálculos '!N250="","",'Cálculos '!N250)</f>
        <v/>
      </c>
      <c r="H244" s="172" t="str">
        <f>IF('Cálculos '!O250="","",'Cálculos '!O250)</f>
        <v/>
      </c>
      <c r="I244" s="172" t="str">
        <f>IF('Cálculos '!P250="","",'Cálculos '!P250)</f>
        <v/>
      </c>
      <c r="J244" s="172" t="str">
        <f>IF('Cálculos '!Q250="","",'Cálculos '!Q250)</f>
        <v/>
      </c>
      <c r="K244" s="172" t="str">
        <f>IF('Cálculos '!R250="","",'Cálculos '!R250)</f>
        <v/>
      </c>
      <c r="L244" s="172" t="str">
        <f>IF('Cálculos '!S250="","",'Cálculos '!S250)</f>
        <v/>
      </c>
      <c r="M244" s="172" t="str">
        <f>IF('Cálculos '!T250="","",'Cálculos '!T250)</f>
        <v/>
      </c>
      <c r="N244" s="172" t="str">
        <f>IF('Cálculos '!U250="","",'Cálculos '!U250)</f>
        <v/>
      </c>
      <c r="O244" s="172" t="str">
        <f>IF('Cálculos '!V250="","",'Cálculos '!V250)</f>
        <v/>
      </c>
      <c r="P244" s="172" t="str">
        <f>IF('Cálculos '!W250="","",'Cálculos '!W250)</f>
        <v/>
      </c>
      <c r="Q244" s="172" t="str">
        <f>IF('Cálculos '!X250="","",'Cálculos '!X250)</f>
        <v/>
      </c>
      <c r="R244" s="172" t="str">
        <f>IF('Cálculos '!Y250="","",'Cálculos '!Y250)</f>
        <v/>
      </c>
      <c r="S244" s="172" t="str">
        <f>IF('Cálculos '!Z250="","",'Cálculos '!Z250)</f>
        <v/>
      </c>
      <c r="T244" s="172" t="str">
        <f>IF('Cálculos '!AA250="","",'Cálculos '!AA250)</f>
        <v/>
      </c>
      <c r="U244" s="172" t="str">
        <f>IF('Cálculos '!AB250="","",'Cálculos '!AB250)</f>
        <v/>
      </c>
      <c r="V244" s="172" t="str">
        <f>IF('Cálculos '!AC250="","",'Cálculos '!AC250)</f>
        <v/>
      </c>
      <c r="W244" s="172" t="str">
        <f>IF('Cálculos '!AD250="","",'Cálculos '!AD250)</f>
        <v/>
      </c>
      <c r="X244" s="172" t="str">
        <f>IF('Cálculos '!AE250="","",'Cálculos '!AE250)</f>
        <v/>
      </c>
      <c r="Y244" s="172" t="str">
        <f>IF('Cálculos '!AF250="","",'Cálculos '!AF250)</f>
        <v/>
      </c>
      <c r="Z244" s="172" t="str">
        <f>IF('Cálculos '!AG250="","",'Cálculos '!AG250)</f>
        <v/>
      </c>
      <c r="AA244" s="172" t="str">
        <f>IF('Cálculos '!AH250="","",'Cálculos '!AH250)</f>
        <v/>
      </c>
      <c r="AB244" s="172" t="str">
        <f>IF('Cálculos '!AI250="","",'Cálculos '!AI250)</f>
        <v/>
      </c>
      <c r="AC244" s="172" t="str">
        <f>IF('Cálculos '!AJ250="","",'Cálculos '!AJ250)</f>
        <v/>
      </c>
      <c r="AD244" s="172" t="str">
        <f>IF('Cálculos '!AK250="","",'Cálculos '!AK250)</f>
        <v/>
      </c>
      <c r="AE244" s="172" t="str">
        <f>IF('Cálculos '!AL250="","",'Cálculos '!AL250)</f>
        <v/>
      </c>
      <c r="AF244" s="172" t="str">
        <f>IF('Cálculos '!AM250="","",'Cálculos '!AM250)</f>
        <v/>
      </c>
      <c r="AG244" s="172" t="str">
        <f>IF('Cálculos '!AN250="","",'Cálculos '!AN250)</f>
        <v/>
      </c>
      <c r="AH244" s="172" t="str">
        <f>IF('Cálculos '!AO250="","",'Cálculos '!AO250)</f>
        <v/>
      </c>
      <c r="AI244" s="172" t="str">
        <f>IF('Cálculos '!AP250="","",'Cálculos '!AP250)</f>
        <v/>
      </c>
      <c r="AJ244" s="443" t="str">
        <f>IF('Cálculos '!AQ250="","",'Cálculos '!AQ250)</f>
        <v/>
      </c>
      <c r="AK244" s="446" t="str">
        <f>IF('Cálculos '!D250="","",AVERAGE(C244:AJ244))</f>
        <v/>
      </c>
      <c r="AM244" s="181">
        <f t="shared" si="146"/>
        <v>242</v>
      </c>
      <c r="AN244" s="284" t="str">
        <f t="shared" si="147"/>
        <v/>
      </c>
      <c r="AO244" s="285" t="str">
        <f t="shared" si="148"/>
        <v/>
      </c>
      <c r="AP244" s="285" t="str">
        <f t="shared" si="149"/>
        <v/>
      </c>
      <c r="AQ244" s="285" t="str">
        <f t="shared" si="150"/>
        <v/>
      </c>
      <c r="AR244" s="182" t="str">
        <f t="shared" si="151"/>
        <v/>
      </c>
      <c r="AS244" s="182" t="str">
        <f t="shared" si="152"/>
        <v/>
      </c>
      <c r="AT244" s="182" t="str">
        <f t="shared" si="153"/>
        <v/>
      </c>
      <c r="AU244" s="182" t="str">
        <f t="shared" si="154"/>
        <v/>
      </c>
      <c r="AV244" s="182" t="str">
        <f t="shared" si="155"/>
        <v/>
      </c>
      <c r="AW244" s="182" t="str">
        <f t="shared" si="156"/>
        <v/>
      </c>
      <c r="AX244" s="182" t="str">
        <f t="shared" si="157"/>
        <v/>
      </c>
      <c r="AY244" s="182" t="str">
        <f t="shared" si="158"/>
        <v/>
      </c>
      <c r="AZ244" s="182" t="str">
        <f t="shared" si="159"/>
        <v/>
      </c>
      <c r="BA244" s="182" t="str">
        <f t="shared" si="160"/>
        <v/>
      </c>
      <c r="BB244" s="182" t="str">
        <f t="shared" si="161"/>
        <v/>
      </c>
      <c r="BC244" s="182" t="str">
        <f t="shared" si="162"/>
        <v/>
      </c>
      <c r="BD244" s="182" t="str">
        <f t="shared" si="163"/>
        <v/>
      </c>
      <c r="BE244" s="182" t="str">
        <f t="shared" si="164"/>
        <v/>
      </c>
      <c r="BF244" s="182" t="str">
        <f t="shared" si="165"/>
        <v/>
      </c>
      <c r="BG244" s="182" t="str">
        <f t="shared" si="166"/>
        <v/>
      </c>
      <c r="BH244" s="182" t="str">
        <f t="shared" si="167"/>
        <v/>
      </c>
      <c r="BI244" s="182" t="str">
        <f t="shared" si="168"/>
        <v/>
      </c>
      <c r="BJ244" s="182" t="str">
        <f t="shared" si="169"/>
        <v/>
      </c>
      <c r="BK244" s="182" t="str">
        <f t="shared" si="170"/>
        <v/>
      </c>
      <c r="BL244" s="182" t="str">
        <f t="shared" si="171"/>
        <v/>
      </c>
      <c r="BM244" s="182" t="str">
        <f t="shared" si="172"/>
        <v/>
      </c>
      <c r="BN244" s="182" t="str">
        <f t="shared" si="173"/>
        <v/>
      </c>
      <c r="BO244" s="182" t="str">
        <f t="shared" si="174"/>
        <v/>
      </c>
      <c r="BP244" s="182" t="str">
        <f t="shared" si="175"/>
        <v/>
      </c>
      <c r="BQ244" s="182" t="str">
        <f t="shared" si="176"/>
        <v/>
      </c>
      <c r="BR244" s="182" t="str">
        <f t="shared" si="177"/>
        <v/>
      </c>
      <c r="BS244" s="182" t="str">
        <f t="shared" si="178"/>
        <v/>
      </c>
      <c r="BT244" s="182" t="str">
        <f t="shared" si="179"/>
        <v/>
      </c>
      <c r="BU244" s="183" t="str">
        <f t="shared" si="180"/>
        <v/>
      </c>
      <c r="BV244" s="184" t="str">
        <f>IF('Cálculos '!C250="","",AVERAGE(AN244:BU244))</f>
        <v/>
      </c>
    </row>
    <row r="245" spans="2:74" ht="17.25" hidden="1" thickBot="1" x14ac:dyDescent="0.35">
      <c r="B245" s="165">
        <f t="shared" si="145"/>
        <v>243</v>
      </c>
      <c r="C245" s="171" t="str">
        <f>IF('Cálculos '!J251="","",'Cálculos '!J251)</f>
        <v/>
      </c>
      <c r="D245" s="172" t="str">
        <f>IF('Cálculos '!K251="","",'Cálculos '!K251)</f>
        <v/>
      </c>
      <c r="E245" s="172" t="str">
        <f>IF('Cálculos '!L251="","",'Cálculos '!L251)</f>
        <v/>
      </c>
      <c r="F245" s="172" t="str">
        <f>IF('Cálculos '!M251="","",'Cálculos '!M251)</f>
        <v/>
      </c>
      <c r="G245" s="172" t="str">
        <f>IF('Cálculos '!N251="","",'Cálculos '!N251)</f>
        <v/>
      </c>
      <c r="H245" s="172" t="str">
        <f>IF('Cálculos '!O251="","",'Cálculos '!O251)</f>
        <v/>
      </c>
      <c r="I245" s="172" t="str">
        <f>IF('Cálculos '!P251="","",'Cálculos '!P251)</f>
        <v/>
      </c>
      <c r="J245" s="172" t="str">
        <f>IF('Cálculos '!Q251="","",'Cálculos '!Q251)</f>
        <v/>
      </c>
      <c r="K245" s="172" t="str">
        <f>IF('Cálculos '!R251="","",'Cálculos '!R251)</f>
        <v/>
      </c>
      <c r="L245" s="172" t="str">
        <f>IF('Cálculos '!S251="","",'Cálculos '!S251)</f>
        <v/>
      </c>
      <c r="M245" s="172" t="str">
        <f>IF('Cálculos '!T251="","",'Cálculos '!T251)</f>
        <v/>
      </c>
      <c r="N245" s="172" t="str">
        <f>IF('Cálculos '!U251="","",'Cálculos '!U251)</f>
        <v/>
      </c>
      <c r="O245" s="172" t="str">
        <f>IF('Cálculos '!V251="","",'Cálculos '!V251)</f>
        <v/>
      </c>
      <c r="P245" s="172" t="str">
        <f>IF('Cálculos '!W251="","",'Cálculos '!W251)</f>
        <v/>
      </c>
      <c r="Q245" s="172" t="str">
        <f>IF('Cálculos '!X251="","",'Cálculos '!X251)</f>
        <v/>
      </c>
      <c r="R245" s="172" t="str">
        <f>IF('Cálculos '!Y251="","",'Cálculos '!Y251)</f>
        <v/>
      </c>
      <c r="S245" s="172" t="str">
        <f>IF('Cálculos '!Z251="","",'Cálculos '!Z251)</f>
        <v/>
      </c>
      <c r="T245" s="172" t="str">
        <f>IF('Cálculos '!AA251="","",'Cálculos '!AA251)</f>
        <v/>
      </c>
      <c r="U245" s="172" t="str">
        <f>IF('Cálculos '!AB251="","",'Cálculos '!AB251)</f>
        <v/>
      </c>
      <c r="V245" s="172" t="str">
        <f>IF('Cálculos '!AC251="","",'Cálculos '!AC251)</f>
        <v/>
      </c>
      <c r="W245" s="172" t="str">
        <f>IF('Cálculos '!AD251="","",'Cálculos '!AD251)</f>
        <v/>
      </c>
      <c r="X245" s="172" t="str">
        <f>IF('Cálculos '!AE251="","",'Cálculos '!AE251)</f>
        <v/>
      </c>
      <c r="Y245" s="172" t="str">
        <f>IF('Cálculos '!AF251="","",'Cálculos '!AF251)</f>
        <v/>
      </c>
      <c r="Z245" s="172" t="str">
        <f>IF('Cálculos '!AG251="","",'Cálculos '!AG251)</f>
        <v/>
      </c>
      <c r="AA245" s="172" t="str">
        <f>IF('Cálculos '!AH251="","",'Cálculos '!AH251)</f>
        <v/>
      </c>
      <c r="AB245" s="172" t="str">
        <f>IF('Cálculos '!AI251="","",'Cálculos '!AI251)</f>
        <v/>
      </c>
      <c r="AC245" s="172" t="str">
        <f>IF('Cálculos '!AJ251="","",'Cálculos '!AJ251)</f>
        <v/>
      </c>
      <c r="AD245" s="172" t="str">
        <f>IF('Cálculos '!AK251="","",'Cálculos '!AK251)</f>
        <v/>
      </c>
      <c r="AE245" s="172" t="str">
        <f>IF('Cálculos '!AL251="","",'Cálculos '!AL251)</f>
        <v/>
      </c>
      <c r="AF245" s="172" t="str">
        <f>IF('Cálculos '!AM251="","",'Cálculos '!AM251)</f>
        <v/>
      </c>
      <c r="AG245" s="172" t="str">
        <f>IF('Cálculos '!AN251="","",'Cálculos '!AN251)</f>
        <v/>
      </c>
      <c r="AH245" s="172" t="str">
        <f>IF('Cálculos '!AO251="","",'Cálculos '!AO251)</f>
        <v/>
      </c>
      <c r="AI245" s="172" t="str">
        <f>IF('Cálculos '!AP251="","",'Cálculos '!AP251)</f>
        <v/>
      </c>
      <c r="AJ245" s="443" t="str">
        <f>IF('Cálculos '!AQ251="","",'Cálculos '!AQ251)</f>
        <v/>
      </c>
      <c r="AK245" s="446" t="str">
        <f>IF('Cálculos '!D251="","",AVERAGE(C245:AJ245))</f>
        <v/>
      </c>
      <c r="AM245" s="181">
        <f t="shared" si="146"/>
        <v>243</v>
      </c>
      <c r="AN245" s="284" t="str">
        <f t="shared" si="147"/>
        <v/>
      </c>
      <c r="AO245" s="285" t="str">
        <f t="shared" si="148"/>
        <v/>
      </c>
      <c r="AP245" s="285" t="str">
        <f t="shared" si="149"/>
        <v/>
      </c>
      <c r="AQ245" s="285" t="str">
        <f t="shared" si="150"/>
        <v/>
      </c>
      <c r="AR245" s="182" t="str">
        <f t="shared" si="151"/>
        <v/>
      </c>
      <c r="AS245" s="182" t="str">
        <f t="shared" si="152"/>
        <v/>
      </c>
      <c r="AT245" s="182" t="str">
        <f t="shared" si="153"/>
        <v/>
      </c>
      <c r="AU245" s="182" t="str">
        <f t="shared" si="154"/>
        <v/>
      </c>
      <c r="AV245" s="182" t="str">
        <f t="shared" si="155"/>
        <v/>
      </c>
      <c r="AW245" s="182" t="str">
        <f t="shared" si="156"/>
        <v/>
      </c>
      <c r="AX245" s="182" t="str">
        <f t="shared" si="157"/>
        <v/>
      </c>
      <c r="AY245" s="182" t="str">
        <f t="shared" si="158"/>
        <v/>
      </c>
      <c r="AZ245" s="182" t="str">
        <f t="shared" si="159"/>
        <v/>
      </c>
      <c r="BA245" s="182" t="str">
        <f t="shared" si="160"/>
        <v/>
      </c>
      <c r="BB245" s="182" t="str">
        <f t="shared" si="161"/>
        <v/>
      </c>
      <c r="BC245" s="182" t="str">
        <f t="shared" si="162"/>
        <v/>
      </c>
      <c r="BD245" s="182" t="str">
        <f t="shared" si="163"/>
        <v/>
      </c>
      <c r="BE245" s="182" t="str">
        <f t="shared" si="164"/>
        <v/>
      </c>
      <c r="BF245" s="182" t="str">
        <f t="shared" si="165"/>
        <v/>
      </c>
      <c r="BG245" s="182" t="str">
        <f t="shared" si="166"/>
        <v/>
      </c>
      <c r="BH245" s="182" t="str">
        <f t="shared" si="167"/>
        <v/>
      </c>
      <c r="BI245" s="182" t="str">
        <f t="shared" si="168"/>
        <v/>
      </c>
      <c r="BJ245" s="182" t="str">
        <f t="shared" si="169"/>
        <v/>
      </c>
      <c r="BK245" s="182" t="str">
        <f t="shared" si="170"/>
        <v/>
      </c>
      <c r="BL245" s="182" t="str">
        <f t="shared" si="171"/>
        <v/>
      </c>
      <c r="BM245" s="182" t="str">
        <f t="shared" si="172"/>
        <v/>
      </c>
      <c r="BN245" s="182" t="str">
        <f t="shared" si="173"/>
        <v/>
      </c>
      <c r="BO245" s="182" t="str">
        <f t="shared" si="174"/>
        <v/>
      </c>
      <c r="BP245" s="182" t="str">
        <f t="shared" si="175"/>
        <v/>
      </c>
      <c r="BQ245" s="182" t="str">
        <f t="shared" si="176"/>
        <v/>
      </c>
      <c r="BR245" s="182" t="str">
        <f t="shared" si="177"/>
        <v/>
      </c>
      <c r="BS245" s="182" t="str">
        <f t="shared" si="178"/>
        <v/>
      </c>
      <c r="BT245" s="182" t="str">
        <f t="shared" si="179"/>
        <v/>
      </c>
      <c r="BU245" s="183" t="str">
        <f t="shared" si="180"/>
        <v/>
      </c>
      <c r="BV245" s="184" t="str">
        <f>IF('Cálculos '!C251="","",AVERAGE(AN245:BU245))</f>
        <v/>
      </c>
    </row>
    <row r="246" spans="2:74" ht="17.25" hidden="1" thickBot="1" x14ac:dyDescent="0.35">
      <c r="B246" s="165">
        <f t="shared" si="145"/>
        <v>244</v>
      </c>
      <c r="C246" s="171" t="str">
        <f>IF('Cálculos '!J252="","",'Cálculos '!J252)</f>
        <v/>
      </c>
      <c r="D246" s="172" t="str">
        <f>IF('Cálculos '!K252="","",'Cálculos '!K252)</f>
        <v/>
      </c>
      <c r="E246" s="172" t="str">
        <f>IF('Cálculos '!L252="","",'Cálculos '!L252)</f>
        <v/>
      </c>
      <c r="F246" s="172" t="str">
        <f>IF('Cálculos '!M252="","",'Cálculos '!M252)</f>
        <v/>
      </c>
      <c r="G246" s="172" t="str">
        <f>IF('Cálculos '!N252="","",'Cálculos '!N252)</f>
        <v/>
      </c>
      <c r="H246" s="172" t="str">
        <f>IF('Cálculos '!O252="","",'Cálculos '!O252)</f>
        <v/>
      </c>
      <c r="I246" s="172" t="str">
        <f>IF('Cálculos '!P252="","",'Cálculos '!P252)</f>
        <v/>
      </c>
      <c r="J246" s="172" t="str">
        <f>IF('Cálculos '!Q252="","",'Cálculos '!Q252)</f>
        <v/>
      </c>
      <c r="K246" s="172" t="str">
        <f>IF('Cálculos '!R252="","",'Cálculos '!R252)</f>
        <v/>
      </c>
      <c r="L246" s="172" t="str">
        <f>IF('Cálculos '!S252="","",'Cálculos '!S252)</f>
        <v/>
      </c>
      <c r="M246" s="172" t="str">
        <f>IF('Cálculos '!T252="","",'Cálculos '!T252)</f>
        <v/>
      </c>
      <c r="N246" s="172" t="str">
        <f>IF('Cálculos '!U252="","",'Cálculos '!U252)</f>
        <v/>
      </c>
      <c r="O246" s="172" t="str">
        <f>IF('Cálculos '!V252="","",'Cálculos '!V252)</f>
        <v/>
      </c>
      <c r="P246" s="172" t="str">
        <f>IF('Cálculos '!W252="","",'Cálculos '!W252)</f>
        <v/>
      </c>
      <c r="Q246" s="172" t="str">
        <f>IF('Cálculos '!X252="","",'Cálculos '!X252)</f>
        <v/>
      </c>
      <c r="R246" s="172" t="str">
        <f>IF('Cálculos '!Y252="","",'Cálculos '!Y252)</f>
        <v/>
      </c>
      <c r="S246" s="172" t="str">
        <f>IF('Cálculos '!Z252="","",'Cálculos '!Z252)</f>
        <v/>
      </c>
      <c r="T246" s="172" t="str">
        <f>IF('Cálculos '!AA252="","",'Cálculos '!AA252)</f>
        <v/>
      </c>
      <c r="U246" s="172" t="str">
        <f>IF('Cálculos '!AB252="","",'Cálculos '!AB252)</f>
        <v/>
      </c>
      <c r="V246" s="172" t="str">
        <f>IF('Cálculos '!AC252="","",'Cálculos '!AC252)</f>
        <v/>
      </c>
      <c r="W246" s="172" t="str">
        <f>IF('Cálculos '!AD252="","",'Cálculos '!AD252)</f>
        <v/>
      </c>
      <c r="X246" s="172" t="str">
        <f>IF('Cálculos '!AE252="","",'Cálculos '!AE252)</f>
        <v/>
      </c>
      <c r="Y246" s="172" t="str">
        <f>IF('Cálculos '!AF252="","",'Cálculos '!AF252)</f>
        <v/>
      </c>
      <c r="Z246" s="172" t="str">
        <f>IF('Cálculos '!AG252="","",'Cálculos '!AG252)</f>
        <v/>
      </c>
      <c r="AA246" s="172" t="str">
        <f>IF('Cálculos '!AH252="","",'Cálculos '!AH252)</f>
        <v/>
      </c>
      <c r="AB246" s="172" t="str">
        <f>IF('Cálculos '!AI252="","",'Cálculos '!AI252)</f>
        <v/>
      </c>
      <c r="AC246" s="172" t="str">
        <f>IF('Cálculos '!AJ252="","",'Cálculos '!AJ252)</f>
        <v/>
      </c>
      <c r="AD246" s="172" t="str">
        <f>IF('Cálculos '!AK252="","",'Cálculos '!AK252)</f>
        <v/>
      </c>
      <c r="AE246" s="172" t="str">
        <f>IF('Cálculos '!AL252="","",'Cálculos '!AL252)</f>
        <v/>
      </c>
      <c r="AF246" s="172" t="str">
        <f>IF('Cálculos '!AM252="","",'Cálculos '!AM252)</f>
        <v/>
      </c>
      <c r="AG246" s="172" t="str">
        <f>IF('Cálculos '!AN252="","",'Cálculos '!AN252)</f>
        <v/>
      </c>
      <c r="AH246" s="172" t="str">
        <f>IF('Cálculos '!AO252="","",'Cálculos '!AO252)</f>
        <v/>
      </c>
      <c r="AI246" s="172" t="str">
        <f>IF('Cálculos '!AP252="","",'Cálculos '!AP252)</f>
        <v/>
      </c>
      <c r="AJ246" s="443" t="str">
        <f>IF('Cálculos '!AQ252="","",'Cálculos '!AQ252)</f>
        <v/>
      </c>
      <c r="AK246" s="446" t="str">
        <f>IF('Cálculos '!D252="","",AVERAGE(C246:AJ246))</f>
        <v/>
      </c>
      <c r="AM246" s="181">
        <f t="shared" si="146"/>
        <v>244</v>
      </c>
      <c r="AN246" s="284" t="str">
        <f t="shared" si="147"/>
        <v/>
      </c>
      <c r="AO246" s="285" t="str">
        <f t="shared" si="148"/>
        <v/>
      </c>
      <c r="AP246" s="285" t="str">
        <f t="shared" si="149"/>
        <v/>
      </c>
      <c r="AQ246" s="285" t="str">
        <f t="shared" si="150"/>
        <v/>
      </c>
      <c r="AR246" s="182" t="str">
        <f t="shared" si="151"/>
        <v/>
      </c>
      <c r="AS246" s="182" t="str">
        <f t="shared" si="152"/>
        <v/>
      </c>
      <c r="AT246" s="182" t="str">
        <f t="shared" si="153"/>
        <v/>
      </c>
      <c r="AU246" s="182" t="str">
        <f t="shared" si="154"/>
        <v/>
      </c>
      <c r="AV246" s="182" t="str">
        <f t="shared" si="155"/>
        <v/>
      </c>
      <c r="AW246" s="182" t="str">
        <f t="shared" si="156"/>
        <v/>
      </c>
      <c r="AX246" s="182" t="str">
        <f t="shared" si="157"/>
        <v/>
      </c>
      <c r="AY246" s="182" t="str">
        <f t="shared" si="158"/>
        <v/>
      </c>
      <c r="AZ246" s="182" t="str">
        <f t="shared" si="159"/>
        <v/>
      </c>
      <c r="BA246" s="182" t="str">
        <f t="shared" si="160"/>
        <v/>
      </c>
      <c r="BB246" s="182" t="str">
        <f t="shared" si="161"/>
        <v/>
      </c>
      <c r="BC246" s="182" t="str">
        <f t="shared" si="162"/>
        <v/>
      </c>
      <c r="BD246" s="182" t="str">
        <f t="shared" si="163"/>
        <v/>
      </c>
      <c r="BE246" s="182" t="str">
        <f t="shared" si="164"/>
        <v/>
      </c>
      <c r="BF246" s="182" t="str">
        <f t="shared" si="165"/>
        <v/>
      </c>
      <c r="BG246" s="182" t="str">
        <f t="shared" si="166"/>
        <v/>
      </c>
      <c r="BH246" s="182" t="str">
        <f t="shared" si="167"/>
        <v/>
      </c>
      <c r="BI246" s="182" t="str">
        <f t="shared" si="168"/>
        <v/>
      </c>
      <c r="BJ246" s="182" t="str">
        <f t="shared" si="169"/>
        <v/>
      </c>
      <c r="BK246" s="182" t="str">
        <f t="shared" si="170"/>
        <v/>
      </c>
      <c r="BL246" s="182" t="str">
        <f t="shared" si="171"/>
        <v/>
      </c>
      <c r="BM246" s="182" t="str">
        <f t="shared" si="172"/>
        <v/>
      </c>
      <c r="BN246" s="182" t="str">
        <f t="shared" si="173"/>
        <v/>
      </c>
      <c r="BO246" s="182" t="str">
        <f t="shared" si="174"/>
        <v/>
      </c>
      <c r="BP246" s="182" t="str">
        <f t="shared" si="175"/>
        <v/>
      </c>
      <c r="BQ246" s="182" t="str">
        <f t="shared" si="176"/>
        <v/>
      </c>
      <c r="BR246" s="182" t="str">
        <f t="shared" si="177"/>
        <v/>
      </c>
      <c r="BS246" s="182" t="str">
        <f t="shared" si="178"/>
        <v/>
      </c>
      <c r="BT246" s="182" t="str">
        <f t="shared" si="179"/>
        <v/>
      </c>
      <c r="BU246" s="183" t="str">
        <f t="shared" si="180"/>
        <v/>
      </c>
      <c r="BV246" s="184" t="str">
        <f>IF('Cálculos '!C252="","",AVERAGE(AN246:BU246))</f>
        <v/>
      </c>
    </row>
    <row r="247" spans="2:74" ht="17.25" hidden="1" thickBot="1" x14ac:dyDescent="0.35">
      <c r="B247" s="165">
        <f t="shared" si="145"/>
        <v>245</v>
      </c>
      <c r="C247" s="171" t="str">
        <f>IF('Cálculos '!J253="","",'Cálculos '!J253)</f>
        <v/>
      </c>
      <c r="D247" s="172" t="str">
        <f>IF('Cálculos '!K253="","",'Cálculos '!K253)</f>
        <v/>
      </c>
      <c r="E247" s="172" t="str">
        <f>IF('Cálculos '!L253="","",'Cálculos '!L253)</f>
        <v/>
      </c>
      <c r="F247" s="172" t="str">
        <f>IF('Cálculos '!M253="","",'Cálculos '!M253)</f>
        <v/>
      </c>
      <c r="G247" s="172" t="str">
        <f>IF('Cálculos '!N253="","",'Cálculos '!N253)</f>
        <v/>
      </c>
      <c r="H247" s="172" t="str">
        <f>IF('Cálculos '!O253="","",'Cálculos '!O253)</f>
        <v/>
      </c>
      <c r="I247" s="172" t="str">
        <f>IF('Cálculos '!P253="","",'Cálculos '!P253)</f>
        <v/>
      </c>
      <c r="J247" s="172" t="str">
        <f>IF('Cálculos '!Q253="","",'Cálculos '!Q253)</f>
        <v/>
      </c>
      <c r="K247" s="172" t="str">
        <f>IF('Cálculos '!R253="","",'Cálculos '!R253)</f>
        <v/>
      </c>
      <c r="L247" s="172" t="str">
        <f>IF('Cálculos '!S253="","",'Cálculos '!S253)</f>
        <v/>
      </c>
      <c r="M247" s="172" t="str">
        <f>IF('Cálculos '!T253="","",'Cálculos '!T253)</f>
        <v/>
      </c>
      <c r="N247" s="172" t="str">
        <f>IF('Cálculos '!U253="","",'Cálculos '!U253)</f>
        <v/>
      </c>
      <c r="O247" s="172" t="str">
        <f>IF('Cálculos '!V253="","",'Cálculos '!V253)</f>
        <v/>
      </c>
      <c r="P247" s="172" t="str">
        <f>IF('Cálculos '!W253="","",'Cálculos '!W253)</f>
        <v/>
      </c>
      <c r="Q247" s="172" t="str">
        <f>IF('Cálculos '!X253="","",'Cálculos '!X253)</f>
        <v/>
      </c>
      <c r="R247" s="172" t="str">
        <f>IF('Cálculos '!Y253="","",'Cálculos '!Y253)</f>
        <v/>
      </c>
      <c r="S247" s="172" t="str">
        <f>IF('Cálculos '!Z253="","",'Cálculos '!Z253)</f>
        <v/>
      </c>
      <c r="T247" s="172" t="str">
        <f>IF('Cálculos '!AA253="","",'Cálculos '!AA253)</f>
        <v/>
      </c>
      <c r="U247" s="172" t="str">
        <f>IF('Cálculos '!AB253="","",'Cálculos '!AB253)</f>
        <v/>
      </c>
      <c r="V247" s="172" t="str">
        <f>IF('Cálculos '!AC253="","",'Cálculos '!AC253)</f>
        <v/>
      </c>
      <c r="W247" s="172" t="str">
        <f>IF('Cálculos '!AD253="","",'Cálculos '!AD253)</f>
        <v/>
      </c>
      <c r="X247" s="172" t="str">
        <f>IF('Cálculos '!AE253="","",'Cálculos '!AE253)</f>
        <v/>
      </c>
      <c r="Y247" s="172" t="str">
        <f>IF('Cálculos '!AF253="","",'Cálculos '!AF253)</f>
        <v/>
      </c>
      <c r="Z247" s="172" t="str">
        <f>IF('Cálculos '!AG253="","",'Cálculos '!AG253)</f>
        <v/>
      </c>
      <c r="AA247" s="172" t="str">
        <f>IF('Cálculos '!AH253="","",'Cálculos '!AH253)</f>
        <v/>
      </c>
      <c r="AB247" s="172" t="str">
        <f>IF('Cálculos '!AI253="","",'Cálculos '!AI253)</f>
        <v/>
      </c>
      <c r="AC247" s="172" t="str">
        <f>IF('Cálculos '!AJ253="","",'Cálculos '!AJ253)</f>
        <v/>
      </c>
      <c r="AD247" s="172" t="str">
        <f>IF('Cálculos '!AK253="","",'Cálculos '!AK253)</f>
        <v/>
      </c>
      <c r="AE247" s="172" t="str">
        <f>IF('Cálculos '!AL253="","",'Cálculos '!AL253)</f>
        <v/>
      </c>
      <c r="AF247" s="172" t="str">
        <f>IF('Cálculos '!AM253="","",'Cálculos '!AM253)</f>
        <v/>
      </c>
      <c r="AG247" s="172" t="str">
        <f>IF('Cálculos '!AN253="","",'Cálculos '!AN253)</f>
        <v/>
      </c>
      <c r="AH247" s="172" t="str">
        <f>IF('Cálculos '!AO253="","",'Cálculos '!AO253)</f>
        <v/>
      </c>
      <c r="AI247" s="172" t="str">
        <f>IF('Cálculos '!AP253="","",'Cálculos '!AP253)</f>
        <v/>
      </c>
      <c r="AJ247" s="443" t="str">
        <f>IF('Cálculos '!AQ253="","",'Cálculos '!AQ253)</f>
        <v/>
      </c>
      <c r="AK247" s="446" t="str">
        <f>IF('Cálculos '!D253="","",AVERAGE(C247:AJ247))</f>
        <v/>
      </c>
      <c r="AM247" s="181">
        <f t="shared" si="146"/>
        <v>245</v>
      </c>
      <c r="AN247" s="284" t="str">
        <f t="shared" si="147"/>
        <v/>
      </c>
      <c r="AO247" s="285" t="str">
        <f t="shared" si="148"/>
        <v/>
      </c>
      <c r="AP247" s="285" t="str">
        <f t="shared" si="149"/>
        <v/>
      </c>
      <c r="AQ247" s="285" t="str">
        <f t="shared" si="150"/>
        <v/>
      </c>
      <c r="AR247" s="182" t="str">
        <f t="shared" si="151"/>
        <v/>
      </c>
      <c r="AS247" s="182" t="str">
        <f t="shared" si="152"/>
        <v/>
      </c>
      <c r="AT247" s="182" t="str">
        <f t="shared" si="153"/>
        <v/>
      </c>
      <c r="AU247" s="182" t="str">
        <f t="shared" si="154"/>
        <v/>
      </c>
      <c r="AV247" s="182" t="str">
        <f t="shared" si="155"/>
        <v/>
      </c>
      <c r="AW247" s="182" t="str">
        <f t="shared" si="156"/>
        <v/>
      </c>
      <c r="AX247" s="182" t="str">
        <f t="shared" si="157"/>
        <v/>
      </c>
      <c r="AY247" s="182" t="str">
        <f t="shared" si="158"/>
        <v/>
      </c>
      <c r="AZ247" s="182" t="str">
        <f t="shared" si="159"/>
        <v/>
      </c>
      <c r="BA247" s="182" t="str">
        <f t="shared" si="160"/>
        <v/>
      </c>
      <c r="BB247" s="182" t="str">
        <f t="shared" si="161"/>
        <v/>
      </c>
      <c r="BC247" s="182" t="str">
        <f t="shared" si="162"/>
        <v/>
      </c>
      <c r="BD247" s="182" t="str">
        <f t="shared" si="163"/>
        <v/>
      </c>
      <c r="BE247" s="182" t="str">
        <f t="shared" si="164"/>
        <v/>
      </c>
      <c r="BF247" s="182" t="str">
        <f t="shared" si="165"/>
        <v/>
      </c>
      <c r="BG247" s="182" t="str">
        <f t="shared" si="166"/>
        <v/>
      </c>
      <c r="BH247" s="182" t="str">
        <f t="shared" si="167"/>
        <v/>
      </c>
      <c r="BI247" s="182" t="str">
        <f t="shared" si="168"/>
        <v/>
      </c>
      <c r="BJ247" s="182" t="str">
        <f t="shared" si="169"/>
        <v/>
      </c>
      <c r="BK247" s="182" t="str">
        <f t="shared" si="170"/>
        <v/>
      </c>
      <c r="BL247" s="182" t="str">
        <f t="shared" si="171"/>
        <v/>
      </c>
      <c r="BM247" s="182" t="str">
        <f t="shared" si="172"/>
        <v/>
      </c>
      <c r="BN247" s="182" t="str">
        <f t="shared" si="173"/>
        <v/>
      </c>
      <c r="BO247" s="182" t="str">
        <f t="shared" si="174"/>
        <v/>
      </c>
      <c r="BP247" s="182" t="str">
        <f t="shared" si="175"/>
        <v/>
      </c>
      <c r="BQ247" s="182" t="str">
        <f t="shared" si="176"/>
        <v/>
      </c>
      <c r="BR247" s="182" t="str">
        <f t="shared" si="177"/>
        <v/>
      </c>
      <c r="BS247" s="182" t="str">
        <f t="shared" si="178"/>
        <v/>
      </c>
      <c r="BT247" s="182" t="str">
        <f t="shared" si="179"/>
        <v/>
      </c>
      <c r="BU247" s="183" t="str">
        <f t="shared" si="180"/>
        <v/>
      </c>
      <c r="BV247" s="184" t="str">
        <f>IF('Cálculos '!C253="","",AVERAGE(AN247:BU247))</f>
        <v/>
      </c>
    </row>
    <row r="248" spans="2:74" ht="17.25" hidden="1" thickBot="1" x14ac:dyDescent="0.35">
      <c r="B248" s="165">
        <f t="shared" si="145"/>
        <v>246</v>
      </c>
      <c r="C248" s="171" t="str">
        <f>IF('Cálculos '!J254="","",'Cálculos '!J254)</f>
        <v/>
      </c>
      <c r="D248" s="172" t="str">
        <f>IF('Cálculos '!K254="","",'Cálculos '!K254)</f>
        <v/>
      </c>
      <c r="E248" s="172" t="str">
        <f>IF('Cálculos '!L254="","",'Cálculos '!L254)</f>
        <v/>
      </c>
      <c r="F248" s="172" t="str">
        <f>IF('Cálculos '!M254="","",'Cálculos '!M254)</f>
        <v/>
      </c>
      <c r="G248" s="172" t="str">
        <f>IF('Cálculos '!N254="","",'Cálculos '!N254)</f>
        <v/>
      </c>
      <c r="H248" s="172" t="str">
        <f>IF('Cálculos '!O254="","",'Cálculos '!O254)</f>
        <v/>
      </c>
      <c r="I248" s="172" t="str">
        <f>IF('Cálculos '!P254="","",'Cálculos '!P254)</f>
        <v/>
      </c>
      <c r="J248" s="172" t="str">
        <f>IF('Cálculos '!Q254="","",'Cálculos '!Q254)</f>
        <v/>
      </c>
      <c r="K248" s="172" t="str">
        <f>IF('Cálculos '!R254="","",'Cálculos '!R254)</f>
        <v/>
      </c>
      <c r="L248" s="172" t="str">
        <f>IF('Cálculos '!S254="","",'Cálculos '!S254)</f>
        <v/>
      </c>
      <c r="M248" s="172" t="str">
        <f>IF('Cálculos '!T254="","",'Cálculos '!T254)</f>
        <v/>
      </c>
      <c r="N248" s="172" t="str">
        <f>IF('Cálculos '!U254="","",'Cálculos '!U254)</f>
        <v/>
      </c>
      <c r="O248" s="172" t="str">
        <f>IF('Cálculos '!V254="","",'Cálculos '!V254)</f>
        <v/>
      </c>
      <c r="P248" s="172" t="str">
        <f>IF('Cálculos '!W254="","",'Cálculos '!W254)</f>
        <v/>
      </c>
      <c r="Q248" s="172" t="str">
        <f>IF('Cálculos '!X254="","",'Cálculos '!X254)</f>
        <v/>
      </c>
      <c r="R248" s="172" t="str">
        <f>IF('Cálculos '!Y254="","",'Cálculos '!Y254)</f>
        <v/>
      </c>
      <c r="S248" s="172" t="str">
        <f>IF('Cálculos '!Z254="","",'Cálculos '!Z254)</f>
        <v/>
      </c>
      <c r="T248" s="172" t="str">
        <f>IF('Cálculos '!AA254="","",'Cálculos '!AA254)</f>
        <v/>
      </c>
      <c r="U248" s="172" t="str">
        <f>IF('Cálculos '!AB254="","",'Cálculos '!AB254)</f>
        <v/>
      </c>
      <c r="V248" s="172" t="str">
        <f>IF('Cálculos '!AC254="","",'Cálculos '!AC254)</f>
        <v/>
      </c>
      <c r="W248" s="172" t="str">
        <f>IF('Cálculos '!AD254="","",'Cálculos '!AD254)</f>
        <v/>
      </c>
      <c r="X248" s="172" t="str">
        <f>IF('Cálculos '!AE254="","",'Cálculos '!AE254)</f>
        <v/>
      </c>
      <c r="Y248" s="172" t="str">
        <f>IF('Cálculos '!AF254="","",'Cálculos '!AF254)</f>
        <v/>
      </c>
      <c r="Z248" s="172" t="str">
        <f>IF('Cálculos '!AG254="","",'Cálculos '!AG254)</f>
        <v/>
      </c>
      <c r="AA248" s="172" t="str">
        <f>IF('Cálculos '!AH254="","",'Cálculos '!AH254)</f>
        <v/>
      </c>
      <c r="AB248" s="172" t="str">
        <f>IF('Cálculos '!AI254="","",'Cálculos '!AI254)</f>
        <v/>
      </c>
      <c r="AC248" s="172" t="str">
        <f>IF('Cálculos '!AJ254="","",'Cálculos '!AJ254)</f>
        <v/>
      </c>
      <c r="AD248" s="172" t="str">
        <f>IF('Cálculos '!AK254="","",'Cálculos '!AK254)</f>
        <v/>
      </c>
      <c r="AE248" s="172" t="str">
        <f>IF('Cálculos '!AL254="","",'Cálculos '!AL254)</f>
        <v/>
      </c>
      <c r="AF248" s="172" t="str">
        <f>IF('Cálculos '!AM254="","",'Cálculos '!AM254)</f>
        <v/>
      </c>
      <c r="AG248" s="172" t="str">
        <f>IF('Cálculos '!AN254="","",'Cálculos '!AN254)</f>
        <v/>
      </c>
      <c r="AH248" s="172" t="str">
        <f>IF('Cálculos '!AO254="","",'Cálculos '!AO254)</f>
        <v/>
      </c>
      <c r="AI248" s="172" t="str">
        <f>IF('Cálculos '!AP254="","",'Cálculos '!AP254)</f>
        <v/>
      </c>
      <c r="AJ248" s="443" t="str">
        <f>IF('Cálculos '!AQ254="","",'Cálculos '!AQ254)</f>
        <v/>
      </c>
      <c r="AK248" s="446" t="str">
        <f>IF('Cálculos '!D254="","",AVERAGE(C248:AJ248))</f>
        <v/>
      </c>
      <c r="AM248" s="181">
        <f t="shared" si="146"/>
        <v>246</v>
      </c>
      <c r="AN248" s="284" t="str">
        <f t="shared" si="147"/>
        <v/>
      </c>
      <c r="AO248" s="285" t="str">
        <f t="shared" si="148"/>
        <v/>
      </c>
      <c r="AP248" s="285" t="str">
        <f t="shared" si="149"/>
        <v/>
      </c>
      <c r="AQ248" s="285" t="str">
        <f t="shared" si="150"/>
        <v/>
      </c>
      <c r="AR248" s="182" t="str">
        <f t="shared" si="151"/>
        <v/>
      </c>
      <c r="AS248" s="182" t="str">
        <f t="shared" si="152"/>
        <v/>
      </c>
      <c r="AT248" s="182" t="str">
        <f t="shared" si="153"/>
        <v/>
      </c>
      <c r="AU248" s="182" t="str">
        <f t="shared" si="154"/>
        <v/>
      </c>
      <c r="AV248" s="182" t="str">
        <f t="shared" si="155"/>
        <v/>
      </c>
      <c r="AW248" s="182" t="str">
        <f t="shared" si="156"/>
        <v/>
      </c>
      <c r="AX248" s="182" t="str">
        <f t="shared" si="157"/>
        <v/>
      </c>
      <c r="AY248" s="182" t="str">
        <f t="shared" si="158"/>
        <v/>
      </c>
      <c r="AZ248" s="182" t="str">
        <f t="shared" si="159"/>
        <v/>
      </c>
      <c r="BA248" s="182" t="str">
        <f t="shared" si="160"/>
        <v/>
      </c>
      <c r="BB248" s="182" t="str">
        <f t="shared" si="161"/>
        <v/>
      </c>
      <c r="BC248" s="182" t="str">
        <f t="shared" si="162"/>
        <v/>
      </c>
      <c r="BD248" s="182" t="str">
        <f t="shared" si="163"/>
        <v/>
      </c>
      <c r="BE248" s="182" t="str">
        <f t="shared" si="164"/>
        <v/>
      </c>
      <c r="BF248" s="182" t="str">
        <f t="shared" si="165"/>
        <v/>
      </c>
      <c r="BG248" s="182" t="str">
        <f t="shared" si="166"/>
        <v/>
      </c>
      <c r="BH248" s="182" t="str">
        <f t="shared" si="167"/>
        <v/>
      </c>
      <c r="BI248" s="182" t="str">
        <f t="shared" si="168"/>
        <v/>
      </c>
      <c r="BJ248" s="182" t="str">
        <f t="shared" si="169"/>
        <v/>
      </c>
      <c r="BK248" s="182" t="str">
        <f t="shared" si="170"/>
        <v/>
      </c>
      <c r="BL248" s="182" t="str">
        <f t="shared" si="171"/>
        <v/>
      </c>
      <c r="BM248" s="182" t="str">
        <f t="shared" si="172"/>
        <v/>
      </c>
      <c r="BN248" s="182" t="str">
        <f t="shared" si="173"/>
        <v/>
      </c>
      <c r="BO248" s="182" t="str">
        <f t="shared" si="174"/>
        <v/>
      </c>
      <c r="BP248" s="182" t="str">
        <f t="shared" si="175"/>
        <v/>
      </c>
      <c r="BQ248" s="182" t="str">
        <f t="shared" si="176"/>
        <v/>
      </c>
      <c r="BR248" s="182" t="str">
        <f t="shared" si="177"/>
        <v/>
      </c>
      <c r="BS248" s="182" t="str">
        <f t="shared" si="178"/>
        <v/>
      </c>
      <c r="BT248" s="182" t="str">
        <f t="shared" si="179"/>
        <v/>
      </c>
      <c r="BU248" s="183" t="str">
        <f t="shared" si="180"/>
        <v/>
      </c>
      <c r="BV248" s="184" t="str">
        <f>IF('Cálculos '!C254="","",AVERAGE(AN248:BU248))</f>
        <v/>
      </c>
    </row>
    <row r="249" spans="2:74" ht="17.25" hidden="1" thickBot="1" x14ac:dyDescent="0.35">
      <c r="B249" s="165">
        <f t="shared" si="145"/>
        <v>247</v>
      </c>
      <c r="C249" s="171" t="str">
        <f>IF('Cálculos '!J255="","",'Cálculos '!J255)</f>
        <v/>
      </c>
      <c r="D249" s="172" t="str">
        <f>IF('Cálculos '!K255="","",'Cálculos '!K255)</f>
        <v/>
      </c>
      <c r="E249" s="172" t="str">
        <f>IF('Cálculos '!L255="","",'Cálculos '!L255)</f>
        <v/>
      </c>
      <c r="F249" s="172" t="str">
        <f>IF('Cálculos '!M255="","",'Cálculos '!M255)</f>
        <v/>
      </c>
      <c r="G249" s="172" t="str">
        <f>IF('Cálculos '!N255="","",'Cálculos '!N255)</f>
        <v/>
      </c>
      <c r="H249" s="172" t="str">
        <f>IF('Cálculos '!O255="","",'Cálculos '!O255)</f>
        <v/>
      </c>
      <c r="I249" s="172" t="str">
        <f>IF('Cálculos '!P255="","",'Cálculos '!P255)</f>
        <v/>
      </c>
      <c r="J249" s="172" t="str">
        <f>IF('Cálculos '!Q255="","",'Cálculos '!Q255)</f>
        <v/>
      </c>
      <c r="K249" s="172" t="str">
        <f>IF('Cálculos '!R255="","",'Cálculos '!R255)</f>
        <v/>
      </c>
      <c r="L249" s="172" t="str">
        <f>IF('Cálculos '!S255="","",'Cálculos '!S255)</f>
        <v/>
      </c>
      <c r="M249" s="172" t="str">
        <f>IF('Cálculos '!T255="","",'Cálculos '!T255)</f>
        <v/>
      </c>
      <c r="N249" s="172" t="str">
        <f>IF('Cálculos '!U255="","",'Cálculos '!U255)</f>
        <v/>
      </c>
      <c r="O249" s="172" t="str">
        <f>IF('Cálculos '!V255="","",'Cálculos '!V255)</f>
        <v/>
      </c>
      <c r="P249" s="172" t="str">
        <f>IF('Cálculos '!W255="","",'Cálculos '!W255)</f>
        <v/>
      </c>
      <c r="Q249" s="172" t="str">
        <f>IF('Cálculos '!X255="","",'Cálculos '!X255)</f>
        <v/>
      </c>
      <c r="R249" s="172" t="str">
        <f>IF('Cálculos '!Y255="","",'Cálculos '!Y255)</f>
        <v/>
      </c>
      <c r="S249" s="172" t="str">
        <f>IF('Cálculos '!Z255="","",'Cálculos '!Z255)</f>
        <v/>
      </c>
      <c r="T249" s="172" t="str">
        <f>IF('Cálculos '!AA255="","",'Cálculos '!AA255)</f>
        <v/>
      </c>
      <c r="U249" s="172" t="str">
        <f>IF('Cálculos '!AB255="","",'Cálculos '!AB255)</f>
        <v/>
      </c>
      <c r="V249" s="172" t="str">
        <f>IF('Cálculos '!AC255="","",'Cálculos '!AC255)</f>
        <v/>
      </c>
      <c r="W249" s="172" t="str">
        <f>IF('Cálculos '!AD255="","",'Cálculos '!AD255)</f>
        <v/>
      </c>
      <c r="X249" s="172" t="str">
        <f>IF('Cálculos '!AE255="","",'Cálculos '!AE255)</f>
        <v/>
      </c>
      <c r="Y249" s="172" t="str">
        <f>IF('Cálculos '!AF255="","",'Cálculos '!AF255)</f>
        <v/>
      </c>
      <c r="Z249" s="172" t="str">
        <f>IF('Cálculos '!AG255="","",'Cálculos '!AG255)</f>
        <v/>
      </c>
      <c r="AA249" s="172" t="str">
        <f>IF('Cálculos '!AH255="","",'Cálculos '!AH255)</f>
        <v/>
      </c>
      <c r="AB249" s="172" t="str">
        <f>IF('Cálculos '!AI255="","",'Cálculos '!AI255)</f>
        <v/>
      </c>
      <c r="AC249" s="172" t="str">
        <f>IF('Cálculos '!AJ255="","",'Cálculos '!AJ255)</f>
        <v/>
      </c>
      <c r="AD249" s="172" t="str">
        <f>IF('Cálculos '!AK255="","",'Cálculos '!AK255)</f>
        <v/>
      </c>
      <c r="AE249" s="172" t="str">
        <f>IF('Cálculos '!AL255="","",'Cálculos '!AL255)</f>
        <v/>
      </c>
      <c r="AF249" s="172" t="str">
        <f>IF('Cálculos '!AM255="","",'Cálculos '!AM255)</f>
        <v/>
      </c>
      <c r="AG249" s="172" t="str">
        <f>IF('Cálculos '!AN255="","",'Cálculos '!AN255)</f>
        <v/>
      </c>
      <c r="AH249" s="172" t="str">
        <f>IF('Cálculos '!AO255="","",'Cálculos '!AO255)</f>
        <v/>
      </c>
      <c r="AI249" s="172" t="str">
        <f>IF('Cálculos '!AP255="","",'Cálculos '!AP255)</f>
        <v/>
      </c>
      <c r="AJ249" s="443" t="str">
        <f>IF('Cálculos '!AQ255="","",'Cálculos '!AQ255)</f>
        <v/>
      </c>
      <c r="AK249" s="446" t="str">
        <f>IF('Cálculos '!D255="","",AVERAGE(C249:AJ249))</f>
        <v/>
      </c>
      <c r="AM249" s="181">
        <f t="shared" si="146"/>
        <v>247</v>
      </c>
      <c r="AN249" s="284" t="str">
        <f t="shared" si="147"/>
        <v/>
      </c>
      <c r="AO249" s="285" t="str">
        <f t="shared" si="148"/>
        <v/>
      </c>
      <c r="AP249" s="285" t="str">
        <f t="shared" si="149"/>
        <v/>
      </c>
      <c r="AQ249" s="285" t="str">
        <f t="shared" si="150"/>
        <v/>
      </c>
      <c r="AR249" s="182" t="str">
        <f t="shared" si="151"/>
        <v/>
      </c>
      <c r="AS249" s="182" t="str">
        <f t="shared" si="152"/>
        <v/>
      </c>
      <c r="AT249" s="182" t="str">
        <f t="shared" si="153"/>
        <v/>
      </c>
      <c r="AU249" s="182" t="str">
        <f t="shared" si="154"/>
        <v/>
      </c>
      <c r="AV249" s="182" t="str">
        <f t="shared" si="155"/>
        <v/>
      </c>
      <c r="AW249" s="182" t="str">
        <f t="shared" si="156"/>
        <v/>
      </c>
      <c r="AX249" s="182" t="str">
        <f t="shared" si="157"/>
        <v/>
      </c>
      <c r="AY249" s="182" t="str">
        <f t="shared" si="158"/>
        <v/>
      </c>
      <c r="AZ249" s="182" t="str">
        <f t="shared" si="159"/>
        <v/>
      </c>
      <c r="BA249" s="182" t="str">
        <f t="shared" si="160"/>
        <v/>
      </c>
      <c r="BB249" s="182" t="str">
        <f t="shared" si="161"/>
        <v/>
      </c>
      <c r="BC249" s="182" t="str">
        <f t="shared" si="162"/>
        <v/>
      </c>
      <c r="BD249" s="182" t="str">
        <f t="shared" si="163"/>
        <v/>
      </c>
      <c r="BE249" s="182" t="str">
        <f t="shared" si="164"/>
        <v/>
      </c>
      <c r="BF249" s="182" t="str">
        <f t="shared" si="165"/>
        <v/>
      </c>
      <c r="BG249" s="182" t="str">
        <f t="shared" si="166"/>
        <v/>
      </c>
      <c r="BH249" s="182" t="str">
        <f t="shared" si="167"/>
        <v/>
      </c>
      <c r="BI249" s="182" t="str">
        <f t="shared" si="168"/>
        <v/>
      </c>
      <c r="BJ249" s="182" t="str">
        <f t="shared" si="169"/>
        <v/>
      </c>
      <c r="BK249" s="182" t="str">
        <f t="shared" si="170"/>
        <v/>
      </c>
      <c r="BL249" s="182" t="str">
        <f t="shared" si="171"/>
        <v/>
      </c>
      <c r="BM249" s="182" t="str">
        <f t="shared" si="172"/>
        <v/>
      </c>
      <c r="BN249" s="182" t="str">
        <f t="shared" si="173"/>
        <v/>
      </c>
      <c r="BO249" s="182" t="str">
        <f t="shared" si="174"/>
        <v/>
      </c>
      <c r="BP249" s="182" t="str">
        <f t="shared" si="175"/>
        <v/>
      </c>
      <c r="BQ249" s="182" t="str">
        <f t="shared" si="176"/>
        <v/>
      </c>
      <c r="BR249" s="182" t="str">
        <f t="shared" si="177"/>
        <v/>
      </c>
      <c r="BS249" s="182" t="str">
        <f t="shared" si="178"/>
        <v/>
      </c>
      <c r="BT249" s="182" t="str">
        <f t="shared" si="179"/>
        <v/>
      </c>
      <c r="BU249" s="183" t="str">
        <f t="shared" si="180"/>
        <v/>
      </c>
      <c r="BV249" s="184" t="str">
        <f>IF('Cálculos '!C255="","",AVERAGE(AN249:BU249))</f>
        <v/>
      </c>
    </row>
    <row r="250" spans="2:74" ht="17.25" hidden="1" thickBot="1" x14ac:dyDescent="0.35">
      <c r="B250" s="165">
        <f t="shared" si="145"/>
        <v>248</v>
      </c>
      <c r="C250" s="171" t="str">
        <f>IF('Cálculos '!J256="","",'Cálculos '!J256)</f>
        <v/>
      </c>
      <c r="D250" s="172" t="str">
        <f>IF('Cálculos '!K256="","",'Cálculos '!K256)</f>
        <v/>
      </c>
      <c r="E250" s="172" t="str">
        <f>IF('Cálculos '!L256="","",'Cálculos '!L256)</f>
        <v/>
      </c>
      <c r="F250" s="172" t="str">
        <f>IF('Cálculos '!M256="","",'Cálculos '!M256)</f>
        <v/>
      </c>
      <c r="G250" s="172" t="str">
        <f>IF('Cálculos '!N256="","",'Cálculos '!N256)</f>
        <v/>
      </c>
      <c r="H250" s="172" t="str">
        <f>IF('Cálculos '!O256="","",'Cálculos '!O256)</f>
        <v/>
      </c>
      <c r="I250" s="172" t="str">
        <f>IF('Cálculos '!P256="","",'Cálculos '!P256)</f>
        <v/>
      </c>
      <c r="J250" s="172" t="str">
        <f>IF('Cálculos '!Q256="","",'Cálculos '!Q256)</f>
        <v/>
      </c>
      <c r="K250" s="172" t="str">
        <f>IF('Cálculos '!R256="","",'Cálculos '!R256)</f>
        <v/>
      </c>
      <c r="L250" s="172" t="str">
        <f>IF('Cálculos '!S256="","",'Cálculos '!S256)</f>
        <v/>
      </c>
      <c r="M250" s="172" t="str">
        <f>IF('Cálculos '!T256="","",'Cálculos '!T256)</f>
        <v/>
      </c>
      <c r="N250" s="172" t="str">
        <f>IF('Cálculos '!U256="","",'Cálculos '!U256)</f>
        <v/>
      </c>
      <c r="O250" s="172" t="str">
        <f>IF('Cálculos '!V256="","",'Cálculos '!V256)</f>
        <v/>
      </c>
      <c r="P250" s="172" t="str">
        <f>IF('Cálculos '!W256="","",'Cálculos '!W256)</f>
        <v/>
      </c>
      <c r="Q250" s="172" t="str">
        <f>IF('Cálculos '!X256="","",'Cálculos '!X256)</f>
        <v/>
      </c>
      <c r="R250" s="172" t="str">
        <f>IF('Cálculos '!Y256="","",'Cálculos '!Y256)</f>
        <v/>
      </c>
      <c r="S250" s="172" t="str">
        <f>IF('Cálculos '!Z256="","",'Cálculos '!Z256)</f>
        <v/>
      </c>
      <c r="T250" s="172" t="str">
        <f>IF('Cálculos '!AA256="","",'Cálculos '!AA256)</f>
        <v/>
      </c>
      <c r="U250" s="172" t="str">
        <f>IF('Cálculos '!AB256="","",'Cálculos '!AB256)</f>
        <v/>
      </c>
      <c r="V250" s="172" t="str">
        <f>IF('Cálculos '!AC256="","",'Cálculos '!AC256)</f>
        <v/>
      </c>
      <c r="W250" s="172" t="str">
        <f>IF('Cálculos '!AD256="","",'Cálculos '!AD256)</f>
        <v/>
      </c>
      <c r="X250" s="172" t="str">
        <f>IF('Cálculos '!AE256="","",'Cálculos '!AE256)</f>
        <v/>
      </c>
      <c r="Y250" s="172" t="str">
        <f>IF('Cálculos '!AF256="","",'Cálculos '!AF256)</f>
        <v/>
      </c>
      <c r="Z250" s="172" t="str">
        <f>IF('Cálculos '!AG256="","",'Cálculos '!AG256)</f>
        <v/>
      </c>
      <c r="AA250" s="172" t="str">
        <f>IF('Cálculos '!AH256="","",'Cálculos '!AH256)</f>
        <v/>
      </c>
      <c r="AB250" s="172" t="str">
        <f>IF('Cálculos '!AI256="","",'Cálculos '!AI256)</f>
        <v/>
      </c>
      <c r="AC250" s="172" t="str">
        <f>IF('Cálculos '!AJ256="","",'Cálculos '!AJ256)</f>
        <v/>
      </c>
      <c r="AD250" s="172" t="str">
        <f>IF('Cálculos '!AK256="","",'Cálculos '!AK256)</f>
        <v/>
      </c>
      <c r="AE250" s="172" t="str">
        <f>IF('Cálculos '!AL256="","",'Cálculos '!AL256)</f>
        <v/>
      </c>
      <c r="AF250" s="172" t="str">
        <f>IF('Cálculos '!AM256="","",'Cálculos '!AM256)</f>
        <v/>
      </c>
      <c r="AG250" s="172" t="str">
        <f>IF('Cálculos '!AN256="","",'Cálculos '!AN256)</f>
        <v/>
      </c>
      <c r="AH250" s="172" t="str">
        <f>IF('Cálculos '!AO256="","",'Cálculos '!AO256)</f>
        <v/>
      </c>
      <c r="AI250" s="172" t="str">
        <f>IF('Cálculos '!AP256="","",'Cálculos '!AP256)</f>
        <v/>
      </c>
      <c r="AJ250" s="443" t="str">
        <f>IF('Cálculos '!AQ256="","",'Cálculos '!AQ256)</f>
        <v/>
      </c>
      <c r="AK250" s="446" t="str">
        <f>IF('Cálculos '!D256="","",AVERAGE(C250:AJ250))</f>
        <v/>
      </c>
      <c r="AM250" s="181">
        <f t="shared" si="146"/>
        <v>248</v>
      </c>
      <c r="AN250" s="284" t="str">
        <f t="shared" si="147"/>
        <v/>
      </c>
      <c r="AO250" s="285" t="str">
        <f t="shared" si="148"/>
        <v/>
      </c>
      <c r="AP250" s="285" t="str">
        <f t="shared" si="149"/>
        <v/>
      </c>
      <c r="AQ250" s="285" t="str">
        <f t="shared" si="150"/>
        <v/>
      </c>
      <c r="AR250" s="182" t="str">
        <f t="shared" si="151"/>
        <v/>
      </c>
      <c r="AS250" s="182" t="str">
        <f t="shared" si="152"/>
        <v/>
      </c>
      <c r="AT250" s="182" t="str">
        <f t="shared" si="153"/>
        <v/>
      </c>
      <c r="AU250" s="182" t="str">
        <f t="shared" si="154"/>
        <v/>
      </c>
      <c r="AV250" s="182" t="str">
        <f t="shared" si="155"/>
        <v/>
      </c>
      <c r="AW250" s="182" t="str">
        <f t="shared" si="156"/>
        <v/>
      </c>
      <c r="AX250" s="182" t="str">
        <f t="shared" si="157"/>
        <v/>
      </c>
      <c r="AY250" s="182" t="str">
        <f t="shared" si="158"/>
        <v/>
      </c>
      <c r="AZ250" s="182" t="str">
        <f t="shared" si="159"/>
        <v/>
      </c>
      <c r="BA250" s="182" t="str">
        <f t="shared" si="160"/>
        <v/>
      </c>
      <c r="BB250" s="182" t="str">
        <f t="shared" si="161"/>
        <v/>
      </c>
      <c r="BC250" s="182" t="str">
        <f t="shared" si="162"/>
        <v/>
      </c>
      <c r="BD250" s="182" t="str">
        <f t="shared" si="163"/>
        <v/>
      </c>
      <c r="BE250" s="182" t="str">
        <f t="shared" si="164"/>
        <v/>
      </c>
      <c r="BF250" s="182" t="str">
        <f t="shared" si="165"/>
        <v/>
      </c>
      <c r="BG250" s="182" t="str">
        <f t="shared" si="166"/>
        <v/>
      </c>
      <c r="BH250" s="182" t="str">
        <f t="shared" si="167"/>
        <v/>
      </c>
      <c r="BI250" s="182" t="str">
        <f t="shared" si="168"/>
        <v/>
      </c>
      <c r="BJ250" s="182" t="str">
        <f t="shared" si="169"/>
        <v/>
      </c>
      <c r="BK250" s="182" t="str">
        <f t="shared" si="170"/>
        <v/>
      </c>
      <c r="BL250" s="182" t="str">
        <f t="shared" si="171"/>
        <v/>
      </c>
      <c r="BM250" s="182" t="str">
        <f t="shared" si="172"/>
        <v/>
      </c>
      <c r="BN250" s="182" t="str">
        <f t="shared" si="173"/>
        <v/>
      </c>
      <c r="BO250" s="182" t="str">
        <f t="shared" si="174"/>
        <v/>
      </c>
      <c r="BP250" s="182" t="str">
        <f t="shared" si="175"/>
        <v/>
      </c>
      <c r="BQ250" s="182" t="str">
        <f t="shared" si="176"/>
        <v/>
      </c>
      <c r="BR250" s="182" t="str">
        <f t="shared" si="177"/>
        <v/>
      </c>
      <c r="BS250" s="182" t="str">
        <f t="shared" si="178"/>
        <v/>
      </c>
      <c r="BT250" s="182" t="str">
        <f t="shared" si="179"/>
        <v/>
      </c>
      <c r="BU250" s="183" t="str">
        <f t="shared" si="180"/>
        <v/>
      </c>
      <c r="BV250" s="184" t="str">
        <f>IF('Cálculos '!C256="","",AVERAGE(AN250:BU250))</f>
        <v/>
      </c>
    </row>
    <row r="251" spans="2:74" ht="17.25" hidden="1" thickBot="1" x14ac:dyDescent="0.35">
      <c r="B251" s="165">
        <f t="shared" si="145"/>
        <v>249</v>
      </c>
      <c r="C251" s="171" t="str">
        <f>IF('Cálculos '!J257="","",'Cálculos '!J257)</f>
        <v/>
      </c>
      <c r="D251" s="172" t="str">
        <f>IF('Cálculos '!K257="","",'Cálculos '!K257)</f>
        <v/>
      </c>
      <c r="E251" s="172" t="str">
        <f>IF('Cálculos '!L257="","",'Cálculos '!L257)</f>
        <v/>
      </c>
      <c r="F251" s="172" t="str">
        <f>IF('Cálculos '!M257="","",'Cálculos '!M257)</f>
        <v/>
      </c>
      <c r="G251" s="172" t="str">
        <f>IF('Cálculos '!N257="","",'Cálculos '!N257)</f>
        <v/>
      </c>
      <c r="H251" s="172" t="str">
        <f>IF('Cálculos '!O257="","",'Cálculos '!O257)</f>
        <v/>
      </c>
      <c r="I251" s="172" t="str">
        <f>IF('Cálculos '!P257="","",'Cálculos '!P257)</f>
        <v/>
      </c>
      <c r="J251" s="172" t="str">
        <f>IF('Cálculos '!Q257="","",'Cálculos '!Q257)</f>
        <v/>
      </c>
      <c r="K251" s="172" t="str">
        <f>IF('Cálculos '!R257="","",'Cálculos '!R257)</f>
        <v/>
      </c>
      <c r="L251" s="172" t="str">
        <f>IF('Cálculos '!S257="","",'Cálculos '!S257)</f>
        <v/>
      </c>
      <c r="M251" s="172" t="str">
        <f>IF('Cálculos '!T257="","",'Cálculos '!T257)</f>
        <v/>
      </c>
      <c r="N251" s="172" t="str">
        <f>IF('Cálculos '!U257="","",'Cálculos '!U257)</f>
        <v/>
      </c>
      <c r="O251" s="172" t="str">
        <f>IF('Cálculos '!V257="","",'Cálculos '!V257)</f>
        <v/>
      </c>
      <c r="P251" s="172" t="str">
        <f>IF('Cálculos '!W257="","",'Cálculos '!W257)</f>
        <v/>
      </c>
      <c r="Q251" s="172" t="str">
        <f>IF('Cálculos '!X257="","",'Cálculos '!X257)</f>
        <v/>
      </c>
      <c r="R251" s="172" t="str">
        <f>IF('Cálculos '!Y257="","",'Cálculos '!Y257)</f>
        <v/>
      </c>
      <c r="S251" s="172" t="str">
        <f>IF('Cálculos '!Z257="","",'Cálculos '!Z257)</f>
        <v/>
      </c>
      <c r="T251" s="172" t="str">
        <f>IF('Cálculos '!AA257="","",'Cálculos '!AA257)</f>
        <v/>
      </c>
      <c r="U251" s="172" t="str">
        <f>IF('Cálculos '!AB257="","",'Cálculos '!AB257)</f>
        <v/>
      </c>
      <c r="V251" s="172" t="str">
        <f>IF('Cálculos '!AC257="","",'Cálculos '!AC257)</f>
        <v/>
      </c>
      <c r="W251" s="172" t="str">
        <f>IF('Cálculos '!AD257="","",'Cálculos '!AD257)</f>
        <v/>
      </c>
      <c r="X251" s="172" t="str">
        <f>IF('Cálculos '!AE257="","",'Cálculos '!AE257)</f>
        <v/>
      </c>
      <c r="Y251" s="172" t="str">
        <f>IF('Cálculos '!AF257="","",'Cálculos '!AF257)</f>
        <v/>
      </c>
      <c r="Z251" s="172" t="str">
        <f>IF('Cálculos '!AG257="","",'Cálculos '!AG257)</f>
        <v/>
      </c>
      <c r="AA251" s="172" t="str">
        <f>IF('Cálculos '!AH257="","",'Cálculos '!AH257)</f>
        <v/>
      </c>
      <c r="AB251" s="172" t="str">
        <f>IF('Cálculos '!AI257="","",'Cálculos '!AI257)</f>
        <v/>
      </c>
      <c r="AC251" s="172" t="str">
        <f>IF('Cálculos '!AJ257="","",'Cálculos '!AJ257)</f>
        <v/>
      </c>
      <c r="AD251" s="172" t="str">
        <f>IF('Cálculos '!AK257="","",'Cálculos '!AK257)</f>
        <v/>
      </c>
      <c r="AE251" s="172" t="str">
        <f>IF('Cálculos '!AL257="","",'Cálculos '!AL257)</f>
        <v/>
      </c>
      <c r="AF251" s="172" t="str">
        <f>IF('Cálculos '!AM257="","",'Cálculos '!AM257)</f>
        <v/>
      </c>
      <c r="AG251" s="172" t="str">
        <f>IF('Cálculos '!AN257="","",'Cálculos '!AN257)</f>
        <v/>
      </c>
      <c r="AH251" s="172" t="str">
        <f>IF('Cálculos '!AO257="","",'Cálculos '!AO257)</f>
        <v/>
      </c>
      <c r="AI251" s="172" t="str">
        <f>IF('Cálculos '!AP257="","",'Cálculos '!AP257)</f>
        <v/>
      </c>
      <c r="AJ251" s="443" t="str">
        <f>IF('Cálculos '!AQ257="","",'Cálculos '!AQ257)</f>
        <v/>
      </c>
      <c r="AK251" s="446" t="str">
        <f>IF('Cálculos '!D257="","",AVERAGE(C251:AJ251))</f>
        <v/>
      </c>
      <c r="AM251" s="181">
        <f t="shared" si="146"/>
        <v>249</v>
      </c>
      <c r="AN251" s="284" t="str">
        <f t="shared" si="147"/>
        <v/>
      </c>
      <c r="AO251" s="285" t="str">
        <f t="shared" si="148"/>
        <v/>
      </c>
      <c r="AP251" s="285" t="str">
        <f t="shared" si="149"/>
        <v/>
      </c>
      <c r="AQ251" s="285" t="str">
        <f t="shared" si="150"/>
        <v/>
      </c>
      <c r="AR251" s="182" t="str">
        <f t="shared" si="151"/>
        <v/>
      </c>
      <c r="AS251" s="182" t="str">
        <f t="shared" si="152"/>
        <v/>
      </c>
      <c r="AT251" s="182" t="str">
        <f t="shared" si="153"/>
        <v/>
      </c>
      <c r="AU251" s="182" t="str">
        <f t="shared" si="154"/>
        <v/>
      </c>
      <c r="AV251" s="182" t="str">
        <f t="shared" si="155"/>
        <v/>
      </c>
      <c r="AW251" s="182" t="str">
        <f t="shared" si="156"/>
        <v/>
      </c>
      <c r="AX251" s="182" t="str">
        <f t="shared" si="157"/>
        <v/>
      </c>
      <c r="AY251" s="182" t="str">
        <f t="shared" si="158"/>
        <v/>
      </c>
      <c r="AZ251" s="182" t="str">
        <f t="shared" si="159"/>
        <v/>
      </c>
      <c r="BA251" s="182" t="str">
        <f t="shared" si="160"/>
        <v/>
      </c>
      <c r="BB251" s="182" t="str">
        <f t="shared" si="161"/>
        <v/>
      </c>
      <c r="BC251" s="182" t="str">
        <f t="shared" si="162"/>
        <v/>
      </c>
      <c r="BD251" s="182" t="str">
        <f t="shared" si="163"/>
        <v/>
      </c>
      <c r="BE251" s="182" t="str">
        <f t="shared" si="164"/>
        <v/>
      </c>
      <c r="BF251" s="182" t="str">
        <f t="shared" si="165"/>
        <v/>
      </c>
      <c r="BG251" s="182" t="str">
        <f t="shared" si="166"/>
        <v/>
      </c>
      <c r="BH251" s="182" t="str">
        <f t="shared" si="167"/>
        <v/>
      </c>
      <c r="BI251" s="182" t="str">
        <f t="shared" si="168"/>
        <v/>
      </c>
      <c r="BJ251" s="182" t="str">
        <f t="shared" si="169"/>
        <v/>
      </c>
      <c r="BK251" s="182" t="str">
        <f t="shared" si="170"/>
        <v/>
      </c>
      <c r="BL251" s="182" t="str">
        <f t="shared" si="171"/>
        <v/>
      </c>
      <c r="BM251" s="182" t="str">
        <f t="shared" si="172"/>
        <v/>
      </c>
      <c r="BN251" s="182" t="str">
        <f t="shared" si="173"/>
        <v/>
      </c>
      <c r="BO251" s="182" t="str">
        <f t="shared" si="174"/>
        <v/>
      </c>
      <c r="BP251" s="182" t="str">
        <f t="shared" si="175"/>
        <v/>
      </c>
      <c r="BQ251" s="182" t="str">
        <f t="shared" si="176"/>
        <v/>
      </c>
      <c r="BR251" s="182" t="str">
        <f t="shared" si="177"/>
        <v/>
      </c>
      <c r="BS251" s="182" t="str">
        <f t="shared" si="178"/>
        <v/>
      </c>
      <c r="BT251" s="182" t="str">
        <f t="shared" si="179"/>
        <v/>
      </c>
      <c r="BU251" s="183" t="str">
        <f t="shared" si="180"/>
        <v/>
      </c>
      <c r="BV251" s="184" t="str">
        <f>IF('Cálculos '!C257="","",AVERAGE(AN251:BU251))</f>
        <v/>
      </c>
    </row>
    <row r="252" spans="2:74" ht="17.25" hidden="1" thickBot="1" x14ac:dyDescent="0.35">
      <c r="B252" s="165">
        <f t="shared" si="145"/>
        <v>250</v>
      </c>
      <c r="C252" s="171" t="str">
        <f>IF('Cálculos '!J258="","",'Cálculos '!J258)</f>
        <v/>
      </c>
      <c r="D252" s="172" t="str">
        <f>IF('Cálculos '!K258="","",'Cálculos '!K258)</f>
        <v/>
      </c>
      <c r="E252" s="172" t="str">
        <f>IF('Cálculos '!L258="","",'Cálculos '!L258)</f>
        <v/>
      </c>
      <c r="F252" s="172" t="str">
        <f>IF('Cálculos '!M258="","",'Cálculos '!M258)</f>
        <v/>
      </c>
      <c r="G252" s="172" t="str">
        <f>IF('Cálculos '!N258="","",'Cálculos '!N258)</f>
        <v/>
      </c>
      <c r="H252" s="172" t="str">
        <f>IF('Cálculos '!O258="","",'Cálculos '!O258)</f>
        <v/>
      </c>
      <c r="I252" s="172" t="str">
        <f>IF('Cálculos '!P258="","",'Cálculos '!P258)</f>
        <v/>
      </c>
      <c r="J252" s="172" t="str">
        <f>IF('Cálculos '!Q258="","",'Cálculos '!Q258)</f>
        <v/>
      </c>
      <c r="K252" s="172" t="str">
        <f>IF('Cálculos '!R258="","",'Cálculos '!R258)</f>
        <v/>
      </c>
      <c r="L252" s="172" t="str">
        <f>IF('Cálculos '!S258="","",'Cálculos '!S258)</f>
        <v/>
      </c>
      <c r="M252" s="172" t="str">
        <f>IF('Cálculos '!T258="","",'Cálculos '!T258)</f>
        <v/>
      </c>
      <c r="N252" s="172" t="str">
        <f>IF('Cálculos '!U258="","",'Cálculos '!U258)</f>
        <v/>
      </c>
      <c r="O252" s="172" t="str">
        <f>IF('Cálculos '!V258="","",'Cálculos '!V258)</f>
        <v/>
      </c>
      <c r="P252" s="172" t="str">
        <f>IF('Cálculos '!W258="","",'Cálculos '!W258)</f>
        <v/>
      </c>
      <c r="Q252" s="172" t="str">
        <f>IF('Cálculos '!X258="","",'Cálculos '!X258)</f>
        <v/>
      </c>
      <c r="R252" s="172" t="str">
        <f>IF('Cálculos '!Y258="","",'Cálculos '!Y258)</f>
        <v/>
      </c>
      <c r="S252" s="172" t="str">
        <f>IF('Cálculos '!Z258="","",'Cálculos '!Z258)</f>
        <v/>
      </c>
      <c r="T252" s="172" t="str">
        <f>IF('Cálculos '!AA258="","",'Cálculos '!AA258)</f>
        <v/>
      </c>
      <c r="U252" s="172" t="str">
        <f>IF('Cálculos '!AB258="","",'Cálculos '!AB258)</f>
        <v/>
      </c>
      <c r="V252" s="172" t="str">
        <f>IF('Cálculos '!AC258="","",'Cálculos '!AC258)</f>
        <v/>
      </c>
      <c r="W252" s="172" t="str">
        <f>IF('Cálculos '!AD258="","",'Cálculos '!AD258)</f>
        <v/>
      </c>
      <c r="X252" s="172" t="str">
        <f>IF('Cálculos '!AE258="","",'Cálculos '!AE258)</f>
        <v/>
      </c>
      <c r="Y252" s="172" t="str">
        <f>IF('Cálculos '!AF258="","",'Cálculos '!AF258)</f>
        <v/>
      </c>
      <c r="Z252" s="172" t="str">
        <f>IF('Cálculos '!AG258="","",'Cálculos '!AG258)</f>
        <v/>
      </c>
      <c r="AA252" s="172" t="str">
        <f>IF('Cálculos '!AH258="","",'Cálculos '!AH258)</f>
        <v/>
      </c>
      <c r="AB252" s="172" t="str">
        <f>IF('Cálculos '!AI258="","",'Cálculos '!AI258)</f>
        <v/>
      </c>
      <c r="AC252" s="172" t="str">
        <f>IF('Cálculos '!AJ258="","",'Cálculos '!AJ258)</f>
        <v/>
      </c>
      <c r="AD252" s="172" t="str">
        <f>IF('Cálculos '!AK258="","",'Cálculos '!AK258)</f>
        <v/>
      </c>
      <c r="AE252" s="172" t="str">
        <f>IF('Cálculos '!AL258="","",'Cálculos '!AL258)</f>
        <v/>
      </c>
      <c r="AF252" s="172" t="str">
        <f>IF('Cálculos '!AM258="","",'Cálculos '!AM258)</f>
        <v/>
      </c>
      <c r="AG252" s="172" t="str">
        <f>IF('Cálculos '!AN258="","",'Cálculos '!AN258)</f>
        <v/>
      </c>
      <c r="AH252" s="172" t="str">
        <f>IF('Cálculos '!AO258="","",'Cálculos '!AO258)</f>
        <v/>
      </c>
      <c r="AI252" s="172" t="str">
        <f>IF('Cálculos '!AP258="","",'Cálculos '!AP258)</f>
        <v/>
      </c>
      <c r="AJ252" s="443" t="str">
        <f>IF('Cálculos '!AQ258="","",'Cálculos '!AQ258)</f>
        <v/>
      </c>
      <c r="AK252" s="446" t="str">
        <f>IF('Cálculos '!D258="","",AVERAGE(C252:AJ252))</f>
        <v/>
      </c>
      <c r="AM252" s="181">
        <f t="shared" si="146"/>
        <v>250</v>
      </c>
      <c r="AN252" s="284" t="str">
        <f t="shared" si="147"/>
        <v/>
      </c>
      <c r="AO252" s="285" t="str">
        <f t="shared" si="148"/>
        <v/>
      </c>
      <c r="AP252" s="285" t="str">
        <f t="shared" si="149"/>
        <v/>
      </c>
      <c r="AQ252" s="285" t="str">
        <f t="shared" si="150"/>
        <v/>
      </c>
      <c r="AR252" s="182" t="str">
        <f t="shared" si="151"/>
        <v/>
      </c>
      <c r="AS252" s="182" t="str">
        <f t="shared" si="152"/>
        <v/>
      </c>
      <c r="AT252" s="182" t="str">
        <f t="shared" si="153"/>
        <v/>
      </c>
      <c r="AU252" s="182" t="str">
        <f t="shared" si="154"/>
        <v/>
      </c>
      <c r="AV252" s="182" t="str">
        <f t="shared" si="155"/>
        <v/>
      </c>
      <c r="AW252" s="182" t="str">
        <f t="shared" si="156"/>
        <v/>
      </c>
      <c r="AX252" s="182" t="str">
        <f t="shared" si="157"/>
        <v/>
      </c>
      <c r="AY252" s="182" t="str">
        <f t="shared" si="158"/>
        <v/>
      </c>
      <c r="AZ252" s="182" t="str">
        <f t="shared" si="159"/>
        <v/>
      </c>
      <c r="BA252" s="182" t="str">
        <f t="shared" si="160"/>
        <v/>
      </c>
      <c r="BB252" s="182" t="str">
        <f t="shared" si="161"/>
        <v/>
      </c>
      <c r="BC252" s="182" t="str">
        <f t="shared" si="162"/>
        <v/>
      </c>
      <c r="BD252" s="182" t="str">
        <f t="shared" si="163"/>
        <v/>
      </c>
      <c r="BE252" s="182" t="str">
        <f t="shared" si="164"/>
        <v/>
      </c>
      <c r="BF252" s="182" t="str">
        <f t="shared" si="165"/>
        <v/>
      </c>
      <c r="BG252" s="182" t="str">
        <f t="shared" si="166"/>
        <v/>
      </c>
      <c r="BH252" s="182" t="str">
        <f t="shared" si="167"/>
        <v/>
      </c>
      <c r="BI252" s="182" t="str">
        <f t="shared" si="168"/>
        <v/>
      </c>
      <c r="BJ252" s="182" t="str">
        <f t="shared" si="169"/>
        <v/>
      </c>
      <c r="BK252" s="182" t="str">
        <f t="shared" si="170"/>
        <v/>
      </c>
      <c r="BL252" s="182" t="str">
        <f t="shared" si="171"/>
        <v/>
      </c>
      <c r="BM252" s="182" t="str">
        <f t="shared" si="172"/>
        <v/>
      </c>
      <c r="BN252" s="182" t="str">
        <f t="shared" si="173"/>
        <v/>
      </c>
      <c r="BO252" s="182" t="str">
        <f t="shared" si="174"/>
        <v/>
      </c>
      <c r="BP252" s="182" t="str">
        <f t="shared" si="175"/>
        <v/>
      </c>
      <c r="BQ252" s="182" t="str">
        <f t="shared" si="176"/>
        <v/>
      </c>
      <c r="BR252" s="182" t="str">
        <f t="shared" si="177"/>
        <v/>
      </c>
      <c r="BS252" s="182" t="str">
        <f t="shared" si="178"/>
        <v/>
      </c>
      <c r="BT252" s="182" t="str">
        <f t="shared" si="179"/>
        <v/>
      </c>
      <c r="BU252" s="183" t="str">
        <f t="shared" si="180"/>
        <v/>
      </c>
      <c r="BV252" s="184" t="str">
        <f>IF('Cálculos '!C258="","",AVERAGE(AN252:BU252))</f>
        <v/>
      </c>
    </row>
    <row r="253" spans="2:74" ht="17.25" hidden="1" thickBot="1" x14ac:dyDescent="0.35">
      <c r="B253" s="165">
        <f t="shared" si="145"/>
        <v>251</v>
      </c>
      <c r="C253" s="171" t="str">
        <f>IF('Cálculos '!J259="","",'Cálculos '!J259)</f>
        <v/>
      </c>
      <c r="D253" s="172" t="str">
        <f>IF('Cálculos '!K259="","",'Cálculos '!K259)</f>
        <v/>
      </c>
      <c r="E253" s="172" t="str">
        <f>IF('Cálculos '!L259="","",'Cálculos '!L259)</f>
        <v/>
      </c>
      <c r="F253" s="172" t="str">
        <f>IF('Cálculos '!M259="","",'Cálculos '!M259)</f>
        <v/>
      </c>
      <c r="G253" s="172" t="str">
        <f>IF('Cálculos '!N259="","",'Cálculos '!N259)</f>
        <v/>
      </c>
      <c r="H253" s="172" t="str">
        <f>IF('Cálculos '!O259="","",'Cálculos '!O259)</f>
        <v/>
      </c>
      <c r="I253" s="172" t="str">
        <f>IF('Cálculos '!P259="","",'Cálculos '!P259)</f>
        <v/>
      </c>
      <c r="J253" s="172" t="str">
        <f>IF('Cálculos '!Q259="","",'Cálculos '!Q259)</f>
        <v/>
      </c>
      <c r="K253" s="172" t="str">
        <f>IF('Cálculos '!R259="","",'Cálculos '!R259)</f>
        <v/>
      </c>
      <c r="L253" s="172" t="str">
        <f>IF('Cálculos '!S259="","",'Cálculos '!S259)</f>
        <v/>
      </c>
      <c r="M253" s="172" t="str">
        <f>IF('Cálculos '!T259="","",'Cálculos '!T259)</f>
        <v/>
      </c>
      <c r="N253" s="172" t="str">
        <f>IF('Cálculos '!U259="","",'Cálculos '!U259)</f>
        <v/>
      </c>
      <c r="O253" s="172" t="str">
        <f>IF('Cálculos '!V259="","",'Cálculos '!V259)</f>
        <v/>
      </c>
      <c r="P253" s="172" t="str">
        <f>IF('Cálculos '!W259="","",'Cálculos '!W259)</f>
        <v/>
      </c>
      <c r="Q253" s="172" t="str">
        <f>IF('Cálculos '!X259="","",'Cálculos '!X259)</f>
        <v/>
      </c>
      <c r="R253" s="172" t="str">
        <f>IF('Cálculos '!Y259="","",'Cálculos '!Y259)</f>
        <v/>
      </c>
      <c r="S253" s="172" t="str">
        <f>IF('Cálculos '!Z259="","",'Cálculos '!Z259)</f>
        <v/>
      </c>
      <c r="T253" s="172" t="str">
        <f>IF('Cálculos '!AA259="","",'Cálculos '!AA259)</f>
        <v/>
      </c>
      <c r="U253" s="172" t="str">
        <f>IF('Cálculos '!AB259="","",'Cálculos '!AB259)</f>
        <v/>
      </c>
      <c r="V253" s="172" t="str">
        <f>IF('Cálculos '!AC259="","",'Cálculos '!AC259)</f>
        <v/>
      </c>
      <c r="W253" s="172" t="str">
        <f>IF('Cálculos '!AD259="","",'Cálculos '!AD259)</f>
        <v/>
      </c>
      <c r="X253" s="172" t="str">
        <f>IF('Cálculos '!AE259="","",'Cálculos '!AE259)</f>
        <v/>
      </c>
      <c r="Y253" s="172" t="str">
        <f>IF('Cálculos '!AF259="","",'Cálculos '!AF259)</f>
        <v/>
      </c>
      <c r="Z253" s="172" t="str">
        <f>IF('Cálculos '!AG259="","",'Cálculos '!AG259)</f>
        <v/>
      </c>
      <c r="AA253" s="172" t="str">
        <f>IF('Cálculos '!AH259="","",'Cálculos '!AH259)</f>
        <v/>
      </c>
      <c r="AB253" s="172" t="str">
        <f>IF('Cálculos '!AI259="","",'Cálculos '!AI259)</f>
        <v/>
      </c>
      <c r="AC253" s="172" t="str">
        <f>IF('Cálculos '!AJ259="","",'Cálculos '!AJ259)</f>
        <v/>
      </c>
      <c r="AD253" s="172" t="str">
        <f>IF('Cálculos '!AK259="","",'Cálculos '!AK259)</f>
        <v/>
      </c>
      <c r="AE253" s="172" t="str">
        <f>IF('Cálculos '!AL259="","",'Cálculos '!AL259)</f>
        <v/>
      </c>
      <c r="AF253" s="172" t="str">
        <f>IF('Cálculos '!AM259="","",'Cálculos '!AM259)</f>
        <v/>
      </c>
      <c r="AG253" s="172" t="str">
        <f>IF('Cálculos '!AN259="","",'Cálculos '!AN259)</f>
        <v/>
      </c>
      <c r="AH253" s="172" t="str">
        <f>IF('Cálculos '!AO259="","",'Cálculos '!AO259)</f>
        <v/>
      </c>
      <c r="AI253" s="172" t="str">
        <f>IF('Cálculos '!AP259="","",'Cálculos '!AP259)</f>
        <v/>
      </c>
      <c r="AJ253" s="443" t="str">
        <f>IF('Cálculos '!AQ259="","",'Cálculos '!AQ259)</f>
        <v/>
      </c>
      <c r="AK253" s="446" t="str">
        <f>IF('Cálculos '!D259="","",AVERAGE(C253:AJ253))</f>
        <v/>
      </c>
      <c r="AM253" s="181">
        <f t="shared" si="146"/>
        <v>251</v>
      </c>
      <c r="AN253" s="284" t="str">
        <f t="shared" si="147"/>
        <v/>
      </c>
      <c r="AO253" s="285" t="str">
        <f t="shared" si="148"/>
        <v/>
      </c>
      <c r="AP253" s="285" t="str">
        <f t="shared" si="149"/>
        <v/>
      </c>
      <c r="AQ253" s="285" t="str">
        <f t="shared" si="150"/>
        <v/>
      </c>
      <c r="AR253" s="182" t="str">
        <f t="shared" si="151"/>
        <v/>
      </c>
      <c r="AS253" s="182" t="str">
        <f t="shared" si="152"/>
        <v/>
      </c>
      <c r="AT253" s="182" t="str">
        <f t="shared" si="153"/>
        <v/>
      </c>
      <c r="AU253" s="182" t="str">
        <f t="shared" si="154"/>
        <v/>
      </c>
      <c r="AV253" s="182" t="str">
        <f t="shared" si="155"/>
        <v/>
      </c>
      <c r="AW253" s="182" t="str">
        <f t="shared" si="156"/>
        <v/>
      </c>
      <c r="AX253" s="182" t="str">
        <f t="shared" si="157"/>
        <v/>
      </c>
      <c r="AY253" s="182" t="str">
        <f t="shared" si="158"/>
        <v/>
      </c>
      <c r="AZ253" s="182" t="str">
        <f t="shared" si="159"/>
        <v/>
      </c>
      <c r="BA253" s="182" t="str">
        <f t="shared" si="160"/>
        <v/>
      </c>
      <c r="BB253" s="182" t="str">
        <f t="shared" si="161"/>
        <v/>
      </c>
      <c r="BC253" s="182" t="str">
        <f t="shared" si="162"/>
        <v/>
      </c>
      <c r="BD253" s="182" t="str">
        <f t="shared" si="163"/>
        <v/>
      </c>
      <c r="BE253" s="182" t="str">
        <f t="shared" si="164"/>
        <v/>
      </c>
      <c r="BF253" s="182" t="str">
        <f t="shared" si="165"/>
        <v/>
      </c>
      <c r="BG253" s="182" t="str">
        <f t="shared" si="166"/>
        <v/>
      </c>
      <c r="BH253" s="182" t="str">
        <f t="shared" si="167"/>
        <v/>
      </c>
      <c r="BI253" s="182" t="str">
        <f t="shared" si="168"/>
        <v/>
      </c>
      <c r="BJ253" s="182" t="str">
        <f t="shared" si="169"/>
        <v/>
      </c>
      <c r="BK253" s="182" t="str">
        <f t="shared" si="170"/>
        <v/>
      </c>
      <c r="BL253" s="182" t="str">
        <f t="shared" si="171"/>
        <v/>
      </c>
      <c r="BM253" s="182" t="str">
        <f t="shared" si="172"/>
        <v/>
      </c>
      <c r="BN253" s="182" t="str">
        <f t="shared" si="173"/>
        <v/>
      </c>
      <c r="BO253" s="182" t="str">
        <f t="shared" si="174"/>
        <v/>
      </c>
      <c r="BP253" s="182" t="str">
        <f t="shared" si="175"/>
        <v/>
      </c>
      <c r="BQ253" s="182" t="str">
        <f t="shared" si="176"/>
        <v/>
      </c>
      <c r="BR253" s="182" t="str">
        <f t="shared" si="177"/>
        <v/>
      </c>
      <c r="BS253" s="182" t="str">
        <f t="shared" si="178"/>
        <v/>
      </c>
      <c r="BT253" s="182" t="str">
        <f t="shared" si="179"/>
        <v/>
      </c>
      <c r="BU253" s="183" t="str">
        <f t="shared" si="180"/>
        <v/>
      </c>
      <c r="BV253" s="184" t="str">
        <f>IF('Cálculos '!C259="","",AVERAGE(AN253:BU253))</f>
        <v/>
      </c>
    </row>
    <row r="254" spans="2:74" ht="17.25" hidden="1" thickBot="1" x14ac:dyDescent="0.35">
      <c r="B254" s="165">
        <f t="shared" ref="B254:B317" si="181">+B253+1</f>
        <v>252</v>
      </c>
      <c r="C254" s="171" t="str">
        <f>IF('Cálculos '!J260="","",'Cálculos '!J260)</f>
        <v/>
      </c>
      <c r="D254" s="172" t="str">
        <f>IF('Cálculos '!K260="","",'Cálculos '!K260)</f>
        <v/>
      </c>
      <c r="E254" s="172" t="str">
        <f>IF('Cálculos '!L260="","",'Cálculos '!L260)</f>
        <v/>
      </c>
      <c r="F254" s="172" t="str">
        <f>IF('Cálculos '!M260="","",'Cálculos '!M260)</f>
        <v/>
      </c>
      <c r="G254" s="172" t="str">
        <f>IF('Cálculos '!N260="","",'Cálculos '!N260)</f>
        <v/>
      </c>
      <c r="H254" s="172" t="str">
        <f>IF('Cálculos '!O260="","",'Cálculos '!O260)</f>
        <v/>
      </c>
      <c r="I254" s="172" t="str">
        <f>IF('Cálculos '!P260="","",'Cálculos '!P260)</f>
        <v/>
      </c>
      <c r="J254" s="172" t="str">
        <f>IF('Cálculos '!Q260="","",'Cálculos '!Q260)</f>
        <v/>
      </c>
      <c r="K254" s="172" t="str">
        <f>IF('Cálculos '!R260="","",'Cálculos '!R260)</f>
        <v/>
      </c>
      <c r="L254" s="172" t="str">
        <f>IF('Cálculos '!S260="","",'Cálculos '!S260)</f>
        <v/>
      </c>
      <c r="M254" s="172" t="str">
        <f>IF('Cálculos '!T260="","",'Cálculos '!T260)</f>
        <v/>
      </c>
      <c r="N254" s="172" t="str">
        <f>IF('Cálculos '!U260="","",'Cálculos '!U260)</f>
        <v/>
      </c>
      <c r="O254" s="172" t="str">
        <f>IF('Cálculos '!V260="","",'Cálculos '!V260)</f>
        <v/>
      </c>
      <c r="P254" s="172" t="str">
        <f>IF('Cálculos '!W260="","",'Cálculos '!W260)</f>
        <v/>
      </c>
      <c r="Q254" s="172" t="str">
        <f>IF('Cálculos '!X260="","",'Cálculos '!X260)</f>
        <v/>
      </c>
      <c r="R254" s="172" t="str">
        <f>IF('Cálculos '!Y260="","",'Cálculos '!Y260)</f>
        <v/>
      </c>
      <c r="S254" s="172" t="str">
        <f>IF('Cálculos '!Z260="","",'Cálculos '!Z260)</f>
        <v/>
      </c>
      <c r="T254" s="172" t="str">
        <f>IF('Cálculos '!AA260="","",'Cálculos '!AA260)</f>
        <v/>
      </c>
      <c r="U254" s="172" t="str">
        <f>IF('Cálculos '!AB260="","",'Cálculos '!AB260)</f>
        <v/>
      </c>
      <c r="V254" s="172" t="str">
        <f>IF('Cálculos '!AC260="","",'Cálculos '!AC260)</f>
        <v/>
      </c>
      <c r="W254" s="172" t="str">
        <f>IF('Cálculos '!AD260="","",'Cálculos '!AD260)</f>
        <v/>
      </c>
      <c r="X254" s="172" t="str">
        <f>IF('Cálculos '!AE260="","",'Cálculos '!AE260)</f>
        <v/>
      </c>
      <c r="Y254" s="172" t="str">
        <f>IF('Cálculos '!AF260="","",'Cálculos '!AF260)</f>
        <v/>
      </c>
      <c r="Z254" s="172" t="str">
        <f>IF('Cálculos '!AG260="","",'Cálculos '!AG260)</f>
        <v/>
      </c>
      <c r="AA254" s="172" t="str">
        <f>IF('Cálculos '!AH260="","",'Cálculos '!AH260)</f>
        <v/>
      </c>
      <c r="AB254" s="172" t="str">
        <f>IF('Cálculos '!AI260="","",'Cálculos '!AI260)</f>
        <v/>
      </c>
      <c r="AC254" s="172" t="str">
        <f>IF('Cálculos '!AJ260="","",'Cálculos '!AJ260)</f>
        <v/>
      </c>
      <c r="AD254" s="172" t="str">
        <f>IF('Cálculos '!AK260="","",'Cálculos '!AK260)</f>
        <v/>
      </c>
      <c r="AE254" s="172" t="str">
        <f>IF('Cálculos '!AL260="","",'Cálculos '!AL260)</f>
        <v/>
      </c>
      <c r="AF254" s="172" t="str">
        <f>IF('Cálculos '!AM260="","",'Cálculos '!AM260)</f>
        <v/>
      </c>
      <c r="AG254" s="172" t="str">
        <f>IF('Cálculos '!AN260="","",'Cálculos '!AN260)</f>
        <v/>
      </c>
      <c r="AH254" s="172" t="str">
        <f>IF('Cálculos '!AO260="","",'Cálculos '!AO260)</f>
        <v/>
      </c>
      <c r="AI254" s="172" t="str">
        <f>IF('Cálculos '!AP260="","",'Cálculos '!AP260)</f>
        <v/>
      </c>
      <c r="AJ254" s="443" t="str">
        <f>IF('Cálculos '!AQ260="","",'Cálculos '!AQ260)</f>
        <v/>
      </c>
      <c r="AK254" s="446" t="str">
        <f>IF('Cálculos '!D260="","",AVERAGE(C254:AJ254))</f>
        <v/>
      </c>
      <c r="AM254" s="181">
        <f t="shared" si="146"/>
        <v>252</v>
      </c>
      <c r="AN254" s="284" t="str">
        <f t="shared" si="147"/>
        <v/>
      </c>
      <c r="AO254" s="285" t="str">
        <f t="shared" si="148"/>
        <v/>
      </c>
      <c r="AP254" s="285" t="str">
        <f t="shared" si="149"/>
        <v/>
      </c>
      <c r="AQ254" s="285" t="str">
        <f t="shared" si="150"/>
        <v/>
      </c>
      <c r="AR254" s="182" t="str">
        <f t="shared" si="151"/>
        <v/>
      </c>
      <c r="AS254" s="182" t="str">
        <f t="shared" si="152"/>
        <v/>
      </c>
      <c r="AT254" s="182" t="str">
        <f t="shared" si="153"/>
        <v/>
      </c>
      <c r="AU254" s="182" t="str">
        <f t="shared" si="154"/>
        <v/>
      </c>
      <c r="AV254" s="182" t="str">
        <f t="shared" si="155"/>
        <v/>
      </c>
      <c r="AW254" s="182" t="str">
        <f t="shared" si="156"/>
        <v/>
      </c>
      <c r="AX254" s="182" t="str">
        <f t="shared" si="157"/>
        <v/>
      </c>
      <c r="AY254" s="182" t="str">
        <f t="shared" si="158"/>
        <v/>
      </c>
      <c r="AZ254" s="182" t="str">
        <f t="shared" si="159"/>
        <v/>
      </c>
      <c r="BA254" s="182" t="str">
        <f t="shared" si="160"/>
        <v/>
      </c>
      <c r="BB254" s="182" t="str">
        <f t="shared" si="161"/>
        <v/>
      </c>
      <c r="BC254" s="182" t="str">
        <f t="shared" si="162"/>
        <v/>
      </c>
      <c r="BD254" s="182" t="str">
        <f t="shared" si="163"/>
        <v/>
      </c>
      <c r="BE254" s="182" t="str">
        <f t="shared" si="164"/>
        <v/>
      </c>
      <c r="BF254" s="182" t="str">
        <f t="shared" si="165"/>
        <v/>
      </c>
      <c r="BG254" s="182" t="str">
        <f t="shared" si="166"/>
        <v/>
      </c>
      <c r="BH254" s="182" t="str">
        <f t="shared" si="167"/>
        <v/>
      </c>
      <c r="BI254" s="182" t="str">
        <f t="shared" si="168"/>
        <v/>
      </c>
      <c r="BJ254" s="182" t="str">
        <f t="shared" si="169"/>
        <v/>
      </c>
      <c r="BK254" s="182" t="str">
        <f t="shared" si="170"/>
        <v/>
      </c>
      <c r="BL254" s="182" t="str">
        <f t="shared" si="171"/>
        <v/>
      </c>
      <c r="BM254" s="182" t="str">
        <f t="shared" si="172"/>
        <v/>
      </c>
      <c r="BN254" s="182" t="str">
        <f t="shared" si="173"/>
        <v/>
      </c>
      <c r="BO254" s="182" t="str">
        <f t="shared" si="174"/>
        <v/>
      </c>
      <c r="BP254" s="182" t="str">
        <f t="shared" si="175"/>
        <v/>
      </c>
      <c r="BQ254" s="182" t="str">
        <f t="shared" si="176"/>
        <v/>
      </c>
      <c r="BR254" s="182" t="str">
        <f t="shared" si="177"/>
        <v/>
      </c>
      <c r="BS254" s="182" t="str">
        <f t="shared" si="178"/>
        <v/>
      </c>
      <c r="BT254" s="182" t="str">
        <f t="shared" si="179"/>
        <v/>
      </c>
      <c r="BU254" s="183" t="str">
        <f t="shared" si="180"/>
        <v/>
      </c>
      <c r="BV254" s="184" t="str">
        <f>IF('Cálculos '!C260="","",AVERAGE(AN254:BU254))</f>
        <v/>
      </c>
    </row>
    <row r="255" spans="2:74" ht="17.25" hidden="1" thickBot="1" x14ac:dyDescent="0.35">
      <c r="B255" s="165">
        <f t="shared" si="181"/>
        <v>253</v>
      </c>
      <c r="C255" s="171" t="str">
        <f>IF('Cálculos '!J261="","",'Cálculos '!J261)</f>
        <v/>
      </c>
      <c r="D255" s="172" t="str">
        <f>IF('Cálculos '!K261="","",'Cálculos '!K261)</f>
        <v/>
      </c>
      <c r="E255" s="172" t="str">
        <f>IF('Cálculos '!L261="","",'Cálculos '!L261)</f>
        <v/>
      </c>
      <c r="F255" s="172" t="str">
        <f>IF('Cálculos '!M261="","",'Cálculos '!M261)</f>
        <v/>
      </c>
      <c r="G255" s="172" t="str">
        <f>IF('Cálculos '!N261="","",'Cálculos '!N261)</f>
        <v/>
      </c>
      <c r="H255" s="172" t="str">
        <f>IF('Cálculos '!O261="","",'Cálculos '!O261)</f>
        <v/>
      </c>
      <c r="I255" s="172" t="str">
        <f>IF('Cálculos '!P261="","",'Cálculos '!P261)</f>
        <v/>
      </c>
      <c r="J255" s="172" t="str">
        <f>IF('Cálculos '!Q261="","",'Cálculos '!Q261)</f>
        <v/>
      </c>
      <c r="K255" s="172" t="str">
        <f>IF('Cálculos '!R261="","",'Cálculos '!R261)</f>
        <v/>
      </c>
      <c r="L255" s="172" t="str">
        <f>IF('Cálculos '!S261="","",'Cálculos '!S261)</f>
        <v/>
      </c>
      <c r="M255" s="172" t="str">
        <f>IF('Cálculos '!T261="","",'Cálculos '!T261)</f>
        <v/>
      </c>
      <c r="N255" s="172" t="str">
        <f>IF('Cálculos '!U261="","",'Cálculos '!U261)</f>
        <v/>
      </c>
      <c r="O255" s="172" t="str">
        <f>IF('Cálculos '!V261="","",'Cálculos '!V261)</f>
        <v/>
      </c>
      <c r="P255" s="172" t="str">
        <f>IF('Cálculos '!W261="","",'Cálculos '!W261)</f>
        <v/>
      </c>
      <c r="Q255" s="172" t="str">
        <f>IF('Cálculos '!X261="","",'Cálculos '!X261)</f>
        <v/>
      </c>
      <c r="R255" s="172" t="str">
        <f>IF('Cálculos '!Y261="","",'Cálculos '!Y261)</f>
        <v/>
      </c>
      <c r="S255" s="172" t="str">
        <f>IF('Cálculos '!Z261="","",'Cálculos '!Z261)</f>
        <v/>
      </c>
      <c r="T255" s="172" t="str">
        <f>IF('Cálculos '!AA261="","",'Cálculos '!AA261)</f>
        <v/>
      </c>
      <c r="U255" s="172" t="str">
        <f>IF('Cálculos '!AB261="","",'Cálculos '!AB261)</f>
        <v/>
      </c>
      <c r="V255" s="172" t="str">
        <f>IF('Cálculos '!AC261="","",'Cálculos '!AC261)</f>
        <v/>
      </c>
      <c r="W255" s="172" t="str">
        <f>IF('Cálculos '!AD261="","",'Cálculos '!AD261)</f>
        <v/>
      </c>
      <c r="X255" s="172" t="str">
        <f>IF('Cálculos '!AE261="","",'Cálculos '!AE261)</f>
        <v/>
      </c>
      <c r="Y255" s="172" t="str">
        <f>IF('Cálculos '!AF261="","",'Cálculos '!AF261)</f>
        <v/>
      </c>
      <c r="Z255" s="172" t="str">
        <f>IF('Cálculos '!AG261="","",'Cálculos '!AG261)</f>
        <v/>
      </c>
      <c r="AA255" s="172" t="str">
        <f>IF('Cálculos '!AH261="","",'Cálculos '!AH261)</f>
        <v/>
      </c>
      <c r="AB255" s="172" t="str">
        <f>IF('Cálculos '!AI261="","",'Cálculos '!AI261)</f>
        <v/>
      </c>
      <c r="AC255" s="172" t="str">
        <f>IF('Cálculos '!AJ261="","",'Cálculos '!AJ261)</f>
        <v/>
      </c>
      <c r="AD255" s="172" t="str">
        <f>IF('Cálculos '!AK261="","",'Cálculos '!AK261)</f>
        <v/>
      </c>
      <c r="AE255" s="172" t="str">
        <f>IF('Cálculos '!AL261="","",'Cálculos '!AL261)</f>
        <v/>
      </c>
      <c r="AF255" s="172" t="str">
        <f>IF('Cálculos '!AM261="","",'Cálculos '!AM261)</f>
        <v/>
      </c>
      <c r="AG255" s="172" t="str">
        <f>IF('Cálculos '!AN261="","",'Cálculos '!AN261)</f>
        <v/>
      </c>
      <c r="AH255" s="172" t="str">
        <f>IF('Cálculos '!AO261="","",'Cálculos '!AO261)</f>
        <v/>
      </c>
      <c r="AI255" s="172" t="str">
        <f>IF('Cálculos '!AP261="","",'Cálculos '!AP261)</f>
        <v/>
      </c>
      <c r="AJ255" s="443" t="str">
        <f>IF('Cálculos '!AQ261="","",'Cálculos '!AQ261)</f>
        <v/>
      </c>
      <c r="AK255" s="446" t="str">
        <f>IF('Cálculos '!D261="","",AVERAGE(C255:AJ255))</f>
        <v/>
      </c>
      <c r="AM255" s="181">
        <f t="shared" si="146"/>
        <v>253</v>
      </c>
      <c r="AN255" s="284" t="str">
        <f t="shared" si="147"/>
        <v/>
      </c>
      <c r="AO255" s="285" t="str">
        <f t="shared" si="148"/>
        <v/>
      </c>
      <c r="AP255" s="285" t="str">
        <f t="shared" si="149"/>
        <v/>
      </c>
      <c r="AQ255" s="285" t="str">
        <f t="shared" si="150"/>
        <v/>
      </c>
      <c r="AR255" s="182" t="str">
        <f t="shared" si="151"/>
        <v/>
      </c>
      <c r="AS255" s="182" t="str">
        <f t="shared" si="152"/>
        <v/>
      </c>
      <c r="AT255" s="182" t="str">
        <f t="shared" si="153"/>
        <v/>
      </c>
      <c r="AU255" s="182" t="str">
        <f t="shared" si="154"/>
        <v/>
      </c>
      <c r="AV255" s="182" t="str">
        <f t="shared" si="155"/>
        <v/>
      </c>
      <c r="AW255" s="182" t="str">
        <f t="shared" si="156"/>
        <v/>
      </c>
      <c r="AX255" s="182" t="str">
        <f t="shared" si="157"/>
        <v/>
      </c>
      <c r="AY255" s="182" t="str">
        <f t="shared" si="158"/>
        <v/>
      </c>
      <c r="AZ255" s="182" t="str">
        <f t="shared" si="159"/>
        <v/>
      </c>
      <c r="BA255" s="182" t="str">
        <f t="shared" si="160"/>
        <v/>
      </c>
      <c r="BB255" s="182" t="str">
        <f t="shared" si="161"/>
        <v/>
      </c>
      <c r="BC255" s="182" t="str">
        <f t="shared" si="162"/>
        <v/>
      </c>
      <c r="BD255" s="182" t="str">
        <f t="shared" si="163"/>
        <v/>
      </c>
      <c r="BE255" s="182" t="str">
        <f t="shared" si="164"/>
        <v/>
      </c>
      <c r="BF255" s="182" t="str">
        <f t="shared" si="165"/>
        <v/>
      </c>
      <c r="BG255" s="182" t="str">
        <f t="shared" si="166"/>
        <v/>
      </c>
      <c r="BH255" s="182" t="str">
        <f t="shared" si="167"/>
        <v/>
      </c>
      <c r="BI255" s="182" t="str">
        <f t="shared" si="168"/>
        <v/>
      </c>
      <c r="BJ255" s="182" t="str">
        <f t="shared" si="169"/>
        <v/>
      </c>
      <c r="BK255" s="182" t="str">
        <f t="shared" si="170"/>
        <v/>
      </c>
      <c r="BL255" s="182" t="str">
        <f t="shared" si="171"/>
        <v/>
      </c>
      <c r="BM255" s="182" t="str">
        <f t="shared" si="172"/>
        <v/>
      </c>
      <c r="BN255" s="182" t="str">
        <f t="shared" si="173"/>
        <v/>
      </c>
      <c r="BO255" s="182" t="str">
        <f t="shared" si="174"/>
        <v/>
      </c>
      <c r="BP255" s="182" t="str">
        <f t="shared" si="175"/>
        <v/>
      </c>
      <c r="BQ255" s="182" t="str">
        <f t="shared" si="176"/>
        <v/>
      </c>
      <c r="BR255" s="182" t="str">
        <f t="shared" si="177"/>
        <v/>
      </c>
      <c r="BS255" s="182" t="str">
        <f t="shared" si="178"/>
        <v/>
      </c>
      <c r="BT255" s="182" t="str">
        <f t="shared" si="179"/>
        <v/>
      </c>
      <c r="BU255" s="183" t="str">
        <f t="shared" si="180"/>
        <v/>
      </c>
      <c r="BV255" s="184" t="str">
        <f>IF('Cálculos '!C261="","",AVERAGE(AN255:BU255))</f>
        <v/>
      </c>
    </row>
    <row r="256" spans="2:74" ht="17.25" hidden="1" thickBot="1" x14ac:dyDescent="0.35">
      <c r="B256" s="165">
        <f t="shared" si="181"/>
        <v>254</v>
      </c>
      <c r="C256" s="171" t="str">
        <f>IF('Cálculos '!J262="","",'Cálculos '!J262)</f>
        <v/>
      </c>
      <c r="D256" s="172" t="str">
        <f>IF('Cálculos '!K262="","",'Cálculos '!K262)</f>
        <v/>
      </c>
      <c r="E256" s="172" t="str">
        <f>IF('Cálculos '!L262="","",'Cálculos '!L262)</f>
        <v/>
      </c>
      <c r="F256" s="172" t="str">
        <f>IF('Cálculos '!M262="","",'Cálculos '!M262)</f>
        <v/>
      </c>
      <c r="G256" s="172" t="str">
        <f>IF('Cálculos '!N262="","",'Cálculos '!N262)</f>
        <v/>
      </c>
      <c r="H256" s="172" t="str">
        <f>IF('Cálculos '!O262="","",'Cálculos '!O262)</f>
        <v/>
      </c>
      <c r="I256" s="172" t="str">
        <f>IF('Cálculos '!P262="","",'Cálculos '!P262)</f>
        <v/>
      </c>
      <c r="J256" s="172" t="str">
        <f>IF('Cálculos '!Q262="","",'Cálculos '!Q262)</f>
        <v/>
      </c>
      <c r="K256" s="172" t="str">
        <f>IF('Cálculos '!R262="","",'Cálculos '!R262)</f>
        <v/>
      </c>
      <c r="L256" s="172" t="str">
        <f>IF('Cálculos '!S262="","",'Cálculos '!S262)</f>
        <v/>
      </c>
      <c r="M256" s="172" t="str">
        <f>IF('Cálculos '!T262="","",'Cálculos '!T262)</f>
        <v/>
      </c>
      <c r="N256" s="172" t="str">
        <f>IF('Cálculos '!U262="","",'Cálculos '!U262)</f>
        <v/>
      </c>
      <c r="O256" s="172" t="str">
        <f>IF('Cálculos '!V262="","",'Cálculos '!V262)</f>
        <v/>
      </c>
      <c r="P256" s="172" t="str">
        <f>IF('Cálculos '!W262="","",'Cálculos '!W262)</f>
        <v/>
      </c>
      <c r="Q256" s="172" t="str">
        <f>IF('Cálculos '!X262="","",'Cálculos '!X262)</f>
        <v/>
      </c>
      <c r="R256" s="172" t="str">
        <f>IF('Cálculos '!Y262="","",'Cálculos '!Y262)</f>
        <v/>
      </c>
      <c r="S256" s="172" t="str">
        <f>IF('Cálculos '!Z262="","",'Cálculos '!Z262)</f>
        <v/>
      </c>
      <c r="T256" s="172" t="str">
        <f>IF('Cálculos '!AA262="","",'Cálculos '!AA262)</f>
        <v/>
      </c>
      <c r="U256" s="172" t="str">
        <f>IF('Cálculos '!AB262="","",'Cálculos '!AB262)</f>
        <v/>
      </c>
      <c r="V256" s="172" t="str">
        <f>IF('Cálculos '!AC262="","",'Cálculos '!AC262)</f>
        <v/>
      </c>
      <c r="W256" s="172" t="str">
        <f>IF('Cálculos '!AD262="","",'Cálculos '!AD262)</f>
        <v/>
      </c>
      <c r="X256" s="172" t="str">
        <f>IF('Cálculos '!AE262="","",'Cálculos '!AE262)</f>
        <v/>
      </c>
      <c r="Y256" s="172" t="str">
        <f>IF('Cálculos '!AF262="","",'Cálculos '!AF262)</f>
        <v/>
      </c>
      <c r="Z256" s="172" t="str">
        <f>IF('Cálculos '!AG262="","",'Cálculos '!AG262)</f>
        <v/>
      </c>
      <c r="AA256" s="172" t="str">
        <f>IF('Cálculos '!AH262="","",'Cálculos '!AH262)</f>
        <v/>
      </c>
      <c r="AB256" s="172" t="str">
        <f>IF('Cálculos '!AI262="","",'Cálculos '!AI262)</f>
        <v/>
      </c>
      <c r="AC256" s="172" t="str">
        <f>IF('Cálculos '!AJ262="","",'Cálculos '!AJ262)</f>
        <v/>
      </c>
      <c r="AD256" s="172" t="str">
        <f>IF('Cálculos '!AK262="","",'Cálculos '!AK262)</f>
        <v/>
      </c>
      <c r="AE256" s="172" t="str">
        <f>IF('Cálculos '!AL262="","",'Cálculos '!AL262)</f>
        <v/>
      </c>
      <c r="AF256" s="172" t="str">
        <f>IF('Cálculos '!AM262="","",'Cálculos '!AM262)</f>
        <v/>
      </c>
      <c r="AG256" s="172" t="str">
        <f>IF('Cálculos '!AN262="","",'Cálculos '!AN262)</f>
        <v/>
      </c>
      <c r="AH256" s="172" t="str">
        <f>IF('Cálculos '!AO262="","",'Cálculos '!AO262)</f>
        <v/>
      </c>
      <c r="AI256" s="172" t="str">
        <f>IF('Cálculos '!AP262="","",'Cálculos '!AP262)</f>
        <v/>
      </c>
      <c r="AJ256" s="443" t="str">
        <f>IF('Cálculos '!AQ262="","",'Cálculos '!AQ262)</f>
        <v/>
      </c>
      <c r="AK256" s="446" t="str">
        <f>IF('Cálculos '!D262="","",AVERAGE(C256:AJ256))</f>
        <v/>
      </c>
      <c r="AM256" s="181">
        <f t="shared" si="146"/>
        <v>254</v>
      </c>
      <c r="AN256" s="284" t="str">
        <f t="shared" si="147"/>
        <v/>
      </c>
      <c r="AO256" s="285" t="str">
        <f t="shared" si="148"/>
        <v/>
      </c>
      <c r="AP256" s="285" t="str">
        <f t="shared" si="149"/>
        <v/>
      </c>
      <c r="AQ256" s="285" t="str">
        <f t="shared" si="150"/>
        <v/>
      </c>
      <c r="AR256" s="182" t="str">
        <f t="shared" si="151"/>
        <v/>
      </c>
      <c r="AS256" s="182" t="str">
        <f t="shared" si="152"/>
        <v/>
      </c>
      <c r="AT256" s="182" t="str">
        <f t="shared" si="153"/>
        <v/>
      </c>
      <c r="AU256" s="182" t="str">
        <f t="shared" si="154"/>
        <v/>
      </c>
      <c r="AV256" s="182" t="str">
        <f t="shared" si="155"/>
        <v/>
      </c>
      <c r="AW256" s="182" t="str">
        <f t="shared" si="156"/>
        <v/>
      </c>
      <c r="AX256" s="182" t="str">
        <f t="shared" si="157"/>
        <v/>
      </c>
      <c r="AY256" s="182" t="str">
        <f t="shared" si="158"/>
        <v/>
      </c>
      <c r="AZ256" s="182" t="str">
        <f t="shared" si="159"/>
        <v/>
      </c>
      <c r="BA256" s="182" t="str">
        <f t="shared" si="160"/>
        <v/>
      </c>
      <c r="BB256" s="182" t="str">
        <f t="shared" si="161"/>
        <v/>
      </c>
      <c r="BC256" s="182" t="str">
        <f t="shared" si="162"/>
        <v/>
      </c>
      <c r="BD256" s="182" t="str">
        <f t="shared" si="163"/>
        <v/>
      </c>
      <c r="BE256" s="182" t="str">
        <f t="shared" si="164"/>
        <v/>
      </c>
      <c r="BF256" s="182" t="str">
        <f t="shared" si="165"/>
        <v/>
      </c>
      <c r="BG256" s="182" t="str">
        <f t="shared" si="166"/>
        <v/>
      </c>
      <c r="BH256" s="182" t="str">
        <f t="shared" si="167"/>
        <v/>
      </c>
      <c r="BI256" s="182" t="str">
        <f t="shared" si="168"/>
        <v/>
      </c>
      <c r="BJ256" s="182" t="str">
        <f t="shared" si="169"/>
        <v/>
      </c>
      <c r="BK256" s="182" t="str">
        <f t="shared" si="170"/>
        <v/>
      </c>
      <c r="BL256" s="182" t="str">
        <f t="shared" si="171"/>
        <v/>
      </c>
      <c r="BM256" s="182" t="str">
        <f t="shared" si="172"/>
        <v/>
      </c>
      <c r="BN256" s="182" t="str">
        <f t="shared" si="173"/>
        <v/>
      </c>
      <c r="BO256" s="182" t="str">
        <f t="shared" si="174"/>
        <v/>
      </c>
      <c r="BP256" s="182" t="str">
        <f t="shared" si="175"/>
        <v/>
      </c>
      <c r="BQ256" s="182" t="str">
        <f t="shared" si="176"/>
        <v/>
      </c>
      <c r="BR256" s="182" t="str">
        <f t="shared" si="177"/>
        <v/>
      </c>
      <c r="BS256" s="182" t="str">
        <f t="shared" si="178"/>
        <v/>
      </c>
      <c r="BT256" s="182" t="str">
        <f t="shared" si="179"/>
        <v/>
      </c>
      <c r="BU256" s="183" t="str">
        <f t="shared" si="180"/>
        <v/>
      </c>
      <c r="BV256" s="184" t="str">
        <f>IF('Cálculos '!C262="","",AVERAGE(AN256:BU256))</f>
        <v/>
      </c>
    </row>
    <row r="257" spans="2:74" ht="17.25" hidden="1" thickBot="1" x14ac:dyDescent="0.35">
      <c r="B257" s="165">
        <f t="shared" si="181"/>
        <v>255</v>
      </c>
      <c r="C257" s="171" t="str">
        <f>IF('Cálculos '!J263="","",'Cálculos '!J263)</f>
        <v/>
      </c>
      <c r="D257" s="172" t="str">
        <f>IF('Cálculos '!K263="","",'Cálculos '!K263)</f>
        <v/>
      </c>
      <c r="E257" s="172" t="str">
        <f>IF('Cálculos '!L263="","",'Cálculos '!L263)</f>
        <v/>
      </c>
      <c r="F257" s="172" t="str">
        <f>IF('Cálculos '!M263="","",'Cálculos '!M263)</f>
        <v/>
      </c>
      <c r="G257" s="172" t="str">
        <f>IF('Cálculos '!N263="","",'Cálculos '!N263)</f>
        <v/>
      </c>
      <c r="H257" s="172" t="str">
        <f>IF('Cálculos '!O263="","",'Cálculos '!O263)</f>
        <v/>
      </c>
      <c r="I257" s="172" t="str">
        <f>IF('Cálculos '!P263="","",'Cálculos '!P263)</f>
        <v/>
      </c>
      <c r="J257" s="172" t="str">
        <f>IF('Cálculos '!Q263="","",'Cálculos '!Q263)</f>
        <v/>
      </c>
      <c r="K257" s="172" t="str">
        <f>IF('Cálculos '!R263="","",'Cálculos '!R263)</f>
        <v/>
      </c>
      <c r="L257" s="172" t="str">
        <f>IF('Cálculos '!S263="","",'Cálculos '!S263)</f>
        <v/>
      </c>
      <c r="M257" s="172" t="str">
        <f>IF('Cálculos '!T263="","",'Cálculos '!T263)</f>
        <v/>
      </c>
      <c r="N257" s="172" t="str">
        <f>IF('Cálculos '!U263="","",'Cálculos '!U263)</f>
        <v/>
      </c>
      <c r="O257" s="172" t="str">
        <f>IF('Cálculos '!V263="","",'Cálculos '!V263)</f>
        <v/>
      </c>
      <c r="P257" s="172" t="str">
        <f>IF('Cálculos '!W263="","",'Cálculos '!W263)</f>
        <v/>
      </c>
      <c r="Q257" s="172" t="str">
        <f>IF('Cálculos '!X263="","",'Cálculos '!X263)</f>
        <v/>
      </c>
      <c r="R257" s="172" t="str">
        <f>IF('Cálculos '!Y263="","",'Cálculos '!Y263)</f>
        <v/>
      </c>
      <c r="S257" s="172" t="str">
        <f>IF('Cálculos '!Z263="","",'Cálculos '!Z263)</f>
        <v/>
      </c>
      <c r="T257" s="172" t="str">
        <f>IF('Cálculos '!AA263="","",'Cálculos '!AA263)</f>
        <v/>
      </c>
      <c r="U257" s="172" t="str">
        <f>IF('Cálculos '!AB263="","",'Cálculos '!AB263)</f>
        <v/>
      </c>
      <c r="V257" s="172" t="str">
        <f>IF('Cálculos '!AC263="","",'Cálculos '!AC263)</f>
        <v/>
      </c>
      <c r="W257" s="172" t="str">
        <f>IF('Cálculos '!AD263="","",'Cálculos '!AD263)</f>
        <v/>
      </c>
      <c r="X257" s="172" t="str">
        <f>IF('Cálculos '!AE263="","",'Cálculos '!AE263)</f>
        <v/>
      </c>
      <c r="Y257" s="172" t="str">
        <f>IF('Cálculos '!AF263="","",'Cálculos '!AF263)</f>
        <v/>
      </c>
      <c r="Z257" s="172" t="str">
        <f>IF('Cálculos '!AG263="","",'Cálculos '!AG263)</f>
        <v/>
      </c>
      <c r="AA257" s="172" t="str">
        <f>IF('Cálculos '!AH263="","",'Cálculos '!AH263)</f>
        <v/>
      </c>
      <c r="AB257" s="172" t="str">
        <f>IF('Cálculos '!AI263="","",'Cálculos '!AI263)</f>
        <v/>
      </c>
      <c r="AC257" s="172" t="str">
        <f>IF('Cálculos '!AJ263="","",'Cálculos '!AJ263)</f>
        <v/>
      </c>
      <c r="AD257" s="172" t="str">
        <f>IF('Cálculos '!AK263="","",'Cálculos '!AK263)</f>
        <v/>
      </c>
      <c r="AE257" s="172" t="str">
        <f>IF('Cálculos '!AL263="","",'Cálculos '!AL263)</f>
        <v/>
      </c>
      <c r="AF257" s="172" t="str">
        <f>IF('Cálculos '!AM263="","",'Cálculos '!AM263)</f>
        <v/>
      </c>
      <c r="AG257" s="172" t="str">
        <f>IF('Cálculos '!AN263="","",'Cálculos '!AN263)</f>
        <v/>
      </c>
      <c r="AH257" s="172" t="str">
        <f>IF('Cálculos '!AO263="","",'Cálculos '!AO263)</f>
        <v/>
      </c>
      <c r="AI257" s="172" t="str">
        <f>IF('Cálculos '!AP263="","",'Cálculos '!AP263)</f>
        <v/>
      </c>
      <c r="AJ257" s="443" t="str">
        <f>IF('Cálculos '!AQ263="","",'Cálculos '!AQ263)</f>
        <v/>
      </c>
      <c r="AK257" s="446" t="str">
        <f>IF('Cálculos '!D263="","",AVERAGE(C257:AJ257))</f>
        <v/>
      </c>
      <c r="AM257" s="181">
        <f t="shared" si="146"/>
        <v>255</v>
      </c>
      <c r="AN257" s="284" t="str">
        <f t="shared" si="147"/>
        <v/>
      </c>
      <c r="AO257" s="285" t="str">
        <f t="shared" si="148"/>
        <v/>
      </c>
      <c r="AP257" s="285" t="str">
        <f t="shared" si="149"/>
        <v/>
      </c>
      <c r="AQ257" s="285" t="str">
        <f t="shared" si="150"/>
        <v/>
      </c>
      <c r="AR257" s="182" t="str">
        <f t="shared" si="151"/>
        <v/>
      </c>
      <c r="AS257" s="182" t="str">
        <f t="shared" si="152"/>
        <v/>
      </c>
      <c r="AT257" s="182" t="str">
        <f t="shared" si="153"/>
        <v/>
      </c>
      <c r="AU257" s="182" t="str">
        <f t="shared" si="154"/>
        <v/>
      </c>
      <c r="AV257" s="182" t="str">
        <f t="shared" si="155"/>
        <v/>
      </c>
      <c r="AW257" s="182" t="str">
        <f t="shared" si="156"/>
        <v/>
      </c>
      <c r="AX257" s="182" t="str">
        <f t="shared" si="157"/>
        <v/>
      </c>
      <c r="AY257" s="182" t="str">
        <f t="shared" si="158"/>
        <v/>
      </c>
      <c r="AZ257" s="182" t="str">
        <f t="shared" si="159"/>
        <v/>
      </c>
      <c r="BA257" s="182" t="str">
        <f t="shared" si="160"/>
        <v/>
      </c>
      <c r="BB257" s="182" t="str">
        <f t="shared" si="161"/>
        <v/>
      </c>
      <c r="BC257" s="182" t="str">
        <f t="shared" si="162"/>
        <v/>
      </c>
      <c r="BD257" s="182" t="str">
        <f t="shared" si="163"/>
        <v/>
      </c>
      <c r="BE257" s="182" t="str">
        <f t="shared" si="164"/>
        <v/>
      </c>
      <c r="BF257" s="182" t="str">
        <f t="shared" si="165"/>
        <v/>
      </c>
      <c r="BG257" s="182" t="str">
        <f t="shared" si="166"/>
        <v/>
      </c>
      <c r="BH257" s="182" t="str">
        <f t="shared" si="167"/>
        <v/>
      </c>
      <c r="BI257" s="182" t="str">
        <f t="shared" si="168"/>
        <v/>
      </c>
      <c r="BJ257" s="182" t="str">
        <f t="shared" si="169"/>
        <v/>
      </c>
      <c r="BK257" s="182" t="str">
        <f t="shared" si="170"/>
        <v/>
      </c>
      <c r="BL257" s="182" t="str">
        <f t="shared" si="171"/>
        <v/>
      </c>
      <c r="BM257" s="182" t="str">
        <f t="shared" si="172"/>
        <v/>
      </c>
      <c r="BN257" s="182" t="str">
        <f t="shared" si="173"/>
        <v/>
      </c>
      <c r="BO257" s="182" t="str">
        <f t="shared" si="174"/>
        <v/>
      </c>
      <c r="BP257" s="182" t="str">
        <f t="shared" si="175"/>
        <v/>
      </c>
      <c r="BQ257" s="182" t="str">
        <f t="shared" si="176"/>
        <v/>
      </c>
      <c r="BR257" s="182" t="str">
        <f t="shared" si="177"/>
        <v/>
      </c>
      <c r="BS257" s="182" t="str">
        <f t="shared" si="178"/>
        <v/>
      </c>
      <c r="BT257" s="182" t="str">
        <f t="shared" si="179"/>
        <v/>
      </c>
      <c r="BU257" s="183" t="str">
        <f t="shared" si="180"/>
        <v/>
      </c>
      <c r="BV257" s="184" t="str">
        <f>IF('Cálculos '!C263="","",AVERAGE(AN257:BU257))</f>
        <v/>
      </c>
    </row>
    <row r="258" spans="2:74" ht="17.25" hidden="1" thickBot="1" x14ac:dyDescent="0.35">
      <c r="B258" s="165">
        <f t="shared" si="181"/>
        <v>256</v>
      </c>
      <c r="C258" s="171" t="str">
        <f>IF('Cálculos '!J264="","",'Cálculos '!J264)</f>
        <v/>
      </c>
      <c r="D258" s="172" t="str">
        <f>IF('Cálculos '!K264="","",'Cálculos '!K264)</f>
        <v/>
      </c>
      <c r="E258" s="172" t="str">
        <f>IF('Cálculos '!L264="","",'Cálculos '!L264)</f>
        <v/>
      </c>
      <c r="F258" s="172" t="str">
        <f>IF('Cálculos '!M264="","",'Cálculos '!M264)</f>
        <v/>
      </c>
      <c r="G258" s="172" t="str">
        <f>IF('Cálculos '!N264="","",'Cálculos '!N264)</f>
        <v/>
      </c>
      <c r="H258" s="172" t="str">
        <f>IF('Cálculos '!O264="","",'Cálculos '!O264)</f>
        <v/>
      </c>
      <c r="I258" s="172" t="str">
        <f>IF('Cálculos '!P264="","",'Cálculos '!P264)</f>
        <v/>
      </c>
      <c r="J258" s="172" t="str">
        <f>IF('Cálculos '!Q264="","",'Cálculos '!Q264)</f>
        <v/>
      </c>
      <c r="K258" s="172" t="str">
        <f>IF('Cálculos '!R264="","",'Cálculos '!R264)</f>
        <v/>
      </c>
      <c r="L258" s="172" t="str">
        <f>IF('Cálculos '!S264="","",'Cálculos '!S264)</f>
        <v/>
      </c>
      <c r="M258" s="172" t="str">
        <f>IF('Cálculos '!T264="","",'Cálculos '!T264)</f>
        <v/>
      </c>
      <c r="N258" s="172" t="str">
        <f>IF('Cálculos '!U264="","",'Cálculos '!U264)</f>
        <v/>
      </c>
      <c r="O258" s="172" t="str">
        <f>IF('Cálculos '!V264="","",'Cálculos '!V264)</f>
        <v/>
      </c>
      <c r="P258" s="172" t="str">
        <f>IF('Cálculos '!W264="","",'Cálculos '!W264)</f>
        <v/>
      </c>
      <c r="Q258" s="172" t="str">
        <f>IF('Cálculos '!X264="","",'Cálculos '!X264)</f>
        <v/>
      </c>
      <c r="R258" s="172" t="str">
        <f>IF('Cálculos '!Y264="","",'Cálculos '!Y264)</f>
        <v/>
      </c>
      <c r="S258" s="172" t="str">
        <f>IF('Cálculos '!Z264="","",'Cálculos '!Z264)</f>
        <v/>
      </c>
      <c r="T258" s="172" t="str">
        <f>IF('Cálculos '!AA264="","",'Cálculos '!AA264)</f>
        <v/>
      </c>
      <c r="U258" s="172" t="str">
        <f>IF('Cálculos '!AB264="","",'Cálculos '!AB264)</f>
        <v/>
      </c>
      <c r="V258" s="172" t="str">
        <f>IF('Cálculos '!AC264="","",'Cálculos '!AC264)</f>
        <v/>
      </c>
      <c r="W258" s="172" t="str">
        <f>IF('Cálculos '!AD264="","",'Cálculos '!AD264)</f>
        <v/>
      </c>
      <c r="X258" s="172" t="str">
        <f>IF('Cálculos '!AE264="","",'Cálculos '!AE264)</f>
        <v/>
      </c>
      <c r="Y258" s="172" t="str">
        <f>IF('Cálculos '!AF264="","",'Cálculos '!AF264)</f>
        <v/>
      </c>
      <c r="Z258" s="172" t="str">
        <f>IF('Cálculos '!AG264="","",'Cálculos '!AG264)</f>
        <v/>
      </c>
      <c r="AA258" s="172" t="str">
        <f>IF('Cálculos '!AH264="","",'Cálculos '!AH264)</f>
        <v/>
      </c>
      <c r="AB258" s="172" t="str">
        <f>IF('Cálculos '!AI264="","",'Cálculos '!AI264)</f>
        <v/>
      </c>
      <c r="AC258" s="172" t="str">
        <f>IF('Cálculos '!AJ264="","",'Cálculos '!AJ264)</f>
        <v/>
      </c>
      <c r="AD258" s="172" t="str">
        <f>IF('Cálculos '!AK264="","",'Cálculos '!AK264)</f>
        <v/>
      </c>
      <c r="AE258" s="172" t="str">
        <f>IF('Cálculos '!AL264="","",'Cálculos '!AL264)</f>
        <v/>
      </c>
      <c r="AF258" s="172" t="str">
        <f>IF('Cálculos '!AM264="","",'Cálculos '!AM264)</f>
        <v/>
      </c>
      <c r="AG258" s="172" t="str">
        <f>IF('Cálculos '!AN264="","",'Cálculos '!AN264)</f>
        <v/>
      </c>
      <c r="AH258" s="172" t="str">
        <f>IF('Cálculos '!AO264="","",'Cálculos '!AO264)</f>
        <v/>
      </c>
      <c r="AI258" s="172" t="str">
        <f>IF('Cálculos '!AP264="","",'Cálculos '!AP264)</f>
        <v/>
      </c>
      <c r="AJ258" s="443" t="str">
        <f>IF('Cálculos '!AQ264="","",'Cálculos '!AQ264)</f>
        <v/>
      </c>
      <c r="AK258" s="446" t="str">
        <f>IF('Cálculos '!D264="","",AVERAGE(C258:AJ258))</f>
        <v/>
      </c>
      <c r="AM258" s="181">
        <f t="shared" si="146"/>
        <v>256</v>
      </c>
      <c r="AN258" s="284" t="str">
        <f t="shared" si="147"/>
        <v/>
      </c>
      <c r="AO258" s="285" t="str">
        <f t="shared" si="148"/>
        <v/>
      </c>
      <c r="AP258" s="285" t="str">
        <f t="shared" si="149"/>
        <v/>
      </c>
      <c r="AQ258" s="285" t="str">
        <f t="shared" si="150"/>
        <v/>
      </c>
      <c r="AR258" s="182" t="str">
        <f t="shared" si="151"/>
        <v/>
      </c>
      <c r="AS258" s="182" t="str">
        <f t="shared" si="152"/>
        <v/>
      </c>
      <c r="AT258" s="182" t="str">
        <f t="shared" si="153"/>
        <v/>
      </c>
      <c r="AU258" s="182" t="str">
        <f t="shared" si="154"/>
        <v/>
      </c>
      <c r="AV258" s="182" t="str">
        <f t="shared" si="155"/>
        <v/>
      </c>
      <c r="AW258" s="182" t="str">
        <f t="shared" si="156"/>
        <v/>
      </c>
      <c r="AX258" s="182" t="str">
        <f t="shared" si="157"/>
        <v/>
      </c>
      <c r="AY258" s="182" t="str">
        <f t="shared" si="158"/>
        <v/>
      </c>
      <c r="AZ258" s="182" t="str">
        <f t="shared" si="159"/>
        <v/>
      </c>
      <c r="BA258" s="182" t="str">
        <f t="shared" si="160"/>
        <v/>
      </c>
      <c r="BB258" s="182" t="str">
        <f t="shared" si="161"/>
        <v/>
      </c>
      <c r="BC258" s="182" t="str">
        <f t="shared" si="162"/>
        <v/>
      </c>
      <c r="BD258" s="182" t="str">
        <f t="shared" si="163"/>
        <v/>
      </c>
      <c r="BE258" s="182" t="str">
        <f t="shared" si="164"/>
        <v/>
      </c>
      <c r="BF258" s="182" t="str">
        <f t="shared" si="165"/>
        <v/>
      </c>
      <c r="BG258" s="182" t="str">
        <f t="shared" si="166"/>
        <v/>
      </c>
      <c r="BH258" s="182" t="str">
        <f t="shared" si="167"/>
        <v/>
      </c>
      <c r="BI258" s="182" t="str">
        <f t="shared" si="168"/>
        <v/>
      </c>
      <c r="BJ258" s="182" t="str">
        <f t="shared" si="169"/>
        <v/>
      </c>
      <c r="BK258" s="182" t="str">
        <f t="shared" si="170"/>
        <v/>
      </c>
      <c r="BL258" s="182" t="str">
        <f t="shared" si="171"/>
        <v/>
      </c>
      <c r="BM258" s="182" t="str">
        <f t="shared" si="172"/>
        <v/>
      </c>
      <c r="BN258" s="182" t="str">
        <f t="shared" si="173"/>
        <v/>
      </c>
      <c r="BO258" s="182" t="str">
        <f t="shared" si="174"/>
        <v/>
      </c>
      <c r="BP258" s="182" t="str">
        <f t="shared" si="175"/>
        <v/>
      </c>
      <c r="BQ258" s="182" t="str">
        <f t="shared" si="176"/>
        <v/>
      </c>
      <c r="BR258" s="182" t="str">
        <f t="shared" si="177"/>
        <v/>
      </c>
      <c r="BS258" s="182" t="str">
        <f t="shared" si="178"/>
        <v/>
      </c>
      <c r="BT258" s="182" t="str">
        <f t="shared" si="179"/>
        <v/>
      </c>
      <c r="BU258" s="183" t="str">
        <f t="shared" si="180"/>
        <v/>
      </c>
      <c r="BV258" s="184" t="str">
        <f>IF('Cálculos '!C264="","",AVERAGE(AN258:BU258))</f>
        <v/>
      </c>
    </row>
    <row r="259" spans="2:74" ht="17.25" hidden="1" thickBot="1" x14ac:dyDescent="0.35">
      <c r="B259" s="165">
        <f t="shared" si="181"/>
        <v>257</v>
      </c>
      <c r="C259" s="171" t="str">
        <f>IF('Cálculos '!J265="","",'Cálculos '!J265)</f>
        <v/>
      </c>
      <c r="D259" s="172" t="str">
        <f>IF('Cálculos '!K265="","",'Cálculos '!K265)</f>
        <v/>
      </c>
      <c r="E259" s="172" t="str">
        <f>IF('Cálculos '!L265="","",'Cálculos '!L265)</f>
        <v/>
      </c>
      <c r="F259" s="172" t="str">
        <f>IF('Cálculos '!M265="","",'Cálculos '!M265)</f>
        <v/>
      </c>
      <c r="G259" s="172" t="str">
        <f>IF('Cálculos '!N265="","",'Cálculos '!N265)</f>
        <v/>
      </c>
      <c r="H259" s="172" t="str">
        <f>IF('Cálculos '!O265="","",'Cálculos '!O265)</f>
        <v/>
      </c>
      <c r="I259" s="172" t="str">
        <f>IF('Cálculos '!P265="","",'Cálculos '!P265)</f>
        <v/>
      </c>
      <c r="J259" s="172" t="str">
        <f>IF('Cálculos '!Q265="","",'Cálculos '!Q265)</f>
        <v/>
      </c>
      <c r="K259" s="172" t="str">
        <f>IF('Cálculos '!R265="","",'Cálculos '!R265)</f>
        <v/>
      </c>
      <c r="L259" s="172" t="str">
        <f>IF('Cálculos '!S265="","",'Cálculos '!S265)</f>
        <v/>
      </c>
      <c r="M259" s="172" t="str">
        <f>IF('Cálculos '!T265="","",'Cálculos '!T265)</f>
        <v/>
      </c>
      <c r="N259" s="172" t="str">
        <f>IF('Cálculos '!U265="","",'Cálculos '!U265)</f>
        <v/>
      </c>
      <c r="O259" s="172" t="str">
        <f>IF('Cálculos '!V265="","",'Cálculos '!V265)</f>
        <v/>
      </c>
      <c r="P259" s="172" t="str">
        <f>IF('Cálculos '!W265="","",'Cálculos '!W265)</f>
        <v/>
      </c>
      <c r="Q259" s="172" t="str">
        <f>IF('Cálculos '!X265="","",'Cálculos '!X265)</f>
        <v/>
      </c>
      <c r="R259" s="172" t="str">
        <f>IF('Cálculos '!Y265="","",'Cálculos '!Y265)</f>
        <v/>
      </c>
      <c r="S259" s="172" t="str">
        <f>IF('Cálculos '!Z265="","",'Cálculos '!Z265)</f>
        <v/>
      </c>
      <c r="T259" s="172" t="str">
        <f>IF('Cálculos '!AA265="","",'Cálculos '!AA265)</f>
        <v/>
      </c>
      <c r="U259" s="172" t="str">
        <f>IF('Cálculos '!AB265="","",'Cálculos '!AB265)</f>
        <v/>
      </c>
      <c r="V259" s="172" t="str">
        <f>IF('Cálculos '!AC265="","",'Cálculos '!AC265)</f>
        <v/>
      </c>
      <c r="W259" s="172" t="str">
        <f>IF('Cálculos '!AD265="","",'Cálculos '!AD265)</f>
        <v/>
      </c>
      <c r="X259" s="172" t="str">
        <f>IF('Cálculos '!AE265="","",'Cálculos '!AE265)</f>
        <v/>
      </c>
      <c r="Y259" s="172" t="str">
        <f>IF('Cálculos '!AF265="","",'Cálculos '!AF265)</f>
        <v/>
      </c>
      <c r="Z259" s="172" t="str">
        <f>IF('Cálculos '!AG265="","",'Cálculos '!AG265)</f>
        <v/>
      </c>
      <c r="AA259" s="172" t="str">
        <f>IF('Cálculos '!AH265="","",'Cálculos '!AH265)</f>
        <v/>
      </c>
      <c r="AB259" s="172" t="str">
        <f>IF('Cálculos '!AI265="","",'Cálculos '!AI265)</f>
        <v/>
      </c>
      <c r="AC259" s="172" t="str">
        <f>IF('Cálculos '!AJ265="","",'Cálculos '!AJ265)</f>
        <v/>
      </c>
      <c r="AD259" s="172" t="str">
        <f>IF('Cálculos '!AK265="","",'Cálculos '!AK265)</f>
        <v/>
      </c>
      <c r="AE259" s="172" t="str">
        <f>IF('Cálculos '!AL265="","",'Cálculos '!AL265)</f>
        <v/>
      </c>
      <c r="AF259" s="172" t="str">
        <f>IF('Cálculos '!AM265="","",'Cálculos '!AM265)</f>
        <v/>
      </c>
      <c r="AG259" s="172" t="str">
        <f>IF('Cálculos '!AN265="","",'Cálculos '!AN265)</f>
        <v/>
      </c>
      <c r="AH259" s="172" t="str">
        <f>IF('Cálculos '!AO265="","",'Cálculos '!AO265)</f>
        <v/>
      </c>
      <c r="AI259" s="172" t="str">
        <f>IF('Cálculos '!AP265="","",'Cálculos '!AP265)</f>
        <v/>
      </c>
      <c r="AJ259" s="443" t="str">
        <f>IF('Cálculos '!AQ265="","",'Cálculos '!AQ265)</f>
        <v/>
      </c>
      <c r="AK259" s="446" t="str">
        <f>IF('Cálculos '!D265="","",AVERAGE(C259:AJ259))</f>
        <v/>
      </c>
      <c r="AM259" s="181">
        <f t="shared" si="146"/>
        <v>257</v>
      </c>
      <c r="AN259" s="284" t="str">
        <f t="shared" si="147"/>
        <v/>
      </c>
      <c r="AO259" s="285" t="str">
        <f t="shared" si="148"/>
        <v/>
      </c>
      <c r="AP259" s="285" t="str">
        <f t="shared" si="149"/>
        <v/>
      </c>
      <c r="AQ259" s="285" t="str">
        <f t="shared" si="150"/>
        <v/>
      </c>
      <c r="AR259" s="182" t="str">
        <f t="shared" si="151"/>
        <v/>
      </c>
      <c r="AS259" s="182" t="str">
        <f t="shared" si="152"/>
        <v/>
      </c>
      <c r="AT259" s="182" t="str">
        <f t="shared" si="153"/>
        <v/>
      </c>
      <c r="AU259" s="182" t="str">
        <f t="shared" si="154"/>
        <v/>
      </c>
      <c r="AV259" s="182" t="str">
        <f t="shared" si="155"/>
        <v/>
      </c>
      <c r="AW259" s="182" t="str">
        <f t="shared" si="156"/>
        <v/>
      </c>
      <c r="AX259" s="182" t="str">
        <f t="shared" si="157"/>
        <v/>
      </c>
      <c r="AY259" s="182" t="str">
        <f t="shared" si="158"/>
        <v/>
      </c>
      <c r="AZ259" s="182" t="str">
        <f t="shared" si="159"/>
        <v/>
      </c>
      <c r="BA259" s="182" t="str">
        <f t="shared" si="160"/>
        <v/>
      </c>
      <c r="BB259" s="182" t="str">
        <f t="shared" si="161"/>
        <v/>
      </c>
      <c r="BC259" s="182" t="str">
        <f t="shared" si="162"/>
        <v/>
      </c>
      <c r="BD259" s="182" t="str">
        <f t="shared" si="163"/>
        <v/>
      </c>
      <c r="BE259" s="182" t="str">
        <f t="shared" si="164"/>
        <v/>
      </c>
      <c r="BF259" s="182" t="str">
        <f t="shared" si="165"/>
        <v/>
      </c>
      <c r="BG259" s="182" t="str">
        <f t="shared" si="166"/>
        <v/>
      </c>
      <c r="BH259" s="182" t="str">
        <f t="shared" si="167"/>
        <v/>
      </c>
      <c r="BI259" s="182" t="str">
        <f t="shared" si="168"/>
        <v/>
      </c>
      <c r="BJ259" s="182" t="str">
        <f t="shared" si="169"/>
        <v/>
      </c>
      <c r="BK259" s="182" t="str">
        <f t="shared" si="170"/>
        <v/>
      </c>
      <c r="BL259" s="182" t="str">
        <f t="shared" si="171"/>
        <v/>
      </c>
      <c r="BM259" s="182" t="str">
        <f t="shared" si="172"/>
        <v/>
      </c>
      <c r="BN259" s="182" t="str">
        <f t="shared" si="173"/>
        <v/>
      </c>
      <c r="BO259" s="182" t="str">
        <f t="shared" si="174"/>
        <v/>
      </c>
      <c r="BP259" s="182" t="str">
        <f t="shared" si="175"/>
        <v/>
      </c>
      <c r="BQ259" s="182" t="str">
        <f t="shared" si="176"/>
        <v/>
      </c>
      <c r="BR259" s="182" t="str">
        <f t="shared" si="177"/>
        <v/>
      </c>
      <c r="BS259" s="182" t="str">
        <f t="shared" si="178"/>
        <v/>
      </c>
      <c r="BT259" s="182" t="str">
        <f t="shared" si="179"/>
        <v/>
      </c>
      <c r="BU259" s="183" t="str">
        <f t="shared" si="180"/>
        <v/>
      </c>
      <c r="BV259" s="184" t="str">
        <f>IF('Cálculos '!C265="","",AVERAGE(AN259:BU259))</f>
        <v/>
      </c>
    </row>
    <row r="260" spans="2:74" ht="17.25" hidden="1" thickBot="1" x14ac:dyDescent="0.35">
      <c r="B260" s="165">
        <f t="shared" si="181"/>
        <v>258</v>
      </c>
      <c r="C260" s="171" t="str">
        <f>IF('Cálculos '!J266="","",'Cálculos '!J266)</f>
        <v/>
      </c>
      <c r="D260" s="172" t="str">
        <f>IF('Cálculos '!K266="","",'Cálculos '!K266)</f>
        <v/>
      </c>
      <c r="E260" s="172" t="str">
        <f>IF('Cálculos '!L266="","",'Cálculos '!L266)</f>
        <v/>
      </c>
      <c r="F260" s="172" t="str">
        <f>IF('Cálculos '!M266="","",'Cálculos '!M266)</f>
        <v/>
      </c>
      <c r="G260" s="172" t="str">
        <f>IF('Cálculos '!N266="","",'Cálculos '!N266)</f>
        <v/>
      </c>
      <c r="H260" s="172" t="str">
        <f>IF('Cálculos '!O266="","",'Cálculos '!O266)</f>
        <v/>
      </c>
      <c r="I260" s="172" t="str">
        <f>IF('Cálculos '!P266="","",'Cálculos '!P266)</f>
        <v/>
      </c>
      <c r="J260" s="172" t="str">
        <f>IF('Cálculos '!Q266="","",'Cálculos '!Q266)</f>
        <v/>
      </c>
      <c r="K260" s="172" t="str">
        <f>IF('Cálculos '!R266="","",'Cálculos '!R266)</f>
        <v/>
      </c>
      <c r="L260" s="172" t="str">
        <f>IF('Cálculos '!S266="","",'Cálculos '!S266)</f>
        <v/>
      </c>
      <c r="M260" s="172" t="str">
        <f>IF('Cálculos '!T266="","",'Cálculos '!T266)</f>
        <v/>
      </c>
      <c r="N260" s="172" t="str">
        <f>IF('Cálculos '!U266="","",'Cálculos '!U266)</f>
        <v/>
      </c>
      <c r="O260" s="172" t="str">
        <f>IF('Cálculos '!V266="","",'Cálculos '!V266)</f>
        <v/>
      </c>
      <c r="P260" s="172" t="str">
        <f>IF('Cálculos '!W266="","",'Cálculos '!W266)</f>
        <v/>
      </c>
      <c r="Q260" s="172" t="str">
        <f>IF('Cálculos '!X266="","",'Cálculos '!X266)</f>
        <v/>
      </c>
      <c r="R260" s="172" t="str">
        <f>IF('Cálculos '!Y266="","",'Cálculos '!Y266)</f>
        <v/>
      </c>
      <c r="S260" s="172" t="str">
        <f>IF('Cálculos '!Z266="","",'Cálculos '!Z266)</f>
        <v/>
      </c>
      <c r="T260" s="172" t="str">
        <f>IF('Cálculos '!AA266="","",'Cálculos '!AA266)</f>
        <v/>
      </c>
      <c r="U260" s="172" t="str">
        <f>IF('Cálculos '!AB266="","",'Cálculos '!AB266)</f>
        <v/>
      </c>
      <c r="V260" s="172" t="str">
        <f>IF('Cálculos '!AC266="","",'Cálculos '!AC266)</f>
        <v/>
      </c>
      <c r="W260" s="172" t="str">
        <f>IF('Cálculos '!AD266="","",'Cálculos '!AD266)</f>
        <v/>
      </c>
      <c r="X260" s="172" t="str">
        <f>IF('Cálculos '!AE266="","",'Cálculos '!AE266)</f>
        <v/>
      </c>
      <c r="Y260" s="172" t="str">
        <f>IF('Cálculos '!AF266="","",'Cálculos '!AF266)</f>
        <v/>
      </c>
      <c r="Z260" s="172" t="str">
        <f>IF('Cálculos '!AG266="","",'Cálculos '!AG266)</f>
        <v/>
      </c>
      <c r="AA260" s="172" t="str">
        <f>IF('Cálculos '!AH266="","",'Cálculos '!AH266)</f>
        <v/>
      </c>
      <c r="AB260" s="172" t="str">
        <f>IF('Cálculos '!AI266="","",'Cálculos '!AI266)</f>
        <v/>
      </c>
      <c r="AC260" s="172" t="str">
        <f>IF('Cálculos '!AJ266="","",'Cálculos '!AJ266)</f>
        <v/>
      </c>
      <c r="AD260" s="172" t="str">
        <f>IF('Cálculos '!AK266="","",'Cálculos '!AK266)</f>
        <v/>
      </c>
      <c r="AE260" s="172" t="str">
        <f>IF('Cálculos '!AL266="","",'Cálculos '!AL266)</f>
        <v/>
      </c>
      <c r="AF260" s="172" t="str">
        <f>IF('Cálculos '!AM266="","",'Cálculos '!AM266)</f>
        <v/>
      </c>
      <c r="AG260" s="172" t="str">
        <f>IF('Cálculos '!AN266="","",'Cálculos '!AN266)</f>
        <v/>
      </c>
      <c r="AH260" s="172" t="str">
        <f>IF('Cálculos '!AO266="","",'Cálculos '!AO266)</f>
        <v/>
      </c>
      <c r="AI260" s="172" t="str">
        <f>IF('Cálculos '!AP266="","",'Cálculos '!AP266)</f>
        <v/>
      </c>
      <c r="AJ260" s="443" t="str">
        <f>IF('Cálculos '!AQ266="","",'Cálculos '!AQ266)</f>
        <v/>
      </c>
      <c r="AK260" s="446" t="str">
        <f>IF('Cálculos '!D266="","",AVERAGE(C260:AJ260))</f>
        <v/>
      </c>
      <c r="AM260" s="181">
        <f t="shared" si="146"/>
        <v>258</v>
      </c>
      <c r="AN260" s="284" t="str">
        <f t="shared" si="147"/>
        <v/>
      </c>
      <c r="AO260" s="285" t="str">
        <f t="shared" si="148"/>
        <v/>
      </c>
      <c r="AP260" s="285" t="str">
        <f t="shared" si="149"/>
        <v/>
      </c>
      <c r="AQ260" s="285" t="str">
        <f t="shared" si="150"/>
        <v/>
      </c>
      <c r="AR260" s="182" t="str">
        <f t="shared" si="151"/>
        <v/>
      </c>
      <c r="AS260" s="182" t="str">
        <f t="shared" si="152"/>
        <v/>
      </c>
      <c r="AT260" s="182" t="str">
        <f t="shared" si="153"/>
        <v/>
      </c>
      <c r="AU260" s="182" t="str">
        <f t="shared" si="154"/>
        <v/>
      </c>
      <c r="AV260" s="182" t="str">
        <f t="shared" si="155"/>
        <v/>
      </c>
      <c r="AW260" s="182" t="str">
        <f t="shared" si="156"/>
        <v/>
      </c>
      <c r="AX260" s="182" t="str">
        <f t="shared" si="157"/>
        <v/>
      </c>
      <c r="AY260" s="182" t="str">
        <f t="shared" si="158"/>
        <v/>
      </c>
      <c r="AZ260" s="182" t="str">
        <f t="shared" si="159"/>
        <v/>
      </c>
      <c r="BA260" s="182" t="str">
        <f t="shared" si="160"/>
        <v/>
      </c>
      <c r="BB260" s="182" t="str">
        <f t="shared" si="161"/>
        <v/>
      </c>
      <c r="BC260" s="182" t="str">
        <f t="shared" si="162"/>
        <v/>
      </c>
      <c r="BD260" s="182" t="str">
        <f t="shared" si="163"/>
        <v/>
      </c>
      <c r="BE260" s="182" t="str">
        <f t="shared" si="164"/>
        <v/>
      </c>
      <c r="BF260" s="182" t="str">
        <f t="shared" si="165"/>
        <v/>
      </c>
      <c r="BG260" s="182" t="str">
        <f t="shared" si="166"/>
        <v/>
      </c>
      <c r="BH260" s="182" t="str">
        <f t="shared" si="167"/>
        <v/>
      </c>
      <c r="BI260" s="182" t="str">
        <f t="shared" si="168"/>
        <v/>
      </c>
      <c r="BJ260" s="182" t="str">
        <f t="shared" si="169"/>
        <v/>
      </c>
      <c r="BK260" s="182" t="str">
        <f t="shared" si="170"/>
        <v/>
      </c>
      <c r="BL260" s="182" t="str">
        <f t="shared" si="171"/>
        <v/>
      </c>
      <c r="BM260" s="182" t="str">
        <f t="shared" si="172"/>
        <v/>
      </c>
      <c r="BN260" s="182" t="str">
        <f t="shared" si="173"/>
        <v/>
      </c>
      <c r="BO260" s="182" t="str">
        <f t="shared" si="174"/>
        <v/>
      </c>
      <c r="BP260" s="182" t="str">
        <f t="shared" si="175"/>
        <v/>
      </c>
      <c r="BQ260" s="182" t="str">
        <f t="shared" si="176"/>
        <v/>
      </c>
      <c r="BR260" s="182" t="str">
        <f t="shared" si="177"/>
        <v/>
      </c>
      <c r="BS260" s="182" t="str">
        <f t="shared" si="178"/>
        <v/>
      </c>
      <c r="BT260" s="182" t="str">
        <f t="shared" si="179"/>
        <v/>
      </c>
      <c r="BU260" s="183" t="str">
        <f t="shared" si="180"/>
        <v/>
      </c>
      <c r="BV260" s="184" t="str">
        <f>IF('Cálculos '!C266="","",AVERAGE(AN260:BU260))</f>
        <v/>
      </c>
    </row>
    <row r="261" spans="2:74" ht="17.25" hidden="1" thickBot="1" x14ac:dyDescent="0.35">
      <c r="B261" s="165">
        <f t="shared" si="181"/>
        <v>259</v>
      </c>
      <c r="C261" s="171" t="str">
        <f>IF('Cálculos '!J267="","",'Cálculos '!J267)</f>
        <v/>
      </c>
      <c r="D261" s="172" t="str">
        <f>IF('Cálculos '!K267="","",'Cálculos '!K267)</f>
        <v/>
      </c>
      <c r="E261" s="172" t="str">
        <f>IF('Cálculos '!L267="","",'Cálculos '!L267)</f>
        <v/>
      </c>
      <c r="F261" s="172" t="str">
        <f>IF('Cálculos '!M267="","",'Cálculos '!M267)</f>
        <v/>
      </c>
      <c r="G261" s="172" t="str">
        <f>IF('Cálculos '!N267="","",'Cálculos '!N267)</f>
        <v/>
      </c>
      <c r="H261" s="172" t="str">
        <f>IF('Cálculos '!O267="","",'Cálculos '!O267)</f>
        <v/>
      </c>
      <c r="I261" s="172" t="str">
        <f>IF('Cálculos '!P267="","",'Cálculos '!P267)</f>
        <v/>
      </c>
      <c r="J261" s="172" t="str">
        <f>IF('Cálculos '!Q267="","",'Cálculos '!Q267)</f>
        <v/>
      </c>
      <c r="K261" s="172" t="str">
        <f>IF('Cálculos '!R267="","",'Cálculos '!R267)</f>
        <v/>
      </c>
      <c r="L261" s="172" t="str">
        <f>IF('Cálculos '!S267="","",'Cálculos '!S267)</f>
        <v/>
      </c>
      <c r="M261" s="172" t="str">
        <f>IF('Cálculos '!T267="","",'Cálculos '!T267)</f>
        <v/>
      </c>
      <c r="N261" s="172" t="str">
        <f>IF('Cálculos '!U267="","",'Cálculos '!U267)</f>
        <v/>
      </c>
      <c r="O261" s="172" t="str">
        <f>IF('Cálculos '!V267="","",'Cálculos '!V267)</f>
        <v/>
      </c>
      <c r="P261" s="172" t="str">
        <f>IF('Cálculos '!W267="","",'Cálculos '!W267)</f>
        <v/>
      </c>
      <c r="Q261" s="172" t="str">
        <f>IF('Cálculos '!X267="","",'Cálculos '!X267)</f>
        <v/>
      </c>
      <c r="R261" s="172" t="str">
        <f>IF('Cálculos '!Y267="","",'Cálculos '!Y267)</f>
        <v/>
      </c>
      <c r="S261" s="172" t="str">
        <f>IF('Cálculos '!Z267="","",'Cálculos '!Z267)</f>
        <v/>
      </c>
      <c r="T261" s="172" t="str">
        <f>IF('Cálculos '!AA267="","",'Cálculos '!AA267)</f>
        <v/>
      </c>
      <c r="U261" s="172" t="str">
        <f>IF('Cálculos '!AB267="","",'Cálculos '!AB267)</f>
        <v/>
      </c>
      <c r="V261" s="172" t="str">
        <f>IF('Cálculos '!AC267="","",'Cálculos '!AC267)</f>
        <v/>
      </c>
      <c r="W261" s="172" t="str">
        <f>IF('Cálculos '!AD267="","",'Cálculos '!AD267)</f>
        <v/>
      </c>
      <c r="X261" s="172" t="str">
        <f>IF('Cálculos '!AE267="","",'Cálculos '!AE267)</f>
        <v/>
      </c>
      <c r="Y261" s="172" t="str">
        <f>IF('Cálculos '!AF267="","",'Cálculos '!AF267)</f>
        <v/>
      </c>
      <c r="Z261" s="172" t="str">
        <f>IF('Cálculos '!AG267="","",'Cálculos '!AG267)</f>
        <v/>
      </c>
      <c r="AA261" s="172" t="str">
        <f>IF('Cálculos '!AH267="","",'Cálculos '!AH267)</f>
        <v/>
      </c>
      <c r="AB261" s="172" t="str">
        <f>IF('Cálculos '!AI267="","",'Cálculos '!AI267)</f>
        <v/>
      </c>
      <c r="AC261" s="172" t="str">
        <f>IF('Cálculos '!AJ267="","",'Cálculos '!AJ267)</f>
        <v/>
      </c>
      <c r="AD261" s="172" t="str">
        <f>IF('Cálculos '!AK267="","",'Cálculos '!AK267)</f>
        <v/>
      </c>
      <c r="AE261" s="172" t="str">
        <f>IF('Cálculos '!AL267="","",'Cálculos '!AL267)</f>
        <v/>
      </c>
      <c r="AF261" s="172" t="str">
        <f>IF('Cálculos '!AM267="","",'Cálculos '!AM267)</f>
        <v/>
      </c>
      <c r="AG261" s="172" t="str">
        <f>IF('Cálculos '!AN267="","",'Cálculos '!AN267)</f>
        <v/>
      </c>
      <c r="AH261" s="172" t="str">
        <f>IF('Cálculos '!AO267="","",'Cálculos '!AO267)</f>
        <v/>
      </c>
      <c r="AI261" s="172" t="str">
        <f>IF('Cálculos '!AP267="","",'Cálculos '!AP267)</f>
        <v/>
      </c>
      <c r="AJ261" s="443" t="str">
        <f>IF('Cálculos '!AQ267="","",'Cálculos '!AQ267)</f>
        <v/>
      </c>
      <c r="AK261" s="446" t="str">
        <f>IF('Cálculos '!D267="","",AVERAGE(C261:AJ261))</f>
        <v/>
      </c>
      <c r="AM261" s="181">
        <f t="shared" si="146"/>
        <v>259</v>
      </c>
      <c r="AN261" s="284" t="str">
        <f t="shared" si="147"/>
        <v/>
      </c>
      <c r="AO261" s="285" t="str">
        <f t="shared" si="148"/>
        <v/>
      </c>
      <c r="AP261" s="285" t="str">
        <f t="shared" si="149"/>
        <v/>
      </c>
      <c r="AQ261" s="285" t="str">
        <f t="shared" si="150"/>
        <v/>
      </c>
      <c r="AR261" s="182" t="str">
        <f t="shared" si="151"/>
        <v/>
      </c>
      <c r="AS261" s="182" t="str">
        <f t="shared" si="152"/>
        <v/>
      </c>
      <c r="AT261" s="182" t="str">
        <f t="shared" si="153"/>
        <v/>
      </c>
      <c r="AU261" s="182" t="str">
        <f t="shared" si="154"/>
        <v/>
      </c>
      <c r="AV261" s="182" t="str">
        <f t="shared" si="155"/>
        <v/>
      </c>
      <c r="AW261" s="182" t="str">
        <f t="shared" si="156"/>
        <v/>
      </c>
      <c r="AX261" s="182" t="str">
        <f t="shared" si="157"/>
        <v/>
      </c>
      <c r="AY261" s="182" t="str">
        <f t="shared" si="158"/>
        <v/>
      </c>
      <c r="AZ261" s="182" t="str">
        <f t="shared" si="159"/>
        <v/>
      </c>
      <c r="BA261" s="182" t="str">
        <f t="shared" si="160"/>
        <v/>
      </c>
      <c r="BB261" s="182" t="str">
        <f t="shared" si="161"/>
        <v/>
      </c>
      <c r="BC261" s="182" t="str">
        <f t="shared" si="162"/>
        <v/>
      </c>
      <c r="BD261" s="182" t="str">
        <f t="shared" si="163"/>
        <v/>
      </c>
      <c r="BE261" s="182" t="str">
        <f t="shared" si="164"/>
        <v/>
      </c>
      <c r="BF261" s="182" t="str">
        <f t="shared" si="165"/>
        <v/>
      </c>
      <c r="BG261" s="182" t="str">
        <f t="shared" si="166"/>
        <v/>
      </c>
      <c r="BH261" s="182" t="str">
        <f t="shared" si="167"/>
        <v/>
      </c>
      <c r="BI261" s="182" t="str">
        <f t="shared" si="168"/>
        <v/>
      </c>
      <c r="BJ261" s="182" t="str">
        <f t="shared" si="169"/>
        <v/>
      </c>
      <c r="BK261" s="182" t="str">
        <f t="shared" si="170"/>
        <v/>
      </c>
      <c r="BL261" s="182" t="str">
        <f t="shared" si="171"/>
        <v/>
      </c>
      <c r="BM261" s="182" t="str">
        <f t="shared" si="172"/>
        <v/>
      </c>
      <c r="BN261" s="182" t="str">
        <f t="shared" si="173"/>
        <v/>
      </c>
      <c r="BO261" s="182" t="str">
        <f t="shared" si="174"/>
        <v/>
      </c>
      <c r="BP261" s="182" t="str">
        <f t="shared" si="175"/>
        <v/>
      </c>
      <c r="BQ261" s="182" t="str">
        <f t="shared" si="176"/>
        <v/>
      </c>
      <c r="BR261" s="182" t="str">
        <f t="shared" si="177"/>
        <v/>
      </c>
      <c r="BS261" s="182" t="str">
        <f t="shared" si="178"/>
        <v/>
      </c>
      <c r="BT261" s="182" t="str">
        <f t="shared" si="179"/>
        <v/>
      </c>
      <c r="BU261" s="183" t="str">
        <f t="shared" si="180"/>
        <v/>
      </c>
      <c r="BV261" s="184" t="str">
        <f>IF('Cálculos '!C267="","",AVERAGE(AN261:BU261))</f>
        <v/>
      </c>
    </row>
    <row r="262" spans="2:74" ht="17.25" hidden="1" thickBot="1" x14ac:dyDescent="0.35">
      <c r="B262" s="165">
        <f t="shared" si="181"/>
        <v>260</v>
      </c>
      <c r="C262" s="171" t="str">
        <f>IF('Cálculos '!J268="","",'Cálculos '!J268)</f>
        <v/>
      </c>
      <c r="D262" s="172" t="str">
        <f>IF('Cálculos '!K268="","",'Cálculos '!K268)</f>
        <v/>
      </c>
      <c r="E262" s="172" t="str">
        <f>IF('Cálculos '!L268="","",'Cálculos '!L268)</f>
        <v/>
      </c>
      <c r="F262" s="172" t="str">
        <f>IF('Cálculos '!M268="","",'Cálculos '!M268)</f>
        <v/>
      </c>
      <c r="G262" s="172" t="str">
        <f>IF('Cálculos '!N268="","",'Cálculos '!N268)</f>
        <v/>
      </c>
      <c r="H262" s="172" t="str">
        <f>IF('Cálculos '!O268="","",'Cálculos '!O268)</f>
        <v/>
      </c>
      <c r="I262" s="172" t="str">
        <f>IF('Cálculos '!P268="","",'Cálculos '!P268)</f>
        <v/>
      </c>
      <c r="J262" s="172" t="str">
        <f>IF('Cálculos '!Q268="","",'Cálculos '!Q268)</f>
        <v/>
      </c>
      <c r="K262" s="172" t="str">
        <f>IF('Cálculos '!R268="","",'Cálculos '!R268)</f>
        <v/>
      </c>
      <c r="L262" s="172" t="str">
        <f>IF('Cálculos '!S268="","",'Cálculos '!S268)</f>
        <v/>
      </c>
      <c r="M262" s="172" t="str">
        <f>IF('Cálculos '!T268="","",'Cálculos '!T268)</f>
        <v/>
      </c>
      <c r="N262" s="172" t="str">
        <f>IF('Cálculos '!U268="","",'Cálculos '!U268)</f>
        <v/>
      </c>
      <c r="O262" s="172" t="str">
        <f>IF('Cálculos '!V268="","",'Cálculos '!V268)</f>
        <v/>
      </c>
      <c r="P262" s="172" t="str">
        <f>IF('Cálculos '!W268="","",'Cálculos '!W268)</f>
        <v/>
      </c>
      <c r="Q262" s="172" t="str">
        <f>IF('Cálculos '!X268="","",'Cálculos '!X268)</f>
        <v/>
      </c>
      <c r="R262" s="172" t="str">
        <f>IF('Cálculos '!Y268="","",'Cálculos '!Y268)</f>
        <v/>
      </c>
      <c r="S262" s="172" t="str">
        <f>IF('Cálculos '!Z268="","",'Cálculos '!Z268)</f>
        <v/>
      </c>
      <c r="T262" s="172" t="str">
        <f>IF('Cálculos '!AA268="","",'Cálculos '!AA268)</f>
        <v/>
      </c>
      <c r="U262" s="172" t="str">
        <f>IF('Cálculos '!AB268="","",'Cálculos '!AB268)</f>
        <v/>
      </c>
      <c r="V262" s="172" t="str">
        <f>IF('Cálculos '!AC268="","",'Cálculos '!AC268)</f>
        <v/>
      </c>
      <c r="W262" s="172" t="str">
        <f>IF('Cálculos '!AD268="","",'Cálculos '!AD268)</f>
        <v/>
      </c>
      <c r="X262" s="172" t="str">
        <f>IF('Cálculos '!AE268="","",'Cálculos '!AE268)</f>
        <v/>
      </c>
      <c r="Y262" s="172" t="str">
        <f>IF('Cálculos '!AF268="","",'Cálculos '!AF268)</f>
        <v/>
      </c>
      <c r="Z262" s="172" t="str">
        <f>IF('Cálculos '!AG268="","",'Cálculos '!AG268)</f>
        <v/>
      </c>
      <c r="AA262" s="172" t="str">
        <f>IF('Cálculos '!AH268="","",'Cálculos '!AH268)</f>
        <v/>
      </c>
      <c r="AB262" s="172" t="str">
        <f>IF('Cálculos '!AI268="","",'Cálculos '!AI268)</f>
        <v/>
      </c>
      <c r="AC262" s="172" t="str">
        <f>IF('Cálculos '!AJ268="","",'Cálculos '!AJ268)</f>
        <v/>
      </c>
      <c r="AD262" s="172" t="str">
        <f>IF('Cálculos '!AK268="","",'Cálculos '!AK268)</f>
        <v/>
      </c>
      <c r="AE262" s="172" t="str">
        <f>IF('Cálculos '!AL268="","",'Cálculos '!AL268)</f>
        <v/>
      </c>
      <c r="AF262" s="172" t="str">
        <f>IF('Cálculos '!AM268="","",'Cálculos '!AM268)</f>
        <v/>
      </c>
      <c r="AG262" s="172" t="str">
        <f>IF('Cálculos '!AN268="","",'Cálculos '!AN268)</f>
        <v/>
      </c>
      <c r="AH262" s="172" t="str">
        <f>IF('Cálculos '!AO268="","",'Cálculos '!AO268)</f>
        <v/>
      </c>
      <c r="AI262" s="172" t="str">
        <f>IF('Cálculos '!AP268="","",'Cálculos '!AP268)</f>
        <v/>
      </c>
      <c r="AJ262" s="443" t="str">
        <f>IF('Cálculos '!AQ268="","",'Cálculos '!AQ268)</f>
        <v/>
      </c>
      <c r="AK262" s="446" t="str">
        <f>IF('Cálculos '!D268="","",AVERAGE(C262:AJ262))</f>
        <v/>
      </c>
      <c r="AM262" s="181">
        <f t="shared" ref="AM262:AM325" si="182">+AM261+1</f>
        <v>260</v>
      </c>
      <c r="AN262" s="284" t="str">
        <f t="shared" ref="AN262:AN325" si="183">+IF(OR(C262=0,C262=""),"",SUM(C262-$AK262)/C262)</f>
        <v/>
      </c>
      <c r="AO262" s="285" t="str">
        <f t="shared" ref="AO262:AO325" si="184">+IF(OR(D262=0,D262=""),"",SUM(D262-$AK262)/D262)</f>
        <v/>
      </c>
      <c r="AP262" s="285" t="str">
        <f t="shared" ref="AP262:AP325" si="185">+IF(OR(E262=0,E262=""),"",SUM(E262-$AK262)/E262)</f>
        <v/>
      </c>
      <c r="AQ262" s="285" t="str">
        <f t="shared" ref="AQ262:AQ325" si="186">+IF(OR(F262=0,F262=""),"",SUM(F262-$AK262)/F262)</f>
        <v/>
      </c>
      <c r="AR262" s="182" t="str">
        <f t="shared" ref="AR262:AR325" si="187">+IF(OR(G262=0,G262=""),"",SUM(G262-$AK262)/G262)</f>
        <v/>
      </c>
      <c r="AS262" s="182" t="str">
        <f t="shared" ref="AS262:AS325" si="188">+IF(OR(H262=0,H262=""),"",SUM(H262-$AK262)/H262)</f>
        <v/>
      </c>
      <c r="AT262" s="182" t="str">
        <f t="shared" ref="AT262:AT325" si="189">+IF(OR(I262=0,I262=""),"",SUM(I262-$AK262)/I262)</f>
        <v/>
      </c>
      <c r="AU262" s="182" t="str">
        <f t="shared" ref="AU262:AU325" si="190">+IF(OR(J262=0,J262=""),"",SUM(J262-$AK262)/J262)</f>
        <v/>
      </c>
      <c r="AV262" s="182" t="str">
        <f t="shared" ref="AV262:AV325" si="191">+IF(OR(K262=0,K262=""),"",SUM(K262-$AK262)/K262)</f>
        <v/>
      </c>
      <c r="AW262" s="182" t="str">
        <f t="shared" ref="AW262:AW325" si="192">+IF(OR(L262=0,L262=""),"",SUM(L262-$AK262)/L262)</f>
        <v/>
      </c>
      <c r="AX262" s="182" t="str">
        <f t="shared" ref="AX262:AX325" si="193">+IF(OR(M262=0,M262=""),"",SUM(M262-$AK262)/M262)</f>
        <v/>
      </c>
      <c r="AY262" s="182" t="str">
        <f t="shared" ref="AY262:AY325" si="194">+IF(OR(N262=0,N262=""),"",SUM(N262-$AK262)/N262)</f>
        <v/>
      </c>
      <c r="AZ262" s="182" t="str">
        <f t="shared" ref="AZ262:AZ325" si="195">+IF(OR(O262=0,O262=""),"",SUM(O262-$AK262)/O262)</f>
        <v/>
      </c>
      <c r="BA262" s="182" t="str">
        <f t="shared" ref="BA262:BA325" si="196">+IF(OR(P262=0,P262=""),"",SUM(P262-$AK262)/P262)</f>
        <v/>
      </c>
      <c r="BB262" s="182" t="str">
        <f t="shared" ref="BB262:BB325" si="197">+IF(OR(Q262=0,Q262=""),"",SUM(Q262-$AK262)/Q262)</f>
        <v/>
      </c>
      <c r="BC262" s="182" t="str">
        <f t="shared" ref="BC262:BC325" si="198">+IF(OR(R262=0,R262=""),"",SUM(R262-$AK262)/R262)</f>
        <v/>
      </c>
      <c r="BD262" s="182" t="str">
        <f t="shared" ref="BD262:BD325" si="199">+IF(OR(S262=0,S262=""),"",SUM(S262-$AK262)/S262)</f>
        <v/>
      </c>
      <c r="BE262" s="182" t="str">
        <f t="shared" ref="BE262:BE325" si="200">+IF(OR(T262=0,T262=""),"",SUM(T262-$AK262)/T262)</f>
        <v/>
      </c>
      <c r="BF262" s="182" t="str">
        <f t="shared" ref="BF262:BF325" si="201">+IF(OR(U262=0,U262=""),"",SUM(U262-$AK262)/U262)</f>
        <v/>
      </c>
      <c r="BG262" s="182" t="str">
        <f t="shared" ref="BG262:BG325" si="202">+IF(OR(V262=0,V262=""),"",SUM(V262-$AK262)/V262)</f>
        <v/>
      </c>
      <c r="BH262" s="182" t="str">
        <f t="shared" ref="BH262:BH325" si="203">+IF(OR(W262=0,W262=""),"",SUM(W262-$AK262)/W262)</f>
        <v/>
      </c>
      <c r="BI262" s="182" t="str">
        <f t="shared" ref="BI262:BI325" si="204">+IF(OR(X262=0,X262=""),"",SUM(X262-$AK262)/X262)</f>
        <v/>
      </c>
      <c r="BJ262" s="182" t="str">
        <f t="shared" ref="BJ262:BJ325" si="205">+IF(OR(Y262=0,Y262=""),"",SUM(Y262-$AK262)/Y262)</f>
        <v/>
      </c>
      <c r="BK262" s="182" t="str">
        <f t="shared" ref="BK262:BK325" si="206">+IF(OR(Z262=0,Z262=""),"",SUM(Z262-$AK262)/Z262)</f>
        <v/>
      </c>
      <c r="BL262" s="182" t="str">
        <f t="shared" ref="BL262:BL325" si="207">+IF(OR(AA262=0,AA262=""),"",SUM(AA262-$AK262)/AA262)</f>
        <v/>
      </c>
      <c r="BM262" s="182" t="str">
        <f t="shared" ref="BM262:BM325" si="208">+IF(OR(AB262=0,AB262=""),"",SUM(AB262-$AK262)/AB262)</f>
        <v/>
      </c>
      <c r="BN262" s="182" t="str">
        <f t="shared" ref="BN262:BN325" si="209">+IF(OR(AC262=0,AC262=""),"",SUM(AC262-$AK262)/AC262)</f>
        <v/>
      </c>
      <c r="BO262" s="182" t="str">
        <f t="shared" ref="BO262:BO325" si="210">+IF(OR(AD262=0,AD262=""),"",SUM(AD262-$AK262)/AD262)</f>
        <v/>
      </c>
      <c r="BP262" s="182" t="str">
        <f t="shared" ref="BP262:BP325" si="211">+IF(OR(AE262=0,AE262=""),"",SUM(AE262-$AK262)/AE262)</f>
        <v/>
      </c>
      <c r="BQ262" s="182" t="str">
        <f t="shared" ref="BQ262:BQ325" si="212">+IF(OR(AF262=0,AF262=""),"",SUM(AF262-$AK262)/AF262)</f>
        <v/>
      </c>
      <c r="BR262" s="182" t="str">
        <f t="shared" ref="BR262:BR325" si="213">+IF(OR(AG262=0,AG262=""),"",SUM(AG262-$AK262)/AG262)</f>
        <v/>
      </c>
      <c r="BS262" s="182" t="str">
        <f t="shared" ref="BS262:BS325" si="214">+IF(OR(AH262=0,AH262=""),"",SUM(AH262-$AK262)/AH262)</f>
        <v/>
      </c>
      <c r="BT262" s="182" t="str">
        <f t="shared" ref="BT262:BT325" si="215">+IF(OR(AI262=0,AI262=""),"",SUM(AI262-$AK262)/AI262)</f>
        <v/>
      </c>
      <c r="BU262" s="183" t="str">
        <f t="shared" ref="BU262:BU325" si="216">+IF(OR(AJ262=0,AJ262=""),"",SUM(AJ262-$AK262)/AJ262)</f>
        <v/>
      </c>
      <c r="BV262" s="184" t="str">
        <f>IF('Cálculos '!C268="","",AVERAGE(AN262:BU262))</f>
        <v/>
      </c>
    </row>
    <row r="263" spans="2:74" ht="17.25" hidden="1" thickBot="1" x14ac:dyDescent="0.35">
      <c r="B263" s="165">
        <f t="shared" si="181"/>
        <v>261</v>
      </c>
      <c r="C263" s="171" t="str">
        <f>IF('Cálculos '!J269="","",'Cálculos '!J269)</f>
        <v/>
      </c>
      <c r="D263" s="172" t="str">
        <f>IF('Cálculos '!K269="","",'Cálculos '!K269)</f>
        <v/>
      </c>
      <c r="E263" s="172" t="str">
        <f>IF('Cálculos '!L269="","",'Cálculos '!L269)</f>
        <v/>
      </c>
      <c r="F263" s="172" t="str">
        <f>IF('Cálculos '!M269="","",'Cálculos '!M269)</f>
        <v/>
      </c>
      <c r="G263" s="172" t="str">
        <f>IF('Cálculos '!N269="","",'Cálculos '!N269)</f>
        <v/>
      </c>
      <c r="H263" s="172" t="str">
        <f>IF('Cálculos '!O269="","",'Cálculos '!O269)</f>
        <v/>
      </c>
      <c r="I263" s="172" t="str">
        <f>IF('Cálculos '!P269="","",'Cálculos '!P269)</f>
        <v/>
      </c>
      <c r="J263" s="172" t="str">
        <f>IF('Cálculos '!Q269="","",'Cálculos '!Q269)</f>
        <v/>
      </c>
      <c r="K263" s="172" t="str">
        <f>IF('Cálculos '!R269="","",'Cálculos '!R269)</f>
        <v/>
      </c>
      <c r="L263" s="172" t="str">
        <f>IF('Cálculos '!S269="","",'Cálculos '!S269)</f>
        <v/>
      </c>
      <c r="M263" s="172" t="str">
        <f>IF('Cálculos '!T269="","",'Cálculos '!T269)</f>
        <v/>
      </c>
      <c r="N263" s="172" t="str">
        <f>IF('Cálculos '!U269="","",'Cálculos '!U269)</f>
        <v/>
      </c>
      <c r="O263" s="172" t="str">
        <f>IF('Cálculos '!V269="","",'Cálculos '!V269)</f>
        <v/>
      </c>
      <c r="P263" s="172" t="str">
        <f>IF('Cálculos '!W269="","",'Cálculos '!W269)</f>
        <v/>
      </c>
      <c r="Q263" s="172" t="str">
        <f>IF('Cálculos '!X269="","",'Cálculos '!X269)</f>
        <v/>
      </c>
      <c r="R263" s="172" t="str">
        <f>IF('Cálculos '!Y269="","",'Cálculos '!Y269)</f>
        <v/>
      </c>
      <c r="S263" s="172" t="str">
        <f>IF('Cálculos '!Z269="","",'Cálculos '!Z269)</f>
        <v/>
      </c>
      <c r="T263" s="172" t="str">
        <f>IF('Cálculos '!AA269="","",'Cálculos '!AA269)</f>
        <v/>
      </c>
      <c r="U263" s="172" t="str">
        <f>IF('Cálculos '!AB269="","",'Cálculos '!AB269)</f>
        <v/>
      </c>
      <c r="V263" s="172" t="str">
        <f>IF('Cálculos '!AC269="","",'Cálculos '!AC269)</f>
        <v/>
      </c>
      <c r="W263" s="172" t="str">
        <f>IF('Cálculos '!AD269="","",'Cálculos '!AD269)</f>
        <v/>
      </c>
      <c r="X263" s="172" t="str">
        <f>IF('Cálculos '!AE269="","",'Cálculos '!AE269)</f>
        <v/>
      </c>
      <c r="Y263" s="172" t="str">
        <f>IF('Cálculos '!AF269="","",'Cálculos '!AF269)</f>
        <v/>
      </c>
      <c r="Z263" s="172" t="str">
        <f>IF('Cálculos '!AG269="","",'Cálculos '!AG269)</f>
        <v/>
      </c>
      <c r="AA263" s="172" t="str">
        <f>IF('Cálculos '!AH269="","",'Cálculos '!AH269)</f>
        <v/>
      </c>
      <c r="AB263" s="172" t="str">
        <f>IF('Cálculos '!AI269="","",'Cálculos '!AI269)</f>
        <v/>
      </c>
      <c r="AC263" s="172" t="str">
        <f>IF('Cálculos '!AJ269="","",'Cálculos '!AJ269)</f>
        <v/>
      </c>
      <c r="AD263" s="172" t="str">
        <f>IF('Cálculos '!AK269="","",'Cálculos '!AK269)</f>
        <v/>
      </c>
      <c r="AE263" s="172" t="str">
        <f>IF('Cálculos '!AL269="","",'Cálculos '!AL269)</f>
        <v/>
      </c>
      <c r="AF263" s="172" t="str">
        <f>IF('Cálculos '!AM269="","",'Cálculos '!AM269)</f>
        <v/>
      </c>
      <c r="AG263" s="172" t="str">
        <f>IF('Cálculos '!AN269="","",'Cálculos '!AN269)</f>
        <v/>
      </c>
      <c r="AH263" s="172" t="str">
        <f>IF('Cálculos '!AO269="","",'Cálculos '!AO269)</f>
        <v/>
      </c>
      <c r="AI263" s="172" t="str">
        <f>IF('Cálculos '!AP269="","",'Cálculos '!AP269)</f>
        <v/>
      </c>
      <c r="AJ263" s="443" t="str">
        <f>IF('Cálculos '!AQ269="","",'Cálculos '!AQ269)</f>
        <v/>
      </c>
      <c r="AK263" s="446" t="str">
        <f>IF('Cálculos '!D269="","",AVERAGE(C263:AJ263))</f>
        <v/>
      </c>
      <c r="AM263" s="181">
        <f t="shared" si="182"/>
        <v>261</v>
      </c>
      <c r="AN263" s="284" t="str">
        <f t="shared" si="183"/>
        <v/>
      </c>
      <c r="AO263" s="285" t="str">
        <f t="shared" si="184"/>
        <v/>
      </c>
      <c r="AP263" s="285" t="str">
        <f t="shared" si="185"/>
        <v/>
      </c>
      <c r="AQ263" s="285" t="str">
        <f t="shared" si="186"/>
        <v/>
      </c>
      <c r="AR263" s="182" t="str">
        <f t="shared" si="187"/>
        <v/>
      </c>
      <c r="AS263" s="182" t="str">
        <f t="shared" si="188"/>
        <v/>
      </c>
      <c r="AT263" s="182" t="str">
        <f t="shared" si="189"/>
        <v/>
      </c>
      <c r="AU263" s="182" t="str">
        <f t="shared" si="190"/>
        <v/>
      </c>
      <c r="AV263" s="182" t="str">
        <f t="shared" si="191"/>
        <v/>
      </c>
      <c r="AW263" s="182" t="str">
        <f t="shared" si="192"/>
        <v/>
      </c>
      <c r="AX263" s="182" t="str">
        <f t="shared" si="193"/>
        <v/>
      </c>
      <c r="AY263" s="182" t="str">
        <f t="shared" si="194"/>
        <v/>
      </c>
      <c r="AZ263" s="182" t="str">
        <f t="shared" si="195"/>
        <v/>
      </c>
      <c r="BA263" s="182" t="str">
        <f t="shared" si="196"/>
        <v/>
      </c>
      <c r="BB263" s="182" t="str">
        <f t="shared" si="197"/>
        <v/>
      </c>
      <c r="BC263" s="182" t="str">
        <f t="shared" si="198"/>
        <v/>
      </c>
      <c r="BD263" s="182" t="str">
        <f t="shared" si="199"/>
        <v/>
      </c>
      <c r="BE263" s="182" t="str">
        <f t="shared" si="200"/>
        <v/>
      </c>
      <c r="BF263" s="182" t="str">
        <f t="shared" si="201"/>
        <v/>
      </c>
      <c r="BG263" s="182" t="str">
        <f t="shared" si="202"/>
        <v/>
      </c>
      <c r="BH263" s="182" t="str">
        <f t="shared" si="203"/>
        <v/>
      </c>
      <c r="BI263" s="182" t="str">
        <f t="shared" si="204"/>
        <v/>
      </c>
      <c r="BJ263" s="182" t="str">
        <f t="shared" si="205"/>
        <v/>
      </c>
      <c r="BK263" s="182" t="str">
        <f t="shared" si="206"/>
        <v/>
      </c>
      <c r="BL263" s="182" t="str">
        <f t="shared" si="207"/>
        <v/>
      </c>
      <c r="BM263" s="182" t="str">
        <f t="shared" si="208"/>
        <v/>
      </c>
      <c r="BN263" s="182" t="str">
        <f t="shared" si="209"/>
        <v/>
      </c>
      <c r="BO263" s="182" t="str">
        <f t="shared" si="210"/>
        <v/>
      </c>
      <c r="BP263" s="182" t="str">
        <f t="shared" si="211"/>
        <v/>
      </c>
      <c r="BQ263" s="182" t="str">
        <f t="shared" si="212"/>
        <v/>
      </c>
      <c r="BR263" s="182" t="str">
        <f t="shared" si="213"/>
        <v/>
      </c>
      <c r="BS263" s="182" t="str">
        <f t="shared" si="214"/>
        <v/>
      </c>
      <c r="BT263" s="182" t="str">
        <f t="shared" si="215"/>
        <v/>
      </c>
      <c r="BU263" s="183" t="str">
        <f t="shared" si="216"/>
        <v/>
      </c>
      <c r="BV263" s="184" t="str">
        <f>IF('Cálculos '!C269="","",AVERAGE(AN263:BU263))</f>
        <v/>
      </c>
    </row>
    <row r="264" spans="2:74" ht="17.25" hidden="1" thickBot="1" x14ac:dyDescent="0.35">
      <c r="B264" s="165">
        <f t="shared" si="181"/>
        <v>262</v>
      </c>
      <c r="C264" s="171" t="str">
        <f>IF('Cálculos '!J270="","",'Cálculos '!J270)</f>
        <v/>
      </c>
      <c r="D264" s="172" t="str">
        <f>IF('Cálculos '!K270="","",'Cálculos '!K270)</f>
        <v/>
      </c>
      <c r="E264" s="172" t="str">
        <f>IF('Cálculos '!L270="","",'Cálculos '!L270)</f>
        <v/>
      </c>
      <c r="F264" s="172" t="str">
        <f>IF('Cálculos '!M270="","",'Cálculos '!M270)</f>
        <v/>
      </c>
      <c r="G264" s="172" t="str">
        <f>IF('Cálculos '!N270="","",'Cálculos '!N270)</f>
        <v/>
      </c>
      <c r="H264" s="172" t="str">
        <f>IF('Cálculos '!O270="","",'Cálculos '!O270)</f>
        <v/>
      </c>
      <c r="I264" s="172" t="str">
        <f>IF('Cálculos '!P270="","",'Cálculos '!P270)</f>
        <v/>
      </c>
      <c r="J264" s="172" t="str">
        <f>IF('Cálculos '!Q270="","",'Cálculos '!Q270)</f>
        <v/>
      </c>
      <c r="K264" s="172" t="str">
        <f>IF('Cálculos '!R270="","",'Cálculos '!R270)</f>
        <v/>
      </c>
      <c r="L264" s="172" t="str">
        <f>IF('Cálculos '!S270="","",'Cálculos '!S270)</f>
        <v/>
      </c>
      <c r="M264" s="172" t="str">
        <f>IF('Cálculos '!T270="","",'Cálculos '!T270)</f>
        <v/>
      </c>
      <c r="N264" s="172" t="str">
        <f>IF('Cálculos '!U270="","",'Cálculos '!U270)</f>
        <v/>
      </c>
      <c r="O264" s="172" t="str">
        <f>IF('Cálculos '!V270="","",'Cálculos '!V270)</f>
        <v/>
      </c>
      <c r="P264" s="172" t="str">
        <f>IF('Cálculos '!W270="","",'Cálculos '!W270)</f>
        <v/>
      </c>
      <c r="Q264" s="172" t="str">
        <f>IF('Cálculos '!X270="","",'Cálculos '!X270)</f>
        <v/>
      </c>
      <c r="R264" s="172" t="str">
        <f>IF('Cálculos '!Y270="","",'Cálculos '!Y270)</f>
        <v/>
      </c>
      <c r="S264" s="172" t="str">
        <f>IF('Cálculos '!Z270="","",'Cálculos '!Z270)</f>
        <v/>
      </c>
      <c r="T264" s="172" t="str">
        <f>IF('Cálculos '!AA270="","",'Cálculos '!AA270)</f>
        <v/>
      </c>
      <c r="U264" s="172" t="str">
        <f>IF('Cálculos '!AB270="","",'Cálculos '!AB270)</f>
        <v/>
      </c>
      <c r="V264" s="172" t="str">
        <f>IF('Cálculos '!AC270="","",'Cálculos '!AC270)</f>
        <v/>
      </c>
      <c r="W264" s="172" t="str">
        <f>IF('Cálculos '!AD270="","",'Cálculos '!AD270)</f>
        <v/>
      </c>
      <c r="X264" s="172" t="str">
        <f>IF('Cálculos '!AE270="","",'Cálculos '!AE270)</f>
        <v/>
      </c>
      <c r="Y264" s="172" t="str">
        <f>IF('Cálculos '!AF270="","",'Cálculos '!AF270)</f>
        <v/>
      </c>
      <c r="Z264" s="172" t="str">
        <f>IF('Cálculos '!AG270="","",'Cálculos '!AG270)</f>
        <v/>
      </c>
      <c r="AA264" s="172" t="str">
        <f>IF('Cálculos '!AH270="","",'Cálculos '!AH270)</f>
        <v/>
      </c>
      <c r="AB264" s="172" t="str">
        <f>IF('Cálculos '!AI270="","",'Cálculos '!AI270)</f>
        <v/>
      </c>
      <c r="AC264" s="172" t="str">
        <f>IF('Cálculos '!AJ270="","",'Cálculos '!AJ270)</f>
        <v/>
      </c>
      <c r="AD264" s="172" t="str">
        <f>IF('Cálculos '!AK270="","",'Cálculos '!AK270)</f>
        <v/>
      </c>
      <c r="AE264" s="172" t="str">
        <f>IF('Cálculos '!AL270="","",'Cálculos '!AL270)</f>
        <v/>
      </c>
      <c r="AF264" s="172" t="str">
        <f>IF('Cálculos '!AM270="","",'Cálculos '!AM270)</f>
        <v/>
      </c>
      <c r="AG264" s="172" t="str">
        <f>IF('Cálculos '!AN270="","",'Cálculos '!AN270)</f>
        <v/>
      </c>
      <c r="AH264" s="172" t="str">
        <f>IF('Cálculos '!AO270="","",'Cálculos '!AO270)</f>
        <v/>
      </c>
      <c r="AI264" s="172" t="str">
        <f>IF('Cálculos '!AP270="","",'Cálculos '!AP270)</f>
        <v/>
      </c>
      <c r="AJ264" s="443" t="str">
        <f>IF('Cálculos '!AQ270="","",'Cálculos '!AQ270)</f>
        <v/>
      </c>
      <c r="AK264" s="446" t="str">
        <f>IF('Cálculos '!D270="","",AVERAGE(C264:AJ264))</f>
        <v/>
      </c>
      <c r="AM264" s="181">
        <f t="shared" si="182"/>
        <v>262</v>
      </c>
      <c r="AN264" s="284" t="str">
        <f t="shared" si="183"/>
        <v/>
      </c>
      <c r="AO264" s="285" t="str">
        <f t="shared" si="184"/>
        <v/>
      </c>
      <c r="AP264" s="285" t="str">
        <f t="shared" si="185"/>
        <v/>
      </c>
      <c r="AQ264" s="285" t="str">
        <f t="shared" si="186"/>
        <v/>
      </c>
      <c r="AR264" s="182" t="str">
        <f t="shared" si="187"/>
        <v/>
      </c>
      <c r="AS264" s="182" t="str">
        <f t="shared" si="188"/>
        <v/>
      </c>
      <c r="AT264" s="182" t="str">
        <f t="shared" si="189"/>
        <v/>
      </c>
      <c r="AU264" s="182" t="str">
        <f t="shared" si="190"/>
        <v/>
      </c>
      <c r="AV264" s="182" t="str">
        <f t="shared" si="191"/>
        <v/>
      </c>
      <c r="AW264" s="182" t="str">
        <f t="shared" si="192"/>
        <v/>
      </c>
      <c r="AX264" s="182" t="str">
        <f t="shared" si="193"/>
        <v/>
      </c>
      <c r="AY264" s="182" t="str">
        <f t="shared" si="194"/>
        <v/>
      </c>
      <c r="AZ264" s="182" t="str">
        <f t="shared" si="195"/>
        <v/>
      </c>
      <c r="BA264" s="182" t="str">
        <f t="shared" si="196"/>
        <v/>
      </c>
      <c r="BB264" s="182" t="str">
        <f t="shared" si="197"/>
        <v/>
      </c>
      <c r="BC264" s="182" t="str">
        <f t="shared" si="198"/>
        <v/>
      </c>
      <c r="BD264" s="182" t="str">
        <f t="shared" si="199"/>
        <v/>
      </c>
      <c r="BE264" s="182" t="str">
        <f t="shared" si="200"/>
        <v/>
      </c>
      <c r="BF264" s="182" t="str">
        <f t="shared" si="201"/>
        <v/>
      </c>
      <c r="BG264" s="182" t="str">
        <f t="shared" si="202"/>
        <v/>
      </c>
      <c r="BH264" s="182" t="str">
        <f t="shared" si="203"/>
        <v/>
      </c>
      <c r="BI264" s="182" t="str">
        <f t="shared" si="204"/>
        <v/>
      </c>
      <c r="BJ264" s="182" t="str">
        <f t="shared" si="205"/>
        <v/>
      </c>
      <c r="BK264" s="182" t="str">
        <f t="shared" si="206"/>
        <v/>
      </c>
      <c r="BL264" s="182" t="str">
        <f t="shared" si="207"/>
        <v/>
      </c>
      <c r="BM264" s="182" t="str">
        <f t="shared" si="208"/>
        <v/>
      </c>
      <c r="BN264" s="182" t="str">
        <f t="shared" si="209"/>
        <v/>
      </c>
      <c r="BO264" s="182" t="str">
        <f t="shared" si="210"/>
        <v/>
      </c>
      <c r="BP264" s="182" t="str">
        <f t="shared" si="211"/>
        <v/>
      </c>
      <c r="BQ264" s="182" t="str">
        <f t="shared" si="212"/>
        <v/>
      </c>
      <c r="BR264" s="182" t="str">
        <f t="shared" si="213"/>
        <v/>
      </c>
      <c r="BS264" s="182" t="str">
        <f t="shared" si="214"/>
        <v/>
      </c>
      <c r="BT264" s="182" t="str">
        <f t="shared" si="215"/>
        <v/>
      </c>
      <c r="BU264" s="183" t="str">
        <f t="shared" si="216"/>
        <v/>
      </c>
      <c r="BV264" s="184" t="str">
        <f>IF('Cálculos '!C270="","",AVERAGE(AN264:BU264))</f>
        <v/>
      </c>
    </row>
    <row r="265" spans="2:74" ht="17.25" hidden="1" thickBot="1" x14ac:dyDescent="0.35">
      <c r="B265" s="165">
        <f t="shared" si="181"/>
        <v>263</v>
      </c>
      <c r="C265" s="171" t="str">
        <f>IF('Cálculos '!J271="","",'Cálculos '!J271)</f>
        <v/>
      </c>
      <c r="D265" s="172" t="str">
        <f>IF('Cálculos '!K271="","",'Cálculos '!K271)</f>
        <v/>
      </c>
      <c r="E265" s="172" t="str">
        <f>IF('Cálculos '!L271="","",'Cálculos '!L271)</f>
        <v/>
      </c>
      <c r="F265" s="172" t="str">
        <f>IF('Cálculos '!M271="","",'Cálculos '!M271)</f>
        <v/>
      </c>
      <c r="G265" s="172" t="str">
        <f>IF('Cálculos '!N271="","",'Cálculos '!N271)</f>
        <v/>
      </c>
      <c r="H265" s="172" t="str">
        <f>IF('Cálculos '!O271="","",'Cálculos '!O271)</f>
        <v/>
      </c>
      <c r="I265" s="172" t="str">
        <f>IF('Cálculos '!P271="","",'Cálculos '!P271)</f>
        <v/>
      </c>
      <c r="J265" s="172" t="str">
        <f>IF('Cálculos '!Q271="","",'Cálculos '!Q271)</f>
        <v/>
      </c>
      <c r="K265" s="172" t="str">
        <f>IF('Cálculos '!R271="","",'Cálculos '!R271)</f>
        <v/>
      </c>
      <c r="L265" s="172" t="str">
        <f>IF('Cálculos '!S271="","",'Cálculos '!S271)</f>
        <v/>
      </c>
      <c r="M265" s="172" t="str">
        <f>IF('Cálculos '!T271="","",'Cálculos '!T271)</f>
        <v/>
      </c>
      <c r="N265" s="172" t="str">
        <f>IF('Cálculos '!U271="","",'Cálculos '!U271)</f>
        <v/>
      </c>
      <c r="O265" s="172" t="str">
        <f>IF('Cálculos '!V271="","",'Cálculos '!V271)</f>
        <v/>
      </c>
      <c r="P265" s="172" t="str">
        <f>IF('Cálculos '!W271="","",'Cálculos '!W271)</f>
        <v/>
      </c>
      <c r="Q265" s="172" t="str">
        <f>IF('Cálculos '!X271="","",'Cálculos '!X271)</f>
        <v/>
      </c>
      <c r="R265" s="172" t="str">
        <f>IF('Cálculos '!Y271="","",'Cálculos '!Y271)</f>
        <v/>
      </c>
      <c r="S265" s="172" t="str">
        <f>IF('Cálculos '!Z271="","",'Cálculos '!Z271)</f>
        <v/>
      </c>
      <c r="T265" s="172" t="str">
        <f>IF('Cálculos '!AA271="","",'Cálculos '!AA271)</f>
        <v/>
      </c>
      <c r="U265" s="172" t="str">
        <f>IF('Cálculos '!AB271="","",'Cálculos '!AB271)</f>
        <v/>
      </c>
      <c r="V265" s="172" t="str">
        <f>IF('Cálculos '!AC271="","",'Cálculos '!AC271)</f>
        <v/>
      </c>
      <c r="W265" s="172" t="str">
        <f>IF('Cálculos '!AD271="","",'Cálculos '!AD271)</f>
        <v/>
      </c>
      <c r="X265" s="172" t="str">
        <f>IF('Cálculos '!AE271="","",'Cálculos '!AE271)</f>
        <v/>
      </c>
      <c r="Y265" s="172" t="str">
        <f>IF('Cálculos '!AF271="","",'Cálculos '!AF271)</f>
        <v/>
      </c>
      <c r="Z265" s="172" t="str">
        <f>IF('Cálculos '!AG271="","",'Cálculos '!AG271)</f>
        <v/>
      </c>
      <c r="AA265" s="172" t="str">
        <f>IF('Cálculos '!AH271="","",'Cálculos '!AH271)</f>
        <v/>
      </c>
      <c r="AB265" s="172" t="str">
        <f>IF('Cálculos '!AI271="","",'Cálculos '!AI271)</f>
        <v/>
      </c>
      <c r="AC265" s="172" t="str">
        <f>IF('Cálculos '!AJ271="","",'Cálculos '!AJ271)</f>
        <v/>
      </c>
      <c r="AD265" s="172" t="str">
        <f>IF('Cálculos '!AK271="","",'Cálculos '!AK271)</f>
        <v/>
      </c>
      <c r="AE265" s="172" t="str">
        <f>IF('Cálculos '!AL271="","",'Cálculos '!AL271)</f>
        <v/>
      </c>
      <c r="AF265" s="172" t="str">
        <f>IF('Cálculos '!AM271="","",'Cálculos '!AM271)</f>
        <v/>
      </c>
      <c r="AG265" s="172" t="str">
        <f>IF('Cálculos '!AN271="","",'Cálculos '!AN271)</f>
        <v/>
      </c>
      <c r="AH265" s="172" t="str">
        <f>IF('Cálculos '!AO271="","",'Cálculos '!AO271)</f>
        <v/>
      </c>
      <c r="AI265" s="172" t="str">
        <f>IF('Cálculos '!AP271="","",'Cálculos '!AP271)</f>
        <v/>
      </c>
      <c r="AJ265" s="443" t="str">
        <f>IF('Cálculos '!AQ271="","",'Cálculos '!AQ271)</f>
        <v/>
      </c>
      <c r="AK265" s="446" t="str">
        <f>IF('Cálculos '!D271="","",AVERAGE(C265:AJ265))</f>
        <v/>
      </c>
      <c r="AM265" s="181">
        <f t="shared" si="182"/>
        <v>263</v>
      </c>
      <c r="AN265" s="284" t="str">
        <f t="shared" si="183"/>
        <v/>
      </c>
      <c r="AO265" s="285" t="str">
        <f t="shared" si="184"/>
        <v/>
      </c>
      <c r="AP265" s="285" t="str">
        <f t="shared" si="185"/>
        <v/>
      </c>
      <c r="AQ265" s="285" t="str">
        <f t="shared" si="186"/>
        <v/>
      </c>
      <c r="AR265" s="182" t="str">
        <f t="shared" si="187"/>
        <v/>
      </c>
      <c r="AS265" s="182" t="str">
        <f t="shared" si="188"/>
        <v/>
      </c>
      <c r="AT265" s="182" t="str">
        <f t="shared" si="189"/>
        <v/>
      </c>
      <c r="AU265" s="182" t="str">
        <f t="shared" si="190"/>
        <v/>
      </c>
      <c r="AV265" s="182" t="str">
        <f t="shared" si="191"/>
        <v/>
      </c>
      <c r="AW265" s="182" t="str">
        <f t="shared" si="192"/>
        <v/>
      </c>
      <c r="AX265" s="182" t="str">
        <f t="shared" si="193"/>
        <v/>
      </c>
      <c r="AY265" s="182" t="str">
        <f t="shared" si="194"/>
        <v/>
      </c>
      <c r="AZ265" s="182" t="str">
        <f t="shared" si="195"/>
        <v/>
      </c>
      <c r="BA265" s="182" t="str">
        <f t="shared" si="196"/>
        <v/>
      </c>
      <c r="BB265" s="182" t="str">
        <f t="shared" si="197"/>
        <v/>
      </c>
      <c r="BC265" s="182" t="str">
        <f t="shared" si="198"/>
        <v/>
      </c>
      <c r="BD265" s="182" t="str">
        <f t="shared" si="199"/>
        <v/>
      </c>
      <c r="BE265" s="182" t="str">
        <f t="shared" si="200"/>
        <v/>
      </c>
      <c r="BF265" s="182" t="str">
        <f t="shared" si="201"/>
        <v/>
      </c>
      <c r="BG265" s="182" t="str">
        <f t="shared" si="202"/>
        <v/>
      </c>
      <c r="BH265" s="182" t="str">
        <f t="shared" si="203"/>
        <v/>
      </c>
      <c r="BI265" s="182" t="str">
        <f t="shared" si="204"/>
        <v/>
      </c>
      <c r="BJ265" s="182" t="str">
        <f t="shared" si="205"/>
        <v/>
      </c>
      <c r="BK265" s="182" t="str">
        <f t="shared" si="206"/>
        <v/>
      </c>
      <c r="BL265" s="182" t="str">
        <f t="shared" si="207"/>
        <v/>
      </c>
      <c r="BM265" s="182" t="str">
        <f t="shared" si="208"/>
        <v/>
      </c>
      <c r="BN265" s="182" t="str">
        <f t="shared" si="209"/>
        <v/>
      </c>
      <c r="BO265" s="182" t="str">
        <f t="shared" si="210"/>
        <v/>
      </c>
      <c r="BP265" s="182" t="str">
        <f t="shared" si="211"/>
        <v/>
      </c>
      <c r="BQ265" s="182" t="str">
        <f t="shared" si="212"/>
        <v/>
      </c>
      <c r="BR265" s="182" t="str">
        <f t="shared" si="213"/>
        <v/>
      </c>
      <c r="BS265" s="182" t="str">
        <f t="shared" si="214"/>
        <v/>
      </c>
      <c r="BT265" s="182" t="str">
        <f t="shared" si="215"/>
        <v/>
      </c>
      <c r="BU265" s="183" t="str">
        <f t="shared" si="216"/>
        <v/>
      </c>
      <c r="BV265" s="184" t="str">
        <f>IF('Cálculos '!C271="","",AVERAGE(AN265:BU265))</f>
        <v/>
      </c>
    </row>
    <row r="266" spans="2:74" ht="17.25" hidden="1" thickBot="1" x14ac:dyDescent="0.35">
      <c r="B266" s="165">
        <f t="shared" si="181"/>
        <v>264</v>
      </c>
      <c r="C266" s="171" t="str">
        <f>IF('Cálculos '!J272="","",'Cálculos '!J272)</f>
        <v/>
      </c>
      <c r="D266" s="172" t="str">
        <f>IF('Cálculos '!K272="","",'Cálculos '!K272)</f>
        <v/>
      </c>
      <c r="E266" s="172" t="str">
        <f>IF('Cálculos '!L272="","",'Cálculos '!L272)</f>
        <v/>
      </c>
      <c r="F266" s="172" t="str">
        <f>IF('Cálculos '!M272="","",'Cálculos '!M272)</f>
        <v/>
      </c>
      <c r="G266" s="172" t="str">
        <f>IF('Cálculos '!N272="","",'Cálculos '!N272)</f>
        <v/>
      </c>
      <c r="H266" s="172" t="str">
        <f>IF('Cálculos '!O272="","",'Cálculos '!O272)</f>
        <v/>
      </c>
      <c r="I266" s="172" t="str">
        <f>IF('Cálculos '!P272="","",'Cálculos '!P272)</f>
        <v/>
      </c>
      <c r="J266" s="172" t="str">
        <f>IF('Cálculos '!Q272="","",'Cálculos '!Q272)</f>
        <v/>
      </c>
      <c r="K266" s="172" t="str">
        <f>IF('Cálculos '!R272="","",'Cálculos '!R272)</f>
        <v/>
      </c>
      <c r="L266" s="172" t="str">
        <f>IF('Cálculos '!S272="","",'Cálculos '!S272)</f>
        <v/>
      </c>
      <c r="M266" s="172" t="str">
        <f>IF('Cálculos '!T272="","",'Cálculos '!T272)</f>
        <v/>
      </c>
      <c r="N266" s="172" t="str">
        <f>IF('Cálculos '!U272="","",'Cálculos '!U272)</f>
        <v/>
      </c>
      <c r="O266" s="172" t="str">
        <f>IF('Cálculos '!V272="","",'Cálculos '!V272)</f>
        <v/>
      </c>
      <c r="P266" s="172" t="str">
        <f>IF('Cálculos '!W272="","",'Cálculos '!W272)</f>
        <v/>
      </c>
      <c r="Q266" s="172" t="str">
        <f>IF('Cálculos '!X272="","",'Cálculos '!X272)</f>
        <v/>
      </c>
      <c r="R266" s="172" t="str">
        <f>IF('Cálculos '!Y272="","",'Cálculos '!Y272)</f>
        <v/>
      </c>
      <c r="S266" s="172" t="str">
        <f>IF('Cálculos '!Z272="","",'Cálculos '!Z272)</f>
        <v/>
      </c>
      <c r="T266" s="172" t="str">
        <f>IF('Cálculos '!AA272="","",'Cálculos '!AA272)</f>
        <v/>
      </c>
      <c r="U266" s="172" t="str">
        <f>IF('Cálculos '!AB272="","",'Cálculos '!AB272)</f>
        <v/>
      </c>
      <c r="V266" s="172" t="str">
        <f>IF('Cálculos '!AC272="","",'Cálculos '!AC272)</f>
        <v/>
      </c>
      <c r="W266" s="172" t="str">
        <f>IF('Cálculos '!AD272="","",'Cálculos '!AD272)</f>
        <v/>
      </c>
      <c r="X266" s="172" t="str">
        <f>IF('Cálculos '!AE272="","",'Cálculos '!AE272)</f>
        <v/>
      </c>
      <c r="Y266" s="172" t="str">
        <f>IF('Cálculos '!AF272="","",'Cálculos '!AF272)</f>
        <v/>
      </c>
      <c r="Z266" s="172" t="str">
        <f>IF('Cálculos '!AG272="","",'Cálculos '!AG272)</f>
        <v/>
      </c>
      <c r="AA266" s="172" t="str">
        <f>IF('Cálculos '!AH272="","",'Cálculos '!AH272)</f>
        <v/>
      </c>
      <c r="AB266" s="172" t="str">
        <f>IF('Cálculos '!AI272="","",'Cálculos '!AI272)</f>
        <v/>
      </c>
      <c r="AC266" s="172" t="str">
        <f>IF('Cálculos '!AJ272="","",'Cálculos '!AJ272)</f>
        <v/>
      </c>
      <c r="AD266" s="172" t="str">
        <f>IF('Cálculos '!AK272="","",'Cálculos '!AK272)</f>
        <v/>
      </c>
      <c r="AE266" s="172" t="str">
        <f>IF('Cálculos '!AL272="","",'Cálculos '!AL272)</f>
        <v/>
      </c>
      <c r="AF266" s="172" t="str">
        <f>IF('Cálculos '!AM272="","",'Cálculos '!AM272)</f>
        <v/>
      </c>
      <c r="AG266" s="172" t="str">
        <f>IF('Cálculos '!AN272="","",'Cálculos '!AN272)</f>
        <v/>
      </c>
      <c r="AH266" s="172" t="str">
        <f>IF('Cálculos '!AO272="","",'Cálculos '!AO272)</f>
        <v/>
      </c>
      <c r="AI266" s="172" t="str">
        <f>IF('Cálculos '!AP272="","",'Cálculos '!AP272)</f>
        <v/>
      </c>
      <c r="AJ266" s="443" t="str">
        <f>IF('Cálculos '!AQ272="","",'Cálculos '!AQ272)</f>
        <v/>
      </c>
      <c r="AK266" s="446" t="str">
        <f>IF('Cálculos '!D272="","",AVERAGE(C266:AJ266))</f>
        <v/>
      </c>
      <c r="AM266" s="181">
        <f t="shared" si="182"/>
        <v>264</v>
      </c>
      <c r="AN266" s="284" t="str">
        <f t="shared" si="183"/>
        <v/>
      </c>
      <c r="AO266" s="285" t="str">
        <f t="shared" si="184"/>
        <v/>
      </c>
      <c r="AP266" s="285" t="str">
        <f t="shared" si="185"/>
        <v/>
      </c>
      <c r="AQ266" s="285" t="str">
        <f t="shared" si="186"/>
        <v/>
      </c>
      <c r="AR266" s="182" t="str">
        <f t="shared" si="187"/>
        <v/>
      </c>
      <c r="AS266" s="182" t="str">
        <f t="shared" si="188"/>
        <v/>
      </c>
      <c r="AT266" s="182" t="str">
        <f t="shared" si="189"/>
        <v/>
      </c>
      <c r="AU266" s="182" t="str">
        <f t="shared" si="190"/>
        <v/>
      </c>
      <c r="AV266" s="182" t="str">
        <f t="shared" si="191"/>
        <v/>
      </c>
      <c r="AW266" s="182" t="str">
        <f t="shared" si="192"/>
        <v/>
      </c>
      <c r="AX266" s="182" t="str">
        <f t="shared" si="193"/>
        <v/>
      </c>
      <c r="AY266" s="182" t="str">
        <f t="shared" si="194"/>
        <v/>
      </c>
      <c r="AZ266" s="182" t="str">
        <f t="shared" si="195"/>
        <v/>
      </c>
      <c r="BA266" s="182" t="str">
        <f t="shared" si="196"/>
        <v/>
      </c>
      <c r="BB266" s="182" t="str">
        <f t="shared" si="197"/>
        <v/>
      </c>
      <c r="BC266" s="182" t="str">
        <f t="shared" si="198"/>
        <v/>
      </c>
      <c r="BD266" s="182" t="str">
        <f t="shared" si="199"/>
        <v/>
      </c>
      <c r="BE266" s="182" t="str">
        <f t="shared" si="200"/>
        <v/>
      </c>
      <c r="BF266" s="182" t="str">
        <f t="shared" si="201"/>
        <v/>
      </c>
      <c r="BG266" s="182" t="str">
        <f t="shared" si="202"/>
        <v/>
      </c>
      <c r="BH266" s="182" t="str">
        <f t="shared" si="203"/>
        <v/>
      </c>
      <c r="BI266" s="182" t="str">
        <f t="shared" si="204"/>
        <v/>
      </c>
      <c r="BJ266" s="182" t="str">
        <f t="shared" si="205"/>
        <v/>
      </c>
      <c r="BK266" s="182" t="str">
        <f t="shared" si="206"/>
        <v/>
      </c>
      <c r="BL266" s="182" t="str">
        <f t="shared" si="207"/>
        <v/>
      </c>
      <c r="BM266" s="182" t="str">
        <f t="shared" si="208"/>
        <v/>
      </c>
      <c r="BN266" s="182" t="str">
        <f t="shared" si="209"/>
        <v/>
      </c>
      <c r="BO266" s="182" t="str">
        <f t="shared" si="210"/>
        <v/>
      </c>
      <c r="BP266" s="182" t="str">
        <f t="shared" si="211"/>
        <v/>
      </c>
      <c r="BQ266" s="182" t="str">
        <f t="shared" si="212"/>
        <v/>
      </c>
      <c r="BR266" s="182" t="str">
        <f t="shared" si="213"/>
        <v/>
      </c>
      <c r="BS266" s="182" t="str">
        <f t="shared" si="214"/>
        <v/>
      </c>
      <c r="BT266" s="182" t="str">
        <f t="shared" si="215"/>
        <v/>
      </c>
      <c r="BU266" s="183" t="str">
        <f t="shared" si="216"/>
        <v/>
      </c>
      <c r="BV266" s="184" t="str">
        <f>IF('Cálculos '!C272="","",AVERAGE(AN266:BU266))</f>
        <v/>
      </c>
    </row>
    <row r="267" spans="2:74" ht="17.25" hidden="1" thickBot="1" x14ac:dyDescent="0.35">
      <c r="B267" s="165">
        <f t="shared" si="181"/>
        <v>265</v>
      </c>
      <c r="C267" s="171" t="str">
        <f>IF('Cálculos '!J273="","",'Cálculos '!J273)</f>
        <v/>
      </c>
      <c r="D267" s="172" t="str">
        <f>IF('Cálculos '!K273="","",'Cálculos '!K273)</f>
        <v/>
      </c>
      <c r="E267" s="172" t="str">
        <f>IF('Cálculos '!L273="","",'Cálculos '!L273)</f>
        <v/>
      </c>
      <c r="F267" s="172" t="str">
        <f>IF('Cálculos '!M273="","",'Cálculos '!M273)</f>
        <v/>
      </c>
      <c r="G267" s="172" t="str">
        <f>IF('Cálculos '!N273="","",'Cálculos '!N273)</f>
        <v/>
      </c>
      <c r="H267" s="172" t="str">
        <f>IF('Cálculos '!O273="","",'Cálculos '!O273)</f>
        <v/>
      </c>
      <c r="I267" s="172" t="str">
        <f>IF('Cálculos '!P273="","",'Cálculos '!P273)</f>
        <v/>
      </c>
      <c r="J267" s="172" t="str">
        <f>IF('Cálculos '!Q273="","",'Cálculos '!Q273)</f>
        <v/>
      </c>
      <c r="K267" s="172" t="str">
        <f>IF('Cálculos '!R273="","",'Cálculos '!R273)</f>
        <v/>
      </c>
      <c r="L267" s="172" t="str">
        <f>IF('Cálculos '!S273="","",'Cálculos '!S273)</f>
        <v/>
      </c>
      <c r="M267" s="172" t="str">
        <f>IF('Cálculos '!T273="","",'Cálculos '!T273)</f>
        <v/>
      </c>
      <c r="N267" s="172" t="str">
        <f>IF('Cálculos '!U273="","",'Cálculos '!U273)</f>
        <v/>
      </c>
      <c r="O267" s="172" t="str">
        <f>IF('Cálculos '!V273="","",'Cálculos '!V273)</f>
        <v/>
      </c>
      <c r="P267" s="172" t="str">
        <f>IF('Cálculos '!W273="","",'Cálculos '!W273)</f>
        <v/>
      </c>
      <c r="Q267" s="172" t="str">
        <f>IF('Cálculos '!X273="","",'Cálculos '!X273)</f>
        <v/>
      </c>
      <c r="R267" s="172" t="str">
        <f>IF('Cálculos '!Y273="","",'Cálculos '!Y273)</f>
        <v/>
      </c>
      <c r="S267" s="172" t="str">
        <f>IF('Cálculos '!Z273="","",'Cálculos '!Z273)</f>
        <v/>
      </c>
      <c r="T267" s="172" t="str">
        <f>IF('Cálculos '!AA273="","",'Cálculos '!AA273)</f>
        <v/>
      </c>
      <c r="U267" s="172" t="str">
        <f>IF('Cálculos '!AB273="","",'Cálculos '!AB273)</f>
        <v/>
      </c>
      <c r="V267" s="172" t="str">
        <f>IF('Cálculos '!AC273="","",'Cálculos '!AC273)</f>
        <v/>
      </c>
      <c r="W267" s="172" t="str">
        <f>IF('Cálculos '!AD273="","",'Cálculos '!AD273)</f>
        <v/>
      </c>
      <c r="X267" s="172" t="str">
        <f>IF('Cálculos '!AE273="","",'Cálculos '!AE273)</f>
        <v/>
      </c>
      <c r="Y267" s="172" t="str">
        <f>IF('Cálculos '!AF273="","",'Cálculos '!AF273)</f>
        <v/>
      </c>
      <c r="Z267" s="172" t="str">
        <f>IF('Cálculos '!AG273="","",'Cálculos '!AG273)</f>
        <v/>
      </c>
      <c r="AA267" s="172" t="str">
        <f>IF('Cálculos '!AH273="","",'Cálculos '!AH273)</f>
        <v/>
      </c>
      <c r="AB267" s="172" t="str">
        <f>IF('Cálculos '!AI273="","",'Cálculos '!AI273)</f>
        <v/>
      </c>
      <c r="AC267" s="172" t="str">
        <f>IF('Cálculos '!AJ273="","",'Cálculos '!AJ273)</f>
        <v/>
      </c>
      <c r="AD267" s="172" t="str">
        <f>IF('Cálculos '!AK273="","",'Cálculos '!AK273)</f>
        <v/>
      </c>
      <c r="AE267" s="172" t="str">
        <f>IF('Cálculos '!AL273="","",'Cálculos '!AL273)</f>
        <v/>
      </c>
      <c r="AF267" s="172" t="str">
        <f>IF('Cálculos '!AM273="","",'Cálculos '!AM273)</f>
        <v/>
      </c>
      <c r="AG267" s="172" t="str">
        <f>IF('Cálculos '!AN273="","",'Cálculos '!AN273)</f>
        <v/>
      </c>
      <c r="AH267" s="172" t="str">
        <f>IF('Cálculos '!AO273="","",'Cálculos '!AO273)</f>
        <v/>
      </c>
      <c r="AI267" s="172" t="str">
        <f>IF('Cálculos '!AP273="","",'Cálculos '!AP273)</f>
        <v/>
      </c>
      <c r="AJ267" s="443" t="str">
        <f>IF('Cálculos '!AQ273="","",'Cálculos '!AQ273)</f>
        <v/>
      </c>
      <c r="AK267" s="446" t="str">
        <f>IF('Cálculos '!D273="","",AVERAGE(C267:AJ267))</f>
        <v/>
      </c>
      <c r="AM267" s="181">
        <f t="shared" si="182"/>
        <v>265</v>
      </c>
      <c r="AN267" s="284" t="str">
        <f t="shared" si="183"/>
        <v/>
      </c>
      <c r="AO267" s="285" t="str">
        <f t="shared" si="184"/>
        <v/>
      </c>
      <c r="AP267" s="285" t="str">
        <f t="shared" si="185"/>
        <v/>
      </c>
      <c r="AQ267" s="285" t="str">
        <f t="shared" si="186"/>
        <v/>
      </c>
      <c r="AR267" s="182" t="str">
        <f t="shared" si="187"/>
        <v/>
      </c>
      <c r="AS267" s="182" t="str">
        <f t="shared" si="188"/>
        <v/>
      </c>
      <c r="AT267" s="182" t="str">
        <f t="shared" si="189"/>
        <v/>
      </c>
      <c r="AU267" s="182" t="str">
        <f t="shared" si="190"/>
        <v/>
      </c>
      <c r="AV267" s="182" t="str">
        <f t="shared" si="191"/>
        <v/>
      </c>
      <c r="AW267" s="182" t="str">
        <f t="shared" si="192"/>
        <v/>
      </c>
      <c r="AX267" s="182" t="str">
        <f t="shared" si="193"/>
        <v/>
      </c>
      <c r="AY267" s="182" t="str">
        <f t="shared" si="194"/>
        <v/>
      </c>
      <c r="AZ267" s="182" t="str">
        <f t="shared" si="195"/>
        <v/>
      </c>
      <c r="BA267" s="182" t="str">
        <f t="shared" si="196"/>
        <v/>
      </c>
      <c r="BB267" s="182" t="str">
        <f t="shared" si="197"/>
        <v/>
      </c>
      <c r="BC267" s="182" t="str">
        <f t="shared" si="198"/>
        <v/>
      </c>
      <c r="BD267" s="182" t="str">
        <f t="shared" si="199"/>
        <v/>
      </c>
      <c r="BE267" s="182" t="str">
        <f t="shared" si="200"/>
        <v/>
      </c>
      <c r="BF267" s="182" t="str">
        <f t="shared" si="201"/>
        <v/>
      </c>
      <c r="BG267" s="182" t="str">
        <f t="shared" si="202"/>
        <v/>
      </c>
      <c r="BH267" s="182" t="str">
        <f t="shared" si="203"/>
        <v/>
      </c>
      <c r="BI267" s="182" t="str">
        <f t="shared" si="204"/>
        <v/>
      </c>
      <c r="BJ267" s="182" t="str">
        <f t="shared" si="205"/>
        <v/>
      </c>
      <c r="BK267" s="182" t="str">
        <f t="shared" si="206"/>
        <v/>
      </c>
      <c r="BL267" s="182" t="str">
        <f t="shared" si="207"/>
        <v/>
      </c>
      <c r="BM267" s="182" t="str">
        <f t="shared" si="208"/>
        <v/>
      </c>
      <c r="BN267" s="182" t="str">
        <f t="shared" si="209"/>
        <v/>
      </c>
      <c r="BO267" s="182" t="str">
        <f t="shared" si="210"/>
        <v/>
      </c>
      <c r="BP267" s="182" t="str">
        <f t="shared" si="211"/>
        <v/>
      </c>
      <c r="BQ267" s="182" t="str">
        <f t="shared" si="212"/>
        <v/>
      </c>
      <c r="BR267" s="182" t="str">
        <f t="shared" si="213"/>
        <v/>
      </c>
      <c r="BS267" s="182" t="str">
        <f t="shared" si="214"/>
        <v/>
      </c>
      <c r="BT267" s="182" t="str">
        <f t="shared" si="215"/>
        <v/>
      </c>
      <c r="BU267" s="183" t="str">
        <f t="shared" si="216"/>
        <v/>
      </c>
      <c r="BV267" s="184" t="str">
        <f>IF('Cálculos '!C273="","",AVERAGE(AN267:BU267))</f>
        <v/>
      </c>
    </row>
    <row r="268" spans="2:74" ht="17.25" hidden="1" thickBot="1" x14ac:dyDescent="0.35">
      <c r="B268" s="165">
        <f t="shared" si="181"/>
        <v>266</v>
      </c>
      <c r="C268" s="171" t="str">
        <f>IF('Cálculos '!J274="","",'Cálculos '!J274)</f>
        <v/>
      </c>
      <c r="D268" s="172" t="str">
        <f>IF('Cálculos '!K274="","",'Cálculos '!K274)</f>
        <v/>
      </c>
      <c r="E268" s="172" t="str">
        <f>IF('Cálculos '!L274="","",'Cálculos '!L274)</f>
        <v/>
      </c>
      <c r="F268" s="172" t="str">
        <f>IF('Cálculos '!M274="","",'Cálculos '!M274)</f>
        <v/>
      </c>
      <c r="G268" s="172" t="str">
        <f>IF('Cálculos '!N274="","",'Cálculos '!N274)</f>
        <v/>
      </c>
      <c r="H268" s="172" t="str">
        <f>IF('Cálculos '!O274="","",'Cálculos '!O274)</f>
        <v/>
      </c>
      <c r="I268" s="172" t="str">
        <f>IF('Cálculos '!P274="","",'Cálculos '!P274)</f>
        <v/>
      </c>
      <c r="J268" s="172" t="str">
        <f>IF('Cálculos '!Q274="","",'Cálculos '!Q274)</f>
        <v/>
      </c>
      <c r="K268" s="172" t="str">
        <f>IF('Cálculos '!R274="","",'Cálculos '!R274)</f>
        <v/>
      </c>
      <c r="L268" s="172" t="str">
        <f>IF('Cálculos '!S274="","",'Cálculos '!S274)</f>
        <v/>
      </c>
      <c r="M268" s="172" t="str">
        <f>IF('Cálculos '!T274="","",'Cálculos '!T274)</f>
        <v/>
      </c>
      <c r="N268" s="172" t="str">
        <f>IF('Cálculos '!U274="","",'Cálculos '!U274)</f>
        <v/>
      </c>
      <c r="O268" s="172" t="str">
        <f>IF('Cálculos '!V274="","",'Cálculos '!V274)</f>
        <v/>
      </c>
      <c r="P268" s="172" t="str">
        <f>IF('Cálculos '!W274="","",'Cálculos '!W274)</f>
        <v/>
      </c>
      <c r="Q268" s="172" t="str">
        <f>IF('Cálculos '!X274="","",'Cálculos '!X274)</f>
        <v/>
      </c>
      <c r="R268" s="172" t="str">
        <f>IF('Cálculos '!Y274="","",'Cálculos '!Y274)</f>
        <v/>
      </c>
      <c r="S268" s="172" t="str">
        <f>IF('Cálculos '!Z274="","",'Cálculos '!Z274)</f>
        <v/>
      </c>
      <c r="T268" s="172" t="str">
        <f>IF('Cálculos '!AA274="","",'Cálculos '!AA274)</f>
        <v/>
      </c>
      <c r="U268" s="172" t="str">
        <f>IF('Cálculos '!AB274="","",'Cálculos '!AB274)</f>
        <v/>
      </c>
      <c r="V268" s="172" t="str">
        <f>IF('Cálculos '!AC274="","",'Cálculos '!AC274)</f>
        <v/>
      </c>
      <c r="W268" s="172" t="str">
        <f>IF('Cálculos '!AD274="","",'Cálculos '!AD274)</f>
        <v/>
      </c>
      <c r="X268" s="172" t="str">
        <f>IF('Cálculos '!AE274="","",'Cálculos '!AE274)</f>
        <v/>
      </c>
      <c r="Y268" s="172" t="str">
        <f>IF('Cálculos '!AF274="","",'Cálculos '!AF274)</f>
        <v/>
      </c>
      <c r="Z268" s="172" t="str">
        <f>IF('Cálculos '!AG274="","",'Cálculos '!AG274)</f>
        <v/>
      </c>
      <c r="AA268" s="172" t="str">
        <f>IF('Cálculos '!AH274="","",'Cálculos '!AH274)</f>
        <v/>
      </c>
      <c r="AB268" s="172" t="str">
        <f>IF('Cálculos '!AI274="","",'Cálculos '!AI274)</f>
        <v/>
      </c>
      <c r="AC268" s="172" t="str">
        <f>IF('Cálculos '!AJ274="","",'Cálculos '!AJ274)</f>
        <v/>
      </c>
      <c r="AD268" s="172" t="str">
        <f>IF('Cálculos '!AK274="","",'Cálculos '!AK274)</f>
        <v/>
      </c>
      <c r="AE268" s="172" t="str">
        <f>IF('Cálculos '!AL274="","",'Cálculos '!AL274)</f>
        <v/>
      </c>
      <c r="AF268" s="172" t="str">
        <f>IF('Cálculos '!AM274="","",'Cálculos '!AM274)</f>
        <v/>
      </c>
      <c r="AG268" s="172" t="str">
        <f>IF('Cálculos '!AN274="","",'Cálculos '!AN274)</f>
        <v/>
      </c>
      <c r="AH268" s="172" t="str">
        <f>IF('Cálculos '!AO274="","",'Cálculos '!AO274)</f>
        <v/>
      </c>
      <c r="AI268" s="172" t="str">
        <f>IF('Cálculos '!AP274="","",'Cálculos '!AP274)</f>
        <v/>
      </c>
      <c r="AJ268" s="443" t="str">
        <f>IF('Cálculos '!AQ274="","",'Cálculos '!AQ274)</f>
        <v/>
      </c>
      <c r="AK268" s="446" t="str">
        <f>IF('Cálculos '!D274="","",AVERAGE(C268:AJ268))</f>
        <v/>
      </c>
      <c r="AM268" s="181">
        <f t="shared" si="182"/>
        <v>266</v>
      </c>
      <c r="AN268" s="284" t="str">
        <f t="shared" si="183"/>
        <v/>
      </c>
      <c r="AO268" s="285" t="str">
        <f t="shared" si="184"/>
        <v/>
      </c>
      <c r="AP268" s="285" t="str">
        <f t="shared" si="185"/>
        <v/>
      </c>
      <c r="AQ268" s="285" t="str">
        <f t="shared" si="186"/>
        <v/>
      </c>
      <c r="AR268" s="182" t="str">
        <f t="shared" si="187"/>
        <v/>
      </c>
      <c r="AS268" s="182" t="str">
        <f t="shared" si="188"/>
        <v/>
      </c>
      <c r="AT268" s="182" t="str">
        <f t="shared" si="189"/>
        <v/>
      </c>
      <c r="AU268" s="182" t="str">
        <f t="shared" si="190"/>
        <v/>
      </c>
      <c r="AV268" s="182" t="str">
        <f t="shared" si="191"/>
        <v/>
      </c>
      <c r="AW268" s="182" t="str">
        <f t="shared" si="192"/>
        <v/>
      </c>
      <c r="AX268" s="182" t="str">
        <f t="shared" si="193"/>
        <v/>
      </c>
      <c r="AY268" s="182" t="str">
        <f t="shared" si="194"/>
        <v/>
      </c>
      <c r="AZ268" s="182" t="str">
        <f t="shared" si="195"/>
        <v/>
      </c>
      <c r="BA268" s="182" t="str">
        <f t="shared" si="196"/>
        <v/>
      </c>
      <c r="BB268" s="182" t="str">
        <f t="shared" si="197"/>
        <v/>
      </c>
      <c r="BC268" s="182" t="str">
        <f t="shared" si="198"/>
        <v/>
      </c>
      <c r="BD268" s="182" t="str">
        <f t="shared" si="199"/>
        <v/>
      </c>
      <c r="BE268" s="182" t="str">
        <f t="shared" si="200"/>
        <v/>
      </c>
      <c r="BF268" s="182" t="str">
        <f t="shared" si="201"/>
        <v/>
      </c>
      <c r="BG268" s="182" t="str">
        <f t="shared" si="202"/>
        <v/>
      </c>
      <c r="BH268" s="182" t="str">
        <f t="shared" si="203"/>
        <v/>
      </c>
      <c r="BI268" s="182" t="str">
        <f t="shared" si="204"/>
        <v/>
      </c>
      <c r="BJ268" s="182" t="str">
        <f t="shared" si="205"/>
        <v/>
      </c>
      <c r="BK268" s="182" t="str">
        <f t="shared" si="206"/>
        <v/>
      </c>
      <c r="BL268" s="182" t="str">
        <f t="shared" si="207"/>
        <v/>
      </c>
      <c r="BM268" s="182" t="str">
        <f t="shared" si="208"/>
        <v/>
      </c>
      <c r="BN268" s="182" t="str">
        <f t="shared" si="209"/>
        <v/>
      </c>
      <c r="BO268" s="182" t="str">
        <f t="shared" si="210"/>
        <v/>
      </c>
      <c r="BP268" s="182" t="str">
        <f t="shared" si="211"/>
        <v/>
      </c>
      <c r="BQ268" s="182" t="str">
        <f t="shared" si="212"/>
        <v/>
      </c>
      <c r="BR268" s="182" t="str">
        <f t="shared" si="213"/>
        <v/>
      </c>
      <c r="BS268" s="182" t="str">
        <f t="shared" si="214"/>
        <v/>
      </c>
      <c r="BT268" s="182" t="str">
        <f t="shared" si="215"/>
        <v/>
      </c>
      <c r="BU268" s="183" t="str">
        <f t="shared" si="216"/>
        <v/>
      </c>
      <c r="BV268" s="184" t="str">
        <f>IF('Cálculos '!C274="","",AVERAGE(AN268:BU268))</f>
        <v/>
      </c>
    </row>
    <row r="269" spans="2:74" ht="17.25" hidden="1" thickBot="1" x14ac:dyDescent="0.35">
      <c r="B269" s="165">
        <f t="shared" si="181"/>
        <v>267</v>
      </c>
      <c r="C269" s="171" t="str">
        <f>IF('Cálculos '!J275="","",'Cálculos '!J275)</f>
        <v/>
      </c>
      <c r="D269" s="172" t="str">
        <f>IF('Cálculos '!K275="","",'Cálculos '!K275)</f>
        <v/>
      </c>
      <c r="E269" s="172" t="str">
        <f>IF('Cálculos '!L275="","",'Cálculos '!L275)</f>
        <v/>
      </c>
      <c r="F269" s="172" t="str">
        <f>IF('Cálculos '!M275="","",'Cálculos '!M275)</f>
        <v/>
      </c>
      <c r="G269" s="172" t="str">
        <f>IF('Cálculos '!N275="","",'Cálculos '!N275)</f>
        <v/>
      </c>
      <c r="H269" s="172" t="str">
        <f>IF('Cálculos '!O275="","",'Cálculos '!O275)</f>
        <v/>
      </c>
      <c r="I269" s="172" t="str">
        <f>IF('Cálculos '!P275="","",'Cálculos '!P275)</f>
        <v/>
      </c>
      <c r="J269" s="172" t="str">
        <f>IF('Cálculos '!Q275="","",'Cálculos '!Q275)</f>
        <v/>
      </c>
      <c r="K269" s="172" t="str">
        <f>IF('Cálculos '!R275="","",'Cálculos '!R275)</f>
        <v/>
      </c>
      <c r="L269" s="172" t="str">
        <f>IF('Cálculos '!S275="","",'Cálculos '!S275)</f>
        <v/>
      </c>
      <c r="M269" s="172" t="str">
        <f>IF('Cálculos '!T275="","",'Cálculos '!T275)</f>
        <v/>
      </c>
      <c r="N269" s="172" t="str">
        <f>IF('Cálculos '!U275="","",'Cálculos '!U275)</f>
        <v/>
      </c>
      <c r="O269" s="172" t="str">
        <f>IF('Cálculos '!V275="","",'Cálculos '!V275)</f>
        <v/>
      </c>
      <c r="P269" s="172" t="str">
        <f>IF('Cálculos '!W275="","",'Cálculos '!W275)</f>
        <v/>
      </c>
      <c r="Q269" s="172" t="str">
        <f>IF('Cálculos '!X275="","",'Cálculos '!X275)</f>
        <v/>
      </c>
      <c r="R269" s="172" t="str">
        <f>IF('Cálculos '!Y275="","",'Cálculos '!Y275)</f>
        <v/>
      </c>
      <c r="S269" s="172" t="str">
        <f>IF('Cálculos '!Z275="","",'Cálculos '!Z275)</f>
        <v/>
      </c>
      <c r="T269" s="172" t="str">
        <f>IF('Cálculos '!AA275="","",'Cálculos '!AA275)</f>
        <v/>
      </c>
      <c r="U269" s="172" t="str">
        <f>IF('Cálculos '!AB275="","",'Cálculos '!AB275)</f>
        <v/>
      </c>
      <c r="V269" s="172" t="str">
        <f>IF('Cálculos '!AC275="","",'Cálculos '!AC275)</f>
        <v/>
      </c>
      <c r="W269" s="172" t="str">
        <f>IF('Cálculos '!AD275="","",'Cálculos '!AD275)</f>
        <v/>
      </c>
      <c r="X269" s="172" t="str">
        <f>IF('Cálculos '!AE275="","",'Cálculos '!AE275)</f>
        <v/>
      </c>
      <c r="Y269" s="172" t="str">
        <f>IF('Cálculos '!AF275="","",'Cálculos '!AF275)</f>
        <v/>
      </c>
      <c r="Z269" s="172" t="str">
        <f>IF('Cálculos '!AG275="","",'Cálculos '!AG275)</f>
        <v/>
      </c>
      <c r="AA269" s="172" t="str">
        <f>IF('Cálculos '!AH275="","",'Cálculos '!AH275)</f>
        <v/>
      </c>
      <c r="AB269" s="172" t="str">
        <f>IF('Cálculos '!AI275="","",'Cálculos '!AI275)</f>
        <v/>
      </c>
      <c r="AC269" s="172" t="str">
        <f>IF('Cálculos '!AJ275="","",'Cálculos '!AJ275)</f>
        <v/>
      </c>
      <c r="AD269" s="172" t="str">
        <f>IF('Cálculos '!AK275="","",'Cálculos '!AK275)</f>
        <v/>
      </c>
      <c r="AE269" s="172" t="str">
        <f>IF('Cálculos '!AL275="","",'Cálculos '!AL275)</f>
        <v/>
      </c>
      <c r="AF269" s="172" t="str">
        <f>IF('Cálculos '!AM275="","",'Cálculos '!AM275)</f>
        <v/>
      </c>
      <c r="AG269" s="172" t="str">
        <f>IF('Cálculos '!AN275="","",'Cálculos '!AN275)</f>
        <v/>
      </c>
      <c r="AH269" s="172" t="str">
        <f>IF('Cálculos '!AO275="","",'Cálculos '!AO275)</f>
        <v/>
      </c>
      <c r="AI269" s="172" t="str">
        <f>IF('Cálculos '!AP275="","",'Cálculos '!AP275)</f>
        <v/>
      </c>
      <c r="AJ269" s="443" t="str">
        <f>IF('Cálculos '!AQ275="","",'Cálculos '!AQ275)</f>
        <v/>
      </c>
      <c r="AK269" s="446" t="str">
        <f>IF('Cálculos '!D275="","",AVERAGE(C269:AJ269))</f>
        <v/>
      </c>
      <c r="AM269" s="181">
        <f t="shared" si="182"/>
        <v>267</v>
      </c>
      <c r="AN269" s="284" t="str">
        <f t="shared" si="183"/>
        <v/>
      </c>
      <c r="AO269" s="285" t="str">
        <f t="shared" si="184"/>
        <v/>
      </c>
      <c r="AP269" s="285" t="str">
        <f t="shared" si="185"/>
        <v/>
      </c>
      <c r="AQ269" s="285" t="str">
        <f t="shared" si="186"/>
        <v/>
      </c>
      <c r="AR269" s="182" t="str">
        <f t="shared" si="187"/>
        <v/>
      </c>
      <c r="AS269" s="182" t="str">
        <f t="shared" si="188"/>
        <v/>
      </c>
      <c r="AT269" s="182" t="str">
        <f t="shared" si="189"/>
        <v/>
      </c>
      <c r="AU269" s="182" t="str">
        <f t="shared" si="190"/>
        <v/>
      </c>
      <c r="AV269" s="182" t="str">
        <f t="shared" si="191"/>
        <v/>
      </c>
      <c r="AW269" s="182" t="str">
        <f t="shared" si="192"/>
        <v/>
      </c>
      <c r="AX269" s="182" t="str">
        <f t="shared" si="193"/>
        <v/>
      </c>
      <c r="AY269" s="182" t="str">
        <f t="shared" si="194"/>
        <v/>
      </c>
      <c r="AZ269" s="182" t="str">
        <f t="shared" si="195"/>
        <v/>
      </c>
      <c r="BA269" s="182" t="str">
        <f t="shared" si="196"/>
        <v/>
      </c>
      <c r="BB269" s="182" t="str">
        <f t="shared" si="197"/>
        <v/>
      </c>
      <c r="BC269" s="182" t="str">
        <f t="shared" si="198"/>
        <v/>
      </c>
      <c r="BD269" s="182" t="str">
        <f t="shared" si="199"/>
        <v/>
      </c>
      <c r="BE269" s="182" t="str">
        <f t="shared" si="200"/>
        <v/>
      </c>
      <c r="BF269" s="182" t="str">
        <f t="shared" si="201"/>
        <v/>
      </c>
      <c r="BG269" s="182" t="str">
        <f t="shared" si="202"/>
        <v/>
      </c>
      <c r="BH269" s="182" t="str">
        <f t="shared" si="203"/>
        <v/>
      </c>
      <c r="BI269" s="182" t="str">
        <f t="shared" si="204"/>
        <v/>
      </c>
      <c r="BJ269" s="182" t="str">
        <f t="shared" si="205"/>
        <v/>
      </c>
      <c r="BK269" s="182" t="str">
        <f t="shared" si="206"/>
        <v/>
      </c>
      <c r="BL269" s="182" t="str">
        <f t="shared" si="207"/>
        <v/>
      </c>
      <c r="BM269" s="182" t="str">
        <f t="shared" si="208"/>
        <v/>
      </c>
      <c r="BN269" s="182" t="str">
        <f t="shared" si="209"/>
        <v/>
      </c>
      <c r="BO269" s="182" t="str">
        <f t="shared" si="210"/>
        <v/>
      </c>
      <c r="BP269" s="182" t="str">
        <f t="shared" si="211"/>
        <v/>
      </c>
      <c r="BQ269" s="182" t="str">
        <f t="shared" si="212"/>
        <v/>
      </c>
      <c r="BR269" s="182" t="str">
        <f t="shared" si="213"/>
        <v/>
      </c>
      <c r="BS269" s="182" t="str">
        <f t="shared" si="214"/>
        <v/>
      </c>
      <c r="BT269" s="182" t="str">
        <f t="shared" si="215"/>
        <v/>
      </c>
      <c r="BU269" s="183" t="str">
        <f t="shared" si="216"/>
        <v/>
      </c>
      <c r="BV269" s="184" t="str">
        <f>IF('Cálculos '!C275="","",AVERAGE(AN269:BU269))</f>
        <v/>
      </c>
    </row>
    <row r="270" spans="2:74" ht="17.25" hidden="1" thickBot="1" x14ac:dyDescent="0.35">
      <c r="B270" s="165">
        <f t="shared" si="181"/>
        <v>268</v>
      </c>
      <c r="C270" s="171" t="str">
        <f>IF('Cálculos '!J276="","",'Cálculos '!J276)</f>
        <v/>
      </c>
      <c r="D270" s="172" t="str">
        <f>IF('Cálculos '!K276="","",'Cálculos '!K276)</f>
        <v/>
      </c>
      <c r="E270" s="172" t="str">
        <f>IF('Cálculos '!L276="","",'Cálculos '!L276)</f>
        <v/>
      </c>
      <c r="F270" s="172" t="str">
        <f>IF('Cálculos '!M276="","",'Cálculos '!M276)</f>
        <v/>
      </c>
      <c r="G270" s="172" t="str">
        <f>IF('Cálculos '!N276="","",'Cálculos '!N276)</f>
        <v/>
      </c>
      <c r="H270" s="172" t="str">
        <f>IF('Cálculos '!O276="","",'Cálculos '!O276)</f>
        <v/>
      </c>
      <c r="I270" s="172" t="str">
        <f>IF('Cálculos '!P276="","",'Cálculos '!P276)</f>
        <v/>
      </c>
      <c r="J270" s="172" t="str">
        <f>IF('Cálculos '!Q276="","",'Cálculos '!Q276)</f>
        <v/>
      </c>
      <c r="K270" s="172" t="str">
        <f>IF('Cálculos '!R276="","",'Cálculos '!R276)</f>
        <v/>
      </c>
      <c r="L270" s="172" t="str">
        <f>IF('Cálculos '!S276="","",'Cálculos '!S276)</f>
        <v/>
      </c>
      <c r="M270" s="172" t="str">
        <f>IF('Cálculos '!T276="","",'Cálculos '!T276)</f>
        <v/>
      </c>
      <c r="N270" s="172" t="str">
        <f>IF('Cálculos '!U276="","",'Cálculos '!U276)</f>
        <v/>
      </c>
      <c r="O270" s="172" t="str">
        <f>IF('Cálculos '!V276="","",'Cálculos '!V276)</f>
        <v/>
      </c>
      <c r="P270" s="172" t="str">
        <f>IF('Cálculos '!W276="","",'Cálculos '!W276)</f>
        <v/>
      </c>
      <c r="Q270" s="172" t="str">
        <f>IF('Cálculos '!X276="","",'Cálculos '!X276)</f>
        <v/>
      </c>
      <c r="R270" s="172" t="str">
        <f>IF('Cálculos '!Y276="","",'Cálculos '!Y276)</f>
        <v/>
      </c>
      <c r="S270" s="172" t="str">
        <f>IF('Cálculos '!Z276="","",'Cálculos '!Z276)</f>
        <v/>
      </c>
      <c r="T270" s="172" t="str">
        <f>IF('Cálculos '!AA276="","",'Cálculos '!AA276)</f>
        <v/>
      </c>
      <c r="U270" s="172" t="str">
        <f>IF('Cálculos '!AB276="","",'Cálculos '!AB276)</f>
        <v/>
      </c>
      <c r="V270" s="172" t="str">
        <f>IF('Cálculos '!AC276="","",'Cálculos '!AC276)</f>
        <v/>
      </c>
      <c r="W270" s="172" t="str">
        <f>IF('Cálculos '!AD276="","",'Cálculos '!AD276)</f>
        <v/>
      </c>
      <c r="X270" s="172" t="str">
        <f>IF('Cálculos '!AE276="","",'Cálculos '!AE276)</f>
        <v/>
      </c>
      <c r="Y270" s="172" t="str">
        <f>IF('Cálculos '!AF276="","",'Cálculos '!AF276)</f>
        <v/>
      </c>
      <c r="Z270" s="172" t="str">
        <f>IF('Cálculos '!AG276="","",'Cálculos '!AG276)</f>
        <v/>
      </c>
      <c r="AA270" s="172" t="str">
        <f>IF('Cálculos '!AH276="","",'Cálculos '!AH276)</f>
        <v/>
      </c>
      <c r="AB270" s="172" t="str">
        <f>IF('Cálculos '!AI276="","",'Cálculos '!AI276)</f>
        <v/>
      </c>
      <c r="AC270" s="172" t="str">
        <f>IF('Cálculos '!AJ276="","",'Cálculos '!AJ276)</f>
        <v/>
      </c>
      <c r="AD270" s="172" t="str">
        <f>IF('Cálculos '!AK276="","",'Cálculos '!AK276)</f>
        <v/>
      </c>
      <c r="AE270" s="172" t="str">
        <f>IF('Cálculos '!AL276="","",'Cálculos '!AL276)</f>
        <v/>
      </c>
      <c r="AF270" s="172" t="str">
        <f>IF('Cálculos '!AM276="","",'Cálculos '!AM276)</f>
        <v/>
      </c>
      <c r="AG270" s="172" t="str">
        <f>IF('Cálculos '!AN276="","",'Cálculos '!AN276)</f>
        <v/>
      </c>
      <c r="AH270" s="172" t="str">
        <f>IF('Cálculos '!AO276="","",'Cálculos '!AO276)</f>
        <v/>
      </c>
      <c r="AI270" s="172" t="str">
        <f>IF('Cálculos '!AP276="","",'Cálculos '!AP276)</f>
        <v/>
      </c>
      <c r="AJ270" s="443" t="str">
        <f>IF('Cálculos '!AQ276="","",'Cálculos '!AQ276)</f>
        <v/>
      </c>
      <c r="AK270" s="446" t="str">
        <f>IF('Cálculos '!D276="","",AVERAGE(C270:AJ270))</f>
        <v/>
      </c>
      <c r="AM270" s="181">
        <f t="shared" si="182"/>
        <v>268</v>
      </c>
      <c r="AN270" s="284" t="str">
        <f t="shared" si="183"/>
        <v/>
      </c>
      <c r="AO270" s="285" t="str">
        <f t="shared" si="184"/>
        <v/>
      </c>
      <c r="AP270" s="285" t="str">
        <f t="shared" si="185"/>
        <v/>
      </c>
      <c r="AQ270" s="285" t="str">
        <f t="shared" si="186"/>
        <v/>
      </c>
      <c r="AR270" s="182" t="str">
        <f t="shared" si="187"/>
        <v/>
      </c>
      <c r="AS270" s="182" t="str">
        <f t="shared" si="188"/>
        <v/>
      </c>
      <c r="AT270" s="182" t="str">
        <f t="shared" si="189"/>
        <v/>
      </c>
      <c r="AU270" s="182" t="str">
        <f t="shared" si="190"/>
        <v/>
      </c>
      <c r="AV270" s="182" t="str">
        <f t="shared" si="191"/>
        <v/>
      </c>
      <c r="AW270" s="182" t="str">
        <f t="shared" si="192"/>
        <v/>
      </c>
      <c r="AX270" s="182" t="str">
        <f t="shared" si="193"/>
        <v/>
      </c>
      <c r="AY270" s="182" t="str">
        <f t="shared" si="194"/>
        <v/>
      </c>
      <c r="AZ270" s="182" t="str">
        <f t="shared" si="195"/>
        <v/>
      </c>
      <c r="BA270" s="182" t="str">
        <f t="shared" si="196"/>
        <v/>
      </c>
      <c r="BB270" s="182" t="str">
        <f t="shared" si="197"/>
        <v/>
      </c>
      <c r="BC270" s="182" t="str">
        <f t="shared" si="198"/>
        <v/>
      </c>
      <c r="BD270" s="182" t="str">
        <f t="shared" si="199"/>
        <v/>
      </c>
      <c r="BE270" s="182" t="str">
        <f t="shared" si="200"/>
        <v/>
      </c>
      <c r="BF270" s="182" t="str">
        <f t="shared" si="201"/>
        <v/>
      </c>
      <c r="BG270" s="182" t="str">
        <f t="shared" si="202"/>
        <v/>
      </c>
      <c r="BH270" s="182" t="str">
        <f t="shared" si="203"/>
        <v/>
      </c>
      <c r="BI270" s="182" t="str">
        <f t="shared" si="204"/>
        <v/>
      </c>
      <c r="BJ270" s="182" t="str">
        <f t="shared" si="205"/>
        <v/>
      </c>
      <c r="BK270" s="182" t="str">
        <f t="shared" si="206"/>
        <v/>
      </c>
      <c r="BL270" s="182" t="str">
        <f t="shared" si="207"/>
        <v/>
      </c>
      <c r="BM270" s="182" t="str">
        <f t="shared" si="208"/>
        <v/>
      </c>
      <c r="BN270" s="182" t="str">
        <f t="shared" si="209"/>
        <v/>
      </c>
      <c r="BO270" s="182" t="str">
        <f t="shared" si="210"/>
        <v/>
      </c>
      <c r="BP270" s="182" t="str">
        <f t="shared" si="211"/>
        <v/>
      </c>
      <c r="BQ270" s="182" t="str">
        <f t="shared" si="212"/>
        <v/>
      </c>
      <c r="BR270" s="182" t="str">
        <f t="shared" si="213"/>
        <v/>
      </c>
      <c r="BS270" s="182" t="str">
        <f t="shared" si="214"/>
        <v/>
      </c>
      <c r="BT270" s="182" t="str">
        <f t="shared" si="215"/>
        <v/>
      </c>
      <c r="BU270" s="183" t="str">
        <f t="shared" si="216"/>
        <v/>
      </c>
      <c r="BV270" s="184" t="str">
        <f>IF('Cálculos '!C276="","",AVERAGE(AN270:BU270))</f>
        <v/>
      </c>
    </row>
    <row r="271" spans="2:74" ht="17.25" hidden="1" thickBot="1" x14ac:dyDescent="0.35">
      <c r="B271" s="165">
        <f t="shared" si="181"/>
        <v>269</v>
      </c>
      <c r="C271" s="171" t="str">
        <f>IF('Cálculos '!J277="","",'Cálculos '!J277)</f>
        <v/>
      </c>
      <c r="D271" s="172" t="str">
        <f>IF('Cálculos '!K277="","",'Cálculos '!K277)</f>
        <v/>
      </c>
      <c r="E271" s="172" t="str">
        <f>IF('Cálculos '!L277="","",'Cálculos '!L277)</f>
        <v/>
      </c>
      <c r="F271" s="172" t="str">
        <f>IF('Cálculos '!M277="","",'Cálculos '!M277)</f>
        <v/>
      </c>
      <c r="G271" s="172" t="str">
        <f>IF('Cálculos '!N277="","",'Cálculos '!N277)</f>
        <v/>
      </c>
      <c r="H271" s="172" t="str">
        <f>IF('Cálculos '!O277="","",'Cálculos '!O277)</f>
        <v/>
      </c>
      <c r="I271" s="172" t="str">
        <f>IF('Cálculos '!P277="","",'Cálculos '!P277)</f>
        <v/>
      </c>
      <c r="J271" s="172" t="str">
        <f>IF('Cálculos '!Q277="","",'Cálculos '!Q277)</f>
        <v/>
      </c>
      <c r="K271" s="172" t="str">
        <f>IF('Cálculos '!R277="","",'Cálculos '!R277)</f>
        <v/>
      </c>
      <c r="L271" s="172" t="str">
        <f>IF('Cálculos '!S277="","",'Cálculos '!S277)</f>
        <v/>
      </c>
      <c r="M271" s="172" t="str">
        <f>IF('Cálculos '!T277="","",'Cálculos '!T277)</f>
        <v/>
      </c>
      <c r="N271" s="172" t="str">
        <f>IF('Cálculos '!U277="","",'Cálculos '!U277)</f>
        <v/>
      </c>
      <c r="O271" s="172" t="str">
        <f>IF('Cálculos '!V277="","",'Cálculos '!V277)</f>
        <v/>
      </c>
      <c r="P271" s="172" t="str">
        <f>IF('Cálculos '!W277="","",'Cálculos '!W277)</f>
        <v/>
      </c>
      <c r="Q271" s="172" t="str">
        <f>IF('Cálculos '!X277="","",'Cálculos '!X277)</f>
        <v/>
      </c>
      <c r="R271" s="172" t="str">
        <f>IF('Cálculos '!Y277="","",'Cálculos '!Y277)</f>
        <v/>
      </c>
      <c r="S271" s="172" t="str">
        <f>IF('Cálculos '!Z277="","",'Cálculos '!Z277)</f>
        <v/>
      </c>
      <c r="T271" s="172" t="str">
        <f>IF('Cálculos '!AA277="","",'Cálculos '!AA277)</f>
        <v/>
      </c>
      <c r="U271" s="172" t="str">
        <f>IF('Cálculos '!AB277="","",'Cálculos '!AB277)</f>
        <v/>
      </c>
      <c r="V271" s="172" t="str">
        <f>IF('Cálculos '!AC277="","",'Cálculos '!AC277)</f>
        <v/>
      </c>
      <c r="W271" s="172" t="str">
        <f>IF('Cálculos '!AD277="","",'Cálculos '!AD277)</f>
        <v/>
      </c>
      <c r="X271" s="172" t="str">
        <f>IF('Cálculos '!AE277="","",'Cálculos '!AE277)</f>
        <v/>
      </c>
      <c r="Y271" s="172" t="str">
        <f>IF('Cálculos '!AF277="","",'Cálculos '!AF277)</f>
        <v/>
      </c>
      <c r="Z271" s="172" t="str">
        <f>IF('Cálculos '!AG277="","",'Cálculos '!AG277)</f>
        <v/>
      </c>
      <c r="AA271" s="172" t="str">
        <f>IF('Cálculos '!AH277="","",'Cálculos '!AH277)</f>
        <v/>
      </c>
      <c r="AB271" s="172" t="str">
        <f>IF('Cálculos '!AI277="","",'Cálculos '!AI277)</f>
        <v/>
      </c>
      <c r="AC271" s="172" t="str">
        <f>IF('Cálculos '!AJ277="","",'Cálculos '!AJ277)</f>
        <v/>
      </c>
      <c r="AD271" s="172" t="str">
        <f>IF('Cálculos '!AK277="","",'Cálculos '!AK277)</f>
        <v/>
      </c>
      <c r="AE271" s="172" t="str">
        <f>IF('Cálculos '!AL277="","",'Cálculos '!AL277)</f>
        <v/>
      </c>
      <c r="AF271" s="172" t="str">
        <f>IF('Cálculos '!AM277="","",'Cálculos '!AM277)</f>
        <v/>
      </c>
      <c r="AG271" s="172" t="str">
        <f>IF('Cálculos '!AN277="","",'Cálculos '!AN277)</f>
        <v/>
      </c>
      <c r="AH271" s="172" t="str">
        <f>IF('Cálculos '!AO277="","",'Cálculos '!AO277)</f>
        <v/>
      </c>
      <c r="AI271" s="172" t="str">
        <f>IF('Cálculos '!AP277="","",'Cálculos '!AP277)</f>
        <v/>
      </c>
      <c r="AJ271" s="443" t="str">
        <f>IF('Cálculos '!AQ277="","",'Cálculos '!AQ277)</f>
        <v/>
      </c>
      <c r="AK271" s="446" t="str">
        <f>IF('Cálculos '!D277="","",AVERAGE(C271:AJ271))</f>
        <v/>
      </c>
      <c r="AM271" s="181">
        <f t="shared" si="182"/>
        <v>269</v>
      </c>
      <c r="AN271" s="284" t="str">
        <f t="shared" si="183"/>
        <v/>
      </c>
      <c r="AO271" s="285" t="str">
        <f t="shared" si="184"/>
        <v/>
      </c>
      <c r="AP271" s="285" t="str">
        <f t="shared" si="185"/>
        <v/>
      </c>
      <c r="AQ271" s="285" t="str">
        <f t="shared" si="186"/>
        <v/>
      </c>
      <c r="AR271" s="182" t="str">
        <f t="shared" si="187"/>
        <v/>
      </c>
      <c r="AS271" s="182" t="str">
        <f t="shared" si="188"/>
        <v/>
      </c>
      <c r="AT271" s="182" t="str">
        <f t="shared" si="189"/>
        <v/>
      </c>
      <c r="AU271" s="182" t="str">
        <f t="shared" si="190"/>
        <v/>
      </c>
      <c r="AV271" s="182" t="str">
        <f t="shared" si="191"/>
        <v/>
      </c>
      <c r="AW271" s="182" t="str">
        <f t="shared" si="192"/>
        <v/>
      </c>
      <c r="AX271" s="182" t="str">
        <f t="shared" si="193"/>
        <v/>
      </c>
      <c r="AY271" s="182" t="str">
        <f t="shared" si="194"/>
        <v/>
      </c>
      <c r="AZ271" s="182" t="str">
        <f t="shared" si="195"/>
        <v/>
      </c>
      <c r="BA271" s="182" t="str">
        <f t="shared" si="196"/>
        <v/>
      </c>
      <c r="BB271" s="182" t="str">
        <f t="shared" si="197"/>
        <v/>
      </c>
      <c r="BC271" s="182" t="str">
        <f t="shared" si="198"/>
        <v/>
      </c>
      <c r="BD271" s="182" t="str">
        <f t="shared" si="199"/>
        <v/>
      </c>
      <c r="BE271" s="182" t="str">
        <f t="shared" si="200"/>
        <v/>
      </c>
      <c r="BF271" s="182" t="str">
        <f t="shared" si="201"/>
        <v/>
      </c>
      <c r="BG271" s="182" t="str">
        <f t="shared" si="202"/>
        <v/>
      </c>
      <c r="BH271" s="182" t="str">
        <f t="shared" si="203"/>
        <v/>
      </c>
      <c r="BI271" s="182" t="str">
        <f t="shared" si="204"/>
        <v/>
      </c>
      <c r="BJ271" s="182" t="str">
        <f t="shared" si="205"/>
        <v/>
      </c>
      <c r="BK271" s="182" t="str">
        <f t="shared" si="206"/>
        <v/>
      </c>
      <c r="BL271" s="182" t="str">
        <f t="shared" si="207"/>
        <v/>
      </c>
      <c r="BM271" s="182" t="str">
        <f t="shared" si="208"/>
        <v/>
      </c>
      <c r="BN271" s="182" t="str">
        <f t="shared" si="209"/>
        <v/>
      </c>
      <c r="BO271" s="182" t="str">
        <f t="shared" si="210"/>
        <v/>
      </c>
      <c r="BP271" s="182" t="str">
        <f t="shared" si="211"/>
        <v/>
      </c>
      <c r="BQ271" s="182" t="str">
        <f t="shared" si="212"/>
        <v/>
      </c>
      <c r="BR271" s="182" t="str">
        <f t="shared" si="213"/>
        <v/>
      </c>
      <c r="BS271" s="182" t="str">
        <f t="shared" si="214"/>
        <v/>
      </c>
      <c r="BT271" s="182" t="str">
        <f t="shared" si="215"/>
        <v/>
      </c>
      <c r="BU271" s="183" t="str">
        <f t="shared" si="216"/>
        <v/>
      </c>
      <c r="BV271" s="184" t="str">
        <f>IF('Cálculos '!C277="","",AVERAGE(AN271:BU271))</f>
        <v/>
      </c>
    </row>
    <row r="272" spans="2:74" ht="17.25" hidden="1" thickBot="1" x14ac:dyDescent="0.35">
      <c r="B272" s="165">
        <f t="shared" si="181"/>
        <v>270</v>
      </c>
      <c r="C272" s="171" t="str">
        <f>IF('Cálculos '!J278="","",'Cálculos '!J278)</f>
        <v/>
      </c>
      <c r="D272" s="172" t="str">
        <f>IF('Cálculos '!K278="","",'Cálculos '!K278)</f>
        <v/>
      </c>
      <c r="E272" s="172" t="str">
        <f>IF('Cálculos '!L278="","",'Cálculos '!L278)</f>
        <v/>
      </c>
      <c r="F272" s="172" t="str">
        <f>IF('Cálculos '!M278="","",'Cálculos '!M278)</f>
        <v/>
      </c>
      <c r="G272" s="172" t="str">
        <f>IF('Cálculos '!N278="","",'Cálculos '!N278)</f>
        <v/>
      </c>
      <c r="H272" s="172" t="str">
        <f>IF('Cálculos '!O278="","",'Cálculos '!O278)</f>
        <v/>
      </c>
      <c r="I272" s="172" t="str">
        <f>IF('Cálculos '!P278="","",'Cálculos '!P278)</f>
        <v/>
      </c>
      <c r="J272" s="172" t="str">
        <f>IF('Cálculos '!Q278="","",'Cálculos '!Q278)</f>
        <v/>
      </c>
      <c r="K272" s="172" t="str">
        <f>IF('Cálculos '!R278="","",'Cálculos '!R278)</f>
        <v/>
      </c>
      <c r="L272" s="172" t="str">
        <f>IF('Cálculos '!S278="","",'Cálculos '!S278)</f>
        <v/>
      </c>
      <c r="M272" s="172" t="str">
        <f>IF('Cálculos '!T278="","",'Cálculos '!T278)</f>
        <v/>
      </c>
      <c r="N272" s="172" t="str">
        <f>IF('Cálculos '!U278="","",'Cálculos '!U278)</f>
        <v/>
      </c>
      <c r="O272" s="172" t="str">
        <f>IF('Cálculos '!V278="","",'Cálculos '!V278)</f>
        <v/>
      </c>
      <c r="P272" s="172" t="str">
        <f>IF('Cálculos '!W278="","",'Cálculos '!W278)</f>
        <v/>
      </c>
      <c r="Q272" s="172" t="str">
        <f>IF('Cálculos '!X278="","",'Cálculos '!X278)</f>
        <v/>
      </c>
      <c r="R272" s="172" t="str">
        <f>IF('Cálculos '!Y278="","",'Cálculos '!Y278)</f>
        <v/>
      </c>
      <c r="S272" s="172" t="str">
        <f>IF('Cálculos '!Z278="","",'Cálculos '!Z278)</f>
        <v/>
      </c>
      <c r="T272" s="172" t="str">
        <f>IF('Cálculos '!AA278="","",'Cálculos '!AA278)</f>
        <v/>
      </c>
      <c r="U272" s="172" t="str">
        <f>IF('Cálculos '!AB278="","",'Cálculos '!AB278)</f>
        <v/>
      </c>
      <c r="V272" s="172" t="str">
        <f>IF('Cálculos '!AC278="","",'Cálculos '!AC278)</f>
        <v/>
      </c>
      <c r="W272" s="172" t="str">
        <f>IF('Cálculos '!AD278="","",'Cálculos '!AD278)</f>
        <v/>
      </c>
      <c r="X272" s="172" t="str">
        <f>IF('Cálculos '!AE278="","",'Cálculos '!AE278)</f>
        <v/>
      </c>
      <c r="Y272" s="172" t="str">
        <f>IF('Cálculos '!AF278="","",'Cálculos '!AF278)</f>
        <v/>
      </c>
      <c r="Z272" s="172" t="str">
        <f>IF('Cálculos '!AG278="","",'Cálculos '!AG278)</f>
        <v/>
      </c>
      <c r="AA272" s="172" t="str">
        <f>IF('Cálculos '!AH278="","",'Cálculos '!AH278)</f>
        <v/>
      </c>
      <c r="AB272" s="172" t="str">
        <f>IF('Cálculos '!AI278="","",'Cálculos '!AI278)</f>
        <v/>
      </c>
      <c r="AC272" s="172" t="str">
        <f>IF('Cálculos '!AJ278="","",'Cálculos '!AJ278)</f>
        <v/>
      </c>
      <c r="AD272" s="172" t="str">
        <f>IF('Cálculos '!AK278="","",'Cálculos '!AK278)</f>
        <v/>
      </c>
      <c r="AE272" s="172" t="str">
        <f>IF('Cálculos '!AL278="","",'Cálculos '!AL278)</f>
        <v/>
      </c>
      <c r="AF272" s="172" t="str">
        <f>IF('Cálculos '!AM278="","",'Cálculos '!AM278)</f>
        <v/>
      </c>
      <c r="AG272" s="172" t="str">
        <f>IF('Cálculos '!AN278="","",'Cálculos '!AN278)</f>
        <v/>
      </c>
      <c r="AH272" s="172" t="str">
        <f>IF('Cálculos '!AO278="","",'Cálculos '!AO278)</f>
        <v/>
      </c>
      <c r="AI272" s="172" t="str">
        <f>IF('Cálculos '!AP278="","",'Cálculos '!AP278)</f>
        <v/>
      </c>
      <c r="AJ272" s="443" t="str">
        <f>IF('Cálculos '!AQ278="","",'Cálculos '!AQ278)</f>
        <v/>
      </c>
      <c r="AK272" s="446" t="str">
        <f>IF('Cálculos '!D278="","",AVERAGE(C272:AJ272))</f>
        <v/>
      </c>
      <c r="AM272" s="181">
        <f t="shared" si="182"/>
        <v>270</v>
      </c>
      <c r="AN272" s="284" t="str">
        <f t="shared" si="183"/>
        <v/>
      </c>
      <c r="AO272" s="285" t="str">
        <f t="shared" si="184"/>
        <v/>
      </c>
      <c r="AP272" s="285" t="str">
        <f t="shared" si="185"/>
        <v/>
      </c>
      <c r="AQ272" s="285" t="str">
        <f t="shared" si="186"/>
        <v/>
      </c>
      <c r="AR272" s="182" t="str">
        <f t="shared" si="187"/>
        <v/>
      </c>
      <c r="AS272" s="182" t="str">
        <f t="shared" si="188"/>
        <v/>
      </c>
      <c r="AT272" s="182" t="str">
        <f t="shared" si="189"/>
        <v/>
      </c>
      <c r="AU272" s="182" t="str">
        <f t="shared" si="190"/>
        <v/>
      </c>
      <c r="AV272" s="182" t="str">
        <f t="shared" si="191"/>
        <v/>
      </c>
      <c r="AW272" s="182" t="str">
        <f t="shared" si="192"/>
        <v/>
      </c>
      <c r="AX272" s="182" t="str">
        <f t="shared" si="193"/>
        <v/>
      </c>
      <c r="AY272" s="182" t="str">
        <f t="shared" si="194"/>
        <v/>
      </c>
      <c r="AZ272" s="182" t="str">
        <f t="shared" si="195"/>
        <v/>
      </c>
      <c r="BA272" s="182" t="str">
        <f t="shared" si="196"/>
        <v/>
      </c>
      <c r="BB272" s="182" t="str">
        <f t="shared" si="197"/>
        <v/>
      </c>
      <c r="BC272" s="182" t="str">
        <f t="shared" si="198"/>
        <v/>
      </c>
      <c r="BD272" s="182" t="str">
        <f t="shared" si="199"/>
        <v/>
      </c>
      <c r="BE272" s="182" t="str">
        <f t="shared" si="200"/>
        <v/>
      </c>
      <c r="BF272" s="182" t="str">
        <f t="shared" si="201"/>
        <v/>
      </c>
      <c r="BG272" s="182" t="str">
        <f t="shared" si="202"/>
        <v/>
      </c>
      <c r="BH272" s="182" t="str">
        <f t="shared" si="203"/>
        <v/>
      </c>
      <c r="BI272" s="182" t="str">
        <f t="shared" si="204"/>
        <v/>
      </c>
      <c r="BJ272" s="182" t="str">
        <f t="shared" si="205"/>
        <v/>
      </c>
      <c r="BK272" s="182" t="str">
        <f t="shared" si="206"/>
        <v/>
      </c>
      <c r="BL272" s="182" t="str">
        <f t="shared" si="207"/>
        <v/>
      </c>
      <c r="BM272" s="182" t="str">
        <f t="shared" si="208"/>
        <v/>
      </c>
      <c r="BN272" s="182" t="str">
        <f t="shared" si="209"/>
        <v/>
      </c>
      <c r="BO272" s="182" t="str">
        <f t="shared" si="210"/>
        <v/>
      </c>
      <c r="BP272" s="182" t="str">
        <f t="shared" si="211"/>
        <v/>
      </c>
      <c r="BQ272" s="182" t="str">
        <f t="shared" si="212"/>
        <v/>
      </c>
      <c r="BR272" s="182" t="str">
        <f t="shared" si="213"/>
        <v/>
      </c>
      <c r="BS272" s="182" t="str">
        <f t="shared" si="214"/>
        <v/>
      </c>
      <c r="BT272" s="182" t="str">
        <f t="shared" si="215"/>
        <v/>
      </c>
      <c r="BU272" s="183" t="str">
        <f t="shared" si="216"/>
        <v/>
      </c>
      <c r="BV272" s="184" t="str">
        <f>IF('Cálculos '!C278="","",AVERAGE(AN272:BU272))</f>
        <v/>
      </c>
    </row>
    <row r="273" spans="2:74" ht="17.25" hidden="1" thickBot="1" x14ac:dyDescent="0.35">
      <c r="B273" s="165">
        <f t="shared" si="181"/>
        <v>271</v>
      </c>
      <c r="C273" s="171" t="str">
        <f>IF('Cálculos '!J279="","",'Cálculos '!J279)</f>
        <v/>
      </c>
      <c r="D273" s="172" t="str">
        <f>IF('Cálculos '!K279="","",'Cálculos '!K279)</f>
        <v/>
      </c>
      <c r="E273" s="172" t="str">
        <f>IF('Cálculos '!L279="","",'Cálculos '!L279)</f>
        <v/>
      </c>
      <c r="F273" s="172" t="str">
        <f>IF('Cálculos '!M279="","",'Cálculos '!M279)</f>
        <v/>
      </c>
      <c r="G273" s="172" t="str">
        <f>IF('Cálculos '!N279="","",'Cálculos '!N279)</f>
        <v/>
      </c>
      <c r="H273" s="172" t="str">
        <f>IF('Cálculos '!O279="","",'Cálculos '!O279)</f>
        <v/>
      </c>
      <c r="I273" s="172" t="str">
        <f>IF('Cálculos '!P279="","",'Cálculos '!P279)</f>
        <v/>
      </c>
      <c r="J273" s="172" t="str">
        <f>IF('Cálculos '!Q279="","",'Cálculos '!Q279)</f>
        <v/>
      </c>
      <c r="K273" s="172" t="str">
        <f>IF('Cálculos '!R279="","",'Cálculos '!R279)</f>
        <v/>
      </c>
      <c r="L273" s="172" t="str">
        <f>IF('Cálculos '!S279="","",'Cálculos '!S279)</f>
        <v/>
      </c>
      <c r="M273" s="172" t="str">
        <f>IF('Cálculos '!T279="","",'Cálculos '!T279)</f>
        <v/>
      </c>
      <c r="N273" s="172" t="str">
        <f>IF('Cálculos '!U279="","",'Cálculos '!U279)</f>
        <v/>
      </c>
      <c r="O273" s="172" t="str">
        <f>IF('Cálculos '!V279="","",'Cálculos '!V279)</f>
        <v/>
      </c>
      <c r="P273" s="172" t="str">
        <f>IF('Cálculos '!W279="","",'Cálculos '!W279)</f>
        <v/>
      </c>
      <c r="Q273" s="172" t="str">
        <f>IF('Cálculos '!X279="","",'Cálculos '!X279)</f>
        <v/>
      </c>
      <c r="R273" s="172" t="str">
        <f>IF('Cálculos '!Y279="","",'Cálculos '!Y279)</f>
        <v/>
      </c>
      <c r="S273" s="172" t="str">
        <f>IF('Cálculos '!Z279="","",'Cálculos '!Z279)</f>
        <v/>
      </c>
      <c r="T273" s="172" t="str">
        <f>IF('Cálculos '!AA279="","",'Cálculos '!AA279)</f>
        <v/>
      </c>
      <c r="U273" s="172" t="str">
        <f>IF('Cálculos '!AB279="","",'Cálculos '!AB279)</f>
        <v/>
      </c>
      <c r="V273" s="172" t="str">
        <f>IF('Cálculos '!AC279="","",'Cálculos '!AC279)</f>
        <v/>
      </c>
      <c r="W273" s="172" t="str">
        <f>IF('Cálculos '!AD279="","",'Cálculos '!AD279)</f>
        <v/>
      </c>
      <c r="X273" s="172" t="str">
        <f>IF('Cálculos '!AE279="","",'Cálculos '!AE279)</f>
        <v/>
      </c>
      <c r="Y273" s="172" t="str">
        <f>IF('Cálculos '!AF279="","",'Cálculos '!AF279)</f>
        <v/>
      </c>
      <c r="Z273" s="172" t="str">
        <f>IF('Cálculos '!AG279="","",'Cálculos '!AG279)</f>
        <v/>
      </c>
      <c r="AA273" s="172" t="str">
        <f>IF('Cálculos '!AH279="","",'Cálculos '!AH279)</f>
        <v/>
      </c>
      <c r="AB273" s="172" t="str">
        <f>IF('Cálculos '!AI279="","",'Cálculos '!AI279)</f>
        <v/>
      </c>
      <c r="AC273" s="172" t="str">
        <f>IF('Cálculos '!AJ279="","",'Cálculos '!AJ279)</f>
        <v/>
      </c>
      <c r="AD273" s="172" t="str">
        <f>IF('Cálculos '!AK279="","",'Cálculos '!AK279)</f>
        <v/>
      </c>
      <c r="AE273" s="172" t="str">
        <f>IF('Cálculos '!AL279="","",'Cálculos '!AL279)</f>
        <v/>
      </c>
      <c r="AF273" s="172" t="str">
        <f>IF('Cálculos '!AM279="","",'Cálculos '!AM279)</f>
        <v/>
      </c>
      <c r="AG273" s="172" t="str">
        <f>IF('Cálculos '!AN279="","",'Cálculos '!AN279)</f>
        <v/>
      </c>
      <c r="AH273" s="172" t="str">
        <f>IF('Cálculos '!AO279="","",'Cálculos '!AO279)</f>
        <v/>
      </c>
      <c r="AI273" s="172" t="str">
        <f>IF('Cálculos '!AP279="","",'Cálculos '!AP279)</f>
        <v/>
      </c>
      <c r="AJ273" s="443" t="str">
        <f>IF('Cálculos '!AQ279="","",'Cálculos '!AQ279)</f>
        <v/>
      </c>
      <c r="AK273" s="446" t="str">
        <f>IF('Cálculos '!D279="","",AVERAGE(C273:AJ273))</f>
        <v/>
      </c>
      <c r="AM273" s="181">
        <f t="shared" si="182"/>
        <v>271</v>
      </c>
      <c r="AN273" s="284" t="str">
        <f t="shared" si="183"/>
        <v/>
      </c>
      <c r="AO273" s="285" t="str">
        <f t="shared" si="184"/>
        <v/>
      </c>
      <c r="AP273" s="285" t="str">
        <f t="shared" si="185"/>
        <v/>
      </c>
      <c r="AQ273" s="285" t="str">
        <f t="shared" si="186"/>
        <v/>
      </c>
      <c r="AR273" s="182" t="str">
        <f t="shared" si="187"/>
        <v/>
      </c>
      <c r="AS273" s="182" t="str">
        <f t="shared" si="188"/>
        <v/>
      </c>
      <c r="AT273" s="182" t="str">
        <f t="shared" si="189"/>
        <v/>
      </c>
      <c r="AU273" s="182" t="str">
        <f t="shared" si="190"/>
        <v/>
      </c>
      <c r="AV273" s="182" t="str">
        <f t="shared" si="191"/>
        <v/>
      </c>
      <c r="AW273" s="182" t="str">
        <f t="shared" si="192"/>
        <v/>
      </c>
      <c r="AX273" s="182" t="str">
        <f t="shared" si="193"/>
        <v/>
      </c>
      <c r="AY273" s="182" t="str">
        <f t="shared" si="194"/>
        <v/>
      </c>
      <c r="AZ273" s="182" t="str">
        <f t="shared" si="195"/>
        <v/>
      </c>
      <c r="BA273" s="182" t="str">
        <f t="shared" si="196"/>
        <v/>
      </c>
      <c r="BB273" s="182" t="str">
        <f t="shared" si="197"/>
        <v/>
      </c>
      <c r="BC273" s="182" t="str">
        <f t="shared" si="198"/>
        <v/>
      </c>
      <c r="BD273" s="182" t="str">
        <f t="shared" si="199"/>
        <v/>
      </c>
      <c r="BE273" s="182" t="str">
        <f t="shared" si="200"/>
        <v/>
      </c>
      <c r="BF273" s="182" t="str">
        <f t="shared" si="201"/>
        <v/>
      </c>
      <c r="BG273" s="182" t="str">
        <f t="shared" si="202"/>
        <v/>
      </c>
      <c r="BH273" s="182" t="str">
        <f t="shared" si="203"/>
        <v/>
      </c>
      <c r="BI273" s="182" t="str">
        <f t="shared" si="204"/>
        <v/>
      </c>
      <c r="BJ273" s="182" t="str">
        <f t="shared" si="205"/>
        <v/>
      </c>
      <c r="BK273" s="182" t="str">
        <f t="shared" si="206"/>
        <v/>
      </c>
      <c r="BL273" s="182" t="str">
        <f t="shared" si="207"/>
        <v/>
      </c>
      <c r="BM273" s="182" t="str">
        <f t="shared" si="208"/>
        <v/>
      </c>
      <c r="BN273" s="182" t="str">
        <f t="shared" si="209"/>
        <v/>
      </c>
      <c r="BO273" s="182" t="str">
        <f t="shared" si="210"/>
        <v/>
      </c>
      <c r="BP273" s="182" t="str">
        <f t="shared" si="211"/>
        <v/>
      </c>
      <c r="BQ273" s="182" t="str">
        <f t="shared" si="212"/>
        <v/>
      </c>
      <c r="BR273" s="182" t="str">
        <f t="shared" si="213"/>
        <v/>
      </c>
      <c r="BS273" s="182" t="str">
        <f t="shared" si="214"/>
        <v/>
      </c>
      <c r="BT273" s="182" t="str">
        <f t="shared" si="215"/>
        <v/>
      </c>
      <c r="BU273" s="183" t="str">
        <f t="shared" si="216"/>
        <v/>
      </c>
      <c r="BV273" s="184" t="str">
        <f>IF('Cálculos '!C279="","",AVERAGE(AN273:BU273))</f>
        <v/>
      </c>
    </row>
    <row r="274" spans="2:74" ht="17.25" hidden="1" thickBot="1" x14ac:dyDescent="0.35">
      <c r="B274" s="165">
        <f t="shared" si="181"/>
        <v>272</v>
      </c>
      <c r="C274" s="171" t="str">
        <f>IF('Cálculos '!J280="","",'Cálculos '!J280)</f>
        <v/>
      </c>
      <c r="D274" s="172" t="str">
        <f>IF('Cálculos '!K280="","",'Cálculos '!K280)</f>
        <v/>
      </c>
      <c r="E274" s="172" t="str">
        <f>IF('Cálculos '!L280="","",'Cálculos '!L280)</f>
        <v/>
      </c>
      <c r="F274" s="172" t="str">
        <f>IF('Cálculos '!M280="","",'Cálculos '!M280)</f>
        <v/>
      </c>
      <c r="G274" s="172" t="str">
        <f>IF('Cálculos '!N280="","",'Cálculos '!N280)</f>
        <v/>
      </c>
      <c r="H274" s="172" t="str">
        <f>IF('Cálculos '!O280="","",'Cálculos '!O280)</f>
        <v/>
      </c>
      <c r="I274" s="172" t="str">
        <f>IF('Cálculos '!P280="","",'Cálculos '!P280)</f>
        <v/>
      </c>
      <c r="J274" s="172" t="str">
        <f>IF('Cálculos '!Q280="","",'Cálculos '!Q280)</f>
        <v/>
      </c>
      <c r="K274" s="172" t="str">
        <f>IF('Cálculos '!R280="","",'Cálculos '!R280)</f>
        <v/>
      </c>
      <c r="L274" s="172" t="str">
        <f>IF('Cálculos '!S280="","",'Cálculos '!S280)</f>
        <v/>
      </c>
      <c r="M274" s="172" t="str">
        <f>IF('Cálculos '!T280="","",'Cálculos '!T280)</f>
        <v/>
      </c>
      <c r="N274" s="172" t="str">
        <f>IF('Cálculos '!U280="","",'Cálculos '!U280)</f>
        <v/>
      </c>
      <c r="O274" s="172" t="str">
        <f>IF('Cálculos '!V280="","",'Cálculos '!V280)</f>
        <v/>
      </c>
      <c r="P274" s="172" t="str">
        <f>IF('Cálculos '!W280="","",'Cálculos '!W280)</f>
        <v/>
      </c>
      <c r="Q274" s="172" t="str">
        <f>IF('Cálculos '!X280="","",'Cálculos '!X280)</f>
        <v/>
      </c>
      <c r="R274" s="172" t="str">
        <f>IF('Cálculos '!Y280="","",'Cálculos '!Y280)</f>
        <v/>
      </c>
      <c r="S274" s="172" t="str">
        <f>IF('Cálculos '!Z280="","",'Cálculos '!Z280)</f>
        <v/>
      </c>
      <c r="T274" s="172" t="str">
        <f>IF('Cálculos '!AA280="","",'Cálculos '!AA280)</f>
        <v/>
      </c>
      <c r="U274" s="172" t="str">
        <f>IF('Cálculos '!AB280="","",'Cálculos '!AB280)</f>
        <v/>
      </c>
      <c r="V274" s="172" t="str">
        <f>IF('Cálculos '!AC280="","",'Cálculos '!AC280)</f>
        <v/>
      </c>
      <c r="W274" s="172" t="str">
        <f>IF('Cálculos '!AD280="","",'Cálculos '!AD280)</f>
        <v/>
      </c>
      <c r="X274" s="172" t="str">
        <f>IF('Cálculos '!AE280="","",'Cálculos '!AE280)</f>
        <v/>
      </c>
      <c r="Y274" s="172" t="str">
        <f>IF('Cálculos '!AF280="","",'Cálculos '!AF280)</f>
        <v/>
      </c>
      <c r="Z274" s="172" t="str">
        <f>IF('Cálculos '!AG280="","",'Cálculos '!AG280)</f>
        <v/>
      </c>
      <c r="AA274" s="172" t="str">
        <f>IF('Cálculos '!AH280="","",'Cálculos '!AH280)</f>
        <v/>
      </c>
      <c r="AB274" s="172" t="str">
        <f>IF('Cálculos '!AI280="","",'Cálculos '!AI280)</f>
        <v/>
      </c>
      <c r="AC274" s="172" t="str">
        <f>IF('Cálculos '!AJ280="","",'Cálculos '!AJ280)</f>
        <v/>
      </c>
      <c r="AD274" s="172" t="str">
        <f>IF('Cálculos '!AK280="","",'Cálculos '!AK280)</f>
        <v/>
      </c>
      <c r="AE274" s="172" t="str">
        <f>IF('Cálculos '!AL280="","",'Cálculos '!AL280)</f>
        <v/>
      </c>
      <c r="AF274" s="172" t="str">
        <f>IF('Cálculos '!AM280="","",'Cálculos '!AM280)</f>
        <v/>
      </c>
      <c r="AG274" s="172" t="str">
        <f>IF('Cálculos '!AN280="","",'Cálculos '!AN280)</f>
        <v/>
      </c>
      <c r="AH274" s="172" t="str">
        <f>IF('Cálculos '!AO280="","",'Cálculos '!AO280)</f>
        <v/>
      </c>
      <c r="AI274" s="172" t="str">
        <f>IF('Cálculos '!AP280="","",'Cálculos '!AP280)</f>
        <v/>
      </c>
      <c r="AJ274" s="443" t="str">
        <f>IF('Cálculos '!AQ280="","",'Cálculos '!AQ280)</f>
        <v/>
      </c>
      <c r="AK274" s="446" t="str">
        <f>IF('Cálculos '!D280="","",AVERAGE(C274:AJ274))</f>
        <v/>
      </c>
      <c r="AM274" s="181">
        <f t="shared" si="182"/>
        <v>272</v>
      </c>
      <c r="AN274" s="284" t="str">
        <f t="shared" si="183"/>
        <v/>
      </c>
      <c r="AO274" s="285" t="str">
        <f t="shared" si="184"/>
        <v/>
      </c>
      <c r="AP274" s="285" t="str">
        <f t="shared" si="185"/>
        <v/>
      </c>
      <c r="AQ274" s="285" t="str">
        <f t="shared" si="186"/>
        <v/>
      </c>
      <c r="AR274" s="182" t="str">
        <f t="shared" si="187"/>
        <v/>
      </c>
      <c r="AS274" s="182" t="str">
        <f t="shared" si="188"/>
        <v/>
      </c>
      <c r="AT274" s="182" t="str">
        <f t="shared" si="189"/>
        <v/>
      </c>
      <c r="AU274" s="182" t="str">
        <f t="shared" si="190"/>
        <v/>
      </c>
      <c r="AV274" s="182" t="str">
        <f t="shared" si="191"/>
        <v/>
      </c>
      <c r="AW274" s="182" t="str">
        <f t="shared" si="192"/>
        <v/>
      </c>
      <c r="AX274" s="182" t="str">
        <f t="shared" si="193"/>
        <v/>
      </c>
      <c r="AY274" s="182" t="str">
        <f t="shared" si="194"/>
        <v/>
      </c>
      <c r="AZ274" s="182" t="str">
        <f t="shared" si="195"/>
        <v/>
      </c>
      <c r="BA274" s="182" t="str">
        <f t="shared" si="196"/>
        <v/>
      </c>
      <c r="BB274" s="182" t="str">
        <f t="shared" si="197"/>
        <v/>
      </c>
      <c r="BC274" s="182" t="str">
        <f t="shared" si="198"/>
        <v/>
      </c>
      <c r="BD274" s="182" t="str">
        <f t="shared" si="199"/>
        <v/>
      </c>
      <c r="BE274" s="182" t="str">
        <f t="shared" si="200"/>
        <v/>
      </c>
      <c r="BF274" s="182" t="str">
        <f t="shared" si="201"/>
        <v/>
      </c>
      <c r="BG274" s="182" t="str">
        <f t="shared" si="202"/>
        <v/>
      </c>
      <c r="BH274" s="182" t="str">
        <f t="shared" si="203"/>
        <v/>
      </c>
      <c r="BI274" s="182" t="str">
        <f t="shared" si="204"/>
        <v/>
      </c>
      <c r="BJ274" s="182" t="str">
        <f t="shared" si="205"/>
        <v/>
      </c>
      <c r="BK274" s="182" t="str">
        <f t="shared" si="206"/>
        <v/>
      </c>
      <c r="BL274" s="182" t="str">
        <f t="shared" si="207"/>
        <v/>
      </c>
      <c r="BM274" s="182" t="str">
        <f t="shared" si="208"/>
        <v/>
      </c>
      <c r="BN274" s="182" t="str">
        <f t="shared" si="209"/>
        <v/>
      </c>
      <c r="BO274" s="182" t="str">
        <f t="shared" si="210"/>
        <v/>
      </c>
      <c r="BP274" s="182" t="str">
        <f t="shared" si="211"/>
        <v/>
      </c>
      <c r="BQ274" s="182" t="str">
        <f t="shared" si="212"/>
        <v/>
      </c>
      <c r="BR274" s="182" t="str">
        <f t="shared" si="213"/>
        <v/>
      </c>
      <c r="BS274" s="182" t="str">
        <f t="shared" si="214"/>
        <v/>
      </c>
      <c r="BT274" s="182" t="str">
        <f t="shared" si="215"/>
        <v/>
      </c>
      <c r="BU274" s="183" t="str">
        <f t="shared" si="216"/>
        <v/>
      </c>
      <c r="BV274" s="184" t="str">
        <f>IF('Cálculos '!C280="","",AVERAGE(AN274:BU274))</f>
        <v/>
      </c>
    </row>
    <row r="275" spans="2:74" ht="17.25" hidden="1" thickBot="1" x14ac:dyDescent="0.35">
      <c r="B275" s="165">
        <f t="shared" si="181"/>
        <v>273</v>
      </c>
      <c r="C275" s="171" t="str">
        <f>IF('Cálculos '!J281="","",'Cálculos '!J281)</f>
        <v/>
      </c>
      <c r="D275" s="172" t="str">
        <f>IF('Cálculos '!K281="","",'Cálculos '!K281)</f>
        <v/>
      </c>
      <c r="E275" s="172" t="str">
        <f>IF('Cálculos '!L281="","",'Cálculos '!L281)</f>
        <v/>
      </c>
      <c r="F275" s="172" t="str">
        <f>IF('Cálculos '!M281="","",'Cálculos '!M281)</f>
        <v/>
      </c>
      <c r="G275" s="172" t="str">
        <f>IF('Cálculos '!N281="","",'Cálculos '!N281)</f>
        <v/>
      </c>
      <c r="H275" s="172" t="str">
        <f>IF('Cálculos '!O281="","",'Cálculos '!O281)</f>
        <v/>
      </c>
      <c r="I275" s="172" t="str">
        <f>IF('Cálculos '!P281="","",'Cálculos '!P281)</f>
        <v/>
      </c>
      <c r="J275" s="172" t="str">
        <f>IF('Cálculos '!Q281="","",'Cálculos '!Q281)</f>
        <v/>
      </c>
      <c r="K275" s="172" t="str">
        <f>IF('Cálculos '!R281="","",'Cálculos '!R281)</f>
        <v/>
      </c>
      <c r="L275" s="172" t="str">
        <f>IF('Cálculos '!S281="","",'Cálculos '!S281)</f>
        <v/>
      </c>
      <c r="M275" s="172" t="str">
        <f>IF('Cálculos '!T281="","",'Cálculos '!T281)</f>
        <v/>
      </c>
      <c r="N275" s="172" t="str">
        <f>IF('Cálculos '!U281="","",'Cálculos '!U281)</f>
        <v/>
      </c>
      <c r="O275" s="172" t="str">
        <f>IF('Cálculos '!V281="","",'Cálculos '!V281)</f>
        <v/>
      </c>
      <c r="P275" s="172" t="str">
        <f>IF('Cálculos '!W281="","",'Cálculos '!W281)</f>
        <v/>
      </c>
      <c r="Q275" s="172" t="str">
        <f>IF('Cálculos '!X281="","",'Cálculos '!X281)</f>
        <v/>
      </c>
      <c r="R275" s="172" t="str">
        <f>IF('Cálculos '!Y281="","",'Cálculos '!Y281)</f>
        <v/>
      </c>
      <c r="S275" s="172" t="str">
        <f>IF('Cálculos '!Z281="","",'Cálculos '!Z281)</f>
        <v/>
      </c>
      <c r="T275" s="172" t="str">
        <f>IF('Cálculos '!AA281="","",'Cálculos '!AA281)</f>
        <v/>
      </c>
      <c r="U275" s="172" t="str">
        <f>IF('Cálculos '!AB281="","",'Cálculos '!AB281)</f>
        <v/>
      </c>
      <c r="V275" s="172" t="str">
        <f>IF('Cálculos '!AC281="","",'Cálculos '!AC281)</f>
        <v/>
      </c>
      <c r="W275" s="172" t="str">
        <f>IF('Cálculos '!AD281="","",'Cálculos '!AD281)</f>
        <v/>
      </c>
      <c r="X275" s="172" t="str">
        <f>IF('Cálculos '!AE281="","",'Cálculos '!AE281)</f>
        <v/>
      </c>
      <c r="Y275" s="172" t="str">
        <f>IF('Cálculos '!AF281="","",'Cálculos '!AF281)</f>
        <v/>
      </c>
      <c r="Z275" s="172" t="str">
        <f>IF('Cálculos '!AG281="","",'Cálculos '!AG281)</f>
        <v/>
      </c>
      <c r="AA275" s="172" t="str">
        <f>IF('Cálculos '!AH281="","",'Cálculos '!AH281)</f>
        <v/>
      </c>
      <c r="AB275" s="172" t="str">
        <f>IF('Cálculos '!AI281="","",'Cálculos '!AI281)</f>
        <v/>
      </c>
      <c r="AC275" s="172" t="str">
        <f>IF('Cálculos '!AJ281="","",'Cálculos '!AJ281)</f>
        <v/>
      </c>
      <c r="AD275" s="172" t="str">
        <f>IF('Cálculos '!AK281="","",'Cálculos '!AK281)</f>
        <v/>
      </c>
      <c r="AE275" s="172" t="str">
        <f>IF('Cálculos '!AL281="","",'Cálculos '!AL281)</f>
        <v/>
      </c>
      <c r="AF275" s="172" t="str">
        <f>IF('Cálculos '!AM281="","",'Cálculos '!AM281)</f>
        <v/>
      </c>
      <c r="AG275" s="172" t="str">
        <f>IF('Cálculos '!AN281="","",'Cálculos '!AN281)</f>
        <v/>
      </c>
      <c r="AH275" s="172" t="str">
        <f>IF('Cálculos '!AO281="","",'Cálculos '!AO281)</f>
        <v/>
      </c>
      <c r="AI275" s="172" t="str">
        <f>IF('Cálculos '!AP281="","",'Cálculos '!AP281)</f>
        <v/>
      </c>
      <c r="AJ275" s="443" t="str">
        <f>IF('Cálculos '!AQ281="","",'Cálculos '!AQ281)</f>
        <v/>
      </c>
      <c r="AK275" s="446" t="str">
        <f>IF('Cálculos '!D281="","",AVERAGE(C275:AJ275))</f>
        <v/>
      </c>
      <c r="AM275" s="181">
        <f t="shared" si="182"/>
        <v>273</v>
      </c>
      <c r="AN275" s="284" t="str">
        <f t="shared" si="183"/>
        <v/>
      </c>
      <c r="AO275" s="285" t="str">
        <f t="shared" si="184"/>
        <v/>
      </c>
      <c r="AP275" s="285" t="str">
        <f t="shared" si="185"/>
        <v/>
      </c>
      <c r="AQ275" s="285" t="str">
        <f t="shared" si="186"/>
        <v/>
      </c>
      <c r="AR275" s="182" t="str">
        <f t="shared" si="187"/>
        <v/>
      </c>
      <c r="AS275" s="182" t="str">
        <f t="shared" si="188"/>
        <v/>
      </c>
      <c r="AT275" s="182" t="str">
        <f t="shared" si="189"/>
        <v/>
      </c>
      <c r="AU275" s="182" t="str">
        <f t="shared" si="190"/>
        <v/>
      </c>
      <c r="AV275" s="182" t="str">
        <f t="shared" si="191"/>
        <v/>
      </c>
      <c r="AW275" s="182" t="str">
        <f t="shared" si="192"/>
        <v/>
      </c>
      <c r="AX275" s="182" t="str">
        <f t="shared" si="193"/>
        <v/>
      </c>
      <c r="AY275" s="182" t="str">
        <f t="shared" si="194"/>
        <v/>
      </c>
      <c r="AZ275" s="182" t="str">
        <f t="shared" si="195"/>
        <v/>
      </c>
      <c r="BA275" s="182" t="str">
        <f t="shared" si="196"/>
        <v/>
      </c>
      <c r="BB275" s="182" t="str">
        <f t="shared" si="197"/>
        <v/>
      </c>
      <c r="BC275" s="182" t="str">
        <f t="shared" si="198"/>
        <v/>
      </c>
      <c r="BD275" s="182" t="str">
        <f t="shared" si="199"/>
        <v/>
      </c>
      <c r="BE275" s="182" t="str">
        <f t="shared" si="200"/>
        <v/>
      </c>
      <c r="BF275" s="182" t="str">
        <f t="shared" si="201"/>
        <v/>
      </c>
      <c r="BG275" s="182" t="str">
        <f t="shared" si="202"/>
        <v/>
      </c>
      <c r="BH275" s="182" t="str">
        <f t="shared" si="203"/>
        <v/>
      </c>
      <c r="BI275" s="182" t="str">
        <f t="shared" si="204"/>
        <v/>
      </c>
      <c r="BJ275" s="182" t="str">
        <f t="shared" si="205"/>
        <v/>
      </c>
      <c r="BK275" s="182" t="str">
        <f t="shared" si="206"/>
        <v/>
      </c>
      <c r="BL275" s="182" t="str">
        <f t="shared" si="207"/>
        <v/>
      </c>
      <c r="BM275" s="182" t="str">
        <f t="shared" si="208"/>
        <v/>
      </c>
      <c r="BN275" s="182" t="str">
        <f t="shared" si="209"/>
        <v/>
      </c>
      <c r="BO275" s="182" t="str">
        <f t="shared" si="210"/>
        <v/>
      </c>
      <c r="BP275" s="182" t="str">
        <f t="shared" si="211"/>
        <v/>
      </c>
      <c r="BQ275" s="182" t="str">
        <f t="shared" si="212"/>
        <v/>
      </c>
      <c r="BR275" s="182" t="str">
        <f t="shared" si="213"/>
        <v/>
      </c>
      <c r="BS275" s="182" t="str">
        <f t="shared" si="214"/>
        <v/>
      </c>
      <c r="BT275" s="182" t="str">
        <f t="shared" si="215"/>
        <v/>
      </c>
      <c r="BU275" s="183" t="str">
        <f t="shared" si="216"/>
        <v/>
      </c>
      <c r="BV275" s="184" t="str">
        <f>IF('Cálculos '!C281="","",AVERAGE(AN275:BU275))</f>
        <v/>
      </c>
    </row>
    <row r="276" spans="2:74" ht="17.25" hidden="1" thickBot="1" x14ac:dyDescent="0.35">
      <c r="B276" s="165">
        <f t="shared" si="181"/>
        <v>274</v>
      </c>
      <c r="C276" s="171" t="str">
        <f>IF('Cálculos '!J282="","",'Cálculos '!J282)</f>
        <v/>
      </c>
      <c r="D276" s="172" t="str">
        <f>IF('Cálculos '!K282="","",'Cálculos '!K282)</f>
        <v/>
      </c>
      <c r="E276" s="172" t="str">
        <f>IF('Cálculos '!L282="","",'Cálculos '!L282)</f>
        <v/>
      </c>
      <c r="F276" s="172" t="str">
        <f>IF('Cálculos '!M282="","",'Cálculos '!M282)</f>
        <v/>
      </c>
      <c r="G276" s="172" t="str">
        <f>IF('Cálculos '!N282="","",'Cálculos '!N282)</f>
        <v/>
      </c>
      <c r="H276" s="172" t="str">
        <f>IF('Cálculos '!O282="","",'Cálculos '!O282)</f>
        <v/>
      </c>
      <c r="I276" s="172" t="str">
        <f>IF('Cálculos '!P282="","",'Cálculos '!P282)</f>
        <v/>
      </c>
      <c r="J276" s="172" t="str">
        <f>IF('Cálculos '!Q282="","",'Cálculos '!Q282)</f>
        <v/>
      </c>
      <c r="K276" s="172" t="str">
        <f>IF('Cálculos '!R282="","",'Cálculos '!R282)</f>
        <v/>
      </c>
      <c r="L276" s="172" t="str">
        <f>IF('Cálculos '!S282="","",'Cálculos '!S282)</f>
        <v/>
      </c>
      <c r="M276" s="172" t="str">
        <f>IF('Cálculos '!T282="","",'Cálculos '!T282)</f>
        <v/>
      </c>
      <c r="N276" s="172" t="str">
        <f>IF('Cálculos '!U282="","",'Cálculos '!U282)</f>
        <v/>
      </c>
      <c r="O276" s="172" t="str">
        <f>IF('Cálculos '!V282="","",'Cálculos '!V282)</f>
        <v/>
      </c>
      <c r="P276" s="172" t="str">
        <f>IF('Cálculos '!W282="","",'Cálculos '!W282)</f>
        <v/>
      </c>
      <c r="Q276" s="172" t="str">
        <f>IF('Cálculos '!X282="","",'Cálculos '!X282)</f>
        <v/>
      </c>
      <c r="R276" s="172" t="str">
        <f>IF('Cálculos '!Y282="","",'Cálculos '!Y282)</f>
        <v/>
      </c>
      <c r="S276" s="172" t="str">
        <f>IF('Cálculos '!Z282="","",'Cálculos '!Z282)</f>
        <v/>
      </c>
      <c r="T276" s="172" t="str">
        <f>IF('Cálculos '!AA282="","",'Cálculos '!AA282)</f>
        <v/>
      </c>
      <c r="U276" s="172" t="str">
        <f>IF('Cálculos '!AB282="","",'Cálculos '!AB282)</f>
        <v/>
      </c>
      <c r="V276" s="172" t="str">
        <f>IF('Cálculos '!AC282="","",'Cálculos '!AC282)</f>
        <v/>
      </c>
      <c r="W276" s="172" t="str">
        <f>IF('Cálculos '!AD282="","",'Cálculos '!AD282)</f>
        <v/>
      </c>
      <c r="X276" s="172" t="str">
        <f>IF('Cálculos '!AE282="","",'Cálculos '!AE282)</f>
        <v/>
      </c>
      <c r="Y276" s="172" t="str">
        <f>IF('Cálculos '!AF282="","",'Cálculos '!AF282)</f>
        <v/>
      </c>
      <c r="Z276" s="172" t="str">
        <f>IF('Cálculos '!AG282="","",'Cálculos '!AG282)</f>
        <v/>
      </c>
      <c r="AA276" s="172" t="str">
        <f>IF('Cálculos '!AH282="","",'Cálculos '!AH282)</f>
        <v/>
      </c>
      <c r="AB276" s="172" t="str">
        <f>IF('Cálculos '!AI282="","",'Cálculos '!AI282)</f>
        <v/>
      </c>
      <c r="AC276" s="172" t="str">
        <f>IF('Cálculos '!AJ282="","",'Cálculos '!AJ282)</f>
        <v/>
      </c>
      <c r="AD276" s="172" t="str">
        <f>IF('Cálculos '!AK282="","",'Cálculos '!AK282)</f>
        <v/>
      </c>
      <c r="AE276" s="172" t="str">
        <f>IF('Cálculos '!AL282="","",'Cálculos '!AL282)</f>
        <v/>
      </c>
      <c r="AF276" s="172" t="str">
        <f>IF('Cálculos '!AM282="","",'Cálculos '!AM282)</f>
        <v/>
      </c>
      <c r="AG276" s="172" t="str">
        <f>IF('Cálculos '!AN282="","",'Cálculos '!AN282)</f>
        <v/>
      </c>
      <c r="AH276" s="172" t="str">
        <f>IF('Cálculos '!AO282="","",'Cálculos '!AO282)</f>
        <v/>
      </c>
      <c r="AI276" s="172" t="str">
        <f>IF('Cálculos '!AP282="","",'Cálculos '!AP282)</f>
        <v/>
      </c>
      <c r="AJ276" s="443" t="str">
        <f>IF('Cálculos '!AQ282="","",'Cálculos '!AQ282)</f>
        <v/>
      </c>
      <c r="AK276" s="446" t="str">
        <f>IF('Cálculos '!D282="","",AVERAGE(C276:AJ276))</f>
        <v/>
      </c>
      <c r="AM276" s="181">
        <f t="shared" si="182"/>
        <v>274</v>
      </c>
      <c r="AN276" s="284" t="str">
        <f t="shared" si="183"/>
        <v/>
      </c>
      <c r="AO276" s="285" t="str">
        <f t="shared" si="184"/>
        <v/>
      </c>
      <c r="AP276" s="285" t="str">
        <f t="shared" si="185"/>
        <v/>
      </c>
      <c r="AQ276" s="285" t="str">
        <f t="shared" si="186"/>
        <v/>
      </c>
      <c r="AR276" s="182" t="str">
        <f t="shared" si="187"/>
        <v/>
      </c>
      <c r="AS276" s="182" t="str">
        <f t="shared" si="188"/>
        <v/>
      </c>
      <c r="AT276" s="182" t="str">
        <f t="shared" si="189"/>
        <v/>
      </c>
      <c r="AU276" s="182" t="str">
        <f t="shared" si="190"/>
        <v/>
      </c>
      <c r="AV276" s="182" t="str">
        <f t="shared" si="191"/>
        <v/>
      </c>
      <c r="AW276" s="182" t="str">
        <f t="shared" si="192"/>
        <v/>
      </c>
      <c r="AX276" s="182" t="str">
        <f t="shared" si="193"/>
        <v/>
      </c>
      <c r="AY276" s="182" t="str">
        <f t="shared" si="194"/>
        <v/>
      </c>
      <c r="AZ276" s="182" t="str">
        <f t="shared" si="195"/>
        <v/>
      </c>
      <c r="BA276" s="182" t="str">
        <f t="shared" si="196"/>
        <v/>
      </c>
      <c r="BB276" s="182" t="str">
        <f t="shared" si="197"/>
        <v/>
      </c>
      <c r="BC276" s="182" t="str">
        <f t="shared" si="198"/>
        <v/>
      </c>
      <c r="BD276" s="182" t="str">
        <f t="shared" si="199"/>
        <v/>
      </c>
      <c r="BE276" s="182" t="str">
        <f t="shared" si="200"/>
        <v/>
      </c>
      <c r="BF276" s="182" t="str">
        <f t="shared" si="201"/>
        <v/>
      </c>
      <c r="BG276" s="182" t="str">
        <f t="shared" si="202"/>
        <v/>
      </c>
      <c r="BH276" s="182" t="str">
        <f t="shared" si="203"/>
        <v/>
      </c>
      <c r="BI276" s="182" t="str">
        <f t="shared" si="204"/>
        <v/>
      </c>
      <c r="BJ276" s="182" t="str">
        <f t="shared" si="205"/>
        <v/>
      </c>
      <c r="BK276" s="182" t="str">
        <f t="shared" si="206"/>
        <v/>
      </c>
      <c r="BL276" s="182" t="str">
        <f t="shared" si="207"/>
        <v/>
      </c>
      <c r="BM276" s="182" t="str">
        <f t="shared" si="208"/>
        <v/>
      </c>
      <c r="BN276" s="182" t="str">
        <f t="shared" si="209"/>
        <v/>
      </c>
      <c r="BO276" s="182" t="str">
        <f t="shared" si="210"/>
        <v/>
      </c>
      <c r="BP276" s="182" t="str">
        <f t="shared" si="211"/>
        <v/>
      </c>
      <c r="BQ276" s="182" t="str">
        <f t="shared" si="212"/>
        <v/>
      </c>
      <c r="BR276" s="182" t="str">
        <f t="shared" si="213"/>
        <v/>
      </c>
      <c r="BS276" s="182" t="str">
        <f t="shared" si="214"/>
        <v/>
      </c>
      <c r="BT276" s="182" t="str">
        <f t="shared" si="215"/>
        <v/>
      </c>
      <c r="BU276" s="183" t="str">
        <f t="shared" si="216"/>
        <v/>
      </c>
      <c r="BV276" s="184" t="str">
        <f>IF('Cálculos '!C282="","",AVERAGE(AN276:BU276))</f>
        <v/>
      </c>
    </row>
    <row r="277" spans="2:74" ht="17.25" hidden="1" thickBot="1" x14ac:dyDescent="0.35">
      <c r="B277" s="165">
        <f t="shared" si="181"/>
        <v>275</v>
      </c>
      <c r="C277" s="171" t="str">
        <f>IF('Cálculos '!J283="","",'Cálculos '!J283)</f>
        <v/>
      </c>
      <c r="D277" s="172" t="str">
        <f>IF('Cálculos '!K283="","",'Cálculos '!K283)</f>
        <v/>
      </c>
      <c r="E277" s="172" t="str">
        <f>IF('Cálculos '!L283="","",'Cálculos '!L283)</f>
        <v/>
      </c>
      <c r="F277" s="172" t="str">
        <f>IF('Cálculos '!M283="","",'Cálculos '!M283)</f>
        <v/>
      </c>
      <c r="G277" s="172" t="str">
        <f>IF('Cálculos '!N283="","",'Cálculos '!N283)</f>
        <v/>
      </c>
      <c r="H277" s="172" t="str">
        <f>IF('Cálculos '!O283="","",'Cálculos '!O283)</f>
        <v/>
      </c>
      <c r="I277" s="172" t="str">
        <f>IF('Cálculos '!P283="","",'Cálculos '!P283)</f>
        <v/>
      </c>
      <c r="J277" s="172" t="str">
        <f>IF('Cálculos '!Q283="","",'Cálculos '!Q283)</f>
        <v/>
      </c>
      <c r="K277" s="172" t="str">
        <f>IF('Cálculos '!R283="","",'Cálculos '!R283)</f>
        <v/>
      </c>
      <c r="L277" s="172" t="str">
        <f>IF('Cálculos '!S283="","",'Cálculos '!S283)</f>
        <v/>
      </c>
      <c r="M277" s="172" t="str">
        <f>IF('Cálculos '!T283="","",'Cálculos '!T283)</f>
        <v/>
      </c>
      <c r="N277" s="172" t="str">
        <f>IF('Cálculos '!U283="","",'Cálculos '!U283)</f>
        <v/>
      </c>
      <c r="O277" s="172" t="str">
        <f>IF('Cálculos '!V283="","",'Cálculos '!V283)</f>
        <v/>
      </c>
      <c r="P277" s="172" t="str">
        <f>IF('Cálculos '!W283="","",'Cálculos '!W283)</f>
        <v/>
      </c>
      <c r="Q277" s="172" t="str">
        <f>IF('Cálculos '!X283="","",'Cálculos '!X283)</f>
        <v/>
      </c>
      <c r="R277" s="172" t="str">
        <f>IF('Cálculos '!Y283="","",'Cálculos '!Y283)</f>
        <v/>
      </c>
      <c r="S277" s="172" t="str">
        <f>IF('Cálculos '!Z283="","",'Cálculos '!Z283)</f>
        <v/>
      </c>
      <c r="T277" s="172" t="str">
        <f>IF('Cálculos '!AA283="","",'Cálculos '!AA283)</f>
        <v/>
      </c>
      <c r="U277" s="172" t="str">
        <f>IF('Cálculos '!AB283="","",'Cálculos '!AB283)</f>
        <v/>
      </c>
      <c r="V277" s="172" t="str">
        <f>IF('Cálculos '!AC283="","",'Cálculos '!AC283)</f>
        <v/>
      </c>
      <c r="W277" s="172" t="str">
        <f>IF('Cálculos '!AD283="","",'Cálculos '!AD283)</f>
        <v/>
      </c>
      <c r="X277" s="172" t="str">
        <f>IF('Cálculos '!AE283="","",'Cálculos '!AE283)</f>
        <v/>
      </c>
      <c r="Y277" s="172" t="str">
        <f>IF('Cálculos '!AF283="","",'Cálculos '!AF283)</f>
        <v/>
      </c>
      <c r="Z277" s="172" t="str">
        <f>IF('Cálculos '!AG283="","",'Cálculos '!AG283)</f>
        <v/>
      </c>
      <c r="AA277" s="172" t="str">
        <f>IF('Cálculos '!AH283="","",'Cálculos '!AH283)</f>
        <v/>
      </c>
      <c r="AB277" s="172" t="str">
        <f>IF('Cálculos '!AI283="","",'Cálculos '!AI283)</f>
        <v/>
      </c>
      <c r="AC277" s="172" t="str">
        <f>IF('Cálculos '!AJ283="","",'Cálculos '!AJ283)</f>
        <v/>
      </c>
      <c r="AD277" s="172" t="str">
        <f>IF('Cálculos '!AK283="","",'Cálculos '!AK283)</f>
        <v/>
      </c>
      <c r="AE277" s="172" t="str">
        <f>IF('Cálculos '!AL283="","",'Cálculos '!AL283)</f>
        <v/>
      </c>
      <c r="AF277" s="172" t="str">
        <f>IF('Cálculos '!AM283="","",'Cálculos '!AM283)</f>
        <v/>
      </c>
      <c r="AG277" s="172" t="str">
        <f>IF('Cálculos '!AN283="","",'Cálculos '!AN283)</f>
        <v/>
      </c>
      <c r="AH277" s="172" t="str">
        <f>IF('Cálculos '!AO283="","",'Cálculos '!AO283)</f>
        <v/>
      </c>
      <c r="AI277" s="172" t="str">
        <f>IF('Cálculos '!AP283="","",'Cálculos '!AP283)</f>
        <v/>
      </c>
      <c r="AJ277" s="443" t="str">
        <f>IF('Cálculos '!AQ283="","",'Cálculos '!AQ283)</f>
        <v/>
      </c>
      <c r="AK277" s="446" t="str">
        <f>IF('Cálculos '!D283="","",AVERAGE(C277:AJ277))</f>
        <v/>
      </c>
      <c r="AM277" s="181">
        <f t="shared" si="182"/>
        <v>275</v>
      </c>
      <c r="AN277" s="284" t="str">
        <f t="shared" si="183"/>
        <v/>
      </c>
      <c r="AO277" s="285" t="str">
        <f t="shared" si="184"/>
        <v/>
      </c>
      <c r="AP277" s="285" t="str">
        <f t="shared" si="185"/>
        <v/>
      </c>
      <c r="AQ277" s="285" t="str">
        <f t="shared" si="186"/>
        <v/>
      </c>
      <c r="AR277" s="182" t="str">
        <f t="shared" si="187"/>
        <v/>
      </c>
      <c r="AS277" s="182" t="str">
        <f t="shared" si="188"/>
        <v/>
      </c>
      <c r="AT277" s="182" t="str">
        <f t="shared" si="189"/>
        <v/>
      </c>
      <c r="AU277" s="182" t="str">
        <f t="shared" si="190"/>
        <v/>
      </c>
      <c r="AV277" s="182" t="str">
        <f t="shared" si="191"/>
        <v/>
      </c>
      <c r="AW277" s="182" t="str">
        <f t="shared" si="192"/>
        <v/>
      </c>
      <c r="AX277" s="182" t="str">
        <f t="shared" si="193"/>
        <v/>
      </c>
      <c r="AY277" s="182" t="str">
        <f t="shared" si="194"/>
        <v/>
      </c>
      <c r="AZ277" s="182" t="str">
        <f t="shared" si="195"/>
        <v/>
      </c>
      <c r="BA277" s="182" t="str">
        <f t="shared" si="196"/>
        <v/>
      </c>
      <c r="BB277" s="182" t="str">
        <f t="shared" si="197"/>
        <v/>
      </c>
      <c r="BC277" s="182" t="str">
        <f t="shared" si="198"/>
        <v/>
      </c>
      <c r="BD277" s="182" t="str">
        <f t="shared" si="199"/>
        <v/>
      </c>
      <c r="BE277" s="182" t="str">
        <f t="shared" si="200"/>
        <v/>
      </c>
      <c r="BF277" s="182" t="str">
        <f t="shared" si="201"/>
        <v/>
      </c>
      <c r="BG277" s="182" t="str">
        <f t="shared" si="202"/>
        <v/>
      </c>
      <c r="BH277" s="182" t="str">
        <f t="shared" si="203"/>
        <v/>
      </c>
      <c r="BI277" s="182" t="str">
        <f t="shared" si="204"/>
        <v/>
      </c>
      <c r="BJ277" s="182" t="str">
        <f t="shared" si="205"/>
        <v/>
      </c>
      <c r="BK277" s="182" t="str">
        <f t="shared" si="206"/>
        <v/>
      </c>
      <c r="BL277" s="182" t="str">
        <f t="shared" si="207"/>
        <v/>
      </c>
      <c r="BM277" s="182" t="str">
        <f t="shared" si="208"/>
        <v/>
      </c>
      <c r="BN277" s="182" t="str">
        <f t="shared" si="209"/>
        <v/>
      </c>
      <c r="BO277" s="182" t="str">
        <f t="shared" si="210"/>
        <v/>
      </c>
      <c r="BP277" s="182" t="str">
        <f t="shared" si="211"/>
        <v/>
      </c>
      <c r="BQ277" s="182" t="str">
        <f t="shared" si="212"/>
        <v/>
      </c>
      <c r="BR277" s="182" t="str">
        <f t="shared" si="213"/>
        <v/>
      </c>
      <c r="BS277" s="182" t="str">
        <f t="shared" si="214"/>
        <v/>
      </c>
      <c r="BT277" s="182" t="str">
        <f t="shared" si="215"/>
        <v/>
      </c>
      <c r="BU277" s="183" t="str">
        <f t="shared" si="216"/>
        <v/>
      </c>
      <c r="BV277" s="184" t="str">
        <f>IF('Cálculos '!C283="","",AVERAGE(AN277:BU277))</f>
        <v/>
      </c>
    </row>
    <row r="278" spans="2:74" ht="17.25" hidden="1" thickBot="1" x14ac:dyDescent="0.35">
      <c r="B278" s="165">
        <f t="shared" si="181"/>
        <v>276</v>
      </c>
      <c r="C278" s="171" t="str">
        <f>IF('Cálculos '!J284="","",'Cálculos '!J284)</f>
        <v/>
      </c>
      <c r="D278" s="172" t="str">
        <f>IF('Cálculos '!K284="","",'Cálculos '!K284)</f>
        <v/>
      </c>
      <c r="E278" s="172" t="str">
        <f>IF('Cálculos '!L284="","",'Cálculos '!L284)</f>
        <v/>
      </c>
      <c r="F278" s="172" t="str">
        <f>IF('Cálculos '!M284="","",'Cálculos '!M284)</f>
        <v/>
      </c>
      <c r="G278" s="172" t="str">
        <f>IF('Cálculos '!N284="","",'Cálculos '!N284)</f>
        <v/>
      </c>
      <c r="H278" s="172" t="str">
        <f>IF('Cálculos '!O284="","",'Cálculos '!O284)</f>
        <v/>
      </c>
      <c r="I278" s="172" t="str">
        <f>IF('Cálculos '!P284="","",'Cálculos '!P284)</f>
        <v/>
      </c>
      <c r="J278" s="172" t="str">
        <f>IF('Cálculos '!Q284="","",'Cálculos '!Q284)</f>
        <v/>
      </c>
      <c r="K278" s="172" t="str">
        <f>IF('Cálculos '!R284="","",'Cálculos '!R284)</f>
        <v/>
      </c>
      <c r="L278" s="172" t="str">
        <f>IF('Cálculos '!S284="","",'Cálculos '!S284)</f>
        <v/>
      </c>
      <c r="M278" s="172" t="str">
        <f>IF('Cálculos '!T284="","",'Cálculos '!T284)</f>
        <v/>
      </c>
      <c r="N278" s="172" t="str">
        <f>IF('Cálculos '!U284="","",'Cálculos '!U284)</f>
        <v/>
      </c>
      <c r="O278" s="172" t="str">
        <f>IF('Cálculos '!V284="","",'Cálculos '!V284)</f>
        <v/>
      </c>
      <c r="P278" s="172" t="str">
        <f>IF('Cálculos '!W284="","",'Cálculos '!W284)</f>
        <v/>
      </c>
      <c r="Q278" s="172" t="str">
        <f>IF('Cálculos '!X284="","",'Cálculos '!X284)</f>
        <v/>
      </c>
      <c r="R278" s="172" t="str">
        <f>IF('Cálculos '!Y284="","",'Cálculos '!Y284)</f>
        <v/>
      </c>
      <c r="S278" s="172" t="str">
        <f>IF('Cálculos '!Z284="","",'Cálculos '!Z284)</f>
        <v/>
      </c>
      <c r="T278" s="172" t="str">
        <f>IF('Cálculos '!AA284="","",'Cálculos '!AA284)</f>
        <v/>
      </c>
      <c r="U278" s="172" t="str">
        <f>IF('Cálculos '!AB284="","",'Cálculos '!AB284)</f>
        <v/>
      </c>
      <c r="V278" s="172" t="str">
        <f>IF('Cálculos '!AC284="","",'Cálculos '!AC284)</f>
        <v/>
      </c>
      <c r="W278" s="172" t="str">
        <f>IF('Cálculos '!AD284="","",'Cálculos '!AD284)</f>
        <v/>
      </c>
      <c r="X278" s="172" t="str">
        <f>IF('Cálculos '!AE284="","",'Cálculos '!AE284)</f>
        <v/>
      </c>
      <c r="Y278" s="172" t="str">
        <f>IF('Cálculos '!AF284="","",'Cálculos '!AF284)</f>
        <v/>
      </c>
      <c r="Z278" s="172" t="str">
        <f>IF('Cálculos '!AG284="","",'Cálculos '!AG284)</f>
        <v/>
      </c>
      <c r="AA278" s="172" t="str">
        <f>IF('Cálculos '!AH284="","",'Cálculos '!AH284)</f>
        <v/>
      </c>
      <c r="AB278" s="172" t="str">
        <f>IF('Cálculos '!AI284="","",'Cálculos '!AI284)</f>
        <v/>
      </c>
      <c r="AC278" s="172" t="str">
        <f>IF('Cálculos '!AJ284="","",'Cálculos '!AJ284)</f>
        <v/>
      </c>
      <c r="AD278" s="172" t="str">
        <f>IF('Cálculos '!AK284="","",'Cálculos '!AK284)</f>
        <v/>
      </c>
      <c r="AE278" s="172" t="str">
        <f>IF('Cálculos '!AL284="","",'Cálculos '!AL284)</f>
        <v/>
      </c>
      <c r="AF278" s="172" t="str">
        <f>IF('Cálculos '!AM284="","",'Cálculos '!AM284)</f>
        <v/>
      </c>
      <c r="AG278" s="172" t="str">
        <f>IF('Cálculos '!AN284="","",'Cálculos '!AN284)</f>
        <v/>
      </c>
      <c r="AH278" s="172" t="str">
        <f>IF('Cálculos '!AO284="","",'Cálculos '!AO284)</f>
        <v/>
      </c>
      <c r="AI278" s="172" t="str">
        <f>IF('Cálculos '!AP284="","",'Cálculos '!AP284)</f>
        <v/>
      </c>
      <c r="AJ278" s="443" t="str">
        <f>IF('Cálculos '!AQ284="","",'Cálculos '!AQ284)</f>
        <v/>
      </c>
      <c r="AK278" s="446" t="str">
        <f>IF('Cálculos '!D284="","",AVERAGE(C278:AJ278))</f>
        <v/>
      </c>
      <c r="AM278" s="181">
        <f t="shared" si="182"/>
        <v>276</v>
      </c>
      <c r="AN278" s="284" t="str">
        <f t="shared" si="183"/>
        <v/>
      </c>
      <c r="AO278" s="285" t="str">
        <f t="shared" si="184"/>
        <v/>
      </c>
      <c r="AP278" s="285" t="str">
        <f t="shared" si="185"/>
        <v/>
      </c>
      <c r="AQ278" s="285" t="str">
        <f t="shared" si="186"/>
        <v/>
      </c>
      <c r="AR278" s="182" t="str">
        <f t="shared" si="187"/>
        <v/>
      </c>
      <c r="AS278" s="182" t="str">
        <f t="shared" si="188"/>
        <v/>
      </c>
      <c r="AT278" s="182" t="str">
        <f t="shared" si="189"/>
        <v/>
      </c>
      <c r="AU278" s="182" t="str">
        <f t="shared" si="190"/>
        <v/>
      </c>
      <c r="AV278" s="182" t="str">
        <f t="shared" si="191"/>
        <v/>
      </c>
      <c r="AW278" s="182" t="str">
        <f t="shared" si="192"/>
        <v/>
      </c>
      <c r="AX278" s="182" t="str">
        <f t="shared" si="193"/>
        <v/>
      </c>
      <c r="AY278" s="182" t="str">
        <f t="shared" si="194"/>
        <v/>
      </c>
      <c r="AZ278" s="182" t="str">
        <f t="shared" si="195"/>
        <v/>
      </c>
      <c r="BA278" s="182" t="str">
        <f t="shared" si="196"/>
        <v/>
      </c>
      <c r="BB278" s="182" t="str">
        <f t="shared" si="197"/>
        <v/>
      </c>
      <c r="BC278" s="182" t="str">
        <f t="shared" si="198"/>
        <v/>
      </c>
      <c r="BD278" s="182" t="str">
        <f t="shared" si="199"/>
        <v/>
      </c>
      <c r="BE278" s="182" t="str">
        <f t="shared" si="200"/>
        <v/>
      </c>
      <c r="BF278" s="182" t="str">
        <f t="shared" si="201"/>
        <v/>
      </c>
      <c r="BG278" s="182" t="str">
        <f t="shared" si="202"/>
        <v/>
      </c>
      <c r="BH278" s="182" t="str">
        <f t="shared" si="203"/>
        <v/>
      </c>
      <c r="BI278" s="182" t="str">
        <f t="shared" si="204"/>
        <v/>
      </c>
      <c r="BJ278" s="182" t="str">
        <f t="shared" si="205"/>
        <v/>
      </c>
      <c r="BK278" s="182" t="str">
        <f t="shared" si="206"/>
        <v/>
      </c>
      <c r="BL278" s="182" t="str">
        <f t="shared" si="207"/>
        <v/>
      </c>
      <c r="BM278" s="182" t="str">
        <f t="shared" si="208"/>
        <v/>
      </c>
      <c r="BN278" s="182" t="str">
        <f t="shared" si="209"/>
        <v/>
      </c>
      <c r="BO278" s="182" t="str">
        <f t="shared" si="210"/>
        <v/>
      </c>
      <c r="BP278" s="182" t="str">
        <f t="shared" si="211"/>
        <v/>
      </c>
      <c r="BQ278" s="182" t="str">
        <f t="shared" si="212"/>
        <v/>
      </c>
      <c r="BR278" s="182" t="str">
        <f t="shared" si="213"/>
        <v/>
      </c>
      <c r="BS278" s="182" t="str">
        <f t="shared" si="214"/>
        <v/>
      </c>
      <c r="BT278" s="182" t="str">
        <f t="shared" si="215"/>
        <v/>
      </c>
      <c r="BU278" s="183" t="str">
        <f t="shared" si="216"/>
        <v/>
      </c>
      <c r="BV278" s="184" t="str">
        <f>IF('Cálculos '!C284="","",AVERAGE(AN278:BU278))</f>
        <v/>
      </c>
    </row>
    <row r="279" spans="2:74" ht="17.25" hidden="1" thickBot="1" x14ac:dyDescent="0.35">
      <c r="B279" s="165">
        <f t="shared" si="181"/>
        <v>277</v>
      </c>
      <c r="C279" s="171" t="str">
        <f>IF('Cálculos '!J285="","",'Cálculos '!J285)</f>
        <v/>
      </c>
      <c r="D279" s="172" t="str">
        <f>IF('Cálculos '!K285="","",'Cálculos '!K285)</f>
        <v/>
      </c>
      <c r="E279" s="172" t="str">
        <f>IF('Cálculos '!L285="","",'Cálculos '!L285)</f>
        <v/>
      </c>
      <c r="F279" s="172" t="str">
        <f>IF('Cálculos '!M285="","",'Cálculos '!M285)</f>
        <v/>
      </c>
      <c r="G279" s="172" t="str">
        <f>IF('Cálculos '!N285="","",'Cálculos '!N285)</f>
        <v/>
      </c>
      <c r="H279" s="172" t="str">
        <f>IF('Cálculos '!O285="","",'Cálculos '!O285)</f>
        <v/>
      </c>
      <c r="I279" s="172" t="str">
        <f>IF('Cálculos '!P285="","",'Cálculos '!P285)</f>
        <v/>
      </c>
      <c r="J279" s="172" t="str">
        <f>IF('Cálculos '!Q285="","",'Cálculos '!Q285)</f>
        <v/>
      </c>
      <c r="K279" s="172" t="str">
        <f>IF('Cálculos '!R285="","",'Cálculos '!R285)</f>
        <v/>
      </c>
      <c r="L279" s="172" t="str">
        <f>IF('Cálculos '!S285="","",'Cálculos '!S285)</f>
        <v/>
      </c>
      <c r="M279" s="172" t="str">
        <f>IF('Cálculos '!T285="","",'Cálculos '!T285)</f>
        <v/>
      </c>
      <c r="N279" s="172" t="str">
        <f>IF('Cálculos '!U285="","",'Cálculos '!U285)</f>
        <v/>
      </c>
      <c r="O279" s="172" t="str">
        <f>IF('Cálculos '!V285="","",'Cálculos '!V285)</f>
        <v/>
      </c>
      <c r="P279" s="172" t="str">
        <f>IF('Cálculos '!W285="","",'Cálculos '!W285)</f>
        <v/>
      </c>
      <c r="Q279" s="172" t="str">
        <f>IF('Cálculos '!X285="","",'Cálculos '!X285)</f>
        <v/>
      </c>
      <c r="R279" s="172" t="str">
        <f>IF('Cálculos '!Y285="","",'Cálculos '!Y285)</f>
        <v/>
      </c>
      <c r="S279" s="172" t="str">
        <f>IF('Cálculos '!Z285="","",'Cálculos '!Z285)</f>
        <v/>
      </c>
      <c r="T279" s="172" t="str">
        <f>IF('Cálculos '!AA285="","",'Cálculos '!AA285)</f>
        <v/>
      </c>
      <c r="U279" s="172" t="str">
        <f>IF('Cálculos '!AB285="","",'Cálculos '!AB285)</f>
        <v/>
      </c>
      <c r="V279" s="172" t="str">
        <f>IF('Cálculos '!AC285="","",'Cálculos '!AC285)</f>
        <v/>
      </c>
      <c r="W279" s="172" t="str">
        <f>IF('Cálculos '!AD285="","",'Cálculos '!AD285)</f>
        <v/>
      </c>
      <c r="X279" s="172" t="str">
        <f>IF('Cálculos '!AE285="","",'Cálculos '!AE285)</f>
        <v/>
      </c>
      <c r="Y279" s="172" t="str">
        <f>IF('Cálculos '!AF285="","",'Cálculos '!AF285)</f>
        <v/>
      </c>
      <c r="Z279" s="172" t="str">
        <f>IF('Cálculos '!AG285="","",'Cálculos '!AG285)</f>
        <v/>
      </c>
      <c r="AA279" s="172" t="str">
        <f>IF('Cálculos '!AH285="","",'Cálculos '!AH285)</f>
        <v/>
      </c>
      <c r="AB279" s="172" t="str">
        <f>IF('Cálculos '!AI285="","",'Cálculos '!AI285)</f>
        <v/>
      </c>
      <c r="AC279" s="172" t="str">
        <f>IF('Cálculos '!AJ285="","",'Cálculos '!AJ285)</f>
        <v/>
      </c>
      <c r="AD279" s="172" t="str">
        <f>IF('Cálculos '!AK285="","",'Cálculos '!AK285)</f>
        <v/>
      </c>
      <c r="AE279" s="172" t="str">
        <f>IF('Cálculos '!AL285="","",'Cálculos '!AL285)</f>
        <v/>
      </c>
      <c r="AF279" s="172" t="str">
        <f>IF('Cálculos '!AM285="","",'Cálculos '!AM285)</f>
        <v/>
      </c>
      <c r="AG279" s="172" t="str">
        <f>IF('Cálculos '!AN285="","",'Cálculos '!AN285)</f>
        <v/>
      </c>
      <c r="AH279" s="172" t="str">
        <f>IF('Cálculos '!AO285="","",'Cálculos '!AO285)</f>
        <v/>
      </c>
      <c r="AI279" s="172" t="str">
        <f>IF('Cálculos '!AP285="","",'Cálculos '!AP285)</f>
        <v/>
      </c>
      <c r="AJ279" s="443" t="str">
        <f>IF('Cálculos '!AQ285="","",'Cálculos '!AQ285)</f>
        <v/>
      </c>
      <c r="AK279" s="446" t="str">
        <f>IF('Cálculos '!D285="","",AVERAGE(C279:AJ279))</f>
        <v/>
      </c>
      <c r="AM279" s="181">
        <f t="shared" si="182"/>
        <v>277</v>
      </c>
      <c r="AN279" s="284" t="str">
        <f t="shared" si="183"/>
        <v/>
      </c>
      <c r="AO279" s="285" t="str">
        <f t="shared" si="184"/>
        <v/>
      </c>
      <c r="AP279" s="285" t="str">
        <f t="shared" si="185"/>
        <v/>
      </c>
      <c r="AQ279" s="285" t="str">
        <f t="shared" si="186"/>
        <v/>
      </c>
      <c r="AR279" s="182" t="str">
        <f t="shared" si="187"/>
        <v/>
      </c>
      <c r="AS279" s="182" t="str">
        <f t="shared" si="188"/>
        <v/>
      </c>
      <c r="AT279" s="182" t="str">
        <f t="shared" si="189"/>
        <v/>
      </c>
      <c r="AU279" s="182" t="str">
        <f t="shared" si="190"/>
        <v/>
      </c>
      <c r="AV279" s="182" t="str">
        <f t="shared" si="191"/>
        <v/>
      </c>
      <c r="AW279" s="182" t="str">
        <f t="shared" si="192"/>
        <v/>
      </c>
      <c r="AX279" s="182" t="str">
        <f t="shared" si="193"/>
        <v/>
      </c>
      <c r="AY279" s="182" t="str">
        <f t="shared" si="194"/>
        <v/>
      </c>
      <c r="AZ279" s="182" t="str">
        <f t="shared" si="195"/>
        <v/>
      </c>
      <c r="BA279" s="182" t="str">
        <f t="shared" si="196"/>
        <v/>
      </c>
      <c r="BB279" s="182" t="str">
        <f t="shared" si="197"/>
        <v/>
      </c>
      <c r="BC279" s="182" t="str">
        <f t="shared" si="198"/>
        <v/>
      </c>
      <c r="BD279" s="182" t="str">
        <f t="shared" si="199"/>
        <v/>
      </c>
      <c r="BE279" s="182" t="str">
        <f t="shared" si="200"/>
        <v/>
      </c>
      <c r="BF279" s="182" t="str">
        <f t="shared" si="201"/>
        <v/>
      </c>
      <c r="BG279" s="182" t="str">
        <f t="shared" si="202"/>
        <v/>
      </c>
      <c r="BH279" s="182" t="str">
        <f t="shared" si="203"/>
        <v/>
      </c>
      <c r="BI279" s="182" t="str">
        <f t="shared" si="204"/>
        <v/>
      </c>
      <c r="BJ279" s="182" t="str">
        <f t="shared" si="205"/>
        <v/>
      </c>
      <c r="BK279" s="182" t="str">
        <f t="shared" si="206"/>
        <v/>
      </c>
      <c r="BL279" s="182" t="str">
        <f t="shared" si="207"/>
        <v/>
      </c>
      <c r="BM279" s="182" t="str">
        <f t="shared" si="208"/>
        <v/>
      </c>
      <c r="BN279" s="182" t="str">
        <f t="shared" si="209"/>
        <v/>
      </c>
      <c r="BO279" s="182" t="str">
        <f t="shared" si="210"/>
        <v/>
      </c>
      <c r="BP279" s="182" t="str">
        <f t="shared" si="211"/>
        <v/>
      </c>
      <c r="BQ279" s="182" t="str">
        <f t="shared" si="212"/>
        <v/>
      </c>
      <c r="BR279" s="182" t="str">
        <f t="shared" si="213"/>
        <v/>
      </c>
      <c r="BS279" s="182" t="str">
        <f t="shared" si="214"/>
        <v/>
      </c>
      <c r="BT279" s="182" t="str">
        <f t="shared" si="215"/>
        <v/>
      </c>
      <c r="BU279" s="183" t="str">
        <f t="shared" si="216"/>
        <v/>
      </c>
      <c r="BV279" s="184" t="str">
        <f>IF('Cálculos '!C285="","",AVERAGE(AN279:BU279))</f>
        <v/>
      </c>
    </row>
    <row r="280" spans="2:74" ht="17.25" hidden="1" thickBot="1" x14ac:dyDescent="0.35">
      <c r="B280" s="165">
        <f t="shared" si="181"/>
        <v>278</v>
      </c>
      <c r="C280" s="171" t="str">
        <f>IF('Cálculos '!J286="","",'Cálculos '!J286)</f>
        <v/>
      </c>
      <c r="D280" s="172" t="str">
        <f>IF('Cálculos '!K286="","",'Cálculos '!K286)</f>
        <v/>
      </c>
      <c r="E280" s="172" t="str">
        <f>IF('Cálculos '!L286="","",'Cálculos '!L286)</f>
        <v/>
      </c>
      <c r="F280" s="172" t="str">
        <f>IF('Cálculos '!M286="","",'Cálculos '!M286)</f>
        <v/>
      </c>
      <c r="G280" s="172" t="str">
        <f>IF('Cálculos '!N286="","",'Cálculos '!N286)</f>
        <v/>
      </c>
      <c r="H280" s="172" t="str">
        <f>IF('Cálculos '!O286="","",'Cálculos '!O286)</f>
        <v/>
      </c>
      <c r="I280" s="172" t="str">
        <f>IF('Cálculos '!P286="","",'Cálculos '!P286)</f>
        <v/>
      </c>
      <c r="J280" s="172" t="str">
        <f>IF('Cálculos '!Q286="","",'Cálculos '!Q286)</f>
        <v/>
      </c>
      <c r="K280" s="172" t="str">
        <f>IF('Cálculos '!R286="","",'Cálculos '!R286)</f>
        <v/>
      </c>
      <c r="L280" s="172" t="str">
        <f>IF('Cálculos '!S286="","",'Cálculos '!S286)</f>
        <v/>
      </c>
      <c r="M280" s="172" t="str">
        <f>IF('Cálculos '!T286="","",'Cálculos '!T286)</f>
        <v/>
      </c>
      <c r="N280" s="172" t="str">
        <f>IF('Cálculos '!U286="","",'Cálculos '!U286)</f>
        <v/>
      </c>
      <c r="O280" s="172" t="str">
        <f>IF('Cálculos '!V286="","",'Cálculos '!V286)</f>
        <v/>
      </c>
      <c r="P280" s="172" t="str">
        <f>IF('Cálculos '!W286="","",'Cálculos '!W286)</f>
        <v/>
      </c>
      <c r="Q280" s="172" t="str">
        <f>IF('Cálculos '!X286="","",'Cálculos '!X286)</f>
        <v/>
      </c>
      <c r="R280" s="172" t="str">
        <f>IF('Cálculos '!Y286="","",'Cálculos '!Y286)</f>
        <v/>
      </c>
      <c r="S280" s="172" t="str">
        <f>IF('Cálculos '!Z286="","",'Cálculos '!Z286)</f>
        <v/>
      </c>
      <c r="T280" s="172" t="str">
        <f>IF('Cálculos '!AA286="","",'Cálculos '!AA286)</f>
        <v/>
      </c>
      <c r="U280" s="172" t="str">
        <f>IF('Cálculos '!AB286="","",'Cálculos '!AB286)</f>
        <v/>
      </c>
      <c r="V280" s="172" t="str">
        <f>IF('Cálculos '!AC286="","",'Cálculos '!AC286)</f>
        <v/>
      </c>
      <c r="W280" s="172" t="str">
        <f>IF('Cálculos '!AD286="","",'Cálculos '!AD286)</f>
        <v/>
      </c>
      <c r="X280" s="172" t="str">
        <f>IF('Cálculos '!AE286="","",'Cálculos '!AE286)</f>
        <v/>
      </c>
      <c r="Y280" s="172" t="str">
        <f>IF('Cálculos '!AF286="","",'Cálculos '!AF286)</f>
        <v/>
      </c>
      <c r="Z280" s="172" t="str">
        <f>IF('Cálculos '!AG286="","",'Cálculos '!AG286)</f>
        <v/>
      </c>
      <c r="AA280" s="172" t="str">
        <f>IF('Cálculos '!AH286="","",'Cálculos '!AH286)</f>
        <v/>
      </c>
      <c r="AB280" s="172" t="str">
        <f>IF('Cálculos '!AI286="","",'Cálculos '!AI286)</f>
        <v/>
      </c>
      <c r="AC280" s="172" t="str">
        <f>IF('Cálculos '!AJ286="","",'Cálculos '!AJ286)</f>
        <v/>
      </c>
      <c r="AD280" s="172" t="str">
        <f>IF('Cálculos '!AK286="","",'Cálculos '!AK286)</f>
        <v/>
      </c>
      <c r="AE280" s="172" t="str">
        <f>IF('Cálculos '!AL286="","",'Cálculos '!AL286)</f>
        <v/>
      </c>
      <c r="AF280" s="172" t="str">
        <f>IF('Cálculos '!AM286="","",'Cálculos '!AM286)</f>
        <v/>
      </c>
      <c r="AG280" s="172" t="str">
        <f>IF('Cálculos '!AN286="","",'Cálculos '!AN286)</f>
        <v/>
      </c>
      <c r="AH280" s="172" t="str">
        <f>IF('Cálculos '!AO286="","",'Cálculos '!AO286)</f>
        <v/>
      </c>
      <c r="AI280" s="172" t="str">
        <f>IF('Cálculos '!AP286="","",'Cálculos '!AP286)</f>
        <v/>
      </c>
      <c r="AJ280" s="443" t="str">
        <f>IF('Cálculos '!AQ286="","",'Cálculos '!AQ286)</f>
        <v/>
      </c>
      <c r="AK280" s="446" t="str">
        <f>IF('Cálculos '!D286="","",AVERAGE(C280:AJ280))</f>
        <v/>
      </c>
      <c r="AM280" s="181">
        <f t="shared" si="182"/>
        <v>278</v>
      </c>
      <c r="AN280" s="284" t="str">
        <f t="shared" si="183"/>
        <v/>
      </c>
      <c r="AO280" s="285" t="str">
        <f t="shared" si="184"/>
        <v/>
      </c>
      <c r="AP280" s="285" t="str">
        <f t="shared" si="185"/>
        <v/>
      </c>
      <c r="AQ280" s="285" t="str">
        <f t="shared" si="186"/>
        <v/>
      </c>
      <c r="AR280" s="182" t="str">
        <f t="shared" si="187"/>
        <v/>
      </c>
      <c r="AS280" s="182" t="str">
        <f t="shared" si="188"/>
        <v/>
      </c>
      <c r="AT280" s="182" t="str">
        <f t="shared" si="189"/>
        <v/>
      </c>
      <c r="AU280" s="182" t="str">
        <f t="shared" si="190"/>
        <v/>
      </c>
      <c r="AV280" s="182" t="str">
        <f t="shared" si="191"/>
        <v/>
      </c>
      <c r="AW280" s="182" t="str">
        <f t="shared" si="192"/>
        <v/>
      </c>
      <c r="AX280" s="182" t="str">
        <f t="shared" si="193"/>
        <v/>
      </c>
      <c r="AY280" s="182" t="str">
        <f t="shared" si="194"/>
        <v/>
      </c>
      <c r="AZ280" s="182" t="str">
        <f t="shared" si="195"/>
        <v/>
      </c>
      <c r="BA280" s="182" t="str">
        <f t="shared" si="196"/>
        <v/>
      </c>
      <c r="BB280" s="182" t="str">
        <f t="shared" si="197"/>
        <v/>
      </c>
      <c r="BC280" s="182" t="str">
        <f t="shared" si="198"/>
        <v/>
      </c>
      <c r="BD280" s="182" t="str">
        <f t="shared" si="199"/>
        <v/>
      </c>
      <c r="BE280" s="182" t="str">
        <f t="shared" si="200"/>
        <v/>
      </c>
      <c r="BF280" s="182" t="str">
        <f t="shared" si="201"/>
        <v/>
      </c>
      <c r="BG280" s="182" t="str">
        <f t="shared" si="202"/>
        <v/>
      </c>
      <c r="BH280" s="182" t="str">
        <f t="shared" si="203"/>
        <v/>
      </c>
      <c r="BI280" s="182" t="str">
        <f t="shared" si="204"/>
        <v/>
      </c>
      <c r="BJ280" s="182" t="str">
        <f t="shared" si="205"/>
        <v/>
      </c>
      <c r="BK280" s="182" t="str">
        <f t="shared" si="206"/>
        <v/>
      </c>
      <c r="BL280" s="182" t="str">
        <f t="shared" si="207"/>
        <v/>
      </c>
      <c r="BM280" s="182" t="str">
        <f t="shared" si="208"/>
        <v/>
      </c>
      <c r="BN280" s="182" t="str">
        <f t="shared" si="209"/>
        <v/>
      </c>
      <c r="BO280" s="182" t="str">
        <f t="shared" si="210"/>
        <v/>
      </c>
      <c r="BP280" s="182" t="str">
        <f t="shared" si="211"/>
        <v/>
      </c>
      <c r="BQ280" s="182" t="str">
        <f t="shared" si="212"/>
        <v/>
      </c>
      <c r="BR280" s="182" t="str">
        <f t="shared" si="213"/>
        <v/>
      </c>
      <c r="BS280" s="182" t="str">
        <f t="shared" si="214"/>
        <v/>
      </c>
      <c r="BT280" s="182" t="str">
        <f t="shared" si="215"/>
        <v/>
      </c>
      <c r="BU280" s="183" t="str">
        <f t="shared" si="216"/>
        <v/>
      </c>
      <c r="BV280" s="184" t="str">
        <f>IF('Cálculos '!C286="","",AVERAGE(AN280:BU280))</f>
        <v/>
      </c>
    </row>
    <row r="281" spans="2:74" ht="17.25" hidden="1" thickBot="1" x14ac:dyDescent="0.35">
      <c r="B281" s="165">
        <f t="shared" si="181"/>
        <v>279</v>
      </c>
      <c r="C281" s="171" t="str">
        <f>IF('Cálculos '!J287="","",'Cálculos '!J287)</f>
        <v/>
      </c>
      <c r="D281" s="172" t="str">
        <f>IF('Cálculos '!K287="","",'Cálculos '!K287)</f>
        <v/>
      </c>
      <c r="E281" s="172" t="str">
        <f>IF('Cálculos '!L287="","",'Cálculos '!L287)</f>
        <v/>
      </c>
      <c r="F281" s="172" t="str">
        <f>IF('Cálculos '!M287="","",'Cálculos '!M287)</f>
        <v/>
      </c>
      <c r="G281" s="172" t="str">
        <f>IF('Cálculos '!N287="","",'Cálculos '!N287)</f>
        <v/>
      </c>
      <c r="H281" s="172" t="str">
        <f>IF('Cálculos '!O287="","",'Cálculos '!O287)</f>
        <v/>
      </c>
      <c r="I281" s="172" t="str">
        <f>IF('Cálculos '!P287="","",'Cálculos '!P287)</f>
        <v/>
      </c>
      <c r="J281" s="172" t="str">
        <f>IF('Cálculos '!Q287="","",'Cálculos '!Q287)</f>
        <v/>
      </c>
      <c r="K281" s="172" t="str">
        <f>IF('Cálculos '!R287="","",'Cálculos '!R287)</f>
        <v/>
      </c>
      <c r="L281" s="172" t="str">
        <f>IF('Cálculos '!S287="","",'Cálculos '!S287)</f>
        <v/>
      </c>
      <c r="M281" s="172" t="str">
        <f>IF('Cálculos '!T287="","",'Cálculos '!T287)</f>
        <v/>
      </c>
      <c r="N281" s="172" t="str">
        <f>IF('Cálculos '!U287="","",'Cálculos '!U287)</f>
        <v/>
      </c>
      <c r="O281" s="172" t="str">
        <f>IF('Cálculos '!V287="","",'Cálculos '!V287)</f>
        <v/>
      </c>
      <c r="P281" s="172" t="str">
        <f>IF('Cálculos '!W287="","",'Cálculos '!W287)</f>
        <v/>
      </c>
      <c r="Q281" s="172" t="str">
        <f>IF('Cálculos '!X287="","",'Cálculos '!X287)</f>
        <v/>
      </c>
      <c r="R281" s="172" t="str">
        <f>IF('Cálculos '!Y287="","",'Cálculos '!Y287)</f>
        <v/>
      </c>
      <c r="S281" s="172" t="str">
        <f>IF('Cálculos '!Z287="","",'Cálculos '!Z287)</f>
        <v/>
      </c>
      <c r="T281" s="172" t="str">
        <f>IF('Cálculos '!AA287="","",'Cálculos '!AA287)</f>
        <v/>
      </c>
      <c r="U281" s="172" t="str">
        <f>IF('Cálculos '!AB287="","",'Cálculos '!AB287)</f>
        <v/>
      </c>
      <c r="V281" s="172" t="str">
        <f>IF('Cálculos '!AC287="","",'Cálculos '!AC287)</f>
        <v/>
      </c>
      <c r="W281" s="172" t="str">
        <f>IF('Cálculos '!AD287="","",'Cálculos '!AD287)</f>
        <v/>
      </c>
      <c r="X281" s="172" t="str">
        <f>IF('Cálculos '!AE287="","",'Cálculos '!AE287)</f>
        <v/>
      </c>
      <c r="Y281" s="172" t="str">
        <f>IF('Cálculos '!AF287="","",'Cálculos '!AF287)</f>
        <v/>
      </c>
      <c r="Z281" s="172" t="str">
        <f>IF('Cálculos '!AG287="","",'Cálculos '!AG287)</f>
        <v/>
      </c>
      <c r="AA281" s="172" t="str">
        <f>IF('Cálculos '!AH287="","",'Cálculos '!AH287)</f>
        <v/>
      </c>
      <c r="AB281" s="172" t="str">
        <f>IF('Cálculos '!AI287="","",'Cálculos '!AI287)</f>
        <v/>
      </c>
      <c r="AC281" s="172" t="str">
        <f>IF('Cálculos '!AJ287="","",'Cálculos '!AJ287)</f>
        <v/>
      </c>
      <c r="AD281" s="172" t="str">
        <f>IF('Cálculos '!AK287="","",'Cálculos '!AK287)</f>
        <v/>
      </c>
      <c r="AE281" s="172" t="str">
        <f>IF('Cálculos '!AL287="","",'Cálculos '!AL287)</f>
        <v/>
      </c>
      <c r="AF281" s="172" t="str">
        <f>IF('Cálculos '!AM287="","",'Cálculos '!AM287)</f>
        <v/>
      </c>
      <c r="AG281" s="172" t="str">
        <f>IF('Cálculos '!AN287="","",'Cálculos '!AN287)</f>
        <v/>
      </c>
      <c r="AH281" s="172" t="str">
        <f>IF('Cálculos '!AO287="","",'Cálculos '!AO287)</f>
        <v/>
      </c>
      <c r="AI281" s="172" t="str">
        <f>IF('Cálculos '!AP287="","",'Cálculos '!AP287)</f>
        <v/>
      </c>
      <c r="AJ281" s="443" t="str">
        <f>IF('Cálculos '!AQ287="","",'Cálculos '!AQ287)</f>
        <v/>
      </c>
      <c r="AK281" s="446" t="str">
        <f>IF('Cálculos '!D287="","",AVERAGE(C281:AJ281))</f>
        <v/>
      </c>
      <c r="AM281" s="181">
        <f t="shared" si="182"/>
        <v>279</v>
      </c>
      <c r="AN281" s="284" t="str">
        <f t="shared" si="183"/>
        <v/>
      </c>
      <c r="AO281" s="285" t="str">
        <f t="shared" si="184"/>
        <v/>
      </c>
      <c r="AP281" s="285" t="str">
        <f t="shared" si="185"/>
        <v/>
      </c>
      <c r="AQ281" s="285" t="str">
        <f t="shared" si="186"/>
        <v/>
      </c>
      <c r="AR281" s="182" t="str">
        <f t="shared" si="187"/>
        <v/>
      </c>
      <c r="AS281" s="182" t="str">
        <f t="shared" si="188"/>
        <v/>
      </c>
      <c r="AT281" s="182" t="str">
        <f t="shared" si="189"/>
        <v/>
      </c>
      <c r="AU281" s="182" t="str">
        <f t="shared" si="190"/>
        <v/>
      </c>
      <c r="AV281" s="182" t="str">
        <f t="shared" si="191"/>
        <v/>
      </c>
      <c r="AW281" s="182" t="str">
        <f t="shared" si="192"/>
        <v/>
      </c>
      <c r="AX281" s="182" t="str">
        <f t="shared" si="193"/>
        <v/>
      </c>
      <c r="AY281" s="182" t="str">
        <f t="shared" si="194"/>
        <v/>
      </c>
      <c r="AZ281" s="182" t="str">
        <f t="shared" si="195"/>
        <v/>
      </c>
      <c r="BA281" s="182" t="str">
        <f t="shared" si="196"/>
        <v/>
      </c>
      <c r="BB281" s="182" t="str">
        <f t="shared" si="197"/>
        <v/>
      </c>
      <c r="BC281" s="182" t="str">
        <f t="shared" si="198"/>
        <v/>
      </c>
      <c r="BD281" s="182" t="str">
        <f t="shared" si="199"/>
        <v/>
      </c>
      <c r="BE281" s="182" t="str">
        <f t="shared" si="200"/>
        <v/>
      </c>
      <c r="BF281" s="182" t="str">
        <f t="shared" si="201"/>
        <v/>
      </c>
      <c r="BG281" s="182" t="str">
        <f t="shared" si="202"/>
        <v/>
      </c>
      <c r="BH281" s="182" t="str">
        <f t="shared" si="203"/>
        <v/>
      </c>
      <c r="BI281" s="182" t="str">
        <f t="shared" si="204"/>
        <v/>
      </c>
      <c r="BJ281" s="182" t="str">
        <f t="shared" si="205"/>
        <v/>
      </c>
      <c r="BK281" s="182" t="str">
        <f t="shared" si="206"/>
        <v/>
      </c>
      <c r="BL281" s="182" t="str">
        <f t="shared" si="207"/>
        <v/>
      </c>
      <c r="BM281" s="182" t="str">
        <f t="shared" si="208"/>
        <v/>
      </c>
      <c r="BN281" s="182" t="str">
        <f t="shared" si="209"/>
        <v/>
      </c>
      <c r="BO281" s="182" t="str">
        <f t="shared" si="210"/>
        <v/>
      </c>
      <c r="BP281" s="182" t="str">
        <f t="shared" si="211"/>
        <v/>
      </c>
      <c r="BQ281" s="182" t="str">
        <f t="shared" si="212"/>
        <v/>
      </c>
      <c r="BR281" s="182" t="str">
        <f t="shared" si="213"/>
        <v/>
      </c>
      <c r="BS281" s="182" t="str">
        <f t="shared" si="214"/>
        <v/>
      </c>
      <c r="BT281" s="182" t="str">
        <f t="shared" si="215"/>
        <v/>
      </c>
      <c r="BU281" s="183" t="str">
        <f t="shared" si="216"/>
        <v/>
      </c>
      <c r="BV281" s="184" t="str">
        <f>IF('Cálculos '!C287="","",AVERAGE(AN281:BU281))</f>
        <v/>
      </c>
    </row>
    <row r="282" spans="2:74" ht="17.25" hidden="1" thickBot="1" x14ac:dyDescent="0.35">
      <c r="B282" s="165">
        <f t="shared" si="181"/>
        <v>280</v>
      </c>
      <c r="C282" s="171" t="str">
        <f>IF('Cálculos '!J288="","",'Cálculos '!J288)</f>
        <v/>
      </c>
      <c r="D282" s="172" t="str">
        <f>IF('Cálculos '!K288="","",'Cálculos '!K288)</f>
        <v/>
      </c>
      <c r="E282" s="172" t="str">
        <f>IF('Cálculos '!L288="","",'Cálculos '!L288)</f>
        <v/>
      </c>
      <c r="F282" s="172" t="str">
        <f>IF('Cálculos '!M288="","",'Cálculos '!M288)</f>
        <v/>
      </c>
      <c r="G282" s="172" t="str">
        <f>IF('Cálculos '!N288="","",'Cálculos '!N288)</f>
        <v/>
      </c>
      <c r="H282" s="172" t="str">
        <f>IF('Cálculos '!O288="","",'Cálculos '!O288)</f>
        <v/>
      </c>
      <c r="I282" s="172" t="str">
        <f>IF('Cálculos '!P288="","",'Cálculos '!P288)</f>
        <v/>
      </c>
      <c r="J282" s="172" t="str">
        <f>IF('Cálculos '!Q288="","",'Cálculos '!Q288)</f>
        <v/>
      </c>
      <c r="K282" s="172" t="str">
        <f>IF('Cálculos '!R288="","",'Cálculos '!R288)</f>
        <v/>
      </c>
      <c r="L282" s="172" t="str">
        <f>IF('Cálculos '!S288="","",'Cálculos '!S288)</f>
        <v/>
      </c>
      <c r="M282" s="172" t="str">
        <f>IF('Cálculos '!T288="","",'Cálculos '!T288)</f>
        <v/>
      </c>
      <c r="N282" s="172" t="str">
        <f>IF('Cálculos '!U288="","",'Cálculos '!U288)</f>
        <v/>
      </c>
      <c r="O282" s="172" t="str">
        <f>IF('Cálculos '!V288="","",'Cálculos '!V288)</f>
        <v/>
      </c>
      <c r="P282" s="172" t="str">
        <f>IF('Cálculos '!W288="","",'Cálculos '!W288)</f>
        <v/>
      </c>
      <c r="Q282" s="172" t="str">
        <f>IF('Cálculos '!X288="","",'Cálculos '!X288)</f>
        <v/>
      </c>
      <c r="R282" s="172" t="str">
        <f>IF('Cálculos '!Y288="","",'Cálculos '!Y288)</f>
        <v/>
      </c>
      <c r="S282" s="172" t="str">
        <f>IF('Cálculos '!Z288="","",'Cálculos '!Z288)</f>
        <v/>
      </c>
      <c r="T282" s="172" t="str">
        <f>IF('Cálculos '!AA288="","",'Cálculos '!AA288)</f>
        <v/>
      </c>
      <c r="U282" s="172" t="str">
        <f>IF('Cálculos '!AB288="","",'Cálculos '!AB288)</f>
        <v/>
      </c>
      <c r="V282" s="172" t="str">
        <f>IF('Cálculos '!AC288="","",'Cálculos '!AC288)</f>
        <v/>
      </c>
      <c r="W282" s="172" t="str">
        <f>IF('Cálculos '!AD288="","",'Cálculos '!AD288)</f>
        <v/>
      </c>
      <c r="X282" s="172" t="str">
        <f>IF('Cálculos '!AE288="","",'Cálculos '!AE288)</f>
        <v/>
      </c>
      <c r="Y282" s="172" t="str">
        <f>IF('Cálculos '!AF288="","",'Cálculos '!AF288)</f>
        <v/>
      </c>
      <c r="Z282" s="172" t="str">
        <f>IF('Cálculos '!AG288="","",'Cálculos '!AG288)</f>
        <v/>
      </c>
      <c r="AA282" s="172" t="str">
        <f>IF('Cálculos '!AH288="","",'Cálculos '!AH288)</f>
        <v/>
      </c>
      <c r="AB282" s="172" t="str">
        <f>IF('Cálculos '!AI288="","",'Cálculos '!AI288)</f>
        <v/>
      </c>
      <c r="AC282" s="172" t="str">
        <f>IF('Cálculos '!AJ288="","",'Cálculos '!AJ288)</f>
        <v/>
      </c>
      <c r="AD282" s="172" t="str">
        <f>IF('Cálculos '!AK288="","",'Cálculos '!AK288)</f>
        <v/>
      </c>
      <c r="AE282" s="172" t="str">
        <f>IF('Cálculos '!AL288="","",'Cálculos '!AL288)</f>
        <v/>
      </c>
      <c r="AF282" s="172" t="str">
        <f>IF('Cálculos '!AM288="","",'Cálculos '!AM288)</f>
        <v/>
      </c>
      <c r="AG282" s="172" t="str">
        <f>IF('Cálculos '!AN288="","",'Cálculos '!AN288)</f>
        <v/>
      </c>
      <c r="AH282" s="172" t="str">
        <f>IF('Cálculos '!AO288="","",'Cálculos '!AO288)</f>
        <v/>
      </c>
      <c r="AI282" s="172" t="str">
        <f>IF('Cálculos '!AP288="","",'Cálculos '!AP288)</f>
        <v/>
      </c>
      <c r="AJ282" s="443" t="str">
        <f>IF('Cálculos '!AQ288="","",'Cálculos '!AQ288)</f>
        <v/>
      </c>
      <c r="AK282" s="446" t="str">
        <f>IF('Cálculos '!D288="","",AVERAGE(C282:AJ282))</f>
        <v/>
      </c>
      <c r="AM282" s="181">
        <f t="shared" si="182"/>
        <v>280</v>
      </c>
      <c r="AN282" s="284" t="str">
        <f t="shared" si="183"/>
        <v/>
      </c>
      <c r="AO282" s="285" t="str">
        <f t="shared" si="184"/>
        <v/>
      </c>
      <c r="AP282" s="285" t="str">
        <f t="shared" si="185"/>
        <v/>
      </c>
      <c r="AQ282" s="285" t="str">
        <f t="shared" si="186"/>
        <v/>
      </c>
      <c r="AR282" s="182" t="str">
        <f t="shared" si="187"/>
        <v/>
      </c>
      <c r="AS282" s="182" t="str">
        <f t="shared" si="188"/>
        <v/>
      </c>
      <c r="AT282" s="182" t="str">
        <f t="shared" si="189"/>
        <v/>
      </c>
      <c r="AU282" s="182" t="str">
        <f t="shared" si="190"/>
        <v/>
      </c>
      <c r="AV282" s="182" t="str">
        <f t="shared" si="191"/>
        <v/>
      </c>
      <c r="AW282" s="182" t="str">
        <f t="shared" si="192"/>
        <v/>
      </c>
      <c r="AX282" s="182" t="str">
        <f t="shared" si="193"/>
        <v/>
      </c>
      <c r="AY282" s="182" t="str">
        <f t="shared" si="194"/>
        <v/>
      </c>
      <c r="AZ282" s="182" t="str">
        <f t="shared" si="195"/>
        <v/>
      </c>
      <c r="BA282" s="182" t="str">
        <f t="shared" si="196"/>
        <v/>
      </c>
      <c r="BB282" s="182" t="str">
        <f t="shared" si="197"/>
        <v/>
      </c>
      <c r="BC282" s="182" t="str">
        <f t="shared" si="198"/>
        <v/>
      </c>
      <c r="BD282" s="182" t="str">
        <f t="shared" si="199"/>
        <v/>
      </c>
      <c r="BE282" s="182" t="str">
        <f t="shared" si="200"/>
        <v/>
      </c>
      <c r="BF282" s="182" t="str">
        <f t="shared" si="201"/>
        <v/>
      </c>
      <c r="BG282" s="182" t="str">
        <f t="shared" si="202"/>
        <v/>
      </c>
      <c r="BH282" s="182" t="str">
        <f t="shared" si="203"/>
        <v/>
      </c>
      <c r="BI282" s="182" t="str">
        <f t="shared" si="204"/>
        <v/>
      </c>
      <c r="BJ282" s="182" t="str">
        <f t="shared" si="205"/>
        <v/>
      </c>
      <c r="BK282" s="182" t="str">
        <f t="shared" si="206"/>
        <v/>
      </c>
      <c r="BL282" s="182" t="str">
        <f t="shared" si="207"/>
        <v/>
      </c>
      <c r="BM282" s="182" t="str">
        <f t="shared" si="208"/>
        <v/>
      </c>
      <c r="BN282" s="182" t="str">
        <f t="shared" si="209"/>
        <v/>
      </c>
      <c r="BO282" s="182" t="str">
        <f t="shared" si="210"/>
        <v/>
      </c>
      <c r="BP282" s="182" t="str">
        <f t="shared" si="211"/>
        <v/>
      </c>
      <c r="BQ282" s="182" t="str">
        <f t="shared" si="212"/>
        <v/>
      </c>
      <c r="BR282" s="182" t="str">
        <f t="shared" si="213"/>
        <v/>
      </c>
      <c r="BS282" s="182" t="str">
        <f t="shared" si="214"/>
        <v/>
      </c>
      <c r="BT282" s="182" t="str">
        <f t="shared" si="215"/>
        <v/>
      </c>
      <c r="BU282" s="183" t="str">
        <f t="shared" si="216"/>
        <v/>
      </c>
      <c r="BV282" s="184" t="str">
        <f>IF('Cálculos '!C288="","",AVERAGE(AN282:BU282))</f>
        <v/>
      </c>
    </row>
    <row r="283" spans="2:74" ht="17.25" hidden="1" thickBot="1" x14ac:dyDescent="0.35">
      <c r="B283" s="165">
        <f t="shared" si="181"/>
        <v>281</v>
      </c>
      <c r="C283" s="171" t="str">
        <f>IF('Cálculos '!J289="","",'Cálculos '!J289)</f>
        <v/>
      </c>
      <c r="D283" s="172" t="str">
        <f>IF('Cálculos '!K289="","",'Cálculos '!K289)</f>
        <v/>
      </c>
      <c r="E283" s="172" t="str">
        <f>IF('Cálculos '!L289="","",'Cálculos '!L289)</f>
        <v/>
      </c>
      <c r="F283" s="172" t="str">
        <f>IF('Cálculos '!M289="","",'Cálculos '!M289)</f>
        <v/>
      </c>
      <c r="G283" s="172" t="str">
        <f>IF('Cálculos '!N289="","",'Cálculos '!N289)</f>
        <v/>
      </c>
      <c r="H283" s="172" t="str">
        <f>IF('Cálculos '!O289="","",'Cálculos '!O289)</f>
        <v/>
      </c>
      <c r="I283" s="172" t="str">
        <f>IF('Cálculos '!P289="","",'Cálculos '!P289)</f>
        <v/>
      </c>
      <c r="J283" s="172" t="str">
        <f>IF('Cálculos '!Q289="","",'Cálculos '!Q289)</f>
        <v/>
      </c>
      <c r="K283" s="172" t="str">
        <f>IF('Cálculos '!R289="","",'Cálculos '!R289)</f>
        <v/>
      </c>
      <c r="L283" s="172" t="str">
        <f>IF('Cálculos '!S289="","",'Cálculos '!S289)</f>
        <v/>
      </c>
      <c r="M283" s="172" t="str">
        <f>IF('Cálculos '!T289="","",'Cálculos '!T289)</f>
        <v/>
      </c>
      <c r="N283" s="172" t="str">
        <f>IF('Cálculos '!U289="","",'Cálculos '!U289)</f>
        <v/>
      </c>
      <c r="O283" s="172" t="str">
        <f>IF('Cálculos '!V289="","",'Cálculos '!V289)</f>
        <v/>
      </c>
      <c r="P283" s="172" t="str">
        <f>IF('Cálculos '!W289="","",'Cálculos '!W289)</f>
        <v/>
      </c>
      <c r="Q283" s="172" t="str">
        <f>IF('Cálculos '!X289="","",'Cálculos '!X289)</f>
        <v/>
      </c>
      <c r="R283" s="172" t="str">
        <f>IF('Cálculos '!Y289="","",'Cálculos '!Y289)</f>
        <v/>
      </c>
      <c r="S283" s="172" t="str">
        <f>IF('Cálculos '!Z289="","",'Cálculos '!Z289)</f>
        <v/>
      </c>
      <c r="T283" s="172" t="str">
        <f>IF('Cálculos '!AA289="","",'Cálculos '!AA289)</f>
        <v/>
      </c>
      <c r="U283" s="172" t="str">
        <f>IF('Cálculos '!AB289="","",'Cálculos '!AB289)</f>
        <v/>
      </c>
      <c r="V283" s="172" t="str">
        <f>IF('Cálculos '!AC289="","",'Cálculos '!AC289)</f>
        <v/>
      </c>
      <c r="W283" s="172" t="str">
        <f>IF('Cálculos '!AD289="","",'Cálculos '!AD289)</f>
        <v/>
      </c>
      <c r="X283" s="172" t="str">
        <f>IF('Cálculos '!AE289="","",'Cálculos '!AE289)</f>
        <v/>
      </c>
      <c r="Y283" s="172" t="str">
        <f>IF('Cálculos '!AF289="","",'Cálculos '!AF289)</f>
        <v/>
      </c>
      <c r="Z283" s="172" t="str">
        <f>IF('Cálculos '!AG289="","",'Cálculos '!AG289)</f>
        <v/>
      </c>
      <c r="AA283" s="172" t="str">
        <f>IF('Cálculos '!AH289="","",'Cálculos '!AH289)</f>
        <v/>
      </c>
      <c r="AB283" s="172" t="str">
        <f>IF('Cálculos '!AI289="","",'Cálculos '!AI289)</f>
        <v/>
      </c>
      <c r="AC283" s="172" t="str">
        <f>IF('Cálculos '!AJ289="","",'Cálculos '!AJ289)</f>
        <v/>
      </c>
      <c r="AD283" s="172" t="str">
        <f>IF('Cálculos '!AK289="","",'Cálculos '!AK289)</f>
        <v/>
      </c>
      <c r="AE283" s="172" t="str">
        <f>IF('Cálculos '!AL289="","",'Cálculos '!AL289)</f>
        <v/>
      </c>
      <c r="AF283" s="172" t="str">
        <f>IF('Cálculos '!AM289="","",'Cálculos '!AM289)</f>
        <v/>
      </c>
      <c r="AG283" s="172" t="str">
        <f>IF('Cálculos '!AN289="","",'Cálculos '!AN289)</f>
        <v/>
      </c>
      <c r="AH283" s="172" t="str">
        <f>IF('Cálculos '!AO289="","",'Cálculos '!AO289)</f>
        <v/>
      </c>
      <c r="AI283" s="172" t="str">
        <f>IF('Cálculos '!AP289="","",'Cálculos '!AP289)</f>
        <v/>
      </c>
      <c r="AJ283" s="443" t="str">
        <f>IF('Cálculos '!AQ289="","",'Cálculos '!AQ289)</f>
        <v/>
      </c>
      <c r="AK283" s="446" t="str">
        <f>IF('Cálculos '!D289="","",AVERAGE(C283:AJ283))</f>
        <v/>
      </c>
      <c r="AM283" s="181">
        <f t="shared" si="182"/>
        <v>281</v>
      </c>
      <c r="AN283" s="284" t="str">
        <f t="shared" si="183"/>
        <v/>
      </c>
      <c r="AO283" s="285" t="str">
        <f t="shared" si="184"/>
        <v/>
      </c>
      <c r="AP283" s="285" t="str">
        <f t="shared" si="185"/>
        <v/>
      </c>
      <c r="AQ283" s="285" t="str">
        <f t="shared" si="186"/>
        <v/>
      </c>
      <c r="AR283" s="182" t="str">
        <f t="shared" si="187"/>
        <v/>
      </c>
      <c r="AS283" s="182" t="str">
        <f t="shared" si="188"/>
        <v/>
      </c>
      <c r="AT283" s="182" t="str">
        <f t="shared" si="189"/>
        <v/>
      </c>
      <c r="AU283" s="182" t="str">
        <f t="shared" si="190"/>
        <v/>
      </c>
      <c r="AV283" s="182" t="str">
        <f t="shared" si="191"/>
        <v/>
      </c>
      <c r="AW283" s="182" t="str">
        <f t="shared" si="192"/>
        <v/>
      </c>
      <c r="AX283" s="182" t="str">
        <f t="shared" si="193"/>
        <v/>
      </c>
      <c r="AY283" s="182" t="str">
        <f t="shared" si="194"/>
        <v/>
      </c>
      <c r="AZ283" s="182" t="str">
        <f t="shared" si="195"/>
        <v/>
      </c>
      <c r="BA283" s="182" t="str">
        <f t="shared" si="196"/>
        <v/>
      </c>
      <c r="BB283" s="182" t="str">
        <f t="shared" si="197"/>
        <v/>
      </c>
      <c r="BC283" s="182" t="str">
        <f t="shared" si="198"/>
        <v/>
      </c>
      <c r="BD283" s="182" t="str">
        <f t="shared" si="199"/>
        <v/>
      </c>
      <c r="BE283" s="182" t="str">
        <f t="shared" si="200"/>
        <v/>
      </c>
      <c r="BF283" s="182" t="str">
        <f t="shared" si="201"/>
        <v/>
      </c>
      <c r="BG283" s="182" t="str">
        <f t="shared" si="202"/>
        <v/>
      </c>
      <c r="BH283" s="182" t="str">
        <f t="shared" si="203"/>
        <v/>
      </c>
      <c r="BI283" s="182" t="str">
        <f t="shared" si="204"/>
        <v/>
      </c>
      <c r="BJ283" s="182" t="str">
        <f t="shared" si="205"/>
        <v/>
      </c>
      <c r="BK283" s="182" t="str">
        <f t="shared" si="206"/>
        <v/>
      </c>
      <c r="BL283" s="182" t="str">
        <f t="shared" si="207"/>
        <v/>
      </c>
      <c r="BM283" s="182" t="str">
        <f t="shared" si="208"/>
        <v/>
      </c>
      <c r="BN283" s="182" t="str">
        <f t="shared" si="209"/>
        <v/>
      </c>
      <c r="BO283" s="182" t="str">
        <f t="shared" si="210"/>
        <v/>
      </c>
      <c r="BP283" s="182" t="str">
        <f t="shared" si="211"/>
        <v/>
      </c>
      <c r="BQ283" s="182" t="str">
        <f t="shared" si="212"/>
        <v/>
      </c>
      <c r="BR283" s="182" t="str">
        <f t="shared" si="213"/>
        <v/>
      </c>
      <c r="BS283" s="182" t="str">
        <f t="shared" si="214"/>
        <v/>
      </c>
      <c r="BT283" s="182" t="str">
        <f t="shared" si="215"/>
        <v/>
      </c>
      <c r="BU283" s="183" t="str">
        <f t="shared" si="216"/>
        <v/>
      </c>
      <c r="BV283" s="184" t="str">
        <f>IF('Cálculos '!C289="","",AVERAGE(AN283:BU283))</f>
        <v/>
      </c>
    </row>
    <row r="284" spans="2:74" ht="17.25" hidden="1" thickBot="1" x14ac:dyDescent="0.35">
      <c r="B284" s="165">
        <f t="shared" si="181"/>
        <v>282</v>
      </c>
      <c r="C284" s="171" t="str">
        <f>IF('Cálculos '!J290="","",'Cálculos '!J290)</f>
        <v/>
      </c>
      <c r="D284" s="172" t="str">
        <f>IF('Cálculos '!K290="","",'Cálculos '!K290)</f>
        <v/>
      </c>
      <c r="E284" s="172" t="str">
        <f>IF('Cálculos '!L290="","",'Cálculos '!L290)</f>
        <v/>
      </c>
      <c r="F284" s="172" t="str">
        <f>IF('Cálculos '!M290="","",'Cálculos '!M290)</f>
        <v/>
      </c>
      <c r="G284" s="172" t="str">
        <f>IF('Cálculos '!N290="","",'Cálculos '!N290)</f>
        <v/>
      </c>
      <c r="H284" s="172" t="str">
        <f>IF('Cálculos '!O290="","",'Cálculos '!O290)</f>
        <v/>
      </c>
      <c r="I284" s="172" t="str">
        <f>IF('Cálculos '!P290="","",'Cálculos '!P290)</f>
        <v/>
      </c>
      <c r="J284" s="172" t="str">
        <f>IF('Cálculos '!Q290="","",'Cálculos '!Q290)</f>
        <v/>
      </c>
      <c r="K284" s="172" t="str">
        <f>IF('Cálculos '!R290="","",'Cálculos '!R290)</f>
        <v/>
      </c>
      <c r="L284" s="172" t="str">
        <f>IF('Cálculos '!S290="","",'Cálculos '!S290)</f>
        <v/>
      </c>
      <c r="M284" s="172" t="str">
        <f>IF('Cálculos '!T290="","",'Cálculos '!T290)</f>
        <v/>
      </c>
      <c r="N284" s="172" t="str">
        <f>IF('Cálculos '!U290="","",'Cálculos '!U290)</f>
        <v/>
      </c>
      <c r="O284" s="172" t="str">
        <f>IF('Cálculos '!V290="","",'Cálculos '!V290)</f>
        <v/>
      </c>
      <c r="P284" s="172" t="str">
        <f>IF('Cálculos '!W290="","",'Cálculos '!W290)</f>
        <v/>
      </c>
      <c r="Q284" s="172" t="str">
        <f>IF('Cálculos '!X290="","",'Cálculos '!X290)</f>
        <v/>
      </c>
      <c r="R284" s="172" t="str">
        <f>IF('Cálculos '!Y290="","",'Cálculos '!Y290)</f>
        <v/>
      </c>
      <c r="S284" s="172" t="str">
        <f>IF('Cálculos '!Z290="","",'Cálculos '!Z290)</f>
        <v/>
      </c>
      <c r="T284" s="172" t="str">
        <f>IF('Cálculos '!AA290="","",'Cálculos '!AA290)</f>
        <v/>
      </c>
      <c r="U284" s="172" t="str">
        <f>IF('Cálculos '!AB290="","",'Cálculos '!AB290)</f>
        <v/>
      </c>
      <c r="V284" s="172" t="str">
        <f>IF('Cálculos '!AC290="","",'Cálculos '!AC290)</f>
        <v/>
      </c>
      <c r="W284" s="172" t="str">
        <f>IF('Cálculos '!AD290="","",'Cálculos '!AD290)</f>
        <v/>
      </c>
      <c r="X284" s="172" t="str">
        <f>IF('Cálculos '!AE290="","",'Cálculos '!AE290)</f>
        <v/>
      </c>
      <c r="Y284" s="172" t="str">
        <f>IF('Cálculos '!AF290="","",'Cálculos '!AF290)</f>
        <v/>
      </c>
      <c r="Z284" s="172" t="str">
        <f>IF('Cálculos '!AG290="","",'Cálculos '!AG290)</f>
        <v/>
      </c>
      <c r="AA284" s="172" t="str">
        <f>IF('Cálculos '!AH290="","",'Cálculos '!AH290)</f>
        <v/>
      </c>
      <c r="AB284" s="172" t="str">
        <f>IF('Cálculos '!AI290="","",'Cálculos '!AI290)</f>
        <v/>
      </c>
      <c r="AC284" s="172" t="str">
        <f>IF('Cálculos '!AJ290="","",'Cálculos '!AJ290)</f>
        <v/>
      </c>
      <c r="AD284" s="172" t="str">
        <f>IF('Cálculos '!AK290="","",'Cálculos '!AK290)</f>
        <v/>
      </c>
      <c r="AE284" s="172" t="str">
        <f>IF('Cálculos '!AL290="","",'Cálculos '!AL290)</f>
        <v/>
      </c>
      <c r="AF284" s="172" t="str">
        <f>IF('Cálculos '!AM290="","",'Cálculos '!AM290)</f>
        <v/>
      </c>
      <c r="AG284" s="172" t="str">
        <f>IF('Cálculos '!AN290="","",'Cálculos '!AN290)</f>
        <v/>
      </c>
      <c r="AH284" s="172" t="str">
        <f>IF('Cálculos '!AO290="","",'Cálculos '!AO290)</f>
        <v/>
      </c>
      <c r="AI284" s="172" t="str">
        <f>IF('Cálculos '!AP290="","",'Cálculos '!AP290)</f>
        <v/>
      </c>
      <c r="AJ284" s="443" t="str">
        <f>IF('Cálculos '!AQ290="","",'Cálculos '!AQ290)</f>
        <v/>
      </c>
      <c r="AK284" s="446" t="str">
        <f>IF('Cálculos '!D290="","",AVERAGE(C284:AJ284))</f>
        <v/>
      </c>
      <c r="AM284" s="181">
        <f t="shared" si="182"/>
        <v>282</v>
      </c>
      <c r="AN284" s="284" t="str">
        <f t="shared" si="183"/>
        <v/>
      </c>
      <c r="AO284" s="285" t="str">
        <f t="shared" si="184"/>
        <v/>
      </c>
      <c r="AP284" s="285" t="str">
        <f t="shared" si="185"/>
        <v/>
      </c>
      <c r="AQ284" s="285" t="str">
        <f t="shared" si="186"/>
        <v/>
      </c>
      <c r="AR284" s="182" t="str">
        <f t="shared" si="187"/>
        <v/>
      </c>
      <c r="AS284" s="182" t="str">
        <f t="shared" si="188"/>
        <v/>
      </c>
      <c r="AT284" s="182" t="str">
        <f t="shared" si="189"/>
        <v/>
      </c>
      <c r="AU284" s="182" t="str">
        <f t="shared" si="190"/>
        <v/>
      </c>
      <c r="AV284" s="182" t="str">
        <f t="shared" si="191"/>
        <v/>
      </c>
      <c r="AW284" s="182" t="str">
        <f t="shared" si="192"/>
        <v/>
      </c>
      <c r="AX284" s="182" t="str">
        <f t="shared" si="193"/>
        <v/>
      </c>
      <c r="AY284" s="182" t="str">
        <f t="shared" si="194"/>
        <v/>
      </c>
      <c r="AZ284" s="182" t="str">
        <f t="shared" si="195"/>
        <v/>
      </c>
      <c r="BA284" s="182" t="str">
        <f t="shared" si="196"/>
        <v/>
      </c>
      <c r="BB284" s="182" t="str">
        <f t="shared" si="197"/>
        <v/>
      </c>
      <c r="BC284" s="182" t="str">
        <f t="shared" si="198"/>
        <v/>
      </c>
      <c r="BD284" s="182" t="str">
        <f t="shared" si="199"/>
        <v/>
      </c>
      <c r="BE284" s="182" t="str">
        <f t="shared" si="200"/>
        <v/>
      </c>
      <c r="BF284" s="182" t="str">
        <f t="shared" si="201"/>
        <v/>
      </c>
      <c r="BG284" s="182" t="str">
        <f t="shared" si="202"/>
        <v/>
      </c>
      <c r="BH284" s="182" t="str">
        <f t="shared" si="203"/>
        <v/>
      </c>
      <c r="BI284" s="182" t="str">
        <f t="shared" si="204"/>
        <v/>
      </c>
      <c r="BJ284" s="182" t="str">
        <f t="shared" si="205"/>
        <v/>
      </c>
      <c r="BK284" s="182" t="str">
        <f t="shared" si="206"/>
        <v/>
      </c>
      <c r="BL284" s="182" t="str">
        <f t="shared" si="207"/>
        <v/>
      </c>
      <c r="BM284" s="182" t="str">
        <f t="shared" si="208"/>
        <v/>
      </c>
      <c r="BN284" s="182" t="str">
        <f t="shared" si="209"/>
        <v/>
      </c>
      <c r="BO284" s="182" t="str">
        <f t="shared" si="210"/>
        <v/>
      </c>
      <c r="BP284" s="182" t="str">
        <f t="shared" si="211"/>
        <v/>
      </c>
      <c r="BQ284" s="182" t="str">
        <f t="shared" si="212"/>
        <v/>
      </c>
      <c r="BR284" s="182" t="str">
        <f t="shared" si="213"/>
        <v/>
      </c>
      <c r="BS284" s="182" t="str">
        <f t="shared" si="214"/>
        <v/>
      </c>
      <c r="BT284" s="182" t="str">
        <f t="shared" si="215"/>
        <v/>
      </c>
      <c r="BU284" s="183" t="str">
        <f t="shared" si="216"/>
        <v/>
      </c>
      <c r="BV284" s="184" t="str">
        <f>IF('Cálculos '!C290="","",AVERAGE(AN284:BU284))</f>
        <v/>
      </c>
    </row>
    <row r="285" spans="2:74" ht="17.25" hidden="1" thickBot="1" x14ac:dyDescent="0.35">
      <c r="B285" s="165">
        <f t="shared" si="181"/>
        <v>283</v>
      </c>
      <c r="C285" s="171" t="str">
        <f>IF('Cálculos '!J291="","",'Cálculos '!J291)</f>
        <v/>
      </c>
      <c r="D285" s="172" t="str">
        <f>IF('Cálculos '!K291="","",'Cálculos '!K291)</f>
        <v/>
      </c>
      <c r="E285" s="172" t="str">
        <f>IF('Cálculos '!L291="","",'Cálculos '!L291)</f>
        <v/>
      </c>
      <c r="F285" s="172" t="str">
        <f>IF('Cálculos '!M291="","",'Cálculos '!M291)</f>
        <v/>
      </c>
      <c r="G285" s="172" t="str">
        <f>IF('Cálculos '!N291="","",'Cálculos '!N291)</f>
        <v/>
      </c>
      <c r="H285" s="172" t="str">
        <f>IF('Cálculos '!O291="","",'Cálculos '!O291)</f>
        <v/>
      </c>
      <c r="I285" s="172" t="str">
        <f>IF('Cálculos '!P291="","",'Cálculos '!P291)</f>
        <v/>
      </c>
      <c r="J285" s="172" t="str">
        <f>IF('Cálculos '!Q291="","",'Cálculos '!Q291)</f>
        <v/>
      </c>
      <c r="K285" s="172" t="str">
        <f>IF('Cálculos '!R291="","",'Cálculos '!R291)</f>
        <v/>
      </c>
      <c r="L285" s="172" t="str">
        <f>IF('Cálculos '!S291="","",'Cálculos '!S291)</f>
        <v/>
      </c>
      <c r="M285" s="172" t="str">
        <f>IF('Cálculos '!T291="","",'Cálculos '!T291)</f>
        <v/>
      </c>
      <c r="N285" s="172" t="str">
        <f>IF('Cálculos '!U291="","",'Cálculos '!U291)</f>
        <v/>
      </c>
      <c r="O285" s="172" t="str">
        <f>IF('Cálculos '!V291="","",'Cálculos '!V291)</f>
        <v/>
      </c>
      <c r="P285" s="172" t="str">
        <f>IF('Cálculos '!W291="","",'Cálculos '!W291)</f>
        <v/>
      </c>
      <c r="Q285" s="172" t="str">
        <f>IF('Cálculos '!X291="","",'Cálculos '!X291)</f>
        <v/>
      </c>
      <c r="R285" s="172" t="str">
        <f>IF('Cálculos '!Y291="","",'Cálculos '!Y291)</f>
        <v/>
      </c>
      <c r="S285" s="172" t="str">
        <f>IF('Cálculos '!Z291="","",'Cálculos '!Z291)</f>
        <v/>
      </c>
      <c r="T285" s="172" t="str">
        <f>IF('Cálculos '!AA291="","",'Cálculos '!AA291)</f>
        <v/>
      </c>
      <c r="U285" s="172" t="str">
        <f>IF('Cálculos '!AB291="","",'Cálculos '!AB291)</f>
        <v/>
      </c>
      <c r="V285" s="172" t="str">
        <f>IF('Cálculos '!AC291="","",'Cálculos '!AC291)</f>
        <v/>
      </c>
      <c r="W285" s="172" t="str">
        <f>IF('Cálculos '!AD291="","",'Cálculos '!AD291)</f>
        <v/>
      </c>
      <c r="X285" s="172" t="str">
        <f>IF('Cálculos '!AE291="","",'Cálculos '!AE291)</f>
        <v/>
      </c>
      <c r="Y285" s="172" t="str">
        <f>IF('Cálculos '!AF291="","",'Cálculos '!AF291)</f>
        <v/>
      </c>
      <c r="Z285" s="172" t="str">
        <f>IF('Cálculos '!AG291="","",'Cálculos '!AG291)</f>
        <v/>
      </c>
      <c r="AA285" s="172" t="str">
        <f>IF('Cálculos '!AH291="","",'Cálculos '!AH291)</f>
        <v/>
      </c>
      <c r="AB285" s="172" t="str">
        <f>IF('Cálculos '!AI291="","",'Cálculos '!AI291)</f>
        <v/>
      </c>
      <c r="AC285" s="172" t="str">
        <f>IF('Cálculos '!AJ291="","",'Cálculos '!AJ291)</f>
        <v/>
      </c>
      <c r="AD285" s="172" t="str">
        <f>IF('Cálculos '!AK291="","",'Cálculos '!AK291)</f>
        <v/>
      </c>
      <c r="AE285" s="172" t="str">
        <f>IF('Cálculos '!AL291="","",'Cálculos '!AL291)</f>
        <v/>
      </c>
      <c r="AF285" s="172" t="str">
        <f>IF('Cálculos '!AM291="","",'Cálculos '!AM291)</f>
        <v/>
      </c>
      <c r="AG285" s="172" t="str">
        <f>IF('Cálculos '!AN291="","",'Cálculos '!AN291)</f>
        <v/>
      </c>
      <c r="AH285" s="172" t="str">
        <f>IF('Cálculos '!AO291="","",'Cálculos '!AO291)</f>
        <v/>
      </c>
      <c r="AI285" s="172" t="str">
        <f>IF('Cálculos '!AP291="","",'Cálculos '!AP291)</f>
        <v/>
      </c>
      <c r="AJ285" s="443" t="str">
        <f>IF('Cálculos '!AQ291="","",'Cálculos '!AQ291)</f>
        <v/>
      </c>
      <c r="AK285" s="446" t="str">
        <f>IF('Cálculos '!D291="","",AVERAGE(C285:AJ285))</f>
        <v/>
      </c>
      <c r="AM285" s="181">
        <f t="shared" si="182"/>
        <v>283</v>
      </c>
      <c r="AN285" s="284" t="str">
        <f t="shared" si="183"/>
        <v/>
      </c>
      <c r="AO285" s="285" t="str">
        <f t="shared" si="184"/>
        <v/>
      </c>
      <c r="AP285" s="285" t="str">
        <f t="shared" si="185"/>
        <v/>
      </c>
      <c r="AQ285" s="285" t="str">
        <f t="shared" si="186"/>
        <v/>
      </c>
      <c r="AR285" s="182" t="str">
        <f t="shared" si="187"/>
        <v/>
      </c>
      <c r="AS285" s="182" t="str">
        <f t="shared" si="188"/>
        <v/>
      </c>
      <c r="AT285" s="182" t="str">
        <f t="shared" si="189"/>
        <v/>
      </c>
      <c r="AU285" s="182" t="str">
        <f t="shared" si="190"/>
        <v/>
      </c>
      <c r="AV285" s="182" t="str">
        <f t="shared" si="191"/>
        <v/>
      </c>
      <c r="AW285" s="182" t="str">
        <f t="shared" si="192"/>
        <v/>
      </c>
      <c r="AX285" s="182" t="str">
        <f t="shared" si="193"/>
        <v/>
      </c>
      <c r="AY285" s="182" t="str">
        <f t="shared" si="194"/>
        <v/>
      </c>
      <c r="AZ285" s="182" t="str">
        <f t="shared" si="195"/>
        <v/>
      </c>
      <c r="BA285" s="182" t="str">
        <f t="shared" si="196"/>
        <v/>
      </c>
      <c r="BB285" s="182" t="str">
        <f t="shared" si="197"/>
        <v/>
      </c>
      <c r="BC285" s="182" t="str">
        <f t="shared" si="198"/>
        <v/>
      </c>
      <c r="BD285" s="182" t="str">
        <f t="shared" si="199"/>
        <v/>
      </c>
      <c r="BE285" s="182" t="str">
        <f t="shared" si="200"/>
        <v/>
      </c>
      <c r="BF285" s="182" t="str">
        <f t="shared" si="201"/>
        <v/>
      </c>
      <c r="BG285" s="182" t="str">
        <f t="shared" si="202"/>
        <v/>
      </c>
      <c r="BH285" s="182" t="str">
        <f t="shared" si="203"/>
        <v/>
      </c>
      <c r="BI285" s="182" t="str">
        <f t="shared" si="204"/>
        <v/>
      </c>
      <c r="BJ285" s="182" t="str">
        <f t="shared" si="205"/>
        <v/>
      </c>
      <c r="BK285" s="182" t="str">
        <f t="shared" si="206"/>
        <v/>
      </c>
      <c r="BL285" s="182" t="str">
        <f t="shared" si="207"/>
        <v/>
      </c>
      <c r="BM285" s="182" t="str">
        <f t="shared" si="208"/>
        <v/>
      </c>
      <c r="BN285" s="182" t="str">
        <f t="shared" si="209"/>
        <v/>
      </c>
      <c r="BO285" s="182" t="str">
        <f t="shared" si="210"/>
        <v/>
      </c>
      <c r="BP285" s="182" t="str">
        <f t="shared" si="211"/>
        <v/>
      </c>
      <c r="BQ285" s="182" t="str">
        <f t="shared" si="212"/>
        <v/>
      </c>
      <c r="BR285" s="182" t="str">
        <f t="shared" si="213"/>
        <v/>
      </c>
      <c r="BS285" s="182" t="str">
        <f t="shared" si="214"/>
        <v/>
      </c>
      <c r="BT285" s="182" t="str">
        <f t="shared" si="215"/>
        <v/>
      </c>
      <c r="BU285" s="183" t="str">
        <f t="shared" si="216"/>
        <v/>
      </c>
      <c r="BV285" s="184" t="str">
        <f>IF('Cálculos '!C291="","",AVERAGE(AN285:BU285))</f>
        <v/>
      </c>
    </row>
    <row r="286" spans="2:74" ht="17.25" hidden="1" thickBot="1" x14ac:dyDescent="0.35">
      <c r="B286" s="165">
        <f t="shared" si="181"/>
        <v>284</v>
      </c>
      <c r="C286" s="171" t="str">
        <f>IF('Cálculos '!J292="","",'Cálculos '!J292)</f>
        <v/>
      </c>
      <c r="D286" s="172" t="str">
        <f>IF('Cálculos '!K292="","",'Cálculos '!K292)</f>
        <v/>
      </c>
      <c r="E286" s="172" t="str">
        <f>IF('Cálculos '!L292="","",'Cálculos '!L292)</f>
        <v/>
      </c>
      <c r="F286" s="172" t="str">
        <f>IF('Cálculos '!M292="","",'Cálculos '!M292)</f>
        <v/>
      </c>
      <c r="G286" s="172" t="str">
        <f>IF('Cálculos '!N292="","",'Cálculos '!N292)</f>
        <v/>
      </c>
      <c r="H286" s="172" t="str">
        <f>IF('Cálculos '!O292="","",'Cálculos '!O292)</f>
        <v/>
      </c>
      <c r="I286" s="172" t="str">
        <f>IF('Cálculos '!P292="","",'Cálculos '!P292)</f>
        <v/>
      </c>
      <c r="J286" s="172" t="str">
        <f>IF('Cálculos '!Q292="","",'Cálculos '!Q292)</f>
        <v/>
      </c>
      <c r="K286" s="172" t="str">
        <f>IF('Cálculos '!R292="","",'Cálculos '!R292)</f>
        <v/>
      </c>
      <c r="L286" s="172" t="str">
        <f>IF('Cálculos '!S292="","",'Cálculos '!S292)</f>
        <v/>
      </c>
      <c r="M286" s="172" t="str">
        <f>IF('Cálculos '!T292="","",'Cálculos '!T292)</f>
        <v/>
      </c>
      <c r="N286" s="172" t="str">
        <f>IF('Cálculos '!U292="","",'Cálculos '!U292)</f>
        <v/>
      </c>
      <c r="O286" s="172" t="str">
        <f>IF('Cálculos '!V292="","",'Cálculos '!V292)</f>
        <v/>
      </c>
      <c r="P286" s="172" t="str">
        <f>IF('Cálculos '!W292="","",'Cálculos '!W292)</f>
        <v/>
      </c>
      <c r="Q286" s="172" t="str">
        <f>IF('Cálculos '!X292="","",'Cálculos '!X292)</f>
        <v/>
      </c>
      <c r="R286" s="172" t="str">
        <f>IF('Cálculos '!Y292="","",'Cálculos '!Y292)</f>
        <v/>
      </c>
      <c r="S286" s="172" t="str">
        <f>IF('Cálculos '!Z292="","",'Cálculos '!Z292)</f>
        <v/>
      </c>
      <c r="T286" s="172" t="str">
        <f>IF('Cálculos '!AA292="","",'Cálculos '!AA292)</f>
        <v/>
      </c>
      <c r="U286" s="172" t="str">
        <f>IF('Cálculos '!AB292="","",'Cálculos '!AB292)</f>
        <v/>
      </c>
      <c r="V286" s="172" t="str">
        <f>IF('Cálculos '!AC292="","",'Cálculos '!AC292)</f>
        <v/>
      </c>
      <c r="W286" s="172" t="str">
        <f>IF('Cálculos '!AD292="","",'Cálculos '!AD292)</f>
        <v/>
      </c>
      <c r="X286" s="172" t="str">
        <f>IF('Cálculos '!AE292="","",'Cálculos '!AE292)</f>
        <v/>
      </c>
      <c r="Y286" s="172" t="str">
        <f>IF('Cálculos '!AF292="","",'Cálculos '!AF292)</f>
        <v/>
      </c>
      <c r="Z286" s="172" t="str">
        <f>IF('Cálculos '!AG292="","",'Cálculos '!AG292)</f>
        <v/>
      </c>
      <c r="AA286" s="172" t="str">
        <f>IF('Cálculos '!AH292="","",'Cálculos '!AH292)</f>
        <v/>
      </c>
      <c r="AB286" s="172" t="str">
        <f>IF('Cálculos '!AI292="","",'Cálculos '!AI292)</f>
        <v/>
      </c>
      <c r="AC286" s="172" t="str">
        <f>IF('Cálculos '!AJ292="","",'Cálculos '!AJ292)</f>
        <v/>
      </c>
      <c r="AD286" s="172" t="str">
        <f>IF('Cálculos '!AK292="","",'Cálculos '!AK292)</f>
        <v/>
      </c>
      <c r="AE286" s="172" t="str">
        <f>IF('Cálculos '!AL292="","",'Cálculos '!AL292)</f>
        <v/>
      </c>
      <c r="AF286" s="172" t="str">
        <f>IF('Cálculos '!AM292="","",'Cálculos '!AM292)</f>
        <v/>
      </c>
      <c r="AG286" s="172" t="str">
        <f>IF('Cálculos '!AN292="","",'Cálculos '!AN292)</f>
        <v/>
      </c>
      <c r="AH286" s="172" t="str">
        <f>IF('Cálculos '!AO292="","",'Cálculos '!AO292)</f>
        <v/>
      </c>
      <c r="AI286" s="172" t="str">
        <f>IF('Cálculos '!AP292="","",'Cálculos '!AP292)</f>
        <v/>
      </c>
      <c r="AJ286" s="443" t="str">
        <f>IF('Cálculos '!AQ292="","",'Cálculos '!AQ292)</f>
        <v/>
      </c>
      <c r="AK286" s="446" t="str">
        <f>IF('Cálculos '!D292="","",AVERAGE(C286:AJ286))</f>
        <v/>
      </c>
      <c r="AM286" s="181">
        <f t="shared" si="182"/>
        <v>284</v>
      </c>
      <c r="AN286" s="284" t="str">
        <f t="shared" si="183"/>
        <v/>
      </c>
      <c r="AO286" s="285" t="str">
        <f t="shared" si="184"/>
        <v/>
      </c>
      <c r="AP286" s="285" t="str">
        <f t="shared" si="185"/>
        <v/>
      </c>
      <c r="AQ286" s="285" t="str">
        <f t="shared" si="186"/>
        <v/>
      </c>
      <c r="AR286" s="182" t="str">
        <f t="shared" si="187"/>
        <v/>
      </c>
      <c r="AS286" s="182" t="str">
        <f t="shared" si="188"/>
        <v/>
      </c>
      <c r="AT286" s="182" t="str">
        <f t="shared" si="189"/>
        <v/>
      </c>
      <c r="AU286" s="182" t="str">
        <f t="shared" si="190"/>
        <v/>
      </c>
      <c r="AV286" s="182" t="str">
        <f t="shared" si="191"/>
        <v/>
      </c>
      <c r="AW286" s="182" t="str">
        <f t="shared" si="192"/>
        <v/>
      </c>
      <c r="AX286" s="182" t="str">
        <f t="shared" si="193"/>
        <v/>
      </c>
      <c r="AY286" s="182" t="str">
        <f t="shared" si="194"/>
        <v/>
      </c>
      <c r="AZ286" s="182" t="str">
        <f t="shared" si="195"/>
        <v/>
      </c>
      <c r="BA286" s="182" t="str">
        <f t="shared" si="196"/>
        <v/>
      </c>
      <c r="BB286" s="182" t="str">
        <f t="shared" si="197"/>
        <v/>
      </c>
      <c r="BC286" s="182" t="str">
        <f t="shared" si="198"/>
        <v/>
      </c>
      <c r="BD286" s="182" t="str">
        <f t="shared" si="199"/>
        <v/>
      </c>
      <c r="BE286" s="182" t="str">
        <f t="shared" si="200"/>
        <v/>
      </c>
      <c r="BF286" s="182" t="str">
        <f t="shared" si="201"/>
        <v/>
      </c>
      <c r="BG286" s="182" t="str">
        <f t="shared" si="202"/>
        <v/>
      </c>
      <c r="BH286" s="182" t="str">
        <f t="shared" si="203"/>
        <v/>
      </c>
      <c r="BI286" s="182" t="str">
        <f t="shared" si="204"/>
        <v/>
      </c>
      <c r="BJ286" s="182" t="str">
        <f t="shared" si="205"/>
        <v/>
      </c>
      <c r="BK286" s="182" t="str">
        <f t="shared" si="206"/>
        <v/>
      </c>
      <c r="BL286" s="182" t="str">
        <f t="shared" si="207"/>
        <v/>
      </c>
      <c r="BM286" s="182" t="str">
        <f t="shared" si="208"/>
        <v/>
      </c>
      <c r="BN286" s="182" t="str">
        <f t="shared" si="209"/>
        <v/>
      </c>
      <c r="BO286" s="182" t="str">
        <f t="shared" si="210"/>
        <v/>
      </c>
      <c r="BP286" s="182" t="str">
        <f t="shared" si="211"/>
        <v/>
      </c>
      <c r="BQ286" s="182" t="str">
        <f t="shared" si="212"/>
        <v/>
      </c>
      <c r="BR286" s="182" t="str">
        <f t="shared" si="213"/>
        <v/>
      </c>
      <c r="BS286" s="182" t="str">
        <f t="shared" si="214"/>
        <v/>
      </c>
      <c r="BT286" s="182" t="str">
        <f t="shared" si="215"/>
        <v/>
      </c>
      <c r="BU286" s="183" t="str">
        <f t="shared" si="216"/>
        <v/>
      </c>
      <c r="BV286" s="184" t="str">
        <f>IF('Cálculos '!C292="","",AVERAGE(AN286:BU286))</f>
        <v/>
      </c>
    </row>
    <row r="287" spans="2:74" ht="17.25" hidden="1" thickBot="1" x14ac:dyDescent="0.35">
      <c r="B287" s="165">
        <f t="shared" si="181"/>
        <v>285</v>
      </c>
      <c r="C287" s="171" t="str">
        <f>IF('Cálculos '!J293="","",'Cálculos '!J293)</f>
        <v/>
      </c>
      <c r="D287" s="172" t="str">
        <f>IF('Cálculos '!K293="","",'Cálculos '!K293)</f>
        <v/>
      </c>
      <c r="E287" s="172" t="str">
        <f>IF('Cálculos '!L293="","",'Cálculos '!L293)</f>
        <v/>
      </c>
      <c r="F287" s="172" t="str">
        <f>IF('Cálculos '!M293="","",'Cálculos '!M293)</f>
        <v/>
      </c>
      <c r="G287" s="172" t="str">
        <f>IF('Cálculos '!N293="","",'Cálculos '!N293)</f>
        <v/>
      </c>
      <c r="H287" s="172" t="str">
        <f>IF('Cálculos '!O293="","",'Cálculos '!O293)</f>
        <v/>
      </c>
      <c r="I287" s="172" t="str">
        <f>IF('Cálculos '!P293="","",'Cálculos '!P293)</f>
        <v/>
      </c>
      <c r="J287" s="172" t="str">
        <f>IF('Cálculos '!Q293="","",'Cálculos '!Q293)</f>
        <v/>
      </c>
      <c r="K287" s="172" t="str">
        <f>IF('Cálculos '!R293="","",'Cálculos '!R293)</f>
        <v/>
      </c>
      <c r="L287" s="172" t="str">
        <f>IF('Cálculos '!S293="","",'Cálculos '!S293)</f>
        <v/>
      </c>
      <c r="M287" s="172" t="str">
        <f>IF('Cálculos '!T293="","",'Cálculos '!T293)</f>
        <v/>
      </c>
      <c r="N287" s="172" t="str">
        <f>IF('Cálculos '!U293="","",'Cálculos '!U293)</f>
        <v/>
      </c>
      <c r="O287" s="172" t="str">
        <f>IF('Cálculos '!V293="","",'Cálculos '!V293)</f>
        <v/>
      </c>
      <c r="P287" s="172" t="str">
        <f>IF('Cálculos '!W293="","",'Cálculos '!W293)</f>
        <v/>
      </c>
      <c r="Q287" s="172" t="str">
        <f>IF('Cálculos '!X293="","",'Cálculos '!X293)</f>
        <v/>
      </c>
      <c r="R287" s="172" t="str">
        <f>IF('Cálculos '!Y293="","",'Cálculos '!Y293)</f>
        <v/>
      </c>
      <c r="S287" s="172" t="str">
        <f>IF('Cálculos '!Z293="","",'Cálculos '!Z293)</f>
        <v/>
      </c>
      <c r="T287" s="172" t="str">
        <f>IF('Cálculos '!AA293="","",'Cálculos '!AA293)</f>
        <v/>
      </c>
      <c r="U287" s="172" t="str">
        <f>IF('Cálculos '!AB293="","",'Cálculos '!AB293)</f>
        <v/>
      </c>
      <c r="V287" s="172" t="str">
        <f>IF('Cálculos '!AC293="","",'Cálculos '!AC293)</f>
        <v/>
      </c>
      <c r="W287" s="172" t="str">
        <f>IF('Cálculos '!AD293="","",'Cálculos '!AD293)</f>
        <v/>
      </c>
      <c r="X287" s="172" t="str">
        <f>IF('Cálculos '!AE293="","",'Cálculos '!AE293)</f>
        <v/>
      </c>
      <c r="Y287" s="172" t="str">
        <f>IF('Cálculos '!AF293="","",'Cálculos '!AF293)</f>
        <v/>
      </c>
      <c r="Z287" s="172" t="str">
        <f>IF('Cálculos '!AG293="","",'Cálculos '!AG293)</f>
        <v/>
      </c>
      <c r="AA287" s="172" t="str">
        <f>IF('Cálculos '!AH293="","",'Cálculos '!AH293)</f>
        <v/>
      </c>
      <c r="AB287" s="172" t="str">
        <f>IF('Cálculos '!AI293="","",'Cálculos '!AI293)</f>
        <v/>
      </c>
      <c r="AC287" s="172" t="str">
        <f>IF('Cálculos '!AJ293="","",'Cálculos '!AJ293)</f>
        <v/>
      </c>
      <c r="AD287" s="172" t="str">
        <f>IF('Cálculos '!AK293="","",'Cálculos '!AK293)</f>
        <v/>
      </c>
      <c r="AE287" s="172" t="str">
        <f>IF('Cálculos '!AL293="","",'Cálculos '!AL293)</f>
        <v/>
      </c>
      <c r="AF287" s="172" t="str">
        <f>IF('Cálculos '!AM293="","",'Cálculos '!AM293)</f>
        <v/>
      </c>
      <c r="AG287" s="172" t="str">
        <f>IF('Cálculos '!AN293="","",'Cálculos '!AN293)</f>
        <v/>
      </c>
      <c r="AH287" s="172" t="str">
        <f>IF('Cálculos '!AO293="","",'Cálculos '!AO293)</f>
        <v/>
      </c>
      <c r="AI287" s="172" t="str">
        <f>IF('Cálculos '!AP293="","",'Cálculos '!AP293)</f>
        <v/>
      </c>
      <c r="AJ287" s="443" t="str">
        <f>IF('Cálculos '!AQ293="","",'Cálculos '!AQ293)</f>
        <v/>
      </c>
      <c r="AK287" s="446" t="str">
        <f>IF('Cálculos '!D293="","",AVERAGE(C287:AJ287))</f>
        <v/>
      </c>
      <c r="AM287" s="181">
        <f t="shared" si="182"/>
        <v>285</v>
      </c>
      <c r="AN287" s="284" t="str">
        <f t="shared" si="183"/>
        <v/>
      </c>
      <c r="AO287" s="285" t="str">
        <f t="shared" si="184"/>
        <v/>
      </c>
      <c r="AP287" s="285" t="str">
        <f t="shared" si="185"/>
        <v/>
      </c>
      <c r="AQ287" s="285" t="str">
        <f t="shared" si="186"/>
        <v/>
      </c>
      <c r="AR287" s="182" t="str">
        <f t="shared" si="187"/>
        <v/>
      </c>
      <c r="AS287" s="182" t="str">
        <f t="shared" si="188"/>
        <v/>
      </c>
      <c r="AT287" s="182" t="str">
        <f t="shared" si="189"/>
        <v/>
      </c>
      <c r="AU287" s="182" t="str">
        <f t="shared" si="190"/>
        <v/>
      </c>
      <c r="AV287" s="182" t="str">
        <f t="shared" si="191"/>
        <v/>
      </c>
      <c r="AW287" s="182" t="str">
        <f t="shared" si="192"/>
        <v/>
      </c>
      <c r="AX287" s="182" t="str">
        <f t="shared" si="193"/>
        <v/>
      </c>
      <c r="AY287" s="182" t="str">
        <f t="shared" si="194"/>
        <v/>
      </c>
      <c r="AZ287" s="182" t="str">
        <f t="shared" si="195"/>
        <v/>
      </c>
      <c r="BA287" s="182" t="str">
        <f t="shared" si="196"/>
        <v/>
      </c>
      <c r="BB287" s="182" t="str">
        <f t="shared" si="197"/>
        <v/>
      </c>
      <c r="BC287" s="182" t="str">
        <f t="shared" si="198"/>
        <v/>
      </c>
      <c r="BD287" s="182" t="str">
        <f t="shared" si="199"/>
        <v/>
      </c>
      <c r="BE287" s="182" t="str">
        <f t="shared" si="200"/>
        <v/>
      </c>
      <c r="BF287" s="182" t="str">
        <f t="shared" si="201"/>
        <v/>
      </c>
      <c r="BG287" s="182" t="str">
        <f t="shared" si="202"/>
        <v/>
      </c>
      <c r="BH287" s="182" t="str">
        <f t="shared" si="203"/>
        <v/>
      </c>
      <c r="BI287" s="182" t="str">
        <f t="shared" si="204"/>
        <v/>
      </c>
      <c r="BJ287" s="182" t="str">
        <f t="shared" si="205"/>
        <v/>
      </c>
      <c r="BK287" s="182" t="str">
        <f t="shared" si="206"/>
        <v/>
      </c>
      <c r="BL287" s="182" t="str">
        <f t="shared" si="207"/>
        <v/>
      </c>
      <c r="BM287" s="182" t="str">
        <f t="shared" si="208"/>
        <v/>
      </c>
      <c r="BN287" s="182" t="str">
        <f t="shared" si="209"/>
        <v/>
      </c>
      <c r="BO287" s="182" t="str">
        <f t="shared" si="210"/>
        <v/>
      </c>
      <c r="BP287" s="182" t="str">
        <f t="shared" si="211"/>
        <v/>
      </c>
      <c r="BQ287" s="182" t="str">
        <f t="shared" si="212"/>
        <v/>
      </c>
      <c r="BR287" s="182" t="str">
        <f t="shared" si="213"/>
        <v/>
      </c>
      <c r="BS287" s="182" t="str">
        <f t="shared" si="214"/>
        <v/>
      </c>
      <c r="BT287" s="182" t="str">
        <f t="shared" si="215"/>
        <v/>
      </c>
      <c r="BU287" s="183" t="str">
        <f t="shared" si="216"/>
        <v/>
      </c>
      <c r="BV287" s="184" t="str">
        <f>IF('Cálculos '!C293="","",AVERAGE(AN287:BU287))</f>
        <v/>
      </c>
    </row>
    <row r="288" spans="2:74" ht="17.25" hidden="1" thickBot="1" x14ac:dyDescent="0.35">
      <c r="B288" s="165">
        <f t="shared" si="181"/>
        <v>286</v>
      </c>
      <c r="C288" s="171" t="str">
        <f>IF('Cálculos '!J294="","",'Cálculos '!J294)</f>
        <v/>
      </c>
      <c r="D288" s="172" t="str">
        <f>IF('Cálculos '!K294="","",'Cálculos '!K294)</f>
        <v/>
      </c>
      <c r="E288" s="172" t="str">
        <f>IF('Cálculos '!L294="","",'Cálculos '!L294)</f>
        <v/>
      </c>
      <c r="F288" s="172" t="str">
        <f>IF('Cálculos '!M294="","",'Cálculos '!M294)</f>
        <v/>
      </c>
      <c r="G288" s="172" t="str">
        <f>IF('Cálculos '!N294="","",'Cálculos '!N294)</f>
        <v/>
      </c>
      <c r="H288" s="172" t="str">
        <f>IF('Cálculos '!O294="","",'Cálculos '!O294)</f>
        <v/>
      </c>
      <c r="I288" s="172" t="str">
        <f>IF('Cálculos '!P294="","",'Cálculos '!P294)</f>
        <v/>
      </c>
      <c r="J288" s="172" t="str">
        <f>IF('Cálculos '!Q294="","",'Cálculos '!Q294)</f>
        <v/>
      </c>
      <c r="K288" s="172" t="str">
        <f>IF('Cálculos '!R294="","",'Cálculos '!R294)</f>
        <v/>
      </c>
      <c r="L288" s="172" t="str">
        <f>IF('Cálculos '!S294="","",'Cálculos '!S294)</f>
        <v/>
      </c>
      <c r="M288" s="172" t="str">
        <f>IF('Cálculos '!T294="","",'Cálculos '!T294)</f>
        <v/>
      </c>
      <c r="N288" s="172" t="str">
        <f>IF('Cálculos '!U294="","",'Cálculos '!U294)</f>
        <v/>
      </c>
      <c r="O288" s="172" t="str">
        <f>IF('Cálculos '!V294="","",'Cálculos '!V294)</f>
        <v/>
      </c>
      <c r="P288" s="172" t="str">
        <f>IF('Cálculos '!W294="","",'Cálculos '!W294)</f>
        <v/>
      </c>
      <c r="Q288" s="172" t="str">
        <f>IF('Cálculos '!X294="","",'Cálculos '!X294)</f>
        <v/>
      </c>
      <c r="R288" s="172" t="str">
        <f>IF('Cálculos '!Y294="","",'Cálculos '!Y294)</f>
        <v/>
      </c>
      <c r="S288" s="172" t="str">
        <f>IF('Cálculos '!Z294="","",'Cálculos '!Z294)</f>
        <v/>
      </c>
      <c r="T288" s="172" t="str">
        <f>IF('Cálculos '!AA294="","",'Cálculos '!AA294)</f>
        <v/>
      </c>
      <c r="U288" s="172" t="str">
        <f>IF('Cálculos '!AB294="","",'Cálculos '!AB294)</f>
        <v/>
      </c>
      <c r="V288" s="172" t="str">
        <f>IF('Cálculos '!AC294="","",'Cálculos '!AC294)</f>
        <v/>
      </c>
      <c r="W288" s="172" t="str">
        <f>IF('Cálculos '!AD294="","",'Cálculos '!AD294)</f>
        <v/>
      </c>
      <c r="X288" s="172" t="str">
        <f>IF('Cálculos '!AE294="","",'Cálculos '!AE294)</f>
        <v/>
      </c>
      <c r="Y288" s="172" t="str">
        <f>IF('Cálculos '!AF294="","",'Cálculos '!AF294)</f>
        <v/>
      </c>
      <c r="Z288" s="172" t="str">
        <f>IF('Cálculos '!AG294="","",'Cálculos '!AG294)</f>
        <v/>
      </c>
      <c r="AA288" s="172" t="str">
        <f>IF('Cálculos '!AH294="","",'Cálculos '!AH294)</f>
        <v/>
      </c>
      <c r="AB288" s="172" t="str">
        <f>IF('Cálculos '!AI294="","",'Cálculos '!AI294)</f>
        <v/>
      </c>
      <c r="AC288" s="172" t="str">
        <f>IF('Cálculos '!AJ294="","",'Cálculos '!AJ294)</f>
        <v/>
      </c>
      <c r="AD288" s="172" t="str">
        <f>IF('Cálculos '!AK294="","",'Cálculos '!AK294)</f>
        <v/>
      </c>
      <c r="AE288" s="172" t="str">
        <f>IF('Cálculos '!AL294="","",'Cálculos '!AL294)</f>
        <v/>
      </c>
      <c r="AF288" s="172" t="str">
        <f>IF('Cálculos '!AM294="","",'Cálculos '!AM294)</f>
        <v/>
      </c>
      <c r="AG288" s="172" t="str">
        <f>IF('Cálculos '!AN294="","",'Cálculos '!AN294)</f>
        <v/>
      </c>
      <c r="AH288" s="172" t="str">
        <f>IF('Cálculos '!AO294="","",'Cálculos '!AO294)</f>
        <v/>
      </c>
      <c r="AI288" s="172" t="str">
        <f>IF('Cálculos '!AP294="","",'Cálculos '!AP294)</f>
        <v/>
      </c>
      <c r="AJ288" s="443" t="str">
        <f>IF('Cálculos '!AQ294="","",'Cálculos '!AQ294)</f>
        <v/>
      </c>
      <c r="AK288" s="446" t="str">
        <f>IF('Cálculos '!D294="","",AVERAGE(C288:AJ288))</f>
        <v/>
      </c>
      <c r="AM288" s="181">
        <f t="shared" si="182"/>
        <v>286</v>
      </c>
      <c r="AN288" s="284" t="str">
        <f t="shared" si="183"/>
        <v/>
      </c>
      <c r="AO288" s="285" t="str">
        <f t="shared" si="184"/>
        <v/>
      </c>
      <c r="AP288" s="285" t="str">
        <f t="shared" si="185"/>
        <v/>
      </c>
      <c r="AQ288" s="285" t="str">
        <f t="shared" si="186"/>
        <v/>
      </c>
      <c r="AR288" s="182" t="str">
        <f t="shared" si="187"/>
        <v/>
      </c>
      <c r="AS288" s="182" t="str">
        <f t="shared" si="188"/>
        <v/>
      </c>
      <c r="AT288" s="182" t="str">
        <f t="shared" si="189"/>
        <v/>
      </c>
      <c r="AU288" s="182" t="str">
        <f t="shared" si="190"/>
        <v/>
      </c>
      <c r="AV288" s="182" t="str">
        <f t="shared" si="191"/>
        <v/>
      </c>
      <c r="AW288" s="182" t="str">
        <f t="shared" si="192"/>
        <v/>
      </c>
      <c r="AX288" s="182" t="str">
        <f t="shared" si="193"/>
        <v/>
      </c>
      <c r="AY288" s="182" t="str">
        <f t="shared" si="194"/>
        <v/>
      </c>
      <c r="AZ288" s="182" t="str">
        <f t="shared" si="195"/>
        <v/>
      </c>
      <c r="BA288" s="182" t="str">
        <f t="shared" si="196"/>
        <v/>
      </c>
      <c r="BB288" s="182" t="str">
        <f t="shared" si="197"/>
        <v/>
      </c>
      <c r="BC288" s="182" t="str">
        <f t="shared" si="198"/>
        <v/>
      </c>
      <c r="BD288" s="182" t="str">
        <f t="shared" si="199"/>
        <v/>
      </c>
      <c r="BE288" s="182" t="str">
        <f t="shared" si="200"/>
        <v/>
      </c>
      <c r="BF288" s="182" t="str">
        <f t="shared" si="201"/>
        <v/>
      </c>
      <c r="BG288" s="182" t="str">
        <f t="shared" si="202"/>
        <v/>
      </c>
      <c r="BH288" s="182" t="str">
        <f t="shared" si="203"/>
        <v/>
      </c>
      <c r="BI288" s="182" t="str">
        <f t="shared" si="204"/>
        <v/>
      </c>
      <c r="BJ288" s="182" t="str">
        <f t="shared" si="205"/>
        <v/>
      </c>
      <c r="BK288" s="182" t="str">
        <f t="shared" si="206"/>
        <v/>
      </c>
      <c r="BL288" s="182" t="str">
        <f t="shared" si="207"/>
        <v/>
      </c>
      <c r="BM288" s="182" t="str">
        <f t="shared" si="208"/>
        <v/>
      </c>
      <c r="BN288" s="182" t="str">
        <f t="shared" si="209"/>
        <v/>
      </c>
      <c r="BO288" s="182" t="str">
        <f t="shared" si="210"/>
        <v/>
      </c>
      <c r="BP288" s="182" t="str">
        <f t="shared" si="211"/>
        <v/>
      </c>
      <c r="BQ288" s="182" t="str">
        <f t="shared" si="212"/>
        <v/>
      </c>
      <c r="BR288" s="182" t="str">
        <f t="shared" si="213"/>
        <v/>
      </c>
      <c r="BS288" s="182" t="str">
        <f t="shared" si="214"/>
        <v/>
      </c>
      <c r="BT288" s="182" t="str">
        <f t="shared" si="215"/>
        <v/>
      </c>
      <c r="BU288" s="183" t="str">
        <f t="shared" si="216"/>
        <v/>
      </c>
      <c r="BV288" s="184" t="str">
        <f>IF('Cálculos '!C294="","",AVERAGE(AN288:BU288))</f>
        <v/>
      </c>
    </row>
    <row r="289" spans="2:74" ht="17.25" hidden="1" thickBot="1" x14ac:dyDescent="0.35">
      <c r="B289" s="165">
        <f t="shared" si="181"/>
        <v>287</v>
      </c>
      <c r="C289" s="171" t="str">
        <f>IF('Cálculos '!J295="","",'Cálculos '!J295)</f>
        <v/>
      </c>
      <c r="D289" s="172" t="str">
        <f>IF('Cálculos '!K295="","",'Cálculos '!K295)</f>
        <v/>
      </c>
      <c r="E289" s="172" t="str">
        <f>IF('Cálculos '!L295="","",'Cálculos '!L295)</f>
        <v/>
      </c>
      <c r="F289" s="172" t="str">
        <f>IF('Cálculos '!M295="","",'Cálculos '!M295)</f>
        <v/>
      </c>
      <c r="G289" s="172" t="str">
        <f>IF('Cálculos '!N295="","",'Cálculos '!N295)</f>
        <v/>
      </c>
      <c r="H289" s="172" t="str">
        <f>IF('Cálculos '!O295="","",'Cálculos '!O295)</f>
        <v/>
      </c>
      <c r="I289" s="172" t="str">
        <f>IF('Cálculos '!P295="","",'Cálculos '!P295)</f>
        <v/>
      </c>
      <c r="J289" s="172" t="str">
        <f>IF('Cálculos '!Q295="","",'Cálculos '!Q295)</f>
        <v/>
      </c>
      <c r="K289" s="172" t="str">
        <f>IF('Cálculos '!R295="","",'Cálculos '!R295)</f>
        <v/>
      </c>
      <c r="L289" s="172" t="str">
        <f>IF('Cálculos '!S295="","",'Cálculos '!S295)</f>
        <v/>
      </c>
      <c r="M289" s="172" t="str">
        <f>IF('Cálculos '!T295="","",'Cálculos '!T295)</f>
        <v/>
      </c>
      <c r="N289" s="172" t="str">
        <f>IF('Cálculos '!U295="","",'Cálculos '!U295)</f>
        <v/>
      </c>
      <c r="O289" s="172" t="str">
        <f>IF('Cálculos '!V295="","",'Cálculos '!V295)</f>
        <v/>
      </c>
      <c r="P289" s="172" t="str">
        <f>IF('Cálculos '!W295="","",'Cálculos '!W295)</f>
        <v/>
      </c>
      <c r="Q289" s="172" t="str">
        <f>IF('Cálculos '!X295="","",'Cálculos '!X295)</f>
        <v/>
      </c>
      <c r="R289" s="172" t="str">
        <f>IF('Cálculos '!Y295="","",'Cálculos '!Y295)</f>
        <v/>
      </c>
      <c r="S289" s="172" t="str">
        <f>IF('Cálculos '!Z295="","",'Cálculos '!Z295)</f>
        <v/>
      </c>
      <c r="T289" s="172" t="str">
        <f>IF('Cálculos '!AA295="","",'Cálculos '!AA295)</f>
        <v/>
      </c>
      <c r="U289" s="172" t="str">
        <f>IF('Cálculos '!AB295="","",'Cálculos '!AB295)</f>
        <v/>
      </c>
      <c r="V289" s="172" t="str">
        <f>IF('Cálculos '!AC295="","",'Cálculos '!AC295)</f>
        <v/>
      </c>
      <c r="W289" s="172" t="str">
        <f>IF('Cálculos '!AD295="","",'Cálculos '!AD295)</f>
        <v/>
      </c>
      <c r="X289" s="172" t="str">
        <f>IF('Cálculos '!AE295="","",'Cálculos '!AE295)</f>
        <v/>
      </c>
      <c r="Y289" s="172" t="str">
        <f>IF('Cálculos '!AF295="","",'Cálculos '!AF295)</f>
        <v/>
      </c>
      <c r="Z289" s="172" t="str">
        <f>IF('Cálculos '!AG295="","",'Cálculos '!AG295)</f>
        <v/>
      </c>
      <c r="AA289" s="172" t="str">
        <f>IF('Cálculos '!AH295="","",'Cálculos '!AH295)</f>
        <v/>
      </c>
      <c r="AB289" s="172" t="str">
        <f>IF('Cálculos '!AI295="","",'Cálculos '!AI295)</f>
        <v/>
      </c>
      <c r="AC289" s="172" t="str">
        <f>IF('Cálculos '!AJ295="","",'Cálculos '!AJ295)</f>
        <v/>
      </c>
      <c r="AD289" s="172" t="str">
        <f>IF('Cálculos '!AK295="","",'Cálculos '!AK295)</f>
        <v/>
      </c>
      <c r="AE289" s="172" t="str">
        <f>IF('Cálculos '!AL295="","",'Cálculos '!AL295)</f>
        <v/>
      </c>
      <c r="AF289" s="172" t="str">
        <f>IF('Cálculos '!AM295="","",'Cálculos '!AM295)</f>
        <v/>
      </c>
      <c r="AG289" s="172" t="str">
        <f>IF('Cálculos '!AN295="","",'Cálculos '!AN295)</f>
        <v/>
      </c>
      <c r="AH289" s="172" t="str">
        <f>IF('Cálculos '!AO295="","",'Cálculos '!AO295)</f>
        <v/>
      </c>
      <c r="AI289" s="172" t="str">
        <f>IF('Cálculos '!AP295="","",'Cálculos '!AP295)</f>
        <v/>
      </c>
      <c r="AJ289" s="443" t="str">
        <f>IF('Cálculos '!AQ295="","",'Cálculos '!AQ295)</f>
        <v/>
      </c>
      <c r="AK289" s="446" t="str">
        <f>IF('Cálculos '!D295="","",AVERAGE(C289:AJ289))</f>
        <v/>
      </c>
      <c r="AM289" s="181">
        <f t="shared" si="182"/>
        <v>287</v>
      </c>
      <c r="AN289" s="284" t="str">
        <f t="shared" si="183"/>
        <v/>
      </c>
      <c r="AO289" s="285" t="str">
        <f t="shared" si="184"/>
        <v/>
      </c>
      <c r="AP289" s="285" t="str">
        <f t="shared" si="185"/>
        <v/>
      </c>
      <c r="AQ289" s="285" t="str">
        <f t="shared" si="186"/>
        <v/>
      </c>
      <c r="AR289" s="182" t="str">
        <f t="shared" si="187"/>
        <v/>
      </c>
      <c r="AS289" s="182" t="str">
        <f t="shared" si="188"/>
        <v/>
      </c>
      <c r="AT289" s="182" t="str">
        <f t="shared" si="189"/>
        <v/>
      </c>
      <c r="AU289" s="182" t="str">
        <f t="shared" si="190"/>
        <v/>
      </c>
      <c r="AV289" s="182" t="str">
        <f t="shared" si="191"/>
        <v/>
      </c>
      <c r="AW289" s="182" t="str">
        <f t="shared" si="192"/>
        <v/>
      </c>
      <c r="AX289" s="182" t="str">
        <f t="shared" si="193"/>
        <v/>
      </c>
      <c r="AY289" s="182" t="str">
        <f t="shared" si="194"/>
        <v/>
      </c>
      <c r="AZ289" s="182" t="str">
        <f t="shared" si="195"/>
        <v/>
      </c>
      <c r="BA289" s="182" t="str">
        <f t="shared" si="196"/>
        <v/>
      </c>
      <c r="BB289" s="182" t="str">
        <f t="shared" si="197"/>
        <v/>
      </c>
      <c r="BC289" s="182" t="str">
        <f t="shared" si="198"/>
        <v/>
      </c>
      <c r="BD289" s="182" t="str">
        <f t="shared" si="199"/>
        <v/>
      </c>
      <c r="BE289" s="182" t="str">
        <f t="shared" si="200"/>
        <v/>
      </c>
      <c r="BF289" s="182" t="str">
        <f t="shared" si="201"/>
        <v/>
      </c>
      <c r="BG289" s="182" t="str">
        <f t="shared" si="202"/>
        <v/>
      </c>
      <c r="BH289" s="182" t="str">
        <f t="shared" si="203"/>
        <v/>
      </c>
      <c r="BI289" s="182" t="str">
        <f t="shared" si="204"/>
        <v/>
      </c>
      <c r="BJ289" s="182" t="str">
        <f t="shared" si="205"/>
        <v/>
      </c>
      <c r="BK289" s="182" t="str">
        <f t="shared" si="206"/>
        <v/>
      </c>
      <c r="BL289" s="182" t="str">
        <f t="shared" si="207"/>
        <v/>
      </c>
      <c r="BM289" s="182" t="str">
        <f t="shared" si="208"/>
        <v/>
      </c>
      <c r="BN289" s="182" t="str">
        <f t="shared" si="209"/>
        <v/>
      </c>
      <c r="BO289" s="182" t="str">
        <f t="shared" si="210"/>
        <v/>
      </c>
      <c r="BP289" s="182" t="str">
        <f t="shared" si="211"/>
        <v/>
      </c>
      <c r="BQ289" s="182" t="str">
        <f t="shared" si="212"/>
        <v/>
      </c>
      <c r="BR289" s="182" t="str">
        <f t="shared" si="213"/>
        <v/>
      </c>
      <c r="BS289" s="182" t="str">
        <f t="shared" si="214"/>
        <v/>
      </c>
      <c r="BT289" s="182" t="str">
        <f t="shared" si="215"/>
        <v/>
      </c>
      <c r="BU289" s="183" t="str">
        <f t="shared" si="216"/>
        <v/>
      </c>
      <c r="BV289" s="184" t="str">
        <f>IF('Cálculos '!C295="","",AVERAGE(AN289:BU289))</f>
        <v/>
      </c>
    </row>
    <row r="290" spans="2:74" ht="17.25" hidden="1" thickBot="1" x14ac:dyDescent="0.35">
      <c r="B290" s="165">
        <f t="shared" si="181"/>
        <v>288</v>
      </c>
      <c r="C290" s="171" t="str">
        <f>IF('Cálculos '!J296="","",'Cálculos '!J296)</f>
        <v/>
      </c>
      <c r="D290" s="172" t="str">
        <f>IF('Cálculos '!K296="","",'Cálculos '!K296)</f>
        <v/>
      </c>
      <c r="E290" s="172" t="str">
        <f>IF('Cálculos '!L296="","",'Cálculos '!L296)</f>
        <v/>
      </c>
      <c r="F290" s="172" t="str">
        <f>IF('Cálculos '!M296="","",'Cálculos '!M296)</f>
        <v/>
      </c>
      <c r="G290" s="172" t="str">
        <f>IF('Cálculos '!N296="","",'Cálculos '!N296)</f>
        <v/>
      </c>
      <c r="H290" s="172" t="str">
        <f>IF('Cálculos '!O296="","",'Cálculos '!O296)</f>
        <v/>
      </c>
      <c r="I290" s="172" t="str">
        <f>IF('Cálculos '!P296="","",'Cálculos '!P296)</f>
        <v/>
      </c>
      <c r="J290" s="172" t="str">
        <f>IF('Cálculos '!Q296="","",'Cálculos '!Q296)</f>
        <v/>
      </c>
      <c r="K290" s="172" t="str">
        <f>IF('Cálculos '!R296="","",'Cálculos '!R296)</f>
        <v/>
      </c>
      <c r="L290" s="172" t="str">
        <f>IF('Cálculos '!S296="","",'Cálculos '!S296)</f>
        <v/>
      </c>
      <c r="M290" s="172" t="str">
        <f>IF('Cálculos '!T296="","",'Cálculos '!T296)</f>
        <v/>
      </c>
      <c r="N290" s="172" t="str">
        <f>IF('Cálculos '!U296="","",'Cálculos '!U296)</f>
        <v/>
      </c>
      <c r="O290" s="172" t="str">
        <f>IF('Cálculos '!V296="","",'Cálculos '!V296)</f>
        <v/>
      </c>
      <c r="P290" s="172" t="str">
        <f>IF('Cálculos '!W296="","",'Cálculos '!W296)</f>
        <v/>
      </c>
      <c r="Q290" s="172" t="str">
        <f>IF('Cálculos '!X296="","",'Cálculos '!X296)</f>
        <v/>
      </c>
      <c r="R290" s="172" t="str">
        <f>IF('Cálculos '!Y296="","",'Cálculos '!Y296)</f>
        <v/>
      </c>
      <c r="S290" s="172" t="str">
        <f>IF('Cálculos '!Z296="","",'Cálculos '!Z296)</f>
        <v/>
      </c>
      <c r="T290" s="172" t="str">
        <f>IF('Cálculos '!AA296="","",'Cálculos '!AA296)</f>
        <v/>
      </c>
      <c r="U290" s="172" t="str">
        <f>IF('Cálculos '!AB296="","",'Cálculos '!AB296)</f>
        <v/>
      </c>
      <c r="V290" s="172" t="str">
        <f>IF('Cálculos '!AC296="","",'Cálculos '!AC296)</f>
        <v/>
      </c>
      <c r="W290" s="172" t="str">
        <f>IF('Cálculos '!AD296="","",'Cálculos '!AD296)</f>
        <v/>
      </c>
      <c r="X290" s="172" t="str">
        <f>IF('Cálculos '!AE296="","",'Cálculos '!AE296)</f>
        <v/>
      </c>
      <c r="Y290" s="172" t="str">
        <f>IF('Cálculos '!AF296="","",'Cálculos '!AF296)</f>
        <v/>
      </c>
      <c r="Z290" s="172" t="str">
        <f>IF('Cálculos '!AG296="","",'Cálculos '!AG296)</f>
        <v/>
      </c>
      <c r="AA290" s="172" t="str">
        <f>IF('Cálculos '!AH296="","",'Cálculos '!AH296)</f>
        <v/>
      </c>
      <c r="AB290" s="172" t="str">
        <f>IF('Cálculos '!AI296="","",'Cálculos '!AI296)</f>
        <v/>
      </c>
      <c r="AC290" s="172" t="str">
        <f>IF('Cálculos '!AJ296="","",'Cálculos '!AJ296)</f>
        <v/>
      </c>
      <c r="AD290" s="172" t="str">
        <f>IF('Cálculos '!AK296="","",'Cálculos '!AK296)</f>
        <v/>
      </c>
      <c r="AE290" s="172" t="str">
        <f>IF('Cálculos '!AL296="","",'Cálculos '!AL296)</f>
        <v/>
      </c>
      <c r="AF290" s="172" t="str">
        <f>IF('Cálculos '!AM296="","",'Cálculos '!AM296)</f>
        <v/>
      </c>
      <c r="AG290" s="172" t="str">
        <f>IF('Cálculos '!AN296="","",'Cálculos '!AN296)</f>
        <v/>
      </c>
      <c r="AH290" s="172" t="str">
        <f>IF('Cálculos '!AO296="","",'Cálculos '!AO296)</f>
        <v/>
      </c>
      <c r="AI290" s="172" t="str">
        <f>IF('Cálculos '!AP296="","",'Cálculos '!AP296)</f>
        <v/>
      </c>
      <c r="AJ290" s="443" t="str">
        <f>IF('Cálculos '!AQ296="","",'Cálculos '!AQ296)</f>
        <v/>
      </c>
      <c r="AK290" s="446" t="str">
        <f>IF('Cálculos '!D296="","",AVERAGE(C290:AJ290))</f>
        <v/>
      </c>
      <c r="AM290" s="181">
        <f t="shared" si="182"/>
        <v>288</v>
      </c>
      <c r="AN290" s="284" t="str">
        <f t="shared" si="183"/>
        <v/>
      </c>
      <c r="AO290" s="285" t="str">
        <f t="shared" si="184"/>
        <v/>
      </c>
      <c r="AP290" s="285" t="str">
        <f t="shared" si="185"/>
        <v/>
      </c>
      <c r="AQ290" s="285" t="str">
        <f t="shared" si="186"/>
        <v/>
      </c>
      <c r="AR290" s="182" t="str">
        <f t="shared" si="187"/>
        <v/>
      </c>
      <c r="AS290" s="182" t="str">
        <f t="shared" si="188"/>
        <v/>
      </c>
      <c r="AT290" s="182" t="str">
        <f t="shared" si="189"/>
        <v/>
      </c>
      <c r="AU290" s="182" t="str">
        <f t="shared" si="190"/>
        <v/>
      </c>
      <c r="AV290" s="182" t="str">
        <f t="shared" si="191"/>
        <v/>
      </c>
      <c r="AW290" s="182" t="str">
        <f t="shared" si="192"/>
        <v/>
      </c>
      <c r="AX290" s="182" t="str">
        <f t="shared" si="193"/>
        <v/>
      </c>
      <c r="AY290" s="182" t="str">
        <f t="shared" si="194"/>
        <v/>
      </c>
      <c r="AZ290" s="182" t="str">
        <f t="shared" si="195"/>
        <v/>
      </c>
      <c r="BA290" s="182" t="str">
        <f t="shared" si="196"/>
        <v/>
      </c>
      <c r="BB290" s="182" t="str">
        <f t="shared" si="197"/>
        <v/>
      </c>
      <c r="BC290" s="182" t="str">
        <f t="shared" si="198"/>
        <v/>
      </c>
      <c r="BD290" s="182" t="str">
        <f t="shared" si="199"/>
        <v/>
      </c>
      <c r="BE290" s="182" t="str">
        <f t="shared" si="200"/>
        <v/>
      </c>
      <c r="BF290" s="182" t="str">
        <f t="shared" si="201"/>
        <v/>
      </c>
      <c r="BG290" s="182" t="str">
        <f t="shared" si="202"/>
        <v/>
      </c>
      <c r="BH290" s="182" t="str">
        <f t="shared" si="203"/>
        <v/>
      </c>
      <c r="BI290" s="182" t="str">
        <f t="shared" si="204"/>
        <v/>
      </c>
      <c r="BJ290" s="182" t="str">
        <f t="shared" si="205"/>
        <v/>
      </c>
      <c r="BK290" s="182" t="str">
        <f t="shared" si="206"/>
        <v/>
      </c>
      <c r="BL290" s="182" t="str">
        <f t="shared" si="207"/>
        <v/>
      </c>
      <c r="BM290" s="182" t="str">
        <f t="shared" si="208"/>
        <v/>
      </c>
      <c r="BN290" s="182" t="str">
        <f t="shared" si="209"/>
        <v/>
      </c>
      <c r="BO290" s="182" t="str">
        <f t="shared" si="210"/>
        <v/>
      </c>
      <c r="BP290" s="182" t="str">
        <f t="shared" si="211"/>
        <v/>
      </c>
      <c r="BQ290" s="182" t="str">
        <f t="shared" si="212"/>
        <v/>
      </c>
      <c r="BR290" s="182" t="str">
        <f t="shared" si="213"/>
        <v/>
      </c>
      <c r="BS290" s="182" t="str">
        <f t="shared" si="214"/>
        <v/>
      </c>
      <c r="BT290" s="182" t="str">
        <f t="shared" si="215"/>
        <v/>
      </c>
      <c r="BU290" s="183" t="str">
        <f t="shared" si="216"/>
        <v/>
      </c>
      <c r="BV290" s="184" t="str">
        <f>IF('Cálculos '!C296="","",AVERAGE(AN290:BU290))</f>
        <v/>
      </c>
    </row>
    <row r="291" spans="2:74" ht="17.25" hidden="1" thickBot="1" x14ac:dyDescent="0.35">
      <c r="B291" s="165">
        <f t="shared" si="181"/>
        <v>289</v>
      </c>
      <c r="C291" s="171" t="str">
        <f>IF('Cálculos '!J297="","",'Cálculos '!J297)</f>
        <v/>
      </c>
      <c r="D291" s="172" t="str">
        <f>IF('Cálculos '!K297="","",'Cálculos '!K297)</f>
        <v/>
      </c>
      <c r="E291" s="172" t="str">
        <f>IF('Cálculos '!L297="","",'Cálculos '!L297)</f>
        <v/>
      </c>
      <c r="F291" s="172" t="str">
        <f>IF('Cálculos '!M297="","",'Cálculos '!M297)</f>
        <v/>
      </c>
      <c r="G291" s="172" t="str">
        <f>IF('Cálculos '!N297="","",'Cálculos '!N297)</f>
        <v/>
      </c>
      <c r="H291" s="172" t="str">
        <f>IF('Cálculos '!O297="","",'Cálculos '!O297)</f>
        <v/>
      </c>
      <c r="I291" s="172" t="str">
        <f>IF('Cálculos '!P297="","",'Cálculos '!P297)</f>
        <v/>
      </c>
      <c r="J291" s="172" t="str">
        <f>IF('Cálculos '!Q297="","",'Cálculos '!Q297)</f>
        <v/>
      </c>
      <c r="K291" s="172" t="str">
        <f>IF('Cálculos '!R297="","",'Cálculos '!R297)</f>
        <v/>
      </c>
      <c r="L291" s="172" t="str">
        <f>IF('Cálculos '!S297="","",'Cálculos '!S297)</f>
        <v/>
      </c>
      <c r="M291" s="172" t="str">
        <f>IF('Cálculos '!T297="","",'Cálculos '!T297)</f>
        <v/>
      </c>
      <c r="N291" s="172" t="str">
        <f>IF('Cálculos '!U297="","",'Cálculos '!U297)</f>
        <v/>
      </c>
      <c r="O291" s="172" t="str">
        <f>IF('Cálculos '!V297="","",'Cálculos '!V297)</f>
        <v/>
      </c>
      <c r="P291" s="172" t="str">
        <f>IF('Cálculos '!W297="","",'Cálculos '!W297)</f>
        <v/>
      </c>
      <c r="Q291" s="172" t="str">
        <f>IF('Cálculos '!X297="","",'Cálculos '!X297)</f>
        <v/>
      </c>
      <c r="R291" s="172" t="str">
        <f>IF('Cálculos '!Y297="","",'Cálculos '!Y297)</f>
        <v/>
      </c>
      <c r="S291" s="172" t="str">
        <f>IF('Cálculos '!Z297="","",'Cálculos '!Z297)</f>
        <v/>
      </c>
      <c r="T291" s="172" t="str">
        <f>IF('Cálculos '!AA297="","",'Cálculos '!AA297)</f>
        <v/>
      </c>
      <c r="U291" s="172" t="str">
        <f>IF('Cálculos '!AB297="","",'Cálculos '!AB297)</f>
        <v/>
      </c>
      <c r="V291" s="172" t="str">
        <f>IF('Cálculos '!AC297="","",'Cálculos '!AC297)</f>
        <v/>
      </c>
      <c r="W291" s="172" t="str">
        <f>IF('Cálculos '!AD297="","",'Cálculos '!AD297)</f>
        <v/>
      </c>
      <c r="X291" s="172" t="str">
        <f>IF('Cálculos '!AE297="","",'Cálculos '!AE297)</f>
        <v/>
      </c>
      <c r="Y291" s="172" t="str">
        <f>IF('Cálculos '!AF297="","",'Cálculos '!AF297)</f>
        <v/>
      </c>
      <c r="Z291" s="172" t="str">
        <f>IF('Cálculos '!AG297="","",'Cálculos '!AG297)</f>
        <v/>
      </c>
      <c r="AA291" s="172" t="str">
        <f>IF('Cálculos '!AH297="","",'Cálculos '!AH297)</f>
        <v/>
      </c>
      <c r="AB291" s="172" t="str">
        <f>IF('Cálculos '!AI297="","",'Cálculos '!AI297)</f>
        <v/>
      </c>
      <c r="AC291" s="172" t="str">
        <f>IF('Cálculos '!AJ297="","",'Cálculos '!AJ297)</f>
        <v/>
      </c>
      <c r="AD291" s="172" t="str">
        <f>IF('Cálculos '!AK297="","",'Cálculos '!AK297)</f>
        <v/>
      </c>
      <c r="AE291" s="172" t="str">
        <f>IF('Cálculos '!AL297="","",'Cálculos '!AL297)</f>
        <v/>
      </c>
      <c r="AF291" s="172" t="str">
        <f>IF('Cálculos '!AM297="","",'Cálculos '!AM297)</f>
        <v/>
      </c>
      <c r="AG291" s="172" t="str">
        <f>IF('Cálculos '!AN297="","",'Cálculos '!AN297)</f>
        <v/>
      </c>
      <c r="AH291" s="172" t="str">
        <f>IF('Cálculos '!AO297="","",'Cálculos '!AO297)</f>
        <v/>
      </c>
      <c r="AI291" s="172" t="str">
        <f>IF('Cálculos '!AP297="","",'Cálculos '!AP297)</f>
        <v/>
      </c>
      <c r="AJ291" s="443" t="str">
        <f>IF('Cálculos '!AQ297="","",'Cálculos '!AQ297)</f>
        <v/>
      </c>
      <c r="AK291" s="446" t="str">
        <f>IF('Cálculos '!D297="","",AVERAGE(C291:AJ291))</f>
        <v/>
      </c>
      <c r="AM291" s="181">
        <f t="shared" si="182"/>
        <v>289</v>
      </c>
      <c r="AN291" s="284" t="str">
        <f t="shared" si="183"/>
        <v/>
      </c>
      <c r="AO291" s="285" t="str">
        <f t="shared" si="184"/>
        <v/>
      </c>
      <c r="AP291" s="285" t="str">
        <f t="shared" si="185"/>
        <v/>
      </c>
      <c r="AQ291" s="285" t="str">
        <f t="shared" si="186"/>
        <v/>
      </c>
      <c r="AR291" s="182" t="str">
        <f t="shared" si="187"/>
        <v/>
      </c>
      <c r="AS291" s="182" t="str">
        <f t="shared" si="188"/>
        <v/>
      </c>
      <c r="AT291" s="182" t="str">
        <f t="shared" si="189"/>
        <v/>
      </c>
      <c r="AU291" s="182" t="str">
        <f t="shared" si="190"/>
        <v/>
      </c>
      <c r="AV291" s="182" t="str">
        <f t="shared" si="191"/>
        <v/>
      </c>
      <c r="AW291" s="182" t="str">
        <f t="shared" si="192"/>
        <v/>
      </c>
      <c r="AX291" s="182" t="str">
        <f t="shared" si="193"/>
        <v/>
      </c>
      <c r="AY291" s="182" t="str">
        <f t="shared" si="194"/>
        <v/>
      </c>
      <c r="AZ291" s="182" t="str">
        <f t="shared" si="195"/>
        <v/>
      </c>
      <c r="BA291" s="182" t="str">
        <f t="shared" si="196"/>
        <v/>
      </c>
      <c r="BB291" s="182" t="str">
        <f t="shared" si="197"/>
        <v/>
      </c>
      <c r="BC291" s="182" t="str">
        <f t="shared" si="198"/>
        <v/>
      </c>
      <c r="BD291" s="182" t="str">
        <f t="shared" si="199"/>
        <v/>
      </c>
      <c r="BE291" s="182" t="str">
        <f t="shared" si="200"/>
        <v/>
      </c>
      <c r="BF291" s="182" t="str">
        <f t="shared" si="201"/>
        <v/>
      </c>
      <c r="BG291" s="182" t="str">
        <f t="shared" si="202"/>
        <v/>
      </c>
      <c r="BH291" s="182" t="str">
        <f t="shared" si="203"/>
        <v/>
      </c>
      <c r="BI291" s="182" t="str">
        <f t="shared" si="204"/>
        <v/>
      </c>
      <c r="BJ291" s="182" t="str">
        <f t="shared" si="205"/>
        <v/>
      </c>
      <c r="BK291" s="182" t="str">
        <f t="shared" si="206"/>
        <v/>
      </c>
      <c r="BL291" s="182" t="str">
        <f t="shared" si="207"/>
        <v/>
      </c>
      <c r="BM291" s="182" t="str">
        <f t="shared" si="208"/>
        <v/>
      </c>
      <c r="BN291" s="182" t="str">
        <f t="shared" si="209"/>
        <v/>
      </c>
      <c r="BO291" s="182" t="str">
        <f t="shared" si="210"/>
        <v/>
      </c>
      <c r="BP291" s="182" t="str">
        <f t="shared" si="211"/>
        <v/>
      </c>
      <c r="BQ291" s="182" t="str">
        <f t="shared" si="212"/>
        <v/>
      </c>
      <c r="BR291" s="182" t="str">
        <f t="shared" si="213"/>
        <v/>
      </c>
      <c r="BS291" s="182" t="str">
        <f t="shared" si="214"/>
        <v/>
      </c>
      <c r="BT291" s="182" t="str">
        <f t="shared" si="215"/>
        <v/>
      </c>
      <c r="BU291" s="183" t="str">
        <f t="shared" si="216"/>
        <v/>
      </c>
      <c r="BV291" s="184" t="str">
        <f>IF('Cálculos '!C297="","",AVERAGE(AN291:BU291))</f>
        <v/>
      </c>
    </row>
    <row r="292" spans="2:74" ht="17.25" hidden="1" thickBot="1" x14ac:dyDescent="0.35">
      <c r="B292" s="165">
        <f t="shared" si="181"/>
        <v>290</v>
      </c>
      <c r="C292" s="171" t="str">
        <f>IF('Cálculos '!J298="","",'Cálculos '!J298)</f>
        <v/>
      </c>
      <c r="D292" s="172" t="str">
        <f>IF('Cálculos '!K298="","",'Cálculos '!K298)</f>
        <v/>
      </c>
      <c r="E292" s="172" t="str">
        <f>IF('Cálculos '!L298="","",'Cálculos '!L298)</f>
        <v/>
      </c>
      <c r="F292" s="172" t="str">
        <f>IF('Cálculos '!M298="","",'Cálculos '!M298)</f>
        <v/>
      </c>
      <c r="G292" s="172" t="str">
        <f>IF('Cálculos '!N298="","",'Cálculos '!N298)</f>
        <v/>
      </c>
      <c r="H292" s="172" t="str">
        <f>IF('Cálculos '!O298="","",'Cálculos '!O298)</f>
        <v/>
      </c>
      <c r="I292" s="172" t="str">
        <f>IF('Cálculos '!P298="","",'Cálculos '!P298)</f>
        <v/>
      </c>
      <c r="J292" s="172" t="str">
        <f>IF('Cálculos '!Q298="","",'Cálculos '!Q298)</f>
        <v/>
      </c>
      <c r="K292" s="172" t="str">
        <f>IF('Cálculos '!R298="","",'Cálculos '!R298)</f>
        <v/>
      </c>
      <c r="L292" s="172" t="str">
        <f>IF('Cálculos '!S298="","",'Cálculos '!S298)</f>
        <v/>
      </c>
      <c r="M292" s="172" t="str">
        <f>IF('Cálculos '!T298="","",'Cálculos '!T298)</f>
        <v/>
      </c>
      <c r="N292" s="172" t="str">
        <f>IF('Cálculos '!U298="","",'Cálculos '!U298)</f>
        <v/>
      </c>
      <c r="O292" s="172" t="str">
        <f>IF('Cálculos '!V298="","",'Cálculos '!V298)</f>
        <v/>
      </c>
      <c r="P292" s="172" t="str">
        <f>IF('Cálculos '!W298="","",'Cálculos '!W298)</f>
        <v/>
      </c>
      <c r="Q292" s="172" t="str">
        <f>IF('Cálculos '!X298="","",'Cálculos '!X298)</f>
        <v/>
      </c>
      <c r="R292" s="172" t="str">
        <f>IF('Cálculos '!Y298="","",'Cálculos '!Y298)</f>
        <v/>
      </c>
      <c r="S292" s="172" t="str">
        <f>IF('Cálculos '!Z298="","",'Cálculos '!Z298)</f>
        <v/>
      </c>
      <c r="T292" s="172" t="str">
        <f>IF('Cálculos '!AA298="","",'Cálculos '!AA298)</f>
        <v/>
      </c>
      <c r="U292" s="172" t="str">
        <f>IF('Cálculos '!AB298="","",'Cálculos '!AB298)</f>
        <v/>
      </c>
      <c r="V292" s="172" t="str">
        <f>IF('Cálculos '!AC298="","",'Cálculos '!AC298)</f>
        <v/>
      </c>
      <c r="W292" s="172" t="str">
        <f>IF('Cálculos '!AD298="","",'Cálculos '!AD298)</f>
        <v/>
      </c>
      <c r="X292" s="172" t="str">
        <f>IF('Cálculos '!AE298="","",'Cálculos '!AE298)</f>
        <v/>
      </c>
      <c r="Y292" s="172" t="str">
        <f>IF('Cálculos '!AF298="","",'Cálculos '!AF298)</f>
        <v/>
      </c>
      <c r="Z292" s="172" t="str">
        <f>IF('Cálculos '!AG298="","",'Cálculos '!AG298)</f>
        <v/>
      </c>
      <c r="AA292" s="172" t="str">
        <f>IF('Cálculos '!AH298="","",'Cálculos '!AH298)</f>
        <v/>
      </c>
      <c r="AB292" s="172" t="str">
        <f>IF('Cálculos '!AI298="","",'Cálculos '!AI298)</f>
        <v/>
      </c>
      <c r="AC292" s="172" t="str">
        <f>IF('Cálculos '!AJ298="","",'Cálculos '!AJ298)</f>
        <v/>
      </c>
      <c r="AD292" s="172" t="str">
        <f>IF('Cálculos '!AK298="","",'Cálculos '!AK298)</f>
        <v/>
      </c>
      <c r="AE292" s="172" t="str">
        <f>IF('Cálculos '!AL298="","",'Cálculos '!AL298)</f>
        <v/>
      </c>
      <c r="AF292" s="172" t="str">
        <f>IF('Cálculos '!AM298="","",'Cálculos '!AM298)</f>
        <v/>
      </c>
      <c r="AG292" s="172" t="str">
        <f>IF('Cálculos '!AN298="","",'Cálculos '!AN298)</f>
        <v/>
      </c>
      <c r="AH292" s="172" t="str">
        <f>IF('Cálculos '!AO298="","",'Cálculos '!AO298)</f>
        <v/>
      </c>
      <c r="AI292" s="172" t="str">
        <f>IF('Cálculos '!AP298="","",'Cálculos '!AP298)</f>
        <v/>
      </c>
      <c r="AJ292" s="443" t="str">
        <f>IF('Cálculos '!AQ298="","",'Cálculos '!AQ298)</f>
        <v/>
      </c>
      <c r="AK292" s="446" t="str">
        <f>IF('Cálculos '!D298="","",AVERAGE(C292:AJ292))</f>
        <v/>
      </c>
      <c r="AM292" s="181">
        <f t="shared" si="182"/>
        <v>290</v>
      </c>
      <c r="AN292" s="284" t="str">
        <f t="shared" si="183"/>
        <v/>
      </c>
      <c r="AO292" s="285" t="str">
        <f t="shared" si="184"/>
        <v/>
      </c>
      <c r="AP292" s="285" t="str">
        <f t="shared" si="185"/>
        <v/>
      </c>
      <c r="AQ292" s="285" t="str">
        <f t="shared" si="186"/>
        <v/>
      </c>
      <c r="AR292" s="182" t="str">
        <f t="shared" si="187"/>
        <v/>
      </c>
      <c r="AS292" s="182" t="str">
        <f t="shared" si="188"/>
        <v/>
      </c>
      <c r="AT292" s="182" t="str">
        <f t="shared" si="189"/>
        <v/>
      </c>
      <c r="AU292" s="182" t="str">
        <f t="shared" si="190"/>
        <v/>
      </c>
      <c r="AV292" s="182" t="str">
        <f t="shared" si="191"/>
        <v/>
      </c>
      <c r="AW292" s="182" t="str">
        <f t="shared" si="192"/>
        <v/>
      </c>
      <c r="AX292" s="182" t="str">
        <f t="shared" si="193"/>
        <v/>
      </c>
      <c r="AY292" s="182" t="str">
        <f t="shared" si="194"/>
        <v/>
      </c>
      <c r="AZ292" s="182" t="str">
        <f t="shared" si="195"/>
        <v/>
      </c>
      <c r="BA292" s="182" t="str">
        <f t="shared" si="196"/>
        <v/>
      </c>
      <c r="BB292" s="182" t="str">
        <f t="shared" si="197"/>
        <v/>
      </c>
      <c r="BC292" s="182" t="str">
        <f t="shared" si="198"/>
        <v/>
      </c>
      <c r="BD292" s="182" t="str">
        <f t="shared" si="199"/>
        <v/>
      </c>
      <c r="BE292" s="182" t="str">
        <f t="shared" si="200"/>
        <v/>
      </c>
      <c r="BF292" s="182" t="str">
        <f t="shared" si="201"/>
        <v/>
      </c>
      <c r="BG292" s="182" t="str">
        <f t="shared" si="202"/>
        <v/>
      </c>
      <c r="BH292" s="182" t="str">
        <f t="shared" si="203"/>
        <v/>
      </c>
      <c r="BI292" s="182" t="str">
        <f t="shared" si="204"/>
        <v/>
      </c>
      <c r="BJ292" s="182" t="str">
        <f t="shared" si="205"/>
        <v/>
      </c>
      <c r="BK292" s="182" t="str">
        <f t="shared" si="206"/>
        <v/>
      </c>
      <c r="BL292" s="182" t="str">
        <f t="shared" si="207"/>
        <v/>
      </c>
      <c r="BM292" s="182" t="str">
        <f t="shared" si="208"/>
        <v/>
      </c>
      <c r="BN292" s="182" t="str">
        <f t="shared" si="209"/>
        <v/>
      </c>
      <c r="BO292" s="182" t="str">
        <f t="shared" si="210"/>
        <v/>
      </c>
      <c r="BP292" s="182" t="str">
        <f t="shared" si="211"/>
        <v/>
      </c>
      <c r="BQ292" s="182" t="str">
        <f t="shared" si="212"/>
        <v/>
      </c>
      <c r="BR292" s="182" t="str">
        <f t="shared" si="213"/>
        <v/>
      </c>
      <c r="BS292" s="182" t="str">
        <f t="shared" si="214"/>
        <v/>
      </c>
      <c r="BT292" s="182" t="str">
        <f t="shared" si="215"/>
        <v/>
      </c>
      <c r="BU292" s="183" t="str">
        <f t="shared" si="216"/>
        <v/>
      </c>
      <c r="BV292" s="184" t="str">
        <f>IF('Cálculos '!C298="","",AVERAGE(AN292:BU292))</f>
        <v/>
      </c>
    </row>
    <row r="293" spans="2:74" ht="17.25" hidden="1" thickBot="1" x14ac:dyDescent="0.35">
      <c r="B293" s="165">
        <f t="shared" si="181"/>
        <v>291</v>
      </c>
      <c r="C293" s="171" t="str">
        <f>IF('Cálculos '!J299="","",'Cálculos '!J299)</f>
        <v/>
      </c>
      <c r="D293" s="172" t="str">
        <f>IF('Cálculos '!K299="","",'Cálculos '!K299)</f>
        <v/>
      </c>
      <c r="E293" s="172" t="str">
        <f>IF('Cálculos '!L299="","",'Cálculos '!L299)</f>
        <v/>
      </c>
      <c r="F293" s="172" t="str">
        <f>IF('Cálculos '!M299="","",'Cálculos '!M299)</f>
        <v/>
      </c>
      <c r="G293" s="172" t="str">
        <f>IF('Cálculos '!N299="","",'Cálculos '!N299)</f>
        <v/>
      </c>
      <c r="H293" s="172" t="str">
        <f>IF('Cálculos '!O299="","",'Cálculos '!O299)</f>
        <v/>
      </c>
      <c r="I293" s="172" t="str">
        <f>IF('Cálculos '!P299="","",'Cálculos '!P299)</f>
        <v/>
      </c>
      <c r="J293" s="172" t="str">
        <f>IF('Cálculos '!Q299="","",'Cálculos '!Q299)</f>
        <v/>
      </c>
      <c r="K293" s="172" t="str">
        <f>IF('Cálculos '!R299="","",'Cálculos '!R299)</f>
        <v/>
      </c>
      <c r="L293" s="172" t="str">
        <f>IF('Cálculos '!S299="","",'Cálculos '!S299)</f>
        <v/>
      </c>
      <c r="M293" s="172" t="str">
        <f>IF('Cálculos '!T299="","",'Cálculos '!T299)</f>
        <v/>
      </c>
      <c r="N293" s="172" t="str">
        <f>IF('Cálculos '!U299="","",'Cálculos '!U299)</f>
        <v/>
      </c>
      <c r="O293" s="172" t="str">
        <f>IF('Cálculos '!V299="","",'Cálculos '!V299)</f>
        <v/>
      </c>
      <c r="P293" s="172" t="str">
        <f>IF('Cálculos '!W299="","",'Cálculos '!W299)</f>
        <v/>
      </c>
      <c r="Q293" s="172" t="str">
        <f>IF('Cálculos '!X299="","",'Cálculos '!X299)</f>
        <v/>
      </c>
      <c r="R293" s="172" t="str">
        <f>IF('Cálculos '!Y299="","",'Cálculos '!Y299)</f>
        <v/>
      </c>
      <c r="S293" s="172" t="str">
        <f>IF('Cálculos '!Z299="","",'Cálculos '!Z299)</f>
        <v/>
      </c>
      <c r="T293" s="172" t="str">
        <f>IF('Cálculos '!AA299="","",'Cálculos '!AA299)</f>
        <v/>
      </c>
      <c r="U293" s="172" t="str">
        <f>IF('Cálculos '!AB299="","",'Cálculos '!AB299)</f>
        <v/>
      </c>
      <c r="V293" s="172" t="str">
        <f>IF('Cálculos '!AC299="","",'Cálculos '!AC299)</f>
        <v/>
      </c>
      <c r="W293" s="172" t="str">
        <f>IF('Cálculos '!AD299="","",'Cálculos '!AD299)</f>
        <v/>
      </c>
      <c r="X293" s="172" t="str">
        <f>IF('Cálculos '!AE299="","",'Cálculos '!AE299)</f>
        <v/>
      </c>
      <c r="Y293" s="172" t="str">
        <f>IF('Cálculos '!AF299="","",'Cálculos '!AF299)</f>
        <v/>
      </c>
      <c r="Z293" s="172" t="str">
        <f>IF('Cálculos '!AG299="","",'Cálculos '!AG299)</f>
        <v/>
      </c>
      <c r="AA293" s="172" t="str">
        <f>IF('Cálculos '!AH299="","",'Cálculos '!AH299)</f>
        <v/>
      </c>
      <c r="AB293" s="172" t="str">
        <f>IF('Cálculos '!AI299="","",'Cálculos '!AI299)</f>
        <v/>
      </c>
      <c r="AC293" s="172" t="str">
        <f>IF('Cálculos '!AJ299="","",'Cálculos '!AJ299)</f>
        <v/>
      </c>
      <c r="AD293" s="172" t="str">
        <f>IF('Cálculos '!AK299="","",'Cálculos '!AK299)</f>
        <v/>
      </c>
      <c r="AE293" s="172" t="str">
        <f>IF('Cálculos '!AL299="","",'Cálculos '!AL299)</f>
        <v/>
      </c>
      <c r="AF293" s="172" t="str">
        <f>IF('Cálculos '!AM299="","",'Cálculos '!AM299)</f>
        <v/>
      </c>
      <c r="AG293" s="172" t="str">
        <f>IF('Cálculos '!AN299="","",'Cálculos '!AN299)</f>
        <v/>
      </c>
      <c r="AH293" s="172" t="str">
        <f>IF('Cálculos '!AO299="","",'Cálculos '!AO299)</f>
        <v/>
      </c>
      <c r="AI293" s="172" t="str">
        <f>IF('Cálculos '!AP299="","",'Cálculos '!AP299)</f>
        <v/>
      </c>
      <c r="AJ293" s="443" t="str">
        <f>IF('Cálculos '!AQ299="","",'Cálculos '!AQ299)</f>
        <v/>
      </c>
      <c r="AK293" s="446" t="str">
        <f>IF('Cálculos '!D299="","",AVERAGE(C293:AJ293))</f>
        <v/>
      </c>
      <c r="AM293" s="181">
        <f t="shared" si="182"/>
        <v>291</v>
      </c>
      <c r="AN293" s="284" t="str">
        <f t="shared" si="183"/>
        <v/>
      </c>
      <c r="AO293" s="285" t="str">
        <f t="shared" si="184"/>
        <v/>
      </c>
      <c r="AP293" s="285" t="str">
        <f t="shared" si="185"/>
        <v/>
      </c>
      <c r="AQ293" s="285" t="str">
        <f t="shared" si="186"/>
        <v/>
      </c>
      <c r="AR293" s="182" t="str">
        <f t="shared" si="187"/>
        <v/>
      </c>
      <c r="AS293" s="182" t="str">
        <f t="shared" si="188"/>
        <v/>
      </c>
      <c r="AT293" s="182" t="str">
        <f t="shared" si="189"/>
        <v/>
      </c>
      <c r="AU293" s="182" t="str">
        <f t="shared" si="190"/>
        <v/>
      </c>
      <c r="AV293" s="182" t="str">
        <f t="shared" si="191"/>
        <v/>
      </c>
      <c r="AW293" s="182" t="str">
        <f t="shared" si="192"/>
        <v/>
      </c>
      <c r="AX293" s="182" t="str">
        <f t="shared" si="193"/>
        <v/>
      </c>
      <c r="AY293" s="182" t="str">
        <f t="shared" si="194"/>
        <v/>
      </c>
      <c r="AZ293" s="182" t="str">
        <f t="shared" si="195"/>
        <v/>
      </c>
      <c r="BA293" s="182" t="str">
        <f t="shared" si="196"/>
        <v/>
      </c>
      <c r="BB293" s="182" t="str">
        <f t="shared" si="197"/>
        <v/>
      </c>
      <c r="BC293" s="182" t="str">
        <f t="shared" si="198"/>
        <v/>
      </c>
      <c r="BD293" s="182" t="str">
        <f t="shared" si="199"/>
        <v/>
      </c>
      <c r="BE293" s="182" t="str">
        <f t="shared" si="200"/>
        <v/>
      </c>
      <c r="BF293" s="182" t="str">
        <f t="shared" si="201"/>
        <v/>
      </c>
      <c r="BG293" s="182" t="str">
        <f t="shared" si="202"/>
        <v/>
      </c>
      <c r="BH293" s="182" t="str">
        <f t="shared" si="203"/>
        <v/>
      </c>
      <c r="BI293" s="182" t="str">
        <f t="shared" si="204"/>
        <v/>
      </c>
      <c r="BJ293" s="182" t="str">
        <f t="shared" si="205"/>
        <v/>
      </c>
      <c r="BK293" s="182" t="str">
        <f t="shared" si="206"/>
        <v/>
      </c>
      <c r="BL293" s="182" t="str">
        <f t="shared" si="207"/>
        <v/>
      </c>
      <c r="BM293" s="182" t="str">
        <f t="shared" si="208"/>
        <v/>
      </c>
      <c r="BN293" s="182" t="str">
        <f t="shared" si="209"/>
        <v/>
      </c>
      <c r="BO293" s="182" t="str">
        <f t="shared" si="210"/>
        <v/>
      </c>
      <c r="BP293" s="182" t="str">
        <f t="shared" si="211"/>
        <v/>
      </c>
      <c r="BQ293" s="182" t="str">
        <f t="shared" si="212"/>
        <v/>
      </c>
      <c r="BR293" s="182" t="str">
        <f t="shared" si="213"/>
        <v/>
      </c>
      <c r="BS293" s="182" t="str">
        <f t="shared" si="214"/>
        <v/>
      </c>
      <c r="BT293" s="182" t="str">
        <f t="shared" si="215"/>
        <v/>
      </c>
      <c r="BU293" s="183" t="str">
        <f t="shared" si="216"/>
        <v/>
      </c>
      <c r="BV293" s="184" t="str">
        <f>IF('Cálculos '!C299="","",AVERAGE(AN293:BU293))</f>
        <v/>
      </c>
    </row>
    <row r="294" spans="2:74" ht="17.25" hidden="1" thickBot="1" x14ac:dyDescent="0.35">
      <c r="B294" s="165">
        <f t="shared" si="181"/>
        <v>292</v>
      </c>
      <c r="C294" s="171" t="str">
        <f>IF('Cálculos '!J300="","",'Cálculos '!J300)</f>
        <v/>
      </c>
      <c r="D294" s="172" t="str">
        <f>IF('Cálculos '!K300="","",'Cálculos '!K300)</f>
        <v/>
      </c>
      <c r="E294" s="172" t="str">
        <f>IF('Cálculos '!L300="","",'Cálculos '!L300)</f>
        <v/>
      </c>
      <c r="F294" s="172" t="str">
        <f>IF('Cálculos '!M300="","",'Cálculos '!M300)</f>
        <v/>
      </c>
      <c r="G294" s="172" t="str">
        <f>IF('Cálculos '!N300="","",'Cálculos '!N300)</f>
        <v/>
      </c>
      <c r="H294" s="172" t="str">
        <f>IF('Cálculos '!O300="","",'Cálculos '!O300)</f>
        <v/>
      </c>
      <c r="I294" s="172" t="str">
        <f>IF('Cálculos '!P300="","",'Cálculos '!P300)</f>
        <v/>
      </c>
      <c r="J294" s="172" t="str">
        <f>IF('Cálculos '!Q300="","",'Cálculos '!Q300)</f>
        <v/>
      </c>
      <c r="K294" s="172" t="str">
        <f>IF('Cálculos '!R300="","",'Cálculos '!R300)</f>
        <v/>
      </c>
      <c r="L294" s="172" t="str">
        <f>IF('Cálculos '!S300="","",'Cálculos '!S300)</f>
        <v/>
      </c>
      <c r="M294" s="172" t="str">
        <f>IF('Cálculos '!T300="","",'Cálculos '!T300)</f>
        <v/>
      </c>
      <c r="N294" s="172" t="str">
        <f>IF('Cálculos '!U300="","",'Cálculos '!U300)</f>
        <v/>
      </c>
      <c r="O294" s="172" t="str">
        <f>IF('Cálculos '!V300="","",'Cálculos '!V300)</f>
        <v/>
      </c>
      <c r="P294" s="172" t="str">
        <f>IF('Cálculos '!W300="","",'Cálculos '!W300)</f>
        <v/>
      </c>
      <c r="Q294" s="172" t="str">
        <f>IF('Cálculos '!X300="","",'Cálculos '!X300)</f>
        <v/>
      </c>
      <c r="R294" s="172" t="str">
        <f>IF('Cálculos '!Y300="","",'Cálculos '!Y300)</f>
        <v/>
      </c>
      <c r="S294" s="172" t="str">
        <f>IF('Cálculos '!Z300="","",'Cálculos '!Z300)</f>
        <v/>
      </c>
      <c r="T294" s="172" t="str">
        <f>IF('Cálculos '!AA300="","",'Cálculos '!AA300)</f>
        <v/>
      </c>
      <c r="U294" s="172" t="str">
        <f>IF('Cálculos '!AB300="","",'Cálculos '!AB300)</f>
        <v/>
      </c>
      <c r="V294" s="172" t="str">
        <f>IF('Cálculos '!AC300="","",'Cálculos '!AC300)</f>
        <v/>
      </c>
      <c r="W294" s="172" t="str">
        <f>IF('Cálculos '!AD300="","",'Cálculos '!AD300)</f>
        <v/>
      </c>
      <c r="X294" s="172" t="str">
        <f>IF('Cálculos '!AE300="","",'Cálculos '!AE300)</f>
        <v/>
      </c>
      <c r="Y294" s="172" t="str">
        <f>IF('Cálculos '!AF300="","",'Cálculos '!AF300)</f>
        <v/>
      </c>
      <c r="Z294" s="172" t="str">
        <f>IF('Cálculos '!AG300="","",'Cálculos '!AG300)</f>
        <v/>
      </c>
      <c r="AA294" s="172" t="str">
        <f>IF('Cálculos '!AH300="","",'Cálculos '!AH300)</f>
        <v/>
      </c>
      <c r="AB294" s="172" t="str">
        <f>IF('Cálculos '!AI300="","",'Cálculos '!AI300)</f>
        <v/>
      </c>
      <c r="AC294" s="172" t="str">
        <f>IF('Cálculos '!AJ300="","",'Cálculos '!AJ300)</f>
        <v/>
      </c>
      <c r="AD294" s="172" t="str">
        <f>IF('Cálculos '!AK300="","",'Cálculos '!AK300)</f>
        <v/>
      </c>
      <c r="AE294" s="172" t="str">
        <f>IF('Cálculos '!AL300="","",'Cálculos '!AL300)</f>
        <v/>
      </c>
      <c r="AF294" s="172" t="str">
        <f>IF('Cálculos '!AM300="","",'Cálculos '!AM300)</f>
        <v/>
      </c>
      <c r="AG294" s="172" t="str">
        <f>IF('Cálculos '!AN300="","",'Cálculos '!AN300)</f>
        <v/>
      </c>
      <c r="AH294" s="172" t="str">
        <f>IF('Cálculos '!AO300="","",'Cálculos '!AO300)</f>
        <v/>
      </c>
      <c r="AI294" s="172" t="str">
        <f>IF('Cálculos '!AP300="","",'Cálculos '!AP300)</f>
        <v/>
      </c>
      <c r="AJ294" s="443" t="str">
        <f>IF('Cálculos '!AQ300="","",'Cálculos '!AQ300)</f>
        <v/>
      </c>
      <c r="AK294" s="446" t="str">
        <f>IF('Cálculos '!D300="","",AVERAGE(C294:AJ294))</f>
        <v/>
      </c>
      <c r="AM294" s="181">
        <f t="shared" si="182"/>
        <v>292</v>
      </c>
      <c r="AN294" s="284" t="str">
        <f t="shared" si="183"/>
        <v/>
      </c>
      <c r="AO294" s="285" t="str">
        <f t="shared" si="184"/>
        <v/>
      </c>
      <c r="AP294" s="285" t="str">
        <f t="shared" si="185"/>
        <v/>
      </c>
      <c r="AQ294" s="285" t="str">
        <f t="shared" si="186"/>
        <v/>
      </c>
      <c r="AR294" s="182" t="str">
        <f t="shared" si="187"/>
        <v/>
      </c>
      <c r="AS294" s="182" t="str">
        <f t="shared" si="188"/>
        <v/>
      </c>
      <c r="AT294" s="182" t="str">
        <f t="shared" si="189"/>
        <v/>
      </c>
      <c r="AU294" s="182" t="str">
        <f t="shared" si="190"/>
        <v/>
      </c>
      <c r="AV294" s="182" t="str">
        <f t="shared" si="191"/>
        <v/>
      </c>
      <c r="AW294" s="182" t="str">
        <f t="shared" si="192"/>
        <v/>
      </c>
      <c r="AX294" s="182" t="str">
        <f t="shared" si="193"/>
        <v/>
      </c>
      <c r="AY294" s="182" t="str">
        <f t="shared" si="194"/>
        <v/>
      </c>
      <c r="AZ294" s="182" t="str">
        <f t="shared" si="195"/>
        <v/>
      </c>
      <c r="BA294" s="182" t="str">
        <f t="shared" si="196"/>
        <v/>
      </c>
      <c r="BB294" s="182" t="str">
        <f t="shared" si="197"/>
        <v/>
      </c>
      <c r="BC294" s="182" t="str">
        <f t="shared" si="198"/>
        <v/>
      </c>
      <c r="BD294" s="182" t="str">
        <f t="shared" si="199"/>
        <v/>
      </c>
      <c r="BE294" s="182" t="str">
        <f t="shared" si="200"/>
        <v/>
      </c>
      <c r="BF294" s="182" t="str">
        <f t="shared" si="201"/>
        <v/>
      </c>
      <c r="BG294" s="182" t="str">
        <f t="shared" si="202"/>
        <v/>
      </c>
      <c r="BH294" s="182" t="str">
        <f t="shared" si="203"/>
        <v/>
      </c>
      <c r="BI294" s="182" t="str">
        <f t="shared" si="204"/>
        <v/>
      </c>
      <c r="BJ294" s="182" t="str">
        <f t="shared" si="205"/>
        <v/>
      </c>
      <c r="BK294" s="182" t="str">
        <f t="shared" si="206"/>
        <v/>
      </c>
      <c r="BL294" s="182" t="str">
        <f t="shared" si="207"/>
        <v/>
      </c>
      <c r="BM294" s="182" t="str">
        <f t="shared" si="208"/>
        <v/>
      </c>
      <c r="BN294" s="182" t="str">
        <f t="shared" si="209"/>
        <v/>
      </c>
      <c r="BO294" s="182" t="str">
        <f t="shared" si="210"/>
        <v/>
      </c>
      <c r="BP294" s="182" t="str">
        <f t="shared" si="211"/>
        <v/>
      </c>
      <c r="BQ294" s="182" t="str">
        <f t="shared" si="212"/>
        <v/>
      </c>
      <c r="BR294" s="182" t="str">
        <f t="shared" si="213"/>
        <v/>
      </c>
      <c r="BS294" s="182" t="str">
        <f t="shared" si="214"/>
        <v/>
      </c>
      <c r="BT294" s="182" t="str">
        <f t="shared" si="215"/>
        <v/>
      </c>
      <c r="BU294" s="183" t="str">
        <f t="shared" si="216"/>
        <v/>
      </c>
      <c r="BV294" s="184" t="str">
        <f>IF('Cálculos '!C300="","",AVERAGE(AN294:BU294))</f>
        <v/>
      </c>
    </row>
    <row r="295" spans="2:74" ht="17.25" hidden="1" thickBot="1" x14ac:dyDescent="0.35">
      <c r="B295" s="165">
        <f t="shared" si="181"/>
        <v>293</v>
      </c>
      <c r="C295" s="171" t="str">
        <f>IF('Cálculos '!J301="","",'Cálculos '!J301)</f>
        <v/>
      </c>
      <c r="D295" s="172" t="str">
        <f>IF('Cálculos '!K301="","",'Cálculos '!K301)</f>
        <v/>
      </c>
      <c r="E295" s="172" t="str">
        <f>IF('Cálculos '!L301="","",'Cálculos '!L301)</f>
        <v/>
      </c>
      <c r="F295" s="172" t="str">
        <f>IF('Cálculos '!M301="","",'Cálculos '!M301)</f>
        <v/>
      </c>
      <c r="G295" s="172" t="str">
        <f>IF('Cálculos '!N301="","",'Cálculos '!N301)</f>
        <v/>
      </c>
      <c r="H295" s="172" t="str">
        <f>IF('Cálculos '!O301="","",'Cálculos '!O301)</f>
        <v/>
      </c>
      <c r="I295" s="172" t="str">
        <f>IF('Cálculos '!P301="","",'Cálculos '!P301)</f>
        <v/>
      </c>
      <c r="J295" s="172" t="str">
        <f>IF('Cálculos '!Q301="","",'Cálculos '!Q301)</f>
        <v/>
      </c>
      <c r="K295" s="172" t="str">
        <f>IF('Cálculos '!R301="","",'Cálculos '!R301)</f>
        <v/>
      </c>
      <c r="L295" s="172" t="str">
        <f>IF('Cálculos '!S301="","",'Cálculos '!S301)</f>
        <v/>
      </c>
      <c r="M295" s="172" t="str">
        <f>IF('Cálculos '!T301="","",'Cálculos '!T301)</f>
        <v/>
      </c>
      <c r="N295" s="172" t="str">
        <f>IF('Cálculos '!U301="","",'Cálculos '!U301)</f>
        <v/>
      </c>
      <c r="O295" s="172" t="str">
        <f>IF('Cálculos '!V301="","",'Cálculos '!V301)</f>
        <v/>
      </c>
      <c r="P295" s="172" t="str">
        <f>IF('Cálculos '!W301="","",'Cálculos '!W301)</f>
        <v/>
      </c>
      <c r="Q295" s="172" t="str">
        <f>IF('Cálculos '!X301="","",'Cálculos '!X301)</f>
        <v/>
      </c>
      <c r="R295" s="172" t="str">
        <f>IF('Cálculos '!Y301="","",'Cálculos '!Y301)</f>
        <v/>
      </c>
      <c r="S295" s="172" t="str">
        <f>IF('Cálculos '!Z301="","",'Cálculos '!Z301)</f>
        <v/>
      </c>
      <c r="T295" s="172" t="str">
        <f>IF('Cálculos '!AA301="","",'Cálculos '!AA301)</f>
        <v/>
      </c>
      <c r="U295" s="172" t="str">
        <f>IF('Cálculos '!AB301="","",'Cálculos '!AB301)</f>
        <v/>
      </c>
      <c r="V295" s="172" t="str">
        <f>IF('Cálculos '!AC301="","",'Cálculos '!AC301)</f>
        <v/>
      </c>
      <c r="W295" s="172" t="str">
        <f>IF('Cálculos '!AD301="","",'Cálculos '!AD301)</f>
        <v/>
      </c>
      <c r="X295" s="172" t="str">
        <f>IF('Cálculos '!AE301="","",'Cálculos '!AE301)</f>
        <v/>
      </c>
      <c r="Y295" s="172" t="str">
        <f>IF('Cálculos '!AF301="","",'Cálculos '!AF301)</f>
        <v/>
      </c>
      <c r="Z295" s="172" t="str">
        <f>IF('Cálculos '!AG301="","",'Cálculos '!AG301)</f>
        <v/>
      </c>
      <c r="AA295" s="172" t="str">
        <f>IF('Cálculos '!AH301="","",'Cálculos '!AH301)</f>
        <v/>
      </c>
      <c r="AB295" s="172" t="str">
        <f>IF('Cálculos '!AI301="","",'Cálculos '!AI301)</f>
        <v/>
      </c>
      <c r="AC295" s="172" t="str">
        <f>IF('Cálculos '!AJ301="","",'Cálculos '!AJ301)</f>
        <v/>
      </c>
      <c r="AD295" s="172" t="str">
        <f>IF('Cálculos '!AK301="","",'Cálculos '!AK301)</f>
        <v/>
      </c>
      <c r="AE295" s="172" t="str">
        <f>IF('Cálculos '!AL301="","",'Cálculos '!AL301)</f>
        <v/>
      </c>
      <c r="AF295" s="172" t="str">
        <f>IF('Cálculos '!AM301="","",'Cálculos '!AM301)</f>
        <v/>
      </c>
      <c r="AG295" s="172" t="str">
        <f>IF('Cálculos '!AN301="","",'Cálculos '!AN301)</f>
        <v/>
      </c>
      <c r="AH295" s="172" t="str">
        <f>IF('Cálculos '!AO301="","",'Cálculos '!AO301)</f>
        <v/>
      </c>
      <c r="AI295" s="172" t="str">
        <f>IF('Cálculos '!AP301="","",'Cálculos '!AP301)</f>
        <v/>
      </c>
      <c r="AJ295" s="443" t="str">
        <f>IF('Cálculos '!AQ301="","",'Cálculos '!AQ301)</f>
        <v/>
      </c>
      <c r="AK295" s="446" t="str">
        <f>IF('Cálculos '!D301="","",AVERAGE(C295:AJ295))</f>
        <v/>
      </c>
      <c r="AM295" s="181">
        <f t="shared" si="182"/>
        <v>293</v>
      </c>
      <c r="AN295" s="284" t="str">
        <f t="shared" si="183"/>
        <v/>
      </c>
      <c r="AO295" s="285" t="str">
        <f t="shared" si="184"/>
        <v/>
      </c>
      <c r="AP295" s="285" t="str">
        <f t="shared" si="185"/>
        <v/>
      </c>
      <c r="AQ295" s="285" t="str">
        <f t="shared" si="186"/>
        <v/>
      </c>
      <c r="AR295" s="182" t="str">
        <f t="shared" si="187"/>
        <v/>
      </c>
      <c r="AS295" s="182" t="str">
        <f t="shared" si="188"/>
        <v/>
      </c>
      <c r="AT295" s="182" t="str">
        <f t="shared" si="189"/>
        <v/>
      </c>
      <c r="AU295" s="182" t="str">
        <f t="shared" si="190"/>
        <v/>
      </c>
      <c r="AV295" s="182" t="str">
        <f t="shared" si="191"/>
        <v/>
      </c>
      <c r="AW295" s="182" t="str">
        <f t="shared" si="192"/>
        <v/>
      </c>
      <c r="AX295" s="182" t="str">
        <f t="shared" si="193"/>
        <v/>
      </c>
      <c r="AY295" s="182" t="str">
        <f t="shared" si="194"/>
        <v/>
      </c>
      <c r="AZ295" s="182" t="str">
        <f t="shared" si="195"/>
        <v/>
      </c>
      <c r="BA295" s="182" t="str">
        <f t="shared" si="196"/>
        <v/>
      </c>
      <c r="BB295" s="182" t="str">
        <f t="shared" si="197"/>
        <v/>
      </c>
      <c r="BC295" s="182" t="str">
        <f t="shared" si="198"/>
        <v/>
      </c>
      <c r="BD295" s="182" t="str">
        <f t="shared" si="199"/>
        <v/>
      </c>
      <c r="BE295" s="182" t="str">
        <f t="shared" si="200"/>
        <v/>
      </c>
      <c r="BF295" s="182" t="str">
        <f t="shared" si="201"/>
        <v/>
      </c>
      <c r="BG295" s="182" t="str">
        <f t="shared" si="202"/>
        <v/>
      </c>
      <c r="BH295" s="182" t="str">
        <f t="shared" si="203"/>
        <v/>
      </c>
      <c r="BI295" s="182" t="str">
        <f t="shared" si="204"/>
        <v/>
      </c>
      <c r="BJ295" s="182" t="str">
        <f t="shared" si="205"/>
        <v/>
      </c>
      <c r="BK295" s="182" t="str">
        <f t="shared" si="206"/>
        <v/>
      </c>
      <c r="BL295" s="182" t="str">
        <f t="shared" si="207"/>
        <v/>
      </c>
      <c r="BM295" s="182" t="str">
        <f t="shared" si="208"/>
        <v/>
      </c>
      <c r="BN295" s="182" t="str">
        <f t="shared" si="209"/>
        <v/>
      </c>
      <c r="BO295" s="182" t="str">
        <f t="shared" si="210"/>
        <v/>
      </c>
      <c r="BP295" s="182" t="str">
        <f t="shared" si="211"/>
        <v/>
      </c>
      <c r="BQ295" s="182" t="str">
        <f t="shared" si="212"/>
        <v/>
      </c>
      <c r="BR295" s="182" t="str">
        <f t="shared" si="213"/>
        <v/>
      </c>
      <c r="BS295" s="182" t="str">
        <f t="shared" si="214"/>
        <v/>
      </c>
      <c r="BT295" s="182" t="str">
        <f t="shared" si="215"/>
        <v/>
      </c>
      <c r="BU295" s="183" t="str">
        <f t="shared" si="216"/>
        <v/>
      </c>
      <c r="BV295" s="184" t="str">
        <f>IF('Cálculos '!C301="","",AVERAGE(AN295:BU295))</f>
        <v/>
      </c>
    </row>
    <row r="296" spans="2:74" ht="17.25" hidden="1" thickBot="1" x14ac:dyDescent="0.35">
      <c r="B296" s="165">
        <f t="shared" si="181"/>
        <v>294</v>
      </c>
      <c r="C296" s="171" t="str">
        <f>IF('Cálculos '!J302="","",'Cálculos '!J302)</f>
        <v/>
      </c>
      <c r="D296" s="172" t="str">
        <f>IF('Cálculos '!K302="","",'Cálculos '!K302)</f>
        <v/>
      </c>
      <c r="E296" s="172" t="str">
        <f>IF('Cálculos '!L302="","",'Cálculos '!L302)</f>
        <v/>
      </c>
      <c r="F296" s="172" t="str">
        <f>IF('Cálculos '!M302="","",'Cálculos '!M302)</f>
        <v/>
      </c>
      <c r="G296" s="172" t="str">
        <f>IF('Cálculos '!N302="","",'Cálculos '!N302)</f>
        <v/>
      </c>
      <c r="H296" s="172" t="str">
        <f>IF('Cálculos '!O302="","",'Cálculos '!O302)</f>
        <v/>
      </c>
      <c r="I296" s="172" t="str">
        <f>IF('Cálculos '!P302="","",'Cálculos '!P302)</f>
        <v/>
      </c>
      <c r="J296" s="172" t="str">
        <f>IF('Cálculos '!Q302="","",'Cálculos '!Q302)</f>
        <v/>
      </c>
      <c r="K296" s="172" t="str">
        <f>IF('Cálculos '!R302="","",'Cálculos '!R302)</f>
        <v/>
      </c>
      <c r="L296" s="172" t="str">
        <f>IF('Cálculos '!S302="","",'Cálculos '!S302)</f>
        <v/>
      </c>
      <c r="M296" s="172" t="str">
        <f>IF('Cálculos '!T302="","",'Cálculos '!T302)</f>
        <v/>
      </c>
      <c r="N296" s="172" t="str">
        <f>IF('Cálculos '!U302="","",'Cálculos '!U302)</f>
        <v/>
      </c>
      <c r="O296" s="172" t="str">
        <f>IF('Cálculos '!V302="","",'Cálculos '!V302)</f>
        <v/>
      </c>
      <c r="P296" s="172" t="str">
        <f>IF('Cálculos '!W302="","",'Cálculos '!W302)</f>
        <v/>
      </c>
      <c r="Q296" s="172" t="str">
        <f>IF('Cálculos '!X302="","",'Cálculos '!X302)</f>
        <v/>
      </c>
      <c r="R296" s="172" t="str">
        <f>IF('Cálculos '!Y302="","",'Cálculos '!Y302)</f>
        <v/>
      </c>
      <c r="S296" s="172" t="str">
        <f>IF('Cálculos '!Z302="","",'Cálculos '!Z302)</f>
        <v/>
      </c>
      <c r="T296" s="172" t="str">
        <f>IF('Cálculos '!AA302="","",'Cálculos '!AA302)</f>
        <v/>
      </c>
      <c r="U296" s="172" t="str">
        <f>IF('Cálculos '!AB302="","",'Cálculos '!AB302)</f>
        <v/>
      </c>
      <c r="V296" s="172" t="str">
        <f>IF('Cálculos '!AC302="","",'Cálculos '!AC302)</f>
        <v/>
      </c>
      <c r="W296" s="172" t="str">
        <f>IF('Cálculos '!AD302="","",'Cálculos '!AD302)</f>
        <v/>
      </c>
      <c r="X296" s="172" t="str">
        <f>IF('Cálculos '!AE302="","",'Cálculos '!AE302)</f>
        <v/>
      </c>
      <c r="Y296" s="172" t="str">
        <f>IF('Cálculos '!AF302="","",'Cálculos '!AF302)</f>
        <v/>
      </c>
      <c r="Z296" s="172" t="str">
        <f>IF('Cálculos '!AG302="","",'Cálculos '!AG302)</f>
        <v/>
      </c>
      <c r="AA296" s="172" t="str">
        <f>IF('Cálculos '!AH302="","",'Cálculos '!AH302)</f>
        <v/>
      </c>
      <c r="AB296" s="172" t="str">
        <f>IF('Cálculos '!AI302="","",'Cálculos '!AI302)</f>
        <v/>
      </c>
      <c r="AC296" s="172" t="str">
        <f>IF('Cálculos '!AJ302="","",'Cálculos '!AJ302)</f>
        <v/>
      </c>
      <c r="AD296" s="172" t="str">
        <f>IF('Cálculos '!AK302="","",'Cálculos '!AK302)</f>
        <v/>
      </c>
      <c r="AE296" s="172" t="str">
        <f>IF('Cálculos '!AL302="","",'Cálculos '!AL302)</f>
        <v/>
      </c>
      <c r="AF296" s="172" t="str">
        <f>IF('Cálculos '!AM302="","",'Cálculos '!AM302)</f>
        <v/>
      </c>
      <c r="AG296" s="172" t="str">
        <f>IF('Cálculos '!AN302="","",'Cálculos '!AN302)</f>
        <v/>
      </c>
      <c r="AH296" s="172" t="str">
        <f>IF('Cálculos '!AO302="","",'Cálculos '!AO302)</f>
        <v/>
      </c>
      <c r="AI296" s="172" t="str">
        <f>IF('Cálculos '!AP302="","",'Cálculos '!AP302)</f>
        <v/>
      </c>
      <c r="AJ296" s="443" t="str">
        <f>IF('Cálculos '!AQ302="","",'Cálculos '!AQ302)</f>
        <v/>
      </c>
      <c r="AK296" s="446" t="str">
        <f>IF('Cálculos '!D302="","",AVERAGE(C296:AJ296))</f>
        <v/>
      </c>
      <c r="AM296" s="181">
        <f t="shared" si="182"/>
        <v>294</v>
      </c>
      <c r="AN296" s="284" t="str">
        <f t="shared" si="183"/>
        <v/>
      </c>
      <c r="AO296" s="285" t="str">
        <f t="shared" si="184"/>
        <v/>
      </c>
      <c r="AP296" s="285" t="str">
        <f t="shared" si="185"/>
        <v/>
      </c>
      <c r="AQ296" s="285" t="str">
        <f t="shared" si="186"/>
        <v/>
      </c>
      <c r="AR296" s="182" t="str">
        <f t="shared" si="187"/>
        <v/>
      </c>
      <c r="AS296" s="182" t="str">
        <f t="shared" si="188"/>
        <v/>
      </c>
      <c r="AT296" s="182" t="str">
        <f t="shared" si="189"/>
        <v/>
      </c>
      <c r="AU296" s="182" t="str">
        <f t="shared" si="190"/>
        <v/>
      </c>
      <c r="AV296" s="182" t="str">
        <f t="shared" si="191"/>
        <v/>
      </c>
      <c r="AW296" s="182" t="str">
        <f t="shared" si="192"/>
        <v/>
      </c>
      <c r="AX296" s="182" t="str">
        <f t="shared" si="193"/>
        <v/>
      </c>
      <c r="AY296" s="182" t="str">
        <f t="shared" si="194"/>
        <v/>
      </c>
      <c r="AZ296" s="182" t="str">
        <f t="shared" si="195"/>
        <v/>
      </c>
      <c r="BA296" s="182" t="str">
        <f t="shared" si="196"/>
        <v/>
      </c>
      <c r="BB296" s="182" t="str">
        <f t="shared" si="197"/>
        <v/>
      </c>
      <c r="BC296" s="182" t="str">
        <f t="shared" si="198"/>
        <v/>
      </c>
      <c r="BD296" s="182" t="str">
        <f t="shared" si="199"/>
        <v/>
      </c>
      <c r="BE296" s="182" t="str">
        <f t="shared" si="200"/>
        <v/>
      </c>
      <c r="BF296" s="182" t="str">
        <f t="shared" si="201"/>
        <v/>
      </c>
      <c r="BG296" s="182" t="str">
        <f t="shared" si="202"/>
        <v/>
      </c>
      <c r="BH296" s="182" t="str">
        <f t="shared" si="203"/>
        <v/>
      </c>
      <c r="BI296" s="182" t="str">
        <f t="shared" si="204"/>
        <v/>
      </c>
      <c r="BJ296" s="182" t="str">
        <f t="shared" si="205"/>
        <v/>
      </c>
      <c r="BK296" s="182" t="str">
        <f t="shared" si="206"/>
        <v/>
      </c>
      <c r="BL296" s="182" t="str">
        <f t="shared" si="207"/>
        <v/>
      </c>
      <c r="BM296" s="182" t="str">
        <f t="shared" si="208"/>
        <v/>
      </c>
      <c r="BN296" s="182" t="str">
        <f t="shared" si="209"/>
        <v/>
      </c>
      <c r="BO296" s="182" t="str">
        <f t="shared" si="210"/>
        <v/>
      </c>
      <c r="BP296" s="182" t="str">
        <f t="shared" si="211"/>
        <v/>
      </c>
      <c r="BQ296" s="182" t="str">
        <f t="shared" si="212"/>
        <v/>
      </c>
      <c r="BR296" s="182" t="str">
        <f t="shared" si="213"/>
        <v/>
      </c>
      <c r="BS296" s="182" t="str">
        <f t="shared" si="214"/>
        <v/>
      </c>
      <c r="BT296" s="182" t="str">
        <f t="shared" si="215"/>
        <v/>
      </c>
      <c r="BU296" s="183" t="str">
        <f t="shared" si="216"/>
        <v/>
      </c>
      <c r="BV296" s="184" t="str">
        <f>IF('Cálculos '!C302="","",AVERAGE(AN296:BU296))</f>
        <v/>
      </c>
    </row>
    <row r="297" spans="2:74" ht="17.25" hidden="1" thickBot="1" x14ac:dyDescent="0.35">
      <c r="B297" s="165">
        <f t="shared" si="181"/>
        <v>295</v>
      </c>
      <c r="C297" s="171" t="str">
        <f>IF('Cálculos '!J303="","",'Cálculos '!J303)</f>
        <v/>
      </c>
      <c r="D297" s="172" t="str">
        <f>IF('Cálculos '!K303="","",'Cálculos '!K303)</f>
        <v/>
      </c>
      <c r="E297" s="172" t="str">
        <f>IF('Cálculos '!L303="","",'Cálculos '!L303)</f>
        <v/>
      </c>
      <c r="F297" s="172" t="str">
        <f>IF('Cálculos '!M303="","",'Cálculos '!M303)</f>
        <v/>
      </c>
      <c r="G297" s="172" t="str">
        <f>IF('Cálculos '!N303="","",'Cálculos '!N303)</f>
        <v/>
      </c>
      <c r="H297" s="172" t="str">
        <f>IF('Cálculos '!O303="","",'Cálculos '!O303)</f>
        <v/>
      </c>
      <c r="I297" s="172" t="str">
        <f>IF('Cálculos '!P303="","",'Cálculos '!P303)</f>
        <v/>
      </c>
      <c r="J297" s="172" t="str">
        <f>IF('Cálculos '!Q303="","",'Cálculos '!Q303)</f>
        <v/>
      </c>
      <c r="K297" s="172" t="str">
        <f>IF('Cálculos '!R303="","",'Cálculos '!R303)</f>
        <v/>
      </c>
      <c r="L297" s="172" t="str">
        <f>IF('Cálculos '!S303="","",'Cálculos '!S303)</f>
        <v/>
      </c>
      <c r="M297" s="172" t="str">
        <f>IF('Cálculos '!T303="","",'Cálculos '!T303)</f>
        <v/>
      </c>
      <c r="N297" s="172" t="str">
        <f>IF('Cálculos '!U303="","",'Cálculos '!U303)</f>
        <v/>
      </c>
      <c r="O297" s="172" t="str">
        <f>IF('Cálculos '!V303="","",'Cálculos '!V303)</f>
        <v/>
      </c>
      <c r="P297" s="172" t="str">
        <f>IF('Cálculos '!W303="","",'Cálculos '!W303)</f>
        <v/>
      </c>
      <c r="Q297" s="172" t="str">
        <f>IF('Cálculos '!X303="","",'Cálculos '!X303)</f>
        <v/>
      </c>
      <c r="R297" s="172" t="str">
        <f>IF('Cálculos '!Y303="","",'Cálculos '!Y303)</f>
        <v/>
      </c>
      <c r="S297" s="172" t="str">
        <f>IF('Cálculos '!Z303="","",'Cálculos '!Z303)</f>
        <v/>
      </c>
      <c r="T297" s="172" t="str">
        <f>IF('Cálculos '!AA303="","",'Cálculos '!AA303)</f>
        <v/>
      </c>
      <c r="U297" s="172" t="str">
        <f>IF('Cálculos '!AB303="","",'Cálculos '!AB303)</f>
        <v/>
      </c>
      <c r="V297" s="172" t="str">
        <f>IF('Cálculos '!AC303="","",'Cálculos '!AC303)</f>
        <v/>
      </c>
      <c r="W297" s="172" t="str">
        <f>IF('Cálculos '!AD303="","",'Cálculos '!AD303)</f>
        <v/>
      </c>
      <c r="X297" s="172" t="str">
        <f>IF('Cálculos '!AE303="","",'Cálculos '!AE303)</f>
        <v/>
      </c>
      <c r="Y297" s="172" t="str">
        <f>IF('Cálculos '!AF303="","",'Cálculos '!AF303)</f>
        <v/>
      </c>
      <c r="Z297" s="172" t="str">
        <f>IF('Cálculos '!AG303="","",'Cálculos '!AG303)</f>
        <v/>
      </c>
      <c r="AA297" s="172" t="str">
        <f>IF('Cálculos '!AH303="","",'Cálculos '!AH303)</f>
        <v/>
      </c>
      <c r="AB297" s="172" t="str">
        <f>IF('Cálculos '!AI303="","",'Cálculos '!AI303)</f>
        <v/>
      </c>
      <c r="AC297" s="172" t="str">
        <f>IF('Cálculos '!AJ303="","",'Cálculos '!AJ303)</f>
        <v/>
      </c>
      <c r="AD297" s="172" t="str">
        <f>IF('Cálculos '!AK303="","",'Cálculos '!AK303)</f>
        <v/>
      </c>
      <c r="AE297" s="172" t="str">
        <f>IF('Cálculos '!AL303="","",'Cálculos '!AL303)</f>
        <v/>
      </c>
      <c r="AF297" s="172" t="str">
        <f>IF('Cálculos '!AM303="","",'Cálculos '!AM303)</f>
        <v/>
      </c>
      <c r="AG297" s="172" t="str">
        <f>IF('Cálculos '!AN303="","",'Cálculos '!AN303)</f>
        <v/>
      </c>
      <c r="AH297" s="172" t="str">
        <f>IF('Cálculos '!AO303="","",'Cálculos '!AO303)</f>
        <v/>
      </c>
      <c r="AI297" s="172" t="str">
        <f>IF('Cálculos '!AP303="","",'Cálculos '!AP303)</f>
        <v/>
      </c>
      <c r="AJ297" s="443" t="str">
        <f>IF('Cálculos '!AQ303="","",'Cálculos '!AQ303)</f>
        <v/>
      </c>
      <c r="AK297" s="446" t="str">
        <f>IF('Cálculos '!D303="","",AVERAGE(C297:AJ297))</f>
        <v/>
      </c>
      <c r="AM297" s="181">
        <f t="shared" si="182"/>
        <v>295</v>
      </c>
      <c r="AN297" s="284" t="str">
        <f t="shared" si="183"/>
        <v/>
      </c>
      <c r="AO297" s="285" t="str">
        <f t="shared" si="184"/>
        <v/>
      </c>
      <c r="AP297" s="285" t="str">
        <f t="shared" si="185"/>
        <v/>
      </c>
      <c r="AQ297" s="285" t="str">
        <f t="shared" si="186"/>
        <v/>
      </c>
      <c r="AR297" s="182" t="str">
        <f t="shared" si="187"/>
        <v/>
      </c>
      <c r="AS297" s="182" t="str">
        <f t="shared" si="188"/>
        <v/>
      </c>
      <c r="AT297" s="182" t="str">
        <f t="shared" si="189"/>
        <v/>
      </c>
      <c r="AU297" s="182" t="str">
        <f t="shared" si="190"/>
        <v/>
      </c>
      <c r="AV297" s="182" t="str">
        <f t="shared" si="191"/>
        <v/>
      </c>
      <c r="AW297" s="182" t="str">
        <f t="shared" si="192"/>
        <v/>
      </c>
      <c r="AX297" s="182" t="str">
        <f t="shared" si="193"/>
        <v/>
      </c>
      <c r="AY297" s="182" t="str">
        <f t="shared" si="194"/>
        <v/>
      </c>
      <c r="AZ297" s="182" t="str">
        <f t="shared" si="195"/>
        <v/>
      </c>
      <c r="BA297" s="182" t="str">
        <f t="shared" si="196"/>
        <v/>
      </c>
      <c r="BB297" s="182" t="str">
        <f t="shared" si="197"/>
        <v/>
      </c>
      <c r="BC297" s="182" t="str">
        <f t="shared" si="198"/>
        <v/>
      </c>
      <c r="BD297" s="182" t="str">
        <f t="shared" si="199"/>
        <v/>
      </c>
      <c r="BE297" s="182" t="str">
        <f t="shared" si="200"/>
        <v/>
      </c>
      <c r="BF297" s="182" t="str">
        <f t="shared" si="201"/>
        <v/>
      </c>
      <c r="BG297" s="182" t="str">
        <f t="shared" si="202"/>
        <v/>
      </c>
      <c r="BH297" s="182" t="str">
        <f t="shared" si="203"/>
        <v/>
      </c>
      <c r="BI297" s="182" t="str">
        <f t="shared" si="204"/>
        <v/>
      </c>
      <c r="BJ297" s="182" t="str">
        <f t="shared" si="205"/>
        <v/>
      </c>
      <c r="BK297" s="182" t="str">
        <f t="shared" si="206"/>
        <v/>
      </c>
      <c r="BL297" s="182" t="str">
        <f t="shared" si="207"/>
        <v/>
      </c>
      <c r="BM297" s="182" t="str">
        <f t="shared" si="208"/>
        <v/>
      </c>
      <c r="BN297" s="182" t="str">
        <f t="shared" si="209"/>
        <v/>
      </c>
      <c r="BO297" s="182" t="str">
        <f t="shared" si="210"/>
        <v/>
      </c>
      <c r="BP297" s="182" t="str">
        <f t="shared" si="211"/>
        <v/>
      </c>
      <c r="BQ297" s="182" t="str">
        <f t="shared" si="212"/>
        <v/>
      </c>
      <c r="BR297" s="182" t="str">
        <f t="shared" si="213"/>
        <v/>
      </c>
      <c r="BS297" s="182" t="str">
        <f t="shared" si="214"/>
        <v/>
      </c>
      <c r="BT297" s="182" t="str">
        <f t="shared" si="215"/>
        <v/>
      </c>
      <c r="BU297" s="183" t="str">
        <f t="shared" si="216"/>
        <v/>
      </c>
      <c r="BV297" s="184" t="str">
        <f>IF('Cálculos '!C303="","",AVERAGE(AN297:BU297))</f>
        <v/>
      </c>
    </row>
    <row r="298" spans="2:74" ht="17.25" hidden="1" thickBot="1" x14ac:dyDescent="0.35">
      <c r="B298" s="165">
        <f t="shared" si="181"/>
        <v>296</v>
      </c>
      <c r="C298" s="171" t="str">
        <f>IF('Cálculos '!J304="","",'Cálculos '!J304)</f>
        <v/>
      </c>
      <c r="D298" s="172" t="str">
        <f>IF('Cálculos '!K304="","",'Cálculos '!K304)</f>
        <v/>
      </c>
      <c r="E298" s="172" t="str">
        <f>IF('Cálculos '!L304="","",'Cálculos '!L304)</f>
        <v/>
      </c>
      <c r="F298" s="172" t="str">
        <f>IF('Cálculos '!M304="","",'Cálculos '!M304)</f>
        <v/>
      </c>
      <c r="G298" s="172" t="str">
        <f>IF('Cálculos '!N304="","",'Cálculos '!N304)</f>
        <v/>
      </c>
      <c r="H298" s="172" t="str">
        <f>IF('Cálculos '!O304="","",'Cálculos '!O304)</f>
        <v/>
      </c>
      <c r="I298" s="172" t="str">
        <f>IF('Cálculos '!P304="","",'Cálculos '!P304)</f>
        <v/>
      </c>
      <c r="J298" s="172" t="str">
        <f>IF('Cálculos '!Q304="","",'Cálculos '!Q304)</f>
        <v/>
      </c>
      <c r="K298" s="172" t="str">
        <f>IF('Cálculos '!R304="","",'Cálculos '!R304)</f>
        <v/>
      </c>
      <c r="L298" s="172" t="str">
        <f>IF('Cálculos '!S304="","",'Cálculos '!S304)</f>
        <v/>
      </c>
      <c r="M298" s="172" t="str">
        <f>IF('Cálculos '!T304="","",'Cálculos '!T304)</f>
        <v/>
      </c>
      <c r="N298" s="172" t="str">
        <f>IF('Cálculos '!U304="","",'Cálculos '!U304)</f>
        <v/>
      </c>
      <c r="O298" s="172" t="str">
        <f>IF('Cálculos '!V304="","",'Cálculos '!V304)</f>
        <v/>
      </c>
      <c r="P298" s="172" t="str">
        <f>IF('Cálculos '!W304="","",'Cálculos '!W304)</f>
        <v/>
      </c>
      <c r="Q298" s="172" t="str">
        <f>IF('Cálculos '!X304="","",'Cálculos '!X304)</f>
        <v/>
      </c>
      <c r="R298" s="172" t="str">
        <f>IF('Cálculos '!Y304="","",'Cálculos '!Y304)</f>
        <v/>
      </c>
      <c r="S298" s="172" t="str">
        <f>IF('Cálculos '!Z304="","",'Cálculos '!Z304)</f>
        <v/>
      </c>
      <c r="T298" s="172" t="str">
        <f>IF('Cálculos '!AA304="","",'Cálculos '!AA304)</f>
        <v/>
      </c>
      <c r="U298" s="172" t="str">
        <f>IF('Cálculos '!AB304="","",'Cálculos '!AB304)</f>
        <v/>
      </c>
      <c r="V298" s="172" t="str">
        <f>IF('Cálculos '!AC304="","",'Cálculos '!AC304)</f>
        <v/>
      </c>
      <c r="W298" s="172" t="str">
        <f>IF('Cálculos '!AD304="","",'Cálculos '!AD304)</f>
        <v/>
      </c>
      <c r="X298" s="172" t="str">
        <f>IF('Cálculos '!AE304="","",'Cálculos '!AE304)</f>
        <v/>
      </c>
      <c r="Y298" s="172" t="str">
        <f>IF('Cálculos '!AF304="","",'Cálculos '!AF304)</f>
        <v/>
      </c>
      <c r="Z298" s="172" t="str">
        <f>IF('Cálculos '!AG304="","",'Cálculos '!AG304)</f>
        <v/>
      </c>
      <c r="AA298" s="172" t="str">
        <f>IF('Cálculos '!AH304="","",'Cálculos '!AH304)</f>
        <v/>
      </c>
      <c r="AB298" s="172" t="str">
        <f>IF('Cálculos '!AI304="","",'Cálculos '!AI304)</f>
        <v/>
      </c>
      <c r="AC298" s="172" t="str">
        <f>IF('Cálculos '!AJ304="","",'Cálculos '!AJ304)</f>
        <v/>
      </c>
      <c r="AD298" s="172" t="str">
        <f>IF('Cálculos '!AK304="","",'Cálculos '!AK304)</f>
        <v/>
      </c>
      <c r="AE298" s="172" t="str">
        <f>IF('Cálculos '!AL304="","",'Cálculos '!AL304)</f>
        <v/>
      </c>
      <c r="AF298" s="172" t="str">
        <f>IF('Cálculos '!AM304="","",'Cálculos '!AM304)</f>
        <v/>
      </c>
      <c r="AG298" s="172" t="str">
        <f>IF('Cálculos '!AN304="","",'Cálculos '!AN304)</f>
        <v/>
      </c>
      <c r="AH298" s="172" t="str">
        <f>IF('Cálculos '!AO304="","",'Cálculos '!AO304)</f>
        <v/>
      </c>
      <c r="AI298" s="172" t="str">
        <f>IF('Cálculos '!AP304="","",'Cálculos '!AP304)</f>
        <v/>
      </c>
      <c r="AJ298" s="443" t="str">
        <f>IF('Cálculos '!AQ304="","",'Cálculos '!AQ304)</f>
        <v/>
      </c>
      <c r="AK298" s="446" t="str">
        <f>IF('Cálculos '!D304="","",AVERAGE(C298:AJ298))</f>
        <v/>
      </c>
      <c r="AM298" s="181">
        <f t="shared" si="182"/>
        <v>296</v>
      </c>
      <c r="AN298" s="284" t="str">
        <f t="shared" si="183"/>
        <v/>
      </c>
      <c r="AO298" s="285" t="str">
        <f t="shared" si="184"/>
        <v/>
      </c>
      <c r="AP298" s="285" t="str">
        <f t="shared" si="185"/>
        <v/>
      </c>
      <c r="AQ298" s="285" t="str">
        <f t="shared" si="186"/>
        <v/>
      </c>
      <c r="AR298" s="182" t="str">
        <f t="shared" si="187"/>
        <v/>
      </c>
      <c r="AS298" s="182" t="str">
        <f t="shared" si="188"/>
        <v/>
      </c>
      <c r="AT298" s="182" t="str">
        <f t="shared" si="189"/>
        <v/>
      </c>
      <c r="AU298" s="182" t="str">
        <f t="shared" si="190"/>
        <v/>
      </c>
      <c r="AV298" s="182" t="str">
        <f t="shared" si="191"/>
        <v/>
      </c>
      <c r="AW298" s="182" t="str">
        <f t="shared" si="192"/>
        <v/>
      </c>
      <c r="AX298" s="182" t="str">
        <f t="shared" si="193"/>
        <v/>
      </c>
      <c r="AY298" s="182" t="str">
        <f t="shared" si="194"/>
        <v/>
      </c>
      <c r="AZ298" s="182" t="str">
        <f t="shared" si="195"/>
        <v/>
      </c>
      <c r="BA298" s="182" t="str">
        <f t="shared" si="196"/>
        <v/>
      </c>
      <c r="BB298" s="182" t="str">
        <f t="shared" si="197"/>
        <v/>
      </c>
      <c r="BC298" s="182" t="str">
        <f t="shared" si="198"/>
        <v/>
      </c>
      <c r="BD298" s="182" t="str">
        <f t="shared" si="199"/>
        <v/>
      </c>
      <c r="BE298" s="182" t="str">
        <f t="shared" si="200"/>
        <v/>
      </c>
      <c r="BF298" s="182" t="str">
        <f t="shared" si="201"/>
        <v/>
      </c>
      <c r="BG298" s="182" t="str">
        <f t="shared" si="202"/>
        <v/>
      </c>
      <c r="BH298" s="182" t="str">
        <f t="shared" si="203"/>
        <v/>
      </c>
      <c r="BI298" s="182" t="str">
        <f t="shared" si="204"/>
        <v/>
      </c>
      <c r="BJ298" s="182" t="str">
        <f t="shared" si="205"/>
        <v/>
      </c>
      <c r="BK298" s="182" t="str">
        <f t="shared" si="206"/>
        <v/>
      </c>
      <c r="BL298" s="182" t="str">
        <f t="shared" si="207"/>
        <v/>
      </c>
      <c r="BM298" s="182" t="str">
        <f t="shared" si="208"/>
        <v/>
      </c>
      <c r="BN298" s="182" t="str">
        <f t="shared" si="209"/>
        <v/>
      </c>
      <c r="BO298" s="182" t="str">
        <f t="shared" si="210"/>
        <v/>
      </c>
      <c r="BP298" s="182" t="str">
        <f t="shared" si="211"/>
        <v/>
      </c>
      <c r="BQ298" s="182" t="str">
        <f t="shared" si="212"/>
        <v/>
      </c>
      <c r="BR298" s="182" t="str">
        <f t="shared" si="213"/>
        <v/>
      </c>
      <c r="BS298" s="182" t="str">
        <f t="shared" si="214"/>
        <v/>
      </c>
      <c r="BT298" s="182" t="str">
        <f t="shared" si="215"/>
        <v/>
      </c>
      <c r="BU298" s="183" t="str">
        <f t="shared" si="216"/>
        <v/>
      </c>
      <c r="BV298" s="184" t="str">
        <f>IF('Cálculos '!C304="","",AVERAGE(AN298:BU298))</f>
        <v/>
      </c>
    </row>
    <row r="299" spans="2:74" ht="17.25" hidden="1" thickBot="1" x14ac:dyDescent="0.35">
      <c r="B299" s="165">
        <f t="shared" si="181"/>
        <v>297</v>
      </c>
      <c r="C299" s="171" t="str">
        <f>IF('Cálculos '!J305="","",'Cálculos '!J305)</f>
        <v/>
      </c>
      <c r="D299" s="172" t="str">
        <f>IF('Cálculos '!K305="","",'Cálculos '!K305)</f>
        <v/>
      </c>
      <c r="E299" s="172" t="str">
        <f>IF('Cálculos '!L305="","",'Cálculos '!L305)</f>
        <v/>
      </c>
      <c r="F299" s="172" t="str">
        <f>IF('Cálculos '!M305="","",'Cálculos '!M305)</f>
        <v/>
      </c>
      <c r="G299" s="172" t="str">
        <f>IF('Cálculos '!N305="","",'Cálculos '!N305)</f>
        <v/>
      </c>
      <c r="H299" s="172" t="str">
        <f>IF('Cálculos '!O305="","",'Cálculos '!O305)</f>
        <v/>
      </c>
      <c r="I299" s="172" t="str">
        <f>IF('Cálculos '!P305="","",'Cálculos '!P305)</f>
        <v/>
      </c>
      <c r="J299" s="172" t="str">
        <f>IF('Cálculos '!Q305="","",'Cálculos '!Q305)</f>
        <v/>
      </c>
      <c r="K299" s="172" t="str">
        <f>IF('Cálculos '!R305="","",'Cálculos '!R305)</f>
        <v/>
      </c>
      <c r="L299" s="172" t="str">
        <f>IF('Cálculos '!S305="","",'Cálculos '!S305)</f>
        <v/>
      </c>
      <c r="M299" s="172" t="str">
        <f>IF('Cálculos '!T305="","",'Cálculos '!T305)</f>
        <v/>
      </c>
      <c r="N299" s="172" t="str">
        <f>IF('Cálculos '!U305="","",'Cálculos '!U305)</f>
        <v/>
      </c>
      <c r="O299" s="172" t="str">
        <f>IF('Cálculos '!V305="","",'Cálculos '!V305)</f>
        <v/>
      </c>
      <c r="P299" s="172" t="str">
        <f>IF('Cálculos '!W305="","",'Cálculos '!W305)</f>
        <v/>
      </c>
      <c r="Q299" s="172" t="str">
        <f>IF('Cálculos '!X305="","",'Cálculos '!X305)</f>
        <v/>
      </c>
      <c r="R299" s="172" t="str">
        <f>IF('Cálculos '!Y305="","",'Cálculos '!Y305)</f>
        <v/>
      </c>
      <c r="S299" s="172" t="str">
        <f>IF('Cálculos '!Z305="","",'Cálculos '!Z305)</f>
        <v/>
      </c>
      <c r="T299" s="172" t="str">
        <f>IF('Cálculos '!AA305="","",'Cálculos '!AA305)</f>
        <v/>
      </c>
      <c r="U299" s="172" t="str">
        <f>IF('Cálculos '!AB305="","",'Cálculos '!AB305)</f>
        <v/>
      </c>
      <c r="V299" s="172" t="str">
        <f>IF('Cálculos '!AC305="","",'Cálculos '!AC305)</f>
        <v/>
      </c>
      <c r="W299" s="172" t="str">
        <f>IF('Cálculos '!AD305="","",'Cálculos '!AD305)</f>
        <v/>
      </c>
      <c r="X299" s="172" t="str">
        <f>IF('Cálculos '!AE305="","",'Cálculos '!AE305)</f>
        <v/>
      </c>
      <c r="Y299" s="172" t="str">
        <f>IF('Cálculos '!AF305="","",'Cálculos '!AF305)</f>
        <v/>
      </c>
      <c r="Z299" s="172" t="str">
        <f>IF('Cálculos '!AG305="","",'Cálculos '!AG305)</f>
        <v/>
      </c>
      <c r="AA299" s="172" t="str">
        <f>IF('Cálculos '!AH305="","",'Cálculos '!AH305)</f>
        <v/>
      </c>
      <c r="AB299" s="172" t="str">
        <f>IF('Cálculos '!AI305="","",'Cálculos '!AI305)</f>
        <v/>
      </c>
      <c r="AC299" s="172" t="str">
        <f>IF('Cálculos '!AJ305="","",'Cálculos '!AJ305)</f>
        <v/>
      </c>
      <c r="AD299" s="172" t="str">
        <f>IF('Cálculos '!AK305="","",'Cálculos '!AK305)</f>
        <v/>
      </c>
      <c r="AE299" s="172" t="str">
        <f>IF('Cálculos '!AL305="","",'Cálculos '!AL305)</f>
        <v/>
      </c>
      <c r="AF299" s="172" t="str">
        <f>IF('Cálculos '!AM305="","",'Cálculos '!AM305)</f>
        <v/>
      </c>
      <c r="AG299" s="172" t="str">
        <f>IF('Cálculos '!AN305="","",'Cálculos '!AN305)</f>
        <v/>
      </c>
      <c r="AH299" s="172" t="str">
        <f>IF('Cálculos '!AO305="","",'Cálculos '!AO305)</f>
        <v/>
      </c>
      <c r="AI299" s="172" t="str">
        <f>IF('Cálculos '!AP305="","",'Cálculos '!AP305)</f>
        <v/>
      </c>
      <c r="AJ299" s="443" t="str">
        <f>IF('Cálculos '!AQ305="","",'Cálculos '!AQ305)</f>
        <v/>
      </c>
      <c r="AK299" s="446" t="str">
        <f>IF('Cálculos '!D305="","",AVERAGE(C299:AJ299))</f>
        <v/>
      </c>
      <c r="AM299" s="181">
        <f t="shared" si="182"/>
        <v>297</v>
      </c>
      <c r="AN299" s="284" t="str">
        <f t="shared" si="183"/>
        <v/>
      </c>
      <c r="AO299" s="285" t="str">
        <f t="shared" si="184"/>
        <v/>
      </c>
      <c r="AP299" s="285" t="str">
        <f t="shared" si="185"/>
        <v/>
      </c>
      <c r="AQ299" s="285" t="str">
        <f t="shared" si="186"/>
        <v/>
      </c>
      <c r="AR299" s="182" t="str">
        <f t="shared" si="187"/>
        <v/>
      </c>
      <c r="AS299" s="182" t="str">
        <f t="shared" si="188"/>
        <v/>
      </c>
      <c r="AT299" s="182" t="str">
        <f t="shared" si="189"/>
        <v/>
      </c>
      <c r="AU299" s="182" t="str">
        <f t="shared" si="190"/>
        <v/>
      </c>
      <c r="AV299" s="182" t="str">
        <f t="shared" si="191"/>
        <v/>
      </c>
      <c r="AW299" s="182" t="str">
        <f t="shared" si="192"/>
        <v/>
      </c>
      <c r="AX299" s="182" t="str">
        <f t="shared" si="193"/>
        <v/>
      </c>
      <c r="AY299" s="182" t="str">
        <f t="shared" si="194"/>
        <v/>
      </c>
      <c r="AZ299" s="182" t="str">
        <f t="shared" si="195"/>
        <v/>
      </c>
      <c r="BA299" s="182" t="str">
        <f t="shared" si="196"/>
        <v/>
      </c>
      <c r="BB299" s="182" t="str">
        <f t="shared" si="197"/>
        <v/>
      </c>
      <c r="BC299" s="182" t="str">
        <f t="shared" si="198"/>
        <v/>
      </c>
      <c r="BD299" s="182" t="str">
        <f t="shared" si="199"/>
        <v/>
      </c>
      <c r="BE299" s="182" t="str">
        <f t="shared" si="200"/>
        <v/>
      </c>
      <c r="BF299" s="182" t="str">
        <f t="shared" si="201"/>
        <v/>
      </c>
      <c r="BG299" s="182" t="str">
        <f t="shared" si="202"/>
        <v/>
      </c>
      <c r="BH299" s="182" t="str">
        <f t="shared" si="203"/>
        <v/>
      </c>
      <c r="BI299" s="182" t="str">
        <f t="shared" si="204"/>
        <v/>
      </c>
      <c r="BJ299" s="182" t="str">
        <f t="shared" si="205"/>
        <v/>
      </c>
      <c r="BK299" s="182" t="str">
        <f t="shared" si="206"/>
        <v/>
      </c>
      <c r="BL299" s="182" t="str">
        <f t="shared" si="207"/>
        <v/>
      </c>
      <c r="BM299" s="182" t="str">
        <f t="shared" si="208"/>
        <v/>
      </c>
      <c r="BN299" s="182" t="str">
        <f t="shared" si="209"/>
        <v/>
      </c>
      <c r="BO299" s="182" t="str">
        <f t="shared" si="210"/>
        <v/>
      </c>
      <c r="BP299" s="182" t="str">
        <f t="shared" si="211"/>
        <v/>
      </c>
      <c r="BQ299" s="182" t="str">
        <f t="shared" si="212"/>
        <v/>
      </c>
      <c r="BR299" s="182" t="str">
        <f t="shared" si="213"/>
        <v/>
      </c>
      <c r="BS299" s="182" t="str">
        <f t="shared" si="214"/>
        <v/>
      </c>
      <c r="BT299" s="182" t="str">
        <f t="shared" si="215"/>
        <v/>
      </c>
      <c r="BU299" s="183" t="str">
        <f t="shared" si="216"/>
        <v/>
      </c>
      <c r="BV299" s="184" t="str">
        <f>IF('Cálculos '!C305="","",AVERAGE(AN299:BU299))</f>
        <v/>
      </c>
    </row>
    <row r="300" spans="2:74" ht="17.25" hidden="1" thickBot="1" x14ac:dyDescent="0.35">
      <c r="B300" s="165">
        <f t="shared" si="181"/>
        <v>298</v>
      </c>
      <c r="C300" s="171" t="str">
        <f>IF('Cálculos '!J306="","",'Cálculos '!J306)</f>
        <v/>
      </c>
      <c r="D300" s="172" t="str">
        <f>IF('Cálculos '!K306="","",'Cálculos '!K306)</f>
        <v/>
      </c>
      <c r="E300" s="172" t="str">
        <f>IF('Cálculos '!L306="","",'Cálculos '!L306)</f>
        <v/>
      </c>
      <c r="F300" s="172" t="str">
        <f>IF('Cálculos '!M306="","",'Cálculos '!M306)</f>
        <v/>
      </c>
      <c r="G300" s="172" t="str">
        <f>IF('Cálculos '!N306="","",'Cálculos '!N306)</f>
        <v/>
      </c>
      <c r="H300" s="172" t="str">
        <f>IF('Cálculos '!O306="","",'Cálculos '!O306)</f>
        <v/>
      </c>
      <c r="I300" s="172" t="str">
        <f>IF('Cálculos '!P306="","",'Cálculos '!P306)</f>
        <v/>
      </c>
      <c r="J300" s="172" t="str">
        <f>IF('Cálculos '!Q306="","",'Cálculos '!Q306)</f>
        <v/>
      </c>
      <c r="K300" s="172" t="str">
        <f>IF('Cálculos '!R306="","",'Cálculos '!R306)</f>
        <v/>
      </c>
      <c r="L300" s="172" t="str">
        <f>IF('Cálculos '!S306="","",'Cálculos '!S306)</f>
        <v/>
      </c>
      <c r="M300" s="172" t="str">
        <f>IF('Cálculos '!T306="","",'Cálculos '!T306)</f>
        <v/>
      </c>
      <c r="N300" s="172" t="str">
        <f>IF('Cálculos '!U306="","",'Cálculos '!U306)</f>
        <v/>
      </c>
      <c r="O300" s="172" t="str">
        <f>IF('Cálculos '!V306="","",'Cálculos '!V306)</f>
        <v/>
      </c>
      <c r="P300" s="172" t="str">
        <f>IF('Cálculos '!W306="","",'Cálculos '!W306)</f>
        <v/>
      </c>
      <c r="Q300" s="172" t="str">
        <f>IF('Cálculos '!X306="","",'Cálculos '!X306)</f>
        <v/>
      </c>
      <c r="R300" s="172" t="str">
        <f>IF('Cálculos '!Y306="","",'Cálculos '!Y306)</f>
        <v/>
      </c>
      <c r="S300" s="172" t="str">
        <f>IF('Cálculos '!Z306="","",'Cálculos '!Z306)</f>
        <v/>
      </c>
      <c r="T300" s="172" t="str">
        <f>IF('Cálculos '!AA306="","",'Cálculos '!AA306)</f>
        <v/>
      </c>
      <c r="U300" s="172" t="str">
        <f>IF('Cálculos '!AB306="","",'Cálculos '!AB306)</f>
        <v/>
      </c>
      <c r="V300" s="172" t="str">
        <f>IF('Cálculos '!AC306="","",'Cálculos '!AC306)</f>
        <v/>
      </c>
      <c r="W300" s="172" t="str">
        <f>IF('Cálculos '!AD306="","",'Cálculos '!AD306)</f>
        <v/>
      </c>
      <c r="X300" s="172" t="str">
        <f>IF('Cálculos '!AE306="","",'Cálculos '!AE306)</f>
        <v/>
      </c>
      <c r="Y300" s="172" t="str">
        <f>IF('Cálculos '!AF306="","",'Cálculos '!AF306)</f>
        <v/>
      </c>
      <c r="Z300" s="172" t="str">
        <f>IF('Cálculos '!AG306="","",'Cálculos '!AG306)</f>
        <v/>
      </c>
      <c r="AA300" s="172" t="str">
        <f>IF('Cálculos '!AH306="","",'Cálculos '!AH306)</f>
        <v/>
      </c>
      <c r="AB300" s="172" t="str">
        <f>IF('Cálculos '!AI306="","",'Cálculos '!AI306)</f>
        <v/>
      </c>
      <c r="AC300" s="172" t="str">
        <f>IF('Cálculos '!AJ306="","",'Cálculos '!AJ306)</f>
        <v/>
      </c>
      <c r="AD300" s="172" t="str">
        <f>IF('Cálculos '!AK306="","",'Cálculos '!AK306)</f>
        <v/>
      </c>
      <c r="AE300" s="172" t="str">
        <f>IF('Cálculos '!AL306="","",'Cálculos '!AL306)</f>
        <v/>
      </c>
      <c r="AF300" s="172" t="str">
        <f>IF('Cálculos '!AM306="","",'Cálculos '!AM306)</f>
        <v/>
      </c>
      <c r="AG300" s="172" t="str">
        <f>IF('Cálculos '!AN306="","",'Cálculos '!AN306)</f>
        <v/>
      </c>
      <c r="AH300" s="172" t="str">
        <f>IF('Cálculos '!AO306="","",'Cálculos '!AO306)</f>
        <v/>
      </c>
      <c r="AI300" s="172" t="str">
        <f>IF('Cálculos '!AP306="","",'Cálculos '!AP306)</f>
        <v/>
      </c>
      <c r="AJ300" s="443" t="str">
        <f>IF('Cálculos '!AQ306="","",'Cálculos '!AQ306)</f>
        <v/>
      </c>
      <c r="AK300" s="446" t="str">
        <f>IF('Cálculos '!D306="","",AVERAGE(C300:AJ300))</f>
        <v/>
      </c>
      <c r="AM300" s="181">
        <f t="shared" si="182"/>
        <v>298</v>
      </c>
      <c r="AN300" s="284" t="str">
        <f t="shared" si="183"/>
        <v/>
      </c>
      <c r="AO300" s="285" t="str">
        <f t="shared" si="184"/>
        <v/>
      </c>
      <c r="AP300" s="285" t="str">
        <f t="shared" si="185"/>
        <v/>
      </c>
      <c r="AQ300" s="285" t="str">
        <f t="shared" si="186"/>
        <v/>
      </c>
      <c r="AR300" s="182" t="str">
        <f t="shared" si="187"/>
        <v/>
      </c>
      <c r="AS300" s="182" t="str">
        <f t="shared" si="188"/>
        <v/>
      </c>
      <c r="AT300" s="182" t="str">
        <f t="shared" si="189"/>
        <v/>
      </c>
      <c r="AU300" s="182" t="str">
        <f t="shared" si="190"/>
        <v/>
      </c>
      <c r="AV300" s="182" t="str">
        <f t="shared" si="191"/>
        <v/>
      </c>
      <c r="AW300" s="182" t="str">
        <f t="shared" si="192"/>
        <v/>
      </c>
      <c r="AX300" s="182" t="str">
        <f t="shared" si="193"/>
        <v/>
      </c>
      <c r="AY300" s="182" t="str">
        <f t="shared" si="194"/>
        <v/>
      </c>
      <c r="AZ300" s="182" t="str">
        <f t="shared" si="195"/>
        <v/>
      </c>
      <c r="BA300" s="182" t="str">
        <f t="shared" si="196"/>
        <v/>
      </c>
      <c r="BB300" s="182" t="str">
        <f t="shared" si="197"/>
        <v/>
      </c>
      <c r="BC300" s="182" t="str">
        <f t="shared" si="198"/>
        <v/>
      </c>
      <c r="BD300" s="182" t="str">
        <f t="shared" si="199"/>
        <v/>
      </c>
      <c r="BE300" s="182" t="str">
        <f t="shared" si="200"/>
        <v/>
      </c>
      <c r="BF300" s="182" t="str">
        <f t="shared" si="201"/>
        <v/>
      </c>
      <c r="BG300" s="182" t="str">
        <f t="shared" si="202"/>
        <v/>
      </c>
      <c r="BH300" s="182" t="str">
        <f t="shared" si="203"/>
        <v/>
      </c>
      <c r="BI300" s="182" t="str">
        <f t="shared" si="204"/>
        <v/>
      </c>
      <c r="BJ300" s="182" t="str">
        <f t="shared" si="205"/>
        <v/>
      </c>
      <c r="BK300" s="182" t="str">
        <f t="shared" si="206"/>
        <v/>
      </c>
      <c r="BL300" s="182" t="str">
        <f t="shared" si="207"/>
        <v/>
      </c>
      <c r="BM300" s="182" t="str">
        <f t="shared" si="208"/>
        <v/>
      </c>
      <c r="BN300" s="182" t="str">
        <f t="shared" si="209"/>
        <v/>
      </c>
      <c r="BO300" s="182" t="str">
        <f t="shared" si="210"/>
        <v/>
      </c>
      <c r="BP300" s="182" t="str">
        <f t="shared" si="211"/>
        <v/>
      </c>
      <c r="BQ300" s="182" t="str">
        <f t="shared" si="212"/>
        <v/>
      </c>
      <c r="BR300" s="182" t="str">
        <f t="shared" si="213"/>
        <v/>
      </c>
      <c r="BS300" s="182" t="str">
        <f t="shared" si="214"/>
        <v/>
      </c>
      <c r="BT300" s="182" t="str">
        <f t="shared" si="215"/>
        <v/>
      </c>
      <c r="BU300" s="183" t="str">
        <f t="shared" si="216"/>
        <v/>
      </c>
      <c r="BV300" s="184" t="str">
        <f>IF('Cálculos '!C306="","",AVERAGE(AN300:BU300))</f>
        <v/>
      </c>
    </row>
    <row r="301" spans="2:74" ht="17.25" hidden="1" thickBot="1" x14ac:dyDescent="0.35">
      <c r="B301" s="165">
        <f t="shared" si="181"/>
        <v>299</v>
      </c>
      <c r="C301" s="171" t="str">
        <f>IF('Cálculos '!J307="","",'Cálculos '!J307)</f>
        <v/>
      </c>
      <c r="D301" s="172" t="str">
        <f>IF('Cálculos '!K307="","",'Cálculos '!K307)</f>
        <v/>
      </c>
      <c r="E301" s="172" t="str">
        <f>IF('Cálculos '!L307="","",'Cálculos '!L307)</f>
        <v/>
      </c>
      <c r="F301" s="172" t="str">
        <f>IF('Cálculos '!M307="","",'Cálculos '!M307)</f>
        <v/>
      </c>
      <c r="G301" s="172" t="str">
        <f>IF('Cálculos '!N307="","",'Cálculos '!N307)</f>
        <v/>
      </c>
      <c r="H301" s="172" t="str">
        <f>IF('Cálculos '!O307="","",'Cálculos '!O307)</f>
        <v/>
      </c>
      <c r="I301" s="172" t="str">
        <f>IF('Cálculos '!P307="","",'Cálculos '!P307)</f>
        <v/>
      </c>
      <c r="J301" s="172" t="str">
        <f>IF('Cálculos '!Q307="","",'Cálculos '!Q307)</f>
        <v/>
      </c>
      <c r="K301" s="172" t="str">
        <f>IF('Cálculos '!R307="","",'Cálculos '!R307)</f>
        <v/>
      </c>
      <c r="L301" s="172" t="str">
        <f>IF('Cálculos '!S307="","",'Cálculos '!S307)</f>
        <v/>
      </c>
      <c r="M301" s="172" t="str">
        <f>IF('Cálculos '!T307="","",'Cálculos '!T307)</f>
        <v/>
      </c>
      <c r="N301" s="172" t="str">
        <f>IF('Cálculos '!U307="","",'Cálculos '!U307)</f>
        <v/>
      </c>
      <c r="O301" s="172" t="str">
        <f>IF('Cálculos '!V307="","",'Cálculos '!V307)</f>
        <v/>
      </c>
      <c r="P301" s="172" t="str">
        <f>IF('Cálculos '!W307="","",'Cálculos '!W307)</f>
        <v/>
      </c>
      <c r="Q301" s="172" t="str">
        <f>IF('Cálculos '!X307="","",'Cálculos '!X307)</f>
        <v/>
      </c>
      <c r="R301" s="172" t="str">
        <f>IF('Cálculos '!Y307="","",'Cálculos '!Y307)</f>
        <v/>
      </c>
      <c r="S301" s="172" t="str">
        <f>IF('Cálculos '!Z307="","",'Cálculos '!Z307)</f>
        <v/>
      </c>
      <c r="T301" s="172" t="str">
        <f>IF('Cálculos '!AA307="","",'Cálculos '!AA307)</f>
        <v/>
      </c>
      <c r="U301" s="172" t="str">
        <f>IF('Cálculos '!AB307="","",'Cálculos '!AB307)</f>
        <v/>
      </c>
      <c r="V301" s="172" t="str">
        <f>IF('Cálculos '!AC307="","",'Cálculos '!AC307)</f>
        <v/>
      </c>
      <c r="W301" s="172" t="str">
        <f>IF('Cálculos '!AD307="","",'Cálculos '!AD307)</f>
        <v/>
      </c>
      <c r="X301" s="172" t="str">
        <f>IF('Cálculos '!AE307="","",'Cálculos '!AE307)</f>
        <v/>
      </c>
      <c r="Y301" s="172" t="str">
        <f>IF('Cálculos '!AF307="","",'Cálculos '!AF307)</f>
        <v/>
      </c>
      <c r="Z301" s="172" t="str">
        <f>IF('Cálculos '!AG307="","",'Cálculos '!AG307)</f>
        <v/>
      </c>
      <c r="AA301" s="172" t="str">
        <f>IF('Cálculos '!AH307="","",'Cálculos '!AH307)</f>
        <v/>
      </c>
      <c r="AB301" s="172" t="str">
        <f>IF('Cálculos '!AI307="","",'Cálculos '!AI307)</f>
        <v/>
      </c>
      <c r="AC301" s="172" t="str">
        <f>IF('Cálculos '!AJ307="","",'Cálculos '!AJ307)</f>
        <v/>
      </c>
      <c r="AD301" s="172" t="str">
        <f>IF('Cálculos '!AK307="","",'Cálculos '!AK307)</f>
        <v/>
      </c>
      <c r="AE301" s="172" t="str">
        <f>IF('Cálculos '!AL307="","",'Cálculos '!AL307)</f>
        <v/>
      </c>
      <c r="AF301" s="172" t="str">
        <f>IF('Cálculos '!AM307="","",'Cálculos '!AM307)</f>
        <v/>
      </c>
      <c r="AG301" s="172" t="str">
        <f>IF('Cálculos '!AN307="","",'Cálculos '!AN307)</f>
        <v/>
      </c>
      <c r="AH301" s="172" t="str">
        <f>IF('Cálculos '!AO307="","",'Cálculos '!AO307)</f>
        <v/>
      </c>
      <c r="AI301" s="172" t="str">
        <f>IF('Cálculos '!AP307="","",'Cálculos '!AP307)</f>
        <v/>
      </c>
      <c r="AJ301" s="443" t="str">
        <f>IF('Cálculos '!AQ307="","",'Cálculos '!AQ307)</f>
        <v/>
      </c>
      <c r="AK301" s="446" t="str">
        <f>IF('Cálculos '!D307="","",AVERAGE(C301:AJ301))</f>
        <v/>
      </c>
      <c r="AM301" s="181">
        <f t="shared" si="182"/>
        <v>299</v>
      </c>
      <c r="AN301" s="284" t="str">
        <f t="shared" si="183"/>
        <v/>
      </c>
      <c r="AO301" s="285" t="str">
        <f t="shared" si="184"/>
        <v/>
      </c>
      <c r="AP301" s="285" t="str">
        <f t="shared" si="185"/>
        <v/>
      </c>
      <c r="AQ301" s="285" t="str">
        <f t="shared" si="186"/>
        <v/>
      </c>
      <c r="AR301" s="182" t="str">
        <f t="shared" si="187"/>
        <v/>
      </c>
      <c r="AS301" s="182" t="str">
        <f t="shared" si="188"/>
        <v/>
      </c>
      <c r="AT301" s="182" t="str">
        <f t="shared" si="189"/>
        <v/>
      </c>
      <c r="AU301" s="182" t="str">
        <f t="shared" si="190"/>
        <v/>
      </c>
      <c r="AV301" s="182" t="str">
        <f t="shared" si="191"/>
        <v/>
      </c>
      <c r="AW301" s="182" t="str">
        <f t="shared" si="192"/>
        <v/>
      </c>
      <c r="AX301" s="182" t="str">
        <f t="shared" si="193"/>
        <v/>
      </c>
      <c r="AY301" s="182" t="str">
        <f t="shared" si="194"/>
        <v/>
      </c>
      <c r="AZ301" s="182" t="str">
        <f t="shared" si="195"/>
        <v/>
      </c>
      <c r="BA301" s="182" t="str">
        <f t="shared" si="196"/>
        <v/>
      </c>
      <c r="BB301" s="182" t="str">
        <f t="shared" si="197"/>
        <v/>
      </c>
      <c r="BC301" s="182" t="str">
        <f t="shared" si="198"/>
        <v/>
      </c>
      <c r="BD301" s="182" t="str">
        <f t="shared" si="199"/>
        <v/>
      </c>
      <c r="BE301" s="182" t="str">
        <f t="shared" si="200"/>
        <v/>
      </c>
      <c r="BF301" s="182" t="str">
        <f t="shared" si="201"/>
        <v/>
      </c>
      <c r="BG301" s="182" t="str">
        <f t="shared" si="202"/>
        <v/>
      </c>
      <c r="BH301" s="182" t="str">
        <f t="shared" si="203"/>
        <v/>
      </c>
      <c r="BI301" s="182" t="str">
        <f t="shared" si="204"/>
        <v/>
      </c>
      <c r="BJ301" s="182" t="str">
        <f t="shared" si="205"/>
        <v/>
      </c>
      <c r="BK301" s="182" t="str">
        <f t="shared" si="206"/>
        <v/>
      </c>
      <c r="BL301" s="182" t="str">
        <f t="shared" si="207"/>
        <v/>
      </c>
      <c r="BM301" s="182" t="str">
        <f t="shared" si="208"/>
        <v/>
      </c>
      <c r="BN301" s="182" t="str">
        <f t="shared" si="209"/>
        <v/>
      </c>
      <c r="BO301" s="182" t="str">
        <f t="shared" si="210"/>
        <v/>
      </c>
      <c r="BP301" s="182" t="str">
        <f t="shared" si="211"/>
        <v/>
      </c>
      <c r="BQ301" s="182" t="str">
        <f t="shared" si="212"/>
        <v/>
      </c>
      <c r="BR301" s="182" t="str">
        <f t="shared" si="213"/>
        <v/>
      </c>
      <c r="BS301" s="182" t="str">
        <f t="shared" si="214"/>
        <v/>
      </c>
      <c r="BT301" s="182" t="str">
        <f t="shared" si="215"/>
        <v/>
      </c>
      <c r="BU301" s="183" t="str">
        <f t="shared" si="216"/>
        <v/>
      </c>
      <c r="BV301" s="184" t="str">
        <f>IF('Cálculos '!C307="","",AVERAGE(AN301:BU301))</f>
        <v/>
      </c>
    </row>
    <row r="302" spans="2:74" ht="17.25" hidden="1" thickBot="1" x14ac:dyDescent="0.35">
      <c r="B302" s="165">
        <f t="shared" si="181"/>
        <v>300</v>
      </c>
      <c r="C302" s="171" t="str">
        <f>IF('Cálculos '!J308="","",'Cálculos '!J308)</f>
        <v/>
      </c>
      <c r="D302" s="172" t="str">
        <f>IF('Cálculos '!K308="","",'Cálculos '!K308)</f>
        <v/>
      </c>
      <c r="E302" s="172" t="str">
        <f>IF('Cálculos '!L308="","",'Cálculos '!L308)</f>
        <v/>
      </c>
      <c r="F302" s="172" t="str">
        <f>IF('Cálculos '!M308="","",'Cálculos '!M308)</f>
        <v/>
      </c>
      <c r="G302" s="172" t="str">
        <f>IF('Cálculos '!N308="","",'Cálculos '!N308)</f>
        <v/>
      </c>
      <c r="H302" s="172" t="str">
        <f>IF('Cálculos '!O308="","",'Cálculos '!O308)</f>
        <v/>
      </c>
      <c r="I302" s="172" t="str">
        <f>IF('Cálculos '!P308="","",'Cálculos '!P308)</f>
        <v/>
      </c>
      <c r="J302" s="172" t="str">
        <f>IF('Cálculos '!Q308="","",'Cálculos '!Q308)</f>
        <v/>
      </c>
      <c r="K302" s="172" t="str">
        <f>IF('Cálculos '!R308="","",'Cálculos '!R308)</f>
        <v/>
      </c>
      <c r="L302" s="172" t="str">
        <f>IF('Cálculos '!S308="","",'Cálculos '!S308)</f>
        <v/>
      </c>
      <c r="M302" s="172" t="str">
        <f>IF('Cálculos '!T308="","",'Cálculos '!T308)</f>
        <v/>
      </c>
      <c r="N302" s="172" t="str">
        <f>IF('Cálculos '!U308="","",'Cálculos '!U308)</f>
        <v/>
      </c>
      <c r="O302" s="172" t="str">
        <f>IF('Cálculos '!V308="","",'Cálculos '!V308)</f>
        <v/>
      </c>
      <c r="P302" s="172" t="str">
        <f>IF('Cálculos '!W308="","",'Cálculos '!W308)</f>
        <v/>
      </c>
      <c r="Q302" s="172" t="str">
        <f>IF('Cálculos '!X308="","",'Cálculos '!X308)</f>
        <v/>
      </c>
      <c r="R302" s="172" t="str">
        <f>IF('Cálculos '!Y308="","",'Cálculos '!Y308)</f>
        <v/>
      </c>
      <c r="S302" s="172" t="str">
        <f>IF('Cálculos '!Z308="","",'Cálculos '!Z308)</f>
        <v/>
      </c>
      <c r="T302" s="172" t="str">
        <f>IF('Cálculos '!AA308="","",'Cálculos '!AA308)</f>
        <v/>
      </c>
      <c r="U302" s="172" t="str">
        <f>IF('Cálculos '!AB308="","",'Cálculos '!AB308)</f>
        <v/>
      </c>
      <c r="V302" s="172" t="str">
        <f>IF('Cálculos '!AC308="","",'Cálculos '!AC308)</f>
        <v/>
      </c>
      <c r="W302" s="172" t="str">
        <f>IF('Cálculos '!AD308="","",'Cálculos '!AD308)</f>
        <v/>
      </c>
      <c r="X302" s="172" t="str">
        <f>IF('Cálculos '!AE308="","",'Cálculos '!AE308)</f>
        <v/>
      </c>
      <c r="Y302" s="172" t="str">
        <f>IF('Cálculos '!AF308="","",'Cálculos '!AF308)</f>
        <v/>
      </c>
      <c r="Z302" s="172" t="str">
        <f>IF('Cálculos '!AG308="","",'Cálculos '!AG308)</f>
        <v/>
      </c>
      <c r="AA302" s="172" t="str">
        <f>IF('Cálculos '!AH308="","",'Cálculos '!AH308)</f>
        <v/>
      </c>
      <c r="AB302" s="172" t="str">
        <f>IF('Cálculos '!AI308="","",'Cálculos '!AI308)</f>
        <v/>
      </c>
      <c r="AC302" s="172" t="str">
        <f>IF('Cálculos '!AJ308="","",'Cálculos '!AJ308)</f>
        <v/>
      </c>
      <c r="AD302" s="172" t="str">
        <f>IF('Cálculos '!AK308="","",'Cálculos '!AK308)</f>
        <v/>
      </c>
      <c r="AE302" s="172" t="str">
        <f>IF('Cálculos '!AL308="","",'Cálculos '!AL308)</f>
        <v/>
      </c>
      <c r="AF302" s="172" t="str">
        <f>IF('Cálculos '!AM308="","",'Cálculos '!AM308)</f>
        <v/>
      </c>
      <c r="AG302" s="172" t="str">
        <f>IF('Cálculos '!AN308="","",'Cálculos '!AN308)</f>
        <v/>
      </c>
      <c r="AH302" s="172" t="str">
        <f>IF('Cálculos '!AO308="","",'Cálculos '!AO308)</f>
        <v/>
      </c>
      <c r="AI302" s="172" t="str">
        <f>IF('Cálculos '!AP308="","",'Cálculos '!AP308)</f>
        <v/>
      </c>
      <c r="AJ302" s="443" t="str">
        <f>IF('Cálculos '!AQ308="","",'Cálculos '!AQ308)</f>
        <v/>
      </c>
      <c r="AK302" s="446" t="str">
        <f>IF('Cálculos '!D308="","",AVERAGE(C302:AJ302))</f>
        <v/>
      </c>
      <c r="AM302" s="181">
        <f t="shared" si="182"/>
        <v>300</v>
      </c>
      <c r="AN302" s="284" t="str">
        <f t="shared" si="183"/>
        <v/>
      </c>
      <c r="AO302" s="285" t="str">
        <f t="shared" si="184"/>
        <v/>
      </c>
      <c r="AP302" s="285" t="str">
        <f t="shared" si="185"/>
        <v/>
      </c>
      <c r="AQ302" s="285" t="str">
        <f t="shared" si="186"/>
        <v/>
      </c>
      <c r="AR302" s="182" t="str">
        <f t="shared" si="187"/>
        <v/>
      </c>
      <c r="AS302" s="182" t="str">
        <f t="shared" si="188"/>
        <v/>
      </c>
      <c r="AT302" s="182" t="str">
        <f t="shared" si="189"/>
        <v/>
      </c>
      <c r="AU302" s="182" t="str">
        <f t="shared" si="190"/>
        <v/>
      </c>
      <c r="AV302" s="182" t="str">
        <f t="shared" si="191"/>
        <v/>
      </c>
      <c r="AW302" s="182" t="str">
        <f t="shared" si="192"/>
        <v/>
      </c>
      <c r="AX302" s="182" t="str">
        <f t="shared" si="193"/>
        <v/>
      </c>
      <c r="AY302" s="182" t="str">
        <f t="shared" si="194"/>
        <v/>
      </c>
      <c r="AZ302" s="182" t="str">
        <f t="shared" si="195"/>
        <v/>
      </c>
      <c r="BA302" s="182" t="str">
        <f t="shared" si="196"/>
        <v/>
      </c>
      <c r="BB302" s="182" t="str">
        <f t="shared" si="197"/>
        <v/>
      </c>
      <c r="BC302" s="182" t="str">
        <f t="shared" si="198"/>
        <v/>
      </c>
      <c r="BD302" s="182" t="str">
        <f t="shared" si="199"/>
        <v/>
      </c>
      <c r="BE302" s="182" t="str">
        <f t="shared" si="200"/>
        <v/>
      </c>
      <c r="BF302" s="182" t="str">
        <f t="shared" si="201"/>
        <v/>
      </c>
      <c r="BG302" s="182" t="str">
        <f t="shared" si="202"/>
        <v/>
      </c>
      <c r="BH302" s="182" t="str">
        <f t="shared" si="203"/>
        <v/>
      </c>
      <c r="BI302" s="182" t="str">
        <f t="shared" si="204"/>
        <v/>
      </c>
      <c r="BJ302" s="182" t="str">
        <f t="shared" si="205"/>
        <v/>
      </c>
      <c r="BK302" s="182" t="str">
        <f t="shared" si="206"/>
        <v/>
      </c>
      <c r="BL302" s="182" t="str">
        <f t="shared" si="207"/>
        <v/>
      </c>
      <c r="BM302" s="182" t="str">
        <f t="shared" si="208"/>
        <v/>
      </c>
      <c r="BN302" s="182" t="str">
        <f t="shared" si="209"/>
        <v/>
      </c>
      <c r="BO302" s="182" t="str">
        <f t="shared" si="210"/>
        <v/>
      </c>
      <c r="BP302" s="182" t="str">
        <f t="shared" si="211"/>
        <v/>
      </c>
      <c r="BQ302" s="182" t="str">
        <f t="shared" si="212"/>
        <v/>
      </c>
      <c r="BR302" s="182" t="str">
        <f t="shared" si="213"/>
        <v/>
      </c>
      <c r="BS302" s="182" t="str">
        <f t="shared" si="214"/>
        <v/>
      </c>
      <c r="BT302" s="182" t="str">
        <f t="shared" si="215"/>
        <v/>
      </c>
      <c r="BU302" s="183" t="str">
        <f t="shared" si="216"/>
        <v/>
      </c>
      <c r="BV302" s="184" t="str">
        <f>IF('Cálculos '!C308="","",AVERAGE(AN302:BU302))</f>
        <v/>
      </c>
    </row>
    <row r="303" spans="2:74" ht="17.25" hidden="1" thickBot="1" x14ac:dyDescent="0.35">
      <c r="B303" s="165">
        <f t="shared" si="181"/>
        <v>301</v>
      </c>
      <c r="C303" s="171" t="str">
        <f>IF('Cálculos '!J309="","",'Cálculos '!J309)</f>
        <v/>
      </c>
      <c r="D303" s="172" t="str">
        <f>IF('Cálculos '!K309="","",'Cálculos '!K309)</f>
        <v/>
      </c>
      <c r="E303" s="172" t="str">
        <f>IF('Cálculos '!L309="","",'Cálculos '!L309)</f>
        <v/>
      </c>
      <c r="F303" s="172" t="str">
        <f>IF('Cálculos '!M309="","",'Cálculos '!M309)</f>
        <v/>
      </c>
      <c r="G303" s="172" t="str">
        <f>IF('Cálculos '!N309="","",'Cálculos '!N309)</f>
        <v/>
      </c>
      <c r="H303" s="172" t="str">
        <f>IF('Cálculos '!O309="","",'Cálculos '!O309)</f>
        <v/>
      </c>
      <c r="I303" s="172" t="str">
        <f>IF('Cálculos '!P309="","",'Cálculos '!P309)</f>
        <v/>
      </c>
      <c r="J303" s="172" t="str">
        <f>IF('Cálculos '!Q309="","",'Cálculos '!Q309)</f>
        <v/>
      </c>
      <c r="K303" s="172" t="str">
        <f>IF('Cálculos '!R309="","",'Cálculos '!R309)</f>
        <v/>
      </c>
      <c r="L303" s="172" t="str">
        <f>IF('Cálculos '!S309="","",'Cálculos '!S309)</f>
        <v/>
      </c>
      <c r="M303" s="172" t="str">
        <f>IF('Cálculos '!T309="","",'Cálculos '!T309)</f>
        <v/>
      </c>
      <c r="N303" s="172" t="str">
        <f>IF('Cálculos '!U309="","",'Cálculos '!U309)</f>
        <v/>
      </c>
      <c r="O303" s="172" t="str">
        <f>IF('Cálculos '!V309="","",'Cálculos '!V309)</f>
        <v/>
      </c>
      <c r="P303" s="172" t="str">
        <f>IF('Cálculos '!W309="","",'Cálculos '!W309)</f>
        <v/>
      </c>
      <c r="Q303" s="172" t="str">
        <f>IF('Cálculos '!X309="","",'Cálculos '!X309)</f>
        <v/>
      </c>
      <c r="R303" s="172" t="str">
        <f>IF('Cálculos '!Y309="","",'Cálculos '!Y309)</f>
        <v/>
      </c>
      <c r="S303" s="172" t="str">
        <f>IF('Cálculos '!Z309="","",'Cálculos '!Z309)</f>
        <v/>
      </c>
      <c r="T303" s="172" t="str">
        <f>IF('Cálculos '!AA309="","",'Cálculos '!AA309)</f>
        <v/>
      </c>
      <c r="U303" s="172" t="str">
        <f>IF('Cálculos '!AB309="","",'Cálculos '!AB309)</f>
        <v/>
      </c>
      <c r="V303" s="172" t="str">
        <f>IF('Cálculos '!AC309="","",'Cálculos '!AC309)</f>
        <v/>
      </c>
      <c r="W303" s="172" t="str">
        <f>IF('Cálculos '!AD309="","",'Cálculos '!AD309)</f>
        <v/>
      </c>
      <c r="X303" s="172" t="str">
        <f>IF('Cálculos '!AE309="","",'Cálculos '!AE309)</f>
        <v/>
      </c>
      <c r="Y303" s="172" t="str">
        <f>IF('Cálculos '!AF309="","",'Cálculos '!AF309)</f>
        <v/>
      </c>
      <c r="Z303" s="172" t="str">
        <f>IF('Cálculos '!AG309="","",'Cálculos '!AG309)</f>
        <v/>
      </c>
      <c r="AA303" s="172" t="str">
        <f>IF('Cálculos '!AH309="","",'Cálculos '!AH309)</f>
        <v/>
      </c>
      <c r="AB303" s="172" t="str">
        <f>IF('Cálculos '!AI309="","",'Cálculos '!AI309)</f>
        <v/>
      </c>
      <c r="AC303" s="172" t="str">
        <f>IF('Cálculos '!AJ309="","",'Cálculos '!AJ309)</f>
        <v/>
      </c>
      <c r="AD303" s="172" t="str">
        <f>IF('Cálculos '!AK309="","",'Cálculos '!AK309)</f>
        <v/>
      </c>
      <c r="AE303" s="172" t="str">
        <f>IF('Cálculos '!AL309="","",'Cálculos '!AL309)</f>
        <v/>
      </c>
      <c r="AF303" s="172" t="str">
        <f>IF('Cálculos '!AM309="","",'Cálculos '!AM309)</f>
        <v/>
      </c>
      <c r="AG303" s="172" t="str">
        <f>IF('Cálculos '!AN309="","",'Cálculos '!AN309)</f>
        <v/>
      </c>
      <c r="AH303" s="172" t="str">
        <f>IF('Cálculos '!AO309="","",'Cálculos '!AO309)</f>
        <v/>
      </c>
      <c r="AI303" s="172" t="str">
        <f>IF('Cálculos '!AP309="","",'Cálculos '!AP309)</f>
        <v/>
      </c>
      <c r="AJ303" s="443" t="str">
        <f>IF('Cálculos '!AQ309="","",'Cálculos '!AQ309)</f>
        <v/>
      </c>
      <c r="AK303" s="446" t="str">
        <f>IF('Cálculos '!D309="","",AVERAGE(C303:AJ303))</f>
        <v/>
      </c>
      <c r="AM303" s="181">
        <f t="shared" si="182"/>
        <v>301</v>
      </c>
      <c r="AN303" s="284" t="str">
        <f t="shared" si="183"/>
        <v/>
      </c>
      <c r="AO303" s="285" t="str">
        <f t="shared" si="184"/>
        <v/>
      </c>
      <c r="AP303" s="285" t="str">
        <f t="shared" si="185"/>
        <v/>
      </c>
      <c r="AQ303" s="285" t="str">
        <f t="shared" si="186"/>
        <v/>
      </c>
      <c r="AR303" s="182" t="str">
        <f t="shared" si="187"/>
        <v/>
      </c>
      <c r="AS303" s="182" t="str">
        <f t="shared" si="188"/>
        <v/>
      </c>
      <c r="AT303" s="182" t="str">
        <f t="shared" si="189"/>
        <v/>
      </c>
      <c r="AU303" s="182" t="str">
        <f t="shared" si="190"/>
        <v/>
      </c>
      <c r="AV303" s="182" t="str">
        <f t="shared" si="191"/>
        <v/>
      </c>
      <c r="AW303" s="182" t="str">
        <f t="shared" si="192"/>
        <v/>
      </c>
      <c r="AX303" s="182" t="str">
        <f t="shared" si="193"/>
        <v/>
      </c>
      <c r="AY303" s="182" t="str">
        <f t="shared" si="194"/>
        <v/>
      </c>
      <c r="AZ303" s="182" t="str">
        <f t="shared" si="195"/>
        <v/>
      </c>
      <c r="BA303" s="182" t="str">
        <f t="shared" si="196"/>
        <v/>
      </c>
      <c r="BB303" s="182" t="str">
        <f t="shared" si="197"/>
        <v/>
      </c>
      <c r="BC303" s="182" t="str">
        <f t="shared" si="198"/>
        <v/>
      </c>
      <c r="BD303" s="182" t="str">
        <f t="shared" si="199"/>
        <v/>
      </c>
      <c r="BE303" s="182" t="str">
        <f t="shared" si="200"/>
        <v/>
      </c>
      <c r="BF303" s="182" t="str">
        <f t="shared" si="201"/>
        <v/>
      </c>
      <c r="BG303" s="182" t="str">
        <f t="shared" si="202"/>
        <v/>
      </c>
      <c r="BH303" s="182" t="str">
        <f t="shared" si="203"/>
        <v/>
      </c>
      <c r="BI303" s="182" t="str">
        <f t="shared" si="204"/>
        <v/>
      </c>
      <c r="BJ303" s="182" t="str">
        <f t="shared" si="205"/>
        <v/>
      </c>
      <c r="BK303" s="182" t="str">
        <f t="shared" si="206"/>
        <v/>
      </c>
      <c r="BL303" s="182" t="str">
        <f t="shared" si="207"/>
        <v/>
      </c>
      <c r="BM303" s="182" t="str">
        <f t="shared" si="208"/>
        <v/>
      </c>
      <c r="BN303" s="182" t="str">
        <f t="shared" si="209"/>
        <v/>
      </c>
      <c r="BO303" s="182" t="str">
        <f t="shared" si="210"/>
        <v/>
      </c>
      <c r="BP303" s="182" t="str">
        <f t="shared" si="211"/>
        <v/>
      </c>
      <c r="BQ303" s="182" t="str">
        <f t="shared" si="212"/>
        <v/>
      </c>
      <c r="BR303" s="182" t="str">
        <f t="shared" si="213"/>
        <v/>
      </c>
      <c r="BS303" s="182" t="str">
        <f t="shared" si="214"/>
        <v/>
      </c>
      <c r="BT303" s="182" t="str">
        <f t="shared" si="215"/>
        <v/>
      </c>
      <c r="BU303" s="183" t="str">
        <f t="shared" si="216"/>
        <v/>
      </c>
      <c r="BV303" s="184" t="str">
        <f>IF('Cálculos '!C309="","",AVERAGE(AN303:BU303))</f>
        <v/>
      </c>
    </row>
    <row r="304" spans="2:74" ht="17.25" hidden="1" thickBot="1" x14ac:dyDescent="0.35">
      <c r="B304" s="165">
        <f t="shared" si="181"/>
        <v>302</v>
      </c>
      <c r="C304" s="171" t="str">
        <f>IF('Cálculos '!J310="","",'Cálculos '!J310)</f>
        <v/>
      </c>
      <c r="D304" s="172" t="str">
        <f>IF('Cálculos '!K310="","",'Cálculos '!K310)</f>
        <v/>
      </c>
      <c r="E304" s="172" t="str">
        <f>IF('Cálculos '!L310="","",'Cálculos '!L310)</f>
        <v/>
      </c>
      <c r="F304" s="172" t="str">
        <f>IF('Cálculos '!M310="","",'Cálculos '!M310)</f>
        <v/>
      </c>
      <c r="G304" s="172" t="str">
        <f>IF('Cálculos '!N310="","",'Cálculos '!N310)</f>
        <v/>
      </c>
      <c r="H304" s="172" t="str">
        <f>IF('Cálculos '!O310="","",'Cálculos '!O310)</f>
        <v/>
      </c>
      <c r="I304" s="172" t="str">
        <f>IF('Cálculos '!P310="","",'Cálculos '!P310)</f>
        <v/>
      </c>
      <c r="J304" s="172" t="str">
        <f>IF('Cálculos '!Q310="","",'Cálculos '!Q310)</f>
        <v/>
      </c>
      <c r="K304" s="172" t="str">
        <f>IF('Cálculos '!R310="","",'Cálculos '!R310)</f>
        <v/>
      </c>
      <c r="L304" s="172" t="str">
        <f>IF('Cálculos '!S310="","",'Cálculos '!S310)</f>
        <v/>
      </c>
      <c r="M304" s="172" t="str">
        <f>IF('Cálculos '!T310="","",'Cálculos '!T310)</f>
        <v/>
      </c>
      <c r="N304" s="172" t="str">
        <f>IF('Cálculos '!U310="","",'Cálculos '!U310)</f>
        <v/>
      </c>
      <c r="O304" s="172" t="str">
        <f>IF('Cálculos '!V310="","",'Cálculos '!V310)</f>
        <v/>
      </c>
      <c r="P304" s="172" t="str">
        <f>IF('Cálculos '!W310="","",'Cálculos '!W310)</f>
        <v/>
      </c>
      <c r="Q304" s="172" t="str">
        <f>IF('Cálculos '!X310="","",'Cálculos '!X310)</f>
        <v/>
      </c>
      <c r="R304" s="172" t="str">
        <f>IF('Cálculos '!Y310="","",'Cálculos '!Y310)</f>
        <v/>
      </c>
      <c r="S304" s="172" t="str">
        <f>IF('Cálculos '!Z310="","",'Cálculos '!Z310)</f>
        <v/>
      </c>
      <c r="T304" s="172" t="str">
        <f>IF('Cálculos '!AA310="","",'Cálculos '!AA310)</f>
        <v/>
      </c>
      <c r="U304" s="172" t="str">
        <f>IF('Cálculos '!AB310="","",'Cálculos '!AB310)</f>
        <v/>
      </c>
      <c r="V304" s="172" t="str">
        <f>IF('Cálculos '!AC310="","",'Cálculos '!AC310)</f>
        <v/>
      </c>
      <c r="W304" s="172" t="str">
        <f>IF('Cálculos '!AD310="","",'Cálculos '!AD310)</f>
        <v/>
      </c>
      <c r="X304" s="172" t="str">
        <f>IF('Cálculos '!AE310="","",'Cálculos '!AE310)</f>
        <v/>
      </c>
      <c r="Y304" s="172" t="str">
        <f>IF('Cálculos '!AF310="","",'Cálculos '!AF310)</f>
        <v/>
      </c>
      <c r="Z304" s="172" t="str">
        <f>IF('Cálculos '!AG310="","",'Cálculos '!AG310)</f>
        <v/>
      </c>
      <c r="AA304" s="172" t="str">
        <f>IF('Cálculos '!AH310="","",'Cálculos '!AH310)</f>
        <v/>
      </c>
      <c r="AB304" s="172" t="str">
        <f>IF('Cálculos '!AI310="","",'Cálculos '!AI310)</f>
        <v/>
      </c>
      <c r="AC304" s="172" t="str">
        <f>IF('Cálculos '!AJ310="","",'Cálculos '!AJ310)</f>
        <v/>
      </c>
      <c r="AD304" s="172" t="str">
        <f>IF('Cálculos '!AK310="","",'Cálculos '!AK310)</f>
        <v/>
      </c>
      <c r="AE304" s="172" t="str">
        <f>IF('Cálculos '!AL310="","",'Cálculos '!AL310)</f>
        <v/>
      </c>
      <c r="AF304" s="172" t="str">
        <f>IF('Cálculos '!AM310="","",'Cálculos '!AM310)</f>
        <v/>
      </c>
      <c r="AG304" s="172" t="str">
        <f>IF('Cálculos '!AN310="","",'Cálculos '!AN310)</f>
        <v/>
      </c>
      <c r="AH304" s="172" t="str">
        <f>IF('Cálculos '!AO310="","",'Cálculos '!AO310)</f>
        <v/>
      </c>
      <c r="AI304" s="172" t="str">
        <f>IF('Cálculos '!AP310="","",'Cálculos '!AP310)</f>
        <v/>
      </c>
      <c r="AJ304" s="443" t="str">
        <f>IF('Cálculos '!AQ310="","",'Cálculos '!AQ310)</f>
        <v/>
      </c>
      <c r="AK304" s="446" t="str">
        <f>IF('Cálculos '!D310="","",AVERAGE(C304:AJ304))</f>
        <v/>
      </c>
      <c r="AM304" s="181">
        <f t="shared" si="182"/>
        <v>302</v>
      </c>
      <c r="AN304" s="284" t="str">
        <f t="shared" si="183"/>
        <v/>
      </c>
      <c r="AO304" s="285" t="str">
        <f t="shared" si="184"/>
        <v/>
      </c>
      <c r="AP304" s="285" t="str">
        <f t="shared" si="185"/>
        <v/>
      </c>
      <c r="AQ304" s="285" t="str">
        <f t="shared" si="186"/>
        <v/>
      </c>
      <c r="AR304" s="182" t="str">
        <f t="shared" si="187"/>
        <v/>
      </c>
      <c r="AS304" s="182" t="str">
        <f t="shared" si="188"/>
        <v/>
      </c>
      <c r="AT304" s="182" t="str">
        <f t="shared" si="189"/>
        <v/>
      </c>
      <c r="AU304" s="182" t="str">
        <f t="shared" si="190"/>
        <v/>
      </c>
      <c r="AV304" s="182" t="str">
        <f t="shared" si="191"/>
        <v/>
      </c>
      <c r="AW304" s="182" t="str">
        <f t="shared" si="192"/>
        <v/>
      </c>
      <c r="AX304" s="182" t="str">
        <f t="shared" si="193"/>
        <v/>
      </c>
      <c r="AY304" s="182" t="str">
        <f t="shared" si="194"/>
        <v/>
      </c>
      <c r="AZ304" s="182" t="str">
        <f t="shared" si="195"/>
        <v/>
      </c>
      <c r="BA304" s="182" t="str">
        <f t="shared" si="196"/>
        <v/>
      </c>
      <c r="BB304" s="182" t="str">
        <f t="shared" si="197"/>
        <v/>
      </c>
      <c r="BC304" s="182" t="str">
        <f t="shared" si="198"/>
        <v/>
      </c>
      <c r="BD304" s="182" t="str">
        <f t="shared" si="199"/>
        <v/>
      </c>
      <c r="BE304" s="182" t="str">
        <f t="shared" si="200"/>
        <v/>
      </c>
      <c r="BF304" s="182" t="str">
        <f t="shared" si="201"/>
        <v/>
      </c>
      <c r="BG304" s="182" t="str">
        <f t="shared" si="202"/>
        <v/>
      </c>
      <c r="BH304" s="182" t="str">
        <f t="shared" si="203"/>
        <v/>
      </c>
      <c r="BI304" s="182" t="str">
        <f t="shared" si="204"/>
        <v/>
      </c>
      <c r="BJ304" s="182" t="str">
        <f t="shared" si="205"/>
        <v/>
      </c>
      <c r="BK304" s="182" t="str">
        <f t="shared" si="206"/>
        <v/>
      </c>
      <c r="BL304" s="182" t="str">
        <f t="shared" si="207"/>
        <v/>
      </c>
      <c r="BM304" s="182" t="str">
        <f t="shared" si="208"/>
        <v/>
      </c>
      <c r="BN304" s="182" t="str">
        <f t="shared" si="209"/>
        <v/>
      </c>
      <c r="BO304" s="182" t="str">
        <f t="shared" si="210"/>
        <v/>
      </c>
      <c r="BP304" s="182" t="str">
        <f t="shared" si="211"/>
        <v/>
      </c>
      <c r="BQ304" s="182" t="str">
        <f t="shared" si="212"/>
        <v/>
      </c>
      <c r="BR304" s="182" t="str">
        <f t="shared" si="213"/>
        <v/>
      </c>
      <c r="BS304" s="182" t="str">
        <f t="shared" si="214"/>
        <v/>
      </c>
      <c r="BT304" s="182" t="str">
        <f t="shared" si="215"/>
        <v/>
      </c>
      <c r="BU304" s="183" t="str">
        <f t="shared" si="216"/>
        <v/>
      </c>
      <c r="BV304" s="184" t="str">
        <f>IF('Cálculos '!C310="","",AVERAGE(AN304:BU304))</f>
        <v/>
      </c>
    </row>
    <row r="305" spans="2:74" ht="17.25" hidden="1" thickBot="1" x14ac:dyDescent="0.35">
      <c r="B305" s="165">
        <f t="shared" si="181"/>
        <v>303</v>
      </c>
      <c r="C305" s="171" t="str">
        <f>IF('Cálculos '!J311="","",'Cálculos '!J311)</f>
        <v/>
      </c>
      <c r="D305" s="172" t="str">
        <f>IF('Cálculos '!K311="","",'Cálculos '!K311)</f>
        <v/>
      </c>
      <c r="E305" s="172" t="str">
        <f>IF('Cálculos '!L311="","",'Cálculos '!L311)</f>
        <v/>
      </c>
      <c r="F305" s="172" t="str">
        <f>IF('Cálculos '!M311="","",'Cálculos '!M311)</f>
        <v/>
      </c>
      <c r="G305" s="172" t="str">
        <f>IF('Cálculos '!N311="","",'Cálculos '!N311)</f>
        <v/>
      </c>
      <c r="H305" s="172" t="str">
        <f>IF('Cálculos '!O311="","",'Cálculos '!O311)</f>
        <v/>
      </c>
      <c r="I305" s="172" t="str">
        <f>IF('Cálculos '!P311="","",'Cálculos '!P311)</f>
        <v/>
      </c>
      <c r="J305" s="172" t="str">
        <f>IF('Cálculos '!Q311="","",'Cálculos '!Q311)</f>
        <v/>
      </c>
      <c r="K305" s="172" t="str">
        <f>IF('Cálculos '!R311="","",'Cálculos '!R311)</f>
        <v/>
      </c>
      <c r="L305" s="172" t="str">
        <f>IF('Cálculos '!S311="","",'Cálculos '!S311)</f>
        <v/>
      </c>
      <c r="M305" s="172" t="str">
        <f>IF('Cálculos '!T311="","",'Cálculos '!T311)</f>
        <v/>
      </c>
      <c r="N305" s="172" t="str">
        <f>IF('Cálculos '!U311="","",'Cálculos '!U311)</f>
        <v/>
      </c>
      <c r="O305" s="172" t="str">
        <f>IF('Cálculos '!V311="","",'Cálculos '!V311)</f>
        <v/>
      </c>
      <c r="P305" s="172" t="str">
        <f>IF('Cálculos '!W311="","",'Cálculos '!W311)</f>
        <v/>
      </c>
      <c r="Q305" s="172" t="str">
        <f>IF('Cálculos '!X311="","",'Cálculos '!X311)</f>
        <v/>
      </c>
      <c r="R305" s="172" t="str">
        <f>IF('Cálculos '!Y311="","",'Cálculos '!Y311)</f>
        <v/>
      </c>
      <c r="S305" s="172" t="str">
        <f>IF('Cálculos '!Z311="","",'Cálculos '!Z311)</f>
        <v/>
      </c>
      <c r="T305" s="172" t="str">
        <f>IF('Cálculos '!AA311="","",'Cálculos '!AA311)</f>
        <v/>
      </c>
      <c r="U305" s="172" t="str">
        <f>IF('Cálculos '!AB311="","",'Cálculos '!AB311)</f>
        <v/>
      </c>
      <c r="V305" s="172" t="str">
        <f>IF('Cálculos '!AC311="","",'Cálculos '!AC311)</f>
        <v/>
      </c>
      <c r="W305" s="172" t="str">
        <f>IF('Cálculos '!AD311="","",'Cálculos '!AD311)</f>
        <v/>
      </c>
      <c r="X305" s="172" t="str">
        <f>IF('Cálculos '!AE311="","",'Cálculos '!AE311)</f>
        <v/>
      </c>
      <c r="Y305" s="172" t="str">
        <f>IF('Cálculos '!AF311="","",'Cálculos '!AF311)</f>
        <v/>
      </c>
      <c r="Z305" s="172" t="str">
        <f>IF('Cálculos '!AG311="","",'Cálculos '!AG311)</f>
        <v/>
      </c>
      <c r="AA305" s="172" t="str">
        <f>IF('Cálculos '!AH311="","",'Cálculos '!AH311)</f>
        <v/>
      </c>
      <c r="AB305" s="172" t="str">
        <f>IF('Cálculos '!AI311="","",'Cálculos '!AI311)</f>
        <v/>
      </c>
      <c r="AC305" s="172" t="str">
        <f>IF('Cálculos '!AJ311="","",'Cálculos '!AJ311)</f>
        <v/>
      </c>
      <c r="AD305" s="172" t="str">
        <f>IF('Cálculos '!AK311="","",'Cálculos '!AK311)</f>
        <v/>
      </c>
      <c r="AE305" s="172" t="str">
        <f>IF('Cálculos '!AL311="","",'Cálculos '!AL311)</f>
        <v/>
      </c>
      <c r="AF305" s="172" t="str">
        <f>IF('Cálculos '!AM311="","",'Cálculos '!AM311)</f>
        <v/>
      </c>
      <c r="AG305" s="172" t="str">
        <f>IF('Cálculos '!AN311="","",'Cálculos '!AN311)</f>
        <v/>
      </c>
      <c r="AH305" s="172" t="str">
        <f>IF('Cálculos '!AO311="","",'Cálculos '!AO311)</f>
        <v/>
      </c>
      <c r="AI305" s="172" t="str">
        <f>IF('Cálculos '!AP311="","",'Cálculos '!AP311)</f>
        <v/>
      </c>
      <c r="AJ305" s="443" t="str">
        <f>IF('Cálculos '!AQ311="","",'Cálculos '!AQ311)</f>
        <v/>
      </c>
      <c r="AK305" s="446" t="str">
        <f>IF('Cálculos '!D311="","",AVERAGE(C305:AJ305))</f>
        <v/>
      </c>
      <c r="AM305" s="181">
        <f t="shared" si="182"/>
        <v>303</v>
      </c>
      <c r="AN305" s="284" t="str">
        <f t="shared" si="183"/>
        <v/>
      </c>
      <c r="AO305" s="285" t="str">
        <f t="shared" si="184"/>
        <v/>
      </c>
      <c r="AP305" s="285" t="str">
        <f t="shared" si="185"/>
        <v/>
      </c>
      <c r="AQ305" s="285" t="str">
        <f t="shared" si="186"/>
        <v/>
      </c>
      <c r="AR305" s="182" t="str">
        <f t="shared" si="187"/>
        <v/>
      </c>
      <c r="AS305" s="182" t="str">
        <f t="shared" si="188"/>
        <v/>
      </c>
      <c r="AT305" s="182" t="str">
        <f t="shared" si="189"/>
        <v/>
      </c>
      <c r="AU305" s="182" t="str">
        <f t="shared" si="190"/>
        <v/>
      </c>
      <c r="AV305" s="182" t="str">
        <f t="shared" si="191"/>
        <v/>
      </c>
      <c r="AW305" s="182" t="str">
        <f t="shared" si="192"/>
        <v/>
      </c>
      <c r="AX305" s="182" t="str">
        <f t="shared" si="193"/>
        <v/>
      </c>
      <c r="AY305" s="182" t="str">
        <f t="shared" si="194"/>
        <v/>
      </c>
      <c r="AZ305" s="182" t="str">
        <f t="shared" si="195"/>
        <v/>
      </c>
      <c r="BA305" s="182" t="str">
        <f t="shared" si="196"/>
        <v/>
      </c>
      <c r="BB305" s="182" t="str">
        <f t="shared" si="197"/>
        <v/>
      </c>
      <c r="BC305" s="182" t="str">
        <f t="shared" si="198"/>
        <v/>
      </c>
      <c r="BD305" s="182" t="str">
        <f t="shared" si="199"/>
        <v/>
      </c>
      <c r="BE305" s="182" t="str">
        <f t="shared" si="200"/>
        <v/>
      </c>
      <c r="BF305" s="182" t="str">
        <f t="shared" si="201"/>
        <v/>
      </c>
      <c r="BG305" s="182" t="str">
        <f t="shared" si="202"/>
        <v/>
      </c>
      <c r="BH305" s="182" t="str">
        <f t="shared" si="203"/>
        <v/>
      </c>
      <c r="BI305" s="182" t="str">
        <f t="shared" si="204"/>
        <v/>
      </c>
      <c r="BJ305" s="182" t="str">
        <f t="shared" si="205"/>
        <v/>
      </c>
      <c r="BK305" s="182" t="str">
        <f t="shared" si="206"/>
        <v/>
      </c>
      <c r="BL305" s="182" t="str">
        <f t="shared" si="207"/>
        <v/>
      </c>
      <c r="BM305" s="182" t="str">
        <f t="shared" si="208"/>
        <v/>
      </c>
      <c r="BN305" s="182" t="str">
        <f t="shared" si="209"/>
        <v/>
      </c>
      <c r="BO305" s="182" t="str">
        <f t="shared" si="210"/>
        <v/>
      </c>
      <c r="BP305" s="182" t="str">
        <f t="shared" si="211"/>
        <v/>
      </c>
      <c r="BQ305" s="182" t="str">
        <f t="shared" si="212"/>
        <v/>
      </c>
      <c r="BR305" s="182" t="str">
        <f t="shared" si="213"/>
        <v/>
      </c>
      <c r="BS305" s="182" t="str">
        <f t="shared" si="214"/>
        <v/>
      </c>
      <c r="BT305" s="182" t="str">
        <f t="shared" si="215"/>
        <v/>
      </c>
      <c r="BU305" s="183" t="str">
        <f t="shared" si="216"/>
        <v/>
      </c>
      <c r="BV305" s="184" t="str">
        <f>IF('Cálculos '!C311="","",AVERAGE(AN305:BU305))</f>
        <v/>
      </c>
    </row>
    <row r="306" spans="2:74" ht="17.25" hidden="1" thickBot="1" x14ac:dyDescent="0.35">
      <c r="B306" s="165">
        <f t="shared" si="181"/>
        <v>304</v>
      </c>
      <c r="C306" s="171" t="str">
        <f>IF('Cálculos '!J312="","",'Cálculos '!J312)</f>
        <v/>
      </c>
      <c r="D306" s="172" t="str">
        <f>IF('Cálculos '!K312="","",'Cálculos '!K312)</f>
        <v/>
      </c>
      <c r="E306" s="172" t="str">
        <f>IF('Cálculos '!L312="","",'Cálculos '!L312)</f>
        <v/>
      </c>
      <c r="F306" s="172" t="str">
        <f>IF('Cálculos '!M312="","",'Cálculos '!M312)</f>
        <v/>
      </c>
      <c r="G306" s="172" t="str">
        <f>IF('Cálculos '!N312="","",'Cálculos '!N312)</f>
        <v/>
      </c>
      <c r="H306" s="172" t="str">
        <f>IF('Cálculos '!O312="","",'Cálculos '!O312)</f>
        <v/>
      </c>
      <c r="I306" s="172" t="str">
        <f>IF('Cálculos '!P312="","",'Cálculos '!P312)</f>
        <v/>
      </c>
      <c r="J306" s="172" t="str">
        <f>IF('Cálculos '!Q312="","",'Cálculos '!Q312)</f>
        <v/>
      </c>
      <c r="K306" s="172" t="str">
        <f>IF('Cálculos '!R312="","",'Cálculos '!R312)</f>
        <v/>
      </c>
      <c r="L306" s="172" t="str">
        <f>IF('Cálculos '!S312="","",'Cálculos '!S312)</f>
        <v/>
      </c>
      <c r="M306" s="172" t="str">
        <f>IF('Cálculos '!T312="","",'Cálculos '!T312)</f>
        <v/>
      </c>
      <c r="N306" s="172" t="str">
        <f>IF('Cálculos '!U312="","",'Cálculos '!U312)</f>
        <v/>
      </c>
      <c r="O306" s="172" t="str">
        <f>IF('Cálculos '!V312="","",'Cálculos '!V312)</f>
        <v/>
      </c>
      <c r="P306" s="172" t="str">
        <f>IF('Cálculos '!W312="","",'Cálculos '!W312)</f>
        <v/>
      </c>
      <c r="Q306" s="172" t="str">
        <f>IF('Cálculos '!X312="","",'Cálculos '!X312)</f>
        <v/>
      </c>
      <c r="R306" s="172" t="str">
        <f>IF('Cálculos '!Y312="","",'Cálculos '!Y312)</f>
        <v/>
      </c>
      <c r="S306" s="172" t="str">
        <f>IF('Cálculos '!Z312="","",'Cálculos '!Z312)</f>
        <v/>
      </c>
      <c r="T306" s="172" t="str">
        <f>IF('Cálculos '!AA312="","",'Cálculos '!AA312)</f>
        <v/>
      </c>
      <c r="U306" s="172" t="str">
        <f>IF('Cálculos '!AB312="","",'Cálculos '!AB312)</f>
        <v/>
      </c>
      <c r="V306" s="172" t="str">
        <f>IF('Cálculos '!AC312="","",'Cálculos '!AC312)</f>
        <v/>
      </c>
      <c r="W306" s="172" t="str">
        <f>IF('Cálculos '!AD312="","",'Cálculos '!AD312)</f>
        <v/>
      </c>
      <c r="X306" s="172" t="str">
        <f>IF('Cálculos '!AE312="","",'Cálculos '!AE312)</f>
        <v/>
      </c>
      <c r="Y306" s="172" t="str">
        <f>IF('Cálculos '!AF312="","",'Cálculos '!AF312)</f>
        <v/>
      </c>
      <c r="Z306" s="172" t="str">
        <f>IF('Cálculos '!AG312="","",'Cálculos '!AG312)</f>
        <v/>
      </c>
      <c r="AA306" s="172" t="str">
        <f>IF('Cálculos '!AH312="","",'Cálculos '!AH312)</f>
        <v/>
      </c>
      <c r="AB306" s="172" t="str">
        <f>IF('Cálculos '!AI312="","",'Cálculos '!AI312)</f>
        <v/>
      </c>
      <c r="AC306" s="172" t="str">
        <f>IF('Cálculos '!AJ312="","",'Cálculos '!AJ312)</f>
        <v/>
      </c>
      <c r="AD306" s="172" t="str">
        <f>IF('Cálculos '!AK312="","",'Cálculos '!AK312)</f>
        <v/>
      </c>
      <c r="AE306" s="172" t="str">
        <f>IF('Cálculos '!AL312="","",'Cálculos '!AL312)</f>
        <v/>
      </c>
      <c r="AF306" s="172" t="str">
        <f>IF('Cálculos '!AM312="","",'Cálculos '!AM312)</f>
        <v/>
      </c>
      <c r="AG306" s="172" t="str">
        <f>IF('Cálculos '!AN312="","",'Cálculos '!AN312)</f>
        <v/>
      </c>
      <c r="AH306" s="172" t="str">
        <f>IF('Cálculos '!AO312="","",'Cálculos '!AO312)</f>
        <v/>
      </c>
      <c r="AI306" s="172" t="str">
        <f>IF('Cálculos '!AP312="","",'Cálculos '!AP312)</f>
        <v/>
      </c>
      <c r="AJ306" s="443" t="str">
        <f>IF('Cálculos '!AQ312="","",'Cálculos '!AQ312)</f>
        <v/>
      </c>
      <c r="AK306" s="446" t="str">
        <f>IF('Cálculos '!D312="","",AVERAGE(C306:AJ306))</f>
        <v/>
      </c>
      <c r="AM306" s="181">
        <f t="shared" si="182"/>
        <v>304</v>
      </c>
      <c r="AN306" s="284" t="str">
        <f t="shared" si="183"/>
        <v/>
      </c>
      <c r="AO306" s="285" t="str">
        <f t="shared" si="184"/>
        <v/>
      </c>
      <c r="AP306" s="285" t="str">
        <f t="shared" si="185"/>
        <v/>
      </c>
      <c r="AQ306" s="285" t="str">
        <f t="shared" si="186"/>
        <v/>
      </c>
      <c r="AR306" s="182" t="str">
        <f t="shared" si="187"/>
        <v/>
      </c>
      <c r="AS306" s="182" t="str">
        <f t="shared" si="188"/>
        <v/>
      </c>
      <c r="AT306" s="182" t="str">
        <f t="shared" si="189"/>
        <v/>
      </c>
      <c r="AU306" s="182" t="str">
        <f t="shared" si="190"/>
        <v/>
      </c>
      <c r="AV306" s="182" t="str">
        <f t="shared" si="191"/>
        <v/>
      </c>
      <c r="AW306" s="182" t="str">
        <f t="shared" si="192"/>
        <v/>
      </c>
      <c r="AX306" s="182" t="str">
        <f t="shared" si="193"/>
        <v/>
      </c>
      <c r="AY306" s="182" t="str">
        <f t="shared" si="194"/>
        <v/>
      </c>
      <c r="AZ306" s="182" t="str">
        <f t="shared" si="195"/>
        <v/>
      </c>
      <c r="BA306" s="182" t="str">
        <f t="shared" si="196"/>
        <v/>
      </c>
      <c r="BB306" s="182" t="str">
        <f t="shared" si="197"/>
        <v/>
      </c>
      <c r="BC306" s="182" t="str">
        <f t="shared" si="198"/>
        <v/>
      </c>
      <c r="BD306" s="182" t="str">
        <f t="shared" si="199"/>
        <v/>
      </c>
      <c r="BE306" s="182" t="str">
        <f t="shared" si="200"/>
        <v/>
      </c>
      <c r="BF306" s="182" t="str">
        <f t="shared" si="201"/>
        <v/>
      </c>
      <c r="BG306" s="182" t="str">
        <f t="shared" si="202"/>
        <v/>
      </c>
      <c r="BH306" s="182" t="str">
        <f t="shared" si="203"/>
        <v/>
      </c>
      <c r="BI306" s="182" t="str">
        <f t="shared" si="204"/>
        <v/>
      </c>
      <c r="BJ306" s="182" t="str">
        <f t="shared" si="205"/>
        <v/>
      </c>
      <c r="BK306" s="182" t="str">
        <f t="shared" si="206"/>
        <v/>
      </c>
      <c r="BL306" s="182" t="str">
        <f t="shared" si="207"/>
        <v/>
      </c>
      <c r="BM306" s="182" t="str">
        <f t="shared" si="208"/>
        <v/>
      </c>
      <c r="BN306" s="182" t="str">
        <f t="shared" si="209"/>
        <v/>
      </c>
      <c r="BO306" s="182" t="str">
        <f t="shared" si="210"/>
        <v/>
      </c>
      <c r="BP306" s="182" t="str">
        <f t="shared" si="211"/>
        <v/>
      </c>
      <c r="BQ306" s="182" t="str">
        <f t="shared" si="212"/>
        <v/>
      </c>
      <c r="BR306" s="182" t="str">
        <f t="shared" si="213"/>
        <v/>
      </c>
      <c r="BS306" s="182" t="str">
        <f t="shared" si="214"/>
        <v/>
      </c>
      <c r="BT306" s="182" t="str">
        <f t="shared" si="215"/>
        <v/>
      </c>
      <c r="BU306" s="183" t="str">
        <f t="shared" si="216"/>
        <v/>
      </c>
      <c r="BV306" s="184" t="str">
        <f>IF('Cálculos '!C312="","",AVERAGE(AN306:BU306))</f>
        <v/>
      </c>
    </row>
    <row r="307" spans="2:74" ht="17.25" hidden="1" thickBot="1" x14ac:dyDescent="0.35">
      <c r="B307" s="165">
        <f t="shared" si="181"/>
        <v>305</v>
      </c>
      <c r="C307" s="171" t="str">
        <f>IF('Cálculos '!J313="","",'Cálculos '!J313)</f>
        <v/>
      </c>
      <c r="D307" s="172" t="str">
        <f>IF('Cálculos '!K313="","",'Cálculos '!K313)</f>
        <v/>
      </c>
      <c r="E307" s="172" t="str">
        <f>IF('Cálculos '!L313="","",'Cálculos '!L313)</f>
        <v/>
      </c>
      <c r="F307" s="172" t="str">
        <f>IF('Cálculos '!M313="","",'Cálculos '!M313)</f>
        <v/>
      </c>
      <c r="G307" s="172" t="str">
        <f>IF('Cálculos '!N313="","",'Cálculos '!N313)</f>
        <v/>
      </c>
      <c r="H307" s="172" t="str">
        <f>IF('Cálculos '!O313="","",'Cálculos '!O313)</f>
        <v/>
      </c>
      <c r="I307" s="172" t="str">
        <f>IF('Cálculos '!P313="","",'Cálculos '!P313)</f>
        <v/>
      </c>
      <c r="J307" s="172" t="str">
        <f>IF('Cálculos '!Q313="","",'Cálculos '!Q313)</f>
        <v/>
      </c>
      <c r="K307" s="172" t="str">
        <f>IF('Cálculos '!R313="","",'Cálculos '!R313)</f>
        <v/>
      </c>
      <c r="L307" s="172" t="str">
        <f>IF('Cálculos '!S313="","",'Cálculos '!S313)</f>
        <v/>
      </c>
      <c r="M307" s="172" t="str">
        <f>IF('Cálculos '!T313="","",'Cálculos '!T313)</f>
        <v/>
      </c>
      <c r="N307" s="172" t="str">
        <f>IF('Cálculos '!U313="","",'Cálculos '!U313)</f>
        <v/>
      </c>
      <c r="O307" s="172" t="str">
        <f>IF('Cálculos '!V313="","",'Cálculos '!V313)</f>
        <v/>
      </c>
      <c r="P307" s="172" t="str">
        <f>IF('Cálculos '!W313="","",'Cálculos '!W313)</f>
        <v/>
      </c>
      <c r="Q307" s="172" t="str">
        <f>IF('Cálculos '!X313="","",'Cálculos '!X313)</f>
        <v/>
      </c>
      <c r="R307" s="172" t="str">
        <f>IF('Cálculos '!Y313="","",'Cálculos '!Y313)</f>
        <v/>
      </c>
      <c r="S307" s="172" t="str">
        <f>IF('Cálculos '!Z313="","",'Cálculos '!Z313)</f>
        <v/>
      </c>
      <c r="T307" s="172" t="str">
        <f>IF('Cálculos '!AA313="","",'Cálculos '!AA313)</f>
        <v/>
      </c>
      <c r="U307" s="172" t="str">
        <f>IF('Cálculos '!AB313="","",'Cálculos '!AB313)</f>
        <v/>
      </c>
      <c r="V307" s="172" t="str">
        <f>IF('Cálculos '!AC313="","",'Cálculos '!AC313)</f>
        <v/>
      </c>
      <c r="W307" s="172" t="str">
        <f>IF('Cálculos '!AD313="","",'Cálculos '!AD313)</f>
        <v/>
      </c>
      <c r="X307" s="172" t="str">
        <f>IF('Cálculos '!AE313="","",'Cálculos '!AE313)</f>
        <v/>
      </c>
      <c r="Y307" s="172" t="str">
        <f>IF('Cálculos '!AF313="","",'Cálculos '!AF313)</f>
        <v/>
      </c>
      <c r="Z307" s="172" t="str">
        <f>IF('Cálculos '!AG313="","",'Cálculos '!AG313)</f>
        <v/>
      </c>
      <c r="AA307" s="172" t="str">
        <f>IF('Cálculos '!AH313="","",'Cálculos '!AH313)</f>
        <v/>
      </c>
      <c r="AB307" s="172" t="str">
        <f>IF('Cálculos '!AI313="","",'Cálculos '!AI313)</f>
        <v/>
      </c>
      <c r="AC307" s="172" t="str">
        <f>IF('Cálculos '!AJ313="","",'Cálculos '!AJ313)</f>
        <v/>
      </c>
      <c r="AD307" s="172" t="str">
        <f>IF('Cálculos '!AK313="","",'Cálculos '!AK313)</f>
        <v/>
      </c>
      <c r="AE307" s="172" t="str">
        <f>IF('Cálculos '!AL313="","",'Cálculos '!AL313)</f>
        <v/>
      </c>
      <c r="AF307" s="172" t="str">
        <f>IF('Cálculos '!AM313="","",'Cálculos '!AM313)</f>
        <v/>
      </c>
      <c r="AG307" s="172" t="str">
        <f>IF('Cálculos '!AN313="","",'Cálculos '!AN313)</f>
        <v/>
      </c>
      <c r="AH307" s="172" t="str">
        <f>IF('Cálculos '!AO313="","",'Cálculos '!AO313)</f>
        <v/>
      </c>
      <c r="AI307" s="172" t="str">
        <f>IF('Cálculos '!AP313="","",'Cálculos '!AP313)</f>
        <v/>
      </c>
      <c r="AJ307" s="443" t="str">
        <f>IF('Cálculos '!AQ313="","",'Cálculos '!AQ313)</f>
        <v/>
      </c>
      <c r="AK307" s="446" t="str">
        <f>IF('Cálculos '!D313="","",AVERAGE(C307:AJ307))</f>
        <v/>
      </c>
      <c r="AM307" s="181">
        <f t="shared" si="182"/>
        <v>305</v>
      </c>
      <c r="AN307" s="284" t="str">
        <f t="shared" si="183"/>
        <v/>
      </c>
      <c r="AO307" s="285" t="str">
        <f t="shared" si="184"/>
        <v/>
      </c>
      <c r="AP307" s="285" t="str">
        <f t="shared" si="185"/>
        <v/>
      </c>
      <c r="AQ307" s="285" t="str">
        <f t="shared" si="186"/>
        <v/>
      </c>
      <c r="AR307" s="182" t="str">
        <f t="shared" si="187"/>
        <v/>
      </c>
      <c r="AS307" s="182" t="str">
        <f t="shared" si="188"/>
        <v/>
      </c>
      <c r="AT307" s="182" t="str">
        <f t="shared" si="189"/>
        <v/>
      </c>
      <c r="AU307" s="182" t="str">
        <f t="shared" si="190"/>
        <v/>
      </c>
      <c r="AV307" s="182" t="str">
        <f t="shared" si="191"/>
        <v/>
      </c>
      <c r="AW307" s="182" t="str">
        <f t="shared" si="192"/>
        <v/>
      </c>
      <c r="AX307" s="182" t="str">
        <f t="shared" si="193"/>
        <v/>
      </c>
      <c r="AY307" s="182" t="str">
        <f t="shared" si="194"/>
        <v/>
      </c>
      <c r="AZ307" s="182" t="str">
        <f t="shared" si="195"/>
        <v/>
      </c>
      <c r="BA307" s="182" t="str">
        <f t="shared" si="196"/>
        <v/>
      </c>
      <c r="BB307" s="182" t="str">
        <f t="shared" si="197"/>
        <v/>
      </c>
      <c r="BC307" s="182" t="str">
        <f t="shared" si="198"/>
        <v/>
      </c>
      <c r="BD307" s="182" t="str">
        <f t="shared" si="199"/>
        <v/>
      </c>
      <c r="BE307" s="182" t="str">
        <f t="shared" si="200"/>
        <v/>
      </c>
      <c r="BF307" s="182" t="str">
        <f t="shared" si="201"/>
        <v/>
      </c>
      <c r="BG307" s="182" t="str">
        <f t="shared" si="202"/>
        <v/>
      </c>
      <c r="BH307" s="182" t="str">
        <f t="shared" si="203"/>
        <v/>
      </c>
      <c r="BI307" s="182" t="str">
        <f t="shared" si="204"/>
        <v/>
      </c>
      <c r="BJ307" s="182" t="str">
        <f t="shared" si="205"/>
        <v/>
      </c>
      <c r="BK307" s="182" t="str">
        <f t="shared" si="206"/>
        <v/>
      </c>
      <c r="BL307" s="182" t="str">
        <f t="shared" si="207"/>
        <v/>
      </c>
      <c r="BM307" s="182" t="str">
        <f t="shared" si="208"/>
        <v/>
      </c>
      <c r="BN307" s="182" t="str">
        <f t="shared" si="209"/>
        <v/>
      </c>
      <c r="BO307" s="182" t="str">
        <f t="shared" si="210"/>
        <v/>
      </c>
      <c r="BP307" s="182" t="str">
        <f t="shared" si="211"/>
        <v/>
      </c>
      <c r="BQ307" s="182" t="str">
        <f t="shared" si="212"/>
        <v/>
      </c>
      <c r="BR307" s="182" t="str">
        <f t="shared" si="213"/>
        <v/>
      </c>
      <c r="BS307" s="182" t="str">
        <f t="shared" si="214"/>
        <v/>
      </c>
      <c r="BT307" s="182" t="str">
        <f t="shared" si="215"/>
        <v/>
      </c>
      <c r="BU307" s="183" t="str">
        <f t="shared" si="216"/>
        <v/>
      </c>
      <c r="BV307" s="184" t="str">
        <f>IF('Cálculos '!C313="","",AVERAGE(AN307:BU307))</f>
        <v/>
      </c>
    </row>
    <row r="308" spans="2:74" ht="17.25" hidden="1" thickBot="1" x14ac:dyDescent="0.35">
      <c r="B308" s="165">
        <f t="shared" si="181"/>
        <v>306</v>
      </c>
      <c r="C308" s="171" t="str">
        <f>IF('Cálculos '!J314="","",'Cálculos '!J314)</f>
        <v/>
      </c>
      <c r="D308" s="172" t="str">
        <f>IF('Cálculos '!K314="","",'Cálculos '!K314)</f>
        <v/>
      </c>
      <c r="E308" s="172" t="str">
        <f>IF('Cálculos '!L314="","",'Cálculos '!L314)</f>
        <v/>
      </c>
      <c r="F308" s="172" t="str">
        <f>IF('Cálculos '!M314="","",'Cálculos '!M314)</f>
        <v/>
      </c>
      <c r="G308" s="172" t="str">
        <f>IF('Cálculos '!N314="","",'Cálculos '!N314)</f>
        <v/>
      </c>
      <c r="H308" s="172" t="str">
        <f>IF('Cálculos '!O314="","",'Cálculos '!O314)</f>
        <v/>
      </c>
      <c r="I308" s="172" t="str">
        <f>IF('Cálculos '!P314="","",'Cálculos '!P314)</f>
        <v/>
      </c>
      <c r="J308" s="172" t="str">
        <f>IF('Cálculos '!Q314="","",'Cálculos '!Q314)</f>
        <v/>
      </c>
      <c r="K308" s="172" t="str">
        <f>IF('Cálculos '!R314="","",'Cálculos '!R314)</f>
        <v/>
      </c>
      <c r="L308" s="172" t="str">
        <f>IF('Cálculos '!S314="","",'Cálculos '!S314)</f>
        <v/>
      </c>
      <c r="M308" s="172" t="str">
        <f>IF('Cálculos '!T314="","",'Cálculos '!T314)</f>
        <v/>
      </c>
      <c r="N308" s="172" t="str">
        <f>IF('Cálculos '!U314="","",'Cálculos '!U314)</f>
        <v/>
      </c>
      <c r="O308" s="172" t="str">
        <f>IF('Cálculos '!V314="","",'Cálculos '!V314)</f>
        <v/>
      </c>
      <c r="P308" s="172" t="str">
        <f>IF('Cálculos '!W314="","",'Cálculos '!W314)</f>
        <v/>
      </c>
      <c r="Q308" s="172" t="str">
        <f>IF('Cálculos '!X314="","",'Cálculos '!X314)</f>
        <v/>
      </c>
      <c r="R308" s="172" t="str">
        <f>IF('Cálculos '!Y314="","",'Cálculos '!Y314)</f>
        <v/>
      </c>
      <c r="S308" s="172" t="str">
        <f>IF('Cálculos '!Z314="","",'Cálculos '!Z314)</f>
        <v/>
      </c>
      <c r="T308" s="172" t="str">
        <f>IF('Cálculos '!AA314="","",'Cálculos '!AA314)</f>
        <v/>
      </c>
      <c r="U308" s="172" t="str">
        <f>IF('Cálculos '!AB314="","",'Cálculos '!AB314)</f>
        <v/>
      </c>
      <c r="V308" s="172" t="str">
        <f>IF('Cálculos '!AC314="","",'Cálculos '!AC314)</f>
        <v/>
      </c>
      <c r="W308" s="172" t="str">
        <f>IF('Cálculos '!AD314="","",'Cálculos '!AD314)</f>
        <v/>
      </c>
      <c r="X308" s="172" t="str">
        <f>IF('Cálculos '!AE314="","",'Cálculos '!AE314)</f>
        <v/>
      </c>
      <c r="Y308" s="172" t="str">
        <f>IF('Cálculos '!AF314="","",'Cálculos '!AF314)</f>
        <v/>
      </c>
      <c r="Z308" s="172" t="str">
        <f>IF('Cálculos '!AG314="","",'Cálculos '!AG314)</f>
        <v/>
      </c>
      <c r="AA308" s="172" t="str">
        <f>IF('Cálculos '!AH314="","",'Cálculos '!AH314)</f>
        <v/>
      </c>
      <c r="AB308" s="172" t="str">
        <f>IF('Cálculos '!AI314="","",'Cálculos '!AI314)</f>
        <v/>
      </c>
      <c r="AC308" s="172" t="str">
        <f>IF('Cálculos '!AJ314="","",'Cálculos '!AJ314)</f>
        <v/>
      </c>
      <c r="AD308" s="172" t="str">
        <f>IF('Cálculos '!AK314="","",'Cálculos '!AK314)</f>
        <v/>
      </c>
      <c r="AE308" s="172" t="str">
        <f>IF('Cálculos '!AL314="","",'Cálculos '!AL314)</f>
        <v/>
      </c>
      <c r="AF308" s="172" t="str">
        <f>IF('Cálculos '!AM314="","",'Cálculos '!AM314)</f>
        <v/>
      </c>
      <c r="AG308" s="172" t="str">
        <f>IF('Cálculos '!AN314="","",'Cálculos '!AN314)</f>
        <v/>
      </c>
      <c r="AH308" s="172" t="str">
        <f>IF('Cálculos '!AO314="","",'Cálculos '!AO314)</f>
        <v/>
      </c>
      <c r="AI308" s="172" t="str">
        <f>IF('Cálculos '!AP314="","",'Cálculos '!AP314)</f>
        <v/>
      </c>
      <c r="AJ308" s="443" t="str">
        <f>IF('Cálculos '!AQ314="","",'Cálculos '!AQ314)</f>
        <v/>
      </c>
      <c r="AK308" s="446" t="str">
        <f>IF('Cálculos '!D314="","",AVERAGE(C308:AJ308))</f>
        <v/>
      </c>
      <c r="AM308" s="181">
        <f t="shared" si="182"/>
        <v>306</v>
      </c>
      <c r="AN308" s="284" t="str">
        <f t="shared" si="183"/>
        <v/>
      </c>
      <c r="AO308" s="285" t="str">
        <f t="shared" si="184"/>
        <v/>
      </c>
      <c r="AP308" s="285" t="str">
        <f t="shared" si="185"/>
        <v/>
      </c>
      <c r="AQ308" s="285" t="str">
        <f t="shared" si="186"/>
        <v/>
      </c>
      <c r="AR308" s="182" t="str">
        <f t="shared" si="187"/>
        <v/>
      </c>
      <c r="AS308" s="182" t="str">
        <f t="shared" si="188"/>
        <v/>
      </c>
      <c r="AT308" s="182" t="str">
        <f t="shared" si="189"/>
        <v/>
      </c>
      <c r="AU308" s="182" t="str">
        <f t="shared" si="190"/>
        <v/>
      </c>
      <c r="AV308" s="182" t="str">
        <f t="shared" si="191"/>
        <v/>
      </c>
      <c r="AW308" s="182" t="str">
        <f t="shared" si="192"/>
        <v/>
      </c>
      <c r="AX308" s="182" t="str">
        <f t="shared" si="193"/>
        <v/>
      </c>
      <c r="AY308" s="182" t="str">
        <f t="shared" si="194"/>
        <v/>
      </c>
      <c r="AZ308" s="182" t="str">
        <f t="shared" si="195"/>
        <v/>
      </c>
      <c r="BA308" s="182" t="str">
        <f t="shared" si="196"/>
        <v/>
      </c>
      <c r="BB308" s="182" t="str">
        <f t="shared" si="197"/>
        <v/>
      </c>
      <c r="BC308" s="182" t="str">
        <f t="shared" si="198"/>
        <v/>
      </c>
      <c r="BD308" s="182" t="str">
        <f t="shared" si="199"/>
        <v/>
      </c>
      <c r="BE308" s="182" t="str">
        <f t="shared" si="200"/>
        <v/>
      </c>
      <c r="BF308" s="182" t="str">
        <f t="shared" si="201"/>
        <v/>
      </c>
      <c r="BG308" s="182" t="str">
        <f t="shared" si="202"/>
        <v/>
      </c>
      <c r="BH308" s="182" t="str">
        <f t="shared" si="203"/>
        <v/>
      </c>
      <c r="BI308" s="182" t="str">
        <f t="shared" si="204"/>
        <v/>
      </c>
      <c r="BJ308" s="182" t="str">
        <f t="shared" si="205"/>
        <v/>
      </c>
      <c r="BK308" s="182" t="str">
        <f t="shared" si="206"/>
        <v/>
      </c>
      <c r="BL308" s="182" t="str">
        <f t="shared" si="207"/>
        <v/>
      </c>
      <c r="BM308" s="182" t="str">
        <f t="shared" si="208"/>
        <v/>
      </c>
      <c r="BN308" s="182" t="str">
        <f t="shared" si="209"/>
        <v/>
      </c>
      <c r="BO308" s="182" t="str">
        <f t="shared" si="210"/>
        <v/>
      </c>
      <c r="BP308" s="182" t="str">
        <f t="shared" si="211"/>
        <v/>
      </c>
      <c r="BQ308" s="182" t="str">
        <f t="shared" si="212"/>
        <v/>
      </c>
      <c r="BR308" s="182" t="str">
        <f t="shared" si="213"/>
        <v/>
      </c>
      <c r="BS308" s="182" t="str">
        <f t="shared" si="214"/>
        <v/>
      </c>
      <c r="BT308" s="182" t="str">
        <f t="shared" si="215"/>
        <v/>
      </c>
      <c r="BU308" s="183" t="str">
        <f t="shared" si="216"/>
        <v/>
      </c>
      <c r="BV308" s="184" t="str">
        <f>IF('Cálculos '!C314="","",AVERAGE(AN308:BU308))</f>
        <v/>
      </c>
    </row>
    <row r="309" spans="2:74" ht="17.25" hidden="1" thickBot="1" x14ac:dyDescent="0.35">
      <c r="B309" s="165">
        <f t="shared" si="181"/>
        <v>307</v>
      </c>
      <c r="C309" s="171" t="str">
        <f>IF('Cálculos '!J315="","",'Cálculos '!J315)</f>
        <v/>
      </c>
      <c r="D309" s="172" t="str">
        <f>IF('Cálculos '!K315="","",'Cálculos '!K315)</f>
        <v/>
      </c>
      <c r="E309" s="172" t="str">
        <f>IF('Cálculos '!L315="","",'Cálculos '!L315)</f>
        <v/>
      </c>
      <c r="F309" s="172" t="str">
        <f>IF('Cálculos '!M315="","",'Cálculos '!M315)</f>
        <v/>
      </c>
      <c r="G309" s="172" t="str">
        <f>IF('Cálculos '!N315="","",'Cálculos '!N315)</f>
        <v/>
      </c>
      <c r="H309" s="172" t="str">
        <f>IF('Cálculos '!O315="","",'Cálculos '!O315)</f>
        <v/>
      </c>
      <c r="I309" s="172" t="str">
        <f>IF('Cálculos '!P315="","",'Cálculos '!P315)</f>
        <v/>
      </c>
      <c r="J309" s="172" t="str">
        <f>IF('Cálculos '!Q315="","",'Cálculos '!Q315)</f>
        <v/>
      </c>
      <c r="K309" s="172" t="str">
        <f>IF('Cálculos '!R315="","",'Cálculos '!R315)</f>
        <v/>
      </c>
      <c r="L309" s="172" t="str">
        <f>IF('Cálculos '!S315="","",'Cálculos '!S315)</f>
        <v/>
      </c>
      <c r="M309" s="172" t="str">
        <f>IF('Cálculos '!T315="","",'Cálculos '!T315)</f>
        <v/>
      </c>
      <c r="N309" s="172" t="str">
        <f>IF('Cálculos '!U315="","",'Cálculos '!U315)</f>
        <v/>
      </c>
      <c r="O309" s="172" t="str">
        <f>IF('Cálculos '!V315="","",'Cálculos '!V315)</f>
        <v/>
      </c>
      <c r="P309" s="172" t="str">
        <f>IF('Cálculos '!W315="","",'Cálculos '!W315)</f>
        <v/>
      </c>
      <c r="Q309" s="172" t="str">
        <f>IF('Cálculos '!X315="","",'Cálculos '!X315)</f>
        <v/>
      </c>
      <c r="R309" s="172" t="str">
        <f>IF('Cálculos '!Y315="","",'Cálculos '!Y315)</f>
        <v/>
      </c>
      <c r="S309" s="172" t="str">
        <f>IF('Cálculos '!Z315="","",'Cálculos '!Z315)</f>
        <v/>
      </c>
      <c r="T309" s="172" t="str">
        <f>IF('Cálculos '!AA315="","",'Cálculos '!AA315)</f>
        <v/>
      </c>
      <c r="U309" s="172" t="str">
        <f>IF('Cálculos '!AB315="","",'Cálculos '!AB315)</f>
        <v/>
      </c>
      <c r="V309" s="172" t="str">
        <f>IF('Cálculos '!AC315="","",'Cálculos '!AC315)</f>
        <v/>
      </c>
      <c r="W309" s="172" t="str">
        <f>IF('Cálculos '!AD315="","",'Cálculos '!AD315)</f>
        <v/>
      </c>
      <c r="X309" s="172" t="str">
        <f>IF('Cálculos '!AE315="","",'Cálculos '!AE315)</f>
        <v/>
      </c>
      <c r="Y309" s="172" t="str">
        <f>IF('Cálculos '!AF315="","",'Cálculos '!AF315)</f>
        <v/>
      </c>
      <c r="Z309" s="172" t="str">
        <f>IF('Cálculos '!AG315="","",'Cálculos '!AG315)</f>
        <v/>
      </c>
      <c r="AA309" s="172" t="str">
        <f>IF('Cálculos '!AH315="","",'Cálculos '!AH315)</f>
        <v/>
      </c>
      <c r="AB309" s="172" t="str">
        <f>IF('Cálculos '!AI315="","",'Cálculos '!AI315)</f>
        <v/>
      </c>
      <c r="AC309" s="172" t="str">
        <f>IF('Cálculos '!AJ315="","",'Cálculos '!AJ315)</f>
        <v/>
      </c>
      <c r="AD309" s="172" t="str">
        <f>IF('Cálculos '!AK315="","",'Cálculos '!AK315)</f>
        <v/>
      </c>
      <c r="AE309" s="172" t="str">
        <f>IF('Cálculos '!AL315="","",'Cálculos '!AL315)</f>
        <v/>
      </c>
      <c r="AF309" s="172" t="str">
        <f>IF('Cálculos '!AM315="","",'Cálculos '!AM315)</f>
        <v/>
      </c>
      <c r="AG309" s="172" t="str">
        <f>IF('Cálculos '!AN315="","",'Cálculos '!AN315)</f>
        <v/>
      </c>
      <c r="AH309" s="172" t="str">
        <f>IF('Cálculos '!AO315="","",'Cálculos '!AO315)</f>
        <v/>
      </c>
      <c r="AI309" s="172" t="str">
        <f>IF('Cálculos '!AP315="","",'Cálculos '!AP315)</f>
        <v/>
      </c>
      <c r="AJ309" s="443" t="str">
        <f>IF('Cálculos '!AQ315="","",'Cálculos '!AQ315)</f>
        <v/>
      </c>
      <c r="AK309" s="446" t="str">
        <f>IF('Cálculos '!D315="","",AVERAGE(C309:AJ309))</f>
        <v/>
      </c>
      <c r="AM309" s="181">
        <f t="shared" si="182"/>
        <v>307</v>
      </c>
      <c r="AN309" s="284" t="str">
        <f t="shared" si="183"/>
        <v/>
      </c>
      <c r="AO309" s="285" t="str">
        <f t="shared" si="184"/>
        <v/>
      </c>
      <c r="AP309" s="285" t="str">
        <f t="shared" si="185"/>
        <v/>
      </c>
      <c r="AQ309" s="285" t="str">
        <f t="shared" si="186"/>
        <v/>
      </c>
      <c r="AR309" s="182" t="str">
        <f t="shared" si="187"/>
        <v/>
      </c>
      <c r="AS309" s="182" t="str">
        <f t="shared" si="188"/>
        <v/>
      </c>
      <c r="AT309" s="182" t="str">
        <f t="shared" si="189"/>
        <v/>
      </c>
      <c r="AU309" s="182" t="str">
        <f t="shared" si="190"/>
        <v/>
      </c>
      <c r="AV309" s="182" t="str">
        <f t="shared" si="191"/>
        <v/>
      </c>
      <c r="AW309" s="182" t="str">
        <f t="shared" si="192"/>
        <v/>
      </c>
      <c r="AX309" s="182" t="str">
        <f t="shared" si="193"/>
        <v/>
      </c>
      <c r="AY309" s="182" t="str">
        <f t="shared" si="194"/>
        <v/>
      </c>
      <c r="AZ309" s="182" t="str">
        <f t="shared" si="195"/>
        <v/>
      </c>
      <c r="BA309" s="182" t="str">
        <f t="shared" si="196"/>
        <v/>
      </c>
      <c r="BB309" s="182" t="str">
        <f t="shared" si="197"/>
        <v/>
      </c>
      <c r="BC309" s="182" t="str">
        <f t="shared" si="198"/>
        <v/>
      </c>
      <c r="BD309" s="182" t="str">
        <f t="shared" si="199"/>
        <v/>
      </c>
      <c r="BE309" s="182" t="str">
        <f t="shared" si="200"/>
        <v/>
      </c>
      <c r="BF309" s="182" t="str">
        <f t="shared" si="201"/>
        <v/>
      </c>
      <c r="BG309" s="182" t="str">
        <f t="shared" si="202"/>
        <v/>
      </c>
      <c r="BH309" s="182" t="str">
        <f t="shared" si="203"/>
        <v/>
      </c>
      <c r="BI309" s="182" t="str">
        <f t="shared" si="204"/>
        <v/>
      </c>
      <c r="BJ309" s="182" t="str">
        <f t="shared" si="205"/>
        <v/>
      </c>
      <c r="BK309" s="182" t="str">
        <f t="shared" si="206"/>
        <v/>
      </c>
      <c r="BL309" s="182" t="str">
        <f t="shared" si="207"/>
        <v/>
      </c>
      <c r="BM309" s="182" t="str">
        <f t="shared" si="208"/>
        <v/>
      </c>
      <c r="BN309" s="182" t="str">
        <f t="shared" si="209"/>
        <v/>
      </c>
      <c r="BO309" s="182" t="str">
        <f t="shared" si="210"/>
        <v/>
      </c>
      <c r="BP309" s="182" t="str">
        <f t="shared" si="211"/>
        <v/>
      </c>
      <c r="BQ309" s="182" t="str">
        <f t="shared" si="212"/>
        <v/>
      </c>
      <c r="BR309" s="182" t="str">
        <f t="shared" si="213"/>
        <v/>
      </c>
      <c r="BS309" s="182" t="str">
        <f t="shared" si="214"/>
        <v/>
      </c>
      <c r="BT309" s="182" t="str">
        <f t="shared" si="215"/>
        <v/>
      </c>
      <c r="BU309" s="183" t="str">
        <f t="shared" si="216"/>
        <v/>
      </c>
      <c r="BV309" s="184" t="str">
        <f>IF('Cálculos '!C315="","",AVERAGE(AN309:BU309))</f>
        <v/>
      </c>
    </row>
    <row r="310" spans="2:74" ht="17.25" hidden="1" thickBot="1" x14ac:dyDescent="0.35">
      <c r="B310" s="165">
        <f t="shared" si="181"/>
        <v>308</v>
      </c>
      <c r="C310" s="171" t="str">
        <f>IF('Cálculos '!J316="","",'Cálculos '!J316)</f>
        <v/>
      </c>
      <c r="D310" s="172" t="str">
        <f>IF('Cálculos '!K316="","",'Cálculos '!K316)</f>
        <v/>
      </c>
      <c r="E310" s="172" t="str">
        <f>IF('Cálculos '!L316="","",'Cálculos '!L316)</f>
        <v/>
      </c>
      <c r="F310" s="172" t="str">
        <f>IF('Cálculos '!M316="","",'Cálculos '!M316)</f>
        <v/>
      </c>
      <c r="G310" s="172" t="str">
        <f>IF('Cálculos '!N316="","",'Cálculos '!N316)</f>
        <v/>
      </c>
      <c r="H310" s="172" t="str">
        <f>IF('Cálculos '!O316="","",'Cálculos '!O316)</f>
        <v/>
      </c>
      <c r="I310" s="172" t="str">
        <f>IF('Cálculos '!P316="","",'Cálculos '!P316)</f>
        <v/>
      </c>
      <c r="J310" s="172" t="str">
        <f>IF('Cálculos '!Q316="","",'Cálculos '!Q316)</f>
        <v/>
      </c>
      <c r="K310" s="172" t="str">
        <f>IF('Cálculos '!R316="","",'Cálculos '!R316)</f>
        <v/>
      </c>
      <c r="L310" s="172" t="str">
        <f>IF('Cálculos '!S316="","",'Cálculos '!S316)</f>
        <v/>
      </c>
      <c r="M310" s="172" t="str">
        <f>IF('Cálculos '!T316="","",'Cálculos '!T316)</f>
        <v/>
      </c>
      <c r="N310" s="172" t="str">
        <f>IF('Cálculos '!U316="","",'Cálculos '!U316)</f>
        <v/>
      </c>
      <c r="O310" s="172" t="str">
        <f>IF('Cálculos '!V316="","",'Cálculos '!V316)</f>
        <v/>
      </c>
      <c r="P310" s="172" t="str">
        <f>IF('Cálculos '!W316="","",'Cálculos '!W316)</f>
        <v/>
      </c>
      <c r="Q310" s="172" t="str">
        <f>IF('Cálculos '!X316="","",'Cálculos '!X316)</f>
        <v/>
      </c>
      <c r="R310" s="172" t="str">
        <f>IF('Cálculos '!Y316="","",'Cálculos '!Y316)</f>
        <v/>
      </c>
      <c r="S310" s="172" t="str">
        <f>IF('Cálculos '!Z316="","",'Cálculos '!Z316)</f>
        <v/>
      </c>
      <c r="T310" s="172" t="str">
        <f>IF('Cálculos '!AA316="","",'Cálculos '!AA316)</f>
        <v/>
      </c>
      <c r="U310" s="172" t="str">
        <f>IF('Cálculos '!AB316="","",'Cálculos '!AB316)</f>
        <v/>
      </c>
      <c r="V310" s="172" t="str">
        <f>IF('Cálculos '!AC316="","",'Cálculos '!AC316)</f>
        <v/>
      </c>
      <c r="W310" s="172" t="str">
        <f>IF('Cálculos '!AD316="","",'Cálculos '!AD316)</f>
        <v/>
      </c>
      <c r="X310" s="172" t="str">
        <f>IF('Cálculos '!AE316="","",'Cálculos '!AE316)</f>
        <v/>
      </c>
      <c r="Y310" s="172" t="str">
        <f>IF('Cálculos '!AF316="","",'Cálculos '!AF316)</f>
        <v/>
      </c>
      <c r="Z310" s="172" t="str">
        <f>IF('Cálculos '!AG316="","",'Cálculos '!AG316)</f>
        <v/>
      </c>
      <c r="AA310" s="172" t="str">
        <f>IF('Cálculos '!AH316="","",'Cálculos '!AH316)</f>
        <v/>
      </c>
      <c r="AB310" s="172" t="str">
        <f>IF('Cálculos '!AI316="","",'Cálculos '!AI316)</f>
        <v/>
      </c>
      <c r="AC310" s="172" t="str">
        <f>IF('Cálculos '!AJ316="","",'Cálculos '!AJ316)</f>
        <v/>
      </c>
      <c r="AD310" s="172" t="str">
        <f>IF('Cálculos '!AK316="","",'Cálculos '!AK316)</f>
        <v/>
      </c>
      <c r="AE310" s="172" t="str">
        <f>IF('Cálculos '!AL316="","",'Cálculos '!AL316)</f>
        <v/>
      </c>
      <c r="AF310" s="172" t="str">
        <f>IF('Cálculos '!AM316="","",'Cálculos '!AM316)</f>
        <v/>
      </c>
      <c r="AG310" s="172" t="str">
        <f>IF('Cálculos '!AN316="","",'Cálculos '!AN316)</f>
        <v/>
      </c>
      <c r="AH310" s="172" t="str">
        <f>IF('Cálculos '!AO316="","",'Cálculos '!AO316)</f>
        <v/>
      </c>
      <c r="AI310" s="172" t="str">
        <f>IF('Cálculos '!AP316="","",'Cálculos '!AP316)</f>
        <v/>
      </c>
      <c r="AJ310" s="443" t="str">
        <f>IF('Cálculos '!AQ316="","",'Cálculos '!AQ316)</f>
        <v/>
      </c>
      <c r="AK310" s="446" t="str">
        <f>IF('Cálculos '!D316="","",AVERAGE(C310:AJ310))</f>
        <v/>
      </c>
      <c r="AM310" s="181">
        <f t="shared" si="182"/>
        <v>308</v>
      </c>
      <c r="AN310" s="284" t="str">
        <f t="shared" si="183"/>
        <v/>
      </c>
      <c r="AO310" s="285" t="str">
        <f t="shared" si="184"/>
        <v/>
      </c>
      <c r="AP310" s="285" t="str">
        <f t="shared" si="185"/>
        <v/>
      </c>
      <c r="AQ310" s="285" t="str">
        <f t="shared" si="186"/>
        <v/>
      </c>
      <c r="AR310" s="182" t="str">
        <f t="shared" si="187"/>
        <v/>
      </c>
      <c r="AS310" s="182" t="str">
        <f t="shared" si="188"/>
        <v/>
      </c>
      <c r="AT310" s="182" t="str">
        <f t="shared" si="189"/>
        <v/>
      </c>
      <c r="AU310" s="182" t="str">
        <f t="shared" si="190"/>
        <v/>
      </c>
      <c r="AV310" s="182" t="str">
        <f t="shared" si="191"/>
        <v/>
      </c>
      <c r="AW310" s="182" t="str">
        <f t="shared" si="192"/>
        <v/>
      </c>
      <c r="AX310" s="182" t="str">
        <f t="shared" si="193"/>
        <v/>
      </c>
      <c r="AY310" s="182" t="str">
        <f t="shared" si="194"/>
        <v/>
      </c>
      <c r="AZ310" s="182" t="str">
        <f t="shared" si="195"/>
        <v/>
      </c>
      <c r="BA310" s="182" t="str">
        <f t="shared" si="196"/>
        <v/>
      </c>
      <c r="BB310" s="182" t="str">
        <f t="shared" si="197"/>
        <v/>
      </c>
      <c r="BC310" s="182" t="str">
        <f t="shared" si="198"/>
        <v/>
      </c>
      <c r="BD310" s="182" t="str">
        <f t="shared" si="199"/>
        <v/>
      </c>
      <c r="BE310" s="182" t="str">
        <f t="shared" si="200"/>
        <v/>
      </c>
      <c r="BF310" s="182" t="str">
        <f t="shared" si="201"/>
        <v/>
      </c>
      <c r="BG310" s="182" t="str">
        <f t="shared" si="202"/>
        <v/>
      </c>
      <c r="BH310" s="182" t="str">
        <f t="shared" si="203"/>
        <v/>
      </c>
      <c r="BI310" s="182" t="str">
        <f t="shared" si="204"/>
        <v/>
      </c>
      <c r="BJ310" s="182" t="str">
        <f t="shared" si="205"/>
        <v/>
      </c>
      <c r="BK310" s="182" t="str">
        <f t="shared" si="206"/>
        <v/>
      </c>
      <c r="BL310" s="182" t="str">
        <f t="shared" si="207"/>
        <v/>
      </c>
      <c r="BM310" s="182" t="str">
        <f t="shared" si="208"/>
        <v/>
      </c>
      <c r="BN310" s="182" t="str">
        <f t="shared" si="209"/>
        <v/>
      </c>
      <c r="BO310" s="182" t="str">
        <f t="shared" si="210"/>
        <v/>
      </c>
      <c r="BP310" s="182" t="str">
        <f t="shared" si="211"/>
        <v/>
      </c>
      <c r="BQ310" s="182" t="str">
        <f t="shared" si="212"/>
        <v/>
      </c>
      <c r="BR310" s="182" t="str">
        <f t="shared" si="213"/>
        <v/>
      </c>
      <c r="BS310" s="182" t="str">
        <f t="shared" si="214"/>
        <v/>
      </c>
      <c r="BT310" s="182" t="str">
        <f t="shared" si="215"/>
        <v/>
      </c>
      <c r="BU310" s="183" t="str">
        <f t="shared" si="216"/>
        <v/>
      </c>
      <c r="BV310" s="184" t="str">
        <f>IF('Cálculos '!C316="","",AVERAGE(AN310:BU310))</f>
        <v/>
      </c>
    </row>
    <row r="311" spans="2:74" ht="17.25" hidden="1" thickBot="1" x14ac:dyDescent="0.35">
      <c r="B311" s="165">
        <f t="shared" si="181"/>
        <v>309</v>
      </c>
      <c r="C311" s="171" t="str">
        <f>IF('Cálculos '!J317="","",'Cálculos '!J317)</f>
        <v/>
      </c>
      <c r="D311" s="172" t="str">
        <f>IF('Cálculos '!K317="","",'Cálculos '!K317)</f>
        <v/>
      </c>
      <c r="E311" s="172" t="str">
        <f>IF('Cálculos '!L317="","",'Cálculos '!L317)</f>
        <v/>
      </c>
      <c r="F311" s="172" t="str">
        <f>IF('Cálculos '!M317="","",'Cálculos '!M317)</f>
        <v/>
      </c>
      <c r="G311" s="172" t="str">
        <f>IF('Cálculos '!N317="","",'Cálculos '!N317)</f>
        <v/>
      </c>
      <c r="H311" s="172" t="str">
        <f>IF('Cálculos '!O317="","",'Cálculos '!O317)</f>
        <v/>
      </c>
      <c r="I311" s="172" t="str">
        <f>IF('Cálculos '!P317="","",'Cálculos '!P317)</f>
        <v/>
      </c>
      <c r="J311" s="172" t="str">
        <f>IF('Cálculos '!Q317="","",'Cálculos '!Q317)</f>
        <v/>
      </c>
      <c r="K311" s="172" t="str">
        <f>IF('Cálculos '!R317="","",'Cálculos '!R317)</f>
        <v/>
      </c>
      <c r="L311" s="172" t="str">
        <f>IF('Cálculos '!S317="","",'Cálculos '!S317)</f>
        <v/>
      </c>
      <c r="M311" s="172" t="str">
        <f>IF('Cálculos '!T317="","",'Cálculos '!T317)</f>
        <v/>
      </c>
      <c r="N311" s="172" t="str">
        <f>IF('Cálculos '!U317="","",'Cálculos '!U317)</f>
        <v/>
      </c>
      <c r="O311" s="172" t="str">
        <f>IF('Cálculos '!V317="","",'Cálculos '!V317)</f>
        <v/>
      </c>
      <c r="P311" s="172" t="str">
        <f>IF('Cálculos '!W317="","",'Cálculos '!W317)</f>
        <v/>
      </c>
      <c r="Q311" s="172" t="str">
        <f>IF('Cálculos '!X317="","",'Cálculos '!X317)</f>
        <v/>
      </c>
      <c r="R311" s="172" t="str">
        <f>IF('Cálculos '!Y317="","",'Cálculos '!Y317)</f>
        <v/>
      </c>
      <c r="S311" s="172" t="str">
        <f>IF('Cálculos '!Z317="","",'Cálculos '!Z317)</f>
        <v/>
      </c>
      <c r="T311" s="172" t="str">
        <f>IF('Cálculos '!AA317="","",'Cálculos '!AA317)</f>
        <v/>
      </c>
      <c r="U311" s="172" t="str">
        <f>IF('Cálculos '!AB317="","",'Cálculos '!AB317)</f>
        <v/>
      </c>
      <c r="V311" s="172" t="str">
        <f>IF('Cálculos '!AC317="","",'Cálculos '!AC317)</f>
        <v/>
      </c>
      <c r="W311" s="172" t="str">
        <f>IF('Cálculos '!AD317="","",'Cálculos '!AD317)</f>
        <v/>
      </c>
      <c r="X311" s="172" t="str">
        <f>IF('Cálculos '!AE317="","",'Cálculos '!AE317)</f>
        <v/>
      </c>
      <c r="Y311" s="172" t="str">
        <f>IF('Cálculos '!AF317="","",'Cálculos '!AF317)</f>
        <v/>
      </c>
      <c r="Z311" s="172" t="str">
        <f>IF('Cálculos '!AG317="","",'Cálculos '!AG317)</f>
        <v/>
      </c>
      <c r="AA311" s="172" t="str">
        <f>IF('Cálculos '!AH317="","",'Cálculos '!AH317)</f>
        <v/>
      </c>
      <c r="AB311" s="172" t="str">
        <f>IF('Cálculos '!AI317="","",'Cálculos '!AI317)</f>
        <v/>
      </c>
      <c r="AC311" s="172" t="str">
        <f>IF('Cálculos '!AJ317="","",'Cálculos '!AJ317)</f>
        <v/>
      </c>
      <c r="AD311" s="172" t="str">
        <f>IF('Cálculos '!AK317="","",'Cálculos '!AK317)</f>
        <v/>
      </c>
      <c r="AE311" s="172" t="str">
        <f>IF('Cálculos '!AL317="","",'Cálculos '!AL317)</f>
        <v/>
      </c>
      <c r="AF311" s="172" t="str">
        <f>IF('Cálculos '!AM317="","",'Cálculos '!AM317)</f>
        <v/>
      </c>
      <c r="AG311" s="172" t="str">
        <f>IF('Cálculos '!AN317="","",'Cálculos '!AN317)</f>
        <v/>
      </c>
      <c r="AH311" s="172" t="str">
        <f>IF('Cálculos '!AO317="","",'Cálculos '!AO317)</f>
        <v/>
      </c>
      <c r="AI311" s="172" t="str">
        <f>IF('Cálculos '!AP317="","",'Cálculos '!AP317)</f>
        <v/>
      </c>
      <c r="AJ311" s="443" t="str">
        <f>IF('Cálculos '!AQ317="","",'Cálculos '!AQ317)</f>
        <v/>
      </c>
      <c r="AK311" s="446" t="str">
        <f>IF('Cálculos '!D317="","",AVERAGE(C311:AJ311))</f>
        <v/>
      </c>
      <c r="AM311" s="181">
        <f t="shared" si="182"/>
        <v>309</v>
      </c>
      <c r="AN311" s="284" t="str">
        <f t="shared" si="183"/>
        <v/>
      </c>
      <c r="AO311" s="285" t="str">
        <f t="shared" si="184"/>
        <v/>
      </c>
      <c r="AP311" s="285" t="str">
        <f t="shared" si="185"/>
        <v/>
      </c>
      <c r="AQ311" s="285" t="str">
        <f t="shared" si="186"/>
        <v/>
      </c>
      <c r="AR311" s="182" t="str">
        <f t="shared" si="187"/>
        <v/>
      </c>
      <c r="AS311" s="182" t="str">
        <f t="shared" si="188"/>
        <v/>
      </c>
      <c r="AT311" s="182" t="str">
        <f t="shared" si="189"/>
        <v/>
      </c>
      <c r="AU311" s="182" t="str">
        <f t="shared" si="190"/>
        <v/>
      </c>
      <c r="AV311" s="182" t="str">
        <f t="shared" si="191"/>
        <v/>
      </c>
      <c r="AW311" s="182" t="str">
        <f t="shared" si="192"/>
        <v/>
      </c>
      <c r="AX311" s="182" t="str">
        <f t="shared" si="193"/>
        <v/>
      </c>
      <c r="AY311" s="182" t="str">
        <f t="shared" si="194"/>
        <v/>
      </c>
      <c r="AZ311" s="182" t="str">
        <f t="shared" si="195"/>
        <v/>
      </c>
      <c r="BA311" s="182" t="str">
        <f t="shared" si="196"/>
        <v/>
      </c>
      <c r="BB311" s="182" t="str">
        <f t="shared" si="197"/>
        <v/>
      </c>
      <c r="BC311" s="182" t="str">
        <f t="shared" si="198"/>
        <v/>
      </c>
      <c r="BD311" s="182" t="str">
        <f t="shared" si="199"/>
        <v/>
      </c>
      <c r="BE311" s="182" t="str">
        <f t="shared" si="200"/>
        <v/>
      </c>
      <c r="BF311" s="182" t="str">
        <f t="shared" si="201"/>
        <v/>
      </c>
      <c r="BG311" s="182" t="str">
        <f t="shared" si="202"/>
        <v/>
      </c>
      <c r="BH311" s="182" t="str">
        <f t="shared" si="203"/>
        <v/>
      </c>
      <c r="BI311" s="182" t="str">
        <f t="shared" si="204"/>
        <v/>
      </c>
      <c r="BJ311" s="182" t="str">
        <f t="shared" si="205"/>
        <v/>
      </c>
      <c r="BK311" s="182" t="str">
        <f t="shared" si="206"/>
        <v/>
      </c>
      <c r="BL311" s="182" t="str">
        <f t="shared" si="207"/>
        <v/>
      </c>
      <c r="BM311" s="182" t="str">
        <f t="shared" si="208"/>
        <v/>
      </c>
      <c r="BN311" s="182" t="str">
        <f t="shared" si="209"/>
        <v/>
      </c>
      <c r="BO311" s="182" t="str">
        <f t="shared" si="210"/>
        <v/>
      </c>
      <c r="BP311" s="182" t="str">
        <f t="shared" si="211"/>
        <v/>
      </c>
      <c r="BQ311" s="182" t="str">
        <f t="shared" si="212"/>
        <v/>
      </c>
      <c r="BR311" s="182" t="str">
        <f t="shared" si="213"/>
        <v/>
      </c>
      <c r="BS311" s="182" t="str">
        <f t="shared" si="214"/>
        <v/>
      </c>
      <c r="BT311" s="182" t="str">
        <f t="shared" si="215"/>
        <v/>
      </c>
      <c r="BU311" s="183" t="str">
        <f t="shared" si="216"/>
        <v/>
      </c>
      <c r="BV311" s="184" t="str">
        <f>IF('Cálculos '!C317="","",AVERAGE(AN311:BU311))</f>
        <v/>
      </c>
    </row>
    <row r="312" spans="2:74" ht="17.25" hidden="1" thickBot="1" x14ac:dyDescent="0.35">
      <c r="B312" s="165">
        <f t="shared" si="181"/>
        <v>310</v>
      </c>
      <c r="C312" s="171" t="str">
        <f>IF('Cálculos '!J318="","",'Cálculos '!J318)</f>
        <v/>
      </c>
      <c r="D312" s="172" t="str">
        <f>IF('Cálculos '!K318="","",'Cálculos '!K318)</f>
        <v/>
      </c>
      <c r="E312" s="172" t="str">
        <f>IF('Cálculos '!L318="","",'Cálculos '!L318)</f>
        <v/>
      </c>
      <c r="F312" s="172" t="str">
        <f>IF('Cálculos '!M318="","",'Cálculos '!M318)</f>
        <v/>
      </c>
      <c r="G312" s="172" t="str">
        <f>IF('Cálculos '!N318="","",'Cálculos '!N318)</f>
        <v/>
      </c>
      <c r="H312" s="172" t="str">
        <f>IF('Cálculos '!O318="","",'Cálculos '!O318)</f>
        <v/>
      </c>
      <c r="I312" s="172" t="str">
        <f>IF('Cálculos '!P318="","",'Cálculos '!P318)</f>
        <v/>
      </c>
      <c r="J312" s="172" t="str">
        <f>IF('Cálculos '!Q318="","",'Cálculos '!Q318)</f>
        <v/>
      </c>
      <c r="K312" s="172" t="str">
        <f>IF('Cálculos '!R318="","",'Cálculos '!R318)</f>
        <v/>
      </c>
      <c r="L312" s="172" t="str">
        <f>IF('Cálculos '!S318="","",'Cálculos '!S318)</f>
        <v/>
      </c>
      <c r="M312" s="172" t="str">
        <f>IF('Cálculos '!T318="","",'Cálculos '!T318)</f>
        <v/>
      </c>
      <c r="N312" s="172" t="str">
        <f>IF('Cálculos '!U318="","",'Cálculos '!U318)</f>
        <v/>
      </c>
      <c r="O312" s="172" t="str">
        <f>IF('Cálculos '!V318="","",'Cálculos '!V318)</f>
        <v/>
      </c>
      <c r="P312" s="172" t="str">
        <f>IF('Cálculos '!W318="","",'Cálculos '!W318)</f>
        <v/>
      </c>
      <c r="Q312" s="172" t="str">
        <f>IF('Cálculos '!X318="","",'Cálculos '!X318)</f>
        <v/>
      </c>
      <c r="R312" s="172" t="str">
        <f>IF('Cálculos '!Y318="","",'Cálculos '!Y318)</f>
        <v/>
      </c>
      <c r="S312" s="172" t="str">
        <f>IF('Cálculos '!Z318="","",'Cálculos '!Z318)</f>
        <v/>
      </c>
      <c r="T312" s="172" t="str">
        <f>IF('Cálculos '!AA318="","",'Cálculos '!AA318)</f>
        <v/>
      </c>
      <c r="U312" s="172" t="str">
        <f>IF('Cálculos '!AB318="","",'Cálculos '!AB318)</f>
        <v/>
      </c>
      <c r="V312" s="172" t="str">
        <f>IF('Cálculos '!AC318="","",'Cálculos '!AC318)</f>
        <v/>
      </c>
      <c r="W312" s="172" t="str">
        <f>IF('Cálculos '!AD318="","",'Cálculos '!AD318)</f>
        <v/>
      </c>
      <c r="X312" s="172" t="str">
        <f>IF('Cálculos '!AE318="","",'Cálculos '!AE318)</f>
        <v/>
      </c>
      <c r="Y312" s="172" t="str">
        <f>IF('Cálculos '!AF318="","",'Cálculos '!AF318)</f>
        <v/>
      </c>
      <c r="Z312" s="172" t="str">
        <f>IF('Cálculos '!AG318="","",'Cálculos '!AG318)</f>
        <v/>
      </c>
      <c r="AA312" s="172" t="str">
        <f>IF('Cálculos '!AH318="","",'Cálculos '!AH318)</f>
        <v/>
      </c>
      <c r="AB312" s="172" t="str">
        <f>IF('Cálculos '!AI318="","",'Cálculos '!AI318)</f>
        <v/>
      </c>
      <c r="AC312" s="172" t="str">
        <f>IF('Cálculos '!AJ318="","",'Cálculos '!AJ318)</f>
        <v/>
      </c>
      <c r="AD312" s="172" t="str">
        <f>IF('Cálculos '!AK318="","",'Cálculos '!AK318)</f>
        <v/>
      </c>
      <c r="AE312" s="172" t="str">
        <f>IF('Cálculos '!AL318="","",'Cálculos '!AL318)</f>
        <v/>
      </c>
      <c r="AF312" s="172" t="str">
        <f>IF('Cálculos '!AM318="","",'Cálculos '!AM318)</f>
        <v/>
      </c>
      <c r="AG312" s="172" t="str">
        <f>IF('Cálculos '!AN318="","",'Cálculos '!AN318)</f>
        <v/>
      </c>
      <c r="AH312" s="172" t="str">
        <f>IF('Cálculos '!AO318="","",'Cálculos '!AO318)</f>
        <v/>
      </c>
      <c r="AI312" s="172" t="str">
        <f>IF('Cálculos '!AP318="","",'Cálculos '!AP318)</f>
        <v/>
      </c>
      <c r="AJ312" s="443" t="str">
        <f>IF('Cálculos '!AQ318="","",'Cálculos '!AQ318)</f>
        <v/>
      </c>
      <c r="AK312" s="446" t="str">
        <f>IF('Cálculos '!D318="","",AVERAGE(C312:AJ312))</f>
        <v/>
      </c>
      <c r="AM312" s="181">
        <f t="shared" si="182"/>
        <v>310</v>
      </c>
      <c r="AN312" s="284" t="str">
        <f t="shared" si="183"/>
        <v/>
      </c>
      <c r="AO312" s="285" t="str">
        <f t="shared" si="184"/>
        <v/>
      </c>
      <c r="AP312" s="285" t="str">
        <f t="shared" si="185"/>
        <v/>
      </c>
      <c r="AQ312" s="285" t="str">
        <f t="shared" si="186"/>
        <v/>
      </c>
      <c r="AR312" s="182" t="str">
        <f t="shared" si="187"/>
        <v/>
      </c>
      <c r="AS312" s="182" t="str">
        <f t="shared" si="188"/>
        <v/>
      </c>
      <c r="AT312" s="182" t="str">
        <f t="shared" si="189"/>
        <v/>
      </c>
      <c r="AU312" s="182" t="str">
        <f t="shared" si="190"/>
        <v/>
      </c>
      <c r="AV312" s="182" t="str">
        <f t="shared" si="191"/>
        <v/>
      </c>
      <c r="AW312" s="182" t="str">
        <f t="shared" si="192"/>
        <v/>
      </c>
      <c r="AX312" s="182" t="str">
        <f t="shared" si="193"/>
        <v/>
      </c>
      <c r="AY312" s="182" t="str">
        <f t="shared" si="194"/>
        <v/>
      </c>
      <c r="AZ312" s="182" t="str">
        <f t="shared" si="195"/>
        <v/>
      </c>
      <c r="BA312" s="182" t="str">
        <f t="shared" si="196"/>
        <v/>
      </c>
      <c r="BB312" s="182" t="str">
        <f t="shared" si="197"/>
        <v/>
      </c>
      <c r="BC312" s="182" t="str">
        <f t="shared" si="198"/>
        <v/>
      </c>
      <c r="BD312" s="182" t="str">
        <f t="shared" si="199"/>
        <v/>
      </c>
      <c r="BE312" s="182" t="str">
        <f t="shared" si="200"/>
        <v/>
      </c>
      <c r="BF312" s="182" t="str">
        <f t="shared" si="201"/>
        <v/>
      </c>
      <c r="BG312" s="182" t="str">
        <f t="shared" si="202"/>
        <v/>
      </c>
      <c r="BH312" s="182" t="str">
        <f t="shared" si="203"/>
        <v/>
      </c>
      <c r="BI312" s="182" t="str">
        <f t="shared" si="204"/>
        <v/>
      </c>
      <c r="BJ312" s="182" t="str">
        <f t="shared" si="205"/>
        <v/>
      </c>
      <c r="BK312" s="182" t="str">
        <f t="shared" si="206"/>
        <v/>
      </c>
      <c r="BL312" s="182" t="str">
        <f t="shared" si="207"/>
        <v/>
      </c>
      <c r="BM312" s="182" t="str">
        <f t="shared" si="208"/>
        <v/>
      </c>
      <c r="BN312" s="182" t="str">
        <f t="shared" si="209"/>
        <v/>
      </c>
      <c r="BO312" s="182" t="str">
        <f t="shared" si="210"/>
        <v/>
      </c>
      <c r="BP312" s="182" t="str">
        <f t="shared" si="211"/>
        <v/>
      </c>
      <c r="BQ312" s="182" t="str">
        <f t="shared" si="212"/>
        <v/>
      </c>
      <c r="BR312" s="182" t="str">
        <f t="shared" si="213"/>
        <v/>
      </c>
      <c r="BS312" s="182" t="str">
        <f t="shared" si="214"/>
        <v/>
      </c>
      <c r="BT312" s="182" t="str">
        <f t="shared" si="215"/>
        <v/>
      </c>
      <c r="BU312" s="183" t="str">
        <f t="shared" si="216"/>
        <v/>
      </c>
      <c r="BV312" s="184" t="str">
        <f>IF('Cálculos '!C318="","",AVERAGE(AN312:BU312))</f>
        <v/>
      </c>
    </row>
    <row r="313" spans="2:74" ht="17.25" hidden="1" thickBot="1" x14ac:dyDescent="0.35">
      <c r="B313" s="165">
        <f t="shared" si="181"/>
        <v>311</v>
      </c>
      <c r="C313" s="171" t="str">
        <f>IF('Cálculos '!J319="","",'Cálculos '!J319)</f>
        <v/>
      </c>
      <c r="D313" s="172" t="str">
        <f>IF('Cálculos '!K319="","",'Cálculos '!K319)</f>
        <v/>
      </c>
      <c r="E313" s="172" t="str">
        <f>IF('Cálculos '!L319="","",'Cálculos '!L319)</f>
        <v/>
      </c>
      <c r="F313" s="172" t="str">
        <f>IF('Cálculos '!M319="","",'Cálculos '!M319)</f>
        <v/>
      </c>
      <c r="G313" s="172" t="str">
        <f>IF('Cálculos '!N319="","",'Cálculos '!N319)</f>
        <v/>
      </c>
      <c r="H313" s="172" t="str">
        <f>IF('Cálculos '!O319="","",'Cálculos '!O319)</f>
        <v/>
      </c>
      <c r="I313" s="172" t="str">
        <f>IF('Cálculos '!P319="","",'Cálculos '!P319)</f>
        <v/>
      </c>
      <c r="J313" s="172" t="str">
        <f>IF('Cálculos '!Q319="","",'Cálculos '!Q319)</f>
        <v/>
      </c>
      <c r="K313" s="172" t="str">
        <f>IF('Cálculos '!R319="","",'Cálculos '!R319)</f>
        <v/>
      </c>
      <c r="L313" s="172" t="str">
        <f>IF('Cálculos '!S319="","",'Cálculos '!S319)</f>
        <v/>
      </c>
      <c r="M313" s="172" t="str">
        <f>IF('Cálculos '!T319="","",'Cálculos '!T319)</f>
        <v/>
      </c>
      <c r="N313" s="172" t="str">
        <f>IF('Cálculos '!U319="","",'Cálculos '!U319)</f>
        <v/>
      </c>
      <c r="O313" s="172" t="str">
        <f>IF('Cálculos '!V319="","",'Cálculos '!V319)</f>
        <v/>
      </c>
      <c r="P313" s="172" t="str">
        <f>IF('Cálculos '!W319="","",'Cálculos '!W319)</f>
        <v/>
      </c>
      <c r="Q313" s="172" t="str">
        <f>IF('Cálculos '!X319="","",'Cálculos '!X319)</f>
        <v/>
      </c>
      <c r="R313" s="172" t="str">
        <f>IF('Cálculos '!Y319="","",'Cálculos '!Y319)</f>
        <v/>
      </c>
      <c r="S313" s="172" t="str">
        <f>IF('Cálculos '!Z319="","",'Cálculos '!Z319)</f>
        <v/>
      </c>
      <c r="T313" s="172" t="str">
        <f>IF('Cálculos '!AA319="","",'Cálculos '!AA319)</f>
        <v/>
      </c>
      <c r="U313" s="172" t="str">
        <f>IF('Cálculos '!AB319="","",'Cálculos '!AB319)</f>
        <v/>
      </c>
      <c r="V313" s="172" t="str">
        <f>IF('Cálculos '!AC319="","",'Cálculos '!AC319)</f>
        <v/>
      </c>
      <c r="W313" s="172" t="str">
        <f>IF('Cálculos '!AD319="","",'Cálculos '!AD319)</f>
        <v/>
      </c>
      <c r="X313" s="172" t="str">
        <f>IF('Cálculos '!AE319="","",'Cálculos '!AE319)</f>
        <v/>
      </c>
      <c r="Y313" s="172" t="str">
        <f>IF('Cálculos '!AF319="","",'Cálculos '!AF319)</f>
        <v/>
      </c>
      <c r="Z313" s="172" t="str">
        <f>IF('Cálculos '!AG319="","",'Cálculos '!AG319)</f>
        <v/>
      </c>
      <c r="AA313" s="172" t="str">
        <f>IF('Cálculos '!AH319="","",'Cálculos '!AH319)</f>
        <v/>
      </c>
      <c r="AB313" s="172" t="str">
        <f>IF('Cálculos '!AI319="","",'Cálculos '!AI319)</f>
        <v/>
      </c>
      <c r="AC313" s="172" t="str">
        <f>IF('Cálculos '!AJ319="","",'Cálculos '!AJ319)</f>
        <v/>
      </c>
      <c r="AD313" s="172" t="str">
        <f>IF('Cálculos '!AK319="","",'Cálculos '!AK319)</f>
        <v/>
      </c>
      <c r="AE313" s="172" t="str">
        <f>IF('Cálculos '!AL319="","",'Cálculos '!AL319)</f>
        <v/>
      </c>
      <c r="AF313" s="172" t="str">
        <f>IF('Cálculos '!AM319="","",'Cálculos '!AM319)</f>
        <v/>
      </c>
      <c r="AG313" s="172" t="str">
        <f>IF('Cálculos '!AN319="","",'Cálculos '!AN319)</f>
        <v/>
      </c>
      <c r="AH313" s="172" t="str">
        <f>IF('Cálculos '!AO319="","",'Cálculos '!AO319)</f>
        <v/>
      </c>
      <c r="AI313" s="172" t="str">
        <f>IF('Cálculos '!AP319="","",'Cálculos '!AP319)</f>
        <v/>
      </c>
      <c r="AJ313" s="443" t="str">
        <f>IF('Cálculos '!AQ319="","",'Cálculos '!AQ319)</f>
        <v/>
      </c>
      <c r="AK313" s="446" t="str">
        <f>IF('Cálculos '!D319="","",AVERAGE(C313:AJ313))</f>
        <v/>
      </c>
      <c r="AM313" s="181">
        <f t="shared" si="182"/>
        <v>311</v>
      </c>
      <c r="AN313" s="284" t="str">
        <f t="shared" si="183"/>
        <v/>
      </c>
      <c r="AO313" s="285" t="str">
        <f t="shared" si="184"/>
        <v/>
      </c>
      <c r="AP313" s="285" t="str">
        <f t="shared" si="185"/>
        <v/>
      </c>
      <c r="AQ313" s="285" t="str">
        <f t="shared" si="186"/>
        <v/>
      </c>
      <c r="AR313" s="182" t="str">
        <f t="shared" si="187"/>
        <v/>
      </c>
      <c r="AS313" s="182" t="str">
        <f t="shared" si="188"/>
        <v/>
      </c>
      <c r="AT313" s="182" t="str">
        <f t="shared" si="189"/>
        <v/>
      </c>
      <c r="AU313" s="182" t="str">
        <f t="shared" si="190"/>
        <v/>
      </c>
      <c r="AV313" s="182" t="str">
        <f t="shared" si="191"/>
        <v/>
      </c>
      <c r="AW313" s="182" t="str">
        <f t="shared" si="192"/>
        <v/>
      </c>
      <c r="AX313" s="182" t="str">
        <f t="shared" si="193"/>
        <v/>
      </c>
      <c r="AY313" s="182" t="str">
        <f t="shared" si="194"/>
        <v/>
      </c>
      <c r="AZ313" s="182" t="str">
        <f t="shared" si="195"/>
        <v/>
      </c>
      <c r="BA313" s="182" t="str">
        <f t="shared" si="196"/>
        <v/>
      </c>
      <c r="BB313" s="182" t="str">
        <f t="shared" si="197"/>
        <v/>
      </c>
      <c r="BC313" s="182" t="str">
        <f t="shared" si="198"/>
        <v/>
      </c>
      <c r="BD313" s="182" t="str">
        <f t="shared" si="199"/>
        <v/>
      </c>
      <c r="BE313" s="182" t="str">
        <f t="shared" si="200"/>
        <v/>
      </c>
      <c r="BF313" s="182" t="str">
        <f t="shared" si="201"/>
        <v/>
      </c>
      <c r="BG313" s="182" t="str">
        <f t="shared" si="202"/>
        <v/>
      </c>
      <c r="BH313" s="182" t="str">
        <f t="shared" si="203"/>
        <v/>
      </c>
      <c r="BI313" s="182" t="str">
        <f t="shared" si="204"/>
        <v/>
      </c>
      <c r="BJ313" s="182" t="str">
        <f t="shared" si="205"/>
        <v/>
      </c>
      <c r="BK313" s="182" t="str">
        <f t="shared" si="206"/>
        <v/>
      </c>
      <c r="BL313" s="182" t="str">
        <f t="shared" si="207"/>
        <v/>
      </c>
      <c r="BM313" s="182" t="str">
        <f t="shared" si="208"/>
        <v/>
      </c>
      <c r="BN313" s="182" t="str">
        <f t="shared" si="209"/>
        <v/>
      </c>
      <c r="BO313" s="182" t="str">
        <f t="shared" si="210"/>
        <v/>
      </c>
      <c r="BP313" s="182" t="str">
        <f t="shared" si="211"/>
        <v/>
      </c>
      <c r="BQ313" s="182" t="str">
        <f t="shared" si="212"/>
        <v/>
      </c>
      <c r="BR313" s="182" t="str">
        <f t="shared" si="213"/>
        <v/>
      </c>
      <c r="BS313" s="182" t="str">
        <f t="shared" si="214"/>
        <v/>
      </c>
      <c r="BT313" s="182" t="str">
        <f t="shared" si="215"/>
        <v/>
      </c>
      <c r="BU313" s="183" t="str">
        <f t="shared" si="216"/>
        <v/>
      </c>
      <c r="BV313" s="184" t="str">
        <f>IF('Cálculos '!C319="","",AVERAGE(AN313:BU313))</f>
        <v/>
      </c>
    </row>
    <row r="314" spans="2:74" ht="17.25" hidden="1" thickBot="1" x14ac:dyDescent="0.35">
      <c r="B314" s="165">
        <f t="shared" si="181"/>
        <v>312</v>
      </c>
      <c r="C314" s="171" t="str">
        <f>IF('Cálculos '!J320="","",'Cálculos '!J320)</f>
        <v/>
      </c>
      <c r="D314" s="172" t="str">
        <f>IF('Cálculos '!K320="","",'Cálculos '!K320)</f>
        <v/>
      </c>
      <c r="E314" s="172" t="str">
        <f>IF('Cálculos '!L320="","",'Cálculos '!L320)</f>
        <v/>
      </c>
      <c r="F314" s="172" t="str">
        <f>IF('Cálculos '!M320="","",'Cálculos '!M320)</f>
        <v/>
      </c>
      <c r="G314" s="172" t="str">
        <f>IF('Cálculos '!N320="","",'Cálculos '!N320)</f>
        <v/>
      </c>
      <c r="H314" s="172" t="str">
        <f>IF('Cálculos '!O320="","",'Cálculos '!O320)</f>
        <v/>
      </c>
      <c r="I314" s="172" t="str">
        <f>IF('Cálculos '!P320="","",'Cálculos '!P320)</f>
        <v/>
      </c>
      <c r="J314" s="172" t="str">
        <f>IF('Cálculos '!Q320="","",'Cálculos '!Q320)</f>
        <v/>
      </c>
      <c r="K314" s="172" t="str">
        <f>IF('Cálculos '!R320="","",'Cálculos '!R320)</f>
        <v/>
      </c>
      <c r="L314" s="172" t="str">
        <f>IF('Cálculos '!S320="","",'Cálculos '!S320)</f>
        <v/>
      </c>
      <c r="M314" s="172" t="str">
        <f>IF('Cálculos '!T320="","",'Cálculos '!T320)</f>
        <v/>
      </c>
      <c r="N314" s="172" t="str">
        <f>IF('Cálculos '!U320="","",'Cálculos '!U320)</f>
        <v/>
      </c>
      <c r="O314" s="172" t="str">
        <f>IF('Cálculos '!V320="","",'Cálculos '!V320)</f>
        <v/>
      </c>
      <c r="P314" s="172" t="str">
        <f>IF('Cálculos '!W320="","",'Cálculos '!W320)</f>
        <v/>
      </c>
      <c r="Q314" s="172" t="str">
        <f>IF('Cálculos '!X320="","",'Cálculos '!X320)</f>
        <v/>
      </c>
      <c r="R314" s="172" t="str">
        <f>IF('Cálculos '!Y320="","",'Cálculos '!Y320)</f>
        <v/>
      </c>
      <c r="S314" s="172" t="str">
        <f>IF('Cálculos '!Z320="","",'Cálculos '!Z320)</f>
        <v/>
      </c>
      <c r="T314" s="172" t="str">
        <f>IF('Cálculos '!AA320="","",'Cálculos '!AA320)</f>
        <v/>
      </c>
      <c r="U314" s="172" t="str">
        <f>IF('Cálculos '!AB320="","",'Cálculos '!AB320)</f>
        <v/>
      </c>
      <c r="V314" s="172" t="str">
        <f>IF('Cálculos '!AC320="","",'Cálculos '!AC320)</f>
        <v/>
      </c>
      <c r="W314" s="172" t="str">
        <f>IF('Cálculos '!AD320="","",'Cálculos '!AD320)</f>
        <v/>
      </c>
      <c r="X314" s="172" t="str">
        <f>IF('Cálculos '!AE320="","",'Cálculos '!AE320)</f>
        <v/>
      </c>
      <c r="Y314" s="172" t="str">
        <f>IF('Cálculos '!AF320="","",'Cálculos '!AF320)</f>
        <v/>
      </c>
      <c r="Z314" s="172" t="str">
        <f>IF('Cálculos '!AG320="","",'Cálculos '!AG320)</f>
        <v/>
      </c>
      <c r="AA314" s="172" t="str">
        <f>IF('Cálculos '!AH320="","",'Cálculos '!AH320)</f>
        <v/>
      </c>
      <c r="AB314" s="172" t="str">
        <f>IF('Cálculos '!AI320="","",'Cálculos '!AI320)</f>
        <v/>
      </c>
      <c r="AC314" s="172" t="str">
        <f>IF('Cálculos '!AJ320="","",'Cálculos '!AJ320)</f>
        <v/>
      </c>
      <c r="AD314" s="172" t="str">
        <f>IF('Cálculos '!AK320="","",'Cálculos '!AK320)</f>
        <v/>
      </c>
      <c r="AE314" s="172" t="str">
        <f>IF('Cálculos '!AL320="","",'Cálculos '!AL320)</f>
        <v/>
      </c>
      <c r="AF314" s="172" t="str">
        <f>IF('Cálculos '!AM320="","",'Cálculos '!AM320)</f>
        <v/>
      </c>
      <c r="AG314" s="172" t="str">
        <f>IF('Cálculos '!AN320="","",'Cálculos '!AN320)</f>
        <v/>
      </c>
      <c r="AH314" s="172" t="str">
        <f>IF('Cálculos '!AO320="","",'Cálculos '!AO320)</f>
        <v/>
      </c>
      <c r="AI314" s="172" t="str">
        <f>IF('Cálculos '!AP320="","",'Cálculos '!AP320)</f>
        <v/>
      </c>
      <c r="AJ314" s="443" t="str">
        <f>IF('Cálculos '!AQ320="","",'Cálculos '!AQ320)</f>
        <v/>
      </c>
      <c r="AK314" s="446" t="str">
        <f>IF('Cálculos '!D320="","",AVERAGE(C314:AJ314))</f>
        <v/>
      </c>
      <c r="AM314" s="181">
        <f t="shared" si="182"/>
        <v>312</v>
      </c>
      <c r="AN314" s="284" t="str">
        <f t="shared" si="183"/>
        <v/>
      </c>
      <c r="AO314" s="285" t="str">
        <f t="shared" si="184"/>
        <v/>
      </c>
      <c r="AP314" s="285" t="str">
        <f t="shared" si="185"/>
        <v/>
      </c>
      <c r="AQ314" s="285" t="str">
        <f t="shared" si="186"/>
        <v/>
      </c>
      <c r="AR314" s="182" t="str">
        <f t="shared" si="187"/>
        <v/>
      </c>
      <c r="AS314" s="182" t="str">
        <f t="shared" si="188"/>
        <v/>
      </c>
      <c r="AT314" s="182" t="str">
        <f t="shared" si="189"/>
        <v/>
      </c>
      <c r="AU314" s="182" t="str">
        <f t="shared" si="190"/>
        <v/>
      </c>
      <c r="AV314" s="182" t="str">
        <f t="shared" si="191"/>
        <v/>
      </c>
      <c r="AW314" s="182" t="str">
        <f t="shared" si="192"/>
        <v/>
      </c>
      <c r="AX314" s="182" t="str">
        <f t="shared" si="193"/>
        <v/>
      </c>
      <c r="AY314" s="182" t="str">
        <f t="shared" si="194"/>
        <v/>
      </c>
      <c r="AZ314" s="182" t="str">
        <f t="shared" si="195"/>
        <v/>
      </c>
      <c r="BA314" s="182" t="str">
        <f t="shared" si="196"/>
        <v/>
      </c>
      <c r="BB314" s="182" t="str">
        <f t="shared" si="197"/>
        <v/>
      </c>
      <c r="BC314" s="182" t="str">
        <f t="shared" si="198"/>
        <v/>
      </c>
      <c r="BD314" s="182" t="str">
        <f t="shared" si="199"/>
        <v/>
      </c>
      <c r="BE314" s="182" t="str">
        <f t="shared" si="200"/>
        <v/>
      </c>
      <c r="BF314" s="182" t="str">
        <f t="shared" si="201"/>
        <v/>
      </c>
      <c r="BG314" s="182" t="str">
        <f t="shared" si="202"/>
        <v/>
      </c>
      <c r="BH314" s="182" t="str">
        <f t="shared" si="203"/>
        <v/>
      </c>
      <c r="BI314" s="182" t="str">
        <f t="shared" si="204"/>
        <v/>
      </c>
      <c r="BJ314" s="182" t="str">
        <f t="shared" si="205"/>
        <v/>
      </c>
      <c r="BK314" s="182" t="str">
        <f t="shared" si="206"/>
        <v/>
      </c>
      <c r="BL314" s="182" t="str">
        <f t="shared" si="207"/>
        <v/>
      </c>
      <c r="BM314" s="182" t="str">
        <f t="shared" si="208"/>
        <v/>
      </c>
      <c r="BN314" s="182" t="str">
        <f t="shared" si="209"/>
        <v/>
      </c>
      <c r="BO314" s="182" t="str">
        <f t="shared" si="210"/>
        <v/>
      </c>
      <c r="BP314" s="182" t="str">
        <f t="shared" si="211"/>
        <v/>
      </c>
      <c r="BQ314" s="182" t="str">
        <f t="shared" si="212"/>
        <v/>
      </c>
      <c r="BR314" s="182" t="str">
        <f t="shared" si="213"/>
        <v/>
      </c>
      <c r="BS314" s="182" t="str">
        <f t="shared" si="214"/>
        <v/>
      </c>
      <c r="BT314" s="182" t="str">
        <f t="shared" si="215"/>
        <v/>
      </c>
      <c r="BU314" s="183" t="str">
        <f t="shared" si="216"/>
        <v/>
      </c>
      <c r="BV314" s="184" t="str">
        <f>IF('Cálculos '!C320="","",AVERAGE(AN314:BU314))</f>
        <v/>
      </c>
    </row>
    <row r="315" spans="2:74" ht="17.25" hidden="1" thickBot="1" x14ac:dyDescent="0.35">
      <c r="B315" s="165">
        <f t="shared" si="181"/>
        <v>313</v>
      </c>
      <c r="C315" s="171" t="str">
        <f>IF('Cálculos '!J321="","",'Cálculos '!J321)</f>
        <v/>
      </c>
      <c r="D315" s="172" t="str">
        <f>IF('Cálculos '!K321="","",'Cálculos '!K321)</f>
        <v/>
      </c>
      <c r="E315" s="172" t="str">
        <f>IF('Cálculos '!L321="","",'Cálculos '!L321)</f>
        <v/>
      </c>
      <c r="F315" s="172" t="str">
        <f>IF('Cálculos '!M321="","",'Cálculos '!M321)</f>
        <v/>
      </c>
      <c r="G315" s="172" t="str">
        <f>IF('Cálculos '!N321="","",'Cálculos '!N321)</f>
        <v/>
      </c>
      <c r="H315" s="172" t="str">
        <f>IF('Cálculos '!O321="","",'Cálculos '!O321)</f>
        <v/>
      </c>
      <c r="I315" s="172" t="str">
        <f>IF('Cálculos '!P321="","",'Cálculos '!P321)</f>
        <v/>
      </c>
      <c r="J315" s="172" t="str">
        <f>IF('Cálculos '!Q321="","",'Cálculos '!Q321)</f>
        <v/>
      </c>
      <c r="K315" s="172" t="str">
        <f>IF('Cálculos '!R321="","",'Cálculos '!R321)</f>
        <v/>
      </c>
      <c r="L315" s="172" t="str">
        <f>IF('Cálculos '!S321="","",'Cálculos '!S321)</f>
        <v/>
      </c>
      <c r="M315" s="172" t="str">
        <f>IF('Cálculos '!T321="","",'Cálculos '!T321)</f>
        <v/>
      </c>
      <c r="N315" s="172" t="str">
        <f>IF('Cálculos '!U321="","",'Cálculos '!U321)</f>
        <v/>
      </c>
      <c r="O315" s="172" t="str">
        <f>IF('Cálculos '!V321="","",'Cálculos '!V321)</f>
        <v/>
      </c>
      <c r="P315" s="172" t="str">
        <f>IF('Cálculos '!W321="","",'Cálculos '!W321)</f>
        <v/>
      </c>
      <c r="Q315" s="172" t="str">
        <f>IF('Cálculos '!X321="","",'Cálculos '!X321)</f>
        <v/>
      </c>
      <c r="R315" s="172" t="str">
        <f>IF('Cálculos '!Y321="","",'Cálculos '!Y321)</f>
        <v/>
      </c>
      <c r="S315" s="172" t="str">
        <f>IF('Cálculos '!Z321="","",'Cálculos '!Z321)</f>
        <v/>
      </c>
      <c r="T315" s="172" t="str">
        <f>IF('Cálculos '!AA321="","",'Cálculos '!AA321)</f>
        <v/>
      </c>
      <c r="U315" s="172" t="str">
        <f>IF('Cálculos '!AB321="","",'Cálculos '!AB321)</f>
        <v/>
      </c>
      <c r="V315" s="172" t="str">
        <f>IF('Cálculos '!AC321="","",'Cálculos '!AC321)</f>
        <v/>
      </c>
      <c r="W315" s="172" t="str">
        <f>IF('Cálculos '!AD321="","",'Cálculos '!AD321)</f>
        <v/>
      </c>
      <c r="X315" s="172" t="str">
        <f>IF('Cálculos '!AE321="","",'Cálculos '!AE321)</f>
        <v/>
      </c>
      <c r="Y315" s="172" t="str">
        <f>IF('Cálculos '!AF321="","",'Cálculos '!AF321)</f>
        <v/>
      </c>
      <c r="Z315" s="172" t="str">
        <f>IF('Cálculos '!AG321="","",'Cálculos '!AG321)</f>
        <v/>
      </c>
      <c r="AA315" s="172" t="str">
        <f>IF('Cálculos '!AH321="","",'Cálculos '!AH321)</f>
        <v/>
      </c>
      <c r="AB315" s="172" t="str">
        <f>IF('Cálculos '!AI321="","",'Cálculos '!AI321)</f>
        <v/>
      </c>
      <c r="AC315" s="172" t="str">
        <f>IF('Cálculos '!AJ321="","",'Cálculos '!AJ321)</f>
        <v/>
      </c>
      <c r="AD315" s="172" t="str">
        <f>IF('Cálculos '!AK321="","",'Cálculos '!AK321)</f>
        <v/>
      </c>
      <c r="AE315" s="172" t="str">
        <f>IF('Cálculos '!AL321="","",'Cálculos '!AL321)</f>
        <v/>
      </c>
      <c r="AF315" s="172" t="str">
        <f>IF('Cálculos '!AM321="","",'Cálculos '!AM321)</f>
        <v/>
      </c>
      <c r="AG315" s="172" t="str">
        <f>IF('Cálculos '!AN321="","",'Cálculos '!AN321)</f>
        <v/>
      </c>
      <c r="AH315" s="172" t="str">
        <f>IF('Cálculos '!AO321="","",'Cálculos '!AO321)</f>
        <v/>
      </c>
      <c r="AI315" s="172" t="str">
        <f>IF('Cálculos '!AP321="","",'Cálculos '!AP321)</f>
        <v/>
      </c>
      <c r="AJ315" s="443" t="str">
        <f>IF('Cálculos '!AQ321="","",'Cálculos '!AQ321)</f>
        <v/>
      </c>
      <c r="AK315" s="446" t="str">
        <f>IF('Cálculos '!D321="","",AVERAGE(C315:AJ315))</f>
        <v/>
      </c>
      <c r="AM315" s="181">
        <f t="shared" si="182"/>
        <v>313</v>
      </c>
      <c r="AN315" s="284" t="str">
        <f t="shared" si="183"/>
        <v/>
      </c>
      <c r="AO315" s="285" t="str">
        <f t="shared" si="184"/>
        <v/>
      </c>
      <c r="AP315" s="285" t="str">
        <f t="shared" si="185"/>
        <v/>
      </c>
      <c r="AQ315" s="285" t="str">
        <f t="shared" si="186"/>
        <v/>
      </c>
      <c r="AR315" s="182" t="str">
        <f t="shared" si="187"/>
        <v/>
      </c>
      <c r="AS315" s="182" t="str">
        <f t="shared" si="188"/>
        <v/>
      </c>
      <c r="AT315" s="182" t="str">
        <f t="shared" si="189"/>
        <v/>
      </c>
      <c r="AU315" s="182" t="str">
        <f t="shared" si="190"/>
        <v/>
      </c>
      <c r="AV315" s="182" t="str">
        <f t="shared" si="191"/>
        <v/>
      </c>
      <c r="AW315" s="182" t="str">
        <f t="shared" si="192"/>
        <v/>
      </c>
      <c r="AX315" s="182" t="str">
        <f t="shared" si="193"/>
        <v/>
      </c>
      <c r="AY315" s="182" t="str">
        <f t="shared" si="194"/>
        <v/>
      </c>
      <c r="AZ315" s="182" t="str">
        <f t="shared" si="195"/>
        <v/>
      </c>
      <c r="BA315" s="182" t="str">
        <f t="shared" si="196"/>
        <v/>
      </c>
      <c r="BB315" s="182" t="str">
        <f t="shared" si="197"/>
        <v/>
      </c>
      <c r="BC315" s="182" t="str">
        <f t="shared" si="198"/>
        <v/>
      </c>
      <c r="BD315" s="182" t="str">
        <f t="shared" si="199"/>
        <v/>
      </c>
      <c r="BE315" s="182" t="str">
        <f t="shared" si="200"/>
        <v/>
      </c>
      <c r="BF315" s="182" t="str">
        <f t="shared" si="201"/>
        <v/>
      </c>
      <c r="BG315" s="182" t="str">
        <f t="shared" si="202"/>
        <v/>
      </c>
      <c r="BH315" s="182" t="str">
        <f t="shared" si="203"/>
        <v/>
      </c>
      <c r="BI315" s="182" t="str">
        <f t="shared" si="204"/>
        <v/>
      </c>
      <c r="BJ315" s="182" t="str">
        <f t="shared" si="205"/>
        <v/>
      </c>
      <c r="BK315" s="182" t="str">
        <f t="shared" si="206"/>
        <v/>
      </c>
      <c r="BL315" s="182" t="str">
        <f t="shared" si="207"/>
        <v/>
      </c>
      <c r="BM315" s="182" t="str">
        <f t="shared" si="208"/>
        <v/>
      </c>
      <c r="BN315" s="182" t="str">
        <f t="shared" si="209"/>
        <v/>
      </c>
      <c r="BO315" s="182" t="str">
        <f t="shared" si="210"/>
        <v/>
      </c>
      <c r="BP315" s="182" t="str">
        <f t="shared" si="211"/>
        <v/>
      </c>
      <c r="BQ315" s="182" t="str">
        <f t="shared" si="212"/>
        <v/>
      </c>
      <c r="BR315" s="182" t="str">
        <f t="shared" si="213"/>
        <v/>
      </c>
      <c r="BS315" s="182" t="str">
        <f t="shared" si="214"/>
        <v/>
      </c>
      <c r="BT315" s="182" t="str">
        <f t="shared" si="215"/>
        <v/>
      </c>
      <c r="BU315" s="183" t="str">
        <f t="shared" si="216"/>
        <v/>
      </c>
      <c r="BV315" s="184" t="str">
        <f>IF('Cálculos '!C321="","",AVERAGE(AN315:BU315))</f>
        <v/>
      </c>
    </row>
    <row r="316" spans="2:74" ht="17.25" hidden="1" thickBot="1" x14ac:dyDescent="0.35">
      <c r="B316" s="165">
        <f t="shared" si="181"/>
        <v>314</v>
      </c>
      <c r="C316" s="171" t="str">
        <f>IF('Cálculos '!J322="","",'Cálculos '!J322)</f>
        <v/>
      </c>
      <c r="D316" s="172" t="str">
        <f>IF('Cálculos '!K322="","",'Cálculos '!K322)</f>
        <v/>
      </c>
      <c r="E316" s="172" t="str">
        <f>IF('Cálculos '!L322="","",'Cálculos '!L322)</f>
        <v/>
      </c>
      <c r="F316" s="172" t="str">
        <f>IF('Cálculos '!M322="","",'Cálculos '!M322)</f>
        <v/>
      </c>
      <c r="G316" s="172" t="str">
        <f>IF('Cálculos '!N322="","",'Cálculos '!N322)</f>
        <v/>
      </c>
      <c r="H316" s="172" t="str">
        <f>IF('Cálculos '!O322="","",'Cálculos '!O322)</f>
        <v/>
      </c>
      <c r="I316" s="172" t="str">
        <f>IF('Cálculos '!P322="","",'Cálculos '!P322)</f>
        <v/>
      </c>
      <c r="J316" s="172" t="str">
        <f>IF('Cálculos '!Q322="","",'Cálculos '!Q322)</f>
        <v/>
      </c>
      <c r="K316" s="172" t="str">
        <f>IF('Cálculos '!R322="","",'Cálculos '!R322)</f>
        <v/>
      </c>
      <c r="L316" s="172" t="str">
        <f>IF('Cálculos '!S322="","",'Cálculos '!S322)</f>
        <v/>
      </c>
      <c r="M316" s="172" t="str">
        <f>IF('Cálculos '!T322="","",'Cálculos '!T322)</f>
        <v/>
      </c>
      <c r="N316" s="172" t="str">
        <f>IF('Cálculos '!U322="","",'Cálculos '!U322)</f>
        <v/>
      </c>
      <c r="O316" s="172" t="str">
        <f>IF('Cálculos '!V322="","",'Cálculos '!V322)</f>
        <v/>
      </c>
      <c r="P316" s="172" t="str">
        <f>IF('Cálculos '!W322="","",'Cálculos '!W322)</f>
        <v/>
      </c>
      <c r="Q316" s="172" t="str">
        <f>IF('Cálculos '!X322="","",'Cálculos '!X322)</f>
        <v/>
      </c>
      <c r="R316" s="172" t="str">
        <f>IF('Cálculos '!Y322="","",'Cálculos '!Y322)</f>
        <v/>
      </c>
      <c r="S316" s="172" t="str">
        <f>IF('Cálculos '!Z322="","",'Cálculos '!Z322)</f>
        <v/>
      </c>
      <c r="T316" s="172" t="str">
        <f>IF('Cálculos '!AA322="","",'Cálculos '!AA322)</f>
        <v/>
      </c>
      <c r="U316" s="172" t="str">
        <f>IF('Cálculos '!AB322="","",'Cálculos '!AB322)</f>
        <v/>
      </c>
      <c r="V316" s="172" t="str">
        <f>IF('Cálculos '!AC322="","",'Cálculos '!AC322)</f>
        <v/>
      </c>
      <c r="W316" s="172" t="str">
        <f>IF('Cálculos '!AD322="","",'Cálculos '!AD322)</f>
        <v/>
      </c>
      <c r="X316" s="172" t="str">
        <f>IF('Cálculos '!AE322="","",'Cálculos '!AE322)</f>
        <v/>
      </c>
      <c r="Y316" s="172" t="str">
        <f>IF('Cálculos '!AF322="","",'Cálculos '!AF322)</f>
        <v/>
      </c>
      <c r="Z316" s="172" t="str">
        <f>IF('Cálculos '!AG322="","",'Cálculos '!AG322)</f>
        <v/>
      </c>
      <c r="AA316" s="172" t="str">
        <f>IF('Cálculos '!AH322="","",'Cálculos '!AH322)</f>
        <v/>
      </c>
      <c r="AB316" s="172" t="str">
        <f>IF('Cálculos '!AI322="","",'Cálculos '!AI322)</f>
        <v/>
      </c>
      <c r="AC316" s="172" t="str">
        <f>IF('Cálculos '!AJ322="","",'Cálculos '!AJ322)</f>
        <v/>
      </c>
      <c r="AD316" s="172" t="str">
        <f>IF('Cálculos '!AK322="","",'Cálculos '!AK322)</f>
        <v/>
      </c>
      <c r="AE316" s="172" t="str">
        <f>IF('Cálculos '!AL322="","",'Cálculos '!AL322)</f>
        <v/>
      </c>
      <c r="AF316" s="172" t="str">
        <f>IF('Cálculos '!AM322="","",'Cálculos '!AM322)</f>
        <v/>
      </c>
      <c r="AG316" s="172" t="str">
        <f>IF('Cálculos '!AN322="","",'Cálculos '!AN322)</f>
        <v/>
      </c>
      <c r="AH316" s="172" t="str">
        <f>IF('Cálculos '!AO322="","",'Cálculos '!AO322)</f>
        <v/>
      </c>
      <c r="AI316" s="172" t="str">
        <f>IF('Cálculos '!AP322="","",'Cálculos '!AP322)</f>
        <v/>
      </c>
      <c r="AJ316" s="443" t="str">
        <f>IF('Cálculos '!AQ322="","",'Cálculos '!AQ322)</f>
        <v/>
      </c>
      <c r="AK316" s="446" t="str">
        <f>IF('Cálculos '!D322="","",AVERAGE(C316:AJ316))</f>
        <v/>
      </c>
      <c r="AM316" s="181">
        <f t="shared" si="182"/>
        <v>314</v>
      </c>
      <c r="AN316" s="284" t="str">
        <f t="shared" si="183"/>
        <v/>
      </c>
      <c r="AO316" s="285" t="str">
        <f t="shared" si="184"/>
        <v/>
      </c>
      <c r="AP316" s="285" t="str">
        <f t="shared" si="185"/>
        <v/>
      </c>
      <c r="AQ316" s="285" t="str">
        <f t="shared" si="186"/>
        <v/>
      </c>
      <c r="AR316" s="182" t="str">
        <f t="shared" si="187"/>
        <v/>
      </c>
      <c r="AS316" s="182" t="str">
        <f t="shared" si="188"/>
        <v/>
      </c>
      <c r="AT316" s="182" t="str">
        <f t="shared" si="189"/>
        <v/>
      </c>
      <c r="AU316" s="182" t="str">
        <f t="shared" si="190"/>
        <v/>
      </c>
      <c r="AV316" s="182" t="str">
        <f t="shared" si="191"/>
        <v/>
      </c>
      <c r="AW316" s="182" t="str">
        <f t="shared" si="192"/>
        <v/>
      </c>
      <c r="AX316" s="182" t="str">
        <f t="shared" si="193"/>
        <v/>
      </c>
      <c r="AY316" s="182" t="str">
        <f t="shared" si="194"/>
        <v/>
      </c>
      <c r="AZ316" s="182" t="str">
        <f t="shared" si="195"/>
        <v/>
      </c>
      <c r="BA316" s="182" t="str">
        <f t="shared" si="196"/>
        <v/>
      </c>
      <c r="BB316" s="182" t="str">
        <f t="shared" si="197"/>
        <v/>
      </c>
      <c r="BC316" s="182" t="str">
        <f t="shared" si="198"/>
        <v/>
      </c>
      <c r="BD316" s="182" t="str">
        <f t="shared" si="199"/>
        <v/>
      </c>
      <c r="BE316" s="182" t="str">
        <f t="shared" si="200"/>
        <v/>
      </c>
      <c r="BF316" s="182" t="str">
        <f t="shared" si="201"/>
        <v/>
      </c>
      <c r="BG316" s="182" t="str">
        <f t="shared" si="202"/>
        <v/>
      </c>
      <c r="BH316" s="182" t="str">
        <f t="shared" si="203"/>
        <v/>
      </c>
      <c r="BI316" s="182" t="str">
        <f t="shared" si="204"/>
        <v/>
      </c>
      <c r="BJ316" s="182" t="str">
        <f t="shared" si="205"/>
        <v/>
      </c>
      <c r="BK316" s="182" t="str">
        <f t="shared" si="206"/>
        <v/>
      </c>
      <c r="BL316" s="182" t="str">
        <f t="shared" si="207"/>
        <v/>
      </c>
      <c r="BM316" s="182" t="str">
        <f t="shared" si="208"/>
        <v/>
      </c>
      <c r="BN316" s="182" t="str">
        <f t="shared" si="209"/>
        <v/>
      </c>
      <c r="BO316" s="182" t="str">
        <f t="shared" si="210"/>
        <v/>
      </c>
      <c r="BP316" s="182" t="str">
        <f t="shared" si="211"/>
        <v/>
      </c>
      <c r="BQ316" s="182" t="str">
        <f t="shared" si="212"/>
        <v/>
      </c>
      <c r="BR316" s="182" t="str">
        <f t="shared" si="213"/>
        <v/>
      </c>
      <c r="BS316" s="182" t="str">
        <f t="shared" si="214"/>
        <v/>
      </c>
      <c r="BT316" s="182" t="str">
        <f t="shared" si="215"/>
        <v/>
      </c>
      <c r="BU316" s="183" t="str">
        <f t="shared" si="216"/>
        <v/>
      </c>
      <c r="BV316" s="184" t="str">
        <f>IF('Cálculos '!C322="","",AVERAGE(AN316:BU316))</f>
        <v/>
      </c>
    </row>
    <row r="317" spans="2:74" ht="17.25" hidden="1" thickBot="1" x14ac:dyDescent="0.35">
      <c r="B317" s="165">
        <f t="shared" si="181"/>
        <v>315</v>
      </c>
      <c r="C317" s="171" t="str">
        <f>IF('Cálculos '!J323="","",'Cálculos '!J323)</f>
        <v/>
      </c>
      <c r="D317" s="172" t="str">
        <f>IF('Cálculos '!K323="","",'Cálculos '!K323)</f>
        <v/>
      </c>
      <c r="E317" s="172" t="str">
        <f>IF('Cálculos '!L323="","",'Cálculos '!L323)</f>
        <v/>
      </c>
      <c r="F317" s="172" t="str">
        <f>IF('Cálculos '!M323="","",'Cálculos '!M323)</f>
        <v/>
      </c>
      <c r="G317" s="172" t="str">
        <f>IF('Cálculos '!N323="","",'Cálculos '!N323)</f>
        <v/>
      </c>
      <c r="H317" s="172" t="str">
        <f>IF('Cálculos '!O323="","",'Cálculos '!O323)</f>
        <v/>
      </c>
      <c r="I317" s="172" t="str">
        <f>IF('Cálculos '!P323="","",'Cálculos '!P323)</f>
        <v/>
      </c>
      <c r="J317" s="172" t="str">
        <f>IF('Cálculos '!Q323="","",'Cálculos '!Q323)</f>
        <v/>
      </c>
      <c r="K317" s="172" t="str">
        <f>IF('Cálculos '!R323="","",'Cálculos '!R323)</f>
        <v/>
      </c>
      <c r="L317" s="172" t="str">
        <f>IF('Cálculos '!S323="","",'Cálculos '!S323)</f>
        <v/>
      </c>
      <c r="M317" s="172" t="str">
        <f>IF('Cálculos '!T323="","",'Cálculos '!T323)</f>
        <v/>
      </c>
      <c r="N317" s="172" t="str">
        <f>IF('Cálculos '!U323="","",'Cálculos '!U323)</f>
        <v/>
      </c>
      <c r="O317" s="172" t="str">
        <f>IF('Cálculos '!V323="","",'Cálculos '!V323)</f>
        <v/>
      </c>
      <c r="P317" s="172" t="str">
        <f>IF('Cálculos '!W323="","",'Cálculos '!W323)</f>
        <v/>
      </c>
      <c r="Q317" s="172" t="str">
        <f>IF('Cálculos '!X323="","",'Cálculos '!X323)</f>
        <v/>
      </c>
      <c r="R317" s="172" t="str">
        <f>IF('Cálculos '!Y323="","",'Cálculos '!Y323)</f>
        <v/>
      </c>
      <c r="S317" s="172" t="str">
        <f>IF('Cálculos '!Z323="","",'Cálculos '!Z323)</f>
        <v/>
      </c>
      <c r="T317" s="172" t="str">
        <f>IF('Cálculos '!AA323="","",'Cálculos '!AA323)</f>
        <v/>
      </c>
      <c r="U317" s="172" t="str">
        <f>IF('Cálculos '!AB323="","",'Cálculos '!AB323)</f>
        <v/>
      </c>
      <c r="V317" s="172" t="str">
        <f>IF('Cálculos '!AC323="","",'Cálculos '!AC323)</f>
        <v/>
      </c>
      <c r="W317" s="172" t="str">
        <f>IF('Cálculos '!AD323="","",'Cálculos '!AD323)</f>
        <v/>
      </c>
      <c r="X317" s="172" t="str">
        <f>IF('Cálculos '!AE323="","",'Cálculos '!AE323)</f>
        <v/>
      </c>
      <c r="Y317" s="172" t="str">
        <f>IF('Cálculos '!AF323="","",'Cálculos '!AF323)</f>
        <v/>
      </c>
      <c r="Z317" s="172" t="str">
        <f>IF('Cálculos '!AG323="","",'Cálculos '!AG323)</f>
        <v/>
      </c>
      <c r="AA317" s="172" t="str">
        <f>IF('Cálculos '!AH323="","",'Cálculos '!AH323)</f>
        <v/>
      </c>
      <c r="AB317" s="172" t="str">
        <f>IF('Cálculos '!AI323="","",'Cálculos '!AI323)</f>
        <v/>
      </c>
      <c r="AC317" s="172" t="str">
        <f>IF('Cálculos '!AJ323="","",'Cálculos '!AJ323)</f>
        <v/>
      </c>
      <c r="AD317" s="172" t="str">
        <f>IF('Cálculos '!AK323="","",'Cálculos '!AK323)</f>
        <v/>
      </c>
      <c r="AE317" s="172" t="str">
        <f>IF('Cálculos '!AL323="","",'Cálculos '!AL323)</f>
        <v/>
      </c>
      <c r="AF317" s="172" t="str">
        <f>IF('Cálculos '!AM323="","",'Cálculos '!AM323)</f>
        <v/>
      </c>
      <c r="AG317" s="172" t="str">
        <f>IF('Cálculos '!AN323="","",'Cálculos '!AN323)</f>
        <v/>
      </c>
      <c r="AH317" s="172" t="str">
        <f>IF('Cálculos '!AO323="","",'Cálculos '!AO323)</f>
        <v/>
      </c>
      <c r="AI317" s="172" t="str">
        <f>IF('Cálculos '!AP323="","",'Cálculos '!AP323)</f>
        <v/>
      </c>
      <c r="AJ317" s="443" t="str">
        <f>IF('Cálculos '!AQ323="","",'Cálculos '!AQ323)</f>
        <v/>
      </c>
      <c r="AK317" s="446" t="str">
        <f>IF('Cálculos '!D323="","",AVERAGE(C317:AJ317))</f>
        <v/>
      </c>
      <c r="AM317" s="181">
        <f t="shared" si="182"/>
        <v>315</v>
      </c>
      <c r="AN317" s="284" t="str">
        <f t="shared" si="183"/>
        <v/>
      </c>
      <c r="AO317" s="285" t="str">
        <f t="shared" si="184"/>
        <v/>
      </c>
      <c r="AP317" s="285" t="str">
        <f t="shared" si="185"/>
        <v/>
      </c>
      <c r="AQ317" s="285" t="str">
        <f t="shared" si="186"/>
        <v/>
      </c>
      <c r="AR317" s="182" t="str">
        <f t="shared" si="187"/>
        <v/>
      </c>
      <c r="AS317" s="182" t="str">
        <f t="shared" si="188"/>
        <v/>
      </c>
      <c r="AT317" s="182" t="str">
        <f t="shared" si="189"/>
        <v/>
      </c>
      <c r="AU317" s="182" t="str">
        <f t="shared" si="190"/>
        <v/>
      </c>
      <c r="AV317" s="182" t="str">
        <f t="shared" si="191"/>
        <v/>
      </c>
      <c r="AW317" s="182" t="str">
        <f t="shared" si="192"/>
        <v/>
      </c>
      <c r="AX317" s="182" t="str">
        <f t="shared" si="193"/>
        <v/>
      </c>
      <c r="AY317" s="182" t="str">
        <f t="shared" si="194"/>
        <v/>
      </c>
      <c r="AZ317" s="182" t="str">
        <f t="shared" si="195"/>
        <v/>
      </c>
      <c r="BA317" s="182" t="str">
        <f t="shared" si="196"/>
        <v/>
      </c>
      <c r="BB317" s="182" t="str">
        <f t="shared" si="197"/>
        <v/>
      </c>
      <c r="BC317" s="182" t="str">
        <f t="shared" si="198"/>
        <v/>
      </c>
      <c r="BD317" s="182" t="str">
        <f t="shared" si="199"/>
        <v/>
      </c>
      <c r="BE317" s="182" t="str">
        <f t="shared" si="200"/>
        <v/>
      </c>
      <c r="BF317" s="182" t="str">
        <f t="shared" si="201"/>
        <v/>
      </c>
      <c r="BG317" s="182" t="str">
        <f t="shared" si="202"/>
        <v/>
      </c>
      <c r="BH317" s="182" t="str">
        <f t="shared" si="203"/>
        <v/>
      </c>
      <c r="BI317" s="182" t="str">
        <f t="shared" si="204"/>
        <v/>
      </c>
      <c r="BJ317" s="182" t="str">
        <f t="shared" si="205"/>
        <v/>
      </c>
      <c r="BK317" s="182" t="str">
        <f t="shared" si="206"/>
        <v/>
      </c>
      <c r="BL317" s="182" t="str">
        <f t="shared" si="207"/>
        <v/>
      </c>
      <c r="BM317" s="182" t="str">
        <f t="shared" si="208"/>
        <v/>
      </c>
      <c r="BN317" s="182" t="str">
        <f t="shared" si="209"/>
        <v/>
      </c>
      <c r="BO317" s="182" t="str">
        <f t="shared" si="210"/>
        <v/>
      </c>
      <c r="BP317" s="182" t="str">
        <f t="shared" si="211"/>
        <v/>
      </c>
      <c r="BQ317" s="182" t="str">
        <f t="shared" si="212"/>
        <v/>
      </c>
      <c r="BR317" s="182" t="str">
        <f t="shared" si="213"/>
        <v/>
      </c>
      <c r="BS317" s="182" t="str">
        <f t="shared" si="214"/>
        <v/>
      </c>
      <c r="BT317" s="182" t="str">
        <f t="shared" si="215"/>
        <v/>
      </c>
      <c r="BU317" s="183" t="str">
        <f t="shared" si="216"/>
        <v/>
      </c>
      <c r="BV317" s="184" t="str">
        <f>IF('Cálculos '!C323="","",AVERAGE(AN317:BU317))</f>
        <v/>
      </c>
    </row>
    <row r="318" spans="2:74" ht="17.25" hidden="1" thickBot="1" x14ac:dyDescent="0.35">
      <c r="B318" s="165">
        <f t="shared" ref="B318:B381" si="217">+B317+1</f>
        <v>316</v>
      </c>
      <c r="C318" s="171" t="str">
        <f>IF('Cálculos '!J324="","",'Cálculos '!J324)</f>
        <v/>
      </c>
      <c r="D318" s="172" t="str">
        <f>IF('Cálculos '!K324="","",'Cálculos '!K324)</f>
        <v/>
      </c>
      <c r="E318" s="172" t="str">
        <f>IF('Cálculos '!L324="","",'Cálculos '!L324)</f>
        <v/>
      </c>
      <c r="F318" s="172" t="str">
        <f>IF('Cálculos '!M324="","",'Cálculos '!M324)</f>
        <v/>
      </c>
      <c r="G318" s="172" t="str">
        <f>IF('Cálculos '!N324="","",'Cálculos '!N324)</f>
        <v/>
      </c>
      <c r="H318" s="172" t="str">
        <f>IF('Cálculos '!O324="","",'Cálculos '!O324)</f>
        <v/>
      </c>
      <c r="I318" s="172" t="str">
        <f>IF('Cálculos '!P324="","",'Cálculos '!P324)</f>
        <v/>
      </c>
      <c r="J318" s="172" t="str">
        <f>IF('Cálculos '!Q324="","",'Cálculos '!Q324)</f>
        <v/>
      </c>
      <c r="K318" s="172" t="str">
        <f>IF('Cálculos '!R324="","",'Cálculos '!R324)</f>
        <v/>
      </c>
      <c r="L318" s="172" t="str">
        <f>IF('Cálculos '!S324="","",'Cálculos '!S324)</f>
        <v/>
      </c>
      <c r="M318" s="172" t="str">
        <f>IF('Cálculos '!T324="","",'Cálculos '!T324)</f>
        <v/>
      </c>
      <c r="N318" s="172" t="str">
        <f>IF('Cálculos '!U324="","",'Cálculos '!U324)</f>
        <v/>
      </c>
      <c r="O318" s="172" t="str">
        <f>IF('Cálculos '!V324="","",'Cálculos '!V324)</f>
        <v/>
      </c>
      <c r="P318" s="172" t="str">
        <f>IF('Cálculos '!W324="","",'Cálculos '!W324)</f>
        <v/>
      </c>
      <c r="Q318" s="172" t="str">
        <f>IF('Cálculos '!X324="","",'Cálculos '!X324)</f>
        <v/>
      </c>
      <c r="R318" s="172" t="str">
        <f>IF('Cálculos '!Y324="","",'Cálculos '!Y324)</f>
        <v/>
      </c>
      <c r="S318" s="172" t="str">
        <f>IF('Cálculos '!Z324="","",'Cálculos '!Z324)</f>
        <v/>
      </c>
      <c r="T318" s="172" t="str">
        <f>IF('Cálculos '!AA324="","",'Cálculos '!AA324)</f>
        <v/>
      </c>
      <c r="U318" s="172" t="str">
        <f>IF('Cálculos '!AB324="","",'Cálculos '!AB324)</f>
        <v/>
      </c>
      <c r="V318" s="172" t="str">
        <f>IF('Cálculos '!AC324="","",'Cálculos '!AC324)</f>
        <v/>
      </c>
      <c r="W318" s="172" t="str">
        <f>IF('Cálculos '!AD324="","",'Cálculos '!AD324)</f>
        <v/>
      </c>
      <c r="X318" s="172" t="str">
        <f>IF('Cálculos '!AE324="","",'Cálculos '!AE324)</f>
        <v/>
      </c>
      <c r="Y318" s="172" t="str">
        <f>IF('Cálculos '!AF324="","",'Cálculos '!AF324)</f>
        <v/>
      </c>
      <c r="Z318" s="172" t="str">
        <f>IF('Cálculos '!AG324="","",'Cálculos '!AG324)</f>
        <v/>
      </c>
      <c r="AA318" s="172" t="str">
        <f>IF('Cálculos '!AH324="","",'Cálculos '!AH324)</f>
        <v/>
      </c>
      <c r="AB318" s="172" t="str">
        <f>IF('Cálculos '!AI324="","",'Cálculos '!AI324)</f>
        <v/>
      </c>
      <c r="AC318" s="172" t="str">
        <f>IF('Cálculos '!AJ324="","",'Cálculos '!AJ324)</f>
        <v/>
      </c>
      <c r="AD318" s="172" t="str">
        <f>IF('Cálculos '!AK324="","",'Cálculos '!AK324)</f>
        <v/>
      </c>
      <c r="AE318" s="172" t="str">
        <f>IF('Cálculos '!AL324="","",'Cálculos '!AL324)</f>
        <v/>
      </c>
      <c r="AF318" s="172" t="str">
        <f>IF('Cálculos '!AM324="","",'Cálculos '!AM324)</f>
        <v/>
      </c>
      <c r="AG318" s="172" t="str">
        <f>IF('Cálculos '!AN324="","",'Cálculos '!AN324)</f>
        <v/>
      </c>
      <c r="AH318" s="172" t="str">
        <f>IF('Cálculos '!AO324="","",'Cálculos '!AO324)</f>
        <v/>
      </c>
      <c r="AI318" s="172" t="str">
        <f>IF('Cálculos '!AP324="","",'Cálculos '!AP324)</f>
        <v/>
      </c>
      <c r="AJ318" s="443" t="str">
        <f>IF('Cálculos '!AQ324="","",'Cálculos '!AQ324)</f>
        <v/>
      </c>
      <c r="AK318" s="446" t="str">
        <f>IF('Cálculos '!D324="","",AVERAGE(C318:AJ318))</f>
        <v/>
      </c>
      <c r="AM318" s="181">
        <f t="shared" si="182"/>
        <v>316</v>
      </c>
      <c r="AN318" s="284" t="str">
        <f t="shared" si="183"/>
        <v/>
      </c>
      <c r="AO318" s="285" t="str">
        <f t="shared" si="184"/>
        <v/>
      </c>
      <c r="AP318" s="285" t="str">
        <f t="shared" si="185"/>
        <v/>
      </c>
      <c r="AQ318" s="285" t="str">
        <f t="shared" si="186"/>
        <v/>
      </c>
      <c r="AR318" s="182" t="str">
        <f t="shared" si="187"/>
        <v/>
      </c>
      <c r="AS318" s="182" t="str">
        <f t="shared" si="188"/>
        <v/>
      </c>
      <c r="AT318" s="182" t="str">
        <f t="shared" si="189"/>
        <v/>
      </c>
      <c r="AU318" s="182" t="str">
        <f t="shared" si="190"/>
        <v/>
      </c>
      <c r="AV318" s="182" t="str">
        <f t="shared" si="191"/>
        <v/>
      </c>
      <c r="AW318" s="182" t="str">
        <f t="shared" si="192"/>
        <v/>
      </c>
      <c r="AX318" s="182" t="str">
        <f t="shared" si="193"/>
        <v/>
      </c>
      <c r="AY318" s="182" t="str">
        <f t="shared" si="194"/>
        <v/>
      </c>
      <c r="AZ318" s="182" t="str">
        <f t="shared" si="195"/>
        <v/>
      </c>
      <c r="BA318" s="182" t="str">
        <f t="shared" si="196"/>
        <v/>
      </c>
      <c r="BB318" s="182" t="str">
        <f t="shared" si="197"/>
        <v/>
      </c>
      <c r="BC318" s="182" t="str">
        <f t="shared" si="198"/>
        <v/>
      </c>
      <c r="BD318" s="182" t="str">
        <f t="shared" si="199"/>
        <v/>
      </c>
      <c r="BE318" s="182" t="str">
        <f t="shared" si="200"/>
        <v/>
      </c>
      <c r="BF318" s="182" t="str">
        <f t="shared" si="201"/>
        <v/>
      </c>
      <c r="BG318" s="182" t="str">
        <f t="shared" si="202"/>
        <v/>
      </c>
      <c r="BH318" s="182" t="str">
        <f t="shared" si="203"/>
        <v/>
      </c>
      <c r="BI318" s="182" t="str">
        <f t="shared" si="204"/>
        <v/>
      </c>
      <c r="BJ318" s="182" t="str">
        <f t="shared" si="205"/>
        <v/>
      </c>
      <c r="BK318" s="182" t="str">
        <f t="shared" si="206"/>
        <v/>
      </c>
      <c r="BL318" s="182" t="str">
        <f t="shared" si="207"/>
        <v/>
      </c>
      <c r="BM318" s="182" t="str">
        <f t="shared" si="208"/>
        <v/>
      </c>
      <c r="BN318" s="182" t="str">
        <f t="shared" si="209"/>
        <v/>
      </c>
      <c r="BO318" s="182" t="str">
        <f t="shared" si="210"/>
        <v/>
      </c>
      <c r="BP318" s="182" t="str">
        <f t="shared" si="211"/>
        <v/>
      </c>
      <c r="BQ318" s="182" t="str">
        <f t="shared" si="212"/>
        <v/>
      </c>
      <c r="BR318" s="182" t="str">
        <f t="shared" si="213"/>
        <v/>
      </c>
      <c r="BS318" s="182" t="str">
        <f t="shared" si="214"/>
        <v/>
      </c>
      <c r="BT318" s="182" t="str">
        <f t="shared" si="215"/>
        <v/>
      </c>
      <c r="BU318" s="183" t="str">
        <f t="shared" si="216"/>
        <v/>
      </c>
      <c r="BV318" s="184" t="str">
        <f>IF('Cálculos '!C324="","",AVERAGE(AN318:BU318))</f>
        <v/>
      </c>
    </row>
    <row r="319" spans="2:74" ht="17.25" hidden="1" thickBot="1" x14ac:dyDescent="0.35">
      <c r="B319" s="165">
        <f t="shared" si="217"/>
        <v>317</v>
      </c>
      <c r="C319" s="171" t="str">
        <f>IF('Cálculos '!J325="","",'Cálculos '!J325)</f>
        <v/>
      </c>
      <c r="D319" s="172" t="str">
        <f>IF('Cálculos '!K325="","",'Cálculos '!K325)</f>
        <v/>
      </c>
      <c r="E319" s="172" t="str">
        <f>IF('Cálculos '!L325="","",'Cálculos '!L325)</f>
        <v/>
      </c>
      <c r="F319" s="172" t="str">
        <f>IF('Cálculos '!M325="","",'Cálculos '!M325)</f>
        <v/>
      </c>
      <c r="G319" s="172" t="str">
        <f>IF('Cálculos '!N325="","",'Cálculos '!N325)</f>
        <v/>
      </c>
      <c r="H319" s="172" t="str">
        <f>IF('Cálculos '!O325="","",'Cálculos '!O325)</f>
        <v/>
      </c>
      <c r="I319" s="172" t="str">
        <f>IF('Cálculos '!P325="","",'Cálculos '!P325)</f>
        <v/>
      </c>
      <c r="J319" s="172" t="str">
        <f>IF('Cálculos '!Q325="","",'Cálculos '!Q325)</f>
        <v/>
      </c>
      <c r="K319" s="172" t="str">
        <f>IF('Cálculos '!R325="","",'Cálculos '!R325)</f>
        <v/>
      </c>
      <c r="L319" s="172" t="str">
        <f>IF('Cálculos '!S325="","",'Cálculos '!S325)</f>
        <v/>
      </c>
      <c r="M319" s="172" t="str">
        <f>IF('Cálculos '!T325="","",'Cálculos '!T325)</f>
        <v/>
      </c>
      <c r="N319" s="172" t="str">
        <f>IF('Cálculos '!U325="","",'Cálculos '!U325)</f>
        <v/>
      </c>
      <c r="O319" s="172" t="str">
        <f>IF('Cálculos '!V325="","",'Cálculos '!V325)</f>
        <v/>
      </c>
      <c r="P319" s="172" t="str">
        <f>IF('Cálculos '!W325="","",'Cálculos '!W325)</f>
        <v/>
      </c>
      <c r="Q319" s="172" t="str">
        <f>IF('Cálculos '!X325="","",'Cálculos '!X325)</f>
        <v/>
      </c>
      <c r="R319" s="172" t="str">
        <f>IF('Cálculos '!Y325="","",'Cálculos '!Y325)</f>
        <v/>
      </c>
      <c r="S319" s="172" t="str">
        <f>IF('Cálculos '!Z325="","",'Cálculos '!Z325)</f>
        <v/>
      </c>
      <c r="T319" s="172" t="str">
        <f>IF('Cálculos '!AA325="","",'Cálculos '!AA325)</f>
        <v/>
      </c>
      <c r="U319" s="172" t="str">
        <f>IF('Cálculos '!AB325="","",'Cálculos '!AB325)</f>
        <v/>
      </c>
      <c r="V319" s="172" t="str">
        <f>IF('Cálculos '!AC325="","",'Cálculos '!AC325)</f>
        <v/>
      </c>
      <c r="W319" s="172" t="str">
        <f>IF('Cálculos '!AD325="","",'Cálculos '!AD325)</f>
        <v/>
      </c>
      <c r="X319" s="172" t="str">
        <f>IF('Cálculos '!AE325="","",'Cálculos '!AE325)</f>
        <v/>
      </c>
      <c r="Y319" s="172" t="str">
        <f>IF('Cálculos '!AF325="","",'Cálculos '!AF325)</f>
        <v/>
      </c>
      <c r="Z319" s="172" t="str">
        <f>IF('Cálculos '!AG325="","",'Cálculos '!AG325)</f>
        <v/>
      </c>
      <c r="AA319" s="172" t="str">
        <f>IF('Cálculos '!AH325="","",'Cálculos '!AH325)</f>
        <v/>
      </c>
      <c r="AB319" s="172" t="str">
        <f>IF('Cálculos '!AI325="","",'Cálculos '!AI325)</f>
        <v/>
      </c>
      <c r="AC319" s="172" t="str">
        <f>IF('Cálculos '!AJ325="","",'Cálculos '!AJ325)</f>
        <v/>
      </c>
      <c r="AD319" s="172" t="str">
        <f>IF('Cálculos '!AK325="","",'Cálculos '!AK325)</f>
        <v/>
      </c>
      <c r="AE319" s="172" t="str">
        <f>IF('Cálculos '!AL325="","",'Cálculos '!AL325)</f>
        <v/>
      </c>
      <c r="AF319" s="172" t="str">
        <f>IF('Cálculos '!AM325="","",'Cálculos '!AM325)</f>
        <v/>
      </c>
      <c r="AG319" s="172" t="str">
        <f>IF('Cálculos '!AN325="","",'Cálculos '!AN325)</f>
        <v/>
      </c>
      <c r="AH319" s="172" t="str">
        <f>IF('Cálculos '!AO325="","",'Cálculos '!AO325)</f>
        <v/>
      </c>
      <c r="AI319" s="172" t="str">
        <f>IF('Cálculos '!AP325="","",'Cálculos '!AP325)</f>
        <v/>
      </c>
      <c r="AJ319" s="443" t="str">
        <f>IF('Cálculos '!AQ325="","",'Cálculos '!AQ325)</f>
        <v/>
      </c>
      <c r="AK319" s="446" t="str">
        <f>IF('Cálculos '!D325="","",AVERAGE(C319:AJ319))</f>
        <v/>
      </c>
      <c r="AM319" s="181">
        <f t="shared" si="182"/>
        <v>317</v>
      </c>
      <c r="AN319" s="284" t="str">
        <f t="shared" si="183"/>
        <v/>
      </c>
      <c r="AO319" s="285" t="str">
        <f t="shared" si="184"/>
        <v/>
      </c>
      <c r="AP319" s="285" t="str">
        <f t="shared" si="185"/>
        <v/>
      </c>
      <c r="AQ319" s="285" t="str">
        <f t="shared" si="186"/>
        <v/>
      </c>
      <c r="AR319" s="182" t="str">
        <f t="shared" si="187"/>
        <v/>
      </c>
      <c r="AS319" s="182" t="str">
        <f t="shared" si="188"/>
        <v/>
      </c>
      <c r="AT319" s="182" t="str">
        <f t="shared" si="189"/>
        <v/>
      </c>
      <c r="AU319" s="182" t="str">
        <f t="shared" si="190"/>
        <v/>
      </c>
      <c r="AV319" s="182" t="str">
        <f t="shared" si="191"/>
        <v/>
      </c>
      <c r="AW319" s="182" t="str">
        <f t="shared" si="192"/>
        <v/>
      </c>
      <c r="AX319" s="182" t="str">
        <f t="shared" si="193"/>
        <v/>
      </c>
      <c r="AY319" s="182" t="str">
        <f t="shared" si="194"/>
        <v/>
      </c>
      <c r="AZ319" s="182" t="str">
        <f t="shared" si="195"/>
        <v/>
      </c>
      <c r="BA319" s="182" t="str">
        <f t="shared" si="196"/>
        <v/>
      </c>
      <c r="BB319" s="182" t="str">
        <f t="shared" si="197"/>
        <v/>
      </c>
      <c r="BC319" s="182" t="str">
        <f t="shared" si="198"/>
        <v/>
      </c>
      <c r="BD319" s="182" t="str">
        <f t="shared" si="199"/>
        <v/>
      </c>
      <c r="BE319" s="182" t="str">
        <f t="shared" si="200"/>
        <v/>
      </c>
      <c r="BF319" s="182" t="str">
        <f t="shared" si="201"/>
        <v/>
      </c>
      <c r="BG319" s="182" t="str">
        <f t="shared" si="202"/>
        <v/>
      </c>
      <c r="BH319" s="182" t="str">
        <f t="shared" si="203"/>
        <v/>
      </c>
      <c r="BI319" s="182" t="str">
        <f t="shared" si="204"/>
        <v/>
      </c>
      <c r="BJ319" s="182" t="str">
        <f t="shared" si="205"/>
        <v/>
      </c>
      <c r="BK319" s="182" t="str">
        <f t="shared" si="206"/>
        <v/>
      </c>
      <c r="BL319" s="182" t="str">
        <f t="shared" si="207"/>
        <v/>
      </c>
      <c r="BM319" s="182" t="str">
        <f t="shared" si="208"/>
        <v/>
      </c>
      <c r="BN319" s="182" t="str">
        <f t="shared" si="209"/>
        <v/>
      </c>
      <c r="BO319" s="182" t="str">
        <f t="shared" si="210"/>
        <v/>
      </c>
      <c r="BP319" s="182" t="str">
        <f t="shared" si="211"/>
        <v/>
      </c>
      <c r="BQ319" s="182" t="str">
        <f t="shared" si="212"/>
        <v/>
      </c>
      <c r="BR319" s="182" t="str">
        <f t="shared" si="213"/>
        <v/>
      </c>
      <c r="BS319" s="182" t="str">
        <f t="shared" si="214"/>
        <v/>
      </c>
      <c r="BT319" s="182" t="str">
        <f t="shared" si="215"/>
        <v/>
      </c>
      <c r="BU319" s="183" t="str">
        <f t="shared" si="216"/>
        <v/>
      </c>
      <c r="BV319" s="184" t="str">
        <f>IF('Cálculos '!C325="","",AVERAGE(AN319:BU319))</f>
        <v/>
      </c>
    </row>
    <row r="320" spans="2:74" ht="17.25" hidden="1" thickBot="1" x14ac:dyDescent="0.35">
      <c r="B320" s="165">
        <f t="shared" si="217"/>
        <v>318</v>
      </c>
      <c r="C320" s="171" t="str">
        <f>IF('Cálculos '!J326="","",'Cálculos '!J326)</f>
        <v/>
      </c>
      <c r="D320" s="172" t="str">
        <f>IF('Cálculos '!K326="","",'Cálculos '!K326)</f>
        <v/>
      </c>
      <c r="E320" s="172" t="str">
        <f>IF('Cálculos '!L326="","",'Cálculos '!L326)</f>
        <v/>
      </c>
      <c r="F320" s="172" t="str">
        <f>IF('Cálculos '!M326="","",'Cálculos '!M326)</f>
        <v/>
      </c>
      <c r="G320" s="172" t="str">
        <f>IF('Cálculos '!N326="","",'Cálculos '!N326)</f>
        <v/>
      </c>
      <c r="H320" s="172" t="str">
        <f>IF('Cálculos '!O326="","",'Cálculos '!O326)</f>
        <v/>
      </c>
      <c r="I320" s="172" t="str">
        <f>IF('Cálculos '!P326="","",'Cálculos '!P326)</f>
        <v/>
      </c>
      <c r="J320" s="172" t="str">
        <f>IF('Cálculos '!Q326="","",'Cálculos '!Q326)</f>
        <v/>
      </c>
      <c r="K320" s="172" t="str">
        <f>IF('Cálculos '!R326="","",'Cálculos '!R326)</f>
        <v/>
      </c>
      <c r="L320" s="172" t="str">
        <f>IF('Cálculos '!S326="","",'Cálculos '!S326)</f>
        <v/>
      </c>
      <c r="M320" s="172" t="str">
        <f>IF('Cálculos '!T326="","",'Cálculos '!T326)</f>
        <v/>
      </c>
      <c r="N320" s="172" t="str">
        <f>IF('Cálculos '!U326="","",'Cálculos '!U326)</f>
        <v/>
      </c>
      <c r="O320" s="172" t="str">
        <f>IF('Cálculos '!V326="","",'Cálculos '!V326)</f>
        <v/>
      </c>
      <c r="P320" s="172" t="str">
        <f>IF('Cálculos '!W326="","",'Cálculos '!W326)</f>
        <v/>
      </c>
      <c r="Q320" s="172" t="str">
        <f>IF('Cálculos '!X326="","",'Cálculos '!X326)</f>
        <v/>
      </c>
      <c r="R320" s="172" t="str">
        <f>IF('Cálculos '!Y326="","",'Cálculos '!Y326)</f>
        <v/>
      </c>
      <c r="S320" s="172" t="str">
        <f>IF('Cálculos '!Z326="","",'Cálculos '!Z326)</f>
        <v/>
      </c>
      <c r="T320" s="172" t="str">
        <f>IF('Cálculos '!AA326="","",'Cálculos '!AA326)</f>
        <v/>
      </c>
      <c r="U320" s="172" t="str">
        <f>IF('Cálculos '!AB326="","",'Cálculos '!AB326)</f>
        <v/>
      </c>
      <c r="V320" s="172" t="str">
        <f>IF('Cálculos '!AC326="","",'Cálculos '!AC326)</f>
        <v/>
      </c>
      <c r="W320" s="172" t="str">
        <f>IF('Cálculos '!AD326="","",'Cálculos '!AD326)</f>
        <v/>
      </c>
      <c r="X320" s="172" t="str">
        <f>IF('Cálculos '!AE326="","",'Cálculos '!AE326)</f>
        <v/>
      </c>
      <c r="Y320" s="172" t="str">
        <f>IF('Cálculos '!AF326="","",'Cálculos '!AF326)</f>
        <v/>
      </c>
      <c r="Z320" s="172" t="str">
        <f>IF('Cálculos '!AG326="","",'Cálculos '!AG326)</f>
        <v/>
      </c>
      <c r="AA320" s="172" t="str">
        <f>IF('Cálculos '!AH326="","",'Cálculos '!AH326)</f>
        <v/>
      </c>
      <c r="AB320" s="172" t="str">
        <f>IF('Cálculos '!AI326="","",'Cálculos '!AI326)</f>
        <v/>
      </c>
      <c r="AC320" s="172" t="str">
        <f>IF('Cálculos '!AJ326="","",'Cálculos '!AJ326)</f>
        <v/>
      </c>
      <c r="AD320" s="172" t="str">
        <f>IF('Cálculos '!AK326="","",'Cálculos '!AK326)</f>
        <v/>
      </c>
      <c r="AE320" s="172" t="str">
        <f>IF('Cálculos '!AL326="","",'Cálculos '!AL326)</f>
        <v/>
      </c>
      <c r="AF320" s="172" t="str">
        <f>IF('Cálculos '!AM326="","",'Cálculos '!AM326)</f>
        <v/>
      </c>
      <c r="AG320" s="172" t="str">
        <f>IF('Cálculos '!AN326="","",'Cálculos '!AN326)</f>
        <v/>
      </c>
      <c r="AH320" s="172" t="str">
        <f>IF('Cálculos '!AO326="","",'Cálculos '!AO326)</f>
        <v/>
      </c>
      <c r="AI320" s="172" t="str">
        <f>IF('Cálculos '!AP326="","",'Cálculos '!AP326)</f>
        <v/>
      </c>
      <c r="AJ320" s="443" t="str">
        <f>IF('Cálculos '!AQ326="","",'Cálculos '!AQ326)</f>
        <v/>
      </c>
      <c r="AK320" s="446" t="str">
        <f>IF('Cálculos '!D326="","",AVERAGE(C320:AJ320))</f>
        <v/>
      </c>
      <c r="AM320" s="181">
        <f t="shared" si="182"/>
        <v>318</v>
      </c>
      <c r="AN320" s="284" t="str">
        <f t="shared" si="183"/>
        <v/>
      </c>
      <c r="AO320" s="285" t="str">
        <f t="shared" si="184"/>
        <v/>
      </c>
      <c r="AP320" s="285" t="str">
        <f t="shared" si="185"/>
        <v/>
      </c>
      <c r="AQ320" s="285" t="str">
        <f t="shared" si="186"/>
        <v/>
      </c>
      <c r="AR320" s="182" t="str">
        <f t="shared" si="187"/>
        <v/>
      </c>
      <c r="AS320" s="182" t="str">
        <f t="shared" si="188"/>
        <v/>
      </c>
      <c r="AT320" s="182" t="str">
        <f t="shared" si="189"/>
        <v/>
      </c>
      <c r="AU320" s="182" t="str">
        <f t="shared" si="190"/>
        <v/>
      </c>
      <c r="AV320" s="182" t="str">
        <f t="shared" si="191"/>
        <v/>
      </c>
      <c r="AW320" s="182" t="str">
        <f t="shared" si="192"/>
        <v/>
      </c>
      <c r="AX320" s="182" t="str">
        <f t="shared" si="193"/>
        <v/>
      </c>
      <c r="AY320" s="182" t="str">
        <f t="shared" si="194"/>
        <v/>
      </c>
      <c r="AZ320" s="182" t="str">
        <f t="shared" si="195"/>
        <v/>
      </c>
      <c r="BA320" s="182" t="str">
        <f t="shared" si="196"/>
        <v/>
      </c>
      <c r="BB320" s="182" t="str">
        <f t="shared" si="197"/>
        <v/>
      </c>
      <c r="BC320" s="182" t="str">
        <f t="shared" si="198"/>
        <v/>
      </c>
      <c r="BD320" s="182" t="str">
        <f t="shared" si="199"/>
        <v/>
      </c>
      <c r="BE320" s="182" t="str">
        <f t="shared" si="200"/>
        <v/>
      </c>
      <c r="BF320" s="182" t="str">
        <f t="shared" si="201"/>
        <v/>
      </c>
      <c r="BG320" s="182" t="str">
        <f t="shared" si="202"/>
        <v/>
      </c>
      <c r="BH320" s="182" t="str">
        <f t="shared" si="203"/>
        <v/>
      </c>
      <c r="BI320" s="182" t="str">
        <f t="shared" si="204"/>
        <v/>
      </c>
      <c r="BJ320" s="182" t="str">
        <f t="shared" si="205"/>
        <v/>
      </c>
      <c r="BK320" s="182" t="str">
        <f t="shared" si="206"/>
        <v/>
      </c>
      <c r="BL320" s="182" t="str">
        <f t="shared" si="207"/>
        <v/>
      </c>
      <c r="BM320" s="182" t="str">
        <f t="shared" si="208"/>
        <v/>
      </c>
      <c r="BN320" s="182" t="str">
        <f t="shared" si="209"/>
        <v/>
      </c>
      <c r="BO320" s="182" t="str">
        <f t="shared" si="210"/>
        <v/>
      </c>
      <c r="BP320" s="182" t="str">
        <f t="shared" si="211"/>
        <v/>
      </c>
      <c r="BQ320" s="182" t="str">
        <f t="shared" si="212"/>
        <v/>
      </c>
      <c r="BR320" s="182" t="str">
        <f t="shared" si="213"/>
        <v/>
      </c>
      <c r="BS320" s="182" t="str">
        <f t="shared" si="214"/>
        <v/>
      </c>
      <c r="BT320" s="182" t="str">
        <f t="shared" si="215"/>
        <v/>
      </c>
      <c r="BU320" s="183" t="str">
        <f t="shared" si="216"/>
        <v/>
      </c>
      <c r="BV320" s="184" t="str">
        <f>IF('Cálculos '!C326="","",AVERAGE(AN320:BU320))</f>
        <v/>
      </c>
    </row>
    <row r="321" spans="2:74" ht="17.25" hidden="1" thickBot="1" x14ac:dyDescent="0.35">
      <c r="B321" s="165">
        <f t="shared" si="217"/>
        <v>319</v>
      </c>
      <c r="C321" s="171" t="str">
        <f>IF('Cálculos '!J327="","",'Cálculos '!J327)</f>
        <v/>
      </c>
      <c r="D321" s="172" t="str">
        <f>IF('Cálculos '!K327="","",'Cálculos '!K327)</f>
        <v/>
      </c>
      <c r="E321" s="172" t="str">
        <f>IF('Cálculos '!L327="","",'Cálculos '!L327)</f>
        <v/>
      </c>
      <c r="F321" s="172" t="str">
        <f>IF('Cálculos '!M327="","",'Cálculos '!M327)</f>
        <v/>
      </c>
      <c r="G321" s="172" t="str">
        <f>IF('Cálculos '!N327="","",'Cálculos '!N327)</f>
        <v/>
      </c>
      <c r="H321" s="172" t="str">
        <f>IF('Cálculos '!O327="","",'Cálculos '!O327)</f>
        <v/>
      </c>
      <c r="I321" s="172" t="str">
        <f>IF('Cálculos '!P327="","",'Cálculos '!P327)</f>
        <v/>
      </c>
      <c r="J321" s="172" t="str">
        <f>IF('Cálculos '!Q327="","",'Cálculos '!Q327)</f>
        <v/>
      </c>
      <c r="K321" s="172" t="str">
        <f>IF('Cálculos '!R327="","",'Cálculos '!R327)</f>
        <v/>
      </c>
      <c r="L321" s="172" t="str">
        <f>IF('Cálculos '!S327="","",'Cálculos '!S327)</f>
        <v/>
      </c>
      <c r="M321" s="172" t="str">
        <f>IF('Cálculos '!T327="","",'Cálculos '!T327)</f>
        <v/>
      </c>
      <c r="N321" s="172" t="str">
        <f>IF('Cálculos '!U327="","",'Cálculos '!U327)</f>
        <v/>
      </c>
      <c r="O321" s="172" t="str">
        <f>IF('Cálculos '!V327="","",'Cálculos '!V327)</f>
        <v/>
      </c>
      <c r="P321" s="172" t="str">
        <f>IF('Cálculos '!W327="","",'Cálculos '!W327)</f>
        <v/>
      </c>
      <c r="Q321" s="172" t="str">
        <f>IF('Cálculos '!X327="","",'Cálculos '!X327)</f>
        <v/>
      </c>
      <c r="R321" s="172" t="str">
        <f>IF('Cálculos '!Y327="","",'Cálculos '!Y327)</f>
        <v/>
      </c>
      <c r="S321" s="172" t="str">
        <f>IF('Cálculos '!Z327="","",'Cálculos '!Z327)</f>
        <v/>
      </c>
      <c r="T321" s="172" t="str">
        <f>IF('Cálculos '!AA327="","",'Cálculos '!AA327)</f>
        <v/>
      </c>
      <c r="U321" s="172" t="str">
        <f>IF('Cálculos '!AB327="","",'Cálculos '!AB327)</f>
        <v/>
      </c>
      <c r="V321" s="172" t="str">
        <f>IF('Cálculos '!AC327="","",'Cálculos '!AC327)</f>
        <v/>
      </c>
      <c r="W321" s="172" t="str">
        <f>IF('Cálculos '!AD327="","",'Cálculos '!AD327)</f>
        <v/>
      </c>
      <c r="X321" s="172" t="str">
        <f>IF('Cálculos '!AE327="","",'Cálculos '!AE327)</f>
        <v/>
      </c>
      <c r="Y321" s="172" t="str">
        <f>IF('Cálculos '!AF327="","",'Cálculos '!AF327)</f>
        <v/>
      </c>
      <c r="Z321" s="172" t="str">
        <f>IF('Cálculos '!AG327="","",'Cálculos '!AG327)</f>
        <v/>
      </c>
      <c r="AA321" s="172" t="str">
        <f>IF('Cálculos '!AH327="","",'Cálculos '!AH327)</f>
        <v/>
      </c>
      <c r="AB321" s="172" t="str">
        <f>IF('Cálculos '!AI327="","",'Cálculos '!AI327)</f>
        <v/>
      </c>
      <c r="AC321" s="172" t="str">
        <f>IF('Cálculos '!AJ327="","",'Cálculos '!AJ327)</f>
        <v/>
      </c>
      <c r="AD321" s="172" t="str">
        <f>IF('Cálculos '!AK327="","",'Cálculos '!AK327)</f>
        <v/>
      </c>
      <c r="AE321" s="172" t="str">
        <f>IF('Cálculos '!AL327="","",'Cálculos '!AL327)</f>
        <v/>
      </c>
      <c r="AF321" s="172" t="str">
        <f>IF('Cálculos '!AM327="","",'Cálculos '!AM327)</f>
        <v/>
      </c>
      <c r="AG321" s="172" t="str">
        <f>IF('Cálculos '!AN327="","",'Cálculos '!AN327)</f>
        <v/>
      </c>
      <c r="AH321" s="172" t="str">
        <f>IF('Cálculos '!AO327="","",'Cálculos '!AO327)</f>
        <v/>
      </c>
      <c r="AI321" s="172" t="str">
        <f>IF('Cálculos '!AP327="","",'Cálculos '!AP327)</f>
        <v/>
      </c>
      <c r="AJ321" s="443" t="str">
        <f>IF('Cálculos '!AQ327="","",'Cálculos '!AQ327)</f>
        <v/>
      </c>
      <c r="AK321" s="446" t="str">
        <f>IF('Cálculos '!D327="","",AVERAGE(C321:AJ321))</f>
        <v/>
      </c>
      <c r="AM321" s="181">
        <f t="shared" si="182"/>
        <v>319</v>
      </c>
      <c r="AN321" s="284" t="str">
        <f t="shared" si="183"/>
        <v/>
      </c>
      <c r="AO321" s="285" t="str">
        <f t="shared" si="184"/>
        <v/>
      </c>
      <c r="AP321" s="285" t="str">
        <f t="shared" si="185"/>
        <v/>
      </c>
      <c r="AQ321" s="285" t="str">
        <f t="shared" si="186"/>
        <v/>
      </c>
      <c r="AR321" s="182" t="str">
        <f t="shared" si="187"/>
        <v/>
      </c>
      <c r="AS321" s="182" t="str">
        <f t="shared" si="188"/>
        <v/>
      </c>
      <c r="AT321" s="182" t="str">
        <f t="shared" si="189"/>
        <v/>
      </c>
      <c r="AU321" s="182" t="str">
        <f t="shared" si="190"/>
        <v/>
      </c>
      <c r="AV321" s="182" t="str">
        <f t="shared" si="191"/>
        <v/>
      </c>
      <c r="AW321" s="182" t="str">
        <f t="shared" si="192"/>
        <v/>
      </c>
      <c r="AX321" s="182" t="str">
        <f t="shared" si="193"/>
        <v/>
      </c>
      <c r="AY321" s="182" t="str">
        <f t="shared" si="194"/>
        <v/>
      </c>
      <c r="AZ321" s="182" t="str">
        <f t="shared" si="195"/>
        <v/>
      </c>
      <c r="BA321" s="182" t="str">
        <f t="shared" si="196"/>
        <v/>
      </c>
      <c r="BB321" s="182" t="str">
        <f t="shared" si="197"/>
        <v/>
      </c>
      <c r="BC321" s="182" t="str">
        <f t="shared" si="198"/>
        <v/>
      </c>
      <c r="BD321" s="182" t="str">
        <f t="shared" si="199"/>
        <v/>
      </c>
      <c r="BE321" s="182" t="str">
        <f t="shared" si="200"/>
        <v/>
      </c>
      <c r="BF321" s="182" t="str">
        <f t="shared" si="201"/>
        <v/>
      </c>
      <c r="BG321" s="182" t="str">
        <f t="shared" si="202"/>
        <v/>
      </c>
      <c r="BH321" s="182" t="str">
        <f t="shared" si="203"/>
        <v/>
      </c>
      <c r="BI321" s="182" t="str">
        <f t="shared" si="204"/>
        <v/>
      </c>
      <c r="BJ321" s="182" t="str">
        <f t="shared" si="205"/>
        <v/>
      </c>
      <c r="BK321" s="182" t="str">
        <f t="shared" si="206"/>
        <v/>
      </c>
      <c r="BL321" s="182" t="str">
        <f t="shared" si="207"/>
        <v/>
      </c>
      <c r="BM321" s="182" t="str">
        <f t="shared" si="208"/>
        <v/>
      </c>
      <c r="BN321" s="182" t="str">
        <f t="shared" si="209"/>
        <v/>
      </c>
      <c r="BO321" s="182" t="str">
        <f t="shared" si="210"/>
        <v/>
      </c>
      <c r="BP321" s="182" t="str">
        <f t="shared" si="211"/>
        <v/>
      </c>
      <c r="BQ321" s="182" t="str">
        <f t="shared" si="212"/>
        <v/>
      </c>
      <c r="BR321" s="182" t="str">
        <f t="shared" si="213"/>
        <v/>
      </c>
      <c r="BS321" s="182" t="str">
        <f t="shared" si="214"/>
        <v/>
      </c>
      <c r="BT321" s="182" t="str">
        <f t="shared" si="215"/>
        <v/>
      </c>
      <c r="BU321" s="183" t="str">
        <f t="shared" si="216"/>
        <v/>
      </c>
      <c r="BV321" s="184" t="str">
        <f>IF('Cálculos '!C327="","",AVERAGE(AN321:BU321))</f>
        <v/>
      </c>
    </row>
    <row r="322" spans="2:74" ht="17.25" hidden="1" thickBot="1" x14ac:dyDescent="0.35">
      <c r="B322" s="165">
        <f t="shared" si="217"/>
        <v>320</v>
      </c>
      <c r="C322" s="171" t="str">
        <f>IF('Cálculos '!J328="","",'Cálculos '!J328)</f>
        <v/>
      </c>
      <c r="D322" s="172" t="str">
        <f>IF('Cálculos '!K328="","",'Cálculos '!K328)</f>
        <v/>
      </c>
      <c r="E322" s="172" t="str">
        <f>IF('Cálculos '!L328="","",'Cálculos '!L328)</f>
        <v/>
      </c>
      <c r="F322" s="172" t="str">
        <f>IF('Cálculos '!M328="","",'Cálculos '!M328)</f>
        <v/>
      </c>
      <c r="G322" s="172" t="str">
        <f>IF('Cálculos '!N328="","",'Cálculos '!N328)</f>
        <v/>
      </c>
      <c r="H322" s="172" t="str">
        <f>IF('Cálculos '!O328="","",'Cálculos '!O328)</f>
        <v/>
      </c>
      <c r="I322" s="172" t="str">
        <f>IF('Cálculos '!P328="","",'Cálculos '!P328)</f>
        <v/>
      </c>
      <c r="J322" s="172" t="str">
        <f>IF('Cálculos '!Q328="","",'Cálculos '!Q328)</f>
        <v/>
      </c>
      <c r="K322" s="172" t="str">
        <f>IF('Cálculos '!R328="","",'Cálculos '!R328)</f>
        <v/>
      </c>
      <c r="L322" s="172" t="str">
        <f>IF('Cálculos '!S328="","",'Cálculos '!S328)</f>
        <v/>
      </c>
      <c r="M322" s="172" t="str">
        <f>IF('Cálculos '!T328="","",'Cálculos '!T328)</f>
        <v/>
      </c>
      <c r="N322" s="172" t="str">
        <f>IF('Cálculos '!U328="","",'Cálculos '!U328)</f>
        <v/>
      </c>
      <c r="O322" s="172" t="str">
        <f>IF('Cálculos '!V328="","",'Cálculos '!V328)</f>
        <v/>
      </c>
      <c r="P322" s="172" t="str">
        <f>IF('Cálculos '!W328="","",'Cálculos '!W328)</f>
        <v/>
      </c>
      <c r="Q322" s="172" t="str">
        <f>IF('Cálculos '!X328="","",'Cálculos '!X328)</f>
        <v/>
      </c>
      <c r="R322" s="172" t="str">
        <f>IF('Cálculos '!Y328="","",'Cálculos '!Y328)</f>
        <v/>
      </c>
      <c r="S322" s="172" t="str">
        <f>IF('Cálculos '!Z328="","",'Cálculos '!Z328)</f>
        <v/>
      </c>
      <c r="T322" s="172" t="str">
        <f>IF('Cálculos '!AA328="","",'Cálculos '!AA328)</f>
        <v/>
      </c>
      <c r="U322" s="172" t="str">
        <f>IF('Cálculos '!AB328="","",'Cálculos '!AB328)</f>
        <v/>
      </c>
      <c r="V322" s="172" t="str">
        <f>IF('Cálculos '!AC328="","",'Cálculos '!AC328)</f>
        <v/>
      </c>
      <c r="W322" s="172" t="str">
        <f>IF('Cálculos '!AD328="","",'Cálculos '!AD328)</f>
        <v/>
      </c>
      <c r="X322" s="172" t="str">
        <f>IF('Cálculos '!AE328="","",'Cálculos '!AE328)</f>
        <v/>
      </c>
      <c r="Y322" s="172" t="str">
        <f>IF('Cálculos '!AF328="","",'Cálculos '!AF328)</f>
        <v/>
      </c>
      <c r="Z322" s="172" t="str">
        <f>IF('Cálculos '!AG328="","",'Cálculos '!AG328)</f>
        <v/>
      </c>
      <c r="AA322" s="172" t="str">
        <f>IF('Cálculos '!AH328="","",'Cálculos '!AH328)</f>
        <v/>
      </c>
      <c r="AB322" s="172" t="str">
        <f>IF('Cálculos '!AI328="","",'Cálculos '!AI328)</f>
        <v/>
      </c>
      <c r="AC322" s="172" t="str">
        <f>IF('Cálculos '!AJ328="","",'Cálculos '!AJ328)</f>
        <v/>
      </c>
      <c r="AD322" s="172" t="str">
        <f>IF('Cálculos '!AK328="","",'Cálculos '!AK328)</f>
        <v/>
      </c>
      <c r="AE322" s="172" t="str">
        <f>IF('Cálculos '!AL328="","",'Cálculos '!AL328)</f>
        <v/>
      </c>
      <c r="AF322" s="172" t="str">
        <f>IF('Cálculos '!AM328="","",'Cálculos '!AM328)</f>
        <v/>
      </c>
      <c r="AG322" s="172" t="str">
        <f>IF('Cálculos '!AN328="","",'Cálculos '!AN328)</f>
        <v/>
      </c>
      <c r="AH322" s="172" t="str">
        <f>IF('Cálculos '!AO328="","",'Cálculos '!AO328)</f>
        <v/>
      </c>
      <c r="AI322" s="172" t="str">
        <f>IF('Cálculos '!AP328="","",'Cálculos '!AP328)</f>
        <v/>
      </c>
      <c r="AJ322" s="443" t="str">
        <f>IF('Cálculos '!AQ328="","",'Cálculos '!AQ328)</f>
        <v/>
      </c>
      <c r="AK322" s="446" t="str">
        <f>IF('Cálculos '!D328="","",AVERAGE(C322:AJ322))</f>
        <v/>
      </c>
      <c r="AM322" s="181">
        <f t="shared" si="182"/>
        <v>320</v>
      </c>
      <c r="AN322" s="284" t="str">
        <f t="shared" si="183"/>
        <v/>
      </c>
      <c r="AO322" s="285" t="str">
        <f t="shared" si="184"/>
        <v/>
      </c>
      <c r="AP322" s="285" t="str">
        <f t="shared" si="185"/>
        <v/>
      </c>
      <c r="AQ322" s="285" t="str">
        <f t="shared" si="186"/>
        <v/>
      </c>
      <c r="AR322" s="182" t="str">
        <f t="shared" si="187"/>
        <v/>
      </c>
      <c r="AS322" s="182" t="str">
        <f t="shared" si="188"/>
        <v/>
      </c>
      <c r="AT322" s="182" t="str">
        <f t="shared" si="189"/>
        <v/>
      </c>
      <c r="AU322" s="182" t="str">
        <f t="shared" si="190"/>
        <v/>
      </c>
      <c r="AV322" s="182" t="str">
        <f t="shared" si="191"/>
        <v/>
      </c>
      <c r="AW322" s="182" t="str">
        <f t="shared" si="192"/>
        <v/>
      </c>
      <c r="AX322" s="182" t="str">
        <f t="shared" si="193"/>
        <v/>
      </c>
      <c r="AY322" s="182" t="str">
        <f t="shared" si="194"/>
        <v/>
      </c>
      <c r="AZ322" s="182" t="str">
        <f t="shared" si="195"/>
        <v/>
      </c>
      <c r="BA322" s="182" t="str">
        <f t="shared" si="196"/>
        <v/>
      </c>
      <c r="BB322" s="182" t="str">
        <f t="shared" si="197"/>
        <v/>
      </c>
      <c r="BC322" s="182" t="str">
        <f t="shared" si="198"/>
        <v/>
      </c>
      <c r="BD322" s="182" t="str">
        <f t="shared" si="199"/>
        <v/>
      </c>
      <c r="BE322" s="182" t="str">
        <f t="shared" si="200"/>
        <v/>
      </c>
      <c r="BF322" s="182" t="str">
        <f t="shared" si="201"/>
        <v/>
      </c>
      <c r="BG322" s="182" t="str">
        <f t="shared" si="202"/>
        <v/>
      </c>
      <c r="BH322" s="182" t="str">
        <f t="shared" si="203"/>
        <v/>
      </c>
      <c r="BI322" s="182" t="str">
        <f t="shared" si="204"/>
        <v/>
      </c>
      <c r="BJ322" s="182" t="str">
        <f t="shared" si="205"/>
        <v/>
      </c>
      <c r="BK322" s="182" t="str">
        <f t="shared" si="206"/>
        <v/>
      </c>
      <c r="BL322" s="182" t="str">
        <f t="shared" si="207"/>
        <v/>
      </c>
      <c r="BM322" s="182" t="str">
        <f t="shared" si="208"/>
        <v/>
      </c>
      <c r="BN322" s="182" t="str">
        <f t="shared" si="209"/>
        <v/>
      </c>
      <c r="BO322" s="182" t="str">
        <f t="shared" si="210"/>
        <v/>
      </c>
      <c r="BP322" s="182" t="str">
        <f t="shared" si="211"/>
        <v/>
      </c>
      <c r="BQ322" s="182" t="str">
        <f t="shared" si="212"/>
        <v/>
      </c>
      <c r="BR322" s="182" t="str">
        <f t="shared" si="213"/>
        <v/>
      </c>
      <c r="BS322" s="182" t="str">
        <f t="shared" si="214"/>
        <v/>
      </c>
      <c r="BT322" s="182" t="str">
        <f t="shared" si="215"/>
        <v/>
      </c>
      <c r="BU322" s="183" t="str">
        <f t="shared" si="216"/>
        <v/>
      </c>
      <c r="BV322" s="184" t="str">
        <f>IF('Cálculos '!C328="","",AVERAGE(AN322:BU322))</f>
        <v/>
      </c>
    </row>
    <row r="323" spans="2:74" ht="17.25" hidden="1" thickBot="1" x14ac:dyDescent="0.35">
      <c r="B323" s="165">
        <f t="shared" si="217"/>
        <v>321</v>
      </c>
      <c r="C323" s="171" t="str">
        <f>IF('Cálculos '!J329="","",'Cálculos '!J329)</f>
        <v/>
      </c>
      <c r="D323" s="172" t="str">
        <f>IF('Cálculos '!K329="","",'Cálculos '!K329)</f>
        <v/>
      </c>
      <c r="E323" s="172" t="str">
        <f>IF('Cálculos '!L329="","",'Cálculos '!L329)</f>
        <v/>
      </c>
      <c r="F323" s="172" t="str">
        <f>IF('Cálculos '!M329="","",'Cálculos '!M329)</f>
        <v/>
      </c>
      <c r="G323" s="172" t="str">
        <f>IF('Cálculos '!N329="","",'Cálculos '!N329)</f>
        <v/>
      </c>
      <c r="H323" s="172" t="str">
        <f>IF('Cálculos '!O329="","",'Cálculos '!O329)</f>
        <v/>
      </c>
      <c r="I323" s="172" t="str">
        <f>IF('Cálculos '!P329="","",'Cálculos '!P329)</f>
        <v/>
      </c>
      <c r="J323" s="172" t="str">
        <f>IF('Cálculos '!Q329="","",'Cálculos '!Q329)</f>
        <v/>
      </c>
      <c r="K323" s="172" t="str">
        <f>IF('Cálculos '!R329="","",'Cálculos '!R329)</f>
        <v/>
      </c>
      <c r="L323" s="172" t="str">
        <f>IF('Cálculos '!S329="","",'Cálculos '!S329)</f>
        <v/>
      </c>
      <c r="M323" s="172" t="str">
        <f>IF('Cálculos '!T329="","",'Cálculos '!T329)</f>
        <v/>
      </c>
      <c r="N323" s="172" t="str">
        <f>IF('Cálculos '!U329="","",'Cálculos '!U329)</f>
        <v/>
      </c>
      <c r="O323" s="172" t="str">
        <f>IF('Cálculos '!V329="","",'Cálculos '!V329)</f>
        <v/>
      </c>
      <c r="P323" s="172" t="str">
        <f>IF('Cálculos '!W329="","",'Cálculos '!W329)</f>
        <v/>
      </c>
      <c r="Q323" s="172" t="str">
        <f>IF('Cálculos '!X329="","",'Cálculos '!X329)</f>
        <v/>
      </c>
      <c r="R323" s="172" t="str">
        <f>IF('Cálculos '!Y329="","",'Cálculos '!Y329)</f>
        <v/>
      </c>
      <c r="S323" s="172" t="str">
        <f>IF('Cálculos '!Z329="","",'Cálculos '!Z329)</f>
        <v/>
      </c>
      <c r="T323" s="172" t="str">
        <f>IF('Cálculos '!AA329="","",'Cálculos '!AA329)</f>
        <v/>
      </c>
      <c r="U323" s="172" t="str">
        <f>IF('Cálculos '!AB329="","",'Cálculos '!AB329)</f>
        <v/>
      </c>
      <c r="V323" s="172" t="str">
        <f>IF('Cálculos '!AC329="","",'Cálculos '!AC329)</f>
        <v/>
      </c>
      <c r="W323" s="172" t="str">
        <f>IF('Cálculos '!AD329="","",'Cálculos '!AD329)</f>
        <v/>
      </c>
      <c r="X323" s="172" t="str">
        <f>IF('Cálculos '!AE329="","",'Cálculos '!AE329)</f>
        <v/>
      </c>
      <c r="Y323" s="172" t="str">
        <f>IF('Cálculos '!AF329="","",'Cálculos '!AF329)</f>
        <v/>
      </c>
      <c r="Z323" s="172" t="str">
        <f>IF('Cálculos '!AG329="","",'Cálculos '!AG329)</f>
        <v/>
      </c>
      <c r="AA323" s="172" t="str">
        <f>IF('Cálculos '!AH329="","",'Cálculos '!AH329)</f>
        <v/>
      </c>
      <c r="AB323" s="172" t="str">
        <f>IF('Cálculos '!AI329="","",'Cálculos '!AI329)</f>
        <v/>
      </c>
      <c r="AC323" s="172" t="str">
        <f>IF('Cálculos '!AJ329="","",'Cálculos '!AJ329)</f>
        <v/>
      </c>
      <c r="AD323" s="172" t="str">
        <f>IF('Cálculos '!AK329="","",'Cálculos '!AK329)</f>
        <v/>
      </c>
      <c r="AE323" s="172" t="str">
        <f>IF('Cálculos '!AL329="","",'Cálculos '!AL329)</f>
        <v/>
      </c>
      <c r="AF323" s="172" t="str">
        <f>IF('Cálculos '!AM329="","",'Cálculos '!AM329)</f>
        <v/>
      </c>
      <c r="AG323" s="172" t="str">
        <f>IF('Cálculos '!AN329="","",'Cálculos '!AN329)</f>
        <v/>
      </c>
      <c r="AH323" s="172" t="str">
        <f>IF('Cálculos '!AO329="","",'Cálculos '!AO329)</f>
        <v/>
      </c>
      <c r="AI323" s="172" t="str">
        <f>IF('Cálculos '!AP329="","",'Cálculos '!AP329)</f>
        <v/>
      </c>
      <c r="AJ323" s="443" t="str">
        <f>IF('Cálculos '!AQ329="","",'Cálculos '!AQ329)</f>
        <v/>
      </c>
      <c r="AK323" s="446" t="str">
        <f>IF('Cálculos '!D329="","",AVERAGE(C323:AJ323))</f>
        <v/>
      </c>
      <c r="AM323" s="181">
        <f t="shared" si="182"/>
        <v>321</v>
      </c>
      <c r="AN323" s="284" t="str">
        <f t="shared" si="183"/>
        <v/>
      </c>
      <c r="AO323" s="285" t="str">
        <f t="shared" si="184"/>
        <v/>
      </c>
      <c r="AP323" s="285" t="str">
        <f t="shared" si="185"/>
        <v/>
      </c>
      <c r="AQ323" s="285" t="str">
        <f t="shared" si="186"/>
        <v/>
      </c>
      <c r="AR323" s="182" t="str">
        <f t="shared" si="187"/>
        <v/>
      </c>
      <c r="AS323" s="182" t="str">
        <f t="shared" si="188"/>
        <v/>
      </c>
      <c r="AT323" s="182" t="str">
        <f t="shared" si="189"/>
        <v/>
      </c>
      <c r="AU323" s="182" t="str">
        <f t="shared" si="190"/>
        <v/>
      </c>
      <c r="AV323" s="182" t="str">
        <f t="shared" si="191"/>
        <v/>
      </c>
      <c r="AW323" s="182" t="str">
        <f t="shared" si="192"/>
        <v/>
      </c>
      <c r="AX323" s="182" t="str">
        <f t="shared" si="193"/>
        <v/>
      </c>
      <c r="AY323" s="182" t="str">
        <f t="shared" si="194"/>
        <v/>
      </c>
      <c r="AZ323" s="182" t="str">
        <f t="shared" si="195"/>
        <v/>
      </c>
      <c r="BA323" s="182" t="str">
        <f t="shared" si="196"/>
        <v/>
      </c>
      <c r="BB323" s="182" t="str">
        <f t="shared" si="197"/>
        <v/>
      </c>
      <c r="BC323" s="182" t="str">
        <f t="shared" si="198"/>
        <v/>
      </c>
      <c r="BD323" s="182" t="str">
        <f t="shared" si="199"/>
        <v/>
      </c>
      <c r="BE323" s="182" t="str">
        <f t="shared" si="200"/>
        <v/>
      </c>
      <c r="BF323" s="182" t="str">
        <f t="shared" si="201"/>
        <v/>
      </c>
      <c r="BG323" s="182" t="str">
        <f t="shared" si="202"/>
        <v/>
      </c>
      <c r="BH323" s="182" t="str">
        <f t="shared" si="203"/>
        <v/>
      </c>
      <c r="BI323" s="182" t="str">
        <f t="shared" si="204"/>
        <v/>
      </c>
      <c r="BJ323" s="182" t="str">
        <f t="shared" si="205"/>
        <v/>
      </c>
      <c r="BK323" s="182" t="str">
        <f t="shared" si="206"/>
        <v/>
      </c>
      <c r="BL323" s="182" t="str">
        <f t="shared" si="207"/>
        <v/>
      </c>
      <c r="BM323" s="182" t="str">
        <f t="shared" si="208"/>
        <v/>
      </c>
      <c r="BN323" s="182" t="str">
        <f t="shared" si="209"/>
        <v/>
      </c>
      <c r="BO323" s="182" t="str">
        <f t="shared" si="210"/>
        <v/>
      </c>
      <c r="BP323" s="182" t="str">
        <f t="shared" si="211"/>
        <v/>
      </c>
      <c r="BQ323" s="182" t="str">
        <f t="shared" si="212"/>
        <v/>
      </c>
      <c r="BR323" s="182" t="str">
        <f t="shared" si="213"/>
        <v/>
      </c>
      <c r="BS323" s="182" t="str">
        <f t="shared" si="214"/>
        <v/>
      </c>
      <c r="BT323" s="182" t="str">
        <f t="shared" si="215"/>
        <v/>
      </c>
      <c r="BU323" s="183" t="str">
        <f t="shared" si="216"/>
        <v/>
      </c>
      <c r="BV323" s="184" t="str">
        <f>IF('Cálculos '!C329="","",AVERAGE(AN323:BU323))</f>
        <v/>
      </c>
    </row>
    <row r="324" spans="2:74" ht="17.25" hidden="1" thickBot="1" x14ac:dyDescent="0.35">
      <c r="B324" s="165">
        <f t="shared" si="217"/>
        <v>322</v>
      </c>
      <c r="C324" s="171" t="str">
        <f>IF('Cálculos '!J330="","",'Cálculos '!J330)</f>
        <v/>
      </c>
      <c r="D324" s="172" t="str">
        <f>IF('Cálculos '!K330="","",'Cálculos '!K330)</f>
        <v/>
      </c>
      <c r="E324" s="172" t="str">
        <f>IF('Cálculos '!L330="","",'Cálculos '!L330)</f>
        <v/>
      </c>
      <c r="F324" s="172" t="str">
        <f>IF('Cálculos '!M330="","",'Cálculos '!M330)</f>
        <v/>
      </c>
      <c r="G324" s="172" t="str">
        <f>IF('Cálculos '!N330="","",'Cálculos '!N330)</f>
        <v/>
      </c>
      <c r="H324" s="172" t="str">
        <f>IF('Cálculos '!O330="","",'Cálculos '!O330)</f>
        <v/>
      </c>
      <c r="I324" s="172" t="str">
        <f>IF('Cálculos '!P330="","",'Cálculos '!P330)</f>
        <v/>
      </c>
      <c r="J324" s="172" t="str">
        <f>IF('Cálculos '!Q330="","",'Cálculos '!Q330)</f>
        <v/>
      </c>
      <c r="K324" s="172" t="str">
        <f>IF('Cálculos '!R330="","",'Cálculos '!R330)</f>
        <v/>
      </c>
      <c r="L324" s="172" t="str">
        <f>IF('Cálculos '!S330="","",'Cálculos '!S330)</f>
        <v/>
      </c>
      <c r="M324" s="172" t="str">
        <f>IF('Cálculos '!T330="","",'Cálculos '!T330)</f>
        <v/>
      </c>
      <c r="N324" s="172" t="str">
        <f>IF('Cálculos '!U330="","",'Cálculos '!U330)</f>
        <v/>
      </c>
      <c r="O324" s="172" t="str">
        <f>IF('Cálculos '!V330="","",'Cálculos '!V330)</f>
        <v/>
      </c>
      <c r="P324" s="172" t="str">
        <f>IF('Cálculos '!W330="","",'Cálculos '!W330)</f>
        <v/>
      </c>
      <c r="Q324" s="172" t="str">
        <f>IF('Cálculos '!X330="","",'Cálculos '!X330)</f>
        <v/>
      </c>
      <c r="R324" s="172" t="str">
        <f>IF('Cálculos '!Y330="","",'Cálculos '!Y330)</f>
        <v/>
      </c>
      <c r="S324" s="172" t="str">
        <f>IF('Cálculos '!Z330="","",'Cálculos '!Z330)</f>
        <v/>
      </c>
      <c r="T324" s="172" t="str">
        <f>IF('Cálculos '!AA330="","",'Cálculos '!AA330)</f>
        <v/>
      </c>
      <c r="U324" s="172" t="str">
        <f>IF('Cálculos '!AB330="","",'Cálculos '!AB330)</f>
        <v/>
      </c>
      <c r="V324" s="172" t="str">
        <f>IF('Cálculos '!AC330="","",'Cálculos '!AC330)</f>
        <v/>
      </c>
      <c r="W324" s="172" t="str">
        <f>IF('Cálculos '!AD330="","",'Cálculos '!AD330)</f>
        <v/>
      </c>
      <c r="X324" s="172" t="str">
        <f>IF('Cálculos '!AE330="","",'Cálculos '!AE330)</f>
        <v/>
      </c>
      <c r="Y324" s="172" t="str">
        <f>IF('Cálculos '!AF330="","",'Cálculos '!AF330)</f>
        <v/>
      </c>
      <c r="Z324" s="172" t="str">
        <f>IF('Cálculos '!AG330="","",'Cálculos '!AG330)</f>
        <v/>
      </c>
      <c r="AA324" s="172" t="str">
        <f>IF('Cálculos '!AH330="","",'Cálculos '!AH330)</f>
        <v/>
      </c>
      <c r="AB324" s="172" t="str">
        <f>IF('Cálculos '!AI330="","",'Cálculos '!AI330)</f>
        <v/>
      </c>
      <c r="AC324" s="172" t="str">
        <f>IF('Cálculos '!AJ330="","",'Cálculos '!AJ330)</f>
        <v/>
      </c>
      <c r="AD324" s="172" t="str">
        <f>IF('Cálculos '!AK330="","",'Cálculos '!AK330)</f>
        <v/>
      </c>
      <c r="AE324" s="172" t="str">
        <f>IF('Cálculos '!AL330="","",'Cálculos '!AL330)</f>
        <v/>
      </c>
      <c r="AF324" s="172" t="str">
        <f>IF('Cálculos '!AM330="","",'Cálculos '!AM330)</f>
        <v/>
      </c>
      <c r="AG324" s="172" t="str">
        <f>IF('Cálculos '!AN330="","",'Cálculos '!AN330)</f>
        <v/>
      </c>
      <c r="AH324" s="172" t="str">
        <f>IF('Cálculos '!AO330="","",'Cálculos '!AO330)</f>
        <v/>
      </c>
      <c r="AI324" s="172" t="str">
        <f>IF('Cálculos '!AP330="","",'Cálculos '!AP330)</f>
        <v/>
      </c>
      <c r="AJ324" s="443" t="str">
        <f>IF('Cálculos '!AQ330="","",'Cálculos '!AQ330)</f>
        <v/>
      </c>
      <c r="AK324" s="446" t="str">
        <f>IF('Cálculos '!D330="","",AVERAGE(C324:AJ324))</f>
        <v/>
      </c>
      <c r="AM324" s="181">
        <f t="shared" si="182"/>
        <v>322</v>
      </c>
      <c r="AN324" s="284" t="str">
        <f t="shared" si="183"/>
        <v/>
      </c>
      <c r="AO324" s="285" t="str">
        <f t="shared" si="184"/>
        <v/>
      </c>
      <c r="AP324" s="285" t="str">
        <f t="shared" si="185"/>
        <v/>
      </c>
      <c r="AQ324" s="285" t="str">
        <f t="shared" si="186"/>
        <v/>
      </c>
      <c r="AR324" s="182" t="str">
        <f t="shared" si="187"/>
        <v/>
      </c>
      <c r="AS324" s="182" t="str">
        <f t="shared" si="188"/>
        <v/>
      </c>
      <c r="AT324" s="182" t="str">
        <f t="shared" si="189"/>
        <v/>
      </c>
      <c r="AU324" s="182" t="str">
        <f t="shared" si="190"/>
        <v/>
      </c>
      <c r="AV324" s="182" t="str">
        <f t="shared" si="191"/>
        <v/>
      </c>
      <c r="AW324" s="182" t="str">
        <f t="shared" si="192"/>
        <v/>
      </c>
      <c r="AX324" s="182" t="str">
        <f t="shared" si="193"/>
        <v/>
      </c>
      <c r="AY324" s="182" t="str">
        <f t="shared" si="194"/>
        <v/>
      </c>
      <c r="AZ324" s="182" t="str">
        <f t="shared" si="195"/>
        <v/>
      </c>
      <c r="BA324" s="182" t="str">
        <f t="shared" si="196"/>
        <v/>
      </c>
      <c r="BB324" s="182" t="str">
        <f t="shared" si="197"/>
        <v/>
      </c>
      <c r="BC324" s="182" t="str">
        <f t="shared" si="198"/>
        <v/>
      </c>
      <c r="BD324" s="182" t="str">
        <f t="shared" si="199"/>
        <v/>
      </c>
      <c r="BE324" s="182" t="str">
        <f t="shared" si="200"/>
        <v/>
      </c>
      <c r="BF324" s="182" t="str">
        <f t="shared" si="201"/>
        <v/>
      </c>
      <c r="BG324" s="182" t="str">
        <f t="shared" si="202"/>
        <v/>
      </c>
      <c r="BH324" s="182" t="str">
        <f t="shared" si="203"/>
        <v/>
      </c>
      <c r="BI324" s="182" t="str">
        <f t="shared" si="204"/>
        <v/>
      </c>
      <c r="BJ324" s="182" t="str">
        <f t="shared" si="205"/>
        <v/>
      </c>
      <c r="BK324" s="182" t="str">
        <f t="shared" si="206"/>
        <v/>
      </c>
      <c r="BL324" s="182" t="str">
        <f t="shared" si="207"/>
        <v/>
      </c>
      <c r="BM324" s="182" t="str">
        <f t="shared" si="208"/>
        <v/>
      </c>
      <c r="BN324" s="182" t="str">
        <f t="shared" si="209"/>
        <v/>
      </c>
      <c r="BO324" s="182" t="str">
        <f t="shared" si="210"/>
        <v/>
      </c>
      <c r="BP324" s="182" t="str">
        <f t="shared" si="211"/>
        <v/>
      </c>
      <c r="BQ324" s="182" t="str">
        <f t="shared" si="212"/>
        <v/>
      </c>
      <c r="BR324" s="182" t="str">
        <f t="shared" si="213"/>
        <v/>
      </c>
      <c r="BS324" s="182" t="str">
        <f t="shared" si="214"/>
        <v/>
      </c>
      <c r="BT324" s="182" t="str">
        <f t="shared" si="215"/>
        <v/>
      </c>
      <c r="BU324" s="183" t="str">
        <f t="shared" si="216"/>
        <v/>
      </c>
      <c r="BV324" s="184" t="str">
        <f>IF('Cálculos '!C330="","",AVERAGE(AN324:BU324))</f>
        <v/>
      </c>
    </row>
    <row r="325" spans="2:74" ht="17.25" hidden="1" thickBot="1" x14ac:dyDescent="0.35">
      <c r="B325" s="165">
        <f t="shared" si="217"/>
        <v>323</v>
      </c>
      <c r="C325" s="171" t="str">
        <f>IF('Cálculos '!J331="","",'Cálculos '!J331)</f>
        <v/>
      </c>
      <c r="D325" s="172" t="str">
        <f>IF('Cálculos '!K331="","",'Cálculos '!K331)</f>
        <v/>
      </c>
      <c r="E325" s="172" t="str">
        <f>IF('Cálculos '!L331="","",'Cálculos '!L331)</f>
        <v/>
      </c>
      <c r="F325" s="172" t="str">
        <f>IF('Cálculos '!M331="","",'Cálculos '!M331)</f>
        <v/>
      </c>
      <c r="G325" s="172" t="str">
        <f>IF('Cálculos '!N331="","",'Cálculos '!N331)</f>
        <v/>
      </c>
      <c r="H325" s="172" t="str">
        <f>IF('Cálculos '!O331="","",'Cálculos '!O331)</f>
        <v/>
      </c>
      <c r="I325" s="172" t="str">
        <f>IF('Cálculos '!P331="","",'Cálculos '!P331)</f>
        <v/>
      </c>
      <c r="J325" s="172" t="str">
        <f>IF('Cálculos '!Q331="","",'Cálculos '!Q331)</f>
        <v/>
      </c>
      <c r="K325" s="172" t="str">
        <f>IF('Cálculos '!R331="","",'Cálculos '!R331)</f>
        <v/>
      </c>
      <c r="L325" s="172" t="str">
        <f>IF('Cálculos '!S331="","",'Cálculos '!S331)</f>
        <v/>
      </c>
      <c r="M325" s="172" t="str">
        <f>IF('Cálculos '!T331="","",'Cálculos '!T331)</f>
        <v/>
      </c>
      <c r="N325" s="172" t="str">
        <f>IF('Cálculos '!U331="","",'Cálculos '!U331)</f>
        <v/>
      </c>
      <c r="O325" s="172" t="str">
        <f>IF('Cálculos '!V331="","",'Cálculos '!V331)</f>
        <v/>
      </c>
      <c r="P325" s="172" t="str">
        <f>IF('Cálculos '!W331="","",'Cálculos '!W331)</f>
        <v/>
      </c>
      <c r="Q325" s="172" t="str">
        <f>IF('Cálculos '!X331="","",'Cálculos '!X331)</f>
        <v/>
      </c>
      <c r="R325" s="172" t="str">
        <f>IF('Cálculos '!Y331="","",'Cálculos '!Y331)</f>
        <v/>
      </c>
      <c r="S325" s="172" t="str">
        <f>IF('Cálculos '!Z331="","",'Cálculos '!Z331)</f>
        <v/>
      </c>
      <c r="T325" s="172" t="str">
        <f>IF('Cálculos '!AA331="","",'Cálculos '!AA331)</f>
        <v/>
      </c>
      <c r="U325" s="172" t="str">
        <f>IF('Cálculos '!AB331="","",'Cálculos '!AB331)</f>
        <v/>
      </c>
      <c r="V325" s="172" t="str">
        <f>IF('Cálculos '!AC331="","",'Cálculos '!AC331)</f>
        <v/>
      </c>
      <c r="W325" s="172" t="str">
        <f>IF('Cálculos '!AD331="","",'Cálculos '!AD331)</f>
        <v/>
      </c>
      <c r="X325" s="172" t="str">
        <f>IF('Cálculos '!AE331="","",'Cálculos '!AE331)</f>
        <v/>
      </c>
      <c r="Y325" s="172" t="str">
        <f>IF('Cálculos '!AF331="","",'Cálculos '!AF331)</f>
        <v/>
      </c>
      <c r="Z325" s="172" t="str">
        <f>IF('Cálculos '!AG331="","",'Cálculos '!AG331)</f>
        <v/>
      </c>
      <c r="AA325" s="172" t="str">
        <f>IF('Cálculos '!AH331="","",'Cálculos '!AH331)</f>
        <v/>
      </c>
      <c r="AB325" s="172" t="str">
        <f>IF('Cálculos '!AI331="","",'Cálculos '!AI331)</f>
        <v/>
      </c>
      <c r="AC325" s="172" t="str">
        <f>IF('Cálculos '!AJ331="","",'Cálculos '!AJ331)</f>
        <v/>
      </c>
      <c r="AD325" s="172" t="str">
        <f>IF('Cálculos '!AK331="","",'Cálculos '!AK331)</f>
        <v/>
      </c>
      <c r="AE325" s="172" t="str">
        <f>IF('Cálculos '!AL331="","",'Cálculos '!AL331)</f>
        <v/>
      </c>
      <c r="AF325" s="172" t="str">
        <f>IF('Cálculos '!AM331="","",'Cálculos '!AM331)</f>
        <v/>
      </c>
      <c r="AG325" s="172" t="str">
        <f>IF('Cálculos '!AN331="","",'Cálculos '!AN331)</f>
        <v/>
      </c>
      <c r="AH325" s="172" t="str">
        <f>IF('Cálculos '!AO331="","",'Cálculos '!AO331)</f>
        <v/>
      </c>
      <c r="AI325" s="172" t="str">
        <f>IF('Cálculos '!AP331="","",'Cálculos '!AP331)</f>
        <v/>
      </c>
      <c r="AJ325" s="443" t="str">
        <f>IF('Cálculos '!AQ331="","",'Cálculos '!AQ331)</f>
        <v/>
      </c>
      <c r="AK325" s="446" t="str">
        <f>IF('Cálculos '!D331="","",AVERAGE(C325:AJ325))</f>
        <v/>
      </c>
      <c r="AM325" s="181">
        <f t="shared" si="182"/>
        <v>323</v>
      </c>
      <c r="AN325" s="284" t="str">
        <f t="shared" si="183"/>
        <v/>
      </c>
      <c r="AO325" s="285" t="str">
        <f t="shared" si="184"/>
        <v/>
      </c>
      <c r="AP325" s="285" t="str">
        <f t="shared" si="185"/>
        <v/>
      </c>
      <c r="AQ325" s="285" t="str">
        <f t="shared" si="186"/>
        <v/>
      </c>
      <c r="AR325" s="182" t="str">
        <f t="shared" si="187"/>
        <v/>
      </c>
      <c r="AS325" s="182" t="str">
        <f t="shared" si="188"/>
        <v/>
      </c>
      <c r="AT325" s="182" t="str">
        <f t="shared" si="189"/>
        <v/>
      </c>
      <c r="AU325" s="182" t="str">
        <f t="shared" si="190"/>
        <v/>
      </c>
      <c r="AV325" s="182" t="str">
        <f t="shared" si="191"/>
        <v/>
      </c>
      <c r="AW325" s="182" t="str">
        <f t="shared" si="192"/>
        <v/>
      </c>
      <c r="AX325" s="182" t="str">
        <f t="shared" si="193"/>
        <v/>
      </c>
      <c r="AY325" s="182" t="str">
        <f t="shared" si="194"/>
        <v/>
      </c>
      <c r="AZ325" s="182" t="str">
        <f t="shared" si="195"/>
        <v/>
      </c>
      <c r="BA325" s="182" t="str">
        <f t="shared" si="196"/>
        <v/>
      </c>
      <c r="BB325" s="182" t="str">
        <f t="shared" si="197"/>
        <v/>
      </c>
      <c r="BC325" s="182" t="str">
        <f t="shared" si="198"/>
        <v/>
      </c>
      <c r="BD325" s="182" t="str">
        <f t="shared" si="199"/>
        <v/>
      </c>
      <c r="BE325" s="182" t="str">
        <f t="shared" si="200"/>
        <v/>
      </c>
      <c r="BF325" s="182" t="str">
        <f t="shared" si="201"/>
        <v/>
      </c>
      <c r="BG325" s="182" t="str">
        <f t="shared" si="202"/>
        <v/>
      </c>
      <c r="BH325" s="182" t="str">
        <f t="shared" si="203"/>
        <v/>
      </c>
      <c r="BI325" s="182" t="str">
        <f t="shared" si="204"/>
        <v/>
      </c>
      <c r="BJ325" s="182" t="str">
        <f t="shared" si="205"/>
        <v/>
      </c>
      <c r="BK325" s="182" t="str">
        <f t="shared" si="206"/>
        <v/>
      </c>
      <c r="BL325" s="182" t="str">
        <f t="shared" si="207"/>
        <v/>
      </c>
      <c r="BM325" s="182" t="str">
        <f t="shared" si="208"/>
        <v/>
      </c>
      <c r="BN325" s="182" t="str">
        <f t="shared" si="209"/>
        <v/>
      </c>
      <c r="BO325" s="182" t="str">
        <f t="shared" si="210"/>
        <v/>
      </c>
      <c r="BP325" s="182" t="str">
        <f t="shared" si="211"/>
        <v/>
      </c>
      <c r="BQ325" s="182" t="str">
        <f t="shared" si="212"/>
        <v/>
      </c>
      <c r="BR325" s="182" t="str">
        <f t="shared" si="213"/>
        <v/>
      </c>
      <c r="BS325" s="182" t="str">
        <f t="shared" si="214"/>
        <v/>
      </c>
      <c r="BT325" s="182" t="str">
        <f t="shared" si="215"/>
        <v/>
      </c>
      <c r="BU325" s="183" t="str">
        <f t="shared" si="216"/>
        <v/>
      </c>
      <c r="BV325" s="184" t="str">
        <f>IF('Cálculos '!C331="","",AVERAGE(AN325:BU325))</f>
        <v/>
      </c>
    </row>
    <row r="326" spans="2:74" ht="17.25" hidden="1" thickBot="1" x14ac:dyDescent="0.35">
      <c r="B326" s="165">
        <f t="shared" si="217"/>
        <v>324</v>
      </c>
      <c r="C326" s="171" t="str">
        <f>IF('Cálculos '!J332="","",'Cálculos '!J332)</f>
        <v/>
      </c>
      <c r="D326" s="172" t="str">
        <f>IF('Cálculos '!K332="","",'Cálculos '!K332)</f>
        <v/>
      </c>
      <c r="E326" s="172" t="str">
        <f>IF('Cálculos '!L332="","",'Cálculos '!L332)</f>
        <v/>
      </c>
      <c r="F326" s="172" t="str">
        <f>IF('Cálculos '!M332="","",'Cálculos '!M332)</f>
        <v/>
      </c>
      <c r="G326" s="172" t="str">
        <f>IF('Cálculos '!N332="","",'Cálculos '!N332)</f>
        <v/>
      </c>
      <c r="H326" s="172" t="str">
        <f>IF('Cálculos '!O332="","",'Cálculos '!O332)</f>
        <v/>
      </c>
      <c r="I326" s="172" t="str">
        <f>IF('Cálculos '!P332="","",'Cálculos '!P332)</f>
        <v/>
      </c>
      <c r="J326" s="172" t="str">
        <f>IF('Cálculos '!Q332="","",'Cálculos '!Q332)</f>
        <v/>
      </c>
      <c r="K326" s="172" t="str">
        <f>IF('Cálculos '!R332="","",'Cálculos '!R332)</f>
        <v/>
      </c>
      <c r="L326" s="172" t="str">
        <f>IF('Cálculos '!S332="","",'Cálculos '!S332)</f>
        <v/>
      </c>
      <c r="M326" s="172" t="str">
        <f>IF('Cálculos '!T332="","",'Cálculos '!T332)</f>
        <v/>
      </c>
      <c r="N326" s="172" t="str">
        <f>IF('Cálculos '!U332="","",'Cálculos '!U332)</f>
        <v/>
      </c>
      <c r="O326" s="172" t="str">
        <f>IF('Cálculos '!V332="","",'Cálculos '!V332)</f>
        <v/>
      </c>
      <c r="P326" s="172" t="str">
        <f>IF('Cálculos '!W332="","",'Cálculos '!W332)</f>
        <v/>
      </c>
      <c r="Q326" s="172" t="str">
        <f>IF('Cálculos '!X332="","",'Cálculos '!X332)</f>
        <v/>
      </c>
      <c r="R326" s="172" t="str">
        <f>IF('Cálculos '!Y332="","",'Cálculos '!Y332)</f>
        <v/>
      </c>
      <c r="S326" s="172" t="str">
        <f>IF('Cálculos '!Z332="","",'Cálculos '!Z332)</f>
        <v/>
      </c>
      <c r="T326" s="172" t="str">
        <f>IF('Cálculos '!AA332="","",'Cálculos '!AA332)</f>
        <v/>
      </c>
      <c r="U326" s="172" t="str">
        <f>IF('Cálculos '!AB332="","",'Cálculos '!AB332)</f>
        <v/>
      </c>
      <c r="V326" s="172" t="str">
        <f>IF('Cálculos '!AC332="","",'Cálculos '!AC332)</f>
        <v/>
      </c>
      <c r="W326" s="172" t="str">
        <f>IF('Cálculos '!AD332="","",'Cálculos '!AD332)</f>
        <v/>
      </c>
      <c r="X326" s="172" t="str">
        <f>IF('Cálculos '!AE332="","",'Cálculos '!AE332)</f>
        <v/>
      </c>
      <c r="Y326" s="172" t="str">
        <f>IF('Cálculos '!AF332="","",'Cálculos '!AF332)</f>
        <v/>
      </c>
      <c r="Z326" s="172" t="str">
        <f>IF('Cálculos '!AG332="","",'Cálculos '!AG332)</f>
        <v/>
      </c>
      <c r="AA326" s="172" t="str">
        <f>IF('Cálculos '!AH332="","",'Cálculos '!AH332)</f>
        <v/>
      </c>
      <c r="AB326" s="172" t="str">
        <f>IF('Cálculos '!AI332="","",'Cálculos '!AI332)</f>
        <v/>
      </c>
      <c r="AC326" s="172" t="str">
        <f>IF('Cálculos '!AJ332="","",'Cálculos '!AJ332)</f>
        <v/>
      </c>
      <c r="AD326" s="172" t="str">
        <f>IF('Cálculos '!AK332="","",'Cálculos '!AK332)</f>
        <v/>
      </c>
      <c r="AE326" s="172" t="str">
        <f>IF('Cálculos '!AL332="","",'Cálculos '!AL332)</f>
        <v/>
      </c>
      <c r="AF326" s="172" t="str">
        <f>IF('Cálculos '!AM332="","",'Cálculos '!AM332)</f>
        <v/>
      </c>
      <c r="AG326" s="172" t="str">
        <f>IF('Cálculos '!AN332="","",'Cálculos '!AN332)</f>
        <v/>
      </c>
      <c r="AH326" s="172" t="str">
        <f>IF('Cálculos '!AO332="","",'Cálculos '!AO332)</f>
        <v/>
      </c>
      <c r="AI326" s="172" t="str">
        <f>IF('Cálculos '!AP332="","",'Cálculos '!AP332)</f>
        <v/>
      </c>
      <c r="AJ326" s="443" t="str">
        <f>IF('Cálculos '!AQ332="","",'Cálculos '!AQ332)</f>
        <v/>
      </c>
      <c r="AK326" s="446" t="str">
        <f>IF('Cálculos '!D332="","",AVERAGE(C326:AJ326))</f>
        <v/>
      </c>
      <c r="AM326" s="181">
        <f t="shared" ref="AM326:AM389" si="218">+AM325+1</f>
        <v>324</v>
      </c>
      <c r="AN326" s="284" t="str">
        <f t="shared" ref="AN326:AN389" si="219">+IF(OR(C326=0,C326=""),"",SUM(C326-$AK326)/C326)</f>
        <v/>
      </c>
      <c r="AO326" s="285" t="str">
        <f t="shared" ref="AO326:AO389" si="220">+IF(OR(D326=0,D326=""),"",SUM(D326-$AK326)/D326)</f>
        <v/>
      </c>
      <c r="AP326" s="285" t="str">
        <f t="shared" ref="AP326:AP389" si="221">+IF(OR(E326=0,E326=""),"",SUM(E326-$AK326)/E326)</f>
        <v/>
      </c>
      <c r="AQ326" s="285" t="str">
        <f t="shared" ref="AQ326:AQ389" si="222">+IF(OR(F326=0,F326=""),"",SUM(F326-$AK326)/F326)</f>
        <v/>
      </c>
      <c r="AR326" s="182" t="str">
        <f t="shared" ref="AR326:AR389" si="223">+IF(OR(G326=0,G326=""),"",SUM(G326-$AK326)/G326)</f>
        <v/>
      </c>
      <c r="AS326" s="182" t="str">
        <f t="shared" ref="AS326:AS389" si="224">+IF(OR(H326=0,H326=""),"",SUM(H326-$AK326)/H326)</f>
        <v/>
      </c>
      <c r="AT326" s="182" t="str">
        <f t="shared" ref="AT326:AT389" si="225">+IF(OR(I326=0,I326=""),"",SUM(I326-$AK326)/I326)</f>
        <v/>
      </c>
      <c r="AU326" s="182" t="str">
        <f t="shared" ref="AU326:AU389" si="226">+IF(OR(J326=0,J326=""),"",SUM(J326-$AK326)/J326)</f>
        <v/>
      </c>
      <c r="AV326" s="182" t="str">
        <f t="shared" ref="AV326:AV389" si="227">+IF(OR(K326=0,K326=""),"",SUM(K326-$AK326)/K326)</f>
        <v/>
      </c>
      <c r="AW326" s="182" t="str">
        <f t="shared" ref="AW326:AW389" si="228">+IF(OR(L326=0,L326=""),"",SUM(L326-$AK326)/L326)</f>
        <v/>
      </c>
      <c r="AX326" s="182" t="str">
        <f t="shared" ref="AX326:AX389" si="229">+IF(OR(M326=0,M326=""),"",SUM(M326-$AK326)/M326)</f>
        <v/>
      </c>
      <c r="AY326" s="182" t="str">
        <f t="shared" ref="AY326:AY389" si="230">+IF(OR(N326=0,N326=""),"",SUM(N326-$AK326)/N326)</f>
        <v/>
      </c>
      <c r="AZ326" s="182" t="str">
        <f t="shared" ref="AZ326:AZ389" si="231">+IF(OR(O326=0,O326=""),"",SUM(O326-$AK326)/O326)</f>
        <v/>
      </c>
      <c r="BA326" s="182" t="str">
        <f t="shared" ref="BA326:BA389" si="232">+IF(OR(P326=0,P326=""),"",SUM(P326-$AK326)/P326)</f>
        <v/>
      </c>
      <c r="BB326" s="182" t="str">
        <f t="shared" ref="BB326:BB389" si="233">+IF(OR(Q326=0,Q326=""),"",SUM(Q326-$AK326)/Q326)</f>
        <v/>
      </c>
      <c r="BC326" s="182" t="str">
        <f t="shared" ref="BC326:BC389" si="234">+IF(OR(R326=0,R326=""),"",SUM(R326-$AK326)/R326)</f>
        <v/>
      </c>
      <c r="BD326" s="182" t="str">
        <f t="shared" ref="BD326:BD389" si="235">+IF(OR(S326=0,S326=""),"",SUM(S326-$AK326)/S326)</f>
        <v/>
      </c>
      <c r="BE326" s="182" t="str">
        <f t="shared" ref="BE326:BE389" si="236">+IF(OR(T326=0,T326=""),"",SUM(T326-$AK326)/T326)</f>
        <v/>
      </c>
      <c r="BF326" s="182" t="str">
        <f t="shared" ref="BF326:BF389" si="237">+IF(OR(U326=0,U326=""),"",SUM(U326-$AK326)/U326)</f>
        <v/>
      </c>
      <c r="BG326" s="182" t="str">
        <f t="shared" ref="BG326:BG389" si="238">+IF(OR(V326=0,V326=""),"",SUM(V326-$AK326)/V326)</f>
        <v/>
      </c>
      <c r="BH326" s="182" t="str">
        <f t="shared" ref="BH326:BH389" si="239">+IF(OR(W326=0,W326=""),"",SUM(W326-$AK326)/W326)</f>
        <v/>
      </c>
      <c r="BI326" s="182" t="str">
        <f t="shared" ref="BI326:BI389" si="240">+IF(OR(X326=0,X326=""),"",SUM(X326-$AK326)/X326)</f>
        <v/>
      </c>
      <c r="BJ326" s="182" t="str">
        <f t="shared" ref="BJ326:BJ389" si="241">+IF(OR(Y326=0,Y326=""),"",SUM(Y326-$AK326)/Y326)</f>
        <v/>
      </c>
      <c r="BK326" s="182" t="str">
        <f t="shared" ref="BK326:BK389" si="242">+IF(OR(Z326=0,Z326=""),"",SUM(Z326-$AK326)/Z326)</f>
        <v/>
      </c>
      <c r="BL326" s="182" t="str">
        <f t="shared" ref="BL326:BL389" si="243">+IF(OR(AA326=0,AA326=""),"",SUM(AA326-$AK326)/AA326)</f>
        <v/>
      </c>
      <c r="BM326" s="182" t="str">
        <f t="shared" ref="BM326:BM389" si="244">+IF(OR(AB326=0,AB326=""),"",SUM(AB326-$AK326)/AB326)</f>
        <v/>
      </c>
      <c r="BN326" s="182" t="str">
        <f t="shared" ref="BN326:BN389" si="245">+IF(OR(AC326=0,AC326=""),"",SUM(AC326-$AK326)/AC326)</f>
        <v/>
      </c>
      <c r="BO326" s="182" t="str">
        <f t="shared" ref="BO326:BO389" si="246">+IF(OR(AD326=0,AD326=""),"",SUM(AD326-$AK326)/AD326)</f>
        <v/>
      </c>
      <c r="BP326" s="182" t="str">
        <f t="shared" ref="BP326:BP389" si="247">+IF(OR(AE326=0,AE326=""),"",SUM(AE326-$AK326)/AE326)</f>
        <v/>
      </c>
      <c r="BQ326" s="182" t="str">
        <f t="shared" ref="BQ326:BQ389" si="248">+IF(OR(AF326=0,AF326=""),"",SUM(AF326-$AK326)/AF326)</f>
        <v/>
      </c>
      <c r="BR326" s="182" t="str">
        <f t="shared" ref="BR326:BR389" si="249">+IF(OR(AG326=0,AG326=""),"",SUM(AG326-$AK326)/AG326)</f>
        <v/>
      </c>
      <c r="BS326" s="182" t="str">
        <f t="shared" ref="BS326:BS389" si="250">+IF(OR(AH326=0,AH326=""),"",SUM(AH326-$AK326)/AH326)</f>
        <v/>
      </c>
      <c r="BT326" s="182" t="str">
        <f t="shared" ref="BT326:BT389" si="251">+IF(OR(AI326=0,AI326=""),"",SUM(AI326-$AK326)/AI326)</f>
        <v/>
      </c>
      <c r="BU326" s="183" t="str">
        <f t="shared" ref="BU326:BU389" si="252">+IF(OR(AJ326=0,AJ326=""),"",SUM(AJ326-$AK326)/AJ326)</f>
        <v/>
      </c>
      <c r="BV326" s="184" t="str">
        <f>IF('Cálculos '!C332="","",AVERAGE(AN326:BU326))</f>
        <v/>
      </c>
    </row>
    <row r="327" spans="2:74" ht="17.25" hidden="1" thickBot="1" x14ac:dyDescent="0.35">
      <c r="B327" s="165">
        <f t="shared" si="217"/>
        <v>325</v>
      </c>
      <c r="C327" s="171" t="str">
        <f>IF('Cálculos '!J333="","",'Cálculos '!J333)</f>
        <v/>
      </c>
      <c r="D327" s="172" t="str">
        <f>IF('Cálculos '!K333="","",'Cálculos '!K333)</f>
        <v/>
      </c>
      <c r="E327" s="172" t="str">
        <f>IF('Cálculos '!L333="","",'Cálculos '!L333)</f>
        <v/>
      </c>
      <c r="F327" s="172" t="str">
        <f>IF('Cálculos '!M333="","",'Cálculos '!M333)</f>
        <v/>
      </c>
      <c r="G327" s="172" t="str">
        <f>IF('Cálculos '!N333="","",'Cálculos '!N333)</f>
        <v/>
      </c>
      <c r="H327" s="172" t="str">
        <f>IF('Cálculos '!O333="","",'Cálculos '!O333)</f>
        <v/>
      </c>
      <c r="I327" s="172" t="str">
        <f>IF('Cálculos '!P333="","",'Cálculos '!P333)</f>
        <v/>
      </c>
      <c r="J327" s="172" t="str">
        <f>IF('Cálculos '!Q333="","",'Cálculos '!Q333)</f>
        <v/>
      </c>
      <c r="K327" s="172" t="str">
        <f>IF('Cálculos '!R333="","",'Cálculos '!R333)</f>
        <v/>
      </c>
      <c r="L327" s="172" t="str">
        <f>IF('Cálculos '!S333="","",'Cálculos '!S333)</f>
        <v/>
      </c>
      <c r="M327" s="172" t="str">
        <f>IF('Cálculos '!T333="","",'Cálculos '!T333)</f>
        <v/>
      </c>
      <c r="N327" s="172" t="str">
        <f>IF('Cálculos '!U333="","",'Cálculos '!U333)</f>
        <v/>
      </c>
      <c r="O327" s="172" t="str">
        <f>IF('Cálculos '!V333="","",'Cálculos '!V333)</f>
        <v/>
      </c>
      <c r="P327" s="172" t="str">
        <f>IF('Cálculos '!W333="","",'Cálculos '!W333)</f>
        <v/>
      </c>
      <c r="Q327" s="172" t="str">
        <f>IF('Cálculos '!X333="","",'Cálculos '!X333)</f>
        <v/>
      </c>
      <c r="R327" s="172" t="str">
        <f>IF('Cálculos '!Y333="","",'Cálculos '!Y333)</f>
        <v/>
      </c>
      <c r="S327" s="172" t="str">
        <f>IF('Cálculos '!Z333="","",'Cálculos '!Z333)</f>
        <v/>
      </c>
      <c r="T327" s="172" t="str">
        <f>IF('Cálculos '!AA333="","",'Cálculos '!AA333)</f>
        <v/>
      </c>
      <c r="U327" s="172" t="str">
        <f>IF('Cálculos '!AB333="","",'Cálculos '!AB333)</f>
        <v/>
      </c>
      <c r="V327" s="172" t="str">
        <f>IF('Cálculos '!AC333="","",'Cálculos '!AC333)</f>
        <v/>
      </c>
      <c r="W327" s="172" t="str">
        <f>IF('Cálculos '!AD333="","",'Cálculos '!AD333)</f>
        <v/>
      </c>
      <c r="X327" s="172" t="str">
        <f>IF('Cálculos '!AE333="","",'Cálculos '!AE333)</f>
        <v/>
      </c>
      <c r="Y327" s="172" t="str">
        <f>IF('Cálculos '!AF333="","",'Cálculos '!AF333)</f>
        <v/>
      </c>
      <c r="Z327" s="172" t="str">
        <f>IF('Cálculos '!AG333="","",'Cálculos '!AG333)</f>
        <v/>
      </c>
      <c r="AA327" s="172" t="str">
        <f>IF('Cálculos '!AH333="","",'Cálculos '!AH333)</f>
        <v/>
      </c>
      <c r="AB327" s="172" t="str">
        <f>IF('Cálculos '!AI333="","",'Cálculos '!AI333)</f>
        <v/>
      </c>
      <c r="AC327" s="172" t="str">
        <f>IF('Cálculos '!AJ333="","",'Cálculos '!AJ333)</f>
        <v/>
      </c>
      <c r="AD327" s="172" t="str">
        <f>IF('Cálculos '!AK333="","",'Cálculos '!AK333)</f>
        <v/>
      </c>
      <c r="AE327" s="172" t="str">
        <f>IF('Cálculos '!AL333="","",'Cálculos '!AL333)</f>
        <v/>
      </c>
      <c r="AF327" s="172" t="str">
        <f>IF('Cálculos '!AM333="","",'Cálculos '!AM333)</f>
        <v/>
      </c>
      <c r="AG327" s="172" t="str">
        <f>IF('Cálculos '!AN333="","",'Cálculos '!AN333)</f>
        <v/>
      </c>
      <c r="AH327" s="172" t="str">
        <f>IF('Cálculos '!AO333="","",'Cálculos '!AO333)</f>
        <v/>
      </c>
      <c r="AI327" s="172" t="str">
        <f>IF('Cálculos '!AP333="","",'Cálculos '!AP333)</f>
        <v/>
      </c>
      <c r="AJ327" s="443" t="str">
        <f>IF('Cálculos '!AQ333="","",'Cálculos '!AQ333)</f>
        <v/>
      </c>
      <c r="AK327" s="446" t="str">
        <f>IF('Cálculos '!D333="","",AVERAGE(C327:AJ327))</f>
        <v/>
      </c>
      <c r="AM327" s="181">
        <f t="shared" si="218"/>
        <v>325</v>
      </c>
      <c r="AN327" s="284" t="str">
        <f t="shared" si="219"/>
        <v/>
      </c>
      <c r="AO327" s="285" t="str">
        <f t="shared" si="220"/>
        <v/>
      </c>
      <c r="AP327" s="285" t="str">
        <f t="shared" si="221"/>
        <v/>
      </c>
      <c r="AQ327" s="285" t="str">
        <f t="shared" si="222"/>
        <v/>
      </c>
      <c r="AR327" s="182" t="str">
        <f t="shared" si="223"/>
        <v/>
      </c>
      <c r="AS327" s="182" t="str">
        <f t="shared" si="224"/>
        <v/>
      </c>
      <c r="AT327" s="182" t="str">
        <f t="shared" si="225"/>
        <v/>
      </c>
      <c r="AU327" s="182" t="str">
        <f t="shared" si="226"/>
        <v/>
      </c>
      <c r="AV327" s="182" t="str">
        <f t="shared" si="227"/>
        <v/>
      </c>
      <c r="AW327" s="182" t="str">
        <f t="shared" si="228"/>
        <v/>
      </c>
      <c r="AX327" s="182" t="str">
        <f t="shared" si="229"/>
        <v/>
      </c>
      <c r="AY327" s="182" t="str">
        <f t="shared" si="230"/>
        <v/>
      </c>
      <c r="AZ327" s="182" t="str">
        <f t="shared" si="231"/>
        <v/>
      </c>
      <c r="BA327" s="182" t="str">
        <f t="shared" si="232"/>
        <v/>
      </c>
      <c r="BB327" s="182" t="str">
        <f t="shared" si="233"/>
        <v/>
      </c>
      <c r="BC327" s="182" t="str">
        <f t="shared" si="234"/>
        <v/>
      </c>
      <c r="BD327" s="182" t="str">
        <f t="shared" si="235"/>
        <v/>
      </c>
      <c r="BE327" s="182" t="str">
        <f t="shared" si="236"/>
        <v/>
      </c>
      <c r="BF327" s="182" t="str">
        <f t="shared" si="237"/>
        <v/>
      </c>
      <c r="BG327" s="182" t="str">
        <f t="shared" si="238"/>
        <v/>
      </c>
      <c r="BH327" s="182" t="str">
        <f t="shared" si="239"/>
        <v/>
      </c>
      <c r="BI327" s="182" t="str">
        <f t="shared" si="240"/>
        <v/>
      </c>
      <c r="BJ327" s="182" t="str">
        <f t="shared" si="241"/>
        <v/>
      </c>
      <c r="BK327" s="182" t="str">
        <f t="shared" si="242"/>
        <v/>
      </c>
      <c r="BL327" s="182" t="str">
        <f t="shared" si="243"/>
        <v/>
      </c>
      <c r="BM327" s="182" t="str">
        <f t="shared" si="244"/>
        <v/>
      </c>
      <c r="BN327" s="182" t="str">
        <f t="shared" si="245"/>
        <v/>
      </c>
      <c r="BO327" s="182" t="str">
        <f t="shared" si="246"/>
        <v/>
      </c>
      <c r="BP327" s="182" t="str">
        <f t="shared" si="247"/>
        <v/>
      </c>
      <c r="BQ327" s="182" t="str">
        <f t="shared" si="248"/>
        <v/>
      </c>
      <c r="BR327" s="182" t="str">
        <f t="shared" si="249"/>
        <v/>
      </c>
      <c r="BS327" s="182" t="str">
        <f t="shared" si="250"/>
        <v/>
      </c>
      <c r="BT327" s="182" t="str">
        <f t="shared" si="251"/>
        <v/>
      </c>
      <c r="BU327" s="183" t="str">
        <f t="shared" si="252"/>
        <v/>
      </c>
      <c r="BV327" s="184" t="str">
        <f>IF('Cálculos '!C333="","",AVERAGE(AN327:BU327))</f>
        <v/>
      </c>
    </row>
    <row r="328" spans="2:74" ht="17.25" hidden="1" thickBot="1" x14ac:dyDescent="0.35">
      <c r="B328" s="165">
        <f t="shared" si="217"/>
        <v>326</v>
      </c>
      <c r="C328" s="171" t="str">
        <f>IF('Cálculos '!J334="","",'Cálculos '!J334)</f>
        <v/>
      </c>
      <c r="D328" s="172" t="str">
        <f>IF('Cálculos '!K334="","",'Cálculos '!K334)</f>
        <v/>
      </c>
      <c r="E328" s="172" t="str">
        <f>IF('Cálculos '!L334="","",'Cálculos '!L334)</f>
        <v/>
      </c>
      <c r="F328" s="172" t="str">
        <f>IF('Cálculos '!M334="","",'Cálculos '!M334)</f>
        <v/>
      </c>
      <c r="G328" s="172" t="str">
        <f>IF('Cálculos '!N334="","",'Cálculos '!N334)</f>
        <v/>
      </c>
      <c r="H328" s="172" t="str">
        <f>IF('Cálculos '!O334="","",'Cálculos '!O334)</f>
        <v/>
      </c>
      <c r="I328" s="172" t="str">
        <f>IF('Cálculos '!P334="","",'Cálculos '!P334)</f>
        <v/>
      </c>
      <c r="J328" s="172" t="str">
        <f>IF('Cálculos '!Q334="","",'Cálculos '!Q334)</f>
        <v/>
      </c>
      <c r="K328" s="172" t="str">
        <f>IF('Cálculos '!R334="","",'Cálculos '!R334)</f>
        <v/>
      </c>
      <c r="L328" s="172" t="str">
        <f>IF('Cálculos '!S334="","",'Cálculos '!S334)</f>
        <v/>
      </c>
      <c r="M328" s="172" t="str">
        <f>IF('Cálculos '!T334="","",'Cálculos '!T334)</f>
        <v/>
      </c>
      <c r="N328" s="172" t="str">
        <f>IF('Cálculos '!U334="","",'Cálculos '!U334)</f>
        <v/>
      </c>
      <c r="O328" s="172" t="str">
        <f>IF('Cálculos '!V334="","",'Cálculos '!V334)</f>
        <v/>
      </c>
      <c r="P328" s="172" t="str">
        <f>IF('Cálculos '!W334="","",'Cálculos '!W334)</f>
        <v/>
      </c>
      <c r="Q328" s="172" t="str">
        <f>IF('Cálculos '!X334="","",'Cálculos '!X334)</f>
        <v/>
      </c>
      <c r="R328" s="172" t="str">
        <f>IF('Cálculos '!Y334="","",'Cálculos '!Y334)</f>
        <v/>
      </c>
      <c r="S328" s="172" t="str">
        <f>IF('Cálculos '!Z334="","",'Cálculos '!Z334)</f>
        <v/>
      </c>
      <c r="T328" s="172" t="str">
        <f>IF('Cálculos '!AA334="","",'Cálculos '!AA334)</f>
        <v/>
      </c>
      <c r="U328" s="172" t="str">
        <f>IF('Cálculos '!AB334="","",'Cálculos '!AB334)</f>
        <v/>
      </c>
      <c r="V328" s="172" t="str">
        <f>IF('Cálculos '!AC334="","",'Cálculos '!AC334)</f>
        <v/>
      </c>
      <c r="W328" s="172" t="str">
        <f>IF('Cálculos '!AD334="","",'Cálculos '!AD334)</f>
        <v/>
      </c>
      <c r="X328" s="172" t="str">
        <f>IF('Cálculos '!AE334="","",'Cálculos '!AE334)</f>
        <v/>
      </c>
      <c r="Y328" s="172" t="str">
        <f>IF('Cálculos '!AF334="","",'Cálculos '!AF334)</f>
        <v/>
      </c>
      <c r="Z328" s="172" t="str">
        <f>IF('Cálculos '!AG334="","",'Cálculos '!AG334)</f>
        <v/>
      </c>
      <c r="AA328" s="172" t="str">
        <f>IF('Cálculos '!AH334="","",'Cálculos '!AH334)</f>
        <v/>
      </c>
      <c r="AB328" s="172" t="str">
        <f>IF('Cálculos '!AI334="","",'Cálculos '!AI334)</f>
        <v/>
      </c>
      <c r="AC328" s="172" t="str">
        <f>IF('Cálculos '!AJ334="","",'Cálculos '!AJ334)</f>
        <v/>
      </c>
      <c r="AD328" s="172" t="str">
        <f>IF('Cálculos '!AK334="","",'Cálculos '!AK334)</f>
        <v/>
      </c>
      <c r="AE328" s="172" t="str">
        <f>IF('Cálculos '!AL334="","",'Cálculos '!AL334)</f>
        <v/>
      </c>
      <c r="AF328" s="172" t="str">
        <f>IF('Cálculos '!AM334="","",'Cálculos '!AM334)</f>
        <v/>
      </c>
      <c r="AG328" s="172" t="str">
        <f>IF('Cálculos '!AN334="","",'Cálculos '!AN334)</f>
        <v/>
      </c>
      <c r="AH328" s="172" t="str">
        <f>IF('Cálculos '!AO334="","",'Cálculos '!AO334)</f>
        <v/>
      </c>
      <c r="AI328" s="172" t="str">
        <f>IF('Cálculos '!AP334="","",'Cálculos '!AP334)</f>
        <v/>
      </c>
      <c r="AJ328" s="443" t="str">
        <f>IF('Cálculos '!AQ334="","",'Cálculos '!AQ334)</f>
        <v/>
      </c>
      <c r="AK328" s="446" t="str">
        <f>IF('Cálculos '!D334="","",AVERAGE(C328:AJ328))</f>
        <v/>
      </c>
      <c r="AM328" s="181">
        <f t="shared" si="218"/>
        <v>326</v>
      </c>
      <c r="AN328" s="284" t="str">
        <f t="shared" si="219"/>
        <v/>
      </c>
      <c r="AO328" s="285" t="str">
        <f t="shared" si="220"/>
        <v/>
      </c>
      <c r="AP328" s="285" t="str">
        <f t="shared" si="221"/>
        <v/>
      </c>
      <c r="AQ328" s="285" t="str">
        <f t="shared" si="222"/>
        <v/>
      </c>
      <c r="AR328" s="182" t="str">
        <f t="shared" si="223"/>
        <v/>
      </c>
      <c r="AS328" s="182" t="str">
        <f t="shared" si="224"/>
        <v/>
      </c>
      <c r="AT328" s="182" t="str">
        <f t="shared" si="225"/>
        <v/>
      </c>
      <c r="AU328" s="182" t="str">
        <f t="shared" si="226"/>
        <v/>
      </c>
      <c r="AV328" s="182" t="str">
        <f t="shared" si="227"/>
        <v/>
      </c>
      <c r="AW328" s="182" t="str">
        <f t="shared" si="228"/>
        <v/>
      </c>
      <c r="AX328" s="182" t="str">
        <f t="shared" si="229"/>
        <v/>
      </c>
      <c r="AY328" s="182" t="str">
        <f t="shared" si="230"/>
        <v/>
      </c>
      <c r="AZ328" s="182" t="str">
        <f t="shared" si="231"/>
        <v/>
      </c>
      <c r="BA328" s="182" t="str">
        <f t="shared" si="232"/>
        <v/>
      </c>
      <c r="BB328" s="182" t="str">
        <f t="shared" si="233"/>
        <v/>
      </c>
      <c r="BC328" s="182" t="str">
        <f t="shared" si="234"/>
        <v/>
      </c>
      <c r="BD328" s="182" t="str">
        <f t="shared" si="235"/>
        <v/>
      </c>
      <c r="BE328" s="182" t="str">
        <f t="shared" si="236"/>
        <v/>
      </c>
      <c r="BF328" s="182" t="str">
        <f t="shared" si="237"/>
        <v/>
      </c>
      <c r="BG328" s="182" t="str">
        <f t="shared" si="238"/>
        <v/>
      </c>
      <c r="BH328" s="182" t="str">
        <f t="shared" si="239"/>
        <v/>
      </c>
      <c r="BI328" s="182" t="str">
        <f t="shared" si="240"/>
        <v/>
      </c>
      <c r="BJ328" s="182" t="str">
        <f t="shared" si="241"/>
        <v/>
      </c>
      <c r="BK328" s="182" t="str">
        <f t="shared" si="242"/>
        <v/>
      </c>
      <c r="BL328" s="182" t="str">
        <f t="shared" si="243"/>
        <v/>
      </c>
      <c r="BM328" s="182" t="str">
        <f t="shared" si="244"/>
        <v/>
      </c>
      <c r="BN328" s="182" t="str">
        <f t="shared" si="245"/>
        <v/>
      </c>
      <c r="BO328" s="182" t="str">
        <f t="shared" si="246"/>
        <v/>
      </c>
      <c r="BP328" s="182" t="str">
        <f t="shared" si="247"/>
        <v/>
      </c>
      <c r="BQ328" s="182" t="str">
        <f t="shared" si="248"/>
        <v/>
      </c>
      <c r="BR328" s="182" t="str">
        <f t="shared" si="249"/>
        <v/>
      </c>
      <c r="BS328" s="182" t="str">
        <f t="shared" si="250"/>
        <v/>
      </c>
      <c r="BT328" s="182" t="str">
        <f t="shared" si="251"/>
        <v/>
      </c>
      <c r="BU328" s="183" t="str">
        <f t="shared" si="252"/>
        <v/>
      </c>
      <c r="BV328" s="184" t="str">
        <f>IF('Cálculos '!C334="","",AVERAGE(AN328:BU328))</f>
        <v/>
      </c>
    </row>
    <row r="329" spans="2:74" ht="17.25" hidden="1" thickBot="1" x14ac:dyDescent="0.35">
      <c r="B329" s="165">
        <f t="shared" si="217"/>
        <v>327</v>
      </c>
      <c r="C329" s="171" t="str">
        <f>IF('Cálculos '!J335="","",'Cálculos '!J335)</f>
        <v/>
      </c>
      <c r="D329" s="172" t="str">
        <f>IF('Cálculos '!K335="","",'Cálculos '!K335)</f>
        <v/>
      </c>
      <c r="E329" s="172" t="str">
        <f>IF('Cálculos '!L335="","",'Cálculos '!L335)</f>
        <v/>
      </c>
      <c r="F329" s="172" t="str">
        <f>IF('Cálculos '!M335="","",'Cálculos '!M335)</f>
        <v/>
      </c>
      <c r="G329" s="172" t="str">
        <f>IF('Cálculos '!N335="","",'Cálculos '!N335)</f>
        <v/>
      </c>
      <c r="H329" s="172" t="str">
        <f>IF('Cálculos '!O335="","",'Cálculos '!O335)</f>
        <v/>
      </c>
      <c r="I329" s="172" t="str">
        <f>IF('Cálculos '!P335="","",'Cálculos '!P335)</f>
        <v/>
      </c>
      <c r="J329" s="172" t="str">
        <f>IF('Cálculos '!Q335="","",'Cálculos '!Q335)</f>
        <v/>
      </c>
      <c r="K329" s="172" t="str">
        <f>IF('Cálculos '!R335="","",'Cálculos '!R335)</f>
        <v/>
      </c>
      <c r="L329" s="172" t="str">
        <f>IF('Cálculos '!S335="","",'Cálculos '!S335)</f>
        <v/>
      </c>
      <c r="M329" s="172" t="str">
        <f>IF('Cálculos '!T335="","",'Cálculos '!T335)</f>
        <v/>
      </c>
      <c r="N329" s="172" t="str">
        <f>IF('Cálculos '!U335="","",'Cálculos '!U335)</f>
        <v/>
      </c>
      <c r="O329" s="172" t="str">
        <f>IF('Cálculos '!V335="","",'Cálculos '!V335)</f>
        <v/>
      </c>
      <c r="P329" s="172" t="str">
        <f>IF('Cálculos '!W335="","",'Cálculos '!W335)</f>
        <v/>
      </c>
      <c r="Q329" s="172" t="str">
        <f>IF('Cálculos '!X335="","",'Cálculos '!X335)</f>
        <v/>
      </c>
      <c r="R329" s="172" t="str">
        <f>IF('Cálculos '!Y335="","",'Cálculos '!Y335)</f>
        <v/>
      </c>
      <c r="S329" s="172" t="str">
        <f>IF('Cálculos '!Z335="","",'Cálculos '!Z335)</f>
        <v/>
      </c>
      <c r="T329" s="172" t="str">
        <f>IF('Cálculos '!AA335="","",'Cálculos '!AA335)</f>
        <v/>
      </c>
      <c r="U329" s="172" t="str">
        <f>IF('Cálculos '!AB335="","",'Cálculos '!AB335)</f>
        <v/>
      </c>
      <c r="V329" s="172" t="str">
        <f>IF('Cálculos '!AC335="","",'Cálculos '!AC335)</f>
        <v/>
      </c>
      <c r="W329" s="172" t="str">
        <f>IF('Cálculos '!AD335="","",'Cálculos '!AD335)</f>
        <v/>
      </c>
      <c r="X329" s="172" t="str">
        <f>IF('Cálculos '!AE335="","",'Cálculos '!AE335)</f>
        <v/>
      </c>
      <c r="Y329" s="172" t="str">
        <f>IF('Cálculos '!AF335="","",'Cálculos '!AF335)</f>
        <v/>
      </c>
      <c r="Z329" s="172" t="str">
        <f>IF('Cálculos '!AG335="","",'Cálculos '!AG335)</f>
        <v/>
      </c>
      <c r="AA329" s="172" t="str">
        <f>IF('Cálculos '!AH335="","",'Cálculos '!AH335)</f>
        <v/>
      </c>
      <c r="AB329" s="172" t="str">
        <f>IF('Cálculos '!AI335="","",'Cálculos '!AI335)</f>
        <v/>
      </c>
      <c r="AC329" s="172" t="str">
        <f>IF('Cálculos '!AJ335="","",'Cálculos '!AJ335)</f>
        <v/>
      </c>
      <c r="AD329" s="172" t="str">
        <f>IF('Cálculos '!AK335="","",'Cálculos '!AK335)</f>
        <v/>
      </c>
      <c r="AE329" s="172" t="str">
        <f>IF('Cálculos '!AL335="","",'Cálculos '!AL335)</f>
        <v/>
      </c>
      <c r="AF329" s="172" t="str">
        <f>IF('Cálculos '!AM335="","",'Cálculos '!AM335)</f>
        <v/>
      </c>
      <c r="AG329" s="172" t="str">
        <f>IF('Cálculos '!AN335="","",'Cálculos '!AN335)</f>
        <v/>
      </c>
      <c r="AH329" s="172" t="str">
        <f>IF('Cálculos '!AO335="","",'Cálculos '!AO335)</f>
        <v/>
      </c>
      <c r="AI329" s="172" t="str">
        <f>IF('Cálculos '!AP335="","",'Cálculos '!AP335)</f>
        <v/>
      </c>
      <c r="AJ329" s="443" t="str">
        <f>IF('Cálculos '!AQ335="","",'Cálculos '!AQ335)</f>
        <v/>
      </c>
      <c r="AK329" s="446" t="str">
        <f>IF('Cálculos '!D335="","",AVERAGE(C329:AJ329))</f>
        <v/>
      </c>
      <c r="AM329" s="181">
        <f t="shared" si="218"/>
        <v>327</v>
      </c>
      <c r="AN329" s="284" t="str">
        <f t="shared" si="219"/>
        <v/>
      </c>
      <c r="AO329" s="285" t="str">
        <f t="shared" si="220"/>
        <v/>
      </c>
      <c r="AP329" s="285" t="str">
        <f t="shared" si="221"/>
        <v/>
      </c>
      <c r="AQ329" s="285" t="str">
        <f t="shared" si="222"/>
        <v/>
      </c>
      <c r="AR329" s="182" t="str">
        <f t="shared" si="223"/>
        <v/>
      </c>
      <c r="AS329" s="182" t="str">
        <f t="shared" si="224"/>
        <v/>
      </c>
      <c r="AT329" s="182" t="str">
        <f t="shared" si="225"/>
        <v/>
      </c>
      <c r="AU329" s="182" t="str">
        <f t="shared" si="226"/>
        <v/>
      </c>
      <c r="AV329" s="182" t="str">
        <f t="shared" si="227"/>
        <v/>
      </c>
      <c r="AW329" s="182" t="str">
        <f t="shared" si="228"/>
        <v/>
      </c>
      <c r="AX329" s="182" t="str">
        <f t="shared" si="229"/>
        <v/>
      </c>
      <c r="AY329" s="182" t="str">
        <f t="shared" si="230"/>
        <v/>
      </c>
      <c r="AZ329" s="182" t="str">
        <f t="shared" si="231"/>
        <v/>
      </c>
      <c r="BA329" s="182" t="str">
        <f t="shared" si="232"/>
        <v/>
      </c>
      <c r="BB329" s="182" t="str">
        <f t="shared" si="233"/>
        <v/>
      </c>
      <c r="BC329" s="182" t="str">
        <f t="shared" si="234"/>
        <v/>
      </c>
      <c r="BD329" s="182" t="str">
        <f t="shared" si="235"/>
        <v/>
      </c>
      <c r="BE329" s="182" t="str">
        <f t="shared" si="236"/>
        <v/>
      </c>
      <c r="BF329" s="182" t="str">
        <f t="shared" si="237"/>
        <v/>
      </c>
      <c r="BG329" s="182" t="str">
        <f t="shared" si="238"/>
        <v/>
      </c>
      <c r="BH329" s="182" t="str">
        <f t="shared" si="239"/>
        <v/>
      </c>
      <c r="BI329" s="182" t="str">
        <f t="shared" si="240"/>
        <v/>
      </c>
      <c r="BJ329" s="182" t="str">
        <f t="shared" si="241"/>
        <v/>
      </c>
      <c r="BK329" s="182" t="str">
        <f t="shared" si="242"/>
        <v/>
      </c>
      <c r="BL329" s="182" t="str">
        <f t="shared" si="243"/>
        <v/>
      </c>
      <c r="BM329" s="182" t="str">
        <f t="shared" si="244"/>
        <v/>
      </c>
      <c r="BN329" s="182" t="str">
        <f t="shared" si="245"/>
        <v/>
      </c>
      <c r="BO329" s="182" t="str">
        <f t="shared" si="246"/>
        <v/>
      </c>
      <c r="BP329" s="182" t="str">
        <f t="shared" si="247"/>
        <v/>
      </c>
      <c r="BQ329" s="182" t="str">
        <f t="shared" si="248"/>
        <v/>
      </c>
      <c r="BR329" s="182" t="str">
        <f t="shared" si="249"/>
        <v/>
      </c>
      <c r="BS329" s="182" t="str">
        <f t="shared" si="250"/>
        <v/>
      </c>
      <c r="BT329" s="182" t="str">
        <f t="shared" si="251"/>
        <v/>
      </c>
      <c r="BU329" s="183" t="str">
        <f t="shared" si="252"/>
        <v/>
      </c>
      <c r="BV329" s="184" t="str">
        <f>IF('Cálculos '!C335="","",AVERAGE(AN329:BU329))</f>
        <v/>
      </c>
    </row>
    <row r="330" spans="2:74" ht="17.25" hidden="1" thickBot="1" x14ac:dyDescent="0.35">
      <c r="B330" s="165">
        <f t="shared" si="217"/>
        <v>328</v>
      </c>
      <c r="C330" s="171" t="str">
        <f>IF('Cálculos '!J336="","",'Cálculos '!J336)</f>
        <v/>
      </c>
      <c r="D330" s="172" t="str">
        <f>IF('Cálculos '!K336="","",'Cálculos '!K336)</f>
        <v/>
      </c>
      <c r="E330" s="172" t="str">
        <f>IF('Cálculos '!L336="","",'Cálculos '!L336)</f>
        <v/>
      </c>
      <c r="F330" s="172" t="str">
        <f>IF('Cálculos '!M336="","",'Cálculos '!M336)</f>
        <v/>
      </c>
      <c r="G330" s="172" t="str">
        <f>IF('Cálculos '!N336="","",'Cálculos '!N336)</f>
        <v/>
      </c>
      <c r="H330" s="172" t="str">
        <f>IF('Cálculos '!O336="","",'Cálculos '!O336)</f>
        <v/>
      </c>
      <c r="I330" s="172" t="str">
        <f>IF('Cálculos '!P336="","",'Cálculos '!P336)</f>
        <v/>
      </c>
      <c r="J330" s="172" t="str">
        <f>IF('Cálculos '!Q336="","",'Cálculos '!Q336)</f>
        <v/>
      </c>
      <c r="K330" s="172" t="str">
        <f>IF('Cálculos '!R336="","",'Cálculos '!R336)</f>
        <v/>
      </c>
      <c r="L330" s="172" t="str">
        <f>IF('Cálculos '!S336="","",'Cálculos '!S336)</f>
        <v/>
      </c>
      <c r="M330" s="172" t="str">
        <f>IF('Cálculos '!T336="","",'Cálculos '!T336)</f>
        <v/>
      </c>
      <c r="N330" s="172" t="str">
        <f>IF('Cálculos '!U336="","",'Cálculos '!U336)</f>
        <v/>
      </c>
      <c r="O330" s="172" t="str">
        <f>IF('Cálculos '!V336="","",'Cálculos '!V336)</f>
        <v/>
      </c>
      <c r="P330" s="172" t="str">
        <f>IF('Cálculos '!W336="","",'Cálculos '!W336)</f>
        <v/>
      </c>
      <c r="Q330" s="172" t="str">
        <f>IF('Cálculos '!X336="","",'Cálculos '!X336)</f>
        <v/>
      </c>
      <c r="R330" s="172" t="str">
        <f>IF('Cálculos '!Y336="","",'Cálculos '!Y336)</f>
        <v/>
      </c>
      <c r="S330" s="172" t="str">
        <f>IF('Cálculos '!Z336="","",'Cálculos '!Z336)</f>
        <v/>
      </c>
      <c r="T330" s="172" t="str">
        <f>IF('Cálculos '!AA336="","",'Cálculos '!AA336)</f>
        <v/>
      </c>
      <c r="U330" s="172" t="str">
        <f>IF('Cálculos '!AB336="","",'Cálculos '!AB336)</f>
        <v/>
      </c>
      <c r="V330" s="172" t="str">
        <f>IF('Cálculos '!AC336="","",'Cálculos '!AC336)</f>
        <v/>
      </c>
      <c r="W330" s="172" t="str">
        <f>IF('Cálculos '!AD336="","",'Cálculos '!AD336)</f>
        <v/>
      </c>
      <c r="X330" s="172" t="str">
        <f>IF('Cálculos '!AE336="","",'Cálculos '!AE336)</f>
        <v/>
      </c>
      <c r="Y330" s="172" t="str">
        <f>IF('Cálculos '!AF336="","",'Cálculos '!AF336)</f>
        <v/>
      </c>
      <c r="Z330" s="172" t="str">
        <f>IF('Cálculos '!AG336="","",'Cálculos '!AG336)</f>
        <v/>
      </c>
      <c r="AA330" s="172" t="str">
        <f>IF('Cálculos '!AH336="","",'Cálculos '!AH336)</f>
        <v/>
      </c>
      <c r="AB330" s="172" t="str">
        <f>IF('Cálculos '!AI336="","",'Cálculos '!AI336)</f>
        <v/>
      </c>
      <c r="AC330" s="172" t="str">
        <f>IF('Cálculos '!AJ336="","",'Cálculos '!AJ336)</f>
        <v/>
      </c>
      <c r="AD330" s="172" t="str">
        <f>IF('Cálculos '!AK336="","",'Cálculos '!AK336)</f>
        <v/>
      </c>
      <c r="AE330" s="172" t="str">
        <f>IF('Cálculos '!AL336="","",'Cálculos '!AL336)</f>
        <v/>
      </c>
      <c r="AF330" s="172" t="str">
        <f>IF('Cálculos '!AM336="","",'Cálculos '!AM336)</f>
        <v/>
      </c>
      <c r="AG330" s="172" t="str">
        <f>IF('Cálculos '!AN336="","",'Cálculos '!AN336)</f>
        <v/>
      </c>
      <c r="AH330" s="172" t="str">
        <f>IF('Cálculos '!AO336="","",'Cálculos '!AO336)</f>
        <v/>
      </c>
      <c r="AI330" s="172" t="str">
        <f>IF('Cálculos '!AP336="","",'Cálculos '!AP336)</f>
        <v/>
      </c>
      <c r="AJ330" s="443" t="str">
        <f>IF('Cálculos '!AQ336="","",'Cálculos '!AQ336)</f>
        <v/>
      </c>
      <c r="AK330" s="446" t="str">
        <f>IF('Cálculos '!D336="","",AVERAGE(C330:AJ330))</f>
        <v/>
      </c>
      <c r="AM330" s="181">
        <f t="shared" si="218"/>
        <v>328</v>
      </c>
      <c r="AN330" s="284" t="str">
        <f t="shared" si="219"/>
        <v/>
      </c>
      <c r="AO330" s="285" t="str">
        <f t="shared" si="220"/>
        <v/>
      </c>
      <c r="AP330" s="285" t="str">
        <f t="shared" si="221"/>
        <v/>
      </c>
      <c r="AQ330" s="285" t="str">
        <f t="shared" si="222"/>
        <v/>
      </c>
      <c r="AR330" s="182" t="str">
        <f t="shared" si="223"/>
        <v/>
      </c>
      <c r="AS330" s="182" t="str">
        <f t="shared" si="224"/>
        <v/>
      </c>
      <c r="AT330" s="182" t="str">
        <f t="shared" si="225"/>
        <v/>
      </c>
      <c r="AU330" s="182" t="str">
        <f t="shared" si="226"/>
        <v/>
      </c>
      <c r="AV330" s="182" t="str">
        <f t="shared" si="227"/>
        <v/>
      </c>
      <c r="AW330" s="182" t="str">
        <f t="shared" si="228"/>
        <v/>
      </c>
      <c r="AX330" s="182" t="str">
        <f t="shared" si="229"/>
        <v/>
      </c>
      <c r="AY330" s="182" t="str">
        <f t="shared" si="230"/>
        <v/>
      </c>
      <c r="AZ330" s="182" t="str">
        <f t="shared" si="231"/>
        <v/>
      </c>
      <c r="BA330" s="182" t="str">
        <f t="shared" si="232"/>
        <v/>
      </c>
      <c r="BB330" s="182" t="str">
        <f t="shared" si="233"/>
        <v/>
      </c>
      <c r="BC330" s="182" t="str">
        <f t="shared" si="234"/>
        <v/>
      </c>
      <c r="BD330" s="182" t="str">
        <f t="shared" si="235"/>
        <v/>
      </c>
      <c r="BE330" s="182" t="str">
        <f t="shared" si="236"/>
        <v/>
      </c>
      <c r="BF330" s="182" t="str">
        <f t="shared" si="237"/>
        <v/>
      </c>
      <c r="BG330" s="182" t="str">
        <f t="shared" si="238"/>
        <v/>
      </c>
      <c r="BH330" s="182" t="str">
        <f t="shared" si="239"/>
        <v/>
      </c>
      <c r="BI330" s="182" t="str">
        <f t="shared" si="240"/>
        <v/>
      </c>
      <c r="BJ330" s="182" t="str">
        <f t="shared" si="241"/>
        <v/>
      </c>
      <c r="BK330" s="182" t="str">
        <f t="shared" si="242"/>
        <v/>
      </c>
      <c r="BL330" s="182" t="str">
        <f t="shared" si="243"/>
        <v/>
      </c>
      <c r="BM330" s="182" t="str">
        <f t="shared" si="244"/>
        <v/>
      </c>
      <c r="BN330" s="182" t="str">
        <f t="shared" si="245"/>
        <v/>
      </c>
      <c r="BO330" s="182" t="str">
        <f t="shared" si="246"/>
        <v/>
      </c>
      <c r="BP330" s="182" t="str">
        <f t="shared" si="247"/>
        <v/>
      </c>
      <c r="BQ330" s="182" t="str">
        <f t="shared" si="248"/>
        <v/>
      </c>
      <c r="BR330" s="182" t="str">
        <f t="shared" si="249"/>
        <v/>
      </c>
      <c r="BS330" s="182" t="str">
        <f t="shared" si="250"/>
        <v/>
      </c>
      <c r="BT330" s="182" t="str">
        <f t="shared" si="251"/>
        <v/>
      </c>
      <c r="BU330" s="183" t="str">
        <f t="shared" si="252"/>
        <v/>
      </c>
      <c r="BV330" s="184" t="str">
        <f>IF('Cálculos '!C336="","",AVERAGE(AN330:BU330))</f>
        <v/>
      </c>
    </row>
    <row r="331" spans="2:74" ht="17.25" hidden="1" thickBot="1" x14ac:dyDescent="0.35">
      <c r="B331" s="165">
        <f t="shared" si="217"/>
        <v>329</v>
      </c>
      <c r="C331" s="171" t="str">
        <f>IF('Cálculos '!J337="","",'Cálculos '!J337)</f>
        <v/>
      </c>
      <c r="D331" s="172" t="str">
        <f>IF('Cálculos '!K337="","",'Cálculos '!K337)</f>
        <v/>
      </c>
      <c r="E331" s="172" t="str">
        <f>IF('Cálculos '!L337="","",'Cálculos '!L337)</f>
        <v/>
      </c>
      <c r="F331" s="172" t="str">
        <f>IF('Cálculos '!M337="","",'Cálculos '!M337)</f>
        <v/>
      </c>
      <c r="G331" s="172" t="str">
        <f>IF('Cálculos '!N337="","",'Cálculos '!N337)</f>
        <v/>
      </c>
      <c r="H331" s="172" t="str">
        <f>IF('Cálculos '!O337="","",'Cálculos '!O337)</f>
        <v/>
      </c>
      <c r="I331" s="172" t="str">
        <f>IF('Cálculos '!P337="","",'Cálculos '!P337)</f>
        <v/>
      </c>
      <c r="J331" s="172" t="str">
        <f>IF('Cálculos '!Q337="","",'Cálculos '!Q337)</f>
        <v/>
      </c>
      <c r="K331" s="172" t="str">
        <f>IF('Cálculos '!R337="","",'Cálculos '!R337)</f>
        <v/>
      </c>
      <c r="L331" s="172" t="str">
        <f>IF('Cálculos '!S337="","",'Cálculos '!S337)</f>
        <v/>
      </c>
      <c r="M331" s="172" t="str">
        <f>IF('Cálculos '!T337="","",'Cálculos '!T337)</f>
        <v/>
      </c>
      <c r="N331" s="172" t="str">
        <f>IF('Cálculos '!U337="","",'Cálculos '!U337)</f>
        <v/>
      </c>
      <c r="O331" s="172" t="str">
        <f>IF('Cálculos '!V337="","",'Cálculos '!V337)</f>
        <v/>
      </c>
      <c r="P331" s="172" t="str">
        <f>IF('Cálculos '!W337="","",'Cálculos '!W337)</f>
        <v/>
      </c>
      <c r="Q331" s="172" t="str">
        <f>IF('Cálculos '!X337="","",'Cálculos '!X337)</f>
        <v/>
      </c>
      <c r="R331" s="172" t="str">
        <f>IF('Cálculos '!Y337="","",'Cálculos '!Y337)</f>
        <v/>
      </c>
      <c r="S331" s="172" t="str">
        <f>IF('Cálculos '!Z337="","",'Cálculos '!Z337)</f>
        <v/>
      </c>
      <c r="T331" s="172" t="str">
        <f>IF('Cálculos '!AA337="","",'Cálculos '!AA337)</f>
        <v/>
      </c>
      <c r="U331" s="172" t="str">
        <f>IF('Cálculos '!AB337="","",'Cálculos '!AB337)</f>
        <v/>
      </c>
      <c r="V331" s="172" t="str">
        <f>IF('Cálculos '!AC337="","",'Cálculos '!AC337)</f>
        <v/>
      </c>
      <c r="W331" s="172" t="str">
        <f>IF('Cálculos '!AD337="","",'Cálculos '!AD337)</f>
        <v/>
      </c>
      <c r="X331" s="172" t="str">
        <f>IF('Cálculos '!AE337="","",'Cálculos '!AE337)</f>
        <v/>
      </c>
      <c r="Y331" s="172" t="str">
        <f>IF('Cálculos '!AF337="","",'Cálculos '!AF337)</f>
        <v/>
      </c>
      <c r="Z331" s="172" t="str">
        <f>IF('Cálculos '!AG337="","",'Cálculos '!AG337)</f>
        <v/>
      </c>
      <c r="AA331" s="172" t="str">
        <f>IF('Cálculos '!AH337="","",'Cálculos '!AH337)</f>
        <v/>
      </c>
      <c r="AB331" s="172" t="str">
        <f>IF('Cálculos '!AI337="","",'Cálculos '!AI337)</f>
        <v/>
      </c>
      <c r="AC331" s="172" t="str">
        <f>IF('Cálculos '!AJ337="","",'Cálculos '!AJ337)</f>
        <v/>
      </c>
      <c r="AD331" s="172" t="str">
        <f>IF('Cálculos '!AK337="","",'Cálculos '!AK337)</f>
        <v/>
      </c>
      <c r="AE331" s="172" t="str">
        <f>IF('Cálculos '!AL337="","",'Cálculos '!AL337)</f>
        <v/>
      </c>
      <c r="AF331" s="172" t="str">
        <f>IF('Cálculos '!AM337="","",'Cálculos '!AM337)</f>
        <v/>
      </c>
      <c r="AG331" s="172" t="str">
        <f>IF('Cálculos '!AN337="","",'Cálculos '!AN337)</f>
        <v/>
      </c>
      <c r="AH331" s="172" t="str">
        <f>IF('Cálculos '!AO337="","",'Cálculos '!AO337)</f>
        <v/>
      </c>
      <c r="AI331" s="172" t="str">
        <f>IF('Cálculos '!AP337="","",'Cálculos '!AP337)</f>
        <v/>
      </c>
      <c r="AJ331" s="443" t="str">
        <f>IF('Cálculos '!AQ337="","",'Cálculos '!AQ337)</f>
        <v/>
      </c>
      <c r="AK331" s="446" t="str">
        <f>IF('Cálculos '!D337="","",AVERAGE(C331:AJ331))</f>
        <v/>
      </c>
      <c r="AM331" s="181">
        <f t="shared" si="218"/>
        <v>329</v>
      </c>
      <c r="AN331" s="284" t="str">
        <f t="shared" si="219"/>
        <v/>
      </c>
      <c r="AO331" s="285" t="str">
        <f t="shared" si="220"/>
        <v/>
      </c>
      <c r="AP331" s="285" t="str">
        <f t="shared" si="221"/>
        <v/>
      </c>
      <c r="AQ331" s="285" t="str">
        <f t="shared" si="222"/>
        <v/>
      </c>
      <c r="AR331" s="182" t="str">
        <f t="shared" si="223"/>
        <v/>
      </c>
      <c r="AS331" s="182" t="str">
        <f t="shared" si="224"/>
        <v/>
      </c>
      <c r="AT331" s="182" t="str">
        <f t="shared" si="225"/>
        <v/>
      </c>
      <c r="AU331" s="182" t="str">
        <f t="shared" si="226"/>
        <v/>
      </c>
      <c r="AV331" s="182" t="str">
        <f t="shared" si="227"/>
        <v/>
      </c>
      <c r="AW331" s="182" t="str">
        <f t="shared" si="228"/>
        <v/>
      </c>
      <c r="AX331" s="182" t="str">
        <f t="shared" si="229"/>
        <v/>
      </c>
      <c r="AY331" s="182" t="str">
        <f t="shared" si="230"/>
        <v/>
      </c>
      <c r="AZ331" s="182" t="str">
        <f t="shared" si="231"/>
        <v/>
      </c>
      <c r="BA331" s="182" t="str">
        <f t="shared" si="232"/>
        <v/>
      </c>
      <c r="BB331" s="182" t="str">
        <f t="shared" si="233"/>
        <v/>
      </c>
      <c r="BC331" s="182" t="str">
        <f t="shared" si="234"/>
        <v/>
      </c>
      <c r="BD331" s="182" t="str">
        <f t="shared" si="235"/>
        <v/>
      </c>
      <c r="BE331" s="182" t="str">
        <f t="shared" si="236"/>
        <v/>
      </c>
      <c r="BF331" s="182" t="str">
        <f t="shared" si="237"/>
        <v/>
      </c>
      <c r="BG331" s="182" t="str">
        <f t="shared" si="238"/>
        <v/>
      </c>
      <c r="BH331" s="182" t="str">
        <f t="shared" si="239"/>
        <v/>
      </c>
      <c r="BI331" s="182" t="str">
        <f t="shared" si="240"/>
        <v/>
      </c>
      <c r="BJ331" s="182" t="str">
        <f t="shared" si="241"/>
        <v/>
      </c>
      <c r="BK331" s="182" t="str">
        <f t="shared" si="242"/>
        <v/>
      </c>
      <c r="BL331" s="182" t="str">
        <f t="shared" si="243"/>
        <v/>
      </c>
      <c r="BM331" s="182" t="str">
        <f t="shared" si="244"/>
        <v/>
      </c>
      <c r="BN331" s="182" t="str">
        <f t="shared" si="245"/>
        <v/>
      </c>
      <c r="BO331" s="182" t="str">
        <f t="shared" si="246"/>
        <v/>
      </c>
      <c r="BP331" s="182" t="str">
        <f t="shared" si="247"/>
        <v/>
      </c>
      <c r="BQ331" s="182" t="str">
        <f t="shared" si="248"/>
        <v/>
      </c>
      <c r="BR331" s="182" t="str">
        <f t="shared" si="249"/>
        <v/>
      </c>
      <c r="BS331" s="182" t="str">
        <f t="shared" si="250"/>
        <v/>
      </c>
      <c r="BT331" s="182" t="str">
        <f t="shared" si="251"/>
        <v/>
      </c>
      <c r="BU331" s="183" t="str">
        <f t="shared" si="252"/>
        <v/>
      </c>
      <c r="BV331" s="184" t="str">
        <f>IF('Cálculos '!C337="","",AVERAGE(AN331:BU331))</f>
        <v/>
      </c>
    </row>
    <row r="332" spans="2:74" ht="17.25" hidden="1" thickBot="1" x14ac:dyDescent="0.35">
      <c r="B332" s="165">
        <f t="shared" si="217"/>
        <v>330</v>
      </c>
      <c r="C332" s="171" t="str">
        <f>IF('Cálculos '!J338="","",'Cálculos '!J338)</f>
        <v/>
      </c>
      <c r="D332" s="172" t="str">
        <f>IF('Cálculos '!K338="","",'Cálculos '!K338)</f>
        <v/>
      </c>
      <c r="E332" s="172" t="str">
        <f>IF('Cálculos '!L338="","",'Cálculos '!L338)</f>
        <v/>
      </c>
      <c r="F332" s="172" t="str">
        <f>IF('Cálculos '!M338="","",'Cálculos '!M338)</f>
        <v/>
      </c>
      <c r="G332" s="172" t="str">
        <f>IF('Cálculos '!N338="","",'Cálculos '!N338)</f>
        <v/>
      </c>
      <c r="H332" s="172" t="str">
        <f>IF('Cálculos '!O338="","",'Cálculos '!O338)</f>
        <v/>
      </c>
      <c r="I332" s="172" t="str">
        <f>IF('Cálculos '!P338="","",'Cálculos '!P338)</f>
        <v/>
      </c>
      <c r="J332" s="172" t="str">
        <f>IF('Cálculos '!Q338="","",'Cálculos '!Q338)</f>
        <v/>
      </c>
      <c r="K332" s="172" t="str">
        <f>IF('Cálculos '!R338="","",'Cálculos '!R338)</f>
        <v/>
      </c>
      <c r="L332" s="172" t="str">
        <f>IF('Cálculos '!S338="","",'Cálculos '!S338)</f>
        <v/>
      </c>
      <c r="M332" s="172" t="str">
        <f>IF('Cálculos '!T338="","",'Cálculos '!T338)</f>
        <v/>
      </c>
      <c r="N332" s="172" t="str">
        <f>IF('Cálculos '!U338="","",'Cálculos '!U338)</f>
        <v/>
      </c>
      <c r="O332" s="172" t="str">
        <f>IF('Cálculos '!V338="","",'Cálculos '!V338)</f>
        <v/>
      </c>
      <c r="P332" s="172" t="str">
        <f>IF('Cálculos '!W338="","",'Cálculos '!W338)</f>
        <v/>
      </c>
      <c r="Q332" s="172" t="str">
        <f>IF('Cálculos '!X338="","",'Cálculos '!X338)</f>
        <v/>
      </c>
      <c r="R332" s="172" t="str">
        <f>IF('Cálculos '!Y338="","",'Cálculos '!Y338)</f>
        <v/>
      </c>
      <c r="S332" s="172" t="str">
        <f>IF('Cálculos '!Z338="","",'Cálculos '!Z338)</f>
        <v/>
      </c>
      <c r="T332" s="172" t="str">
        <f>IF('Cálculos '!AA338="","",'Cálculos '!AA338)</f>
        <v/>
      </c>
      <c r="U332" s="172" t="str">
        <f>IF('Cálculos '!AB338="","",'Cálculos '!AB338)</f>
        <v/>
      </c>
      <c r="V332" s="172" t="str">
        <f>IF('Cálculos '!AC338="","",'Cálculos '!AC338)</f>
        <v/>
      </c>
      <c r="W332" s="172" t="str">
        <f>IF('Cálculos '!AD338="","",'Cálculos '!AD338)</f>
        <v/>
      </c>
      <c r="X332" s="172" t="str">
        <f>IF('Cálculos '!AE338="","",'Cálculos '!AE338)</f>
        <v/>
      </c>
      <c r="Y332" s="172" t="str">
        <f>IF('Cálculos '!AF338="","",'Cálculos '!AF338)</f>
        <v/>
      </c>
      <c r="Z332" s="172" t="str">
        <f>IF('Cálculos '!AG338="","",'Cálculos '!AG338)</f>
        <v/>
      </c>
      <c r="AA332" s="172" t="str">
        <f>IF('Cálculos '!AH338="","",'Cálculos '!AH338)</f>
        <v/>
      </c>
      <c r="AB332" s="172" t="str">
        <f>IF('Cálculos '!AI338="","",'Cálculos '!AI338)</f>
        <v/>
      </c>
      <c r="AC332" s="172" t="str">
        <f>IF('Cálculos '!AJ338="","",'Cálculos '!AJ338)</f>
        <v/>
      </c>
      <c r="AD332" s="172" t="str">
        <f>IF('Cálculos '!AK338="","",'Cálculos '!AK338)</f>
        <v/>
      </c>
      <c r="AE332" s="172" t="str">
        <f>IF('Cálculos '!AL338="","",'Cálculos '!AL338)</f>
        <v/>
      </c>
      <c r="AF332" s="172" t="str">
        <f>IF('Cálculos '!AM338="","",'Cálculos '!AM338)</f>
        <v/>
      </c>
      <c r="AG332" s="172" t="str">
        <f>IF('Cálculos '!AN338="","",'Cálculos '!AN338)</f>
        <v/>
      </c>
      <c r="AH332" s="172" t="str">
        <f>IF('Cálculos '!AO338="","",'Cálculos '!AO338)</f>
        <v/>
      </c>
      <c r="AI332" s="172" t="str">
        <f>IF('Cálculos '!AP338="","",'Cálculos '!AP338)</f>
        <v/>
      </c>
      <c r="AJ332" s="443" t="str">
        <f>IF('Cálculos '!AQ338="","",'Cálculos '!AQ338)</f>
        <v/>
      </c>
      <c r="AK332" s="446" t="str">
        <f>IF('Cálculos '!D338="","",AVERAGE(C332:AJ332))</f>
        <v/>
      </c>
      <c r="AM332" s="181">
        <f t="shared" si="218"/>
        <v>330</v>
      </c>
      <c r="AN332" s="284" t="str">
        <f t="shared" si="219"/>
        <v/>
      </c>
      <c r="AO332" s="285" t="str">
        <f t="shared" si="220"/>
        <v/>
      </c>
      <c r="AP332" s="285" t="str">
        <f t="shared" si="221"/>
        <v/>
      </c>
      <c r="AQ332" s="285" t="str">
        <f t="shared" si="222"/>
        <v/>
      </c>
      <c r="AR332" s="182" t="str">
        <f t="shared" si="223"/>
        <v/>
      </c>
      <c r="AS332" s="182" t="str">
        <f t="shared" si="224"/>
        <v/>
      </c>
      <c r="AT332" s="182" t="str">
        <f t="shared" si="225"/>
        <v/>
      </c>
      <c r="AU332" s="182" t="str">
        <f t="shared" si="226"/>
        <v/>
      </c>
      <c r="AV332" s="182" t="str">
        <f t="shared" si="227"/>
        <v/>
      </c>
      <c r="AW332" s="182" t="str">
        <f t="shared" si="228"/>
        <v/>
      </c>
      <c r="AX332" s="182" t="str">
        <f t="shared" si="229"/>
        <v/>
      </c>
      <c r="AY332" s="182" t="str">
        <f t="shared" si="230"/>
        <v/>
      </c>
      <c r="AZ332" s="182" t="str">
        <f t="shared" si="231"/>
        <v/>
      </c>
      <c r="BA332" s="182" t="str">
        <f t="shared" si="232"/>
        <v/>
      </c>
      <c r="BB332" s="182" t="str">
        <f t="shared" si="233"/>
        <v/>
      </c>
      <c r="BC332" s="182" t="str">
        <f t="shared" si="234"/>
        <v/>
      </c>
      <c r="BD332" s="182" t="str">
        <f t="shared" si="235"/>
        <v/>
      </c>
      <c r="BE332" s="182" t="str">
        <f t="shared" si="236"/>
        <v/>
      </c>
      <c r="BF332" s="182" t="str">
        <f t="shared" si="237"/>
        <v/>
      </c>
      <c r="BG332" s="182" t="str">
        <f t="shared" si="238"/>
        <v/>
      </c>
      <c r="BH332" s="182" t="str">
        <f t="shared" si="239"/>
        <v/>
      </c>
      <c r="BI332" s="182" t="str">
        <f t="shared" si="240"/>
        <v/>
      </c>
      <c r="BJ332" s="182" t="str">
        <f t="shared" si="241"/>
        <v/>
      </c>
      <c r="BK332" s="182" t="str">
        <f t="shared" si="242"/>
        <v/>
      </c>
      <c r="BL332" s="182" t="str">
        <f t="shared" si="243"/>
        <v/>
      </c>
      <c r="BM332" s="182" t="str">
        <f t="shared" si="244"/>
        <v/>
      </c>
      <c r="BN332" s="182" t="str">
        <f t="shared" si="245"/>
        <v/>
      </c>
      <c r="BO332" s="182" t="str">
        <f t="shared" si="246"/>
        <v/>
      </c>
      <c r="BP332" s="182" t="str">
        <f t="shared" si="247"/>
        <v/>
      </c>
      <c r="BQ332" s="182" t="str">
        <f t="shared" si="248"/>
        <v/>
      </c>
      <c r="BR332" s="182" t="str">
        <f t="shared" si="249"/>
        <v/>
      </c>
      <c r="BS332" s="182" t="str">
        <f t="shared" si="250"/>
        <v/>
      </c>
      <c r="BT332" s="182" t="str">
        <f t="shared" si="251"/>
        <v/>
      </c>
      <c r="BU332" s="183" t="str">
        <f t="shared" si="252"/>
        <v/>
      </c>
      <c r="BV332" s="184" t="str">
        <f>IF('Cálculos '!C338="","",AVERAGE(AN332:BU332))</f>
        <v/>
      </c>
    </row>
    <row r="333" spans="2:74" ht="17.25" hidden="1" thickBot="1" x14ac:dyDescent="0.35">
      <c r="B333" s="165">
        <f t="shared" si="217"/>
        <v>331</v>
      </c>
      <c r="C333" s="171" t="str">
        <f>IF('Cálculos '!J339="","",'Cálculos '!J339)</f>
        <v/>
      </c>
      <c r="D333" s="172" t="str">
        <f>IF('Cálculos '!K339="","",'Cálculos '!K339)</f>
        <v/>
      </c>
      <c r="E333" s="172" t="str">
        <f>IF('Cálculos '!L339="","",'Cálculos '!L339)</f>
        <v/>
      </c>
      <c r="F333" s="172" t="str">
        <f>IF('Cálculos '!M339="","",'Cálculos '!M339)</f>
        <v/>
      </c>
      <c r="G333" s="172" t="str">
        <f>IF('Cálculos '!N339="","",'Cálculos '!N339)</f>
        <v/>
      </c>
      <c r="H333" s="172" t="str">
        <f>IF('Cálculos '!O339="","",'Cálculos '!O339)</f>
        <v/>
      </c>
      <c r="I333" s="172" t="str">
        <f>IF('Cálculos '!P339="","",'Cálculos '!P339)</f>
        <v/>
      </c>
      <c r="J333" s="172" t="str">
        <f>IF('Cálculos '!Q339="","",'Cálculos '!Q339)</f>
        <v/>
      </c>
      <c r="K333" s="172" t="str">
        <f>IF('Cálculos '!R339="","",'Cálculos '!R339)</f>
        <v/>
      </c>
      <c r="L333" s="172" t="str">
        <f>IF('Cálculos '!S339="","",'Cálculos '!S339)</f>
        <v/>
      </c>
      <c r="M333" s="172" t="str">
        <f>IF('Cálculos '!T339="","",'Cálculos '!T339)</f>
        <v/>
      </c>
      <c r="N333" s="172" t="str">
        <f>IF('Cálculos '!U339="","",'Cálculos '!U339)</f>
        <v/>
      </c>
      <c r="O333" s="172" t="str">
        <f>IF('Cálculos '!V339="","",'Cálculos '!V339)</f>
        <v/>
      </c>
      <c r="P333" s="172" t="str">
        <f>IF('Cálculos '!W339="","",'Cálculos '!W339)</f>
        <v/>
      </c>
      <c r="Q333" s="172" t="str">
        <f>IF('Cálculos '!X339="","",'Cálculos '!X339)</f>
        <v/>
      </c>
      <c r="R333" s="172" t="str">
        <f>IF('Cálculos '!Y339="","",'Cálculos '!Y339)</f>
        <v/>
      </c>
      <c r="S333" s="172" t="str">
        <f>IF('Cálculos '!Z339="","",'Cálculos '!Z339)</f>
        <v/>
      </c>
      <c r="T333" s="172" t="str">
        <f>IF('Cálculos '!AA339="","",'Cálculos '!AA339)</f>
        <v/>
      </c>
      <c r="U333" s="172" t="str">
        <f>IF('Cálculos '!AB339="","",'Cálculos '!AB339)</f>
        <v/>
      </c>
      <c r="V333" s="172" t="str">
        <f>IF('Cálculos '!AC339="","",'Cálculos '!AC339)</f>
        <v/>
      </c>
      <c r="W333" s="172" t="str">
        <f>IF('Cálculos '!AD339="","",'Cálculos '!AD339)</f>
        <v/>
      </c>
      <c r="X333" s="172" t="str">
        <f>IF('Cálculos '!AE339="","",'Cálculos '!AE339)</f>
        <v/>
      </c>
      <c r="Y333" s="172" t="str">
        <f>IF('Cálculos '!AF339="","",'Cálculos '!AF339)</f>
        <v/>
      </c>
      <c r="Z333" s="172" t="str">
        <f>IF('Cálculos '!AG339="","",'Cálculos '!AG339)</f>
        <v/>
      </c>
      <c r="AA333" s="172" t="str">
        <f>IF('Cálculos '!AH339="","",'Cálculos '!AH339)</f>
        <v/>
      </c>
      <c r="AB333" s="172" t="str">
        <f>IF('Cálculos '!AI339="","",'Cálculos '!AI339)</f>
        <v/>
      </c>
      <c r="AC333" s="172" t="str">
        <f>IF('Cálculos '!AJ339="","",'Cálculos '!AJ339)</f>
        <v/>
      </c>
      <c r="AD333" s="172" t="str">
        <f>IF('Cálculos '!AK339="","",'Cálculos '!AK339)</f>
        <v/>
      </c>
      <c r="AE333" s="172" t="str">
        <f>IF('Cálculos '!AL339="","",'Cálculos '!AL339)</f>
        <v/>
      </c>
      <c r="AF333" s="172" t="str">
        <f>IF('Cálculos '!AM339="","",'Cálculos '!AM339)</f>
        <v/>
      </c>
      <c r="AG333" s="172" t="str">
        <f>IF('Cálculos '!AN339="","",'Cálculos '!AN339)</f>
        <v/>
      </c>
      <c r="AH333" s="172" t="str">
        <f>IF('Cálculos '!AO339="","",'Cálculos '!AO339)</f>
        <v/>
      </c>
      <c r="AI333" s="172" t="str">
        <f>IF('Cálculos '!AP339="","",'Cálculos '!AP339)</f>
        <v/>
      </c>
      <c r="AJ333" s="443" t="str">
        <f>IF('Cálculos '!AQ339="","",'Cálculos '!AQ339)</f>
        <v/>
      </c>
      <c r="AK333" s="446" t="str">
        <f>IF('Cálculos '!D339="","",AVERAGE(C333:AJ333))</f>
        <v/>
      </c>
      <c r="AM333" s="181">
        <f t="shared" si="218"/>
        <v>331</v>
      </c>
      <c r="AN333" s="284" t="str">
        <f t="shared" si="219"/>
        <v/>
      </c>
      <c r="AO333" s="285" t="str">
        <f t="shared" si="220"/>
        <v/>
      </c>
      <c r="AP333" s="285" t="str">
        <f t="shared" si="221"/>
        <v/>
      </c>
      <c r="AQ333" s="285" t="str">
        <f t="shared" si="222"/>
        <v/>
      </c>
      <c r="AR333" s="182" t="str">
        <f t="shared" si="223"/>
        <v/>
      </c>
      <c r="AS333" s="182" t="str">
        <f t="shared" si="224"/>
        <v/>
      </c>
      <c r="AT333" s="182" t="str">
        <f t="shared" si="225"/>
        <v/>
      </c>
      <c r="AU333" s="182" t="str">
        <f t="shared" si="226"/>
        <v/>
      </c>
      <c r="AV333" s="182" t="str">
        <f t="shared" si="227"/>
        <v/>
      </c>
      <c r="AW333" s="182" t="str">
        <f t="shared" si="228"/>
        <v/>
      </c>
      <c r="AX333" s="182" t="str">
        <f t="shared" si="229"/>
        <v/>
      </c>
      <c r="AY333" s="182" t="str">
        <f t="shared" si="230"/>
        <v/>
      </c>
      <c r="AZ333" s="182" t="str">
        <f t="shared" si="231"/>
        <v/>
      </c>
      <c r="BA333" s="182" t="str">
        <f t="shared" si="232"/>
        <v/>
      </c>
      <c r="BB333" s="182" t="str">
        <f t="shared" si="233"/>
        <v/>
      </c>
      <c r="BC333" s="182" t="str">
        <f t="shared" si="234"/>
        <v/>
      </c>
      <c r="BD333" s="182" t="str">
        <f t="shared" si="235"/>
        <v/>
      </c>
      <c r="BE333" s="182" t="str">
        <f t="shared" si="236"/>
        <v/>
      </c>
      <c r="BF333" s="182" t="str">
        <f t="shared" si="237"/>
        <v/>
      </c>
      <c r="BG333" s="182" t="str">
        <f t="shared" si="238"/>
        <v/>
      </c>
      <c r="BH333" s="182" t="str">
        <f t="shared" si="239"/>
        <v/>
      </c>
      <c r="BI333" s="182" t="str">
        <f t="shared" si="240"/>
        <v/>
      </c>
      <c r="BJ333" s="182" t="str">
        <f t="shared" si="241"/>
        <v/>
      </c>
      <c r="BK333" s="182" t="str">
        <f t="shared" si="242"/>
        <v/>
      </c>
      <c r="BL333" s="182" t="str">
        <f t="shared" si="243"/>
        <v/>
      </c>
      <c r="BM333" s="182" t="str">
        <f t="shared" si="244"/>
        <v/>
      </c>
      <c r="BN333" s="182" t="str">
        <f t="shared" si="245"/>
        <v/>
      </c>
      <c r="BO333" s="182" t="str">
        <f t="shared" si="246"/>
        <v/>
      </c>
      <c r="BP333" s="182" t="str">
        <f t="shared" si="247"/>
        <v/>
      </c>
      <c r="BQ333" s="182" t="str">
        <f t="shared" si="248"/>
        <v/>
      </c>
      <c r="BR333" s="182" t="str">
        <f t="shared" si="249"/>
        <v/>
      </c>
      <c r="BS333" s="182" t="str">
        <f t="shared" si="250"/>
        <v/>
      </c>
      <c r="BT333" s="182" t="str">
        <f t="shared" si="251"/>
        <v/>
      </c>
      <c r="BU333" s="183" t="str">
        <f t="shared" si="252"/>
        <v/>
      </c>
      <c r="BV333" s="184" t="str">
        <f>IF('Cálculos '!C339="","",AVERAGE(AN333:BU333))</f>
        <v/>
      </c>
    </row>
    <row r="334" spans="2:74" ht="17.25" hidden="1" thickBot="1" x14ac:dyDescent="0.35">
      <c r="B334" s="165">
        <f t="shared" si="217"/>
        <v>332</v>
      </c>
      <c r="C334" s="171" t="str">
        <f>IF('Cálculos '!J340="","",'Cálculos '!J340)</f>
        <v/>
      </c>
      <c r="D334" s="172" t="str">
        <f>IF('Cálculos '!K340="","",'Cálculos '!K340)</f>
        <v/>
      </c>
      <c r="E334" s="172" t="str">
        <f>IF('Cálculos '!L340="","",'Cálculos '!L340)</f>
        <v/>
      </c>
      <c r="F334" s="172" t="str">
        <f>IF('Cálculos '!M340="","",'Cálculos '!M340)</f>
        <v/>
      </c>
      <c r="G334" s="172" t="str">
        <f>IF('Cálculos '!N340="","",'Cálculos '!N340)</f>
        <v/>
      </c>
      <c r="H334" s="172" t="str">
        <f>IF('Cálculos '!O340="","",'Cálculos '!O340)</f>
        <v/>
      </c>
      <c r="I334" s="172" t="str">
        <f>IF('Cálculos '!P340="","",'Cálculos '!P340)</f>
        <v/>
      </c>
      <c r="J334" s="172" t="str">
        <f>IF('Cálculos '!Q340="","",'Cálculos '!Q340)</f>
        <v/>
      </c>
      <c r="K334" s="172" t="str">
        <f>IF('Cálculos '!R340="","",'Cálculos '!R340)</f>
        <v/>
      </c>
      <c r="L334" s="172" t="str">
        <f>IF('Cálculos '!S340="","",'Cálculos '!S340)</f>
        <v/>
      </c>
      <c r="M334" s="172" t="str">
        <f>IF('Cálculos '!T340="","",'Cálculos '!T340)</f>
        <v/>
      </c>
      <c r="N334" s="172" t="str">
        <f>IF('Cálculos '!U340="","",'Cálculos '!U340)</f>
        <v/>
      </c>
      <c r="O334" s="172" t="str">
        <f>IF('Cálculos '!V340="","",'Cálculos '!V340)</f>
        <v/>
      </c>
      <c r="P334" s="172" t="str">
        <f>IF('Cálculos '!W340="","",'Cálculos '!W340)</f>
        <v/>
      </c>
      <c r="Q334" s="172" t="str">
        <f>IF('Cálculos '!X340="","",'Cálculos '!X340)</f>
        <v/>
      </c>
      <c r="R334" s="172" t="str">
        <f>IF('Cálculos '!Y340="","",'Cálculos '!Y340)</f>
        <v/>
      </c>
      <c r="S334" s="172" t="str">
        <f>IF('Cálculos '!Z340="","",'Cálculos '!Z340)</f>
        <v/>
      </c>
      <c r="T334" s="172" t="str">
        <f>IF('Cálculos '!AA340="","",'Cálculos '!AA340)</f>
        <v/>
      </c>
      <c r="U334" s="172" t="str">
        <f>IF('Cálculos '!AB340="","",'Cálculos '!AB340)</f>
        <v/>
      </c>
      <c r="V334" s="172" t="str">
        <f>IF('Cálculos '!AC340="","",'Cálculos '!AC340)</f>
        <v/>
      </c>
      <c r="W334" s="172" t="str">
        <f>IF('Cálculos '!AD340="","",'Cálculos '!AD340)</f>
        <v/>
      </c>
      <c r="X334" s="172" t="str">
        <f>IF('Cálculos '!AE340="","",'Cálculos '!AE340)</f>
        <v/>
      </c>
      <c r="Y334" s="172" t="str">
        <f>IF('Cálculos '!AF340="","",'Cálculos '!AF340)</f>
        <v/>
      </c>
      <c r="Z334" s="172" t="str">
        <f>IF('Cálculos '!AG340="","",'Cálculos '!AG340)</f>
        <v/>
      </c>
      <c r="AA334" s="172" t="str">
        <f>IF('Cálculos '!AH340="","",'Cálculos '!AH340)</f>
        <v/>
      </c>
      <c r="AB334" s="172" t="str">
        <f>IF('Cálculos '!AI340="","",'Cálculos '!AI340)</f>
        <v/>
      </c>
      <c r="AC334" s="172" t="str">
        <f>IF('Cálculos '!AJ340="","",'Cálculos '!AJ340)</f>
        <v/>
      </c>
      <c r="AD334" s="172" t="str">
        <f>IF('Cálculos '!AK340="","",'Cálculos '!AK340)</f>
        <v/>
      </c>
      <c r="AE334" s="172" t="str">
        <f>IF('Cálculos '!AL340="","",'Cálculos '!AL340)</f>
        <v/>
      </c>
      <c r="AF334" s="172" t="str">
        <f>IF('Cálculos '!AM340="","",'Cálculos '!AM340)</f>
        <v/>
      </c>
      <c r="AG334" s="172" t="str">
        <f>IF('Cálculos '!AN340="","",'Cálculos '!AN340)</f>
        <v/>
      </c>
      <c r="AH334" s="172" t="str">
        <f>IF('Cálculos '!AO340="","",'Cálculos '!AO340)</f>
        <v/>
      </c>
      <c r="AI334" s="172" t="str">
        <f>IF('Cálculos '!AP340="","",'Cálculos '!AP340)</f>
        <v/>
      </c>
      <c r="AJ334" s="443" t="str">
        <f>IF('Cálculos '!AQ340="","",'Cálculos '!AQ340)</f>
        <v/>
      </c>
      <c r="AK334" s="446" t="str">
        <f>IF('Cálculos '!D340="","",AVERAGE(C334:AJ334))</f>
        <v/>
      </c>
      <c r="AM334" s="181">
        <f t="shared" si="218"/>
        <v>332</v>
      </c>
      <c r="AN334" s="284" t="str">
        <f t="shared" si="219"/>
        <v/>
      </c>
      <c r="AO334" s="285" t="str">
        <f t="shared" si="220"/>
        <v/>
      </c>
      <c r="AP334" s="285" t="str">
        <f t="shared" si="221"/>
        <v/>
      </c>
      <c r="AQ334" s="285" t="str">
        <f t="shared" si="222"/>
        <v/>
      </c>
      <c r="AR334" s="182" t="str">
        <f t="shared" si="223"/>
        <v/>
      </c>
      <c r="AS334" s="182" t="str">
        <f t="shared" si="224"/>
        <v/>
      </c>
      <c r="AT334" s="182" t="str">
        <f t="shared" si="225"/>
        <v/>
      </c>
      <c r="AU334" s="182" t="str">
        <f t="shared" si="226"/>
        <v/>
      </c>
      <c r="AV334" s="182" t="str">
        <f t="shared" si="227"/>
        <v/>
      </c>
      <c r="AW334" s="182" t="str">
        <f t="shared" si="228"/>
        <v/>
      </c>
      <c r="AX334" s="182" t="str">
        <f t="shared" si="229"/>
        <v/>
      </c>
      <c r="AY334" s="182" t="str">
        <f t="shared" si="230"/>
        <v/>
      </c>
      <c r="AZ334" s="182" t="str">
        <f t="shared" si="231"/>
        <v/>
      </c>
      <c r="BA334" s="182" t="str">
        <f t="shared" si="232"/>
        <v/>
      </c>
      <c r="BB334" s="182" t="str">
        <f t="shared" si="233"/>
        <v/>
      </c>
      <c r="BC334" s="182" t="str">
        <f t="shared" si="234"/>
        <v/>
      </c>
      <c r="BD334" s="182" t="str">
        <f t="shared" si="235"/>
        <v/>
      </c>
      <c r="BE334" s="182" t="str">
        <f t="shared" si="236"/>
        <v/>
      </c>
      <c r="BF334" s="182" t="str">
        <f t="shared" si="237"/>
        <v/>
      </c>
      <c r="BG334" s="182" t="str">
        <f t="shared" si="238"/>
        <v/>
      </c>
      <c r="BH334" s="182" t="str">
        <f t="shared" si="239"/>
        <v/>
      </c>
      <c r="BI334" s="182" t="str">
        <f t="shared" si="240"/>
        <v/>
      </c>
      <c r="BJ334" s="182" t="str">
        <f t="shared" si="241"/>
        <v/>
      </c>
      <c r="BK334" s="182" t="str">
        <f t="shared" si="242"/>
        <v/>
      </c>
      <c r="BL334" s="182" t="str">
        <f t="shared" si="243"/>
        <v/>
      </c>
      <c r="BM334" s="182" t="str">
        <f t="shared" si="244"/>
        <v/>
      </c>
      <c r="BN334" s="182" t="str">
        <f t="shared" si="245"/>
        <v/>
      </c>
      <c r="BO334" s="182" t="str">
        <f t="shared" si="246"/>
        <v/>
      </c>
      <c r="BP334" s="182" t="str">
        <f t="shared" si="247"/>
        <v/>
      </c>
      <c r="BQ334" s="182" t="str">
        <f t="shared" si="248"/>
        <v/>
      </c>
      <c r="BR334" s="182" t="str">
        <f t="shared" si="249"/>
        <v/>
      </c>
      <c r="BS334" s="182" t="str">
        <f t="shared" si="250"/>
        <v/>
      </c>
      <c r="BT334" s="182" t="str">
        <f t="shared" si="251"/>
        <v/>
      </c>
      <c r="BU334" s="183" t="str">
        <f t="shared" si="252"/>
        <v/>
      </c>
      <c r="BV334" s="184" t="str">
        <f>IF('Cálculos '!C340="","",AVERAGE(AN334:BU334))</f>
        <v/>
      </c>
    </row>
    <row r="335" spans="2:74" ht="17.25" hidden="1" thickBot="1" x14ac:dyDescent="0.35">
      <c r="B335" s="165">
        <f t="shared" si="217"/>
        <v>333</v>
      </c>
      <c r="C335" s="171" t="str">
        <f>IF('Cálculos '!J341="","",'Cálculos '!J341)</f>
        <v/>
      </c>
      <c r="D335" s="172" t="str">
        <f>IF('Cálculos '!K341="","",'Cálculos '!K341)</f>
        <v/>
      </c>
      <c r="E335" s="172" t="str">
        <f>IF('Cálculos '!L341="","",'Cálculos '!L341)</f>
        <v/>
      </c>
      <c r="F335" s="172" t="str">
        <f>IF('Cálculos '!M341="","",'Cálculos '!M341)</f>
        <v/>
      </c>
      <c r="G335" s="172" t="str">
        <f>IF('Cálculos '!N341="","",'Cálculos '!N341)</f>
        <v/>
      </c>
      <c r="H335" s="172" t="str">
        <f>IF('Cálculos '!O341="","",'Cálculos '!O341)</f>
        <v/>
      </c>
      <c r="I335" s="172" t="str">
        <f>IF('Cálculos '!P341="","",'Cálculos '!P341)</f>
        <v/>
      </c>
      <c r="J335" s="172" t="str">
        <f>IF('Cálculos '!Q341="","",'Cálculos '!Q341)</f>
        <v/>
      </c>
      <c r="K335" s="172" t="str">
        <f>IF('Cálculos '!R341="","",'Cálculos '!R341)</f>
        <v/>
      </c>
      <c r="L335" s="172" t="str">
        <f>IF('Cálculos '!S341="","",'Cálculos '!S341)</f>
        <v/>
      </c>
      <c r="M335" s="172" t="str">
        <f>IF('Cálculos '!T341="","",'Cálculos '!T341)</f>
        <v/>
      </c>
      <c r="N335" s="172" t="str">
        <f>IF('Cálculos '!U341="","",'Cálculos '!U341)</f>
        <v/>
      </c>
      <c r="O335" s="172" t="str">
        <f>IF('Cálculos '!V341="","",'Cálculos '!V341)</f>
        <v/>
      </c>
      <c r="P335" s="172" t="str">
        <f>IF('Cálculos '!W341="","",'Cálculos '!W341)</f>
        <v/>
      </c>
      <c r="Q335" s="172" t="str">
        <f>IF('Cálculos '!X341="","",'Cálculos '!X341)</f>
        <v/>
      </c>
      <c r="R335" s="172" t="str">
        <f>IF('Cálculos '!Y341="","",'Cálculos '!Y341)</f>
        <v/>
      </c>
      <c r="S335" s="172" t="str">
        <f>IF('Cálculos '!Z341="","",'Cálculos '!Z341)</f>
        <v/>
      </c>
      <c r="T335" s="172" t="str">
        <f>IF('Cálculos '!AA341="","",'Cálculos '!AA341)</f>
        <v/>
      </c>
      <c r="U335" s="172" t="str">
        <f>IF('Cálculos '!AB341="","",'Cálculos '!AB341)</f>
        <v/>
      </c>
      <c r="V335" s="172" t="str">
        <f>IF('Cálculos '!AC341="","",'Cálculos '!AC341)</f>
        <v/>
      </c>
      <c r="W335" s="172" t="str">
        <f>IF('Cálculos '!AD341="","",'Cálculos '!AD341)</f>
        <v/>
      </c>
      <c r="X335" s="172" t="str">
        <f>IF('Cálculos '!AE341="","",'Cálculos '!AE341)</f>
        <v/>
      </c>
      <c r="Y335" s="172" t="str">
        <f>IF('Cálculos '!AF341="","",'Cálculos '!AF341)</f>
        <v/>
      </c>
      <c r="Z335" s="172" t="str">
        <f>IF('Cálculos '!AG341="","",'Cálculos '!AG341)</f>
        <v/>
      </c>
      <c r="AA335" s="172" t="str">
        <f>IF('Cálculos '!AH341="","",'Cálculos '!AH341)</f>
        <v/>
      </c>
      <c r="AB335" s="172" t="str">
        <f>IF('Cálculos '!AI341="","",'Cálculos '!AI341)</f>
        <v/>
      </c>
      <c r="AC335" s="172" t="str">
        <f>IF('Cálculos '!AJ341="","",'Cálculos '!AJ341)</f>
        <v/>
      </c>
      <c r="AD335" s="172" t="str">
        <f>IF('Cálculos '!AK341="","",'Cálculos '!AK341)</f>
        <v/>
      </c>
      <c r="AE335" s="172" t="str">
        <f>IF('Cálculos '!AL341="","",'Cálculos '!AL341)</f>
        <v/>
      </c>
      <c r="AF335" s="172" t="str">
        <f>IF('Cálculos '!AM341="","",'Cálculos '!AM341)</f>
        <v/>
      </c>
      <c r="AG335" s="172" t="str">
        <f>IF('Cálculos '!AN341="","",'Cálculos '!AN341)</f>
        <v/>
      </c>
      <c r="AH335" s="172" t="str">
        <f>IF('Cálculos '!AO341="","",'Cálculos '!AO341)</f>
        <v/>
      </c>
      <c r="AI335" s="172" t="str">
        <f>IF('Cálculos '!AP341="","",'Cálculos '!AP341)</f>
        <v/>
      </c>
      <c r="AJ335" s="443" t="str">
        <f>IF('Cálculos '!AQ341="","",'Cálculos '!AQ341)</f>
        <v/>
      </c>
      <c r="AK335" s="446" t="str">
        <f>IF('Cálculos '!D341="","",AVERAGE(C335:AJ335))</f>
        <v/>
      </c>
      <c r="AM335" s="181">
        <f t="shared" si="218"/>
        <v>333</v>
      </c>
      <c r="AN335" s="284" t="str">
        <f t="shared" si="219"/>
        <v/>
      </c>
      <c r="AO335" s="285" t="str">
        <f t="shared" si="220"/>
        <v/>
      </c>
      <c r="AP335" s="285" t="str">
        <f t="shared" si="221"/>
        <v/>
      </c>
      <c r="AQ335" s="285" t="str">
        <f t="shared" si="222"/>
        <v/>
      </c>
      <c r="AR335" s="182" t="str">
        <f t="shared" si="223"/>
        <v/>
      </c>
      <c r="AS335" s="182" t="str">
        <f t="shared" si="224"/>
        <v/>
      </c>
      <c r="AT335" s="182" t="str">
        <f t="shared" si="225"/>
        <v/>
      </c>
      <c r="AU335" s="182" t="str">
        <f t="shared" si="226"/>
        <v/>
      </c>
      <c r="AV335" s="182" t="str">
        <f t="shared" si="227"/>
        <v/>
      </c>
      <c r="AW335" s="182" t="str">
        <f t="shared" si="228"/>
        <v/>
      </c>
      <c r="AX335" s="182" t="str">
        <f t="shared" si="229"/>
        <v/>
      </c>
      <c r="AY335" s="182" t="str">
        <f t="shared" si="230"/>
        <v/>
      </c>
      <c r="AZ335" s="182" t="str">
        <f t="shared" si="231"/>
        <v/>
      </c>
      <c r="BA335" s="182" t="str">
        <f t="shared" si="232"/>
        <v/>
      </c>
      <c r="BB335" s="182" t="str">
        <f t="shared" si="233"/>
        <v/>
      </c>
      <c r="BC335" s="182" t="str">
        <f t="shared" si="234"/>
        <v/>
      </c>
      <c r="BD335" s="182" t="str">
        <f t="shared" si="235"/>
        <v/>
      </c>
      <c r="BE335" s="182" t="str">
        <f t="shared" si="236"/>
        <v/>
      </c>
      <c r="BF335" s="182" t="str">
        <f t="shared" si="237"/>
        <v/>
      </c>
      <c r="BG335" s="182" t="str">
        <f t="shared" si="238"/>
        <v/>
      </c>
      <c r="BH335" s="182" t="str">
        <f t="shared" si="239"/>
        <v/>
      </c>
      <c r="BI335" s="182" t="str">
        <f t="shared" si="240"/>
        <v/>
      </c>
      <c r="BJ335" s="182" t="str">
        <f t="shared" si="241"/>
        <v/>
      </c>
      <c r="BK335" s="182" t="str">
        <f t="shared" si="242"/>
        <v/>
      </c>
      <c r="BL335" s="182" t="str">
        <f t="shared" si="243"/>
        <v/>
      </c>
      <c r="BM335" s="182" t="str">
        <f t="shared" si="244"/>
        <v/>
      </c>
      <c r="BN335" s="182" t="str">
        <f t="shared" si="245"/>
        <v/>
      </c>
      <c r="BO335" s="182" t="str">
        <f t="shared" si="246"/>
        <v/>
      </c>
      <c r="BP335" s="182" t="str">
        <f t="shared" si="247"/>
        <v/>
      </c>
      <c r="BQ335" s="182" t="str">
        <f t="shared" si="248"/>
        <v/>
      </c>
      <c r="BR335" s="182" t="str">
        <f t="shared" si="249"/>
        <v/>
      </c>
      <c r="BS335" s="182" t="str">
        <f t="shared" si="250"/>
        <v/>
      </c>
      <c r="BT335" s="182" t="str">
        <f t="shared" si="251"/>
        <v/>
      </c>
      <c r="BU335" s="183" t="str">
        <f t="shared" si="252"/>
        <v/>
      </c>
      <c r="BV335" s="184" t="str">
        <f>IF('Cálculos '!C341="","",AVERAGE(AN335:BU335))</f>
        <v/>
      </c>
    </row>
    <row r="336" spans="2:74" ht="17.25" hidden="1" thickBot="1" x14ac:dyDescent="0.35">
      <c r="B336" s="165">
        <f t="shared" si="217"/>
        <v>334</v>
      </c>
      <c r="C336" s="171" t="str">
        <f>IF('Cálculos '!J342="","",'Cálculos '!J342)</f>
        <v/>
      </c>
      <c r="D336" s="172" t="str">
        <f>IF('Cálculos '!K342="","",'Cálculos '!K342)</f>
        <v/>
      </c>
      <c r="E336" s="172" t="str">
        <f>IF('Cálculos '!L342="","",'Cálculos '!L342)</f>
        <v/>
      </c>
      <c r="F336" s="172" t="str">
        <f>IF('Cálculos '!M342="","",'Cálculos '!M342)</f>
        <v/>
      </c>
      <c r="G336" s="172" t="str">
        <f>IF('Cálculos '!N342="","",'Cálculos '!N342)</f>
        <v/>
      </c>
      <c r="H336" s="172" t="str">
        <f>IF('Cálculos '!O342="","",'Cálculos '!O342)</f>
        <v/>
      </c>
      <c r="I336" s="172" t="str">
        <f>IF('Cálculos '!P342="","",'Cálculos '!P342)</f>
        <v/>
      </c>
      <c r="J336" s="172" t="str">
        <f>IF('Cálculos '!Q342="","",'Cálculos '!Q342)</f>
        <v/>
      </c>
      <c r="K336" s="172" t="str">
        <f>IF('Cálculos '!R342="","",'Cálculos '!R342)</f>
        <v/>
      </c>
      <c r="L336" s="172" t="str">
        <f>IF('Cálculos '!S342="","",'Cálculos '!S342)</f>
        <v/>
      </c>
      <c r="M336" s="172" t="str">
        <f>IF('Cálculos '!T342="","",'Cálculos '!T342)</f>
        <v/>
      </c>
      <c r="N336" s="172" t="str">
        <f>IF('Cálculos '!U342="","",'Cálculos '!U342)</f>
        <v/>
      </c>
      <c r="O336" s="172" t="str">
        <f>IF('Cálculos '!V342="","",'Cálculos '!V342)</f>
        <v/>
      </c>
      <c r="P336" s="172" t="str">
        <f>IF('Cálculos '!W342="","",'Cálculos '!W342)</f>
        <v/>
      </c>
      <c r="Q336" s="172" t="str">
        <f>IF('Cálculos '!X342="","",'Cálculos '!X342)</f>
        <v/>
      </c>
      <c r="R336" s="172" t="str">
        <f>IF('Cálculos '!Y342="","",'Cálculos '!Y342)</f>
        <v/>
      </c>
      <c r="S336" s="172" t="str">
        <f>IF('Cálculos '!Z342="","",'Cálculos '!Z342)</f>
        <v/>
      </c>
      <c r="T336" s="172" t="str">
        <f>IF('Cálculos '!AA342="","",'Cálculos '!AA342)</f>
        <v/>
      </c>
      <c r="U336" s="172" t="str">
        <f>IF('Cálculos '!AB342="","",'Cálculos '!AB342)</f>
        <v/>
      </c>
      <c r="V336" s="172" t="str">
        <f>IF('Cálculos '!AC342="","",'Cálculos '!AC342)</f>
        <v/>
      </c>
      <c r="W336" s="172" t="str">
        <f>IF('Cálculos '!AD342="","",'Cálculos '!AD342)</f>
        <v/>
      </c>
      <c r="X336" s="172" t="str">
        <f>IF('Cálculos '!AE342="","",'Cálculos '!AE342)</f>
        <v/>
      </c>
      <c r="Y336" s="172" t="str">
        <f>IF('Cálculos '!AF342="","",'Cálculos '!AF342)</f>
        <v/>
      </c>
      <c r="Z336" s="172" t="str">
        <f>IF('Cálculos '!AG342="","",'Cálculos '!AG342)</f>
        <v/>
      </c>
      <c r="AA336" s="172" t="str">
        <f>IF('Cálculos '!AH342="","",'Cálculos '!AH342)</f>
        <v/>
      </c>
      <c r="AB336" s="172" t="str">
        <f>IF('Cálculos '!AI342="","",'Cálculos '!AI342)</f>
        <v/>
      </c>
      <c r="AC336" s="172" t="str">
        <f>IF('Cálculos '!AJ342="","",'Cálculos '!AJ342)</f>
        <v/>
      </c>
      <c r="AD336" s="172" t="str">
        <f>IF('Cálculos '!AK342="","",'Cálculos '!AK342)</f>
        <v/>
      </c>
      <c r="AE336" s="172" t="str">
        <f>IF('Cálculos '!AL342="","",'Cálculos '!AL342)</f>
        <v/>
      </c>
      <c r="AF336" s="172" t="str">
        <f>IF('Cálculos '!AM342="","",'Cálculos '!AM342)</f>
        <v/>
      </c>
      <c r="AG336" s="172" t="str">
        <f>IF('Cálculos '!AN342="","",'Cálculos '!AN342)</f>
        <v/>
      </c>
      <c r="AH336" s="172" t="str">
        <f>IF('Cálculos '!AO342="","",'Cálculos '!AO342)</f>
        <v/>
      </c>
      <c r="AI336" s="172" t="str">
        <f>IF('Cálculos '!AP342="","",'Cálculos '!AP342)</f>
        <v/>
      </c>
      <c r="AJ336" s="443" t="str">
        <f>IF('Cálculos '!AQ342="","",'Cálculos '!AQ342)</f>
        <v/>
      </c>
      <c r="AK336" s="446" t="str">
        <f>IF('Cálculos '!D342="","",AVERAGE(C336:AJ336))</f>
        <v/>
      </c>
      <c r="AM336" s="181">
        <f t="shared" si="218"/>
        <v>334</v>
      </c>
      <c r="AN336" s="284" t="str">
        <f t="shared" si="219"/>
        <v/>
      </c>
      <c r="AO336" s="285" t="str">
        <f t="shared" si="220"/>
        <v/>
      </c>
      <c r="AP336" s="285" t="str">
        <f t="shared" si="221"/>
        <v/>
      </c>
      <c r="AQ336" s="285" t="str">
        <f t="shared" si="222"/>
        <v/>
      </c>
      <c r="AR336" s="182" t="str">
        <f t="shared" si="223"/>
        <v/>
      </c>
      <c r="AS336" s="182" t="str">
        <f t="shared" si="224"/>
        <v/>
      </c>
      <c r="AT336" s="182" t="str">
        <f t="shared" si="225"/>
        <v/>
      </c>
      <c r="AU336" s="182" t="str">
        <f t="shared" si="226"/>
        <v/>
      </c>
      <c r="AV336" s="182" t="str">
        <f t="shared" si="227"/>
        <v/>
      </c>
      <c r="AW336" s="182" t="str">
        <f t="shared" si="228"/>
        <v/>
      </c>
      <c r="AX336" s="182" t="str">
        <f t="shared" si="229"/>
        <v/>
      </c>
      <c r="AY336" s="182" t="str">
        <f t="shared" si="230"/>
        <v/>
      </c>
      <c r="AZ336" s="182" t="str">
        <f t="shared" si="231"/>
        <v/>
      </c>
      <c r="BA336" s="182" t="str">
        <f t="shared" si="232"/>
        <v/>
      </c>
      <c r="BB336" s="182" t="str">
        <f t="shared" si="233"/>
        <v/>
      </c>
      <c r="BC336" s="182" t="str">
        <f t="shared" si="234"/>
        <v/>
      </c>
      <c r="BD336" s="182" t="str">
        <f t="shared" si="235"/>
        <v/>
      </c>
      <c r="BE336" s="182" t="str">
        <f t="shared" si="236"/>
        <v/>
      </c>
      <c r="BF336" s="182" t="str">
        <f t="shared" si="237"/>
        <v/>
      </c>
      <c r="BG336" s="182" t="str">
        <f t="shared" si="238"/>
        <v/>
      </c>
      <c r="BH336" s="182" t="str">
        <f t="shared" si="239"/>
        <v/>
      </c>
      <c r="BI336" s="182" t="str">
        <f t="shared" si="240"/>
        <v/>
      </c>
      <c r="BJ336" s="182" t="str">
        <f t="shared" si="241"/>
        <v/>
      </c>
      <c r="BK336" s="182" t="str">
        <f t="shared" si="242"/>
        <v/>
      </c>
      <c r="BL336" s="182" t="str">
        <f t="shared" si="243"/>
        <v/>
      </c>
      <c r="BM336" s="182" t="str">
        <f t="shared" si="244"/>
        <v/>
      </c>
      <c r="BN336" s="182" t="str">
        <f t="shared" si="245"/>
        <v/>
      </c>
      <c r="BO336" s="182" t="str">
        <f t="shared" si="246"/>
        <v/>
      </c>
      <c r="BP336" s="182" t="str">
        <f t="shared" si="247"/>
        <v/>
      </c>
      <c r="BQ336" s="182" t="str">
        <f t="shared" si="248"/>
        <v/>
      </c>
      <c r="BR336" s="182" t="str">
        <f t="shared" si="249"/>
        <v/>
      </c>
      <c r="BS336" s="182" t="str">
        <f t="shared" si="250"/>
        <v/>
      </c>
      <c r="BT336" s="182" t="str">
        <f t="shared" si="251"/>
        <v/>
      </c>
      <c r="BU336" s="183" t="str">
        <f t="shared" si="252"/>
        <v/>
      </c>
      <c r="BV336" s="184" t="str">
        <f>IF('Cálculos '!C342="","",AVERAGE(AN336:BU336))</f>
        <v/>
      </c>
    </row>
    <row r="337" spans="2:74" ht="17.25" hidden="1" thickBot="1" x14ac:dyDescent="0.35">
      <c r="B337" s="165">
        <f t="shared" si="217"/>
        <v>335</v>
      </c>
      <c r="C337" s="171" t="str">
        <f>IF('Cálculos '!J343="","",'Cálculos '!J343)</f>
        <v/>
      </c>
      <c r="D337" s="172" t="str">
        <f>IF('Cálculos '!K343="","",'Cálculos '!K343)</f>
        <v/>
      </c>
      <c r="E337" s="172" t="str">
        <f>IF('Cálculos '!L343="","",'Cálculos '!L343)</f>
        <v/>
      </c>
      <c r="F337" s="172" t="str">
        <f>IF('Cálculos '!M343="","",'Cálculos '!M343)</f>
        <v/>
      </c>
      <c r="G337" s="172" t="str">
        <f>IF('Cálculos '!N343="","",'Cálculos '!N343)</f>
        <v/>
      </c>
      <c r="H337" s="172" t="str">
        <f>IF('Cálculos '!O343="","",'Cálculos '!O343)</f>
        <v/>
      </c>
      <c r="I337" s="172" t="str">
        <f>IF('Cálculos '!P343="","",'Cálculos '!P343)</f>
        <v/>
      </c>
      <c r="J337" s="172" t="str">
        <f>IF('Cálculos '!Q343="","",'Cálculos '!Q343)</f>
        <v/>
      </c>
      <c r="K337" s="172" t="str">
        <f>IF('Cálculos '!R343="","",'Cálculos '!R343)</f>
        <v/>
      </c>
      <c r="L337" s="172" t="str">
        <f>IF('Cálculos '!S343="","",'Cálculos '!S343)</f>
        <v/>
      </c>
      <c r="M337" s="172" t="str">
        <f>IF('Cálculos '!T343="","",'Cálculos '!T343)</f>
        <v/>
      </c>
      <c r="N337" s="172" t="str">
        <f>IF('Cálculos '!U343="","",'Cálculos '!U343)</f>
        <v/>
      </c>
      <c r="O337" s="172" t="str">
        <f>IF('Cálculos '!V343="","",'Cálculos '!V343)</f>
        <v/>
      </c>
      <c r="P337" s="172" t="str">
        <f>IF('Cálculos '!W343="","",'Cálculos '!W343)</f>
        <v/>
      </c>
      <c r="Q337" s="172" t="str">
        <f>IF('Cálculos '!X343="","",'Cálculos '!X343)</f>
        <v/>
      </c>
      <c r="R337" s="172" t="str">
        <f>IF('Cálculos '!Y343="","",'Cálculos '!Y343)</f>
        <v/>
      </c>
      <c r="S337" s="172" t="str">
        <f>IF('Cálculos '!Z343="","",'Cálculos '!Z343)</f>
        <v/>
      </c>
      <c r="T337" s="172" t="str">
        <f>IF('Cálculos '!AA343="","",'Cálculos '!AA343)</f>
        <v/>
      </c>
      <c r="U337" s="172" t="str">
        <f>IF('Cálculos '!AB343="","",'Cálculos '!AB343)</f>
        <v/>
      </c>
      <c r="V337" s="172" t="str">
        <f>IF('Cálculos '!AC343="","",'Cálculos '!AC343)</f>
        <v/>
      </c>
      <c r="W337" s="172" t="str">
        <f>IF('Cálculos '!AD343="","",'Cálculos '!AD343)</f>
        <v/>
      </c>
      <c r="X337" s="172" t="str">
        <f>IF('Cálculos '!AE343="","",'Cálculos '!AE343)</f>
        <v/>
      </c>
      <c r="Y337" s="172" t="str">
        <f>IF('Cálculos '!AF343="","",'Cálculos '!AF343)</f>
        <v/>
      </c>
      <c r="Z337" s="172" t="str">
        <f>IF('Cálculos '!AG343="","",'Cálculos '!AG343)</f>
        <v/>
      </c>
      <c r="AA337" s="172" t="str">
        <f>IF('Cálculos '!AH343="","",'Cálculos '!AH343)</f>
        <v/>
      </c>
      <c r="AB337" s="172" t="str">
        <f>IF('Cálculos '!AI343="","",'Cálculos '!AI343)</f>
        <v/>
      </c>
      <c r="AC337" s="172" t="str">
        <f>IF('Cálculos '!AJ343="","",'Cálculos '!AJ343)</f>
        <v/>
      </c>
      <c r="AD337" s="172" t="str">
        <f>IF('Cálculos '!AK343="","",'Cálculos '!AK343)</f>
        <v/>
      </c>
      <c r="AE337" s="172" t="str">
        <f>IF('Cálculos '!AL343="","",'Cálculos '!AL343)</f>
        <v/>
      </c>
      <c r="AF337" s="172" t="str">
        <f>IF('Cálculos '!AM343="","",'Cálculos '!AM343)</f>
        <v/>
      </c>
      <c r="AG337" s="172" t="str">
        <f>IF('Cálculos '!AN343="","",'Cálculos '!AN343)</f>
        <v/>
      </c>
      <c r="AH337" s="172" t="str">
        <f>IF('Cálculos '!AO343="","",'Cálculos '!AO343)</f>
        <v/>
      </c>
      <c r="AI337" s="172" t="str">
        <f>IF('Cálculos '!AP343="","",'Cálculos '!AP343)</f>
        <v/>
      </c>
      <c r="AJ337" s="443" t="str">
        <f>IF('Cálculos '!AQ343="","",'Cálculos '!AQ343)</f>
        <v/>
      </c>
      <c r="AK337" s="446" t="str">
        <f>IF('Cálculos '!D343="","",AVERAGE(C337:AJ337))</f>
        <v/>
      </c>
      <c r="AM337" s="181">
        <f t="shared" si="218"/>
        <v>335</v>
      </c>
      <c r="AN337" s="284" t="str">
        <f t="shared" si="219"/>
        <v/>
      </c>
      <c r="AO337" s="285" t="str">
        <f t="shared" si="220"/>
        <v/>
      </c>
      <c r="AP337" s="285" t="str">
        <f t="shared" si="221"/>
        <v/>
      </c>
      <c r="AQ337" s="285" t="str">
        <f t="shared" si="222"/>
        <v/>
      </c>
      <c r="AR337" s="182" t="str">
        <f t="shared" si="223"/>
        <v/>
      </c>
      <c r="AS337" s="182" t="str">
        <f t="shared" si="224"/>
        <v/>
      </c>
      <c r="AT337" s="182" t="str">
        <f t="shared" si="225"/>
        <v/>
      </c>
      <c r="AU337" s="182" t="str">
        <f t="shared" si="226"/>
        <v/>
      </c>
      <c r="AV337" s="182" t="str">
        <f t="shared" si="227"/>
        <v/>
      </c>
      <c r="AW337" s="182" t="str">
        <f t="shared" si="228"/>
        <v/>
      </c>
      <c r="AX337" s="182" t="str">
        <f t="shared" si="229"/>
        <v/>
      </c>
      <c r="AY337" s="182" t="str">
        <f t="shared" si="230"/>
        <v/>
      </c>
      <c r="AZ337" s="182" t="str">
        <f t="shared" si="231"/>
        <v/>
      </c>
      <c r="BA337" s="182" t="str">
        <f t="shared" si="232"/>
        <v/>
      </c>
      <c r="BB337" s="182" t="str">
        <f t="shared" si="233"/>
        <v/>
      </c>
      <c r="BC337" s="182" t="str">
        <f t="shared" si="234"/>
        <v/>
      </c>
      <c r="BD337" s="182" t="str">
        <f t="shared" si="235"/>
        <v/>
      </c>
      <c r="BE337" s="182" t="str">
        <f t="shared" si="236"/>
        <v/>
      </c>
      <c r="BF337" s="182" t="str">
        <f t="shared" si="237"/>
        <v/>
      </c>
      <c r="BG337" s="182" t="str">
        <f t="shared" si="238"/>
        <v/>
      </c>
      <c r="BH337" s="182" t="str">
        <f t="shared" si="239"/>
        <v/>
      </c>
      <c r="BI337" s="182" t="str">
        <f t="shared" si="240"/>
        <v/>
      </c>
      <c r="BJ337" s="182" t="str">
        <f t="shared" si="241"/>
        <v/>
      </c>
      <c r="BK337" s="182" t="str">
        <f t="shared" si="242"/>
        <v/>
      </c>
      <c r="BL337" s="182" t="str">
        <f t="shared" si="243"/>
        <v/>
      </c>
      <c r="BM337" s="182" t="str">
        <f t="shared" si="244"/>
        <v/>
      </c>
      <c r="BN337" s="182" t="str">
        <f t="shared" si="245"/>
        <v/>
      </c>
      <c r="BO337" s="182" t="str">
        <f t="shared" si="246"/>
        <v/>
      </c>
      <c r="BP337" s="182" t="str">
        <f t="shared" si="247"/>
        <v/>
      </c>
      <c r="BQ337" s="182" t="str">
        <f t="shared" si="248"/>
        <v/>
      </c>
      <c r="BR337" s="182" t="str">
        <f t="shared" si="249"/>
        <v/>
      </c>
      <c r="BS337" s="182" t="str">
        <f t="shared" si="250"/>
        <v/>
      </c>
      <c r="BT337" s="182" t="str">
        <f t="shared" si="251"/>
        <v/>
      </c>
      <c r="BU337" s="183" t="str">
        <f t="shared" si="252"/>
        <v/>
      </c>
      <c r="BV337" s="184" t="str">
        <f>IF('Cálculos '!C343="","",AVERAGE(AN337:BU337))</f>
        <v/>
      </c>
    </row>
    <row r="338" spans="2:74" ht="17.25" hidden="1" thickBot="1" x14ac:dyDescent="0.35">
      <c r="B338" s="165">
        <f t="shared" si="217"/>
        <v>336</v>
      </c>
      <c r="C338" s="171" t="str">
        <f>IF('Cálculos '!J344="","",'Cálculos '!J344)</f>
        <v/>
      </c>
      <c r="D338" s="172" t="str">
        <f>IF('Cálculos '!K344="","",'Cálculos '!K344)</f>
        <v/>
      </c>
      <c r="E338" s="172" t="str">
        <f>IF('Cálculos '!L344="","",'Cálculos '!L344)</f>
        <v/>
      </c>
      <c r="F338" s="172" t="str">
        <f>IF('Cálculos '!M344="","",'Cálculos '!M344)</f>
        <v/>
      </c>
      <c r="G338" s="172" t="str">
        <f>IF('Cálculos '!N344="","",'Cálculos '!N344)</f>
        <v/>
      </c>
      <c r="H338" s="172" t="str">
        <f>IF('Cálculos '!O344="","",'Cálculos '!O344)</f>
        <v/>
      </c>
      <c r="I338" s="172" t="str">
        <f>IF('Cálculos '!P344="","",'Cálculos '!P344)</f>
        <v/>
      </c>
      <c r="J338" s="172" t="str">
        <f>IF('Cálculos '!Q344="","",'Cálculos '!Q344)</f>
        <v/>
      </c>
      <c r="K338" s="172" t="str">
        <f>IF('Cálculos '!R344="","",'Cálculos '!R344)</f>
        <v/>
      </c>
      <c r="L338" s="172" t="str">
        <f>IF('Cálculos '!S344="","",'Cálculos '!S344)</f>
        <v/>
      </c>
      <c r="M338" s="172" t="str">
        <f>IF('Cálculos '!T344="","",'Cálculos '!T344)</f>
        <v/>
      </c>
      <c r="N338" s="172" t="str">
        <f>IF('Cálculos '!U344="","",'Cálculos '!U344)</f>
        <v/>
      </c>
      <c r="O338" s="172" t="str">
        <f>IF('Cálculos '!V344="","",'Cálculos '!V344)</f>
        <v/>
      </c>
      <c r="P338" s="172" t="str">
        <f>IF('Cálculos '!W344="","",'Cálculos '!W344)</f>
        <v/>
      </c>
      <c r="Q338" s="172" t="str">
        <f>IF('Cálculos '!X344="","",'Cálculos '!X344)</f>
        <v/>
      </c>
      <c r="R338" s="172" t="str">
        <f>IF('Cálculos '!Y344="","",'Cálculos '!Y344)</f>
        <v/>
      </c>
      <c r="S338" s="172" t="str">
        <f>IF('Cálculos '!Z344="","",'Cálculos '!Z344)</f>
        <v/>
      </c>
      <c r="T338" s="172" t="str">
        <f>IF('Cálculos '!AA344="","",'Cálculos '!AA344)</f>
        <v/>
      </c>
      <c r="U338" s="172" t="str">
        <f>IF('Cálculos '!AB344="","",'Cálculos '!AB344)</f>
        <v/>
      </c>
      <c r="V338" s="172" t="str">
        <f>IF('Cálculos '!AC344="","",'Cálculos '!AC344)</f>
        <v/>
      </c>
      <c r="W338" s="172" t="str">
        <f>IF('Cálculos '!AD344="","",'Cálculos '!AD344)</f>
        <v/>
      </c>
      <c r="X338" s="172" t="str">
        <f>IF('Cálculos '!AE344="","",'Cálculos '!AE344)</f>
        <v/>
      </c>
      <c r="Y338" s="172" t="str">
        <f>IF('Cálculos '!AF344="","",'Cálculos '!AF344)</f>
        <v/>
      </c>
      <c r="Z338" s="172" t="str">
        <f>IF('Cálculos '!AG344="","",'Cálculos '!AG344)</f>
        <v/>
      </c>
      <c r="AA338" s="172" t="str">
        <f>IF('Cálculos '!AH344="","",'Cálculos '!AH344)</f>
        <v/>
      </c>
      <c r="AB338" s="172" t="str">
        <f>IF('Cálculos '!AI344="","",'Cálculos '!AI344)</f>
        <v/>
      </c>
      <c r="AC338" s="172" t="str">
        <f>IF('Cálculos '!AJ344="","",'Cálculos '!AJ344)</f>
        <v/>
      </c>
      <c r="AD338" s="172" t="str">
        <f>IF('Cálculos '!AK344="","",'Cálculos '!AK344)</f>
        <v/>
      </c>
      <c r="AE338" s="172" t="str">
        <f>IF('Cálculos '!AL344="","",'Cálculos '!AL344)</f>
        <v/>
      </c>
      <c r="AF338" s="172" t="str">
        <f>IF('Cálculos '!AM344="","",'Cálculos '!AM344)</f>
        <v/>
      </c>
      <c r="AG338" s="172" t="str">
        <f>IF('Cálculos '!AN344="","",'Cálculos '!AN344)</f>
        <v/>
      </c>
      <c r="AH338" s="172" t="str">
        <f>IF('Cálculos '!AO344="","",'Cálculos '!AO344)</f>
        <v/>
      </c>
      <c r="AI338" s="172" t="str">
        <f>IF('Cálculos '!AP344="","",'Cálculos '!AP344)</f>
        <v/>
      </c>
      <c r="AJ338" s="443" t="str">
        <f>IF('Cálculos '!AQ344="","",'Cálculos '!AQ344)</f>
        <v/>
      </c>
      <c r="AK338" s="446" t="str">
        <f>IF('Cálculos '!D344="","",AVERAGE(C338:AJ338))</f>
        <v/>
      </c>
      <c r="AM338" s="181">
        <f t="shared" si="218"/>
        <v>336</v>
      </c>
      <c r="AN338" s="284" t="str">
        <f t="shared" si="219"/>
        <v/>
      </c>
      <c r="AO338" s="285" t="str">
        <f t="shared" si="220"/>
        <v/>
      </c>
      <c r="AP338" s="285" t="str">
        <f t="shared" si="221"/>
        <v/>
      </c>
      <c r="AQ338" s="285" t="str">
        <f t="shared" si="222"/>
        <v/>
      </c>
      <c r="AR338" s="182" t="str">
        <f t="shared" si="223"/>
        <v/>
      </c>
      <c r="AS338" s="182" t="str">
        <f t="shared" si="224"/>
        <v/>
      </c>
      <c r="AT338" s="182" t="str">
        <f t="shared" si="225"/>
        <v/>
      </c>
      <c r="AU338" s="182" t="str">
        <f t="shared" si="226"/>
        <v/>
      </c>
      <c r="AV338" s="182" t="str">
        <f t="shared" si="227"/>
        <v/>
      </c>
      <c r="AW338" s="182" t="str">
        <f t="shared" si="228"/>
        <v/>
      </c>
      <c r="AX338" s="182" t="str">
        <f t="shared" si="229"/>
        <v/>
      </c>
      <c r="AY338" s="182" t="str">
        <f t="shared" si="230"/>
        <v/>
      </c>
      <c r="AZ338" s="182" t="str">
        <f t="shared" si="231"/>
        <v/>
      </c>
      <c r="BA338" s="182" t="str">
        <f t="shared" si="232"/>
        <v/>
      </c>
      <c r="BB338" s="182" t="str">
        <f t="shared" si="233"/>
        <v/>
      </c>
      <c r="BC338" s="182" t="str">
        <f t="shared" si="234"/>
        <v/>
      </c>
      <c r="BD338" s="182" t="str">
        <f t="shared" si="235"/>
        <v/>
      </c>
      <c r="BE338" s="182" t="str">
        <f t="shared" si="236"/>
        <v/>
      </c>
      <c r="BF338" s="182" t="str">
        <f t="shared" si="237"/>
        <v/>
      </c>
      <c r="BG338" s="182" t="str">
        <f t="shared" si="238"/>
        <v/>
      </c>
      <c r="BH338" s="182" t="str">
        <f t="shared" si="239"/>
        <v/>
      </c>
      <c r="BI338" s="182" t="str">
        <f t="shared" si="240"/>
        <v/>
      </c>
      <c r="BJ338" s="182" t="str">
        <f t="shared" si="241"/>
        <v/>
      </c>
      <c r="BK338" s="182" t="str">
        <f t="shared" si="242"/>
        <v/>
      </c>
      <c r="BL338" s="182" t="str">
        <f t="shared" si="243"/>
        <v/>
      </c>
      <c r="BM338" s="182" t="str">
        <f t="shared" si="244"/>
        <v/>
      </c>
      <c r="BN338" s="182" t="str">
        <f t="shared" si="245"/>
        <v/>
      </c>
      <c r="BO338" s="182" t="str">
        <f t="shared" si="246"/>
        <v/>
      </c>
      <c r="BP338" s="182" t="str">
        <f t="shared" si="247"/>
        <v/>
      </c>
      <c r="BQ338" s="182" t="str">
        <f t="shared" si="248"/>
        <v/>
      </c>
      <c r="BR338" s="182" t="str">
        <f t="shared" si="249"/>
        <v/>
      </c>
      <c r="BS338" s="182" t="str">
        <f t="shared" si="250"/>
        <v/>
      </c>
      <c r="BT338" s="182" t="str">
        <f t="shared" si="251"/>
        <v/>
      </c>
      <c r="BU338" s="183" t="str">
        <f t="shared" si="252"/>
        <v/>
      </c>
      <c r="BV338" s="184" t="str">
        <f>IF('Cálculos '!C344="","",AVERAGE(AN338:BU338))</f>
        <v/>
      </c>
    </row>
    <row r="339" spans="2:74" ht="17.25" hidden="1" thickBot="1" x14ac:dyDescent="0.35">
      <c r="B339" s="165">
        <f t="shared" si="217"/>
        <v>337</v>
      </c>
      <c r="C339" s="171" t="str">
        <f>IF('Cálculos '!J345="","",'Cálculos '!J345)</f>
        <v/>
      </c>
      <c r="D339" s="172" t="str">
        <f>IF('Cálculos '!K345="","",'Cálculos '!K345)</f>
        <v/>
      </c>
      <c r="E339" s="172" t="str">
        <f>IF('Cálculos '!L345="","",'Cálculos '!L345)</f>
        <v/>
      </c>
      <c r="F339" s="172" t="str">
        <f>IF('Cálculos '!M345="","",'Cálculos '!M345)</f>
        <v/>
      </c>
      <c r="G339" s="172" t="str">
        <f>IF('Cálculos '!N345="","",'Cálculos '!N345)</f>
        <v/>
      </c>
      <c r="H339" s="172" t="str">
        <f>IF('Cálculos '!O345="","",'Cálculos '!O345)</f>
        <v/>
      </c>
      <c r="I339" s="172" t="str">
        <f>IF('Cálculos '!P345="","",'Cálculos '!P345)</f>
        <v/>
      </c>
      <c r="J339" s="172" t="str">
        <f>IF('Cálculos '!Q345="","",'Cálculos '!Q345)</f>
        <v/>
      </c>
      <c r="K339" s="172" t="str">
        <f>IF('Cálculos '!R345="","",'Cálculos '!R345)</f>
        <v/>
      </c>
      <c r="L339" s="172" t="str">
        <f>IF('Cálculos '!S345="","",'Cálculos '!S345)</f>
        <v/>
      </c>
      <c r="M339" s="172" t="str">
        <f>IF('Cálculos '!T345="","",'Cálculos '!T345)</f>
        <v/>
      </c>
      <c r="N339" s="172" t="str">
        <f>IF('Cálculos '!U345="","",'Cálculos '!U345)</f>
        <v/>
      </c>
      <c r="O339" s="172" t="str">
        <f>IF('Cálculos '!V345="","",'Cálculos '!V345)</f>
        <v/>
      </c>
      <c r="P339" s="172" t="str">
        <f>IF('Cálculos '!W345="","",'Cálculos '!W345)</f>
        <v/>
      </c>
      <c r="Q339" s="172" t="str">
        <f>IF('Cálculos '!X345="","",'Cálculos '!X345)</f>
        <v/>
      </c>
      <c r="R339" s="172" t="str">
        <f>IF('Cálculos '!Y345="","",'Cálculos '!Y345)</f>
        <v/>
      </c>
      <c r="S339" s="172" t="str">
        <f>IF('Cálculos '!Z345="","",'Cálculos '!Z345)</f>
        <v/>
      </c>
      <c r="T339" s="172" t="str">
        <f>IF('Cálculos '!AA345="","",'Cálculos '!AA345)</f>
        <v/>
      </c>
      <c r="U339" s="172" t="str">
        <f>IF('Cálculos '!AB345="","",'Cálculos '!AB345)</f>
        <v/>
      </c>
      <c r="V339" s="172" t="str">
        <f>IF('Cálculos '!AC345="","",'Cálculos '!AC345)</f>
        <v/>
      </c>
      <c r="W339" s="172" t="str">
        <f>IF('Cálculos '!AD345="","",'Cálculos '!AD345)</f>
        <v/>
      </c>
      <c r="X339" s="172" t="str">
        <f>IF('Cálculos '!AE345="","",'Cálculos '!AE345)</f>
        <v/>
      </c>
      <c r="Y339" s="172" t="str">
        <f>IF('Cálculos '!AF345="","",'Cálculos '!AF345)</f>
        <v/>
      </c>
      <c r="Z339" s="172" t="str">
        <f>IF('Cálculos '!AG345="","",'Cálculos '!AG345)</f>
        <v/>
      </c>
      <c r="AA339" s="172" t="str">
        <f>IF('Cálculos '!AH345="","",'Cálculos '!AH345)</f>
        <v/>
      </c>
      <c r="AB339" s="172" t="str">
        <f>IF('Cálculos '!AI345="","",'Cálculos '!AI345)</f>
        <v/>
      </c>
      <c r="AC339" s="172" t="str">
        <f>IF('Cálculos '!AJ345="","",'Cálculos '!AJ345)</f>
        <v/>
      </c>
      <c r="AD339" s="172" t="str">
        <f>IF('Cálculos '!AK345="","",'Cálculos '!AK345)</f>
        <v/>
      </c>
      <c r="AE339" s="172" t="str">
        <f>IF('Cálculos '!AL345="","",'Cálculos '!AL345)</f>
        <v/>
      </c>
      <c r="AF339" s="172" t="str">
        <f>IF('Cálculos '!AM345="","",'Cálculos '!AM345)</f>
        <v/>
      </c>
      <c r="AG339" s="172" t="str">
        <f>IF('Cálculos '!AN345="","",'Cálculos '!AN345)</f>
        <v/>
      </c>
      <c r="AH339" s="172" t="str">
        <f>IF('Cálculos '!AO345="","",'Cálculos '!AO345)</f>
        <v/>
      </c>
      <c r="AI339" s="172" t="str">
        <f>IF('Cálculos '!AP345="","",'Cálculos '!AP345)</f>
        <v/>
      </c>
      <c r="AJ339" s="443" t="str">
        <f>IF('Cálculos '!AQ345="","",'Cálculos '!AQ345)</f>
        <v/>
      </c>
      <c r="AK339" s="446" t="str">
        <f>IF('Cálculos '!D345="","",AVERAGE(C339:AJ339))</f>
        <v/>
      </c>
      <c r="AM339" s="181">
        <f t="shared" si="218"/>
        <v>337</v>
      </c>
      <c r="AN339" s="284" t="str">
        <f t="shared" si="219"/>
        <v/>
      </c>
      <c r="AO339" s="285" t="str">
        <f t="shared" si="220"/>
        <v/>
      </c>
      <c r="AP339" s="285" t="str">
        <f t="shared" si="221"/>
        <v/>
      </c>
      <c r="AQ339" s="285" t="str">
        <f t="shared" si="222"/>
        <v/>
      </c>
      <c r="AR339" s="182" t="str">
        <f t="shared" si="223"/>
        <v/>
      </c>
      <c r="AS339" s="182" t="str">
        <f t="shared" si="224"/>
        <v/>
      </c>
      <c r="AT339" s="182" t="str">
        <f t="shared" si="225"/>
        <v/>
      </c>
      <c r="AU339" s="182" t="str">
        <f t="shared" si="226"/>
        <v/>
      </c>
      <c r="AV339" s="182" t="str">
        <f t="shared" si="227"/>
        <v/>
      </c>
      <c r="AW339" s="182" t="str">
        <f t="shared" si="228"/>
        <v/>
      </c>
      <c r="AX339" s="182" t="str">
        <f t="shared" si="229"/>
        <v/>
      </c>
      <c r="AY339" s="182" t="str">
        <f t="shared" si="230"/>
        <v/>
      </c>
      <c r="AZ339" s="182" t="str">
        <f t="shared" si="231"/>
        <v/>
      </c>
      <c r="BA339" s="182" t="str">
        <f t="shared" si="232"/>
        <v/>
      </c>
      <c r="BB339" s="182" t="str">
        <f t="shared" si="233"/>
        <v/>
      </c>
      <c r="BC339" s="182" t="str">
        <f t="shared" si="234"/>
        <v/>
      </c>
      <c r="BD339" s="182" t="str">
        <f t="shared" si="235"/>
        <v/>
      </c>
      <c r="BE339" s="182" t="str">
        <f t="shared" si="236"/>
        <v/>
      </c>
      <c r="BF339" s="182" t="str">
        <f t="shared" si="237"/>
        <v/>
      </c>
      <c r="BG339" s="182" t="str">
        <f t="shared" si="238"/>
        <v/>
      </c>
      <c r="BH339" s="182" t="str">
        <f t="shared" si="239"/>
        <v/>
      </c>
      <c r="BI339" s="182" t="str">
        <f t="shared" si="240"/>
        <v/>
      </c>
      <c r="BJ339" s="182" t="str">
        <f t="shared" si="241"/>
        <v/>
      </c>
      <c r="BK339" s="182" t="str">
        <f t="shared" si="242"/>
        <v/>
      </c>
      <c r="BL339" s="182" t="str">
        <f t="shared" si="243"/>
        <v/>
      </c>
      <c r="BM339" s="182" t="str">
        <f t="shared" si="244"/>
        <v/>
      </c>
      <c r="BN339" s="182" t="str">
        <f t="shared" si="245"/>
        <v/>
      </c>
      <c r="BO339" s="182" t="str">
        <f t="shared" si="246"/>
        <v/>
      </c>
      <c r="BP339" s="182" t="str">
        <f t="shared" si="247"/>
        <v/>
      </c>
      <c r="BQ339" s="182" t="str">
        <f t="shared" si="248"/>
        <v/>
      </c>
      <c r="BR339" s="182" t="str">
        <f t="shared" si="249"/>
        <v/>
      </c>
      <c r="BS339" s="182" t="str">
        <f t="shared" si="250"/>
        <v/>
      </c>
      <c r="BT339" s="182" t="str">
        <f t="shared" si="251"/>
        <v/>
      </c>
      <c r="BU339" s="183" t="str">
        <f t="shared" si="252"/>
        <v/>
      </c>
      <c r="BV339" s="184" t="str">
        <f>IF('Cálculos '!C345="","",AVERAGE(AN339:BU339))</f>
        <v/>
      </c>
    </row>
    <row r="340" spans="2:74" ht="17.25" hidden="1" thickBot="1" x14ac:dyDescent="0.35">
      <c r="B340" s="165">
        <f t="shared" si="217"/>
        <v>338</v>
      </c>
      <c r="C340" s="171" t="str">
        <f>IF('Cálculos '!J346="","",'Cálculos '!J346)</f>
        <v/>
      </c>
      <c r="D340" s="172" t="str">
        <f>IF('Cálculos '!K346="","",'Cálculos '!K346)</f>
        <v/>
      </c>
      <c r="E340" s="172" t="str">
        <f>IF('Cálculos '!L346="","",'Cálculos '!L346)</f>
        <v/>
      </c>
      <c r="F340" s="172" t="str">
        <f>IF('Cálculos '!M346="","",'Cálculos '!M346)</f>
        <v/>
      </c>
      <c r="G340" s="172" t="str">
        <f>IF('Cálculos '!N346="","",'Cálculos '!N346)</f>
        <v/>
      </c>
      <c r="H340" s="172" t="str">
        <f>IF('Cálculos '!O346="","",'Cálculos '!O346)</f>
        <v/>
      </c>
      <c r="I340" s="172" t="str">
        <f>IF('Cálculos '!P346="","",'Cálculos '!P346)</f>
        <v/>
      </c>
      <c r="J340" s="172" t="str">
        <f>IF('Cálculos '!Q346="","",'Cálculos '!Q346)</f>
        <v/>
      </c>
      <c r="K340" s="172" t="str">
        <f>IF('Cálculos '!R346="","",'Cálculos '!R346)</f>
        <v/>
      </c>
      <c r="L340" s="172" t="str">
        <f>IF('Cálculos '!S346="","",'Cálculos '!S346)</f>
        <v/>
      </c>
      <c r="M340" s="172" t="str">
        <f>IF('Cálculos '!T346="","",'Cálculos '!T346)</f>
        <v/>
      </c>
      <c r="N340" s="172" t="str">
        <f>IF('Cálculos '!U346="","",'Cálculos '!U346)</f>
        <v/>
      </c>
      <c r="O340" s="172" t="str">
        <f>IF('Cálculos '!V346="","",'Cálculos '!V346)</f>
        <v/>
      </c>
      <c r="P340" s="172" t="str">
        <f>IF('Cálculos '!W346="","",'Cálculos '!W346)</f>
        <v/>
      </c>
      <c r="Q340" s="172" t="str">
        <f>IF('Cálculos '!X346="","",'Cálculos '!X346)</f>
        <v/>
      </c>
      <c r="R340" s="172" t="str">
        <f>IF('Cálculos '!Y346="","",'Cálculos '!Y346)</f>
        <v/>
      </c>
      <c r="S340" s="172" t="str">
        <f>IF('Cálculos '!Z346="","",'Cálculos '!Z346)</f>
        <v/>
      </c>
      <c r="T340" s="172" t="str">
        <f>IF('Cálculos '!AA346="","",'Cálculos '!AA346)</f>
        <v/>
      </c>
      <c r="U340" s="172" t="str">
        <f>IF('Cálculos '!AB346="","",'Cálculos '!AB346)</f>
        <v/>
      </c>
      <c r="V340" s="172" t="str">
        <f>IF('Cálculos '!AC346="","",'Cálculos '!AC346)</f>
        <v/>
      </c>
      <c r="W340" s="172" t="str">
        <f>IF('Cálculos '!AD346="","",'Cálculos '!AD346)</f>
        <v/>
      </c>
      <c r="X340" s="172" t="str">
        <f>IF('Cálculos '!AE346="","",'Cálculos '!AE346)</f>
        <v/>
      </c>
      <c r="Y340" s="172" t="str">
        <f>IF('Cálculos '!AF346="","",'Cálculos '!AF346)</f>
        <v/>
      </c>
      <c r="Z340" s="172" t="str">
        <f>IF('Cálculos '!AG346="","",'Cálculos '!AG346)</f>
        <v/>
      </c>
      <c r="AA340" s="172" t="str">
        <f>IF('Cálculos '!AH346="","",'Cálculos '!AH346)</f>
        <v/>
      </c>
      <c r="AB340" s="172" t="str">
        <f>IF('Cálculos '!AI346="","",'Cálculos '!AI346)</f>
        <v/>
      </c>
      <c r="AC340" s="172" t="str">
        <f>IF('Cálculos '!AJ346="","",'Cálculos '!AJ346)</f>
        <v/>
      </c>
      <c r="AD340" s="172" t="str">
        <f>IF('Cálculos '!AK346="","",'Cálculos '!AK346)</f>
        <v/>
      </c>
      <c r="AE340" s="172" t="str">
        <f>IF('Cálculos '!AL346="","",'Cálculos '!AL346)</f>
        <v/>
      </c>
      <c r="AF340" s="172" t="str">
        <f>IF('Cálculos '!AM346="","",'Cálculos '!AM346)</f>
        <v/>
      </c>
      <c r="AG340" s="172" t="str">
        <f>IF('Cálculos '!AN346="","",'Cálculos '!AN346)</f>
        <v/>
      </c>
      <c r="AH340" s="172" t="str">
        <f>IF('Cálculos '!AO346="","",'Cálculos '!AO346)</f>
        <v/>
      </c>
      <c r="AI340" s="172" t="str">
        <f>IF('Cálculos '!AP346="","",'Cálculos '!AP346)</f>
        <v/>
      </c>
      <c r="AJ340" s="443" t="str">
        <f>IF('Cálculos '!AQ346="","",'Cálculos '!AQ346)</f>
        <v/>
      </c>
      <c r="AK340" s="446" t="str">
        <f>IF('Cálculos '!D346="","",AVERAGE(C340:AJ340))</f>
        <v/>
      </c>
      <c r="AM340" s="181">
        <f t="shared" si="218"/>
        <v>338</v>
      </c>
      <c r="AN340" s="284" t="str">
        <f t="shared" si="219"/>
        <v/>
      </c>
      <c r="AO340" s="285" t="str">
        <f t="shared" si="220"/>
        <v/>
      </c>
      <c r="AP340" s="285" t="str">
        <f t="shared" si="221"/>
        <v/>
      </c>
      <c r="AQ340" s="285" t="str">
        <f t="shared" si="222"/>
        <v/>
      </c>
      <c r="AR340" s="182" t="str">
        <f t="shared" si="223"/>
        <v/>
      </c>
      <c r="AS340" s="182" t="str">
        <f t="shared" si="224"/>
        <v/>
      </c>
      <c r="AT340" s="182" t="str">
        <f t="shared" si="225"/>
        <v/>
      </c>
      <c r="AU340" s="182" t="str">
        <f t="shared" si="226"/>
        <v/>
      </c>
      <c r="AV340" s="182" t="str">
        <f t="shared" si="227"/>
        <v/>
      </c>
      <c r="AW340" s="182" t="str">
        <f t="shared" si="228"/>
        <v/>
      </c>
      <c r="AX340" s="182" t="str">
        <f t="shared" si="229"/>
        <v/>
      </c>
      <c r="AY340" s="182" t="str">
        <f t="shared" si="230"/>
        <v/>
      </c>
      <c r="AZ340" s="182" t="str">
        <f t="shared" si="231"/>
        <v/>
      </c>
      <c r="BA340" s="182" t="str">
        <f t="shared" si="232"/>
        <v/>
      </c>
      <c r="BB340" s="182" t="str">
        <f t="shared" si="233"/>
        <v/>
      </c>
      <c r="BC340" s="182" t="str">
        <f t="shared" si="234"/>
        <v/>
      </c>
      <c r="BD340" s="182" t="str">
        <f t="shared" si="235"/>
        <v/>
      </c>
      <c r="BE340" s="182" t="str">
        <f t="shared" si="236"/>
        <v/>
      </c>
      <c r="BF340" s="182" t="str">
        <f t="shared" si="237"/>
        <v/>
      </c>
      <c r="BG340" s="182" t="str">
        <f t="shared" si="238"/>
        <v/>
      </c>
      <c r="BH340" s="182" t="str">
        <f t="shared" si="239"/>
        <v/>
      </c>
      <c r="BI340" s="182" t="str">
        <f t="shared" si="240"/>
        <v/>
      </c>
      <c r="BJ340" s="182" t="str">
        <f t="shared" si="241"/>
        <v/>
      </c>
      <c r="BK340" s="182" t="str">
        <f t="shared" si="242"/>
        <v/>
      </c>
      <c r="BL340" s="182" t="str">
        <f t="shared" si="243"/>
        <v/>
      </c>
      <c r="BM340" s="182" t="str">
        <f t="shared" si="244"/>
        <v/>
      </c>
      <c r="BN340" s="182" t="str">
        <f t="shared" si="245"/>
        <v/>
      </c>
      <c r="BO340" s="182" t="str">
        <f t="shared" si="246"/>
        <v/>
      </c>
      <c r="BP340" s="182" t="str">
        <f t="shared" si="247"/>
        <v/>
      </c>
      <c r="BQ340" s="182" t="str">
        <f t="shared" si="248"/>
        <v/>
      </c>
      <c r="BR340" s="182" t="str">
        <f t="shared" si="249"/>
        <v/>
      </c>
      <c r="BS340" s="182" t="str">
        <f t="shared" si="250"/>
        <v/>
      </c>
      <c r="BT340" s="182" t="str">
        <f t="shared" si="251"/>
        <v/>
      </c>
      <c r="BU340" s="183" t="str">
        <f t="shared" si="252"/>
        <v/>
      </c>
      <c r="BV340" s="184" t="str">
        <f>IF('Cálculos '!C346="","",AVERAGE(AN340:BU340))</f>
        <v/>
      </c>
    </row>
    <row r="341" spans="2:74" ht="17.25" hidden="1" thickBot="1" x14ac:dyDescent="0.35">
      <c r="B341" s="165">
        <f t="shared" si="217"/>
        <v>339</v>
      </c>
      <c r="C341" s="171" t="str">
        <f>IF('Cálculos '!J347="","",'Cálculos '!J347)</f>
        <v/>
      </c>
      <c r="D341" s="172" t="str">
        <f>IF('Cálculos '!K347="","",'Cálculos '!K347)</f>
        <v/>
      </c>
      <c r="E341" s="172" t="str">
        <f>IF('Cálculos '!L347="","",'Cálculos '!L347)</f>
        <v/>
      </c>
      <c r="F341" s="172" t="str">
        <f>IF('Cálculos '!M347="","",'Cálculos '!M347)</f>
        <v/>
      </c>
      <c r="G341" s="172" t="str">
        <f>IF('Cálculos '!N347="","",'Cálculos '!N347)</f>
        <v/>
      </c>
      <c r="H341" s="172" t="str">
        <f>IF('Cálculos '!O347="","",'Cálculos '!O347)</f>
        <v/>
      </c>
      <c r="I341" s="172" t="str">
        <f>IF('Cálculos '!P347="","",'Cálculos '!P347)</f>
        <v/>
      </c>
      <c r="J341" s="172" t="str">
        <f>IF('Cálculos '!Q347="","",'Cálculos '!Q347)</f>
        <v/>
      </c>
      <c r="K341" s="172" t="str">
        <f>IF('Cálculos '!R347="","",'Cálculos '!R347)</f>
        <v/>
      </c>
      <c r="L341" s="172" t="str">
        <f>IF('Cálculos '!S347="","",'Cálculos '!S347)</f>
        <v/>
      </c>
      <c r="M341" s="172" t="str">
        <f>IF('Cálculos '!T347="","",'Cálculos '!T347)</f>
        <v/>
      </c>
      <c r="N341" s="172" t="str">
        <f>IF('Cálculos '!U347="","",'Cálculos '!U347)</f>
        <v/>
      </c>
      <c r="O341" s="172" t="str">
        <f>IF('Cálculos '!V347="","",'Cálculos '!V347)</f>
        <v/>
      </c>
      <c r="P341" s="172" t="str">
        <f>IF('Cálculos '!W347="","",'Cálculos '!W347)</f>
        <v/>
      </c>
      <c r="Q341" s="172" t="str">
        <f>IF('Cálculos '!X347="","",'Cálculos '!X347)</f>
        <v/>
      </c>
      <c r="R341" s="172" t="str">
        <f>IF('Cálculos '!Y347="","",'Cálculos '!Y347)</f>
        <v/>
      </c>
      <c r="S341" s="172" t="str">
        <f>IF('Cálculos '!Z347="","",'Cálculos '!Z347)</f>
        <v/>
      </c>
      <c r="T341" s="172" t="str">
        <f>IF('Cálculos '!AA347="","",'Cálculos '!AA347)</f>
        <v/>
      </c>
      <c r="U341" s="172" t="str">
        <f>IF('Cálculos '!AB347="","",'Cálculos '!AB347)</f>
        <v/>
      </c>
      <c r="V341" s="172" t="str">
        <f>IF('Cálculos '!AC347="","",'Cálculos '!AC347)</f>
        <v/>
      </c>
      <c r="W341" s="172" t="str">
        <f>IF('Cálculos '!AD347="","",'Cálculos '!AD347)</f>
        <v/>
      </c>
      <c r="X341" s="172" t="str">
        <f>IF('Cálculos '!AE347="","",'Cálculos '!AE347)</f>
        <v/>
      </c>
      <c r="Y341" s="172" t="str">
        <f>IF('Cálculos '!AF347="","",'Cálculos '!AF347)</f>
        <v/>
      </c>
      <c r="Z341" s="172" t="str">
        <f>IF('Cálculos '!AG347="","",'Cálculos '!AG347)</f>
        <v/>
      </c>
      <c r="AA341" s="172" t="str">
        <f>IF('Cálculos '!AH347="","",'Cálculos '!AH347)</f>
        <v/>
      </c>
      <c r="AB341" s="172" t="str">
        <f>IF('Cálculos '!AI347="","",'Cálculos '!AI347)</f>
        <v/>
      </c>
      <c r="AC341" s="172" t="str">
        <f>IF('Cálculos '!AJ347="","",'Cálculos '!AJ347)</f>
        <v/>
      </c>
      <c r="AD341" s="172" t="str">
        <f>IF('Cálculos '!AK347="","",'Cálculos '!AK347)</f>
        <v/>
      </c>
      <c r="AE341" s="172" t="str">
        <f>IF('Cálculos '!AL347="","",'Cálculos '!AL347)</f>
        <v/>
      </c>
      <c r="AF341" s="172" t="str">
        <f>IF('Cálculos '!AM347="","",'Cálculos '!AM347)</f>
        <v/>
      </c>
      <c r="AG341" s="172" t="str">
        <f>IF('Cálculos '!AN347="","",'Cálculos '!AN347)</f>
        <v/>
      </c>
      <c r="AH341" s="172" t="str">
        <f>IF('Cálculos '!AO347="","",'Cálculos '!AO347)</f>
        <v/>
      </c>
      <c r="AI341" s="172" t="str">
        <f>IF('Cálculos '!AP347="","",'Cálculos '!AP347)</f>
        <v/>
      </c>
      <c r="AJ341" s="443" t="str">
        <f>IF('Cálculos '!AQ347="","",'Cálculos '!AQ347)</f>
        <v/>
      </c>
      <c r="AK341" s="446" t="str">
        <f>IF('Cálculos '!D347="","",AVERAGE(C341:AJ341))</f>
        <v/>
      </c>
      <c r="AM341" s="181">
        <f t="shared" si="218"/>
        <v>339</v>
      </c>
      <c r="AN341" s="284" t="str">
        <f t="shared" si="219"/>
        <v/>
      </c>
      <c r="AO341" s="285" t="str">
        <f t="shared" si="220"/>
        <v/>
      </c>
      <c r="AP341" s="285" t="str">
        <f t="shared" si="221"/>
        <v/>
      </c>
      <c r="AQ341" s="285" t="str">
        <f t="shared" si="222"/>
        <v/>
      </c>
      <c r="AR341" s="182" t="str">
        <f t="shared" si="223"/>
        <v/>
      </c>
      <c r="AS341" s="182" t="str">
        <f t="shared" si="224"/>
        <v/>
      </c>
      <c r="AT341" s="182" t="str">
        <f t="shared" si="225"/>
        <v/>
      </c>
      <c r="AU341" s="182" t="str">
        <f t="shared" si="226"/>
        <v/>
      </c>
      <c r="AV341" s="182" t="str">
        <f t="shared" si="227"/>
        <v/>
      </c>
      <c r="AW341" s="182" t="str">
        <f t="shared" si="228"/>
        <v/>
      </c>
      <c r="AX341" s="182" t="str">
        <f t="shared" si="229"/>
        <v/>
      </c>
      <c r="AY341" s="182" t="str">
        <f t="shared" si="230"/>
        <v/>
      </c>
      <c r="AZ341" s="182" t="str">
        <f t="shared" si="231"/>
        <v/>
      </c>
      <c r="BA341" s="182" t="str">
        <f t="shared" si="232"/>
        <v/>
      </c>
      <c r="BB341" s="182" t="str">
        <f t="shared" si="233"/>
        <v/>
      </c>
      <c r="BC341" s="182" t="str">
        <f t="shared" si="234"/>
        <v/>
      </c>
      <c r="BD341" s="182" t="str">
        <f t="shared" si="235"/>
        <v/>
      </c>
      <c r="BE341" s="182" t="str">
        <f t="shared" si="236"/>
        <v/>
      </c>
      <c r="BF341" s="182" t="str">
        <f t="shared" si="237"/>
        <v/>
      </c>
      <c r="BG341" s="182" t="str">
        <f t="shared" si="238"/>
        <v/>
      </c>
      <c r="BH341" s="182" t="str">
        <f t="shared" si="239"/>
        <v/>
      </c>
      <c r="BI341" s="182" t="str">
        <f t="shared" si="240"/>
        <v/>
      </c>
      <c r="BJ341" s="182" t="str">
        <f t="shared" si="241"/>
        <v/>
      </c>
      <c r="BK341" s="182" t="str">
        <f t="shared" si="242"/>
        <v/>
      </c>
      <c r="BL341" s="182" t="str">
        <f t="shared" si="243"/>
        <v/>
      </c>
      <c r="BM341" s="182" t="str">
        <f t="shared" si="244"/>
        <v/>
      </c>
      <c r="BN341" s="182" t="str">
        <f t="shared" si="245"/>
        <v/>
      </c>
      <c r="BO341" s="182" t="str">
        <f t="shared" si="246"/>
        <v/>
      </c>
      <c r="BP341" s="182" t="str">
        <f t="shared" si="247"/>
        <v/>
      </c>
      <c r="BQ341" s="182" t="str">
        <f t="shared" si="248"/>
        <v/>
      </c>
      <c r="BR341" s="182" t="str">
        <f t="shared" si="249"/>
        <v/>
      </c>
      <c r="BS341" s="182" t="str">
        <f t="shared" si="250"/>
        <v/>
      </c>
      <c r="BT341" s="182" t="str">
        <f t="shared" si="251"/>
        <v/>
      </c>
      <c r="BU341" s="183" t="str">
        <f t="shared" si="252"/>
        <v/>
      </c>
      <c r="BV341" s="184" t="str">
        <f>IF('Cálculos '!C347="","",AVERAGE(AN341:BU341))</f>
        <v/>
      </c>
    </row>
    <row r="342" spans="2:74" ht="17.25" hidden="1" thickBot="1" x14ac:dyDescent="0.35">
      <c r="B342" s="165">
        <f t="shared" si="217"/>
        <v>340</v>
      </c>
      <c r="C342" s="171" t="str">
        <f>IF('Cálculos '!J348="","",'Cálculos '!J348)</f>
        <v/>
      </c>
      <c r="D342" s="172" t="str">
        <f>IF('Cálculos '!K348="","",'Cálculos '!K348)</f>
        <v/>
      </c>
      <c r="E342" s="172" t="str">
        <f>IF('Cálculos '!L348="","",'Cálculos '!L348)</f>
        <v/>
      </c>
      <c r="F342" s="172" t="str">
        <f>IF('Cálculos '!M348="","",'Cálculos '!M348)</f>
        <v/>
      </c>
      <c r="G342" s="172" t="str">
        <f>IF('Cálculos '!N348="","",'Cálculos '!N348)</f>
        <v/>
      </c>
      <c r="H342" s="172" t="str">
        <f>IF('Cálculos '!O348="","",'Cálculos '!O348)</f>
        <v/>
      </c>
      <c r="I342" s="172" t="str">
        <f>IF('Cálculos '!P348="","",'Cálculos '!P348)</f>
        <v/>
      </c>
      <c r="J342" s="172" t="str">
        <f>IF('Cálculos '!Q348="","",'Cálculos '!Q348)</f>
        <v/>
      </c>
      <c r="K342" s="172" t="str">
        <f>IF('Cálculos '!R348="","",'Cálculos '!R348)</f>
        <v/>
      </c>
      <c r="L342" s="172" t="str">
        <f>IF('Cálculos '!S348="","",'Cálculos '!S348)</f>
        <v/>
      </c>
      <c r="M342" s="172" t="str">
        <f>IF('Cálculos '!T348="","",'Cálculos '!T348)</f>
        <v/>
      </c>
      <c r="N342" s="172" t="str">
        <f>IF('Cálculos '!U348="","",'Cálculos '!U348)</f>
        <v/>
      </c>
      <c r="O342" s="172" t="str">
        <f>IF('Cálculos '!V348="","",'Cálculos '!V348)</f>
        <v/>
      </c>
      <c r="P342" s="172" t="str">
        <f>IF('Cálculos '!W348="","",'Cálculos '!W348)</f>
        <v/>
      </c>
      <c r="Q342" s="172" t="str">
        <f>IF('Cálculos '!X348="","",'Cálculos '!X348)</f>
        <v/>
      </c>
      <c r="R342" s="172" t="str">
        <f>IF('Cálculos '!Y348="","",'Cálculos '!Y348)</f>
        <v/>
      </c>
      <c r="S342" s="172" t="str">
        <f>IF('Cálculos '!Z348="","",'Cálculos '!Z348)</f>
        <v/>
      </c>
      <c r="T342" s="172" t="str">
        <f>IF('Cálculos '!AA348="","",'Cálculos '!AA348)</f>
        <v/>
      </c>
      <c r="U342" s="172" t="str">
        <f>IF('Cálculos '!AB348="","",'Cálculos '!AB348)</f>
        <v/>
      </c>
      <c r="V342" s="172" t="str">
        <f>IF('Cálculos '!AC348="","",'Cálculos '!AC348)</f>
        <v/>
      </c>
      <c r="W342" s="172" t="str">
        <f>IF('Cálculos '!AD348="","",'Cálculos '!AD348)</f>
        <v/>
      </c>
      <c r="X342" s="172" t="str">
        <f>IF('Cálculos '!AE348="","",'Cálculos '!AE348)</f>
        <v/>
      </c>
      <c r="Y342" s="172" t="str">
        <f>IF('Cálculos '!AF348="","",'Cálculos '!AF348)</f>
        <v/>
      </c>
      <c r="Z342" s="172" t="str">
        <f>IF('Cálculos '!AG348="","",'Cálculos '!AG348)</f>
        <v/>
      </c>
      <c r="AA342" s="172" t="str">
        <f>IF('Cálculos '!AH348="","",'Cálculos '!AH348)</f>
        <v/>
      </c>
      <c r="AB342" s="172" t="str">
        <f>IF('Cálculos '!AI348="","",'Cálculos '!AI348)</f>
        <v/>
      </c>
      <c r="AC342" s="172" t="str">
        <f>IF('Cálculos '!AJ348="","",'Cálculos '!AJ348)</f>
        <v/>
      </c>
      <c r="AD342" s="172" t="str">
        <f>IF('Cálculos '!AK348="","",'Cálculos '!AK348)</f>
        <v/>
      </c>
      <c r="AE342" s="172" t="str">
        <f>IF('Cálculos '!AL348="","",'Cálculos '!AL348)</f>
        <v/>
      </c>
      <c r="AF342" s="172" t="str">
        <f>IF('Cálculos '!AM348="","",'Cálculos '!AM348)</f>
        <v/>
      </c>
      <c r="AG342" s="172" t="str">
        <f>IF('Cálculos '!AN348="","",'Cálculos '!AN348)</f>
        <v/>
      </c>
      <c r="AH342" s="172" t="str">
        <f>IF('Cálculos '!AO348="","",'Cálculos '!AO348)</f>
        <v/>
      </c>
      <c r="AI342" s="172" t="str">
        <f>IF('Cálculos '!AP348="","",'Cálculos '!AP348)</f>
        <v/>
      </c>
      <c r="AJ342" s="443" t="str">
        <f>IF('Cálculos '!AQ348="","",'Cálculos '!AQ348)</f>
        <v/>
      </c>
      <c r="AK342" s="446" t="str">
        <f>IF('Cálculos '!D348="","",AVERAGE(C342:AJ342))</f>
        <v/>
      </c>
      <c r="AM342" s="181">
        <f t="shared" si="218"/>
        <v>340</v>
      </c>
      <c r="AN342" s="284" t="str">
        <f t="shared" si="219"/>
        <v/>
      </c>
      <c r="AO342" s="285" t="str">
        <f t="shared" si="220"/>
        <v/>
      </c>
      <c r="AP342" s="285" t="str">
        <f t="shared" si="221"/>
        <v/>
      </c>
      <c r="AQ342" s="285" t="str">
        <f t="shared" si="222"/>
        <v/>
      </c>
      <c r="AR342" s="182" t="str">
        <f t="shared" si="223"/>
        <v/>
      </c>
      <c r="AS342" s="182" t="str">
        <f t="shared" si="224"/>
        <v/>
      </c>
      <c r="AT342" s="182" t="str">
        <f t="shared" si="225"/>
        <v/>
      </c>
      <c r="AU342" s="182" t="str">
        <f t="shared" si="226"/>
        <v/>
      </c>
      <c r="AV342" s="182" t="str">
        <f t="shared" si="227"/>
        <v/>
      </c>
      <c r="AW342" s="182" t="str">
        <f t="shared" si="228"/>
        <v/>
      </c>
      <c r="AX342" s="182" t="str">
        <f t="shared" si="229"/>
        <v/>
      </c>
      <c r="AY342" s="182" t="str">
        <f t="shared" si="230"/>
        <v/>
      </c>
      <c r="AZ342" s="182" t="str">
        <f t="shared" si="231"/>
        <v/>
      </c>
      <c r="BA342" s="182" t="str">
        <f t="shared" si="232"/>
        <v/>
      </c>
      <c r="BB342" s="182" t="str">
        <f t="shared" si="233"/>
        <v/>
      </c>
      <c r="BC342" s="182" t="str">
        <f t="shared" si="234"/>
        <v/>
      </c>
      <c r="BD342" s="182" t="str">
        <f t="shared" si="235"/>
        <v/>
      </c>
      <c r="BE342" s="182" t="str">
        <f t="shared" si="236"/>
        <v/>
      </c>
      <c r="BF342" s="182" t="str">
        <f t="shared" si="237"/>
        <v/>
      </c>
      <c r="BG342" s="182" t="str">
        <f t="shared" si="238"/>
        <v/>
      </c>
      <c r="BH342" s="182" t="str">
        <f t="shared" si="239"/>
        <v/>
      </c>
      <c r="BI342" s="182" t="str">
        <f t="shared" si="240"/>
        <v/>
      </c>
      <c r="BJ342" s="182" t="str">
        <f t="shared" si="241"/>
        <v/>
      </c>
      <c r="BK342" s="182" t="str">
        <f t="shared" si="242"/>
        <v/>
      </c>
      <c r="BL342" s="182" t="str">
        <f t="shared" si="243"/>
        <v/>
      </c>
      <c r="BM342" s="182" t="str">
        <f t="shared" si="244"/>
        <v/>
      </c>
      <c r="BN342" s="182" t="str">
        <f t="shared" si="245"/>
        <v/>
      </c>
      <c r="BO342" s="182" t="str">
        <f t="shared" si="246"/>
        <v/>
      </c>
      <c r="BP342" s="182" t="str">
        <f t="shared" si="247"/>
        <v/>
      </c>
      <c r="BQ342" s="182" t="str">
        <f t="shared" si="248"/>
        <v/>
      </c>
      <c r="BR342" s="182" t="str">
        <f t="shared" si="249"/>
        <v/>
      </c>
      <c r="BS342" s="182" t="str">
        <f t="shared" si="250"/>
        <v/>
      </c>
      <c r="BT342" s="182" t="str">
        <f t="shared" si="251"/>
        <v/>
      </c>
      <c r="BU342" s="183" t="str">
        <f t="shared" si="252"/>
        <v/>
      </c>
      <c r="BV342" s="184" t="str">
        <f>IF('Cálculos '!C348="","",AVERAGE(AN342:BU342))</f>
        <v/>
      </c>
    </row>
    <row r="343" spans="2:74" ht="17.25" hidden="1" thickBot="1" x14ac:dyDescent="0.35">
      <c r="B343" s="165">
        <f t="shared" si="217"/>
        <v>341</v>
      </c>
      <c r="C343" s="171" t="str">
        <f>IF('Cálculos '!J349="","",'Cálculos '!J349)</f>
        <v/>
      </c>
      <c r="D343" s="172" t="str">
        <f>IF('Cálculos '!K349="","",'Cálculos '!K349)</f>
        <v/>
      </c>
      <c r="E343" s="172" t="str">
        <f>IF('Cálculos '!L349="","",'Cálculos '!L349)</f>
        <v/>
      </c>
      <c r="F343" s="172" t="str">
        <f>IF('Cálculos '!M349="","",'Cálculos '!M349)</f>
        <v/>
      </c>
      <c r="G343" s="172" t="str">
        <f>IF('Cálculos '!N349="","",'Cálculos '!N349)</f>
        <v/>
      </c>
      <c r="H343" s="172" t="str">
        <f>IF('Cálculos '!O349="","",'Cálculos '!O349)</f>
        <v/>
      </c>
      <c r="I343" s="172" t="str">
        <f>IF('Cálculos '!P349="","",'Cálculos '!P349)</f>
        <v/>
      </c>
      <c r="J343" s="172" t="str">
        <f>IF('Cálculos '!Q349="","",'Cálculos '!Q349)</f>
        <v/>
      </c>
      <c r="K343" s="172" t="str">
        <f>IF('Cálculos '!R349="","",'Cálculos '!R349)</f>
        <v/>
      </c>
      <c r="L343" s="172" t="str">
        <f>IF('Cálculos '!S349="","",'Cálculos '!S349)</f>
        <v/>
      </c>
      <c r="M343" s="172" t="str">
        <f>IF('Cálculos '!T349="","",'Cálculos '!T349)</f>
        <v/>
      </c>
      <c r="N343" s="172" t="str">
        <f>IF('Cálculos '!U349="","",'Cálculos '!U349)</f>
        <v/>
      </c>
      <c r="O343" s="172" t="str">
        <f>IF('Cálculos '!V349="","",'Cálculos '!V349)</f>
        <v/>
      </c>
      <c r="P343" s="172" t="str">
        <f>IF('Cálculos '!W349="","",'Cálculos '!W349)</f>
        <v/>
      </c>
      <c r="Q343" s="172" t="str">
        <f>IF('Cálculos '!X349="","",'Cálculos '!X349)</f>
        <v/>
      </c>
      <c r="R343" s="172" t="str">
        <f>IF('Cálculos '!Y349="","",'Cálculos '!Y349)</f>
        <v/>
      </c>
      <c r="S343" s="172" t="str">
        <f>IF('Cálculos '!Z349="","",'Cálculos '!Z349)</f>
        <v/>
      </c>
      <c r="T343" s="172" t="str">
        <f>IF('Cálculos '!AA349="","",'Cálculos '!AA349)</f>
        <v/>
      </c>
      <c r="U343" s="172" t="str">
        <f>IF('Cálculos '!AB349="","",'Cálculos '!AB349)</f>
        <v/>
      </c>
      <c r="V343" s="172" t="str">
        <f>IF('Cálculos '!AC349="","",'Cálculos '!AC349)</f>
        <v/>
      </c>
      <c r="W343" s="172" t="str">
        <f>IF('Cálculos '!AD349="","",'Cálculos '!AD349)</f>
        <v/>
      </c>
      <c r="X343" s="172" t="str">
        <f>IF('Cálculos '!AE349="","",'Cálculos '!AE349)</f>
        <v/>
      </c>
      <c r="Y343" s="172" t="str">
        <f>IF('Cálculos '!AF349="","",'Cálculos '!AF349)</f>
        <v/>
      </c>
      <c r="Z343" s="172" t="str">
        <f>IF('Cálculos '!AG349="","",'Cálculos '!AG349)</f>
        <v/>
      </c>
      <c r="AA343" s="172" t="str">
        <f>IF('Cálculos '!AH349="","",'Cálculos '!AH349)</f>
        <v/>
      </c>
      <c r="AB343" s="172" t="str">
        <f>IF('Cálculos '!AI349="","",'Cálculos '!AI349)</f>
        <v/>
      </c>
      <c r="AC343" s="172" t="str">
        <f>IF('Cálculos '!AJ349="","",'Cálculos '!AJ349)</f>
        <v/>
      </c>
      <c r="AD343" s="172" t="str">
        <f>IF('Cálculos '!AK349="","",'Cálculos '!AK349)</f>
        <v/>
      </c>
      <c r="AE343" s="172" t="str">
        <f>IF('Cálculos '!AL349="","",'Cálculos '!AL349)</f>
        <v/>
      </c>
      <c r="AF343" s="172" t="str">
        <f>IF('Cálculos '!AM349="","",'Cálculos '!AM349)</f>
        <v/>
      </c>
      <c r="AG343" s="172" t="str">
        <f>IF('Cálculos '!AN349="","",'Cálculos '!AN349)</f>
        <v/>
      </c>
      <c r="AH343" s="172" t="str">
        <f>IF('Cálculos '!AO349="","",'Cálculos '!AO349)</f>
        <v/>
      </c>
      <c r="AI343" s="172" t="str">
        <f>IF('Cálculos '!AP349="","",'Cálculos '!AP349)</f>
        <v/>
      </c>
      <c r="AJ343" s="443" t="str">
        <f>IF('Cálculos '!AQ349="","",'Cálculos '!AQ349)</f>
        <v/>
      </c>
      <c r="AK343" s="446" t="str">
        <f>IF('Cálculos '!D349="","",AVERAGE(C343:AJ343))</f>
        <v/>
      </c>
      <c r="AM343" s="181">
        <f t="shared" si="218"/>
        <v>341</v>
      </c>
      <c r="AN343" s="284" t="str">
        <f t="shared" si="219"/>
        <v/>
      </c>
      <c r="AO343" s="285" t="str">
        <f t="shared" si="220"/>
        <v/>
      </c>
      <c r="AP343" s="285" t="str">
        <f t="shared" si="221"/>
        <v/>
      </c>
      <c r="AQ343" s="285" t="str">
        <f t="shared" si="222"/>
        <v/>
      </c>
      <c r="AR343" s="182" t="str">
        <f t="shared" si="223"/>
        <v/>
      </c>
      <c r="AS343" s="182" t="str">
        <f t="shared" si="224"/>
        <v/>
      </c>
      <c r="AT343" s="182" t="str">
        <f t="shared" si="225"/>
        <v/>
      </c>
      <c r="AU343" s="182" t="str">
        <f t="shared" si="226"/>
        <v/>
      </c>
      <c r="AV343" s="182" t="str">
        <f t="shared" si="227"/>
        <v/>
      </c>
      <c r="AW343" s="182" t="str">
        <f t="shared" si="228"/>
        <v/>
      </c>
      <c r="AX343" s="182" t="str">
        <f t="shared" si="229"/>
        <v/>
      </c>
      <c r="AY343" s="182" t="str">
        <f t="shared" si="230"/>
        <v/>
      </c>
      <c r="AZ343" s="182" t="str">
        <f t="shared" si="231"/>
        <v/>
      </c>
      <c r="BA343" s="182" t="str">
        <f t="shared" si="232"/>
        <v/>
      </c>
      <c r="BB343" s="182" t="str">
        <f t="shared" si="233"/>
        <v/>
      </c>
      <c r="BC343" s="182" t="str">
        <f t="shared" si="234"/>
        <v/>
      </c>
      <c r="BD343" s="182" t="str">
        <f t="shared" si="235"/>
        <v/>
      </c>
      <c r="BE343" s="182" t="str">
        <f t="shared" si="236"/>
        <v/>
      </c>
      <c r="BF343" s="182" t="str">
        <f t="shared" si="237"/>
        <v/>
      </c>
      <c r="BG343" s="182" t="str">
        <f t="shared" si="238"/>
        <v/>
      </c>
      <c r="BH343" s="182" t="str">
        <f t="shared" si="239"/>
        <v/>
      </c>
      <c r="BI343" s="182" t="str">
        <f t="shared" si="240"/>
        <v/>
      </c>
      <c r="BJ343" s="182" t="str">
        <f t="shared" si="241"/>
        <v/>
      </c>
      <c r="BK343" s="182" t="str">
        <f t="shared" si="242"/>
        <v/>
      </c>
      <c r="BL343" s="182" t="str">
        <f t="shared" si="243"/>
        <v/>
      </c>
      <c r="BM343" s="182" t="str">
        <f t="shared" si="244"/>
        <v/>
      </c>
      <c r="BN343" s="182" t="str">
        <f t="shared" si="245"/>
        <v/>
      </c>
      <c r="BO343" s="182" t="str">
        <f t="shared" si="246"/>
        <v/>
      </c>
      <c r="BP343" s="182" t="str">
        <f t="shared" si="247"/>
        <v/>
      </c>
      <c r="BQ343" s="182" t="str">
        <f t="shared" si="248"/>
        <v/>
      </c>
      <c r="BR343" s="182" t="str">
        <f t="shared" si="249"/>
        <v/>
      </c>
      <c r="BS343" s="182" t="str">
        <f t="shared" si="250"/>
        <v/>
      </c>
      <c r="BT343" s="182" t="str">
        <f t="shared" si="251"/>
        <v/>
      </c>
      <c r="BU343" s="183" t="str">
        <f t="shared" si="252"/>
        <v/>
      </c>
      <c r="BV343" s="184" t="str">
        <f>IF('Cálculos '!C349="","",AVERAGE(AN343:BU343))</f>
        <v/>
      </c>
    </row>
    <row r="344" spans="2:74" ht="17.25" hidden="1" thickBot="1" x14ac:dyDescent="0.35">
      <c r="B344" s="165">
        <f t="shared" si="217"/>
        <v>342</v>
      </c>
      <c r="C344" s="171" t="str">
        <f>IF('Cálculos '!J350="","",'Cálculos '!J350)</f>
        <v/>
      </c>
      <c r="D344" s="172" t="str">
        <f>IF('Cálculos '!K350="","",'Cálculos '!K350)</f>
        <v/>
      </c>
      <c r="E344" s="172" t="str">
        <f>IF('Cálculos '!L350="","",'Cálculos '!L350)</f>
        <v/>
      </c>
      <c r="F344" s="172" t="str">
        <f>IF('Cálculos '!M350="","",'Cálculos '!M350)</f>
        <v/>
      </c>
      <c r="G344" s="172" t="str">
        <f>IF('Cálculos '!N350="","",'Cálculos '!N350)</f>
        <v/>
      </c>
      <c r="H344" s="172" t="str">
        <f>IF('Cálculos '!O350="","",'Cálculos '!O350)</f>
        <v/>
      </c>
      <c r="I344" s="172" t="str">
        <f>IF('Cálculos '!P350="","",'Cálculos '!P350)</f>
        <v/>
      </c>
      <c r="J344" s="172" t="str">
        <f>IF('Cálculos '!Q350="","",'Cálculos '!Q350)</f>
        <v/>
      </c>
      <c r="K344" s="172" t="str">
        <f>IF('Cálculos '!R350="","",'Cálculos '!R350)</f>
        <v/>
      </c>
      <c r="L344" s="172" t="str">
        <f>IF('Cálculos '!S350="","",'Cálculos '!S350)</f>
        <v/>
      </c>
      <c r="M344" s="172" t="str">
        <f>IF('Cálculos '!T350="","",'Cálculos '!T350)</f>
        <v/>
      </c>
      <c r="N344" s="172" t="str">
        <f>IF('Cálculos '!U350="","",'Cálculos '!U350)</f>
        <v/>
      </c>
      <c r="O344" s="172" t="str">
        <f>IF('Cálculos '!V350="","",'Cálculos '!V350)</f>
        <v/>
      </c>
      <c r="P344" s="172" t="str">
        <f>IF('Cálculos '!W350="","",'Cálculos '!W350)</f>
        <v/>
      </c>
      <c r="Q344" s="172" t="str">
        <f>IF('Cálculos '!X350="","",'Cálculos '!X350)</f>
        <v/>
      </c>
      <c r="R344" s="172" t="str">
        <f>IF('Cálculos '!Y350="","",'Cálculos '!Y350)</f>
        <v/>
      </c>
      <c r="S344" s="172" t="str">
        <f>IF('Cálculos '!Z350="","",'Cálculos '!Z350)</f>
        <v/>
      </c>
      <c r="T344" s="172" t="str">
        <f>IF('Cálculos '!AA350="","",'Cálculos '!AA350)</f>
        <v/>
      </c>
      <c r="U344" s="172" t="str">
        <f>IF('Cálculos '!AB350="","",'Cálculos '!AB350)</f>
        <v/>
      </c>
      <c r="V344" s="172" t="str">
        <f>IF('Cálculos '!AC350="","",'Cálculos '!AC350)</f>
        <v/>
      </c>
      <c r="W344" s="172" t="str">
        <f>IF('Cálculos '!AD350="","",'Cálculos '!AD350)</f>
        <v/>
      </c>
      <c r="X344" s="172" t="str">
        <f>IF('Cálculos '!AE350="","",'Cálculos '!AE350)</f>
        <v/>
      </c>
      <c r="Y344" s="172" t="str">
        <f>IF('Cálculos '!AF350="","",'Cálculos '!AF350)</f>
        <v/>
      </c>
      <c r="Z344" s="172" t="str">
        <f>IF('Cálculos '!AG350="","",'Cálculos '!AG350)</f>
        <v/>
      </c>
      <c r="AA344" s="172" t="str">
        <f>IF('Cálculos '!AH350="","",'Cálculos '!AH350)</f>
        <v/>
      </c>
      <c r="AB344" s="172" t="str">
        <f>IF('Cálculos '!AI350="","",'Cálculos '!AI350)</f>
        <v/>
      </c>
      <c r="AC344" s="172" t="str">
        <f>IF('Cálculos '!AJ350="","",'Cálculos '!AJ350)</f>
        <v/>
      </c>
      <c r="AD344" s="172" t="str">
        <f>IF('Cálculos '!AK350="","",'Cálculos '!AK350)</f>
        <v/>
      </c>
      <c r="AE344" s="172" t="str">
        <f>IF('Cálculos '!AL350="","",'Cálculos '!AL350)</f>
        <v/>
      </c>
      <c r="AF344" s="172" t="str">
        <f>IF('Cálculos '!AM350="","",'Cálculos '!AM350)</f>
        <v/>
      </c>
      <c r="AG344" s="172" t="str">
        <f>IF('Cálculos '!AN350="","",'Cálculos '!AN350)</f>
        <v/>
      </c>
      <c r="AH344" s="172" t="str">
        <f>IF('Cálculos '!AO350="","",'Cálculos '!AO350)</f>
        <v/>
      </c>
      <c r="AI344" s="172" t="str">
        <f>IF('Cálculos '!AP350="","",'Cálculos '!AP350)</f>
        <v/>
      </c>
      <c r="AJ344" s="443" t="str">
        <f>IF('Cálculos '!AQ350="","",'Cálculos '!AQ350)</f>
        <v/>
      </c>
      <c r="AK344" s="446" t="str">
        <f>IF('Cálculos '!D350="","",AVERAGE(C344:AJ344))</f>
        <v/>
      </c>
      <c r="AM344" s="181">
        <f t="shared" si="218"/>
        <v>342</v>
      </c>
      <c r="AN344" s="284" t="str">
        <f t="shared" si="219"/>
        <v/>
      </c>
      <c r="AO344" s="285" t="str">
        <f t="shared" si="220"/>
        <v/>
      </c>
      <c r="AP344" s="285" t="str">
        <f t="shared" si="221"/>
        <v/>
      </c>
      <c r="AQ344" s="285" t="str">
        <f t="shared" si="222"/>
        <v/>
      </c>
      <c r="AR344" s="182" t="str">
        <f t="shared" si="223"/>
        <v/>
      </c>
      <c r="AS344" s="182" t="str">
        <f t="shared" si="224"/>
        <v/>
      </c>
      <c r="AT344" s="182" t="str">
        <f t="shared" si="225"/>
        <v/>
      </c>
      <c r="AU344" s="182" t="str">
        <f t="shared" si="226"/>
        <v/>
      </c>
      <c r="AV344" s="182" t="str">
        <f t="shared" si="227"/>
        <v/>
      </c>
      <c r="AW344" s="182" t="str">
        <f t="shared" si="228"/>
        <v/>
      </c>
      <c r="AX344" s="182" t="str">
        <f t="shared" si="229"/>
        <v/>
      </c>
      <c r="AY344" s="182" t="str">
        <f t="shared" si="230"/>
        <v/>
      </c>
      <c r="AZ344" s="182" t="str">
        <f t="shared" si="231"/>
        <v/>
      </c>
      <c r="BA344" s="182" t="str">
        <f t="shared" si="232"/>
        <v/>
      </c>
      <c r="BB344" s="182" t="str">
        <f t="shared" si="233"/>
        <v/>
      </c>
      <c r="BC344" s="182" t="str">
        <f t="shared" si="234"/>
        <v/>
      </c>
      <c r="BD344" s="182" t="str">
        <f t="shared" si="235"/>
        <v/>
      </c>
      <c r="BE344" s="182" t="str">
        <f t="shared" si="236"/>
        <v/>
      </c>
      <c r="BF344" s="182" t="str">
        <f t="shared" si="237"/>
        <v/>
      </c>
      <c r="BG344" s="182" t="str">
        <f t="shared" si="238"/>
        <v/>
      </c>
      <c r="BH344" s="182" t="str">
        <f t="shared" si="239"/>
        <v/>
      </c>
      <c r="BI344" s="182" t="str">
        <f t="shared" si="240"/>
        <v/>
      </c>
      <c r="BJ344" s="182" t="str">
        <f t="shared" si="241"/>
        <v/>
      </c>
      <c r="BK344" s="182" t="str">
        <f t="shared" si="242"/>
        <v/>
      </c>
      <c r="BL344" s="182" t="str">
        <f t="shared" si="243"/>
        <v/>
      </c>
      <c r="BM344" s="182" t="str">
        <f t="shared" si="244"/>
        <v/>
      </c>
      <c r="BN344" s="182" t="str">
        <f t="shared" si="245"/>
        <v/>
      </c>
      <c r="BO344" s="182" t="str">
        <f t="shared" si="246"/>
        <v/>
      </c>
      <c r="BP344" s="182" t="str">
        <f t="shared" si="247"/>
        <v/>
      </c>
      <c r="BQ344" s="182" t="str">
        <f t="shared" si="248"/>
        <v/>
      </c>
      <c r="BR344" s="182" t="str">
        <f t="shared" si="249"/>
        <v/>
      </c>
      <c r="BS344" s="182" t="str">
        <f t="shared" si="250"/>
        <v/>
      </c>
      <c r="BT344" s="182" t="str">
        <f t="shared" si="251"/>
        <v/>
      </c>
      <c r="BU344" s="183" t="str">
        <f t="shared" si="252"/>
        <v/>
      </c>
      <c r="BV344" s="184" t="str">
        <f>IF('Cálculos '!C350="","",AVERAGE(AN344:BU344))</f>
        <v/>
      </c>
    </row>
    <row r="345" spans="2:74" ht="17.25" hidden="1" thickBot="1" x14ac:dyDescent="0.35">
      <c r="B345" s="165">
        <f t="shared" si="217"/>
        <v>343</v>
      </c>
      <c r="C345" s="171" t="str">
        <f>IF('Cálculos '!J351="","",'Cálculos '!J351)</f>
        <v/>
      </c>
      <c r="D345" s="172" t="str">
        <f>IF('Cálculos '!K351="","",'Cálculos '!K351)</f>
        <v/>
      </c>
      <c r="E345" s="172" t="str">
        <f>IF('Cálculos '!L351="","",'Cálculos '!L351)</f>
        <v/>
      </c>
      <c r="F345" s="172" t="str">
        <f>IF('Cálculos '!M351="","",'Cálculos '!M351)</f>
        <v/>
      </c>
      <c r="G345" s="172" t="str">
        <f>IF('Cálculos '!N351="","",'Cálculos '!N351)</f>
        <v/>
      </c>
      <c r="H345" s="172" t="str">
        <f>IF('Cálculos '!O351="","",'Cálculos '!O351)</f>
        <v/>
      </c>
      <c r="I345" s="172" t="str">
        <f>IF('Cálculos '!P351="","",'Cálculos '!P351)</f>
        <v/>
      </c>
      <c r="J345" s="172" t="str">
        <f>IF('Cálculos '!Q351="","",'Cálculos '!Q351)</f>
        <v/>
      </c>
      <c r="K345" s="172" t="str">
        <f>IF('Cálculos '!R351="","",'Cálculos '!R351)</f>
        <v/>
      </c>
      <c r="L345" s="172" t="str">
        <f>IF('Cálculos '!S351="","",'Cálculos '!S351)</f>
        <v/>
      </c>
      <c r="M345" s="172" t="str">
        <f>IF('Cálculos '!T351="","",'Cálculos '!T351)</f>
        <v/>
      </c>
      <c r="N345" s="172" t="str">
        <f>IF('Cálculos '!U351="","",'Cálculos '!U351)</f>
        <v/>
      </c>
      <c r="O345" s="172" t="str">
        <f>IF('Cálculos '!V351="","",'Cálculos '!V351)</f>
        <v/>
      </c>
      <c r="P345" s="172" t="str">
        <f>IF('Cálculos '!W351="","",'Cálculos '!W351)</f>
        <v/>
      </c>
      <c r="Q345" s="172" t="str">
        <f>IF('Cálculos '!X351="","",'Cálculos '!X351)</f>
        <v/>
      </c>
      <c r="R345" s="172" t="str">
        <f>IF('Cálculos '!Y351="","",'Cálculos '!Y351)</f>
        <v/>
      </c>
      <c r="S345" s="172" t="str">
        <f>IF('Cálculos '!Z351="","",'Cálculos '!Z351)</f>
        <v/>
      </c>
      <c r="T345" s="172" t="str">
        <f>IF('Cálculos '!AA351="","",'Cálculos '!AA351)</f>
        <v/>
      </c>
      <c r="U345" s="172" t="str">
        <f>IF('Cálculos '!AB351="","",'Cálculos '!AB351)</f>
        <v/>
      </c>
      <c r="V345" s="172" t="str">
        <f>IF('Cálculos '!AC351="","",'Cálculos '!AC351)</f>
        <v/>
      </c>
      <c r="W345" s="172" t="str">
        <f>IF('Cálculos '!AD351="","",'Cálculos '!AD351)</f>
        <v/>
      </c>
      <c r="X345" s="172" t="str">
        <f>IF('Cálculos '!AE351="","",'Cálculos '!AE351)</f>
        <v/>
      </c>
      <c r="Y345" s="172" t="str">
        <f>IF('Cálculos '!AF351="","",'Cálculos '!AF351)</f>
        <v/>
      </c>
      <c r="Z345" s="172" t="str">
        <f>IF('Cálculos '!AG351="","",'Cálculos '!AG351)</f>
        <v/>
      </c>
      <c r="AA345" s="172" t="str">
        <f>IF('Cálculos '!AH351="","",'Cálculos '!AH351)</f>
        <v/>
      </c>
      <c r="AB345" s="172" t="str">
        <f>IF('Cálculos '!AI351="","",'Cálculos '!AI351)</f>
        <v/>
      </c>
      <c r="AC345" s="172" t="str">
        <f>IF('Cálculos '!AJ351="","",'Cálculos '!AJ351)</f>
        <v/>
      </c>
      <c r="AD345" s="172" t="str">
        <f>IF('Cálculos '!AK351="","",'Cálculos '!AK351)</f>
        <v/>
      </c>
      <c r="AE345" s="172" t="str">
        <f>IF('Cálculos '!AL351="","",'Cálculos '!AL351)</f>
        <v/>
      </c>
      <c r="AF345" s="172" t="str">
        <f>IF('Cálculos '!AM351="","",'Cálculos '!AM351)</f>
        <v/>
      </c>
      <c r="AG345" s="172" t="str">
        <f>IF('Cálculos '!AN351="","",'Cálculos '!AN351)</f>
        <v/>
      </c>
      <c r="AH345" s="172" t="str">
        <f>IF('Cálculos '!AO351="","",'Cálculos '!AO351)</f>
        <v/>
      </c>
      <c r="AI345" s="172" t="str">
        <f>IF('Cálculos '!AP351="","",'Cálculos '!AP351)</f>
        <v/>
      </c>
      <c r="AJ345" s="443" t="str">
        <f>IF('Cálculos '!AQ351="","",'Cálculos '!AQ351)</f>
        <v/>
      </c>
      <c r="AK345" s="446" t="str">
        <f>IF('Cálculos '!D351="","",AVERAGE(C345:AJ345))</f>
        <v/>
      </c>
      <c r="AM345" s="181">
        <f t="shared" si="218"/>
        <v>343</v>
      </c>
      <c r="AN345" s="284" t="str">
        <f t="shared" si="219"/>
        <v/>
      </c>
      <c r="AO345" s="285" t="str">
        <f t="shared" si="220"/>
        <v/>
      </c>
      <c r="AP345" s="285" t="str">
        <f t="shared" si="221"/>
        <v/>
      </c>
      <c r="AQ345" s="285" t="str">
        <f t="shared" si="222"/>
        <v/>
      </c>
      <c r="AR345" s="182" t="str">
        <f t="shared" si="223"/>
        <v/>
      </c>
      <c r="AS345" s="182" t="str">
        <f t="shared" si="224"/>
        <v/>
      </c>
      <c r="AT345" s="182" t="str">
        <f t="shared" si="225"/>
        <v/>
      </c>
      <c r="AU345" s="182" t="str">
        <f t="shared" si="226"/>
        <v/>
      </c>
      <c r="AV345" s="182" t="str">
        <f t="shared" si="227"/>
        <v/>
      </c>
      <c r="AW345" s="182" t="str">
        <f t="shared" si="228"/>
        <v/>
      </c>
      <c r="AX345" s="182" t="str">
        <f t="shared" si="229"/>
        <v/>
      </c>
      <c r="AY345" s="182" t="str">
        <f t="shared" si="230"/>
        <v/>
      </c>
      <c r="AZ345" s="182" t="str">
        <f t="shared" si="231"/>
        <v/>
      </c>
      <c r="BA345" s="182" t="str">
        <f t="shared" si="232"/>
        <v/>
      </c>
      <c r="BB345" s="182" t="str">
        <f t="shared" si="233"/>
        <v/>
      </c>
      <c r="BC345" s="182" t="str">
        <f t="shared" si="234"/>
        <v/>
      </c>
      <c r="BD345" s="182" t="str">
        <f t="shared" si="235"/>
        <v/>
      </c>
      <c r="BE345" s="182" t="str">
        <f t="shared" si="236"/>
        <v/>
      </c>
      <c r="BF345" s="182" t="str">
        <f t="shared" si="237"/>
        <v/>
      </c>
      <c r="BG345" s="182" t="str">
        <f t="shared" si="238"/>
        <v/>
      </c>
      <c r="BH345" s="182" t="str">
        <f t="shared" si="239"/>
        <v/>
      </c>
      <c r="BI345" s="182" t="str">
        <f t="shared" si="240"/>
        <v/>
      </c>
      <c r="BJ345" s="182" t="str">
        <f t="shared" si="241"/>
        <v/>
      </c>
      <c r="BK345" s="182" t="str">
        <f t="shared" si="242"/>
        <v/>
      </c>
      <c r="BL345" s="182" t="str">
        <f t="shared" si="243"/>
        <v/>
      </c>
      <c r="BM345" s="182" t="str">
        <f t="shared" si="244"/>
        <v/>
      </c>
      <c r="BN345" s="182" t="str">
        <f t="shared" si="245"/>
        <v/>
      </c>
      <c r="BO345" s="182" t="str">
        <f t="shared" si="246"/>
        <v/>
      </c>
      <c r="BP345" s="182" t="str">
        <f t="shared" si="247"/>
        <v/>
      </c>
      <c r="BQ345" s="182" t="str">
        <f t="shared" si="248"/>
        <v/>
      </c>
      <c r="BR345" s="182" t="str">
        <f t="shared" si="249"/>
        <v/>
      </c>
      <c r="BS345" s="182" t="str">
        <f t="shared" si="250"/>
        <v/>
      </c>
      <c r="BT345" s="182" t="str">
        <f t="shared" si="251"/>
        <v/>
      </c>
      <c r="BU345" s="183" t="str">
        <f t="shared" si="252"/>
        <v/>
      </c>
      <c r="BV345" s="184" t="str">
        <f>IF('Cálculos '!C351="","",AVERAGE(AN345:BU345))</f>
        <v/>
      </c>
    </row>
    <row r="346" spans="2:74" ht="17.25" hidden="1" thickBot="1" x14ac:dyDescent="0.35">
      <c r="B346" s="165">
        <f t="shared" si="217"/>
        <v>344</v>
      </c>
      <c r="C346" s="171" t="str">
        <f>IF('Cálculos '!J352="","",'Cálculos '!J352)</f>
        <v/>
      </c>
      <c r="D346" s="172" t="str">
        <f>IF('Cálculos '!K352="","",'Cálculos '!K352)</f>
        <v/>
      </c>
      <c r="E346" s="172" t="str">
        <f>IF('Cálculos '!L352="","",'Cálculos '!L352)</f>
        <v/>
      </c>
      <c r="F346" s="172" t="str">
        <f>IF('Cálculos '!M352="","",'Cálculos '!M352)</f>
        <v/>
      </c>
      <c r="G346" s="172" t="str">
        <f>IF('Cálculos '!N352="","",'Cálculos '!N352)</f>
        <v/>
      </c>
      <c r="H346" s="172" t="str">
        <f>IF('Cálculos '!O352="","",'Cálculos '!O352)</f>
        <v/>
      </c>
      <c r="I346" s="172" t="str">
        <f>IF('Cálculos '!P352="","",'Cálculos '!P352)</f>
        <v/>
      </c>
      <c r="J346" s="172" t="str">
        <f>IF('Cálculos '!Q352="","",'Cálculos '!Q352)</f>
        <v/>
      </c>
      <c r="K346" s="172" t="str">
        <f>IF('Cálculos '!R352="","",'Cálculos '!R352)</f>
        <v/>
      </c>
      <c r="L346" s="172" t="str">
        <f>IF('Cálculos '!S352="","",'Cálculos '!S352)</f>
        <v/>
      </c>
      <c r="M346" s="172" t="str">
        <f>IF('Cálculos '!T352="","",'Cálculos '!T352)</f>
        <v/>
      </c>
      <c r="N346" s="172" t="str">
        <f>IF('Cálculos '!U352="","",'Cálculos '!U352)</f>
        <v/>
      </c>
      <c r="O346" s="172" t="str">
        <f>IF('Cálculos '!V352="","",'Cálculos '!V352)</f>
        <v/>
      </c>
      <c r="P346" s="172" t="str">
        <f>IF('Cálculos '!W352="","",'Cálculos '!W352)</f>
        <v/>
      </c>
      <c r="Q346" s="172" t="str">
        <f>IF('Cálculos '!X352="","",'Cálculos '!X352)</f>
        <v/>
      </c>
      <c r="R346" s="172" t="str">
        <f>IF('Cálculos '!Y352="","",'Cálculos '!Y352)</f>
        <v/>
      </c>
      <c r="S346" s="172" t="str">
        <f>IF('Cálculos '!Z352="","",'Cálculos '!Z352)</f>
        <v/>
      </c>
      <c r="T346" s="172" t="str">
        <f>IF('Cálculos '!AA352="","",'Cálculos '!AA352)</f>
        <v/>
      </c>
      <c r="U346" s="172" t="str">
        <f>IF('Cálculos '!AB352="","",'Cálculos '!AB352)</f>
        <v/>
      </c>
      <c r="V346" s="172" t="str">
        <f>IF('Cálculos '!AC352="","",'Cálculos '!AC352)</f>
        <v/>
      </c>
      <c r="W346" s="172" t="str">
        <f>IF('Cálculos '!AD352="","",'Cálculos '!AD352)</f>
        <v/>
      </c>
      <c r="X346" s="172" t="str">
        <f>IF('Cálculos '!AE352="","",'Cálculos '!AE352)</f>
        <v/>
      </c>
      <c r="Y346" s="172" t="str">
        <f>IF('Cálculos '!AF352="","",'Cálculos '!AF352)</f>
        <v/>
      </c>
      <c r="Z346" s="172" t="str">
        <f>IF('Cálculos '!AG352="","",'Cálculos '!AG352)</f>
        <v/>
      </c>
      <c r="AA346" s="172" t="str">
        <f>IF('Cálculos '!AH352="","",'Cálculos '!AH352)</f>
        <v/>
      </c>
      <c r="AB346" s="172" t="str">
        <f>IF('Cálculos '!AI352="","",'Cálculos '!AI352)</f>
        <v/>
      </c>
      <c r="AC346" s="172" t="str">
        <f>IF('Cálculos '!AJ352="","",'Cálculos '!AJ352)</f>
        <v/>
      </c>
      <c r="AD346" s="172" t="str">
        <f>IF('Cálculos '!AK352="","",'Cálculos '!AK352)</f>
        <v/>
      </c>
      <c r="AE346" s="172" t="str">
        <f>IF('Cálculos '!AL352="","",'Cálculos '!AL352)</f>
        <v/>
      </c>
      <c r="AF346" s="172" t="str">
        <f>IF('Cálculos '!AM352="","",'Cálculos '!AM352)</f>
        <v/>
      </c>
      <c r="AG346" s="172" t="str">
        <f>IF('Cálculos '!AN352="","",'Cálculos '!AN352)</f>
        <v/>
      </c>
      <c r="AH346" s="172" t="str">
        <f>IF('Cálculos '!AO352="","",'Cálculos '!AO352)</f>
        <v/>
      </c>
      <c r="AI346" s="172" t="str">
        <f>IF('Cálculos '!AP352="","",'Cálculos '!AP352)</f>
        <v/>
      </c>
      <c r="AJ346" s="443" t="str">
        <f>IF('Cálculos '!AQ352="","",'Cálculos '!AQ352)</f>
        <v/>
      </c>
      <c r="AK346" s="446" t="str">
        <f>IF('Cálculos '!D352="","",AVERAGE(C346:AJ346))</f>
        <v/>
      </c>
      <c r="AM346" s="181">
        <f t="shared" si="218"/>
        <v>344</v>
      </c>
      <c r="AN346" s="284" t="str">
        <f t="shared" si="219"/>
        <v/>
      </c>
      <c r="AO346" s="285" t="str">
        <f t="shared" si="220"/>
        <v/>
      </c>
      <c r="AP346" s="285" t="str">
        <f t="shared" si="221"/>
        <v/>
      </c>
      <c r="AQ346" s="285" t="str">
        <f t="shared" si="222"/>
        <v/>
      </c>
      <c r="AR346" s="182" t="str">
        <f t="shared" si="223"/>
        <v/>
      </c>
      <c r="AS346" s="182" t="str">
        <f t="shared" si="224"/>
        <v/>
      </c>
      <c r="AT346" s="182" t="str">
        <f t="shared" si="225"/>
        <v/>
      </c>
      <c r="AU346" s="182" t="str">
        <f t="shared" si="226"/>
        <v/>
      </c>
      <c r="AV346" s="182" t="str">
        <f t="shared" si="227"/>
        <v/>
      </c>
      <c r="AW346" s="182" t="str">
        <f t="shared" si="228"/>
        <v/>
      </c>
      <c r="AX346" s="182" t="str">
        <f t="shared" si="229"/>
        <v/>
      </c>
      <c r="AY346" s="182" t="str">
        <f t="shared" si="230"/>
        <v/>
      </c>
      <c r="AZ346" s="182" t="str">
        <f t="shared" si="231"/>
        <v/>
      </c>
      <c r="BA346" s="182" t="str">
        <f t="shared" si="232"/>
        <v/>
      </c>
      <c r="BB346" s="182" t="str">
        <f t="shared" si="233"/>
        <v/>
      </c>
      <c r="BC346" s="182" t="str">
        <f t="shared" si="234"/>
        <v/>
      </c>
      <c r="BD346" s="182" t="str">
        <f t="shared" si="235"/>
        <v/>
      </c>
      <c r="BE346" s="182" t="str">
        <f t="shared" si="236"/>
        <v/>
      </c>
      <c r="BF346" s="182" t="str">
        <f t="shared" si="237"/>
        <v/>
      </c>
      <c r="BG346" s="182" t="str">
        <f t="shared" si="238"/>
        <v/>
      </c>
      <c r="BH346" s="182" t="str">
        <f t="shared" si="239"/>
        <v/>
      </c>
      <c r="BI346" s="182" t="str">
        <f t="shared" si="240"/>
        <v/>
      </c>
      <c r="BJ346" s="182" t="str">
        <f t="shared" si="241"/>
        <v/>
      </c>
      <c r="BK346" s="182" t="str">
        <f t="shared" si="242"/>
        <v/>
      </c>
      <c r="BL346" s="182" t="str">
        <f t="shared" si="243"/>
        <v/>
      </c>
      <c r="BM346" s="182" t="str">
        <f t="shared" si="244"/>
        <v/>
      </c>
      <c r="BN346" s="182" t="str">
        <f t="shared" si="245"/>
        <v/>
      </c>
      <c r="BO346" s="182" t="str">
        <f t="shared" si="246"/>
        <v/>
      </c>
      <c r="BP346" s="182" t="str">
        <f t="shared" si="247"/>
        <v/>
      </c>
      <c r="BQ346" s="182" t="str">
        <f t="shared" si="248"/>
        <v/>
      </c>
      <c r="BR346" s="182" t="str">
        <f t="shared" si="249"/>
        <v/>
      </c>
      <c r="BS346" s="182" t="str">
        <f t="shared" si="250"/>
        <v/>
      </c>
      <c r="BT346" s="182" t="str">
        <f t="shared" si="251"/>
        <v/>
      </c>
      <c r="BU346" s="183" t="str">
        <f t="shared" si="252"/>
        <v/>
      </c>
      <c r="BV346" s="184" t="str">
        <f>IF('Cálculos '!C352="","",AVERAGE(AN346:BU346))</f>
        <v/>
      </c>
    </row>
    <row r="347" spans="2:74" ht="17.25" hidden="1" thickBot="1" x14ac:dyDescent="0.35">
      <c r="B347" s="165">
        <f t="shared" si="217"/>
        <v>345</v>
      </c>
      <c r="C347" s="171" t="str">
        <f>IF('Cálculos '!J353="","",'Cálculos '!J353)</f>
        <v/>
      </c>
      <c r="D347" s="172" t="str">
        <f>IF('Cálculos '!K353="","",'Cálculos '!K353)</f>
        <v/>
      </c>
      <c r="E347" s="172" t="str">
        <f>IF('Cálculos '!L353="","",'Cálculos '!L353)</f>
        <v/>
      </c>
      <c r="F347" s="172" t="str">
        <f>IF('Cálculos '!M353="","",'Cálculos '!M353)</f>
        <v/>
      </c>
      <c r="G347" s="172" t="str">
        <f>IF('Cálculos '!N353="","",'Cálculos '!N353)</f>
        <v/>
      </c>
      <c r="H347" s="172" t="str">
        <f>IF('Cálculos '!O353="","",'Cálculos '!O353)</f>
        <v/>
      </c>
      <c r="I347" s="172" t="str">
        <f>IF('Cálculos '!P353="","",'Cálculos '!P353)</f>
        <v/>
      </c>
      <c r="J347" s="172" t="str">
        <f>IF('Cálculos '!Q353="","",'Cálculos '!Q353)</f>
        <v/>
      </c>
      <c r="K347" s="172" t="str">
        <f>IF('Cálculos '!R353="","",'Cálculos '!R353)</f>
        <v/>
      </c>
      <c r="L347" s="172" t="str">
        <f>IF('Cálculos '!S353="","",'Cálculos '!S353)</f>
        <v/>
      </c>
      <c r="M347" s="172" t="str">
        <f>IF('Cálculos '!T353="","",'Cálculos '!T353)</f>
        <v/>
      </c>
      <c r="N347" s="172" t="str">
        <f>IF('Cálculos '!U353="","",'Cálculos '!U353)</f>
        <v/>
      </c>
      <c r="O347" s="172" t="str">
        <f>IF('Cálculos '!V353="","",'Cálculos '!V353)</f>
        <v/>
      </c>
      <c r="P347" s="172" t="str">
        <f>IF('Cálculos '!W353="","",'Cálculos '!W353)</f>
        <v/>
      </c>
      <c r="Q347" s="172" t="str">
        <f>IF('Cálculos '!X353="","",'Cálculos '!X353)</f>
        <v/>
      </c>
      <c r="R347" s="172" t="str">
        <f>IF('Cálculos '!Y353="","",'Cálculos '!Y353)</f>
        <v/>
      </c>
      <c r="S347" s="172" t="str">
        <f>IF('Cálculos '!Z353="","",'Cálculos '!Z353)</f>
        <v/>
      </c>
      <c r="T347" s="172" t="str">
        <f>IF('Cálculos '!AA353="","",'Cálculos '!AA353)</f>
        <v/>
      </c>
      <c r="U347" s="172" t="str">
        <f>IF('Cálculos '!AB353="","",'Cálculos '!AB353)</f>
        <v/>
      </c>
      <c r="V347" s="172" t="str">
        <f>IF('Cálculos '!AC353="","",'Cálculos '!AC353)</f>
        <v/>
      </c>
      <c r="W347" s="172" t="str">
        <f>IF('Cálculos '!AD353="","",'Cálculos '!AD353)</f>
        <v/>
      </c>
      <c r="X347" s="172" t="str">
        <f>IF('Cálculos '!AE353="","",'Cálculos '!AE353)</f>
        <v/>
      </c>
      <c r="Y347" s="172" t="str">
        <f>IF('Cálculos '!AF353="","",'Cálculos '!AF353)</f>
        <v/>
      </c>
      <c r="Z347" s="172" t="str">
        <f>IF('Cálculos '!AG353="","",'Cálculos '!AG353)</f>
        <v/>
      </c>
      <c r="AA347" s="172" t="str">
        <f>IF('Cálculos '!AH353="","",'Cálculos '!AH353)</f>
        <v/>
      </c>
      <c r="AB347" s="172" t="str">
        <f>IF('Cálculos '!AI353="","",'Cálculos '!AI353)</f>
        <v/>
      </c>
      <c r="AC347" s="172" t="str">
        <f>IF('Cálculos '!AJ353="","",'Cálculos '!AJ353)</f>
        <v/>
      </c>
      <c r="AD347" s="172" t="str">
        <f>IF('Cálculos '!AK353="","",'Cálculos '!AK353)</f>
        <v/>
      </c>
      <c r="AE347" s="172" t="str">
        <f>IF('Cálculos '!AL353="","",'Cálculos '!AL353)</f>
        <v/>
      </c>
      <c r="AF347" s="172" t="str">
        <f>IF('Cálculos '!AM353="","",'Cálculos '!AM353)</f>
        <v/>
      </c>
      <c r="AG347" s="172" t="str">
        <f>IF('Cálculos '!AN353="","",'Cálculos '!AN353)</f>
        <v/>
      </c>
      <c r="AH347" s="172" t="str">
        <f>IF('Cálculos '!AO353="","",'Cálculos '!AO353)</f>
        <v/>
      </c>
      <c r="AI347" s="172" t="str">
        <f>IF('Cálculos '!AP353="","",'Cálculos '!AP353)</f>
        <v/>
      </c>
      <c r="AJ347" s="443" t="str">
        <f>IF('Cálculos '!AQ353="","",'Cálculos '!AQ353)</f>
        <v/>
      </c>
      <c r="AK347" s="446" t="str">
        <f>IF('Cálculos '!D353="","",AVERAGE(C347:AJ347))</f>
        <v/>
      </c>
      <c r="AM347" s="181">
        <f t="shared" si="218"/>
        <v>345</v>
      </c>
      <c r="AN347" s="284" t="str">
        <f t="shared" si="219"/>
        <v/>
      </c>
      <c r="AO347" s="285" t="str">
        <f t="shared" si="220"/>
        <v/>
      </c>
      <c r="AP347" s="285" t="str">
        <f t="shared" si="221"/>
        <v/>
      </c>
      <c r="AQ347" s="285" t="str">
        <f t="shared" si="222"/>
        <v/>
      </c>
      <c r="AR347" s="182" t="str">
        <f t="shared" si="223"/>
        <v/>
      </c>
      <c r="AS347" s="182" t="str">
        <f t="shared" si="224"/>
        <v/>
      </c>
      <c r="AT347" s="182" t="str">
        <f t="shared" si="225"/>
        <v/>
      </c>
      <c r="AU347" s="182" t="str">
        <f t="shared" si="226"/>
        <v/>
      </c>
      <c r="AV347" s="182" t="str">
        <f t="shared" si="227"/>
        <v/>
      </c>
      <c r="AW347" s="182" t="str">
        <f t="shared" si="228"/>
        <v/>
      </c>
      <c r="AX347" s="182" t="str">
        <f t="shared" si="229"/>
        <v/>
      </c>
      <c r="AY347" s="182" t="str">
        <f t="shared" si="230"/>
        <v/>
      </c>
      <c r="AZ347" s="182" t="str">
        <f t="shared" si="231"/>
        <v/>
      </c>
      <c r="BA347" s="182" t="str">
        <f t="shared" si="232"/>
        <v/>
      </c>
      <c r="BB347" s="182" t="str">
        <f t="shared" si="233"/>
        <v/>
      </c>
      <c r="BC347" s="182" t="str">
        <f t="shared" si="234"/>
        <v/>
      </c>
      <c r="BD347" s="182" t="str">
        <f t="shared" si="235"/>
        <v/>
      </c>
      <c r="BE347" s="182" t="str">
        <f t="shared" si="236"/>
        <v/>
      </c>
      <c r="BF347" s="182" t="str">
        <f t="shared" si="237"/>
        <v/>
      </c>
      <c r="BG347" s="182" t="str">
        <f t="shared" si="238"/>
        <v/>
      </c>
      <c r="BH347" s="182" t="str">
        <f t="shared" si="239"/>
        <v/>
      </c>
      <c r="BI347" s="182" t="str">
        <f t="shared" si="240"/>
        <v/>
      </c>
      <c r="BJ347" s="182" t="str">
        <f t="shared" si="241"/>
        <v/>
      </c>
      <c r="BK347" s="182" t="str">
        <f t="shared" si="242"/>
        <v/>
      </c>
      <c r="BL347" s="182" t="str">
        <f t="shared" si="243"/>
        <v/>
      </c>
      <c r="BM347" s="182" t="str">
        <f t="shared" si="244"/>
        <v/>
      </c>
      <c r="BN347" s="182" t="str">
        <f t="shared" si="245"/>
        <v/>
      </c>
      <c r="BO347" s="182" t="str">
        <f t="shared" si="246"/>
        <v/>
      </c>
      <c r="BP347" s="182" t="str">
        <f t="shared" si="247"/>
        <v/>
      </c>
      <c r="BQ347" s="182" t="str">
        <f t="shared" si="248"/>
        <v/>
      </c>
      <c r="BR347" s="182" t="str">
        <f t="shared" si="249"/>
        <v/>
      </c>
      <c r="BS347" s="182" t="str">
        <f t="shared" si="250"/>
        <v/>
      </c>
      <c r="BT347" s="182" t="str">
        <f t="shared" si="251"/>
        <v/>
      </c>
      <c r="BU347" s="183" t="str">
        <f t="shared" si="252"/>
        <v/>
      </c>
      <c r="BV347" s="184" t="str">
        <f>IF('Cálculos '!C353="","",AVERAGE(AN347:BU347))</f>
        <v/>
      </c>
    </row>
    <row r="348" spans="2:74" ht="17.25" hidden="1" thickBot="1" x14ac:dyDescent="0.35">
      <c r="B348" s="165">
        <f t="shared" si="217"/>
        <v>346</v>
      </c>
      <c r="C348" s="171" t="str">
        <f>IF('Cálculos '!J354="","",'Cálculos '!J354)</f>
        <v/>
      </c>
      <c r="D348" s="172" t="str">
        <f>IF('Cálculos '!K354="","",'Cálculos '!K354)</f>
        <v/>
      </c>
      <c r="E348" s="172" t="str">
        <f>IF('Cálculos '!L354="","",'Cálculos '!L354)</f>
        <v/>
      </c>
      <c r="F348" s="172" t="str">
        <f>IF('Cálculos '!M354="","",'Cálculos '!M354)</f>
        <v/>
      </c>
      <c r="G348" s="172" t="str">
        <f>IF('Cálculos '!N354="","",'Cálculos '!N354)</f>
        <v/>
      </c>
      <c r="H348" s="172" t="str">
        <f>IF('Cálculos '!O354="","",'Cálculos '!O354)</f>
        <v/>
      </c>
      <c r="I348" s="172" t="str">
        <f>IF('Cálculos '!P354="","",'Cálculos '!P354)</f>
        <v/>
      </c>
      <c r="J348" s="172" t="str">
        <f>IF('Cálculos '!Q354="","",'Cálculos '!Q354)</f>
        <v/>
      </c>
      <c r="K348" s="172" t="str">
        <f>IF('Cálculos '!R354="","",'Cálculos '!R354)</f>
        <v/>
      </c>
      <c r="L348" s="172" t="str">
        <f>IF('Cálculos '!S354="","",'Cálculos '!S354)</f>
        <v/>
      </c>
      <c r="M348" s="172" t="str">
        <f>IF('Cálculos '!T354="","",'Cálculos '!T354)</f>
        <v/>
      </c>
      <c r="N348" s="172" t="str">
        <f>IF('Cálculos '!U354="","",'Cálculos '!U354)</f>
        <v/>
      </c>
      <c r="O348" s="172" t="str">
        <f>IF('Cálculos '!V354="","",'Cálculos '!V354)</f>
        <v/>
      </c>
      <c r="P348" s="172" t="str">
        <f>IF('Cálculos '!W354="","",'Cálculos '!W354)</f>
        <v/>
      </c>
      <c r="Q348" s="172" t="str">
        <f>IF('Cálculos '!X354="","",'Cálculos '!X354)</f>
        <v/>
      </c>
      <c r="R348" s="172" t="str">
        <f>IF('Cálculos '!Y354="","",'Cálculos '!Y354)</f>
        <v/>
      </c>
      <c r="S348" s="172" t="str">
        <f>IF('Cálculos '!Z354="","",'Cálculos '!Z354)</f>
        <v/>
      </c>
      <c r="T348" s="172" t="str">
        <f>IF('Cálculos '!AA354="","",'Cálculos '!AA354)</f>
        <v/>
      </c>
      <c r="U348" s="172" t="str">
        <f>IF('Cálculos '!AB354="","",'Cálculos '!AB354)</f>
        <v/>
      </c>
      <c r="V348" s="172" t="str">
        <f>IF('Cálculos '!AC354="","",'Cálculos '!AC354)</f>
        <v/>
      </c>
      <c r="W348" s="172" t="str">
        <f>IF('Cálculos '!AD354="","",'Cálculos '!AD354)</f>
        <v/>
      </c>
      <c r="X348" s="172" t="str">
        <f>IF('Cálculos '!AE354="","",'Cálculos '!AE354)</f>
        <v/>
      </c>
      <c r="Y348" s="172" t="str">
        <f>IF('Cálculos '!AF354="","",'Cálculos '!AF354)</f>
        <v/>
      </c>
      <c r="Z348" s="172" t="str">
        <f>IF('Cálculos '!AG354="","",'Cálculos '!AG354)</f>
        <v/>
      </c>
      <c r="AA348" s="172" t="str">
        <f>IF('Cálculos '!AH354="","",'Cálculos '!AH354)</f>
        <v/>
      </c>
      <c r="AB348" s="172" t="str">
        <f>IF('Cálculos '!AI354="","",'Cálculos '!AI354)</f>
        <v/>
      </c>
      <c r="AC348" s="172" t="str">
        <f>IF('Cálculos '!AJ354="","",'Cálculos '!AJ354)</f>
        <v/>
      </c>
      <c r="AD348" s="172" t="str">
        <f>IF('Cálculos '!AK354="","",'Cálculos '!AK354)</f>
        <v/>
      </c>
      <c r="AE348" s="172" t="str">
        <f>IF('Cálculos '!AL354="","",'Cálculos '!AL354)</f>
        <v/>
      </c>
      <c r="AF348" s="172" t="str">
        <f>IF('Cálculos '!AM354="","",'Cálculos '!AM354)</f>
        <v/>
      </c>
      <c r="AG348" s="172" t="str">
        <f>IF('Cálculos '!AN354="","",'Cálculos '!AN354)</f>
        <v/>
      </c>
      <c r="AH348" s="172" t="str">
        <f>IF('Cálculos '!AO354="","",'Cálculos '!AO354)</f>
        <v/>
      </c>
      <c r="AI348" s="172" t="str">
        <f>IF('Cálculos '!AP354="","",'Cálculos '!AP354)</f>
        <v/>
      </c>
      <c r="AJ348" s="443" t="str">
        <f>IF('Cálculos '!AQ354="","",'Cálculos '!AQ354)</f>
        <v/>
      </c>
      <c r="AK348" s="446" t="str">
        <f>IF('Cálculos '!D354="","",AVERAGE(C348:AJ348))</f>
        <v/>
      </c>
      <c r="AM348" s="181">
        <f t="shared" si="218"/>
        <v>346</v>
      </c>
      <c r="AN348" s="284" t="str">
        <f t="shared" si="219"/>
        <v/>
      </c>
      <c r="AO348" s="285" t="str">
        <f t="shared" si="220"/>
        <v/>
      </c>
      <c r="AP348" s="285" t="str">
        <f t="shared" si="221"/>
        <v/>
      </c>
      <c r="AQ348" s="285" t="str">
        <f t="shared" si="222"/>
        <v/>
      </c>
      <c r="AR348" s="182" t="str">
        <f t="shared" si="223"/>
        <v/>
      </c>
      <c r="AS348" s="182" t="str">
        <f t="shared" si="224"/>
        <v/>
      </c>
      <c r="AT348" s="182" t="str">
        <f t="shared" si="225"/>
        <v/>
      </c>
      <c r="AU348" s="182" t="str">
        <f t="shared" si="226"/>
        <v/>
      </c>
      <c r="AV348" s="182" t="str">
        <f t="shared" si="227"/>
        <v/>
      </c>
      <c r="AW348" s="182" t="str">
        <f t="shared" si="228"/>
        <v/>
      </c>
      <c r="AX348" s="182" t="str">
        <f t="shared" si="229"/>
        <v/>
      </c>
      <c r="AY348" s="182" t="str">
        <f t="shared" si="230"/>
        <v/>
      </c>
      <c r="AZ348" s="182" t="str">
        <f t="shared" si="231"/>
        <v/>
      </c>
      <c r="BA348" s="182" t="str">
        <f t="shared" si="232"/>
        <v/>
      </c>
      <c r="BB348" s="182" t="str">
        <f t="shared" si="233"/>
        <v/>
      </c>
      <c r="BC348" s="182" t="str">
        <f t="shared" si="234"/>
        <v/>
      </c>
      <c r="BD348" s="182" t="str">
        <f t="shared" si="235"/>
        <v/>
      </c>
      <c r="BE348" s="182" t="str">
        <f t="shared" si="236"/>
        <v/>
      </c>
      <c r="BF348" s="182" t="str">
        <f t="shared" si="237"/>
        <v/>
      </c>
      <c r="BG348" s="182" t="str">
        <f t="shared" si="238"/>
        <v/>
      </c>
      <c r="BH348" s="182" t="str">
        <f t="shared" si="239"/>
        <v/>
      </c>
      <c r="BI348" s="182" t="str">
        <f t="shared" si="240"/>
        <v/>
      </c>
      <c r="BJ348" s="182" t="str">
        <f t="shared" si="241"/>
        <v/>
      </c>
      <c r="BK348" s="182" t="str">
        <f t="shared" si="242"/>
        <v/>
      </c>
      <c r="BL348" s="182" t="str">
        <f t="shared" si="243"/>
        <v/>
      </c>
      <c r="BM348" s="182" t="str">
        <f t="shared" si="244"/>
        <v/>
      </c>
      <c r="BN348" s="182" t="str">
        <f t="shared" si="245"/>
        <v/>
      </c>
      <c r="BO348" s="182" t="str">
        <f t="shared" si="246"/>
        <v/>
      </c>
      <c r="BP348" s="182" t="str">
        <f t="shared" si="247"/>
        <v/>
      </c>
      <c r="BQ348" s="182" t="str">
        <f t="shared" si="248"/>
        <v/>
      </c>
      <c r="BR348" s="182" t="str">
        <f t="shared" si="249"/>
        <v/>
      </c>
      <c r="BS348" s="182" t="str">
        <f t="shared" si="250"/>
        <v/>
      </c>
      <c r="BT348" s="182" t="str">
        <f t="shared" si="251"/>
        <v/>
      </c>
      <c r="BU348" s="183" t="str">
        <f t="shared" si="252"/>
        <v/>
      </c>
      <c r="BV348" s="184" t="str">
        <f>IF('Cálculos '!C354="","",AVERAGE(AN348:BU348))</f>
        <v/>
      </c>
    </row>
    <row r="349" spans="2:74" ht="17.25" hidden="1" thickBot="1" x14ac:dyDescent="0.35">
      <c r="B349" s="165">
        <f t="shared" si="217"/>
        <v>347</v>
      </c>
      <c r="C349" s="171" t="str">
        <f>IF('Cálculos '!J355="","",'Cálculos '!J355)</f>
        <v/>
      </c>
      <c r="D349" s="172" t="str">
        <f>IF('Cálculos '!K355="","",'Cálculos '!K355)</f>
        <v/>
      </c>
      <c r="E349" s="172" t="str">
        <f>IF('Cálculos '!L355="","",'Cálculos '!L355)</f>
        <v/>
      </c>
      <c r="F349" s="172" t="str">
        <f>IF('Cálculos '!M355="","",'Cálculos '!M355)</f>
        <v/>
      </c>
      <c r="G349" s="172" t="str">
        <f>IF('Cálculos '!N355="","",'Cálculos '!N355)</f>
        <v/>
      </c>
      <c r="H349" s="172" t="str">
        <f>IF('Cálculos '!O355="","",'Cálculos '!O355)</f>
        <v/>
      </c>
      <c r="I349" s="172" t="str">
        <f>IF('Cálculos '!P355="","",'Cálculos '!P355)</f>
        <v/>
      </c>
      <c r="J349" s="172" t="str">
        <f>IF('Cálculos '!Q355="","",'Cálculos '!Q355)</f>
        <v/>
      </c>
      <c r="K349" s="172" t="str">
        <f>IF('Cálculos '!R355="","",'Cálculos '!R355)</f>
        <v/>
      </c>
      <c r="L349" s="172" t="str">
        <f>IF('Cálculos '!S355="","",'Cálculos '!S355)</f>
        <v/>
      </c>
      <c r="M349" s="172" t="str">
        <f>IF('Cálculos '!T355="","",'Cálculos '!T355)</f>
        <v/>
      </c>
      <c r="N349" s="172" t="str">
        <f>IF('Cálculos '!U355="","",'Cálculos '!U355)</f>
        <v/>
      </c>
      <c r="O349" s="172" t="str">
        <f>IF('Cálculos '!V355="","",'Cálculos '!V355)</f>
        <v/>
      </c>
      <c r="P349" s="172" t="str">
        <f>IF('Cálculos '!W355="","",'Cálculos '!W355)</f>
        <v/>
      </c>
      <c r="Q349" s="172" t="str">
        <f>IF('Cálculos '!X355="","",'Cálculos '!X355)</f>
        <v/>
      </c>
      <c r="R349" s="172" t="str">
        <f>IF('Cálculos '!Y355="","",'Cálculos '!Y355)</f>
        <v/>
      </c>
      <c r="S349" s="172" t="str">
        <f>IF('Cálculos '!Z355="","",'Cálculos '!Z355)</f>
        <v/>
      </c>
      <c r="T349" s="172" t="str">
        <f>IF('Cálculos '!AA355="","",'Cálculos '!AA355)</f>
        <v/>
      </c>
      <c r="U349" s="172" t="str">
        <f>IF('Cálculos '!AB355="","",'Cálculos '!AB355)</f>
        <v/>
      </c>
      <c r="V349" s="172" t="str">
        <f>IF('Cálculos '!AC355="","",'Cálculos '!AC355)</f>
        <v/>
      </c>
      <c r="W349" s="172" t="str">
        <f>IF('Cálculos '!AD355="","",'Cálculos '!AD355)</f>
        <v/>
      </c>
      <c r="X349" s="172" t="str">
        <f>IF('Cálculos '!AE355="","",'Cálculos '!AE355)</f>
        <v/>
      </c>
      <c r="Y349" s="172" t="str">
        <f>IF('Cálculos '!AF355="","",'Cálculos '!AF355)</f>
        <v/>
      </c>
      <c r="Z349" s="172" t="str">
        <f>IF('Cálculos '!AG355="","",'Cálculos '!AG355)</f>
        <v/>
      </c>
      <c r="AA349" s="172" t="str">
        <f>IF('Cálculos '!AH355="","",'Cálculos '!AH355)</f>
        <v/>
      </c>
      <c r="AB349" s="172" t="str">
        <f>IF('Cálculos '!AI355="","",'Cálculos '!AI355)</f>
        <v/>
      </c>
      <c r="AC349" s="172" t="str">
        <f>IF('Cálculos '!AJ355="","",'Cálculos '!AJ355)</f>
        <v/>
      </c>
      <c r="AD349" s="172" t="str">
        <f>IF('Cálculos '!AK355="","",'Cálculos '!AK355)</f>
        <v/>
      </c>
      <c r="AE349" s="172" t="str">
        <f>IF('Cálculos '!AL355="","",'Cálculos '!AL355)</f>
        <v/>
      </c>
      <c r="AF349" s="172" t="str">
        <f>IF('Cálculos '!AM355="","",'Cálculos '!AM355)</f>
        <v/>
      </c>
      <c r="AG349" s="172" t="str">
        <f>IF('Cálculos '!AN355="","",'Cálculos '!AN355)</f>
        <v/>
      </c>
      <c r="AH349" s="172" t="str">
        <f>IF('Cálculos '!AO355="","",'Cálculos '!AO355)</f>
        <v/>
      </c>
      <c r="AI349" s="172" t="str">
        <f>IF('Cálculos '!AP355="","",'Cálculos '!AP355)</f>
        <v/>
      </c>
      <c r="AJ349" s="443" t="str">
        <f>IF('Cálculos '!AQ355="","",'Cálculos '!AQ355)</f>
        <v/>
      </c>
      <c r="AK349" s="446" t="str">
        <f>IF('Cálculos '!D355="","",AVERAGE(C349:AJ349))</f>
        <v/>
      </c>
      <c r="AM349" s="181">
        <f t="shared" si="218"/>
        <v>347</v>
      </c>
      <c r="AN349" s="284" t="str">
        <f t="shared" si="219"/>
        <v/>
      </c>
      <c r="AO349" s="285" t="str">
        <f t="shared" si="220"/>
        <v/>
      </c>
      <c r="AP349" s="285" t="str">
        <f t="shared" si="221"/>
        <v/>
      </c>
      <c r="AQ349" s="285" t="str">
        <f t="shared" si="222"/>
        <v/>
      </c>
      <c r="AR349" s="182" t="str">
        <f t="shared" si="223"/>
        <v/>
      </c>
      <c r="AS349" s="182" t="str">
        <f t="shared" si="224"/>
        <v/>
      </c>
      <c r="AT349" s="182" t="str">
        <f t="shared" si="225"/>
        <v/>
      </c>
      <c r="AU349" s="182" t="str">
        <f t="shared" si="226"/>
        <v/>
      </c>
      <c r="AV349" s="182" t="str">
        <f t="shared" si="227"/>
        <v/>
      </c>
      <c r="AW349" s="182" t="str">
        <f t="shared" si="228"/>
        <v/>
      </c>
      <c r="AX349" s="182" t="str">
        <f t="shared" si="229"/>
        <v/>
      </c>
      <c r="AY349" s="182" t="str">
        <f t="shared" si="230"/>
        <v/>
      </c>
      <c r="AZ349" s="182" t="str">
        <f t="shared" si="231"/>
        <v/>
      </c>
      <c r="BA349" s="182" t="str">
        <f t="shared" si="232"/>
        <v/>
      </c>
      <c r="BB349" s="182" t="str">
        <f t="shared" si="233"/>
        <v/>
      </c>
      <c r="BC349" s="182" t="str">
        <f t="shared" si="234"/>
        <v/>
      </c>
      <c r="BD349" s="182" t="str">
        <f t="shared" si="235"/>
        <v/>
      </c>
      <c r="BE349" s="182" t="str">
        <f t="shared" si="236"/>
        <v/>
      </c>
      <c r="BF349" s="182" t="str">
        <f t="shared" si="237"/>
        <v/>
      </c>
      <c r="BG349" s="182" t="str">
        <f t="shared" si="238"/>
        <v/>
      </c>
      <c r="BH349" s="182" t="str">
        <f t="shared" si="239"/>
        <v/>
      </c>
      <c r="BI349" s="182" t="str">
        <f t="shared" si="240"/>
        <v/>
      </c>
      <c r="BJ349" s="182" t="str">
        <f t="shared" si="241"/>
        <v/>
      </c>
      <c r="BK349" s="182" t="str">
        <f t="shared" si="242"/>
        <v/>
      </c>
      <c r="BL349" s="182" t="str">
        <f t="shared" si="243"/>
        <v/>
      </c>
      <c r="BM349" s="182" t="str">
        <f t="shared" si="244"/>
        <v/>
      </c>
      <c r="BN349" s="182" t="str">
        <f t="shared" si="245"/>
        <v/>
      </c>
      <c r="BO349" s="182" t="str">
        <f t="shared" si="246"/>
        <v/>
      </c>
      <c r="BP349" s="182" t="str">
        <f t="shared" si="247"/>
        <v/>
      </c>
      <c r="BQ349" s="182" t="str">
        <f t="shared" si="248"/>
        <v/>
      </c>
      <c r="BR349" s="182" t="str">
        <f t="shared" si="249"/>
        <v/>
      </c>
      <c r="BS349" s="182" t="str">
        <f t="shared" si="250"/>
        <v/>
      </c>
      <c r="BT349" s="182" t="str">
        <f t="shared" si="251"/>
        <v/>
      </c>
      <c r="BU349" s="183" t="str">
        <f t="shared" si="252"/>
        <v/>
      </c>
      <c r="BV349" s="184" t="str">
        <f>IF('Cálculos '!C355="","",AVERAGE(AN349:BU349))</f>
        <v/>
      </c>
    </row>
    <row r="350" spans="2:74" ht="17.25" hidden="1" thickBot="1" x14ac:dyDescent="0.35">
      <c r="B350" s="165">
        <f t="shared" si="217"/>
        <v>348</v>
      </c>
      <c r="C350" s="171" t="str">
        <f>IF('Cálculos '!J356="","",'Cálculos '!J356)</f>
        <v/>
      </c>
      <c r="D350" s="172" t="str">
        <f>IF('Cálculos '!K356="","",'Cálculos '!K356)</f>
        <v/>
      </c>
      <c r="E350" s="172" t="str">
        <f>IF('Cálculos '!L356="","",'Cálculos '!L356)</f>
        <v/>
      </c>
      <c r="F350" s="172" t="str">
        <f>IF('Cálculos '!M356="","",'Cálculos '!M356)</f>
        <v/>
      </c>
      <c r="G350" s="172" t="str">
        <f>IF('Cálculos '!N356="","",'Cálculos '!N356)</f>
        <v/>
      </c>
      <c r="H350" s="172" t="str">
        <f>IF('Cálculos '!O356="","",'Cálculos '!O356)</f>
        <v/>
      </c>
      <c r="I350" s="172" t="str">
        <f>IF('Cálculos '!P356="","",'Cálculos '!P356)</f>
        <v/>
      </c>
      <c r="J350" s="172" t="str">
        <f>IF('Cálculos '!Q356="","",'Cálculos '!Q356)</f>
        <v/>
      </c>
      <c r="K350" s="172" t="str">
        <f>IF('Cálculos '!R356="","",'Cálculos '!R356)</f>
        <v/>
      </c>
      <c r="L350" s="172" t="str">
        <f>IF('Cálculos '!S356="","",'Cálculos '!S356)</f>
        <v/>
      </c>
      <c r="M350" s="172" t="str">
        <f>IF('Cálculos '!T356="","",'Cálculos '!T356)</f>
        <v/>
      </c>
      <c r="N350" s="172" t="str">
        <f>IF('Cálculos '!U356="","",'Cálculos '!U356)</f>
        <v/>
      </c>
      <c r="O350" s="172" t="str">
        <f>IF('Cálculos '!V356="","",'Cálculos '!V356)</f>
        <v/>
      </c>
      <c r="P350" s="172" t="str">
        <f>IF('Cálculos '!W356="","",'Cálculos '!W356)</f>
        <v/>
      </c>
      <c r="Q350" s="172" t="str">
        <f>IF('Cálculos '!X356="","",'Cálculos '!X356)</f>
        <v/>
      </c>
      <c r="R350" s="172" t="str">
        <f>IF('Cálculos '!Y356="","",'Cálculos '!Y356)</f>
        <v/>
      </c>
      <c r="S350" s="172" t="str">
        <f>IF('Cálculos '!Z356="","",'Cálculos '!Z356)</f>
        <v/>
      </c>
      <c r="T350" s="172" t="str">
        <f>IF('Cálculos '!AA356="","",'Cálculos '!AA356)</f>
        <v/>
      </c>
      <c r="U350" s="172" t="str">
        <f>IF('Cálculos '!AB356="","",'Cálculos '!AB356)</f>
        <v/>
      </c>
      <c r="V350" s="172" t="str">
        <f>IF('Cálculos '!AC356="","",'Cálculos '!AC356)</f>
        <v/>
      </c>
      <c r="W350" s="172" t="str">
        <f>IF('Cálculos '!AD356="","",'Cálculos '!AD356)</f>
        <v/>
      </c>
      <c r="X350" s="172" t="str">
        <f>IF('Cálculos '!AE356="","",'Cálculos '!AE356)</f>
        <v/>
      </c>
      <c r="Y350" s="172" t="str">
        <f>IF('Cálculos '!AF356="","",'Cálculos '!AF356)</f>
        <v/>
      </c>
      <c r="Z350" s="172" t="str">
        <f>IF('Cálculos '!AG356="","",'Cálculos '!AG356)</f>
        <v/>
      </c>
      <c r="AA350" s="172" t="str">
        <f>IF('Cálculos '!AH356="","",'Cálculos '!AH356)</f>
        <v/>
      </c>
      <c r="AB350" s="172" t="str">
        <f>IF('Cálculos '!AI356="","",'Cálculos '!AI356)</f>
        <v/>
      </c>
      <c r="AC350" s="172" t="str">
        <f>IF('Cálculos '!AJ356="","",'Cálculos '!AJ356)</f>
        <v/>
      </c>
      <c r="AD350" s="172" t="str">
        <f>IF('Cálculos '!AK356="","",'Cálculos '!AK356)</f>
        <v/>
      </c>
      <c r="AE350" s="172" t="str">
        <f>IF('Cálculos '!AL356="","",'Cálculos '!AL356)</f>
        <v/>
      </c>
      <c r="AF350" s="172" t="str">
        <f>IF('Cálculos '!AM356="","",'Cálculos '!AM356)</f>
        <v/>
      </c>
      <c r="AG350" s="172" t="str">
        <f>IF('Cálculos '!AN356="","",'Cálculos '!AN356)</f>
        <v/>
      </c>
      <c r="AH350" s="172" t="str">
        <f>IF('Cálculos '!AO356="","",'Cálculos '!AO356)</f>
        <v/>
      </c>
      <c r="AI350" s="172" t="str">
        <f>IF('Cálculos '!AP356="","",'Cálculos '!AP356)</f>
        <v/>
      </c>
      <c r="AJ350" s="443" t="str">
        <f>IF('Cálculos '!AQ356="","",'Cálculos '!AQ356)</f>
        <v/>
      </c>
      <c r="AK350" s="446" t="str">
        <f>IF('Cálculos '!D356="","",AVERAGE(C350:AJ350))</f>
        <v/>
      </c>
      <c r="AM350" s="181">
        <f t="shared" si="218"/>
        <v>348</v>
      </c>
      <c r="AN350" s="284" t="str">
        <f t="shared" si="219"/>
        <v/>
      </c>
      <c r="AO350" s="285" t="str">
        <f t="shared" si="220"/>
        <v/>
      </c>
      <c r="AP350" s="285" t="str">
        <f t="shared" si="221"/>
        <v/>
      </c>
      <c r="AQ350" s="285" t="str">
        <f t="shared" si="222"/>
        <v/>
      </c>
      <c r="AR350" s="182" t="str">
        <f t="shared" si="223"/>
        <v/>
      </c>
      <c r="AS350" s="182" t="str">
        <f t="shared" si="224"/>
        <v/>
      </c>
      <c r="AT350" s="182" t="str">
        <f t="shared" si="225"/>
        <v/>
      </c>
      <c r="AU350" s="182" t="str">
        <f t="shared" si="226"/>
        <v/>
      </c>
      <c r="AV350" s="182" t="str">
        <f t="shared" si="227"/>
        <v/>
      </c>
      <c r="AW350" s="182" t="str">
        <f t="shared" si="228"/>
        <v/>
      </c>
      <c r="AX350" s="182" t="str">
        <f t="shared" si="229"/>
        <v/>
      </c>
      <c r="AY350" s="182" t="str">
        <f t="shared" si="230"/>
        <v/>
      </c>
      <c r="AZ350" s="182" t="str">
        <f t="shared" si="231"/>
        <v/>
      </c>
      <c r="BA350" s="182" t="str">
        <f t="shared" si="232"/>
        <v/>
      </c>
      <c r="BB350" s="182" t="str">
        <f t="shared" si="233"/>
        <v/>
      </c>
      <c r="BC350" s="182" t="str">
        <f t="shared" si="234"/>
        <v/>
      </c>
      <c r="BD350" s="182" t="str">
        <f t="shared" si="235"/>
        <v/>
      </c>
      <c r="BE350" s="182" t="str">
        <f t="shared" si="236"/>
        <v/>
      </c>
      <c r="BF350" s="182" t="str">
        <f t="shared" si="237"/>
        <v/>
      </c>
      <c r="BG350" s="182" t="str">
        <f t="shared" si="238"/>
        <v/>
      </c>
      <c r="BH350" s="182" t="str">
        <f t="shared" si="239"/>
        <v/>
      </c>
      <c r="BI350" s="182" t="str">
        <f t="shared" si="240"/>
        <v/>
      </c>
      <c r="BJ350" s="182" t="str">
        <f t="shared" si="241"/>
        <v/>
      </c>
      <c r="BK350" s="182" t="str">
        <f t="shared" si="242"/>
        <v/>
      </c>
      <c r="BL350" s="182" t="str">
        <f t="shared" si="243"/>
        <v/>
      </c>
      <c r="BM350" s="182" t="str">
        <f t="shared" si="244"/>
        <v/>
      </c>
      <c r="BN350" s="182" t="str">
        <f t="shared" si="245"/>
        <v/>
      </c>
      <c r="BO350" s="182" t="str">
        <f t="shared" si="246"/>
        <v/>
      </c>
      <c r="BP350" s="182" t="str">
        <f t="shared" si="247"/>
        <v/>
      </c>
      <c r="BQ350" s="182" t="str">
        <f t="shared" si="248"/>
        <v/>
      </c>
      <c r="BR350" s="182" t="str">
        <f t="shared" si="249"/>
        <v/>
      </c>
      <c r="BS350" s="182" t="str">
        <f t="shared" si="250"/>
        <v/>
      </c>
      <c r="BT350" s="182" t="str">
        <f t="shared" si="251"/>
        <v/>
      </c>
      <c r="BU350" s="183" t="str">
        <f t="shared" si="252"/>
        <v/>
      </c>
      <c r="BV350" s="184" t="str">
        <f>IF('Cálculos '!C356="","",AVERAGE(AN350:BU350))</f>
        <v/>
      </c>
    </row>
    <row r="351" spans="2:74" ht="17.25" hidden="1" thickBot="1" x14ac:dyDescent="0.35">
      <c r="B351" s="165">
        <f t="shared" si="217"/>
        <v>349</v>
      </c>
      <c r="C351" s="171" t="str">
        <f>IF('Cálculos '!J357="","",'Cálculos '!J357)</f>
        <v/>
      </c>
      <c r="D351" s="172" t="str">
        <f>IF('Cálculos '!K357="","",'Cálculos '!K357)</f>
        <v/>
      </c>
      <c r="E351" s="172" t="str">
        <f>IF('Cálculos '!L357="","",'Cálculos '!L357)</f>
        <v/>
      </c>
      <c r="F351" s="172" t="str">
        <f>IF('Cálculos '!M357="","",'Cálculos '!M357)</f>
        <v/>
      </c>
      <c r="G351" s="172" t="str">
        <f>IF('Cálculos '!N357="","",'Cálculos '!N357)</f>
        <v/>
      </c>
      <c r="H351" s="172" t="str">
        <f>IF('Cálculos '!O357="","",'Cálculos '!O357)</f>
        <v/>
      </c>
      <c r="I351" s="172" t="str">
        <f>IF('Cálculos '!P357="","",'Cálculos '!P357)</f>
        <v/>
      </c>
      <c r="J351" s="172" t="str">
        <f>IF('Cálculos '!Q357="","",'Cálculos '!Q357)</f>
        <v/>
      </c>
      <c r="K351" s="172" t="str">
        <f>IF('Cálculos '!R357="","",'Cálculos '!R357)</f>
        <v/>
      </c>
      <c r="L351" s="172" t="str">
        <f>IF('Cálculos '!S357="","",'Cálculos '!S357)</f>
        <v/>
      </c>
      <c r="M351" s="172" t="str">
        <f>IF('Cálculos '!T357="","",'Cálculos '!T357)</f>
        <v/>
      </c>
      <c r="N351" s="172" t="str">
        <f>IF('Cálculos '!U357="","",'Cálculos '!U357)</f>
        <v/>
      </c>
      <c r="O351" s="172" t="str">
        <f>IF('Cálculos '!V357="","",'Cálculos '!V357)</f>
        <v/>
      </c>
      <c r="P351" s="172" t="str">
        <f>IF('Cálculos '!W357="","",'Cálculos '!W357)</f>
        <v/>
      </c>
      <c r="Q351" s="172" t="str">
        <f>IF('Cálculos '!X357="","",'Cálculos '!X357)</f>
        <v/>
      </c>
      <c r="R351" s="172" t="str">
        <f>IF('Cálculos '!Y357="","",'Cálculos '!Y357)</f>
        <v/>
      </c>
      <c r="S351" s="172" t="str">
        <f>IF('Cálculos '!Z357="","",'Cálculos '!Z357)</f>
        <v/>
      </c>
      <c r="T351" s="172" t="str">
        <f>IF('Cálculos '!AA357="","",'Cálculos '!AA357)</f>
        <v/>
      </c>
      <c r="U351" s="172" t="str">
        <f>IF('Cálculos '!AB357="","",'Cálculos '!AB357)</f>
        <v/>
      </c>
      <c r="V351" s="172" t="str">
        <f>IF('Cálculos '!AC357="","",'Cálculos '!AC357)</f>
        <v/>
      </c>
      <c r="W351" s="172" t="str">
        <f>IF('Cálculos '!AD357="","",'Cálculos '!AD357)</f>
        <v/>
      </c>
      <c r="X351" s="172" t="str">
        <f>IF('Cálculos '!AE357="","",'Cálculos '!AE357)</f>
        <v/>
      </c>
      <c r="Y351" s="172" t="str">
        <f>IF('Cálculos '!AF357="","",'Cálculos '!AF357)</f>
        <v/>
      </c>
      <c r="Z351" s="172" t="str">
        <f>IF('Cálculos '!AG357="","",'Cálculos '!AG357)</f>
        <v/>
      </c>
      <c r="AA351" s="172" t="str">
        <f>IF('Cálculos '!AH357="","",'Cálculos '!AH357)</f>
        <v/>
      </c>
      <c r="AB351" s="172" t="str">
        <f>IF('Cálculos '!AI357="","",'Cálculos '!AI357)</f>
        <v/>
      </c>
      <c r="AC351" s="172" t="str">
        <f>IF('Cálculos '!AJ357="","",'Cálculos '!AJ357)</f>
        <v/>
      </c>
      <c r="AD351" s="172" t="str">
        <f>IF('Cálculos '!AK357="","",'Cálculos '!AK357)</f>
        <v/>
      </c>
      <c r="AE351" s="172" t="str">
        <f>IF('Cálculos '!AL357="","",'Cálculos '!AL357)</f>
        <v/>
      </c>
      <c r="AF351" s="172" t="str">
        <f>IF('Cálculos '!AM357="","",'Cálculos '!AM357)</f>
        <v/>
      </c>
      <c r="AG351" s="172" t="str">
        <f>IF('Cálculos '!AN357="","",'Cálculos '!AN357)</f>
        <v/>
      </c>
      <c r="AH351" s="172" t="str">
        <f>IF('Cálculos '!AO357="","",'Cálculos '!AO357)</f>
        <v/>
      </c>
      <c r="AI351" s="172" t="str">
        <f>IF('Cálculos '!AP357="","",'Cálculos '!AP357)</f>
        <v/>
      </c>
      <c r="AJ351" s="443" t="str">
        <f>IF('Cálculos '!AQ357="","",'Cálculos '!AQ357)</f>
        <v/>
      </c>
      <c r="AK351" s="446" t="str">
        <f>IF('Cálculos '!D357="","",AVERAGE(C351:AJ351))</f>
        <v/>
      </c>
      <c r="AM351" s="181">
        <f t="shared" si="218"/>
        <v>349</v>
      </c>
      <c r="AN351" s="284" t="str">
        <f t="shared" si="219"/>
        <v/>
      </c>
      <c r="AO351" s="285" t="str">
        <f t="shared" si="220"/>
        <v/>
      </c>
      <c r="AP351" s="285" t="str">
        <f t="shared" si="221"/>
        <v/>
      </c>
      <c r="AQ351" s="285" t="str">
        <f t="shared" si="222"/>
        <v/>
      </c>
      <c r="AR351" s="182" t="str">
        <f t="shared" si="223"/>
        <v/>
      </c>
      <c r="AS351" s="182" t="str">
        <f t="shared" si="224"/>
        <v/>
      </c>
      <c r="AT351" s="182" t="str">
        <f t="shared" si="225"/>
        <v/>
      </c>
      <c r="AU351" s="182" t="str">
        <f t="shared" si="226"/>
        <v/>
      </c>
      <c r="AV351" s="182" t="str">
        <f t="shared" si="227"/>
        <v/>
      </c>
      <c r="AW351" s="182" t="str">
        <f t="shared" si="228"/>
        <v/>
      </c>
      <c r="AX351" s="182" t="str">
        <f t="shared" si="229"/>
        <v/>
      </c>
      <c r="AY351" s="182" t="str">
        <f t="shared" si="230"/>
        <v/>
      </c>
      <c r="AZ351" s="182" t="str">
        <f t="shared" si="231"/>
        <v/>
      </c>
      <c r="BA351" s="182" t="str">
        <f t="shared" si="232"/>
        <v/>
      </c>
      <c r="BB351" s="182" t="str">
        <f t="shared" si="233"/>
        <v/>
      </c>
      <c r="BC351" s="182" t="str">
        <f t="shared" si="234"/>
        <v/>
      </c>
      <c r="BD351" s="182" t="str">
        <f t="shared" si="235"/>
        <v/>
      </c>
      <c r="BE351" s="182" t="str">
        <f t="shared" si="236"/>
        <v/>
      </c>
      <c r="BF351" s="182" t="str">
        <f t="shared" si="237"/>
        <v/>
      </c>
      <c r="BG351" s="182" t="str">
        <f t="shared" si="238"/>
        <v/>
      </c>
      <c r="BH351" s="182" t="str">
        <f t="shared" si="239"/>
        <v/>
      </c>
      <c r="BI351" s="182" t="str">
        <f t="shared" si="240"/>
        <v/>
      </c>
      <c r="BJ351" s="182" t="str">
        <f t="shared" si="241"/>
        <v/>
      </c>
      <c r="BK351" s="182" t="str">
        <f t="shared" si="242"/>
        <v/>
      </c>
      <c r="BL351" s="182" t="str">
        <f t="shared" si="243"/>
        <v/>
      </c>
      <c r="BM351" s="182" t="str">
        <f t="shared" si="244"/>
        <v/>
      </c>
      <c r="BN351" s="182" t="str">
        <f t="shared" si="245"/>
        <v/>
      </c>
      <c r="BO351" s="182" t="str">
        <f t="shared" si="246"/>
        <v/>
      </c>
      <c r="BP351" s="182" t="str">
        <f t="shared" si="247"/>
        <v/>
      </c>
      <c r="BQ351" s="182" t="str">
        <f t="shared" si="248"/>
        <v/>
      </c>
      <c r="BR351" s="182" t="str">
        <f t="shared" si="249"/>
        <v/>
      </c>
      <c r="BS351" s="182" t="str">
        <f t="shared" si="250"/>
        <v/>
      </c>
      <c r="BT351" s="182" t="str">
        <f t="shared" si="251"/>
        <v/>
      </c>
      <c r="BU351" s="183" t="str">
        <f t="shared" si="252"/>
        <v/>
      </c>
      <c r="BV351" s="184" t="str">
        <f>IF('Cálculos '!C357="","",AVERAGE(AN351:BU351))</f>
        <v/>
      </c>
    </row>
    <row r="352" spans="2:74" ht="17.25" hidden="1" thickBot="1" x14ac:dyDescent="0.35">
      <c r="B352" s="165">
        <f t="shared" si="217"/>
        <v>350</v>
      </c>
      <c r="C352" s="171" t="str">
        <f>IF('Cálculos '!J358="","",'Cálculos '!J358)</f>
        <v/>
      </c>
      <c r="D352" s="172" t="str">
        <f>IF('Cálculos '!K358="","",'Cálculos '!K358)</f>
        <v/>
      </c>
      <c r="E352" s="172" t="str">
        <f>IF('Cálculos '!L358="","",'Cálculos '!L358)</f>
        <v/>
      </c>
      <c r="F352" s="172" t="str">
        <f>IF('Cálculos '!M358="","",'Cálculos '!M358)</f>
        <v/>
      </c>
      <c r="G352" s="172" t="str">
        <f>IF('Cálculos '!N358="","",'Cálculos '!N358)</f>
        <v/>
      </c>
      <c r="H352" s="172" t="str">
        <f>IF('Cálculos '!O358="","",'Cálculos '!O358)</f>
        <v/>
      </c>
      <c r="I352" s="172" t="str">
        <f>IF('Cálculos '!P358="","",'Cálculos '!P358)</f>
        <v/>
      </c>
      <c r="J352" s="172" t="str">
        <f>IF('Cálculos '!Q358="","",'Cálculos '!Q358)</f>
        <v/>
      </c>
      <c r="K352" s="172" t="str">
        <f>IF('Cálculos '!R358="","",'Cálculos '!R358)</f>
        <v/>
      </c>
      <c r="L352" s="172" t="str">
        <f>IF('Cálculos '!S358="","",'Cálculos '!S358)</f>
        <v/>
      </c>
      <c r="M352" s="172" t="str">
        <f>IF('Cálculos '!T358="","",'Cálculos '!T358)</f>
        <v/>
      </c>
      <c r="N352" s="172" t="str">
        <f>IF('Cálculos '!U358="","",'Cálculos '!U358)</f>
        <v/>
      </c>
      <c r="O352" s="172" t="str">
        <f>IF('Cálculos '!V358="","",'Cálculos '!V358)</f>
        <v/>
      </c>
      <c r="P352" s="172" t="str">
        <f>IF('Cálculos '!W358="","",'Cálculos '!W358)</f>
        <v/>
      </c>
      <c r="Q352" s="172" t="str">
        <f>IF('Cálculos '!X358="","",'Cálculos '!X358)</f>
        <v/>
      </c>
      <c r="R352" s="172" t="str">
        <f>IF('Cálculos '!Y358="","",'Cálculos '!Y358)</f>
        <v/>
      </c>
      <c r="S352" s="172" t="str">
        <f>IF('Cálculos '!Z358="","",'Cálculos '!Z358)</f>
        <v/>
      </c>
      <c r="T352" s="172" t="str">
        <f>IF('Cálculos '!AA358="","",'Cálculos '!AA358)</f>
        <v/>
      </c>
      <c r="U352" s="172" t="str">
        <f>IF('Cálculos '!AB358="","",'Cálculos '!AB358)</f>
        <v/>
      </c>
      <c r="V352" s="172" t="str">
        <f>IF('Cálculos '!AC358="","",'Cálculos '!AC358)</f>
        <v/>
      </c>
      <c r="W352" s="172" t="str">
        <f>IF('Cálculos '!AD358="","",'Cálculos '!AD358)</f>
        <v/>
      </c>
      <c r="X352" s="172" t="str">
        <f>IF('Cálculos '!AE358="","",'Cálculos '!AE358)</f>
        <v/>
      </c>
      <c r="Y352" s="172" t="str">
        <f>IF('Cálculos '!AF358="","",'Cálculos '!AF358)</f>
        <v/>
      </c>
      <c r="Z352" s="172" t="str">
        <f>IF('Cálculos '!AG358="","",'Cálculos '!AG358)</f>
        <v/>
      </c>
      <c r="AA352" s="172" t="str">
        <f>IF('Cálculos '!AH358="","",'Cálculos '!AH358)</f>
        <v/>
      </c>
      <c r="AB352" s="172" t="str">
        <f>IF('Cálculos '!AI358="","",'Cálculos '!AI358)</f>
        <v/>
      </c>
      <c r="AC352" s="172" t="str">
        <f>IF('Cálculos '!AJ358="","",'Cálculos '!AJ358)</f>
        <v/>
      </c>
      <c r="AD352" s="172" t="str">
        <f>IF('Cálculos '!AK358="","",'Cálculos '!AK358)</f>
        <v/>
      </c>
      <c r="AE352" s="172" t="str">
        <f>IF('Cálculos '!AL358="","",'Cálculos '!AL358)</f>
        <v/>
      </c>
      <c r="AF352" s="172" t="str">
        <f>IF('Cálculos '!AM358="","",'Cálculos '!AM358)</f>
        <v/>
      </c>
      <c r="AG352" s="172" t="str">
        <f>IF('Cálculos '!AN358="","",'Cálculos '!AN358)</f>
        <v/>
      </c>
      <c r="AH352" s="172" t="str">
        <f>IF('Cálculos '!AO358="","",'Cálculos '!AO358)</f>
        <v/>
      </c>
      <c r="AI352" s="172" t="str">
        <f>IF('Cálculos '!AP358="","",'Cálculos '!AP358)</f>
        <v/>
      </c>
      <c r="AJ352" s="443" t="str">
        <f>IF('Cálculos '!AQ358="","",'Cálculos '!AQ358)</f>
        <v/>
      </c>
      <c r="AK352" s="446" t="str">
        <f>IF('Cálculos '!D358="","",AVERAGE(C352:AJ352))</f>
        <v/>
      </c>
      <c r="AM352" s="181">
        <f t="shared" si="218"/>
        <v>350</v>
      </c>
      <c r="AN352" s="284" t="str">
        <f t="shared" si="219"/>
        <v/>
      </c>
      <c r="AO352" s="285" t="str">
        <f t="shared" si="220"/>
        <v/>
      </c>
      <c r="AP352" s="285" t="str">
        <f t="shared" si="221"/>
        <v/>
      </c>
      <c r="AQ352" s="285" t="str">
        <f t="shared" si="222"/>
        <v/>
      </c>
      <c r="AR352" s="182" t="str">
        <f t="shared" si="223"/>
        <v/>
      </c>
      <c r="AS352" s="182" t="str">
        <f t="shared" si="224"/>
        <v/>
      </c>
      <c r="AT352" s="182" t="str">
        <f t="shared" si="225"/>
        <v/>
      </c>
      <c r="AU352" s="182" t="str">
        <f t="shared" si="226"/>
        <v/>
      </c>
      <c r="AV352" s="182" t="str">
        <f t="shared" si="227"/>
        <v/>
      </c>
      <c r="AW352" s="182" t="str">
        <f t="shared" si="228"/>
        <v/>
      </c>
      <c r="AX352" s="182" t="str">
        <f t="shared" si="229"/>
        <v/>
      </c>
      <c r="AY352" s="182" t="str">
        <f t="shared" si="230"/>
        <v/>
      </c>
      <c r="AZ352" s="182" t="str">
        <f t="shared" si="231"/>
        <v/>
      </c>
      <c r="BA352" s="182" t="str">
        <f t="shared" si="232"/>
        <v/>
      </c>
      <c r="BB352" s="182" t="str">
        <f t="shared" si="233"/>
        <v/>
      </c>
      <c r="BC352" s="182" t="str">
        <f t="shared" si="234"/>
        <v/>
      </c>
      <c r="BD352" s="182" t="str">
        <f t="shared" si="235"/>
        <v/>
      </c>
      <c r="BE352" s="182" t="str">
        <f t="shared" si="236"/>
        <v/>
      </c>
      <c r="BF352" s="182" t="str">
        <f t="shared" si="237"/>
        <v/>
      </c>
      <c r="BG352" s="182" t="str">
        <f t="shared" si="238"/>
        <v/>
      </c>
      <c r="BH352" s="182" t="str">
        <f t="shared" si="239"/>
        <v/>
      </c>
      <c r="BI352" s="182" t="str">
        <f t="shared" si="240"/>
        <v/>
      </c>
      <c r="BJ352" s="182" t="str">
        <f t="shared" si="241"/>
        <v/>
      </c>
      <c r="BK352" s="182" t="str">
        <f t="shared" si="242"/>
        <v/>
      </c>
      <c r="BL352" s="182" t="str">
        <f t="shared" si="243"/>
        <v/>
      </c>
      <c r="BM352" s="182" t="str">
        <f t="shared" si="244"/>
        <v/>
      </c>
      <c r="BN352" s="182" t="str">
        <f t="shared" si="245"/>
        <v/>
      </c>
      <c r="BO352" s="182" t="str">
        <f t="shared" si="246"/>
        <v/>
      </c>
      <c r="BP352" s="182" t="str">
        <f t="shared" si="247"/>
        <v/>
      </c>
      <c r="BQ352" s="182" t="str">
        <f t="shared" si="248"/>
        <v/>
      </c>
      <c r="BR352" s="182" t="str">
        <f t="shared" si="249"/>
        <v/>
      </c>
      <c r="BS352" s="182" t="str">
        <f t="shared" si="250"/>
        <v/>
      </c>
      <c r="BT352" s="182" t="str">
        <f t="shared" si="251"/>
        <v/>
      </c>
      <c r="BU352" s="183" t="str">
        <f t="shared" si="252"/>
        <v/>
      </c>
      <c r="BV352" s="184" t="str">
        <f>IF('Cálculos '!C358="","",AVERAGE(AN352:BU352))</f>
        <v/>
      </c>
    </row>
    <row r="353" spans="2:74" ht="17.25" hidden="1" thickBot="1" x14ac:dyDescent="0.35">
      <c r="B353" s="165">
        <f t="shared" si="217"/>
        <v>351</v>
      </c>
      <c r="C353" s="171" t="str">
        <f>IF('Cálculos '!J359="","",'Cálculos '!J359)</f>
        <v/>
      </c>
      <c r="D353" s="172" t="str">
        <f>IF('Cálculos '!K359="","",'Cálculos '!K359)</f>
        <v/>
      </c>
      <c r="E353" s="172" t="str">
        <f>IF('Cálculos '!L359="","",'Cálculos '!L359)</f>
        <v/>
      </c>
      <c r="F353" s="172" t="str">
        <f>IF('Cálculos '!M359="","",'Cálculos '!M359)</f>
        <v/>
      </c>
      <c r="G353" s="172" t="str">
        <f>IF('Cálculos '!N359="","",'Cálculos '!N359)</f>
        <v/>
      </c>
      <c r="H353" s="172" t="str">
        <f>IF('Cálculos '!O359="","",'Cálculos '!O359)</f>
        <v/>
      </c>
      <c r="I353" s="172" t="str">
        <f>IF('Cálculos '!P359="","",'Cálculos '!P359)</f>
        <v/>
      </c>
      <c r="J353" s="172" t="str">
        <f>IF('Cálculos '!Q359="","",'Cálculos '!Q359)</f>
        <v/>
      </c>
      <c r="K353" s="172" t="str">
        <f>IF('Cálculos '!R359="","",'Cálculos '!R359)</f>
        <v/>
      </c>
      <c r="L353" s="172" t="str">
        <f>IF('Cálculos '!S359="","",'Cálculos '!S359)</f>
        <v/>
      </c>
      <c r="M353" s="172" t="str">
        <f>IF('Cálculos '!T359="","",'Cálculos '!T359)</f>
        <v/>
      </c>
      <c r="N353" s="172" t="str">
        <f>IF('Cálculos '!U359="","",'Cálculos '!U359)</f>
        <v/>
      </c>
      <c r="O353" s="172" t="str">
        <f>IF('Cálculos '!V359="","",'Cálculos '!V359)</f>
        <v/>
      </c>
      <c r="P353" s="172" t="str">
        <f>IF('Cálculos '!W359="","",'Cálculos '!W359)</f>
        <v/>
      </c>
      <c r="Q353" s="172" t="str">
        <f>IF('Cálculos '!X359="","",'Cálculos '!X359)</f>
        <v/>
      </c>
      <c r="R353" s="172" t="str">
        <f>IF('Cálculos '!Y359="","",'Cálculos '!Y359)</f>
        <v/>
      </c>
      <c r="S353" s="172" t="str">
        <f>IF('Cálculos '!Z359="","",'Cálculos '!Z359)</f>
        <v/>
      </c>
      <c r="T353" s="172" t="str">
        <f>IF('Cálculos '!AA359="","",'Cálculos '!AA359)</f>
        <v/>
      </c>
      <c r="U353" s="172" t="str">
        <f>IF('Cálculos '!AB359="","",'Cálculos '!AB359)</f>
        <v/>
      </c>
      <c r="V353" s="172" t="str">
        <f>IF('Cálculos '!AC359="","",'Cálculos '!AC359)</f>
        <v/>
      </c>
      <c r="W353" s="172" t="str">
        <f>IF('Cálculos '!AD359="","",'Cálculos '!AD359)</f>
        <v/>
      </c>
      <c r="X353" s="172" t="str">
        <f>IF('Cálculos '!AE359="","",'Cálculos '!AE359)</f>
        <v/>
      </c>
      <c r="Y353" s="172" t="str">
        <f>IF('Cálculos '!AF359="","",'Cálculos '!AF359)</f>
        <v/>
      </c>
      <c r="Z353" s="172" t="str">
        <f>IF('Cálculos '!AG359="","",'Cálculos '!AG359)</f>
        <v/>
      </c>
      <c r="AA353" s="172" t="str">
        <f>IF('Cálculos '!AH359="","",'Cálculos '!AH359)</f>
        <v/>
      </c>
      <c r="AB353" s="172" t="str">
        <f>IF('Cálculos '!AI359="","",'Cálculos '!AI359)</f>
        <v/>
      </c>
      <c r="AC353" s="172" t="str">
        <f>IF('Cálculos '!AJ359="","",'Cálculos '!AJ359)</f>
        <v/>
      </c>
      <c r="AD353" s="172" t="str">
        <f>IF('Cálculos '!AK359="","",'Cálculos '!AK359)</f>
        <v/>
      </c>
      <c r="AE353" s="172" t="str">
        <f>IF('Cálculos '!AL359="","",'Cálculos '!AL359)</f>
        <v/>
      </c>
      <c r="AF353" s="172" t="str">
        <f>IF('Cálculos '!AM359="","",'Cálculos '!AM359)</f>
        <v/>
      </c>
      <c r="AG353" s="172" t="str">
        <f>IF('Cálculos '!AN359="","",'Cálculos '!AN359)</f>
        <v/>
      </c>
      <c r="AH353" s="172" t="str">
        <f>IF('Cálculos '!AO359="","",'Cálculos '!AO359)</f>
        <v/>
      </c>
      <c r="AI353" s="172" t="str">
        <f>IF('Cálculos '!AP359="","",'Cálculos '!AP359)</f>
        <v/>
      </c>
      <c r="AJ353" s="443" t="str">
        <f>IF('Cálculos '!AQ359="","",'Cálculos '!AQ359)</f>
        <v/>
      </c>
      <c r="AK353" s="446" t="str">
        <f>IF('Cálculos '!D359="","",AVERAGE(C353:AJ353))</f>
        <v/>
      </c>
      <c r="AM353" s="181">
        <f t="shared" si="218"/>
        <v>351</v>
      </c>
      <c r="AN353" s="284" t="str">
        <f t="shared" si="219"/>
        <v/>
      </c>
      <c r="AO353" s="285" t="str">
        <f t="shared" si="220"/>
        <v/>
      </c>
      <c r="AP353" s="285" t="str">
        <f t="shared" si="221"/>
        <v/>
      </c>
      <c r="AQ353" s="285" t="str">
        <f t="shared" si="222"/>
        <v/>
      </c>
      <c r="AR353" s="182" t="str">
        <f t="shared" si="223"/>
        <v/>
      </c>
      <c r="AS353" s="182" t="str">
        <f t="shared" si="224"/>
        <v/>
      </c>
      <c r="AT353" s="182" t="str">
        <f t="shared" si="225"/>
        <v/>
      </c>
      <c r="AU353" s="182" t="str">
        <f t="shared" si="226"/>
        <v/>
      </c>
      <c r="AV353" s="182" t="str">
        <f t="shared" si="227"/>
        <v/>
      </c>
      <c r="AW353" s="182" t="str">
        <f t="shared" si="228"/>
        <v/>
      </c>
      <c r="AX353" s="182" t="str">
        <f t="shared" si="229"/>
        <v/>
      </c>
      <c r="AY353" s="182" t="str">
        <f t="shared" si="230"/>
        <v/>
      </c>
      <c r="AZ353" s="182" t="str">
        <f t="shared" si="231"/>
        <v/>
      </c>
      <c r="BA353" s="182" t="str">
        <f t="shared" si="232"/>
        <v/>
      </c>
      <c r="BB353" s="182" t="str">
        <f t="shared" si="233"/>
        <v/>
      </c>
      <c r="BC353" s="182" t="str">
        <f t="shared" si="234"/>
        <v/>
      </c>
      <c r="BD353" s="182" t="str">
        <f t="shared" si="235"/>
        <v/>
      </c>
      <c r="BE353" s="182" t="str">
        <f t="shared" si="236"/>
        <v/>
      </c>
      <c r="BF353" s="182" t="str">
        <f t="shared" si="237"/>
        <v/>
      </c>
      <c r="BG353" s="182" t="str">
        <f t="shared" si="238"/>
        <v/>
      </c>
      <c r="BH353" s="182" t="str">
        <f t="shared" si="239"/>
        <v/>
      </c>
      <c r="BI353" s="182" t="str">
        <f t="shared" si="240"/>
        <v/>
      </c>
      <c r="BJ353" s="182" t="str">
        <f t="shared" si="241"/>
        <v/>
      </c>
      <c r="BK353" s="182" t="str">
        <f t="shared" si="242"/>
        <v/>
      </c>
      <c r="BL353" s="182" t="str">
        <f t="shared" si="243"/>
        <v/>
      </c>
      <c r="BM353" s="182" t="str">
        <f t="shared" si="244"/>
        <v/>
      </c>
      <c r="BN353" s="182" t="str">
        <f t="shared" si="245"/>
        <v/>
      </c>
      <c r="BO353" s="182" t="str">
        <f t="shared" si="246"/>
        <v/>
      </c>
      <c r="BP353" s="182" t="str">
        <f t="shared" si="247"/>
        <v/>
      </c>
      <c r="BQ353" s="182" t="str">
        <f t="shared" si="248"/>
        <v/>
      </c>
      <c r="BR353" s="182" t="str">
        <f t="shared" si="249"/>
        <v/>
      </c>
      <c r="BS353" s="182" t="str">
        <f t="shared" si="250"/>
        <v/>
      </c>
      <c r="BT353" s="182" t="str">
        <f t="shared" si="251"/>
        <v/>
      </c>
      <c r="BU353" s="183" t="str">
        <f t="shared" si="252"/>
        <v/>
      </c>
      <c r="BV353" s="184" t="str">
        <f>IF('Cálculos '!C359="","",AVERAGE(AN353:BU353))</f>
        <v/>
      </c>
    </row>
    <row r="354" spans="2:74" ht="17.25" hidden="1" thickBot="1" x14ac:dyDescent="0.35">
      <c r="B354" s="165">
        <f t="shared" si="217"/>
        <v>352</v>
      </c>
      <c r="C354" s="171" t="str">
        <f>IF('Cálculos '!J360="","",'Cálculos '!J360)</f>
        <v/>
      </c>
      <c r="D354" s="172" t="str">
        <f>IF('Cálculos '!K360="","",'Cálculos '!K360)</f>
        <v/>
      </c>
      <c r="E354" s="172" t="str">
        <f>IF('Cálculos '!L360="","",'Cálculos '!L360)</f>
        <v/>
      </c>
      <c r="F354" s="172" t="str">
        <f>IF('Cálculos '!M360="","",'Cálculos '!M360)</f>
        <v/>
      </c>
      <c r="G354" s="172" t="str">
        <f>IF('Cálculos '!N360="","",'Cálculos '!N360)</f>
        <v/>
      </c>
      <c r="H354" s="172" t="str">
        <f>IF('Cálculos '!O360="","",'Cálculos '!O360)</f>
        <v/>
      </c>
      <c r="I354" s="172" t="str">
        <f>IF('Cálculos '!P360="","",'Cálculos '!P360)</f>
        <v/>
      </c>
      <c r="J354" s="172" t="str">
        <f>IF('Cálculos '!Q360="","",'Cálculos '!Q360)</f>
        <v/>
      </c>
      <c r="K354" s="172" t="str">
        <f>IF('Cálculos '!R360="","",'Cálculos '!R360)</f>
        <v/>
      </c>
      <c r="L354" s="172" t="str">
        <f>IF('Cálculos '!S360="","",'Cálculos '!S360)</f>
        <v/>
      </c>
      <c r="M354" s="172" t="str">
        <f>IF('Cálculos '!T360="","",'Cálculos '!T360)</f>
        <v/>
      </c>
      <c r="N354" s="172" t="str">
        <f>IF('Cálculos '!U360="","",'Cálculos '!U360)</f>
        <v/>
      </c>
      <c r="O354" s="172" t="str">
        <f>IF('Cálculos '!V360="","",'Cálculos '!V360)</f>
        <v/>
      </c>
      <c r="P354" s="172" t="str">
        <f>IF('Cálculos '!W360="","",'Cálculos '!W360)</f>
        <v/>
      </c>
      <c r="Q354" s="172" t="str">
        <f>IF('Cálculos '!X360="","",'Cálculos '!X360)</f>
        <v/>
      </c>
      <c r="R354" s="172" t="str">
        <f>IF('Cálculos '!Y360="","",'Cálculos '!Y360)</f>
        <v/>
      </c>
      <c r="S354" s="172" t="str">
        <f>IF('Cálculos '!Z360="","",'Cálculos '!Z360)</f>
        <v/>
      </c>
      <c r="T354" s="172" t="str">
        <f>IF('Cálculos '!AA360="","",'Cálculos '!AA360)</f>
        <v/>
      </c>
      <c r="U354" s="172" t="str">
        <f>IF('Cálculos '!AB360="","",'Cálculos '!AB360)</f>
        <v/>
      </c>
      <c r="V354" s="172" t="str">
        <f>IF('Cálculos '!AC360="","",'Cálculos '!AC360)</f>
        <v/>
      </c>
      <c r="W354" s="172" t="str">
        <f>IF('Cálculos '!AD360="","",'Cálculos '!AD360)</f>
        <v/>
      </c>
      <c r="X354" s="172" t="str">
        <f>IF('Cálculos '!AE360="","",'Cálculos '!AE360)</f>
        <v/>
      </c>
      <c r="Y354" s="172" t="str">
        <f>IF('Cálculos '!AF360="","",'Cálculos '!AF360)</f>
        <v/>
      </c>
      <c r="Z354" s="172" t="str">
        <f>IF('Cálculos '!AG360="","",'Cálculos '!AG360)</f>
        <v/>
      </c>
      <c r="AA354" s="172" t="str">
        <f>IF('Cálculos '!AH360="","",'Cálculos '!AH360)</f>
        <v/>
      </c>
      <c r="AB354" s="172" t="str">
        <f>IF('Cálculos '!AI360="","",'Cálculos '!AI360)</f>
        <v/>
      </c>
      <c r="AC354" s="172" t="str">
        <f>IF('Cálculos '!AJ360="","",'Cálculos '!AJ360)</f>
        <v/>
      </c>
      <c r="AD354" s="172" t="str">
        <f>IF('Cálculos '!AK360="","",'Cálculos '!AK360)</f>
        <v/>
      </c>
      <c r="AE354" s="172" t="str">
        <f>IF('Cálculos '!AL360="","",'Cálculos '!AL360)</f>
        <v/>
      </c>
      <c r="AF354" s="172" t="str">
        <f>IF('Cálculos '!AM360="","",'Cálculos '!AM360)</f>
        <v/>
      </c>
      <c r="AG354" s="172" t="str">
        <f>IF('Cálculos '!AN360="","",'Cálculos '!AN360)</f>
        <v/>
      </c>
      <c r="AH354" s="172" t="str">
        <f>IF('Cálculos '!AO360="","",'Cálculos '!AO360)</f>
        <v/>
      </c>
      <c r="AI354" s="172" t="str">
        <f>IF('Cálculos '!AP360="","",'Cálculos '!AP360)</f>
        <v/>
      </c>
      <c r="AJ354" s="443" t="str">
        <f>IF('Cálculos '!AQ360="","",'Cálculos '!AQ360)</f>
        <v/>
      </c>
      <c r="AK354" s="446" t="str">
        <f>IF('Cálculos '!D360="","",AVERAGE(C354:AJ354))</f>
        <v/>
      </c>
      <c r="AM354" s="181">
        <f t="shared" si="218"/>
        <v>352</v>
      </c>
      <c r="AN354" s="284" t="str">
        <f t="shared" si="219"/>
        <v/>
      </c>
      <c r="AO354" s="285" t="str">
        <f t="shared" si="220"/>
        <v/>
      </c>
      <c r="AP354" s="285" t="str">
        <f t="shared" si="221"/>
        <v/>
      </c>
      <c r="AQ354" s="285" t="str">
        <f t="shared" si="222"/>
        <v/>
      </c>
      <c r="AR354" s="182" t="str">
        <f t="shared" si="223"/>
        <v/>
      </c>
      <c r="AS354" s="182" t="str">
        <f t="shared" si="224"/>
        <v/>
      </c>
      <c r="AT354" s="182" t="str">
        <f t="shared" si="225"/>
        <v/>
      </c>
      <c r="AU354" s="182" t="str">
        <f t="shared" si="226"/>
        <v/>
      </c>
      <c r="AV354" s="182" t="str">
        <f t="shared" si="227"/>
        <v/>
      </c>
      <c r="AW354" s="182" t="str">
        <f t="shared" si="228"/>
        <v/>
      </c>
      <c r="AX354" s="182" t="str">
        <f t="shared" si="229"/>
        <v/>
      </c>
      <c r="AY354" s="182" t="str">
        <f t="shared" si="230"/>
        <v/>
      </c>
      <c r="AZ354" s="182" t="str">
        <f t="shared" si="231"/>
        <v/>
      </c>
      <c r="BA354" s="182" t="str">
        <f t="shared" si="232"/>
        <v/>
      </c>
      <c r="BB354" s="182" t="str">
        <f t="shared" si="233"/>
        <v/>
      </c>
      <c r="BC354" s="182" t="str">
        <f t="shared" si="234"/>
        <v/>
      </c>
      <c r="BD354" s="182" t="str">
        <f t="shared" si="235"/>
        <v/>
      </c>
      <c r="BE354" s="182" t="str">
        <f t="shared" si="236"/>
        <v/>
      </c>
      <c r="BF354" s="182" t="str">
        <f t="shared" si="237"/>
        <v/>
      </c>
      <c r="BG354" s="182" t="str">
        <f t="shared" si="238"/>
        <v/>
      </c>
      <c r="BH354" s="182" t="str">
        <f t="shared" si="239"/>
        <v/>
      </c>
      <c r="BI354" s="182" t="str">
        <f t="shared" si="240"/>
        <v/>
      </c>
      <c r="BJ354" s="182" t="str">
        <f t="shared" si="241"/>
        <v/>
      </c>
      <c r="BK354" s="182" t="str">
        <f t="shared" si="242"/>
        <v/>
      </c>
      <c r="BL354" s="182" t="str">
        <f t="shared" si="243"/>
        <v/>
      </c>
      <c r="BM354" s="182" t="str">
        <f t="shared" si="244"/>
        <v/>
      </c>
      <c r="BN354" s="182" t="str">
        <f t="shared" si="245"/>
        <v/>
      </c>
      <c r="BO354" s="182" t="str">
        <f t="shared" si="246"/>
        <v/>
      </c>
      <c r="BP354" s="182" t="str">
        <f t="shared" si="247"/>
        <v/>
      </c>
      <c r="BQ354" s="182" t="str">
        <f t="shared" si="248"/>
        <v/>
      </c>
      <c r="BR354" s="182" t="str">
        <f t="shared" si="249"/>
        <v/>
      </c>
      <c r="BS354" s="182" t="str">
        <f t="shared" si="250"/>
        <v/>
      </c>
      <c r="BT354" s="182" t="str">
        <f t="shared" si="251"/>
        <v/>
      </c>
      <c r="BU354" s="183" t="str">
        <f t="shared" si="252"/>
        <v/>
      </c>
      <c r="BV354" s="184" t="str">
        <f>IF('Cálculos '!C360="","",AVERAGE(AN354:BU354))</f>
        <v/>
      </c>
    </row>
    <row r="355" spans="2:74" ht="17.25" hidden="1" thickBot="1" x14ac:dyDescent="0.35">
      <c r="B355" s="165">
        <f t="shared" si="217"/>
        <v>353</v>
      </c>
      <c r="C355" s="171" t="str">
        <f>IF('Cálculos '!J361="","",'Cálculos '!J361)</f>
        <v/>
      </c>
      <c r="D355" s="172" t="str">
        <f>IF('Cálculos '!K361="","",'Cálculos '!K361)</f>
        <v/>
      </c>
      <c r="E355" s="172" t="str">
        <f>IF('Cálculos '!L361="","",'Cálculos '!L361)</f>
        <v/>
      </c>
      <c r="F355" s="172" t="str">
        <f>IF('Cálculos '!M361="","",'Cálculos '!M361)</f>
        <v/>
      </c>
      <c r="G355" s="172" t="str">
        <f>IF('Cálculos '!N361="","",'Cálculos '!N361)</f>
        <v/>
      </c>
      <c r="H355" s="172" t="str">
        <f>IF('Cálculos '!O361="","",'Cálculos '!O361)</f>
        <v/>
      </c>
      <c r="I355" s="172" t="str">
        <f>IF('Cálculos '!P361="","",'Cálculos '!P361)</f>
        <v/>
      </c>
      <c r="J355" s="172" t="str">
        <f>IF('Cálculos '!Q361="","",'Cálculos '!Q361)</f>
        <v/>
      </c>
      <c r="K355" s="172" t="str">
        <f>IF('Cálculos '!R361="","",'Cálculos '!R361)</f>
        <v/>
      </c>
      <c r="L355" s="172" t="str">
        <f>IF('Cálculos '!S361="","",'Cálculos '!S361)</f>
        <v/>
      </c>
      <c r="M355" s="172" t="str">
        <f>IF('Cálculos '!T361="","",'Cálculos '!T361)</f>
        <v/>
      </c>
      <c r="N355" s="172" t="str">
        <f>IF('Cálculos '!U361="","",'Cálculos '!U361)</f>
        <v/>
      </c>
      <c r="O355" s="172" t="str">
        <f>IF('Cálculos '!V361="","",'Cálculos '!V361)</f>
        <v/>
      </c>
      <c r="P355" s="172" t="str">
        <f>IF('Cálculos '!W361="","",'Cálculos '!W361)</f>
        <v/>
      </c>
      <c r="Q355" s="172" t="str">
        <f>IF('Cálculos '!X361="","",'Cálculos '!X361)</f>
        <v/>
      </c>
      <c r="R355" s="172" t="str">
        <f>IF('Cálculos '!Y361="","",'Cálculos '!Y361)</f>
        <v/>
      </c>
      <c r="S355" s="172" t="str">
        <f>IF('Cálculos '!Z361="","",'Cálculos '!Z361)</f>
        <v/>
      </c>
      <c r="T355" s="172" t="str">
        <f>IF('Cálculos '!AA361="","",'Cálculos '!AA361)</f>
        <v/>
      </c>
      <c r="U355" s="172" t="str">
        <f>IF('Cálculos '!AB361="","",'Cálculos '!AB361)</f>
        <v/>
      </c>
      <c r="V355" s="172" t="str">
        <f>IF('Cálculos '!AC361="","",'Cálculos '!AC361)</f>
        <v/>
      </c>
      <c r="W355" s="172" t="str">
        <f>IF('Cálculos '!AD361="","",'Cálculos '!AD361)</f>
        <v/>
      </c>
      <c r="X355" s="172" t="str">
        <f>IF('Cálculos '!AE361="","",'Cálculos '!AE361)</f>
        <v/>
      </c>
      <c r="Y355" s="172" t="str">
        <f>IF('Cálculos '!AF361="","",'Cálculos '!AF361)</f>
        <v/>
      </c>
      <c r="Z355" s="172" t="str">
        <f>IF('Cálculos '!AG361="","",'Cálculos '!AG361)</f>
        <v/>
      </c>
      <c r="AA355" s="172" t="str">
        <f>IF('Cálculos '!AH361="","",'Cálculos '!AH361)</f>
        <v/>
      </c>
      <c r="AB355" s="172" t="str">
        <f>IF('Cálculos '!AI361="","",'Cálculos '!AI361)</f>
        <v/>
      </c>
      <c r="AC355" s="172" t="str">
        <f>IF('Cálculos '!AJ361="","",'Cálculos '!AJ361)</f>
        <v/>
      </c>
      <c r="AD355" s="172" t="str">
        <f>IF('Cálculos '!AK361="","",'Cálculos '!AK361)</f>
        <v/>
      </c>
      <c r="AE355" s="172" t="str">
        <f>IF('Cálculos '!AL361="","",'Cálculos '!AL361)</f>
        <v/>
      </c>
      <c r="AF355" s="172" t="str">
        <f>IF('Cálculos '!AM361="","",'Cálculos '!AM361)</f>
        <v/>
      </c>
      <c r="AG355" s="172" t="str">
        <f>IF('Cálculos '!AN361="","",'Cálculos '!AN361)</f>
        <v/>
      </c>
      <c r="AH355" s="172" t="str">
        <f>IF('Cálculos '!AO361="","",'Cálculos '!AO361)</f>
        <v/>
      </c>
      <c r="AI355" s="172" t="str">
        <f>IF('Cálculos '!AP361="","",'Cálculos '!AP361)</f>
        <v/>
      </c>
      <c r="AJ355" s="443" t="str">
        <f>IF('Cálculos '!AQ361="","",'Cálculos '!AQ361)</f>
        <v/>
      </c>
      <c r="AK355" s="446" t="str">
        <f>IF('Cálculos '!D361="","",AVERAGE(C355:AJ355))</f>
        <v/>
      </c>
      <c r="AM355" s="181">
        <f t="shared" si="218"/>
        <v>353</v>
      </c>
      <c r="AN355" s="284" t="str">
        <f t="shared" si="219"/>
        <v/>
      </c>
      <c r="AO355" s="285" t="str">
        <f t="shared" si="220"/>
        <v/>
      </c>
      <c r="AP355" s="285" t="str">
        <f t="shared" si="221"/>
        <v/>
      </c>
      <c r="AQ355" s="285" t="str">
        <f t="shared" si="222"/>
        <v/>
      </c>
      <c r="AR355" s="182" t="str">
        <f t="shared" si="223"/>
        <v/>
      </c>
      <c r="AS355" s="182" t="str">
        <f t="shared" si="224"/>
        <v/>
      </c>
      <c r="AT355" s="182" t="str">
        <f t="shared" si="225"/>
        <v/>
      </c>
      <c r="AU355" s="182" t="str">
        <f t="shared" si="226"/>
        <v/>
      </c>
      <c r="AV355" s="182" t="str">
        <f t="shared" si="227"/>
        <v/>
      </c>
      <c r="AW355" s="182" t="str">
        <f t="shared" si="228"/>
        <v/>
      </c>
      <c r="AX355" s="182" t="str">
        <f t="shared" si="229"/>
        <v/>
      </c>
      <c r="AY355" s="182" t="str">
        <f t="shared" si="230"/>
        <v/>
      </c>
      <c r="AZ355" s="182" t="str">
        <f t="shared" si="231"/>
        <v/>
      </c>
      <c r="BA355" s="182" t="str">
        <f t="shared" si="232"/>
        <v/>
      </c>
      <c r="BB355" s="182" t="str">
        <f t="shared" si="233"/>
        <v/>
      </c>
      <c r="BC355" s="182" t="str">
        <f t="shared" si="234"/>
        <v/>
      </c>
      <c r="BD355" s="182" t="str">
        <f t="shared" si="235"/>
        <v/>
      </c>
      <c r="BE355" s="182" t="str">
        <f t="shared" si="236"/>
        <v/>
      </c>
      <c r="BF355" s="182" t="str">
        <f t="shared" si="237"/>
        <v/>
      </c>
      <c r="BG355" s="182" t="str">
        <f t="shared" si="238"/>
        <v/>
      </c>
      <c r="BH355" s="182" t="str">
        <f t="shared" si="239"/>
        <v/>
      </c>
      <c r="BI355" s="182" t="str">
        <f t="shared" si="240"/>
        <v/>
      </c>
      <c r="BJ355" s="182" t="str">
        <f t="shared" si="241"/>
        <v/>
      </c>
      <c r="BK355" s="182" t="str">
        <f t="shared" si="242"/>
        <v/>
      </c>
      <c r="BL355" s="182" t="str">
        <f t="shared" si="243"/>
        <v/>
      </c>
      <c r="BM355" s="182" t="str">
        <f t="shared" si="244"/>
        <v/>
      </c>
      <c r="BN355" s="182" t="str">
        <f t="shared" si="245"/>
        <v/>
      </c>
      <c r="BO355" s="182" t="str">
        <f t="shared" si="246"/>
        <v/>
      </c>
      <c r="BP355" s="182" t="str">
        <f t="shared" si="247"/>
        <v/>
      </c>
      <c r="BQ355" s="182" t="str">
        <f t="shared" si="248"/>
        <v/>
      </c>
      <c r="BR355" s="182" t="str">
        <f t="shared" si="249"/>
        <v/>
      </c>
      <c r="BS355" s="182" t="str">
        <f t="shared" si="250"/>
        <v/>
      </c>
      <c r="BT355" s="182" t="str">
        <f t="shared" si="251"/>
        <v/>
      </c>
      <c r="BU355" s="183" t="str">
        <f t="shared" si="252"/>
        <v/>
      </c>
      <c r="BV355" s="184" t="str">
        <f>IF('Cálculos '!C361="","",AVERAGE(AN355:BU355))</f>
        <v/>
      </c>
    </row>
    <row r="356" spans="2:74" ht="17.25" hidden="1" thickBot="1" x14ac:dyDescent="0.35">
      <c r="B356" s="165">
        <f t="shared" si="217"/>
        <v>354</v>
      </c>
      <c r="C356" s="171" t="str">
        <f>IF('Cálculos '!J362="","",'Cálculos '!J362)</f>
        <v/>
      </c>
      <c r="D356" s="172" t="str">
        <f>IF('Cálculos '!K362="","",'Cálculos '!K362)</f>
        <v/>
      </c>
      <c r="E356" s="172" t="str">
        <f>IF('Cálculos '!L362="","",'Cálculos '!L362)</f>
        <v/>
      </c>
      <c r="F356" s="172" t="str">
        <f>IF('Cálculos '!M362="","",'Cálculos '!M362)</f>
        <v/>
      </c>
      <c r="G356" s="172" t="str">
        <f>IF('Cálculos '!N362="","",'Cálculos '!N362)</f>
        <v/>
      </c>
      <c r="H356" s="172" t="str">
        <f>IF('Cálculos '!O362="","",'Cálculos '!O362)</f>
        <v/>
      </c>
      <c r="I356" s="172" t="str">
        <f>IF('Cálculos '!P362="","",'Cálculos '!P362)</f>
        <v/>
      </c>
      <c r="J356" s="172" t="str">
        <f>IF('Cálculos '!Q362="","",'Cálculos '!Q362)</f>
        <v/>
      </c>
      <c r="K356" s="172" t="str">
        <f>IF('Cálculos '!R362="","",'Cálculos '!R362)</f>
        <v/>
      </c>
      <c r="L356" s="172" t="str">
        <f>IF('Cálculos '!S362="","",'Cálculos '!S362)</f>
        <v/>
      </c>
      <c r="M356" s="172" t="str">
        <f>IF('Cálculos '!T362="","",'Cálculos '!T362)</f>
        <v/>
      </c>
      <c r="N356" s="172" t="str">
        <f>IF('Cálculos '!U362="","",'Cálculos '!U362)</f>
        <v/>
      </c>
      <c r="O356" s="172" t="str">
        <f>IF('Cálculos '!V362="","",'Cálculos '!V362)</f>
        <v/>
      </c>
      <c r="P356" s="172" t="str">
        <f>IF('Cálculos '!W362="","",'Cálculos '!W362)</f>
        <v/>
      </c>
      <c r="Q356" s="172" t="str">
        <f>IF('Cálculos '!X362="","",'Cálculos '!X362)</f>
        <v/>
      </c>
      <c r="R356" s="172" t="str">
        <f>IF('Cálculos '!Y362="","",'Cálculos '!Y362)</f>
        <v/>
      </c>
      <c r="S356" s="172" t="str">
        <f>IF('Cálculos '!Z362="","",'Cálculos '!Z362)</f>
        <v/>
      </c>
      <c r="T356" s="172" t="str">
        <f>IF('Cálculos '!AA362="","",'Cálculos '!AA362)</f>
        <v/>
      </c>
      <c r="U356" s="172" t="str">
        <f>IF('Cálculos '!AB362="","",'Cálculos '!AB362)</f>
        <v/>
      </c>
      <c r="V356" s="172" t="str">
        <f>IF('Cálculos '!AC362="","",'Cálculos '!AC362)</f>
        <v/>
      </c>
      <c r="W356" s="172" t="str">
        <f>IF('Cálculos '!AD362="","",'Cálculos '!AD362)</f>
        <v/>
      </c>
      <c r="X356" s="172" t="str">
        <f>IF('Cálculos '!AE362="","",'Cálculos '!AE362)</f>
        <v/>
      </c>
      <c r="Y356" s="172" t="str">
        <f>IF('Cálculos '!AF362="","",'Cálculos '!AF362)</f>
        <v/>
      </c>
      <c r="Z356" s="172" t="str">
        <f>IF('Cálculos '!AG362="","",'Cálculos '!AG362)</f>
        <v/>
      </c>
      <c r="AA356" s="172" t="str">
        <f>IF('Cálculos '!AH362="","",'Cálculos '!AH362)</f>
        <v/>
      </c>
      <c r="AB356" s="172" t="str">
        <f>IF('Cálculos '!AI362="","",'Cálculos '!AI362)</f>
        <v/>
      </c>
      <c r="AC356" s="172" t="str">
        <f>IF('Cálculos '!AJ362="","",'Cálculos '!AJ362)</f>
        <v/>
      </c>
      <c r="AD356" s="172" t="str">
        <f>IF('Cálculos '!AK362="","",'Cálculos '!AK362)</f>
        <v/>
      </c>
      <c r="AE356" s="172" t="str">
        <f>IF('Cálculos '!AL362="","",'Cálculos '!AL362)</f>
        <v/>
      </c>
      <c r="AF356" s="172" t="str">
        <f>IF('Cálculos '!AM362="","",'Cálculos '!AM362)</f>
        <v/>
      </c>
      <c r="AG356" s="172" t="str">
        <f>IF('Cálculos '!AN362="","",'Cálculos '!AN362)</f>
        <v/>
      </c>
      <c r="AH356" s="172" t="str">
        <f>IF('Cálculos '!AO362="","",'Cálculos '!AO362)</f>
        <v/>
      </c>
      <c r="AI356" s="172" t="str">
        <f>IF('Cálculos '!AP362="","",'Cálculos '!AP362)</f>
        <v/>
      </c>
      <c r="AJ356" s="443" t="str">
        <f>IF('Cálculos '!AQ362="","",'Cálculos '!AQ362)</f>
        <v/>
      </c>
      <c r="AK356" s="446" t="str">
        <f>IF('Cálculos '!D362="","",AVERAGE(C356:AJ356))</f>
        <v/>
      </c>
      <c r="AM356" s="181">
        <f t="shared" si="218"/>
        <v>354</v>
      </c>
      <c r="AN356" s="284" t="str">
        <f t="shared" si="219"/>
        <v/>
      </c>
      <c r="AO356" s="285" t="str">
        <f t="shared" si="220"/>
        <v/>
      </c>
      <c r="AP356" s="285" t="str">
        <f t="shared" si="221"/>
        <v/>
      </c>
      <c r="AQ356" s="285" t="str">
        <f t="shared" si="222"/>
        <v/>
      </c>
      <c r="AR356" s="182" t="str">
        <f t="shared" si="223"/>
        <v/>
      </c>
      <c r="AS356" s="182" t="str">
        <f t="shared" si="224"/>
        <v/>
      </c>
      <c r="AT356" s="182" t="str">
        <f t="shared" si="225"/>
        <v/>
      </c>
      <c r="AU356" s="182" t="str">
        <f t="shared" si="226"/>
        <v/>
      </c>
      <c r="AV356" s="182" t="str">
        <f t="shared" si="227"/>
        <v/>
      </c>
      <c r="AW356" s="182" t="str">
        <f t="shared" si="228"/>
        <v/>
      </c>
      <c r="AX356" s="182" t="str">
        <f t="shared" si="229"/>
        <v/>
      </c>
      <c r="AY356" s="182" t="str">
        <f t="shared" si="230"/>
        <v/>
      </c>
      <c r="AZ356" s="182" t="str">
        <f t="shared" si="231"/>
        <v/>
      </c>
      <c r="BA356" s="182" t="str">
        <f t="shared" si="232"/>
        <v/>
      </c>
      <c r="BB356" s="182" t="str">
        <f t="shared" si="233"/>
        <v/>
      </c>
      <c r="BC356" s="182" t="str">
        <f t="shared" si="234"/>
        <v/>
      </c>
      <c r="BD356" s="182" t="str">
        <f t="shared" si="235"/>
        <v/>
      </c>
      <c r="BE356" s="182" t="str">
        <f t="shared" si="236"/>
        <v/>
      </c>
      <c r="BF356" s="182" t="str">
        <f t="shared" si="237"/>
        <v/>
      </c>
      <c r="BG356" s="182" t="str">
        <f t="shared" si="238"/>
        <v/>
      </c>
      <c r="BH356" s="182" t="str">
        <f t="shared" si="239"/>
        <v/>
      </c>
      <c r="BI356" s="182" t="str">
        <f t="shared" si="240"/>
        <v/>
      </c>
      <c r="BJ356" s="182" t="str">
        <f t="shared" si="241"/>
        <v/>
      </c>
      <c r="BK356" s="182" t="str">
        <f t="shared" si="242"/>
        <v/>
      </c>
      <c r="BL356" s="182" t="str">
        <f t="shared" si="243"/>
        <v/>
      </c>
      <c r="BM356" s="182" t="str">
        <f t="shared" si="244"/>
        <v/>
      </c>
      <c r="BN356" s="182" t="str">
        <f t="shared" si="245"/>
        <v/>
      </c>
      <c r="BO356" s="182" t="str">
        <f t="shared" si="246"/>
        <v/>
      </c>
      <c r="BP356" s="182" t="str">
        <f t="shared" si="247"/>
        <v/>
      </c>
      <c r="BQ356" s="182" t="str">
        <f t="shared" si="248"/>
        <v/>
      </c>
      <c r="BR356" s="182" t="str">
        <f t="shared" si="249"/>
        <v/>
      </c>
      <c r="BS356" s="182" t="str">
        <f t="shared" si="250"/>
        <v/>
      </c>
      <c r="BT356" s="182" t="str">
        <f t="shared" si="251"/>
        <v/>
      </c>
      <c r="BU356" s="183" t="str">
        <f t="shared" si="252"/>
        <v/>
      </c>
      <c r="BV356" s="184" t="str">
        <f>IF('Cálculos '!C362="","",AVERAGE(AN356:BU356))</f>
        <v/>
      </c>
    </row>
    <row r="357" spans="2:74" ht="17.25" hidden="1" thickBot="1" x14ac:dyDescent="0.35">
      <c r="B357" s="165">
        <f t="shared" si="217"/>
        <v>355</v>
      </c>
      <c r="C357" s="171" t="str">
        <f>IF('Cálculos '!J363="","",'Cálculos '!J363)</f>
        <v/>
      </c>
      <c r="D357" s="172" t="str">
        <f>IF('Cálculos '!K363="","",'Cálculos '!K363)</f>
        <v/>
      </c>
      <c r="E357" s="172" t="str">
        <f>IF('Cálculos '!L363="","",'Cálculos '!L363)</f>
        <v/>
      </c>
      <c r="F357" s="172" t="str">
        <f>IF('Cálculos '!M363="","",'Cálculos '!M363)</f>
        <v/>
      </c>
      <c r="G357" s="172" t="str">
        <f>IF('Cálculos '!N363="","",'Cálculos '!N363)</f>
        <v/>
      </c>
      <c r="H357" s="172" t="str">
        <f>IF('Cálculos '!O363="","",'Cálculos '!O363)</f>
        <v/>
      </c>
      <c r="I357" s="172" t="str">
        <f>IF('Cálculos '!P363="","",'Cálculos '!P363)</f>
        <v/>
      </c>
      <c r="J357" s="172" t="str">
        <f>IF('Cálculos '!Q363="","",'Cálculos '!Q363)</f>
        <v/>
      </c>
      <c r="K357" s="172" t="str">
        <f>IF('Cálculos '!R363="","",'Cálculos '!R363)</f>
        <v/>
      </c>
      <c r="L357" s="172" t="str">
        <f>IF('Cálculos '!S363="","",'Cálculos '!S363)</f>
        <v/>
      </c>
      <c r="M357" s="172" t="str">
        <f>IF('Cálculos '!T363="","",'Cálculos '!T363)</f>
        <v/>
      </c>
      <c r="N357" s="172" t="str">
        <f>IF('Cálculos '!U363="","",'Cálculos '!U363)</f>
        <v/>
      </c>
      <c r="O357" s="172" t="str">
        <f>IF('Cálculos '!V363="","",'Cálculos '!V363)</f>
        <v/>
      </c>
      <c r="P357" s="172" t="str">
        <f>IF('Cálculos '!W363="","",'Cálculos '!W363)</f>
        <v/>
      </c>
      <c r="Q357" s="172" t="str">
        <f>IF('Cálculos '!X363="","",'Cálculos '!X363)</f>
        <v/>
      </c>
      <c r="R357" s="172" t="str">
        <f>IF('Cálculos '!Y363="","",'Cálculos '!Y363)</f>
        <v/>
      </c>
      <c r="S357" s="172" t="str">
        <f>IF('Cálculos '!Z363="","",'Cálculos '!Z363)</f>
        <v/>
      </c>
      <c r="T357" s="172" t="str">
        <f>IF('Cálculos '!AA363="","",'Cálculos '!AA363)</f>
        <v/>
      </c>
      <c r="U357" s="172" t="str">
        <f>IF('Cálculos '!AB363="","",'Cálculos '!AB363)</f>
        <v/>
      </c>
      <c r="V357" s="172" t="str">
        <f>IF('Cálculos '!AC363="","",'Cálculos '!AC363)</f>
        <v/>
      </c>
      <c r="W357" s="172" t="str">
        <f>IF('Cálculos '!AD363="","",'Cálculos '!AD363)</f>
        <v/>
      </c>
      <c r="X357" s="172" t="str">
        <f>IF('Cálculos '!AE363="","",'Cálculos '!AE363)</f>
        <v/>
      </c>
      <c r="Y357" s="172" t="str">
        <f>IF('Cálculos '!AF363="","",'Cálculos '!AF363)</f>
        <v/>
      </c>
      <c r="Z357" s="172" t="str">
        <f>IF('Cálculos '!AG363="","",'Cálculos '!AG363)</f>
        <v/>
      </c>
      <c r="AA357" s="172" t="str">
        <f>IF('Cálculos '!AH363="","",'Cálculos '!AH363)</f>
        <v/>
      </c>
      <c r="AB357" s="172" t="str">
        <f>IF('Cálculos '!AI363="","",'Cálculos '!AI363)</f>
        <v/>
      </c>
      <c r="AC357" s="172" t="str">
        <f>IF('Cálculos '!AJ363="","",'Cálculos '!AJ363)</f>
        <v/>
      </c>
      <c r="AD357" s="172" t="str">
        <f>IF('Cálculos '!AK363="","",'Cálculos '!AK363)</f>
        <v/>
      </c>
      <c r="AE357" s="172" t="str">
        <f>IF('Cálculos '!AL363="","",'Cálculos '!AL363)</f>
        <v/>
      </c>
      <c r="AF357" s="172" t="str">
        <f>IF('Cálculos '!AM363="","",'Cálculos '!AM363)</f>
        <v/>
      </c>
      <c r="AG357" s="172" t="str">
        <f>IF('Cálculos '!AN363="","",'Cálculos '!AN363)</f>
        <v/>
      </c>
      <c r="AH357" s="172" t="str">
        <f>IF('Cálculos '!AO363="","",'Cálculos '!AO363)</f>
        <v/>
      </c>
      <c r="AI357" s="172" t="str">
        <f>IF('Cálculos '!AP363="","",'Cálculos '!AP363)</f>
        <v/>
      </c>
      <c r="AJ357" s="443" t="str">
        <f>IF('Cálculos '!AQ363="","",'Cálculos '!AQ363)</f>
        <v/>
      </c>
      <c r="AK357" s="446" t="str">
        <f>IF('Cálculos '!D363="","",AVERAGE(C357:AJ357))</f>
        <v/>
      </c>
      <c r="AM357" s="181">
        <f t="shared" si="218"/>
        <v>355</v>
      </c>
      <c r="AN357" s="284" t="str">
        <f t="shared" si="219"/>
        <v/>
      </c>
      <c r="AO357" s="285" t="str">
        <f t="shared" si="220"/>
        <v/>
      </c>
      <c r="AP357" s="285" t="str">
        <f t="shared" si="221"/>
        <v/>
      </c>
      <c r="AQ357" s="285" t="str">
        <f t="shared" si="222"/>
        <v/>
      </c>
      <c r="AR357" s="182" t="str">
        <f t="shared" si="223"/>
        <v/>
      </c>
      <c r="AS357" s="182" t="str">
        <f t="shared" si="224"/>
        <v/>
      </c>
      <c r="AT357" s="182" t="str">
        <f t="shared" si="225"/>
        <v/>
      </c>
      <c r="AU357" s="182" t="str">
        <f t="shared" si="226"/>
        <v/>
      </c>
      <c r="AV357" s="182" t="str">
        <f t="shared" si="227"/>
        <v/>
      </c>
      <c r="AW357" s="182" t="str">
        <f t="shared" si="228"/>
        <v/>
      </c>
      <c r="AX357" s="182" t="str">
        <f t="shared" si="229"/>
        <v/>
      </c>
      <c r="AY357" s="182" t="str">
        <f t="shared" si="230"/>
        <v/>
      </c>
      <c r="AZ357" s="182" t="str">
        <f t="shared" si="231"/>
        <v/>
      </c>
      <c r="BA357" s="182" t="str">
        <f t="shared" si="232"/>
        <v/>
      </c>
      <c r="BB357" s="182" t="str">
        <f t="shared" si="233"/>
        <v/>
      </c>
      <c r="BC357" s="182" t="str">
        <f t="shared" si="234"/>
        <v/>
      </c>
      <c r="BD357" s="182" t="str">
        <f t="shared" si="235"/>
        <v/>
      </c>
      <c r="BE357" s="182" t="str">
        <f t="shared" si="236"/>
        <v/>
      </c>
      <c r="BF357" s="182" t="str">
        <f t="shared" si="237"/>
        <v/>
      </c>
      <c r="BG357" s="182" t="str">
        <f t="shared" si="238"/>
        <v/>
      </c>
      <c r="BH357" s="182" t="str">
        <f t="shared" si="239"/>
        <v/>
      </c>
      <c r="BI357" s="182" t="str">
        <f t="shared" si="240"/>
        <v/>
      </c>
      <c r="BJ357" s="182" t="str">
        <f t="shared" si="241"/>
        <v/>
      </c>
      <c r="BK357" s="182" t="str">
        <f t="shared" si="242"/>
        <v/>
      </c>
      <c r="BL357" s="182" t="str">
        <f t="shared" si="243"/>
        <v/>
      </c>
      <c r="BM357" s="182" t="str">
        <f t="shared" si="244"/>
        <v/>
      </c>
      <c r="BN357" s="182" t="str">
        <f t="shared" si="245"/>
        <v/>
      </c>
      <c r="BO357" s="182" t="str">
        <f t="shared" si="246"/>
        <v/>
      </c>
      <c r="BP357" s="182" t="str">
        <f t="shared" si="247"/>
        <v/>
      </c>
      <c r="BQ357" s="182" t="str">
        <f t="shared" si="248"/>
        <v/>
      </c>
      <c r="BR357" s="182" t="str">
        <f t="shared" si="249"/>
        <v/>
      </c>
      <c r="BS357" s="182" t="str">
        <f t="shared" si="250"/>
        <v/>
      </c>
      <c r="BT357" s="182" t="str">
        <f t="shared" si="251"/>
        <v/>
      </c>
      <c r="BU357" s="183" t="str">
        <f t="shared" si="252"/>
        <v/>
      </c>
      <c r="BV357" s="184" t="str">
        <f>IF('Cálculos '!C363="","",AVERAGE(AN357:BU357))</f>
        <v/>
      </c>
    </row>
    <row r="358" spans="2:74" ht="17.25" hidden="1" thickBot="1" x14ac:dyDescent="0.35">
      <c r="B358" s="165">
        <f t="shared" si="217"/>
        <v>356</v>
      </c>
      <c r="C358" s="171" t="str">
        <f>IF('Cálculos '!J364="","",'Cálculos '!J364)</f>
        <v/>
      </c>
      <c r="D358" s="172" t="str">
        <f>IF('Cálculos '!K364="","",'Cálculos '!K364)</f>
        <v/>
      </c>
      <c r="E358" s="172" t="str">
        <f>IF('Cálculos '!L364="","",'Cálculos '!L364)</f>
        <v/>
      </c>
      <c r="F358" s="172" t="str">
        <f>IF('Cálculos '!M364="","",'Cálculos '!M364)</f>
        <v/>
      </c>
      <c r="G358" s="172" t="str">
        <f>IF('Cálculos '!N364="","",'Cálculos '!N364)</f>
        <v/>
      </c>
      <c r="H358" s="172" t="str">
        <f>IF('Cálculos '!O364="","",'Cálculos '!O364)</f>
        <v/>
      </c>
      <c r="I358" s="172" t="str">
        <f>IF('Cálculos '!P364="","",'Cálculos '!P364)</f>
        <v/>
      </c>
      <c r="J358" s="172" t="str">
        <f>IF('Cálculos '!Q364="","",'Cálculos '!Q364)</f>
        <v/>
      </c>
      <c r="K358" s="172" t="str">
        <f>IF('Cálculos '!R364="","",'Cálculos '!R364)</f>
        <v/>
      </c>
      <c r="L358" s="172" t="str">
        <f>IF('Cálculos '!S364="","",'Cálculos '!S364)</f>
        <v/>
      </c>
      <c r="M358" s="172" t="str">
        <f>IF('Cálculos '!T364="","",'Cálculos '!T364)</f>
        <v/>
      </c>
      <c r="N358" s="172" t="str">
        <f>IF('Cálculos '!U364="","",'Cálculos '!U364)</f>
        <v/>
      </c>
      <c r="O358" s="172" t="str">
        <f>IF('Cálculos '!V364="","",'Cálculos '!V364)</f>
        <v/>
      </c>
      <c r="P358" s="172" t="str">
        <f>IF('Cálculos '!W364="","",'Cálculos '!W364)</f>
        <v/>
      </c>
      <c r="Q358" s="172" t="str">
        <f>IF('Cálculos '!X364="","",'Cálculos '!X364)</f>
        <v/>
      </c>
      <c r="R358" s="172" t="str">
        <f>IF('Cálculos '!Y364="","",'Cálculos '!Y364)</f>
        <v/>
      </c>
      <c r="S358" s="172" t="str">
        <f>IF('Cálculos '!Z364="","",'Cálculos '!Z364)</f>
        <v/>
      </c>
      <c r="T358" s="172" t="str">
        <f>IF('Cálculos '!AA364="","",'Cálculos '!AA364)</f>
        <v/>
      </c>
      <c r="U358" s="172" t="str">
        <f>IF('Cálculos '!AB364="","",'Cálculos '!AB364)</f>
        <v/>
      </c>
      <c r="V358" s="172" t="str">
        <f>IF('Cálculos '!AC364="","",'Cálculos '!AC364)</f>
        <v/>
      </c>
      <c r="W358" s="172" t="str">
        <f>IF('Cálculos '!AD364="","",'Cálculos '!AD364)</f>
        <v/>
      </c>
      <c r="X358" s="172" t="str">
        <f>IF('Cálculos '!AE364="","",'Cálculos '!AE364)</f>
        <v/>
      </c>
      <c r="Y358" s="172" t="str">
        <f>IF('Cálculos '!AF364="","",'Cálculos '!AF364)</f>
        <v/>
      </c>
      <c r="Z358" s="172" t="str">
        <f>IF('Cálculos '!AG364="","",'Cálculos '!AG364)</f>
        <v/>
      </c>
      <c r="AA358" s="172" t="str">
        <f>IF('Cálculos '!AH364="","",'Cálculos '!AH364)</f>
        <v/>
      </c>
      <c r="AB358" s="172" t="str">
        <f>IF('Cálculos '!AI364="","",'Cálculos '!AI364)</f>
        <v/>
      </c>
      <c r="AC358" s="172" t="str">
        <f>IF('Cálculos '!AJ364="","",'Cálculos '!AJ364)</f>
        <v/>
      </c>
      <c r="AD358" s="172" t="str">
        <f>IF('Cálculos '!AK364="","",'Cálculos '!AK364)</f>
        <v/>
      </c>
      <c r="AE358" s="172" t="str">
        <f>IF('Cálculos '!AL364="","",'Cálculos '!AL364)</f>
        <v/>
      </c>
      <c r="AF358" s="172" t="str">
        <f>IF('Cálculos '!AM364="","",'Cálculos '!AM364)</f>
        <v/>
      </c>
      <c r="AG358" s="172" t="str">
        <f>IF('Cálculos '!AN364="","",'Cálculos '!AN364)</f>
        <v/>
      </c>
      <c r="AH358" s="172" t="str">
        <f>IF('Cálculos '!AO364="","",'Cálculos '!AO364)</f>
        <v/>
      </c>
      <c r="AI358" s="172" t="str">
        <f>IF('Cálculos '!AP364="","",'Cálculos '!AP364)</f>
        <v/>
      </c>
      <c r="AJ358" s="443" t="str">
        <f>IF('Cálculos '!AQ364="","",'Cálculos '!AQ364)</f>
        <v/>
      </c>
      <c r="AK358" s="446" t="str">
        <f>IF('Cálculos '!D364="","",AVERAGE(C358:AJ358))</f>
        <v/>
      </c>
      <c r="AM358" s="181">
        <f t="shared" si="218"/>
        <v>356</v>
      </c>
      <c r="AN358" s="284" t="str">
        <f t="shared" si="219"/>
        <v/>
      </c>
      <c r="AO358" s="285" t="str">
        <f t="shared" si="220"/>
        <v/>
      </c>
      <c r="AP358" s="285" t="str">
        <f t="shared" si="221"/>
        <v/>
      </c>
      <c r="AQ358" s="285" t="str">
        <f t="shared" si="222"/>
        <v/>
      </c>
      <c r="AR358" s="182" t="str">
        <f t="shared" si="223"/>
        <v/>
      </c>
      <c r="AS358" s="182" t="str">
        <f t="shared" si="224"/>
        <v/>
      </c>
      <c r="AT358" s="182" t="str">
        <f t="shared" si="225"/>
        <v/>
      </c>
      <c r="AU358" s="182" t="str">
        <f t="shared" si="226"/>
        <v/>
      </c>
      <c r="AV358" s="182" t="str">
        <f t="shared" si="227"/>
        <v/>
      </c>
      <c r="AW358" s="182" t="str">
        <f t="shared" si="228"/>
        <v/>
      </c>
      <c r="AX358" s="182" t="str">
        <f t="shared" si="229"/>
        <v/>
      </c>
      <c r="AY358" s="182" t="str">
        <f t="shared" si="230"/>
        <v/>
      </c>
      <c r="AZ358" s="182" t="str">
        <f t="shared" si="231"/>
        <v/>
      </c>
      <c r="BA358" s="182" t="str">
        <f t="shared" si="232"/>
        <v/>
      </c>
      <c r="BB358" s="182" t="str">
        <f t="shared" si="233"/>
        <v/>
      </c>
      <c r="BC358" s="182" t="str">
        <f t="shared" si="234"/>
        <v/>
      </c>
      <c r="BD358" s="182" t="str">
        <f t="shared" si="235"/>
        <v/>
      </c>
      <c r="BE358" s="182" t="str">
        <f t="shared" si="236"/>
        <v/>
      </c>
      <c r="BF358" s="182" t="str">
        <f t="shared" si="237"/>
        <v/>
      </c>
      <c r="BG358" s="182" t="str">
        <f t="shared" si="238"/>
        <v/>
      </c>
      <c r="BH358" s="182" t="str">
        <f t="shared" si="239"/>
        <v/>
      </c>
      <c r="BI358" s="182" t="str">
        <f t="shared" si="240"/>
        <v/>
      </c>
      <c r="BJ358" s="182" t="str">
        <f t="shared" si="241"/>
        <v/>
      </c>
      <c r="BK358" s="182" t="str">
        <f t="shared" si="242"/>
        <v/>
      </c>
      <c r="BL358" s="182" t="str">
        <f t="shared" si="243"/>
        <v/>
      </c>
      <c r="BM358" s="182" t="str">
        <f t="shared" si="244"/>
        <v/>
      </c>
      <c r="BN358" s="182" t="str">
        <f t="shared" si="245"/>
        <v/>
      </c>
      <c r="BO358" s="182" t="str">
        <f t="shared" si="246"/>
        <v/>
      </c>
      <c r="BP358" s="182" t="str">
        <f t="shared" si="247"/>
        <v/>
      </c>
      <c r="BQ358" s="182" t="str">
        <f t="shared" si="248"/>
        <v/>
      </c>
      <c r="BR358" s="182" t="str">
        <f t="shared" si="249"/>
        <v/>
      </c>
      <c r="BS358" s="182" t="str">
        <f t="shared" si="250"/>
        <v/>
      </c>
      <c r="BT358" s="182" t="str">
        <f t="shared" si="251"/>
        <v/>
      </c>
      <c r="BU358" s="183" t="str">
        <f t="shared" si="252"/>
        <v/>
      </c>
      <c r="BV358" s="184" t="str">
        <f>IF('Cálculos '!C364="","",AVERAGE(AN358:BU358))</f>
        <v/>
      </c>
    </row>
    <row r="359" spans="2:74" ht="17.25" hidden="1" thickBot="1" x14ac:dyDescent="0.35">
      <c r="B359" s="165">
        <f t="shared" si="217"/>
        <v>357</v>
      </c>
      <c r="C359" s="171" t="str">
        <f>IF('Cálculos '!J365="","",'Cálculos '!J365)</f>
        <v/>
      </c>
      <c r="D359" s="172" t="str">
        <f>IF('Cálculos '!K365="","",'Cálculos '!K365)</f>
        <v/>
      </c>
      <c r="E359" s="172" t="str">
        <f>IF('Cálculos '!L365="","",'Cálculos '!L365)</f>
        <v/>
      </c>
      <c r="F359" s="172" t="str">
        <f>IF('Cálculos '!M365="","",'Cálculos '!M365)</f>
        <v/>
      </c>
      <c r="G359" s="172" t="str">
        <f>IF('Cálculos '!N365="","",'Cálculos '!N365)</f>
        <v/>
      </c>
      <c r="H359" s="172" t="str">
        <f>IF('Cálculos '!O365="","",'Cálculos '!O365)</f>
        <v/>
      </c>
      <c r="I359" s="172" t="str">
        <f>IF('Cálculos '!P365="","",'Cálculos '!P365)</f>
        <v/>
      </c>
      <c r="J359" s="172" t="str">
        <f>IF('Cálculos '!Q365="","",'Cálculos '!Q365)</f>
        <v/>
      </c>
      <c r="K359" s="172" t="str">
        <f>IF('Cálculos '!R365="","",'Cálculos '!R365)</f>
        <v/>
      </c>
      <c r="L359" s="172" t="str">
        <f>IF('Cálculos '!S365="","",'Cálculos '!S365)</f>
        <v/>
      </c>
      <c r="M359" s="172" t="str">
        <f>IF('Cálculos '!T365="","",'Cálculos '!T365)</f>
        <v/>
      </c>
      <c r="N359" s="172" t="str">
        <f>IF('Cálculos '!U365="","",'Cálculos '!U365)</f>
        <v/>
      </c>
      <c r="O359" s="172" t="str">
        <f>IF('Cálculos '!V365="","",'Cálculos '!V365)</f>
        <v/>
      </c>
      <c r="P359" s="172" t="str">
        <f>IF('Cálculos '!W365="","",'Cálculos '!W365)</f>
        <v/>
      </c>
      <c r="Q359" s="172" t="str">
        <f>IF('Cálculos '!X365="","",'Cálculos '!X365)</f>
        <v/>
      </c>
      <c r="R359" s="172" t="str">
        <f>IF('Cálculos '!Y365="","",'Cálculos '!Y365)</f>
        <v/>
      </c>
      <c r="S359" s="172" t="str">
        <f>IF('Cálculos '!Z365="","",'Cálculos '!Z365)</f>
        <v/>
      </c>
      <c r="T359" s="172" t="str">
        <f>IF('Cálculos '!AA365="","",'Cálculos '!AA365)</f>
        <v/>
      </c>
      <c r="U359" s="172" t="str">
        <f>IF('Cálculos '!AB365="","",'Cálculos '!AB365)</f>
        <v/>
      </c>
      <c r="V359" s="172" t="str">
        <f>IF('Cálculos '!AC365="","",'Cálculos '!AC365)</f>
        <v/>
      </c>
      <c r="W359" s="172" t="str">
        <f>IF('Cálculos '!AD365="","",'Cálculos '!AD365)</f>
        <v/>
      </c>
      <c r="X359" s="172" t="str">
        <f>IF('Cálculos '!AE365="","",'Cálculos '!AE365)</f>
        <v/>
      </c>
      <c r="Y359" s="172" t="str">
        <f>IF('Cálculos '!AF365="","",'Cálculos '!AF365)</f>
        <v/>
      </c>
      <c r="Z359" s="172" t="str">
        <f>IF('Cálculos '!AG365="","",'Cálculos '!AG365)</f>
        <v/>
      </c>
      <c r="AA359" s="172" t="str">
        <f>IF('Cálculos '!AH365="","",'Cálculos '!AH365)</f>
        <v/>
      </c>
      <c r="AB359" s="172" t="str">
        <f>IF('Cálculos '!AI365="","",'Cálculos '!AI365)</f>
        <v/>
      </c>
      <c r="AC359" s="172" t="str">
        <f>IF('Cálculos '!AJ365="","",'Cálculos '!AJ365)</f>
        <v/>
      </c>
      <c r="AD359" s="172" t="str">
        <f>IF('Cálculos '!AK365="","",'Cálculos '!AK365)</f>
        <v/>
      </c>
      <c r="AE359" s="172" t="str">
        <f>IF('Cálculos '!AL365="","",'Cálculos '!AL365)</f>
        <v/>
      </c>
      <c r="AF359" s="172" t="str">
        <f>IF('Cálculos '!AM365="","",'Cálculos '!AM365)</f>
        <v/>
      </c>
      <c r="AG359" s="172" t="str">
        <f>IF('Cálculos '!AN365="","",'Cálculos '!AN365)</f>
        <v/>
      </c>
      <c r="AH359" s="172" t="str">
        <f>IF('Cálculos '!AO365="","",'Cálculos '!AO365)</f>
        <v/>
      </c>
      <c r="AI359" s="172" t="str">
        <f>IF('Cálculos '!AP365="","",'Cálculos '!AP365)</f>
        <v/>
      </c>
      <c r="AJ359" s="443" t="str">
        <f>IF('Cálculos '!AQ365="","",'Cálculos '!AQ365)</f>
        <v/>
      </c>
      <c r="AK359" s="446" t="str">
        <f>IF('Cálculos '!D365="","",AVERAGE(C359:AJ359))</f>
        <v/>
      </c>
      <c r="AM359" s="181">
        <f t="shared" si="218"/>
        <v>357</v>
      </c>
      <c r="AN359" s="284" t="str">
        <f t="shared" si="219"/>
        <v/>
      </c>
      <c r="AO359" s="285" t="str">
        <f t="shared" si="220"/>
        <v/>
      </c>
      <c r="AP359" s="285" t="str">
        <f t="shared" si="221"/>
        <v/>
      </c>
      <c r="AQ359" s="285" t="str">
        <f t="shared" si="222"/>
        <v/>
      </c>
      <c r="AR359" s="182" t="str">
        <f t="shared" si="223"/>
        <v/>
      </c>
      <c r="AS359" s="182" t="str">
        <f t="shared" si="224"/>
        <v/>
      </c>
      <c r="AT359" s="182" t="str">
        <f t="shared" si="225"/>
        <v/>
      </c>
      <c r="AU359" s="182" t="str">
        <f t="shared" si="226"/>
        <v/>
      </c>
      <c r="AV359" s="182" t="str">
        <f t="shared" si="227"/>
        <v/>
      </c>
      <c r="AW359" s="182" t="str">
        <f t="shared" si="228"/>
        <v/>
      </c>
      <c r="AX359" s="182" t="str">
        <f t="shared" si="229"/>
        <v/>
      </c>
      <c r="AY359" s="182" t="str">
        <f t="shared" si="230"/>
        <v/>
      </c>
      <c r="AZ359" s="182" t="str">
        <f t="shared" si="231"/>
        <v/>
      </c>
      <c r="BA359" s="182" t="str">
        <f t="shared" si="232"/>
        <v/>
      </c>
      <c r="BB359" s="182" t="str">
        <f t="shared" si="233"/>
        <v/>
      </c>
      <c r="BC359" s="182" t="str">
        <f t="shared" si="234"/>
        <v/>
      </c>
      <c r="BD359" s="182" t="str">
        <f t="shared" si="235"/>
        <v/>
      </c>
      <c r="BE359" s="182" t="str">
        <f t="shared" si="236"/>
        <v/>
      </c>
      <c r="BF359" s="182" t="str">
        <f t="shared" si="237"/>
        <v/>
      </c>
      <c r="BG359" s="182" t="str">
        <f t="shared" si="238"/>
        <v/>
      </c>
      <c r="BH359" s="182" t="str">
        <f t="shared" si="239"/>
        <v/>
      </c>
      <c r="BI359" s="182" t="str">
        <f t="shared" si="240"/>
        <v/>
      </c>
      <c r="BJ359" s="182" t="str">
        <f t="shared" si="241"/>
        <v/>
      </c>
      <c r="BK359" s="182" t="str">
        <f t="shared" si="242"/>
        <v/>
      </c>
      <c r="BL359" s="182" t="str">
        <f t="shared" si="243"/>
        <v/>
      </c>
      <c r="BM359" s="182" t="str">
        <f t="shared" si="244"/>
        <v/>
      </c>
      <c r="BN359" s="182" t="str">
        <f t="shared" si="245"/>
        <v/>
      </c>
      <c r="BO359" s="182" t="str">
        <f t="shared" si="246"/>
        <v/>
      </c>
      <c r="BP359" s="182" t="str">
        <f t="shared" si="247"/>
        <v/>
      </c>
      <c r="BQ359" s="182" t="str">
        <f t="shared" si="248"/>
        <v/>
      </c>
      <c r="BR359" s="182" t="str">
        <f t="shared" si="249"/>
        <v/>
      </c>
      <c r="BS359" s="182" t="str">
        <f t="shared" si="250"/>
        <v/>
      </c>
      <c r="BT359" s="182" t="str">
        <f t="shared" si="251"/>
        <v/>
      </c>
      <c r="BU359" s="183" t="str">
        <f t="shared" si="252"/>
        <v/>
      </c>
      <c r="BV359" s="184" t="str">
        <f>IF('Cálculos '!C365="","",AVERAGE(AN359:BU359))</f>
        <v/>
      </c>
    </row>
    <row r="360" spans="2:74" ht="17.25" hidden="1" thickBot="1" x14ac:dyDescent="0.35">
      <c r="B360" s="165">
        <f t="shared" si="217"/>
        <v>358</v>
      </c>
      <c r="C360" s="171" t="str">
        <f>IF('Cálculos '!J366="","",'Cálculos '!J366)</f>
        <v/>
      </c>
      <c r="D360" s="172" t="str">
        <f>IF('Cálculos '!K366="","",'Cálculos '!K366)</f>
        <v/>
      </c>
      <c r="E360" s="172" t="str">
        <f>IF('Cálculos '!L366="","",'Cálculos '!L366)</f>
        <v/>
      </c>
      <c r="F360" s="172" t="str">
        <f>IF('Cálculos '!M366="","",'Cálculos '!M366)</f>
        <v/>
      </c>
      <c r="G360" s="172" t="str">
        <f>IF('Cálculos '!N366="","",'Cálculos '!N366)</f>
        <v/>
      </c>
      <c r="H360" s="172" t="str">
        <f>IF('Cálculos '!O366="","",'Cálculos '!O366)</f>
        <v/>
      </c>
      <c r="I360" s="172" t="str">
        <f>IF('Cálculos '!P366="","",'Cálculos '!P366)</f>
        <v/>
      </c>
      <c r="J360" s="172" t="str">
        <f>IF('Cálculos '!Q366="","",'Cálculos '!Q366)</f>
        <v/>
      </c>
      <c r="K360" s="172" t="str">
        <f>IF('Cálculos '!R366="","",'Cálculos '!R366)</f>
        <v/>
      </c>
      <c r="L360" s="172" t="str">
        <f>IF('Cálculos '!S366="","",'Cálculos '!S366)</f>
        <v/>
      </c>
      <c r="M360" s="172" t="str">
        <f>IF('Cálculos '!T366="","",'Cálculos '!T366)</f>
        <v/>
      </c>
      <c r="N360" s="172" t="str">
        <f>IF('Cálculos '!U366="","",'Cálculos '!U366)</f>
        <v/>
      </c>
      <c r="O360" s="172" t="str">
        <f>IF('Cálculos '!V366="","",'Cálculos '!V366)</f>
        <v/>
      </c>
      <c r="P360" s="172" t="str">
        <f>IF('Cálculos '!W366="","",'Cálculos '!W366)</f>
        <v/>
      </c>
      <c r="Q360" s="172" t="str">
        <f>IF('Cálculos '!X366="","",'Cálculos '!X366)</f>
        <v/>
      </c>
      <c r="R360" s="172" t="str">
        <f>IF('Cálculos '!Y366="","",'Cálculos '!Y366)</f>
        <v/>
      </c>
      <c r="S360" s="172" t="str">
        <f>IF('Cálculos '!Z366="","",'Cálculos '!Z366)</f>
        <v/>
      </c>
      <c r="T360" s="172" t="str">
        <f>IF('Cálculos '!AA366="","",'Cálculos '!AA366)</f>
        <v/>
      </c>
      <c r="U360" s="172" t="str">
        <f>IF('Cálculos '!AB366="","",'Cálculos '!AB366)</f>
        <v/>
      </c>
      <c r="V360" s="172" t="str">
        <f>IF('Cálculos '!AC366="","",'Cálculos '!AC366)</f>
        <v/>
      </c>
      <c r="W360" s="172" t="str">
        <f>IF('Cálculos '!AD366="","",'Cálculos '!AD366)</f>
        <v/>
      </c>
      <c r="X360" s="172" t="str">
        <f>IF('Cálculos '!AE366="","",'Cálculos '!AE366)</f>
        <v/>
      </c>
      <c r="Y360" s="172" t="str">
        <f>IF('Cálculos '!AF366="","",'Cálculos '!AF366)</f>
        <v/>
      </c>
      <c r="Z360" s="172" t="str">
        <f>IF('Cálculos '!AG366="","",'Cálculos '!AG366)</f>
        <v/>
      </c>
      <c r="AA360" s="172" t="str">
        <f>IF('Cálculos '!AH366="","",'Cálculos '!AH366)</f>
        <v/>
      </c>
      <c r="AB360" s="172" t="str">
        <f>IF('Cálculos '!AI366="","",'Cálculos '!AI366)</f>
        <v/>
      </c>
      <c r="AC360" s="172" t="str">
        <f>IF('Cálculos '!AJ366="","",'Cálculos '!AJ366)</f>
        <v/>
      </c>
      <c r="AD360" s="172" t="str">
        <f>IF('Cálculos '!AK366="","",'Cálculos '!AK366)</f>
        <v/>
      </c>
      <c r="AE360" s="172" t="str">
        <f>IF('Cálculos '!AL366="","",'Cálculos '!AL366)</f>
        <v/>
      </c>
      <c r="AF360" s="172" t="str">
        <f>IF('Cálculos '!AM366="","",'Cálculos '!AM366)</f>
        <v/>
      </c>
      <c r="AG360" s="172" t="str">
        <f>IF('Cálculos '!AN366="","",'Cálculos '!AN366)</f>
        <v/>
      </c>
      <c r="AH360" s="172" t="str">
        <f>IF('Cálculos '!AO366="","",'Cálculos '!AO366)</f>
        <v/>
      </c>
      <c r="AI360" s="172" t="str">
        <f>IF('Cálculos '!AP366="","",'Cálculos '!AP366)</f>
        <v/>
      </c>
      <c r="AJ360" s="443" t="str">
        <f>IF('Cálculos '!AQ366="","",'Cálculos '!AQ366)</f>
        <v/>
      </c>
      <c r="AK360" s="446" t="str">
        <f>IF('Cálculos '!D366="","",AVERAGE(C360:AJ360))</f>
        <v/>
      </c>
      <c r="AM360" s="181">
        <f t="shared" si="218"/>
        <v>358</v>
      </c>
      <c r="AN360" s="284" t="str">
        <f t="shared" si="219"/>
        <v/>
      </c>
      <c r="AO360" s="285" t="str">
        <f t="shared" si="220"/>
        <v/>
      </c>
      <c r="AP360" s="285" t="str">
        <f t="shared" si="221"/>
        <v/>
      </c>
      <c r="AQ360" s="285" t="str">
        <f t="shared" si="222"/>
        <v/>
      </c>
      <c r="AR360" s="182" t="str">
        <f t="shared" si="223"/>
        <v/>
      </c>
      <c r="AS360" s="182" t="str">
        <f t="shared" si="224"/>
        <v/>
      </c>
      <c r="AT360" s="182" t="str">
        <f t="shared" si="225"/>
        <v/>
      </c>
      <c r="AU360" s="182" t="str">
        <f t="shared" si="226"/>
        <v/>
      </c>
      <c r="AV360" s="182" t="str">
        <f t="shared" si="227"/>
        <v/>
      </c>
      <c r="AW360" s="182" t="str">
        <f t="shared" si="228"/>
        <v/>
      </c>
      <c r="AX360" s="182" t="str">
        <f t="shared" si="229"/>
        <v/>
      </c>
      <c r="AY360" s="182" t="str">
        <f t="shared" si="230"/>
        <v/>
      </c>
      <c r="AZ360" s="182" t="str">
        <f t="shared" si="231"/>
        <v/>
      </c>
      <c r="BA360" s="182" t="str">
        <f t="shared" si="232"/>
        <v/>
      </c>
      <c r="BB360" s="182" t="str">
        <f t="shared" si="233"/>
        <v/>
      </c>
      <c r="BC360" s="182" t="str">
        <f t="shared" si="234"/>
        <v/>
      </c>
      <c r="BD360" s="182" t="str">
        <f t="shared" si="235"/>
        <v/>
      </c>
      <c r="BE360" s="182" t="str">
        <f t="shared" si="236"/>
        <v/>
      </c>
      <c r="BF360" s="182" t="str">
        <f t="shared" si="237"/>
        <v/>
      </c>
      <c r="BG360" s="182" t="str">
        <f t="shared" si="238"/>
        <v/>
      </c>
      <c r="BH360" s="182" t="str">
        <f t="shared" si="239"/>
        <v/>
      </c>
      <c r="BI360" s="182" t="str">
        <f t="shared" si="240"/>
        <v/>
      </c>
      <c r="BJ360" s="182" t="str">
        <f t="shared" si="241"/>
        <v/>
      </c>
      <c r="BK360" s="182" t="str">
        <f t="shared" si="242"/>
        <v/>
      </c>
      <c r="BL360" s="182" t="str">
        <f t="shared" si="243"/>
        <v/>
      </c>
      <c r="BM360" s="182" t="str">
        <f t="shared" si="244"/>
        <v/>
      </c>
      <c r="BN360" s="182" t="str">
        <f t="shared" si="245"/>
        <v/>
      </c>
      <c r="BO360" s="182" t="str">
        <f t="shared" si="246"/>
        <v/>
      </c>
      <c r="BP360" s="182" t="str">
        <f t="shared" si="247"/>
        <v/>
      </c>
      <c r="BQ360" s="182" t="str">
        <f t="shared" si="248"/>
        <v/>
      </c>
      <c r="BR360" s="182" t="str">
        <f t="shared" si="249"/>
        <v/>
      </c>
      <c r="BS360" s="182" t="str">
        <f t="shared" si="250"/>
        <v/>
      </c>
      <c r="BT360" s="182" t="str">
        <f t="shared" si="251"/>
        <v/>
      </c>
      <c r="BU360" s="183" t="str">
        <f t="shared" si="252"/>
        <v/>
      </c>
      <c r="BV360" s="184" t="str">
        <f>IF('Cálculos '!C366="","",AVERAGE(AN360:BU360))</f>
        <v/>
      </c>
    </row>
    <row r="361" spans="2:74" ht="17.25" hidden="1" thickBot="1" x14ac:dyDescent="0.35">
      <c r="B361" s="165">
        <f t="shared" si="217"/>
        <v>359</v>
      </c>
      <c r="C361" s="171" t="str">
        <f>IF('Cálculos '!J367="","",'Cálculos '!J367)</f>
        <v/>
      </c>
      <c r="D361" s="172" t="str">
        <f>IF('Cálculos '!K367="","",'Cálculos '!K367)</f>
        <v/>
      </c>
      <c r="E361" s="172" t="str">
        <f>IF('Cálculos '!L367="","",'Cálculos '!L367)</f>
        <v/>
      </c>
      <c r="F361" s="172" t="str">
        <f>IF('Cálculos '!M367="","",'Cálculos '!M367)</f>
        <v/>
      </c>
      <c r="G361" s="172" t="str">
        <f>IF('Cálculos '!N367="","",'Cálculos '!N367)</f>
        <v/>
      </c>
      <c r="H361" s="172" t="str">
        <f>IF('Cálculos '!O367="","",'Cálculos '!O367)</f>
        <v/>
      </c>
      <c r="I361" s="172" t="str">
        <f>IF('Cálculos '!P367="","",'Cálculos '!P367)</f>
        <v/>
      </c>
      <c r="J361" s="172" t="str">
        <f>IF('Cálculos '!Q367="","",'Cálculos '!Q367)</f>
        <v/>
      </c>
      <c r="K361" s="172" t="str">
        <f>IF('Cálculos '!R367="","",'Cálculos '!R367)</f>
        <v/>
      </c>
      <c r="L361" s="172" t="str">
        <f>IF('Cálculos '!S367="","",'Cálculos '!S367)</f>
        <v/>
      </c>
      <c r="M361" s="172" t="str">
        <f>IF('Cálculos '!T367="","",'Cálculos '!T367)</f>
        <v/>
      </c>
      <c r="N361" s="172" t="str">
        <f>IF('Cálculos '!U367="","",'Cálculos '!U367)</f>
        <v/>
      </c>
      <c r="O361" s="172" t="str">
        <f>IF('Cálculos '!V367="","",'Cálculos '!V367)</f>
        <v/>
      </c>
      <c r="P361" s="172" t="str">
        <f>IF('Cálculos '!W367="","",'Cálculos '!W367)</f>
        <v/>
      </c>
      <c r="Q361" s="172" t="str">
        <f>IF('Cálculos '!X367="","",'Cálculos '!X367)</f>
        <v/>
      </c>
      <c r="R361" s="172" t="str">
        <f>IF('Cálculos '!Y367="","",'Cálculos '!Y367)</f>
        <v/>
      </c>
      <c r="S361" s="172" t="str">
        <f>IF('Cálculos '!Z367="","",'Cálculos '!Z367)</f>
        <v/>
      </c>
      <c r="T361" s="172" t="str">
        <f>IF('Cálculos '!AA367="","",'Cálculos '!AA367)</f>
        <v/>
      </c>
      <c r="U361" s="172" t="str">
        <f>IF('Cálculos '!AB367="","",'Cálculos '!AB367)</f>
        <v/>
      </c>
      <c r="V361" s="172" t="str">
        <f>IF('Cálculos '!AC367="","",'Cálculos '!AC367)</f>
        <v/>
      </c>
      <c r="W361" s="172" t="str">
        <f>IF('Cálculos '!AD367="","",'Cálculos '!AD367)</f>
        <v/>
      </c>
      <c r="X361" s="172" t="str">
        <f>IF('Cálculos '!AE367="","",'Cálculos '!AE367)</f>
        <v/>
      </c>
      <c r="Y361" s="172" t="str">
        <f>IF('Cálculos '!AF367="","",'Cálculos '!AF367)</f>
        <v/>
      </c>
      <c r="Z361" s="172" t="str">
        <f>IF('Cálculos '!AG367="","",'Cálculos '!AG367)</f>
        <v/>
      </c>
      <c r="AA361" s="172" t="str">
        <f>IF('Cálculos '!AH367="","",'Cálculos '!AH367)</f>
        <v/>
      </c>
      <c r="AB361" s="172" t="str">
        <f>IF('Cálculos '!AI367="","",'Cálculos '!AI367)</f>
        <v/>
      </c>
      <c r="AC361" s="172" t="str">
        <f>IF('Cálculos '!AJ367="","",'Cálculos '!AJ367)</f>
        <v/>
      </c>
      <c r="AD361" s="172" t="str">
        <f>IF('Cálculos '!AK367="","",'Cálculos '!AK367)</f>
        <v/>
      </c>
      <c r="AE361" s="172" t="str">
        <f>IF('Cálculos '!AL367="","",'Cálculos '!AL367)</f>
        <v/>
      </c>
      <c r="AF361" s="172" t="str">
        <f>IF('Cálculos '!AM367="","",'Cálculos '!AM367)</f>
        <v/>
      </c>
      <c r="AG361" s="172" t="str">
        <f>IF('Cálculos '!AN367="","",'Cálculos '!AN367)</f>
        <v/>
      </c>
      <c r="AH361" s="172" t="str">
        <f>IF('Cálculos '!AO367="","",'Cálculos '!AO367)</f>
        <v/>
      </c>
      <c r="AI361" s="172" t="str">
        <f>IF('Cálculos '!AP367="","",'Cálculos '!AP367)</f>
        <v/>
      </c>
      <c r="AJ361" s="443" t="str">
        <f>IF('Cálculos '!AQ367="","",'Cálculos '!AQ367)</f>
        <v/>
      </c>
      <c r="AK361" s="446" t="str">
        <f>IF('Cálculos '!D367="","",AVERAGE(C361:AJ361))</f>
        <v/>
      </c>
      <c r="AM361" s="181">
        <f t="shared" si="218"/>
        <v>359</v>
      </c>
      <c r="AN361" s="284" t="str">
        <f t="shared" si="219"/>
        <v/>
      </c>
      <c r="AO361" s="285" t="str">
        <f t="shared" si="220"/>
        <v/>
      </c>
      <c r="AP361" s="285" t="str">
        <f t="shared" si="221"/>
        <v/>
      </c>
      <c r="AQ361" s="285" t="str">
        <f t="shared" si="222"/>
        <v/>
      </c>
      <c r="AR361" s="182" t="str">
        <f t="shared" si="223"/>
        <v/>
      </c>
      <c r="AS361" s="182" t="str">
        <f t="shared" si="224"/>
        <v/>
      </c>
      <c r="AT361" s="182" t="str">
        <f t="shared" si="225"/>
        <v/>
      </c>
      <c r="AU361" s="182" t="str">
        <f t="shared" si="226"/>
        <v/>
      </c>
      <c r="AV361" s="182" t="str">
        <f t="shared" si="227"/>
        <v/>
      </c>
      <c r="AW361" s="182" t="str">
        <f t="shared" si="228"/>
        <v/>
      </c>
      <c r="AX361" s="182" t="str">
        <f t="shared" si="229"/>
        <v/>
      </c>
      <c r="AY361" s="182" t="str">
        <f t="shared" si="230"/>
        <v/>
      </c>
      <c r="AZ361" s="182" t="str">
        <f t="shared" si="231"/>
        <v/>
      </c>
      <c r="BA361" s="182" t="str">
        <f t="shared" si="232"/>
        <v/>
      </c>
      <c r="BB361" s="182" t="str">
        <f t="shared" si="233"/>
        <v/>
      </c>
      <c r="BC361" s="182" t="str">
        <f t="shared" si="234"/>
        <v/>
      </c>
      <c r="BD361" s="182" t="str">
        <f t="shared" si="235"/>
        <v/>
      </c>
      <c r="BE361" s="182" t="str">
        <f t="shared" si="236"/>
        <v/>
      </c>
      <c r="BF361" s="182" t="str">
        <f t="shared" si="237"/>
        <v/>
      </c>
      <c r="BG361" s="182" t="str">
        <f t="shared" si="238"/>
        <v/>
      </c>
      <c r="BH361" s="182" t="str">
        <f t="shared" si="239"/>
        <v/>
      </c>
      <c r="BI361" s="182" t="str">
        <f t="shared" si="240"/>
        <v/>
      </c>
      <c r="BJ361" s="182" t="str">
        <f t="shared" si="241"/>
        <v/>
      </c>
      <c r="BK361" s="182" t="str">
        <f t="shared" si="242"/>
        <v/>
      </c>
      <c r="BL361" s="182" t="str">
        <f t="shared" si="243"/>
        <v/>
      </c>
      <c r="BM361" s="182" t="str">
        <f t="shared" si="244"/>
        <v/>
      </c>
      <c r="BN361" s="182" t="str">
        <f t="shared" si="245"/>
        <v/>
      </c>
      <c r="BO361" s="182" t="str">
        <f t="shared" si="246"/>
        <v/>
      </c>
      <c r="BP361" s="182" t="str">
        <f t="shared" si="247"/>
        <v/>
      </c>
      <c r="BQ361" s="182" t="str">
        <f t="shared" si="248"/>
        <v/>
      </c>
      <c r="BR361" s="182" t="str">
        <f t="shared" si="249"/>
        <v/>
      </c>
      <c r="BS361" s="182" t="str">
        <f t="shared" si="250"/>
        <v/>
      </c>
      <c r="BT361" s="182" t="str">
        <f t="shared" si="251"/>
        <v/>
      </c>
      <c r="BU361" s="183" t="str">
        <f t="shared" si="252"/>
        <v/>
      </c>
      <c r="BV361" s="184" t="str">
        <f>IF('Cálculos '!C367="","",AVERAGE(AN361:BU361))</f>
        <v/>
      </c>
    </row>
    <row r="362" spans="2:74" ht="17.25" hidden="1" thickBot="1" x14ac:dyDescent="0.35">
      <c r="B362" s="165">
        <f t="shared" si="217"/>
        <v>360</v>
      </c>
      <c r="C362" s="171" t="str">
        <f>IF('Cálculos '!J368="","",'Cálculos '!J368)</f>
        <v/>
      </c>
      <c r="D362" s="172" t="str">
        <f>IF('Cálculos '!K368="","",'Cálculos '!K368)</f>
        <v/>
      </c>
      <c r="E362" s="172" t="str">
        <f>IF('Cálculos '!L368="","",'Cálculos '!L368)</f>
        <v/>
      </c>
      <c r="F362" s="172" t="str">
        <f>IF('Cálculos '!M368="","",'Cálculos '!M368)</f>
        <v/>
      </c>
      <c r="G362" s="172" t="str">
        <f>IF('Cálculos '!N368="","",'Cálculos '!N368)</f>
        <v/>
      </c>
      <c r="H362" s="172" t="str">
        <f>IF('Cálculos '!O368="","",'Cálculos '!O368)</f>
        <v/>
      </c>
      <c r="I362" s="172" t="str">
        <f>IF('Cálculos '!P368="","",'Cálculos '!P368)</f>
        <v/>
      </c>
      <c r="J362" s="172" t="str">
        <f>IF('Cálculos '!Q368="","",'Cálculos '!Q368)</f>
        <v/>
      </c>
      <c r="K362" s="172" t="str">
        <f>IF('Cálculos '!R368="","",'Cálculos '!R368)</f>
        <v/>
      </c>
      <c r="L362" s="172" t="str">
        <f>IF('Cálculos '!S368="","",'Cálculos '!S368)</f>
        <v/>
      </c>
      <c r="M362" s="172" t="str">
        <f>IF('Cálculos '!T368="","",'Cálculos '!T368)</f>
        <v/>
      </c>
      <c r="N362" s="172" t="str">
        <f>IF('Cálculos '!U368="","",'Cálculos '!U368)</f>
        <v/>
      </c>
      <c r="O362" s="172" t="str">
        <f>IF('Cálculos '!V368="","",'Cálculos '!V368)</f>
        <v/>
      </c>
      <c r="P362" s="172" t="str">
        <f>IF('Cálculos '!W368="","",'Cálculos '!W368)</f>
        <v/>
      </c>
      <c r="Q362" s="172" t="str">
        <f>IF('Cálculos '!X368="","",'Cálculos '!X368)</f>
        <v/>
      </c>
      <c r="R362" s="172" t="str">
        <f>IF('Cálculos '!Y368="","",'Cálculos '!Y368)</f>
        <v/>
      </c>
      <c r="S362" s="172" t="str">
        <f>IF('Cálculos '!Z368="","",'Cálculos '!Z368)</f>
        <v/>
      </c>
      <c r="T362" s="172" t="str">
        <f>IF('Cálculos '!AA368="","",'Cálculos '!AA368)</f>
        <v/>
      </c>
      <c r="U362" s="172" t="str">
        <f>IF('Cálculos '!AB368="","",'Cálculos '!AB368)</f>
        <v/>
      </c>
      <c r="V362" s="172" t="str">
        <f>IF('Cálculos '!AC368="","",'Cálculos '!AC368)</f>
        <v/>
      </c>
      <c r="W362" s="172" t="str">
        <f>IF('Cálculos '!AD368="","",'Cálculos '!AD368)</f>
        <v/>
      </c>
      <c r="X362" s="172" t="str">
        <f>IF('Cálculos '!AE368="","",'Cálculos '!AE368)</f>
        <v/>
      </c>
      <c r="Y362" s="172" t="str">
        <f>IF('Cálculos '!AF368="","",'Cálculos '!AF368)</f>
        <v/>
      </c>
      <c r="Z362" s="172" t="str">
        <f>IF('Cálculos '!AG368="","",'Cálculos '!AG368)</f>
        <v/>
      </c>
      <c r="AA362" s="172" t="str">
        <f>IF('Cálculos '!AH368="","",'Cálculos '!AH368)</f>
        <v/>
      </c>
      <c r="AB362" s="172" t="str">
        <f>IF('Cálculos '!AI368="","",'Cálculos '!AI368)</f>
        <v/>
      </c>
      <c r="AC362" s="172" t="str">
        <f>IF('Cálculos '!AJ368="","",'Cálculos '!AJ368)</f>
        <v/>
      </c>
      <c r="AD362" s="172" t="str">
        <f>IF('Cálculos '!AK368="","",'Cálculos '!AK368)</f>
        <v/>
      </c>
      <c r="AE362" s="172" t="str">
        <f>IF('Cálculos '!AL368="","",'Cálculos '!AL368)</f>
        <v/>
      </c>
      <c r="AF362" s="172" t="str">
        <f>IF('Cálculos '!AM368="","",'Cálculos '!AM368)</f>
        <v/>
      </c>
      <c r="AG362" s="172" t="str">
        <f>IF('Cálculos '!AN368="","",'Cálculos '!AN368)</f>
        <v/>
      </c>
      <c r="AH362" s="172" t="str">
        <f>IF('Cálculos '!AO368="","",'Cálculos '!AO368)</f>
        <v/>
      </c>
      <c r="AI362" s="172" t="str">
        <f>IF('Cálculos '!AP368="","",'Cálculos '!AP368)</f>
        <v/>
      </c>
      <c r="AJ362" s="443" t="str">
        <f>IF('Cálculos '!AQ368="","",'Cálculos '!AQ368)</f>
        <v/>
      </c>
      <c r="AK362" s="446" t="str">
        <f>IF('Cálculos '!D368="","",AVERAGE(C362:AJ362))</f>
        <v/>
      </c>
      <c r="AM362" s="181">
        <f t="shared" si="218"/>
        <v>360</v>
      </c>
      <c r="AN362" s="284" t="str">
        <f t="shared" si="219"/>
        <v/>
      </c>
      <c r="AO362" s="285" t="str">
        <f t="shared" si="220"/>
        <v/>
      </c>
      <c r="AP362" s="285" t="str">
        <f t="shared" si="221"/>
        <v/>
      </c>
      <c r="AQ362" s="285" t="str">
        <f t="shared" si="222"/>
        <v/>
      </c>
      <c r="AR362" s="182" t="str">
        <f t="shared" si="223"/>
        <v/>
      </c>
      <c r="AS362" s="182" t="str">
        <f t="shared" si="224"/>
        <v/>
      </c>
      <c r="AT362" s="182" t="str">
        <f t="shared" si="225"/>
        <v/>
      </c>
      <c r="AU362" s="182" t="str">
        <f t="shared" si="226"/>
        <v/>
      </c>
      <c r="AV362" s="182" t="str">
        <f t="shared" si="227"/>
        <v/>
      </c>
      <c r="AW362" s="182" t="str">
        <f t="shared" si="228"/>
        <v/>
      </c>
      <c r="AX362" s="182" t="str">
        <f t="shared" si="229"/>
        <v/>
      </c>
      <c r="AY362" s="182" t="str">
        <f t="shared" si="230"/>
        <v/>
      </c>
      <c r="AZ362" s="182" t="str">
        <f t="shared" si="231"/>
        <v/>
      </c>
      <c r="BA362" s="182" t="str">
        <f t="shared" si="232"/>
        <v/>
      </c>
      <c r="BB362" s="182" t="str">
        <f t="shared" si="233"/>
        <v/>
      </c>
      <c r="BC362" s="182" t="str">
        <f t="shared" si="234"/>
        <v/>
      </c>
      <c r="BD362" s="182" t="str">
        <f t="shared" si="235"/>
        <v/>
      </c>
      <c r="BE362" s="182" t="str">
        <f t="shared" si="236"/>
        <v/>
      </c>
      <c r="BF362" s="182" t="str">
        <f t="shared" si="237"/>
        <v/>
      </c>
      <c r="BG362" s="182" t="str">
        <f t="shared" si="238"/>
        <v/>
      </c>
      <c r="BH362" s="182" t="str">
        <f t="shared" si="239"/>
        <v/>
      </c>
      <c r="BI362" s="182" t="str">
        <f t="shared" si="240"/>
        <v/>
      </c>
      <c r="BJ362" s="182" t="str">
        <f t="shared" si="241"/>
        <v/>
      </c>
      <c r="BK362" s="182" t="str">
        <f t="shared" si="242"/>
        <v/>
      </c>
      <c r="BL362" s="182" t="str">
        <f t="shared" si="243"/>
        <v/>
      </c>
      <c r="BM362" s="182" t="str">
        <f t="shared" si="244"/>
        <v/>
      </c>
      <c r="BN362" s="182" t="str">
        <f t="shared" si="245"/>
        <v/>
      </c>
      <c r="BO362" s="182" t="str">
        <f t="shared" si="246"/>
        <v/>
      </c>
      <c r="BP362" s="182" t="str">
        <f t="shared" si="247"/>
        <v/>
      </c>
      <c r="BQ362" s="182" t="str">
        <f t="shared" si="248"/>
        <v/>
      </c>
      <c r="BR362" s="182" t="str">
        <f t="shared" si="249"/>
        <v/>
      </c>
      <c r="BS362" s="182" t="str">
        <f t="shared" si="250"/>
        <v/>
      </c>
      <c r="BT362" s="182" t="str">
        <f t="shared" si="251"/>
        <v/>
      </c>
      <c r="BU362" s="183" t="str">
        <f t="shared" si="252"/>
        <v/>
      </c>
      <c r="BV362" s="184" t="str">
        <f>IF('Cálculos '!C368="","",AVERAGE(AN362:BU362))</f>
        <v/>
      </c>
    </row>
    <row r="363" spans="2:74" ht="17.25" hidden="1" thickBot="1" x14ac:dyDescent="0.35">
      <c r="B363" s="165">
        <f t="shared" si="217"/>
        <v>361</v>
      </c>
      <c r="C363" s="171" t="str">
        <f>IF('Cálculos '!J369="","",'Cálculos '!J369)</f>
        <v/>
      </c>
      <c r="D363" s="172" t="str">
        <f>IF('Cálculos '!K369="","",'Cálculos '!K369)</f>
        <v/>
      </c>
      <c r="E363" s="172" t="str">
        <f>IF('Cálculos '!L369="","",'Cálculos '!L369)</f>
        <v/>
      </c>
      <c r="F363" s="172" t="str">
        <f>IF('Cálculos '!M369="","",'Cálculos '!M369)</f>
        <v/>
      </c>
      <c r="G363" s="172" t="str">
        <f>IF('Cálculos '!N369="","",'Cálculos '!N369)</f>
        <v/>
      </c>
      <c r="H363" s="172" t="str">
        <f>IF('Cálculos '!O369="","",'Cálculos '!O369)</f>
        <v/>
      </c>
      <c r="I363" s="172" t="str">
        <f>IF('Cálculos '!P369="","",'Cálculos '!P369)</f>
        <v/>
      </c>
      <c r="J363" s="172" t="str">
        <f>IF('Cálculos '!Q369="","",'Cálculos '!Q369)</f>
        <v/>
      </c>
      <c r="K363" s="172" t="str">
        <f>IF('Cálculos '!R369="","",'Cálculos '!R369)</f>
        <v/>
      </c>
      <c r="L363" s="172" t="str">
        <f>IF('Cálculos '!S369="","",'Cálculos '!S369)</f>
        <v/>
      </c>
      <c r="M363" s="172" t="str">
        <f>IF('Cálculos '!T369="","",'Cálculos '!T369)</f>
        <v/>
      </c>
      <c r="N363" s="172" t="str">
        <f>IF('Cálculos '!U369="","",'Cálculos '!U369)</f>
        <v/>
      </c>
      <c r="O363" s="172" t="str">
        <f>IF('Cálculos '!V369="","",'Cálculos '!V369)</f>
        <v/>
      </c>
      <c r="P363" s="172" t="str">
        <f>IF('Cálculos '!W369="","",'Cálculos '!W369)</f>
        <v/>
      </c>
      <c r="Q363" s="172" t="str">
        <f>IF('Cálculos '!X369="","",'Cálculos '!X369)</f>
        <v/>
      </c>
      <c r="R363" s="172" t="str">
        <f>IF('Cálculos '!Y369="","",'Cálculos '!Y369)</f>
        <v/>
      </c>
      <c r="S363" s="172" t="str">
        <f>IF('Cálculos '!Z369="","",'Cálculos '!Z369)</f>
        <v/>
      </c>
      <c r="T363" s="172" t="str">
        <f>IF('Cálculos '!AA369="","",'Cálculos '!AA369)</f>
        <v/>
      </c>
      <c r="U363" s="172" t="str">
        <f>IF('Cálculos '!AB369="","",'Cálculos '!AB369)</f>
        <v/>
      </c>
      <c r="V363" s="172" t="str">
        <f>IF('Cálculos '!AC369="","",'Cálculos '!AC369)</f>
        <v/>
      </c>
      <c r="W363" s="172" t="str">
        <f>IF('Cálculos '!AD369="","",'Cálculos '!AD369)</f>
        <v/>
      </c>
      <c r="X363" s="172" t="str">
        <f>IF('Cálculos '!AE369="","",'Cálculos '!AE369)</f>
        <v/>
      </c>
      <c r="Y363" s="172" t="str">
        <f>IF('Cálculos '!AF369="","",'Cálculos '!AF369)</f>
        <v/>
      </c>
      <c r="Z363" s="172" t="str">
        <f>IF('Cálculos '!AG369="","",'Cálculos '!AG369)</f>
        <v/>
      </c>
      <c r="AA363" s="172" t="str">
        <f>IF('Cálculos '!AH369="","",'Cálculos '!AH369)</f>
        <v/>
      </c>
      <c r="AB363" s="172" t="str">
        <f>IF('Cálculos '!AI369="","",'Cálculos '!AI369)</f>
        <v/>
      </c>
      <c r="AC363" s="172" t="str">
        <f>IF('Cálculos '!AJ369="","",'Cálculos '!AJ369)</f>
        <v/>
      </c>
      <c r="AD363" s="172" t="str">
        <f>IF('Cálculos '!AK369="","",'Cálculos '!AK369)</f>
        <v/>
      </c>
      <c r="AE363" s="172" t="str">
        <f>IF('Cálculos '!AL369="","",'Cálculos '!AL369)</f>
        <v/>
      </c>
      <c r="AF363" s="172" t="str">
        <f>IF('Cálculos '!AM369="","",'Cálculos '!AM369)</f>
        <v/>
      </c>
      <c r="AG363" s="172" t="str">
        <f>IF('Cálculos '!AN369="","",'Cálculos '!AN369)</f>
        <v/>
      </c>
      <c r="AH363" s="172" t="str">
        <f>IF('Cálculos '!AO369="","",'Cálculos '!AO369)</f>
        <v/>
      </c>
      <c r="AI363" s="172" t="str">
        <f>IF('Cálculos '!AP369="","",'Cálculos '!AP369)</f>
        <v/>
      </c>
      <c r="AJ363" s="443" t="str">
        <f>IF('Cálculos '!AQ369="","",'Cálculos '!AQ369)</f>
        <v/>
      </c>
      <c r="AK363" s="446" t="str">
        <f>IF('Cálculos '!D369="","",AVERAGE(C363:AJ363))</f>
        <v/>
      </c>
      <c r="AM363" s="181">
        <f t="shared" si="218"/>
        <v>361</v>
      </c>
      <c r="AN363" s="284" t="str">
        <f t="shared" si="219"/>
        <v/>
      </c>
      <c r="AO363" s="285" t="str">
        <f t="shared" si="220"/>
        <v/>
      </c>
      <c r="AP363" s="285" t="str">
        <f t="shared" si="221"/>
        <v/>
      </c>
      <c r="AQ363" s="285" t="str">
        <f t="shared" si="222"/>
        <v/>
      </c>
      <c r="AR363" s="182" t="str">
        <f t="shared" si="223"/>
        <v/>
      </c>
      <c r="AS363" s="182" t="str">
        <f t="shared" si="224"/>
        <v/>
      </c>
      <c r="AT363" s="182" t="str">
        <f t="shared" si="225"/>
        <v/>
      </c>
      <c r="AU363" s="182" t="str">
        <f t="shared" si="226"/>
        <v/>
      </c>
      <c r="AV363" s="182" t="str">
        <f t="shared" si="227"/>
        <v/>
      </c>
      <c r="AW363" s="182" t="str">
        <f t="shared" si="228"/>
        <v/>
      </c>
      <c r="AX363" s="182" t="str">
        <f t="shared" si="229"/>
        <v/>
      </c>
      <c r="AY363" s="182" t="str">
        <f t="shared" si="230"/>
        <v/>
      </c>
      <c r="AZ363" s="182" t="str">
        <f t="shared" si="231"/>
        <v/>
      </c>
      <c r="BA363" s="182" t="str">
        <f t="shared" si="232"/>
        <v/>
      </c>
      <c r="BB363" s="182" t="str">
        <f t="shared" si="233"/>
        <v/>
      </c>
      <c r="BC363" s="182" t="str">
        <f t="shared" si="234"/>
        <v/>
      </c>
      <c r="BD363" s="182" t="str">
        <f t="shared" si="235"/>
        <v/>
      </c>
      <c r="BE363" s="182" t="str">
        <f t="shared" si="236"/>
        <v/>
      </c>
      <c r="BF363" s="182" t="str">
        <f t="shared" si="237"/>
        <v/>
      </c>
      <c r="BG363" s="182" t="str">
        <f t="shared" si="238"/>
        <v/>
      </c>
      <c r="BH363" s="182" t="str">
        <f t="shared" si="239"/>
        <v/>
      </c>
      <c r="BI363" s="182" t="str">
        <f t="shared" si="240"/>
        <v/>
      </c>
      <c r="BJ363" s="182" t="str">
        <f t="shared" si="241"/>
        <v/>
      </c>
      <c r="BK363" s="182" t="str">
        <f t="shared" si="242"/>
        <v/>
      </c>
      <c r="BL363" s="182" t="str">
        <f t="shared" si="243"/>
        <v/>
      </c>
      <c r="BM363" s="182" t="str">
        <f t="shared" si="244"/>
        <v/>
      </c>
      <c r="BN363" s="182" t="str">
        <f t="shared" si="245"/>
        <v/>
      </c>
      <c r="BO363" s="182" t="str">
        <f t="shared" si="246"/>
        <v/>
      </c>
      <c r="BP363" s="182" t="str">
        <f t="shared" si="247"/>
        <v/>
      </c>
      <c r="BQ363" s="182" t="str">
        <f t="shared" si="248"/>
        <v/>
      </c>
      <c r="BR363" s="182" t="str">
        <f t="shared" si="249"/>
        <v/>
      </c>
      <c r="BS363" s="182" t="str">
        <f t="shared" si="250"/>
        <v/>
      </c>
      <c r="BT363" s="182" t="str">
        <f t="shared" si="251"/>
        <v/>
      </c>
      <c r="BU363" s="183" t="str">
        <f t="shared" si="252"/>
        <v/>
      </c>
      <c r="BV363" s="184" t="str">
        <f>IF('Cálculos '!C369="","",AVERAGE(AN363:BU363))</f>
        <v/>
      </c>
    </row>
    <row r="364" spans="2:74" ht="17.25" hidden="1" thickBot="1" x14ac:dyDescent="0.35">
      <c r="B364" s="165">
        <f t="shared" si="217"/>
        <v>362</v>
      </c>
      <c r="C364" s="171" t="str">
        <f>IF('Cálculos '!J370="","",'Cálculos '!J370)</f>
        <v/>
      </c>
      <c r="D364" s="172" t="str">
        <f>IF('Cálculos '!K370="","",'Cálculos '!K370)</f>
        <v/>
      </c>
      <c r="E364" s="172" t="str">
        <f>IF('Cálculos '!L370="","",'Cálculos '!L370)</f>
        <v/>
      </c>
      <c r="F364" s="172" t="str">
        <f>IF('Cálculos '!M370="","",'Cálculos '!M370)</f>
        <v/>
      </c>
      <c r="G364" s="172" t="str">
        <f>IF('Cálculos '!N370="","",'Cálculos '!N370)</f>
        <v/>
      </c>
      <c r="H364" s="172" t="str">
        <f>IF('Cálculos '!O370="","",'Cálculos '!O370)</f>
        <v/>
      </c>
      <c r="I364" s="172" t="str">
        <f>IF('Cálculos '!P370="","",'Cálculos '!P370)</f>
        <v/>
      </c>
      <c r="J364" s="172" t="str">
        <f>IF('Cálculos '!Q370="","",'Cálculos '!Q370)</f>
        <v/>
      </c>
      <c r="K364" s="172" t="str">
        <f>IF('Cálculos '!R370="","",'Cálculos '!R370)</f>
        <v/>
      </c>
      <c r="L364" s="172" t="str">
        <f>IF('Cálculos '!S370="","",'Cálculos '!S370)</f>
        <v/>
      </c>
      <c r="M364" s="172" t="str">
        <f>IF('Cálculos '!T370="","",'Cálculos '!T370)</f>
        <v/>
      </c>
      <c r="N364" s="172" t="str">
        <f>IF('Cálculos '!U370="","",'Cálculos '!U370)</f>
        <v/>
      </c>
      <c r="O364" s="172" t="str">
        <f>IF('Cálculos '!V370="","",'Cálculos '!V370)</f>
        <v/>
      </c>
      <c r="P364" s="172" t="str">
        <f>IF('Cálculos '!W370="","",'Cálculos '!W370)</f>
        <v/>
      </c>
      <c r="Q364" s="172" t="str">
        <f>IF('Cálculos '!X370="","",'Cálculos '!X370)</f>
        <v/>
      </c>
      <c r="R364" s="172" t="str">
        <f>IF('Cálculos '!Y370="","",'Cálculos '!Y370)</f>
        <v/>
      </c>
      <c r="S364" s="172" t="str">
        <f>IF('Cálculos '!Z370="","",'Cálculos '!Z370)</f>
        <v/>
      </c>
      <c r="T364" s="172" t="str">
        <f>IF('Cálculos '!AA370="","",'Cálculos '!AA370)</f>
        <v/>
      </c>
      <c r="U364" s="172" t="str">
        <f>IF('Cálculos '!AB370="","",'Cálculos '!AB370)</f>
        <v/>
      </c>
      <c r="V364" s="172" t="str">
        <f>IF('Cálculos '!AC370="","",'Cálculos '!AC370)</f>
        <v/>
      </c>
      <c r="W364" s="172" t="str">
        <f>IF('Cálculos '!AD370="","",'Cálculos '!AD370)</f>
        <v/>
      </c>
      <c r="X364" s="172" t="str">
        <f>IF('Cálculos '!AE370="","",'Cálculos '!AE370)</f>
        <v/>
      </c>
      <c r="Y364" s="172" t="str">
        <f>IF('Cálculos '!AF370="","",'Cálculos '!AF370)</f>
        <v/>
      </c>
      <c r="Z364" s="172" t="str">
        <f>IF('Cálculos '!AG370="","",'Cálculos '!AG370)</f>
        <v/>
      </c>
      <c r="AA364" s="172" t="str">
        <f>IF('Cálculos '!AH370="","",'Cálculos '!AH370)</f>
        <v/>
      </c>
      <c r="AB364" s="172" t="str">
        <f>IF('Cálculos '!AI370="","",'Cálculos '!AI370)</f>
        <v/>
      </c>
      <c r="AC364" s="172" t="str">
        <f>IF('Cálculos '!AJ370="","",'Cálculos '!AJ370)</f>
        <v/>
      </c>
      <c r="AD364" s="172" t="str">
        <f>IF('Cálculos '!AK370="","",'Cálculos '!AK370)</f>
        <v/>
      </c>
      <c r="AE364" s="172" t="str">
        <f>IF('Cálculos '!AL370="","",'Cálculos '!AL370)</f>
        <v/>
      </c>
      <c r="AF364" s="172" t="str">
        <f>IF('Cálculos '!AM370="","",'Cálculos '!AM370)</f>
        <v/>
      </c>
      <c r="AG364" s="172" t="str">
        <f>IF('Cálculos '!AN370="","",'Cálculos '!AN370)</f>
        <v/>
      </c>
      <c r="AH364" s="172" t="str">
        <f>IF('Cálculos '!AO370="","",'Cálculos '!AO370)</f>
        <v/>
      </c>
      <c r="AI364" s="172" t="str">
        <f>IF('Cálculos '!AP370="","",'Cálculos '!AP370)</f>
        <v/>
      </c>
      <c r="AJ364" s="443" t="str">
        <f>IF('Cálculos '!AQ370="","",'Cálculos '!AQ370)</f>
        <v/>
      </c>
      <c r="AK364" s="446" t="str">
        <f>IF('Cálculos '!D370="","",AVERAGE(C364:AJ364))</f>
        <v/>
      </c>
      <c r="AM364" s="181">
        <f t="shared" si="218"/>
        <v>362</v>
      </c>
      <c r="AN364" s="284" t="str">
        <f t="shared" si="219"/>
        <v/>
      </c>
      <c r="AO364" s="285" t="str">
        <f t="shared" si="220"/>
        <v/>
      </c>
      <c r="AP364" s="285" t="str">
        <f t="shared" si="221"/>
        <v/>
      </c>
      <c r="AQ364" s="285" t="str">
        <f t="shared" si="222"/>
        <v/>
      </c>
      <c r="AR364" s="182" t="str">
        <f t="shared" si="223"/>
        <v/>
      </c>
      <c r="AS364" s="182" t="str">
        <f t="shared" si="224"/>
        <v/>
      </c>
      <c r="AT364" s="182" t="str">
        <f t="shared" si="225"/>
        <v/>
      </c>
      <c r="AU364" s="182" t="str">
        <f t="shared" si="226"/>
        <v/>
      </c>
      <c r="AV364" s="182" t="str">
        <f t="shared" si="227"/>
        <v/>
      </c>
      <c r="AW364" s="182" t="str">
        <f t="shared" si="228"/>
        <v/>
      </c>
      <c r="AX364" s="182" t="str">
        <f t="shared" si="229"/>
        <v/>
      </c>
      <c r="AY364" s="182" t="str">
        <f t="shared" si="230"/>
        <v/>
      </c>
      <c r="AZ364" s="182" t="str">
        <f t="shared" si="231"/>
        <v/>
      </c>
      <c r="BA364" s="182" t="str">
        <f t="shared" si="232"/>
        <v/>
      </c>
      <c r="BB364" s="182" t="str">
        <f t="shared" si="233"/>
        <v/>
      </c>
      <c r="BC364" s="182" t="str">
        <f t="shared" si="234"/>
        <v/>
      </c>
      <c r="BD364" s="182" t="str">
        <f t="shared" si="235"/>
        <v/>
      </c>
      <c r="BE364" s="182" t="str">
        <f t="shared" si="236"/>
        <v/>
      </c>
      <c r="BF364" s="182" t="str">
        <f t="shared" si="237"/>
        <v/>
      </c>
      <c r="BG364" s="182" t="str">
        <f t="shared" si="238"/>
        <v/>
      </c>
      <c r="BH364" s="182" t="str">
        <f t="shared" si="239"/>
        <v/>
      </c>
      <c r="BI364" s="182" t="str">
        <f t="shared" si="240"/>
        <v/>
      </c>
      <c r="BJ364" s="182" t="str">
        <f t="shared" si="241"/>
        <v/>
      </c>
      <c r="BK364" s="182" t="str">
        <f t="shared" si="242"/>
        <v/>
      </c>
      <c r="BL364" s="182" t="str">
        <f t="shared" si="243"/>
        <v/>
      </c>
      <c r="BM364" s="182" t="str">
        <f t="shared" si="244"/>
        <v/>
      </c>
      <c r="BN364" s="182" t="str">
        <f t="shared" si="245"/>
        <v/>
      </c>
      <c r="BO364" s="182" t="str">
        <f t="shared" si="246"/>
        <v/>
      </c>
      <c r="BP364" s="182" t="str">
        <f t="shared" si="247"/>
        <v/>
      </c>
      <c r="BQ364" s="182" t="str">
        <f t="shared" si="248"/>
        <v/>
      </c>
      <c r="BR364" s="182" t="str">
        <f t="shared" si="249"/>
        <v/>
      </c>
      <c r="BS364" s="182" t="str">
        <f t="shared" si="250"/>
        <v/>
      </c>
      <c r="BT364" s="182" t="str">
        <f t="shared" si="251"/>
        <v/>
      </c>
      <c r="BU364" s="183" t="str">
        <f t="shared" si="252"/>
        <v/>
      </c>
      <c r="BV364" s="184" t="str">
        <f>IF('Cálculos '!C370="","",AVERAGE(AN364:BU364))</f>
        <v/>
      </c>
    </row>
    <row r="365" spans="2:74" ht="17.25" hidden="1" thickBot="1" x14ac:dyDescent="0.35">
      <c r="B365" s="165">
        <f t="shared" si="217"/>
        <v>363</v>
      </c>
      <c r="C365" s="171" t="str">
        <f>IF('Cálculos '!J371="","",'Cálculos '!J371)</f>
        <v/>
      </c>
      <c r="D365" s="172" t="str">
        <f>IF('Cálculos '!K371="","",'Cálculos '!K371)</f>
        <v/>
      </c>
      <c r="E365" s="172" t="str">
        <f>IF('Cálculos '!L371="","",'Cálculos '!L371)</f>
        <v/>
      </c>
      <c r="F365" s="172" t="str">
        <f>IF('Cálculos '!M371="","",'Cálculos '!M371)</f>
        <v/>
      </c>
      <c r="G365" s="172" t="str">
        <f>IF('Cálculos '!N371="","",'Cálculos '!N371)</f>
        <v/>
      </c>
      <c r="H365" s="172" t="str">
        <f>IF('Cálculos '!O371="","",'Cálculos '!O371)</f>
        <v/>
      </c>
      <c r="I365" s="172" t="str">
        <f>IF('Cálculos '!P371="","",'Cálculos '!P371)</f>
        <v/>
      </c>
      <c r="J365" s="172" t="str">
        <f>IF('Cálculos '!Q371="","",'Cálculos '!Q371)</f>
        <v/>
      </c>
      <c r="K365" s="172" t="str">
        <f>IF('Cálculos '!R371="","",'Cálculos '!R371)</f>
        <v/>
      </c>
      <c r="L365" s="172" t="str">
        <f>IF('Cálculos '!S371="","",'Cálculos '!S371)</f>
        <v/>
      </c>
      <c r="M365" s="172" t="str">
        <f>IF('Cálculos '!T371="","",'Cálculos '!T371)</f>
        <v/>
      </c>
      <c r="N365" s="172" t="str">
        <f>IF('Cálculos '!U371="","",'Cálculos '!U371)</f>
        <v/>
      </c>
      <c r="O365" s="172" t="str">
        <f>IF('Cálculos '!V371="","",'Cálculos '!V371)</f>
        <v/>
      </c>
      <c r="P365" s="172" t="str">
        <f>IF('Cálculos '!W371="","",'Cálculos '!W371)</f>
        <v/>
      </c>
      <c r="Q365" s="172" t="str">
        <f>IF('Cálculos '!X371="","",'Cálculos '!X371)</f>
        <v/>
      </c>
      <c r="R365" s="172" t="str">
        <f>IF('Cálculos '!Y371="","",'Cálculos '!Y371)</f>
        <v/>
      </c>
      <c r="S365" s="172" t="str">
        <f>IF('Cálculos '!Z371="","",'Cálculos '!Z371)</f>
        <v/>
      </c>
      <c r="T365" s="172" t="str">
        <f>IF('Cálculos '!AA371="","",'Cálculos '!AA371)</f>
        <v/>
      </c>
      <c r="U365" s="172" t="str">
        <f>IF('Cálculos '!AB371="","",'Cálculos '!AB371)</f>
        <v/>
      </c>
      <c r="V365" s="172" t="str">
        <f>IF('Cálculos '!AC371="","",'Cálculos '!AC371)</f>
        <v/>
      </c>
      <c r="W365" s="172" t="str">
        <f>IF('Cálculos '!AD371="","",'Cálculos '!AD371)</f>
        <v/>
      </c>
      <c r="X365" s="172" t="str">
        <f>IF('Cálculos '!AE371="","",'Cálculos '!AE371)</f>
        <v/>
      </c>
      <c r="Y365" s="172" t="str">
        <f>IF('Cálculos '!AF371="","",'Cálculos '!AF371)</f>
        <v/>
      </c>
      <c r="Z365" s="172" t="str">
        <f>IF('Cálculos '!AG371="","",'Cálculos '!AG371)</f>
        <v/>
      </c>
      <c r="AA365" s="172" t="str">
        <f>IF('Cálculos '!AH371="","",'Cálculos '!AH371)</f>
        <v/>
      </c>
      <c r="AB365" s="172" t="str">
        <f>IF('Cálculos '!AI371="","",'Cálculos '!AI371)</f>
        <v/>
      </c>
      <c r="AC365" s="172" t="str">
        <f>IF('Cálculos '!AJ371="","",'Cálculos '!AJ371)</f>
        <v/>
      </c>
      <c r="AD365" s="172" t="str">
        <f>IF('Cálculos '!AK371="","",'Cálculos '!AK371)</f>
        <v/>
      </c>
      <c r="AE365" s="172" t="str">
        <f>IF('Cálculos '!AL371="","",'Cálculos '!AL371)</f>
        <v/>
      </c>
      <c r="AF365" s="172" t="str">
        <f>IF('Cálculos '!AM371="","",'Cálculos '!AM371)</f>
        <v/>
      </c>
      <c r="AG365" s="172" t="str">
        <f>IF('Cálculos '!AN371="","",'Cálculos '!AN371)</f>
        <v/>
      </c>
      <c r="AH365" s="172" t="str">
        <f>IF('Cálculos '!AO371="","",'Cálculos '!AO371)</f>
        <v/>
      </c>
      <c r="AI365" s="172" t="str">
        <f>IF('Cálculos '!AP371="","",'Cálculos '!AP371)</f>
        <v/>
      </c>
      <c r="AJ365" s="443" t="str">
        <f>IF('Cálculos '!AQ371="","",'Cálculos '!AQ371)</f>
        <v/>
      </c>
      <c r="AK365" s="446" t="str">
        <f>IF('Cálculos '!D371="","",AVERAGE(C365:AJ365))</f>
        <v/>
      </c>
      <c r="AM365" s="181">
        <f t="shared" si="218"/>
        <v>363</v>
      </c>
      <c r="AN365" s="284" t="str">
        <f t="shared" si="219"/>
        <v/>
      </c>
      <c r="AO365" s="285" t="str">
        <f t="shared" si="220"/>
        <v/>
      </c>
      <c r="AP365" s="285" t="str">
        <f t="shared" si="221"/>
        <v/>
      </c>
      <c r="AQ365" s="285" t="str">
        <f t="shared" si="222"/>
        <v/>
      </c>
      <c r="AR365" s="182" t="str">
        <f t="shared" si="223"/>
        <v/>
      </c>
      <c r="AS365" s="182" t="str">
        <f t="shared" si="224"/>
        <v/>
      </c>
      <c r="AT365" s="182" t="str">
        <f t="shared" si="225"/>
        <v/>
      </c>
      <c r="AU365" s="182" t="str">
        <f t="shared" si="226"/>
        <v/>
      </c>
      <c r="AV365" s="182" t="str">
        <f t="shared" si="227"/>
        <v/>
      </c>
      <c r="AW365" s="182" t="str">
        <f t="shared" si="228"/>
        <v/>
      </c>
      <c r="AX365" s="182" t="str">
        <f t="shared" si="229"/>
        <v/>
      </c>
      <c r="AY365" s="182" t="str">
        <f t="shared" si="230"/>
        <v/>
      </c>
      <c r="AZ365" s="182" t="str">
        <f t="shared" si="231"/>
        <v/>
      </c>
      <c r="BA365" s="182" t="str">
        <f t="shared" si="232"/>
        <v/>
      </c>
      <c r="BB365" s="182" t="str">
        <f t="shared" si="233"/>
        <v/>
      </c>
      <c r="BC365" s="182" t="str">
        <f t="shared" si="234"/>
        <v/>
      </c>
      <c r="BD365" s="182" t="str">
        <f t="shared" si="235"/>
        <v/>
      </c>
      <c r="BE365" s="182" t="str">
        <f t="shared" si="236"/>
        <v/>
      </c>
      <c r="BF365" s="182" t="str">
        <f t="shared" si="237"/>
        <v/>
      </c>
      <c r="BG365" s="182" t="str">
        <f t="shared" si="238"/>
        <v/>
      </c>
      <c r="BH365" s="182" t="str">
        <f t="shared" si="239"/>
        <v/>
      </c>
      <c r="BI365" s="182" t="str">
        <f t="shared" si="240"/>
        <v/>
      </c>
      <c r="BJ365" s="182" t="str">
        <f t="shared" si="241"/>
        <v/>
      </c>
      <c r="BK365" s="182" t="str">
        <f t="shared" si="242"/>
        <v/>
      </c>
      <c r="BL365" s="182" t="str">
        <f t="shared" si="243"/>
        <v/>
      </c>
      <c r="BM365" s="182" t="str">
        <f t="shared" si="244"/>
        <v/>
      </c>
      <c r="BN365" s="182" t="str">
        <f t="shared" si="245"/>
        <v/>
      </c>
      <c r="BO365" s="182" t="str">
        <f t="shared" si="246"/>
        <v/>
      </c>
      <c r="BP365" s="182" t="str">
        <f t="shared" si="247"/>
        <v/>
      </c>
      <c r="BQ365" s="182" t="str">
        <f t="shared" si="248"/>
        <v/>
      </c>
      <c r="BR365" s="182" t="str">
        <f t="shared" si="249"/>
        <v/>
      </c>
      <c r="BS365" s="182" t="str">
        <f t="shared" si="250"/>
        <v/>
      </c>
      <c r="BT365" s="182" t="str">
        <f t="shared" si="251"/>
        <v/>
      </c>
      <c r="BU365" s="183" t="str">
        <f t="shared" si="252"/>
        <v/>
      </c>
      <c r="BV365" s="184" t="str">
        <f>IF('Cálculos '!C371="","",AVERAGE(AN365:BU365))</f>
        <v/>
      </c>
    </row>
    <row r="366" spans="2:74" ht="17.25" hidden="1" thickBot="1" x14ac:dyDescent="0.35">
      <c r="B366" s="165">
        <f t="shared" si="217"/>
        <v>364</v>
      </c>
      <c r="C366" s="171" t="str">
        <f>IF('Cálculos '!J372="","",'Cálculos '!J372)</f>
        <v/>
      </c>
      <c r="D366" s="172" t="str">
        <f>IF('Cálculos '!K372="","",'Cálculos '!K372)</f>
        <v/>
      </c>
      <c r="E366" s="172" t="str">
        <f>IF('Cálculos '!L372="","",'Cálculos '!L372)</f>
        <v/>
      </c>
      <c r="F366" s="172" t="str">
        <f>IF('Cálculos '!M372="","",'Cálculos '!M372)</f>
        <v/>
      </c>
      <c r="G366" s="172" t="str">
        <f>IF('Cálculos '!N372="","",'Cálculos '!N372)</f>
        <v/>
      </c>
      <c r="H366" s="172" t="str">
        <f>IF('Cálculos '!O372="","",'Cálculos '!O372)</f>
        <v/>
      </c>
      <c r="I366" s="172" t="str">
        <f>IF('Cálculos '!P372="","",'Cálculos '!P372)</f>
        <v/>
      </c>
      <c r="J366" s="172" t="str">
        <f>IF('Cálculos '!Q372="","",'Cálculos '!Q372)</f>
        <v/>
      </c>
      <c r="K366" s="172" t="str">
        <f>IF('Cálculos '!R372="","",'Cálculos '!R372)</f>
        <v/>
      </c>
      <c r="L366" s="172" t="str">
        <f>IF('Cálculos '!S372="","",'Cálculos '!S372)</f>
        <v/>
      </c>
      <c r="M366" s="172" t="str">
        <f>IF('Cálculos '!T372="","",'Cálculos '!T372)</f>
        <v/>
      </c>
      <c r="N366" s="172" t="str">
        <f>IF('Cálculos '!U372="","",'Cálculos '!U372)</f>
        <v/>
      </c>
      <c r="O366" s="172" t="str">
        <f>IF('Cálculos '!V372="","",'Cálculos '!V372)</f>
        <v/>
      </c>
      <c r="P366" s="172" t="str">
        <f>IF('Cálculos '!W372="","",'Cálculos '!W372)</f>
        <v/>
      </c>
      <c r="Q366" s="172" t="str">
        <f>IF('Cálculos '!X372="","",'Cálculos '!X372)</f>
        <v/>
      </c>
      <c r="R366" s="172" t="str">
        <f>IF('Cálculos '!Y372="","",'Cálculos '!Y372)</f>
        <v/>
      </c>
      <c r="S366" s="172" t="str">
        <f>IF('Cálculos '!Z372="","",'Cálculos '!Z372)</f>
        <v/>
      </c>
      <c r="T366" s="172" t="str">
        <f>IF('Cálculos '!AA372="","",'Cálculos '!AA372)</f>
        <v/>
      </c>
      <c r="U366" s="172" t="str">
        <f>IF('Cálculos '!AB372="","",'Cálculos '!AB372)</f>
        <v/>
      </c>
      <c r="V366" s="172" t="str">
        <f>IF('Cálculos '!AC372="","",'Cálculos '!AC372)</f>
        <v/>
      </c>
      <c r="W366" s="172" t="str">
        <f>IF('Cálculos '!AD372="","",'Cálculos '!AD372)</f>
        <v/>
      </c>
      <c r="X366" s="172" t="str">
        <f>IF('Cálculos '!AE372="","",'Cálculos '!AE372)</f>
        <v/>
      </c>
      <c r="Y366" s="172" t="str">
        <f>IF('Cálculos '!AF372="","",'Cálculos '!AF372)</f>
        <v/>
      </c>
      <c r="Z366" s="172" t="str">
        <f>IF('Cálculos '!AG372="","",'Cálculos '!AG372)</f>
        <v/>
      </c>
      <c r="AA366" s="172" t="str">
        <f>IF('Cálculos '!AH372="","",'Cálculos '!AH372)</f>
        <v/>
      </c>
      <c r="AB366" s="172" t="str">
        <f>IF('Cálculos '!AI372="","",'Cálculos '!AI372)</f>
        <v/>
      </c>
      <c r="AC366" s="172" t="str">
        <f>IF('Cálculos '!AJ372="","",'Cálculos '!AJ372)</f>
        <v/>
      </c>
      <c r="AD366" s="172" t="str">
        <f>IF('Cálculos '!AK372="","",'Cálculos '!AK372)</f>
        <v/>
      </c>
      <c r="AE366" s="172" t="str">
        <f>IF('Cálculos '!AL372="","",'Cálculos '!AL372)</f>
        <v/>
      </c>
      <c r="AF366" s="172" t="str">
        <f>IF('Cálculos '!AM372="","",'Cálculos '!AM372)</f>
        <v/>
      </c>
      <c r="AG366" s="172" t="str">
        <f>IF('Cálculos '!AN372="","",'Cálculos '!AN372)</f>
        <v/>
      </c>
      <c r="AH366" s="172" t="str">
        <f>IF('Cálculos '!AO372="","",'Cálculos '!AO372)</f>
        <v/>
      </c>
      <c r="AI366" s="172" t="str">
        <f>IF('Cálculos '!AP372="","",'Cálculos '!AP372)</f>
        <v/>
      </c>
      <c r="AJ366" s="443" t="str">
        <f>IF('Cálculos '!AQ372="","",'Cálculos '!AQ372)</f>
        <v/>
      </c>
      <c r="AK366" s="446" t="str">
        <f>IF('Cálculos '!D372="","",AVERAGE(C366:AJ366))</f>
        <v/>
      </c>
      <c r="AM366" s="181">
        <f t="shared" si="218"/>
        <v>364</v>
      </c>
      <c r="AN366" s="284" t="str">
        <f t="shared" si="219"/>
        <v/>
      </c>
      <c r="AO366" s="285" t="str">
        <f t="shared" si="220"/>
        <v/>
      </c>
      <c r="AP366" s="285" t="str">
        <f t="shared" si="221"/>
        <v/>
      </c>
      <c r="AQ366" s="285" t="str">
        <f t="shared" si="222"/>
        <v/>
      </c>
      <c r="AR366" s="182" t="str">
        <f t="shared" si="223"/>
        <v/>
      </c>
      <c r="AS366" s="182" t="str">
        <f t="shared" si="224"/>
        <v/>
      </c>
      <c r="AT366" s="182" t="str">
        <f t="shared" si="225"/>
        <v/>
      </c>
      <c r="AU366" s="182" t="str">
        <f t="shared" si="226"/>
        <v/>
      </c>
      <c r="AV366" s="182" t="str">
        <f t="shared" si="227"/>
        <v/>
      </c>
      <c r="AW366" s="182" t="str">
        <f t="shared" si="228"/>
        <v/>
      </c>
      <c r="AX366" s="182" t="str">
        <f t="shared" si="229"/>
        <v/>
      </c>
      <c r="AY366" s="182" t="str">
        <f t="shared" si="230"/>
        <v/>
      </c>
      <c r="AZ366" s="182" t="str">
        <f t="shared" si="231"/>
        <v/>
      </c>
      <c r="BA366" s="182" t="str">
        <f t="shared" si="232"/>
        <v/>
      </c>
      <c r="BB366" s="182" t="str">
        <f t="shared" si="233"/>
        <v/>
      </c>
      <c r="BC366" s="182" t="str">
        <f t="shared" si="234"/>
        <v/>
      </c>
      <c r="BD366" s="182" t="str">
        <f t="shared" si="235"/>
        <v/>
      </c>
      <c r="BE366" s="182" t="str">
        <f t="shared" si="236"/>
        <v/>
      </c>
      <c r="BF366" s="182" t="str">
        <f t="shared" si="237"/>
        <v/>
      </c>
      <c r="BG366" s="182" t="str">
        <f t="shared" si="238"/>
        <v/>
      </c>
      <c r="BH366" s="182" t="str">
        <f t="shared" si="239"/>
        <v/>
      </c>
      <c r="BI366" s="182" t="str">
        <f t="shared" si="240"/>
        <v/>
      </c>
      <c r="BJ366" s="182" t="str">
        <f t="shared" si="241"/>
        <v/>
      </c>
      <c r="BK366" s="182" t="str">
        <f t="shared" si="242"/>
        <v/>
      </c>
      <c r="BL366" s="182" t="str">
        <f t="shared" si="243"/>
        <v/>
      </c>
      <c r="BM366" s="182" t="str">
        <f t="shared" si="244"/>
        <v/>
      </c>
      <c r="BN366" s="182" t="str">
        <f t="shared" si="245"/>
        <v/>
      </c>
      <c r="BO366" s="182" t="str">
        <f t="shared" si="246"/>
        <v/>
      </c>
      <c r="BP366" s="182" t="str">
        <f t="shared" si="247"/>
        <v/>
      </c>
      <c r="BQ366" s="182" t="str">
        <f t="shared" si="248"/>
        <v/>
      </c>
      <c r="BR366" s="182" t="str">
        <f t="shared" si="249"/>
        <v/>
      </c>
      <c r="BS366" s="182" t="str">
        <f t="shared" si="250"/>
        <v/>
      </c>
      <c r="BT366" s="182" t="str">
        <f t="shared" si="251"/>
        <v/>
      </c>
      <c r="BU366" s="183" t="str">
        <f t="shared" si="252"/>
        <v/>
      </c>
      <c r="BV366" s="184" t="str">
        <f>IF('Cálculos '!C372="","",AVERAGE(AN366:BU366))</f>
        <v/>
      </c>
    </row>
    <row r="367" spans="2:74" ht="17.25" hidden="1" thickBot="1" x14ac:dyDescent="0.35">
      <c r="B367" s="165">
        <f t="shared" si="217"/>
        <v>365</v>
      </c>
      <c r="C367" s="171" t="str">
        <f>IF('Cálculos '!J373="","",'Cálculos '!J373)</f>
        <v/>
      </c>
      <c r="D367" s="172" t="str">
        <f>IF('Cálculos '!K373="","",'Cálculos '!K373)</f>
        <v/>
      </c>
      <c r="E367" s="172" t="str">
        <f>IF('Cálculos '!L373="","",'Cálculos '!L373)</f>
        <v/>
      </c>
      <c r="F367" s="172" t="str">
        <f>IF('Cálculos '!M373="","",'Cálculos '!M373)</f>
        <v/>
      </c>
      <c r="G367" s="172" t="str">
        <f>IF('Cálculos '!N373="","",'Cálculos '!N373)</f>
        <v/>
      </c>
      <c r="H367" s="172" t="str">
        <f>IF('Cálculos '!O373="","",'Cálculos '!O373)</f>
        <v/>
      </c>
      <c r="I367" s="172" t="str">
        <f>IF('Cálculos '!P373="","",'Cálculos '!P373)</f>
        <v/>
      </c>
      <c r="J367" s="172" t="str">
        <f>IF('Cálculos '!Q373="","",'Cálculos '!Q373)</f>
        <v/>
      </c>
      <c r="K367" s="172" t="str">
        <f>IF('Cálculos '!R373="","",'Cálculos '!R373)</f>
        <v/>
      </c>
      <c r="L367" s="172" t="str">
        <f>IF('Cálculos '!S373="","",'Cálculos '!S373)</f>
        <v/>
      </c>
      <c r="M367" s="172" t="str">
        <f>IF('Cálculos '!T373="","",'Cálculos '!T373)</f>
        <v/>
      </c>
      <c r="N367" s="172" t="str">
        <f>IF('Cálculos '!U373="","",'Cálculos '!U373)</f>
        <v/>
      </c>
      <c r="O367" s="172" t="str">
        <f>IF('Cálculos '!V373="","",'Cálculos '!V373)</f>
        <v/>
      </c>
      <c r="P367" s="172" t="str">
        <f>IF('Cálculos '!W373="","",'Cálculos '!W373)</f>
        <v/>
      </c>
      <c r="Q367" s="172" t="str">
        <f>IF('Cálculos '!X373="","",'Cálculos '!X373)</f>
        <v/>
      </c>
      <c r="R367" s="172" t="str">
        <f>IF('Cálculos '!Y373="","",'Cálculos '!Y373)</f>
        <v/>
      </c>
      <c r="S367" s="172" t="str">
        <f>IF('Cálculos '!Z373="","",'Cálculos '!Z373)</f>
        <v/>
      </c>
      <c r="T367" s="172" t="str">
        <f>IF('Cálculos '!AA373="","",'Cálculos '!AA373)</f>
        <v/>
      </c>
      <c r="U367" s="172" t="str">
        <f>IF('Cálculos '!AB373="","",'Cálculos '!AB373)</f>
        <v/>
      </c>
      <c r="V367" s="172" t="str">
        <f>IF('Cálculos '!AC373="","",'Cálculos '!AC373)</f>
        <v/>
      </c>
      <c r="W367" s="172" t="str">
        <f>IF('Cálculos '!AD373="","",'Cálculos '!AD373)</f>
        <v/>
      </c>
      <c r="X367" s="172" t="str">
        <f>IF('Cálculos '!AE373="","",'Cálculos '!AE373)</f>
        <v/>
      </c>
      <c r="Y367" s="172" t="str">
        <f>IF('Cálculos '!AF373="","",'Cálculos '!AF373)</f>
        <v/>
      </c>
      <c r="Z367" s="172" t="str">
        <f>IF('Cálculos '!AG373="","",'Cálculos '!AG373)</f>
        <v/>
      </c>
      <c r="AA367" s="172" t="str">
        <f>IF('Cálculos '!AH373="","",'Cálculos '!AH373)</f>
        <v/>
      </c>
      <c r="AB367" s="172" t="str">
        <f>IF('Cálculos '!AI373="","",'Cálculos '!AI373)</f>
        <v/>
      </c>
      <c r="AC367" s="172" t="str">
        <f>IF('Cálculos '!AJ373="","",'Cálculos '!AJ373)</f>
        <v/>
      </c>
      <c r="AD367" s="172" t="str">
        <f>IF('Cálculos '!AK373="","",'Cálculos '!AK373)</f>
        <v/>
      </c>
      <c r="AE367" s="172" t="str">
        <f>IF('Cálculos '!AL373="","",'Cálculos '!AL373)</f>
        <v/>
      </c>
      <c r="AF367" s="172" t="str">
        <f>IF('Cálculos '!AM373="","",'Cálculos '!AM373)</f>
        <v/>
      </c>
      <c r="AG367" s="172" t="str">
        <f>IF('Cálculos '!AN373="","",'Cálculos '!AN373)</f>
        <v/>
      </c>
      <c r="AH367" s="172" t="str">
        <f>IF('Cálculos '!AO373="","",'Cálculos '!AO373)</f>
        <v/>
      </c>
      <c r="AI367" s="172" t="str">
        <f>IF('Cálculos '!AP373="","",'Cálculos '!AP373)</f>
        <v/>
      </c>
      <c r="AJ367" s="443" t="str">
        <f>IF('Cálculos '!AQ373="","",'Cálculos '!AQ373)</f>
        <v/>
      </c>
      <c r="AK367" s="446" t="str">
        <f>IF('Cálculos '!D373="","",AVERAGE(C367:AJ367))</f>
        <v/>
      </c>
      <c r="AM367" s="181">
        <f t="shared" si="218"/>
        <v>365</v>
      </c>
      <c r="AN367" s="284" t="str">
        <f t="shared" si="219"/>
        <v/>
      </c>
      <c r="AO367" s="285" t="str">
        <f t="shared" si="220"/>
        <v/>
      </c>
      <c r="AP367" s="285" t="str">
        <f t="shared" si="221"/>
        <v/>
      </c>
      <c r="AQ367" s="285" t="str">
        <f t="shared" si="222"/>
        <v/>
      </c>
      <c r="AR367" s="182" t="str">
        <f t="shared" si="223"/>
        <v/>
      </c>
      <c r="AS367" s="182" t="str">
        <f t="shared" si="224"/>
        <v/>
      </c>
      <c r="AT367" s="182" t="str">
        <f t="shared" si="225"/>
        <v/>
      </c>
      <c r="AU367" s="182" t="str">
        <f t="shared" si="226"/>
        <v/>
      </c>
      <c r="AV367" s="182" t="str">
        <f t="shared" si="227"/>
        <v/>
      </c>
      <c r="AW367" s="182" t="str">
        <f t="shared" si="228"/>
        <v/>
      </c>
      <c r="AX367" s="182" t="str">
        <f t="shared" si="229"/>
        <v/>
      </c>
      <c r="AY367" s="182" t="str">
        <f t="shared" si="230"/>
        <v/>
      </c>
      <c r="AZ367" s="182" t="str">
        <f t="shared" si="231"/>
        <v/>
      </c>
      <c r="BA367" s="182" t="str">
        <f t="shared" si="232"/>
        <v/>
      </c>
      <c r="BB367" s="182" t="str">
        <f t="shared" si="233"/>
        <v/>
      </c>
      <c r="BC367" s="182" t="str">
        <f t="shared" si="234"/>
        <v/>
      </c>
      <c r="BD367" s="182" t="str">
        <f t="shared" si="235"/>
        <v/>
      </c>
      <c r="BE367" s="182" t="str">
        <f t="shared" si="236"/>
        <v/>
      </c>
      <c r="BF367" s="182" t="str">
        <f t="shared" si="237"/>
        <v/>
      </c>
      <c r="BG367" s="182" t="str">
        <f t="shared" si="238"/>
        <v/>
      </c>
      <c r="BH367" s="182" t="str">
        <f t="shared" si="239"/>
        <v/>
      </c>
      <c r="BI367" s="182" t="str">
        <f t="shared" si="240"/>
        <v/>
      </c>
      <c r="BJ367" s="182" t="str">
        <f t="shared" si="241"/>
        <v/>
      </c>
      <c r="BK367" s="182" t="str">
        <f t="shared" si="242"/>
        <v/>
      </c>
      <c r="BL367" s="182" t="str">
        <f t="shared" si="243"/>
        <v/>
      </c>
      <c r="BM367" s="182" t="str">
        <f t="shared" si="244"/>
        <v/>
      </c>
      <c r="BN367" s="182" t="str">
        <f t="shared" si="245"/>
        <v/>
      </c>
      <c r="BO367" s="182" t="str">
        <f t="shared" si="246"/>
        <v/>
      </c>
      <c r="BP367" s="182" t="str">
        <f t="shared" si="247"/>
        <v/>
      </c>
      <c r="BQ367" s="182" t="str">
        <f t="shared" si="248"/>
        <v/>
      </c>
      <c r="BR367" s="182" t="str">
        <f t="shared" si="249"/>
        <v/>
      </c>
      <c r="BS367" s="182" t="str">
        <f t="shared" si="250"/>
        <v/>
      </c>
      <c r="BT367" s="182" t="str">
        <f t="shared" si="251"/>
        <v/>
      </c>
      <c r="BU367" s="183" t="str">
        <f t="shared" si="252"/>
        <v/>
      </c>
      <c r="BV367" s="184" t="str">
        <f>IF('Cálculos '!C373="","",AVERAGE(AN367:BU367))</f>
        <v/>
      </c>
    </row>
    <row r="368" spans="2:74" ht="17.25" hidden="1" thickBot="1" x14ac:dyDescent="0.35">
      <c r="B368" s="165">
        <f t="shared" si="217"/>
        <v>366</v>
      </c>
      <c r="C368" s="171" t="str">
        <f>IF('Cálculos '!J374="","",'Cálculos '!J374)</f>
        <v/>
      </c>
      <c r="D368" s="172" t="str">
        <f>IF('Cálculos '!K374="","",'Cálculos '!K374)</f>
        <v/>
      </c>
      <c r="E368" s="172" t="str">
        <f>IF('Cálculos '!L374="","",'Cálculos '!L374)</f>
        <v/>
      </c>
      <c r="F368" s="172" t="str">
        <f>IF('Cálculos '!M374="","",'Cálculos '!M374)</f>
        <v/>
      </c>
      <c r="G368" s="172" t="str">
        <f>IF('Cálculos '!N374="","",'Cálculos '!N374)</f>
        <v/>
      </c>
      <c r="H368" s="172" t="str">
        <f>IF('Cálculos '!O374="","",'Cálculos '!O374)</f>
        <v/>
      </c>
      <c r="I368" s="172" t="str">
        <f>IF('Cálculos '!P374="","",'Cálculos '!P374)</f>
        <v/>
      </c>
      <c r="J368" s="172" t="str">
        <f>IF('Cálculos '!Q374="","",'Cálculos '!Q374)</f>
        <v/>
      </c>
      <c r="K368" s="172" t="str">
        <f>IF('Cálculos '!R374="","",'Cálculos '!R374)</f>
        <v/>
      </c>
      <c r="L368" s="172" t="str">
        <f>IF('Cálculos '!S374="","",'Cálculos '!S374)</f>
        <v/>
      </c>
      <c r="M368" s="172" t="str">
        <f>IF('Cálculos '!T374="","",'Cálculos '!T374)</f>
        <v/>
      </c>
      <c r="N368" s="172" t="str">
        <f>IF('Cálculos '!U374="","",'Cálculos '!U374)</f>
        <v/>
      </c>
      <c r="O368" s="172" t="str">
        <f>IF('Cálculos '!V374="","",'Cálculos '!V374)</f>
        <v/>
      </c>
      <c r="P368" s="172" t="str">
        <f>IF('Cálculos '!W374="","",'Cálculos '!W374)</f>
        <v/>
      </c>
      <c r="Q368" s="172" t="str">
        <f>IF('Cálculos '!X374="","",'Cálculos '!X374)</f>
        <v/>
      </c>
      <c r="R368" s="172" t="str">
        <f>IF('Cálculos '!Y374="","",'Cálculos '!Y374)</f>
        <v/>
      </c>
      <c r="S368" s="172" t="str">
        <f>IF('Cálculos '!Z374="","",'Cálculos '!Z374)</f>
        <v/>
      </c>
      <c r="T368" s="172" t="str">
        <f>IF('Cálculos '!AA374="","",'Cálculos '!AA374)</f>
        <v/>
      </c>
      <c r="U368" s="172" t="str">
        <f>IF('Cálculos '!AB374="","",'Cálculos '!AB374)</f>
        <v/>
      </c>
      <c r="V368" s="172" t="str">
        <f>IF('Cálculos '!AC374="","",'Cálculos '!AC374)</f>
        <v/>
      </c>
      <c r="W368" s="172" t="str">
        <f>IF('Cálculos '!AD374="","",'Cálculos '!AD374)</f>
        <v/>
      </c>
      <c r="X368" s="172" t="str">
        <f>IF('Cálculos '!AE374="","",'Cálculos '!AE374)</f>
        <v/>
      </c>
      <c r="Y368" s="172" t="str">
        <f>IF('Cálculos '!AF374="","",'Cálculos '!AF374)</f>
        <v/>
      </c>
      <c r="Z368" s="172" t="str">
        <f>IF('Cálculos '!AG374="","",'Cálculos '!AG374)</f>
        <v/>
      </c>
      <c r="AA368" s="172" t="str">
        <f>IF('Cálculos '!AH374="","",'Cálculos '!AH374)</f>
        <v/>
      </c>
      <c r="AB368" s="172" t="str">
        <f>IF('Cálculos '!AI374="","",'Cálculos '!AI374)</f>
        <v/>
      </c>
      <c r="AC368" s="172" t="str">
        <f>IF('Cálculos '!AJ374="","",'Cálculos '!AJ374)</f>
        <v/>
      </c>
      <c r="AD368" s="172" t="str">
        <f>IF('Cálculos '!AK374="","",'Cálculos '!AK374)</f>
        <v/>
      </c>
      <c r="AE368" s="172" t="str">
        <f>IF('Cálculos '!AL374="","",'Cálculos '!AL374)</f>
        <v/>
      </c>
      <c r="AF368" s="172" t="str">
        <f>IF('Cálculos '!AM374="","",'Cálculos '!AM374)</f>
        <v/>
      </c>
      <c r="AG368" s="172" t="str">
        <f>IF('Cálculos '!AN374="","",'Cálculos '!AN374)</f>
        <v/>
      </c>
      <c r="AH368" s="172" t="str">
        <f>IF('Cálculos '!AO374="","",'Cálculos '!AO374)</f>
        <v/>
      </c>
      <c r="AI368" s="172" t="str">
        <f>IF('Cálculos '!AP374="","",'Cálculos '!AP374)</f>
        <v/>
      </c>
      <c r="AJ368" s="443" t="str">
        <f>IF('Cálculos '!AQ374="","",'Cálculos '!AQ374)</f>
        <v/>
      </c>
      <c r="AK368" s="446" t="str">
        <f>IF('Cálculos '!D374="","",AVERAGE(C368:AJ368))</f>
        <v/>
      </c>
      <c r="AM368" s="181">
        <f t="shared" si="218"/>
        <v>366</v>
      </c>
      <c r="AN368" s="284" t="str">
        <f t="shared" si="219"/>
        <v/>
      </c>
      <c r="AO368" s="285" t="str">
        <f t="shared" si="220"/>
        <v/>
      </c>
      <c r="AP368" s="285" t="str">
        <f t="shared" si="221"/>
        <v/>
      </c>
      <c r="AQ368" s="285" t="str">
        <f t="shared" si="222"/>
        <v/>
      </c>
      <c r="AR368" s="182" t="str">
        <f t="shared" si="223"/>
        <v/>
      </c>
      <c r="AS368" s="182" t="str">
        <f t="shared" si="224"/>
        <v/>
      </c>
      <c r="AT368" s="182" t="str">
        <f t="shared" si="225"/>
        <v/>
      </c>
      <c r="AU368" s="182" t="str">
        <f t="shared" si="226"/>
        <v/>
      </c>
      <c r="AV368" s="182" t="str">
        <f t="shared" si="227"/>
        <v/>
      </c>
      <c r="AW368" s="182" t="str">
        <f t="shared" si="228"/>
        <v/>
      </c>
      <c r="AX368" s="182" t="str">
        <f t="shared" si="229"/>
        <v/>
      </c>
      <c r="AY368" s="182" t="str">
        <f t="shared" si="230"/>
        <v/>
      </c>
      <c r="AZ368" s="182" t="str">
        <f t="shared" si="231"/>
        <v/>
      </c>
      <c r="BA368" s="182" t="str">
        <f t="shared" si="232"/>
        <v/>
      </c>
      <c r="BB368" s="182" t="str">
        <f t="shared" si="233"/>
        <v/>
      </c>
      <c r="BC368" s="182" t="str">
        <f t="shared" si="234"/>
        <v/>
      </c>
      <c r="BD368" s="182" t="str">
        <f t="shared" si="235"/>
        <v/>
      </c>
      <c r="BE368" s="182" t="str">
        <f t="shared" si="236"/>
        <v/>
      </c>
      <c r="BF368" s="182" t="str">
        <f t="shared" si="237"/>
        <v/>
      </c>
      <c r="BG368" s="182" t="str">
        <f t="shared" si="238"/>
        <v/>
      </c>
      <c r="BH368" s="182" t="str">
        <f t="shared" si="239"/>
        <v/>
      </c>
      <c r="BI368" s="182" t="str">
        <f t="shared" si="240"/>
        <v/>
      </c>
      <c r="BJ368" s="182" t="str">
        <f t="shared" si="241"/>
        <v/>
      </c>
      <c r="BK368" s="182" t="str">
        <f t="shared" si="242"/>
        <v/>
      </c>
      <c r="BL368" s="182" t="str">
        <f t="shared" si="243"/>
        <v/>
      </c>
      <c r="BM368" s="182" t="str">
        <f t="shared" si="244"/>
        <v/>
      </c>
      <c r="BN368" s="182" t="str">
        <f t="shared" si="245"/>
        <v/>
      </c>
      <c r="BO368" s="182" t="str">
        <f t="shared" si="246"/>
        <v/>
      </c>
      <c r="BP368" s="182" t="str">
        <f t="shared" si="247"/>
        <v/>
      </c>
      <c r="BQ368" s="182" t="str">
        <f t="shared" si="248"/>
        <v/>
      </c>
      <c r="BR368" s="182" t="str">
        <f t="shared" si="249"/>
        <v/>
      </c>
      <c r="BS368" s="182" t="str">
        <f t="shared" si="250"/>
        <v/>
      </c>
      <c r="BT368" s="182" t="str">
        <f t="shared" si="251"/>
        <v/>
      </c>
      <c r="BU368" s="183" t="str">
        <f t="shared" si="252"/>
        <v/>
      </c>
      <c r="BV368" s="184" t="str">
        <f>IF('Cálculos '!C374="","",AVERAGE(AN368:BU368))</f>
        <v/>
      </c>
    </row>
    <row r="369" spans="2:74" ht="17.25" hidden="1" thickBot="1" x14ac:dyDescent="0.35">
      <c r="B369" s="165">
        <f t="shared" si="217"/>
        <v>367</v>
      </c>
      <c r="C369" s="171" t="str">
        <f>IF('Cálculos '!J375="","",'Cálculos '!J375)</f>
        <v/>
      </c>
      <c r="D369" s="172" t="str">
        <f>IF('Cálculos '!K375="","",'Cálculos '!K375)</f>
        <v/>
      </c>
      <c r="E369" s="172" t="str">
        <f>IF('Cálculos '!L375="","",'Cálculos '!L375)</f>
        <v/>
      </c>
      <c r="F369" s="172" t="str">
        <f>IF('Cálculos '!M375="","",'Cálculos '!M375)</f>
        <v/>
      </c>
      <c r="G369" s="172" t="str">
        <f>IF('Cálculos '!N375="","",'Cálculos '!N375)</f>
        <v/>
      </c>
      <c r="H369" s="172" t="str">
        <f>IF('Cálculos '!O375="","",'Cálculos '!O375)</f>
        <v/>
      </c>
      <c r="I369" s="172" t="str">
        <f>IF('Cálculos '!P375="","",'Cálculos '!P375)</f>
        <v/>
      </c>
      <c r="J369" s="172" t="str">
        <f>IF('Cálculos '!Q375="","",'Cálculos '!Q375)</f>
        <v/>
      </c>
      <c r="K369" s="172" t="str">
        <f>IF('Cálculos '!R375="","",'Cálculos '!R375)</f>
        <v/>
      </c>
      <c r="L369" s="172" t="str">
        <f>IF('Cálculos '!S375="","",'Cálculos '!S375)</f>
        <v/>
      </c>
      <c r="M369" s="172" t="str">
        <f>IF('Cálculos '!T375="","",'Cálculos '!T375)</f>
        <v/>
      </c>
      <c r="N369" s="172" t="str">
        <f>IF('Cálculos '!U375="","",'Cálculos '!U375)</f>
        <v/>
      </c>
      <c r="O369" s="172" t="str">
        <f>IF('Cálculos '!V375="","",'Cálculos '!V375)</f>
        <v/>
      </c>
      <c r="P369" s="172" t="str">
        <f>IF('Cálculos '!W375="","",'Cálculos '!W375)</f>
        <v/>
      </c>
      <c r="Q369" s="172" t="str">
        <f>IF('Cálculos '!X375="","",'Cálculos '!X375)</f>
        <v/>
      </c>
      <c r="R369" s="172" t="str">
        <f>IF('Cálculos '!Y375="","",'Cálculos '!Y375)</f>
        <v/>
      </c>
      <c r="S369" s="172" t="str">
        <f>IF('Cálculos '!Z375="","",'Cálculos '!Z375)</f>
        <v/>
      </c>
      <c r="T369" s="172" t="str">
        <f>IF('Cálculos '!AA375="","",'Cálculos '!AA375)</f>
        <v/>
      </c>
      <c r="U369" s="172" t="str">
        <f>IF('Cálculos '!AB375="","",'Cálculos '!AB375)</f>
        <v/>
      </c>
      <c r="V369" s="172" t="str">
        <f>IF('Cálculos '!AC375="","",'Cálculos '!AC375)</f>
        <v/>
      </c>
      <c r="W369" s="172" t="str">
        <f>IF('Cálculos '!AD375="","",'Cálculos '!AD375)</f>
        <v/>
      </c>
      <c r="X369" s="172" t="str">
        <f>IF('Cálculos '!AE375="","",'Cálculos '!AE375)</f>
        <v/>
      </c>
      <c r="Y369" s="172" t="str">
        <f>IF('Cálculos '!AF375="","",'Cálculos '!AF375)</f>
        <v/>
      </c>
      <c r="Z369" s="172" t="str">
        <f>IF('Cálculos '!AG375="","",'Cálculos '!AG375)</f>
        <v/>
      </c>
      <c r="AA369" s="172" t="str">
        <f>IF('Cálculos '!AH375="","",'Cálculos '!AH375)</f>
        <v/>
      </c>
      <c r="AB369" s="172" t="str">
        <f>IF('Cálculos '!AI375="","",'Cálculos '!AI375)</f>
        <v/>
      </c>
      <c r="AC369" s="172" t="str">
        <f>IF('Cálculos '!AJ375="","",'Cálculos '!AJ375)</f>
        <v/>
      </c>
      <c r="AD369" s="172" t="str">
        <f>IF('Cálculos '!AK375="","",'Cálculos '!AK375)</f>
        <v/>
      </c>
      <c r="AE369" s="172" t="str">
        <f>IF('Cálculos '!AL375="","",'Cálculos '!AL375)</f>
        <v/>
      </c>
      <c r="AF369" s="172" t="str">
        <f>IF('Cálculos '!AM375="","",'Cálculos '!AM375)</f>
        <v/>
      </c>
      <c r="AG369" s="172" t="str">
        <f>IF('Cálculos '!AN375="","",'Cálculos '!AN375)</f>
        <v/>
      </c>
      <c r="AH369" s="172" t="str">
        <f>IF('Cálculos '!AO375="","",'Cálculos '!AO375)</f>
        <v/>
      </c>
      <c r="AI369" s="172" t="str">
        <f>IF('Cálculos '!AP375="","",'Cálculos '!AP375)</f>
        <v/>
      </c>
      <c r="AJ369" s="443" t="str">
        <f>IF('Cálculos '!AQ375="","",'Cálculos '!AQ375)</f>
        <v/>
      </c>
      <c r="AK369" s="446" t="str">
        <f>IF('Cálculos '!D375="","",AVERAGE(C369:AJ369))</f>
        <v/>
      </c>
      <c r="AM369" s="181">
        <f t="shared" si="218"/>
        <v>367</v>
      </c>
      <c r="AN369" s="284" t="str">
        <f t="shared" si="219"/>
        <v/>
      </c>
      <c r="AO369" s="285" t="str">
        <f t="shared" si="220"/>
        <v/>
      </c>
      <c r="AP369" s="285" t="str">
        <f t="shared" si="221"/>
        <v/>
      </c>
      <c r="AQ369" s="285" t="str">
        <f t="shared" si="222"/>
        <v/>
      </c>
      <c r="AR369" s="182" t="str">
        <f t="shared" si="223"/>
        <v/>
      </c>
      <c r="AS369" s="182" t="str">
        <f t="shared" si="224"/>
        <v/>
      </c>
      <c r="AT369" s="182" t="str">
        <f t="shared" si="225"/>
        <v/>
      </c>
      <c r="AU369" s="182" t="str">
        <f t="shared" si="226"/>
        <v/>
      </c>
      <c r="AV369" s="182" t="str">
        <f t="shared" si="227"/>
        <v/>
      </c>
      <c r="AW369" s="182" t="str">
        <f t="shared" si="228"/>
        <v/>
      </c>
      <c r="AX369" s="182" t="str">
        <f t="shared" si="229"/>
        <v/>
      </c>
      <c r="AY369" s="182" t="str">
        <f t="shared" si="230"/>
        <v/>
      </c>
      <c r="AZ369" s="182" t="str">
        <f t="shared" si="231"/>
        <v/>
      </c>
      <c r="BA369" s="182" t="str">
        <f t="shared" si="232"/>
        <v/>
      </c>
      <c r="BB369" s="182" t="str">
        <f t="shared" si="233"/>
        <v/>
      </c>
      <c r="BC369" s="182" t="str">
        <f t="shared" si="234"/>
        <v/>
      </c>
      <c r="BD369" s="182" t="str">
        <f t="shared" si="235"/>
        <v/>
      </c>
      <c r="BE369" s="182" t="str">
        <f t="shared" si="236"/>
        <v/>
      </c>
      <c r="BF369" s="182" t="str">
        <f t="shared" si="237"/>
        <v/>
      </c>
      <c r="BG369" s="182" t="str">
        <f t="shared" si="238"/>
        <v/>
      </c>
      <c r="BH369" s="182" t="str">
        <f t="shared" si="239"/>
        <v/>
      </c>
      <c r="BI369" s="182" t="str">
        <f t="shared" si="240"/>
        <v/>
      </c>
      <c r="BJ369" s="182" t="str">
        <f t="shared" si="241"/>
        <v/>
      </c>
      <c r="BK369" s="182" t="str">
        <f t="shared" si="242"/>
        <v/>
      </c>
      <c r="BL369" s="182" t="str">
        <f t="shared" si="243"/>
        <v/>
      </c>
      <c r="BM369" s="182" t="str">
        <f t="shared" si="244"/>
        <v/>
      </c>
      <c r="BN369" s="182" t="str">
        <f t="shared" si="245"/>
        <v/>
      </c>
      <c r="BO369" s="182" t="str">
        <f t="shared" si="246"/>
        <v/>
      </c>
      <c r="BP369" s="182" t="str">
        <f t="shared" si="247"/>
        <v/>
      </c>
      <c r="BQ369" s="182" t="str">
        <f t="shared" si="248"/>
        <v/>
      </c>
      <c r="BR369" s="182" t="str">
        <f t="shared" si="249"/>
        <v/>
      </c>
      <c r="BS369" s="182" t="str">
        <f t="shared" si="250"/>
        <v/>
      </c>
      <c r="BT369" s="182" t="str">
        <f t="shared" si="251"/>
        <v/>
      </c>
      <c r="BU369" s="183" t="str">
        <f t="shared" si="252"/>
        <v/>
      </c>
      <c r="BV369" s="184" t="str">
        <f>IF('Cálculos '!C375="","",AVERAGE(AN369:BU369))</f>
        <v/>
      </c>
    </row>
    <row r="370" spans="2:74" ht="17.25" hidden="1" thickBot="1" x14ac:dyDescent="0.35">
      <c r="B370" s="165">
        <f t="shared" si="217"/>
        <v>368</v>
      </c>
      <c r="C370" s="171" t="str">
        <f>IF('Cálculos '!J376="","",'Cálculos '!J376)</f>
        <v/>
      </c>
      <c r="D370" s="172" t="str">
        <f>IF('Cálculos '!K376="","",'Cálculos '!K376)</f>
        <v/>
      </c>
      <c r="E370" s="172" t="str">
        <f>IF('Cálculos '!L376="","",'Cálculos '!L376)</f>
        <v/>
      </c>
      <c r="F370" s="172" t="str">
        <f>IF('Cálculos '!M376="","",'Cálculos '!M376)</f>
        <v/>
      </c>
      <c r="G370" s="172" t="str">
        <f>IF('Cálculos '!N376="","",'Cálculos '!N376)</f>
        <v/>
      </c>
      <c r="H370" s="172" t="str">
        <f>IF('Cálculos '!O376="","",'Cálculos '!O376)</f>
        <v/>
      </c>
      <c r="I370" s="172" t="str">
        <f>IF('Cálculos '!P376="","",'Cálculos '!P376)</f>
        <v/>
      </c>
      <c r="J370" s="172" t="str">
        <f>IF('Cálculos '!Q376="","",'Cálculos '!Q376)</f>
        <v/>
      </c>
      <c r="K370" s="172" t="str">
        <f>IF('Cálculos '!R376="","",'Cálculos '!R376)</f>
        <v/>
      </c>
      <c r="L370" s="172" t="str">
        <f>IF('Cálculos '!S376="","",'Cálculos '!S376)</f>
        <v/>
      </c>
      <c r="M370" s="172" t="str">
        <f>IF('Cálculos '!T376="","",'Cálculos '!T376)</f>
        <v/>
      </c>
      <c r="N370" s="172" t="str">
        <f>IF('Cálculos '!U376="","",'Cálculos '!U376)</f>
        <v/>
      </c>
      <c r="O370" s="172" t="str">
        <f>IF('Cálculos '!V376="","",'Cálculos '!V376)</f>
        <v/>
      </c>
      <c r="P370" s="172" t="str">
        <f>IF('Cálculos '!W376="","",'Cálculos '!W376)</f>
        <v/>
      </c>
      <c r="Q370" s="172" t="str">
        <f>IF('Cálculos '!X376="","",'Cálculos '!X376)</f>
        <v/>
      </c>
      <c r="R370" s="172" t="str">
        <f>IF('Cálculos '!Y376="","",'Cálculos '!Y376)</f>
        <v/>
      </c>
      <c r="S370" s="172" t="str">
        <f>IF('Cálculos '!Z376="","",'Cálculos '!Z376)</f>
        <v/>
      </c>
      <c r="T370" s="172" t="str">
        <f>IF('Cálculos '!AA376="","",'Cálculos '!AA376)</f>
        <v/>
      </c>
      <c r="U370" s="172" t="str">
        <f>IF('Cálculos '!AB376="","",'Cálculos '!AB376)</f>
        <v/>
      </c>
      <c r="V370" s="172" t="str">
        <f>IF('Cálculos '!AC376="","",'Cálculos '!AC376)</f>
        <v/>
      </c>
      <c r="W370" s="172" t="str">
        <f>IF('Cálculos '!AD376="","",'Cálculos '!AD376)</f>
        <v/>
      </c>
      <c r="X370" s="172" t="str">
        <f>IF('Cálculos '!AE376="","",'Cálculos '!AE376)</f>
        <v/>
      </c>
      <c r="Y370" s="172" t="str">
        <f>IF('Cálculos '!AF376="","",'Cálculos '!AF376)</f>
        <v/>
      </c>
      <c r="Z370" s="172" t="str">
        <f>IF('Cálculos '!AG376="","",'Cálculos '!AG376)</f>
        <v/>
      </c>
      <c r="AA370" s="172" t="str">
        <f>IF('Cálculos '!AH376="","",'Cálculos '!AH376)</f>
        <v/>
      </c>
      <c r="AB370" s="172" t="str">
        <f>IF('Cálculos '!AI376="","",'Cálculos '!AI376)</f>
        <v/>
      </c>
      <c r="AC370" s="172" t="str">
        <f>IF('Cálculos '!AJ376="","",'Cálculos '!AJ376)</f>
        <v/>
      </c>
      <c r="AD370" s="172" t="str">
        <f>IF('Cálculos '!AK376="","",'Cálculos '!AK376)</f>
        <v/>
      </c>
      <c r="AE370" s="172" t="str">
        <f>IF('Cálculos '!AL376="","",'Cálculos '!AL376)</f>
        <v/>
      </c>
      <c r="AF370" s="172" t="str">
        <f>IF('Cálculos '!AM376="","",'Cálculos '!AM376)</f>
        <v/>
      </c>
      <c r="AG370" s="172" t="str">
        <f>IF('Cálculos '!AN376="","",'Cálculos '!AN376)</f>
        <v/>
      </c>
      <c r="AH370" s="172" t="str">
        <f>IF('Cálculos '!AO376="","",'Cálculos '!AO376)</f>
        <v/>
      </c>
      <c r="AI370" s="172" t="str">
        <f>IF('Cálculos '!AP376="","",'Cálculos '!AP376)</f>
        <v/>
      </c>
      <c r="AJ370" s="443" t="str">
        <f>IF('Cálculos '!AQ376="","",'Cálculos '!AQ376)</f>
        <v/>
      </c>
      <c r="AK370" s="446" t="str">
        <f>IF('Cálculos '!D376="","",AVERAGE(C370:AJ370))</f>
        <v/>
      </c>
      <c r="AM370" s="181">
        <f t="shared" si="218"/>
        <v>368</v>
      </c>
      <c r="AN370" s="284" t="str">
        <f t="shared" si="219"/>
        <v/>
      </c>
      <c r="AO370" s="285" t="str">
        <f t="shared" si="220"/>
        <v/>
      </c>
      <c r="AP370" s="285" t="str">
        <f t="shared" si="221"/>
        <v/>
      </c>
      <c r="AQ370" s="285" t="str">
        <f t="shared" si="222"/>
        <v/>
      </c>
      <c r="AR370" s="182" t="str">
        <f t="shared" si="223"/>
        <v/>
      </c>
      <c r="AS370" s="182" t="str">
        <f t="shared" si="224"/>
        <v/>
      </c>
      <c r="AT370" s="182" t="str">
        <f t="shared" si="225"/>
        <v/>
      </c>
      <c r="AU370" s="182" t="str">
        <f t="shared" si="226"/>
        <v/>
      </c>
      <c r="AV370" s="182" t="str">
        <f t="shared" si="227"/>
        <v/>
      </c>
      <c r="AW370" s="182" t="str">
        <f t="shared" si="228"/>
        <v/>
      </c>
      <c r="AX370" s="182" t="str">
        <f t="shared" si="229"/>
        <v/>
      </c>
      <c r="AY370" s="182" t="str">
        <f t="shared" si="230"/>
        <v/>
      </c>
      <c r="AZ370" s="182" t="str">
        <f t="shared" si="231"/>
        <v/>
      </c>
      <c r="BA370" s="182" t="str">
        <f t="shared" si="232"/>
        <v/>
      </c>
      <c r="BB370" s="182" t="str">
        <f t="shared" si="233"/>
        <v/>
      </c>
      <c r="BC370" s="182" t="str">
        <f t="shared" si="234"/>
        <v/>
      </c>
      <c r="BD370" s="182" t="str">
        <f t="shared" si="235"/>
        <v/>
      </c>
      <c r="BE370" s="182" t="str">
        <f t="shared" si="236"/>
        <v/>
      </c>
      <c r="BF370" s="182" t="str">
        <f t="shared" si="237"/>
        <v/>
      </c>
      <c r="BG370" s="182" t="str">
        <f t="shared" si="238"/>
        <v/>
      </c>
      <c r="BH370" s="182" t="str">
        <f t="shared" si="239"/>
        <v/>
      </c>
      <c r="BI370" s="182" t="str">
        <f t="shared" si="240"/>
        <v/>
      </c>
      <c r="BJ370" s="182" t="str">
        <f t="shared" si="241"/>
        <v/>
      </c>
      <c r="BK370" s="182" t="str">
        <f t="shared" si="242"/>
        <v/>
      </c>
      <c r="BL370" s="182" t="str">
        <f t="shared" si="243"/>
        <v/>
      </c>
      <c r="BM370" s="182" t="str">
        <f t="shared" si="244"/>
        <v/>
      </c>
      <c r="BN370" s="182" t="str">
        <f t="shared" si="245"/>
        <v/>
      </c>
      <c r="BO370" s="182" t="str">
        <f t="shared" si="246"/>
        <v/>
      </c>
      <c r="BP370" s="182" t="str">
        <f t="shared" si="247"/>
        <v/>
      </c>
      <c r="BQ370" s="182" t="str">
        <f t="shared" si="248"/>
        <v/>
      </c>
      <c r="BR370" s="182" t="str">
        <f t="shared" si="249"/>
        <v/>
      </c>
      <c r="BS370" s="182" t="str">
        <f t="shared" si="250"/>
        <v/>
      </c>
      <c r="BT370" s="182" t="str">
        <f t="shared" si="251"/>
        <v/>
      </c>
      <c r="BU370" s="183" t="str">
        <f t="shared" si="252"/>
        <v/>
      </c>
      <c r="BV370" s="184" t="str">
        <f>IF('Cálculos '!C376="","",AVERAGE(AN370:BU370))</f>
        <v/>
      </c>
    </row>
    <row r="371" spans="2:74" ht="17.25" hidden="1" thickBot="1" x14ac:dyDescent="0.35">
      <c r="B371" s="165">
        <f t="shared" si="217"/>
        <v>369</v>
      </c>
      <c r="C371" s="171" t="str">
        <f>IF('Cálculos '!J377="","",'Cálculos '!J377)</f>
        <v/>
      </c>
      <c r="D371" s="172" t="str">
        <f>IF('Cálculos '!K377="","",'Cálculos '!K377)</f>
        <v/>
      </c>
      <c r="E371" s="172" t="str">
        <f>IF('Cálculos '!L377="","",'Cálculos '!L377)</f>
        <v/>
      </c>
      <c r="F371" s="172" t="str">
        <f>IF('Cálculos '!M377="","",'Cálculos '!M377)</f>
        <v/>
      </c>
      <c r="G371" s="172" t="str">
        <f>IF('Cálculos '!N377="","",'Cálculos '!N377)</f>
        <v/>
      </c>
      <c r="H371" s="172" t="str">
        <f>IF('Cálculos '!O377="","",'Cálculos '!O377)</f>
        <v/>
      </c>
      <c r="I371" s="172" t="str">
        <f>IF('Cálculos '!P377="","",'Cálculos '!P377)</f>
        <v/>
      </c>
      <c r="J371" s="172" t="str">
        <f>IF('Cálculos '!Q377="","",'Cálculos '!Q377)</f>
        <v/>
      </c>
      <c r="K371" s="172" t="str">
        <f>IF('Cálculos '!R377="","",'Cálculos '!R377)</f>
        <v/>
      </c>
      <c r="L371" s="172" t="str">
        <f>IF('Cálculos '!S377="","",'Cálculos '!S377)</f>
        <v/>
      </c>
      <c r="M371" s="172" t="str">
        <f>IF('Cálculos '!T377="","",'Cálculos '!T377)</f>
        <v/>
      </c>
      <c r="N371" s="172" t="str">
        <f>IF('Cálculos '!U377="","",'Cálculos '!U377)</f>
        <v/>
      </c>
      <c r="O371" s="172" t="str">
        <f>IF('Cálculos '!V377="","",'Cálculos '!V377)</f>
        <v/>
      </c>
      <c r="P371" s="172" t="str">
        <f>IF('Cálculos '!W377="","",'Cálculos '!W377)</f>
        <v/>
      </c>
      <c r="Q371" s="172" t="str">
        <f>IF('Cálculos '!X377="","",'Cálculos '!X377)</f>
        <v/>
      </c>
      <c r="R371" s="172" t="str">
        <f>IF('Cálculos '!Y377="","",'Cálculos '!Y377)</f>
        <v/>
      </c>
      <c r="S371" s="172" t="str">
        <f>IF('Cálculos '!Z377="","",'Cálculos '!Z377)</f>
        <v/>
      </c>
      <c r="T371" s="172" t="str">
        <f>IF('Cálculos '!AA377="","",'Cálculos '!AA377)</f>
        <v/>
      </c>
      <c r="U371" s="172" t="str">
        <f>IF('Cálculos '!AB377="","",'Cálculos '!AB377)</f>
        <v/>
      </c>
      <c r="V371" s="172" t="str">
        <f>IF('Cálculos '!AC377="","",'Cálculos '!AC377)</f>
        <v/>
      </c>
      <c r="W371" s="172" t="str">
        <f>IF('Cálculos '!AD377="","",'Cálculos '!AD377)</f>
        <v/>
      </c>
      <c r="X371" s="172" t="str">
        <f>IF('Cálculos '!AE377="","",'Cálculos '!AE377)</f>
        <v/>
      </c>
      <c r="Y371" s="172" t="str">
        <f>IF('Cálculos '!AF377="","",'Cálculos '!AF377)</f>
        <v/>
      </c>
      <c r="Z371" s="172" t="str">
        <f>IF('Cálculos '!AG377="","",'Cálculos '!AG377)</f>
        <v/>
      </c>
      <c r="AA371" s="172" t="str">
        <f>IF('Cálculos '!AH377="","",'Cálculos '!AH377)</f>
        <v/>
      </c>
      <c r="AB371" s="172" t="str">
        <f>IF('Cálculos '!AI377="","",'Cálculos '!AI377)</f>
        <v/>
      </c>
      <c r="AC371" s="172" t="str">
        <f>IF('Cálculos '!AJ377="","",'Cálculos '!AJ377)</f>
        <v/>
      </c>
      <c r="AD371" s="172" t="str">
        <f>IF('Cálculos '!AK377="","",'Cálculos '!AK377)</f>
        <v/>
      </c>
      <c r="AE371" s="172" t="str">
        <f>IF('Cálculos '!AL377="","",'Cálculos '!AL377)</f>
        <v/>
      </c>
      <c r="AF371" s="172" t="str">
        <f>IF('Cálculos '!AM377="","",'Cálculos '!AM377)</f>
        <v/>
      </c>
      <c r="AG371" s="172" t="str">
        <f>IF('Cálculos '!AN377="","",'Cálculos '!AN377)</f>
        <v/>
      </c>
      <c r="AH371" s="172" t="str">
        <f>IF('Cálculos '!AO377="","",'Cálculos '!AO377)</f>
        <v/>
      </c>
      <c r="AI371" s="172" t="str">
        <f>IF('Cálculos '!AP377="","",'Cálculos '!AP377)</f>
        <v/>
      </c>
      <c r="AJ371" s="443" t="str">
        <f>IF('Cálculos '!AQ377="","",'Cálculos '!AQ377)</f>
        <v/>
      </c>
      <c r="AK371" s="446" t="str">
        <f>IF('Cálculos '!D377="","",AVERAGE(C371:AJ371))</f>
        <v/>
      </c>
      <c r="AM371" s="181">
        <f t="shared" si="218"/>
        <v>369</v>
      </c>
      <c r="AN371" s="284" t="str">
        <f t="shared" si="219"/>
        <v/>
      </c>
      <c r="AO371" s="285" t="str">
        <f t="shared" si="220"/>
        <v/>
      </c>
      <c r="AP371" s="285" t="str">
        <f t="shared" si="221"/>
        <v/>
      </c>
      <c r="AQ371" s="285" t="str">
        <f t="shared" si="222"/>
        <v/>
      </c>
      <c r="AR371" s="182" t="str">
        <f t="shared" si="223"/>
        <v/>
      </c>
      <c r="AS371" s="182" t="str">
        <f t="shared" si="224"/>
        <v/>
      </c>
      <c r="AT371" s="182" t="str">
        <f t="shared" si="225"/>
        <v/>
      </c>
      <c r="AU371" s="182" t="str">
        <f t="shared" si="226"/>
        <v/>
      </c>
      <c r="AV371" s="182" t="str">
        <f t="shared" si="227"/>
        <v/>
      </c>
      <c r="AW371" s="182" t="str">
        <f t="shared" si="228"/>
        <v/>
      </c>
      <c r="AX371" s="182" t="str">
        <f t="shared" si="229"/>
        <v/>
      </c>
      <c r="AY371" s="182" t="str">
        <f t="shared" si="230"/>
        <v/>
      </c>
      <c r="AZ371" s="182" t="str">
        <f t="shared" si="231"/>
        <v/>
      </c>
      <c r="BA371" s="182" t="str">
        <f t="shared" si="232"/>
        <v/>
      </c>
      <c r="BB371" s="182" t="str">
        <f t="shared" si="233"/>
        <v/>
      </c>
      <c r="BC371" s="182" t="str">
        <f t="shared" si="234"/>
        <v/>
      </c>
      <c r="BD371" s="182" t="str">
        <f t="shared" si="235"/>
        <v/>
      </c>
      <c r="BE371" s="182" t="str">
        <f t="shared" si="236"/>
        <v/>
      </c>
      <c r="BF371" s="182" t="str">
        <f t="shared" si="237"/>
        <v/>
      </c>
      <c r="BG371" s="182" t="str">
        <f t="shared" si="238"/>
        <v/>
      </c>
      <c r="BH371" s="182" t="str">
        <f t="shared" si="239"/>
        <v/>
      </c>
      <c r="BI371" s="182" t="str">
        <f t="shared" si="240"/>
        <v/>
      </c>
      <c r="BJ371" s="182" t="str">
        <f t="shared" si="241"/>
        <v/>
      </c>
      <c r="BK371" s="182" t="str">
        <f t="shared" si="242"/>
        <v/>
      </c>
      <c r="BL371" s="182" t="str">
        <f t="shared" si="243"/>
        <v/>
      </c>
      <c r="BM371" s="182" t="str">
        <f t="shared" si="244"/>
        <v/>
      </c>
      <c r="BN371" s="182" t="str">
        <f t="shared" si="245"/>
        <v/>
      </c>
      <c r="BO371" s="182" t="str">
        <f t="shared" si="246"/>
        <v/>
      </c>
      <c r="BP371" s="182" t="str">
        <f t="shared" si="247"/>
        <v/>
      </c>
      <c r="BQ371" s="182" t="str">
        <f t="shared" si="248"/>
        <v/>
      </c>
      <c r="BR371" s="182" t="str">
        <f t="shared" si="249"/>
        <v/>
      </c>
      <c r="BS371" s="182" t="str">
        <f t="shared" si="250"/>
        <v/>
      </c>
      <c r="BT371" s="182" t="str">
        <f t="shared" si="251"/>
        <v/>
      </c>
      <c r="BU371" s="183" t="str">
        <f t="shared" si="252"/>
        <v/>
      </c>
      <c r="BV371" s="184" t="str">
        <f>IF('Cálculos '!C377="","",AVERAGE(AN371:BU371))</f>
        <v/>
      </c>
    </row>
    <row r="372" spans="2:74" ht="17.25" hidden="1" thickBot="1" x14ac:dyDescent="0.35">
      <c r="B372" s="165">
        <f t="shared" si="217"/>
        <v>370</v>
      </c>
      <c r="C372" s="171" t="str">
        <f>IF('Cálculos '!J378="","",'Cálculos '!J378)</f>
        <v/>
      </c>
      <c r="D372" s="172" t="str">
        <f>IF('Cálculos '!K378="","",'Cálculos '!K378)</f>
        <v/>
      </c>
      <c r="E372" s="172" t="str">
        <f>IF('Cálculos '!L378="","",'Cálculos '!L378)</f>
        <v/>
      </c>
      <c r="F372" s="172" t="str">
        <f>IF('Cálculos '!M378="","",'Cálculos '!M378)</f>
        <v/>
      </c>
      <c r="G372" s="172" t="str">
        <f>IF('Cálculos '!N378="","",'Cálculos '!N378)</f>
        <v/>
      </c>
      <c r="H372" s="172" t="str">
        <f>IF('Cálculos '!O378="","",'Cálculos '!O378)</f>
        <v/>
      </c>
      <c r="I372" s="172" t="str">
        <f>IF('Cálculos '!P378="","",'Cálculos '!P378)</f>
        <v/>
      </c>
      <c r="J372" s="172" t="str">
        <f>IF('Cálculos '!Q378="","",'Cálculos '!Q378)</f>
        <v/>
      </c>
      <c r="K372" s="172" t="str">
        <f>IF('Cálculos '!R378="","",'Cálculos '!R378)</f>
        <v/>
      </c>
      <c r="L372" s="172" t="str">
        <f>IF('Cálculos '!S378="","",'Cálculos '!S378)</f>
        <v/>
      </c>
      <c r="M372" s="172" t="str">
        <f>IF('Cálculos '!T378="","",'Cálculos '!T378)</f>
        <v/>
      </c>
      <c r="N372" s="172" t="str">
        <f>IF('Cálculos '!U378="","",'Cálculos '!U378)</f>
        <v/>
      </c>
      <c r="O372" s="172" t="str">
        <f>IF('Cálculos '!V378="","",'Cálculos '!V378)</f>
        <v/>
      </c>
      <c r="P372" s="172" t="str">
        <f>IF('Cálculos '!W378="","",'Cálculos '!W378)</f>
        <v/>
      </c>
      <c r="Q372" s="172" t="str">
        <f>IF('Cálculos '!X378="","",'Cálculos '!X378)</f>
        <v/>
      </c>
      <c r="R372" s="172" t="str">
        <f>IF('Cálculos '!Y378="","",'Cálculos '!Y378)</f>
        <v/>
      </c>
      <c r="S372" s="172" t="str">
        <f>IF('Cálculos '!Z378="","",'Cálculos '!Z378)</f>
        <v/>
      </c>
      <c r="T372" s="172" t="str">
        <f>IF('Cálculos '!AA378="","",'Cálculos '!AA378)</f>
        <v/>
      </c>
      <c r="U372" s="172" t="str">
        <f>IF('Cálculos '!AB378="","",'Cálculos '!AB378)</f>
        <v/>
      </c>
      <c r="V372" s="172" t="str">
        <f>IF('Cálculos '!AC378="","",'Cálculos '!AC378)</f>
        <v/>
      </c>
      <c r="W372" s="172" t="str">
        <f>IF('Cálculos '!AD378="","",'Cálculos '!AD378)</f>
        <v/>
      </c>
      <c r="X372" s="172" t="str">
        <f>IF('Cálculos '!AE378="","",'Cálculos '!AE378)</f>
        <v/>
      </c>
      <c r="Y372" s="172" t="str">
        <f>IF('Cálculos '!AF378="","",'Cálculos '!AF378)</f>
        <v/>
      </c>
      <c r="Z372" s="172" t="str">
        <f>IF('Cálculos '!AG378="","",'Cálculos '!AG378)</f>
        <v/>
      </c>
      <c r="AA372" s="172" t="str">
        <f>IF('Cálculos '!AH378="","",'Cálculos '!AH378)</f>
        <v/>
      </c>
      <c r="AB372" s="172" t="str">
        <f>IF('Cálculos '!AI378="","",'Cálculos '!AI378)</f>
        <v/>
      </c>
      <c r="AC372" s="172" t="str">
        <f>IF('Cálculos '!AJ378="","",'Cálculos '!AJ378)</f>
        <v/>
      </c>
      <c r="AD372" s="172" t="str">
        <f>IF('Cálculos '!AK378="","",'Cálculos '!AK378)</f>
        <v/>
      </c>
      <c r="AE372" s="172" t="str">
        <f>IF('Cálculos '!AL378="","",'Cálculos '!AL378)</f>
        <v/>
      </c>
      <c r="AF372" s="172" t="str">
        <f>IF('Cálculos '!AM378="","",'Cálculos '!AM378)</f>
        <v/>
      </c>
      <c r="AG372" s="172" t="str">
        <f>IF('Cálculos '!AN378="","",'Cálculos '!AN378)</f>
        <v/>
      </c>
      <c r="AH372" s="172" t="str">
        <f>IF('Cálculos '!AO378="","",'Cálculos '!AO378)</f>
        <v/>
      </c>
      <c r="AI372" s="172" t="str">
        <f>IF('Cálculos '!AP378="","",'Cálculos '!AP378)</f>
        <v/>
      </c>
      <c r="AJ372" s="443" t="str">
        <f>IF('Cálculos '!AQ378="","",'Cálculos '!AQ378)</f>
        <v/>
      </c>
      <c r="AK372" s="446" t="str">
        <f>IF('Cálculos '!D378="","",AVERAGE(C372:AJ372))</f>
        <v/>
      </c>
      <c r="AM372" s="181">
        <f t="shared" si="218"/>
        <v>370</v>
      </c>
      <c r="AN372" s="284" t="str">
        <f t="shared" si="219"/>
        <v/>
      </c>
      <c r="AO372" s="285" t="str">
        <f t="shared" si="220"/>
        <v/>
      </c>
      <c r="AP372" s="285" t="str">
        <f t="shared" si="221"/>
        <v/>
      </c>
      <c r="AQ372" s="285" t="str">
        <f t="shared" si="222"/>
        <v/>
      </c>
      <c r="AR372" s="182" t="str">
        <f t="shared" si="223"/>
        <v/>
      </c>
      <c r="AS372" s="182" t="str">
        <f t="shared" si="224"/>
        <v/>
      </c>
      <c r="AT372" s="182" t="str">
        <f t="shared" si="225"/>
        <v/>
      </c>
      <c r="AU372" s="182" t="str">
        <f t="shared" si="226"/>
        <v/>
      </c>
      <c r="AV372" s="182" t="str">
        <f t="shared" si="227"/>
        <v/>
      </c>
      <c r="AW372" s="182" t="str">
        <f t="shared" si="228"/>
        <v/>
      </c>
      <c r="AX372" s="182" t="str">
        <f t="shared" si="229"/>
        <v/>
      </c>
      <c r="AY372" s="182" t="str">
        <f t="shared" si="230"/>
        <v/>
      </c>
      <c r="AZ372" s="182" t="str">
        <f t="shared" si="231"/>
        <v/>
      </c>
      <c r="BA372" s="182" t="str">
        <f t="shared" si="232"/>
        <v/>
      </c>
      <c r="BB372" s="182" t="str">
        <f t="shared" si="233"/>
        <v/>
      </c>
      <c r="BC372" s="182" t="str">
        <f t="shared" si="234"/>
        <v/>
      </c>
      <c r="BD372" s="182" t="str">
        <f t="shared" si="235"/>
        <v/>
      </c>
      <c r="BE372" s="182" t="str">
        <f t="shared" si="236"/>
        <v/>
      </c>
      <c r="BF372" s="182" t="str">
        <f t="shared" si="237"/>
        <v/>
      </c>
      <c r="BG372" s="182" t="str">
        <f t="shared" si="238"/>
        <v/>
      </c>
      <c r="BH372" s="182" t="str">
        <f t="shared" si="239"/>
        <v/>
      </c>
      <c r="BI372" s="182" t="str">
        <f t="shared" si="240"/>
        <v/>
      </c>
      <c r="BJ372" s="182" t="str">
        <f t="shared" si="241"/>
        <v/>
      </c>
      <c r="BK372" s="182" t="str">
        <f t="shared" si="242"/>
        <v/>
      </c>
      <c r="BL372" s="182" t="str">
        <f t="shared" si="243"/>
        <v/>
      </c>
      <c r="BM372" s="182" t="str">
        <f t="shared" si="244"/>
        <v/>
      </c>
      <c r="BN372" s="182" t="str">
        <f t="shared" si="245"/>
        <v/>
      </c>
      <c r="BO372" s="182" t="str">
        <f t="shared" si="246"/>
        <v/>
      </c>
      <c r="BP372" s="182" t="str">
        <f t="shared" si="247"/>
        <v/>
      </c>
      <c r="BQ372" s="182" t="str">
        <f t="shared" si="248"/>
        <v/>
      </c>
      <c r="BR372" s="182" t="str">
        <f t="shared" si="249"/>
        <v/>
      </c>
      <c r="BS372" s="182" t="str">
        <f t="shared" si="250"/>
        <v/>
      </c>
      <c r="BT372" s="182" t="str">
        <f t="shared" si="251"/>
        <v/>
      </c>
      <c r="BU372" s="183" t="str">
        <f t="shared" si="252"/>
        <v/>
      </c>
      <c r="BV372" s="184" t="str">
        <f>IF('Cálculos '!C378="","",AVERAGE(AN372:BU372))</f>
        <v/>
      </c>
    </row>
    <row r="373" spans="2:74" ht="17.25" hidden="1" thickBot="1" x14ac:dyDescent="0.35">
      <c r="B373" s="165">
        <f t="shared" si="217"/>
        <v>371</v>
      </c>
      <c r="C373" s="171" t="str">
        <f>IF('Cálculos '!J379="","",'Cálculos '!J379)</f>
        <v/>
      </c>
      <c r="D373" s="172" t="str">
        <f>IF('Cálculos '!K379="","",'Cálculos '!K379)</f>
        <v/>
      </c>
      <c r="E373" s="172" t="str">
        <f>IF('Cálculos '!L379="","",'Cálculos '!L379)</f>
        <v/>
      </c>
      <c r="F373" s="172" t="str">
        <f>IF('Cálculos '!M379="","",'Cálculos '!M379)</f>
        <v/>
      </c>
      <c r="G373" s="172" t="str">
        <f>IF('Cálculos '!N379="","",'Cálculos '!N379)</f>
        <v/>
      </c>
      <c r="H373" s="172" t="str">
        <f>IF('Cálculos '!O379="","",'Cálculos '!O379)</f>
        <v/>
      </c>
      <c r="I373" s="172" t="str">
        <f>IF('Cálculos '!P379="","",'Cálculos '!P379)</f>
        <v/>
      </c>
      <c r="J373" s="172" t="str">
        <f>IF('Cálculos '!Q379="","",'Cálculos '!Q379)</f>
        <v/>
      </c>
      <c r="K373" s="172" t="str">
        <f>IF('Cálculos '!R379="","",'Cálculos '!R379)</f>
        <v/>
      </c>
      <c r="L373" s="172" t="str">
        <f>IF('Cálculos '!S379="","",'Cálculos '!S379)</f>
        <v/>
      </c>
      <c r="M373" s="172" t="str">
        <f>IF('Cálculos '!T379="","",'Cálculos '!T379)</f>
        <v/>
      </c>
      <c r="N373" s="172" t="str">
        <f>IF('Cálculos '!U379="","",'Cálculos '!U379)</f>
        <v/>
      </c>
      <c r="O373" s="172" t="str">
        <f>IF('Cálculos '!V379="","",'Cálculos '!V379)</f>
        <v/>
      </c>
      <c r="P373" s="172" t="str">
        <f>IF('Cálculos '!W379="","",'Cálculos '!W379)</f>
        <v/>
      </c>
      <c r="Q373" s="172" t="str">
        <f>IF('Cálculos '!X379="","",'Cálculos '!X379)</f>
        <v/>
      </c>
      <c r="R373" s="172" t="str">
        <f>IF('Cálculos '!Y379="","",'Cálculos '!Y379)</f>
        <v/>
      </c>
      <c r="S373" s="172" t="str">
        <f>IF('Cálculos '!Z379="","",'Cálculos '!Z379)</f>
        <v/>
      </c>
      <c r="T373" s="172" t="str">
        <f>IF('Cálculos '!AA379="","",'Cálculos '!AA379)</f>
        <v/>
      </c>
      <c r="U373" s="172" t="str">
        <f>IF('Cálculos '!AB379="","",'Cálculos '!AB379)</f>
        <v/>
      </c>
      <c r="V373" s="172" t="str">
        <f>IF('Cálculos '!AC379="","",'Cálculos '!AC379)</f>
        <v/>
      </c>
      <c r="W373" s="172" t="str">
        <f>IF('Cálculos '!AD379="","",'Cálculos '!AD379)</f>
        <v/>
      </c>
      <c r="X373" s="172" t="str">
        <f>IF('Cálculos '!AE379="","",'Cálculos '!AE379)</f>
        <v/>
      </c>
      <c r="Y373" s="172" t="str">
        <f>IF('Cálculos '!AF379="","",'Cálculos '!AF379)</f>
        <v/>
      </c>
      <c r="Z373" s="172" t="str">
        <f>IF('Cálculos '!AG379="","",'Cálculos '!AG379)</f>
        <v/>
      </c>
      <c r="AA373" s="172" t="str">
        <f>IF('Cálculos '!AH379="","",'Cálculos '!AH379)</f>
        <v/>
      </c>
      <c r="AB373" s="172" t="str">
        <f>IF('Cálculos '!AI379="","",'Cálculos '!AI379)</f>
        <v/>
      </c>
      <c r="AC373" s="172" t="str">
        <f>IF('Cálculos '!AJ379="","",'Cálculos '!AJ379)</f>
        <v/>
      </c>
      <c r="AD373" s="172" t="str">
        <f>IF('Cálculos '!AK379="","",'Cálculos '!AK379)</f>
        <v/>
      </c>
      <c r="AE373" s="172" t="str">
        <f>IF('Cálculos '!AL379="","",'Cálculos '!AL379)</f>
        <v/>
      </c>
      <c r="AF373" s="172" t="str">
        <f>IF('Cálculos '!AM379="","",'Cálculos '!AM379)</f>
        <v/>
      </c>
      <c r="AG373" s="172" t="str">
        <f>IF('Cálculos '!AN379="","",'Cálculos '!AN379)</f>
        <v/>
      </c>
      <c r="AH373" s="172" t="str">
        <f>IF('Cálculos '!AO379="","",'Cálculos '!AO379)</f>
        <v/>
      </c>
      <c r="AI373" s="172" t="str">
        <f>IF('Cálculos '!AP379="","",'Cálculos '!AP379)</f>
        <v/>
      </c>
      <c r="AJ373" s="443" t="str">
        <f>IF('Cálculos '!AQ379="","",'Cálculos '!AQ379)</f>
        <v/>
      </c>
      <c r="AK373" s="446" t="str">
        <f>IF('Cálculos '!D379="","",AVERAGE(C373:AJ373))</f>
        <v/>
      </c>
      <c r="AM373" s="181">
        <f t="shared" si="218"/>
        <v>371</v>
      </c>
      <c r="AN373" s="284" t="str">
        <f t="shared" si="219"/>
        <v/>
      </c>
      <c r="AO373" s="285" t="str">
        <f t="shared" si="220"/>
        <v/>
      </c>
      <c r="AP373" s="285" t="str">
        <f t="shared" si="221"/>
        <v/>
      </c>
      <c r="AQ373" s="285" t="str">
        <f t="shared" si="222"/>
        <v/>
      </c>
      <c r="AR373" s="182" t="str">
        <f t="shared" si="223"/>
        <v/>
      </c>
      <c r="AS373" s="182" t="str">
        <f t="shared" si="224"/>
        <v/>
      </c>
      <c r="AT373" s="182" t="str">
        <f t="shared" si="225"/>
        <v/>
      </c>
      <c r="AU373" s="182" t="str">
        <f t="shared" si="226"/>
        <v/>
      </c>
      <c r="AV373" s="182" t="str">
        <f t="shared" si="227"/>
        <v/>
      </c>
      <c r="AW373" s="182" t="str">
        <f t="shared" si="228"/>
        <v/>
      </c>
      <c r="AX373" s="182" t="str">
        <f t="shared" si="229"/>
        <v/>
      </c>
      <c r="AY373" s="182" t="str">
        <f t="shared" si="230"/>
        <v/>
      </c>
      <c r="AZ373" s="182" t="str">
        <f t="shared" si="231"/>
        <v/>
      </c>
      <c r="BA373" s="182" t="str">
        <f t="shared" si="232"/>
        <v/>
      </c>
      <c r="BB373" s="182" t="str">
        <f t="shared" si="233"/>
        <v/>
      </c>
      <c r="BC373" s="182" t="str">
        <f t="shared" si="234"/>
        <v/>
      </c>
      <c r="BD373" s="182" t="str">
        <f t="shared" si="235"/>
        <v/>
      </c>
      <c r="BE373" s="182" t="str">
        <f t="shared" si="236"/>
        <v/>
      </c>
      <c r="BF373" s="182" t="str">
        <f t="shared" si="237"/>
        <v/>
      </c>
      <c r="BG373" s="182" t="str">
        <f t="shared" si="238"/>
        <v/>
      </c>
      <c r="BH373" s="182" t="str">
        <f t="shared" si="239"/>
        <v/>
      </c>
      <c r="BI373" s="182" t="str">
        <f t="shared" si="240"/>
        <v/>
      </c>
      <c r="BJ373" s="182" t="str">
        <f t="shared" si="241"/>
        <v/>
      </c>
      <c r="BK373" s="182" t="str">
        <f t="shared" si="242"/>
        <v/>
      </c>
      <c r="BL373" s="182" t="str">
        <f t="shared" si="243"/>
        <v/>
      </c>
      <c r="BM373" s="182" t="str">
        <f t="shared" si="244"/>
        <v/>
      </c>
      <c r="BN373" s="182" t="str">
        <f t="shared" si="245"/>
        <v/>
      </c>
      <c r="BO373" s="182" t="str">
        <f t="shared" si="246"/>
        <v/>
      </c>
      <c r="BP373" s="182" t="str">
        <f t="shared" si="247"/>
        <v/>
      </c>
      <c r="BQ373" s="182" t="str">
        <f t="shared" si="248"/>
        <v/>
      </c>
      <c r="BR373" s="182" t="str">
        <f t="shared" si="249"/>
        <v/>
      </c>
      <c r="BS373" s="182" t="str">
        <f t="shared" si="250"/>
        <v/>
      </c>
      <c r="BT373" s="182" t="str">
        <f t="shared" si="251"/>
        <v/>
      </c>
      <c r="BU373" s="183" t="str">
        <f t="shared" si="252"/>
        <v/>
      </c>
      <c r="BV373" s="184" t="str">
        <f>IF('Cálculos '!C379="","",AVERAGE(AN373:BU373))</f>
        <v/>
      </c>
    </row>
    <row r="374" spans="2:74" ht="17.25" hidden="1" thickBot="1" x14ac:dyDescent="0.35">
      <c r="B374" s="165">
        <f t="shared" si="217"/>
        <v>372</v>
      </c>
      <c r="C374" s="171" t="str">
        <f>IF('Cálculos '!J380="","",'Cálculos '!J380)</f>
        <v/>
      </c>
      <c r="D374" s="172" t="str">
        <f>IF('Cálculos '!K380="","",'Cálculos '!K380)</f>
        <v/>
      </c>
      <c r="E374" s="172" t="str">
        <f>IF('Cálculos '!L380="","",'Cálculos '!L380)</f>
        <v/>
      </c>
      <c r="F374" s="172" t="str">
        <f>IF('Cálculos '!M380="","",'Cálculos '!M380)</f>
        <v/>
      </c>
      <c r="G374" s="172" t="str">
        <f>IF('Cálculos '!N380="","",'Cálculos '!N380)</f>
        <v/>
      </c>
      <c r="H374" s="172" t="str">
        <f>IF('Cálculos '!O380="","",'Cálculos '!O380)</f>
        <v/>
      </c>
      <c r="I374" s="172" t="str">
        <f>IF('Cálculos '!P380="","",'Cálculos '!P380)</f>
        <v/>
      </c>
      <c r="J374" s="172" t="str">
        <f>IF('Cálculos '!Q380="","",'Cálculos '!Q380)</f>
        <v/>
      </c>
      <c r="K374" s="172" t="str">
        <f>IF('Cálculos '!R380="","",'Cálculos '!R380)</f>
        <v/>
      </c>
      <c r="L374" s="172" t="str">
        <f>IF('Cálculos '!S380="","",'Cálculos '!S380)</f>
        <v/>
      </c>
      <c r="M374" s="172" t="str">
        <f>IF('Cálculos '!T380="","",'Cálculos '!T380)</f>
        <v/>
      </c>
      <c r="N374" s="172" t="str">
        <f>IF('Cálculos '!U380="","",'Cálculos '!U380)</f>
        <v/>
      </c>
      <c r="O374" s="172" t="str">
        <f>IF('Cálculos '!V380="","",'Cálculos '!V380)</f>
        <v/>
      </c>
      <c r="P374" s="172" t="str">
        <f>IF('Cálculos '!W380="","",'Cálculos '!W380)</f>
        <v/>
      </c>
      <c r="Q374" s="172" t="str">
        <f>IF('Cálculos '!X380="","",'Cálculos '!X380)</f>
        <v/>
      </c>
      <c r="R374" s="172" t="str">
        <f>IF('Cálculos '!Y380="","",'Cálculos '!Y380)</f>
        <v/>
      </c>
      <c r="S374" s="172" t="str">
        <f>IF('Cálculos '!Z380="","",'Cálculos '!Z380)</f>
        <v/>
      </c>
      <c r="T374" s="172" t="str">
        <f>IF('Cálculos '!AA380="","",'Cálculos '!AA380)</f>
        <v/>
      </c>
      <c r="U374" s="172" t="str">
        <f>IF('Cálculos '!AB380="","",'Cálculos '!AB380)</f>
        <v/>
      </c>
      <c r="V374" s="172" t="str">
        <f>IF('Cálculos '!AC380="","",'Cálculos '!AC380)</f>
        <v/>
      </c>
      <c r="W374" s="172" t="str">
        <f>IF('Cálculos '!AD380="","",'Cálculos '!AD380)</f>
        <v/>
      </c>
      <c r="X374" s="172" t="str">
        <f>IF('Cálculos '!AE380="","",'Cálculos '!AE380)</f>
        <v/>
      </c>
      <c r="Y374" s="172" t="str">
        <f>IF('Cálculos '!AF380="","",'Cálculos '!AF380)</f>
        <v/>
      </c>
      <c r="Z374" s="172" t="str">
        <f>IF('Cálculos '!AG380="","",'Cálculos '!AG380)</f>
        <v/>
      </c>
      <c r="AA374" s="172" t="str">
        <f>IF('Cálculos '!AH380="","",'Cálculos '!AH380)</f>
        <v/>
      </c>
      <c r="AB374" s="172" t="str">
        <f>IF('Cálculos '!AI380="","",'Cálculos '!AI380)</f>
        <v/>
      </c>
      <c r="AC374" s="172" t="str">
        <f>IF('Cálculos '!AJ380="","",'Cálculos '!AJ380)</f>
        <v/>
      </c>
      <c r="AD374" s="172" t="str">
        <f>IF('Cálculos '!AK380="","",'Cálculos '!AK380)</f>
        <v/>
      </c>
      <c r="AE374" s="172" t="str">
        <f>IF('Cálculos '!AL380="","",'Cálculos '!AL380)</f>
        <v/>
      </c>
      <c r="AF374" s="172" t="str">
        <f>IF('Cálculos '!AM380="","",'Cálculos '!AM380)</f>
        <v/>
      </c>
      <c r="AG374" s="172" t="str">
        <f>IF('Cálculos '!AN380="","",'Cálculos '!AN380)</f>
        <v/>
      </c>
      <c r="AH374" s="172" t="str">
        <f>IF('Cálculos '!AO380="","",'Cálculos '!AO380)</f>
        <v/>
      </c>
      <c r="AI374" s="172" t="str">
        <f>IF('Cálculos '!AP380="","",'Cálculos '!AP380)</f>
        <v/>
      </c>
      <c r="AJ374" s="443" t="str">
        <f>IF('Cálculos '!AQ380="","",'Cálculos '!AQ380)</f>
        <v/>
      </c>
      <c r="AK374" s="446" t="str">
        <f>IF('Cálculos '!D380="","",AVERAGE(C374:AJ374))</f>
        <v/>
      </c>
      <c r="AM374" s="181">
        <f t="shared" si="218"/>
        <v>372</v>
      </c>
      <c r="AN374" s="284" t="str">
        <f t="shared" si="219"/>
        <v/>
      </c>
      <c r="AO374" s="285" t="str">
        <f t="shared" si="220"/>
        <v/>
      </c>
      <c r="AP374" s="285" t="str">
        <f t="shared" si="221"/>
        <v/>
      </c>
      <c r="AQ374" s="285" t="str">
        <f t="shared" si="222"/>
        <v/>
      </c>
      <c r="AR374" s="182" t="str">
        <f t="shared" si="223"/>
        <v/>
      </c>
      <c r="AS374" s="182" t="str">
        <f t="shared" si="224"/>
        <v/>
      </c>
      <c r="AT374" s="182" t="str">
        <f t="shared" si="225"/>
        <v/>
      </c>
      <c r="AU374" s="182" t="str">
        <f t="shared" si="226"/>
        <v/>
      </c>
      <c r="AV374" s="182" t="str">
        <f t="shared" si="227"/>
        <v/>
      </c>
      <c r="AW374" s="182" t="str">
        <f t="shared" si="228"/>
        <v/>
      </c>
      <c r="AX374" s="182" t="str">
        <f t="shared" si="229"/>
        <v/>
      </c>
      <c r="AY374" s="182" t="str">
        <f t="shared" si="230"/>
        <v/>
      </c>
      <c r="AZ374" s="182" t="str">
        <f t="shared" si="231"/>
        <v/>
      </c>
      <c r="BA374" s="182" t="str">
        <f t="shared" si="232"/>
        <v/>
      </c>
      <c r="BB374" s="182" t="str">
        <f t="shared" si="233"/>
        <v/>
      </c>
      <c r="BC374" s="182" t="str">
        <f t="shared" si="234"/>
        <v/>
      </c>
      <c r="BD374" s="182" t="str">
        <f t="shared" si="235"/>
        <v/>
      </c>
      <c r="BE374" s="182" t="str">
        <f t="shared" si="236"/>
        <v/>
      </c>
      <c r="BF374" s="182" t="str">
        <f t="shared" si="237"/>
        <v/>
      </c>
      <c r="BG374" s="182" t="str">
        <f t="shared" si="238"/>
        <v/>
      </c>
      <c r="BH374" s="182" t="str">
        <f t="shared" si="239"/>
        <v/>
      </c>
      <c r="BI374" s="182" t="str">
        <f t="shared" si="240"/>
        <v/>
      </c>
      <c r="BJ374" s="182" t="str">
        <f t="shared" si="241"/>
        <v/>
      </c>
      <c r="BK374" s="182" t="str">
        <f t="shared" si="242"/>
        <v/>
      </c>
      <c r="BL374" s="182" t="str">
        <f t="shared" si="243"/>
        <v/>
      </c>
      <c r="BM374" s="182" t="str">
        <f t="shared" si="244"/>
        <v/>
      </c>
      <c r="BN374" s="182" t="str">
        <f t="shared" si="245"/>
        <v/>
      </c>
      <c r="BO374" s="182" t="str">
        <f t="shared" si="246"/>
        <v/>
      </c>
      <c r="BP374" s="182" t="str">
        <f t="shared" si="247"/>
        <v/>
      </c>
      <c r="BQ374" s="182" t="str">
        <f t="shared" si="248"/>
        <v/>
      </c>
      <c r="BR374" s="182" t="str">
        <f t="shared" si="249"/>
        <v/>
      </c>
      <c r="BS374" s="182" t="str">
        <f t="shared" si="250"/>
        <v/>
      </c>
      <c r="BT374" s="182" t="str">
        <f t="shared" si="251"/>
        <v/>
      </c>
      <c r="BU374" s="183" t="str">
        <f t="shared" si="252"/>
        <v/>
      </c>
      <c r="BV374" s="184" t="str">
        <f>IF('Cálculos '!C380="","",AVERAGE(AN374:BU374))</f>
        <v/>
      </c>
    </row>
    <row r="375" spans="2:74" ht="17.25" hidden="1" thickBot="1" x14ac:dyDescent="0.35">
      <c r="B375" s="165">
        <f t="shared" si="217"/>
        <v>373</v>
      </c>
      <c r="C375" s="171" t="str">
        <f>IF('Cálculos '!J381="","",'Cálculos '!J381)</f>
        <v/>
      </c>
      <c r="D375" s="172" t="str">
        <f>IF('Cálculos '!K381="","",'Cálculos '!K381)</f>
        <v/>
      </c>
      <c r="E375" s="172" t="str">
        <f>IF('Cálculos '!L381="","",'Cálculos '!L381)</f>
        <v/>
      </c>
      <c r="F375" s="172" t="str">
        <f>IF('Cálculos '!M381="","",'Cálculos '!M381)</f>
        <v/>
      </c>
      <c r="G375" s="172" t="str">
        <f>IF('Cálculos '!N381="","",'Cálculos '!N381)</f>
        <v/>
      </c>
      <c r="H375" s="172" t="str">
        <f>IF('Cálculos '!O381="","",'Cálculos '!O381)</f>
        <v/>
      </c>
      <c r="I375" s="172" t="str">
        <f>IF('Cálculos '!P381="","",'Cálculos '!P381)</f>
        <v/>
      </c>
      <c r="J375" s="172" t="str">
        <f>IF('Cálculos '!Q381="","",'Cálculos '!Q381)</f>
        <v/>
      </c>
      <c r="K375" s="172" t="str">
        <f>IF('Cálculos '!R381="","",'Cálculos '!R381)</f>
        <v/>
      </c>
      <c r="L375" s="172" t="str">
        <f>IF('Cálculos '!S381="","",'Cálculos '!S381)</f>
        <v/>
      </c>
      <c r="M375" s="172" t="str">
        <f>IF('Cálculos '!T381="","",'Cálculos '!T381)</f>
        <v/>
      </c>
      <c r="N375" s="172" t="str">
        <f>IF('Cálculos '!U381="","",'Cálculos '!U381)</f>
        <v/>
      </c>
      <c r="O375" s="172" t="str">
        <f>IF('Cálculos '!V381="","",'Cálculos '!V381)</f>
        <v/>
      </c>
      <c r="P375" s="172" t="str">
        <f>IF('Cálculos '!W381="","",'Cálculos '!W381)</f>
        <v/>
      </c>
      <c r="Q375" s="172" t="str">
        <f>IF('Cálculos '!X381="","",'Cálculos '!X381)</f>
        <v/>
      </c>
      <c r="R375" s="172" t="str">
        <f>IF('Cálculos '!Y381="","",'Cálculos '!Y381)</f>
        <v/>
      </c>
      <c r="S375" s="172" t="str">
        <f>IF('Cálculos '!Z381="","",'Cálculos '!Z381)</f>
        <v/>
      </c>
      <c r="T375" s="172" t="str">
        <f>IF('Cálculos '!AA381="","",'Cálculos '!AA381)</f>
        <v/>
      </c>
      <c r="U375" s="172" t="str">
        <f>IF('Cálculos '!AB381="","",'Cálculos '!AB381)</f>
        <v/>
      </c>
      <c r="V375" s="172" t="str">
        <f>IF('Cálculos '!AC381="","",'Cálculos '!AC381)</f>
        <v/>
      </c>
      <c r="W375" s="172" t="str">
        <f>IF('Cálculos '!AD381="","",'Cálculos '!AD381)</f>
        <v/>
      </c>
      <c r="X375" s="172" t="str">
        <f>IF('Cálculos '!AE381="","",'Cálculos '!AE381)</f>
        <v/>
      </c>
      <c r="Y375" s="172" t="str">
        <f>IF('Cálculos '!AF381="","",'Cálculos '!AF381)</f>
        <v/>
      </c>
      <c r="Z375" s="172" t="str">
        <f>IF('Cálculos '!AG381="","",'Cálculos '!AG381)</f>
        <v/>
      </c>
      <c r="AA375" s="172" t="str">
        <f>IF('Cálculos '!AH381="","",'Cálculos '!AH381)</f>
        <v/>
      </c>
      <c r="AB375" s="172" t="str">
        <f>IF('Cálculos '!AI381="","",'Cálculos '!AI381)</f>
        <v/>
      </c>
      <c r="AC375" s="172" t="str">
        <f>IF('Cálculos '!AJ381="","",'Cálculos '!AJ381)</f>
        <v/>
      </c>
      <c r="AD375" s="172" t="str">
        <f>IF('Cálculos '!AK381="","",'Cálculos '!AK381)</f>
        <v/>
      </c>
      <c r="AE375" s="172" t="str">
        <f>IF('Cálculos '!AL381="","",'Cálculos '!AL381)</f>
        <v/>
      </c>
      <c r="AF375" s="172" t="str">
        <f>IF('Cálculos '!AM381="","",'Cálculos '!AM381)</f>
        <v/>
      </c>
      <c r="AG375" s="172" t="str">
        <f>IF('Cálculos '!AN381="","",'Cálculos '!AN381)</f>
        <v/>
      </c>
      <c r="AH375" s="172" t="str">
        <f>IF('Cálculos '!AO381="","",'Cálculos '!AO381)</f>
        <v/>
      </c>
      <c r="AI375" s="172" t="str">
        <f>IF('Cálculos '!AP381="","",'Cálculos '!AP381)</f>
        <v/>
      </c>
      <c r="AJ375" s="443" t="str">
        <f>IF('Cálculos '!AQ381="","",'Cálculos '!AQ381)</f>
        <v/>
      </c>
      <c r="AK375" s="446" t="str">
        <f>IF('Cálculos '!D381="","",AVERAGE(C375:AJ375))</f>
        <v/>
      </c>
      <c r="AM375" s="181">
        <f t="shared" si="218"/>
        <v>373</v>
      </c>
      <c r="AN375" s="284" t="str">
        <f t="shared" si="219"/>
        <v/>
      </c>
      <c r="AO375" s="285" t="str">
        <f t="shared" si="220"/>
        <v/>
      </c>
      <c r="AP375" s="285" t="str">
        <f t="shared" si="221"/>
        <v/>
      </c>
      <c r="AQ375" s="285" t="str">
        <f t="shared" si="222"/>
        <v/>
      </c>
      <c r="AR375" s="182" t="str">
        <f t="shared" si="223"/>
        <v/>
      </c>
      <c r="AS375" s="182" t="str">
        <f t="shared" si="224"/>
        <v/>
      </c>
      <c r="AT375" s="182" t="str">
        <f t="shared" si="225"/>
        <v/>
      </c>
      <c r="AU375" s="182" t="str">
        <f t="shared" si="226"/>
        <v/>
      </c>
      <c r="AV375" s="182" t="str">
        <f t="shared" si="227"/>
        <v/>
      </c>
      <c r="AW375" s="182" t="str">
        <f t="shared" si="228"/>
        <v/>
      </c>
      <c r="AX375" s="182" t="str">
        <f t="shared" si="229"/>
        <v/>
      </c>
      <c r="AY375" s="182" t="str">
        <f t="shared" si="230"/>
        <v/>
      </c>
      <c r="AZ375" s="182" t="str">
        <f t="shared" si="231"/>
        <v/>
      </c>
      <c r="BA375" s="182" t="str">
        <f t="shared" si="232"/>
        <v/>
      </c>
      <c r="BB375" s="182" t="str">
        <f t="shared" si="233"/>
        <v/>
      </c>
      <c r="BC375" s="182" t="str">
        <f t="shared" si="234"/>
        <v/>
      </c>
      <c r="BD375" s="182" t="str">
        <f t="shared" si="235"/>
        <v/>
      </c>
      <c r="BE375" s="182" t="str">
        <f t="shared" si="236"/>
        <v/>
      </c>
      <c r="BF375" s="182" t="str">
        <f t="shared" si="237"/>
        <v/>
      </c>
      <c r="BG375" s="182" t="str">
        <f t="shared" si="238"/>
        <v/>
      </c>
      <c r="BH375" s="182" t="str">
        <f t="shared" si="239"/>
        <v/>
      </c>
      <c r="BI375" s="182" t="str">
        <f t="shared" si="240"/>
        <v/>
      </c>
      <c r="BJ375" s="182" t="str">
        <f t="shared" si="241"/>
        <v/>
      </c>
      <c r="BK375" s="182" t="str">
        <f t="shared" si="242"/>
        <v/>
      </c>
      <c r="BL375" s="182" t="str">
        <f t="shared" si="243"/>
        <v/>
      </c>
      <c r="BM375" s="182" t="str">
        <f t="shared" si="244"/>
        <v/>
      </c>
      <c r="BN375" s="182" t="str">
        <f t="shared" si="245"/>
        <v/>
      </c>
      <c r="BO375" s="182" t="str">
        <f t="shared" si="246"/>
        <v/>
      </c>
      <c r="BP375" s="182" t="str">
        <f t="shared" si="247"/>
        <v/>
      </c>
      <c r="BQ375" s="182" t="str">
        <f t="shared" si="248"/>
        <v/>
      </c>
      <c r="BR375" s="182" t="str">
        <f t="shared" si="249"/>
        <v/>
      </c>
      <c r="BS375" s="182" t="str">
        <f t="shared" si="250"/>
        <v/>
      </c>
      <c r="BT375" s="182" t="str">
        <f t="shared" si="251"/>
        <v/>
      </c>
      <c r="BU375" s="183" t="str">
        <f t="shared" si="252"/>
        <v/>
      </c>
      <c r="BV375" s="184" t="str">
        <f>IF('Cálculos '!C381="","",AVERAGE(AN375:BU375))</f>
        <v/>
      </c>
    </row>
    <row r="376" spans="2:74" ht="17.25" hidden="1" thickBot="1" x14ac:dyDescent="0.35">
      <c r="B376" s="165">
        <f t="shared" si="217"/>
        <v>374</v>
      </c>
      <c r="C376" s="171" t="str">
        <f>IF('Cálculos '!J382="","",'Cálculos '!J382)</f>
        <v/>
      </c>
      <c r="D376" s="172" t="str">
        <f>IF('Cálculos '!K382="","",'Cálculos '!K382)</f>
        <v/>
      </c>
      <c r="E376" s="172" t="str">
        <f>IF('Cálculos '!L382="","",'Cálculos '!L382)</f>
        <v/>
      </c>
      <c r="F376" s="172" t="str">
        <f>IF('Cálculos '!M382="","",'Cálculos '!M382)</f>
        <v/>
      </c>
      <c r="G376" s="172" t="str">
        <f>IF('Cálculos '!N382="","",'Cálculos '!N382)</f>
        <v/>
      </c>
      <c r="H376" s="172" t="str">
        <f>IF('Cálculos '!O382="","",'Cálculos '!O382)</f>
        <v/>
      </c>
      <c r="I376" s="172" t="str">
        <f>IF('Cálculos '!P382="","",'Cálculos '!P382)</f>
        <v/>
      </c>
      <c r="J376" s="172" t="str">
        <f>IF('Cálculos '!Q382="","",'Cálculos '!Q382)</f>
        <v/>
      </c>
      <c r="K376" s="172" t="str">
        <f>IF('Cálculos '!R382="","",'Cálculos '!R382)</f>
        <v/>
      </c>
      <c r="L376" s="172" t="str">
        <f>IF('Cálculos '!S382="","",'Cálculos '!S382)</f>
        <v/>
      </c>
      <c r="M376" s="172" t="str">
        <f>IF('Cálculos '!T382="","",'Cálculos '!T382)</f>
        <v/>
      </c>
      <c r="N376" s="172" t="str">
        <f>IF('Cálculos '!U382="","",'Cálculos '!U382)</f>
        <v/>
      </c>
      <c r="O376" s="172" t="str">
        <f>IF('Cálculos '!V382="","",'Cálculos '!V382)</f>
        <v/>
      </c>
      <c r="P376" s="172" t="str">
        <f>IF('Cálculos '!W382="","",'Cálculos '!W382)</f>
        <v/>
      </c>
      <c r="Q376" s="172" t="str">
        <f>IF('Cálculos '!X382="","",'Cálculos '!X382)</f>
        <v/>
      </c>
      <c r="R376" s="172" t="str">
        <f>IF('Cálculos '!Y382="","",'Cálculos '!Y382)</f>
        <v/>
      </c>
      <c r="S376" s="172" t="str">
        <f>IF('Cálculos '!Z382="","",'Cálculos '!Z382)</f>
        <v/>
      </c>
      <c r="T376" s="172" t="str">
        <f>IF('Cálculos '!AA382="","",'Cálculos '!AA382)</f>
        <v/>
      </c>
      <c r="U376" s="172" t="str">
        <f>IF('Cálculos '!AB382="","",'Cálculos '!AB382)</f>
        <v/>
      </c>
      <c r="V376" s="172" t="str">
        <f>IF('Cálculos '!AC382="","",'Cálculos '!AC382)</f>
        <v/>
      </c>
      <c r="W376" s="172" t="str">
        <f>IF('Cálculos '!AD382="","",'Cálculos '!AD382)</f>
        <v/>
      </c>
      <c r="X376" s="172" t="str">
        <f>IF('Cálculos '!AE382="","",'Cálculos '!AE382)</f>
        <v/>
      </c>
      <c r="Y376" s="172" t="str">
        <f>IF('Cálculos '!AF382="","",'Cálculos '!AF382)</f>
        <v/>
      </c>
      <c r="Z376" s="172" t="str">
        <f>IF('Cálculos '!AG382="","",'Cálculos '!AG382)</f>
        <v/>
      </c>
      <c r="AA376" s="172" t="str">
        <f>IF('Cálculos '!AH382="","",'Cálculos '!AH382)</f>
        <v/>
      </c>
      <c r="AB376" s="172" t="str">
        <f>IF('Cálculos '!AI382="","",'Cálculos '!AI382)</f>
        <v/>
      </c>
      <c r="AC376" s="172" t="str">
        <f>IF('Cálculos '!AJ382="","",'Cálculos '!AJ382)</f>
        <v/>
      </c>
      <c r="AD376" s="172" t="str">
        <f>IF('Cálculos '!AK382="","",'Cálculos '!AK382)</f>
        <v/>
      </c>
      <c r="AE376" s="172" t="str">
        <f>IF('Cálculos '!AL382="","",'Cálculos '!AL382)</f>
        <v/>
      </c>
      <c r="AF376" s="172" t="str">
        <f>IF('Cálculos '!AM382="","",'Cálculos '!AM382)</f>
        <v/>
      </c>
      <c r="AG376" s="172" t="str">
        <f>IF('Cálculos '!AN382="","",'Cálculos '!AN382)</f>
        <v/>
      </c>
      <c r="AH376" s="172" t="str">
        <f>IF('Cálculos '!AO382="","",'Cálculos '!AO382)</f>
        <v/>
      </c>
      <c r="AI376" s="172" t="str">
        <f>IF('Cálculos '!AP382="","",'Cálculos '!AP382)</f>
        <v/>
      </c>
      <c r="AJ376" s="443" t="str">
        <f>IF('Cálculos '!AQ382="","",'Cálculos '!AQ382)</f>
        <v/>
      </c>
      <c r="AK376" s="446" t="str">
        <f>IF('Cálculos '!D382="","",AVERAGE(C376:AJ376))</f>
        <v/>
      </c>
      <c r="AM376" s="181">
        <f t="shared" si="218"/>
        <v>374</v>
      </c>
      <c r="AN376" s="284" t="str">
        <f t="shared" si="219"/>
        <v/>
      </c>
      <c r="AO376" s="285" t="str">
        <f t="shared" si="220"/>
        <v/>
      </c>
      <c r="AP376" s="285" t="str">
        <f t="shared" si="221"/>
        <v/>
      </c>
      <c r="AQ376" s="285" t="str">
        <f t="shared" si="222"/>
        <v/>
      </c>
      <c r="AR376" s="182" t="str">
        <f t="shared" si="223"/>
        <v/>
      </c>
      <c r="AS376" s="182" t="str">
        <f t="shared" si="224"/>
        <v/>
      </c>
      <c r="AT376" s="182" t="str">
        <f t="shared" si="225"/>
        <v/>
      </c>
      <c r="AU376" s="182" t="str">
        <f t="shared" si="226"/>
        <v/>
      </c>
      <c r="AV376" s="182" t="str">
        <f t="shared" si="227"/>
        <v/>
      </c>
      <c r="AW376" s="182" t="str">
        <f t="shared" si="228"/>
        <v/>
      </c>
      <c r="AX376" s="182" t="str">
        <f t="shared" si="229"/>
        <v/>
      </c>
      <c r="AY376" s="182" t="str">
        <f t="shared" si="230"/>
        <v/>
      </c>
      <c r="AZ376" s="182" t="str">
        <f t="shared" si="231"/>
        <v/>
      </c>
      <c r="BA376" s="182" t="str">
        <f t="shared" si="232"/>
        <v/>
      </c>
      <c r="BB376" s="182" t="str">
        <f t="shared" si="233"/>
        <v/>
      </c>
      <c r="BC376" s="182" t="str">
        <f t="shared" si="234"/>
        <v/>
      </c>
      <c r="BD376" s="182" t="str">
        <f t="shared" si="235"/>
        <v/>
      </c>
      <c r="BE376" s="182" t="str">
        <f t="shared" si="236"/>
        <v/>
      </c>
      <c r="BF376" s="182" t="str">
        <f t="shared" si="237"/>
        <v/>
      </c>
      <c r="BG376" s="182" t="str">
        <f t="shared" si="238"/>
        <v/>
      </c>
      <c r="BH376" s="182" t="str">
        <f t="shared" si="239"/>
        <v/>
      </c>
      <c r="BI376" s="182" t="str">
        <f t="shared" si="240"/>
        <v/>
      </c>
      <c r="BJ376" s="182" t="str">
        <f t="shared" si="241"/>
        <v/>
      </c>
      <c r="BK376" s="182" t="str">
        <f t="shared" si="242"/>
        <v/>
      </c>
      <c r="BL376" s="182" t="str">
        <f t="shared" si="243"/>
        <v/>
      </c>
      <c r="BM376" s="182" t="str">
        <f t="shared" si="244"/>
        <v/>
      </c>
      <c r="BN376" s="182" t="str">
        <f t="shared" si="245"/>
        <v/>
      </c>
      <c r="BO376" s="182" t="str">
        <f t="shared" si="246"/>
        <v/>
      </c>
      <c r="BP376" s="182" t="str">
        <f t="shared" si="247"/>
        <v/>
      </c>
      <c r="BQ376" s="182" t="str">
        <f t="shared" si="248"/>
        <v/>
      </c>
      <c r="BR376" s="182" t="str">
        <f t="shared" si="249"/>
        <v/>
      </c>
      <c r="BS376" s="182" t="str">
        <f t="shared" si="250"/>
        <v/>
      </c>
      <c r="BT376" s="182" t="str">
        <f t="shared" si="251"/>
        <v/>
      </c>
      <c r="BU376" s="183" t="str">
        <f t="shared" si="252"/>
        <v/>
      </c>
      <c r="BV376" s="184" t="str">
        <f>IF('Cálculos '!C382="","",AVERAGE(AN376:BU376))</f>
        <v/>
      </c>
    </row>
    <row r="377" spans="2:74" ht="17.25" hidden="1" thickBot="1" x14ac:dyDescent="0.35">
      <c r="B377" s="165">
        <f t="shared" si="217"/>
        <v>375</v>
      </c>
      <c r="C377" s="171" t="str">
        <f>IF('Cálculos '!J383="","",'Cálculos '!J383)</f>
        <v/>
      </c>
      <c r="D377" s="172" t="str">
        <f>IF('Cálculos '!K383="","",'Cálculos '!K383)</f>
        <v/>
      </c>
      <c r="E377" s="172" t="str">
        <f>IF('Cálculos '!L383="","",'Cálculos '!L383)</f>
        <v/>
      </c>
      <c r="F377" s="172" t="str">
        <f>IF('Cálculos '!M383="","",'Cálculos '!M383)</f>
        <v/>
      </c>
      <c r="G377" s="172" t="str">
        <f>IF('Cálculos '!N383="","",'Cálculos '!N383)</f>
        <v/>
      </c>
      <c r="H377" s="172" t="str">
        <f>IF('Cálculos '!O383="","",'Cálculos '!O383)</f>
        <v/>
      </c>
      <c r="I377" s="172" t="str">
        <f>IF('Cálculos '!P383="","",'Cálculos '!P383)</f>
        <v/>
      </c>
      <c r="J377" s="172" t="str">
        <f>IF('Cálculos '!Q383="","",'Cálculos '!Q383)</f>
        <v/>
      </c>
      <c r="K377" s="172" t="str">
        <f>IF('Cálculos '!R383="","",'Cálculos '!R383)</f>
        <v/>
      </c>
      <c r="L377" s="172" t="str">
        <f>IF('Cálculos '!S383="","",'Cálculos '!S383)</f>
        <v/>
      </c>
      <c r="M377" s="172" t="str">
        <f>IF('Cálculos '!T383="","",'Cálculos '!T383)</f>
        <v/>
      </c>
      <c r="N377" s="172" t="str">
        <f>IF('Cálculos '!U383="","",'Cálculos '!U383)</f>
        <v/>
      </c>
      <c r="O377" s="172" t="str">
        <f>IF('Cálculos '!V383="","",'Cálculos '!V383)</f>
        <v/>
      </c>
      <c r="P377" s="172" t="str">
        <f>IF('Cálculos '!W383="","",'Cálculos '!W383)</f>
        <v/>
      </c>
      <c r="Q377" s="172" t="str">
        <f>IF('Cálculos '!X383="","",'Cálculos '!X383)</f>
        <v/>
      </c>
      <c r="R377" s="172" t="str">
        <f>IF('Cálculos '!Y383="","",'Cálculos '!Y383)</f>
        <v/>
      </c>
      <c r="S377" s="172" t="str">
        <f>IF('Cálculos '!Z383="","",'Cálculos '!Z383)</f>
        <v/>
      </c>
      <c r="T377" s="172" t="str">
        <f>IF('Cálculos '!AA383="","",'Cálculos '!AA383)</f>
        <v/>
      </c>
      <c r="U377" s="172" t="str">
        <f>IF('Cálculos '!AB383="","",'Cálculos '!AB383)</f>
        <v/>
      </c>
      <c r="V377" s="172" t="str">
        <f>IF('Cálculos '!AC383="","",'Cálculos '!AC383)</f>
        <v/>
      </c>
      <c r="W377" s="172" t="str">
        <f>IF('Cálculos '!AD383="","",'Cálculos '!AD383)</f>
        <v/>
      </c>
      <c r="X377" s="172" t="str">
        <f>IF('Cálculos '!AE383="","",'Cálculos '!AE383)</f>
        <v/>
      </c>
      <c r="Y377" s="172" t="str">
        <f>IF('Cálculos '!AF383="","",'Cálculos '!AF383)</f>
        <v/>
      </c>
      <c r="Z377" s="172" t="str">
        <f>IF('Cálculos '!AG383="","",'Cálculos '!AG383)</f>
        <v/>
      </c>
      <c r="AA377" s="172" t="str">
        <f>IF('Cálculos '!AH383="","",'Cálculos '!AH383)</f>
        <v/>
      </c>
      <c r="AB377" s="172" t="str">
        <f>IF('Cálculos '!AI383="","",'Cálculos '!AI383)</f>
        <v/>
      </c>
      <c r="AC377" s="172" t="str">
        <f>IF('Cálculos '!AJ383="","",'Cálculos '!AJ383)</f>
        <v/>
      </c>
      <c r="AD377" s="172" t="str">
        <f>IF('Cálculos '!AK383="","",'Cálculos '!AK383)</f>
        <v/>
      </c>
      <c r="AE377" s="172" t="str">
        <f>IF('Cálculos '!AL383="","",'Cálculos '!AL383)</f>
        <v/>
      </c>
      <c r="AF377" s="172" t="str">
        <f>IF('Cálculos '!AM383="","",'Cálculos '!AM383)</f>
        <v/>
      </c>
      <c r="AG377" s="172" t="str">
        <f>IF('Cálculos '!AN383="","",'Cálculos '!AN383)</f>
        <v/>
      </c>
      <c r="AH377" s="172" t="str">
        <f>IF('Cálculos '!AO383="","",'Cálculos '!AO383)</f>
        <v/>
      </c>
      <c r="AI377" s="172" t="str">
        <f>IF('Cálculos '!AP383="","",'Cálculos '!AP383)</f>
        <v/>
      </c>
      <c r="AJ377" s="443" t="str">
        <f>IF('Cálculos '!AQ383="","",'Cálculos '!AQ383)</f>
        <v/>
      </c>
      <c r="AK377" s="446" t="str">
        <f>IF('Cálculos '!D383="","",AVERAGE(C377:AJ377))</f>
        <v/>
      </c>
      <c r="AM377" s="181">
        <f t="shared" si="218"/>
        <v>375</v>
      </c>
      <c r="AN377" s="284" t="str">
        <f t="shared" si="219"/>
        <v/>
      </c>
      <c r="AO377" s="285" t="str">
        <f t="shared" si="220"/>
        <v/>
      </c>
      <c r="AP377" s="285" t="str">
        <f t="shared" si="221"/>
        <v/>
      </c>
      <c r="AQ377" s="285" t="str">
        <f t="shared" si="222"/>
        <v/>
      </c>
      <c r="AR377" s="182" t="str">
        <f t="shared" si="223"/>
        <v/>
      </c>
      <c r="AS377" s="182" t="str">
        <f t="shared" si="224"/>
        <v/>
      </c>
      <c r="AT377" s="182" t="str">
        <f t="shared" si="225"/>
        <v/>
      </c>
      <c r="AU377" s="182" t="str">
        <f t="shared" si="226"/>
        <v/>
      </c>
      <c r="AV377" s="182" t="str">
        <f t="shared" si="227"/>
        <v/>
      </c>
      <c r="AW377" s="182" t="str">
        <f t="shared" si="228"/>
        <v/>
      </c>
      <c r="AX377" s="182" t="str">
        <f t="shared" si="229"/>
        <v/>
      </c>
      <c r="AY377" s="182" t="str">
        <f t="shared" si="230"/>
        <v/>
      </c>
      <c r="AZ377" s="182" t="str">
        <f t="shared" si="231"/>
        <v/>
      </c>
      <c r="BA377" s="182" t="str">
        <f t="shared" si="232"/>
        <v/>
      </c>
      <c r="BB377" s="182" t="str">
        <f t="shared" si="233"/>
        <v/>
      </c>
      <c r="BC377" s="182" t="str">
        <f t="shared" si="234"/>
        <v/>
      </c>
      <c r="BD377" s="182" t="str">
        <f t="shared" si="235"/>
        <v/>
      </c>
      <c r="BE377" s="182" t="str">
        <f t="shared" si="236"/>
        <v/>
      </c>
      <c r="BF377" s="182" t="str">
        <f t="shared" si="237"/>
        <v/>
      </c>
      <c r="BG377" s="182" t="str">
        <f t="shared" si="238"/>
        <v/>
      </c>
      <c r="BH377" s="182" t="str">
        <f t="shared" si="239"/>
        <v/>
      </c>
      <c r="BI377" s="182" t="str">
        <f t="shared" si="240"/>
        <v/>
      </c>
      <c r="BJ377" s="182" t="str">
        <f t="shared" si="241"/>
        <v/>
      </c>
      <c r="BK377" s="182" t="str">
        <f t="shared" si="242"/>
        <v/>
      </c>
      <c r="BL377" s="182" t="str">
        <f t="shared" si="243"/>
        <v/>
      </c>
      <c r="BM377" s="182" t="str">
        <f t="shared" si="244"/>
        <v/>
      </c>
      <c r="BN377" s="182" t="str">
        <f t="shared" si="245"/>
        <v/>
      </c>
      <c r="BO377" s="182" t="str">
        <f t="shared" si="246"/>
        <v/>
      </c>
      <c r="BP377" s="182" t="str">
        <f t="shared" si="247"/>
        <v/>
      </c>
      <c r="BQ377" s="182" t="str">
        <f t="shared" si="248"/>
        <v/>
      </c>
      <c r="BR377" s="182" t="str">
        <f t="shared" si="249"/>
        <v/>
      </c>
      <c r="BS377" s="182" t="str">
        <f t="shared" si="250"/>
        <v/>
      </c>
      <c r="BT377" s="182" t="str">
        <f t="shared" si="251"/>
        <v/>
      </c>
      <c r="BU377" s="183" t="str">
        <f t="shared" si="252"/>
        <v/>
      </c>
      <c r="BV377" s="184" t="str">
        <f>IF('Cálculos '!C383="","",AVERAGE(AN377:BU377))</f>
        <v/>
      </c>
    </row>
    <row r="378" spans="2:74" ht="17.25" hidden="1" thickBot="1" x14ac:dyDescent="0.35">
      <c r="B378" s="165">
        <f t="shared" si="217"/>
        <v>376</v>
      </c>
      <c r="C378" s="171" t="str">
        <f>IF('Cálculos '!J384="","",'Cálculos '!J384)</f>
        <v/>
      </c>
      <c r="D378" s="172" t="str">
        <f>IF('Cálculos '!K384="","",'Cálculos '!K384)</f>
        <v/>
      </c>
      <c r="E378" s="172" t="str">
        <f>IF('Cálculos '!L384="","",'Cálculos '!L384)</f>
        <v/>
      </c>
      <c r="F378" s="172" t="str">
        <f>IF('Cálculos '!M384="","",'Cálculos '!M384)</f>
        <v/>
      </c>
      <c r="G378" s="172" t="str">
        <f>IF('Cálculos '!N384="","",'Cálculos '!N384)</f>
        <v/>
      </c>
      <c r="H378" s="172" t="str">
        <f>IF('Cálculos '!O384="","",'Cálculos '!O384)</f>
        <v/>
      </c>
      <c r="I378" s="172" t="str">
        <f>IF('Cálculos '!P384="","",'Cálculos '!P384)</f>
        <v/>
      </c>
      <c r="J378" s="172" t="str">
        <f>IF('Cálculos '!Q384="","",'Cálculos '!Q384)</f>
        <v/>
      </c>
      <c r="K378" s="172" t="str">
        <f>IF('Cálculos '!R384="","",'Cálculos '!R384)</f>
        <v/>
      </c>
      <c r="L378" s="172" t="str">
        <f>IF('Cálculos '!S384="","",'Cálculos '!S384)</f>
        <v/>
      </c>
      <c r="M378" s="172" t="str">
        <f>IF('Cálculos '!T384="","",'Cálculos '!T384)</f>
        <v/>
      </c>
      <c r="N378" s="172" t="str">
        <f>IF('Cálculos '!U384="","",'Cálculos '!U384)</f>
        <v/>
      </c>
      <c r="O378" s="172" t="str">
        <f>IF('Cálculos '!V384="","",'Cálculos '!V384)</f>
        <v/>
      </c>
      <c r="P378" s="172" t="str">
        <f>IF('Cálculos '!W384="","",'Cálculos '!W384)</f>
        <v/>
      </c>
      <c r="Q378" s="172" t="str">
        <f>IF('Cálculos '!X384="","",'Cálculos '!X384)</f>
        <v/>
      </c>
      <c r="R378" s="172" t="str">
        <f>IF('Cálculos '!Y384="","",'Cálculos '!Y384)</f>
        <v/>
      </c>
      <c r="S378" s="172" t="str">
        <f>IF('Cálculos '!Z384="","",'Cálculos '!Z384)</f>
        <v/>
      </c>
      <c r="T378" s="172" t="str">
        <f>IF('Cálculos '!AA384="","",'Cálculos '!AA384)</f>
        <v/>
      </c>
      <c r="U378" s="172" t="str">
        <f>IF('Cálculos '!AB384="","",'Cálculos '!AB384)</f>
        <v/>
      </c>
      <c r="V378" s="172" t="str">
        <f>IF('Cálculos '!AC384="","",'Cálculos '!AC384)</f>
        <v/>
      </c>
      <c r="W378" s="172" t="str">
        <f>IF('Cálculos '!AD384="","",'Cálculos '!AD384)</f>
        <v/>
      </c>
      <c r="X378" s="172" t="str">
        <f>IF('Cálculos '!AE384="","",'Cálculos '!AE384)</f>
        <v/>
      </c>
      <c r="Y378" s="172" t="str">
        <f>IF('Cálculos '!AF384="","",'Cálculos '!AF384)</f>
        <v/>
      </c>
      <c r="Z378" s="172" t="str">
        <f>IF('Cálculos '!AG384="","",'Cálculos '!AG384)</f>
        <v/>
      </c>
      <c r="AA378" s="172" t="str">
        <f>IF('Cálculos '!AH384="","",'Cálculos '!AH384)</f>
        <v/>
      </c>
      <c r="AB378" s="172" t="str">
        <f>IF('Cálculos '!AI384="","",'Cálculos '!AI384)</f>
        <v/>
      </c>
      <c r="AC378" s="172" t="str">
        <f>IF('Cálculos '!AJ384="","",'Cálculos '!AJ384)</f>
        <v/>
      </c>
      <c r="AD378" s="172" t="str">
        <f>IF('Cálculos '!AK384="","",'Cálculos '!AK384)</f>
        <v/>
      </c>
      <c r="AE378" s="172" t="str">
        <f>IF('Cálculos '!AL384="","",'Cálculos '!AL384)</f>
        <v/>
      </c>
      <c r="AF378" s="172" t="str">
        <f>IF('Cálculos '!AM384="","",'Cálculos '!AM384)</f>
        <v/>
      </c>
      <c r="AG378" s="172" t="str">
        <f>IF('Cálculos '!AN384="","",'Cálculos '!AN384)</f>
        <v/>
      </c>
      <c r="AH378" s="172" t="str">
        <f>IF('Cálculos '!AO384="","",'Cálculos '!AO384)</f>
        <v/>
      </c>
      <c r="AI378" s="172" t="str">
        <f>IF('Cálculos '!AP384="","",'Cálculos '!AP384)</f>
        <v/>
      </c>
      <c r="AJ378" s="443" t="str">
        <f>IF('Cálculos '!AQ384="","",'Cálculos '!AQ384)</f>
        <v/>
      </c>
      <c r="AK378" s="446" t="str">
        <f>IF('Cálculos '!D384="","",AVERAGE(C378:AJ378))</f>
        <v/>
      </c>
      <c r="AM378" s="181">
        <f t="shared" si="218"/>
        <v>376</v>
      </c>
      <c r="AN378" s="284" t="str">
        <f t="shared" si="219"/>
        <v/>
      </c>
      <c r="AO378" s="285" t="str">
        <f t="shared" si="220"/>
        <v/>
      </c>
      <c r="AP378" s="285" t="str">
        <f t="shared" si="221"/>
        <v/>
      </c>
      <c r="AQ378" s="285" t="str">
        <f t="shared" si="222"/>
        <v/>
      </c>
      <c r="AR378" s="182" t="str">
        <f t="shared" si="223"/>
        <v/>
      </c>
      <c r="AS378" s="182" t="str">
        <f t="shared" si="224"/>
        <v/>
      </c>
      <c r="AT378" s="182" t="str">
        <f t="shared" si="225"/>
        <v/>
      </c>
      <c r="AU378" s="182" t="str">
        <f t="shared" si="226"/>
        <v/>
      </c>
      <c r="AV378" s="182" t="str">
        <f t="shared" si="227"/>
        <v/>
      </c>
      <c r="AW378" s="182" t="str">
        <f t="shared" si="228"/>
        <v/>
      </c>
      <c r="AX378" s="182" t="str">
        <f t="shared" si="229"/>
        <v/>
      </c>
      <c r="AY378" s="182" t="str">
        <f t="shared" si="230"/>
        <v/>
      </c>
      <c r="AZ378" s="182" t="str">
        <f t="shared" si="231"/>
        <v/>
      </c>
      <c r="BA378" s="182" t="str">
        <f t="shared" si="232"/>
        <v/>
      </c>
      <c r="BB378" s="182" t="str">
        <f t="shared" si="233"/>
        <v/>
      </c>
      <c r="BC378" s="182" t="str">
        <f t="shared" si="234"/>
        <v/>
      </c>
      <c r="BD378" s="182" t="str">
        <f t="shared" si="235"/>
        <v/>
      </c>
      <c r="BE378" s="182" t="str">
        <f t="shared" si="236"/>
        <v/>
      </c>
      <c r="BF378" s="182" t="str">
        <f t="shared" si="237"/>
        <v/>
      </c>
      <c r="BG378" s="182" t="str">
        <f t="shared" si="238"/>
        <v/>
      </c>
      <c r="BH378" s="182" t="str">
        <f t="shared" si="239"/>
        <v/>
      </c>
      <c r="BI378" s="182" t="str">
        <f t="shared" si="240"/>
        <v/>
      </c>
      <c r="BJ378" s="182" t="str">
        <f t="shared" si="241"/>
        <v/>
      </c>
      <c r="BK378" s="182" t="str">
        <f t="shared" si="242"/>
        <v/>
      </c>
      <c r="BL378" s="182" t="str">
        <f t="shared" si="243"/>
        <v/>
      </c>
      <c r="BM378" s="182" t="str">
        <f t="shared" si="244"/>
        <v/>
      </c>
      <c r="BN378" s="182" t="str">
        <f t="shared" si="245"/>
        <v/>
      </c>
      <c r="BO378" s="182" t="str">
        <f t="shared" si="246"/>
        <v/>
      </c>
      <c r="BP378" s="182" t="str">
        <f t="shared" si="247"/>
        <v/>
      </c>
      <c r="BQ378" s="182" t="str">
        <f t="shared" si="248"/>
        <v/>
      </c>
      <c r="BR378" s="182" t="str">
        <f t="shared" si="249"/>
        <v/>
      </c>
      <c r="BS378" s="182" t="str">
        <f t="shared" si="250"/>
        <v/>
      </c>
      <c r="BT378" s="182" t="str">
        <f t="shared" si="251"/>
        <v/>
      </c>
      <c r="BU378" s="183" t="str">
        <f t="shared" si="252"/>
        <v/>
      </c>
      <c r="BV378" s="184" t="str">
        <f>IF('Cálculos '!C384="","",AVERAGE(AN378:BU378))</f>
        <v/>
      </c>
    </row>
    <row r="379" spans="2:74" ht="17.25" hidden="1" thickBot="1" x14ac:dyDescent="0.35">
      <c r="B379" s="165">
        <f t="shared" si="217"/>
        <v>377</v>
      </c>
      <c r="C379" s="171" t="str">
        <f>IF('Cálculos '!J385="","",'Cálculos '!J385)</f>
        <v/>
      </c>
      <c r="D379" s="172" t="str">
        <f>IF('Cálculos '!K385="","",'Cálculos '!K385)</f>
        <v/>
      </c>
      <c r="E379" s="172" t="str">
        <f>IF('Cálculos '!L385="","",'Cálculos '!L385)</f>
        <v/>
      </c>
      <c r="F379" s="172" t="str">
        <f>IF('Cálculos '!M385="","",'Cálculos '!M385)</f>
        <v/>
      </c>
      <c r="G379" s="172" t="str">
        <f>IF('Cálculos '!N385="","",'Cálculos '!N385)</f>
        <v/>
      </c>
      <c r="H379" s="172" t="str">
        <f>IF('Cálculos '!O385="","",'Cálculos '!O385)</f>
        <v/>
      </c>
      <c r="I379" s="172" t="str">
        <f>IF('Cálculos '!P385="","",'Cálculos '!P385)</f>
        <v/>
      </c>
      <c r="J379" s="172" t="str">
        <f>IF('Cálculos '!Q385="","",'Cálculos '!Q385)</f>
        <v/>
      </c>
      <c r="K379" s="172" t="str">
        <f>IF('Cálculos '!R385="","",'Cálculos '!R385)</f>
        <v/>
      </c>
      <c r="L379" s="172" t="str">
        <f>IF('Cálculos '!S385="","",'Cálculos '!S385)</f>
        <v/>
      </c>
      <c r="M379" s="172" t="str">
        <f>IF('Cálculos '!T385="","",'Cálculos '!T385)</f>
        <v/>
      </c>
      <c r="N379" s="172" t="str">
        <f>IF('Cálculos '!U385="","",'Cálculos '!U385)</f>
        <v/>
      </c>
      <c r="O379" s="172" t="str">
        <f>IF('Cálculos '!V385="","",'Cálculos '!V385)</f>
        <v/>
      </c>
      <c r="P379" s="172" t="str">
        <f>IF('Cálculos '!W385="","",'Cálculos '!W385)</f>
        <v/>
      </c>
      <c r="Q379" s="172" t="str">
        <f>IF('Cálculos '!X385="","",'Cálculos '!X385)</f>
        <v/>
      </c>
      <c r="R379" s="172" t="str">
        <f>IF('Cálculos '!Y385="","",'Cálculos '!Y385)</f>
        <v/>
      </c>
      <c r="S379" s="172" t="str">
        <f>IF('Cálculos '!Z385="","",'Cálculos '!Z385)</f>
        <v/>
      </c>
      <c r="T379" s="172" t="str">
        <f>IF('Cálculos '!AA385="","",'Cálculos '!AA385)</f>
        <v/>
      </c>
      <c r="U379" s="172" t="str">
        <f>IF('Cálculos '!AB385="","",'Cálculos '!AB385)</f>
        <v/>
      </c>
      <c r="V379" s="172" t="str">
        <f>IF('Cálculos '!AC385="","",'Cálculos '!AC385)</f>
        <v/>
      </c>
      <c r="W379" s="172" t="str">
        <f>IF('Cálculos '!AD385="","",'Cálculos '!AD385)</f>
        <v/>
      </c>
      <c r="X379" s="172" t="str">
        <f>IF('Cálculos '!AE385="","",'Cálculos '!AE385)</f>
        <v/>
      </c>
      <c r="Y379" s="172" t="str">
        <f>IF('Cálculos '!AF385="","",'Cálculos '!AF385)</f>
        <v/>
      </c>
      <c r="Z379" s="172" t="str">
        <f>IF('Cálculos '!AG385="","",'Cálculos '!AG385)</f>
        <v/>
      </c>
      <c r="AA379" s="172" t="str">
        <f>IF('Cálculos '!AH385="","",'Cálculos '!AH385)</f>
        <v/>
      </c>
      <c r="AB379" s="172" t="str">
        <f>IF('Cálculos '!AI385="","",'Cálculos '!AI385)</f>
        <v/>
      </c>
      <c r="AC379" s="172" t="str">
        <f>IF('Cálculos '!AJ385="","",'Cálculos '!AJ385)</f>
        <v/>
      </c>
      <c r="AD379" s="172" t="str">
        <f>IF('Cálculos '!AK385="","",'Cálculos '!AK385)</f>
        <v/>
      </c>
      <c r="AE379" s="172" t="str">
        <f>IF('Cálculos '!AL385="","",'Cálculos '!AL385)</f>
        <v/>
      </c>
      <c r="AF379" s="172" t="str">
        <f>IF('Cálculos '!AM385="","",'Cálculos '!AM385)</f>
        <v/>
      </c>
      <c r="AG379" s="172" t="str">
        <f>IF('Cálculos '!AN385="","",'Cálculos '!AN385)</f>
        <v/>
      </c>
      <c r="AH379" s="172" t="str">
        <f>IF('Cálculos '!AO385="","",'Cálculos '!AO385)</f>
        <v/>
      </c>
      <c r="AI379" s="172" t="str">
        <f>IF('Cálculos '!AP385="","",'Cálculos '!AP385)</f>
        <v/>
      </c>
      <c r="AJ379" s="443" t="str">
        <f>IF('Cálculos '!AQ385="","",'Cálculos '!AQ385)</f>
        <v/>
      </c>
      <c r="AK379" s="446" t="str">
        <f>IF('Cálculos '!D385="","",AVERAGE(C379:AJ379))</f>
        <v/>
      </c>
      <c r="AM379" s="181">
        <f t="shared" si="218"/>
        <v>377</v>
      </c>
      <c r="AN379" s="284" t="str">
        <f t="shared" si="219"/>
        <v/>
      </c>
      <c r="AO379" s="285" t="str">
        <f t="shared" si="220"/>
        <v/>
      </c>
      <c r="AP379" s="285" t="str">
        <f t="shared" si="221"/>
        <v/>
      </c>
      <c r="AQ379" s="285" t="str">
        <f t="shared" si="222"/>
        <v/>
      </c>
      <c r="AR379" s="182" t="str">
        <f t="shared" si="223"/>
        <v/>
      </c>
      <c r="AS379" s="182" t="str">
        <f t="shared" si="224"/>
        <v/>
      </c>
      <c r="AT379" s="182" t="str">
        <f t="shared" si="225"/>
        <v/>
      </c>
      <c r="AU379" s="182" t="str">
        <f t="shared" si="226"/>
        <v/>
      </c>
      <c r="AV379" s="182" t="str">
        <f t="shared" si="227"/>
        <v/>
      </c>
      <c r="AW379" s="182" t="str">
        <f t="shared" si="228"/>
        <v/>
      </c>
      <c r="AX379" s="182" t="str">
        <f t="shared" si="229"/>
        <v/>
      </c>
      <c r="AY379" s="182" t="str">
        <f t="shared" si="230"/>
        <v/>
      </c>
      <c r="AZ379" s="182" t="str">
        <f t="shared" si="231"/>
        <v/>
      </c>
      <c r="BA379" s="182" t="str">
        <f t="shared" si="232"/>
        <v/>
      </c>
      <c r="BB379" s="182" t="str">
        <f t="shared" si="233"/>
        <v/>
      </c>
      <c r="BC379" s="182" t="str">
        <f t="shared" si="234"/>
        <v/>
      </c>
      <c r="BD379" s="182" t="str">
        <f t="shared" si="235"/>
        <v/>
      </c>
      <c r="BE379" s="182" t="str">
        <f t="shared" si="236"/>
        <v/>
      </c>
      <c r="BF379" s="182" t="str">
        <f t="shared" si="237"/>
        <v/>
      </c>
      <c r="BG379" s="182" t="str">
        <f t="shared" si="238"/>
        <v/>
      </c>
      <c r="BH379" s="182" t="str">
        <f t="shared" si="239"/>
        <v/>
      </c>
      <c r="BI379" s="182" t="str">
        <f t="shared" si="240"/>
        <v/>
      </c>
      <c r="BJ379" s="182" t="str">
        <f t="shared" si="241"/>
        <v/>
      </c>
      <c r="BK379" s="182" t="str">
        <f t="shared" si="242"/>
        <v/>
      </c>
      <c r="BL379" s="182" t="str">
        <f t="shared" si="243"/>
        <v/>
      </c>
      <c r="BM379" s="182" t="str">
        <f t="shared" si="244"/>
        <v/>
      </c>
      <c r="BN379" s="182" t="str">
        <f t="shared" si="245"/>
        <v/>
      </c>
      <c r="BO379" s="182" t="str">
        <f t="shared" si="246"/>
        <v/>
      </c>
      <c r="BP379" s="182" t="str">
        <f t="shared" si="247"/>
        <v/>
      </c>
      <c r="BQ379" s="182" t="str">
        <f t="shared" si="248"/>
        <v/>
      </c>
      <c r="BR379" s="182" t="str">
        <f t="shared" si="249"/>
        <v/>
      </c>
      <c r="BS379" s="182" t="str">
        <f t="shared" si="250"/>
        <v/>
      </c>
      <c r="BT379" s="182" t="str">
        <f t="shared" si="251"/>
        <v/>
      </c>
      <c r="BU379" s="183" t="str">
        <f t="shared" si="252"/>
        <v/>
      </c>
      <c r="BV379" s="184" t="str">
        <f>IF('Cálculos '!C385="","",AVERAGE(AN379:BU379))</f>
        <v/>
      </c>
    </row>
    <row r="380" spans="2:74" ht="17.25" hidden="1" thickBot="1" x14ac:dyDescent="0.35">
      <c r="B380" s="165">
        <f t="shared" si="217"/>
        <v>378</v>
      </c>
      <c r="C380" s="171" t="str">
        <f>IF('Cálculos '!J386="","",'Cálculos '!J386)</f>
        <v/>
      </c>
      <c r="D380" s="172" t="str">
        <f>IF('Cálculos '!K386="","",'Cálculos '!K386)</f>
        <v/>
      </c>
      <c r="E380" s="172" t="str">
        <f>IF('Cálculos '!L386="","",'Cálculos '!L386)</f>
        <v/>
      </c>
      <c r="F380" s="172" t="str">
        <f>IF('Cálculos '!M386="","",'Cálculos '!M386)</f>
        <v/>
      </c>
      <c r="G380" s="172" t="str">
        <f>IF('Cálculos '!N386="","",'Cálculos '!N386)</f>
        <v/>
      </c>
      <c r="H380" s="172" t="str">
        <f>IF('Cálculos '!O386="","",'Cálculos '!O386)</f>
        <v/>
      </c>
      <c r="I380" s="172" t="str">
        <f>IF('Cálculos '!P386="","",'Cálculos '!P386)</f>
        <v/>
      </c>
      <c r="J380" s="172" t="str">
        <f>IF('Cálculos '!Q386="","",'Cálculos '!Q386)</f>
        <v/>
      </c>
      <c r="K380" s="172" t="str">
        <f>IF('Cálculos '!R386="","",'Cálculos '!R386)</f>
        <v/>
      </c>
      <c r="L380" s="172" t="str">
        <f>IF('Cálculos '!S386="","",'Cálculos '!S386)</f>
        <v/>
      </c>
      <c r="M380" s="172" t="str">
        <f>IF('Cálculos '!T386="","",'Cálculos '!T386)</f>
        <v/>
      </c>
      <c r="N380" s="172" t="str">
        <f>IF('Cálculos '!U386="","",'Cálculos '!U386)</f>
        <v/>
      </c>
      <c r="O380" s="172" t="str">
        <f>IF('Cálculos '!V386="","",'Cálculos '!V386)</f>
        <v/>
      </c>
      <c r="P380" s="172" t="str">
        <f>IF('Cálculos '!W386="","",'Cálculos '!W386)</f>
        <v/>
      </c>
      <c r="Q380" s="172" t="str">
        <f>IF('Cálculos '!X386="","",'Cálculos '!X386)</f>
        <v/>
      </c>
      <c r="R380" s="172" t="str">
        <f>IF('Cálculos '!Y386="","",'Cálculos '!Y386)</f>
        <v/>
      </c>
      <c r="S380" s="172" t="str">
        <f>IF('Cálculos '!Z386="","",'Cálculos '!Z386)</f>
        <v/>
      </c>
      <c r="T380" s="172" t="str">
        <f>IF('Cálculos '!AA386="","",'Cálculos '!AA386)</f>
        <v/>
      </c>
      <c r="U380" s="172" t="str">
        <f>IF('Cálculos '!AB386="","",'Cálculos '!AB386)</f>
        <v/>
      </c>
      <c r="V380" s="172" t="str">
        <f>IF('Cálculos '!AC386="","",'Cálculos '!AC386)</f>
        <v/>
      </c>
      <c r="W380" s="172" t="str">
        <f>IF('Cálculos '!AD386="","",'Cálculos '!AD386)</f>
        <v/>
      </c>
      <c r="X380" s="172" t="str">
        <f>IF('Cálculos '!AE386="","",'Cálculos '!AE386)</f>
        <v/>
      </c>
      <c r="Y380" s="172" t="str">
        <f>IF('Cálculos '!AF386="","",'Cálculos '!AF386)</f>
        <v/>
      </c>
      <c r="Z380" s="172" t="str">
        <f>IF('Cálculos '!AG386="","",'Cálculos '!AG386)</f>
        <v/>
      </c>
      <c r="AA380" s="172" t="str">
        <f>IF('Cálculos '!AH386="","",'Cálculos '!AH386)</f>
        <v/>
      </c>
      <c r="AB380" s="172" t="str">
        <f>IF('Cálculos '!AI386="","",'Cálculos '!AI386)</f>
        <v/>
      </c>
      <c r="AC380" s="172" t="str">
        <f>IF('Cálculos '!AJ386="","",'Cálculos '!AJ386)</f>
        <v/>
      </c>
      <c r="AD380" s="172" t="str">
        <f>IF('Cálculos '!AK386="","",'Cálculos '!AK386)</f>
        <v/>
      </c>
      <c r="AE380" s="172" t="str">
        <f>IF('Cálculos '!AL386="","",'Cálculos '!AL386)</f>
        <v/>
      </c>
      <c r="AF380" s="172" t="str">
        <f>IF('Cálculos '!AM386="","",'Cálculos '!AM386)</f>
        <v/>
      </c>
      <c r="AG380" s="172" t="str">
        <f>IF('Cálculos '!AN386="","",'Cálculos '!AN386)</f>
        <v/>
      </c>
      <c r="AH380" s="172" t="str">
        <f>IF('Cálculos '!AO386="","",'Cálculos '!AO386)</f>
        <v/>
      </c>
      <c r="AI380" s="172" t="str">
        <f>IF('Cálculos '!AP386="","",'Cálculos '!AP386)</f>
        <v/>
      </c>
      <c r="AJ380" s="443" t="str">
        <f>IF('Cálculos '!AQ386="","",'Cálculos '!AQ386)</f>
        <v/>
      </c>
      <c r="AK380" s="446" t="str">
        <f>IF('Cálculos '!D386="","",AVERAGE(C380:AJ380))</f>
        <v/>
      </c>
      <c r="AM380" s="181">
        <f t="shared" si="218"/>
        <v>378</v>
      </c>
      <c r="AN380" s="284" t="str">
        <f t="shared" si="219"/>
        <v/>
      </c>
      <c r="AO380" s="285" t="str">
        <f t="shared" si="220"/>
        <v/>
      </c>
      <c r="AP380" s="285" t="str">
        <f t="shared" si="221"/>
        <v/>
      </c>
      <c r="AQ380" s="285" t="str">
        <f t="shared" si="222"/>
        <v/>
      </c>
      <c r="AR380" s="182" t="str">
        <f t="shared" si="223"/>
        <v/>
      </c>
      <c r="AS380" s="182" t="str">
        <f t="shared" si="224"/>
        <v/>
      </c>
      <c r="AT380" s="182" t="str">
        <f t="shared" si="225"/>
        <v/>
      </c>
      <c r="AU380" s="182" t="str">
        <f t="shared" si="226"/>
        <v/>
      </c>
      <c r="AV380" s="182" t="str">
        <f t="shared" si="227"/>
        <v/>
      </c>
      <c r="AW380" s="182" t="str">
        <f t="shared" si="228"/>
        <v/>
      </c>
      <c r="AX380" s="182" t="str">
        <f t="shared" si="229"/>
        <v/>
      </c>
      <c r="AY380" s="182" t="str">
        <f t="shared" si="230"/>
        <v/>
      </c>
      <c r="AZ380" s="182" t="str">
        <f t="shared" si="231"/>
        <v/>
      </c>
      <c r="BA380" s="182" t="str">
        <f t="shared" si="232"/>
        <v/>
      </c>
      <c r="BB380" s="182" t="str">
        <f t="shared" si="233"/>
        <v/>
      </c>
      <c r="BC380" s="182" t="str">
        <f t="shared" si="234"/>
        <v/>
      </c>
      <c r="BD380" s="182" t="str">
        <f t="shared" si="235"/>
        <v/>
      </c>
      <c r="BE380" s="182" t="str">
        <f t="shared" si="236"/>
        <v/>
      </c>
      <c r="BF380" s="182" t="str">
        <f t="shared" si="237"/>
        <v/>
      </c>
      <c r="BG380" s="182" t="str">
        <f t="shared" si="238"/>
        <v/>
      </c>
      <c r="BH380" s="182" t="str">
        <f t="shared" si="239"/>
        <v/>
      </c>
      <c r="BI380" s="182" t="str">
        <f t="shared" si="240"/>
        <v/>
      </c>
      <c r="BJ380" s="182" t="str">
        <f t="shared" si="241"/>
        <v/>
      </c>
      <c r="BK380" s="182" t="str">
        <f t="shared" si="242"/>
        <v/>
      </c>
      <c r="BL380" s="182" t="str">
        <f t="shared" si="243"/>
        <v/>
      </c>
      <c r="BM380" s="182" t="str">
        <f t="shared" si="244"/>
        <v/>
      </c>
      <c r="BN380" s="182" t="str">
        <f t="shared" si="245"/>
        <v/>
      </c>
      <c r="BO380" s="182" t="str">
        <f t="shared" si="246"/>
        <v/>
      </c>
      <c r="BP380" s="182" t="str">
        <f t="shared" si="247"/>
        <v/>
      </c>
      <c r="BQ380" s="182" t="str">
        <f t="shared" si="248"/>
        <v/>
      </c>
      <c r="BR380" s="182" t="str">
        <f t="shared" si="249"/>
        <v/>
      </c>
      <c r="BS380" s="182" t="str">
        <f t="shared" si="250"/>
        <v/>
      </c>
      <c r="BT380" s="182" t="str">
        <f t="shared" si="251"/>
        <v/>
      </c>
      <c r="BU380" s="183" t="str">
        <f t="shared" si="252"/>
        <v/>
      </c>
      <c r="BV380" s="184" t="str">
        <f>IF('Cálculos '!C386="","",AVERAGE(AN380:BU380))</f>
        <v/>
      </c>
    </row>
    <row r="381" spans="2:74" ht="17.25" hidden="1" thickBot="1" x14ac:dyDescent="0.35">
      <c r="B381" s="165">
        <f t="shared" si="217"/>
        <v>379</v>
      </c>
      <c r="C381" s="171" t="str">
        <f>IF('Cálculos '!J387="","",'Cálculos '!J387)</f>
        <v/>
      </c>
      <c r="D381" s="172" t="str">
        <f>IF('Cálculos '!K387="","",'Cálculos '!K387)</f>
        <v/>
      </c>
      <c r="E381" s="172" t="str">
        <f>IF('Cálculos '!L387="","",'Cálculos '!L387)</f>
        <v/>
      </c>
      <c r="F381" s="172" t="str">
        <f>IF('Cálculos '!M387="","",'Cálculos '!M387)</f>
        <v/>
      </c>
      <c r="G381" s="172" t="str">
        <f>IF('Cálculos '!N387="","",'Cálculos '!N387)</f>
        <v/>
      </c>
      <c r="H381" s="172" t="str">
        <f>IF('Cálculos '!O387="","",'Cálculos '!O387)</f>
        <v/>
      </c>
      <c r="I381" s="172" t="str">
        <f>IF('Cálculos '!P387="","",'Cálculos '!P387)</f>
        <v/>
      </c>
      <c r="J381" s="172" t="str">
        <f>IF('Cálculos '!Q387="","",'Cálculos '!Q387)</f>
        <v/>
      </c>
      <c r="K381" s="172" t="str">
        <f>IF('Cálculos '!R387="","",'Cálculos '!R387)</f>
        <v/>
      </c>
      <c r="L381" s="172" t="str">
        <f>IF('Cálculos '!S387="","",'Cálculos '!S387)</f>
        <v/>
      </c>
      <c r="M381" s="172" t="str">
        <f>IF('Cálculos '!T387="","",'Cálculos '!T387)</f>
        <v/>
      </c>
      <c r="N381" s="172" t="str">
        <f>IF('Cálculos '!U387="","",'Cálculos '!U387)</f>
        <v/>
      </c>
      <c r="O381" s="172" t="str">
        <f>IF('Cálculos '!V387="","",'Cálculos '!V387)</f>
        <v/>
      </c>
      <c r="P381" s="172" t="str">
        <f>IF('Cálculos '!W387="","",'Cálculos '!W387)</f>
        <v/>
      </c>
      <c r="Q381" s="172" t="str">
        <f>IF('Cálculos '!X387="","",'Cálculos '!X387)</f>
        <v/>
      </c>
      <c r="R381" s="172" t="str">
        <f>IF('Cálculos '!Y387="","",'Cálculos '!Y387)</f>
        <v/>
      </c>
      <c r="S381" s="172" t="str">
        <f>IF('Cálculos '!Z387="","",'Cálculos '!Z387)</f>
        <v/>
      </c>
      <c r="T381" s="172" t="str">
        <f>IF('Cálculos '!AA387="","",'Cálculos '!AA387)</f>
        <v/>
      </c>
      <c r="U381" s="172" t="str">
        <f>IF('Cálculos '!AB387="","",'Cálculos '!AB387)</f>
        <v/>
      </c>
      <c r="V381" s="172" t="str">
        <f>IF('Cálculos '!AC387="","",'Cálculos '!AC387)</f>
        <v/>
      </c>
      <c r="W381" s="172" t="str">
        <f>IF('Cálculos '!AD387="","",'Cálculos '!AD387)</f>
        <v/>
      </c>
      <c r="X381" s="172" t="str">
        <f>IF('Cálculos '!AE387="","",'Cálculos '!AE387)</f>
        <v/>
      </c>
      <c r="Y381" s="172" t="str">
        <f>IF('Cálculos '!AF387="","",'Cálculos '!AF387)</f>
        <v/>
      </c>
      <c r="Z381" s="172" t="str">
        <f>IF('Cálculos '!AG387="","",'Cálculos '!AG387)</f>
        <v/>
      </c>
      <c r="AA381" s="172" t="str">
        <f>IF('Cálculos '!AH387="","",'Cálculos '!AH387)</f>
        <v/>
      </c>
      <c r="AB381" s="172" t="str">
        <f>IF('Cálculos '!AI387="","",'Cálculos '!AI387)</f>
        <v/>
      </c>
      <c r="AC381" s="172" t="str">
        <f>IF('Cálculos '!AJ387="","",'Cálculos '!AJ387)</f>
        <v/>
      </c>
      <c r="AD381" s="172" t="str">
        <f>IF('Cálculos '!AK387="","",'Cálculos '!AK387)</f>
        <v/>
      </c>
      <c r="AE381" s="172" t="str">
        <f>IF('Cálculos '!AL387="","",'Cálculos '!AL387)</f>
        <v/>
      </c>
      <c r="AF381" s="172" t="str">
        <f>IF('Cálculos '!AM387="","",'Cálculos '!AM387)</f>
        <v/>
      </c>
      <c r="AG381" s="172" t="str">
        <f>IF('Cálculos '!AN387="","",'Cálculos '!AN387)</f>
        <v/>
      </c>
      <c r="AH381" s="172" t="str">
        <f>IF('Cálculos '!AO387="","",'Cálculos '!AO387)</f>
        <v/>
      </c>
      <c r="AI381" s="172" t="str">
        <f>IF('Cálculos '!AP387="","",'Cálculos '!AP387)</f>
        <v/>
      </c>
      <c r="AJ381" s="443" t="str">
        <f>IF('Cálculos '!AQ387="","",'Cálculos '!AQ387)</f>
        <v/>
      </c>
      <c r="AK381" s="446" t="str">
        <f>IF('Cálculos '!D387="","",AVERAGE(C381:AJ381))</f>
        <v/>
      </c>
      <c r="AM381" s="181">
        <f t="shared" si="218"/>
        <v>379</v>
      </c>
      <c r="AN381" s="284" t="str">
        <f t="shared" si="219"/>
        <v/>
      </c>
      <c r="AO381" s="285" t="str">
        <f t="shared" si="220"/>
        <v/>
      </c>
      <c r="AP381" s="285" t="str">
        <f t="shared" si="221"/>
        <v/>
      </c>
      <c r="AQ381" s="285" t="str">
        <f t="shared" si="222"/>
        <v/>
      </c>
      <c r="AR381" s="182" t="str">
        <f t="shared" si="223"/>
        <v/>
      </c>
      <c r="AS381" s="182" t="str">
        <f t="shared" si="224"/>
        <v/>
      </c>
      <c r="AT381" s="182" t="str">
        <f t="shared" si="225"/>
        <v/>
      </c>
      <c r="AU381" s="182" t="str">
        <f t="shared" si="226"/>
        <v/>
      </c>
      <c r="AV381" s="182" t="str">
        <f t="shared" si="227"/>
        <v/>
      </c>
      <c r="AW381" s="182" t="str">
        <f t="shared" si="228"/>
        <v/>
      </c>
      <c r="AX381" s="182" t="str">
        <f t="shared" si="229"/>
        <v/>
      </c>
      <c r="AY381" s="182" t="str">
        <f t="shared" si="230"/>
        <v/>
      </c>
      <c r="AZ381" s="182" t="str">
        <f t="shared" si="231"/>
        <v/>
      </c>
      <c r="BA381" s="182" t="str">
        <f t="shared" si="232"/>
        <v/>
      </c>
      <c r="BB381" s="182" t="str">
        <f t="shared" si="233"/>
        <v/>
      </c>
      <c r="BC381" s="182" t="str">
        <f t="shared" si="234"/>
        <v/>
      </c>
      <c r="BD381" s="182" t="str">
        <f t="shared" si="235"/>
        <v/>
      </c>
      <c r="BE381" s="182" t="str">
        <f t="shared" si="236"/>
        <v/>
      </c>
      <c r="BF381" s="182" t="str">
        <f t="shared" si="237"/>
        <v/>
      </c>
      <c r="BG381" s="182" t="str">
        <f t="shared" si="238"/>
        <v/>
      </c>
      <c r="BH381" s="182" t="str">
        <f t="shared" si="239"/>
        <v/>
      </c>
      <c r="BI381" s="182" t="str">
        <f t="shared" si="240"/>
        <v/>
      </c>
      <c r="BJ381" s="182" t="str">
        <f t="shared" si="241"/>
        <v/>
      </c>
      <c r="BK381" s="182" t="str">
        <f t="shared" si="242"/>
        <v/>
      </c>
      <c r="BL381" s="182" t="str">
        <f t="shared" si="243"/>
        <v/>
      </c>
      <c r="BM381" s="182" t="str">
        <f t="shared" si="244"/>
        <v/>
      </c>
      <c r="BN381" s="182" t="str">
        <f t="shared" si="245"/>
        <v/>
      </c>
      <c r="BO381" s="182" t="str">
        <f t="shared" si="246"/>
        <v/>
      </c>
      <c r="BP381" s="182" t="str">
        <f t="shared" si="247"/>
        <v/>
      </c>
      <c r="BQ381" s="182" t="str">
        <f t="shared" si="248"/>
        <v/>
      </c>
      <c r="BR381" s="182" t="str">
        <f t="shared" si="249"/>
        <v/>
      </c>
      <c r="BS381" s="182" t="str">
        <f t="shared" si="250"/>
        <v/>
      </c>
      <c r="BT381" s="182" t="str">
        <f t="shared" si="251"/>
        <v/>
      </c>
      <c r="BU381" s="183" t="str">
        <f t="shared" si="252"/>
        <v/>
      </c>
      <c r="BV381" s="184" t="str">
        <f>IF('Cálculos '!C387="","",AVERAGE(AN381:BU381))</f>
        <v/>
      </c>
    </row>
    <row r="382" spans="2:74" ht="17.25" hidden="1" thickBot="1" x14ac:dyDescent="0.35">
      <c r="B382" s="165">
        <f t="shared" ref="B382:B445" si="253">+B381+1</f>
        <v>380</v>
      </c>
      <c r="C382" s="171" t="str">
        <f>IF('Cálculos '!J388="","",'Cálculos '!J388)</f>
        <v/>
      </c>
      <c r="D382" s="172" t="str">
        <f>IF('Cálculos '!K388="","",'Cálculos '!K388)</f>
        <v/>
      </c>
      <c r="E382" s="172" t="str">
        <f>IF('Cálculos '!L388="","",'Cálculos '!L388)</f>
        <v/>
      </c>
      <c r="F382" s="172" t="str">
        <f>IF('Cálculos '!M388="","",'Cálculos '!M388)</f>
        <v/>
      </c>
      <c r="G382" s="172" t="str">
        <f>IF('Cálculos '!N388="","",'Cálculos '!N388)</f>
        <v/>
      </c>
      <c r="H382" s="172" t="str">
        <f>IF('Cálculos '!O388="","",'Cálculos '!O388)</f>
        <v/>
      </c>
      <c r="I382" s="172" t="str">
        <f>IF('Cálculos '!P388="","",'Cálculos '!P388)</f>
        <v/>
      </c>
      <c r="J382" s="172" t="str">
        <f>IF('Cálculos '!Q388="","",'Cálculos '!Q388)</f>
        <v/>
      </c>
      <c r="K382" s="172" t="str">
        <f>IF('Cálculos '!R388="","",'Cálculos '!R388)</f>
        <v/>
      </c>
      <c r="L382" s="172" t="str">
        <f>IF('Cálculos '!S388="","",'Cálculos '!S388)</f>
        <v/>
      </c>
      <c r="M382" s="172" t="str">
        <f>IF('Cálculos '!T388="","",'Cálculos '!T388)</f>
        <v/>
      </c>
      <c r="N382" s="172" t="str">
        <f>IF('Cálculos '!U388="","",'Cálculos '!U388)</f>
        <v/>
      </c>
      <c r="O382" s="172" t="str">
        <f>IF('Cálculos '!V388="","",'Cálculos '!V388)</f>
        <v/>
      </c>
      <c r="P382" s="172" t="str">
        <f>IF('Cálculos '!W388="","",'Cálculos '!W388)</f>
        <v/>
      </c>
      <c r="Q382" s="172" t="str">
        <f>IF('Cálculos '!X388="","",'Cálculos '!X388)</f>
        <v/>
      </c>
      <c r="R382" s="172" t="str">
        <f>IF('Cálculos '!Y388="","",'Cálculos '!Y388)</f>
        <v/>
      </c>
      <c r="S382" s="172" t="str">
        <f>IF('Cálculos '!Z388="","",'Cálculos '!Z388)</f>
        <v/>
      </c>
      <c r="T382" s="172" t="str">
        <f>IF('Cálculos '!AA388="","",'Cálculos '!AA388)</f>
        <v/>
      </c>
      <c r="U382" s="172" t="str">
        <f>IF('Cálculos '!AB388="","",'Cálculos '!AB388)</f>
        <v/>
      </c>
      <c r="V382" s="172" t="str">
        <f>IF('Cálculos '!AC388="","",'Cálculos '!AC388)</f>
        <v/>
      </c>
      <c r="W382" s="172" t="str">
        <f>IF('Cálculos '!AD388="","",'Cálculos '!AD388)</f>
        <v/>
      </c>
      <c r="X382" s="172" t="str">
        <f>IF('Cálculos '!AE388="","",'Cálculos '!AE388)</f>
        <v/>
      </c>
      <c r="Y382" s="172" t="str">
        <f>IF('Cálculos '!AF388="","",'Cálculos '!AF388)</f>
        <v/>
      </c>
      <c r="Z382" s="172" t="str">
        <f>IF('Cálculos '!AG388="","",'Cálculos '!AG388)</f>
        <v/>
      </c>
      <c r="AA382" s="172" t="str">
        <f>IF('Cálculos '!AH388="","",'Cálculos '!AH388)</f>
        <v/>
      </c>
      <c r="AB382" s="172" t="str">
        <f>IF('Cálculos '!AI388="","",'Cálculos '!AI388)</f>
        <v/>
      </c>
      <c r="AC382" s="172" t="str">
        <f>IF('Cálculos '!AJ388="","",'Cálculos '!AJ388)</f>
        <v/>
      </c>
      <c r="AD382" s="172" t="str">
        <f>IF('Cálculos '!AK388="","",'Cálculos '!AK388)</f>
        <v/>
      </c>
      <c r="AE382" s="172" t="str">
        <f>IF('Cálculos '!AL388="","",'Cálculos '!AL388)</f>
        <v/>
      </c>
      <c r="AF382" s="172" t="str">
        <f>IF('Cálculos '!AM388="","",'Cálculos '!AM388)</f>
        <v/>
      </c>
      <c r="AG382" s="172" t="str">
        <f>IF('Cálculos '!AN388="","",'Cálculos '!AN388)</f>
        <v/>
      </c>
      <c r="AH382" s="172" t="str">
        <f>IF('Cálculos '!AO388="","",'Cálculos '!AO388)</f>
        <v/>
      </c>
      <c r="AI382" s="172" t="str">
        <f>IF('Cálculos '!AP388="","",'Cálculos '!AP388)</f>
        <v/>
      </c>
      <c r="AJ382" s="443" t="str">
        <f>IF('Cálculos '!AQ388="","",'Cálculos '!AQ388)</f>
        <v/>
      </c>
      <c r="AK382" s="446" t="str">
        <f>IF('Cálculos '!D388="","",AVERAGE(C382:AJ382))</f>
        <v/>
      </c>
      <c r="AM382" s="181">
        <f t="shared" si="218"/>
        <v>380</v>
      </c>
      <c r="AN382" s="284" t="str">
        <f t="shared" si="219"/>
        <v/>
      </c>
      <c r="AO382" s="285" t="str">
        <f t="shared" si="220"/>
        <v/>
      </c>
      <c r="AP382" s="285" t="str">
        <f t="shared" si="221"/>
        <v/>
      </c>
      <c r="AQ382" s="285" t="str">
        <f t="shared" si="222"/>
        <v/>
      </c>
      <c r="AR382" s="182" t="str">
        <f t="shared" si="223"/>
        <v/>
      </c>
      <c r="AS382" s="182" t="str">
        <f t="shared" si="224"/>
        <v/>
      </c>
      <c r="AT382" s="182" t="str">
        <f t="shared" si="225"/>
        <v/>
      </c>
      <c r="AU382" s="182" t="str">
        <f t="shared" si="226"/>
        <v/>
      </c>
      <c r="AV382" s="182" t="str">
        <f t="shared" si="227"/>
        <v/>
      </c>
      <c r="AW382" s="182" t="str">
        <f t="shared" si="228"/>
        <v/>
      </c>
      <c r="AX382" s="182" t="str">
        <f t="shared" si="229"/>
        <v/>
      </c>
      <c r="AY382" s="182" t="str">
        <f t="shared" si="230"/>
        <v/>
      </c>
      <c r="AZ382" s="182" t="str">
        <f t="shared" si="231"/>
        <v/>
      </c>
      <c r="BA382" s="182" t="str">
        <f t="shared" si="232"/>
        <v/>
      </c>
      <c r="BB382" s="182" t="str">
        <f t="shared" si="233"/>
        <v/>
      </c>
      <c r="BC382" s="182" t="str">
        <f t="shared" si="234"/>
        <v/>
      </c>
      <c r="BD382" s="182" t="str">
        <f t="shared" si="235"/>
        <v/>
      </c>
      <c r="BE382" s="182" t="str">
        <f t="shared" si="236"/>
        <v/>
      </c>
      <c r="BF382" s="182" t="str">
        <f t="shared" si="237"/>
        <v/>
      </c>
      <c r="BG382" s="182" t="str">
        <f t="shared" si="238"/>
        <v/>
      </c>
      <c r="BH382" s="182" t="str">
        <f t="shared" si="239"/>
        <v/>
      </c>
      <c r="BI382" s="182" t="str">
        <f t="shared" si="240"/>
        <v/>
      </c>
      <c r="BJ382" s="182" t="str">
        <f t="shared" si="241"/>
        <v/>
      </c>
      <c r="BK382" s="182" t="str">
        <f t="shared" si="242"/>
        <v/>
      </c>
      <c r="BL382" s="182" t="str">
        <f t="shared" si="243"/>
        <v/>
      </c>
      <c r="BM382" s="182" t="str">
        <f t="shared" si="244"/>
        <v/>
      </c>
      <c r="BN382" s="182" t="str">
        <f t="shared" si="245"/>
        <v/>
      </c>
      <c r="BO382" s="182" t="str">
        <f t="shared" si="246"/>
        <v/>
      </c>
      <c r="BP382" s="182" t="str">
        <f t="shared" si="247"/>
        <v/>
      </c>
      <c r="BQ382" s="182" t="str">
        <f t="shared" si="248"/>
        <v/>
      </c>
      <c r="BR382" s="182" t="str">
        <f t="shared" si="249"/>
        <v/>
      </c>
      <c r="BS382" s="182" t="str">
        <f t="shared" si="250"/>
        <v/>
      </c>
      <c r="BT382" s="182" t="str">
        <f t="shared" si="251"/>
        <v/>
      </c>
      <c r="BU382" s="183" t="str">
        <f t="shared" si="252"/>
        <v/>
      </c>
      <c r="BV382" s="184" t="str">
        <f>IF('Cálculos '!C388="","",AVERAGE(AN382:BU382))</f>
        <v/>
      </c>
    </row>
    <row r="383" spans="2:74" ht="17.25" hidden="1" thickBot="1" x14ac:dyDescent="0.35">
      <c r="B383" s="165">
        <f t="shared" si="253"/>
        <v>381</v>
      </c>
      <c r="C383" s="171" t="str">
        <f>IF('Cálculos '!J389="","",'Cálculos '!J389)</f>
        <v/>
      </c>
      <c r="D383" s="172" t="str">
        <f>IF('Cálculos '!K389="","",'Cálculos '!K389)</f>
        <v/>
      </c>
      <c r="E383" s="172" t="str">
        <f>IF('Cálculos '!L389="","",'Cálculos '!L389)</f>
        <v/>
      </c>
      <c r="F383" s="172" t="str">
        <f>IF('Cálculos '!M389="","",'Cálculos '!M389)</f>
        <v/>
      </c>
      <c r="G383" s="172" t="str">
        <f>IF('Cálculos '!N389="","",'Cálculos '!N389)</f>
        <v/>
      </c>
      <c r="H383" s="172" t="str">
        <f>IF('Cálculos '!O389="","",'Cálculos '!O389)</f>
        <v/>
      </c>
      <c r="I383" s="172" t="str">
        <f>IF('Cálculos '!P389="","",'Cálculos '!P389)</f>
        <v/>
      </c>
      <c r="J383" s="172" t="str">
        <f>IF('Cálculos '!Q389="","",'Cálculos '!Q389)</f>
        <v/>
      </c>
      <c r="K383" s="172" t="str">
        <f>IF('Cálculos '!R389="","",'Cálculos '!R389)</f>
        <v/>
      </c>
      <c r="L383" s="172" t="str">
        <f>IF('Cálculos '!S389="","",'Cálculos '!S389)</f>
        <v/>
      </c>
      <c r="M383" s="172" t="str">
        <f>IF('Cálculos '!T389="","",'Cálculos '!T389)</f>
        <v/>
      </c>
      <c r="N383" s="172" t="str">
        <f>IF('Cálculos '!U389="","",'Cálculos '!U389)</f>
        <v/>
      </c>
      <c r="O383" s="172" t="str">
        <f>IF('Cálculos '!V389="","",'Cálculos '!V389)</f>
        <v/>
      </c>
      <c r="P383" s="172" t="str">
        <f>IF('Cálculos '!W389="","",'Cálculos '!W389)</f>
        <v/>
      </c>
      <c r="Q383" s="172" t="str">
        <f>IF('Cálculos '!X389="","",'Cálculos '!X389)</f>
        <v/>
      </c>
      <c r="R383" s="172" t="str">
        <f>IF('Cálculos '!Y389="","",'Cálculos '!Y389)</f>
        <v/>
      </c>
      <c r="S383" s="172" t="str">
        <f>IF('Cálculos '!Z389="","",'Cálculos '!Z389)</f>
        <v/>
      </c>
      <c r="T383" s="172" t="str">
        <f>IF('Cálculos '!AA389="","",'Cálculos '!AA389)</f>
        <v/>
      </c>
      <c r="U383" s="172" t="str">
        <f>IF('Cálculos '!AB389="","",'Cálculos '!AB389)</f>
        <v/>
      </c>
      <c r="V383" s="172" t="str">
        <f>IF('Cálculos '!AC389="","",'Cálculos '!AC389)</f>
        <v/>
      </c>
      <c r="W383" s="172" t="str">
        <f>IF('Cálculos '!AD389="","",'Cálculos '!AD389)</f>
        <v/>
      </c>
      <c r="X383" s="172" t="str">
        <f>IF('Cálculos '!AE389="","",'Cálculos '!AE389)</f>
        <v/>
      </c>
      <c r="Y383" s="172" t="str">
        <f>IF('Cálculos '!AF389="","",'Cálculos '!AF389)</f>
        <v/>
      </c>
      <c r="Z383" s="172" t="str">
        <f>IF('Cálculos '!AG389="","",'Cálculos '!AG389)</f>
        <v/>
      </c>
      <c r="AA383" s="172" t="str">
        <f>IF('Cálculos '!AH389="","",'Cálculos '!AH389)</f>
        <v/>
      </c>
      <c r="AB383" s="172" t="str">
        <f>IF('Cálculos '!AI389="","",'Cálculos '!AI389)</f>
        <v/>
      </c>
      <c r="AC383" s="172" t="str">
        <f>IF('Cálculos '!AJ389="","",'Cálculos '!AJ389)</f>
        <v/>
      </c>
      <c r="AD383" s="172" t="str">
        <f>IF('Cálculos '!AK389="","",'Cálculos '!AK389)</f>
        <v/>
      </c>
      <c r="AE383" s="172" t="str">
        <f>IF('Cálculos '!AL389="","",'Cálculos '!AL389)</f>
        <v/>
      </c>
      <c r="AF383" s="172" t="str">
        <f>IF('Cálculos '!AM389="","",'Cálculos '!AM389)</f>
        <v/>
      </c>
      <c r="AG383" s="172" t="str">
        <f>IF('Cálculos '!AN389="","",'Cálculos '!AN389)</f>
        <v/>
      </c>
      <c r="AH383" s="172" t="str">
        <f>IF('Cálculos '!AO389="","",'Cálculos '!AO389)</f>
        <v/>
      </c>
      <c r="AI383" s="172" t="str">
        <f>IF('Cálculos '!AP389="","",'Cálculos '!AP389)</f>
        <v/>
      </c>
      <c r="AJ383" s="443" t="str">
        <f>IF('Cálculos '!AQ389="","",'Cálculos '!AQ389)</f>
        <v/>
      </c>
      <c r="AK383" s="446" t="str">
        <f>IF('Cálculos '!D389="","",AVERAGE(C383:AJ383))</f>
        <v/>
      </c>
      <c r="AM383" s="181">
        <f t="shared" si="218"/>
        <v>381</v>
      </c>
      <c r="AN383" s="284" t="str">
        <f t="shared" si="219"/>
        <v/>
      </c>
      <c r="AO383" s="285" t="str">
        <f t="shared" si="220"/>
        <v/>
      </c>
      <c r="AP383" s="285" t="str">
        <f t="shared" si="221"/>
        <v/>
      </c>
      <c r="AQ383" s="285" t="str">
        <f t="shared" si="222"/>
        <v/>
      </c>
      <c r="AR383" s="182" t="str">
        <f t="shared" si="223"/>
        <v/>
      </c>
      <c r="AS383" s="182" t="str">
        <f t="shared" si="224"/>
        <v/>
      </c>
      <c r="AT383" s="182" t="str">
        <f t="shared" si="225"/>
        <v/>
      </c>
      <c r="AU383" s="182" t="str">
        <f t="shared" si="226"/>
        <v/>
      </c>
      <c r="AV383" s="182" t="str">
        <f t="shared" si="227"/>
        <v/>
      </c>
      <c r="AW383" s="182" t="str">
        <f t="shared" si="228"/>
        <v/>
      </c>
      <c r="AX383" s="182" t="str">
        <f t="shared" si="229"/>
        <v/>
      </c>
      <c r="AY383" s="182" t="str">
        <f t="shared" si="230"/>
        <v/>
      </c>
      <c r="AZ383" s="182" t="str">
        <f t="shared" si="231"/>
        <v/>
      </c>
      <c r="BA383" s="182" t="str">
        <f t="shared" si="232"/>
        <v/>
      </c>
      <c r="BB383" s="182" t="str">
        <f t="shared" si="233"/>
        <v/>
      </c>
      <c r="BC383" s="182" t="str">
        <f t="shared" si="234"/>
        <v/>
      </c>
      <c r="BD383" s="182" t="str">
        <f t="shared" si="235"/>
        <v/>
      </c>
      <c r="BE383" s="182" t="str">
        <f t="shared" si="236"/>
        <v/>
      </c>
      <c r="BF383" s="182" t="str">
        <f t="shared" si="237"/>
        <v/>
      </c>
      <c r="BG383" s="182" t="str">
        <f t="shared" si="238"/>
        <v/>
      </c>
      <c r="BH383" s="182" t="str">
        <f t="shared" si="239"/>
        <v/>
      </c>
      <c r="BI383" s="182" t="str">
        <f t="shared" si="240"/>
        <v/>
      </c>
      <c r="BJ383" s="182" t="str">
        <f t="shared" si="241"/>
        <v/>
      </c>
      <c r="BK383" s="182" t="str">
        <f t="shared" si="242"/>
        <v/>
      </c>
      <c r="BL383" s="182" t="str">
        <f t="shared" si="243"/>
        <v/>
      </c>
      <c r="BM383" s="182" t="str">
        <f t="shared" si="244"/>
        <v/>
      </c>
      <c r="BN383" s="182" t="str">
        <f t="shared" si="245"/>
        <v/>
      </c>
      <c r="BO383" s="182" t="str">
        <f t="shared" si="246"/>
        <v/>
      </c>
      <c r="BP383" s="182" t="str">
        <f t="shared" si="247"/>
        <v/>
      </c>
      <c r="BQ383" s="182" t="str">
        <f t="shared" si="248"/>
        <v/>
      </c>
      <c r="BR383" s="182" t="str">
        <f t="shared" si="249"/>
        <v/>
      </c>
      <c r="BS383" s="182" t="str">
        <f t="shared" si="250"/>
        <v/>
      </c>
      <c r="BT383" s="182" t="str">
        <f t="shared" si="251"/>
        <v/>
      </c>
      <c r="BU383" s="183" t="str">
        <f t="shared" si="252"/>
        <v/>
      </c>
      <c r="BV383" s="184" t="str">
        <f>IF('Cálculos '!C389="","",AVERAGE(AN383:BU383))</f>
        <v/>
      </c>
    </row>
    <row r="384" spans="2:74" ht="17.25" hidden="1" thickBot="1" x14ac:dyDescent="0.35">
      <c r="B384" s="165">
        <f t="shared" si="253"/>
        <v>382</v>
      </c>
      <c r="C384" s="171" t="str">
        <f>IF('Cálculos '!J390="","",'Cálculos '!J390)</f>
        <v/>
      </c>
      <c r="D384" s="172" t="str">
        <f>IF('Cálculos '!K390="","",'Cálculos '!K390)</f>
        <v/>
      </c>
      <c r="E384" s="172" t="str">
        <f>IF('Cálculos '!L390="","",'Cálculos '!L390)</f>
        <v/>
      </c>
      <c r="F384" s="172" t="str">
        <f>IF('Cálculos '!M390="","",'Cálculos '!M390)</f>
        <v/>
      </c>
      <c r="G384" s="172" t="str">
        <f>IF('Cálculos '!N390="","",'Cálculos '!N390)</f>
        <v/>
      </c>
      <c r="H384" s="172" t="str">
        <f>IF('Cálculos '!O390="","",'Cálculos '!O390)</f>
        <v/>
      </c>
      <c r="I384" s="172" t="str">
        <f>IF('Cálculos '!P390="","",'Cálculos '!P390)</f>
        <v/>
      </c>
      <c r="J384" s="172" t="str">
        <f>IF('Cálculos '!Q390="","",'Cálculos '!Q390)</f>
        <v/>
      </c>
      <c r="K384" s="172" t="str">
        <f>IF('Cálculos '!R390="","",'Cálculos '!R390)</f>
        <v/>
      </c>
      <c r="L384" s="172" t="str">
        <f>IF('Cálculos '!S390="","",'Cálculos '!S390)</f>
        <v/>
      </c>
      <c r="M384" s="172" t="str">
        <f>IF('Cálculos '!T390="","",'Cálculos '!T390)</f>
        <v/>
      </c>
      <c r="N384" s="172" t="str">
        <f>IF('Cálculos '!U390="","",'Cálculos '!U390)</f>
        <v/>
      </c>
      <c r="O384" s="172" t="str">
        <f>IF('Cálculos '!V390="","",'Cálculos '!V390)</f>
        <v/>
      </c>
      <c r="P384" s="172" t="str">
        <f>IF('Cálculos '!W390="","",'Cálculos '!W390)</f>
        <v/>
      </c>
      <c r="Q384" s="172" t="str">
        <f>IF('Cálculos '!X390="","",'Cálculos '!X390)</f>
        <v/>
      </c>
      <c r="R384" s="172" t="str">
        <f>IF('Cálculos '!Y390="","",'Cálculos '!Y390)</f>
        <v/>
      </c>
      <c r="S384" s="172" t="str">
        <f>IF('Cálculos '!Z390="","",'Cálculos '!Z390)</f>
        <v/>
      </c>
      <c r="T384" s="172" t="str">
        <f>IF('Cálculos '!AA390="","",'Cálculos '!AA390)</f>
        <v/>
      </c>
      <c r="U384" s="172" t="str">
        <f>IF('Cálculos '!AB390="","",'Cálculos '!AB390)</f>
        <v/>
      </c>
      <c r="V384" s="172" t="str">
        <f>IF('Cálculos '!AC390="","",'Cálculos '!AC390)</f>
        <v/>
      </c>
      <c r="W384" s="172" t="str">
        <f>IF('Cálculos '!AD390="","",'Cálculos '!AD390)</f>
        <v/>
      </c>
      <c r="X384" s="172" t="str">
        <f>IF('Cálculos '!AE390="","",'Cálculos '!AE390)</f>
        <v/>
      </c>
      <c r="Y384" s="172" t="str">
        <f>IF('Cálculos '!AF390="","",'Cálculos '!AF390)</f>
        <v/>
      </c>
      <c r="Z384" s="172" t="str">
        <f>IF('Cálculos '!AG390="","",'Cálculos '!AG390)</f>
        <v/>
      </c>
      <c r="AA384" s="172" t="str">
        <f>IF('Cálculos '!AH390="","",'Cálculos '!AH390)</f>
        <v/>
      </c>
      <c r="AB384" s="172" t="str">
        <f>IF('Cálculos '!AI390="","",'Cálculos '!AI390)</f>
        <v/>
      </c>
      <c r="AC384" s="172" t="str">
        <f>IF('Cálculos '!AJ390="","",'Cálculos '!AJ390)</f>
        <v/>
      </c>
      <c r="AD384" s="172" t="str">
        <f>IF('Cálculos '!AK390="","",'Cálculos '!AK390)</f>
        <v/>
      </c>
      <c r="AE384" s="172" t="str">
        <f>IF('Cálculos '!AL390="","",'Cálculos '!AL390)</f>
        <v/>
      </c>
      <c r="AF384" s="172" t="str">
        <f>IF('Cálculos '!AM390="","",'Cálculos '!AM390)</f>
        <v/>
      </c>
      <c r="AG384" s="172" t="str">
        <f>IF('Cálculos '!AN390="","",'Cálculos '!AN390)</f>
        <v/>
      </c>
      <c r="AH384" s="172" t="str">
        <f>IF('Cálculos '!AO390="","",'Cálculos '!AO390)</f>
        <v/>
      </c>
      <c r="AI384" s="172" t="str">
        <f>IF('Cálculos '!AP390="","",'Cálculos '!AP390)</f>
        <v/>
      </c>
      <c r="AJ384" s="443" t="str">
        <f>IF('Cálculos '!AQ390="","",'Cálculos '!AQ390)</f>
        <v/>
      </c>
      <c r="AK384" s="446" t="str">
        <f>IF('Cálculos '!D390="","",AVERAGE(C384:AJ384))</f>
        <v/>
      </c>
      <c r="AM384" s="181">
        <f t="shared" si="218"/>
        <v>382</v>
      </c>
      <c r="AN384" s="284" t="str">
        <f t="shared" si="219"/>
        <v/>
      </c>
      <c r="AO384" s="285" t="str">
        <f t="shared" si="220"/>
        <v/>
      </c>
      <c r="AP384" s="285" t="str">
        <f t="shared" si="221"/>
        <v/>
      </c>
      <c r="AQ384" s="285" t="str">
        <f t="shared" si="222"/>
        <v/>
      </c>
      <c r="AR384" s="182" t="str">
        <f t="shared" si="223"/>
        <v/>
      </c>
      <c r="AS384" s="182" t="str">
        <f t="shared" si="224"/>
        <v/>
      </c>
      <c r="AT384" s="182" t="str">
        <f t="shared" si="225"/>
        <v/>
      </c>
      <c r="AU384" s="182" t="str">
        <f t="shared" si="226"/>
        <v/>
      </c>
      <c r="AV384" s="182" t="str">
        <f t="shared" si="227"/>
        <v/>
      </c>
      <c r="AW384" s="182" t="str">
        <f t="shared" si="228"/>
        <v/>
      </c>
      <c r="AX384" s="182" t="str">
        <f t="shared" si="229"/>
        <v/>
      </c>
      <c r="AY384" s="182" t="str">
        <f t="shared" si="230"/>
        <v/>
      </c>
      <c r="AZ384" s="182" t="str">
        <f t="shared" si="231"/>
        <v/>
      </c>
      <c r="BA384" s="182" t="str">
        <f t="shared" si="232"/>
        <v/>
      </c>
      <c r="BB384" s="182" t="str">
        <f t="shared" si="233"/>
        <v/>
      </c>
      <c r="BC384" s="182" t="str">
        <f t="shared" si="234"/>
        <v/>
      </c>
      <c r="BD384" s="182" t="str">
        <f t="shared" si="235"/>
        <v/>
      </c>
      <c r="BE384" s="182" t="str">
        <f t="shared" si="236"/>
        <v/>
      </c>
      <c r="BF384" s="182" t="str">
        <f t="shared" si="237"/>
        <v/>
      </c>
      <c r="BG384" s="182" t="str">
        <f t="shared" si="238"/>
        <v/>
      </c>
      <c r="BH384" s="182" t="str">
        <f t="shared" si="239"/>
        <v/>
      </c>
      <c r="BI384" s="182" t="str">
        <f t="shared" si="240"/>
        <v/>
      </c>
      <c r="BJ384" s="182" t="str">
        <f t="shared" si="241"/>
        <v/>
      </c>
      <c r="BK384" s="182" t="str">
        <f t="shared" si="242"/>
        <v/>
      </c>
      <c r="BL384" s="182" t="str">
        <f t="shared" si="243"/>
        <v/>
      </c>
      <c r="BM384" s="182" t="str">
        <f t="shared" si="244"/>
        <v/>
      </c>
      <c r="BN384" s="182" t="str">
        <f t="shared" si="245"/>
        <v/>
      </c>
      <c r="BO384" s="182" t="str">
        <f t="shared" si="246"/>
        <v/>
      </c>
      <c r="BP384" s="182" t="str">
        <f t="shared" si="247"/>
        <v/>
      </c>
      <c r="BQ384" s="182" t="str">
        <f t="shared" si="248"/>
        <v/>
      </c>
      <c r="BR384" s="182" t="str">
        <f t="shared" si="249"/>
        <v/>
      </c>
      <c r="BS384" s="182" t="str">
        <f t="shared" si="250"/>
        <v/>
      </c>
      <c r="BT384" s="182" t="str">
        <f t="shared" si="251"/>
        <v/>
      </c>
      <c r="BU384" s="183" t="str">
        <f t="shared" si="252"/>
        <v/>
      </c>
      <c r="BV384" s="184" t="str">
        <f>IF('Cálculos '!C390="","",AVERAGE(AN384:BU384))</f>
        <v/>
      </c>
    </row>
    <row r="385" spans="2:74" ht="17.25" hidden="1" thickBot="1" x14ac:dyDescent="0.35">
      <c r="B385" s="165">
        <f t="shared" si="253"/>
        <v>383</v>
      </c>
      <c r="C385" s="171" t="str">
        <f>IF('Cálculos '!J391="","",'Cálculos '!J391)</f>
        <v/>
      </c>
      <c r="D385" s="172" t="str">
        <f>IF('Cálculos '!K391="","",'Cálculos '!K391)</f>
        <v/>
      </c>
      <c r="E385" s="172" t="str">
        <f>IF('Cálculos '!L391="","",'Cálculos '!L391)</f>
        <v/>
      </c>
      <c r="F385" s="172" t="str">
        <f>IF('Cálculos '!M391="","",'Cálculos '!M391)</f>
        <v/>
      </c>
      <c r="G385" s="172" t="str">
        <f>IF('Cálculos '!N391="","",'Cálculos '!N391)</f>
        <v/>
      </c>
      <c r="H385" s="172" t="str">
        <f>IF('Cálculos '!O391="","",'Cálculos '!O391)</f>
        <v/>
      </c>
      <c r="I385" s="172" t="str">
        <f>IF('Cálculos '!P391="","",'Cálculos '!P391)</f>
        <v/>
      </c>
      <c r="J385" s="172" t="str">
        <f>IF('Cálculos '!Q391="","",'Cálculos '!Q391)</f>
        <v/>
      </c>
      <c r="K385" s="172" t="str">
        <f>IF('Cálculos '!R391="","",'Cálculos '!R391)</f>
        <v/>
      </c>
      <c r="L385" s="172" t="str">
        <f>IF('Cálculos '!S391="","",'Cálculos '!S391)</f>
        <v/>
      </c>
      <c r="M385" s="172" t="str">
        <f>IF('Cálculos '!T391="","",'Cálculos '!T391)</f>
        <v/>
      </c>
      <c r="N385" s="172" t="str">
        <f>IF('Cálculos '!U391="","",'Cálculos '!U391)</f>
        <v/>
      </c>
      <c r="O385" s="172" t="str">
        <f>IF('Cálculos '!V391="","",'Cálculos '!V391)</f>
        <v/>
      </c>
      <c r="P385" s="172" t="str">
        <f>IF('Cálculos '!W391="","",'Cálculos '!W391)</f>
        <v/>
      </c>
      <c r="Q385" s="172" t="str">
        <f>IF('Cálculos '!X391="","",'Cálculos '!X391)</f>
        <v/>
      </c>
      <c r="R385" s="172" t="str">
        <f>IF('Cálculos '!Y391="","",'Cálculos '!Y391)</f>
        <v/>
      </c>
      <c r="S385" s="172" t="str">
        <f>IF('Cálculos '!Z391="","",'Cálculos '!Z391)</f>
        <v/>
      </c>
      <c r="T385" s="172" t="str">
        <f>IF('Cálculos '!AA391="","",'Cálculos '!AA391)</f>
        <v/>
      </c>
      <c r="U385" s="172" t="str">
        <f>IF('Cálculos '!AB391="","",'Cálculos '!AB391)</f>
        <v/>
      </c>
      <c r="V385" s="172" t="str">
        <f>IF('Cálculos '!AC391="","",'Cálculos '!AC391)</f>
        <v/>
      </c>
      <c r="W385" s="172" t="str">
        <f>IF('Cálculos '!AD391="","",'Cálculos '!AD391)</f>
        <v/>
      </c>
      <c r="X385" s="172" t="str">
        <f>IF('Cálculos '!AE391="","",'Cálculos '!AE391)</f>
        <v/>
      </c>
      <c r="Y385" s="172" t="str">
        <f>IF('Cálculos '!AF391="","",'Cálculos '!AF391)</f>
        <v/>
      </c>
      <c r="Z385" s="172" t="str">
        <f>IF('Cálculos '!AG391="","",'Cálculos '!AG391)</f>
        <v/>
      </c>
      <c r="AA385" s="172" t="str">
        <f>IF('Cálculos '!AH391="","",'Cálculos '!AH391)</f>
        <v/>
      </c>
      <c r="AB385" s="172" t="str">
        <f>IF('Cálculos '!AI391="","",'Cálculos '!AI391)</f>
        <v/>
      </c>
      <c r="AC385" s="172" t="str">
        <f>IF('Cálculos '!AJ391="","",'Cálculos '!AJ391)</f>
        <v/>
      </c>
      <c r="AD385" s="172" t="str">
        <f>IF('Cálculos '!AK391="","",'Cálculos '!AK391)</f>
        <v/>
      </c>
      <c r="AE385" s="172" t="str">
        <f>IF('Cálculos '!AL391="","",'Cálculos '!AL391)</f>
        <v/>
      </c>
      <c r="AF385" s="172" t="str">
        <f>IF('Cálculos '!AM391="","",'Cálculos '!AM391)</f>
        <v/>
      </c>
      <c r="AG385" s="172" t="str">
        <f>IF('Cálculos '!AN391="","",'Cálculos '!AN391)</f>
        <v/>
      </c>
      <c r="AH385" s="172" t="str">
        <f>IF('Cálculos '!AO391="","",'Cálculos '!AO391)</f>
        <v/>
      </c>
      <c r="AI385" s="172" t="str">
        <f>IF('Cálculos '!AP391="","",'Cálculos '!AP391)</f>
        <v/>
      </c>
      <c r="AJ385" s="443" t="str">
        <f>IF('Cálculos '!AQ391="","",'Cálculos '!AQ391)</f>
        <v/>
      </c>
      <c r="AK385" s="446" t="str">
        <f>IF('Cálculos '!D391="","",AVERAGE(C385:AJ385))</f>
        <v/>
      </c>
      <c r="AM385" s="181">
        <f t="shared" si="218"/>
        <v>383</v>
      </c>
      <c r="AN385" s="284" t="str">
        <f t="shared" si="219"/>
        <v/>
      </c>
      <c r="AO385" s="285" t="str">
        <f t="shared" si="220"/>
        <v/>
      </c>
      <c r="AP385" s="285" t="str">
        <f t="shared" si="221"/>
        <v/>
      </c>
      <c r="AQ385" s="285" t="str">
        <f t="shared" si="222"/>
        <v/>
      </c>
      <c r="AR385" s="182" t="str">
        <f t="shared" si="223"/>
        <v/>
      </c>
      <c r="AS385" s="182" t="str">
        <f t="shared" si="224"/>
        <v/>
      </c>
      <c r="AT385" s="182" t="str">
        <f t="shared" si="225"/>
        <v/>
      </c>
      <c r="AU385" s="182" t="str">
        <f t="shared" si="226"/>
        <v/>
      </c>
      <c r="AV385" s="182" t="str">
        <f t="shared" si="227"/>
        <v/>
      </c>
      <c r="AW385" s="182" t="str">
        <f t="shared" si="228"/>
        <v/>
      </c>
      <c r="AX385" s="182" t="str">
        <f t="shared" si="229"/>
        <v/>
      </c>
      <c r="AY385" s="182" t="str">
        <f t="shared" si="230"/>
        <v/>
      </c>
      <c r="AZ385" s="182" t="str">
        <f t="shared" si="231"/>
        <v/>
      </c>
      <c r="BA385" s="182" t="str">
        <f t="shared" si="232"/>
        <v/>
      </c>
      <c r="BB385" s="182" t="str">
        <f t="shared" si="233"/>
        <v/>
      </c>
      <c r="BC385" s="182" t="str">
        <f t="shared" si="234"/>
        <v/>
      </c>
      <c r="BD385" s="182" t="str">
        <f t="shared" si="235"/>
        <v/>
      </c>
      <c r="BE385" s="182" t="str">
        <f t="shared" si="236"/>
        <v/>
      </c>
      <c r="BF385" s="182" t="str">
        <f t="shared" si="237"/>
        <v/>
      </c>
      <c r="BG385" s="182" t="str">
        <f t="shared" si="238"/>
        <v/>
      </c>
      <c r="BH385" s="182" t="str">
        <f t="shared" si="239"/>
        <v/>
      </c>
      <c r="BI385" s="182" t="str">
        <f t="shared" si="240"/>
        <v/>
      </c>
      <c r="BJ385" s="182" t="str">
        <f t="shared" si="241"/>
        <v/>
      </c>
      <c r="BK385" s="182" t="str">
        <f t="shared" si="242"/>
        <v/>
      </c>
      <c r="BL385" s="182" t="str">
        <f t="shared" si="243"/>
        <v/>
      </c>
      <c r="BM385" s="182" t="str">
        <f t="shared" si="244"/>
        <v/>
      </c>
      <c r="BN385" s="182" t="str">
        <f t="shared" si="245"/>
        <v/>
      </c>
      <c r="BO385" s="182" t="str">
        <f t="shared" si="246"/>
        <v/>
      </c>
      <c r="BP385" s="182" t="str">
        <f t="shared" si="247"/>
        <v/>
      </c>
      <c r="BQ385" s="182" t="str">
        <f t="shared" si="248"/>
        <v/>
      </c>
      <c r="BR385" s="182" t="str">
        <f t="shared" si="249"/>
        <v/>
      </c>
      <c r="BS385" s="182" t="str">
        <f t="shared" si="250"/>
        <v/>
      </c>
      <c r="BT385" s="182" t="str">
        <f t="shared" si="251"/>
        <v/>
      </c>
      <c r="BU385" s="183" t="str">
        <f t="shared" si="252"/>
        <v/>
      </c>
      <c r="BV385" s="184" t="str">
        <f>IF('Cálculos '!C391="","",AVERAGE(AN385:BU385))</f>
        <v/>
      </c>
    </row>
    <row r="386" spans="2:74" ht="17.25" hidden="1" thickBot="1" x14ac:dyDescent="0.35">
      <c r="B386" s="165">
        <f t="shared" si="253"/>
        <v>384</v>
      </c>
      <c r="C386" s="171" t="str">
        <f>IF('Cálculos '!J392="","",'Cálculos '!J392)</f>
        <v/>
      </c>
      <c r="D386" s="172" t="str">
        <f>IF('Cálculos '!K392="","",'Cálculos '!K392)</f>
        <v/>
      </c>
      <c r="E386" s="172" t="str">
        <f>IF('Cálculos '!L392="","",'Cálculos '!L392)</f>
        <v/>
      </c>
      <c r="F386" s="172" t="str">
        <f>IF('Cálculos '!M392="","",'Cálculos '!M392)</f>
        <v/>
      </c>
      <c r="G386" s="172" t="str">
        <f>IF('Cálculos '!N392="","",'Cálculos '!N392)</f>
        <v/>
      </c>
      <c r="H386" s="172" t="str">
        <f>IF('Cálculos '!O392="","",'Cálculos '!O392)</f>
        <v/>
      </c>
      <c r="I386" s="172" t="str">
        <f>IF('Cálculos '!P392="","",'Cálculos '!P392)</f>
        <v/>
      </c>
      <c r="J386" s="172" t="str">
        <f>IF('Cálculos '!Q392="","",'Cálculos '!Q392)</f>
        <v/>
      </c>
      <c r="K386" s="172" t="str">
        <f>IF('Cálculos '!R392="","",'Cálculos '!R392)</f>
        <v/>
      </c>
      <c r="L386" s="172" t="str">
        <f>IF('Cálculos '!S392="","",'Cálculos '!S392)</f>
        <v/>
      </c>
      <c r="M386" s="172" t="str">
        <f>IF('Cálculos '!T392="","",'Cálculos '!T392)</f>
        <v/>
      </c>
      <c r="N386" s="172" t="str">
        <f>IF('Cálculos '!U392="","",'Cálculos '!U392)</f>
        <v/>
      </c>
      <c r="O386" s="172" t="str">
        <f>IF('Cálculos '!V392="","",'Cálculos '!V392)</f>
        <v/>
      </c>
      <c r="P386" s="172" t="str">
        <f>IF('Cálculos '!W392="","",'Cálculos '!W392)</f>
        <v/>
      </c>
      <c r="Q386" s="172" t="str">
        <f>IF('Cálculos '!X392="","",'Cálculos '!X392)</f>
        <v/>
      </c>
      <c r="R386" s="172" t="str">
        <f>IF('Cálculos '!Y392="","",'Cálculos '!Y392)</f>
        <v/>
      </c>
      <c r="S386" s="172" t="str">
        <f>IF('Cálculos '!Z392="","",'Cálculos '!Z392)</f>
        <v/>
      </c>
      <c r="T386" s="172" t="str">
        <f>IF('Cálculos '!AA392="","",'Cálculos '!AA392)</f>
        <v/>
      </c>
      <c r="U386" s="172" t="str">
        <f>IF('Cálculos '!AB392="","",'Cálculos '!AB392)</f>
        <v/>
      </c>
      <c r="V386" s="172" t="str">
        <f>IF('Cálculos '!AC392="","",'Cálculos '!AC392)</f>
        <v/>
      </c>
      <c r="W386" s="172" t="str">
        <f>IF('Cálculos '!AD392="","",'Cálculos '!AD392)</f>
        <v/>
      </c>
      <c r="X386" s="172" t="str">
        <f>IF('Cálculos '!AE392="","",'Cálculos '!AE392)</f>
        <v/>
      </c>
      <c r="Y386" s="172" t="str">
        <f>IF('Cálculos '!AF392="","",'Cálculos '!AF392)</f>
        <v/>
      </c>
      <c r="Z386" s="172" t="str">
        <f>IF('Cálculos '!AG392="","",'Cálculos '!AG392)</f>
        <v/>
      </c>
      <c r="AA386" s="172" t="str">
        <f>IF('Cálculos '!AH392="","",'Cálculos '!AH392)</f>
        <v/>
      </c>
      <c r="AB386" s="172" t="str">
        <f>IF('Cálculos '!AI392="","",'Cálculos '!AI392)</f>
        <v/>
      </c>
      <c r="AC386" s="172" t="str">
        <f>IF('Cálculos '!AJ392="","",'Cálculos '!AJ392)</f>
        <v/>
      </c>
      <c r="AD386" s="172" t="str">
        <f>IF('Cálculos '!AK392="","",'Cálculos '!AK392)</f>
        <v/>
      </c>
      <c r="AE386" s="172" t="str">
        <f>IF('Cálculos '!AL392="","",'Cálculos '!AL392)</f>
        <v/>
      </c>
      <c r="AF386" s="172" t="str">
        <f>IF('Cálculos '!AM392="","",'Cálculos '!AM392)</f>
        <v/>
      </c>
      <c r="AG386" s="172" t="str">
        <f>IF('Cálculos '!AN392="","",'Cálculos '!AN392)</f>
        <v/>
      </c>
      <c r="AH386" s="172" t="str">
        <f>IF('Cálculos '!AO392="","",'Cálculos '!AO392)</f>
        <v/>
      </c>
      <c r="AI386" s="172" t="str">
        <f>IF('Cálculos '!AP392="","",'Cálculos '!AP392)</f>
        <v/>
      </c>
      <c r="AJ386" s="443" t="str">
        <f>IF('Cálculos '!AQ392="","",'Cálculos '!AQ392)</f>
        <v/>
      </c>
      <c r="AK386" s="446" t="str">
        <f>IF('Cálculos '!D392="","",AVERAGE(C386:AJ386))</f>
        <v/>
      </c>
      <c r="AM386" s="181">
        <f t="shared" si="218"/>
        <v>384</v>
      </c>
      <c r="AN386" s="284" t="str">
        <f t="shared" si="219"/>
        <v/>
      </c>
      <c r="AO386" s="285" t="str">
        <f t="shared" si="220"/>
        <v/>
      </c>
      <c r="AP386" s="285" t="str">
        <f t="shared" si="221"/>
        <v/>
      </c>
      <c r="AQ386" s="285" t="str">
        <f t="shared" si="222"/>
        <v/>
      </c>
      <c r="AR386" s="182" t="str">
        <f t="shared" si="223"/>
        <v/>
      </c>
      <c r="AS386" s="182" t="str">
        <f t="shared" si="224"/>
        <v/>
      </c>
      <c r="AT386" s="182" t="str">
        <f t="shared" si="225"/>
        <v/>
      </c>
      <c r="AU386" s="182" t="str">
        <f t="shared" si="226"/>
        <v/>
      </c>
      <c r="AV386" s="182" t="str">
        <f t="shared" si="227"/>
        <v/>
      </c>
      <c r="AW386" s="182" t="str">
        <f t="shared" si="228"/>
        <v/>
      </c>
      <c r="AX386" s="182" t="str">
        <f t="shared" si="229"/>
        <v/>
      </c>
      <c r="AY386" s="182" t="str">
        <f t="shared" si="230"/>
        <v/>
      </c>
      <c r="AZ386" s="182" t="str">
        <f t="shared" si="231"/>
        <v/>
      </c>
      <c r="BA386" s="182" t="str">
        <f t="shared" si="232"/>
        <v/>
      </c>
      <c r="BB386" s="182" t="str">
        <f t="shared" si="233"/>
        <v/>
      </c>
      <c r="BC386" s="182" t="str">
        <f t="shared" si="234"/>
        <v/>
      </c>
      <c r="BD386" s="182" t="str">
        <f t="shared" si="235"/>
        <v/>
      </c>
      <c r="BE386" s="182" t="str">
        <f t="shared" si="236"/>
        <v/>
      </c>
      <c r="BF386" s="182" t="str">
        <f t="shared" si="237"/>
        <v/>
      </c>
      <c r="BG386" s="182" t="str">
        <f t="shared" si="238"/>
        <v/>
      </c>
      <c r="BH386" s="182" t="str">
        <f t="shared" si="239"/>
        <v/>
      </c>
      <c r="BI386" s="182" t="str">
        <f t="shared" si="240"/>
        <v/>
      </c>
      <c r="BJ386" s="182" t="str">
        <f t="shared" si="241"/>
        <v/>
      </c>
      <c r="BK386" s="182" t="str">
        <f t="shared" si="242"/>
        <v/>
      </c>
      <c r="BL386" s="182" t="str">
        <f t="shared" si="243"/>
        <v/>
      </c>
      <c r="BM386" s="182" t="str">
        <f t="shared" si="244"/>
        <v/>
      </c>
      <c r="BN386" s="182" t="str">
        <f t="shared" si="245"/>
        <v/>
      </c>
      <c r="BO386" s="182" t="str">
        <f t="shared" si="246"/>
        <v/>
      </c>
      <c r="BP386" s="182" t="str">
        <f t="shared" si="247"/>
        <v/>
      </c>
      <c r="BQ386" s="182" t="str">
        <f t="shared" si="248"/>
        <v/>
      </c>
      <c r="BR386" s="182" t="str">
        <f t="shared" si="249"/>
        <v/>
      </c>
      <c r="BS386" s="182" t="str">
        <f t="shared" si="250"/>
        <v/>
      </c>
      <c r="BT386" s="182" t="str">
        <f t="shared" si="251"/>
        <v/>
      </c>
      <c r="BU386" s="183" t="str">
        <f t="shared" si="252"/>
        <v/>
      </c>
      <c r="BV386" s="184" t="str">
        <f>IF('Cálculos '!C392="","",AVERAGE(AN386:BU386))</f>
        <v/>
      </c>
    </row>
    <row r="387" spans="2:74" ht="17.25" hidden="1" thickBot="1" x14ac:dyDescent="0.35">
      <c r="B387" s="165">
        <f t="shared" si="253"/>
        <v>385</v>
      </c>
      <c r="C387" s="171" t="str">
        <f>IF('Cálculos '!J393="","",'Cálculos '!J393)</f>
        <v/>
      </c>
      <c r="D387" s="172" t="str">
        <f>IF('Cálculos '!K393="","",'Cálculos '!K393)</f>
        <v/>
      </c>
      <c r="E387" s="172" t="str">
        <f>IF('Cálculos '!L393="","",'Cálculos '!L393)</f>
        <v/>
      </c>
      <c r="F387" s="172" t="str">
        <f>IF('Cálculos '!M393="","",'Cálculos '!M393)</f>
        <v/>
      </c>
      <c r="G387" s="172" t="str">
        <f>IF('Cálculos '!N393="","",'Cálculos '!N393)</f>
        <v/>
      </c>
      <c r="H387" s="172" t="str">
        <f>IF('Cálculos '!O393="","",'Cálculos '!O393)</f>
        <v/>
      </c>
      <c r="I387" s="172" t="str">
        <f>IF('Cálculos '!P393="","",'Cálculos '!P393)</f>
        <v/>
      </c>
      <c r="J387" s="172" t="str">
        <f>IF('Cálculos '!Q393="","",'Cálculos '!Q393)</f>
        <v/>
      </c>
      <c r="K387" s="172" t="str">
        <f>IF('Cálculos '!R393="","",'Cálculos '!R393)</f>
        <v/>
      </c>
      <c r="L387" s="172" t="str">
        <f>IF('Cálculos '!S393="","",'Cálculos '!S393)</f>
        <v/>
      </c>
      <c r="M387" s="172" t="str">
        <f>IF('Cálculos '!T393="","",'Cálculos '!T393)</f>
        <v/>
      </c>
      <c r="N387" s="172" t="str">
        <f>IF('Cálculos '!U393="","",'Cálculos '!U393)</f>
        <v/>
      </c>
      <c r="O387" s="172" t="str">
        <f>IF('Cálculos '!V393="","",'Cálculos '!V393)</f>
        <v/>
      </c>
      <c r="P387" s="172" t="str">
        <f>IF('Cálculos '!W393="","",'Cálculos '!W393)</f>
        <v/>
      </c>
      <c r="Q387" s="172" t="str">
        <f>IF('Cálculos '!X393="","",'Cálculos '!X393)</f>
        <v/>
      </c>
      <c r="R387" s="172" t="str">
        <f>IF('Cálculos '!Y393="","",'Cálculos '!Y393)</f>
        <v/>
      </c>
      <c r="S387" s="172" t="str">
        <f>IF('Cálculos '!Z393="","",'Cálculos '!Z393)</f>
        <v/>
      </c>
      <c r="T387" s="172" t="str">
        <f>IF('Cálculos '!AA393="","",'Cálculos '!AA393)</f>
        <v/>
      </c>
      <c r="U387" s="172" t="str">
        <f>IF('Cálculos '!AB393="","",'Cálculos '!AB393)</f>
        <v/>
      </c>
      <c r="V387" s="172" t="str">
        <f>IF('Cálculos '!AC393="","",'Cálculos '!AC393)</f>
        <v/>
      </c>
      <c r="W387" s="172" t="str">
        <f>IF('Cálculos '!AD393="","",'Cálculos '!AD393)</f>
        <v/>
      </c>
      <c r="X387" s="172" t="str">
        <f>IF('Cálculos '!AE393="","",'Cálculos '!AE393)</f>
        <v/>
      </c>
      <c r="Y387" s="172" t="str">
        <f>IF('Cálculos '!AF393="","",'Cálculos '!AF393)</f>
        <v/>
      </c>
      <c r="Z387" s="172" t="str">
        <f>IF('Cálculos '!AG393="","",'Cálculos '!AG393)</f>
        <v/>
      </c>
      <c r="AA387" s="172" t="str">
        <f>IF('Cálculos '!AH393="","",'Cálculos '!AH393)</f>
        <v/>
      </c>
      <c r="AB387" s="172" t="str">
        <f>IF('Cálculos '!AI393="","",'Cálculos '!AI393)</f>
        <v/>
      </c>
      <c r="AC387" s="172" t="str">
        <f>IF('Cálculos '!AJ393="","",'Cálculos '!AJ393)</f>
        <v/>
      </c>
      <c r="AD387" s="172" t="str">
        <f>IF('Cálculos '!AK393="","",'Cálculos '!AK393)</f>
        <v/>
      </c>
      <c r="AE387" s="172" t="str">
        <f>IF('Cálculos '!AL393="","",'Cálculos '!AL393)</f>
        <v/>
      </c>
      <c r="AF387" s="172" t="str">
        <f>IF('Cálculos '!AM393="","",'Cálculos '!AM393)</f>
        <v/>
      </c>
      <c r="AG387" s="172" t="str">
        <f>IF('Cálculos '!AN393="","",'Cálculos '!AN393)</f>
        <v/>
      </c>
      <c r="AH387" s="172" t="str">
        <f>IF('Cálculos '!AO393="","",'Cálculos '!AO393)</f>
        <v/>
      </c>
      <c r="AI387" s="172" t="str">
        <f>IF('Cálculos '!AP393="","",'Cálculos '!AP393)</f>
        <v/>
      </c>
      <c r="AJ387" s="443" t="str">
        <f>IF('Cálculos '!AQ393="","",'Cálculos '!AQ393)</f>
        <v/>
      </c>
      <c r="AK387" s="446" t="str">
        <f>IF('Cálculos '!D393="","",AVERAGE(C387:AJ387))</f>
        <v/>
      </c>
      <c r="AM387" s="181">
        <f t="shared" si="218"/>
        <v>385</v>
      </c>
      <c r="AN387" s="284" t="str">
        <f t="shared" si="219"/>
        <v/>
      </c>
      <c r="AO387" s="285" t="str">
        <f t="shared" si="220"/>
        <v/>
      </c>
      <c r="AP387" s="285" t="str">
        <f t="shared" si="221"/>
        <v/>
      </c>
      <c r="AQ387" s="285" t="str">
        <f t="shared" si="222"/>
        <v/>
      </c>
      <c r="AR387" s="182" t="str">
        <f t="shared" si="223"/>
        <v/>
      </c>
      <c r="AS387" s="182" t="str">
        <f t="shared" si="224"/>
        <v/>
      </c>
      <c r="AT387" s="182" t="str">
        <f t="shared" si="225"/>
        <v/>
      </c>
      <c r="AU387" s="182" t="str">
        <f t="shared" si="226"/>
        <v/>
      </c>
      <c r="AV387" s="182" t="str">
        <f t="shared" si="227"/>
        <v/>
      </c>
      <c r="AW387" s="182" t="str">
        <f t="shared" si="228"/>
        <v/>
      </c>
      <c r="AX387" s="182" t="str">
        <f t="shared" si="229"/>
        <v/>
      </c>
      <c r="AY387" s="182" t="str">
        <f t="shared" si="230"/>
        <v/>
      </c>
      <c r="AZ387" s="182" t="str">
        <f t="shared" si="231"/>
        <v/>
      </c>
      <c r="BA387" s="182" t="str">
        <f t="shared" si="232"/>
        <v/>
      </c>
      <c r="BB387" s="182" t="str">
        <f t="shared" si="233"/>
        <v/>
      </c>
      <c r="BC387" s="182" t="str">
        <f t="shared" si="234"/>
        <v/>
      </c>
      <c r="BD387" s="182" t="str">
        <f t="shared" si="235"/>
        <v/>
      </c>
      <c r="BE387" s="182" t="str">
        <f t="shared" si="236"/>
        <v/>
      </c>
      <c r="BF387" s="182" t="str">
        <f t="shared" si="237"/>
        <v/>
      </c>
      <c r="BG387" s="182" t="str">
        <f t="shared" si="238"/>
        <v/>
      </c>
      <c r="BH387" s="182" t="str">
        <f t="shared" si="239"/>
        <v/>
      </c>
      <c r="BI387" s="182" t="str">
        <f t="shared" si="240"/>
        <v/>
      </c>
      <c r="BJ387" s="182" t="str">
        <f t="shared" si="241"/>
        <v/>
      </c>
      <c r="BK387" s="182" t="str">
        <f t="shared" si="242"/>
        <v/>
      </c>
      <c r="BL387" s="182" t="str">
        <f t="shared" si="243"/>
        <v/>
      </c>
      <c r="BM387" s="182" t="str">
        <f t="shared" si="244"/>
        <v/>
      </c>
      <c r="BN387" s="182" t="str">
        <f t="shared" si="245"/>
        <v/>
      </c>
      <c r="BO387" s="182" t="str">
        <f t="shared" si="246"/>
        <v/>
      </c>
      <c r="BP387" s="182" t="str">
        <f t="shared" si="247"/>
        <v/>
      </c>
      <c r="BQ387" s="182" t="str">
        <f t="shared" si="248"/>
        <v/>
      </c>
      <c r="BR387" s="182" t="str">
        <f t="shared" si="249"/>
        <v/>
      </c>
      <c r="BS387" s="182" t="str">
        <f t="shared" si="250"/>
        <v/>
      </c>
      <c r="BT387" s="182" t="str">
        <f t="shared" si="251"/>
        <v/>
      </c>
      <c r="BU387" s="183" t="str">
        <f t="shared" si="252"/>
        <v/>
      </c>
      <c r="BV387" s="184" t="str">
        <f>IF('Cálculos '!C393="","",AVERAGE(AN387:BU387))</f>
        <v/>
      </c>
    </row>
    <row r="388" spans="2:74" ht="17.25" hidden="1" thickBot="1" x14ac:dyDescent="0.35">
      <c r="B388" s="165">
        <f t="shared" si="253"/>
        <v>386</v>
      </c>
      <c r="C388" s="171" t="str">
        <f>IF('Cálculos '!J394="","",'Cálculos '!J394)</f>
        <v/>
      </c>
      <c r="D388" s="172" t="str">
        <f>IF('Cálculos '!K394="","",'Cálculos '!K394)</f>
        <v/>
      </c>
      <c r="E388" s="172" t="str">
        <f>IF('Cálculos '!L394="","",'Cálculos '!L394)</f>
        <v/>
      </c>
      <c r="F388" s="172" t="str">
        <f>IF('Cálculos '!M394="","",'Cálculos '!M394)</f>
        <v/>
      </c>
      <c r="G388" s="172" t="str">
        <f>IF('Cálculos '!N394="","",'Cálculos '!N394)</f>
        <v/>
      </c>
      <c r="H388" s="172" t="str">
        <f>IF('Cálculos '!O394="","",'Cálculos '!O394)</f>
        <v/>
      </c>
      <c r="I388" s="172" t="str">
        <f>IF('Cálculos '!P394="","",'Cálculos '!P394)</f>
        <v/>
      </c>
      <c r="J388" s="172" t="str">
        <f>IF('Cálculos '!Q394="","",'Cálculos '!Q394)</f>
        <v/>
      </c>
      <c r="K388" s="172" t="str">
        <f>IF('Cálculos '!R394="","",'Cálculos '!R394)</f>
        <v/>
      </c>
      <c r="L388" s="172" t="str">
        <f>IF('Cálculos '!S394="","",'Cálculos '!S394)</f>
        <v/>
      </c>
      <c r="M388" s="172" t="str">
        <f>IF('Cálculos '!T394="","",'Cálculos '!T394)</f>
        <v/>
      </c>
      <c r="N388" s="172" t="str">
        <f>IF('Cálculos '!U394="","",'Cálculos '!U394)</f>
        <v/>
      </c>
      <c r="O388" s="172" t="str">
        <f>IF('Cálculos '!V394="","",'Cálculos '!V394)</f>
        <v/>
      </c>
      <c r="P388" s="172" t="str">
        <f>IF('Cálculos '!W394="","",'Cálculos '!W394)</f>
        <v/>
      </c>
      <c r="Q388" s="172" t="str">
        <f>IF('Cálculos '!X394="","",'Cálculos '!X394)</f>
        <v/>
      </c>
      <c r="R388" s="172" t="str">
        <f>IF('Cálculos '!Y394="","",'Cálculos '!Y394)</f>
        <v/>
      </c>
      <c r="S388" s="172" t="str">
        <f>IF('Cálculos '!Z394="","",'Cálculos '!Z394)</f>
        <v/>
      </c>
      <c r="T388" s="172" t="str">
        <f>IF('Cálculos '!AA394="","",'Cálculos '!AA394)</f>
        <v/>
      </c>
      <c r="U388" s="172" t="str">
        <f>IF('Cálculos '!AB394="","",'Cálculos '!AB394)</f>
        <v/>
      </c>
      <c r="V388" s="172" t="str">
        <f>IF('Cálculos '!AC394="","",'Cálculos '!AC394)</f>
        <v/>
      </c>
      <c r="W388" s="172" t="str">
        <f>IF('Cálculos '!AD394="","",'Cálculos '!AD394)</f>
        <v/>
      </c>
      <c r="X388" s="172" t="str">
        <f>IF('Cálculos '!AE394="","",'Cálculos '!AE394)</f>
        <v/>
      </c>
      <c r="Y388" s="172" t="str">
        <f>IF('Cálculos '!AF394="","",'Cálculos '!AF394)</f>
        <v/>
      </c>
      <c r="Z388" s="172" t="str">
        <f>IF('Cálculos '!AG394="","",'Cálculos '!AG394)</f>
        <v/>
      </c>
      <c r="AA388" s="172" t="str">
        <f>IF('Cálculos '!AH394="","",'Cálculos '!AH394)</f>
        <v/>
      </c>
      <c r="AB388" s="172" t="str">
        <f>IF('Cálculos '!AI394="","",'Cálculos '!AI394)</f>
        <v/>
      </c>
      <c r="AC388" s="172" t="str">
        <f>IF('Cálculos '!AJ394="","",'Cálculos '!AJ394)</f>
        <v/>
      </c>
      <c r="AD388" s="172" t="str">
        <f>IF('Cálculos '!AK394="","",'Cálculos '!AK394)</f>
        <v/>
      </c>
      <c r="AE388" s="172" t="str">
        <f>IF('Cálculos '!AL394="","",'Cálculos '!AL394)</f>
        <v/>
      </c>
      <c r="AF388" s="172" t="str">
        <f>IF('Cálculos '!AM394="","",'Cálculos '!AM394)</f>
        <v/>
      </c>
      <c r="AG388" s="172" t="str">
        <f>IF('Cálculos '!AN394="","",'Cálculos '!AN394)</f>
        <v/>
      </c>
      <c r="AH388" s="172" t="str">
        <f>IF('Cálculos '!AO394="","",'Cálculos '!AO394)</f>
        <v/>
      </c>
      <c r="AI388" s="172" t="str">
        <f>IF('Cálculos '!AP394="","",'Cálculos '!AP394)</f>
        <v/>
      </c>
      <c r="AJ388" s="443" t="str">
        <f>IF('Cálculos '!AQ394="","",'Cálculos '!AQ394)</f>
        <v/>
      </c>
      <c r="AK388" s="446" t="str">
        <f>IF('Cálculos '!D394="","",AVERAGE(C388:AJ388))</f>
        <v/>
      </c>
      <c r="AM388" s="181">
        <f t="shared" si="218"/>
        <v>386</v>
      </c>
      <c r="AN388" s="284" t="str">
        <f t="shared" si="219"/>
        <v/>
      </c>
      <c r="AO388" s="285" t="str">
        <f t="shared" si="220"/>
        <v/>
      </c>
      <c r="AP388" s="285" t="str">
        <f t="shared" si="221"/>
        <v/>
      </c>
      <c r="AQ388" s="285" t="str">
        <f t="shared" si="222"/>
        <v/>
      </c>
      <c r="AR388" s="182" t="str">
        <f t="shared" si="223"/>
        <v/>
      </c>
      <c r="AS388" s="182" t="str">
        <f t="shared" si="224"/>
        <v/>
      </c>
      <c r="AT388" s="182" t="str">
        <f t="shared" si="225"/>
        <v/>
      </c>
      <c r="AU388" s="182" t="str">
        <f t="shared" si="226"/>
        <v/>
      </c>
      <c r="AV388" s="182" t="str">
        <f t="shared" si="227"/>
        <v/>
      </c>
      <c r="AW388" s="182" t="str">
        <f t="shared" si="228"/>
        <v/>
      </c>
      <c r="AX388" s="182" t="str">
        <f t="shared" si="229"/>
        <v/>
      </c>
      <c r="AY388" s="182" t="str">
        <f t="shared" si="230"/>
        <v/>
      </c>
      <c r="AZ388" s="182" t="str">
        <f t="shared" si="231"/>
        <v/>
      </c>
      <c r="BA388" s="182" t="str">
        <f t="shared" si="232"/>
        <v/>
      </c>
      <c r="BB388" s="182" t="str">
        <f t="shared" si="233"/>
        <v/>
      </c>
      <c r="BC388" s="182" t="str">
        <f t="shared" si="234"/>
        <v/>
      </c>
      <c r="BD388" s="182" t="str">
        <f t="shared" si="235"/>
        <v/>
      </c>
      <c r="BE388" s="182" t="str">
        <f t="shared" si="236"/>
        <v/>
      </c>
      <c r="BF388" s="182" t="str">
        <f t="shared" si="237"/>
        <v/>
      </c>
      <c r="BG388" s="182" t="str">
        <f t="shared" si="238"/>
        <v/>
      </c>
      <c r="BH388" s="182" t="str">
        <f t="shared" si="239"/>
        <v/>
      </c>
      <c r="BI388" s="182" t="str">
        <f t="shared" si="240"/>
        <v/>
      </c>
      <c r="BJ388" s="182" t="str">
        <f t="shared" si="241"/>
        <v/>
      </c>
      <c r="BK388" s="182" t="str">
        <f t="shared" si="242"/>
        <v/>
      </c>
      <c r="BL388" s="182" t="str">
        <f t="shared" si="243"/>
        <v/>
      </c>
      <c r="BM388" s="182" t="str">
        <f t="shared" si="244"/>
        <v/>
      </c>
      <c r="BN388" s="182" t="str">
        <f t="shared" si="245"/>
        <v/>
      </c>
      <c r="BO388" s="182" t="str">
        <f t="shared" si="246"/>
        <v/>
      </c>
      <c r="BP388" s="182" t="str">
        <f t="shared" si="247"/>
        <v/>
      </c>
      <c r="BQ388" s="182" t="str">
        <f t="shared" si="248"/>
        <v/>
      </c>
      <c r="BR388" s="182" t="str">
        <f t="shared" si="249"/>
        <v/>
      </c>
      <c r="BS388" s="182" t="str">
        <f t="shared" si="250"/>
        <v/>
      </c>
      <c r="BT388" s="182" t="str">
        <f t="shared" si="251"/>
        <v/>
      </c>
      <c r="BU388" s="183" t="str">
        <f t="shared" si="252"/>
        <v/>
      </c>
      <c r="BV388" s="184" t="str">
        <f>IF('Cálculos '!C394="","",AVERAGE(AN388:BU388))</f>
        <v/>
      </c>
    </row>
    <row r="389" spans="2:74" ht="17.25" hidden="1" thickBot="1" x14ac:dyDescent="0.35">
      <c r="B389" s="165">
        <f t="shared" si="253"/>
        <v>387</v>
      </c>
      <c r="C389" s="171" t="str">
        <f>IF('Cálculos '!J395="","",'Cálculos '!J395)</f>
        <v/>
      </c>
      <c r="D389" s="172" t="str">
        <f>IF('Cálculos '!K395="","",'Cálculos '!K395)</f>
        <v/>
      </c>
      <c r="E389" s="172" t="str">
        <f>IF('Cálculos '!L395="","",'Cálculos '!L395)</f>
        <v/>
      </c>
      <c r="F389" s="172" t="str">
        <f>IF('Cálculos '!M395="","",'Cálculos '!M395)</f>
        <v/>
      </c>
      <c r="G389" s="172" t="str">
        <f>IF('Cálculos '!N395="","",'Cálculos '!N395)</f>
        <v/>
      </c>
      <c r="H389" s="172" t="str">
        <f>IF('Cálculos '!O395="","",'Cálculos '!O395)</f>
        <v/>
      </c>
      <c r="I389" s="172" t="str">
        <f>IF('Cálculos '!P395="","",'Cálculos '!P395)</f>
        <v/>
      </c>
      <c r="J389" s="172" t="str">
        <f>IF('Cálculos '!Q395="","",'Cálculos '!Q395)</f>
        <v/>
      </c>
      <c r="K389" s="172" t="str">
        <f>IF('Cálculos '!R395="","",'Cálculos '!R395)</f>
        <v/>
      </c>
      <c r="L389" s="172" t="str">
        <f>IF('Cálculos '!S395="","",'Cálculos '!S395)</f>
        <v/>
      </c>
      <c r="M389" s="172" t="str">
        <f>IF('Cálculos '!T395="","",'Cálculos '!T395)</f>
        <v/>
      </c>
      <c r="N389" s="172" t="str">
        <f>IF('Cálculos '!U395="","",'Cálculos '!U395)</f>
        <v/>
      </c>
      <c r="O389" s="172" t="str">
        <f>IF('Cálculos '!V395="","",'Cálculos '!V395)</f>
        <v/>
      </c>
      <c r="P389" s="172" t="str">
        <f>IF('Cálculos '!W395="","",'Cálculos '!W395)</f>
        <v/>
      </c>
      <c r="Q389" s="172" t="str">
        <f>IF('Cálculos '!X395="","",'Cálculos '!X395)</f>
        <v/>
      </c>
      <c r="R389" s="172" t="str">
        <f>IF('Cálculos '!Y395="","",'Cálculos '!Y395)</f>
        <v/>
      </c>
      <c r="S389" s="172" t="str">
        <f>IF('Cálculos '!Z395="","",'Cálculos '!Z395)</f>
        <v/>
      </c>
      <c r="T389" s="172" t="str">
        <f>IF('Cálculos '!AA395="","",'Cálculos '!AA395)</f>
        <v/>
      </c>
      <c r="U389" s="172" t="str">
        <f>IF('Cálculos '!AB395="","",'Cálculos '!AB395)</f>
        <v/>
      </c>
      <c r="V389" s="172" t="str">
        <f>IF('Cálculos '!AC395="","",'Cálculos '!AC395)</f>
        <v/>
      </c>
      <c r="W389" s="172" t="str">
        <f>IF('Cálculos '!AD395="","",'Cálculos '!AD395)</f>
        <v/>
      </c>
      <c r="X389" s="172" t="str">
        <f>IF('Cálculos '!AE395="","",'Cálculos '!AE395)</f>
        <v/>
      </c>
      <c r="Y389" s="172" t="str">
        <f>IF('Cálculos '!AF395="","",'Cálculos '!AF395)</f>
        <v/>
      </c>
      <c r="Z389" s="172" t="str">
        <f>IF('Cálculos '!AG395="","",'Cálculos '!AG395)</f>
        <v/>
      </c>
      <c r="AA389" s="172" t="str">
        <f>IF('Cálculos '!AH395="","",'Cálculos '!AH395)</f>
        <v/>
      </c>
      <c r="AB389" s="172" t="str">
        <f>IF('Cálculos '!AI395="","",'Cálculos '!AI395)</f>
        <v/>
      </c>
      <c r="AC389" s="172" t="str">
        <f>IF('Cálculos '!AJ395="","",'Cálculos '!AJ395)</f>
        <v/>
      </c>
      <c r="AD389" s="172" t="str">
        <f>IF('Cálculos '!AK395="","",'Cálculos '!AK395)</f>
        <v/>
      </c>
      <c r="AE389" s="172" t="str">
        <f>IF('Cálculos '!AL395="","",'Cálculos '!AL395)</f>
        <v/>
      </c>
      <c r="AF389" s="172" t="str">
        <f>IF('Cálculos '!AM395="","",'Cálculos '!AM395)</f>
        <v/>
      </c>
      <c r="AG389" s="172" t="str">
        <f>IF('Cálculos '!AN395="","",'Cálculos '!AN395)</f>
        <v/>
      </c>
      <c r="AH389" s="172" t="str">
        <f>IF('Cálculos '!AO395="","",'Cálculos '!AO395)</f>
        <v/>
      </c>
      <c r="AI389" s="172" t="str">
        <f>IF('Cálculos '!AP395="","",'Cálculos '!AP395)</f>
        <v/>
      </c>
      <c r="AJ389" s="443" t="str">
        <f>IF('Cálculos '!AQ395="","",'Cálculos '!AQ395)</f>
        <v/>
      </c>
      <c r="AK389" s="446" t="str">
        <f>IF('Cálculos '!D395="","",AVERAGE(C389:AJ389))</f>
        <v/>
      </c>
      <c r="AM389" s="181">
        <f t="shared" si="218"/>
        <v>387</v>
      </c>
      <c r="AN389" s="284" t="str">
        <f t="shared" si="219"/>
        <v/>
      </c>
      <c r="AO389" s="285" t="str">
        <f t="shared" si="220"/>
        <v/>
      </c>
      <c r="AP389" s="285" t="str">
        <f t="shared" si="221"/>
        <v/>
      </c>
      <c r="AQ389" s="285" t="str">
        <f t="shared" si="222"/>
        <v/>
      </c>
      <c r="AR389" s="182" t="str">
        <f t="shared" si="223"/>
        <v/>
      </c>
      <c r="AS389" s="182" t="str">
        <f t="shared" si="224"/>
        <v/>
      </c>
      <c r="AT389" s="182" t="str">
        <f t="shared" si="225"/>
        <v/>
      </c>
      <c r="AU389" s="182" t="str">
        <f t="shared" si="226"/>
        <v/>
      </c>
      <c r="AV389" s="182" t="str">
        <f t="shared" si="227"/>
        <v/>
      </c>
      <c r="AW389" s="182" t="str">
        <f t="shared" si="228"/>
        <v/>
      </c>
      <c r="AX389" s="182" t="str">
        <f t="shared" si="229"/>
        <v/>
      </c>
      <c r="AY389" s="182" t="str">
        <f t="shared" si="230"/>
        <v/>
      </c>
      <c r="AZ389" s="182" t="str">
        <f t="shared" si="231"/>
        <v/>
      </c>
      <c r="BA389" s="182" t="str">
        <f t="shared" si="232"/>
        <v/>
      </c>
      <c r="BB389" s="182" t="str">
        <f t="shared" si="233"/>
        <v/>
      </c>
      <c r="BC389" s="182" t="str">
        <f t="shared" si="234"/>
        <v/>
      </c>
      <c r="BD389" s="182" t="str">
        <f t="shared" si="235"/>
        <v/>
      </c>
      <c r="BE389" s="182" t="str">
        <f t="shared" si="236"/>
        <v/>
      </c>
      <c r="BF389" s="182" t="str">
        <f t="shared" si="237"/>
        <v/>
      </c>
      <c r="BG389" s="182" t="str">
        <f t="shared" si="238"/>
        <v/>
      </c>
      <c r="BH389" s="182" t="str">
        <f t="shared" si="239"/>
        <v/>
      </c>
      <c r="BI389" s="182" t="str">
        <f t="shared" si="240"/>
        <v/>
      </c>
      <c r="BJ389" s="182" t="str">
        <f t="shared" si="241"/>
        <v/>
      </c>
      <c r="BK389" s="182" t="str">
        <f t="shared" si="242"/>
        <v/>
      </c>
      <c r="BL389" s="182" t="str">
        <f t="shared" si="243"/>
        <v/>
      </c>
      <c r="BM389" s="182" t="str">
        <f t="shared" si="244"/>
        <v/>
      </c>
      <c r="BN389" s="182" t="str">
        <f t="shared" si="245"/>
        <v/>
      </c>
      <c r="BO389" s="182" t="str">
        <f t="shared" si="246"/>
        <v/>
      </c>
      <c r="BP389" s="182" t="str">
        <f t="shared" si="247"/>
        <v/>
      </c>
      <c r="BQ389" s="182" t="str">
        <f t="shared" si="248"/>
        <v/>
      </c>
      <c r="BR389" s="182" t="str">
        <f t="shared" si="249"/>
        <v/>
      </c>
      <c r="BS389" s="182" t="str">
        <f t="shared" si="250"/>
        <v/>
      </c>
      <c r="BT389" s="182" t="str">
        <f t="shared" si="251"/>
        <v/>
      </c>
      <c r="BU389" s="183" t="str">
        <f t="shared" si="252"/>
        <v/>
      </c>
      <c r="BV389" s="184" t="str">
        <f>IF('Cálculos '!C395="","",AVERAGE(AN389:BU389))</f>
        <v/>
      </c>
    </row>
    <row r="390" spans="2:74" ht="17.25" hidden="1" thickBot="1" x14ac:dyDescent="0.35">
      <c r="B390" s="165">
        <f t="shared" si="253"/>
        <v>388</v>
      </c>
      <c r="C390" s="171" t="str">
        <f>IF('Cálculos '!J396="","",'Cálculos '!J396)</f>
        <v/>
      </c>
      <c r="D390" s="172" t="str">
        <f>IF('Cálculos '!K396="","",'Cálculos '!K396)</f>
        <v/>
      </c>
      <c r="E390" s="172" t="str">
        <f>IF('Cálculos '!L396="","",'Cálculos '!L396)</f>
        <v/>
      </c>
      <c r="F390" s="172" t="str">
        <f>IF('Cálculos '!M396="","",'Cálculos '!M396)</f>
        <v/>
      </c>
      <c r="G390" s="172" t="str">
        <f>IF('Cálculos '!N396="","",'Cálculos '!N396)</f>
        <v/>
      </c>
      <c r="H390" s="172" t="str">
        <f>IF('Cálculos '!O396="","",'Cálculos '!O396)</f>
        <v/>
      </c>
      <c r="I390" s="172" t="str">
        <f>IF('Cálculos '!P396="","",'Cálculos '!P396)</f>
        <v/>
      </c>
      <c r="J390" s="172" t="str">
        <f>IF('Cálculos '!Q396="","",'Cálculos '!Q396)</f>
        <v/>
      </c>
      <c r="K390" s="172" t="str">
        <f>IF('Cálculos '!R396="","",'Cálculos '!R396)</f>
        <v/>
      </c>
      <c r="L390" s="172" t="str">
        <f>IF('Cálculos '!S396="","",'Cálculos '!S396)</f>
        <v/>
      </c>
      <c r="M390" s="172" t="str">
        <f>IF('Cálculos '!T396="","",'Cálculos '!T396)</f>
        <v/>
      </c>
      <c r="N390" s="172" t="str">
        <f>IF('Cálculos '!U396="","",'Cálculos '!U396)</f>
        <v/>
      </c>
      <c r="O390" s="172" t="str">
        <f>IF('Cálculos '!V396="","",'Cálculos '!V396)</f>
        <v/>
      </c>
      <c r="P390" s="172" t="str">
        <f>IF('Cálculos '!W396="","",'Cálculos '!W396)</f>
        <v/>
      </c>
      <c r="Q390" s="172" t="str">
        <f>IF('Cálculos '!X396="","",'Cálculos '!X396)</f>
        <v/>
      </c>
      <c r="R390" s="172" t="str">
        <f>IF('Cálculos '!Y396="","",'Cálculos '!Y396)</f>
        <v/>
      </c>
      <c r="S390" s="172" t="str">
        <f>IF('Cálculos '!Z396="","",'Cálculos '!Z396)</f>
        <v/>
      </c>
      <c r="T390" s="172" t="str">
        <f>IF('Cálculos '!AA396="","",'Cálculos '!AA396)</f>
        <v/>
      </c>
      <c r="U390" s="172" t="str">
        <f>IF('Cálculos '!AB396="","",'Cálculos '!AB396)</f>
        <v/>
      </c>
      <c r="V390" s="172" t="str">
        <f>IF('Cálculos '!AC396="","",'Cálculos '!AC396)</f>
        <v/>
      </c>
      <c r="W390" s="172" t="str">
        <f>IF('Cálculos '!AD396="","",'Cálculos '!AD396)</f>
        <v/>
      </c>
      <c r="X390" s="172" t="str">
        <f>IF('Cálculos '!AE396="","",'Cálculos '!AE396)</f>
        <v/>
      </c>
      <c r="Y390" s="172" t="str">
        <f>IF('Cálculos '!AF396="","",'Cálculos '!AF396)</f>
        <v/>
      </c>
      <c r="Z390" s="172" t="str">
        <f>IF('Cálculos '!AG396="","",'Cálculos '!AG396)</f>
        <v/>
      </c>
      <c r="AA390" s="172" t="str">
        <f>IF('Cálculos '!AH396="","",'Cálculos '!AH396)</f>
        <v/>
      </c>
      <c r="AB390" s="172" t="str">
        <f>IF('Cálculos '!AI396="","",'Cálculos '!AI396)</f>
        <v/>
      </c>
      <c r="AC390" s="172" t="str">
        <f>IF('Cálculos '!AJ396="","",'Cálculos '!AJ396)</f>
        <v/>
      </c>
      <c r="AD390" s="172" t="str">
        <f>IF('Cálculos '!AK396="","",'Cálculos '!AK396)</f>
        <v/>
      </c>
      <c r="AE390" s="172" t="str">
        <f>IF('Cálculos '!AL396="","",'Cálculos '!AL396)</f>
        <v/>
      </c>
      <c r="AF390" s="172" t="str">
        <f>IF('Cálculos '!AM396="","",'Cálculos '!AM396)</f>
        <v/>
      </c>
      <c r="AG390" s="172" t="str">
        <f>IF('Cálculos '!AN396="","",'Cálculos '!AN396)</f>
        <v/>
      </c>
      <c r="AH390" s="172" t="str">
        <f>IF('Cálculos '!AO396="","",'Cálculos '!AO396)</f>
        <v/>
      </c>
      <c r="AI390" s="172" t="str">
        <f>IF('Cálculos '!AP396="","",'Cálculos '!AP396)</f>
        <v/>
      </c>
      <c r="AJ390" s="443" t="str">
        <f>IF('Cálculos '!AQ396="","",'Cálculos '!AQ396)</f>
        <v/>
      </c>
      <c r="AK390" s="446" t="str">
        <f>IF('Cálculos '!D396="","",AVERAGE(C390:AJ390))</f>
        <v/>
      </c>
      <c r="AM390" s="181">
        <f t="shared" ref="AM390:AM453" si="254">+AM389+1</f>
        <v>388</v>
      </c>
      <c r="AN390" s="284" t="str">
        <f t="shared" ref="AN390:AN453" si="255">+IF(OR(C390=0,C390=""),"",SUM(C390-$AK390)/C390)</f>
        <v/>
      </c>
      <c r="AO390" s="285" t="str">
        <f t="shared" ref="AO390:AO453" si="256">+IF(OR(D390=0,D390=""),"",SUM(D390-$AK390)/D390)</f>
        <v/>
      </c>
      <c r="AP390" s="285" t="str">
        <f t="shared" ref="AP390:AP453" si="257">+IF(OR(E390=0,E390=""),"",SUM(E390-$AK390)/E390)</f>
        <v/>
      </c>
      <c r="AQ390" s="285" t="str">
        <f t="shared" ref="AQ390:AQ453" si="258">+IF(OR(F390=0,F390=""),"",SUM(F390-$AK390)/F390)</f>
        <v/>
      </c>
      <c r="AR390" s="182" t="str">
        <f t="shared" ref="AR390:AR453" si="259">+IF(OR(G390=0,G390=""),"",SUM(G390-$AK390)/G390)</f>
        <v/>
      </c>
      <c r="AS390" s="182" t="str">
        <f t="shared" ref="AS390:AS453" si="260">+IF(OR(H390=0,H390=""),"",SUM(H390-$AK390)/H390)</f>
        <v/>
      </c>
      <c r="AT390" s="182" t="str">
        <f t="shared" ref="AT390:AT453" si="261">+IF(OR(I390=0,I390=""),"",SUM(I390-$AK390)/I390)</f>
        <v/>
      </c>
      <c r="AU390" s="182" t="str">
        <f t="shared" ref="AU390:AU453" si="262">+IF(OR(J390=0,J390=""),"",SUM(J390-$AK390)/J390)</f>
        <v/>
      </c>
      <c r="AV390" s="182" t="str">
        <f t="shared" ref="AV390:AV453" si="263">+IF(OR(K390=0,K390=""),"",SUM(K390-$AK390)/K390)</f>
        <v/>
      </c>
      <c r="AW390" s="182" t="str">
        <f t="shared" ref="AW390:AW453" si="264">+IF(OR(L390=0,L390=""),"",SUM(L390-$AK390)/L390)</f>
        <v/>
      </c>
      <c r="AX390" s="182" t="str">
        <f t="shared" ref="AX390:AX453" si="265">+IF(OR(M390=0,M390=""),"",SUM(M390-$AK390)/M390)</f>
        <v/>
      </c>
      <c r="AY390" s="182" t="str">
        <f t="shared" ref="AY390:AY453" si="266">+IF(OR(N390=0,N390=""),"",SUM(N390-$AK390)/N390)</f>
        <v/>
      </c>
      <c r="AZ390" s="182" t="str">
        <f t="shared" ref="AZ390:AZ453" si="267">+IF(OR(O390=0,O390=""),"",SUM(O390-$AK390)/O390)</f>
        <v/>
      </c>
      <c r="BA390" s="182" t="str">
        <f t="shared" ref="BA390:BA453" si="268">+IF(OR(P390=0,P390=""),"",SUM(P390-$AK390)/P390)</f>
        <v/>
      </c>
      <c r="BB390" s="182" t="str">
        <f t="shared" ref="BB390:BB453" si="269">+IF(OR(Q390=0,Q390=""),"",SUM(Q390-$AK390)/Q390)</f>
        <v/>
      </c>
      <c r="BC390" s="182" t="str">
        <f t="shared" ref="BC390:BC453" si="270">+IF(OR(R390=0,R390=""),"",SUM(R390-$AK390)/R390)</f>
        <v/>
      </c>
      <c r="BD390" s="182" t="str">
        <f t="shared" ref="BD390:BD453" si="271">+IF(OR(S390=0,S390=""),"",SUM(S390-$AK390)/S390)</f>
        <v/>
      </c>
      <c r="BE390" s="182" t="str">
        <f t="shared" ref="BE390:BE453" si="272">+IF(OR(T390=0,T390=""),"",SUM(T390-$AK390)/T390)</f>
        <v/>
      </c>
      <c r="BF390" s="182" t="str">
        <f t="shared" ref="BF390:BF453" si="273">+IF(OR(U390=0,U390=""),"",SUM(U390-$AK390)/U390)</f>
        <v/>
      </c>
      <c r="BG390" s="182" t="str">
        <f t="shared" ref="BG390:BG453" si="274">+IF(OR(V390=0,V390=""),"",SUM(V390-$AK390)/V390)</f>
        <v/>
      </c>
      <c r="BH390" s="182" t="str">
        <f t="shared" ref="BH390:BH453" si="275">+IF(OR(W390=0,W390=""),"",SUM(W390-$AK390)/W390)</f>
        <v/>
      </c>
      <c r="BI390" s="182" t="str">
        <f t="shared" ref="BI390:BI453" si="276">+IF(OR(X390=0,X390=""),"",SUM(X390-$AK390)/X390)</f>
        <v/>
      </c>
      <c r="BJ390" s="182" t="str">
        <f t="shared" ref="BJ390:BJ453" si="277">+IF(OR(Y390=0,Y390=""),"",SUM(Y390-$AK390)/Y390)</f>
        <v/>
      </c>
      <c r="BK390" s="182" t="str">
        <f t="shared" ref="BK390:BK453" si="278">+IF(OR(Z390=0,Z390=""),"",SUM(Z390-$AK390)/Z390)</f>
        <v/>
      </c>
      <c r="BL390" s="182" t="str">
        <f t="shared" ref="BL390:BL453" si="279">+IF(OR(AA390=0,AA390=""),"",SUM(AA390-$AK390)/AA390)</f>
        <v/>
      </c>
      <c r="BM390" s="182" t="str">
        <f t="shared" ref="BM390:BM453" si="280">+IF(OR(AB390=0,AB390=""),"",SUM(AB390-$AK390)/AB390)</f>
        <v/>
      </c>
      <c r="BN390" s="182" t="str">
        <f t="shared" ref="BN390:BN453" si="281">+IF(OR(AC390=0,AC390=""),"",SUM(AC390-$AK390)/AC390)</f>
        <v/>
      </c>
      <c r="BO390" s="182" t="str">
        <f t="shared" ref="BO390:BO453" si="282">+IF(OR(AD390=0,AD390=""),"",SUM(AD390-$AK390)/AD390)</f>
        <v/>
      </c>
      <c r="BP390" s="182" t="str">
        <f t="shared" ref="BP390:BP453" si="283">+IF(OR(AE390=0,AE390=""),"",SUM(AE390-$AK390)/AE390)</f>
        <v/>
      </c>
      <c r="BQ390" s="182" t="str">
        <f t="shared" ref="BQ390:BQ453" si="284">+IF(OR(AF390=0,AF390=""),"",SUM(AF390-$AK390)/AF390)</f>
        <v/>
      </c>
      <c r="BR390" s="182" t="str">
        <f t="shared" ref="BR390:BR453" si="285">+IF(OR(AG390=0,AG390=""),"",SUM(AG390-$AK390)/AG390)</f>
        <v/>
      </c>
      <c r="BS390" s="182" t="str">
        <f t="shared" ref="BS390:BS453" si="286">+IF(OR(AH390=0,AH390=""),"",SUM(AH390-$AK390)/AH390)</f>
        <v/>
      </c>
      <c r="BT390" s="182" t="str">
        <f t="shared" ref="BT390:BT453" si="287">+IF(OR(AI390=0,AI390=""),"",SUM(AI390-$AK390)/AI390)</f>
        <v/>
      </c>
      <c r="BU390" s="183" t="str">
        <f t="shared" ref="BU390:BU453" si="288">+IF(OR(AJ390=0,AJ390=""),"",SUM(AJ390-$AK390)/AJ390)</f>
        <v/>
      </c>
      <c r="BV390" s="184" t="str">
        <f>IF('Cálculos '!C396="","",AVERAGE(AN390:BU390))</f>
        <v/>
      </c>
    </row>
    <row r="391" spans="2:74" ht="17.25" hidden="1" thickBot="1" x14ac:dyDescent="0.35">
      <c r="B391" s="165">
        <f t="shared" si="253"/>
        <v>389</v>
      </c>
      <c r="C391" s="171" t="str">
        <f>IF('Cálculos '!J397="","",'Cálculos '!J397)</f>
        <v/>
      </c>
      <c r="D391" s="172" t="str">
        <f>IF('Cálculos '!K397="","",'Cálculos '!K397)</f>
        <v/>
      </c>
      <c r="E391" s="172" t="str">
        <f>IF('Cálculos '!L397="","",'Cálculos '!L397)</f>
        <v/>
      </c>
      <c r="F391" s="172" t="str">
        <f>IF('Cálculos '!M397="","",'Cálculos '!M397)</f>
        <v/>
      </c>
      <c r="G391" s="172" t="str">
        <f>IF('Cálculos '!N397="","",'Cálculos '!N397)</f>
        <v/>
      </c>
      <c r="H391" s="172" t="str">
        <f>IF('Cálculos '!O397="","",'Cálculos '!O397)</f>
        <v/>
      </c>
      <c r="I391" s="172" t="str">
        <f>IF('Cálculos '!P397="","",'Cálculos '!P397)</f>
        <v/>
      </c>
      <c r="J391" s="172" t="str">
        <f>IF('Cálculos '!Q397="","",'Cálculos '!Q397)</f>
        <v/>
      </c>
      <c r="K391" s="172" t="str">
        <f>IF('Cálculos '!R397="","",'Cálculos '!R397)</f>
        <v/>
      </c>
      <c r="L391" s="172" t="str">
        <f>IF('Cálculos '!S397="","",'Cálculos '!S397)</f>
        <v/>
      </c>
      <c r="M391" s="172" t="str">
        <f>IF('Cálculos '!T397="","",'Cálculos '!T397)</f>
        <v/>
      </c>
      <c r="N391" s="172" t="str">
        <f>IF('Cálculos '!U397="","",'Cálculos '!U397)</f>
        <v/>
      </c>
      <c r="O391" s="172" t="str">
        <f>IF('Cálculos '!V397="","",'Cálculos '!V397)</f>
        <v/>
      </c>
      <c r="P391" s="172" t="str">
        <f>IF('Cálculos '!W397="","",'Cálculos '!W397)</f>
        <v/>
      </c>
      <c r="Q391" s="172" t="str">
        <f>IF('Cálculos '!X397="","",'Cálculos '!X397)</f>
        <v/>
      </c>
      <c r="R391" s="172" t="str">
        <f>IF('Cálculos '!Y397="","",'Cálculos '!Y397)</f>
        <v/>
      </c>
      <c r="S391" s="172" t="str">
        <f>IF('Cálculos '!Z397="","",'Cálculos '!Z397)</f>
        <v/>
      </c>
      <c r="T391" s="172" t="str">
        <f>IF('Cálculos '!AA397="","",'Cálculos '!AA397)</f>
        <v/>
      </c>
      <c r="U391" s="172" t="str">
        <f>IF('Cálculos '!AB397="","",'Cálculos '!AB397)</f>
        <v/>
      </c>
      <c r="V391" s="172" t="str">
        <f>IF('Cálculos '!AC397="","",'Cálculos '!AC397)</f>
        <v/>
      </c>
      <c r="W391" s="172" t="str">
        <f>IF('Cálculos '!AD397="","",'Cálculos '!AD397)</f>
        <v/>
      </c>
      <c r="X391" s="172" t="str">
        <f>IF('Cálculos '!AE397="","",'Cálculos '!AE397)</f>
        <v/>
      </c>
      <c r="Y391" s="172" t="str">
        <f>IF('Cálculos '!AF397="","",'Cálculos '!AF397)</f>
        <v/>
      </c>
      <c r="Z391" s="172" t="str">
        <f>IF('Cálculos '!AG397="","",'Cálculos '!AG397)</f>
        <v/>
      </c>
      <c r="AA391" s="172" t="str">
        <f>IF('Cálculos '!AH397="","",'Cálculos '!AH397)</f>
        <v/>
      </c>
      <c r="AB391" s="172" t="str">
        <f>IF('Cálculos '!AI397="","",'Cálculos '!AI397)</f>
        <v/>
      </c>
      <c r="AC391" s="172" t="str">
        <f>IF('Cálculos '!AJ397="","",'Cálculos '!AJ397)</f>
        <v/>
      </c>
      <c r="AD391" s="172" t="str">
        <f>IF('Cálculos '!AK397="","",'Cálculos '!AK397)</f>
        <v/>
      </c>
      <c r="AE391" s="172" t="str">
        <f>IF('Cálculos '!AL397="","",'Cálculos '!AL397)</f>
        <v/>
      </c>
      <c r="AF391" s="172" t="str">
        <f>IF('Cálculos '!AM397="","",'Cálculos '!AM397)</f>
        <v/>
      </c>
      <c r="AG391" s="172" t="str">
        <f>IF('Cálculos '!AN397="","",'Cálculos '!AN397)</f>
        <v/>
      </c>
      <c r="AH391" s="172" t="str">
        <f>IF('Cálculos '!AO397="","",'Cálculos '!AO397)</f>
        <v/>
      </c>
      <c r="AI391" s="172" t="str">
        <f>IF('Cálculos '!AP397="","",'Cálculos '!AP397)</f>
        <v/>
      </c>
      <c r="AJ391" s="443" t="str">
        <f>IF('Cálculos '!AQ397="","",'Cálculos '!AQ397)</f>
        <v/>
      </c>
      <c r="AK391" s="446" t="str">
        <f>IF('Cálculos '!D397="","",AVERAGE(C391:AJ391))</f>
        <v/>
      </c>
      <c r="AM391" s="181">
        <f t="shared" si="254"/>
        <v>389</v>
      </c>
      <c r="AN391" s="284" t="str">
        <f t="shared" si="255"/>
        <v/>
      </c>
      <c r="AO391" s="285" t="str">
        <f t="shared" si="256"/>
        <v/>
      </c>
      <c r="AP391" s="285" t="str">
        <f t="shared" si="257"/>
        <v/>
      </c>
      <c r="AQ391" s="285" t="str">
        <f t="shared" si="258"/>
        <v/>
      </c>
      <c r="AR391" s="182" t="str">
        <f t="shared" si="259"/>
        <v/>
      </c>
      <c r="AS391" s="182" t="str">
        <f t="shared" si="260"/>
        <v/>
      </c>
      <c r="AT391" s="182" t="str">
        <f t="shared" si="261"/>
        <v/>
      </c>
      <c r="AU391" s="182" t="str">
        <f t="shared" si="262"/>
        <v/>
      </c>
      <c r="AV391" s="182" t="str">
        <f t="shared" si="263"/>
        <v/>
      </c>
      <c r="AW391" s="182" t="str">
        <f t="shared" si="264"/>
        <v/>
      </c>
      <c r="AX391" s="182" t="str">
        <f t="shared" si="265"/>
        <v/>
      </c>
      <c r="AY391" s="182" t="str">
        <f t="shared" si="266"/>
        <v/>
      </c>
      <c r="AZ391" s="182" t="str">
        <f t="shared" si="267"/>
        <v/>
      </c>
      <c r="BA391" s="182" t="str">
        <f t="shared" si="268"/>
        <v/>
      </c>
      <c r="BB391" s="182" t="str">
        <f t="shared" si="269"/>
        <v/>
      </c>
      <c r="BC391" s="182" t="str">
        <f t="shared" si="270"/>
        <v/>
      </c>
      <c r="BD391" s="182" t="str">
        <f t="shared" si="271"/>
        <v/>
      </c>
      <c r="BE391" s="182" t="str">
        <f t="shared" si="272"/>
        <v/>
      </c>
      <c r="BF391" s="182" t="str">
        <f t="shared" si="273"/>
        <v/>
      </c>
      <c r="BG391" s="182" t="str">
        <f t="shared" si="274"/>
        <v/>
      </c>
      <c r="BH391" s="182" t="str">
        <f t="shared" si="275"/>
        <v/>
      </c>
      <c r="BI391" s="182" t="str">
        <f t="shared" si="276"/>
        <v/>
      </c>
      <c r="BJ391" s="182" t="str">
        <f t="shared" si="277"/>
        <v/>
      </c>
      <c r="BK391" s="182" t="str">
        <f t="shared" si="278"/>
        <v/>
      </c>
      <c r="BL391" s="182" t="str">
        <f t="shared" si="279"/>
        <v/>
      </c>
      <c r="BM391" s="182" t="str">
        <f t="shared" si="280"/>
        <v/>
      </c>
      <c r="BN391" s="182" t="str">
        <f t="shared" si="281"/>
        <v/>
      </c>
      <c r="BO391" s="182" t="str">
        <f t="shared" si="282"/>
        <v/>
      </c>
      <c r="BP391" s="182" t="str">
        <f t="shared" si="283"/>
        <v/>
      </c>
      <c r="BQ391" s="182" t="str">
        <f t="shared" si="284"/>
        <v/>
      </c>
      <c r="BR391" s="182" t="str">
        <f t="shared" si="285"/>
        <v/>
      </c>
      <c r="BS391" s="182" t="str">
        <f t="shared" si="286"/>
        <v/>
      </c>
      <c r="BT391" s="182" t="str">
        <f t="shared" si="287"/>
        <v/>
      </c>
      <c r="BU391" s="183" t="str">
        <f t="shared" si="288"/>
        <v/>
      </c>
      <c r="BV391" s="184" t="str">
        <f>IF('Cálculos '!C397="","",AVERAGE(AN391:BU391))</f>
        <v/>
      </c>
    </row>
    <row r="392" spans="2:74" ht="17.25" hidden="1" thickBot="1" x14ac:dyDescent="0.35">
      <c r="B392" s="165">
        <f t="shared" si="253"/>
        <v>390</v>
      </c>
      <c r="C392" s="171" t="str">
        <f>IF('Cálculos '!J398="","",'Cálculos '!J398)</f>
        <v/>
      </c>
      <c r="D392" s="172" t="str">
        <f>IF('Cálculos '!K398="","",'Cálculos '!K398)</f>
        <v/>
      </c>
      <c r="E392" s="172" t="str">
        <f>IF('Cálculos '!L398="","",'Cálculos '!L398)</f>
        <v/>
      </c>
      <c r="F392" s="172" t="str">
        <f>IF('Cálculos '!M398="","",'Cálculos '!M398)</f>
        <v/>
      </c>
      <c r="G392" s="172" t="str">
        <f>IF('Cálculos '!N398="","",'Cálculos '!N398)</f>
        <v/>
      </c>
      <c r="H392" s="172" t="str">
        <f>IF('Cálculos '!O398="","",'Cálculos '!O398)</f>
        <v/>
      </c>
      <c r="I392" s="172" t="str">
        <f>IF('Cálculos '!P398="","",'Cálculos '!P398)</f>
        <v/>
      </c>
      <c r="J392" s="172" t="str">
        <f>IF('Cálculos '!Q398="","",'Cálculos '!Q398)</f>
        <v/>
      </c>
      <c r="K392" s="172" t="str">
        <f>IF('Cálculos '!R398="","",'Cálculos '!R398)</f>
        <v/>
      </c>
      <c r="L392" s="172" t="str">
        <f>IF('Cálculos '!S398="","",'Cálculos '!S398)</f>
        <v/>
      </c>
      <c r="M392" s="172" t="str">
        <f>IF('Cálculos '!T398="","",'Cálculos '!T398)</f>
        <v/>
      </c>
      <c r="N392" s="172" t="str">
        <f>IF('Cálculos '!U398="","",'Cálculos '!U398)</f>
        <v/>
      </c>
      <c r="O392" s="172" t="str">
        <f>IF('Cálculos '!V398="","",'Cálculos '!V398)</f>
        <v/>
      </c>
      <c r="P392" s="172" t="str">
        <f>IF('Cálculos '!W398="","",'Cálculos '!W398)</f>
        <v/>
      </c>
      <c r="Q392" s="172" t="str">
        <f>IF('Cálculos '!X398="","",'Cálculos '!X398)</f>
        <v/>
      </c>
      <c r="R392" s="172" t="str">
        <f>IF('Cálculos '!Y398="","",'Cálculos '!Y398)</f>
        <v/>
      </c>
      <c r="S392" s="172" t="str">
        <f>IF('Cálculos '!Z398="","",'Cálculos '!Z398)</f>
        <v/>
      </c>
      <c r="T392" s="172" t="str">
        <f>IF('Cálculos '!AA398="","",'Cálculos '!AA398)</f>
        <v/>
      </c>
      <c r="U392" s="172" t="str">
        <f>IF('Cálculos '!AB398="","",'Cálculos '!AB398)</f>
        <v/>
      </c>
      <c r="V392" s="172" t="str">
        <f>IF('Cálculos '!AC398="","",'Cálculos '!AC398)</f>
        <v/>
      </c>
      <c r="W392" s="172" t="str">
        <f>IF('Cálculos '!AD398="","",'Cálculos '!AD398)</f>
        <v/>
      </c>
      <c r="X392" s="172" t="str">
        <f>IF('Cálculos '!AE398="","",'Cálculos '!AE398)</f>
        <v/>
      </c>
      <c r="Y392" s="172" t="str">
        <f>IF('Cálculos '!AF398="","",'Cálculos '!AF398)</f>
        <v/>
      </c>
      <c r="Z392" s="172" t="str">
        <f>IF('Cálculos '!AG398="","",'Cálculos '!AG398)</f>
        <v/>
      </c>
      <c r="AA392" s="172" t="str">
        <f>IF('Cálculos '!AH398="","",'Cálculos '!AH398)</f>
        <v/>
      </c>
      <c r="AB392" s="172" t="str">
        <f>IF('Cálculos '!AI398="","",'Cálculos '!AI398)</f>
        <v/>
      </c>
      <c r="AC392" s="172" t="str">
        <f>IF('Cálculos '!AJ398="","",'Cálculos '!AJ398)</f>
        <v/>
      </c>
      <c r="AD392" s="172" t="str">
        <f>IF('Cálculos '!AK398="","",'Cálculos '!AK398)</f>
        <v/>
      </c>
      <c r="AE392" s="172" t="str">
        <f>IF('Cálculos '!AL398="","",'Cálculos '!AL398)</f>
        <v/>
      </c>
      <c r="AF392" s="172" t="str">
        <f>IF('Cálculos '!AM398="","",'Cálculos '!AM398)</f>
        <v/>
      </c>
      <c r="AG392" s="172" t="str">
        <f>IF('Cálculos '!AN398="","",'Cálculos '!AN398)</f>
        <v/>
      </c>
      <c r="AH392" s="172" t="str">
        <f>IF('Cálculos '!AO398="","",'Cálculos '!AO398)</f>
        <v/>
      </c>
      <c r="AI392" s="172" t="str">
        <f>IF('Cálculos '!AP398="","",'Cálculos '!AP398)</f>
        <v/>
      </c>
      <c r="AJ392" s="443" t="str">
        <f>IF('Cálculos '!AQ398="","",'Cálculos '!AQ398)</f>
        <v/>
      </c>
      <c r="AK392" s="446" t="str">
        <f>IF('Cálculos '!D398="","",AVERAGE(C392:AJ392))</f>
        <v/>
      </c>
      <c r="AM392" s="181">
        <f t="shared" si="254"/>
        <v>390</v>
      </c>
      <c r="AN392" s="284" t="str">
        <f t="shared" si="255"/>
        <v/>
      </c>
      <c r="AO392" s="285" t="str">
        <f t="shared" si="256"/>
        <v/>
      </c>
      <c r="AP392" s="285" t="str">
        <f t="shared" si="257"/>
        <v/>
      </c>
      <c r="AQ392" s="285" t="str">
        <f t="shared" si="258"/>
        <v/>
      </c>
      <c r="AR392" s="182" t="str">
        <f t="shared" si="259"/>
        <v/>
      </c>
      <c r="AS392" s="182" t="str">
        <f t="shared" si="260"/>
        <v/>
      </c>
      <c r="AT392" s="182" t="str">
        <f t="shared" si="261"/>
        <v/>
      </c>
      <c r="AU392" s="182" t="str">
        <f t="shared" si="262"/>
        <v/>
      </c>
      <c r="AV392" s="182" t="str">
        <f t="shared" si="263"/>
        <v/>
      </c>
      <c r="AW392" s="182" t="str">
        <f t="shared" si="264"/>
        <v/>
      </c>
      <c r="AX392" s="182" t="str">
        <f t="shared" si="265"/>
        <v/>
      </c>
      <c r="AY392" s="182" t="str">
        <f t="shared" si="266"/>
        <v/>
      </c>
      <c r="AZ392" s="182" t="str">
        <f t="shared" si="267"/>
        <v/>
      </c>
      <c r="BA392" s="182" t="str">
        <f t="shared" si="268"/>
        <v/>
      </c>
      <c r="BB392" s="182" t="str">
        <f t="shared" si="269"/>
        <v/>
      </c>
      <c r="BC392" s="182" t="str">
        <f t="shared" si="270"/>
        <v/>
      </c>
      <c r="BD392" s="182" t="str">
        <f t="shared" si="271"/>
        <v/>
      </c>
      <c r="BE392" s="182" t="str">
        <f t="shared" si="272"/>
        <v/>
      </c>
      <c r="BF392" s="182" t="str">
        <f t="shared" si="273"/>
        <v/>
      </c>
      <c r="BG392" s="182" t="str">
        <f t="shared" si="274"/>
        <v/>
      </c>
      <c r="BH392" s="182" t="str">
        <f t="shared" si="275"/>
        <v/>
      </c>
      <c r="BI392" s="182" t="str">
        <f t="shared" si="276"/>
        <v/>
      </c>
      <c r="BJ392" s="182" t="str">
        <f t="shared" si="277"/>
        <v/>
      </c>
      <c r="BK392" s="182" t="str">
        <f t="shared" si="278"/>
        <v/>
      </c>
      <c r="BL392" s="182" t="str">
        <f t="shared" si="279"/>
        <v/>
      </c>
      <c r="BM392" s="182" t="str">
        <f t="shared" si="280"/>
        <v/>
      </c>
      <c r="BN392" s="182" t="str">
        <f t="shared" si="281"/>
        <v/>
      </c>
      <c r="BO392" s="182" t="str">
        <f t="shared" si="282"/>
        <v/>
      </c>
      <c r="BP392" s="182" t="str">
        <f t="shared" si="283"/>
        <v/>
      </c>
      <c r="BQ392" s="182" t="str">
        <f t="shared" si="284"/>
        <v/>
      </c>
      <c r="BR392" s="182" t="str">
        <f t="shared" si="285"/>
        <v/>
      </c>
      <c r="BS392" s="182" t="str">
        <f t="shared" si="286"/>
        <v/>
      </c>
      <c r="BT392" s="182" t="str">
        <f t="shared" si="287"/>
        <v/>
      </c>
      <c r="BU392" s="183" t="str">
        <f t="shared" si="288"/>
        <v/>
      </c>
      <c r="BV392" s="184" t="str">
        <f>IF('Cálculos '!C398="","",AVERAGE(AN392:BU392))</f>
        <v/>
      </c>
    </row>
    <row r="393" spans="2:74" ht="17.25" hidden="1" thickBot="1" x14ac:dyDescent="0.35">
      <c r="B393" s="165">
        <f t="shared" si="253"/>
        <v>391</v>
      </c>
      <c r="C393" s="171" t="str">
        <f>IF('Cálculos '!J399="","",'Cálculos '!J399)</f>
        <v/>
      </c>
      <c r="D393" s="172" t="str">
        <f>IF('Cálculos '!K399="","",'Cálculos '!K399)</f>
        <v/>
      </c>
      <c r="E393" s="172" t="str">
        <f>IF('Cálculos '!L399="","",'Cálculos '!L399)</f>
        <v/>
      </c>
      <c r="F393" s="172" t="str">
        <f>IF('Cálculos '!M399="","",'Cálculos '!M399)</f>
        <v/>
      </c>
      <c r="G393" s="172" t="str">
        <f>IF('Cálculos '!N399="","",'Cálculos '!N399)</f>
        <v/>
      </c>
      <c r="H393" s="172" t="str">
        <f>IF('Cálculos '!O399="","",'Cálculos '!O399)</f>
        <v/>
      </c>
      <c r="I393" s="172" t="str">
        <f>IF('Cálculos '!P399="","",'Cálculos '!P399)</f>
        <v/>
      </c>
      <c r="J393" s="172" t="str">
        <f>IF('Cálculos '!Q399="","",'Cálculos '!Q399)</f>
        <v/>
      </c>
      <c r="K393" s="172" t="str">
        <f>IF('Cálculos '!R399="","",'Cálculos '!R399)</f>
        <v/>
      </c>
      <c r="L393" s="172" t="str">
        <f>IF('Cálculos '!S399="","",'Cálculos '!S399)</f>
        <v/>
      </c>
      <c r="M393" s="172" t="str">
        <f>IF('Cálculos '!T399="","",'Cálculos '!T399)</f>
        <v/>
      </c>
      <c r="N393" s="172" t="str">
        <f>IF('Cálculos '!U399="","",'Cálculos '!U399)</f>
        <v/>
      </c>
      <c r="O393" s="172" t="str">
        <f>IF('Cálculos '!V399="","",'Cálculos '!V399)</f>
        <v/>
      </c>
      <c r="P393" s="172" t="str">
        <f>IF('Cálculos '!W399="","",'Cálculos '!W399)</f>
        <v/>
      </c>
      <c r="Q393" s="172" t="str">
        <f>IF('Cálculos '!X399="","",'Cálculos '!X399)</f>
        <v/>
      </c>
      <c r="R393" s="172" t="str">
        <f>IF('Cálculos '!Y399="","",'Cálculos '!Y399)</f>
        <v/>
      </c>
      <c r="S393" s="172" t="str">
        <f>IF('Cálculos '!Z399="","",'Cálculos '!Z399)</f>
        <v/>
      </c>
      <c r="T393" s="172" t="str">
        <f>IF('Cálculos '!AA399="","",'Cálculos '!AA399)</f>
        <v/>
      </c>
      <c r="U393" s="172" t="str">
        <f>IF('Cálculos '!AB399="","",'Cálculos '!AB399)</f>
        <v/>
      </c>
      <c r="V393" s="172" t="str">
        <f>IF('Cálculos '!AC399="","",'Cálculos '!AC399)</f>
        <v/>
      </c>
      <c r="W393" s="172" t="str">
        <f>IF('Cálculos '!AD399="","",'Cálculos '!AD399)</f>
        <v/>
      </c>
      <c r="X393" s="172" t="str">
        <f>IF('Cálculos '!AE399="","",'Cálculos '!AE399)</f>
        <v/>
      </c>
      <c r="Y393" s="172" t="str">
        <f>IF('Cálculos '!AF399="","",'Cálculos '!AF399)</f>
        <v/>
      </c>
      <c r="Z393" s="172" t="str">
        <f>IF('Cálculos '!AG399="","",'Cálculos '!AG399)</f>
        <v/>
      </c>
      <c r="AA393" s="172" t="str">
        <f>IF('Cálculos '!AH399="","",'Cálculos '!AH399)</f>
        <v/>
      </c>
      <c r="AB393" s="172" t="str">
        <f>IF('Cálculos '!AI399="","",'Cálculos '!AI399)</f>
        <v/>
      </c>
      <c r="AC393" s="172" t="str">
        <f>IF('Cálculos '!AJ399="","",'Cálculos '!AJ399)</f>
        <v/>
      </c>
      <c r="AD393" s="172" t="str">
        <f>IF('Cálculos '!AK399="","",'Cálculos '!AK399)</f>
        <v/>
      </c>
      <c r="AE393" s="172" t="str">
        <f>IF('Cálculos '!AL399="","",'Cálculos '!AL399)</f>
        <v/>
      </c>
      <c r="AF393" s="172" t="str">
        <f>IF('Cálculos '!AM399="","",'Cálculos '!AM399)</f>
        <v/>
      </c>
      <c r="AG393" s="172" t="str">
        <f>IF('Cálculos '!AN399="","",'Cálculos '!AN399)</f>
        <v/>
      </c>
      <c r="AH393" s="172" t="str">
        <f>IF('Cálculos '!AO399="","",'Cálculos '!AO399)</f>
        <v/>
      </c>
      <c r="AI393" s="172" t="str">
        <f>IF('Cálculos '!AP399="","",'Cálculos '!AP399)</f>
        <v/>
      </c>
      <c r="AJ393" s="443" t="str">
        <f>IF('Cálculos '!AQ399="","",'Cálculos '!AQ399)</f>
        <v/>
      </c>
      <c r="AK393" s="446" t="str">
        <f>IF('Cálculos '!D399="","",AVERAGE(C393:AJ393))</f>
        <v/>
      </c>
      <c r="AM393" s="181">
        <f t="shared" si="254"/>
        <v>391</v>
      </c>
      <c r="AN393" s="284" t="str">
        <f t="shared" si="255"/>
        <v/>
      </c>
      <c r="AO393" s="285" t="str">
        <f t="shared" si="256"/>
        <v/>
      </c>
      <c r="AP393" s="285" t="str">
        <f t="shared" si="257"/>
        <v/>
      </c>
      <c r="AQ393" s="285" t="str">
        <f t="shared" si="258"/>
        <v/>
      </c>
      <c r="AR393" s="182" t="str">
        <f t="shared" si="259"/>
        <v/>
      </c>
      <c r="AS393" s="182" t="str">
        <f t="shared" si="260"/>
        <v/>
      </c>
      <c r="AT393" s="182" t="str">
        <f t="shared" si="261"/>
        <v/>
      </c>
      <c r="AU393" s="182" t="str">
        <f t="shared" si="262"/>
        <v/>
      </c>
      <c r="AV393" s="182" t="str">
        <f t="shared" si="263"/>
        <v/>
      </c>
      <c r="AW393" s="182" t="str">
        <f t="shared" si="264"/>
        <v/>
      </c>
      <c r="AX393" s="182" t="str">
        <f t="shared" si="265"/>
        <v/>
      </c>
      <c r="AY393" s="182" t="str">
        <f t="shared" si="266"/>
        <v/>
      </c>
      <c r="AZ393" s="182" t="str">
        <f t="shared" si="267"/>
        <v/>
      </c>
      <c r="BA393" s="182" t="str">
        <f t="shared" si="268"/>
        <v/>
      </c>
      <c r="BB393" s="182" t="str">
        <f t="shared" si="269"/>
        <v/>
      </c>
      <c r="BC393" s="182" t="str">
        <f t="shared" si="270"/>
        <v/>
      </c>
      <c r="BD393" s="182" t="str">
        <f t="shared" si="271"/>
        <v/>
      </c>
      <c r="BE393" s="182" t="str">
        <f t="shared" si="272"/>
        <v/>
      </c>
      <c r="BF393" s="182" t="str">
        <f t="shared" si="273"/>
        <v/>
      </c>
      <c r="BG393" s="182" t="str">
        <f t="shared" si="274"/>
        <v/>
      </c>
      <c r="BH393" s="182" t="str">
        <f t="shared" si="275"/>
        <v/>
      </c>
      <c r="BI393" s="182" t="str">
        <f t="shared" si="276"/>
        <v/>
      </c>
      <c r="BJ393" s="182" t="str">
        <f t="shared" si="277"/>
        <v/>
      </c>
      <c r="BK393" s="182" t="str">
        <f t="shared" si="278"/>
        <v/>
      </c>
      <c r="BL393" s="182" t="str">
        <f t="shared" si="279"/>
        <v/>
      </c>
      <c r="BM393" s="182" t="str">
        <f t="shared" si="280"/>
        <v/>
      </c>
      <c r="BN393" s="182" t="str">
        <f t="shared" si="281"/>
        <v/>
      </c>
      <c r="BO393" s="182" t="str">
        <f t="shared" si="282"/>
        <v/>
      </c>
      <c r="BP393" s="182" t="str">
        <f t="shared" si="283"/>
        <v/>
      </c>
      <c r="BQ393" s="182" t="str">
        <f t="shared" si="284"/>
        <v/>
      </c>
      <c r="BR393" s="182" t="str">
        <f t="shared" si="285"/>
        <v/>
      </c>
      <c r="BS393" s="182" t="str">
        <f t="shared" si="286"/>
        <v/>
      </c>
      <c r="BT393" s="182" t="str">
        <f t="shared" si="287"/>
        <v/>
      </c>
      <c r="BU393" s="183" t="str">
        <f t="shared" si="288"/>
        <v/>
      </c>
      <c r="BV393" s="184" t="str">
        <f>IF('Cálculos '!C399="","",AVERAGE(AN393:BU393))</f>
        <v/>
      </c>
    </row>
    <row r="394" spans="2:74" ht="17.25" hidden="1" thickBot="1" x14ac:dyDescent="0.35">
      <c r="B394" s="165">
        <f t="shared" si="253"/>
        <v>392</v>
      </c>
      <c r="C394" s="171" t="str">
        <f>IF('Cálculos '!J400="","",'Cálculos '!J400)</f>
        <v/>
      </c>
      <c r="D394" s="172" t="str">
        <f>IF('Cálculos '!K400="","",'Cálculos '!K400)</f>
        <v/>
      </c>
      <c r="E394" s="172" t="str">
        <f>IF('Cálculos '!L400="","",'Cálculos '!L400)</f>
        <v/>
      </c>
      <c r="F394" s="172" t="str">
        <f>IF('Cálculos '!M400="","",'Cálculos '!M400)</f>
        <v/>
      </c>
      <c r="G394" s="172" t="str">
        <f>IF('Cálculos '!N400="","",'Cálculos '!N400)</f>
        <v/>
      </c>
      <c r="H394" s="172" t="str">
        <f>IF('Cálculos '!O400="","",'Cálculos '!O400)</f>
        <v/>
      </c>
      <c r="I394" s="172" t="str">
        <f>IF('Cálculos '!P400="","",'Cálculos '!P400)</f>
        <v/>
      </c>
      <c r="J394" s="172" t="str">
        <f>IF('Cálculos '!Q400="","",'Cálculos '!Q400)</f>
        <v/>
      </c>
      <c r="K394" s="172" t="str">
        <f>IF('Cálculos '!R400="","",'Cálculos '!R400)</f>
        <v/>
      </c>
      <c r="L394" s="172" t="str">
        <f>IF('Cálculos '!S400="","",'Cálculos '!S400)</f>
        <v/>
      </c>
      <c r="M394" s="172" t="str">
        <f>IF('Cálculos '!T400="","",'Cálculos '!T400)</f>
        <v/>
      </c>
      <c r="N394" s="172" t="str">
        <f>IF('Cálculos '!U400="","",'Cálculos '!U400)</f>
        <v/>
      </c>
      <c r="O394" s="172" t="str">
        <f>IF('Cálculos '!V400="","",'Cálculos '!V400)</f>
        <v/>
      </c>
      <c r="P394" s="172" t="str">
        <f>IF('Cálculos '!W400="","",'Cálculos '!W400)</f>
        <v/>
      </c>
      <c r="Q394" s="172" t="str">
        <f>IF('Cálculos '!X400="","",'Cálculos '!X400)</f>
        <v/>
      </c>
      <c r="R394" s="172" t="str">
        <f>IF('Cálculos '!Y400="","",'Cálculos '!Y400)</f>
        <v/>
      </c>
      <c r="S394" s="172" t="str">
        <f>IF('Cálculos '!Z400="","",'Cálculos '!Z400)</f>
        <v/>
      </c>
      <c r="T394" s="172" t="str">
        <f>IF('Cálculos '!AA400="","",'Cálculos '!AA400)</f>
        <v/>
      </c>
      <c r="U394" s="172" t="str">
        <f>IF('Cálculos '!AB400="","",'Cálculos '!AB400)</f>
        <v/>
      </c>
      <c r="V394" s="172" t="str">
        <f>IF('Cálculos '!AC400="","",'Cálculos '!AC400)</f>
        <v/>
      </c>
      <c r="W394" s="172" t="str">
        <f>IF('Cálculos '!AD400="","",'Cálculos '!AD400)</f>
        <v/>
      </c>
      <c r="X394" s="172" t="str">
        <f>IF('Cálculos '!AE400="","",'Cálculos '!AE400)</f>
        <v/>
      </c>
      <c r="Y394" s="172" t="str">
        <f>IF('Cálculos '!AF400="","",'Cálculos '!AF400)</f>
        <v/>
      </c>
      <c r="Z394" s="172" t="str">
        <f>IF('Cálculos '!AG400="","",'Cálculos '!AG400)</f>
        <v/>
      </c>
      <c r="AA394" s="172" t="str">
        <f>IF('Cálculos '!AH400="","",'Cálculos '!AH400)</f>
        <v/>
      </c>
      <c r="AB394" s="172" t="str">
        <f>IF('Cálculos '!AI400="","",'Cálculos '!AI400)</f>
        <v/>
      </c>
      <c r="AC394" s="172" t="str">
        <f>IF('Cálculos '!AJ400="","",'Cálculos '!AJ400)</f>
        <v/>
      </c>
      <c r="AD394" s="172" t="str">
        <f>IF('Cálculos '!AK400="","",'Cálculos '!AK400)</f>
        <v/>
      </c>
      <c r="AE394" s="172" t="str">
        <f>IF('Cálculos '!AL400="","",'Cálculos '!AL400)</f>
        <v/>
      </c>
      <c r="AF394" s="172" t="str">
        <f>IF('Cálculos '!AM400="","",'Cálculos '!AM400)</f>
        <v/>
      </c>
      <c r="AG394" s="172" t="str">
        <f>IF('Cálculos '!AN400="","",'Cálculos '!AN400)</f>
        <v/>
      </c>
      <c r="AH394" s="172" t="str">
        <f>IF('Cálculos '!AO400="","",'Cálculos '!AO400)</f>
        <v/>
      </c>
      <c r="AI394" s="172" t="str">
        <f>IF('Cálculos '!AP400="","",'Cálculos '!AP400)</f>
        <v/>
      </c>
      <c r="AJ394" s="443" t="str">
        <f>IF('Cálculos '!AQ400="","",'Cálculos '!AQ400)</f>
        <v/>
      </c>
      <c r="AK394" s="446" t="str">
        <f>IF('Cálculos '!D400="","",AVERAGE(C394:AJ394))</f>
        <v/>
      </c>
      <c r="AM394" s="181">
        <f t="shared" si="254"/>
        <v>392</v>
      </c>
      <c r="AN394" s="284" t="str">
        <f t="shared" si="255"/>
        <v/>
      </c>
      <c r="AO394" s="285" t="str">
        <f t="shared" si="256"/>
        <v/>
      </c>
      <c r="AP394" s="285" t="str">
        <f t="shared" si="257"/>
        <v/>
      </c>
      <c r="AQ394" s="285" t="str">
        <f t="shared" si="258"/>
        <v/>
      </c>
      <c r="AR394" s="182" t="str">
        <f t="shared" si="259"/>
        <v/>
      </c>
      <c r="AS394" s="182" t="str">
        <f t="shared" si="260"/>
        <v/>
      </c>
      <c r="AT394" s="182" t="str">
        <f t="shared" si="261"/>
        <v/>
      </c>
      <c r="AU394" s="182" t="str">
        <f t="shared" si="262"/>
        <v/>
      </c>
      <c r="AV394" s="182" t="str">
        <f t="shared" si="263"/>
        <v/>
      </c>
      <c r="AW394" s="182" t="str">
        <f t="shared" si="264"/>
        <v/>
      </c>
      <c r="AX394" s="182" t="str">
        <f t="shared" si="265"/>
        <v/>
      </c>
      <c r="AY394" s="182" t="str">
        <f t="shared" si="266"/>
        <v/>
      </c>
      <c r="AZ394" s="182" t="str">
        <f t="shared" si="267"/>
        <v/>
      </c>
      <c r="BA394" s="182" t="str">
        <f t="shared" si="268"/>
        <v/>
      </c>
      <c r="BB394" s="182" t="str">
        <f t="shared" si="269"/>
        <v/>
      </c>
      <c r="BC394" s="182" t="str">
        <f t="shared" si="270"/>
        <v/>
      </c>
      <c r="BD394" s="182" t="str">
        <f t="shared" si="271"/>
        <v/>
      </c>
      <c r="BE394" s="182" t="str">
        <f t="shared" si="272"/>
        <v/>
      </c>
      <c r="BF394" s="182" t="str">
        <f t="shared" si="273"/>
        <v/>
      </c>
      <c r="BG394" s="182" t="str">
        <f t="shared" si="274"/>
        <v/>
      </c>
      <c r="BH394" s="182" t="str">
        <f t="shared" si="275"/>
        <v/>
      </c>
      <c r="BI394" s="182" t="str">
        <f t="shared" si="276"/>
        <v/>
      </c>
      <c r="BJ394" s="182" t="str">
        <f t="shared" si="277"/>
        <v/>
      </c>
      <c r="BK394" s="182" t="str">
        <f t="shared" si="278"/>
        <v/>
      </c>
      <c r="BL394" s="182" t="str">
        <f t="shared" si="279"/>
        <v/>
      </c>
      <c r="BM394" s="182" t="str">
        <f t="shared" si="280"/>
        <v/>
      </c>
      <c r="BN394" s="182" t="str">
        <f t="shared" si="281"/>
        <v/>
      </c>
      <c r="BO394" s="182" t="str">
        <f t="shared" si="282"/>
        <v/>
      </c>
      <c r="BP394" s="182" t="str">
        <f t="shared" si="283"/>
        <v/>
      </c>
      <c r="BQ394" s="182" t="str">
        <f t="shared" si="284"/>
        <v/>
      </c>
      <c r="BR394" s="182" t="str">
        <f t="shared" si="285"/>
        <v/>
      </c>
      <c r="BS394" s="182" t="str">
        <f t="shared" si="286"/>
        <v/>
      </c>
      <c r="BT394" s="182" t="str">
        <f t="shared" si="287"/>
        <v/>
      </c>
      <c r="BU394" s="183" t="str">
        <f t="shared" si="288"/>
        <v/>
      </c>
      <c r="BV394" s="184" t="str">
        <f>IF('Cálculos '!C400="","",AVERAGE(AN394:BU394))</f>
        <v/>
      </c>
    </row>
    <row r="395" spans="2:74" ht="17.25" hidden="1" thickBot="1" x14ac:dyDescent="0.35">
      <c r="B395" s="165">
        <f t="shared" si="253"/>
        <v>393</v>
      </c>
      <c r="C395" s="171" t="str">
        <f>IF('Cálculos '!J401="","",'Cálculos '!J401)</f>
        <v/>
      </c>
      <c r="D395" s="172" t="str">
        <f>IF('Cálculos '!K401="","",'Cálculos '!K401)</f>
        <v/>
      </c>
      <c r="E395" s="172" t="str">
        <f>IF('Cálculos '!L401="","",'Cálculos '!L401)</f>
        <v/>
      </c>
      <c r="F395" s="172" t="str">
        <f>IF('Cálculos '!M401="","",'Cálculos '!M401)</f>
        <v/>
      </c>
      <c r="G395" s="172" t="str">
        <f>IF('Cálculos '!N401="","",'Cálculos '!N401)</f>
        <v/>
      </c>
      <c r="H395" s="172" t="str">
        <f>IF('Cálculos '!O401="","",'Cálculos '!O401)</f>
        <v/>
      </c>
      <c r="I395" s="172" t="str">
        <f>IF('Cálculos '!P401="","",'Cálculos '!P401)</f>
        <v/>
      </c>
      <c r="J395" s="172" t="str">
        <f>IF('Cálculos '!Q401="","",'Cálculos '!Q401)</f>
        <v/>
      </c>
      <c r="K395" s="172" t="str">
        <f>IF('Cálculos '!R401="","",'Cálculos '!R401)</f>
        <v/>
      </c>
      <c r="L395" s="172" t="str">
        <f>IF('Cálculos '!S401="","",'Cálculos '!S401)</f>
        <v/>
      </c>
      <c r="M395" s="172" t="str">
        <f>IF('Cálculos '!T401="","",'Cálculos '!T401)</f>
        <v/>
      </c>
      <c r="N395" s="172" t="str">
        <f>IF('Cálculos '!U401="","",'Cálculos '!U401)</f>
        <v/>
      </c>
      <c r="O395" s="172" t="str">
        <f>IF('Cálculos '!V401="","",'Cálculos '!V401)</f>
        <v/>
      </c>
      <c r="P395" s="172" t="str">
        <f>IF('Cálculos '!W401="","",'Cálculos '!W401)</f>
        <v/>
      </c>
      <c r="Q395" s="172" t="str">
        <f>IF('Cálculos '!X401="","",'Cálculos '!X401)</f>
        <v/>
      </c>
      <c r="R395" s="172" t="str">
        <f>IF('Cálculos '!Y401="","",'Cálculos '!Y401)</f>
        <v/>
      </c>
      <c r="S395" s="172" t="str">
        <f>IF('Cálculos '!Z401="","",'Cálculos '!Z401)</f>
        <v/>
      </c>
      <c r="T395" s="172" t="str">
        <f>IF('Cálculos '!AA401="","",'Cálculos '!AA401)</f>
        <v/>
      </c>
      <c r="U395" s="172" t="str">
        <f>IF('Cálculos '!AB401="","",'Cálculos '!AB401)</f>
        <v/>
      </c>
      <c r="V395" s="172" t="str">
        <f>IF('Cálculos '!AC401="","",'Cálculos '!AC401)</f>
        <v/>
      </c>
      <c r="W395" s="172" t="str">
        <f>IF('Cálculos '!AD401="","",'Cálculos '!AD401)</f>
        <v/>
      </c>
      <c r="X395" s="172" t="str">
        <f>IF('Cálculos '!AE401="","",'Cálculos '!AE401)</f>
        <v/>
      </c>
      <c r="Y395" s="172" t="str">
        <f>IF('Cálculos '!AF401="","",'Cálculos '!AF401)</f>
        <v/>
      </c>
      <c r="Z395" s="172" t="str">
        <f>IF('Cálculos '!AG401="","",'Cálculos '!AG401)</f>
        <v/>
      </c>
      <c r="AA395" s="172" t="str">
        <f>IF('Cálculos '!AH401="","",'Cálculos '!AH401)</f>
        <v/>
      </c>
      <c r="AB395" s="172" t="str">
        <f>IF('Cálculos '!AI401="","",'Cálculos '!AI401)</f>
        <v/>
      </c>
      <c r="AC395" s="172" t="str">
        <f>IF('Cálculos '!AJ401="","",'Cálculos '!AJ401)</f>
        <v/>
      </c>
      <c r="AD395" s="172" t="str">
        <f>IF('Cálculos '!AK401="","",'Cálculos '!AK401)</f>
        <v/>
      </c>
      <c r="AE395" s="172" t="str">
        <f>IF('Cálculos '!AL401="","",'Cálculos '!AL401)</f>
        <v/>
      </c>
      <c r="AF395" s="172" t="str">
        <f>IF('Cálculos '!AM401="","",'Cálculos '!AM401)</f>
        <v/>
      </c>
      <c r="AG395" s="172" t="str">
        <f>IF('Cálculos '!AN401="","",'Cálculos '!AN401)</f>
        <v/>
      </c>
      <c r="AH395" s="172" t="str">
        <f>IF('Cálculos '!AO401="","",'Cálculos '!AO401)</f>
        <v/>
      </c>
      <c r="AI395" s="172" t="str">
        <f>IF('Cálculos '!AP401="","",'Cálculos '!AP401)</f>
        <v/>
      </c>
      <c r="AJ395" s="443" t="str">
        <f>IF('Cálculos '!AQ401="","",'Cálculos '!AQ401)</f>
        <v/>
      </c>
      <c r="AK395" s="446" t="str">
        <f>IF('Cálculos '!D401="","",AVERAGE(C395:AJ395))</f>
        <v/>
      </c>
      <c r="AM395" s="181">
        <f t="shared" si="254"/>
        <v>393</v>
      </c>
      <c r="AN395" s="284" t="str">
        <f t="shared" si="255"/>
        <v/>
      </c>
      <c r="AO395" s="285" t="str">
        <f t="shared" si="256"/>
        <v/>
      </c>
      <c r="AP395" s="285" t="str">
        <f t="shared" si="257"/>
        <v/>
      </c>
      <c r="AQ395" s="285" t="str">
        <f t="shared" si="258"/>
        <v/>
      </c>
      <c r="AR395" s="182" t="str">
        <f t="shared" si="259"/>
        <v/>
      </c>
      <c r="AS395" s="182" t="str">
        <f t="shared" si="260"/>
        <v/>
      </c>
      <c r="AT395" s="182" t="str">
        <f t="shared" si="261"/>
        <v/>
      </c>
      <c r="AU395" s="182" t="str">
        <f t="shared" si="262"/>
        <v/>
      </c>
      <c r="AV395" s="182" t="str">
        <f t="shared" si="263"/>
        <v/>
      </c>
      <c r="AW395" s="182" t="str">
        <f t="shared" si="264"/>
        <v/>
      </c>
      <c r="AX395" s="182" t="str">
        <f t="shared" si="265"/>
        <v/>
      </c>
      <c r="AY395" s="182" t="str">
        <f t="shared" si="266"/>
        <v/>
      </c>
      <c r="AZ395" s="182" t="str">
        <f t="shared" si="267"/>
        <v/>
      </c>
      <c r="BA395" s="182" t="str">
        <f t="shared" si="268"/>
        <v/>
      </c>
      <c r="BB395" s="182" t="str">
        <f t="shared" si="269"/>
        <v/>
      </c>
      <c r="BC395" s="182" t="str">
        <f t="shared" si="270"/>
        <v/>
      </c>
      <c r="BD395" s="182" t="str">
        <f t="shared" si="271"/>
        <v/>
      </c>
      <c r="BE395" s="182" t="str">
        <f t="shared" si="272"/>
        <v/>
      </c>
      <c r="BF395" s="182" t="str">
        <f t="shared" si="273"/>
        <v/>
      </c>
      <c r="BG395" s="182" t="str">
        <f t="shared" si="274"/>
        <v/>
      </c>
      <c r="BH395" s="182" t="str">
        <f t="shared" si="275"/>
        <v/>
      </c>
      <c r="BI395" s="182" t="str">
        <f t="shared" si="276"/>
        <v/>
      </c>
      <c r="BJ395" s="182" t="str">
        <f t="shared" si="277"/>
        <v/>
      </c>
      <c r="BK395" s="182" t="str">
        <f t="shared" si="278"/>
        <v/>
      </c>
      <c r="BL395" s="182" t="str">
        <f t="shared" si="279"/>
        <v/>
      </c>
      <c r="BM395" s="182" t="str">
        <f t="shared" si="280"/>
        <v/>
      </c>
      <c r="BN395" s="182" t="str">
        <f t="shared" si="281"/>
        <v/>
      </c>
      <c r="BO395" s="182" t="str">
        <f t="shared" si="282"/>
        <v/>
      </c>
      <c r="BP395" s="182" t="str">
        <f t="shared" si="283"/>
        <v/>
      </c>
      <c r="BQ395" s="182" t="str">
        <f t="shared" si="284"/>
        <v/>
      </c>
      <c r="BR395" s="182" t="str">
        <f t="shared" si="285"/>
        <v/>
      </c>
      <c r="BS395" s="182" t="str">
        <f t="shared" si="286"/>
        <v/>
      </c>
      <c r="BT395" s="182" t="str">
        <f t="shared" si="287"/>
        <v/>
      </c>
      <c r="BU395" s="183" t="str">
        <f t="shared" si="288"/>
        <v/>
      </c>
      <c r="BV395" s="184" t="str">
        <f>IF('Cálculos '!C401="","",AVERAGE(AN395:BU395))</f>
        <v/>
      </c>
    </row>
    <row r="396" spans="2:74" ht="17.25" hidden="1" thickBot="1" x14ac:dyDescent="0.35">
      <c r="B396" s="165">
        <f t="shared" si="253"/>
        <v>394</v>
      </c>
      <c r="C396" s="171" t="str">
        <f>IF('Cálculos '!J402="","",'Cálculos '!J402)</f>
        <v/>
      </c>
      <c r="D396" s="172" t="str">
        <f>IF('Cálculos '!K402="","",'Cálculos '!K402)</f>
        <v/>
      </c>
      <c r="E396" s="172" t="str">
        <f>IF('Cálculos '!L402="","",'Cálculos '!L402)</f>
        <v/>
      </c>
      <c r="F396" s="172" t="str">
        <f>IF('Cálculos '!M402="","",'Cálculos '!M402)</f>
        <v/>
      </c>
      <c r="G396" s="172" t="str">
        <f>IF('Cálculos '!N402="","",'Cálculos '!N402)</f>
        <v/>
      </c>
      <c r="H396" s="172" t="str">
        <f>IF('Cálculos '!O402="","",'Cálculos '!O402)</f>
        <v/>
      </c>
      <c r="I396" s="172" t="str">
        <f>IF('Cálculos '!P402="","",'Cálculos '!P402)</f>
        <v/>
      </c>
      <c r="J396" s="172" t="str">
        <f>IF('Cálculos '!Q402="","",'Cálculos '!Q402)</f>
        <v/>
      </c>
      <c r="K396" s="172" t="str">
        <f>IF('Cálculos '!R402="","",'Cálculos '!R402)</f>
        <v/>
      </c>
      <c r="L396" s="172" t="str">
        <f>IF('Cálculos '!S402="","",'Cálculos '!S402)</f>
        <v/>
      </c>
      <c r="M396" s="172" t="str">
        <f>IF('Cálculos '!T402="","",'Cálculos '!T402)</f>
        <v/>
      </c>
      <c r="N396" s="172" t="str">
        <f>IF('Cálculos '!U402="","",'Cálculos '!U402)</f>
        <v/>
      </c>
      <c r="O396" s="172" t="str">
        <f>IF('Cálculos '!V402="","",'Cálculos '!V402)</f>
        <v/>
      </c>
      <c r="P396" s="172" t="str">
        <f>IF('Cálculos '!W402="","",'Cálculos '!W402)</f>
        <v/>
      </c>
      <c r="Q396" s="172" t="str">
        <f>IF('Cálculos '!X402="","",'Cálculos '!X402)</f>
        <v/>
      </c>
      <c r="R396" s="172" t="str">
        <f>IF('Cálculos '!Y402="","",'Cálculos '!Y402)</f>
        <v/>
      </c>
      <c r="S396" s="172" t="str">
        <f>IF('Cálculos '!Z402="","",'Cálculos '!Z402)</f>
        <v/>
      </c>
      <c r="T396" s="172" t="str">
        <f>IF('Cálculos '!AA402="","",'Cálculos '!AA402)</f>
        <v/>
      </c>
      <c r="U396" s="172" t="str">
        <f>IF('Cálculos '!AB402="","",'Cálculos '!AB402)</f>
        <v/>
      </c>
      <c r="V396" s="172" t="str">
        <f>IF('Cálculos '!AC402="","",'Cálculos '!AC402)</f>
        <v/>
      </c>
      <c r="W396" s="172" t="str">
        <f>IF('Cálculos '!AD402="","",'Cálculos '!AD402)</f>
        <v/>
      </c>
      <c r="X396" s="172" t="str">
        <f>IF('Cálculos '!AE402="","",'Cálculos '!AE402)</f>
        <v/>
      </c>
      <c r="Y396" s="172" t="str">
        <f>IF('Cálculos '!AF402="","",'Cálculos '!AF402)</f>
        <v/>
      </c>
      <c r="Z396" s="172" t="str">
        <f>IF('Cálculos '!AG402="","",'Cálculos '!AG402)</f>
        <v/>
      </c>
      <c r="AA396" s="172" t="str">
        <f>IF('Cálculos '!AH402="","",'Cálculos '!AH402)</f>
        <v/>
      </c>
      <c r="AB396" s="172" t="str">
        <f>IF('Cálculos '!AI402="","",'Cálculos '!AI402)</f>
        <v/>
      </c>
      <c r="AC396" s="172" t="str">
        <f>IF('Cálculos '!AJ402="","",'Cálculos '!AJ402)</f>
        <v/>
      </c>
      <c r="AD396" s="172" t="str">
        <f>IF('Cálculos '!AK402="","",'Cálculos '!AK402)</f>
        <v/>
      </c>
      <c r="AE396" s="172" t="str">
        <f>IF('Cálculos '!AL402="","",'Cálculos '!AL402)</f>
        <v/>
      </c>
      <c r="AF396" s="172" t="str">
        <f>IF('Cálculos '!AM402="","",'Cálculos '!AM402)</f>
        <v/>
      </c>
      <c r="AG396" s="172" t="str">
        <f>IF('Cálculos '!AN402="","",'Cálculos '!AN402)</f>
        <v/>
      </c>
      <c r="AH396" s="172" t="str">
        <f>IF('Cálculos '!AO402="","",'Cálculos '!AO402)</f>
        <v/>
      </c>
      <c r="AI396" s="172" t="str">
        <f>IF('Cálculos '!AP402="","",'Cálculos '!AP402)</f>
        <v/>
      </c>
      <c r="AJ396" s="443" t="str">
        <f>IF('Cálculos '!AQ402="","",'Cálculos '!AQ402)</f>
        <v/>
      </c>
      <c r="AK396" s="446" t="str">
        <f>IF('Cálculos '!D402="","",AVERAGE(C396:AJ396))</f>
        <v/>
      </c>
      <c r="AM396" s="181">
        <f t="shared" si="254"/>
        <v>394</v>
      </c>
      <c r="AN396" s="284" t="str">
        <f t="shared" si="255"/>
        <v/>
      </c>
      <c r="AO396" s="285" t="str">
        <f t="shared" si="256"/>
        <v/>
      </c>
      <c r="AP396" s="285" t="str">
        <f t="shared" si="257"/>
        <v/>
      </c>
      <c r="AQ396" s="285" t="str">
        <f t="shared" si="258"/>
        <v/>
      </c>
      <c r="AR396" s="182" t="str">
        <f t="shared" si="259"/>
        <v/>
      </c>
      <c r="AS396" s="182" t="str">
        <f t="shared" si="260"/>
        <v/>
      </c>
      <c r="AT396" s="182" t="str">
        <f t="shared" si="261"/>
        <v/>
      </c>
      <c r="AU396" s="182" t="str">
        <f t="shared" si="262"/>
        <v/>
      </c>
      <c r="AV396" s="182" t="str">
        <f t="shared" si="263"/>
        <v/>
      </c>
      <c r="AW396" s="182" t="str">
        <f t="shared" si="264"/>
        <v/>
      </c>
      <c r="AX396" s="182" t="str">
        <f t="shared" si="265"/>
        <v/>
      </c>
      <c r="AY396" s="182" t="str">
        <f t="shared" si="266"/>
        <v/>
      </c>
      <c r="AZ396" s="182" t="str">
        <f t="shared" si="267"/>
        <v/>
      </c>
      <c r="BA396" s="182" t="str">
        <f t="shared" si="268"/>
        <v/>
      </c>
      <c r="BB396" s="182" t="str">
        <f t="shared" si="269"/>
        <v/>
      </c>
      <c r="BC396" s="182" t="str">
        <f t="shared" si="270"/>
        <v/>
      </c>
      <c r="BD396" s="182" t="str">
        <f t="shared" si="271"/>
        <v/>
      </c>
      <c r="BE396" s="182" t="str">
        <f t="shared" si="272"/>
        <v/>
      </c>
      <c r="BF396" s="182" t="str">
        <f t="shared" si="273"/>
        <v/>
      </c>
      <c r="BG396" s="182" t="str">
        <f t="shared" si="274"/>
        <v/>
      </c>
      <c r="BH396" s="182" t="str">
        <f t="shared" si="275"/>
        <v/>
      </c>
      <c r="BI396" s="182" t="str">
        <f t="shared" si="276"/>
        <v/>
      </c>
      <c r="BJ396" s="182" t="str">
        <f t="shared" si="277"/>
        <v/>
      </c>
      <c r="BK396" s="182" t="str">
        <f t="shared" si="278"/>
        <v/>
      </c>
      <c r="BL396" s="182" t="str">
        <f t="shared" si="279"/>
        <v/>
      </c>
      <c r="BM396" s="182" t="str">
        <f t="shared" si="280"/>
        <v/>
      </c>
      <c r="BN396" s="182" t="str">
        <f t="shared" si="281"/>
        <v/>
      </c>
      <c r="BO396" s="182" t="str">
        <f t="shared" si="282"/>
        <v/>
      </c>
      <c r="BP396" s="182" t="str">
        <f t="shared" si="283"/>
        <v/>
      </c>
      <c r="BQ396" s="182" t="str">
        <f t="shared" si="284"/>
        <v/>
      </c>
      <c r="BR396" s="182" t="str">
        <f t="shared" si="285"/>
        <v/>
      </c>
      <c r="BS396" s="182" t="str">
        <f t="shared" si="286"/>
        <v/>
      </c>
      <c r="BT396" s="182" t="str">
        <f t="shared" si="287"/>
        <v/>
      </c>
      <c r="BU396" s="183" t="str">
        <f t="shared" si="288"/>
        <v/>
      </c>
      <c r="BV396" s="184" t="str">
        <f>IF('Cálculos '!C402="","",AVERAGE(AN396:BU396))</f>
        <v/>
      </c>
    </row>
    <row r="397" spans="2:74" ht="17.25" hidden="1" thickBot="1" x14ac:dyDescent="0.35">
      <c r="B397" s="165">
        <f t="shared" si="253"/>
        <v>395</v>
      </c>
      <c r="C397" s="171" t="str">
        <f>IF('Cálculos '!J403="","",'Cálculos '!J403)</f>
        <v/>
      </c>
      <c r="D397" s="172" t="str">
        <f>IF('Cálculos '!K403="","",'Cálculos '!K403)</f>
        <v/>
      </c>
      <c r="E397" s="172" t="str">
        <f>IF('Cálculos '!L403="","",'Cálculos '!L403)</f>
        <v/>
      </c>
      <c r="F397" s="172" t="str">
        <f>IF('Cálculos '!M403="","",'Cálculos '!M403)</f>
        <v/>
      </c>
      <c r="G397" s="172" t="str">
        <f>IF('Cálculos '!N403="","",'Cálculos '!N403)</f>
        <v/>
      </c>
      <c r="H397" s="172" t="str">
        <f>IF('Cálculos '!O403="","",'Cálculos '!O403)</f>
        <v/>
      </c>
      <c r="I397" s="172" t="str">
        <f>IF('Cálculos '!P403="","",'Cálculos '!P403)</f>
        <v/>
      </c>
      <c r="J397" s="172" t="str">
        <f>IF('Cálculos '!Q403="","",'Cálculos '!Q403)</f>
        <v/>
      </c>
      <c r="K397" s="172" t="str">
        <f>IF('Cálculos '!R403="","",'Cálculos '!R403)</f>
        <v/>
      </c>
      <c r="L397" s="172" t="str">
        <f>IF('Cálculos '!S403="","",'Cálculos '!S403)</f>
        <v/>
      </c>
      <c r="M397" s="172" t="str">
        <f>IF('Cálculos '!T403="","",'Cálculos '!T403)</f>
        <v/>
      </c>
      <c r="N397" s="172" t="str">
        <f>IF('Cálculos '!U403="","",'Cálculos '!U403)</f>
        <v/>
      </c>
      <c r="O397" s="172" t="str">
        <f>IF('Cálculos '!V403="","",'Cálculos '!V403)</f>
        <v/>
      </c>
      <c r="P397" s="172" t="str">
        <f>IF('Cálculos '!W403="","",'Cálculos '!W403)</f>
        <v/>
      </c>
      <c r="Q397" s="172" t="str">
        <f>IF('Cálculos '!X403="","",'Cálculos '!X403)</f>
        <v/>
      </c>
      <c r="R397" s="172" t="str">
        <f>IF('Cálculos '!Y403="","",'Cálculos '!Y403)</f>
        <v/>
      </c>
      <c r="S397" s="172" t="str">
        <f>IF('Cálculos '!Z403="","",'Cálculos '!Z403)</f>
        <v/>
      </c>
      <c r="T397" s="172" t="str">
        <f>IF('Cálculos '!AA403="","",'Cálculos '!AA403)</f>
        <v/>
      </c>
      <c r="U397" s="172" t="str">
        <f>IF('Cálculos '!AB403="","",'Cálculos '!AB403)</f>
        <v/>
      </c>
      <c r="V397" s="172" t="str">
        <f>IF('Cálculos '!AC403="","",'Cálculos '!AC403)</f>
        <v/>
      </c>
      <c r="W397" s="172" t="str">
        <f>IF('Cálculos '!AD403="","",'Cálculos '!AD403)</f>
        <v/>
      </c>
      <c r="X397" s="172" t="str">
        <f>IF('Cálculos '!AE403="","",'Cálculos '!AE403)</f>
        <v/>
      </c>
      <c r="Y397" s="172" t="str">
        <f>IF('Cálculos '!AF403="","",'Cálculos '!AF403)</f>
        <v/>
      </c>
      <c r="Z397" s="172" t="str">
        <f>IF('Cálculos '!AG403="","",'Cálculos '!AG403)</f>
        <v/>
      </c>
      <c r="AA397" s="172" t="str">
        <f>IF('Cálculos '!AH403="","",'Cálculos '!AH403)</f>
        <v/>
      </c>
      <c r="AB397" s="172" t="str">
        <f>IF('Cálculos '!AI403="","",'Cálculos '!AI403)</f>
        <v/>
      </c>
      <c r="AC397" s="172" t="str">
        <f>IF('Cálculos '!AJ403="","",'Cálculos '!AJ403)</f>
        <v/>
      </c>
      <c r="AD397" s="172" t="str">
        <f>IF('Cálculos '!AK403="","",'Cálculos '!AK403)</f>
        <v/>
      </c>
      <c r="AE397" s="172" t="str">
        <f>IF('Cálculos '!AL403="","",'Cálculos '!AL403)</f>
        <v/>
      </c>
      <c r="AF397" s="172" t="str">
        <f>IF('Cálculos '!AM403="","",'Cálculos '!AM403)</f>
        <v/>
      </c>
      <c r="AG397" s="172" t="str">
        <f>IF('Cálculos '!AN403="","",'Cálculos '!AN403)</f>
        <v/>
      </c>
      <c r="AH397" s="172" t="str">
        <f>IF('Cálculos '!AO403="","",'Cálculos '!AO403)</f>
        <v/>
      </c>
      <c r="AI397" s="172" t="str">
        <f>IF('Cálculos '!AP403="","",'Cálculos '!AP403)</f>
        <v/>
      </c>
      <c r="AJ397" s="443" t="str">
        <f>IF('Cálculos '!AQ403="","",'Cálculos '!AQ403)</f>
        <v/>
      </c>
      <c r="AK397" s="446" t="str">
        <f>IF('Cálculos '!D403="","",AVERAGE(C397:AJ397))</f>
        <v/>
      </c>
      <c r="AM397" s="181">
        <f t="shared" si="254"/>
        <v>395</v>
      </c>
      <c r="AN397" s="284" t="str">
        <f t="shared" si="255"/>
        <v/>
      </c>
      <c r="AO397" s="285" t="str">
        <f t="shared" si="256"/>
        <v/>
      </c>
      <c r="AP397" s="285" t="str">
        <f t="shared" si="257"/>
        <v/>
      </c>
      <c r="AQ397" s="285" t="str">
        <f t="shared" si="258"/>
        <v/>
      </c>
      <c r="AR397" s="182" t="str">
        <f t="shared" si="259"/>
        <v/>
      </c>
      <c r="AS397" s="182" t="str">
        <f t="shared" si="260"/>
        <v/>
      </c>
      <c r="AT397" s="182" t="str">
        <f t="shared" si="261"/>
        <v/>
      </c>
      <c r="AU397" s="182" t="str">
        <f t="shared" si="262"/>
        <v/>
      </c>
      <c r="AV397" s="182" t="str">
        <f t="shared" si="263"/>
        <v/>
      </c>
      <c r="AW397" s="182" t="str">
        <f t="shared" si="264"/>
        <v/>
      </c>
      <c r="AX397" s="182" t="str">
        <f t="shared" si="265"/>
        <v/>
      </c>
      <c r="AY397" s="182" t="str">
        <f t="shared" si="266"/>
        <v/>
      </c>
      <c r="AZ397" s="182" t="str">
        <f t="shared" si="267"/>
        <v/>
      </c>
      <c r="BA397" s="182" t="str">
        <f t="shared" si="268"/>
        <v/>
      </c>
      <c r="BB397" s="182" t="str">
        <f t="shared" si="269"/>
        <v/>
      </c>
      <c r="BC397" s="182" t="str">
        <f t="shared" si="270"/>
        <v/>
      </c>
      <c r="BD397" s="182" t="str">
        <f t="shared" si="271"/>
        <v/>
      </c>
      <c r="BE397" s="182" t="str">
        <f t="shared" si="272"/>
        <v/>
      </c>
      <c r="BF397" s="182" t="str">
        <f t="shared" si="273"/>
        <v/>
      </c>
      <c r="BG397" s="182" t="str">
        <f t="shared" si="274"/>
        <v/>
      </c>
      <c r="BH397" s="182" t="str">
        <f t="shared" si="275"/>
        <v/>
      </c>
      <c r="BI397" s="182" t="str">
        <f t="shared" si="276"/>
        <v/>
      </c>
      <c r="BJ397" s="182" t="str">
        <f t="shared" si="277"/>
        <v/>
      </c>
      <c r="BK397" s="182" t="str">
        <f t="shared" si="278"/>
        <v/>
      </c>
      <c r="BL397" s="182" t="str">
        <f t="shared" si="279"/>
        <v/>
      </c>
      <c r="BM397" s="182" t="str">
        <f t="shared" si="280"/>
        <v/>
      </c>
      <c r="BN397" s="182" t="str">
        <f t="shared" si="281"/>
        <v/>
      </c>
      <c r="BO397" s="182" t="str">
        <f t="shared" si="282"/>
        <v/>
      </c>
      <c r="BP397" s="182" t="str">
        <f t="shared" si="283"/>
        <v/>
      </c>
      <c r="BQ397" s="182" t="str">
        <f t="shared" si="284"/>
        <v/>
      </c>
      <c r="BR397" s="182" t="str">
        <f t="shared" si="285"/>
        <v/>
      </c>
      <c r="BS397" s="182" t="str">
        <f t="shared" si="286"/>
        <v/>
      </c>
      <c r="BT397" s="182" t="str">
        <f t="shared" si="287"/>
        <v/>
      </c>
      <c r="BU397" s="183" t="str">
        <f t="shared" si="288"/>
        <v/>
      </c>
      <c r="BV397" s="184" t="str">
        <f>IF('Cálculos '!C403="","",AVERAGE(AN397:BU397))</f>
        <v/>
      </c>
    </row>
    <row r="398" spans="2:74" ht="17.25" hidden="1" thickBot="1" x14ac:dyDescent="0.35">
      <c r="B398" s="165">
        <f t="shared" si="253"/>
        <v>396</v>
      </c>
      <c r="C398" s="171" t="str">
        <f>IF('Cálculos '!J404="","",'Cálculos '!J404)</f>
        <v/>
      </c>
      <c r="D398" s="172" t="str">
        <f>IF('Cálculos '!K404="","",'Cálculos '!K404)</f>
        <v/>
      </c>
      <c r="E398" s="172" t="str">
        <f>IF('Cálculos '!L404="","",'Cálculos '!L404)</f>
        <v/>
      </c>
      <c r="F398" s="172" t="str">
        <f>IF('Cálculos '!M404="","",'Cálculos '!M404)</f>
        <v/>
      </c>
      <c r="G398" s="172" t="str">
        <f>IF('Cálculos '!N404="","",'Cálculos '!N404)</f>
        <v/>
      </c>
      <c r="H398" s="172" t="str">
        <f>IF('Cálculos '!O404="","",'Cálculos '!O404)</f>
        <v/>
      </c>
      <c r="I398" s="172" t="str">
        <f>IF('Cálculos '!P404="","",'Cálculos '!P404)</f>
        <v/>
      </c>
      <c r="J398" s="172" t="str">
        <f>IF('Cálculos '!Q404="","",'Cálculos '!Q404)</f>
        <v/>
      </c>
      <c r="K398" s="172" t="str">
        <f>IF('Cálculos '!R404="","",'Cálculos '!R404)</f>
        <v/>
      </c>
      <c r="L398" s="172" t="str">
        <f>IF('Cálculos '!S404="","",'Cálculos '!S404)</f>
        <v/>
      </c>
      <c r="M398" s="172" t="str">
        <f>IF('Cálculos '!T404="","",'Cálculos '!T404)</f>
        <v/>
      </c>
      <c r="N398" s="172" t="str">
        <f>IF('Cálculos '!U404="","",'Cálculos '!U404)</f>
        <v/>
      </c>
      <c r="O398" s="172" t="str">
        <f>IF('Cálculos '!V404="","",'Cálculos '!V404)</f>
        <v/>
      </c>
      <c r="P398" s="172" t="str">
        <f>IF('Cálculos '!W404="","",'Cálculos '!W404)</f>
        <v/>
      </c>
      <c r="Q398" s="172" t="str">
        <f>IF('Cálculos '!X404="","",'Cálculos '!X404)</f>
        <v/>
      </c>
      <c r="R398" s="172" t="str">
        <f>IF('Cálculos '!Y404="","",'Cálculos '!Y404)</f>
        <v/>
      </c>
      <c r="S398" s="172" t="str">
        <f>IF('Cálculos '!Z404="","",'Cálculos '!Z404)</f>
        <v/>
      </c>
      <c r="T398" s="172" t="str">
        <f>IF('Cálculos '!AA404="","",'Cálculos '!AA404)</f>
        <v/>
      </c>
      <c r="U398" s="172" t="str">
        <f>IF('Cálculos '!AB404="","",'Cálculos '!AB404)</f>
        <v/>
      </c>
      <c r="V398" s="172" t="str">
        <f>IF('Cálculos '!AC404="","",'Cálculos '!AC404)</f>
        <v/>
      </c>
      <c r="W398" s="172" t="str">
        <f>IF('Cálculos '!AD404="","",'Cálculos '!AD404)</f>
        <v/>
      </c>
      <c r="X398" s="172" t="str">
        <f>IF('Cálculos '!AE404="","",'Cálculos '!AE404)</f>
        <v/>
      </c>
      <c r="Y398" s="172" t="str">
        <f>IF('Cálculos '!AF404="","",'Cálculos '!AF404)</f>
        <v/>
      </c>
      <c r="Z398" s="172" t="str">
        <f>IF('Cálculos '!AG404="","",'Cálculos '!AG404)</f>
        <v/>
      </c>
      <c r="AA398" s="172" t="str">
        <f>IF('Cálculos '!AH404="","",'Cálculos '!AH404)</f>
        <v/>
      </c>
      <c r="AB398" s="172" t="str">
        <f>IF('Cálculos '!AI404="","",'Cálculos '!AI404)</f>
        <v/>
      </c>
      <c r="AC398" s="172" t="str">
        <f>IF('Cálculos '!AJ404="","",'Cálculos '!AJ404)</f>
        <v/>
      </c>
      <c r="AD398" s="172" t="str">
        <f>IF('Cálculos '!AK404="","",'Cálculos '!AK404)</f>
        <v/>
      </c>
      <c r="AE398" s="172" t="str">
        <f>IF('Cálculos '!AL404="","",'Cálculos '!AL404)</f>
        <v/>
      </c>
      <c r="AF398" s="172" t="str">
        <f>IF('Cálculos '!AM404="","",'Cálculos '!AM404)</f>
        <v/>
      </c>
      <c r="AG398" s="172" t="str">
        <f>IF('Cálculos '!AN404="","",'Cálculos '!AN404)</f>
        <v/>
      </c>
      <c r="AH398" s="172" t="str">
        <f>IF('Cálculos '!AO404="","",'Cálculos '!AO404)</f>
        <v/>
      </c>
      <c r="AI398" s="172" t="str">
        <f>IF('Cálculos '!AP404="","",'Cálculos '!AP404)</f>
        <v/>
      </c>
      <c r="AJ398" s="443" t="str">
        <f>IF('Cálculos '!AQ404="","",'Cálculos '!AQ404)</f>
        <v/>
      </c>
      <c r="AK398" s="446" t="str">
        <f>IF('Cálculos '!D404="","",AVERAGE(C398:AJ398))</f>
        <v/>
      </c>
      <c r="AM398" s="181">
        <f t="shared" si="254"/>
        <v>396</v>
      </c>
      <c r="AN398" s="284" t="str">
        <f t="shared" si="255"/>
        <v/>
      </c>
      <c r="AO398" s="285" t="str">
        <f t="shared" si="256"/>
        <v/>
      </c>
      <c r="AP398" s="285" t="str">
        <f t="shared" si="257"/>
        <v/>
      </c>
      <c r="AQ398" s="285" t="str">
        <f t="shared" si="258"/>
        <v/>
      </c>
      <c r="AR398" s="182" t="str">
        <f t="shared" si="259"/>
        <v/>
      </c>
      <c r="AS398" s="182" t="str">
        <f t="shared" si="260"/>
        <v/>
      </c>
      <c r="AT398" s="182" t="str">
        <f t="shared" si="261"/>
        <v/>
      </c>
      <c r="AU398" s="182" t="str">
        <f t="shared" si="262"/>
        <v/>
      </c>
      <c r="AV398" s="182" t="str">
        <f t="shared" si="263"/>
        <v/>
      </c>
      <c r="AW398" s="182" t="str">
        <f t="shared" si="264"/>
        <v/>
      </c>
      <c r="AX398" s="182" t="str">
        <f t="shared" si="265"/>
        <v/>
      </c>
      <c r="AY398" s="182" t="str">
        <f t="shared" si="266"/>
        <v/>
      </c>
      <c r="AZ398" s="182" t="str">
        <f t="shared" si="267"/>
        <v/>
      </c>
      <c r="BA398" s="182" t="str">
        <f t="shared" si="268"/>
        <v/>
      </c>
      <c r="BB398" s="182" t="str">
        <f t="shared" si="269"/>
        <v/>
      </c>
      <c r="BC398" s="182" t="str">
        <f t="shared" si="270"/>
        <v/>
      </c>
      <c r="BD398" s="182" t="str">
        <f t="shared" si="271"/>
        <v/>
      </c>
      <c r="BE398" s="182" t="str">
        <f t="shared" si="272"/>
        <v/>
      </c>
      <c r="BF398" s="182" t="str">
        <f t="shared" si="273"/>
        <v/>
      </c>
      <c r="BG398" s="182" t="str">
        <f t="shared" si="274"/>
        <v/>
      </c>
      <c r="BH398" s="182" t="str">
        <f t="shared" si="275"/>
        <v/>
      </c>
      <c r="BI398" s="182" t="str">
        <f t="shared" si="276"/>
        <v/>
      </c>
      <c r="BJ398" s="182" t="str">
        <f t="shared" si="277"/>
        <v/>
      </c>
      <c r="BK398" s="182" t="str">
        <f t="shared" si="278"/>
        <v/>
      </c>
      <c r="BL398" s="182" t="str">
        <f t="shared" si="279"/>
        <v/>
      </c>
      <c r="BM398" s="182" t="str">
        <f t="shared" si="280"/>
        <v/>
      </c>
      <c r="BN398" s="182" t="str">
        <f t="shared" si="281"/>
        <v/>
      </c>
      <c r="BO398" s="182" t="str">
        <f t="shared" si="282"/>
        <v/>
      </c>
      <c r="BP398" s="182" t="str">
        <f t="shared" si="283"/>
        <v/>
      </c>
      <c r="BQ398" s="182" t="str">
        <f t="shared" si="284"/>
        <v/>
      </c>
      <c r="BR398" s="182" t="str">
        <f t="shared" si="285"/>
        <v/>
      </c>
      <c r="BS398" s="182" t="str">
        <f t="shared" si="286"/>
        <v/>
      </c>
      <c r="BT398" s="182" t="str">
        <f t="shared" si="287"/>
        <v/>
      </c>
      <c r="BU398" s="183" t="str">
        <f t="shared" si="288"/>
        <v/>
      </c>
      <c r="BV398" s="184" t="str">
        <f>IF('Cálculos '!C404="","",AVERAGE(AN398:BU398))</f>
        <v/>
      </c>
    </row>
    <row r="399" spans="2:74" ht="17.25" hidden="1" thickBot="1" x14ac:dyDescent="0.35">
      <c r="B399" s="165">
        <f t="shared" si="253"/>
        <v>397</v>
      </c>
      <c r="C399" s="171" t="str">
        <f>IF('Cálculos '!J405="","",'Cálculos '!J405)</f>
        <v/>
      </c>
      <c r="D399" s="172" t="str">
        <f>IF('Cálculos '!K405="","",'Cálculos '!K405)</f>
        <v/>
      </c>
      <c r="E399" s="172" t="str">
        <f>IF('Cálculos '!L405="","",'Cálculos '!L405)</f>
        <v/>
      </c>
      <c r="F399" s="172" t="str">
        <f>IF('Cálculos '!M405="","",'Cálculos '!M405)</f>
        <v/>
      </c>
      <c r="G399" s="172" t="str">
        <f>IF('Cálculos '!N405="","",'Cálculos '!N405)</f>
        <v/>
      </c>
      <c r="H399" s="172" t="str">
        <f>IF('Cálculos '!O405="","",'Cálculos '!O405)</f>
        <v/>
      </c>
      <c r="I399" s="172" t="str">
        <f>IF('Cálculos '!P405="","",'Cálculos '!P405)</f>
        <v/>
      </c>
      <c r="J399" s="172" t="str">
        <f>IF('Cálculos '!Q405="","",'Cálculos '!Q405)</f>
        <v/>
      </c>
      <c r="K399" s="172" t="str">
        <f>IF('Cálculos '!R405="","",'Cálculos '!R405)</f>
        <v/>
      </c>
      <c r="L399" s="172" t="str">
        <f>IF('Cálculos '!S405="","",'Cálculos '!S405)</f>
        <v/>
      </c>
      <c r="M399" s="172" t="str">
        <f>IF('Cálculos '!T405="","",'Cálculos '!T405)</f>
        <v/>
      </c>
      <c r="N399" s="172" t="str">
        <f>IF('Cálculos '!U405="","",'Cálculos '!U405)</f>
        <v/>
      </c>
      <c r="O399" s="172" t="str">
        <f>IF('Cálculos '!V405="","",'Cálculos '!V405)</f>
        <v/>
      </c>
      <c r="P399" s="172" t="str">
        <f>IF('Cálculos '!W405="","",'Cálculos '!W405)</f>
        <v/>
      </c>
      <c r="Q399" s="172" t="str">
        <f>IF('Cálculos '!X405="","",'Cálculos '!X405)</f>
        <v/>
      </c>
      <c r="R399" s="172" t="str">
        <f>IF('Cálculos '!Y405="","",'Cálculos '!Y405)</f>
        <v/>
      </c>
      <c r="S399" s="172" t="str">
        <f>IF('Cálculos '!Z405="","",'Cálculos '!Z405)</f>
        <v/>
      </c>
      <c r="T399" s="172" t="str">
        <f>IF('Cálculos '!AA405="","",'Cálculos '!AA405)</f>
        <v/>
      </c>
      <c r="U399" s="172" t="str">
        <f>IF('Cálculos '!AB405="","",'Cálculos '!AB405)</f>
        <v/>
      </c>
      <c r="V399" s="172" t="str">
        <f>IF('Cálculos '!AC405="","",'Cálculos '!AC405)</f>
        <v/>
      </c>
      <c r="W399" s="172" t="str">
        <f>IF('Cálculos '!AD405="","",'Cálculos '!AD405)</f>
        <v/>
      </c>
      <c r="X399" s="172" t="str">
        <f>IF('Cálculos '!AE405="","",'Cálculos '!AE405)</f>
        <v/>
      </c>
      <c r="Y399" s="172" t="str">
        <f>IF('Cálculos '!AF405="","",'Cálculos '!AF405)</f>
        <v/>
      </c>
      <c r="Z399" s="172" t="str">
        <f>IF('Cálculos '!AG405="","",'Cálculos '!AG405)</f>
        <v/>
      </c>
      <c r="AA399" s="172" t="str">
        <f>IF('Cálculos '!AH405="","",'Cálculos '!AH405)</f>
        <v/>
      </c>
      <c r="AB399" s="172" t="str">
        <f>IF('Cálculos '!AI405="","",'Cálculos '!AI405)</f>
        <v/>
      </c>
      <c r="AC399" s="172" t="str">
        <f>IF('Cálculos '!AJ405="","",'Cálculos '!AJ405)</f>
        <v/>
      </c>
      <c r="AD399" s="172" t="str">
        <f>IF('Cálculos '!AK405="","",'Cálculos '!AK405)</f>
        <v/>
      </c>
      <c r="AE399" s="172" t="str">
        <f>IF('Cálculos '!AL405="","",'Cálculos '!AL405)</f>
        <v/>
      </c>
      <c r="AF399" s="172" t="str">
        <f>IF('Cálculos '!AM405="","",'Cálculos '!AM405)</f>
        <v/>
      </c>
      <c r="AG399" s="172" t="str">
        <f>IF('Cálculos '!AN405="","",'Cálculos '!AN405)</f>
        <v/>
      </c>
      <c r="AH399" s="172" t="str">
        <f>IF('Cálculos '!AO405="","",'Cálculos '!AO405)</f>
        <v/>
      </c>
      <c r="AI399" s="172" t="str">
        <f>IF('Cálculos '!AP405="","",'Cálculos '!AP405)</f>
        <v/>
      </c>
      <c r="AJ399" s="443" t="str">
        <f>IF('Cálculos '!AQ405="","",'Cálculos '!AQ405)</f>
        <v/>
      </c>
      <c r="AK399" s="446" t="str">
        <f>IF('Cálculos '!D405="","",AVERAGE(C399:AJ399))</f>
        <v/>
      </c>
      <c r="AM399" s="181">
        <f t="shared" si="254"/>
        <v>397</v>
      </c>
      <c r="AN399" s="284" t="str">
        <f t="shared" si="255"/>
        <v/>
      </c>
      <c r="AO399" s="285" t="str">
        <f t="shared" si="256"/>
        <v/>
      </c>
      <c r="AP399" s="285" t="str">
        <f t="shared" si="257"/>
        <v/>
      </c>
      <c r="AQ399" s="285" t="str">
        <f t="shared" si="258"/>
        <v/>
      </c>
      <c r="AR399" s="182" t="str">
        <f t="shared" si="259"/>
        <v/>
      </c>
      <c r="AS399" s="182" t="str">
        <f t="shared" si="260"/>
        <v/>
      </c>
      <c r="AT399" s="182" t="str">
        <f t="shared" si="261"/>
        <v/>
      </c>
      <c r="AU399" s="182" t="str">
        <f t="shared" si="262"/>
        <v/>
      </c>
      <c r="AV399" s="182" t="str">
        <f t="shared" si="263"/>
        <v/>
      </c>
      <c r="AW399" s="182" t="str">
        <f t="shared" si="264"/>
        <v/>
      </c>
      <c r="AX399" s="182" t="str">
        <f t="shared" si="265"/>
        <v/>
      </c>
      <c r="AY399" s="182" t="str">
        <f t="shared" si="266"/>
        <v/>
      </c>
      <c r="AZ399" s="182" t="str">
        <f t="shared" si="267"/>
        <v/>
      </c>
      <c r="BA399" s="182" t="str">
        <f t="shared" si="268"/>
        <v/>
      </c>
      <c r="BB399" s="182" t="str">
        <f t="shared" si="269"/>
        <v/>
      </c>
      <c r="BC399" s="182" t="str">
        <f t="shared" si="270"/>
        <v/>
      </c>
      <c r="BD399" s="182" t="str">
        <f t="shared" si="271"/>
        <v/>
      </c>
      <c r="BE399" s="182" t="str">
        <f t="shared" si="272"/>
        <v/>
      </c>
      <c r="BF399" s="182" t="str">
        <f t="shared" si="273"/>
        <v/>
      </c>
      <c r="BG399" s="182" t="str">
        <f t="shared" si="274"/>
        <v/>
      </c>
      <c r="BH399" s="182" t="str">
        <f t="shared" si="275"/>
        <v/>
      </c>
      <c r="BI399" s="182" t="str">
        <f t="shared" si="276"/>
        <v/>
      </c>
      <c r="BJ399" s="182" t="str">
        <f t="shared" si="277"/>
        <v/>
      </c>
      <c r="BK399" s="182" t="str">
        <f t="shared" si="278"/>
        <v/>
      </c>
      <c r="BL399" s="182" t="str">
        <f t="shared" si="279"/>
        <v/>
      </c>
      <c r="BM399" s="182" t="str">
        <f t="shared" si="280"/>
        <v/>
      </c>
      <c r="BN399" s="182" t="str">
        <f t="shared" si="281"/>
        <v/>
      </c>
      <c r="BO399" s="182" t="str">
        <f t="shared" si="282"/>
        <v/>
      </c>
      <c r="BP399" s="182" t="str">
        <f t="shared" si="283"/>
        <v/>
      </c>
      <c r="BQ399" s="182" t="str">
        <f t="shared" si="284"/>
        <v/>
      </c>
      <c r="BR399" s="182" t="str">
        <f t="shared" si="285"/>
        <v/>
      </c>
      <c r="BS399" s="182" t="str">
        <f t="shared" si="286"/>
        <v/>
      </c>
      <c r="BT399" s="182" t="str">
        <f t="shared" si="287"/>
        <v/>
      </c>
      <c r="BU399" s="183" t="str">
        <f t="shared" si="288"/>
        <v/>
      </c>
      <c r="BV399" s="184" t="str">
        <f>IF('Cálculos '!C405="","",AVERAGE(AN399:BU399))</f>
        <v/>
      </c>
    </row>
    <row r="400" spans="2:74" ht="17.25" hidden="1" thickBot="1" x14ac:dyDescent="0.35">
      <c r="B400" s="165">
        <f t="shared" si="253"/>
        <v>398</v>
      </c>
      <c r="C400" s="171" t="str">
        <f>IF('Cálculos '!J406="","",'Cálculos '!J406)</f>
        <v/>
      </c>
      <c r="D400" s="172" t="str">
        <f>IF('Cálculos '!K406="","",'Cálculos '!K406)</f>
        <v/>
      </c>
      <c r="E400" s="172" t="str">
        <f>IF('Cálculos '!L406="","",'Cálculos '!L406)</f>
        <v/>
      </c>
      <c r="F400" s="172" t="str">
        <f>IF('Cálculos '!M406="","",'Cálculos '!M406)</f>
        <v/>
      </c>
      <c r="G400" s="172" t="str">
        <f>IF('Cálculos '!N406="","",'Cálculos '!N406)</f>
        <v/>
      </c>
      <c r="H400" s="172" t="str">
        <f>IF('Cálculos '!O406="","",'Cálculos '!O406)</f>
        <v/>
      </c>
      <c r="I400" s="172" t="str">
        <f>IF('Cálculos '!P406="","",'Cálculos '!P406)</f>
        <v/>
      </c>
      <c r="J400" s="172" t="str">
        <f>IF('Cálculos '!Q406="","",'Cálculos '!Q406)</f>
        <v/>
      </c>
      <c r="K400" s="172" t="str">
        <f>IF('Cálculos '!R406="","",'Cálculos '!R406)</f>
        <v/>
      </c>
      <c r="L400" s="172" t="str">
        <f>IF('Cálculos '!S406="","",'Cálculos '!S406)</f>
        <v/>
      </c>
      <c r="M400" s="172" t="str">
        <f>IF('Cálculos '!T406="","",'Cálculos '!T406)</f>
        <v/>
      </c>
      <c r="N400" s="172" t="str">
        <f>IF('Cálculos '!U406="","",'Cálculos '!U406)</f>
        <v/>
      </c>
      <c r="O400" s="172" t="str">
        <f>IF('Cálculos '!V406="","",'Cálculos '!V406)</f>
        <v/>
      </c>
      <c r="P400" s="172" t="str">
        <f>IF('Cálculos '!W406="","",'Cálculos '!W406)</f>
        <v/>
      </c>
      <c r="Q400" s="172" t="str">
        <f>IF('Cálculos '!X406="","",'Cálculos '!X406)</f>
        <v/>
      </c>
      <c r="R400" s="172" t="str">
        <f>IF('Cálculos '!Y406="","",'Cálculos '!Y406)</f>
        <v/>
      </c>
      <c r="S400" s="172" t="str">
        <f>IF('Cálculos '!Z406="","",'Cálculos '!Z406)</f>
        <v/>
      </c>
      <c r="T400" s="172" t="str">
        <f>IF('Cálculos '!AA406="","",'Cálculos '!AA406)</f>
        <v/>
      </c>
      <c r="U400" s="172" t="str">
        <f>IF('Cálculos '!AB406="","",'Cálculos '!AB406)</f>
        <v/>
      </c>
      <c r="V400" s="172" t="str">
        <f>IF('Cálculos '!AC406="","",'Cálculos '!AC406)</f>
        <v/>
      </c>
      <c r="W400" s="172" t="str">
        <f>IF('Cálculos '!AD406="","",'Cálculos '!AD406)</f>
        <v/>
      </c>
      <c r="X400" s="172" t="str">
        <f>IF('Cálculos '!AE406="","",'Cálculos '!AE406)</f>
        <v/>
      </c>
      <c r="Y400" s="172" t="str">
        <f>IF('Cálculos '!AF406="","",'Cálculos '!AF406)</f>
        <v/>
      </c>
      <c r="Z400" s="172" t="str">
        <f>IF('Cálculos '!AG406="","",'Cálculos '!AG406)</f>
        <v/>
      </c>
      <c r="AA400" s="172" t="str">
        <f>IF('Cálculos '!AH406="","",'Cálculos '!AH406)</f>
        <v/>
      </c>
      <c r="AB400" s="172" t="str">
        <f>IF('Cálculos '!AI406="","",'Cálculos '!AI406)</f>
        <v/>
      </c>
      <c r="AC400" s="172" t="str">
        <f>IF('Cálculos '!AJ406="","",'Cálculos '!AJ406)</f>
        <v/>
      </c>
      <c r="AD400" s="172" t="str">
        <f>IF('Cálculos '!AK406="","",'Cálculos '!AK406)</f>
        <v/>
      </c>
      <c r="AE400" s="172" t="str">
        <f>IF('Cálculos '!AL406="","",'Cálculos '!AL406)</f>
        <v/>
      </c>
      <c r="AF400" s="172" t="str">
        <f>IF('Cálculos '!AM406="","",'Cálculos '!AM406)</f>
        <v/>
      </c>
      <c r="AG400" s="172" t="str">
        <f>IF('Cálculos '!AN406="","",'Cálculos '!AN406)</f>
        <v/>
      </c>
      <c r="AH400" s="172" t="str">
        <f>IF('Cálculos '!AO406="","",'Cálculos '!AO406)</f>
        <v/>
      </c>
      <c r="AI400" s="172" t="str">
        <f>IF('Cálculos '!AP406="","",'Cálculos '!AP406)</f>
        <v/>
      </c>
      <c r="AJ400" s="443" t="str">
        <f>IF('Cálculos '!AQ406="","",'Cálculos '!AQ406)</f>
        <v/>
      </c>
      <c r="AK400" s="446" t="str">
        <f>IF('Cálculos '!D406="","",AVERAGE(C400:AJ400))</f>
        <v/>
      </c>
      <c r="AM400" s="181">
        <f t="shared" si="254"/>
        <v>398</v>
      </c>
      <c r="AN400" s="284" t="str">
        <f t="shared" si="255"/>
        <v/>
      </c>
      <c r="AO400" s="285" t="str">
        <f t="shared" si="256"/>
        <v/>
      </c>
      <c r="AP400" s="285" t="str">
        <f t="shared" si="257"/>
        <v/>
      </c>
      <c r="AQ400" s="285" t="str">
        <f t="shared" si="258"/>
        <v/>
      </c>
      <c r="AR400" s="182" t="str">
        <f t="shared" si="259"/>
        <v/>
      </c>
      <c r="AS400" s="182" t="str">
        <f t="shared" si="260"/>
        <v/>
      </c>
      <c r="AT400" s="182" t="str">
        <f t="shared" si="261"/>
        <v/>
      </c>
      <c r="AU400" s="182" t="str">
        <f t="shared" si="262"/>
        <v/>
      </c>
      <c r="AV400" s="182" t="str">
        <f t="shared" si="263"/>
        <v/>
      </c>
      <c r="AW400" s="182" t="str">
        <f t="shared" si="264"/>
        <v/>
      </c>
      <c r="AX400" s="182" t="str">
        <f t="shared" si="265"/>
        <v/>
      </c>
      <c r="AY400" s="182" t="str">
        <f t="shared" si="266"/>
        <v/>
      </c>
      <c r="AZ400" s="182" t="str">
        <f t="shared" si="267"/>
        <v/>
      </c>
      <c r="BA400" s="182" t="str">
        <f t="shared" si="268"/>
        <v/>
      </c>
      <c r="BB400" s="182" t="str">
        <f t="shared" si="269"/>
        <v/>
      </c>
      <c r="BC400" s="182" t="str">
        <f t="shared" si="270"/>
        <v/>
      </c>
      <c r="BD400" s="182" t="str">
        <f t="shared" si="271"/>
        <v/>
      </c>
      <c r="BE400" s="182" t="str">
        <f t="shared" si="272"/>
        <v/>
      </c>
      <c r="BF400" s="182" t="str">
        <f t="shared" si="273"/>
        <v/>
      </c>
      <c r="BG400" s="182" t="str">
        <f t="shared" si="274"/>
        <v/>
      </c>
      <c r="BH400" s="182" t="str">
        <f t="shared" si="275"/>
        <v/>
      </c>
      <c r="BI400" s="182" t="str">
        <f t="shared" si="276"/>
        <v/>
      </c>
      <c r="BJ400" s="182" t="str">
        <f t="shared" si="277"/>
        <v/>
      </c>
      <c r="BK400" s="182" t="str">
        <f t="shared" si="278"/>
        <v/>
      </c>
      <c r="BL400" s="182" t="str">
        <f t="shared" si="279"/>
        <v/>
      </c>
      <c r="BM400" s="182" t="str">
        <f t="shared" si="280"/>
        <v/>
      </c>
      <c r="BN400" s="182" t="str">
        <f t="shared" si="281"/>
        <v/>
      </c>
      <c r="BO400" s="182" t="str">
        <f t="shared" si="282"/>
        <v/>
      </c>
      <c r="BP400" s="182" t="str">
        <f t="shared" si="283"/>
        <v/>
      </c>
      <c r="BQ400" s="182" t="str">
        <f t="shared" si="284"/>
        <v/>
      </c>
      <c r="BR400" s="182" t="str">
        <f t="shared" si="285"/>
        <v/>
      </c>
      <c r="BS400" s="182" t="str">
        <f t="shared" si="286"/>
        <v/>
      </c>
      <c r="BT400" s="182" t="str">
        <f t="shared" si="287"/>
        <v/>
      </c>
      <c r="BU400" s="183" t="str">
        <f t="shared" si="288"/>
        <v/>
      </c>
      <c r="BV400" s="184" t="str">
        <f>IF('Cálculos '!C406="","",AVERAGE(AN400:BU400))</f>
        <v/>
      </c>
    </row>
    <row r="401" spans="2:74" ht="17.25" hidden="1" thickBot="1" x14ac:dyDescent="0.35">
      <c r="B401" s="165">
        <f t="shared" si="253"/>
        <v>399</v>
      </c>
      <c r="C401" s="171" t="str">
        <f>IF('Cálculos '!J407="","",'Cálculos '!J407)</f>
        <v/>
      </c>
      <c r="D401" s="172" t="str">
        <f>IF('Cálculos '!K407="","",'Cálculos '!K407)</f>
        <v/>
      </c>
      <c r="E401" s="172" t="str">
        <f>IF('Cálculos '!L407="","",'Cálculos '!L407)</f>
        <v/>
      </c>
      <c r="F401" s="172" t="str">
        <f>IF('Cálculos '!M407="","",'Cálculos '!M407)</f>
        <v/>
      </c>
      <c r="G401" s="172" t="str">
        <f>IF('Cálculos '!N407="","",'Cálculos '!N407)</f>
        <v/>
      </c>
      <c r="H401" s="172" t="str">
        <f>IF('Cálculos '!O407="","",'Cálculos '!O407)</f>
        <v/>
      </c>
      <c r="I401" s="172" t="str">
        <f>IF('Cálculos '!P407="","",'Cálculos '!P407)</f>
        <v/>
      </c>
      <c r="J401" s="172" t="str">
        <f>IF('Cálculos '!Q407="","",'Cálculos '!Q407)</f>
        <v/>
      </c>
      <c r="K401" s="172" t="str">
        <f>IF('Cálculos '!R407="","",'Cálculos '!R407)</f>
        <v/>
      </c>
      <c r="L401" s="172" t="str">
        <f>IF('Cálculos '!S407="","",'Cálculos '!S407)</f>
        <v/>
      </c>
      <c r="M401" s="172" t="str">
        <f>IF('Cálculos '!T407="","",'Cálculos '!T407)</f>
        <v/>
      </c>
      <c r="N401" s="172" t="str">
        <f>IF('Cálculos '!U407="","",'Cálculos '!U407)</f>
        <v/>
      </c>
      <c r="O401" s="172" t="str">
        <f>IF('Cálculos '!V407="","",'Cálculos '!V407)</f>
        <v/>
      </c>
      <c r="P401" s="172" t="str">
        <f>IF('Cálculos '!W407="","",'Cálculos '!W407)</f>
        <v/>
      </c>
      <c r="Q401" s="172" t="str">
        <f>IF('Cálculos '!X407="","",'Cálculos '!X407)</f>
        <v/>
      </c>
      <c r="R401" s="172" t="str">
        <f>IF('Cálculos '!Y407="","",'Cálculos '!Y407)</f>
        <v/>
      </c>
      <c r="S401" s="172" t="str">
        <f>IF('Cálculos '!Z407="","",'Cálculos '!Z407)</f>
        <v/>
      </c>
      <c r="T401" s="172" t="str">
        <f>IF('Cálculos '!AA407="","",'Cálculos '!AA407)</f>
        <v/>
      </c>
      <c r="U401" s="172" t="str">
        <f>IF('Cálculos '!AB407="","",'Cálculos '!AB407)</f>
        <v/>
      </c>
      <c r="V401" s="172" t="str">
        <f>IF('Cálculos '!AC407="","",'Cálculos '!AC407)</f>
        <v/>
      </c>
      <c r="W401" s="172" t="str">
        <f>IF('Cálculos '!AD407="","",'Cálculos '!AD407)</f>
        <v/>
      </c>
      <c r="X401" s="172" t="str">
        <f>IF('Cálculos '!AE407="","",'Cálculos '!AE407)</f>
        <v/>
      </c>
      <c r="Y401" s="172" t="str">
        <f>IF('Cálculos '!AF407="","",'Cálculos '!AF407)</f>
        <v/>
      </c>
      <c r="Z401" s="172" t="str">
        <f>IF('Cálculos '!AG407="","",'Cálculos '!AG407)</f>
        <v/>
      </c>
      <c r="AA401" s="172" t="str">
        <f>IF('Cálculos '!AH407="","",'Cálculos '!AH407)</f>
        <v/>
      </c>
      <c r="AB401" s="172" t="str">
        <f>IF('Cálculos '!AI407="","",'Cálculos '!AI407)</f>
        <v/>
      </c>
      <c r="AC401" s="172" t="str">
        <f>IF('Cálculos '!AJ407="","",'Cálculos '!AJ407)</f>
        <v/>
      </c>
      <c r="AD401" s="172" t="str">
        <f>IF('Cálculos '!AK407="","",'Cálculos '!AK407)</f>
        <v/>
      </c>
      <c r="AE401" s="172" t="str">
        <f>IF('Cálculos '!AL407="","",'Cálculos '!AL407)</f>
        <v/>
      </c>
      <c r="AF401" s="172" t="str">
        <f>IF('Cálculos '!AM407="","",'Cálculos '!AM407)</f>
        <v/>
      </c>
      <c r="AG401" s="172" t="str">
        <f>IF('Cálculos '!AN407="","",'Cálculos '!AN407)</f>
        <v/>
      </c>
      <c r="AH401" s="172" t="str">
        <f>IF('Cálculos '!AO407="","",'Cálculos '!AO407)</f>
        <v/>
      </c>
      <c r="AI401" s="172" t="str">
        <f>IF('Cálculos '!AP407="","",'Cálculos '!AP407)</f>
        <v/>
      </c>
      <c r="AJ401" s="443" t="str">
        <f>IF('Cálculos '!AQ407="","",'Cálculos '!AQ407)</f>
        <v/>
      </c>
      <c r="AK401" s="446" t="str">
        <f>IF('Cálculos '!D407="","",AVERAGE(C401:AJ401))</f>
        <v/>
      </c>
      <c r="AM401" s="181">
        <f t="shared" si="254"/>
        <v>399</v>
      </c>
      <c r="AN401" s="284" t="str">
        <f t="shared" si="255"/>
        <v/>
      </c>
      <c r="AO401" s="285" t="str">
        <f t="shared" si="256"/>
        <v/>
      </c>
      <c r="AP401" s="285" t="str">
        <f t="shared" si="257"/>
        <v/>
      </c>
      <c r="AQ401" s="285" t="str">
        <f t="shared" si="258"/>
        <v/>
      </c>
      <c r="AR401" s="182" t="str">
        <f t="shared" si="259"/>
        <v/>
      </c>
      <c r="AS401" s="182" t="str">
        <f t="shared" si="260"/>
        <v/>
      </c>
      <c r="AT401" s="182" t="str">
        <f t="shared" si="261"/>
        <v/>
      </c>
      <c r="AU401" s="182" t="str">
        <f t="shared" si="262"/>
        <v/>
      </c>
      <c r="AV401" s="182" t="str">
        <f t="shared" si="263"/>
        <v/>
      </c>
      <c r="AW401" s="182" t="str">
        <f t="shared" si="264"/>
        <v/>
      </c>
      <c r="AX401" s="182" t="str">
        <f t="shared" si="265"/>
        <v/>
      </c>
      <c r="AY401" s="182" t="str">
        <f t="shared" si="266"/>
        <v/>
      </c>
      <c r="AZ401" s="182" t="str">
        <f t="shared" si="267"/>
        <v/>
      </c>
      <c r="BA401" s="182" t="str">
        <f t="shared" si="268"/>
        <v/>
      </c>
      <c r="BB401" s="182" t="str">
        <f t="shared" si="269"/>
        <v/>
      </c>
      <c r="BC401" s="182" t="str">
        <f t="shared" si="270"/>
        <v/>
      </c>
      <c r="BD401" s="182" t="str">
        <f t="shared" si="271"/>
        <v/>
      </c>
      <c r="BE401" s="182" t="str">
        <f t="shared" si="272"/>
        <v/>
      </c>
      <c r="BF401" s="182" t="str">
        <f t="shared" si="273"/>
        <v/>
      </c>
      <c r="BG401" s="182" t="str">
        <f t="shared" si="274"/>
        <v/>
      </c>
      <c r="BH401" s="182" t="str">
        <f t="shared" si="275"/>
        <v/>
      </c>
      <c r="BI401" s="182" t="str">
        <f t="shared" si="276"/>
        <v/>
      </c>
      <c r="BJ401" s="182" t="str">
        <f t="shared" si="277"/>
        <v/>
      </c>
      <c r="BK401" s="182" t="str">
        <f t="shared" si="278"/>
        <v/>
      </c>
      <c r="BL401" s="182" t="str">
        <f t="shared" si="279"/>
        <v/>
      </c>
      <c r="BM401" s="182" t="str">
        <f t="shared" si="280"/>
        <v/>
      </c>
      <c r="BN401" s="182" t="str">
        <f t="shared" si="281"/>
        <v/>
      </c>
      <c r="BO401" s="182" t="str">
        <f t="shared" si="282"/>
        <v/>
      </c>
      <c r="BP401" s="182" t="str">
        <f t="shared" si="283"/>
        <v/>
      </c>
      <c r="BQ401" s="182" t="str">
        <f t="shared" si="284"/>
        <v/>
      </c>
      <c r="BR401" s="182" t="str">
        <f t="shared" si="285"/>
        <v/>
      </c>
      <c r="BS401" s="182" t="str">
        <f t="shared" si="286"/>
        <v/>
      </c>
      <c r="BT401" s="182" t="str">
        <f t="shared" si="287"/>
        <v/>
      </c>
      <c r="BU401" s="183" t="str">
        <f t="shared" si="288"/>
        <v/>
      </c>
      <c r="BV401" s="184" t="str">
        <f>IF('Cálculos '!C407="","",AVERAGE(AN401:BU401))</f>
        <v/>
      </c>
    </row>
    <row r="402" spans="2:74" ht="17.25" hidden="1" thickBot="1" x14ac:dyDescent="0.35">
      <c r="B402" s="165">
        <f t="shared" si="253"/>
        <v>400</v>
      </c>
      <c r="C402" s="171" t="str">
        <f>IF('Cálculos '!J408="","",'Cálculos '!J408)</f>
        <v/>
      </c>
      <c r="D402" s="172" t="str">
        <f>IF('Cálculos '!K408="","",'Cálculos '!K408)</f>
        <v/>
      </c>
      <c r="E402" s="172" t="str">
        <f>IF('Cálculos '!L408="","",'Cálculos '!L408)</f>
        <v/>
      </c>
      <c r="F402" s="172" t="str">
        <f>IF('Cálculos '!M408="","",'Cálculos '!M408)</f>
        <v/>
      </c>
      <c r="G402" s="172" t="str">
        <f>IF('Cálculos '!N408="","",'Cálculos '!N408)</f>
        <v/>
      </c>
      <c r="H402" s="172" t="str">
        <f>IF('Cálculos '!O408="","",'Cálculos '!O408)</f>
        <v/>
      </c>
      <c r="I402" s="172" t="str">
        <f>IF('Cálculos '!P408="","",'Cálculos '!P408)</f>
        <v/>
      </c>
      <c r="J402" s="172" t="str">
        <f>IF('Cálculos '!Q408="","",'Cálculos '!Q408)</f>
        <v/>
      </c>
      <c r="K402" s="172" t="str">
        <f>IF('Cálculos '!R408="","",'Cálculos '!R408)</f>
        <v/>
      </c>
      <c r="L402" s="172" t="str">
        <f>IF('Cálculos '!S408="","",'Cálculos '!S408)</f>
        <v/>
      </c>
      <c r="M402" s="172" t="str">
        <f>IF('Cálculos '!T408="","",'Cálculos '!T408)</f>
        <v/>
      </c>
      <c r="N402" s="172" t="str">
        <f>IF('Cálculos '!U408="","",'Cálculos '!U408)</f>
        <v/>
      </c>
      <c r="O402" s="172" t="str">
        <f>IF('Cálculos '!V408="","",'Cálculos '!V408)</f>
        <v/>
      </c>
      <c r="P402" s="172" t="str">
        <f>IF('Cálculos '!W408="","",'Cálculos '!W408)</f>
        <v/>
      </c>
      <c r="Q402" s="172" t="str">
        <f>IF('Cálculos '!X408="","",'Cálculos '!X408)</f>
        <v/>
      </c>
      <c r="R402" s="172" t="str">
        <f>IF('Cálculos '!Y408="","",'Cálculos '!Y408)</f>
        <v/>
      </c>
      <c r="S402" s="172" t="str">
        <f>IF('Cálculos '!Z408="","",'Cálculos '!Z408)</f>
        <v/>
      </c>
      <c r="T402" s="172" t="str">
        <f>IF('Cálculos '!AA408="","",'Cálculos '!AA408)</f>
        <v/>
      </c>
      <c r="U402" s="172" t="str">
        <f>IF('Cálculos '!AB408="","",'Cálculos '!AB408)</f>
        <v/>
      </c>
      <c r="V402" s="172" t="str">
        <f>IF('Cálculos '!AC408="","",'Cálculos '!AC408)</f>
        <v/>
      </c>
      <c r="W402" s="172" t="str">
        <f>IF('Cálculos '!AD408="","",'Cálculos '!AD408)</f>
        <v/>
      </c>
      <c r="X402" s="172" t="str">
        <f>IF('Cálculos '!AE408="","",'Cálculos '!AE408)</f>
        <v/>
      </c>
      <c r="Y402" s="172" t="str">
        <f>IF('Cálculos '!AF408="","",'Cálculos '!AF408)</f>
        <v/>
      </c>
      <c r="Z402" s="172" t="str">
        <f>IF('Cálculos '!AG408="","",'Cálculos '!AG408)</f>
        <v/>
      </c>
      <c r="AA402" s="172" t="str">
        <f>IF('Cálculos '!AH408="","",'Cálculos '!AH408)</f>
        <v/>
      </c>
      <c r="AB402" s="172" t="str">
        <f>IF('Cálculos '!AI408="","",'Cálculos '!AI408)</f>
        <v/>
      </c>
      <c r="AC402" s="172" t="str">
        <f>IF('Cálculos '!AJ408="","",'Cálculos '!AJ408)</f>
        <v/>
      </c>
      <c r="AD402" s="172" t="str">
        <f>IF('Cálculos '!AK408="","",'Cálculos '!AK408)</f>
        <v/>
      </c>
      <c r="AE402" s="172" t="str">
        <f>IF('Cálculos '!AL408="","",'Cálculos '!AL408)</f>
        <v/>
      </c>
      <c r="AF402" s="172" t="str">
        <f>IF('Cálculos '!AM408="","",'Cálculos '!AM408)</f>
        <v/>
      </c>
      <c r="AG402" s="172" t="str">
        <f>IF('Cálculos '!AN408="","",'Cálculos '!AN408)</f>
        <v/>
      </c>
      <c r="AH402" s="172" t="str">
        <f>IF('Cálculos '!AO408="","",'Cálculos '!AO408)</f>
        <v/>
      </c>
      <c r="AI402" s="172" t="str">
        <f>IF('Cálculos '!AP408="","",'Cálculos '!AP408)</f>
        <v/>
      </c>
      <c r="AJ402" s="443" t="str">
        <f>IF('Cálculos '!AQ408="","",'Cálculos '!AQ408)</f>
        <v/>
      </c>
      <c r="AK402" s="446" t="str">
        <f>IF('Cálculos '!D408="","",AVERAGE(C402:AJ402))</f>
        <v/>
      </c>
      <c r="AM402" s="181">
        <f t="shared" si="254"/>
        <v>400</v>
      </c>
      <c r="AN402" s="284" t="str">
        <f t="shared" si="255"/>
        <v/>
      </c>
      <c r="AO402" s="285" t="str">
        <f t="shared" si="256"/>
        <v/>
      </c>
      <c r="AP402" s="285" t="str">
        <f t="shared" si="257"/>
        <v/>
      </c>
      <c r="AQ402" s="285" t="str">
        <f t="shared" si="258"/>
        <v/>
      </c>
      <c r="AR402" s="182" t="str">
        <f t="shared" si="259"/>
        <v/>
      </c>
      <c r="AS402" s="182" t="str">
        <f t="shared" si="260"/>
        <v/>
      </c>
      <c r="AT402" s="182" t="str">
        <f t="shared" si="261"/>
        <v/>
      </c>
      <c r="AU402" s="182" t="str">
        <f t="shared" si="262"/>
        <v/>
      </c>
      <c r="AV402" s="182" t="str">
        <f t="shared" si="263"/>
        <v/>
      </c>
      <c r="AW402" s="182" t="str">
        <f t="shared" si="264"/>
        <v/>
      </c>
      <c r="AX402" s="182" t="str">
        <f t="shared" si="265"/>
        <v/>
      </c>
      <c r="AY402" s="182" t="str">
        <f t="shared" si="266"/>
        <v/>
      </c>
      <c r="AZ402" s="182" t="str">
        <f t="shared" si="267"/>
        <v/>
      </c>
      <c r="BA402" s="182" t="str">
        <f t="shared" si="268"/>
        <v/>
      </c>
      <c r="BB402" s="182" t="str">
        <f t="shared" si="269"/>
        <v/>
      </c>
      <c r="BC402" s="182" t="str">
        <f t="shared" si="270"/>
        <v/>
      </c>
      <c r="BD402" s="182" t="str">
        <f t="shared" si="271"/>
        <v/>
      </c>
      <c r="BE402" s="182" t="str">
        <f t="shared" si="272"/>
        <v/>
      </c>
      <c r="BF402" s="182" t="str">
        <f t="shared" si="273"/>
        <v/>
      </c>
      <c r="BG402" s="182" t="str">
        <f t="shared" si="274"/>
        <v/>
      </c>
      <c r="BH402" s="182" t="str">
        <f t="shared" si="275"/>
        <v/>
      </c>
      <c r="BI402" s="182" t="str">
        <f t="shared" si="276"/>
        <v/>
      </c>
      <c r="BJ402" s="182" t="str">
        <f t="shared" si="277"/>
        <v/>
      </c>
      <c r="BK402" s="182" t="str">
        <f t="shared" si="278"/>
        <v/>
      </c>
      <c r="BL402" s="182" t="str">
        <f t="shared" si="279"/>
        <v/>
      </c>
      <c r="BM402" s="182" t="str">
        <f t="shared" si="280"/>
        <v/>
      </c>
      <c r="BN402" s="182" t="str">
        <f t="shared" si="281"/>
        <v/>
      </c>
      <c r="BO402" s="182" t="str">
        <f t="shared" si="282"/>
        <v/>
      </c>
      <c r="BP402" s="182" t="str">
        <f t="shared" si="283"/>
        <v/>
      </c>
      <c r="BQ402" s="182" t="str">
        <f t="shared" si="284"/>
        <v/>
      </c>
      <c r="BR402" s="182" t="str">
        <f t="shared" si="285"/>
        <v/>
      </c>
      <c r="BS402" s="182" t="str">
        <f t="shared" si="286"/>
        <v/>
      </c>
      <c r="BT402" s="182" t="str">
        <f t="shared" si="287"/>
        <v/>
      </c>
      <c r="BU402" s="183" t="str">
        <f t="shared" si="288"/>
        <v/>
      </c>
      <c r="BV402" s="184" t="str">
        <f>IF('Cálculos '!C408="","",AVERAGE(AN402:BU402))</f>
        <v/>
      </c>
    </row>
    <row r="403" spans="2:74" ht="17.25" hidden="1" thickBot="1" x14ac:dyDescent="0.35">
      <c r="B403" s="165">
        <f t="shared" si="253"/>
        <v>401</v>
      </c>
      <c r="C403" s="171" t="str">
        <f>IF('Cálculos '!J409="","",'Cálculos '!J409)</f>
        <v/>
      </c>
      <c r="D403" s="172" t="str">
        <f>IF('Cálculos '!K409="","",'Cálculos '!K409)</f>
        <v/>
      </c>
      <c r="E403" s="172" t="str">
        <f>IF('Cálculos '!L409="","",'Cálculos '!L409)</f>
        <v/>
      </c>
      <c r="F403" s="172" t="str">
        <f>IF('Cálculos '!M409="","",'Cálculos '!M409)</f>
        <v/>
      </c>
      <c r="G403" s="172" t="str">
        <f>IF('Cálculos '!N409="","",'Cálculos '!N409)</f>
        <v/>
      </c>
      <c r="H403" s="172" t="str">
        <f>IF('Cálculos '!O409="","",'Cálculos '!O409)</f>
        <v/>
      </c>
      <c r="I403" s="172" t="str">
        <f>IF('Cálculos '!P409="","",'Cálculos '!P409)</f>
        <v/>
      </c>
      <c r="J403" s="172" t="str">
        <f>IF('Cálculos '!Q409="","",'Cálculos '!Q409)</f>
        <v/>
      </c>
      <c r="K403" s="172" t="str">
        <f>IF('Cálculos '!R409="","",'Cálculos '!R409)</f>
        <v/>
      </c>
      <c r="L403" s="172" t="str">
        <f>IF('Cálculos '!S409="","",'Cálculos '!S409)</f>
        <v/>
      </c>
      <c r="M403" s="172" t="str">
        <f>IF('Cálculos '!T409="","",'Cálculos '!T409)</f>
        <v/>
      </c>
      <c r="N403" s="172" t="str">
        <f>IF('Cálculos '!U409="","",'Cálculos '!U409)</f>
        <v/>
      </c>
      <c r="O403" s="172" t="str">
        <f>IF('Cálculos '!V409="","",'Cálculos '!V409)</f>
        <v/>
      </c>
      <c r="P403" s="172" t="str">
        <f>IF('Cálculos '!W409="","",'Cálculos '!W409)</f>
        <v/>
      </c>
      <c r="Q403" s="172" t="str">
        <f>IF('Cálculos '!X409="","",'Cálculos '!X409)</f>
        <v/>
      </c>
      <c r="R403" s="172" t="str">
        <f>IF('Cálculos '!Y409="","",'Cálculos '!Y409)</f>
        <v/>
      </c>
      <c r="S403" s="172" t="str">
        <f>IF('Cálculos '!Z409="","",'Cálculos '!Z409)</f>
        <v/>
      </c>
      <c r="T403" s="172" t="str">
        <f>IF('Cálculos '!AA409="","",'Cálculos '!AA409)</f>
        <v/>
      </c>
      <c r="U403" s="172" t="str">
        <f>IF('Cálculos '!AB409="","",'Cálculos '!AB409)</f>
        <v/>
      </c>
      <c r="V403" s="172" t="str">
        <f>IF('Cálculos '!AC409="","",'Cálculos '!AC409)</f>
        <v/>
      </c>
      <c r="W403" s="172" t="str">
        <f>IF('Cálculos '!AD409="","",'Cálculos '!AD409)</f>
        <v/>
      </c>
      <c r="X403" s="172" t="str">
        <f>IF('Cálculos '!AE409="","",'Cálculos '!AE409)</f>
        <v/>
      </c>
      <c r="Y403" s="172" t="str">
        <f>IF('Cálculos '!AF409="","",'Cálculos '!AF409)</f>
        <v/>
      </c>
      <c r="Z403" s="172" t="str">
        <f>IF('Cálculos '!AG409="","",'Cálculos '!AG409)</f>
        <v/>
      </c>
      <c r="AA403" s="172" t="str">
        <f>IF('Cálculos '!AH409="","",'Cálculos '!AH409)</f>
        <v/>
      </c>
      <c r="AB403" s="172" t="str">
        <f>IF('Cálculos '!AI409="","",'Cálculos '!AI409)</f>
        <v/>
      </c>
      <c r="AC403" s="172" t="str">
        <f>IF('Cálculos '!AJ409="","",'Cálculos '!AJ409)</f>
        <v/>
      </c>
      <c r="AD403" s="172" t="str">
        <f>IF('Cálculos '!AK409="","",'Cálculos '!AK409)</f>
        <v/>
      </c>
      <c r="AE403" s="172" t="str">
        <f>IF('Cálculos '!AL409="","",'Cálculos '!AL409)</f>
        <v/>
      </c>
      <c r="AF403" s="172" t="str">
        <f>IF('Cálculos '!AM409="","",'Cálculos '!AM409)</f>
        <v/>
      </c>
      <c r="AG403" s="172" t="str">
        <f>IF('Cálculos '!AN409="","",'Cálculos '!AN409)</f>
        <v/>
      </c>
      <c r="AH403" s="172" t="str">
        <f>IF('Cálculos '!AO409="","",'Cálculos '!AO409)</f>
        <v/>
      </c>
      <c r="AI403" s="172" t="str">
        <f>IF('Cálculos '!AP409="","",'Cálculos '!AP409)</f>
        <v/>
      </c>
      <c r="AJ403" s="443" t="str">
        <f>IF('Cálculos '!AQ409="","",'Cálculos '!AQ409)</f>
        <v/>
      </c>
      <c r="AK403" s="446" t="str">
        <f>IF('Cálculos '!D409="","",AVERAGE(C403:AJ403))</f>
        <v/>
      </c>
      <c r="AM403" s="181">
        <f t="shared" si="254"/>
        <v>401</v>
      </c>
      <c r="AN403" s="284" t="str">
        <f t="shared" si="255"/>
        <v/>
      </c>
      <c r="AO403" s="285" t="str">
        <f t="shared" si="256"/>
        <v/>
      </c>
      <c r="AP403" s="285" t="str">
        <f t="shared" si="257"/>
        <v/>
      </c>
      <c r="AQ403" s="285" t="str">
        <f t="shared" si="258"/>
        <v/>
      </c>
      <c r="AR403" s="182" t="str">
        <f t="shared" si="259"/>
        <v/>
      </c>
      <c r="AS403" s="182" t="str">
        <f t="shared" si="260"/>
        <v/>
      </c>
      <c r="AT403" s="182" t="str">
        <f t="shared" si="261"/>
        <v/>
      </c>
      <c r="AU403" s="182" t="str">
        <f t="shared" si="262"/>
        <v/>
      </c>
      <c r="AV403" s="182" t="str">
        <f t="shared" si="263"/>
        <v/>
      </c>
      <c r="AW403" s="182" t="str">
        <f t="shared" si="264"/>
        <v/>
      </c>
      <c r="AX403" s="182" t="str">
        <f t="shared" si="265"/>
        <v/>
      </c>
      <c r="AY403" s="182" t="str">
        <f t="shared" si="266"/>
        <v/>
      </c>
      <c r="AZ403" s="182" t="str">
        <f t="shared" si="267"/>
        <v/>
      </c>
      <c r="BA403" s="182" t="str">
        <f t="shared" si="268"/>
        <v/>
      </c>
      <c r="BB403" s="182" t="str">
        <f t="shared" si="269"/>
        <v/>
      </c>
      <c r="BC403" s="182" t="str">
        <f t="shared" si="270"/>
        <v/>
      </c>
      <c r="BD403" s="182" t="str">
        <f t="shared" si="271"/>
        <v/>
      </c>
      <c r="BE403" s="182" t="str">
        <f t="shared" si="272"/>
        <v/>
      </c>
      <c r="BF403" s="182" t="str">
        <f t="shared" si="273"/>
        <v/>
      </c>
      <c r="BG403" s="182" t="str">
        <f t="shared" si="274"/>
        <v/>
      </c>
      <c r="BH403" s="182" t="str">
        <f t="shared" si="275"/>
        <v/>
      </c>
      <c r="BI403" s="182" t="str">
        <f t="shared" si="276"/>
        <v/>
      </c>
      <c r="BJ403" s="182" t="str">
        <f t="shared" si="277"/>
        <v/>
      </c>
      <c r="BK403" s="182" t="str">
        <f t="shared" si="278"/>
        <v/>
      </c>
      <c r="BL403" s="182" t="str">
        <f t="shared" si="279"/>
        <v/>
      </c>
      <c r="BM403" s="182" t="str">
        <f t="shared" si="280"/>
        <v/>
      </c>
      <c r="BN403" s="182" t="str">
        <f t="shared" si="281"/>
        <v/>
      </c>
      <c r="BO403" s="182" t="str">
        <f t="shared" si="282"/>
        <v/>
      </c>
      <c r="BP403" s="182" t="str">
        <f t="shared" si="283"/>
        <v/>
      </c>
      <c r="BQ403" s="182" t="str">
        <f t="shared" si="284"/>
        <v/>
      </c>
      <c r="BR403" s="182" t="str">
        <f t="shared" si="285"/>
        <v/>
      </c>
      <c r="BS403" s="182" t="str">
        <f t="shared" si="286"/>
        <v/>
      </c>
      <c r="BT403" s="182" t="str">
        <f t="shared" si="287"/>
        <v/>
      </c>
      <c r="BU403" s="183" t="str">
        <f t="shared" si="288"/>
        <v/>
      </c>
      <c r="BV403" s="184" t="str">
        <f>IF('Cálculos '!C409="","",AVERAGE(AN403:BU403))</f>
        <v/>
      </c>
    </row>
    <row r="404" spans="2:74" ht="17.25" hidden="1" thickBot="1" x14ac:dyDescent="0.35">
      <c r="B404" s="165">
        <f t="shared" si="253"/>
        <v>402</v>
      </c>
      <c r="C404" s="171" t="str">
        <f>IF('Cálculos '!J410="","",'Cálculos '!J410)</f>
        <v/>
      </c>
      <c r="D404" s="172" t="str">
        <f>IF('Cálculos '!K410="","",'Cálculos '!K410)</f>
        <v/>
      </c>
      <c r="E404" s="172" t="str">
        <f>IF('Cálculos '!L410="","",'Cálculos '!L410)</f>
        <v/>
      </c>
      <c r="F404" s="172" t="str">
        <f>IF('Cálculos '!M410="","",'Cálculos '!M410)</f>
        <v/>
      </c>
      <c r="G404" s="172" t="str">
        <f>IF('Cálculos '!N410="","",'Cálculos '!N410)</f>
        <v/>
      </c>
      <c r="H404" s="172" t="str">
        <f>IF('Cálculos '!O410="","",'Cálculos '!O410)</f>
        <v/>
      </c>
      <c r="I404" s="172" t="str">
        <f>IF('Cálculos '!P410="","",'Cálculos '!P410)</f>
        <v/>
      </c>
      <c r="J404" s="172" t="str">
        <f>IF('Cálculos '!Q410="","",'Cálculos '!Q410)</f>
        <v/>
      </c>
      <c r="K404" s="172" t="str">
        <f>IF('Cálculos '!R410="","",'Cálculos '!R410)</f>
        <v/>
      </c>
      <c r="L404" s="172" t="str">
        <f>IF('Cálculos '!S410="","",'Cálculos '!S410)</f>
        <v/>
      </c>
      <c r="M404" s="172" t="str">
        <f>IF('Cálculos '!T410="","",'Cálculos '!T410)</f>
        <v/>
      </c>
      <c r="N404" s="172" t="str">
        <f>IF('Cálculos '!U410="","",'Cálculos '!U410)</f>
        <v/>
      </c>
      <c r="O404" s="172" t="str">
        <f>IF('Cálculos '!V410="","",'Cálculos '!V410)</f>
        <v/>
      </c>
      <c r="P404" s="172" t="str">
        <f>IF('Cálculos '!W410="","",'Cálculos '!W410)</f>
        <v/>
      </c>
      <c r="Q404" s="172" t="str">
        <f>IF('Cálculos '!X410="","",'Cálculos '!X410)</f>
        <v/>
      </c>
      <c r="R404" s="172" t="str">
        <f>IF('Cálculos '!Y410="","",'Cálculos '!Y410)</f>
        <v/>
      </c>
      <c r="S404" s="172" t="str">
        <f>IF('Cálculos '!Z410="","",'Cálculos '!Z410)</f>
        <v/>
      </c>
      <c r="T404" s="172" t="str">
        <f>IF('Cálculos '!AA410="","",'Cálculos '!AA410)</f>
        <v/>
      </c>
      <c r="U404" s="172" t="str">
        <f>IF('Cálculos '!AB410="","",'Cálculos '!AB410)</f>
        <v/>
      </c>
      <c r="V404" s="172" t="str">
        <f>IF('Cálculos '!AC410="","",'Cálculos '!AC410)</f>
        <v/>
      </c>
      <c r="W404" s="172" t="str">
        <f>IF('Cálculos '!AD410="","",'Cálculos '!AD410)</f>
        <v/>
      </c>
      <c r="X404" s="172" t="str">
        <f>IF('Cálculos '!AE410="","",'Cálculos '!AE410)</f>
        <v/>
      </c>
      <c r="Y404" s="172" t="str">
        <f>IF('Cálculos '!AF410="","",'Cálculos '!AF410)</f>
        <v/>
      </c>
      <c r="Z404" s="172" t="str">
        <f>IF('Cálculos '!AG410="","",'Cálculos '!AG410)</f>
        <v/>
      </c>
      <c r="AA404" s="172" t="str">
        <f>IF('Cálculos '!AH410="","",'Cálculos '!AH410)</f>
        <v/>
      </c>
      <c r="AB404" s="172" t="str">
        <f>IF('Cálculos '!AI410="","",'Cálculos '!AI410)</f>
        <v/>
      </c>
      <c r="AC404" s="172" t="str">
        <f>IF('Cálculos '!AJ410="","",'Cálculos '!AJ410)</f>
        <v/>
      </c>
      <c r="AD404" s="172" t="str">
        <f>IF('Cálculos '!AK410="","",'Cálculos '!AK410)</f>
        <v/>
      </c>
      <c r="AE404" s="172" t="str">
        <f>IF('Cálculos '!AL410="","",'Cálculos '!AL410)</f>
        <v/>
      </c>
      <c r="AF404" s="172" t="str">
        <f>IF('Cálculos '!AM410="","",'Cálculos '!AM410)</f>
        <v/>
      </c>
      <c r="AG404" s="172" t="str">
        <f>IF('Cálculos '!AN410="","",'Cálculos '!AN410)</f>
        <v/>
      </c>
      <c r="AH404" s="172" t="str">
        <f>IF('Cálculos '!AO410="","",'Cálculos '!AO410)</f>
        <v/>
      </c>
      <c r="AI404" s="172" t="str">
        <f>IF('Cálculos '!AP410="","",'Cálculos '!AP410)</f>
        <v/>
      </c>
      <c r="AJ404" s="443" t="str">
        <f>IF('Cálculos '!AQ410="","",'Cálculos '!AQ410)</f>
        <v/>
      </c>
      <c r="AK404" s="446" t="str">
        <f>IF('Cálculos '!D410="","",AVERAGE(C404:AJ404))</f>
        <v/>
      </c>
      <c r="AM404" s="181">
        <f t="shared" si="254"/>
        <v>402</v>
      </c>
      <c r="AN404" s="284" t="str">
        <f t="shared" si="255"/>
        <v/>
      </c>
      <c r="AO404" s="285" t="str">
        <f t="shared" si="256"/>
        <v/>
      </c>
      <c r="AP404" s="285" t="str">
        <f t="shared" si="257"/>
        <v/>
      </c>
      <c r="AQ404" s="285" t="str">
        <f t="shared" si="258"/>
        <v/>
      </c>
      <c r="AR404" s="182" t="str">
        <f t="shared" si="259"/>
        <v/>
      </c>
      <c r="AS404" s="182" t="str">
        <f t="shared" si="260"/>
        <v/>
      </c>
      <c r="AT404" s="182" t="str">
        <f t="shared" si="261"/>
        <v/>
      </c>
      <c r="AU404" s="182" t="str">
        <f t="shared" si="262"/>
        <v/>
      </c>
      <c r="AV404" s="182" t="str">
        <f t="shared" si="263"/>
        <v/>
      </c>
      <c r="AW404" s="182" t="str">
        <f t="shared" si="264"/>
        <v/>
      </c>
      <c r="AX404" s="182" t="str">
        <f t="shared" si="265"/>
        <v/>
      </c>
      <c r="AY404" s="182" t="str">
        <f t="shared" si="266"/>
        <v/>
      </c>
      <c r="AZ404" s="182" t="str">
        <f t="shared" si="267"/>
        <v/>
      </c>
      <c r="BA404" s="182" t="str">
        <f t="shared" si="268"/>
        <v/>
      </c>
      <c r="BB404" s="182" t="str">
        <f t="shared" si="269"/>
        <v/>
      </c>
      <c r="BC404" s="182" t="str">
        <f t="shared" si="270"/>
        <v/>
      </c>
      <c r="BD404" s="182" t="str">
        <f t="shared" si="271"/>
        <v/>
      </c>
      <c r="BE404" s="182" t="str">
        <f t="shared" si="272"/>
        <v/>
      </c>
      <c r="BF404" s="182" t="str">
        <f t="shared" si="273"/>
        <v/>
      </c>
      <c r="BG404" s="182" t="str">
        <f t="shared" si="274"/>
        <v/>
      </c>
      <c r="BH404" s="182" t="str">
        <f t="shared" si="275"/>
        <v/>
      </c>
      <c r="BI404" s="182" t="str">
        <f t="shared" si="276"/>
        <v/>
      </c>
      <c r="BJ404" s="182" t="str">
        <f t="shared" si="277"/>
        <v/>
      </c>
      <c r="BK404" s="182" t="str">
        <f t="shared" si="278"/>
        <v/>
      </c>
      <c r="BL404" s="182" t="str">
        <f t="shared" si="279"/>
        <v/>
      </c>
      <c r="BM404" s="182" t="str">
        <f t="shared" si="280"/>
        <v/>
      </c>
      <c r="BN404" s="182" t="str">
        <f t="shared" si="281"/>
        <v/>
      </c>
      <c r="BO404" s="182" t="str">
        <f t="shared" si="282"/>
        <v/>
      </c>
      <c r="BP404" s="182" t="str">
        <f t="shared" si="283"/>
        <v/>
      </c>
      <c r="BQ404" s="182" t="str">
        <f t="shared" si="284"/>
        <v/>
      </c>
      <c r="BR404" s="182" t="str">
        <f t="shared" si="285"/>
        <v/>
      </c>
      <c r="BS404" s="182" t="str">
        <f t="shared" si="286"/>
        <v/>
      </c>
      <c r="BT404" s="182" t="str">
        <f t="shared" si="287"/>
        <v/>
      </c>
      <c r="BU404" s="183" t="str">
        <f t="shared" si="288"/>
        <v/>
      </c>
      <c r="BV404" s="184" t="str">
        <f>IF('Cálculos '!C410="","",AVERAGE(AN404:BU404))</f>
        <v/>
      </c>
    </row>
    <row r="405" spans="2:74" ht="17.25" hidden="1" thickBot="1" x14ac:dyDescent="0.35">
      <c r="B405" s="165">
        <f t="shared" si="253"/>
        <v>403</v>
      </c>
      <c r="C405" s="171" t="str">
        <f>IF('Cálculos '!J411="","",'Cálculos '!J411)</f>
        <v/>
      </c>
      <c r="D405" s="172" t="str">
        <f>IF('Cálculos '!K411="","",'Cálculos '!K411)</f>
        <v/>
      </c>
      <c r="E405" s="172" t="str">
        <f>IF('Cálculos '!L411="","",'Cálculos '!L411)</f>
        <v/>
      </c>
      <c r="F405" s="172" t="str">
        <f>IF('Cálculos '!M411="","",'Cálculos '!M411)</f>
        <v/>
      </c>
      <c r="G405" s="172" t="str">
        <f>IF('Cálculos '!N411="","",'Cálculos '!N411)</f>
        <v/>
      </c>
      <c r="H405" s="172" t="str">
        <f>IF('Cálculos '!O411="","",'Cálculos '!O411)</f>
        <v/>
      </c>
      <c r="I405" s="172" t="str">
        <f>IF('Cálculos '!P411="","",'Cálculos '!P411)</f>
        <v/>
      </c>
      <c r="J405" s="172" t="str">
        <f>IF('Cálculos '!Q411="","",'Cálculos '!Q411)</f>
        <v/>
      </c>
      <c r="K405" s="172" t="str">
        <f>IF('Cálculos '!R411="","",'Cálculos '!R411)</f>
        <v/>
      </c>
      <c r="L405" s="172" t="str">
        <f>IF('Cálculos '!S411="","",'Cálculos '!S411)</f>
        <v/>
      </c>
      <c r="M405" s="172" t="str">
        <f>IF('Cálculos '!T411="","",'Cálculos '!T411)</f>
        <v/>
      </c>
      <c r="N405" s="172" t="str">
        <f>IF('Cálculos '!U411="","",'Cálculos '!U411)</f>
        <v/>
      </c>
      <c r="O405" s="172" t="str">
        <f>IF('Cálculos '!V411="","",'Cálculos '!V411)</f>
        <v/>
      </c>
      <c r="P405" s="172" t="str">
        <f>IF('Cálculos '!W411="","",'Cálculos '!W411)</f>
        <v/>
      </c>
      <c r="Q405" s="172" t="str">
        <f>IF('Cálculos '!X411="","",'Cálculos '!X411)</f>
        <v/>
      </c>
      <c r="R405" s="172" t="str">
        <f>IF('Cálculos '!Y411="","",'Cálculos '!Y411)</f>
        <v/>
      </c>
      <c r="S405" s="172" t="str">
        <f>IF('Cálculos '!Z411="","",'Cálculos '!Z411)</f>
        <v/>
      </c>
      <c r="T405" s="172" t="str">
        <f>IF('Cálculos '!AA411="","",'Cálculos '!AA411)</f>
        <v/>
      </c>
      <c r="U405" s="172" t="str">
        <f>IF('Cálculos '!AB411="","",'Cálculos '!AB411)</f>
        <v/>
      </c>
      <c r="V405" s="172" t="str">
        <f>IF('Cálculos '!AC411="","",'Cálculos '!AC411)</f>
        <v/>
      </c>
      <c r="W405" s="172" t="str">
        <f>IF('Cálculos '!AD411="","",'Cálculos '!AD411)</f>
        <v/>
      </c>
      <c r="X405" s="172" t="str">
        <f>IF('Cálculos '!AE411="","",'Cálculos '!AE411)</f>
        <v/>
      </c>
      <c r="Y405" s="172" t="str">
        <f>IF('Cálculos '!AF411="","",'Cálculos '!AF411)</f>
        <v/>
      </c>
      <c r="Z405" s="172" t="str">
        <f>IF('Cálculos '!AG411="","",'Cálculos '!AG411)</f>
        <v/>
      </c>
      <c r="AA405" s="172" t="str">
        <f>IF('Cálculos '!AH411="","",'Cálculos '!AH411)</f>
        <v/>
      </c>
      <c r="AB405" s="172" t="str">
        <f>IF('Cálculos '!AI411="","",'Cálculos '!AI411)</f>
        <v/>
      </c>
      <c r="AC405" s="172" t="str">
        <f>IF('Cálculos '!AJ411="","",'Cálculos '!AJ411)</f>
        <v/>
      </c>
      <c r="AD405" s="172" t="str">
        <f>IF('Cálculos '!AK411="","",'Cálculos '!AK411)</f>
        <v/>
      </c>
      <c r="AE405" s="172" t="str">
        <f>IF('Cálculos '!AL411="","",'Cálculos '!AL411)</f>
        <v/>
      </c>
      <c r="AF405" s="172" t="str">
        <f>IF('Cálculos '!AM411="","",'Cálculos '!AM411)</f>
        <v/>
      </c>
      <c r="AG405" s="172" t="str">
        <f>IF('Cálculos '!AN411="","",'Cálculos '!AN411)</f>
        <v/>
      </c>
      <c r="AH405" s="172" t="str">
        <f>IF('Cálculos '!AO411="","",'Cálculos '!AO411)</f>
        <v/>
      </c>
      <c r="AI405" s="172" t="str">
        <f>IF('Cálculos '!AP411="","",'Cálculos '!AP411)</f>
        <v/>
      </c>
      <c r="AJ405" s="443" t="str">
        <f>IF('Cálculos '!AQ411="","",'Cálculos '!AQ411)</f>
        <v/>
      </c>
      <c r="AK405" s="446" t="str">
        <f>IF('Cálculos '!D411="","",AVERAGE(C405:AJ405))</f>
        <v/>
      </c>
      <c r="AM405" s="181">
        <f t="shared" si="254"/>
        <v>403</v>
      </c>
      <c r="AN405" s="284" t="str">
        <f t="shared" si="255"/>
        <v/>
      </c>
      <c r="AO405" s="285" t="str">
        <f t="shared" si="256"/>
        <v/>
      </c>
      <c r="AP405" s="285" t="str">
        <f t="shared" si="257"/>
        <v/>
      </c>
      <c r="AQ405" s="285" t="str">
        <f t="shared" si="258"/>
        <v/>
      </c>
      <c r="AR405" s="182" t="str">
        <f t="shared" si="259"/>
        <v/>
      </c>
      <c r="AS405" s="182" t="str">
        <f t="shared" si="260"/>
        <v/>
      </c>
      <c r="AT405" s="182" t="str">
        <f t="shared" si="261"/>
        <v/>
      </c>
      <c r="AU405" s="182" t="str">
        <f t="shared" si="262"/>
        <v/>
      </c>
      <c r="AV405" s="182" t="str">
        <f t="shared" si="263"/>
        <v/>
      </c>
      <c r="AW405" s="182" t="str">
        <f t="shared" si="264"/>
        <v/>
      </c>
      <c r="AX405" s="182" t="str">
        <f t="shared" si="265"/>
        <v/>
      </c>
      <c r="AY405" s="182" t="str">
        <f t="shared" si="266"/>
        <v/>
      </c>
      <c r="AZ405" s="182" t="str">
        <f t="shared" si="267"/>
        <v/>
      </c>
      <c r="BA405" s="182" t="str">
        <f t="shared" si="268"/>
        <v/>
      </c>
      <c r="BB405" s="182" t="str">
        <f t="shared" si="269"/>
        <v/>
      </c>
      <c r="BC405" s="182" t="str">
        <f t="shared" si="270"/>
        <v/>
      </c>
      <c r="BD405" s="182" t="str">
        <f t="shared" si="271"/>
        <v/>
      </c>
      <c r="BE405" s="182" t="str">
        <f t="shared" si="272"/>
        <v/>
      </c>
      <c r="BF405" s="182" t="str">
        <f t="shared" si="273"/>
        <v/>
      </c>
      <c r="BG405" s="182" t="str">
        <f t="shared" si="274"/>
        <v/>
      </c>
      <c r="BH405" s="182" t="str">
        <f t="shared" si="275"/>
        <v/>
      </c>
      <c r="BI405" s="182" t="str">
        <f t="shared" si="276"/>
        <v/>
      </c>
      <c r="BJ405" s="182" t="str">
        <f t="shared" si="277"/>
        <v/>
      </c>
      <c r="BK405" s="182" t="str">
        <f t="shared" si="278"/>
        <v/>
      </c>
      <c r="BL405" s="182" t="str">
        <f t="shared" si="279"/>
        <v/>
      </c>
      <c r="BM405" s="182" t="str">
        <f t="shared" si="280"/>
        <v/>
      </c>
      <c r="BN405" s="182" t="str">
        <f t="shared" si="281"/>
        <v/>
      </c>
      <c r="BO405" s="182" t="str">
        <f t="shared" si="282"/>
        <v/>
      </c>
      <c r="BP405" s="182" t="str">
        <f t="shared" si="283"/>
        <v/>
      </c>
      <c r="BQ405" s="182" t="str">
        <f t="shared" si="284"/>
        <v/>
      </c>
      <c r="BR405" s="182" t="str">
        <f t="shared" si="285"/>
        <v/>
      </c>
      <c r="BS405" s="182" t="str">
        <f t="shared" si="286"/>
        <v/>
      </c>
      <c r="BT405" s="182" t="str">
        <f t="shared" si="287"/>
        <v/>
      </c>
      <c r="BU405" s="183" t="str">
        <f t="shared" si="288"/>
        <v/>
      </c>
      <c r="BV405" s="184" t="str">
        <f>IF('Cálculos '!C411="","",AVERAGE(AN405:BU405))</f>
        <v/>
      </c>
    </row>
    <row r="406" spans="2:74" ht="17.25" hidden="1" thickBot="1" x14ac:dyDescent="0.35">
      <c r="B406" s="165">
        <f t="shared" si="253"/>
        <v>404</v>
      </c>
      <c r="C406" s="171" t="str">
        <f>IF('Cálculos '!J412="","",'Cálculos '!J412)</f>
        <v/>
      </c>
      <c r="D406" s="172" t="str">
        <f>IF('Cálculos '!K412="","",'Cálculos '!K412)</f>
        <v/>
      </c>
      <c r="E406" s="172" t="str">
        <f>IF('Cálculos '!L412="","",'Cálculos '!L412)</f>
        <v/>
      </c>
      <c r="F406" s="172" t="str">
        <f>IF('Cálculos '!M412="","",'Cálculos '!M412)</f>
        <v/>
      </c>
      <c r="G406" s="172" t="str">
        <f>IF('Cálculos '!N412="","",'Cálculos '!N412)</f>
        <v/>
      </c>
      <c r="H406" s="172" t="str">
        <f>IF('Cálculos '!O412="","",'Cálculos '!O412)</f>
        <v/>
      </c>
      <c r="I406" s="172" t="str">
        <f>IF('Cálculos '!P412="","",'Cálculos '!P412)</f>
        <v/>
      </c>
      <c r="J406" s="172" t="str">
        <f>IF('Cálculos '!Q412="","",'Cálculos '!Q412)</f>
        <v/>
      </c>
      <c r="K406" s="172" t="str">
        <f>IF('Cálculos '!R412="","",'Cálculos '!R412)</f>
        <v/>
      </c>
      <c r="L406" s="172" t="str">
        <f>IF('Cálculos '!S412="","",'Cálculos '!S412)</f>
        <v/>
      </c>
      <c r="M406" s="172" t="str">
        <f>IF('Cálculos '!T412="","",'Cálculos '!T412)</f>
        <v/>
      </c>
      <c r="N406" s="172" t="str">
        <f>IF('Cálculos '!U412="","",'Cálculos '!U412)</f>
        <v/>
      </c>
      <c r="O406" s="172" t="str">
        <f>IF('Cálculos '!V412="","",'Cálculos '!V412)</f>
        <v/>
      </c>
      <c r="P406" s="172" t="str">
        <f>IF('Cálculos '!W412="","",'Cálculos '!W412)</f>
        <v/>
      </c>
      <c r="Q406" s="172" t="str">
        <f>IF('Cálculos '!X412="","",'Cálculos '!X412)</f>
        <v/>
      </c>
      <c r="R406" s="172" t="str">
        <f>IF('Cálculos '!Y412="","",'Cálculos '!Y412)</f>
        <v/>
      </c>
      <c r="S406" s="172" t="str">
        <f>IF('Cálculos '!Z412="","",'Cálculos '!Z412)</f>
        <v/>
      </c>
      <c r="T406" s="172" t="str">
        <f>IF('Cálculos '!AA412="","",'Cálculos '!AA412)</f>
        <v/>
      </c>
      <c r="U406" s="172" t="str">
        <f>IF('Cálculos '!AB412="","",'Cálculos '!AB412)</f>
        <v/>
      </c>
      <c r="V406" s="172" t="str">
        <f>IF('Cálculos '!AC412="","",'Cálculos '!AC412)</f>
        <v/>
      </c>
      <c r="W406" s="172" t="str">
        <f>IF('Cálculos '!AD412="","",'Cálculos '!AD412)</f>
        <v/>
      </c>
      <c r="X406" s="172" t="str">
        <f>IF('Cálculos '!AE412="","",'Cálculos '!AE412)</f>
        <v/>
      </c>
      <c r="Y406" s="172" t="str">
        <f>IF('Cálculos '!AF412="","",'Cálculos '!AF412)</f>
        <v/>
      </c>
      <c r="Z406" s="172" t="str">
        <f>IF('Cálculos '!AG412="","",'Cálculos '!AG412)</f>
        <v/>
      </c>
      <c r="AA406" s="172" t="str">
        <f>IF('Cálculos '!AH412="","",'Cálculos '!AH412)</f>
        <v/>
      </c>
      <c r="AB406" s="172" t="str">
        <f>IF('Cálculos '!AI412="","",'Cálculos '!AI412)</f>
        <v/>
      </c>
      <c r="AC406" s="172" t="str">
        <f>IF('Cálculos '!AJ412="","",'Cálculos '!AJ412)</f>
        <v/>
      </c>
      <c r="AD406" s="172" t="str">
        <f>IF('Cálculos '!AK412="","",'Cálculos '!AK412)</f>
        <v/>
      </c>
      <c r="AE406" s="172" t="str">
        <f>IF('Cálculos '!AL412="","",'Cálculos '!AL412)</f>
        <v/>
      </c>
      <c r="AF406" s="172" t="str">
        <f>IF('Cálculos '!AM412="","",'Cálculos '!AM412)</f>
        <v/>
      </c>
      <c r="AG406" s="172" t="str">
        <f>IF('Cálculos '!AN412="","",'Cálculos '!AN412)</f>
        <v/>
      </c>
      <c r="AH406" s="172" t="str">
        <f>IF('Cálculos '!AO412="","",'Cálculos '!AO412)</f>
        <v/>
      </c>
      <c r="AI406" s="172" t="str">
        <f>IF('Cálculos '!AP412="","",'Cálculos '!AP412)</f>
        <v/>
      </c>
      <c r="AJ406" s="443" t="str">
        <f>IF('Cálculos '!AQ412="","",'Cálculos '!AQ412)</f>
        <v/>
      </c>
      <c r="AK406" s="446" t="str">
        <f>IF('Cálculos '!D412="","",AVERAGE(C406:AJ406))</f>
        <v/>
      </c>
      <c r="AM406" s="181">
        <f t="shared" si="254"/>
        <v>404</v>
      </c>
      <c r="AN406" s="284" t="str">
        <f t="shared" si="255"/>
        <v/>
      </c>
      <c r="AO406" s="285" t="str">
        <f t="shared" si="256"/>
        <v/>
      </c>
      <c r="AP406" s="285" t="str">
        <f t="shared" si="257"/>
        <v/>
      </c>
      <c r="AQ406" s="285" t="str">
        <f t="shared" si="258"/>
        <v/>
      </c>
      <c r="AR406" s="182" t="str">
        <f t="shared" si="259"/>
        <v/>
      </c>
      <c r="AS406" s="182" t="str">
        <f t="shared" si="260"/>
        <v/>
      </c>
      <c r="AT406" s="182" t="str">
        <f t="shared" si="261"/>
        <v/>
      </c>
      <c r="AU406" s="182" t="str">
        <f t="shared" si="262"/>
        <v/>
      </c>
      <c r="AV406" s="182" t="str">
        <f t="shared" si="263"/>
        <v/>
      </c>
      <c r="AW406" s="182" t="str">
        <f t="shared" si="264"/>
        <v/>
      </c>
      <c r="AX406" s="182" t="str">
        <f t="shared" si="265"/>
        <v/>
      </c>
      <c r="AY406" s="182" t="str">
        <f t="shared" si="266"/>
        <v/>
      </c>
      <c r="AZ406" s="182" t="str">
        <f t="shared" si="267"/>
        <v/>
      </c>
      <c r="BA406" s="182" t="str">
        <f t="shared" si="268"/>
        <v/>
      </c>
      <c r="BB406" s="182" t="str">
        <f t="shared" si="269"/>
        <v/>
      </c>
      <c r="BC406" s="182" t="str">
        <f t="shared" si="270"/>
        <v/>
      </c>
      <c r="BD406" s="182" t="str">
        <f t="shared" si="271"/>
        <v/>
      </c>
      <c r="BE406" s="182" t="str">
        <f t="shared" si="272"/>
        <v/>
      </c>
      <c r="BF406" s="182" t="str">
        <f t="shared" si="273"/>
        <v/>
      </c>
      <c r="BG406" s="182" t="str">
        <f t="shared" si="274"/>
        <v/>
      </c>
      <c r="BH406" s="182" t="str">
        <f t="shared" si="275"/>
        <v/>
      </c>
      <c r="BI406" s="182" t="str">
        <f t="shared" si="276"/>
        <v/>
      </c>
      <c r="BJ406" s="182" t="str">
        <f t="shared" si="277"/>
        <v/>
      </c>
      <c r="BK406" s="182" t="str">
        <f t="shared" si="278"/>
        <v/>
      </c>
      <c r="BL406" s="182" t="str">
        <f t="shared" si="279"/>
        <v/>
      </c>
      <c r="BM406" s="182" t="str">
        <f t="shared" si="280"/>
        <v/>
      </c>
      <c r="BN406" s="182" t="str">
        <f t="shared" si="281"/>
        <v/>
      </c>
      <c r="BO406" s="182" t="str">
        <f t="shared" si="282"/>
        <v/>
      </c>
      <c r="BP406" s="182" t="str">
        <f t="shared" si="283"/>
        <v/>
      </c>
      <c r="BQ406" s="182" t="str">
        <f t="shared" si="284"/>
        <v/>
      </c>
      <c r="BR406" s="182" t="str">
        <f t="shared" si="285"/>
        <v/>
      </c>
      <c r="BS406" s="182" t="str">
        <f t="shared" si="286"/>
        <v/>
      </c>
      <c r="BT406" s="182" t="str">
        <f t="shared" si="287"/>
        <v/>
      </c>
      <c r="BU406" s="183" t="str">
        <f t="shared" si="288"/>
        <v/>
      </c>
      <c r="BV406" s="184" t="str">
        <f>IF('Cálculos '!C412="","",AVERAGE(AN406:BU406))</f>
        <v/>
      </c>
    </row>
    <row r="407" spans="2:74" ht="17.25" hidden="1" thickBot="1" x14ac:dyDescent="0.35">
      <c r="B407" s="165">
        <f t="shared" si="253"/>
        <v>405</v>
      </c>
      <c r="C407" s="171" t="str">
        <f>IF('Cálculos '!J413="","",'Cálculos '!J413)</f>
        <v/>
      </c>
      <c r="D407" s="172" t="str">
        <f>IF('Cálculos '!K413="","",'Cálculos '!K413)</f>
        <v/>
      </c>
      <c r="E407" s="172" t="str">
        <f>IF('Cálculos '!L413="","",'Cálculos '!L413)</f>
        <v/>
      </c>
      <c r="F407" s="172" t="str">
        <f>IF('Cálculos '!M413="","",'Cálculos '!M413)</f>
        <v/>
      </c>
      <c r="G407" s="172" t="str">
        <f>IF('Cálculos '!N413="","",'Cálculos '!N413)</f>
        <v/>
      </c>
      <c r="H407" s="172" t="str">
        <f>IF('Cálculos '!O413="","",'Cálculos '!O413)</f>
        <v/>
      </c>
      <c r="I407" s="172" t="str">
        <f>IF('Cálculos '!P413="","",'Cálculos '!P413)</f>
        <v/>
      </c>
      <c r="J407" s="172" t="str">
        <f>IF('Cálculos '!Q413="","",'Cálculos '!Q413)</f>
        <v/>
      </c>
      <c r="K407" s="172" t="str">
        <f>IF('Cálculos '!R413="","",'Cálculos '!R413)</f>
        <v/>
      </c>
      <c r="L407" s="172" t="str">
        <f>IF('Cálculos '!S413="","",'Cálculos '!S413)</f>
        <v/>
      </c>
      <c r="M407" s="172" t="str">
        <f>IF('Cálculos '!T413="","",'Cálculos '!T413)</f>
        <v/>
      </c>
      <c r="N407" s="172" t="str">
        <f>IF('Cálculos '!U413="","",'Cálculos '!U413)</f>
        <v/>
      </c>
      <c r="O407" s="172" t="str">
        <f>IF('Cálculos '!V413="","",'Cálculos '!V413)</f>
        <v/>
      </c>
      <c r="P407" s="172" t="str">
        <f>IF('Cálculos '!W413="","",'Cálculos '!W413)</f>
        <v/>
      </c>
      <c r="Q407" s="172" t="str">
        <f>IF('Cálculos '!X413="","",'Cálculos '!X413)</f>
        <v/>
      </c>
      <c r="R407" s="172" t="str">
        <f>IF('Cálculos '!Y413="","",'Cálculos '!Y413)</f>
        <v/>
      </c>
      <c r="S407" s="172" t="str">
        <f>IF('Cálculos '!Z413="","",'Cálculos '!Z413)</f>
        <v/>
      </c>
      <c r="T407" s="172" t="str">
        <f>IF('Cálculos '!AA413="","",'Cálculos '!AA413)</f>
        <v/>
      </c>
      <c r="U407" s="172" t="str">
        <f>IF('Cálculos '!AB413="","",'Cálculos '!AB413)</f>
        <v/>
      </c>
      <c r="V407" s="172" t="str">
        <f>IF('Cálculos '!AC413="","",'Cálculos '!AC413)</f>
        <v/>
      </c>
      <c r="W407" s="172" t="str">
        <f>IF('Cálculos '!AD413="","",'Cálculos '!AD413)</f>
        <v/>
      </c>
      <c r="X407" s="172" t="str">
        <f>IF('Cálculos '!AE413="","",'Cálculos '!AE413)</f>
        <v/>
      </c>
      <c r="Y407" s="172" t="str">
        <f>IF('Cálculos '!AF413="","",'Cálculos '!AF413)</f>
        <v/>
      </c>
      <c r="Z407" s="172" t="str">
        <f>IF('Cálculos '!AG413="","",'Cálculos '!AG413)</f>
        <v/>
      </c>
      <c r="AA407" s="172" t="str">
        <f>IF('Cálculos '!AH413="","",'Cálculos '!AH413)</f>
        <v/>
      </c>
      <c r="AB407" s="172" t="str">
        <f>IF('Cálculos '!AI413="","",'Cálculos '!AI413)</f>
        <v/>
      </c>
      <c r="AC407" s="172" t="str">
        <f>IF('Cálculos '!AJ413="","",'Cálculos '!AJ413)</f>
        <v/>
      </c>
      <c r="AD407" s="172" t="str">
        <f>IF('Cálculos '!AK413="","",'Cálculos '!AK413)</f>
        <v/>
      </c>
      <c r="AE407" s="172" t="str">
        <f>IF('Cálculos '!AL413="","",'Cálculos '!AL413)</f>
        <v/>
      </c>
      <c r="AF407" s="172" t="str">
        <f>IF('Cálculos '!AM413="","",'Cálculos '!AM413)</f>
        <v/>
      </c>
      <c r="AG407" s="172" t="str">
        <f>IF('Cálculos '!AN413="","",'Cálculos '!AN413)</f>
        <v/>
      </c>
      <c r="AH407" s="172" t="str">
        <f>IF('Cálculos '!AO413="","",'Cálculos '!AO413)</f>
        <v/>
      </c>
      <c r="AI407" s="172" t="str">
        <f>IF('Cálculos '!AP413="","",'Cálculos '!AP413)</f>
        <v/>
      </c>
      <c r="AJ407" s="443" t="str">
        <f>IF('Cálculos '!AQ413="","",'Cálculos '!AQ413)</f>
        <v/>
      </c>
      <c r="AK407" s="446" t="str">
        <f>IF('Cálculos '!D413="","",AVERAGE(C407:AJ407))</f>
        <v/>
      </c>
      <c r="AM407" s="181">
        <f t="shared" si="254"/>
        <v>405</v>
      </c>
      <c r="AN407" s="284" t="str">
        <f t="shared" si="255"/>
        <v/>
      </c>
      <c r="AO407" s="285" t="str">
        <f t="shared" si="256"/>
        <v/>
      </c>
      <c r="AP407" s="285" t="str">
        <f t="shared" si="257"/>
        <v/>
      </c>
      <c r="AQ407" s="285" t="str">
        <f t="shared" si="258"/>
        <v/>
      </c>
      <c r="AR407" s="182" t="str">
        <f t="shared" si="259"/>
        <v/>
      </c>
      <c r="AS407" s="182" t="str">
        <f t="shared" si="260"/>
        <v/>
      </c>
      <c r="AT407" s="182" t="str">
        <f t="shared" si="261"/>
        <v/>
      </c>
      <c r="AU407" s="182" t="str">
        <f t="shared" si="262"/>
        <v/>
      </c>
      <c r="AV407" s="182" t="str">
        <f t="shared" si="263"/>
        <v/>
      </c>
      <c r="AW407" s="182" t="str">
        <f t="shared" si="264"/>
        <v/>
      </c>
      <c r="AX407" s="182" t="str">
        <f t="shared" si="265"/>
        <v/>
      </c>
      <c r="AY407" s="182" t="str">
        <f t="shared" si="266"/>
        <v/>
      </c>
      <c r="AZ407" s="182" t="str">
        <f t="shared" si="267"/>
        <v/>
      </c>
      <c r="BA407" s="182" t="str">
        <f t="shared" si="268"/>
        <v/>
      </c>
      <c r="BB407" s="182" t="str">
        <f t="shared" si="269"/>
        <v/>
      </c>
      <c r="BC407" s="182" t="str">
        <f t="shared" si="270"/>
        <v/>
      </c>
      <c r="BD407" s="182" t="str">
        <f t="shared" si="271"/>
        <v/>
      </c>
      <c r="BE407" s="182" t="str">
        <f t="shared" si="272"/>
        <v/>
      </c>
      <c r="BF407" s="182" t="str">
        <f t="shared" si="273"/>
        <v/>
      </c>
      <c r="BG407" s="182" t="str">
        <f t="shared" si="274"/>
        <v/>
      </c>
      <c r="BH407" s="182" t="str">
        <f t="shared" si="275"/>
        <v/>
      </c>
      <c r="BI407" s="182" t="str">
        <f t="shared" si="276"/>
        <v/>
      </c>
      <c r="BJ407" s="182" t="str">
        <f t="shared" si="277"/>
        <v/>
      </c>
      <c r="BK407" s="182" t="str">
        <f t="shared" si="278"/>
        <v/>
      </c>
      <c r="BL407" s="182" t="str">
        <f t="shared" si="279"/>
        <v/>
      </c>
      <c r="BM407" s="182" t="str">
        <f t="shared" si="280"/>
        <v/>
      </c>
      <c r="BN407" s="182" t="str">
        <f t="shared" si="281"/>
        <v/>
      </c>
      <c r="BO407" s="182" t="str">
        <f t="shared" si="282"/>
        <v/>
      </c>
      <c r="BP407" s="182" t="str">
        <f t="shared" si="283"/>
        <v/>
      </c>
      <c r="BQ407" s="182" t="str">
        <f t="shared" si="284"/>
        <v/>
      </c>
      <c r="BR407" s="182" t="str">
        <f t="shared" si="285"/>
        <v/>
      </c>
      <c r="BS407" s="182" t="str">
        <f t="shared" si="286"/>
        <v/>
      </c>
      <c r="BT407" s="182" t="str">
        <f t="shared" si="287"/>
        <v/>
      </c>
      <c r="BU407" s="183" t="str">
        <f t="shared" si="288"/>
        <v/>
      </c>
      <c r="BV407" s="184" t="str">
        <f>IF('Cálculos '!C413="","",AVERAGE(AN407:BU407))</f>
        <v/>
      </c>
    </row>
    <row r="408" spans="2:74" ht="17.25" hidden="1" thickBot="1" x14ac:dyDescent="0.35">
      <c r="B408" s="165">
        <f t="shared" si="253"/>
        <v>406</v>
      </c>
      <c r="C408" s="171" t="str">
        <f>IF('Cálculos '!J414="","",'Cálculos '!J414)</f>
        <v/>
      </c>
      <c r="D408" s="172" t="str">
        <f>IF('Cálculos '!K414="","",'Cálculos '!K414)</f>
        <v/>
      </c>
      <c r="E408" s="172" t="str">
        <f>IF('Cálculos '!L414="","",'Cálculos '!L414)</f>
        <v/>
      </c>
      <c r="F408" s="172" t="str">
        <f>IF('Cálculos '!M414="","",'Cálculos '!M414)</f>
        <v/>
      </c>
      <c r="G408" s="172" t="str">
        <f>IF('Cálculos '!N414="","",'Cálculos '!N414)</f>
        <v/>
      </c>
      <c r="H408" s="172" t="str">
        <f>IF('Cálculos '!O414="","",'Cálculos '!O414)</f>
        <v/>
      </c>
      <c r="I408" s="172" t="str">
        <f>IF('Cálculos '!P414="","",'Cálculos '!P414)</f>
        <v/>
      </c>
      <c r="J408" s="172" t="str">
        <f>IF('Cálculos '!Q414="","",'Cálculos '!Q414)</f>
        <v/>
      </c>
      <c r="K408" s="172" t="str">
        <f>IF('Cálculos '!R414="","",'Cálculos '!R414)</f>
        <v/>
      </c>
      <c r="L408" s="172" t="str">
        <f>IF('Cálculos '!S414="","",'Cálculos '!S414)</f>
        <v/>
      </c>
      <c r="M408" s="172" t="str">
        <f>IF('Cálculos '!T414="","",'Cálculos '!T414)</f>
        <v/>
      </c>
      <c r="N408" s="172" t="str">
        <f>IF('Cálculos '!U414="","",'Cálculos '!U414)</f>
        <v/>
      </c>
      <c r="O408" s="172" t="str">
        <f>IF('Cálculos '!V414="","",'Cálculos '!V414)</f>
        <v/>
      </c>
      <c r="P408" s="172" t="str">
        <f>IF('Cálculos '!W414="","",'Cálculos '!W414)</f>
        <v/>
      </c>
      <c r="Q408" s="172" t="str">
        <f>IF('Cálculos '!X414="","",'Cálculos '!X414)</f>
        <v/>
      </c>
      <c r="R408" s="172" t="str">
        <f>IF('Cálculos '!Y414="","",'Cálculos '!Y414)</f>
        <v/>
      </c>
      <c r="S408" s="172" t="str">
        <f>IF('Cálculos '!Z414="","",'Cálculos '!Z414)</f>
        <v/>
      </c>
      <c r="T408" s="172" t="str">
        <f>IF('Cálculos '!AA414="","",'Cálculos '!AA414)</f>
        <v/>
      </c>
      <c r="U408" s="172" t="str">
        <f>IF('Cálculos '!AB414="","",'Cálculos '!AB414)</f>
        <v/>
      </c>
      <c r="V408" s="172" t="str">
        <f>IF('Cálculos '!AC414="","",'Cálculos '!AC414)</f>
        <v/>
      </c>
      <c r="W408" s="172" t="str">
        <f>IF('Cálculos '!AD414="","",'Cálculos '!AD414)</f>
        <v/>
      </c>
      <c r="X408" s="172" t="str">
        <f>IF('Cálculos '!AE414="","",'Cálculos '!AE414)</f>
        <v/>
      </c>
      <c r="Y408" s="172" t="str">
        <f>IF('Cálculos '!AF414="","",'Cálculos '!AF414)</f>
        <v/>
      </c>
      <c r="Z408" s="172" t="str">
        <f>IF('Cálculos '!AG414="","",'Cálculos '!AG414)</f>
        <v/>
      </c>
      <c r="AA408" s="172" t="str">
        <f>IF('Cálculos '!AH414="","",'Cálculos '!AH414)</f>
        <v/>
      </c>
      <c r="AB408" s="172" t="str">
        <f>IF('Cálculos '!AI414="","",'Cálculos '!AI414)</f>
        <v/>
      </c>
      <c r="AC408" s="172" t="str">
        <f>IF('Cálculos '!AJ414="","",'Cálculos '!AJ414)</f>
        <v/>
      </c>
      <c r="AD408" s="172" t="str">
        <f>IF('Cálculos '!AK414="","",'Cálculos '!AK414)</f>
        <v/>
      </c>
      <c r="AE408" s="172" t="str">
        <f>IF('Cálculos '!AL414="","",'Cálculos '!AL414)</f>
        <v/>
      </c>
      <c r="AF408" s="172" t="str">
        <f>IF('Cálculos '!AM414="","",'Cálculos '!AM414)</f>
        <v/>
      </c>
      <c r="AG408" s="172" t="str">
        <f>IF('Cálculos '!AN414="","",'Cálculos '!AN414)</f>
        <v/>
      </c>
      <c r="AH408" s="172" t="str">
        <f>IF('Cálculos '!AO414="","",'Cálculos '!AO414)</f>
        <v/>
      </c>
      <c r="AI408" s="172" t="str">
        <f>IF('Cálculos '!AP414="","",'Cálculos '!AP414)</f>
        <v/>
      </c>
      <c r="AJ408" s="443" t="str">
        <f>IF('Cálculos '!AQ414="","",'Cálculos '!AQ414)</f>
        <v/>
      </c>
      <c r="AK408" s="446" t="str">
        <f>IF('Cálculos '!D414="","",AVERAGE(C408:AJ408))</f>
        <v/>
      </c>
      <c r="AM408" s="181">
        <f t="shared" si="254"/>
        <v>406</v>
      </c>
      <c r="AN408" s="284" t="str">
        <f t="shared" si="255"/>
        <v/>
      </c>
      <c r="AO408" s="285" t="str">
        <f t="shared" si="256"/>
        <v/>
      </c>
      <c r="AP408" s="285" t="str">
        <f t="shared" si="257"/>
        <v/>
      </c>
      <c r="AQ408" s="285" t="str">
        <f t="shared" si="258"/>
        <v/>
      </c>
      <c r="AR408" s="182" t="str">
        <f t="shared" si="259"/>
        <v/>
      </c>
      <c r="AS408" s="182" t="str">
        <f t="shared" si="260"/>
        <v/>
      </c>
      <c r="AT408" s="182" t="str">
        <f t="shared" si="261"/>
        <v/>
      </c>
      <c r="AU408" s="182" t="str">
        <f t="shared" si="262"/>
        <v/>
      </c>
      <c r="AV408" s="182" t="str">
        <f t="shared" si="263"/>
        <v/>
      </c>
      <c r="AW408" s="182" t="str">
        <f t="shared" si="264"/>
        <v/>
      </c>
      <c r="AX408" s="182" t="str">
        <f t="shared" si="265"/>
        <v/>
      </c>
      <c r="AY408" s="182" t="str">
        <f t="shared" si="266"/>
        <v/>
      </c>
      <c r="AZ408" s="182" t="str">
        <f t="shared" si="267"/>
        <v/>
      </c>
      <c r="BA408" s="182" t="str">
        <f t="shared" si="268"/>
        <v/>
      </c>
      <c r="BB408" s="182" t="str">
        <f t="shared" si="269"/>
        <v/>
      </c>
      <c r="BC408" s="182" t="str">
        <f t="shared" si="270"/>
        <v/>
      </c>
      <c r="BD408" s="182" t="str">
        <f t="shared" si="271"/>
        <v/>
      </c>
      <c r="BE408" s="182" t="str">
        <f t="shared" si="272"/>
        <v/>
      </c>
      <c r="BF408" s="182" t="str">
        <f t="shared" si="273"/>
        <v/>
      </c>
      <c r="BG408" s="182" t="str">
        <f t="shared" si="274"/>
        <v/>
      </c>
      <c r="BH408" s="182" t="str">
        <f t="shared" si="275"/>
        <v/>
      </c>
      <c r="BI408" s="182" t="str">
        <f t="shared" si="276"/>
        <v/>
      </c>
      <c r="BJ408" s="182" t="str">
        <f t="shared" si="277"/>
        <v/>
      </c>
      <c r="BK408" s="182" t="str">
        <f t="shared" si="278"/>
        <v/>
      </c>
      <c r="BL408" s="182" t="str">
        <f t="shared" si="279"/>
        <v/>
      </c>
      <c r="BM408" s="182" t="str">
        <f t="shared" si="280"/>
        <v/>
      </c>
      <c r="BN408" s="182" t="str">
        <f t="shared" si="281"/>
        <v/>
      </c>
      <c r="BO408" s="182" t="str">
        <f t="shared" si="282"/>
        <v/>
      </c>
      <c r="BP408" s="182" t="str">
        <f t="shared" si="283"/>
        <v/>
      </c>
      <c r="BQ408" s="182" t="str">
        <f t="shared" si="284"/>
        <v/>
      </c>
      <c r="BR408" s="182" t="str">
        <f t="shared" si="285"/>
        <v/>
      </c>
      <c r="BS408" s="182" t="str">
        <f t="shared" si="286"/>
        <v/>
      </c>
      <c r="BT408" s="182" t="str">
        <f t="shared" si="287"/>
        <v/>
      </c>
      <c r="BU408" s="183" t="str">
        <f t="shared" si="288"/>
        <v/>
      </c>
      <c r="BV408" s="184" t="str">
        <f>IF('Cálculos '!C414="","",AVERAGE(AN408:BU408))</f>
        <v/>
      </c>
    </row>
    <row r="409" spans="2:74" ht="17.25" hidden="1" thickBot="1" x14ac:dyDescent="0.35">
      <c r="B409" s="165">
        <f t="shared" si="253"/>
        <v>407</v>
      </c>
      <c r="C409" s="171" t="str">
        <f>IF('Cálculos '!J415="","",'Cálculos '!J415)</f>
        <v/>
      </c>
      <c r="D409" s="172" t="str">
        <f>IF('Cálculos '!K415="","",'Cálculos '!K415)</f>
        <v/>
      </c>
      <c r="E409" s="172" t="str">
        <f>IF('Cálculos '!L415="","",'Cálculos '!L415)</f>
        <v/>
      </c>
      <c r="F409" s="172" t="str">
        <f>IF('Cálculos '!M415="","",'Cálculos '!M415)</f>
        <v/>
      </c>
      <c r="G409" s="172" t="str">
        <f>IF('Cálculos '!N415="","",'Cálculos '!N415)</f>
        <v/>
      </c>
      <c r="H409" s="172" t="str">
        <f>IF('Cálculos '!O415="","",'Cálculos '!O415)</f>
        <v/>
      </c>
      <c r="I409" s="172" t="str">
        <f>IF('Cálculos '!P415="","",'Cálculos '!P415)</f>
        <v/>
      </c>
      <c r="J409" s="172" t="str">
        <f>IF('Cálculos '!Q415="","",'Cálculos '!Q415)</f>
        <v/>
      </c>
      <c r="K409" s="172" t="str">
        <f>IF('Cálculos '!R415="","",'Cálculos '!R415)</f>
        <v/>
      </c>
      <c r="L409" s="172" t="str">
        <f>IF('Cálculos '!S415="","",'Cálculos '!S415)</f>
        <v/>
      </c>
      <c r="M409" s="172" t="str">
        <f>IF('Cálculos '!T415="","",'Cálculos '!T415)</f>
        <v/>
      </c>
      <c r="N409" s="172" t="str">
        <f>IF('Cálculos '!U415="","",'Cálculos '!U415)</f>
        <v/>
      </c>
      <c r="O409" s="172" t="str">
        <f>IF('Cálculos '!V415="","",'Cálculos '!V415)</f>
        <v/>
      </c>
      <c r="P409" s="172" t="str">
        <f>IF('Cálculos '!W415="","",'Cálculos '!W415)</f>
        <v/>
      </c>
      <c r="Q409" s="172" t="str">
        <f>IF('Cálculos '!X415="","",'Cálculos '!X415)</f>
        <v/>
      </c>
      <c r="R409" s="172" t="str">
        <f>IF('Cálculos '!Y415="","",'Cálculos '!Y415)</f>
        <v/>
      </c>
      <c r="S409" s="172" t="str">
        <f>IF('Cálculos '!Z415="","",'Cálculos '!Z415)</f>
        <v/>
      </c>
      <c r="T409" s="172" t="str">
        <f>IF('Cálculos '!AA415="","",'Cálculos '!AA415)</f>
        <v/>
      </c>
      <c r="U409" s="172" t="str">
        <f>IF('Cálculos '!AB415="","",'Cálculos '!AB415)</f>
        <v/>
      </c>
      <c r="V409" s="172" t="str">
        <f>IF('Cálculos '!AC415="","",'Cálculos '!AC415)</f>
        <v/>
      </c>
      <c r="W409" s="172" t="str">
        <f>IF('Cálculos '!AD415="","",'Cálculos '!AD415)</f>
        <v/>
      </c>
      <c r="X409" s="172" t="str">
        <f>IF('Cálculos '!AE415="","",'Cálculos '!AE415)</f>
        <v/>
      </c>
      <c r="Y409" s="172" t="str">
        <f>IF('Cálculos '!AF415="","",'Cálculos '!AF415)</f>
        <v/>
      </c>
      <c r="Z409" s="172" t="str">
        <f>IF('Cálculos '!AG415="","",'Cálculos '!AG415)</f>
        <v/>
      </c>
      <c r="AA409" s="172" t="str">
        <f>IF('Cálculos '!AH415="","",'Cálculos '!AH415)</f>
        <v/>
      </c>
      <c r="AB409" s="172" t="str">
        <f>IF('Cálculos '!AI415="","",'Cálculos '!AI415)</f>
        <v/>
      </c>
      <c r="AC409" s="172" t="str">
        <f>IF('Cálculos '!AJ415="","",'Cálculos '!AJ415)</f>
        <v/>
      </c>
      <c r="AD409" s="172" t="str">
        <f>IF('Cálculos '!AK415="","",'Cálculos '!AK415)</f>
        <v/>
      </c>
      <c r="AE409" s="172" t="str">
        <f>IF('Cálculos '!AL415="","",'Cálculos '!AL415)</f>
        <v/>
      </c>
      <c r="AF409" s="172" t="str">
        <f>IF('Cálculos '!AM415="","",'Cálculos '!AM415)</f>
        <v/>
      </c>
      <c r="AG409" s="172" t="str">
        <f>IF('Cálculos '!AN415="","",'Cálculos '!AN415)</f>
        <v/>
      </c>
      <c r="AH409" s="172" t="str">
        <f>IF('Cálculos '!AO415="","",'Cálculos '!AO415)</f>
        <v/>
      </c>
      <c r="AI409" s="172" t="str">
        <f>IF('Cálculos '!AP415="","",'Cálculos '!AP415)</f>
        <v/>
      </c>
      <c r="AJ409" s="443" t="str">
        <f>IF('Cálculos '!AQ415="","",'Cálculos '!AQ415)</f>
        <v/>
      </c>
      <c r="AK409" s="446" t="str">
        <f>IF('Cálculos '!D415="","",AVERAGE(C409:AJ409))</f>
        <v/>
      </c>
      <c r="AM409" s="181">
        <f t="shared" si="254"/>
        <v>407</v>
      </c>
      <c r="AN409" s="284" t="str">
        <f t="shared" si="255"/>
        <v/>
      </c>
      <c r="AO409" s="285" t="str">
        <f t="shared" si="256"/>
        <v/>
      </c>
      <c r="AP409" s="285" t="str">
        <f t="shared" si="257"/>
        <v/>
      </c>
      <c r="AQ409" s="285" t="str">
        <f t="shared" si="258"/>
        <v/>
      </c>
      <c r="AR409" s="182" t="str">
        <f t="shared" si="259"/>
        <v/>
      </c>
      <c r="AS409" s="182" t="str">
        <f t="shared" si="260"/>
        <v/>
      </c>
      <c r="AT409" s="182" t="str">
        <f t="shared" si="261"/>
        <v/>
      </c>
      <c r="AU409" s="182" t="str">
        <f t="shared" si="262"/>
        <v/>
      </c>
      <c r="AV409" s="182" t="str">
        <f t="shared" si="263"/>
        <v/>
      </c>
      <c r="AW409" s="182" t="str">
        <f t="shared" si="264"/>
        <v/>
      </c>
      <c r="AX409" s="182" t="str">
        <f t="shared" si="265"/>
        <v/>
      </c>
      <c r="AY409" s="182" t="str">
        <f t="shared" si="266"/>
        <v/>
      </c>
      <c r="AZ409" s="182" t="str">
        <f t="shared" si="267"/>
        <v/>
      </c>
      <c r="BA409" s="182" t="str">
        <f t="shared" si="268"/>
        <v/>
      </c>
      <c r="BB409" s="182" t="str">
        <f t="shared" si="269"/>
        <v/>
      </c>
      <c r="BC409" s="182" t="str">
        <f t="shared" si="270"/>
        <v/>
      </c>
      <c r="BD409" s="182" t="str">
        <f t="shared" si="271"/>
        <v/>
      </c>
      <c r="BE409" s="182" t="str">
        <f t="shared" si="272"/>
        <v/>
      </c>
      <c r="BF409" s="182" t="str">
        <f t="shared" si="273"/>
        <v/>
      </c>
      <c r="BG409" s="182" t="str">
        <f t="shared" si="274"/>
        <v/>
      </c>
      <c r="BH409" s="182" t="str">
        <f t="shared" si="275"/>
        <v/>
      </c>
      <c r="BI409" s="182" t="str">
        <f t="shared" si="276"/>
        <v/>
      </c>
      <c r="BJ409" s="182" t="str">
        <f t="shared" si="277"/>
        <v/>
      </c>
      <c r="BK409" s="182" t="str">
        <f t="shared" si="278"/>
        <v/>
      </c>
      <c r="BL409" s="182" t="str">
        <f t="shared" si="279"/>
        <v/>
      </c>
      <c r="BM409" s="182" t="str">
        <f t="shared" si="280"/>
        <v/>
      </c>
      <c r="BN409" s="182" t="str">
        <f t="shared" si="281"/>
        <v/>
      </c>
      <c r="BO409" s="182" t="str">
        <f t="shared" si="282"/>
        <v/>
      </c>
      <c r="BP409" s="182" t="str">
        <f t="shared" si="283"/>
        <v/>
      </c>
      <c r="BQ409" s="182" t="str">
        <f t="shared" si="284"/>
        <v/>
      </c>
      <c r="BR409" s="182" t="str">
        <f t="shared" si="285"/>
        <v/>
      </c>
      <c r="BS409" s="182" t="str">
        <f t="shared" si="286"/>
        <v/>
      </c>
      <c r="BT409" s="182" t="str">
        <f t="shared" si="287"/>
        <v/>
      </c>
      <c r="BU409" s="183" t="str">
        <f t="shared" si="288"/>
        <v/>
      </c>
      <c r="BV409" s="184" t="str">
        <f>IF('Cálculos '!C415="","",AVERAGE(AN409:BU409))</f>
        <v/>
      </c>
    </row>
    <row r="410" spans="2:74" ht="17.25" hidden="1" thickBot="1" x14ac:dyDescent="0.35">
      <c r="B410" s="165">
        <f t="shared" si="253"/>
        <v>408</v>
      </c>
      <c r="C410" s="171" t="str">
        <f>IF('Cálculos '!J416="","",'Cálculos '!J416)</f>
        <v/>
      </c>
      <c r="D410" s="172" t="str">
        <f>IF('Cálculos '!K416="","",'Cálculos '!K416)</f>
        <v/>
      </c>
      <c r="E410" s="172" t="str">
        <f>IF('Cálculos '!L416="","",'Cálculos '!L416)</f>
        <v/>
      </c>
      <c r="F410" s="172" t="str">
        <f>IF('Cálculos '!M416="","",'Cálculos '!M416)</f>
        <v/>
      </c>
      <c r="G410" s="172" t="str">
        <f>IF('Cálculos '!N416="","",'Cálculos '!N416)</f>
        <v/>
      </c>
      <c r="H410" s="172" t="str">
        <f>IF('Cálculos '!O416="","",'Cálculos '!O416)</f>
        <v/>
      </c>
      <c r="I410" s="172" t="str">
        <f>IF('Cálculos '!P416="","",'Cálculos '!P416)</f>
        <v/>
      </c>
      <c r="J410" s="172" t="str">
        <f>IF('Cálculos '!Q416="","",'Cálculos '!Q416)</f>
        <v/>
      </c>
      <c r="K410" s="172" t="str">
        <f>IF('Cálculos '!R416="","",'Cálculos '!R416)</f>
        <v/>
      </c>
      <c r="L410" s="172" t="str">
        <f>IF('Cálculos '!S416="","",'Cálculos '!S416)</f>
        <v/>
      </c>
      <c r="M410" s="172" t="str">
        <f>IF('Cálculos '!T416="","",'Cálculos '!T416)</f>
        <v/>
      </c>
      <c r="N410" s="172" t="str">
        <f>IF('Cálculos '!U416="","",'Cálculos '!U416)</f>
        <v/>
      </c>
      <c r="O410" s="172" t="str">
        <f>IF('Cálculos '!V416="","",'Cálculos '!V416)</f>
        <v/>
      </c>
      <c r="P410" s="172" t="str">
        <f>IF('Cálculos '!W416="","",'Cálculos '!W416)</f>
        <v/>
      </c>
      <c r="Q410" s="172" t="str">
        <f>IF('Cálculos '!X416="","",'Cálculos '!X416)</f>
        <v/>
      </c>
      <c r="R410" s="172" t="str">
        <f>IF('Cálculos '!Y416="","",'Cálculos '!Y416)</f>
        <v/>
      </c>
      <c r="S410" s="172" t="str">
        <f>IF('Cálculos '!Z416="","",'Cálculos '!Z416)</f>
        <v/>
      </c>
      <c r="T410" s="172" t="str">
        <f>IF('Cálculos '!AA416="","",'Cálculos '!AA416)</f>
        <v/>
      </c>
      <c r="U410" s="172" t="str">
        <f>IF('Cálculos '!AB416="","",'Cálculos '!AB416)</f>
        <v/>
      </c>
      <c r="V410" s="172" t="str">
        <f>IF('Cálculos '!AC416="","",'Cálculos '!AC416)</f>
        <v/>
      </c>
      <c r="W410" s="172" t="str">
        <f>IF('Cálculos '!AD416="","",'Cálculos '!AD416)</f>
        <v/>
      </c>
      <c r="X410" s="172" t="str">
        <f>IF('Cálculos '!AE416="","",'Cálculos '!AE416)</f>
        <v/>
      </c>
      <c r="Y410" s="172" t="str">
        <f>IF('Cálculos '!AF416="","",'Cálculos '!AF416)</f>
        <v/>
      </c>
      <c r="Z410" s="172" t="str">
        <f>IF('Cálculos '!AG416="","",'Cálculos '!AG416)</f>
        <v/>
      </c>
      <c r="AA410" s="172" t="str">
        <f>IF('Cálculos '!AH416="","",'Cálculos '!AH416)</f>
        <v/>
      </c>
      <c r="AB410" s="172" t="str">
        <f>IF('Cálculos '!AI416="","",'Cálculos '!AI416)</f>
        <v/>
      </c>
      <c r="AC410" s="172" t="str">
        <f>IF('Cálculos '!AJ416="","",'Cálculos '!AJ416)</f>
        <v/>
      </c>
      <c r="AD410" s="172" t="str">
        <f>IF('Cálculos '!AK416="","",'Cálculos '!AK416)</f>
        <v/>
      </c>
      <c r="AE410" s="172" t="str">
        <f>IF('Cálculos '!AL416="","",'Cálculos '!AL416)</f>
        <v/>
      </c>
      <c r="AF410" s="172" t="str">
        <f>IF('Cálculos '!AM416="","",'Cálculos '!AM416)</f>
        <v/>
      </c>
      <c r="AG410" s="172" t="str">
        <f>IF('Cálculos '!AN416="","",'Cálculos '!AN416)</f>
        <v/>
      </c>
      <c r="AH410" s="172" t="str">
        <f>IF('Cálculos '!AO416="","",'Cálculos '!AO416)</f>
        <v/>
      </c>
      <c r="AI410" s="172" t="str">
        <f>IF('Cálculos '!AP416="","",'Cálculos '!AP416)</f>
        <v/>
      </c>
      <c r="AJ410" s="443" t="str">
        <f>IF('Cálculos '!AQ416="","",'Cálculos '!AQ416)</f>
        <v/>
      </c>
      <c r="AK410" s="446" t="str">
        <f>IF('Cálculos '!D416="","",AVERAGE(C410:AJ410))</f>
        <v/>
      </c>
      <c r="AM410" s="181">
        <f t="shared" si="254"/>
        <v>408</v>
      </c>
      <c r="AN410" s="284" t="str">
        <f t="shared" si="255"/>
        <v/>
      </c>
      <c r="AO410" s="285" t="str">
        <f t="shared" si="256"/>
        <v/>
      </c>
      <c r="AP410" s="285" t="str">
        <f t="shared" si="257"/>
        <v/>
      </c>
      <c r="AQ410" s="285" t="str">
        <f t="shared" si="258"/>
        <v/>
      </c>
      <c r="AR410" s="182" t="str">
        <f t="shared" si="259"/>
        <v/>
      </c>
      <c r="AS410" s="182" t="str">
        <f t="shared" si="260"/>
        <v/>
      </c>
      <c r="AT410" s="182" t="str">
        <f t="shared" si="261"/>
        <v/>
      </c>
      <c r="AU410" s="182" t="str">
        <f t="shared" si="262"/>
        <v/>
      </c>
      <c r="AV410" s="182" t="str">
        <f t="shared" si="263"/>
        <v/>
      </c>
      <c r="AW410" s="182" t="str">
        <f t="shared" si="264"/>
        <v/>
      </c>
      <c r="AX410" s="182" t="str">
        <f t="shared" si="265"/>
        <v/>
      </c>
      <c r="AY410" s="182" t="str">
        <f t="shared" si="266"/>
        <v/>
      </c>
      <c r="AZ410" s="182" t="str">
        <f t="shared" si="267"/>
        <v/>
      </c>
      <c r="BA410" s="182" t="str">
        <f t="shared" si="268"/>
        <v/>
      </c>
      <c r="BB410" s="182" t="str">
        <f t="shared" si="269"/>
        <v/>
      </c>
      <c r="BC410" s="182" t="str">
        <f t="shared" si="270"/>
        <v/>
      </c>
      <c r="BD410" s="182" t="str">
        <f t="shared" si="271"/>
        <v/>
      </c>
      <c r="BE410" s="182" t="str">
        <f t="shared" si="272"/>
        <v/>
      </c>
      <c r="BF410" s="182" t="str">
        <f t="shared" si="273"/>
        <v/>
      </c>
      <c r="BG410" s="182" t="str">
        <f t="shared" si="274"/>
        <v/>
      </c>
      <c r="BH410" s="182" t="str">
        <f t="shared" si="275"/>
        <v/>
      </c>
      <c r="BI410" s="182" t="str">
        <f t="shared" si="276"/>
        <v/>
      </c>
      <c r="BJ410" s="182" t="str">
        <f t="shared" si="277"/>
        <v/>
      </c>
      <c r="BK410" s="182" t="str">
        <f t="shared" si="278"/>
        <v/>
      </c>
      <c r="BL410" s="182" t="str">
        <f t="shared" si="279"/>
        <v/>
      </c>
      <c r="BM410" s="182" t="str">
        <f t="shared" si="280"/>
        <v/>
      </c>
      <c r="BN410" s="182" t="str">
        <f t="shared" si="281"/>
        <v/>
      </c>
      <c r="BO410" s="182" t="str">
        <f t="shared" si="282"/>
        <v/>
      </c>
      <c r="BP410" s="182" t="str">
        <f t="shared" si="283"/>
        <v/>
      </c>
      <c r="BQ410" s="182" t="str">
        <f t="shared" si="284"/>
        <v/>
      </c>
      <c r="BR410" s="182" t="str">
        <f t="shared" si="285"/>
        <v/>
      </c>
      <c r="BS410" s="182" t="str">
        <f t="shared" si="286"/>
        <v/>
      </c>
      <c r="BT410" s="182" t="str">
        <f t="shared" si="287"/>
        <v/>
      </c>
      <c r="BU410" s="183" t="str">
        <f t="shared" si="288"/>
        <v/>
      </c>
      <c r="BV410" s="184" t="str">
        <f>IF('Cálculos '!C416="","",AVERAGE(AN410:BU410))</f>
        <v/>
      </c>
    </row>
    <row r="411" spans="2:74" ht="17.25" hidden="1" thickBot="1" x14ac:dyDescent="0.35">
      <c r="B411" s="165">
        <f t="shared" si="253"/>
        <v>409</v>
      </c>
      <c r="C411" s="171" t="str">
        <f>IF('Cálculos '!J417="","",'Cálculos '!J417)</f>
        <v/>
      </c>
      <c r="D411" s="172" t="str">
        <f>IF('Cálculos '!K417="","",'Cálculos '!K417)</f>
        <v/>
      </c>
      <c r="E411" s="172" t="str">
        <f>IF('Cálculos '!L417="","",'Cálculos '!L417)</f>
        <v/>
      </c>
      <c r="F411" s="172" t="str">
        <f>IF('Cálculos '!M417="","",'Cálculos '!M417)</f>
        <v/>
      </c>
      <c r="G411" s="172" t="str">
        <f>IF('Cálculos '!N417="","",'Cálculos '!N417)</f>
        <v/>
      </c>
      <c r="H411" s="172" t="str">
        <f>IF('Cálculos '!O417="","",'Cálculos '!O417)</f>
        <v/>
      </c>
      <c r="I411" s="172" t="str">
        <f>IF('Cálculos '!P417="","",'Cálculos '!P417)</f>
        <v/>
      </c>
      <c r="J411" s="172" t="str">
        <f>IF('Cálculos '!Q417="","",'Cálculos '!Q417)</f>
        <v/>
      </c>
      <c r="K411" s="172" t="str">
        <f>IF('Cálculos '!R417="","",'Cálculos '!R417)</f>
        <v/>
      </c>
      <c r="L411" s="172" t="str">
        <f>IF('Cálculos '!S417="","",'Cálculos '!S417)</f>
        <v/>
      </c>
      <c r="M411" s="172" t="str">
        <f>IF('Cálculos '!T417="","",'Cálculos '!T417)</f>
        <v/>
      </c>
      <c r="N411" s="172" t="str">
        <f>IF('Cálculos '!U417="","",'Cálculos '!U417)</f>
        <v/>
      </c>
      <c r="O411" s="172" t="str">
        <f>IF('Cálculos '!V417="","",'Cálculos '!V417)</f>
        <v/>
      </c>
      <c r="P411" s="172" t="str">
        <f>IF('Cálculos '!W417="","",'Cálculos '!W417)</f>
        <v/>
      </c>
      <c r="Q411" s="172" t="str">
        <f>IF('Cálculos '!X417="","",'Cálculos '!X417)</f>
        <v/>
      </c>
      <c r="R411" s="172" t="str">
        <f>IF('Cálculos '!Y417="","",'Cálculos '!Y417)</f>
        <v/>
      </c>
      <c r="S411" s="172" t="str">
        <f>IF('Cálculos '!Z417="","",'Cálculos '!Z417)</f>
        <v/>
      </c>
      <c r="T411" s="172" t="str">
        <f>IF('Cálculos '!AA417="","",'Cálculos '!AA417)</f>
        <v/>
      </c>
      <c r="U411" s="172" t="str">
        <f>IF('Cálculos '!AB417="","",'Cálculos '!AB417)</f>
        <v/>
      </c>
      <c r="V411" s="172" t="str">
        <f>IF('Cálculos '!AC417="","",'Cálculos '!AC417)</f>
        <v/>
      </c>
      <c r="W411" s="172" t="str">
        <f>IF('Cálculos '!AD417="","",'Cálculos '!AD417)</f>
        <v/>
      </c>
      <c r="X411" s="172" t="str">
        <f>IF('Cálculos '!AE417="","",'Cálculos '!AE417)</f>
        <v/>
      </c>
      <c r="Y411" s="172" t="str">
        <f>IF('Cálculos '!AF417="","",'Cálculos '!AF417)</f>
        <v/>
      </c>
      <c r="Z411" s="172" t="str">
        <f>IF('Cálculos '!AG417="","",'Cálculos '!AG417)</f>
        <v/>
      </c>
      <c r="AA411" s="172" t="str">
        <f>IF('Cálculos '!AH417="","",'Cálculos '!AH417)</f>
        <v/>
      </c>
      <c r="AB411" s="172" t="str">
        <f>IF('Cálculos '!AI417="","",'Cálculos '!AI417)</f>
        <v/>
      </c>
      <c r="AC411" s="172" t="str">
        <f>IF('Cálculos '!AJ417="","",'Cálculos '!AJ417)</f>
        <v/>
      </c>
      <c r="AD411" s="172" t="str">
        <f>IF('Cálculos '!AK417="","",'Cálculos '!AK417)</f>
        <v/>
      </c>
      <c r="AE411" s="172" t="str">
        <f>IF('Cálculos '!AL417="","",'Cálculos '!AL417)</f>
        <v/>
      </c>
      <c r="AF411" s="172" t="str">
        <f>IF('Cálculos '!AM417="","",'Cálculos '!AM417)</f>
        <v/>
      </c>
      <c r="AG411" s="172" t="str">
        <f>IF('Cálculos '!AN417="","",'Cálculos '!AN417)</f>
        <v/>
      </c>
      <c r="AH411" s="172" t="str">
        <f>IF('Cálculos '!AO417="","",'Cálculos '!AO417)</f>
        <v/>
      </c>
      <c r="AI411" s="172" t="str">
        <f>IF('Cálculos '!AP417="","",'Cálculos '!AP417)</f>
        <v/>
      </c>
      <c r="AJ411" s="443" t="str">
        <f>IF('Cálculos '!AQ417="","",'Cálculos '!AQ417)</f>
        <v/>
      </c>
      <c r="AK411" s="446" t="str">
        <f>IF('Cálculos '!D417="","",AVERAGE(C411:AJ411))</f>
        <v/>
      </c>
      <c r="AM411" s="181">
        <f t="shared" si="254"/>
        <v>409</v>
      </c>
      <c r="AN411" s="284" t="str">
        <f t="shared" si="255"/>
        <v/>
      </c>
      <c r="AO411" s="285" t="str">
        <f t="shared" si="256"/>
        <v/>
      </c>
      <c r="AP411" s="285" t="str">
        <f t="shared" si="257"/>
        <v/>
      </c>
      <c r="AQ411" s="285" t="str">
        <f t="shared" si="258"/>
        <v/>
      </c>
      <c r="AR411" s="182" t="str">
        <f t="shared" si="259"/>
        <v/>
      </c>
      <c r="AS411" s="182" t="str">
        <f t="shared" si="260"/>
        <v/>
      </c>
      <c r="AT411" s="182" t="str">
        <f t="shared" si="261"/>
        <v/>
      </c>
      <c r="AU411" s="182" t="str">
        <f t="shared" si="262"/>
        <v/>
      </c>
      <c r="AV411" s="182" t="str">
        <f t="shared" si="263"/>
        <v/>
      </c>
      <c r="AW411" s="182" t="str">
        <f t="shared" si="264"/>
        <v/>
      </c>
      <c r="AX411" s="182" t="str">
        <f t="shared" si="265"/>
        <v/>
      </c>
      <c r="AY411" s="182" t="str">
        <f t="shared" si="266"/>
        <v/>
      </c>
      <c r="AZ411" s="182" t="str">
        <f t="shared" si="267"/>
        <v/>
      </c>
      <c r="BA411" s="182" t="str">
        <f t="shared" si="268"/>
        <v/>
      </c>
      <c r="BB411" s="182" t="str">
        <f t="shared" si="269"/>
        <v/>
      </c>
      <c r="BC411" s="182" t="str">
        <f t="shared" si="270"/>
        <v/>
      </c>
      <c r="BD411" s="182" t="str">
        <f t="shared" si="271"/>
        <v/>
      </c>
      <c r="BE411" s="182" t="str">
        <f t="shared" si="272"/>
        <v/>
      </c>
      <c r="BF411" s="182" t="str">
        <f t="shared" si="273"/>
        <v/>
      </c>
      <c r="BG411" s="182" t="str">
        <f t="shared" si="274"/>
        <v/>
      </c>
      <c r="BH411" s="182" t="str">
        <f t="shared" si="275"/>
        <v/>
      </c>
      <c r="BI411" s="182" t="str">
        <f t="shared" si="276"/>
        <v/>
      </c>
      <c r="BJ411" s="182" t="str">
        <f t="shared" si="277"/>
        <v/>
      </c>
      <c r="BK411" s="182" t="str">
        <f t="shared" si="278"/>
        <v/>
      </c>
      <c r="BL411" s="182" t="str">
        <f t="shared" si="279"/>
        <v/>
      </c>
      <c r="BM411" s="182" t="str">
        <f t="shared" si="280"/>
        <v/>
      </c>
      <c r="BN411" s="182" t="str">
        <f t="shared" si="281"/>
        <v/>
      </c>
      <c r="BO411" s="182" t="str">
        <f t="shared" si="282"/>
        <v/>
      </c>
      <c r="BP411" s="182" t="str">
        <f t="shared" si="283"/>
        <v/>
      </c>
      <c r="BQ411" s="182" t="str">
        <f t="shared" si="284"/>
        <v/>
      </c>
      <c r="BR411" s="182" t="str">
        <f t="shared" si="285"/>
        <v/>
      </c>
      <c r="BS411" s="182" t="str">
        <f t="shared" si="286"/>
        <v/>
      </c>
      <c r="BT411" s="182" t="str">
        <f t="shared" si="287"/>
        <v/>
      </c>
      <c r="BU411" s="183" t="str">
        <f t="shared" si="288"/>
        <v/>
      </c>
      <c r="BV411" s="184" t="str">
        <f>IF('Cálculos '!C417="","",AVERAGE(AN411:BU411))</f>
        <v/>
      </c>
    </row>
    <row r="412" spans="2:74" ht="17.25" hidden="1" thickBot="1" x14ac:dyDescent="0.35">
      <c r="B412" s="165">
        <f t="shared" si="253"/>
        <v>410</v>
      </c>
      <c r="C412" s="171" t="str">
        <f>IF('Cálculos '!J418="","",'Cálculos '!J418)</f>
        <v/>
      </c>
      <c r="D412" s="172" t="str">
        <f>IF('Cálculos '!K418="","",'Cálculos '!K418)</f>
        <v/>
      </c>
      <c r="E412" s="172" t="str">
        <f>IF('Cálculos '!L418="","",'Cálculos '!L418)</f>
        <v/>
      </c>
      <c r="F412" s="172" t="str">
        <f>IF('Cálculos '!M418="","",'Cálculos '!M418)</f>
        <v/>
      </c>
      <c r="G412" s="172" t="str">
        <f>IF('Cálculos '!N418="","",'Cálculos '!N418)</f>
        <v/>
      </c>
      <c r="H412" s="172" t="str">
        <f>IF('Cálculos '!O418="","",'Cálculos '!O418)</f>
        <v/>
      </c>
      <c r="I412" s="172" t="str">
        <f>IF('Cálculos '!P418="","",'Cálculos '!P418)</f>
        <v/>
      </c>
      <c r="J412" s="172" t="str">
        <f>IF('Cálculos '!Q418="","",'Cálculos '!Q418)</f>
        <v/>
      </c>
      <c r="K412" s="172" t="str">
        <f>IF('Cálculos '!R418="","",'Cálculos '!R418)</f>
        <v/>
      </c>
      <c r="L412" s="172" t="str">
        <f>IF('Cálculos '!S418="","",'Cálculos '!S418)</f>
        <v/>
      </c>
      <c r="M412" s="172" t="str">
        <f>IF('Cálculos '!T418="","",'Cálculos '!T418)</f>
        <v/>
      </c>
      <c r="N412" s="172" t="str">
        <f>IF('Cálculos '!U418="","",'Cálculos '!U418)</f>
        <v/>
      </c>
      <c r="O412" s="172" t="str">
        <f>IF('Cálculos '!V418="","",'Cálculos '!V418)</f>
        <v/>
      </c>
      <c r="P412" s="172" t="str">
        <f>IF('Cálculos '!W418="","",'Cálculos '!W418)</f>
        <v/>
      </c>
      <c r="Q412" s="172" t="str">
        <f>IF('Cálculos '!X418="","",'Cálculos '!X418)</f>
        <v/>
      </c>
      <c r="R412" s="172" t="str">
        <f>IF('Cálculos '!Y418="","",'Cálculos '!Y418)</f>
        <v/>
      </c>
      <c r="S412" s="172" t="str">
        <f>IF('Cálculos '!Z418="","",'Cálculos '!Z418)</f>
        <v/>
      </c>
      <c r="T412" s="172" t="str">
        <f>IF('Cálculos '!AA418="","",'Cálculos '!AA418)</f>
        <v/>
      </c>
      <c r="U412" s="172" t="str">
        <f>IF('Cálculos '!AB418="","",'Cálculos '!AB418)</f>
        <v/>
      </c>
      <c r="V412" s="172" t="str">
        <f>IF('Cálculos '!AC418="","",'Cálculos '!AC418)</f>
        <v/>
      </c>
      <c r="W412" s="172" t="str">
        <f>IF('Cálculos '!AD418="","",'Cálculos '!AD418)</f>
        <v/>
      </c>
      <c r="X412" s="172" t="str">
        <f>IF('Cálculos '!AE418="","",'Cálculos '!AE418)</f>
        <v/>
      </c>
      <c r="Y412" s="172" t="str">
        <f>IF('Cálculos '!AF418="","",'Cálculos '!AF418)</f>
        <v/>
      </c>
      <c r="Z412" s="172" t="str">
        <f>IF('Cálculos '!AG418="","",'Cálculos '!AG418)</f>
        <v/>
      </c>
      <c r="AA412" s="172" t="str">
        <f>IF('Cálculos '!AH418="","",'Cálculos '!AH418)</f>
        <v/>
      </c>
      <c r="AB412" s="172" t="str">
        <f>IF('Cálculos '!AI418="","",'Cálculos '!AI418)</f>
        <v/>
      </c>
      <c r="AC412" s="172" t="str">
        <f>IF('Cálculos '!AJ418="","",'Cálculos '!AJ418)</f>
        <v/>
      </c>
      <c r="AD412" s="172" t="str">
        <f>IF('Cálculos '!AK418="","",'Cálculos '!AK418)</f>
        <v/>
      </c>
      <c r="AE412" s="172" t="str">
        <f>IF('Cálculos '!AL418="","",'Cálculos '!AL418)</f>
        <v/>
      </c>
      <c r="AF412" s="172" t="str">
        <f>IF('Cálculos '!AM418="","",'Cálculos '!AM418)</f>
        <v/>
      </c>
      <c r="AG412" s="172" t="str">
        <f>IF('Cálculos '!AN418="","",'Cálculos '!AN418)</f>
        <v/>
      </c>
      <c r="AH412" s="172" t="str">
        <f>IF('Cálculos '!AO418="","",'Cálculos '!AO418)</f>
        <v/>
      </c>
      <c r="AI412" s="172" t="str">
        <f>IF('Cálculos '!AP418="","",'Cálculos '!AP418)</f>
        <v/>
      </c>
      <c r="AJ412" s="443" t="str">
        <f>IF('Cálculos '!AQ418="","",'Cálculos '!AQ418)</f>
        <v/>
      </c>
      <c r="AK412" s="446" t="str">
        <f>IF('Cálculos '!D418="","",AVERAGE(C412:AJ412))</f>
        <v/>
      </c>
      <c r="AM412" s="181">
        <f t="shared" si="254"/>
        <v>410</v>
      </c>
      <c r="AN412" s="284" t="str">
        <f t="shared" si="255"/>
        <v/>
      </c>
      <c r="AO412" s="285" t="str">
        <f t="shared" si="256"/>
        <v/>
      </c>
      <c r="AP412" s="285" t="str">
        <f t="shared" si="257"/>
        <v/>
      </c>
      <c r="AQ412" s="285" t="str">
        <f t="shared" si="258"/>
        <v/>
      </c>
      <c r="AR412" s="182" t="str">
        <f t="shared" si="259"/>
        <v/>
      </c>
      <c r="AS412" s="182" t="str">
        <f t="shared" si="260"/>
        <v/>
      </c>
      <c r="AT412" s="182" t="str">
        <f t="shared" si="261"/>
        <v/>
      </c>
      <c r="AU412" s="182" t="str">
        <f t="shared" si="262"/>
        <v/>
      </c>
      <c r="AV412" s="182" t="str">
        <f t="shared" si="263"/>
        <v/>
      </c>
      <c r="AW412" s="182" t="str">
        <f t="shared" si="264"/>
        <v/>
      </c>
      <c r="AX412" s="182" t="str">
        <f t="shared" si="265"/>
        <v/>
      </c>
      <c r="AY412" s="182" t="str">
        <f t="shared" si="266"/>
        <v/>
      </c>
      <c r="AZ412" s="182" t="str">
        <f t="shared" si="267"/>
        <v/>
      </c>
      <c r="BA412" s="182" t="str">
        <f t="shared" si="268"/>
        <v/>
      </c>
      <c r="BB412" s="182" t="str">
        <f t="shared" si="269"/>
        <v/>
      </c>
      <c r="BC412" s="182" t="str">
        <f t="shared" si="270"/>
        <v/>
      </c>
      <c r="BD412" s="182" t="str">
        <f t="shared" si="271"/>
        <v/>
      </c>
      <c r="BE412" s="182" t="str">
        <f t="shared" si="272"/>
        <v/>
      </c>
      <c r="BF412" s="182" t="str">
        <f t="shared" si="273"/>
        <v/>
      </c>
      <c r="BG412" s="182" t="str">
        <f t="shared" si="274"/>
        <v/>
      </c>
      <c r="BH412" s="182" t="str">
        <f t="shared" si="275"/>
        <v/>
      </c>
      <c r="BI412" s="182" t="str">
        <f t="shared" si="276"/>
        <v/>
      </c>
      <c r="BJ412" s="182" t="str">
        <f t="shared" si="277"/>
        <v/>
      </c>
      <c r="BK412" s="182" t="str">
        <f t="shared" si="278"/>
        <v/>
      </c>
      <c r="BL412" s="182" t="str">
        <f t="shared" si="279"/>
        <v/>
      </c>
      <c r="BM412" s="182" t="str">
        <f t="shared" si="280"/>
        <v/>
      </c>
      <c r="BN412" s="182" t="str">
        <f t="shared" si="281"/>
        <v/>
      </c>
      <c r="BO412" s="182" t="str">
        <f t="shared" si="282"/>
        <v/>
      </c>
      <c r="BP412" s="182" t="str">
        <f t="shared" si="283"/>
        <v/>
      </c>
      <c r="BQ412" s="182" t="str">
        <f t="shared" si="284"/>
        <v/>
      </c>
      <c r="BR412" s="182" t="str">
        <f t="shared" si="285"/>
        <v/>
      </c>
      <c r="BS412" s="182" t="str">
        <f t="shared" si="286"/>
        <v/>
      </c>
      <c r="BT412" s="182" t="str">
        <f t="shared" si="287"/>
        <v/>
      </c>
      <c r="BU412" s="183" t="str">
        <f t="shared" si="288"/>
        <v/>
      </c>
      <c r="BV412" s="184" t="str">
        <f>IF('Cálculos '!C418="","",AVERAGE(AN412:BU412))</f>
        <v/>
      </c>
    </row>
    <row r="413" spans="2:74" ht="17.25" hidden="1" thickBot="1" x14ac:dyDescent="0.35">
      <c r="B413" s="165">
        <f t="shared" si="253"/>
        <v>411</v>
      </c>
      <c r="C413" s="171" t="str">
        <f>IF('Cálculos '!J419="","",'Cálculos '!J419)</f>
        <v/>
      </c>
      <c r="D413" s="172" t="str">
        <f>IF('Cálculos '!K419="","",'Cálculos '!K419)</f>
        <v/>
      </c>
      <c r="E413" s="172" t="str">
        <f>IF('Cálculos '!L419="","",'Cálculos '!L419)</f>
        <v/>
      </c>
      <c r="F413" s="172" t="str">
        <f>IF('Cálculos '!M419="","",'Cálculos '!M419)</f>
        <v/>
      </c>
      <c r="G413" s="172" t="str">
        <f>IF('Cálculos '!N419="","",'Cálculos '!N419)</f>
        <v/>
      </c>
      <c r="H413" s="172" t="str">
        <f>IF('Cálculos '!O419="","",'Cálculos '!O419)</f>
        <v/>
      </c>
      <c r="I413" s="172" t="str">
        <f>IF('Cálculos '!P419="","",'Cálculos '!P419)</f>
        <v/>
      </c>
      <c r="J413" s="172" t="str">
        <f>IF('Cálculos '!Q419="","",'Cálculos '!Q419)</f>
        <v/>
      </c>
      <c r="K413" s="172" t="str">
        <f>IF('Cálculos '!R419="","",'Cálculos '!R419)</f>
        <v/>
      </c>
      <c r="L413" s="172" t="str">
        <f>IF('Cálculos '!S419="","",'Cálculos '!S419)</f>
        <v/>
      </c>
      <c r="M413" s="172" t="str">
        <f>IF('Cálculos '!T419="","",'Cálculos '!T419)</f>
        <v/>
      </c>
      <c r="N413" s="172" t="str">
        <f>IF('Cálculos '!U419="","",'Cálculos '!U419)</f>
        <v/>
      </c>
      <c r="O413" s="172" t="str">
        <f>IF('Cálculos '!V419="","",'Cálculos '!V419)</f>
        <v/>
      </c>
      <c r="P413" s="172" t="str">
        <f>IF('Cálculos '!W419="","",'Cálculos '!W419)</f>
        <v/>
      </c>
      <c r="Q413" s="172" t="str">
        <f>IF('Cálculos '!X419="","",'Cálculos '!X419)</f>
        <v/>
      </c>
      <c r="R413" s="172" t="str">
        <f>IF('Cálculos '!Y419="","",'Cálculos '!Y419)</f>
        <v/>
      </c>
      <c r="S413" s="172" t="str">
        <f>IF('Cálculos '!Z419="","",'Cálculos '!Z419)</f>
        <v/>
      </c>
      <c r="T413" s="172" t="str">
        <f>IF('Cálculos '!AA419="","",'Cálculos '!AA419)</f>
        <v/>
      </c>
      <c r="U413" s="172" t="str">
        <f>IF('Cálculos '!AB419="","",'Cálculos '!AB419)</f>
        <v/>
      </c>
      <c r="V413" s="172" t="str">
        <f>IF('Cálculos '!AC419="","",'Cálculos '!AC419)</f>
        <v/>
      </c>
      <c r="W413" s="172" t="str">
        <f>IF('Cálculos '!AD419="","",'Cálculos '!AD419)</f>
        <v/>
      </c>
      <c r="X413" s="172" t="str">
        <f>IF('Cálculos '!AE419="","",'Cálculos '!AE419)</f>
        <v/>
      </c>
      <c r="Y413" s="172" t="str">
        <f>IF('Cálculos '!AF419="","",'Cálculos '!AF419)</f>
        <v/>
      </c>
      <c r="Z413" s="172" t="str">
        <f>IF('Cálculos '!AG419="","",'Cálculos '!AG419)</f>
        <v/>
      </c>
      <c r="AA413" s="172" t="str">
        <f>IF('Cálculos '!AH419="","",'Cálculos '!AH419)</f>
        <v/>
      </c>
      <c r="AB413" s="172" t="str">
        <f>IF('Cálculos '!AI419="","",'Cálculos '!AI419)</f>
        <v/>
      </c>
      <c r="AC413" s="172" t="str">
        <f>IF('Cálculos '!AJ419="","",'Cálculos '!AJ419)</f>
        <v/>
      </c>
      <c r="AD413" s="172" t="str">
        <f>IF('Cálculos '!AK419="","",'Cálculos '!AK419)</f>
        <v/>
      </c>
      <c r="AE413" s="172" t="str">
        <f>IF('Cálculos '!AL419="","",'Cálculos '!AL419)</f>
        <v/>
      </c>
      <c r="AF413" s="172" t="str">
        <f>IF('Cálculos '!AM419="","",'Cálculos '!AM419)</f>
        <v/>
      </c>
      <c r="AG413" s="172" t="str">
        <f>IF('Cálculos '!AN419="","",'Cálculos '!AN419)</f>
        <v/>
      </c>
      <c r="AH413" s="172" t="str">
        <f>IF('Cálculos '!AO419="","",'Cálculos '!AO419)</f>
        <v/>
      </c>
      <c r="AI413" s="172" t="str">
        <f>IF('Cálculos '!AP419="","",'Cálculos '!AP419)</f>
        <v/>
      </c>
      <c r="AJ413" s="443" t="str">
        <f>IF('Cálculos '!AQ419="","",'Cálculos '!AQ419)</f>
        <v/>
      </c>
      <c r="AK413" s="446" t="str">
        <f>IF('Cálculos '!D419="","",AVERAGE(C413:AJ413))</f>
        <v/>
      </c>
      <c r="AM413" s="181">
        <f t="shared" si="254"/>
        <v>411</v>
      </c>
      <c r="AN413" s="284" t="str">
        <f t="shared" si="255"/>
        <v/>
      </c>
      <c r="AO413" s="285" t="str">
        <f t="shared" si="256"/>
        <v/>
      </c>
      <c r="AP413" s="285" t="str">
        <f t="shared" si="257"/>
        <v/>
      </c>
      <c r="AQ413" s="285" t="str">
        <f t="shared" si="258"/>
        <v/>
      </c>
      <c r="AR413" s="182" t="str">
        <f t="shared" si="259"/>
        <v/>
      </c>
      <c r="AS413" s="182" t="str">
        <f t="shared" si="260"/>
        <v/>
      </c>
      <c r="AT413" s="182" t="str">
        <f t="shared" si="261"/>
        <v/>
      </c>
      <c r="AU413" s="182" t="str">
        <f t="shared" si="262"/>
        <v/>
      </c>
      <c r="AV413" s="182" t="str">
        <f t="shared" si="263"/>
        <v/>
      </c>
      <c r="AW413" s="182" t="str">
        <f t="shared" si="264"/>
        <v/>
      </c>
      <c r="AX413" s="182" t="str">
        <f t="shared" si="265"/>
        <v/>
      </c>
      <c r="AY413" s="182" t="str">
        <f t="shared" si="266"/>
        <v/>
      </c>
      <c r="AZ413" s="182" t="str">
        <f t="shared" si="267"/>
        <v/>
      </c>
      <c r="BA413" s="182" t="str">
        <f t="shared" si="268"/>
        <v/>
      </c>
      <c r="BB413" s="182" t="str">
        <f t="shared" si="269"/>
        <v/>
      </c>
      <c r="BC413" s="182" t="str">
        <f t="shared" si="270"/>
        <v/>
      </c>
      <c r="BD413" s="182" t="str">
        <f t="shared" si="271"/>
        <v/>
      </c>
      <c r="BE413" s="182" t="str">
        <f t="shared" si="272"/>
        <v/>
      </c>
      <c r="BF413" s="182" t="str">
        <f t="shared" si="273"/>
        <v/>
      </c>
      <c r="BG413" s="182" t="str">
        <f t="shared" si="274"/>
        <v/>
      </c>
      <c r="BH413" s="182" t="str">
        <f t="shared" si="275"/>
        <v/>
      </c>
      <c r="BI413" s="182" t="str">
        <f t="shared" si="276"/>
        <v/>
      </c>
      <c r="BJ413" s="182" t="str">
        <f t="shared" si="277"/>
        <v/>
      </c>
      <c r="BK413" s="182" t="str">
        <f t="shared" si="278"/>
        <v/>
      </c>
      <c r="BL413" s="182" t="str">
        <f t="shared" si="279"/>
        <v/>
      </c>
      <c r="BM413" s="182" t="str">
        <f t="shared" si="280"/>
        <v/>
      </c>
      <c r="BN413" s="182" t="str">
        <f t="shared" si="281"/>
        <v/>
      </c>
      <c r="BO413" s="182" t="str">
        <f t="shared" si="282"/>
        <v/>
      </c>
      <c r="BP413" s="182" t="str">
        <f t="shared" si="283"/>
        <v/>
      </c>
      <c r="BQ413" s="182" t="str">
        <f t="shared" si="284"/>
        <v/>
      </c>
      <c r="BR413" s="182" t="str">
        <f t="shared" si="285"/>
        <v/>
      </c>
      <c r="BS413" s="182" t="str">
        <f t="shared" si="286"/>
        <v/>
      </c>
      <c r="BT413" s="182" t="str">
        <f t="shared" si="287"/>
        <v/>
      </c>
      <c r="BU413" s="183" t="str">
        <f t="shared" si="288"/>
        <v/>
      </c>
      <c r="BV413" s="184" t="str">
        <f>IF('Cálculos '!C419="","",AVERAGE(AN413:BU413))</f>
        <v/>
      </c>
    </row>
    <row r="414" spans="2:74" ht="17.25" hidden="1" thickBot="1" x14ac:dyDescent="0.35">
      <c r="B414" s="165">
        <f t="shared" si="253"/>
        <v>412</v>
      </c>
      <c r="C414" s="171" t="str">
        <f>IF('Cálculos '!J420="","",'Cálculos '!J420)</f>
        <v/>
      </c>
      <c r="D414" s="172" t="str">
        <f>IF('Cálculos '!K420="","",'Cálculos '!K420)</f>
        <v/>
      </c>
      <c r="E414" s="172" t="str">
        <f>IF('Cálculos '!L420="","",'Cálculos '!L420)</f>
        <v/>
      </c>
      <c r="F414" s="172" t="str">
        <f>IF('Cálculos '!M420="","",'Cálculos '!M420)</f>
        <v/>
      </c>
      <c r="G414" s="172" t="str">
        <f>IF('Cálculos '!N420="","",'Cálculos '!N420)</f>
        <v/>
      </c>
      <c r="H414" s="172" t="str">
        <f>IF('Cálculos '!O420="","",'Cálculos '!O420)</f>
        <v/>
      </c>
      <c r="I414" s="172" t="str">
        <f>IF('Cálculos '!P420="","",'Cálculos '!P420)</f>
        <v/>
      </c>
      <c r="J414" s="172" t="str">
        <f>IF('Cálculos '!Q420="","",'Cálculos '!Q420)</f>
        <v/>
      </c>
      <c r="K414" s="172" t="str">
        <f>IF('Cálculos '!R420="","",'Cálculos '!R420)</f>
        <v/>
      </c>
      <c r="L414" s="172" t="str">
        <f>IF('Cálculos '!S420="","",'Cálculos '!S420)</f>
        <v/>
      </c>
      <c r="M414" s="172" t="str">
        <f>IF('Cálculos '!T420="","",'Cálculos '!T420)</f>
        <v/>
      </c>
      <c r="N414" s="172" t="str">
        <f>IF('Cálculos '!U420="","",'Cálculos '!U420)</f>
        <v/>
      </c>
      <c r="O414" s="172" t="str">
        <f>IF('Cálculos '!V420="","",'Cálculos '!V420)</f>
        <v/>
      </c>
      <c r="P414" s="172" t="str">
        <f>IF('Cálculos '!W420="","",'Cálculos '!W420)</f>
        <v/>
      </c>
      <c r="Q414" s="172" t="str">
        <f>IF('Cálculos '!X420="","",'Cálculos '!X420)</f>
        <v/>
      </c>
      <c r="R414" s="172" t="str">
        <f>IF('Cálculos '!Y420="","",'Cálculos '!Y420)</f>
        <v/>
      </c>
      <c r="S414" s="172" t="str">
        <f>IF('Cálculos '!Z420="","",'Cálculos '!Z420)</f>
        <v/>
      </c>
      <c r="T414" s="172" t="str">
        <f>IF('Cálculos '!AA420="","",'Cálculos '!AA420)</f>
        <v/>
      </c>
      <c r="U414" s="172" t="str">
        <f>IF('Cálculos '!AB420="","",'Cálculos '!AB420)</f>
        <v/>
      </c>
      <c r="V414" s="172" t="str">
        <f>IF('Cálculos '!AC420="","",'Cálculos '!AC420)</f>
        <v/>
      </c>
      <c r="W414" s="172" t="str">
        <f>IF('Cálculos '!AD420="","",'Cálculos '!AD420)</f>
        <v/>
      </c>
      <c r="X414" s="172" t="str">
        <f>IF('Cálculos '!AE420="","",'Cálculos '!AE420)</f>
        <v/>
      </c>
      <c r="Y414" s="172" t="str">
        <f>IF('Cálculos '!AF420="","",'Cálculos '!AF420)</f>
        <v/>
      </c>
      <c r="Z414" s="172" t="str">
        <f>IF('Cálculos '!AG420="","",'Cálculos '!AG420)</f>
        <v/>
      </c>
      <c r="AA414" s="172" t="str">
        <f>IF('Cálculos '!AH420="","",'Cálculos '!AH420)</f>
        <v/>
      </c>
      <c r="AB414" s="172" t="str">
        <f>IF('Cálculos '!AI420="","",'Cálculos '!AI420)</f>
        <v/>
      </c>
      <c r="AC414" s="172" t="str">
        <f>IF('Cálculos '!AJ420="","",'Cálculos '!AJ420)</f>
        <v/>
      </c>
      <c r="AD414" s="172" t="str">
        <f>IF('Cálculos '!AK420="","",'Cálculos '!AK420)</f>
        <v/>
      </c>
      <c r="AE414" s="172" t="str">
        <f>IF('Cálculos '!AL420="","",'Cálculos '!AL420)</f>
        <v/>
      </c>
      <c r="AF414" s="172" t="str">
        <f>IF('Cálculos '!AM420="","",'Cálculos '!AM420)</f>
        <v/>
      </c>
      <c r="AG414" s="172" t="str">
        <f>IF('Cálculos '!AN420="","",'Cálculos '!AN420)</f>
        <v/>
      </c>
      <c r="AH414" s="172" t="str">
        <f>IF('Cálculos '!AO420="","",'Cálculos '!AO420)</f>
        <v/>
      </c>
      <c r="AI414" s="172" t="str">
        <f>IF('Cálculos '!AP420="","",'Cálculos '!AP420)</f>
        <v/>
      </c>
      <c r="AJ414" s="443" t="str">
        <f>IF('Cálculos '!AQ420="","",'Cálculos '!AQ420)</f>
        <v/>
      </c>
      <c r="AK414" s="446" t="str">
        <f>IF('Cálculos '!D420="","",AVERAGE(C414:AJ414))</f>
        <v/>
      </c>
      <c r="AM414" s="181">
        <f t="shared" si="254"/>
        <v>412</v>
      </c>
      <c r="AN414" s="284" t="str">
        <f t="shared" si="255"/>
        <v/>
      </c>
      <c r="AO414" s="285" t="str">
        <f t="shared" si="256"/>
        <v/>
      </c>
      <c r="AP414" s="285" t="str">
        <f t="shared" si="257"/>
        <v/>
      </c>
      <c r="AQ414" s="285" t="str">
        <f t="shared" si="258"/>
        <v/>
      </c>
      <c r="AR414" s="182" t="str">
        <f t="shared" si="259"/>
        <v/>
      </c>
      <c r="AS414" s="182" t="str">
        <f t="shared" si="260"/>
        <v/>
      </c>
      <c r="AT414" s="182" t="str">
        <f t="shared" si="261"/>
        <v/>
      </c>
      <c r="AU414" s="182" t="str">
        <f t="shared" si="262"/>
        <v/>
      </c>
      <c r="AV414" s="182" t="str">
        <f t="shared" si="263"/>
        <v/>
      </c>
      <c r="AW414" s="182" t="str">
        <f t="shared" si="264"/>
        <v/>
      </c>
      <c r="AX414" s="182" t="str">
        <f t="shared" si="265"/>
        <v/>
      </c>
      <c r="AY414" s="182" t="str">
        <f t="shared" si="266"/>
        <v/>
      </c>
      <c r="AZ414" s="182" t="str">
        <f t="shared" si="267"/>
        <v/>
      </c>
      <c r="BA414" s="182" t="str">
        <f t="shared" si="268"/>
        <v/>
      </c>
      <c r="BB414" s="182" t="str">
        <f t="shared" si="269"/>
        <v/>
      </c>
      <c r="BC414" s="182" t="str">
        <f t="shared" si="270"/>
        <v/>
      </c>
      <c r="BD414" s="182" t="str">
        <f t="shared" si="271"/>
        <v/>
      </c>
      <c r="BE414" s="182" t="str">
        <f t="shared" si="272"/>
        <v/>
      </c>
      <c r="BF414" s="182" t="str">
        <f t="shared" si="273"/>
        <v/>
      </c>
      <c r="BG414" s="182" t="str">
        <f t="shared" si="274"/>
        <v/>
      </c>
      <c r="BH414" s="182" t="str">
        <f t="shared" si="275"/>
        <v/>
      </c>
      <c r="BI414" s="182" t="str">
        <f t="shared" si="276"/>
        <v/>
      </c>
      <c r="BJ414" s="182" t="str">
        <f t="shared" si="277"/>
        <v/>
      </c>
      <c r="BK414" s="182" t="str">
        <f t="shared" si="278"/>
        <v/>
      </c>
      <c r="BL414" s="182" t="str">
        <f t="shared" si="279"/>
        <v/>
      </c>
      <c r="BM414" s="182" t="str">
        <f t="shared" si="280"/>
        <v/>
      </c>
      <c r="BN414" s="182" t="str">
        <f t="shared" si="281"/>
        <v/>
      </c>
      <c r="BO414" s="182" t="str">
        <f t="shared" si="282"/>
        <v/>
      </c>
      <c r="BP414" s="182" t="str">
        <f t="shared" si="283"/>
        <v/>
      </c>
      <c r="BQ414" s="182" t="str">
        <f t="shared" si="284"/>
        <v/>
      </c>
      <c r="BR414" s="182" t="str">
        <f t="shared" si="285"/>
        <v/>
      </c>
      <c r="BS414" s="182" t="str">
        <f t="shared" si="286"/>
        <v/>
      </c>
      <c r="BT414" s="182" t="str">
        <f t="shared" si="287"/>
        <v/>
      </c>
      <c r="BU414" s="183" t="str">
        <f t="shared" si="288"/>
        <v/>
      </c>
      <c r="BV414" s="184" t="str">
        <f>IF('Cálculos '!C420="","",AVERAGE(AN414:BU414))</f>
        <v/>
      </c>
    </row>
    <row r="415" spans="2:74" ht="17.25" hidden="1" thickBot="1" x14ac:dyDescent="0.35">
      <c r="B415" s="165">
        <f t="shared" si="253"/>
        <v>413</v>
      </c>
      <c r="C415" s="171" t="str">
        <f>IF('Cálculos '!J421="","",'Cálculos '!J421)</f>
        <v/>
      </c>
      <c r="D415" s="172" t="str">
        <f>IF('Cálculos '!K421="","",'Cálculos '!K421)</f>
        <v/>
      </c>
      <c r="E415" s="172" t="str">
        <f>IF('Cálculos '!L421="","",'Cálculos '!L421)</f>
        <v/>
      </c>
      <c r="F415" s="172" t="str">
        <f>IF('Cálculos '!M421="","",'Cálculos '!M421)</f>
        <v/>
      </c>
      <c r="G415" s="172" t="str">
        <f>IF('Cálculos '!N421="","",'Cálculos '!N421)</f>
        <v/>
      </c>
      <c r="H415" s="172" t="str">
        <f>IF('Cálculos '!O421="","",'Cálculos '!O421)</f>
        <v/>
      </c>
      <c r="I415" s="172" t="str">
        <f>IF('Cálculos '!P421="","",'Cálculos '!P421)</f>
        <v/>
      </c>
      <c r="J415" s="172" t="str">
        <f>IF('Cálculos '!Q421="","",'Cálculos '!Q421)</f>
        <v/>
      </c>
      <c r="K415" s="172" t="str">
        <f>IF('Cálculos '!R421="","",'Cálculos '!R421)</f>
        <v/>
      </c>
      <c r="L415" s="172" t="str">
        <f>IF('Cálculos '!S421="","",'Cálculos '!S421)</f>
        <v/>
      </c>
      <c r="M415" s="172" t="str">
        <f>IF('Cálculos '!T421="","",'Cálculos '!T421)</f>
        <v/>
      </c>
      <c r="N415" s="172" t="str">
        <f>IF('Cálculos '!U421="","",'Cálculos '!U421)</f>
        <v/>
      </c>
      <c r="O415" s="172" t="str">
        <f>IF('Cálculos '!V421="","",'Cálculos '!V421)</f>
        <v/>
      </c>
      <c r="P415" s="172" t="str">
        <f>IF('Cálculos '!W421="","",'Cálculos '!W421)</f>
        <v/>
      </c>
      <c r="Q415" s="172" t="str">
        <f>IF('Cálculos '!X421="","",'Cálculos '!X421)</f>
        <v/>
      </c>
      <c r="R415" s="172" t="str">
        <f>IF('Cálculos '!Y421="","",'Cálculos '!Y421)</f>
        <v/>
      </c>
      <c r="S415" s="172" t="str">
        <f>IF('Cálculos '!Z421="","",'Cálculos '!Z421)</f>
        <v/>
      </c>
      <c r="T415" s="172" t="str">
        <f>IF('Cálculos '!AA421="","",'Cálculos '!AA421)</f>
        <v/>
      </c>
      <c r="U415" s="172" t="str">
        <f>IF('Cálculos '!AB421="","",'Cálculos '!AB421)</f>
        <v/>
      </c>
      <c r="V415" s="172" t="str">
        <f>IF('Cálculos '!AC421="","",'Cálculos '!AC421)</f>
        <v/>
      </c>
      <c r="W415" s="172" t="str">
        <f>IF('Cálculos '!AD421="","",'Cálculos '!AD421)</f>
        <v/>
      </c>
      <c r="X415" s="172" t="str">
        <f>IF('Cálculos '!AE421="","",'Cálculos '!AE421)</f>
        <v/>
      </c>
      <c r="Y415" s="172" t="str">
        <f>IF('Cálculos '!AF421="","",'Cálculos '!AF421)</f>
        <v/>
      </c>
      <c r="Z415" s="172" t="str">
        <f>IF('Cálculos '!AG421="","",'Cálculos '!AG421)</f>
        <v/>
      </c>
      <c r="AA415" s="172" t="str">
        <f>IF('Cálculos '!AH421="","",'Cálculos '!AH421)</f>
        <v/>
      </c>
      <c r="AB415" s="172" t="str">
        <f>IF('Cálculos '!AI421="","",'Cálculos '!AI421)</f>
        <v/>
      </c>
      <c r="AC415" s="172" t="str">
        <f>IF('Cálculos '!AJ421="","",'Cálculos '!AJ421)</f>
        <v/>
      </c>
      <c r="AD415" s="172" t="str">
        <f>IF('Cálculos '!AK421="","",'Cálculos '!AK421)</f>
        <v/>
      </c>
      <c r="AE415" s="172" t="str">
        <f>IF('Cálculos '!AL421="","",'Cálculos '!AL421)</f>
        <v/>
      </c>
      <c r="AF415" s="172" t="str">
        <f>IF('Cálculos '!AM421="","",'Cálculos '!AM421)</f>
        <v/>
      </c>
      <c r="AG415" s="172" t="str">
        <f>IF('Cálculos '!AN421="","",'Cálculos '!AN421)</f>
        <v/>
      </c>
      <c r="AH415" s="172" t="str">
        <f>IF('Cálculos '!AO421="","",'Cálculos '!AO421)</f>
        <v/>
      </c>
      <c r="AI415" s="172" t="str">
        <f>IF('Cálculos '!AP421="","",'Cálculos '!AP421)</f>
        <v/>
      </c>
      <c r="AJ415" s="443" t="str">
        <f>IF('Cálculos '!AQ421="","",'Cálculos '!AQ421)</f>
        <v/>
      </c>
      <c r="AK415" s="446" t="str">
        <f>IF('Cálculos '!D421="","",AVERAGE(C415:AJ415))</f>
        <v/>
      </c>
      <c r="AM415" s="181">
        <f t="shared" si="254"/>
        <v>413</v>
      </c>
      <c r="AN415" s="284" t="str">
        <f t="shared" si="255"/>
        <v/>
      </c>
      <c r="AO415" s="285" t="str">
        <f t="shared" si="256"/>
        <v/>
      </c>
      <c r="AP415" s="285" t="str">
        <f t="shared" si="257"/>
        <v/>
      </c>
      <c r="AQ415" s="285" t="str">
        <f t="shared" si="258"/>
        <v/>
      </c>
      <c r="AR415" s="182" t="str">
        <f t="shared" si="259"/>
        <v/>
      </c>
      <c r="AS415" s="182" t="str">
        <f t="shared" si="260"/>
        <v/>
      </c>
      <c r="AT415" s="182" t="str">
        <f t="shared" si="261"/>
        <v/>
      </c>
      <c r="AU415" s="182" t="str">
        <f t="shared" si="262"/>
        <v/>
      </c>
      <c r="AV415" s="182" t="str">
        <f t="shared" si="263"/>
        <v/>
      </c>
      <c r="AW415" s="182" t="str">
        <f t="shared" si="264"/>
        <v/>
      </c>
      <c r="AX415" s="182" t="str">
        <f t="shared" si="265"/>
        <v/>
      </c>
      <c r="AY415" s="182" t="str">
        <f t="shared" si="266"/>
        <v/>
      </c>
      <c r="AZ415" s="182" t="str">
        <f t="shared" si="267"/>
        <v/>
      </c>
      <c r="BA415" s="182" t="str">
        <f t="shared" si="268"/>
        <v/>
      </c>
      <c r="BB415" s="182" t="str">
        <f t="shared" si="269"/>
        <v/>
      </c>
      <c r="BC415" s="182" t="str">
        <f t="shared" si="270"/>
        <v/>
      </c>
      <c r="BD415" s="182" t="str">
        <f t="shared" si="271"/>
        <v/>
      </c>
      <c r="BE415" s="182" t="str">
        <f t="shared" si="272"/>
        <v/>
      </c>
      <c r="BF415" s="182" t="str">
        <f t="shared" si="273"/>
        <v/>
      </c>
      <c r="BG415" s="182" t="str">
        <f t="shared" si="274"/>
        <v/>
      </c>
      <c r="BH415" s="182" t="str">
        <f t="shared" si="275"/>
        <v/>
      </c>
      <c r="BI415" s="182" t="str">
        <f t="shared" si="276"/>
        <v/>
      </c>
      <c r="BJ415" s="182" t="str">
        <f t="shared" si="277"/>
        <v/>
      </c>
      <c r="BK415" s="182" t="str">
        <f t="shared" si="278"/>
        <v/>
      </c>
      <c r="BL415" s="182" t="str">
        <f t="shared" si="279"/>
        <v/>
      </c>
      <c r="BM415" s="182" t="str">
        <f t="shared" si="280"/>
        <v/>
      </c>
      <c r="BN415" s="182" t="str">
        <f t="shared" si="281"/>
        <v/>
      </c>
      <c r="BO415" s="182" t="str">
        <f t="shared" si="282"/>
        <v/>
      </c>
      <c r="BP415" s="182" t="str">
        <f t="shared" si="283"/>
        <v/>
      </c>
      <c r="BQ415" s="182" t="str">
        <f t="shared" si="284"/>
        <v/>
      </c>
      <c r="BR415" s="182" t="str">
        <f t="shared" si="285"/>
        <v/>
      </c>
      <c r="BS415" s="182" t="str">
        <f t="shared" si="286"/>
        <v/>
      </c>
      <c r="BT415" s="182" t="str">
        <f t="shared" si="287"/>
        <v/>
      </c>
      <c r="BU415" s="183" t="str">
        <f t="shared" si="288"/>
        <v/>
      </c>
      <c r="BV415" s="184" t="str">
        <f>IF('Cálculos '!C421="","",AVERAGE(AN415:BU415))</f>
        <v/>
      </c>
    </row>
    <row r="416" spans="2:74" ht="17.25" hidden="1" thickBot="1" x14ac:dyDescent="0.35">
      <c r="B416" s="165">
        <f t="shared" si="253"/>
        <v>414</v>
      </c>
      <c r="C416" s="171" t="str">
        <f>IF('Cálculos '!J422="","",'Cálculos '!J422)</f>
        <v/>
      </c>
      <c r="D416" s="172" t="str">
        <f>IF('Cálculos '!K422="","",'Cálculos '!K422)</f>
        <v/>
      </c>
      <c r="E416" s="172" t="str">
        <f>IF('Cálculos '!L422="","",'Cálculos '!L422)</f>
        <v/>
      </c>
      <c r="F416" s="172" t="str">
        <f>IF('Cálculos '!M422="","",'Cálculos '!M422)</f>
        <v/>
      </c>
      <c r="G416" s="172" t="str">
        <f>IF('Cálculos '!N422="","",'Cálculos '!N422)</f>
        <v/>
      </c>
      <c r="H416" s="172" t="str">
        <f>IF('Cálculos '!O422="","",'Cálculos '!O422)</f>
        <v/>
      </c>
      <c r="I416" s="172" t="str">
        <f>IF('Cálculos '!P422="","",'Cálculos '!P422)</f>
        <v/>
      </c>
      <c r="J416" s="172" t="str">
        <f>IF('Cálculos '!Q422="","",'Cálculos '!Q422)</f>
        <v/>
      </c>
      <c r="K416" s="172" t="str">
        <f>IF('Cálculos '!R422="","",'Cálculos '!R422)</f>
        <v/>
      </c>
      <c r="L416" s="172" t="str">
        <f>IF('Cálculos '!S422="","",'Cálculos '!S422)</f>
        <v/>
      </c>
      <c r="M416" s="172" t="str">
        <f>IF('Cálculos '!T422="","",'Cálculos '!T422)</f>
        <v/>
      </c>
      <c r="N416" s="172" t="str">
        <f>IF('Cálculos '!U422="","",'Cálculos '!U422)</f>
        <v/>
      </c>
      <c r="O416" s="172" t="str">
        <f>IF('Cálculos '!V422="","",'Cálculos '!V422)</f>
        <v/>
      </c>
      <c r="P416" s="172" t="str">
        <f>IF('Cálculos '!W422="","",'Cálculos '!W422)</f>
        <v/>
      </c>
      <c r="Q416" s="172" t="str">
        <f>IF('Cálculos '!X422="","",'Cálculos '!X422)</f>
        <v/>
      </c>
      <c r="R416" s="172" t="str">
        <f>IF('Cálculos '!Y422="","",'Cálculos '!Y422)</f>
        <v/>
      </c>
      <c r="S416" s="172" t="str">
        <f>IF('Cálculos '!Z422="","",'Cálculos '!Z422)</f>
        <v/>
      </c>
      <c r="T416" s="172" t="str">
        <f>IF('Cálculos '!AA422="","",'Cálculos '!AA422)</f>
        <v/>
      </c>
      <c r="U416" s="172" t="str">
        <f>IF('Cálculos '!AB422="","",'Cálculos '!AB422)</f>
        <v/>
      </c>
      <c r="V416" s="172" t="str">
        <f>IF('Cálculos '!AC422="","",'Cálculos '!AC422)</f>
        <v/>
      </c>
      <c r="W416" s="172" t="str">
        <f>IF('Cálculos '!AD422="","",'Cálculos '!AD422)</f>
        <v/>
      </c>
      <c r="X416" s="172" t="str">
        <f>IF('Cálculos '!AE422="","",'Cálculos '!AE422)</f>
        <v/>
      </c>
      <c r="Y416" s="172" t="str">
        <f>IF('Cálculos '!AF422="","",'Cálculos '!AF422)</f>
        <v/>
      </c>
      <c r="Z416" s="172" t="str">
        <f>IF('Cálculos '!AG422="","",'Cálculos '!AG422)</f>
        <v/>
      </c>
      <c r="AA416" s="172" t="str">
        <f>IF('Cálculos '!AH422="","",'Cálculos '!AH422)</f>
        <v/>
      </c>
      <c r="AB416" s="172" t="str">
        <f>IF('Cálculos '!AI422="","",'Cálculos '!AI422)</f>
        <v/>
      </c>
      <c r="AC416" s="172" t="str">
        <f>IF('Cálculos '!AJ422="","",'Cálculos '!AJ422)</f>
        <v/>
      </c>
      <c r="AD416" s="172" t="str">
        <f>IF('Cálculos '!AK422="","",'Cálculos '!AK422)</f>
        <v/>
      </c>
      <c r="AE416" s="172" t="str">
        <f>IF('Cálculos '!AL422="","",'Cálculos '!AL422)</f>
        <v/>
      </c>
      <c r="AF416" s="172" t="str">
        <f>IF('Cálculos '!AM422="","",'Cálculos '!AM422)</f>
        <v/>
      </c>
      <c r="AG416" s="172" t="str">
        <f>IF('Cálculos '!AN422="","",'Cálculos '!AN422)</f>
        <v/>
      </c>
      <c r="AH416" s="172" t="str">
        <f>IF('Cálculos '!AO422="","",'Cálculos '!AO422)</f>
        <v/>
      </c>
      <c r="AI416" s="172" t="str">
        <f>IF('Cálculos '!AP422="","",'Cálculos '!AP422)</f>
        <v/>
      </c>
      <c r="AJ416" s="443" t="str">
        <f>IF('Cálculos '!AQ422="","",'Cálculos '!AQ422)</f>
        <v/>
      </c>
      <c r="AK416" s="446" t="str">
        <f>IF('Cálculos '!D422="","",AVERAGE(C416:AJ416))</f>
        <v/>
      </c>
      <c r="AM416" s="181">
        <f t="shared" si="254"/>
        <v>414</v>
      </c>
      <c r="AN416" s="284" t="str">
        <f t="shared" si="255"/>
        <v/>
      </c>
      <c r="AO416" s="285" t="str">
        <f t="shared" si="256"/>
        <v/>
      </c>
      <c r="AP416" s="285" t="str">
        <f t="shared" si="257"/>
        <v/>
      </c>
      <c r="AQ416" s="285" t="str">
        <f t="shared" si="258"/>
        <v/>
      </c>
      <c r="AR416" s="182" t="str">
        <f t="shared" si="259"/>
        <v/>
      </c>
      <c r="AS416" s="182" t="str">
        <f t="shared" si="260"/>
        <v/>
      </c>
      <c r="AT416" s="182" t="str">
        <f t="shared" si="261"/>
        <v/>
      </c>
      <c r="AU416" s="182" t="str">
        <f t="shared" si="262"/>
        <v/>
      </c>
      <c r="AV416" s="182" t="str">
        <f t="shared" si="263"/>
        <v/>
      </c>
      <c r="AW416" s="182" t="str">
        <f t="shared" si="264"/>
        <v/>
      </c>
      <c r="AX416" s="182" t="str">
        <f t="shared" si="265"/>
        <v/>
      </c>
      <c r="AY416" s="182" t="str">
        <f t="shared" si="266"/>
        <v/>
      </c>
      <c r="AZ416" s="182" t="str">
        <f t="shared" si="267"/>
        <v/>
      </c>
      <c r="BA416" s="182" t="str">
        <f t="shared" si="268"/>
        <v/>
      </c>
      <c r="BB416" s="182" t="str">
        <f t="shared" si="269"/>
        <v/>
      </c>
      <c r="BC416" s="182" t="str">
        <f t="shared" si="270"/>
        <v/>
      </c>
      <c r="BD416" s="182" t="str">
        <f t="shared" si="271"/>
        <v/>
      </c>
      <c r="BE416" s="182" t="str">
        <f t="shared" si="272"/>
        <v/>
      </c>
      <c r="BF416" s="182" t="str">
        <f t="shared" si="273"/>
        <v/>
      </c>
      <c r="BG416" s="182" t="str">
        <f t="shared" si="274"/>
        <v/>
      </c>
      <c r="BH416" s="182" t="str">
        <f t="shared" si="275"/>
        <v/>
      </c>
      <c r="BI416" s="182" t="str">
        <f t="shared" si="276"/>
        <v/>
      </c>
      <c r="BJ416" s="182" t="str">
        <f t="shared" si="277"/>
        <v/>
      </c>
      <c r="BK416" s="182" t="str">
        <f t="shared" si="278"/>
        <v/>
      </c>
      <c r="BL416" s="182" t="str">
        <f t="shared" si="279"/>
        <v/>
      </c>
      <c r="BM416" s="182" t="str">
        <f t="shared" si="280"/>
        <v/>
      </c>
      <c r="BN416" s="182" t="str">
        <f t="shared" si="281"/>
        <v/>
      </c>
      <c r="BO416" s="182" t="str">
        <f t="shared" si="282"/>
        <v/>
      </c>
      <c r="BP416" s="182" t="str">
        <f t="shared" si="283"/>
        <v/>
      </c>
      <c r="BQ416" s="182" t="str">
        <f t="shared" si="284"/>
        <v/>
      </c>
      <c r="BR416" s="182" t="str">
        <f t="shared" si="285"/>
        <v/>
      </c>
      <c r="BS416" s="182" t="str">
        <f t="shared" si="286"/>
        <v/>
      </c>
      <c r="BT416" s="182" t="str">
        <f t="shared" si="287"/>
        <v/>
      </c>
      <c r="BU416" s="183" t="str">
        <f t="shared" si="288"/>
        <v/>
      </c>
      <c r="BV416" s="184" t="str">
        <f>IF('Cálculos '!C422="","",AVERAGE(AN416:BU416))</f>
        <v/>
      </c>
    </row>
    <row r="417" spans="2:74" ht="17.25" hidden="1" thickBot="1" x14ac:dyDescent="0.35">
      <c r="B417" s="165">
        <f t="shared" si="253"/>
        <v>415</v>
      </c>
      <c r="C417" s="171" t="str">
        <f>IF('Cálculos '!J423="","",'Cálculos '!J423)</f>
        <v/>
      </c>
      <c r="D417" s="172" t="str">
        <f>IF('Cálculos '!K423="","",'Cálculos '!K423)</f>
        <v/>
      </c>
      <c r="E417" s="172" t="str">
        <f>IF('Cálculos '!L423="","",'Cálculos '!L423)</f>
        <v/>
      </c>
      <c r="F417" s="172" t="str">
        <f>IF('Cálculos '!M423="","",'Cálculos '!M423)</f>
        <v/>
      </c>
      <c r="G417" s="172" t="str">
        <f>IF('Cálculos '!N423="","",'Cálculos '!N423)</f>
        <v/>
      </c>
      <c r="H417" s="172" t="str">
        <f>IF('Cálculos '!O423="","",'Cálculos '!O423)</f>
        <v/>
      </c>
      <c r="I417" s="172" t="str">
        <f>IF('Cálculos '!P423="","",'Cálculos '!P423)</f>
        <v/>
      </c>
      <c r="J417" s="172" t="str">
        <f>IF('Cálculos '!Q423="","",'Cálculos '!Q423)</f>
        <v/>
      </c>
      <c r="K417" s="172" t="str">
        <f>IF('Cálculos '!R423="","",'Cálculos '!R423)</f>
        <v/>
      </c>
      <c r="L417" s="172" t="str">
        <f>IF('Cálculos '!S423="","",'Cálculos '!S423)</f>
        <v/>
      </c>
      <c r="M417" s="172" t="str">
        <f>IF('Cálculos '!T423="","",'Cálculos '!T423)</f>
        <v/>
      </c>
      <c r="N417" s="172" t="str">
        <f>IF('Cálculos '!U423="","",'Cálculos '!U423)</f>
        <v/>
      </c>
      <c r="O417" s="172" t="str">
        <f>IF('Cálculos '!V423="","",'Cálculos '!V423)</f>
        <v/>
      </c>
      <c r="P417" s="172" t="str">
        <f>IF('Cálculos '!W423="","",'Cálculos '!W423)</f>
        <v/>
      </c>
      <c r="Q417" s="172" t="str">
        <f>IF('Cálculos '!X423="","",'Cálculos '!X423)</f>
        <v/>
      </c>
      <c r="R417" s="172" t="str">
        <f>IF('Cálculos '!Y423="","",'Cálculos '!Y423)</f>
        <v/>
      </c>
      <c r="S417" s="172" t="str">
        <f>IF('Cálculos '!Z423="","",'Cálculos '!Z423)</f>
        <v/>
      </c>
      <c r="T417" s="172" t="str">
        <f>IF('Cálculos '!AA423="","",'Cálculos '!AA423)</f>
        <v/>
      </c>
      <c r="U417" s="172" t="str">
        <f>IF('Cálculos '!AB423="","",'Cálculos '!AB423)</f>
        <v/>
      </c>
      <c r="V417" s="172" t="str">
        <f>IF('Cálculos '!AC423="","",'Cálculos '!AC423)</f>
        <v/>
      </c>
      <c r="W417" s="172" t="str">
        <f>IF('Cálculos '!AD423="","",'Cálculos '!AD423)</f>
        <v/>
      </c>
      <c r="X417" s="172" t="str">
        <f>IF('Cálculos '!AE423="","",'Cálculos '!AE423)</f>
        <v/>
      </c>
      <c r="Y417" s="172" t="str">
        <f>IF('Cálculos '!AF423="","",'Cálculos '!AF423)</f>
        <v/>
      </c>
      <c r="Z417" s="172" t="str">
        <f>IF('Cálculos '!AG423="","",'Cálculos '!AG423)</f>
        <v/>
      </c>
      <c r="AA417" s="172" t="str">
        <f>IF('Cálculos '!AH423="","",'Cálculos '!AH423)</f>
        <v/>
      </c>
      <c r="AB417" s="172" t="str">
        <f>IF('Cálculos '!AI423="","",'Cálculos '!AI423)</f>
        <v/>
      </c>
      <c r="AC417" s="172" t="str">
        <f>IF('Cálculos '!AJ423="","",'Cálculos '!AJ423)</f>
        <v/>
      </c>
      <c r="AD417" s="172" t="str">
        <f>IF('Cálculos '!AK423="","",'Cálculos '!AK423)</f>
        <v/>
      </c>
      <c r="AE417" s="172" t="str">
        <f>IF('Cálculos '!AL423="","",'Cálculos '!AL423)</f>
        <v/>
      </c>
      <c r="AF417" s="172" t="str">
        <f>IF('Cálculos '!AM423="","",'Cálculos '!AM423)</f>
        <v/>
      </c>
      <c r="AG417" s="172" t="str">
        <f>IF('Cálculos '!AN423="","",'Cálculos '!AN423)</f>
        <v/>
      </c>
      <c r="AH417" s="172" t="str">
        <f>IF('Cálculos '!AO423="","",'Cálculos '!AO423)</f>
        <v/>
      </c>
      <c r="AI417" s="172" t="str">
        <f>IF('Cálculos '!AP423="","",'Cálculos '!AP423)</f>
        <v/>
      </c>
      <c r="AJ417" s="443" t="str">
        <f>IF('Cálculos '!AQ423="","",'Cálculos '!AQ423)</f>
        <v/>
      </c>
      <c r="AK417" s="446" t="str">
        <f>IF('Cálculos '!D423="","",AVERAGE(C417:AJ417))</f>
        <v/>
      </c>
      <c r="AM417" s="181">
        <f t="shared" si="254"/>
        <v>415</v>
      </c>
      <c r="AN417" s="284" t="str">
        <f t="shared" si="255"/>
        <v/>
      </c>
      <c r="AO417" s="285" t="str">
        <f t="shared" si="256"/>
        <v/>
      </c>
      <c r="AP417" s="285" t="str">
        <f t="shared" si="257"/>
        <v/>
      </c>
      <c r="AQ417" s="285" t="str">
        <f t="shared" si="258"/>
        <v/>
      </c>
      <c r="AR417" s="182" t="str">
        <f t="shared" si="259"/>
        <v/>
      </c>
      <c r="AS417" s="182" t="str">
        <f t="shared" si="260"/>
        <v/>
      </c>
      <c r="AT417" s="182" t="str">
        <f t="shared" si="261"/>
        <v/>
      </c>
      <c r="AU417" s="182" t="str">
        <f t="shared" si="262"/>
        <v/>
      </c>
      <c r="AV417" s="182" t="str">
        <f t="shared" si="263"/>
        <v/>
      </c>
      <c r="AW417" s="182" t="str">
        <f t="shared" si="264"/>
        <v/>
      </c>
      <c r="AX417" s="182" t="str">
        <f t="shared" si="265"/>
        <v/>
      </c>
      <c r="AY417" s="182" t="str">
        <f t="shared" si="266"/>
        <v/>
      </c>
      <c r="AZ417" s="182" t="str">
        <f t="shared" si="267"/>
        <v/>
      </c>
      <c r="BA417" s="182" t="str">
        <f t="shared" si="268"/>
        <v/>
      </c>
      <c r="BB417" s="182" t="str">
        <f t="shared" si="269"/>
        <v/>
      </c>
      <c r="BC417" s="182" t="str">
        <f t="shared" si="270"/>
        <v/>
      </c>
      <c r="BD417" s="182" t="str">
        <f t="shared" si="271"/>
        <v/>
      </c>
      <c r="BE417" s="182" t="str">
        <f t="shared" si="272"/>
        <v/>
      </c>
      <c r="BF417" s="182" t="str">
        <f t="shared" si="273"/>
        <v/>
      </c>
      <c r="BG417" s="182" t="str">
        <f t="shared" si="274"/>
        <v/>
      </c>
      <c r="BH417" s="182" t="str">
        <f t="shared" si="275"/>
        <v/>
      </c>
      <c r="BI417" s="182" t="str">
        <f t="shared" si="276"/>
        <v/>
      </c>
      <c r="BJ417" s="182" t="str">
        <f t="shared" si="277"/>
        <v/>
      </c>
      <c r="BK417" s="182" t="str">
        <f t="shared" si="278"/>
        <v/>
      </c>
      <c r="BL417" s="182" t="str">
        <f t="shared" si="279"/>
        <v/>
      </c>
      <c r="BM417" s="182" t="str">
        <f t="shared" si="280"/>
        <v/>
      </c>
      <c r="BN417" s="182" t="str">
        <f t="shared" si="281"/>
        <v/>
      </c>
      <c r="BO417" s="182" t="str">
        <f t="shared" si="282"/>
        <v/>
      </c>
      <c r="BP417" s="182" t="str">
        <f t="shared" si="283"/>
        <v/>
      </c>
      <c r="BQ417" s="182" t="str">
        <f t="shared" si="284"/>
        <v/>
      </c>
      <c r="BR417" s="182" t="str">
        <f t="shared" si="285"/>
        <v/>
      </c>
      <c r="BS417" s="182" t="str">
        <f t="shared" si="286"/>
        <v/>
      </c>
      <c r="BT417" s="182" t="str">
        <f t="shared" si="287"/>
        <v/>
      </c>
      <c r="BU417" s="183" t="str">
        <f t="shared" si="288"/>
        <v/>
      </c>
      <c r="BV417" s="184" t="str">
        <f>IF('Cálculos '!C423="","",AVERAGE(AN417:BU417))</f>
        <v/>
      </c>
    </row>
    <row r="418" spans="2:74" ht="17.25" hidden="1" thickBot="1" x14ac:dyDescent="0.35">
      <c r="B418" s="165">
        <f t="shared" si="253"/>
        <v>416</v>
      </c>
      <c r="C418" s="171" t="str">
        <f>IF('Cálculos '!J424="","",'Cálculos '!J424)</f>
        <v/>
      </c>
      <c r="D418" s="172" t="str">
        <f>IF('Cálculos '!K424="","",'Cálculos '!K424)</f>
        <v/>
      </c>
      <c r="E418" s="172" t="str">
        <f>IF('Cálculos '!L424="","",'Cálculos '!L424)</f>
        <v/>
      </c>
      <c r="F418" s="172" t="str">
        <f>IF('Cálculos '!M424="","",'Cálculos '!M424)</f>
        <v/>
      </c>
      <c r="G418" s="172" t="str">
        <f>IF('Cálculos '!N424="","",'Cálculos '!N424)</f>
        <v/>
      </c>
      <c r="H418" s="172" t="str">
        <f>IF('Cálculos '!O424="","",'Cálculos '!O424)</f>
        <v/>
      </c>
      <c r="I418" s="172" t="str">
        <f>IF('Cálculos '!P424="","",'Cálculos '!P424)</f>
        <v/>
      </c>
      <c r="J418" s="172" t="str">
        <f>IF('Cálculos '!Q424="","",'Cálculos '!Q424)</f>
        <v/>
      </c>
      <c r="K418" s="172" t="str">
        <f>IF('Cálculos '!R424="","",'Cálculos '!R424)</f>
        <v/>
      </c>
      <c r="L418" s="172" t="str">
        <f>IF('Cálculos '!S424="","",'Cálculos '!S424)</f>
        <v/>
      </c>
      <c r="M418" s="172" t="str">
        <f>IF('Cálculos '!T424="","",'Cálculos '!T424)</f>
        <v/>
      </c>
      <c r="N418" s="172" t="str">
        <f>IF('Cálculos '!U424="","",'Cálculos '!U424)</f>
        <v/>
      </c>
      <c r="O418" s="172" t="str">
        <f>IF('Cálculos '!V424="","",'Cálculos '!V424)</f>
        <v/>
      </c>
      <c r="P418" s="172" t="str">
        <f>IF('Cálculos '!W424="","",'Cálculos '!W424)</f>
        <v/>
      </c>
      <c r="Q418" s="172" t="str">
        <f>IF('Cálculos '!X424="","",'Cálculos '!X424)</f>
        <v/>
      </c>
      <c r="R418" s="172" t="str">
        <f>IF('Cálculos '!Y424="","",'Cálculos '!Y424)</f>
        <v/>
      </c>
      <c r="S418" s="172" t="str">
        <f>IF('Cálculos '!Z424="","",'Cálculos '!Z424)</f>
        <v/>
      </c>
      <c r="T418" s="172" t="str">
        <f>IF('Cálculos '!AA424="","",'Cálculos '!AA424)</f>
        <v/>
      </c>
      <c r="U418" s="172" t="str">
        <f>IF('Cálculos '!AB424="","",'Cálculos '!AB424)</f>
        <v/>
      </c>
      <c r="V418" s="172" t="str">
        <f>IF('Cálculos '!AC424="","",'Cálculos '!AC424)</f>
        <v/>
      </c>
      <c r="W418" s="172" t="str">
        <f>IF('Cálculos '!AD424="","",'Cálculos '!AD424)</f>
        <v/>
      </c>
      <c r="X418" s="172" t="str">
        <f>IF('Cálculos '!AE424="","",'Cálculos '!AE424)</f>
        <v/>
      </c>
      <c r="Y418" s="172" t="str">
        <f>IF('Cálculos '!AF424="","",'Cálculos '!AF424)</f>
        <v/>
      </c>
      <c r="Z418" s="172" t="str">
        <f>IF('Cálculos '!AG424="","",'Cálculos '!AG424)</f>
        <v/>
      </c>
      <c r="AA418" s="172" t="str">
        <f>IF('Cálculos '!AH424="","",'Cálculos '!AH424)</f>
        <v/>
      </c>
      <c r="AB418" s="172" t="str">
        <f>IF('Cálculos '!AI424="","",'Cálculos '!AI424)</f>
        <v/>
      </c>
      <c r="AC418" s="172" t="str">
        <f>IF('Cálculos '!AJ424="","",'Cálculos '!AJ424)</f>
        <v/>
      </c>
      <c r="AD418" s="172" t="str">
        <f>IF('Cálculos '!AK424="","",'Cálculos '!AK424)</f>
        <v/>
      </c>
      <c r="AE418" s="172" t="str">
        <f>IF('Cálculos '!AL424="","",'Cálculos '!AL424)</f>
        <v/>
      </c>
      <c r="AF418" s="172" t="str">
        <f>IF('Cálculos '!AM424="","",'Cálculos '!AM424)</f>
        <v/>
      </c>
      <c r="AG418" s="172" t="str">
        <f>IF('Cálculos '!AN424="","",'Cálculos '!AN424)</f>
        <v/>
      </c>
      <c r="AH418" s="172" t="str">
        <f>IF('Cálculos '!AO424="","",'Cálculos '!AO424)</f>
        <v/>
      </c>
      <c r="AI418" s="172" t="str">
        <f>IF('Cálculos '!AP424="","",'Cálculos '!AP424)</f>
        <v/>
      </c>
      <c r="AJ418" s="443" t="str">
        <f>IF('Cálculos '!AQ424="","",'Cálculos '!AQ424)</f>
        <v/>
      </c>
      <c r="AK418" s="446" t="str">
        <f>IF('Cálculos '!D424="","",AVERAGE(C418:AJ418))</f>
        <v/>
      </c>
      <c r="AM418" s="181">
        <f t="shared" si="254"/>
        <v>416</v>
      </c>
      <c r="AN418" s="284" t="str">
        <f t="shared" si="255"/>
        <v/>
      </c>
      <c r="AO418" s="285" t="str">
        <f t="shared" si="256"/>
        <v/>
      </c>
      <c r="AP418" s="285" t="str">
        <f t="shared" si="257"/>
        <v/>
      </c>
      <c r="AQ418" s="285" t="str">
        <f t="shared" si="258"/>
        <v/>
      </c>
      <c r="AR418" s="182" t="str">
        <f t="shared" si="259"/>
        <v/>
      </c>
      <c r="AS418" s="182" t="str">
        <f t="shared" si="260"/>
        <v/>
      </c>
      <c r="AT418" s="182" t="str">
        <f t="shared" si="261"/>
        <v/>
      </c>
      <c r="AU418" s="182" t="str">
        <f t="shared" si="262"/>
        <v/>
      </c>
      <c r="AV418" s="182" t="str">
        <f t="shared" si="263"/>
        <v/>
      </c>
      <c r="AW418" s="182" t="str">
        <f t="shared" si="264"/>
        <v/>
      </c>
      <c r="AX418" s="182" t="str">
        <f t="shared" si="265"/>
        <v/>
      </c>
      <c r="AY418" s="182" t="str">
        <f t="shared" si="266"/>
        <v/>
      </c>
      <c r="AZ418" s="182" t="str">
        <f t="shared" si="267"/>
        <v/>
      </c>
      <c r="BA418" s="182" t="str">
        <f t="shared" si="268"/>
        <v/>
      </c>
      <c r="BB418" s="182" t="str">
        <f t="shared" si="269"/>
        <v/>
      </c>
      <c r="BC418" s="182" t="str">
        <f t="shared" si="270"/>
        <v/>
      </c>
      <c r="BD418" s="182" t="str">
        <f t="shared" si="271"/>
        <v/>
      </c>
      <c r="BE418" s="182" t="str">
        <f t="shared" si="272"/>
        <v/>
      </c>
      <c r="BF418" s="182" t="str">
        <f t="shared" si="273"/>
        <v/>
      </c>
      <c r="BG418" s="182" t="str">
        <f t="shared" si="274"/>
        <v/>
      </c>
      <c r="BH418" s="182" t="str">
        <f t="shared" si="275"/>
        <v/>
      </c>
      <c r="BI418" s="182" t="str">
        <f t="shared" si="276"/>
        <v/>
      </c>
      <c r="BJ418" s="182" t="str">
        <f t="shared" si="277"/>
        <v/>
      </c>
      <c r="BK418" s="182" t="str">
        <f t="shared" si="278"/>
        <v/>
      </c>
      <c r="BL418" s="182" t="str">
        <f t="shared" si="279"/>
        <v/>
      </c>
      <c r="BM418" s="182" t="str">
        <f t="shared" si="280"/>
        <v/>
      </c>
      <c r="BN418" s="182" t="str">
        <f t="shared" si="281"/>
        <v/>
      </c>
      <c r="BO418" s="182" t="str">
        <f t="shared" si="282"/>
        <v/>
      </c>
      <c r="BP418" s="182" t="str">
        <f t="shared" si="283"/>
        <v/>
      </c>
      <c r="BQ418" s="182" t="str">
        <f t="shared" si="284"/>
        <v/>
      </c>
      <c r="BR418" s="182" t="str">
        <f t="shared" si="285"/>
        <v/>
      </c>
      <c r="BS418" s="182" t="str">
        <f t="shared" si="286"/>
        <v/>
      </c>
      <c r="BT418" s="182" t="str">
        <f t="shared" si="287"/>
        <v/>
      </c>
      <c r="BU418" s="183" t="str">
        <f t="shared" si="288"/>
        <v/>
      </c>
      <c r="BV418" s="184" t="str">
        <f>IF('Cálculos '!C424="","",AVERAGE(AN418:BU418))</f>
        <v/>
      </c>
    </row>
    <row r="419" spans="2:74" ht="17.25" hidden="1" thickBot="1" x14ac:dyDescent="0.35">
      <c r="B419" s="165">
        <f t="shared" si="253"/>
        <v>417</v>
      </c>
      <c r="C419" s="171" t="str">
        <f>IF('Cálculos '!J425="","",'Cálculos '!J425)</f>
        <v/>
      </c>
      <c r="D419" s="172" t="str">
        <f>IF('Cálculos '!K425="","",'Cálculos '!K425)</f>
        <v/>
      </c>
      <c r="E419" s="172" t="str">
        <f>IF('Cálculos '!L425="","",'Cálculos '!L425)</f>
        <v/>
      </c>
      <c r="F419" s="172" t="str">
        <f>IF('Cálculos '!M425="","",'Cálculos '!M425)</f>
        <v/>
      </c>
      <c r="G419" s="172" t="str">
        <f>IF('Cálculos '!N425="","",'Cálculos '!N425)</f>
        <v/>
      </c>
      <c r="H419" s="172" t="str">
        <f>IF('Cálculos '!O425="","",'Cálculos '!O425)</f>
        <v/>
      </c>
      <c r="I419" s="172" t="str">
        <f>IF('Cálculos '!P425="","",'Cálculos '!P425)</f>
        <v/>
      </c>
      <c r="J419" s="172" t="str">
        <f>IF('Cálculos '!Q425="","",'Cálculos '!Q425)</f>
        <v/>
      </c>
      <c r="K419" s="172" t="str">
        <f>IF('Cálculos '!R425="","",'Cálculos '!R425)</f>
        <v/>
      </c>
      <c r="L419" s="172" t="str">
        <f>IF('Cálculos '!S425="","",'Cálculos '!S425)</f>
        <v/>
      </c>
      <c r="M419" s="172" t="str">
        <f>IF('Cálculos '!T425="","",'Cálculos '!T425)</f>
        <v/>
      </c>
      <c r="N419" s="172" t="str">
        <f>IF('Cálculos '!U425="","",'Cálculos '!U425)</f>
        <v/>
      </c>
      <c r="O419" s="172" t="str">
        <f>IF('Cálculos '!V425="","",'Cálculos '!V425)</f>
        <v/>
      </c>
      <c r="P419" s="172" t="str">
        <f>IF('Cálculos '!W425="","",'Cálculos '!W425)</f>
        <v/>
      </c>
      <c r="Q419" s="172" t="str">
        <f>IF('Cálculos '!X425="","",'Cálculos '!X425)</f>
        <v/>
      </c>
      <c r="R419" s="172" t="str">
        <f>IF('Cálculos '!Y425="","",'Cálculos '!Y425)</f>
        <v/>
      </c>
      <c r="S419" s="172" t="str">
        <f>IF('Cálculos '!Z425="","",'Cálculos '!Z425)</f>
        <v/>
      </c>
      <c r="T419" s="172" t="str">
        <f>IF('Cálculos '!AA425="","",'Cálculos '!AA425)</f>
        <v/>
      </c>
      <c r="U419" s="172" t="str">
        <f>IF('Cálculos '!AB425="","",'Cálculos '!AB425)</f>
        <v/>
      </c>
      <c r="V419" s="172" t="str">
        <f>IF('Cálculos '!AC425="","",'Cálculos '!AC425)</f>
        <v/>
      </c>
      <c r="W419" s="172" t="str">
        <f>IF('Cálculos '!AD425="","",'Cálculos '!AD425)</f>
        <v/>
      </c>
      <c r="X419" s="172" t="str">
        <f>IF('Cálculos '!AE425="","",'Cálculos '!AE425)</f>
        <v/>
      </c>
      <c r="Y419" s="172" t="str">
        <f>IF('Cálculos '!AF425="","",'Cálculos '!AF425)</f>
        <v/>
      </c>
      <c r="Z419" s="172" t="str">
        <f>IF('Cálculos '!AG425="","",'Cálculos '!AG425)</f>
        <v/>
      </c>
      <c r="AA419" s="172" t="str">
        <f>IF('Cálculos '!AH425="","",'Cálculos '!AH425)</f>
        <v/>
      </c>
      <c r="AB419" s="172" t="str">
        <f>IF('Cálculos '!AI425="","",'Cálculos '!AI425)</f>
        <v/>
      </c>
      <c r="AC419" s="172" t="str">
        <f>IF('Cálculos '!AJ425="","",'Cálculos '!AJ425)</f>
        <v/>
      </c>
      <c r="AD419" s="172" t="str">
        <f>IF('Cálculos '!AK425="","",'Cálculos '!AK425)</f>
        <v/>
      </c>
      <c r="AE419" s="172" t="str">
        <f>IF('Cálculos '!AL425="","",'Cálculos '!AL425)</f>
        <v/>
      </c>
      <c r="AF419" s="172" t="str">
        <f>IF('Cálculos '!AM425="","",'Cálculos '!AM425)</f>
        <v/>
      </c>
      <c r="AG419" s="172" t="str">
        <f>IF('Cálculos '!AN425="","",'Cálculos '!AN425)</f>
        <v/>
      </c>
      <c r="AH419" s="172" t="str">
        <f>IF('Cálculos '!AO425="","",'Cálculos '!AO425)</f>
        <v/>
      </c>
      <c r="AI419" s="172" t="str">
        <f>IF('Cálculos '!AP425="","",'Cálculos '!AP425)</f>
        <v/>
      </c>
      <c r="AJ419" s="443" t="str">
        <f>IF('Cálculos '!AQ425="","",'Cálculos '!AQ425)</f>
        <v/>
      </c>
      <c r="AK419" s="446" t="str">
        <f>IF('Cálculos '!D425="","",AVERAGE(C419:AJ419))</f>
        <v/>
      </c>
      <c r="AM419" s="181">
        <f t="shared" si="254"/>
        <v>417</v>
      </c>
      <c r="AN419" s="284" t="str">
        <f t="shared" si="255"/>
        <v/>
      </c>
      <c r="AO419" s="285" t="str">
        <f t="shared" si="256"/>
        <v/>
      </c>
      <c r="AP419" s="285" t="str">
        <f t="shared" si="257"/>
        <v/>
      </c>
      <c r="AQ419" s="285" t="str">
        <f t="shared" si="258"/>
        <v/>
      </c>
      <c r="AR419" s="182" t="str">
        <f t="shared" si="259"/>
        <v/>
      </c>
      <c r="AS419" s="182" t="str">
        <f t="shared" si="260"/>
        <v/>
      </c>
      <c r="AT419" s="182" t="str">
        <f t="shared" si="261"/>
        <v/>
      </c>
      <c r="AU419" s="182" t="str">
        <f t="shared" si="262"/>
        <v/>
      </c>
      <c r="AV419" s="182" t="str">
        <f t="shared" si="263"/>
        <v/>
      </c>
      <c r="AW419" s="182" t="str">
        <f t="shared" si="264"/>
        <v/>
      </c>
      <c r="AX419" s="182" t="str">
        <f t="shared" si="265"/>
        <v/>
      </c>
      <c r="AY419" s="182" t="str">
        <f t="shared" si="266"/>
        <v/>
      </c>
      <c r="AZ419" s="182" t="str">
        <f t="shared" si="267"/>
        <v/>
      </c>
      <c r="BA419" s="182" t="str">
        <f t="shared" si="268"/>
        <v/>
      </c>
      <c r="BB419" s="182" t="str">
        <f t="shared" si="269"/>
        <v/>
      </c>
      <c r="BC419" s="182" t="str">
        <f t="shared" si="270"/>
        <v/>
      </c>
      <c r="BD419" s="182" t="str">
        <f t="shared" si="271"/>
        <v/>
      </c>
      <c r="BE419" s="182" t="str">
        <f t="shared" si="272"/>
        <v/>
      </c>
      <c r="BF419" s="182" t="str">
        <f t="shared" si="273"/>
        <v/>
      </c>
      <c r="BG419" s="182" t="str">
        <f t="shared" si="274"/>
        <v/>
      </c>
      <c r="BH419" s="182" t="str">
        <f t="shared" si="275"/>
        <v/>
      </c>
      <c r="BI419" s="182" t="str">
        <f t="shared" si="276"/>
        <v/>
      </c>
      <c r="BJ419" s="182" t="str">
        <f t="shared" si="277"/>
        <v/>
      </c>
      <c r="BK419" s="182" t="str">
        <f t="shared" si="278"/>
        <v/>
      </c>
      <c r="BL419" s="182" t="str">
        <f t="shared" si="279"/>
        <v/>
      </c>
      <c r="BM419" s="182" t="str">
        <f t="shared" si="280"/>
        <v/>
      </c>
      <c r="BN419" s="182" t="str">
        <f t="shared" si="281"/>
        <v/>
      </c>
      <c r="BO419" s="182" t="str">
        <f t="shared" si="282"/>
        <v/>
      </c>
      <c r="BP419" s="182" t="str">
        <f t="shared" si="283"/>
        <v/>
      </c>
      <c r="BQ419" s="182" t="str">
        <f t="shared" si="284"/>
        <v/>
      </c>
      <c r="BR419" s="182" t="str">
        <f t="shared" si="285"/>
        <v/>
      </c>
      <c r="BS419" s="182" t="str">
        <f t="shared" si="286"/>
        <v/>
      </c>
      <c r="BT419" s="182" t="str">
        <f t="shared" si="287"/>
        <v/>
      </c>
      <c r="BU419" s="183" t="str">
        <f t="shared" si="288"/>
        <v/>
      </c>
      <c r="BV419" s="184" t="str">
        <f>IF('Cálculos '!C425="","",AVERAGE(AN419:BU419))</f>
        <v/>
      </c>
    </row>
    <row r="420" spans="2:74" ht="17.25" hidden="1" thickBot="1" x14ac:dyDescent="0.35">
      <c r="B420" s="165">
        <f t="shared" si="253"/>
        <v>418</v>
      </c>
      <c r="C420" s="171" t="str">
        <f>IF('Cálculos '!J426="","",'Cálculos '!J426)</f>
        <v/>
      </c>
      <c r="D420" s="172" t="str">
        <f>IF('Cálculos '!K426="","",'Cálculos '!K426)</f>
        <v/>
      </c>
      <c r="E420" s="172" t="str">
        <f>IF('Cálculos '!L426="","",'Cálculos '!L426)</f>
        <v/>
      </c>
      <c r="F420" s="172" t="str">
        <f>IF('Cálculos '!M426="","",'Cálculos '!M426)</f>
        <v/>
      </c>
      <c r="G420" s="172" t="str">
        <f>IF('Cálculos '!N426="","",'Cálculos '!N426)</f>
        <v/>
      </c>
      <c r="H420" s="172" t="str">
        <f>IF('Cálculos '!O426="","",'Cálculos '!O426)</f>
        <v/>
      </c>
      <c r="I420" s="172" t="str">
        <f>IF('Cálculos '!P426="","",'Cálculos '!P426)</f>
        <v/>
      </c>
      <c r="J420" s="172" t="str">
        <f>IF('Cálculos '!Q426="","",'Cálculos '!Q426)</f>
        <v/>
      </c>
      <c r="K420" s="172" t="str">
        <f>IF('Cálculos '!R426="","",'Cálculos '!R426)</f>
        <v/>
      </c>
      <c r="L420" s="172" t="str">
        <f>IF('Cálculos '!S426="","",'Cálculos '!S426)</f>
        <v/>
      </c>
      <c r="M420" s="172" t="str">
        <f>IF('Cálculos '!T426="","",'Cálculos '!T426)</f>
        <v/>
      </c>
      <c r="N420" s="172" t="str">
        <f>IF('Cálculos '!U426="","",'Cálculos '!U426)</f>
        <v/>
      </c>
      <c r="O420" s="172" t="str">
        <f>IF('Cálculos '!V426="","",'Cálculos '!V426)</f>
        <v/>
      </c>
      <c r="P420" s="172" t="str">
        <f>IF('Cálculos '!W426="","",'Cálculos '!W426)</f>
        <v/>
      </c>
      <c r="Q420" s="172" t="str">
        <f>IF('Cálculos '!X426="","",'Cálculos '!X426)</f>
        <v/>
      </c>
      <c r="R420" s="172" t="str">
        <f>IF('Cálculos '!Y426="","",'Cálculos '!Y426)</f>
        <v/>
      </c>
      <c r="S420" s="172" t="str">
        <f>IF('Cálculos '!Z426="","",'Cálculos '!Z426)</f>
        <v/>
      </c>
      <c r="T420" s="172" t="str">
        <f>IF('Cálculos '!AA426="","",'Cálculos '!AA426)</f>
        <v/>
      </c>
      <c r="U420" s="172" t="str">
        <f>IF('Cálculos '!AB426="","",'Cálculos '!AB426)</f>
        <v/>
      </c>
      <c r="V420" s="172" t="str">
        <f>IF('Cálculos '!AC426="","",'Cálculos '!AC426)</f>
        <v/>
      </c>
      <c r="W420" s="172" t="str">
        <f>IF('Cálculos '!AD426="","",'Cálculos '!AD426)</f>
        <v/>
      </c>
      <c r="X420" s="172" t="str">
        <f>IF('Cálculos '!AE426="","",'Cálculos '!AE426)</f>
        <v/>
      </c>
      <c r="Y420" s="172" t="str">
        <f>IF('Cálculos '!AF426="","",'Cálculos '!AF426)</f>
        <v/>
      </c>
      <c r="Z420" s="172" t="str">
        <f>IF('Cálculos '!AG426="","",'Cálculos '!AG426)</f>
        <v/>
      </c>
      <c r="AA420" s="172" t="str">
        <f>IF('Cálculos '!AH426="","",'Cálculos '!AH426)</f>
        <v/>
      </c>
      <c r="AB420" s="172" t="str">
        <f>IF('Cálculos '!AI426="","",'Cálculos '!AI426)</f>
        <v/>
      </c>
      <c r="AC420" s="172" t="str">
        <f>IF('Cálculos '!AJ426="","",'Cálculos '!AJ426)</f>
        <v/>
      </c>
      <c r="AD420" s="172" t="str">
        <f>IF('Cálculos '!AK426="","",'Cálculos '!AK426)</f>
        <v/>
      </c>
      <c r="AE420" s="172" t="str">
        <f>IF('Cálculos '!AL426="","",'Cálculos '!AL426)</f>
        <v/>
      </c>
      <c r="AF420" s="172" t="str">
        <f>IF('Cálculos '!AM426="","",'Cálculos '!AM426)</f>
        <v/>
      </c>
      <c r="AG420" s="172" t="str">
        <f>IF('Cálculos '!AN426="","",'Cálculos '!AN426)</f>
        <v/>
      </c>
      <c r="AH420" s="172" t="str">
        <f>IF('Cálculos '!AO426="","",'Cálculos '!AO426)</f>
        <v/>
      </c>
      <c r="AI420" s="172" t="str">
        <f>IF('Cálculos '!AP426="","",'Cálculos '!AP426)</f>
        <v/>
      </c>
      <c r="AJ420" s="443" t="str">
        <f>IF('Cálculos '!AQ426="","",'Cálculos '!AQ426)</f>
        <v/>
      </c>
      <c r="AK420" s="446" t="str">
        <f>IF('Cálculos '!D426="","",AVERAGE(C420:AJ420))</f>
        <v/>
      </c>
      <c r="AM420" s="181">
        <f t="shared" si="254"/>
        <v>418</v>
      </c>
      <c r="AN420" s="284" t="str">
        <f t="shared" si="255"/>
        <v/>
      </c>
      <c r="AO420" s="285" t="str">
        <f t="shared" si="256"/>
        <v/>
      </c>
      <c r="AP420" s="285" t="str">
        <f t="shared" si="257"/>
        <v/>
      </c>
      <c r="AQ420" s="285" t="str">
        <f t="shared" si="258"/>
        <v/>
      </c>
      <c r="AR420" s="182" t="str">
        <f t="shared" si="259"/>
        <v/>
      </c>
      <c r="AS420" s="182" t="str">
        <f t="shared" si="260"/>
        <v/>
      </c>
      <c r="AT420" s="182" t="str">
        <f t="shared" si="261"/>
        <v/>
      </c>
      <c r="AU420" s="182" t="str">
        <f t="shared" si="262"/>
        <v/>
      </c>
      <c r="AV420" s="182" t="str">
        <f t="shared" si="263"/>
        <v/>
      </c>
      <c r="AW420" s="182" t="str">
        <f t="shared" si="264"/>
        <v/>
      </c>
      <c r="AX420" s="182" t="str">
        <f t="shared" si="265"/>
        <v/>
      </c>
      <c r="AY420" s="182" t="str">
        <f t="shared" si="266"/>
        <v/>
      </c>
      <c r="AZ420" s="182" t="str">
        <f t="shared" si="267"/>
        <v/>
      </c>
      <c r="BA420" s="182" t="str">
        <f t="shared" si="268"/>
        <v/>
      </c>
      <c r="BB420" s="182" t="str">
        <f t="shared" si="269"/>
        <v/>
      </c>
      <c r="BC420" s="182" t="str">
        <f t="shared" si="270"/>
        <v/>
      </c>
      <c r="BD420" s="182" t="str">
        <f t="shared" si="271"/>
        <v/>
      </c>
      <c r="BE420" s="182" t="str">
        <f t="shared" si="272"/>
        <v/>
      </c>
      <c r="BF420" s="182" t="str">
        <f t="shared" si="273"/>
        <v/>
      </c>
      <c r="BG420" s="182" t="str">
        <f t="shared" si="274"/>
        <v/>
      </c>
      <c r="BH420" s="182" t="str">
        <f t="shared" si="275"/>
        <v/>
      </c>
      <c r="BI420" s="182" t="str">
        <f t="shared" si="276"/>
        <v/>
      </c>
      <c r="BJ420" s="182" t="str">
        <f t="shared" si="277"/>
        <v/>
      </c>
      <c r="BK420" s="182" t="str">
        <f t="shared" si="278"/>
        <v/>
      </c>
      <c r="BL420" s="182" t="str">
        <f t="shared" si="279"/>
        <v/>
      </c>
      <c r="BM420" s="182" t="str">
        <f t="shared" si="280"/>
        <v/>
      </c>
      <c r="BN420" s="182" t="str">
        <f t="shared" si="281"/>
        <v/>
      </c>
      <c r="BO420" s="182" t="str">
        <f t="shared" si="282"/>
        <v/>
      </c>
      <c r="BP420" s="182" t="str">
        <f t="shared" si="283"/>
        <v/>
      </c>
      <c r="BQ420" s="182" t="str">
        <f t="shared" si="284"/>
        <v/>
      </c>
      <c r="BR420" s="182" t="str">
        <f t="shared" si="285"/>
        <v/>
      </c>
      <c r="BS420" s="182" t="str">
        <f t="shared" si="286"/>
        <v/>
      </c>
      <c r="BT420" s="182" t="str">
        <f t="shared" si="287"/>
        <v/>
      </c>
      <c r="BU420" s="183" t="str">
        <f t="shared" si="288"/>
        <v/>
      </c>
      <c r="BV420" s="184" t="str">
        <f>IF('Cálculos '!C426="","",AVERAGE(AN420:BU420))</f>
        <v/>
      </c>
    </row>
    <row r="421" spans="2:74" ht="17.25" hidden="1" thickBot="1" x14ac:dyDescent="0.35">
      <c r="B421" s="165">
        <f t="shared" si="253"/>
        <v>419</v>
      </c>
      <c r="C421" s="171" t="str">
        <f>IF('Cálculos '!J427="","",'Cálculos '!J427)</f>
        <v/>
      </c>
      <c r="D421" s="172" t="str">
        <f>IF('Cálculos '!K427="","",'Cálculos '!K427)</f>
        <v/>
      </c>
      <c r="E421" s="172" t="str">
        <f>IF('Cálculos '!L427="","",'Cálculos '!L427)</f>
        <v/>
      </c>
      <c r="F421" s="172" t="str">
        <f>IF('Cálculos '!M427="","",'Cálculos '!M427)</f>
        <v/>
      </c>
      <c r="G421" s="172" t="str">
        <f>IF('Cálculos '!N427="","",'Cálculos '!N427)</f>
        <v/>
      </c>
      <c r="H421" s="172" t="str">
        <f>IF('Cálculos '!O427="","",'Cálculos '!O427)</f>
        <v/>
      </c>
      <c r="I421" s="172" t="str">
        <f>IF('Cálculos '!P427="","",'Cálculos '!P427)</f>
        <v/>
      </c>
      <c r="J421" s="172" t="str">
        <f>IF('Cálculos '!Q427="","",'Cálculos '!Q427)</f>
        <v/>
      </c>
      <c r="K421" s="172" t="str">
        <f>IF('Cálculos '!R427="","",'Cálculos '!R427)</f>
        <v/>
      </c>
      <c r="L421" s="172" t="str">
        <f>IF('Cálculos '!S427="","",'Cálculos '!S427)</f>
        <v/>
      </c>
      <c r="M421" s="172" t="str">
        <f>IF('Cálculos '!T427="","",'Cálculos '!T427)</f>
        <v/>
      </c>
      <c r="N421" s="172" t="str">
        <f>IF('Cálculos '!U427="","",'Cálculos '!U427)</f>
        <v/>
      </c>
      <c r="O421" s="172" t="str">
        <f>IF('Cálculos '!V427="","",'Cálculos '!V427)</f>
        <v/>
      </c>
      <c r="P421" s="172" t="str">
        <f>IF('Cálculos '!W427="","",'Cálculos '!W427)</f>
        <v/>
      </c>
      <c r="Q421" s="172" t="str">
        <f>IF('Cálculos '!X427="","",'Cálculos '!X427)</f>
        <v/>
      </c>
      <c r="R421" s="172" t="str">
        <f>IF('Cálculos '!Y427="","",'Cálculos '!Y427)</f>
        <v/>
      </c>
      <c r="S421" s="172" t="str">
        <f>IF('Cálculos '!Z427="","",'Cálculos '!Z427)</f>
        <v/>
      </c>
      <c r="T421" s="172" t="str">
        <f>IF('Cálculos '!AA427="","",'Cálculos '!AA427)</f>
        <v/>
      </c>
      <c r="U421" s="172" t="str">
        <f>IF('Cálculos '!AB427="","",'Cálculos '!AB427)</f>
        <v/>
      </c>
      <c r="V421" s="172" t="str">
        <f>IF('Cálculos '!AC427="","",'Cálculos '!AC427)</f>
        <v/>
      </c>
      <c r="W421" s="172" t="str">
        <f>IF('Cálculos '!AD427="","",'Cálculos '!AD427)</f>
        <v/>
      </c>
      <c r="X421" s="172" t="str">
        <f>IF('Cálculos '!AE427="","",'Cálculos '!AE427)</f>
        <v/>
      </c>
      <c r="Y421" s="172" t="str">
        <f>IF('Cálculos '!AF427="","",'Cálculos '!AF427)</f>
        <v/>
      </c>
      <c r="Z421" s="172" t="str">
        <f>IF('Cálculos '!AG427="","",'Cálculos '!AG427)</f>
        <v/>
      </c>
      <c r="AA421" s="172" t="str">
        <f>IF('Cálculos '!AH427="","",'Cálculos '!AH427)</f>
        <v/>
      </c>
      <c r="AB421" s="172" t="str">
        <f>IF('Cálculos '!AI427="","",'Cálculos '!AI427)</f>
        <v/>
      </c>
      <c r="AC421" s="172" t="str">
        <f>IF('Cálculos '!AJ427="","",'Cálculos '!AJ427)</f>
        <v/>
      </c>
      <c r="AD421" s="172" t="str">
        <f>IF('Cálculos '!AK427="","",'Cálculos '!AK427)</f>
        <v/>
      </c>
      <c r="AE421" s="172" t="str">
        <f>IF('Cálculos '!AL427="","",'Cálculos '!AL427)</f>
        <v/>
      </c>
      <c r="AF421" s="172" t="str">
        <f>IF('Cálculos '!AM427="","",'Cálculos '!AM427)</f>
        <v/>
      </c>
      <c r="AG421" s="172" t="str">
        <f>IF('Cálculos '!AN427="","",'Cálculos '!AN427)</f>
        <v/>
      </c>
      <c r="AH421" s="172" t="str">
        <f>IF('Cálculos '!AO427="","",'Cálculos '!AO427)</f>
        <v/>
      </c>
      <c r="AI421" s="172" t="str">
        <f>IF('Cálculos '!AP427="","",'Cálculos '!AP427)</f>
        <v/>
      </c>
      <c r="AJ421" s="443" t="str">
        <f>IF('Cálculos '!AQ427="","",'Cálculos '!AQ427)</f>
        <v/>
      </c>
      <c r="AK421" s="446" t="str">
        <f>IF('Cálculos '!D427="","",AVERAGE(C421:AJ421))</f>
        <v/>
      </c>
      <c r="AM421" s="181">
        <f t="shared" si="254"/>
        <v>419</v>
      </c>
      <c r="AN421" s="284" t="str">
        <f t="shared" si="255"/>
        <v/>
      </c>
      <c r="AO421" s="285" t="str">
        <f t="shared" si="256"/>
        <v/>
      </c>
      <c r="AP421" s="285" t="str">
        <f t="shared" si="257"/>
        <v/>
      </c>
      <c r="AQ421" s="285" t="str">
        <f t="shared" si="258"/>
        <v/>
      </c>
      <c r="AR421" s="182" t="str">
        <f t="shared" si="259"/>
        <v/>
      </c>
      <c r="AS421" s="182" t="str">
        <f t="shared" si="260"/>
        <v/>
      </c>
      <c r="AT421" s="182" t="str">
        <f t="shared" si="261"/>
        <v/>
      </c>
      <c r="AU421" s="182" t="str">
        <f t="shared" si="262"/>
        <v/>
      </c>
      <c r="AV421" s="182" t="str">
        <f t="shared" si="263"/>
        <v/>
      </c>
      <c r="AW421" s="182" t="str">
        <f t="shared" si="264"/>
        <v/>
      </c>
      <c r="AX421" s="182" t="str">
        <f t="shared" si="265"/>
        <v/>
      </c>
      <c r="AY421" s="182" t="str">
        <f t="shared" si="266"/>
        <v/>
      </c>
      <c r="AZ421" s="182" t="str">
        <f t="shared" si="267"/>
        <v/>
      </c>
      <c r="BA421" s="182" t="str">
        <f t="shared" si="268"/>
        <v/>
      </c>
      <c r="BB421" s="182" t="str">
        <f t="shared" si="269"/>
        <v/>
      </c>
      <c r="BC421" s="182" t="str">
        <f t="shared" si="270"/>
        <v/>
      </c>
      <c r="BD421" s="182" t="str">
        <f t="shared" si="271"/>
        <v/>
      </c>
      <c r="BE421" s="182" t="str">
        <f t="shared" si="272"/>
        <v/>
      </c>
      <c r="BF421" s="182" t="str">
        <f t="shared" si="273"/>
        <v/>
      </c>
      <c r="BG421" s="182" t="str">
        <f t="shared" si="274"/>
        <v/>
      </c>
      <c r="BH421" s="182" t="str">
        <f t="shared" si="275"/>
        <v/>
      </c>
      <c r="BI421" s="182" t="str">
        <f t="shared" si="276"/>
        <v/>
      </c>
      <c r="BJ421" s="182" t="str">
        <f t="shared" si="277"/>
        <v/>
      </c>
      <c r="BK421" s="182" t="str">
        <f t="shared" si="278"/>
        <v/>
      </c>
      <c r="BL421" s="182" t="str">
        <f t="shared" si="279"/>
        <v/>
      </c>
      <c r="BM421" s="182" t="str">
        <f t="shared" si="280"/>
        <v/>
      </c>
      <c r="BN421" s="182" t="str">
        <f t="shared" si="281"/>
        <v/>
      </c>
      <c r="BO421" s="182" t="str">
        <f t="shared" si="282"/>
        <v/>
      </c>
      <c r="BP421" s="182" t="str">
        <f t="shared" si="283"/>
        <v/>
      </c>
      <c r="BQ421" s="182" t="str">
        <f t="shared" si="284"/>
        <v/>
      </c>
      <c r="BR421" s="182" t="str">
        <f t="shared" si="285"/>
        <v/>
      </c>
      <c r="BS421" s="182" t="str">
        <f t="shared" si="286"/>
        <v/>
      </c>
      <c r="BT421" s="182" t="str">
        <f t="shared" si="287"/>
        <v/>
      </c>
      <c r="BU421" s="183" t="str">
        <f t="shared" si="288"/>
        <v/>
      </c>
      <c r="BV421" s="184" t="str">
        <f>IF('Cálculos '!C427="","",AVERAGE(AN421:BU421))</f>
        <v/>
      </c>
    </row>
    <row r="422" spans="2:74" ht="17.25" hidden="1" thickBot="1" x14ac:dyDescent="0.35">
      <c r="B422" s="165">
        <f t="shared" si="253"/>
        <v>420</v>
      </c>
      <c r="C422" s="171" t="str">
        <f>IF('Cálculos '!J428="","",'Cálculos '!J428)</f>
        <v/>
      </c>
      <c r="D422" s="172" t="str">
        <f>IF('Cálculos '!K428="","",'Cálculos '!K428)</f>
        <v/>
      </c>
      <c r="E422" s="172" t="str">
        <f>IF('Cálculos '!L428="","",'Cálculos '!L428)</f>
        <v/>
      </c>
      <c r="F422" s="172" t="str">
        <f>IF('Cálculos '!M428="","",'Cálculos '!M428)</f>
        <v/>
      </c>
      <c r="G422" s="172" t="str">
        <f>IF('Cálculos '!N428="","",'Cálculos '!N428)</f>
        <v/>
      </c>
      <c r="H422" s="172" t="str">
        <f>IF('Cálculos '!O428="","",'Cálculos '!O428)</f>
        <v/>
      </c>
      <c r="I422" s="172" t="str">
        <f>IF('Cálculos '!P428="","",'Cálculos '!P428)</f>
        <v/>
      </c>
      <c r="J422" s="172" t="str">
        <f>IF('Cálculos '!Q428="","",'Cálculos '!Q428)</f>
        <v/>
      </c>
      <c r="K422" s="172" t="str">
        <f>IF('Cálculos '!R428="","",'Cálculos '!R428)</f>
        <v/>
      </c>
      <c r="L422" s="172" t="str">
        <f>IF('Cálculos '!S428="","",'Cálculos '!S428)</f>
        <v/>
      </c>
      <c r="M422" s="172" t="str">
        <f>IF('Cálculos '!T428="","",'Cálculos '!T428)</f>
        <v/>
      </c>
      <c r="N422" s="172" t="str">
        <f>IF('Cálculos '!U428="","",'Cálculos '!U428)</f>
        <v/>
      </c>
      <c r="O422" s="172" t="str">
        <f>IF('Cálculos '!V428="","",'Cálculos '!V428)</f>
        <v/>
      </c>
      <c r="P422" s="172" t="str">
        <f>IF('Cálculos '!W428="","",'Cálculos '!W428)</f>
        <v/>
      </c>
      <c r="Q422" s="172" t="str">
        <f>IF('Cálculos '!X428="","",'Cálculos '!X428)</f>
        <v/>
      </c>
      <c r="R422" s="172" t="str">
        <f>IF('Cálculos '!Y428="","",'Cálculos '!Y428)</f>
        <v/>
      </c>
      <c r="S422" s="172" t="str">
        <f>IF('Cálculos '!Z428="","",'Cálculos '!Z428)</f>
        <v/>
      </c>
      <c r="T422" s="172" t="str">
        <f>IF('Cálculos '!AA428="","",'Cálculos '!AA428)</f>
        <v/>
      </c>
      <c r="U422" s="172" t="str">
        <f>IF('Cálculos '!AB428="","",'Cálculos '!AB428)</f>
        <v/>
      </c>
      <c r="V422" s="172" t="str">
        <f>IF('Cálculos '!AC428="","",'Cálculos '!AC428)</f>
        <v/>
      </c>
      <c r="W422" s="172" t="str">
        <f>IF('Cálculos '!AD428="","",'Cálculos '!AD428)</f>
        <v/>
      </c>
      <c r="X422" s="172" t="str">
        <f>IF('Cálculos '!AE428="","",'Cálculos '!AE428)</f>
        <v/>
      </c>
      <c r="Y422" s="172" t="str">
        <f>IF('Cálculos '!AF428="","",'Cálculos '!AF428)</f>
        <v/>
      </c>
      <c r="Z422" s="172" t="str">
        <f>IF('Cálculos '!AG428="","",'Cálculos '!AG428)</f>
        <v/>
      </c>
      <c r="AA422" s="172" t="str">
        <f>IF('Cálculos '!AH428="","",'Cálculos '!AH428)</f>
        <v/>
      </c>
      <c r="AB422" s="172" t="str">
        <f>IF('Cálculos '!AI428="","",'Cálculos '!AI428)</f>
        <v/>
      </c>
      <c r="AC422" s="172" t="str">
        <f>IF('Cálculos '!AJ428="","",'Cálculos '!AJ428)</f>
        <v/>
      </c>
      <c r="AD422" s="172" t="str">
        <f>IF('Cálculos '!AK428="","",'Cálculos '!AK428)</f>
        <v/>
      </c>
      <c r="AE422" s="172" t="str">
        <f>IF('Cálculos '!AL428="","",'Cálculos '!AL428)</f>
        <v/>
      </c>
      <c r="AF422" s="172" t="str">
        <f>IF('Cálculos '!AM428="","",'Cálculos '!AM428)</f>
        <v/>
      </c>
      <c r="AG422" s="172" t="str">
        <f>IF('Cálculos '!AN428="","",'Cálculos '!AN428)</f>
        <v/>
      </c>
      <c r="AH422" s="172" t="str">
        <f>IF('Cálculos '!AO428="","",'Cálculos '!AO428)</f>
        <v/>
      </c>
      <c r="AI422" s="172" t="str">
        <f>IF('Cálculos '!AP428="","",'Cálculos '!AP428)</f>
        <v/>
      </c>
      <c r="AJ422" s="443" t="str">
        <f>IF('Cálculos '!AQ428="","",'Cálculos '!AQ428)</f>
        <v/>
      </c>
      <c r="AK422" s="446" t="str">
        <f>IF('Cálculos '!D428="","",AVERAGE(C422:AJ422))</f>
        <v/>
      </c>
      <c r="AM422" s="181">
        <f t="shared" si="254"/>
        <v>420</v>
      </c>
      <c r="AN422" s="284" t="str">
        <f t="shared" si="255"/>
        <v/>
      </c>
      <c r="AO422" s="285" t="str">
        <f t="shared" si="256"/>
        <v/>
      </c>
      <c r="AP422" s="285" t="str">
        <f t="shared" si="257"/>
        <v/>
      </c>
      <c r="AQ422" s="285" t="str">
        <f t="shared" si="258"/>
        <v/>
      </c>
      <c r="AR422" s="182" t="str">
        <f t="shared" si="259"/>
        <v/>
      </c>
      <c r="AS422" s="182" t="str">
        <f t="shared" si="260"/>
        <v/>
      </c>
      <c r="AT422" s="182" t="str">
        <f t="shared" si="261"/>
        <v/>
      </c>
      <c r="AU422" s="182" t="str">
        <f t="shared" si="262"/>
        <v/>
      </c>
      <c r="AV422" s="182" t="str">
        <f t="shared" si="263"/>
        <v/>
      </c>
      <c r="AW422" s="182" t="str">
        <f t="shared" si="264"/>
        <v/>
      </c>
      <c r="AX422" s="182" t="str">
        <f t="shared" si="265"/>
        <v/>
      </c>
      <c r="AY422" s="182" t="str">
        <f t="shared" si="266"/>
        <v/>
      </c>
      <c r="AZ422" s="182" t="str">
        <f t="shared" si="267"/>
        <v/>
      </c>
      <c r="BA422" s="182" t="str">
        <f t="shared" si="268"/>
        <v/>
      </c>
      <c r="BB422" s="182" t="str">
        <f t="shared" si="269"/>
        <v/>
      </c>
      <c r="BC422" s="182" t="str">
        <f t="shared" si="270"/>
        <v/>
      </c>
      <c r="BD422" s="182" t="str">
        <f t="shared" si="271"/>
        <v/>
      </c>
      <c r="BE422" s="182" t="str">
        <f t="shared" si="272"/>
        <v/>
      </c>
      <c r="BF422" s="182" t="str">
        <f t="shared" si="273"/>
        <v/>
      </c>
      <c r="BG422" s="182" t="str">
        <f t="shared" si="274"/>
        <v/>
      </c>
      <c r="BH422" s="182" t="str">
        <f t="shared" si="275"/>
        <v/>
      </c>
      <c r="BI422" s="182" t="str">
        <f t="shared" si="276"/>
        <v/>
      </c>
      <c r="BJ422" s="182" t="str">
        <f t="shared" si="277"/>
        <v/>
      </c>
      <c r="BK422" s="182" t="str">
        <f t="shared" si="278"/>
        <v/>
      </c>
      <c r="BL422" s="182" t="str">
        <f t="shared" si="279"/>
        <v/>
      </c>
      <c r="BM422" s="182" t="str">
        <f t="shared" si="280"/>
        <v/>
      </c>
      <c r="BN422" s="182" t="str">
        <f t="shared" si="281"/>
        <v/>
      </c>
      <c r="BO422" s="182" t="str">
        <f t="shared" si="282"/>
        <v/>
      </c>
      <c r="BP422" s="182" t="str">
        <f t="shared" si="283"/>
        <v/>
      </c>
      <c r="BQ422" s="182" t="str">
        <f t="shared" si="284"/>
        <v/>
      </c>
      <c r="BR422" s="182" t="str">
        <f t="shared" si="285"/>
        <v/>
      </c>
      <c r="BS422" s="182" t="str">
        <f t="shared" si="286"/>
        <v/>
      </c>
      <c r="BT422" s="182" t="str">
        <f t="shared" si="287"/>
        <v/>
      </c>
      <c r="BU422" s="183" t="str">
        <f t="shared" si="288"/>
        <v/>
      </c>
      <c r="BV422" s="184" t="str">
        <f>IF('Cálculos '!C428="","",AVERAGE(AN422:BU422))</f>
        <v/>
      </c>
    </row>
    <row r="423" spans="2:74" ht="17.25" hidden="1" thickBot="1" x14ac:dyDescent="0.35">
      <c r="B423" s="165">
        <f t="shared" si="253"/>
        <v>421</v>
      </c>
      <c r="C423" s="171" t="str">
        <f>IF('Cálculos '!J429="","",'Cálculos '!J429)</f>
        <v/>
      </c>
      <c r="D423" s="172" t="str">
        <f>IF('Cálculos '!K429="","",'Cálculos '!K429)</f>
        <v/>
      </c>
      <c r="E423" s="172" t="str">
        <f>IF('Cálculos '!L429="","",'Cálculos '!L429)</f>
        <v/>
      </c>
      <c r="F423" s="172" t="str">
        <f>IF('Cálculos '!M429="","",'Cálculos '!M429)</f>
        <v/>
      </c>
      <c r="G423" s="172" t="str">
        <f>IF('Cálculos '!N429="","",'Cálculos '!N429)</f>
        <v/>
      </c>
      <c r="H423" s="172" t="str">
        <f>IF('Cálculos '!O429="","",'Cálculos '!O429)</f>
        <v/>
      </c>
      <c r="I423" s="172" t="str">
        <f>IF('Cálculos '!P429="","",'Cálculos '!P429)</f>
        <v/>
      </c>
      <c r="J423" s="172" t="str">
        <f>IF('Cálculos '!Q429="","",'Cálculos '!Q429)</f>
        <v/>
      </c>
      <c r="K423" s="172" t="str">
        <f>IF('Cálculos '!R429="","",'Cálculos '!R429)</f>
        <v/>
      </c>
      <c r="L423" s="172" t="str">
        <f>IF('Cálculos '!S429="","",'Cálculos '!S429)</f>
        <v/>
      </c>
      <c r="M423" s="172" t="str">
        <f>IF('Cálculos '!T429="","",'Cálculos '!T429)</f>
        <v/>
      </c>
      <c r="N423" s="172" t="str">
        <f>IF('Cálculos '!U429="","",'Cálculos '!U429)</f>
        <v/>
      </c>
      <c r="O423" s="172" t="str">
        <f>IF('Cálculos '!V429="","",'Cálculos '!V429)</f>
        <v/>
      </c>
      <c r="P423" s="172" t="str">
        <f>IF('Cálculos '!W429="","",'Cálculos '!W429)</f>
        <v/>
      </c>
      <c r="Q423" s="172" t="str">
        <f>IF('Cálculos '!X429="","",'Cálculos '!X429)</f>
        <v/>
      </c>
      <c r="R423" s="172" t="str">
        <f>IF('Cálculos '!Y429="","",'Cálculos '!Y429)</f>
        <v/>
      </c>
      <c r="S423" s="172" t="str">
        <f>IF('Cálculos '!Z429="","",'Cálculos '!Z429)</f>
        <v/>
      </c>
      <c r="T423" s="172" t="str">
        <f>IF('Cálculos '!AA429="","",'Cálculos '!AA429)</f>
        <v/>
      </c>
      <c r="U423" s="172" t="str">
        <f>IF('Cálculos '!AB429="","",'Cálculos '!AB429)</f>
        <v/>
      </c>
      <c r="V423" s="172" t="str">
        <f>IF('Cálculos '!AC429="","",'Cálculos '!AC429)</f>
        <v/>
      </c>
      <c r="W423" s="172" t="str">
        <f>IF('Cálculos '!AD429="","",'Cálculos '!AD429)</f>
        <v/>
      </c>
      <c r="X423" s="172" t="str">
        <f>IF('Cálculos '!AE429="","",'Cálculos '!AE429)</f>
        <v/>
      </c>
      <c r="Y423" s="172" t="str">
        <f>IF('Cálculos '!AF429="","",'Cálculos '!AF429)</f>
        <v/>
      </c>
      <c r="Z423" s="172" t="str">
        <f>IF('Cálculos '!AG429="","",'Cálculos '!AG429)</f>
        <v/>
      </c>
      <c r="AA423" s="172" t="str">
        <f>IF('Cálculos '!AH429="","",'Cálculos '!AH429)</f>
        <v/>
      </c>
      <c r="AB423" s="172" t="str">
        <f>IF('Cálculos '!AI429="","",'Cálculos '!AI429)</f>
        <v/>
      </c>
      <c r="AC423" s="172" t="str">
        <f>IF('Cálculos '!AJ429="","",'Cálculos '!AJ429)</f>
        <v/>
      </c>
      <c r="AD423" s="172" t="str">
        <f>IF('Cálculos '!AK429="","",'Cálculos '!AK429)</f>
        <v/>
      </c>
      <c r="AE423" s="172" t="str">
        <f>IF('Cálculos '!AL429="","",'Cálculos '!AL429)</f>
        <v/>
      </c>
      <c r="AF423" s="172" t="str">
        <f>IF('Cálculos '!AM429="","",'Cálculos '!AM429)</f>
        <v/>
      </c>
      <c r="AG423" s="172" t="str">
        <f>IF('Cálculos '!AN429="","",'Cálculos '!AN429)</f>
        <v/>
      </c>
      <c r="AH423" s="172" t="str">
        <f>IF('Cálculos '!AO429="","",'Cálculos '!AO429)</f>
        <v/>
      </c>
      <c r="AI423" s="172" t="str">
        <f>IF('Cálculos '!AP429="","",'Cálculos '!AP429)</f>
        <v/>
      </c>
      <c r="AJ423" s="443" t="str">
        <f>IF('Cálculos '!AQ429="","",'Cálculos '!AQ429)</f>
        <v/>
      </c>
      <c r="AK423" s="446" t="str">
        <f>IF('Cálculos '!D429="","",AVERAGE(C423:AJ423))</f>
        <v/>
      </c>
      <c r="AM423" s="181">
        <f t="shared" si="254"/>
        <v>421</v>
      </c>
      <c r="AN423" s="284" t="str">
        <f t="shared" si="255"/>
        <v/>
      </c>
      <c r="AO423" s="285" t="str">
        <f t="shared" si="256"/>
        <v/>
      </c>
      <c r="AP423" s="285" t="str">
        <f t="shared" si="257"/>
        <v/>
      </c>
      <c r="AQ423" s="285" t="str">
        <f t="shared" si="258"/>
        <v/>
      </c>
      <c r="AR423" s="182" t="str">
        <f t="shared" si="259"/>
        <v/>
      </c>
      <c r="AS423" s="182" t="str">
        <f t="shared" si="260"/>
        <v/>
      </c>
      <c r="AT423" s="182" t="str">
        <f t="shared" si="261"/>
        <v/>
      </c>
      <c r="AU423" s="182" t="str">
        <f t="shared" si="262"/>
        <v/>
      </c>
      <c r="AV423" s="182" t="str">
        <f t="shared" si="263"/>
        <v/>
      </c>
      <c r="AW423" s="182" t="str">
        <f t="shared" si="264"/>
        <v/>
      </c>
      <c r="AX423" s="182" t="str">
        <f t="shared" si="265"/>
        <v/>
      </c>
      <c r="AY423" s="182" t="str">
        <f t="shared" si="266"/>
        <v/>
      </c>
      <c r="AZ423" s="182" t="str">
        <f t="shared" si="267"/>
        <v/>
      </c>
      <c r="BA423" s="182" t="str">
        <f t="shared" si="268"/>
        <v/>
      </c>
      <c r="BB423" s="182" t="str">
        <f t="shared" si="269"/>
        <v/>
      </c>
      <c r="BC423" s="182" t="str">
        <f t="shared" si="270"/>
        <v/>
      </c>
      <c r="BD423" s="182" t="str">
        <f t="shared" si="271"/>
        <v/>
      </c>
      <c r="BE423" s="182" t="str">
        <f t="shared" si="272"/>
        <v/>
      </c>
      <c r="BF423" s="182" t="str">
        <f t="shared" si="273"/>
        <v/>
      </c>
      <c r="BG423" s="182" t="str">
        <f t="shared" si="274"/>
        <v/>
      </c>
      <c r="BH423" s="182" t="str">
        <f t="shared" si="275"/>
        <v/>
      </c>
      <c r="BI423" s="182" t="str">
        <f t="shared" si="276"/>
        <v/>
      </c>
      <c r="BJ423" s="182" t="str">
        <f t="shared" si="277"/>
        <v/>
      </c>
      <c r="BK423" s="182" t="str">
        <f t="shared" si="278"/>
        <v/>
      </c>
      <c r="BL423" s="182" t="str">
        <f t="shared" si="279"/>
        <v/>
      </c>
      <c r="BM423" s="182" t="str">
        <f t="shared" si="280"/>
        <v/>
      </c>
      <c r="BN423" s="182" t="str">
        <f t="shared" si="281"/>
        <v/>
      </c>
      <c r="BO423" s="182" t="str">
        <f t="shared" si="282"/>
        <v/>
      </c>
      <c r="BP423" s="182" t="str">
        <f t="shared" si="283"/>
        <v/>
      </c>
      <c r="BQ423" s="182" t="str">
        <f t="shared" si="284"/>
        <v/>
      </c>
      <c r="BR423" s="182" t="str">
        <f t="shared" si="285"/>
        <v/>
      </c>
      <c r="BS423" s="182" t="str">
        <f t="shared" si="286"/>
        <v/>
      </c>
      <c r="BT423" s="182" t="str">
        <f t="shared" si="287"/>
        <v/>
      </c>
      <c r="BU423" s="183" t="str">
        <f t="shared" si="288"/>
        <v/>
      </c>
      <c r="BV423" s="184" t="str">
        <f>IF('Cálculos '!C429="","",AVERAGE(AN423:BU423))</f>
        <v/>
      </c>
    </row>
    <row r="424" spans="2:74" ht="17.25" hidden="1" thickBot="1" x14ac:dyDescent="0.35">
      <c r="B424" s="165">
        <f t="shared" si="253"/>
        <v>422</v>
      </c>
      <c r="C424" s="171" t="str">
        <f>IF('Cálculos '!J430="","",'Cálculos '!J430)</f>
        <v/>
      </c>
      <c r="D424" s="172" t="str">
        <f>IF('Cálculos '!K430="","",'Cálculos '!K430)</f>
        <v/>
      </c>
      <c r="E424" s="172" t="str">
        <f>IF('Cálculos '!L430="","",'Cálculos '!L430)</f>
        <v/>
      </c>
      <c r="F424" s="172" t="str">
        <f>IF('Cálculos '!M430="","",'Cálculos '!M430)</f>
        <v/>
      </c>
      <c r="G424" s="172" t="str">
        <f>IF('Cálculos '!N430="","",'Cálculos '!N430)</f>
        <v/>
      </c>
      <c r="H424" s="172" t="str">
        <f>IF('Cálculos '!O430="","",'Cálculos '!O430)</f>
        <v/>
      </c>
      <c r="I424" s="172" t="str">
        <f>IF('Cálculos '!P430="","",'Cálculos '!P430)</f>
        <v/>
      </c>
      <c r="J424" s="172" t="str">
        <f>IF('Cálculos '!Q430="","",'Cálculos '!Q430)</f>
        <v/>
      </c>
      <c r="K424" s="172" t="str">
        <f>IF('Cálculos '!R430="","",'Cálculos '!R430)</f>
        <v/>
      </c>
      <c r="L424" s="172" t="str">
        <f>IF('Cálculos '!S430="","",'Cálculos '!S430)</f>
        <v/>
      </c>
      <c r="M424" s="172" t="str">
        <f>IF('Cálculos '!T430="","",'Cálculos '!T430)</f>
        <v/>
      </c>
      <c r="N424" s="172" t="str">
        <f>IF('Cálculos '!U430="","",'Cálculos '!U430)</f>
        <v/>
      </c>
      <c r="O424" s="172" t="str">
        <f>IF('Cálculos '!V430="","",'Cálculos '!V430)</f>
        <v/>
      </c>
      <c r="P424" s="172" t="str">
        <f>IF('Cálculos '!W430="","",'Cálculos '!W430)</f>
        <v/>
      </c>
      <c r="Q424" s="172" t="str">
        <f>IF('Cálculos '!X430="","",'Cálculos '!X430)</f>
        <v/>
      </c>
      <c r="R424" s="172" t="str">
        <f>IF('Cálculos '!Y430="","",'Cálculos '!Y430)</f>
        <v/>
      </c>
      <c r="S424" s="172" t="str">
        <f>IF('Cálculos '!Z430="","",'Cálculos '!Z430)</f>
        <v/>
      </c>
      <c r="T424" s="172" t="str">
        <f>IF('Cálculos '!AA430="","",'Cálculos '!AA430)</f>
        <v/>
      </c>
      <c r="U424" s="172" t="str">
        <f>IF('Cálculos '!AB430="","",'Cálculos '!AB430)</f>
        <v/>
      </c>
      <c r="V424" s="172" t="str">
        <f>IF('Cálculos '!AC430="","",'Cálculos '!AC430)</f>
        <v/>
      </c>
      <c r="W424" s="172" t="str">
        <f>IF('Cálculos '!AD430="","",'Cálculos '!AD430)</f>
        <v/>
      </c>
      <c r="X424" s="172" t="str">
        <f>IF('Cálculos '!AE430="","",'Cálculos '!AE430)</f>
        <v/>
      </c>
      <c r="Y424" s="172" t="str">
        <f>IF('Cálculos '!AF430="","",'Cálculos '!AF430)</f>
        <v/>
      </c>
      <c r="Z424" s="172" t="str">
        <f>IF('Cálculos '!AG430="","",'Cálculos '!AG430)</f>
        <v/>
      </c>
      <c r="AA424" s="172" t="str">
        <f>IF('Cálculos '!AH430="","",'Cálculos '!AH430)</f>
        <v/>
      </c>
      <c r="AB424" s="172" t="str">
        <f>IF('Cálculos '!AI430="","",'Cálculos '!AI430)</f>
        <v/>
      </c>
      <c r="AC424" s="172" t="str">
        <f>IF('Cálculos '!AJ430="","",'Cálculos '!AJ430)</f>
        <v/>
      </c>
      <c r="AD424" s="172" t="str">
        <f>IF('Cálculos '!AK430="","",'Cálculos '!AK430)</f>
        <v/>
      </c>
      <c r="AE424" s="172" t="str">
        <f>IF('Cálculos '!AL430="","",'Cálculos '!AL430)</f>
        <v/>
      </c>
      <c r="AF424" s="172" t="str">
        <f>IF('Cálculos '!AM430="","",'Cálculos '!AM430)</f>
        <v/>
      </c>
      <c r="AG424" s="172" t="str">
        <f>IF('Cálculos '!AN430="","",'Cálculos '!AN430)</f>
        <v/>
      </c>
      <c r="AH424" s="172" t="str">
        <f>IF('Cálculos '!AO430="","",'Cálculos '!AO430)</f>
        <v/>
      </c>
      <c r="AI424" s="172" t="str">
        <f>IF('Cálculos '!AP430="","",'Cálculos '!AP430)</f>
        <v/>
      </c>
      <c r="AJ424" s="443" t="str">
        <f>IF('Cálculos '!AQ430="","",'Cálculos '!AQ430)</f>
        <v/>
      </c>
      <c r="AK424" s="446" t="str">
        <f>IF('Cálculos '!D430="","",AVERAGE(C424:AJ424))</f>
        <v/>
      </c>
      <c r="AM424" s="181">
        <f t="shared" si="254"/>
        <v>422</v>
      </c>
      <c r="AN424" s="284" t="str">
        <f t="shared" si="255"/>
        <v/>
      </c>
      <c r="AO424" s="285" t="str">
        <f t="shared" si="256"/>
        <v/>
      </c>
      <c r="AP424" s="285" t="str">
        <f t="shared" si="257"/>
        <v/>
      </c>
      <c r="AQ424" s="285" t="str">
        <f t="shared" si="258"/>
        <v/>
      </c>
      <c r="AR424" s="182" t="str">
        <f t="shared" si="259"/>
        <v/>
      </c>
      <c r="AS424" s="182" t="str">
        <f t="shared" si="260"/>
        <v/>
      </c>
      <c r="AT424" s="182" t="str">
        <f t="shared" si="261"/>
        <v/>
      </c>
      <c r="AU424" s="182" t="str">
        <f t="shared" si="262"/>
        <v/>
      </c>
      <c r="AV424" s="182" t="str">
        <f t="shared" si="263"/>
        <v/>
      </c>
      <c r="AW424" s="182" t="str">
        <f t="shared" si="264"/>
        <v/>
      </c>
      <c r="AX424" s="182" t="str">
        <f t="shared" si="265"/>
        <v/>
      </c>
      <c r="AY424" s="182" t="str">
        <f t="shared" si="266"/>
        <v/>
      </c>
      <c r="AZ424" s="182" t="str">
        <f t="shared" si="267"/>
        <v/>
      </c>
      <c r="BA424" s="182" t="str">
        <f t="shared" si="268"/>
        <v/>
      </c>
      <c r="BB424" s="182" t="str">
        <f t="shared" si="269"/>
        <v/>
      </c>
      <c r="BC424" s="182" t="str">
        <f t="shared" si="270"/>
        <v/>
      </c>
      <c r="BD424" s="182" t="str">
        <f t="shared" si="271"/>
        <v/>
      </c>
      <c r="BE424" s="182" t="str">
        <f t="shared" si="272"/>
        <v/>
      </c>
      <c r="BF424" s="182" t="str">
        <f t="shared" si="273"/>
        <v/>
      </c>
      <c r="BG424" s="182" t="str">
        <f t="shared" si="274"/>
        <v/>
      </c>
      <c r="BH424" s="182" t="str">
        <f t="shared" si="275"/>
        <v/>
      </c>
      <c r="BI424" s="182" t="str">
        <f t="shared" si="276"/>
        <v/>
      </c>
      <c r="BJ424" s="182" t="str">
        <f t="shared" si="277"/>
        <v/>
      </c>
      <c r="BK424" s="182" t="str">
        <f t="shared" si="278"/>
        <v/>
      </c>
      <c r="BL424" s="182" t="str">
        <f t="shared" si="279"/>
        <v/>
      </c>
      <c r="BM424" s="182" t="str">
        <f t="shared" si="280"/>
        <v/>
      </c>
      <c r="BN424" s="182" t="str">
        <f t="shared" si="281"/>
        <v/>
      </c>
      <c r="BO424" s="182" t="str">
        <f t="shared" si="282"/>
        <v/>
      </c>
      <c r="BP424" s="182" t="str">
        <f t="shared" si="283"/>
        <v/>
      </c>
      <c r="BQ424" s="182" t="str">
        <f t="shared" si="284"/>
        <v/>
      </c>
      <c r="BR424" s="182" t="str">
        <f t="shared" si="285"/>
        <v/>
      </c>
      <c r="BS424" s="182" t="str">
        <f t="shared" si="286"/>
        <v/>
      </c>
      <c r="BT424" s="182" t="str">
        <f t="shared" si="287"/>
        <v/>
      </c>
      <c r="BU424" s="183" t="str">
        <f t="shared" si="288"/>
        <v/>
      </c>
      <c r="BV424" s="184" t="str">
        <f>IF('Cálculos '!C430="","",AVERAGE(AN424:BU424))</f>
        <v/>
      </c>
    </row>
    <row r="425" spans="2:74" ht="17.25" hidden="1" thickBot="1" x14ac:dyDescent="0.35">
      <c r="B425" s="165">
        <f t="shared" si="253"/>
        <v>423</v>
      </c>
      <c r="C425" s="171" t="str">
        <f>IF('Cálculos '!J431="","",'Cálculos '!J431)</f>
        <v/>
      </c>
      <c r="D425" s="172" t="str">
        <f>IF('Cálculos '!K431="","",'Cálculos '!K431)</f>
        <v/>
      </c>
      <c r="E425" s="172" t="str">
        <f>IF('Cálculos '!L431="","",'Cálculos '!L431)</f>
        <v/>
      </c>
      <c r="F425" s="172" t="str">
        <f>IF('Cálculos '!M431="","",'Cálculos '!M431)</f>
        <v/>
      </c>
      <c r="G425" s="172" t="str">
        <f>IF('Cálculos '!N431="","",'Cálculos '!N431)</f>
        <v/>
      </c>
      <c r="H425" s="172" t="str">
        <f>IF('Cálculos '!O431="","",'Cálculos '!O431)</f>
        <v/>
      </c>
      <c r="I425" s="172" t="str">
        <f>IF('Cálculos '!P431="","",'Cálculos '!P431)</f>
        <v/>
      </c>
      <c r="J425" s="172" t="str">
        <f>IF('Cálculos '!Q431="","",'Cálculos '!Q431)</f>
        <v/>
      </c>
      <c r="K425" s="172" t="str">
        <f>IF('Cálculos '!R431="","",'Cálculos '!R431)</f>
        <v/>
      </c>
      <c r="L425" s="172" t="str">
        <f>IF('Cálculos '!S431="","",'Cálculos '!S431)</f>
        <v/>
      </c>
      <c r="M425" s="172" t="str">
        <f>IF('Cálculos '!T431="","",'Cálculos '!T431)</f>
        <v/>
      </c>
      <c r="N425" s="172" t="str">
        <f>IF('Cálculos '!U431="","",'Cálculos '!U431)</f>
        <v/>
      </c>
      <c r="O425" s="172" t="str">
        <f>IF('Cálculos '!V431="","",'Cálculos '!V431)</f>
        <v/>
      </c>
      <c r="P425" s="172" t="str">
        <f>IF('Cálculos '!W431="","",'Cálculos '!W431)</f>
        <v/>
      </c>
      <c r="Q425" s="172" t="str">
        <f>IF('Cálculos '!X431="","",'Cálculos '!X431)</f>
        <v/>
      </c>
      <c r="R425" s="172" t="str">
        <f>IF('Cálculos '!Y431="","",'Cálculos '!Y431)</f>
        <v/>
      </c>
      <c r="S425" s="172" t="str">
        <f>IF('Cálculos '!Z431="","",'Cálculos '!Z431)</f>
        <v/>
      </c>
      <c r="T425" s="172" t="str">
        <f>IF('Cálculos '!AA431="","",'Cálculos '!AA431)</f>
        <v/>
      </c>
      <c r="U425" s="172" t="str">
        <f>IF('Cálculos '!AB431="","",'Cálculos '!AB431)</f>
        <v/>
      </c>
      <c r="V425" s="172" t="str">
        <f>IF('Cálculos '!AC431="","",'Cálculos '!AC431)</f>
        <v/>
      </c>
      <c r="W425" s="172" t="str">
        <f>IF('Cálculos '!AD431="","",'Cálculos '!AD431)</f>
        <v/>
      </c>
      <c r="X425" s="172" t="str">
        <f>IF('Cálculos '!AE431="","",'Cálculos '!AE431)</f>
        <v/>
      </c>
      <c r="Y425" s="172" t="str">
        <f>IF('Cálculos '!AF431="","",'Cálculos '!AF431)</f>
        <v/>
      </c>
      <c r="Z425" s="172" t="str">
        <f>IF('Cálculos '!AG431="","",'Cálculos '!AG431)</f>
        <v/>
      </c>
      <c r="AA425" s="172" t="str">
        <f>IF('Cálculos '!AH431="","",'Cálculos '!AH431)</f>
        <v/>
      </c>
      <c r="AB425" s="172" t="str">
        <f>IF('Cálculos '!AI431="","",'Cálculos '!AI431)</f>
        <v/>
      </c>
      <c r="AC425" s="172" t="str">
        <f>IF('Cálculos '!AJ431="","",'Cálculos '!AJ431)</f>
        <v/>
      </c>
      <c r="AD425" s="172" t="str">
        <f>IF('Cálculos '!AK431="","",'Cálculos '!AK431)</f>
        <v/>
      </c>
      <c r="AE425" s="172" t="str">
        <f>IF('Cálculos '!AL431="","",'Cálculos '!AL431)</f>
        <v/>
      </c>
      <c r="AF425" s="172" t="str">
        <f>IF('Cálculos '!AM431="","",'Cálculos '!AM431)</f>
        <v/>
      </c>
      <c r="AG425" s="172" t="str">
        <f>IF('Cálculos '!AN431="","",'Cálculos '!AN431)</f>
        <v/>
      </c>
      <c r="AH425" s="172" t="str">
        <f>IF('Cálculos '!AO431="","",'Cálculos '!AO431)</f>
        <v/>
      </c>
      <c r="AI425" s="172" t="str">
        <f>IF('Cálculos '!AP431="","",'Cálculos '!AP431)</f>
        <v/>
      </c>
      <c r="AJ425" s="443" t="str">
        <f>IF('Cálculos '!AQ431="","",'Cálculos '!AQ431)</f>
        <v/>
      </c>
      <c r="AK425" s="446" t="str">
        <f>IF('Cálculos '!D431="","",AVERAGE(C425:AJ425))</f>
        <v/>
      </c>
      <c r="AM425" s="181">
        <f t="shared" si="254"/>
        <v>423</v>
      </c>
      <c r="AN425" s="284" t="str">
        <f t="shared" si="255"/>
        <v/>
      </c>
      <c r="AO425" s="285" t="str">
        <f t="shared" si="256"/>
        <v/>
      </c>
      <c r="AP425" s="285" t="str">
        <f t="shared" si="257"/>
        <v/>
      </c>
      <c r="AQ425" s="285" t="str">
        <f t="shared" si="258"/>
        <v/>
      </c>
      <c r="AR425" s="182" t="str">
        <f t="shared" si="259"/>
        <v/>
      </c>
      <c r="AS425" s="182" t="str">
        <f t="shared" si="260"/>
        <v/>
      </c>
      <c r="AT425" s="182" t="str">
        <f t="shared" si="261"/>
        <v/>
      </c>
      <c r="AU425" s="182" t="str">
        <f t="shared" si="262"/>
        <v/>
      </c>
      <c r="AV425" s="182" t="str">
        <f t="shared" si="263"/>
        <v/>
      </c>
      <c r="AW425" s="182" t="str">
        <f t="shared" si="264"/>
        <v/>
      </c>
      <c r="AX425" s="182" t="str">
        <f t="shared" si="265"/>
        <v/>
      </c>
      <c r="AY425" s="182" t="str">
        <f t="shared" si="266"/>
        <v/>
      </c>
      <c r="AZ425" s="182" t="str">
        <f t="shared" si="267"/>
        <v/>
      </c>
      <c r="BA425" s="182" t="str">
        <f t="shared" si="268"/>
        <v/>
      </c>
      <c r="BB425" s="182" t="str">
        <f t="shared" si="269"/>
        <v/>
      </c>
      <c r="BC425" s="182" t="str">
        <f t="shared" si="270"/>
        <v/>
      </c>
      <c r="BD425" s="182" t="str">
        <f t="shared" si="271"/>
        <v/>
      </c>
      <c r="BE425" s="182" t="str">
        <f t="shared" si="272"/>
        <v/>
      </c>
      <c r="BF425" s="182" t="str">
        <f t="shared" si="273"/>
        <v/>
      </c>
      <c r="BG425" s="182" t="str">
        <f t="shared" si="274"/>
        <v/>
      </c>
      <c r="BH425" s="182" t="str">
        <f t="shared" si="275"/>
        <v/>
      </c>
      <c r="BI425" s="182" t="str">
        <f t="shared" si="276"/>
        <v/>
      </c>
      <c r="BJ425" s="182" t="str">
        <f t="shared" si="277"/>
        <v/>
      </c>
      <c r="BK425" s="182" t="str">
        <f t="shared" si="278"/>
        <v/>
      </c>
      <c r="BL425" s="182" t="str">
        <f t="shared" si="279"/>
        <v/>
      </c>
      <c r="BM425" s="182" t="str">
        <f t="shared" si="280"/>
        <v/>
      </c>
      <c r="BN425" s="182" t="str">
        <f t="shared" si="281"/>
        <v/>
      </c>
      <c r="BO425" s="182" t="str">
        <f t="shared" si="282"/>
        <v/>
      </c>
      <c r="BP425" s="182" t="str">
        <f t="shared" si="283"/>
        <v/>
      </c>
      <c r="BQ425" s="182" t="str">
        <f t="shared" si="284"/>
        <v/>
      </c>
      <c r="BR425" s="182" t="str">
        <f t="shared" si="285"/>
        <v/>
      </c>
      <c r="BS425" s="182" t="str">
        <f t="shared" si="286"/>
        <v/>
      </c>
      <c r="BT425" s="182" t="str">
        <f t="shared" si="287"/>
        <v/>
      </c>
      <c r="BU425" s="183" t="str">
        <f t="shared" si="288"/>
        <v/>
      </c>
      <c r="BV425" s="184" t="str">
        <f>IF('Cálculos '!C431="","",AVERAGE(AN425:BU425))</f>
        <v/>
      </c>
    </row>
    <row r="426" spans="2:74" ht="17.25" hidden="1" thickBot="1" x14ac:dyDescent="0.35">
      <c r="B426" s="165">
        <f t="shared" si="253"/>
        <v>424</v>
      </c>
      <c r="C426" s="171" t="str">
        <f>IF('Cálculos '!J432="","",'Cálculos '!J432)</f>
        <v/>
      </c>
      <c r="D426" s="172" t="str">
        <f>IF('Cálculos '!K432="","",'Cálculos '!K432)</f>
        <v/>
      </c>
      <c r="E426" s="172" t="str">
        <f>IF('Cálculos '!L432="","",'Cálculos '!L432)</f>
        <v/>
      </c>
      <c r="F426" s="172" t="str">
        <f>IF('Cálculos '!M432="","",'Cálculos '!M432)</f>
        <v/>
      </c>
      <c r="G426" s="172" t="str">
        <f>IF('Cálculos '!N432="","",'Cálculos '!N432)</f>
        <v/>
      </c>
      <c r="H426" s="172" t="str">
        <f>IF('Cálculos '!O432="","",'Cálculos '!O432)</f>
        <v/>
      </c>
      <c r="I426" s="172" t="str">
        <f>IF('Cálculos '!P432="","",'Cálculos '!P432)</f>
        <v/>
      </c>
      <c r="J426" s="172" t="str">
        <f>IF('Cálculos '!Q432="","",'Cálculos '!Q432)</f>
        <v/>
      </c>
      <c r="K426" s="172" t="str">
        <f>IF('Cálculos '!R432="","",'Cálculos '!R432)</f>
        <v/>
      </c>
      <c r="L426" s="172" t="str">
        <f>IF('Cálculos '!S432="","",'Cálculos '!S432)</f>
        <v/>
      </c>
      <c r="M426" s="172" t="str">
        <f>IF('Cálculos '!T432="","",'Cálculos '!T432)</f>
        <v/>
      </c>
      <c r="N426" s="172" t="str">
        <f>IF('Cálculos '!U432="","",'Cálculos '!U432)</f>
        <v/>
      </c>
      <c r="O426" s="172" t="str">
        <f>IF('Cálculos '!V432="","",'Cálculos '!V432)</f>
        <v/>
      </c>
      <c r="P426" s="172" t="str">
        <f>IF('Cálculos '!W432="","",'Cálculos '!W432)</f>
        <v/>
      </c>
      <c r="Q426" s="172" t="str">
        <f>IF('Cálculos '!X432="","",'Cálculos '!X432)</f>
        <v/>
      </c>
      <c r="R426" s="172" t="str">
        <f>IF('Cálculos '!Y432="","",'Cálculos '!Y432)</f>
        <v/>
      </c>
      <c r="S426" s="172" t="str">
        <f>IF('Cálculos '!Z432="","",'Cálculos '!Z432)</f>
        <v/>
      </c>
      <c r="T426" s="172" t="str">
        <f>IF('Cálculos '!AA432="","",'Cálculos '!AA432)</f>
        <v/>
      </c>
      <c r="U426" s="172" t="str">
        <f>IF('Cálculos '!AB432="","",'Cálculos '!AB432)</f>
        <v/>
      </c>
      <c r="V426" s="172" t="str">
        <f>IF('Cálculos '!AC432="","",'Cálculos '!AC432)</f>
        <v/>
      </c>
      <c r="W426" s="172" t="str">
        <f>IF('Cálculos '!AD432="","",'Cálculos '!AD432)</f>
        <v/>
      </c>
      <c r="X426" s="172" t="str">
        <f>IF('Cálculos '!AE432="","",'Cálculos '!AE432)</f>
        <v/>
      </c>
      <c r="Y426" s="172" t="str">
        <f>IF('Cálculos '!AF432="","",'Cálculos '!AF432)</f>
        <v/>
      </c>
      <c r="Z426" s="172" t="str">
        <f>IF('Cálculos '!AG432="","",'Cálculos '!AG432)</f>
        <v/>
      </c>
      <c r="AA426" s="172" t="str">
        <f>IF('Cálculos '!AH432="","",'Cálculos '!AH432)</f>
        <v/>
      </c>
      <c r="AB426" s="172" t="str">
        <f>IF('Cálculos '!AI432="","",'Cálculos '!AI432)</f>
        <v/>
      </c>
      <c r="AC426" s="172" t="str">
        <f>IF('Cálculos '!AJ432="","",'Cálculos '!AJ432)</f>
        <v/>
      </c>
      <c r="AD426" s="172" t="str">
        <f>IF('Cálculos '!AK432="","",'Cálculos '!AK432)</f>
        <v/>
      </c>
      <c r="AE426" s="172" t="str">
        <f>IF('Cálculos '!AL432="","",'Cálculos '!AL432)</f>
        <v/>
      </c>
      <c r="AF426" s="172" t="str">
        <f>IF('Cálculos '!AM432="","",'Cálculos '!AM432)</f>
        <v/>
      </c>
      <c r="AG426" s="172" t="str">
        <f>IF('Cálculos '!AN432="","",'Cálculos '!AN432)</f>
        <v/>
      </c>
      <c r="AH426" s="172" t="str">
        <f>IF('Cálculos '!AO432="","",'Cálculos '!AO432)</f>
        <v/>
      </c>
      <c r="AI426" s="172" t="str">
        <f>IF('Cálculos '!AP432="","",'Cálculos '!AP432)</f>
        <v/>
      </c>
      <c r="AJ426" s="443" t="str">
        <f>IF('Cálculos '!AQ432="","",'Cálculos '!AQ432)</f>
        <v/>
      </c>
      <c r="AK426" s="446" t="str">
        <f>IF('Cálculos '!D432="","",AVERAGE(C426:AJ426))</f>
        <v/>
      </c>
      <c r="AM426" s="181">
        <f t="shared" si="254"/>
        <v>424</v>
      </c>
      <c r="AN426" s="284" t="str">
        <f t="shared" si="255"/>
        <v/>
      </c>
      <c r="AO426" s="285" t="str">
        <f t="shared" si="256"/>
        <v/>
      </c>
      <c r="AP426" s="285" t="str">
        <f t="shared" si="257"/>
        <v/>
      </c>
      <c r="AQ426" s="285" t="str">
        <f t="shared" si="258"/>
        <v/>
      </c>
      <c r="AR426" s="182" t="str">
        <f t="shared" si="259"/>
        <v/>
      </c>
      <c r="AS426" s="182" t="str">
        <f t="shared" si="260"/>
        <v/>
      </c>
      <c r="AT426" s="182" t="str">
        <f t="shared" si="261"/>
        <v/>
      </c>
      <c r="AU426" s="182" t="str">
        <f t="shared" si="262"/>
        <v/>
      </c>
      <c r="AV426" s="182" t="str">
        <f t="shared" si="263"/>
        <v/>
      </c>
      <c r="AW426" s="182" t="str">
        <f t="shared" si="264"/>
        <v/>
      </c>
      <c r="AX426" s="182" t="str">
        <f t="shared" si="265"/>
        <v/>
      </c>
      <c r="AY426" s="182" t="str">
        <f t="shared" si="266"/>
        <v/>
      </c>
      <c r="AZ426" s="182" t="str">
        <f t="shared" si="267"/>
        <v/>
      </c>
      <c r="BA426" s="182" t="str">
        <f t="shared" si="268"/>
        <v/>
      </c>
      <c r="BB426" s="182" t="str">
        <f t="shared" si="269"/>
        <v/>
      </c>
      <c r="BC426" s="182" t="str">
        <f t="shared" si="270"/>
        <v/>
      </c>
      <c r="BD426" s="182" t="str">
        <f t="shared" si="271"/>
        <v/>
      </c>
      <c r="BE426" s="182" t="str">
        <f t="shared" si="272"/>
        <v/>
      </c>
      <c r="BF426" s="182" t="str">
        <f t="shared" si="273"/>
        <v/>
      </c>
      <c r="BG426" s="182" t="str">
        <f t="shared" si="274"/>
        <v/>
      </c>
      <c r="BH426" s="182" t="str">
        <f t="shared" si="275"/>
        <v/>
      </c>
      <c r="BI426" s="182" t="str">
        <f t="shared" si="276"/>
        <v/>
      </c>
      <c r="BJ426" s="182" t="str">
        <f t="shared" si="277"/>
        <v/>
      </c>
      <c r="BK426" s="182" t="str">
        <f t="shared" si="278"/>
        <v/>
      </c>
      <c r="BL426" s="182" t="str">
        <f t="shared" si="279"/>
        <v/>
      </c>
      <c r="BM426" s="182" t="str">
        <f t="shared" si="280"/>
        <v/>
      </c>
      <c r="BN426" s="182" t="str">
        <f t="shared" si="281"/>
        <v/>
      </c>
      <c r="BO426" s="182" t="str">
        <f t="shared" si="282"/>
        <v/>
      </c>
      <c r="BP426" s="182" t="str">
        <f t="shared" si="283"/>
        <v/>
      </c>
      <c r="BQ426" s="182" t="str">
        <f t="shared" si="284"/>
        <v/>
      </c>
      <c r="BR426" s="182" t="str">
        <f t="shared" si="285"/>
        <v/>
      </c>
      <c r="BS426" s="182" t="str">
        <f t="shared" si="286"/>
        <v/>
      </c>
      <c r="BT426" s="182" t="str">
        <f t="shared" si="287"/>
        <v/>
      </c>
      <c r="BU426" s="183" t="str">
        <f t="shared" si="288"/>
        <v/>
      </c>
      <c r="BV426" s="184" t="str">
        <f>IF('Cálculos '!C432="","",AVERAGE(AN426:BU426))</f>
        <v/>
      </c>
    </row>
    <row r="427" spans="2:74" ht="17.25" hidden="1" thickBot="1" x14ac:dyDescent="0.35">
      <c r="B427" s="165">
        <f t="shared" si="253"/>
        <v>425</v>
      </c>
      <c r="C427" s="171" t="str">
        <f>IF('Cálculos '!J433="","",'Cálculos '!J433)</f>
        <v/>
      </c>
      <c r="D427" s="172" t="str">
        <f>IF('Cálculos '!K433="","",'Cálculos '!K433)</f>
        <v/>
      </c>
      <c r="E427" s="172" t="str">
        <f>IF('Cálculos '!L433="","",'Cálculos '!L433)</f>
        <v/>
      </c>
      <c r="F427" s="172" t="str">
        <f>IF('Cálculos '!M433="","",'Cálculos '!M433)</f>
        <v/>
      </c>
      <c r="G427" s="172" t="str">
        <f>IF('Cálculos '!N433="","",'Cálculos '!N433)</f>
        <v/>
      </c>
      <c r="H427" s="172" t="str">
        <f>IF('Cálculos '!O433="","",'Cálculos '!O433)</f>
        <v/>
      </c>
      <c r="I427" s="172" t="str">
        <f>IF('Cálculos '!P433="","",'Cálculos '!P433)</f>
        <v/>
      </c>
      <c r="J427" s="172" t="str">
        <f>IF('Cálculos '!Q433="","",'Cálculos '!Q433)</f>
        <v/>
      </c>
      <c r="K427" s="172" t="str">
        <f>IF('Cálculos '!R433="","",'Cálculos '!R433)</f>
        <v/>
      </c>
      <c r="L427" s="172" t="str">
        <f>IF('Cálculos '!S433="","",'Cálculos '!S433)</f>
        <v/>
      </c>
      <c r="M427" s="172" t="str">
        <f>IF('Cálculos '!T433="","",'Cálculos '!T433)</f>
        <v/>
      </c>
      <c r="N427" s="172" t="str">
        <f>IF('Cálculos '!U433="","",'Cálculos '!U433)</f>
        <v/>
      </c>
      <c r="O427" s="172" t="str">
        <f>IF('Cálculos '!V433="","",'Cálculos '!V433)</f>
        <v/>
      </c>
      <c r="P427" s="172" t="str">
        <f>IF('Cálculos '!W433="","",'Cálculos '!W433)</f>
        <v/>
      </c>
      <c r="Q427" s="172" t="str">
        <f>IF('Cálculos '!X433="","",'Cálculos '!X433)</f>
        <v/>
      </c>
      <c r="R427" s="172" t="str">
        <f>IF('Cálculos '!Y433="","",'Cálculos '!Y433)</f>
        <v/>
      </c>
      <c r="S427" s="172" t="str">
        <f>IF('Cálculos '!Z433="","",'Cálculos '!Z433)</f>
        <v/>
      </c>
      <c r="T427" s="172" t="str">
        <f>IF('Cálculos '!AA433="","",'Cálculos '!AA433)</f>
        <v/>
      </c>
      <c r="U427" s="172" t="str">
        <f>IF('Cálculos '!AB433="","",'Cálculos '!AB433)</f>
        <v/>
      </c>
      <c r="V427" s="172" t="str">
        <f>IF('Cálculos '!AC433="","",'Cálculos '!AC433)</f>
        <v/>
      </c>
      <c r="W427" s="172" t="str">
        <f>IF('Cálculos '!AD433="","",'Cálculos '!AD433)</f>
        <v/>
      </c>
      <c r="X427" s="172" t="str">
        <f>IF('Cálculos '!AE433="","",'Cálculos '!AE433)</f>
        <v/>
      </c>
      <c r="Y427" s="172" t="str">
        <f>IF('Cálculos '!AF433="","",'Cálculos '!AF433)</f>
        <v/>
      </c>
      <c r="Z427" s="172" t="str">
        <f>IF('Cálculos '!AG433="","",'Cálculos '!AG433)</f>
        <v/>
      </c>
      <c r="AA427" s="172" t="str">
        <f>IF('Cálculos '!AH433="","",'Cálculos '!AH433)</f>
        <v/>
      </c>
      <c r="AB427" s="172" t="str">
        <f>IF('Cálculos '!AI433="","",'Cálculos '!AI433)</f>
        <v/>
      </c>
      <c r="AC427" s="172" t="str">
        <f>IF('Cálculos '!AJ433="","",'Cálculos '!AJ433)</f>
        <v/>
      </c>
      <c r="AD427" s="172" t="str">
        <f>IF('Cálculos '!AK433="","",'Cálculos '!AK433)</f>
        <v/>
      </c>
      <c r="AE427" s="172" t="str">
        <f>IF('Cálculos '!AL433="","",'Cálculos '!AL433)</f>
        <v/>
      </c>
      <c r="AF427" s="172" t="str">
        <f>IF('Cálculos '!AM433="","",'Cálculos '!AM433)</f>
        <v/>
      </c>
      <c r="AG427" s="172" t="str">
        <f>IF('Cálculos '!AN433="","",'Cálculos '!AN433)</f>
        <v/>
      </c>
      <c r="AH427" s="172" t="str">
        <f>IF('Cálculos '!AO433="","",'Cálculos '!AO433)</f>
        <v/>
      </c>
      <c r="AI427" s="172" t="str">
        <f>IF('Cálculos '!AP433="","",'Cálculos '!AP433)</f>
        <v/>
      </c>
      <c r="AJ427" s="443" t="str">
        <f>IF('Cálculos '!AQ433="","",'Cálculos '!AQ433)</f>
        <v/>
      </c>
      <c r="AK427" s="446" t="str">
        <f>IF('Cálculos '!D433="","",AVERAGE(C427:AJ427))</f>
        <v/>
      </c>
      <c r="AM427" s="181">
        <f t="shared" si="254"/>
        <v>425</v>
      </c>
      <c r="AN427" s="284" t="str">
        <f t="shared" si="255"/>
        <v/>
      </c>
      <c r="AO427" s="285" t="str">
        <f t="shared" si="256"/>
        <v/>
      </c>
      <c r="AP427" s="285" t="str">
        <f t="shared" si="257"/>
        <v/>
      </c>
      <c r="AQ427" s="285" t="str">
        <f t="shared" si="258"/>
        <v/>
      </c>
      <c r="AR427" s="182" t="str">
        <f t="shared" si="259"/>
        <v/>
      </c>
      <c r="AS427" s="182" t="str">
        <f t="shared" si="260"/>
        <v/>
      </c>
      <c r="AT427" s="182" t="str">
        <f t="shared" si="261"/>
        <v/>
      </c>
      <c r="AU427" s="182" t="str">
        <f t="shared" si="262"/>
        <v/>
      </c>
      <c r="AV427" s="182" t="str">
        <f t="shared" si="263"/>
        <v/>
      </c>
      <c r="AW427" s="182" t="str">
        <f t="shared" si="264"/>
        <v/>
      </c>
      <c r="AX427" s="182" t="str">
        <f t="shared" si="265"/>
        <v/>
      </c>
      <c r="AY427" s="182" t="str">
        <f t="shared" si="266"/>
        <v/>
      </c>
      <c r="AZ427" s="182" t="str">
        <f t="shared" si="267"/>
        <v/>
      </c>
      <c r="BA427" s="182" t="str">
        <f t="shared" si="268"/>
        <v/>
      </c>
      <c r="BB427" s="182" t="str">
        <f t="shared" si="269"/>
        <v/>
      </c>
      <c r="BC427" s="182" t="str">
        <f t="shared" si="270"/>
        <v/>
      </c>
      <c r="BD427" s="182" t="str">
        <f t="shared" si="271"/>
        <v/>
      </c>
      <c r="BE427" s="182" t="str">
        <f t="shared" si="272"/>
        <v/>
      </c>
      <c r="BF427" s="182" t="str">
        <f t="shared" si="273"/>
        <v/>
      </c>
      <c r="BG427" s="182" t="str">
        <f t="shared" si="274"/>
        <v/>
      </c>
      <c r="BH427" s="182" t="str">
        <f t="shared" si="275"/>
        <v/>
      </c>
      <c r="BI427" s="182" t="str">
        <f t="shared" si="276"/>
        <v/>
      </c>
      <c r="BJ427" s="182" t="str">
        <f t="shared" si="277"/>
        <v/>
      </c>
      <c r="BK427" s="182" t="str">
        <f t="shared" si="278"/>
        <v/>
      </c>
      <c r="BL427" s="182" t="str">
        <f t="shared" si="279"/>
        <v/>
      </c>
      <c r="BM427" s="182" t="str">
        <f t="shared" si="280"/>
        <v/>
      </c>
      <c r="BN427" s="182" t="str">
        <f t="shared" si="281"/>
        <v/>
      </c>
      <c r="BO427" s="182" t="str">
        <f t="shared" si="282"/>
        <v/>
      </c>
      <c r="BP427" s="182" t="str">
        <f t="shared" si="283"/>
        <v/>
      </c>
      <c r="BQ427" s="182" t="str">
        <f t="shared" si="284"/>
        <v/>
      </c>
      <c r="BR427" s="182" t="str">
        <f t="shared" si="285"/>
        <v/>
      </c>
      <c r="BS427" s="182" t="str">
        <f t="shared" si="286"/>
        <v/>
      </c>
      <c r="BT427" s="182" t="str">
        <f t="shared" si="287"/>
        <v/>
      </c>
      <c r="BU427" s="183" t="str">
        <f t="shared" si="288"/>
        <v/>
      </c>
      <c r="BV427" s="184" t="str">
        <f>IF('Cálculos '!C433="","",AVERAGE(AN427:BU427))</f>
        <v/>
      </c>
    </row>
    <row r="428" spans="2:74" ht="17.25" hidden="1" thickBot="1" x14ac:dyDescent="0.35">
      <c r="B428" s="165">
        <f t="shared" si="253"/>
        <v>426</v>
      </c>
      <c r="C428" s="171" t="str">
        <f>IF('Cálculos '!J434="","",'Cálculos '!J434)</f>
        <v/>
      </c>
      <c r="D428" s="172" t="str">
        <f>IF('Cálculos '!K434="","",'Cálculos '!K434)</f>
        <v/>
      </c>
      <c r="E428" s="172" t="str">
        <f>IF('Cálculos '!L434="","",'Cálculos '!L434)</f>
        <v/>
      </c>
      <c r="F428" s="172" t="str">
        <f>IF('Cálculos '!M434="","",'Cálculos '!M434)</f>
        <v/>
      </c>
      <c r="G428" s="172" t="str">
        <f>IF('Cálculos '!N434="","",'Cálculos '!N434)</f>
        <v/>
      </c>
      <c r="H428" s="172" t="str">
        <f>IF('Cálculos '!O434="","",'Cálculos '!O434)</f>
        <v/>
      </c>
      <c r="I428" s="172" t="str">
        <f>IF('Cálculos '!P434="","",'Cálculos '!P434)</f>
        <v/>
      </c>
      <c r="J428" s="172" t="str">
        <f>IF('Cálculos '!Q434="","",'Cálculos '!Q434)</f>
        <v/>
      </c>
      <c r="K428" s="172" t="str">
        <f>IF('Cálculos '!R434="","",'Cálculos '!R434)</f>
        <v/>
      </c>
      <c r="L428" s="172" t="str">
        <f>IF('Cálculos '!S434="","",'Cálculos '!S434)</f>
        <v/>
      </c>
      <c r="M428" s="172" t="str">
        <f>IF('Cálculos '!T434="","",'Cálculos '!T434)</f>
        <v/>
      </c>
      <c r="N428" s="172" t="str">
        <f>IF('Cálculos '!U434="","",'Cálculos '!U434)</f>
        <v/>
      </c>
      <c r="O428" s="172" t="str">
        <f>IF('Cálculos '!V434="","",'Cálculos '!V434)</f>
        <v/>
      </c>
      <c r="P428" s="172" t="str">
        <f>IF('Cálculos '!W434="","",'Cálculos '!W434)</f>
        <v/>
      </c>
      <c r="Q428" s="172" t="str">
        <f>IF('Cálculos '!X434="","",'Cálculos '!X434)</f>
        <v/>
      </c>
      <c r="R428" s="172" t="str">
        <f>IF('Cálculos '!Y434="","",'Cálculos '!Y434)</f>
        <v/>
      </c>
      <c r="S428" s="172" t="str">
        <f>IF('Cálculos '!Z434="","",'Cálculos '!Z434)</f>
        <v/>
      </c>
      <c r="T428" s="172" t="str">
        <f>IF('Cálculos '!AA434="","",'Cálculos '!AA434)</f>
        <v/>
      </c>
      <c r="U428" s="172" t="str">
        <f>IF('Cálculos '!AB434="","",'Cálculos '!AB434)</f>
        <v/>
      </c>
      <c r="V428" s="172" t="str">
        <f>IF('Cálculos '!AC434="","",'Cálculos '!AC434)</f>
        <v/>
      </c>
      <c r="W428" s="172" t="str">
        <f>IF('Cálculos '!AD434="","",'Cálculos '!AD434)</f>
        <v/>
      </c>
      <c r="X428" s="172" t="str">
        <f>IF('Cálculos '!AE434="","",'Cálculos '!AE434)</f>
        <v/>
      </c>
      <c r="Y428" s="172" t="str">
        <f>IF('Cálculos '!AF434="","",'Cálculos '!AF434)</f>
        <v/>
      </c>
      <c r="Z428" s="172" t="str">
        <f>IF('Cálculos '!AG434="","",'Cálculos '!AG434)</f>
        <v/>
      </c>
      <c r="AA428" s="172" t="str">
        <f>IF('Cálculos '!AH434="","",'Cálculos '!AH434)</f>
        <v/>
      </c>
      <c r="AB428" s="172" t="str">
        <f>IF('Cálculos '!AI434="","",'Cálculos '!AI434)</f>
        <v/>
      </c>
      <c r="AC428" s="172" t="str">
        <f>IF('Cálculos '!AJ434="","",'Cálculos '!AJ434)</f>
        <v/>
      </c>
      <c r="AD428" s="172" t="str">
        <f>IF('Cálculos '!AK434="","",'Cálculos '!AK434)</f>
        <v/>
      </c>
      <c r="AE428" s="172" t="str">
        <f>IF('Cálculos '!AL434="","",'Cálculos '!AL434)</f>
        <v/>
      </c>
      <c r="AF428" s="172" t="str">
        <f>IF('Cálculos '!AM434="","",'Cálculos '!AM434)</f>
        <v/>
      </c>
      <c r="AG428" s="172" t="str">
        <f>IF('Cálculos '!AN434="","",'Cálculos '!AN434)</f>
        <v/>
      </c>
      <c r="AH428" s="172" t="str">
        <f>IF('Cálculos '!AO434="","",'Cálculos '!AO434)</f>
        <v/>
      </c>
      <c r="AI428" s="172" t="str">
        <f>IF('Cálculos '!AP434="","",'Cálculos '!AP434)</f>
        <v/>
      </c>
      <c r="AJ428" s="443" t="str">
        <f>IF('Cálculos '!AQ434="","",'Cálculos '!AQ434)</f>
        <v/>
      </c>
      <c r="AK428" s="446" t="str">
        <f>IF('Cálculos '!D434="","",AVERAGE(C428:AJ428))</f>
        <v/>
      </c>
      <c r="AM428" s="181">
        <f t="shared" si="254"/>
        <v>426</v>
      </c>
      <c r="AN428" s="284" t="str">
        <f t="shared" si="255"/>
        <v/>
      </c>
      <c r="AO428" s="285" t="str">
        <f t="shared" si="256"/>
        <v/>
      </c>
      <c r="AP428" s="285" t="str">
        <f t="shared" si="257"/>
        <v/>
      </c>
      <c r="AQ428" s="285" t="str">
        <f t="shared" si="258"/>
        <v/>
      </c>
      <c r="AR428" s="182" t="str">
        <f t="shared" si="259"/>
        <v/>
      </c>
      <c r="AS428" s="182" t="str">
        <f t="shared" si="260"/>
        <v/>
      </c>
      <c r="AT428" s="182" t="str">
        <f t="shared" si="261"/>
        <v/>
      </c>
      <c r="AU428" s="182" t="str">
        <f t="shared" si="262"/>
        <v/>
      </c>
      <c r="AV428" s="182" t="str">
        <f t="shared" si="263"/>
        <v/>
      </c>
      <c r="AW428" s="182" t="str">
        <f t="shared" si="264"/>
        <v/>
      </c>
      <c r="AX428" s="182" t="str">
        <f t="shared" si="265"/>
        <v/>
      </c>
      <c r="AY428" s="182" t="str">
        <f t="shared" si="266"/>
        <v/>
      </c>
      <c r="AZ428" s="182" t="str">
        <f t="shared" si="267"/>
        <v/>
      </c>
      <c r="BA428" s="182" t="str">
        <f t="shared" si="268"/>
        <v/>
      </c>
      <c r="BB428" s="182" t="str">
        <f t="shared" si="269"/>
        <v/>
      </c>
      <c r="BC428" s="182" t="str">
        <f t="shared" si="270"/>
        <v/>
      </c>
      <c r="BD428" s="182" t="str">
        <f t="shared" si="271"/>
        <v/>
      </c>
      <c r="BE428" s="182" t="str">
        <f t="shared" si="272"/>
        <v/>
      </c>
      <c r="BF428" s="182" t="str">
        <f t="shared" si="273"/>
        <v/>
      </c>
      <c r="BG428" s="182" t="str">
        <f t="shared" si="274"/>
        <v/>
      </c>
      <c r="BH428" s="182" t="str">
        <f t="shared" si="275"/>
        <v/>
      </c>
      <c r="BI428" s="182" t="str">
        <f t="shared" si="276"/>
        <v/>
      </c>
      <c r="BJ428" s="182" t="str">
        <f t="shared" si="277"/>
        <v/>
      </c>
      <c r="BK428" s="182" t="str">
        <f t="shared" si="278"/>
        <v/>
      </c>
      <c r="BL428" s="182" t="str">
        <f t="shared" si="279"/>
        <v/>
      </c>
      <c r="BM428" s="182" t="str">
        <f t="shared" si="280"/>
        <v/>
      </c>
      <c r="BN428" s="182" t="str">
        <f t="shared" si="281"/>
        <v/>
      </c>
      <c r="BO428" s="182" t="str">
        <f t="shared" si="282"/>
        <v/>
      </c>
      <c r="BP428" s="182" t="str">
        <f t="shared" si="283"/>
        <v/>
      </c>
      <c r="BQ428" s="182" t="str">
        <f t="shared" si="284"/>
        <v/>
      </c>
      <c r="BR428" s="182" t="str">
        <f t="shared" si="285"/>
        <v/>
      </c>
      <c r="BS428" s="182" t="str">
        <f t="shared" si="286"/>
        <v/>
      </c>
      <c r="BT428" s="182" t="str">
        <f t="shared" si="287"/>
        <v/>
      </c>
      <c r="BU428" s="183" t="str">
        <f t="shared" si="288"/>
        <v/>
      </c>
      <c r="BV428" s="184" t="str">
        <f>IF('Cálculos '!C434="","",AVERAGE(AN428:BU428))</f>
        <v/>
      </c>
    </row>
    <row r="429" spans="2:74" ht="17.25" hidden="1" thickBot="1" x14ac:dyDescent="0.35">
      <c r="B429" s="165">
        <f t="shared" si="253"/>
        <v>427</v>
      </c>
      <c r="C429" s="171" t="str">
        <f>IF('Cálculos '!J435="","",'Cálculos '!J435)</f>
        <v/>
      </c>
      <c r="D429" s="172" t="str">
        <f>IF('Cálculos '!K435="","",'Cálculos '!K435)</f>
        <v/>
      </c>
      <c r="E429" s="172" t="str">
        <f>IF('Cálculos '!L435="","",'Cálculos '!L435)</f>
        <v/>
      </c>
      <c r="F429" s="172" t="str">
        <f>IF('Cálculos '!M435="","",'Cálculos '!M435)</f>
        <v/>
      </c>
      <c r="G429" s="172" t="str">
        <f>IF('Cálculos '!N435="","",'Cálculos '!N435)</f>
        <v/>
      </c>
      <c r="H429" s="172" t="str">
        <f>IF('Cálculos '!O435="","",'Cálculos '!O435)</f>
        <v/>
      </c>
      <c r="I429" s="172" t="str">
        <f>IF('Cálculos '!P435="","",'Cálculos '!P435)</f>
        <v/>
      </c>
      <c r="J429" s="172" t="str">
        <f>IF('Cálculos '!Q435="","",'Cálculos '!Q435)</f>
        <v/>
      </c>
      <c r="K429" s="172" t="str">
        <f>IF('Cálculos '!R435="","",'Cálculos '!R435)</f>
        <v/>
      </c>
      <c r="L429" s="172" t="str">
        <f>IF('Cálculos '!S435="","",'Cálculos '!S435)</f>
        <v/>
      </c>
      <c r="M429" s="172" t="str">
        <f>IF('Cálculos '!T435="","",'Cálculos '!T435)</f>
        <v/>
      </c>
      <c r="N429" s="172" t="str">
        <f>IF('Cálculos '!U435="","",'Cálculos '!U435)</f>
        <v/>
      </c>
      <c r="O429" s="172" t="str">
        <f>IF('Cálculos '!V435="","",'Cálculos '!V435)</f>
        <v/>
      </c>
      <c r="P429" s="172" t="str">
        <f>IF('Cálculos '!W435="","",'Cálculos '!W435)</f>
        <v/>
      </c>
      <c r="Q429" s="172" t="str">
        <f>IF('Cálculos '!X435="","",'Cálculos '!X435)</f>
        <v/>
      </c>
      <c r="R429" s="172" t="str">
        <f>IF('Cálculos '!Y435="","",'Cálculos '!Y435)</f>
        <v/>
      </c>
      <c r="S429" s="172" t="str">
        <f>IF('Cálculos '!Z435="","",'Cálculos '!Z435)</f>
        <v/>
      </c>
      <c r="T429" s="172" t="str">
        <f>IF('Cálculos '!AA435="","",'Cálculos '!AA435)</f>
        <v/>
      </c>
      <c r="U429" s="172" t="str">
        <f>IF('Cálculos '!AB435="","",'Cálculos '!AB435)</f>
        <v/>
      </c>
      <c r="V429" s="172" t="str">
        <f>IF('Cálculos '!AC435="","",'Cálculos '!AC435)</f>
        <v/>
      </c>
      <c r="W429" s="172" t="str">
        <f>IF('Cálculos '!AD435="","",'Cálculos '!AD435)</f>
        <v/>
      </c>
      <c r="X429" s="172" t="str">
        <f>IF('Cálculos '!AE435="","",'Cálculos '!AE435)</f>
        <v/>
      </c>
      <c r="Y429" s="172" t="str">
        <f>IF('Cálculos '!AF435="","",'Cálculos '!AF435)</f>
        <v/>
      </c>
      <c r="Z429" s="172" t="str">
        <f>IF('Cálculos '!AG435="","",'Cálculos '!AG435)</f>
        <v/>
      </c>
      <c r="AA429" s="172" t="str">
        <f>IF('Cálculos '!AH435="","",'Cálculos '!AH435)</f>
        <v/>
      </c>
      <c r="AB429" s="172" t="str">
        <f>IF('Cálculos '!AI435="","",'Cálculos '!AI435)</f>
        <v/>
      </c>
      <c r="AC429" s="172" t="str">
        <f>IF('Cálculos '!AJ435="","",'Cálculos '!AJ435)</f>
        <v/>
      </c>
      <c r="AD429" s="172" t="str">
        <f>IF('Cálculos '!AK435="","",'Cálculos '!AK435)</f>
        <v/>
      </c>
      <c r="AE429" s="172" t="str">
        <f>IF('Cálculos '!AL435="","",'Cálculos '!AL435)</f>
        <v/>
      </c>
      <c r="AF429" s="172" t="str">
        <f>IF('Cálculos '!AM435="","",'Cálculos '!AM435)</f>
        <v/>
      </c>
      <c r="AG429" s="172" t="str">
        <f>IF('Cálculos '!AN435="","",'Cálculos '!AN435)</f>
        <v/>
      </c>
      <c r="AH429" s="172" t="str">
        <f>IF('Cálculos '!AO435="","",'Cálculos '!AO435)</f>
        <v/>
      </c>
      <c r="AI429" s="172" t="str">
        <f>IF('Cálculos '!AP435="","",'Cálculos '!AP435)</f>
        <v/>
      </c>
      <c r="AJ429" s="443" t="str">
        <f>IF('Cálculos '!AQ435="","",'Cálculos '!AQ435)</f>
        <v/>
      </c>
      <c r="AK429" s="446" t="str">
        <f>IF('Cálculos '!D435="","",AVERAGE(C429:AJ429))</f>
        <v/>
      </c>
      <c r="AM429" s="181">
        <f t="shared" si="254"/>
        <v>427</v>
      </c>
      <c r="AN429" s="284" t="str">
        <f t="shared" si="255"/>
        <v/>
      </c>
      <c r="AO429" s="285" t="str">
        <f t="shared" si="256"/>
        <v/>
      </c>
      <c r="AP429" s="285" t="str">
        <f t="shared" si="257"/>
        <v/>
      </c>
      <c r="AQ429" s="285" t="str">
        <f t="shared" si="258"/>
        <v/>
      </c>
      <c r="AR429" s="182" t="str">
        <f t="shared" si="259"/>
        <v/>
      </c>
      <c r="AS429" s="182" t="str">
        <f t="shared" si="260"/>
        <v/>
      </c>
      <c r="AT429" s="182" t="str">
        <f t="shared" si="261"/>
        <v/>
      </c>
      <c r="AU429" s="182" t="str">
        <f t="shared" si="262"/>
        <v/>
      </c>
      <c r="AV429" s="182" t="str">
        <f t="shared" si="263"/>
        <v/>
      </c>
      <c r="AW429" s="182" t="str">
        <f t="shared" si="264"/>
        <v/>
      </c>
      <c r="AX429" s="182" t="str">
        <f t="shared" si="265"/>
        <v/>
      </c>
      <c r="AY429" s="182" t="str">
        <f t="shared" si="266"/>
        <v/>
      </c>
      <c r="AZ429" s="182" t="str">
        <f t="shared" si="267"/>
        <v/>
      </c>
      <c r="BA429" s="182" t="str">
        <f t="shared" si="268"/>
        <v/>
      </c>
      <c r="BB429" s="182" t="str">
        <f t="shared" si="269"/>
        <v/>
      </c>
      <c r="BC429" s="182" t="str">
        <f t="shared" si="270"/>
        <v/>
      </c>
      <c r="BD429" s="182" t="str">
        <f t="shared" si="271"/>
        <v/>
      </c>
      <c r="BE429" s="182" t="str">
        <f t="shared" si="272"/>
        <v/>
      </c>
      <c r="BF429" s="182" t="str">
        <f t="shared" si="273"/>
        <v/>
      </c>
      <c r="BG429" s="182" t="str">
        <f t="shared" si="274"/>
        <v/>
      </c>
      <c r="BH429" s="182" t="str">
        <f t="shared" si="275"/>
        <v/>
      </c>
      <c r="BI429" s="182" t="str">
        <f t="shared" si="276"/>
        <v/>
      </c>
      <c r="BJ429" s="182" t="str">
        <f t="shared" si="277"/>
        <v/>
      </c>
      <c r="BK429" s="182" t="str">
        <f t="shared" si="278"/>
        <v/>
      </c>
      <c r="BL429" s="182" t="str">
        <f t="shared" si="279"/>
        <v/>
      </c>
      <c r="BM429" s="182" t="str">
        <f t="shared" si="280"/>
        <v/>
      </c>
      <c r="BN429" s="182" t="str">
        <f t="shared" si="281"/>
        <v/>
      </c>
      <c r="BO429" s="182" t="str">
        <f t="shared" si="282"/>
        <v/>
      </c>
      <c r="BP429" s="182" t="str">
        <f t="shared" si="283"/>
        <v/>
      </c>
      <c r="BQ429" s="182" t="str">
        <f t="shared" si="284"/>
        <v/>
      </c>
      <c r="BR429" s="182" t="str">
        <f t="shared" si="285"/>
        <v/>
      </c>
      <c r="BS429" s="182" t="str">
        <f t="shared" si="286"/>
        <v/>
      </c>
      <c r="BT429" s="182" t="str">
        <f t="shared" si="287"/>
        <v/>
      </c>
      <c r="BU429" s="183" t="str">
        <f t="shared" si="288"/>
        <v/>
      </c>
      <c r="BV429" s="184" t="str">
        <f>IF('Cálculos '!C435="","",AVERAGE(AN429:BU429))</f>
        <v/>
      </c>
    </row>
    <row r="430" spans="2:74" ht="17.25" hidden="1" thickBot="1" x14ac:dyDescent="0.35">
      <c r="B430" s="165">
        <f t="shared" si="253"/>
        <v>428</v>
      </c>
      <c r="C430" s="171" t="str">
        <f>IF('Cálculos '!J436="","",'Cálculos '!J436)</f>
        <v/>
      </c>
      <c r="D430" s="172" t="str">
        <f>IF('Cálculos '!K436="","",'Cálculos '!K436)</f>
        <v/>
      </c>
      <c r="E430" s="172" t="str">
        <f>IF('Cálculos '!L436="","",'Cálculos '!L436)</f>
        <v/>
      </c>
      <c r="F430" s="172" t="str">
        <f>IF('Cálculos '!M436="","",'Cálculos '!M436)</f>
        <v/>
      </c>
      <c r="G430" s="172" t="str">
        <f>IF('Cálculos '!N436="","",'Cálculos '!N436)</f>
        <v/>
      </c>
      <c r="H430" s="172" t="str">
        <f>IF('Cálculos '!O436="","",'Cálculos '!O436)</f>
        <v/>
      </c>
      <c r="I430" s="172" t="str">
        <f>IF('Cálculos '!P436="","",'Cálculos '!P436)</f>
        <v/>
      </c>
      <c r="J430" s="172" t="str">
        <f>IF('Cálculos '!Q436="","",'Cálculos '!Q436)</f>
        <v/>
      </c>
      <c r="K430" s="172" t="str">
        <f>IF('Cálculos '!R436="","",'Cálculos '!R436)</f>
        <v/>
      </c>
      <c r="L430" s="172" t="str">
        <f>IF('Cálculos '!S436="","",'Cálculos '!S436)</f>
        <v/>
      </c>
      <c r="M430" s="172" t="str">
        <f>IF('Cálculos '!T436="","",'Cálculos '!T436)</f>
        <v/>
      </c>
      <c r="N430" s="172" t="str">
        <f>IF('Cálculos '!U436="","",'Cálculos '!U436)</f>
        <v/>
      </c>
      <c r="O430" s="172" t="str">
        <f>IF('Cálculos '!V436="","",'Cálculos '!V436)</f>
        <v/>
      </c>
      <c r="P430" s="172" t="str">
        <f>IF('Cálculos '!W436="","",'Cálculos '!W436)</f>
        <v/>
      </c>
      <c r="Q430" s="172" t="str">
        <f>IF('Cálculos '!X436="","",'Cálculos '!X436)</f>
        <v/>
      </c>
      <c r="R430" s="172" t="str">
        <f>IF('Cálculos '!Y436="","",'Cálculos '!Y436)</f>
        <v/>
      </c>
      <c r="S430" s="172" t="str">
        <f>IF('Cálculos '!Z436="","",'Cálculos '!Z436)</f>
        <v/>
      </c>
      <c r="T430" s="172" t="str">
        <f>IF('Cálculos '!AA436="","",'Cálculos '!AA436)</f>
        <v/>
      </c>
      <c r="U430" s="172" t="str">
        <f>IF('Cálculos '!AB436="","",'Cálculos '!AB436)</f>
        <v/>
      </c>
      <c r="V430" s="172" t="str">
        <f>IF('Cálculos '!AC436="","",'Cálculos '!AC436)</f>
        <v/>
      </c>
      <c r="W430" s="172" t="str">
        <f>IF('Cálculos '!AD436="","",'Cálculos '!AD436)</f>
        <v/>
      </c>
      <c r="X430" s="172" t="str">
        <f>IF('Cálculos '!AE436="","",'Cálculos '!AE436)</f>
        <v/>
      </c>
      <c r="Y430" s="172" t="str">
        <f>IF('Cálculos '!AF436="","",'Cálculos '!AF436)</f>
        <v/>
      </c>
      <c r="Z430" s="172" t="str">
        <f>IF('Cálculos '!AG436="","",'Cálculos '!AG436)</f>
        <v/>
      </c>
      <c r="AA430" s="172" t="str">
        <f>IF('Cálculos '!AH436="","",'Cálculos '!AH436)</f>
        <v/>
      </c>
      <c r="AB430" s="172" t="str">
        <f>IF('Cálculos '!AI436="","",'Cálculos '!AI436)</f>
        <v/>
      </c>
      <c r="AC430" s="172" t="str">
        <f>IF('Cálculos '!AJ436="","",'Cálculos '!AJ436)</f>
        <v/>
      </c>
      <c r="AD430" s="172" t="str">
        <f>IF('Cálculos '!AK436="","",'Cálculos '!AK436)</f>
        <v/>
      </c>
      <c r="AE430" s="172" t="str">
        <f>IF('Cálculos '!AL436="","",'Cálculos '!AL436)</f>
        <v/>
      </c>
      <c r="AF430" s="172" t="str">
        <f>IF('Cálculos '!AM436="","",'Cálculos '!AM436)</f>
        <v/>
      </c>
      <c r="AG430" s="172" t="str">
        <f>IF('Cálculos '!AN436="","",'Cálculos '!AN436)</f>
        <v/>
      </c>
      <c r="AH430" s="172" t="str">
        <f>IF('Cálculos '!AO436="","",'Cálculos '!AO436)</f>
        <v/>
      </c>
      <c r="AI430" s="172" t="str">
        <f>IF('Cálculos '!AP436="","",'Cálculos '!AP436)</f>
        <v/>
      </c>
      <c r="AJ430" s="443" t="str">
        <f>IF('Cálculos '!AQ436="","",'Cálculos '!AQ436)</f>
        <v/>
      </c>
      <c r="AK430" s="446" t="str">
        <f>IF('Cálculos '!D436="","",AVERAGE(C430:AJ430))</f>
        <v/>
      </c>
      <c r="AM430" s="181">
        <f t="shared" si="254"/>
        <v>428</v>
      </c>
      <c r="AN430" s="284" t="str">
        <f t="shared" si="255"/>
        <v/>
      </c>
      <c r="AO430" s="285" t="str">
        <f t="shared" si="256"/>
        <v/>
      </c>
      <c r="AP430" s="285" t="str">
        <f t="shared" si="257"/>
        <v/>
      </c>
      <c r="AQ430" s="285" t="str">
        <f t="shared" si="258"/>
        <v/>
      </c>
      <c r="AR430" s="182" t="str">
        <f t="shared" si="259"/>
        <v/>
      </c>
      <c r="AS430" s="182" t="str">
        <f t="shared" si="260"/>
        <v/>
      </c>
      <c r="AT430" s="182" t="str">
        <f t="shared" si="261"/>
        <v/>
      </c>
      <c r="AU430" s="182" t="str">
        <f t="shared" si="262"/>
        <v/>
      </c>
      <c r="AV430" s="182" t="str">
        <f t="shared" si="263"/>
        <v/>
      </c>
      <c r="AW430" s="182" t="str">
        <f t="shared" si="264"/>
        <v/>
      </c>
      <c r="AX430" s="182" t="str">
        <f t="shared" si="265"/>
        <v/>
      </c>
      <c r="AY430" s="182" t="str">
        <f t="shared" si="266"/>
        <v/>
      </c>
      <c r="AZ430" s="182" t="str">
        <f t="shared" si="267"/>
        <v/>
      </c>
      <c r="BA430" s="182" t="str">
        <f t="shared" si="268"/>
        <v/>
      </c>
      <c r="BB430" s="182" t="str">
        <f t="shared" si="269"/>
        <v/>
      </c>
      <c r="BC430" s="182" t="str">
        <f t="shared" si="270"/>
        <v/>
      </c>
      <c r="BD430" s="182" t="str">
        <f t="shared" si="271"/>
        <v/>
      </c>
      <c r="BE430" s="182" t="str">
        <f t="shared" si="272"/>
        <v/>
      </c>
      <c r="BF430" s="182" t="str">
        <f t="shared" si="273"/>
        <v/>
      </c>
      <c r="BG430" s="182" t="str">
        <f t="shared" si="274"/>
        <v/>
      </c>
      <c r="BH430" s="182" t="str">
        <f t="shared" si="275"/>
        <v/>
      </c>
      <c r="BI430" s="182" t="str">
        <f t="shared" si="276"/>
        <v/>
      </c>
      <c r="BJ430" s="182" t="str">
        <f t="shared" si="277"/>
        <v/>
      </c>
      <c r="BK430" s="182" t="str">
        <f t="shared" si="278"/>
        <v/>
      </c>
      <c r="BL430" s="182" t="str">
        <f t="shared" si="279"/>
        <v/>
      </c>
      <c r="BM430" s="182" t="str">
        <f t="shared" si="280"/>
        <v/>
      </c>
      <c r="BN430" s="182" t="str">
        <f t="shared" si="281"/>
        <v/>
      </c>
      <c r="BO430" s="182" t="str">
        <f t="shared" si="282"/>
        <v/>
      </c>
      <c r="BP430" s="182" t="str">
        <f t="shared" si="283"/>
        <v/>
      </c>
      <c r="BQ430" s="182" t="str">
        <f t="shared" si="284"/>
        <v/>
      </c>
      <c r="BR430" s="182" t="str">
        <f t="shared" si="285"/>
        <v/>
      </c>
      <c r="BS430" s="182" t="str">
        <f t="shared" si="286"/>
        <v/>
      </c>
      <c r="BT430" s="182" t="str">
        <f t="shared" si="287"/>
        <v/>
      </c>
      <c r="BU430" s="183" t="str">
        <f t="shared" si="288"/>
        <v/>
      </c>
      <c r="BV430" s="184" t="str">
        <f>IF('Cálculos '!C436="","",AVERAGE(AN430:BU430))</f>
        <v/>
      </c>
    </row>
    <row r="431" spans="2:74" ht="17.25" hidden="1" thickBot="1" x14ac:dyDescent="0.35">
      <c r="B431" s="165">
        <f t="shared" si="253"/>
        <v>429</v>
      </c>
      <c r="C431" s="171" t="str">
        <f>IF('Cálculos '!J437="","",'Cálculos '!J437)</f>
        <v/>
      </c>
      <c r="D431" s="172" t="str">
        <f>IF('Cálculos '!K437="","",'Cálculos '!K437)</f>
        <v/>
      </c>
      <c r="E431" s="172" t="str">
        <f>IF('Cálculos '!L437="","",'Cálculos '!L437)</f>
        <v/>
      </c>
      <c r="F431" s="172" t="str">
        <f>IF('Cálculos '!M437="","",'Cálculos '!M437)</f>
        <v/>
      </c>
      <c r="G431" s="172" t="str">
        <f>IF('Cálculos '!N437="","",'Cálculos '!N437)</f>
        <v/>
      </c>
      <c r="H431" s="172" t="str">
        <f>IF('Cálculos '!O437="","",'Cálculos '!O437)</f>
        <v/>
      </c>
      <c r="I431" s="172" t="str">
        <f>IF('Cálculos '!P437="","",'Cálculos '!P437)</f>
        <v/>
      </c>
      <c r="J431" s="172" t="str">
        <f>IF('Cálculos '!Q437="","",'Cálculos '!Q437)</f>
        <v/>
      </c>
      <c r="K431" s="172" t="str">
        <f>IF('Cálculos '!R437="","",'Cálculos '!R437)</f>
        <v/>
      </c>
      <c r="L431" s="172" t="str">
        <f>IF('Cálculos '!S437="","",'Cálculos '!S437)</f>
        <v/>
      </c>
      <c r="M431" s="172" t="str">
        <f>IF('Cálculos '!T437="","",'Cálculos '!T437)</f>
        <v/>
      </c>
      <c r="N431" s="172" t="str">
        <f>IF('Cálculos '!U437="","",'Cálculos '!U437)</f>
        <v/>
      </c>
      <c r="O431" s="172" t="str">
        <f>IF('Cálculos '!V437="","",'Cálculos '!V437)</f>
        <v/>
      </c>
      <c r="P431" s="172" t="str">
        <f>IF('Cálculos '!W437="","",'Cálculos '!W437)</f>
        <v/>
      </c>
      <c r="Q431" s="172" t="str">
        <f>IF('Cálculos '!X437="","",'Cálculos '!X437)</f>
        <v/>
      </c>
      <c r="R431" s="172" t="str">
        <f>IF('Cálculos '!Y437="","",'Cálculos '!Y437)</f>
        <v/>
      </c>
      <c r="S431" s="172" t="str">
        <f>IF('Cálculos '!Z437="","",'Cálculos '!Z437)</f>
        <v/>
      </c>
      <c r="T431" s="172" t="str">
        <f>IF('Cálculos '!AA437="","",'Cálculos '!AA437)</f>
        <v/>
      </c>
      <c r="U431" s="172" t="str">
        <f>IF('Cálculos '!AB437="","",'Cálculos '!AB437)</f>
        <v/>
      </c>
      <c r="V431" s="172" t="str">
        <f>IF('Cálculos '!AC437="","",'Cálculos '!AC437)</f>
        <v/>
      </c>
      <c r="W431" s="172" t="str">
        <f>IF('Cálculos '!AD437="","",'Cálculos '!AD437)</f>
        <v/>
      </c>
      <c r="X431" s="172" t="str">
        <f>IF('Cálculos '!AE437="","",'Cálculos '!AE437)</f>
        <v/>
      </c>
      <c r="Y431" s="172" t="str">
        <f>IF('Cálculos '!AF437="","",'Cálculos '!AF437)</f>
        <v/>
      </c>
      <c r="Z431" s="172" t="str">
        <f>IF('Cálculos '!AG437="","",'Cálculos '!AG437)</f>
        <v/>
      </c>
      <c r="AA431" s="172" t="str">
        <f>IF('Cálculos '!AH437="","",'Cálculos '!AH437)</f>
        <v/>
      </c>
      <c r="AB431" s="172" t="str">
        <f>IF('Cálculos '!AI437="","",'Cálculos '!AI437)</f>
        <v/>
      </c>
      <c r="AC431" s="172" t="str">
        <f>IF('Cálculos '!AJ437="","",'Cálculos '!AJ437)</f>
        <v/>
      </c>
      <c r="AD431" s="172" t="str">
        <f>IF('Cálculos '!AK437="","",'Cálculos '!AK437)</f>
        <v/>
      </c>
      <c r="AE431" s="172" t="str">
        <f>IF('Cálculos '!AL437="","",'Cálculos '!AL437)</f>
        <v/>
      </c>
      <c r="AF431" s="172" t="str">
        <f>IF('Cálculos '!AM437="","",'Cálculos '!AM437)</f>
        <v/>
      </c>
      <c r="AG431" s="172" t="str">
        <f>IF('Cálculos '!AN437="","",'Cálculos '!AN437)</f>
        <v/>
      </c>
      <c r="AH431" s="172" t="str">
        <f>IF('Cálculos '!AO437="","",'Cálculos '!AO437)</f>
        <v/>
      </c>
      <c r="AI431" s="172" t="str">
        <f>IF('Cálculos '!AP437="","",'Cálculos '!AP437)</f>
        <v/>
      </c>
      <c r="AJ431" s="443" t="str">
        <f>IF('Cálculos '!AQ437="","",'Cálculos '!AQ437)</f>
        <v/>
      </c>
      <c r="AK431" s="446" t="str">
        <f>IF('Cálculos '!D437="","",AVERAGE(C431:AJ431))</f>
        <v/>
      </c>
      <c r="AM431" s="181">
        <f t="shared" si="254"/>
        <v>429</v>
      </c>
      <c r="AN431" s="284" t="str">
        <f t="shared" si="255"/>
        <v/>
      </c>
      <c r="AO431" s="285" t="str">
        <f t="shared" si="256"/>
        <v/>
      </c>
      <c r="AP431" s="285" t="str">
        <f t="shared" si="257"/>
        <v/>
      </c>
      <c r="AQ431" s="285" t="str">
        <f t="shared" si="258"/>
        <v/>
      </c>
      <c r="AR431" s="182" t="str">
        <f t="shared" si="259"/>
        <v/>
      </c>
      <c r="AS431" s="182" t="str">
        <f t="shared" si="260"/>
        <v/>
      </c>
      <c r="AT431" s="182" t="str">
        <f t="shared" si="261"/>
        <v/>
      </c>
      <c r="AU431" s="182" t="str">
        <f t="shared" si="262"/>
        <v/>
      </c>
      <c r="AV431" s="182" t="str">
        <f t="shared" si="263"/>
        <v/>
      </c>
      <c r="AW431" s="182" t="str">
        <f t="shared" si="264"/>
        <v/>
      </c>
      <c r="AX431" s="182" t="str">
        <f t="shared" si="265"/>
        <v/>
      </c>
      <c r="AY431" s="182" t="str">
        <f t="shared" si="266"/>
        <v/>
      </c>
      <c r="AZ431" s="182" t="str">
        <f t="shared" si="267"/>
        <v/>
      </c>
      <c r="BA431" s="182" t="str">
        <f t="shared" si="268"/>
        <v/>
      </c>
      <c r="BB431" s="182" t="str">
        <f t="shared" si="269"/>
        <v/>
      </c>
      <c r="BC431" s="182" t="str">
        <f t="shared" si="270"/>
        <v/>
      </c>
      <c r="BD431" s="182" t="str">
        <f t="shared" si="271"/>
        <v/>
      </c>
      <c r="BE431" s="182" t="str">
        <f t="shared" si="272"/>
        <v/>
      </c>
      <c r="BF431" s="182" t="str">
        <f t="shared" si="273"/>
        <v/>
      </c>
      <c r="BG431" s="182" t="str">
        <f t="shared" si="274"/>
        <v/>
      </c>
      <c r="BH431" s="182" t="str">
        <f t="shared" si="275"/>
        <v/>
      </c>
      <c r="BI431" s="182" t="str">
        <f t="shared" si="276"/>
        <v/>
      </c>
      <c r="BJ431" s="182" t="str">
        <f t="shared" si="277"/>
        <v/>
      </c>
      <c r="BK431" s="182" t="str">
        <f t="shared" si="278"/>
        <v/>
      </c>
      <c r="BL431" s="182" t="str">
        <f t="shared" si="279"/>
        <v/>
      </c>
      <c r="BM431" s="182" t="str">
        <f t="shared" si="280"/>
        <v/>
      </c>
      <c r="BN431" s="182" t="str">
        <f t="shared" si="281"/>
        <v/>
      </c>
      <c r="BO431" s="182" t="str">
        <f t="shared" si="282"/>
        <v/>
      </c>
      <c r="BP431" s="182" t="str">
        <f t="shared" si="283"/>
        <v/>
      </c>
      <c r="BQ431" s="182" t="str">
        <f t="shared" si="284"/>
        <v/>
      </c>
      <c r="BR431" s="182" t="str">
        <f t="shared" si="285"/>
        <v/>
      </c>
      <c r="BS431" s="182" t="str">
        <f t="shared" si="286"/>
        <v/>
      </c>
      <c r="BT431" s="182" t="str">
        <f t="shared" si="287"/>
        <v/>
      </c>
      <c r="BU431" s="183" t="str">
        <f t="shared" si="288"/>
        <v/>
      </c>
      <c r="BV431" s="184" t="str">
        <f>IF('Cálculos '!C437="","",AVERAGE(AN431:BU431))</f>
        <v/>
      </c>
    </row>
    <row r="432" spans="2:74" ht="17.25" hidden="1" thickBot="1" x14ac:dyDescent="0.35">
      <c r="B432" s="165">
        <f t="shared" si="253"/>
        <v>430</v>
      </c>
      <c r="C432" s="171" t="str">
        <f>IF('Cálculos '!J438="","",'Cálculos '!J438)</f>
        <v/>
      </c>
      <c r="D432" s="172" t="str">
        <f>IF('Cálculos '!K438="","",'Cálculos '!K438)</f>
        <v/>
      </c>
      <c r="E432" s="172" t="str">
        <f>IF('Cálculos '!L438="","",'Cálculos '!L438)</f>
        <v/>
      </c>
      <c r="F432" s="172" t="str">
        <f>IF('Cálculos '!M438="","",'Cálculos '!M438)</f>
        <v/>
      </c>
      <c r="G432" s="172" t="str">
        <f>IF('Cálculos '!N438="","",'Cálculos '!N438)</f>
        <v/>
      </c>
      <c r="H432" s="172" t="str">
        <f>IF('Cálculos '!O438="","",'Cálculos '!O438)</f>
        <v/>
      </c>
      <c r="I432" s="172" t="str">
        <f>IF('Cálculos '!P438="","",'Cálculos '!P438)</f>
        <v/>
      </c>
      <c r="J432" s="172" t="str">
        <f>IF('Cálculos '!Q438="","",'Cálculos '!Q438)</f>
        <v/>
      </c>
      <c r="K432" s="172" t="str">
        <f>IF('Cálculos '!R438="","",'Cálculos '!R438)</f>
        <v/>
      </c>
      <c r="L432" s="172" t="str">
        <f>IF('Cálculos '!S438="","",'Cálculos '!S438)</f>
        <v/>
      </c>
      <c r="M432" s="172" t="str">
        <f>IF('Cálculos '!T438="","",'Cálculos '!T438)</f>
        <v/>
      </c>
      <c r="N432" s="172" t="str">
        <f>IF('Cálculos '!U438="","",'Cálculos '!U438)</f>
        <v/>
      </c>
      <c r="O432" s="172" t="str">
        <f>IF('Cálculos '!V438="","",'Cálculos '!V438)</f>
        <v/>
      </c>
      <c r="P432" s="172" t="str">
        <f>IF('Cálculos '!W438="","",'Cálculos '!W438)</f>
        <v/>
      </c>
      <c r="Q432" s="172" t="str">
        <f>IF('Cálculos '!X438="","",'Cálculos '!X438)</f>
        <v/>
      </c>
      <c r="R432" s="172" t="str">
        <f>IF('Cálculos '!Y438="","",'Cálculos '!Y438)</f>
        <v/>
      </c>
      <c r="S432" s="172" t="str">
        <f>IF('Cálculos '!Z438="","",'Cálculos '!Z438)</f>
        <v/>
      </c>
      <c r="T432" s="172" t="str">
        <f>IF('Cálculos '!AA438="","",'Cálculos '!AA438)</f>
        <v/>
      </c>
      <c r="U432" s="172" t="str">
        <f>IF('Cálculos '!AB438="","",'Cálculos '!AB438)</f>
        <v/>
      </c>
      <c r="V432" s="172" t="str">
        <f>IF('Cálculos '!AC438="","",'Cálculos '!AC438)</f>
        <v/>
      </c>
      <c r="W432" s="172" t="str">
        <f>IF('Cálculos '!AD438="","",'Cálculos '!AD438)</f>
        <v/>
      </c>
      <c r="X432" s="172" t="str">
        <f>IF('Cálculos '!AE438="","",'Cálculos '!AE438)</f>
        <v/>
      </c>
      <c r="Y432" s="172" t="str">
        <f>IF('Cálculos '!AF438="","",'Cálculos '!AF438)</f>
        <v/>
      </c>
      <c r="Z432" s="172" t="str">
        <f>IF('Cálculos '!AG438="","",'Cálculos '!AG438)</f>
        <v/>
      </c>
      <c r="AA432" s="172" t="str">
        <f>IF('Cálculos '!AH438="","",'Cálculos '!AH438)</f>
        <v/>
      </c>
      <c r="AB432" s="172" t="str">
        <f>IF('Cálculos '!AI438="","",'Cálculos '!AI438)</f>
        <v/>
      </c>
      <c r="AC432" s="172" t="str">
        <f>IF('Cálculos '!AJ438="","",'Cálculos '!AJ438)</f>
        <v/>
      </c>
      <c r="AD432" s="172" t="str">
        <f>IF('Cálculos '!AK438="","",'Cálculos '!AK438)</f>
        <v/>
      </c>
      <c r="AE432" s="172" t="str">
        <f>IF('Cálculos '!AL438="","",'Cálculos '!AL438)</f>
        <v/>
      </c>
      <c r="AF432" s="172" t="str">
        <f>IF('Cálculos '!AM438="","",'Cálculos '!AM438)</f>
        <v/>
      </c>
      <c r="AG432" s="172" t="str">
        <f>IF('Cálculos '!AN438="","",'Cálculos '!AN438)</f>
        <v/>
      </c>
      <c r="AH432" s="172" t="str">
        <f>IF('Cálculos '!AO438="","",'Cálculos '!AO438)</f>
        <v/>
      </c>
      <c r="AI432" s="172" t="str">
        <f>IF('Cálculos '!AP438="","",'Cálculos '!AP438)</f>
        <v/>
      </c>
      <c r="AJ432" s="443" t="str">
        <f>IF('Cálculos '!AQ438="","",'Cálculos '!AQ438)</f>
        <v/>
      </c>
      <c r="AK432" s="446" t="str">
        <f>IF('Cálculos '!D438="","",AVERAGE(C432:AJ432))</f>
        <v/>
      </c>
      <c r="AM432" s="181">
        <f t="shared" si="254"/>
        <v>430</v>
      </c>
      <c r="AN432" s="284" t="str">
        <f t="shared" si="255"/>
        <v/>
      </c>
      <c r="AO432" s="285" t="str">
        <f t="shared" si="256"/>
        <v/>
      </c>
      <c r="AP432" s="285" t="str">
        <f t="shared" si="257"/>
        <v/>
      </c>
      <c r="AQ432" s="285" t="str">
        <f t="shared" si="258"/>
        <v/>
      </c>
      <c r="AR432" s="182" t="str">
        <f t="shared" si="259"/>
        <v/>
      </c>
      <c r="AS432" s="182" t="str">
        <f t="shared" si="260"/>
        <v/>
      </c>
      <c r="AT432" s="182" t="str">
        <f t="shared" si="261"/>
        <v/>
      </c>
      <c r="AU432" s="182" t="str">
        <f t="shared" si="262"/>
        <v/>
      </c>
      <c r="AV432" s="182" t="str">
        <f t="shared" si="263"/>
        <v/>
      </c>
      <c r="AW432" s="182" t="str">
        <f t="shared" si="264"/>
        <v/>
      </c>
      <c r="AX432" s="182" t="str">
        <f t="shared" si="265"/>
        <v/>
      </c>
      <c r="AY432" s="182" t="str">
        <f t="shared" si="266"/>
        <v/>
      </c>
      <c r="AZ432" s="182" t="str">
        <f t="shared" si="267"/>
        <v/>
      </c>
      <c r="BA432" s="182" t="str">
        <f t="shared" si="268"/>
        <v/>
      </c>
      <c r="BB432" s="182" t="str">
        <f t="shared" si="269"/>
        <v/>
      </c>
      <c r="BC432" s="182" t="str">
        <f t="shared" si="270"/>
        <v/>
      </c>
      <c r="BD432" s="182" t="str">
        <f t="shared" si="271"/>
        <v/>
      </c>
      <c r="BE432" s="182" t="str">
        <f t="shared" si="272"/>
        <v/>
      </c>
      <c r="BF432" s="182" t="str">
        <f t="shared" si="273"/>
        <v/>
      </c>
      <c r="BG432" s="182" t="str">
        <f t="shared" si="274"/>
        <v/>
      </c>
      <c r="BH432" s="182" t="str">
        <f t="shared" si="275"/>
        <v/>
      </c>
      <c r="BI432" s="182" t="str">
        <f t="shared" si="276"/>
        <v/>
      </c>
      <c r="BJ432" s="182" t="str">
        <f t="shared" si="277"/>
        <v/>
      </c>
      <c r="BK432" s="182" t="str">
        <f t="shared" si="278"/>
        <v/>
      </c>
      <c r="BL432" s="182" t="str">
        <f t="shared" si="279"/>
        <v/>
      </c>
      <c r="BM432" s="182" t="str">
        <f t="shared" si="280"/>
        <v/>
      </c>
      <c r="BN432" s="182" t="str">
        <f t="shared" si="281"/>
        <v/>
      </c>
      <c r="BO432" s="182" t="str">
        <f t="shared" si="282"/>
        <v/>
      </c>
      <c r="BP432" s="182" t="str">
        <f t="shared" si="283"/>
        <v/>
      </c>
      <c r="BQ432" s="182" t="str">
        <f t="shared" si="284"/>
        <v/>
      </c>
      <c r="BR432" s="182" t="str">
        <f t="shared" si="285"/>
        <v/>
      </c>
      <c r="BS432" s="182" t="str">
        <f t="shared" si="286"/>
        <v/>
      </c>
      <c r="BT432" s="182" t="str">
        <f t="shared" si="287"/>
        <v/>
      </c>
      <c r="BU432" s="183" t="str">
        <f t="shared" si="288"/>
        <v/>
      </c>
      <c r="BV432" s="184" t="str">
        <f>IF('Cálculos '!C438="","",AVERAGE(AN432:BU432))</f>
        <v/>
      </c>
    </row>
    <row r="433" spans="2:74" ht="17.25" hidden="1" thickBot="1" x14ac:dyDescent="0.35">
      <c r="B433" s="165">
        <f t="shared" si="253"/>
        <v>431</v>
      </c>
      <c r="C433" s="171" t="str">
        <f>IF('Cálculos '!J439="","",'Cálculos '!J439)</f>
        <v/>
      </c>
      <c r="D433" s="172" t="str">
        <f>IF('Cálculos '!K439="","",'Cálculos '!K439)</f>
        <v/>
      </c>
      <c r="E433" s="172" t="str">
        <f>IF('Cálculos '!L439="","",'Cálculos '!L439)</f>
        <v/>
      </c>
      <c r="F433" s="172" t="str">
        <f>IF('Cálculos '!M439="","",'Cálculos '!M439)</f>
        <v/>
      </c>
      <c r="G433" s="172" t="str">
        <f>IF('Cálculos '!N439="","",'Cálculos '!N439)</f>
        <v/>
      </c>
      <c r="H433" s="172" t="str">
        <f>IF('Cálculos '!O439="","",'Cálculos '!O439)</f>
        <v/>
      </c>
      <c r="I433" s="172" t="str">
        <f>IF('Cálculos '!P439="","",'Cálculos '!P439)</f>
        <v/>
      </c>
      <c r="J433" s="172" t="str">
        <f>IF('Cálculos '!Q439="","",'Cálculos '!Q439)</f>
        <v/>
      </c>
      <c r="K433" s="172" t="str">
        <f>IF('Cálculos '!R439="","",'Cálculos '!R439)</f>
        <v/>
      </c>
      <c r="L433" s="172" t="str">
        <f>IF('Cálculos '!S439="","",'Cálculos '!S439)</f>
        <v/>
      </c>
      <c r="M433" s="172" t="str">
        <f>IF('Cálculos '!T439="","",'Cálculos '!T439)</f>
        <v/>
      </c>
      <c r="N433" s="172" t="str">
        <f>IF('Cálculos '!U439="","",'Cálculos '!U439)</f>
        <v/>
      </c>
      <c r="O433" s="172" t="str">
        <f>IF('Cálculos '!V439="","",'Cálculos '!V439)</f>
        <v/>
      </c>
      <c r="P433" s="172" t="str">
        <f>IF('Cálculos '!W439="","",'Cálculos '!W439)</f>
        <v/>
      </c>
      <c r="Q433" s="172" t="str">
        <f>IF('Cálculos '!X439="","",'Cálculos '!X439)</f>
        <v/>
      </c>
      <c r="R433" s="172" t="str">
        <f>IF('Cálculos '!Y439="","",'Cálculos '!Y439)</f>
        <v/>
      </c>
      <c r="S433" s="172" t="str">
        <f>IF('Cálculos '!Z439="","",'Cálculos '!Z439)</f>
        <v/>
      </c>
      <c r="T433" s="172" t="str">
        <f>IF('Cálculos '!AA439="","",'Cálculos '!AA439)</f>
        <v/>
      </c>
      <c r="U433" s="172" t="str">
        <f>IF('Cálculos '!AB439="","",'Cálculos '!AB439)</f>
        <v/>
      </c>
      <c r="V433" s="172" t="str">
        <f>IF('Cálculos '!AC439="","",'Cálculos '!AC439)</f>
        <v/>
      </c>
      <c r="W433" s="172" t="str">
        <f>IF('Cálculos '!AD439="","",'Cálculos '!AD439)</f>
        <v/>
      </c>
      <c r="X433" s="172" t="str">
        <f>IF('Cálculos '!AE439="","",'Cálculos '!AE439)</f>
        <v/>
      </c>
      <c r="Y433" s="172" t="str">
        <f>IF('Cálculos '!AF439="","",'Cálculos '!AF439)</f>
        <v/>
      </c>
      <c r="Z433" s="172" t="str">
        <f>IF('Cálculos '!AG439="","",'Cálculos '!AG439)</f>
        <v/>
      </c>
      <c r="AA433" s="172" t="str">
        <f>IF('Cálculos '!AH439="","",'Cálculos '!AH439)</f>
        <v/>
      </c>
      <c r="AB433" s="172" t="str">
        <f>IF('Cálculos '!AI439="","",'Cálculos '!AI439)</f>
        <v/>
      </c>
      <c r="AC433" s="172" t="str">
        <f>IF('Cálculos '!AJ439="","",'Cálculos '!AJ439)</f>
        <v/>
      </c>
      <c r="AD433" s="172" t="str">
        <f>IF('Cálculos '!AK439="","",'Cálculos '!AK439)</f>
        <v/>
      </c>
      <c r="AE433" s="172" t="str">
        <f>IF('Cálculos '!AL439="","",'Cálculos '!AL439)</f>
        <v/>
      </c>
      <c r="AF433" s="172" t="str">
        <f>IF('Cálculos '!AM439="","",'Cálculos '!AM439)</f>
        <v/>
      </c>
      <c r="AG433" s="172" t="str">
        <f>IF('Cálculos '!AN439="","",'Cálculos '!AN439)</f>
        <v/>
      </c>
      <c r="AH433" s="172" t="str">
        <f>IF('Cálculos '!AO439="","",'Cálculos '!AO439)</f>
        <v/>
      </c>
      <c r="AI433" s="172" t="str">
        <f>IF('Cálculos '!AP439="","",'Cálculos '!AP439)</f>
        <v/>
      </c>
      <c r="AJ433" s="443" t="str">
        <f>IF('Cálculos '!AQ439="","",'Cálculos '!AQ439)</f>
        <v/>
      </c>
      <c r="AK433" s="446" t="str">
        <f>IF('Cálculos '!D439="","",AVERAGE(C433:AJ433))</f>
        <v/>
      </c>
      <c r="AM433" s="181">
        <f t="shared" si="254"/>
        <v>431</v>
      </c>
      <c r="AN433" s="284" t="str">
        <f t="shared" si="255"/>
        <v/>
      </c>
      <c r="AO433" s="285" t="str">
        <f t="shared" si="256"/>
        <v/>
      </c>
      <c r="AP433" s="285" t="str">
        <f t="shared" si="257"/>
        <v/>
      </c>
      <c r="AQ433" s="285" t="str">
        <f t="shared" si="258"/>
        <v/>
      </c>
      <c r="AR433" s="182" t="str">
        <f t="shared" si="259"/>
        <v/>
      </c>
      <c r="AS433" s="182" t="str">
        <f t="shared" si="260"/>
        <v/>
      </c>
      <c r="AT433" s="182" t="str">
        <f t="shared" si="261"/>
        <v/>
      </c>
      <c r="AU433" s="182" t="str">
        <f t="shared" si="262"/>
        <v/>
      </c>
      <c r="AV433" s="182" t="str">
        <f t="shared" si="263"/>
        <v/>
      </c>
      <c r="AW433" s="182" t="str">
        <f t="shared" si="264"/>
        <v/>
      </c>
      <c r="AX433" s="182" t="str">
        <f t="shared" si="265"/>
        <v/>
      </c>
      <c r="AY433" s="182" t="str">
        <f t="shared" si="266"/>
        <v/>
      </c>
      <c r="AZ433" s="182" t="str">
        <f t="shared" si="267"/>
        <v/>
      </c>
      <c r="BA433" s="182" t="str">
        <f t="shared" si="268"/>
        <v/>
      </c>
      <c r="BB433" s="182" t="str">
        <f t="shared" si="269"/>
        <v/>
      </c>
      <c r="BC433" s="182" t="str">
        <f t="shared" si="270"/>
        <v/>
      </c>
      <c r="BD433" s="182" t="str">
        <f t="shared" si="271"/>
        <v/>
      </c>
      <c r="BE433" s="182" t="str">
        <f t="shared" si="272"/>
        <v/>
      </c>
      <c r="BF433" s="182" t="str">
        <f t="shared" si="273"/>
        <v/>
      </c>
      <c r="BG433" s="182" t="str">
        <f t="shared" si="274"/>
        <v/>
      </c>
      <c r="BH433" s="182" t="str">
        <f t="shared" si="275"/>
        <v/>
      </c>
      <c r="BI433" s="182" t="str">
        <f t="shared" si="276"/>
        <v/>
      </c>
      <c r="BJ433" s="182" t="str">
        <f t="shared" si="277"/>
        <v/>
      </c>
      <c r="BK433" s="182" t="str">
        <f t="shared" si="278"/>
        <v/>
      </c>
      <c r="BL433" s="182" t="str">
        <f t="shared" si="279"/>
        <v/>
      </c>
      <c r="BM433" s="182" t="str">
        <f t="shared" si="280"/>
        <v/>
      </c>
      <c r="BN433" s="182" t="str">
        <f t="shared" si="281"/>
        <v/>
      </c>
      <c r="BO433" s="182" t="str">
        <f t="shared" si="282"/>
        <v/>
      </c>
      <c r="BP433" s="182" t="str">
        <f t="shared" si="283"/>
        <v/>
      </c>
      <c r="BQ433" s="182" t="str">
        <f t="shared" si="284"/>
        <v/>
      </c>
      <c r="BR433" s="182" t="str">
        <f t="shared" si="285"/>
        <v/>
      </c>
      <c r="BS433" s="182" t="str">
        <f t="shared" si="286"/>
        <v/>
      </c>
      <c r="BT433" s="182" t="str">
        <f t="shared" si="287"/>
        <v/>
      </c>
      <c r="BU433" s="183" t="str">
        <f t="shared" si="288"/>
        <v/>
      </c>
      <c r="BV433" s="184" t="str">
        <f>IF('Cálculos '!C439="","",AVERAGE(AN433:BU433))</f>
        <v/>
      </c>
    </row>
    <row r="434" spans="2:74" ht="17.25" hidden="1" thickBot="1" x14ac:dyDescent="0.35">
      <c r="B434" s="165">
        <f t="shared" si="253"/>
        <v>432</v>
      </c>
      <c r="C434" s="171" t="str">
        <f>IF('Cálculos '!J440="","",'Cálculos '!J440)</f>
        <v/>
      </c>
      <c r="D434" s="172" t="str">
        <f>IF('Cálculos '!K440="","",'Cálculos '!K440)</f>
        <v/>
      </c>
      <c r="E434" s="172" t="str">
        <f>IF('Cálculos '!L440="","",'Cálculos '!L440)</f>
        <v/>
      </c>
      <c r="F434" s="172" t="str">
        <f>IF('Cálculos '!M440="","",'Cálculos '!M440)</f>
        <v/>
      </c>
      <c r="G434" s="172" t="str">
        <f>IF('Cálculos '!N440="","",'Cálculos '!N440)</f>
        <v/>
      </c>
      <c r="H434" s="172" t="str">
        <f>IF('Cálculos '!O440="","",'Cálculos '!O440)</f>
        <v/>
      </c>
      <c r="I434" s="172" t="str">
        <f>IF('Cálculos '!P440="","",'Cálculos '!P440)</f>
        <v/>
      </c>
      <c r="J434" s="172" t="str">
        <f>IF('Cálculos '!Q440="","",'Cálculos '!Q440)</f>
        <v/>
      </c>
      <c r="K434" s="172" t="str">
        <f>IF('Cálculos '!R440="","",'Cálculos '!R440)</f>
        <v/>
      </c>
      <c r="L434" s="172" t="str">
        <f>IF('Cálculos '!S440="","",'Cálculos '!S440)</f>
        <v/>
      </c>
      <c r="M434" s="172" t="str">
        <f>IF('Cálculos '!T440="","",'Cálculos '!T440)</f>
        <v/>
      </c>
      <c r="N434" s="172" t="str">
        <f>IF('Cálculos '!U440="","",'Cálculos '!U440)</f>
        <v/>
      </c>
      <c r="O434" s="172" t="str">
        <f>IF('Cálculos '!V440="","",'Cálculos '!V440)</f>
        <v/>
      </c>
      <c r="P434" s="172" t="str">
        <f>IF('Cálculos '!W440="","",'Cálculos '!W440)</f>
        <v/>
      </c>
      <c r="Q434" s="172" t="str">
        <f>IF('Cálculos '!X440="","",'Cálculos '!X440)</f>
        <v/>
      </c>
      <c r="R434" s="172" t="str">
        <f>IF('Cálculos '!Y440="","",'Cálculos '!Y440)</f>
        <v/>
      </c>
      <c r="S434" s="172" t="str">
        <f>IF('Cálculos '!Z440="","",'Cálculos '!Z440)</f>
        <v/>
      </c>
      <c r="T434" s="172" t="str">
        <f>IF('Cálculos '!AA440="","",'Cálculos '!AA440)</f>
        <v/>
      </c>
      <c r="U434" s="172" t="str">
        <f>IF('Cálculos '!AB440="","",'Cálculos '!AB440)</f>
        <v/>
      </c>
      <c r="V434" s="172" t="str">
        <f>IF('Cálculos '!AC440="","",'Cálculos '!AC440)</f>
        <v/>
      </c>
      <c r="W434" s="172" t="str">
        <f>IF('Cálculos '!AD440="","",'Cálculos '!AD440)</f>
        <v/>
      </c>
      <c r="X434" s="172" t="str">
        <f>IF('Cálculos '!AE440="","",'Cálculos '!AE440)</f>
        <v/>
      </c>
      <c r="Y434" s="172" t="str">
        <f>IF('Cálculos '!AF440="","",'Cálculos '!AF440)</f>
        <v/>
      </c>
      <c r="Z434" s="172" t="str">
        <f>IF('Cálculos '!AG440="","",'Cálculos '!AG440)</f>
        <v/>
      </c>
      <c r="AA434" s="172" t="str">
        <f>IF('Cálculos '!AH440="","",'Cálculos '!AH440)</f>
        <v/>
      </c>
      <c r="AB434" s="172" t="str">
        <f>IF('Cálculos '!AI440="","",'Cálculos '!AI440)</f>
        <v/>
      </c>
      <c r="AC434" s="172" t="str">
        <f>IF('Cálculos '!AJ440="","",'Cálculos '!AJ440)</f>
        <v/>
      </c>
      <c r="AD434" s="172" t="str">
        <f>IF('Cálculos '!AK440="","",'Cálculos '!AK440)</f>
        <v/>
      </c>
      <c r="AE434" s="172" t="str">
        <f>IF('Cálculos '!AL440="","",'Cálculos '!AL440)</f>
        <v/>
      </c>
      <c r="AF434" s="172" t="str">
        <f>IF('Cálculos '!AM440="","",'Cálculos '!AM440)</f>
        <v/>
      </c>
      <c r="AG434" s="172" t="str">
        <f>IF('Cálculos '!AN440="","",'Cálculos '!AN440)</f>
        <v/>
      </c>
      <c r="AH434" s="172" t="str">
        <f>IF('Cálculos '!AO440="","",'Cálculos '!AO440)</f>
        <v/>
      </c>
      <c r="AI434" s="172" t="str">
        <f>IF('Cálculos '!AP440="","",'Cálculos '!AP440)</f>
        <v/>
      </c>
      <c r="AJ434" s="443" t="str">
        <f>IF('Cálculos '!AQ440="","",'Cálculos '!AQ440)</f>
        <v/>
      </c>
      <c r="AK434" s="446" t="str">
        <f>IF('Cálculos '!D440="","",AVERAGE(C434:AJ434))</f>
        <v/>
      </c>
      <c r="AM434" s="181">
        <f t="shared" si="254"/>
        <v>432</v>
      </c>
      <c r="AN434" s="284" t="str">
        <f t="shared" si="255"/>
        <v/>
      </c>
      <c r="AO434" s="285" t="str">
        <f t="shared" si="256"/>
        <v/>
      </c>
      <c r="AP434" s="285" t="str">
        <f t="shared" si="257"/>
        <v/>
      </c>
      <c r="AQ434" s="285" t="str">
        <f t="shared" si="258"/>
        <v/>
      </c>
      <c r="AR434" s="182" t="str">
        <f t="shared" si="259"/>
        <v/>
      </c>
      <c r="AS434" s="182" t="str">
        <f t="shared" si="260"/>
        <v/>
      </c>
      <c r="AT434" s="182" t="str">
        <f t="shared" si="261"/>
        <v/>
      </c>
      <c r="AU434" s="182" t="str">
        <f t="shared" si="262"/>
        <v/>
      </c>
      <c r="AV434" s="182" t="str">
        <f t="shared" si="263"/>
        <v/>
      </c>
      <c r="AW434" s="182" t="str">
        <f t="shared" si="264"/>
        <v/>
      </c>
      <c r="AX434" s="182" t="str">
        <f t="shared" si="265"/>
        <v/>
      </c>
      <c r="AY434" s="182" t="str">
        <f t="shared" si="266"/>
        <v/>
      </c>
      <c r="AZ434" s="182" t="str">
        <f t="shared" si="267"/>
        <v/>
      </c>
      <c r="BA434" s="182" t="str">
        <f t="shared" si="268"/>
        <v/>
      </c>
      <c r="BB434" s="182" t="str">
        <f t="shared" si="269"/>
        <v/>
      </c>
      <c r="BC434" s="182" t="str">
        <f t="shared" si="270"/>
        <v/>
      </c>
      <c r="BD434" s="182" t="str">
        <f t="shared" si="271"/>
        <v/>
      </c>
      <c r="BE434" s="182" t="str">
        <f t="shared" si="272"/>
        <v/>
      </c>
      <c r="BF434" s="182" t="str">
        <f t="shared" si="273"/>
        <v/>
      </c>
      <c r="BG434" s="182" t="str">
        <f t="shared" si="274"/>
        <v/>
      </c>
      <c r="BH434" s="182" t="str">
        <f t="shared" si="275"/>
        <v/>
      </c>
      <c r="BI434" s="182" t="str">
        <f t="shared" si="276"/>
        <v/>
      </c>
      <c r="BJ434" s="182" t="str">
        <f t="shared" si="277"/>
        <v/>
      </c>
      <c r="BK434" s="182" t="str">
        <f t="shared" si="278"/>
        <v/>
      </c>
      <c r="BL434" s="182" t="str">
        <f t="shared" si="279"/>
        <v/>
      </c>
      <c r="BM434" s="182" t="str">
        <f t="shared" si="280"/>
        <v/>
      </c>
      <c r="BN434" s="182" t="str">
        <f t="shared" si="281"/>
        <v/>
      </c>
      <c r="BO434" s="182" t="str">
        <f t="shared" si="282"/>
        <v/>
      </c>
      <c r="BP434" s="182" t="str">
        <f t="shared" si="283"/>
        <v/>
      </c>
      <c r="BQ434" s="182" t="str">
        <f t="shared" si="284"/>
        <v/>
      </c>
      <c r="BR434" s="182" t="str">
        <f t="shared" si="285"/>
        <v/>
      </c>
      <c r="BS434" s="182" t="str">
        <f t="shared" si="286"/>
        <v/>
      </c>
      <c r="BT434" s="182" t="str">
        <f t="shared" si="287"/>
        <v/>
      </c>
      <c r="BU434" s="183" t="str">
        <f t="shared" si="288"/>
        <v/>
      </c>
      <c r="BV434" s="184" t="str">
        <f>IF('Cálculos '!C440="","",AVERAGE(AN434:BU434))</f>
        <v/>
      </c>
    </row>
    <row r="435" spans="2:74" ht="17.25" hidden="1" thickBot="1" x14ac:dyDescent="0.35">
      <c r="B435" s="165">
        <f t="shared" si="253"/>
        <v>433</v>
      </c>
      <c r="C435" s="171" t="str">
        <f>IF('Cálculos '!J441="","",'Cálculos '!J441)</f>
        <v/>
      </c>
      <c r="D435" s="172" t="str">
        <f>IF('Cálculos '!K441="","",'Cálculos '!K441)</f>
        <v/>
      </c>
      <c r="E435" s="172" t="str">
        <f>IF('Cálculos '!L441="","",'Cálculos '!L441)</f>
        <v/>
      </c>
      <c r="F435" s="172" t="str">
        <f>IF('Cálculos '!M441="","",'Cálculos '!M441)</f>
        <v/>
      </c>
      <c r="G435" s="172" t="str">
        <f>IF('Cálculos '!N441="","",'Cálculos '!N441)</f>
        <v/>
      </c>
      <c r="H435" s="172" t="str">
        <f>IF('Cálculos '!O441="","",'Cálculos '!O441)</f>
        <v/>
      </c>
      <c r="I435" s="172" t="str">
        <f>IF('Cálculos '!P441="","",'Cálculos '!P441)</f>
        <v/>
      </c>
      <c r="J435" s="172" t="str">
        <f>IF('Cálculos '!Q441="","",'Cálculos '!Q441)</f>
        <v/>
      </c>
      <c r="K435" s="172" t="str">
        <f>IF('Cálculos '!R441="","",'Cálculos '!R441)</f>
        <v/>
      </c>
      <c r="L435" s="172" t="str">
        <f>IF('Cálculos '!S441="","",'Cálculos '!S441)</f>
        <v/>
      </c>
      <c r="M435" s="172" t="str">
        <f>IF('Cálculos '!T441="","",'Cálculos '!T441)</f>
        <v/>
      </c>
      <c r="N435" s="172" t="str">
        <f>IF('Cálculos '!U441="","",'Cálculos '!U441)</f>
        <v/>
      </c>
      <c r="O435" s="172" t="str">
        <f>IF('Cálculos '!V441="","",'Cálculos '!V441)</f>
        <v/>
      </c>
      <c r="P435" s="172" t="str">
        <f>IF('Cálculos '!W441="","",'Cálculos '!W441)</f>
        <v/>
      </c>
      <c r="Q435" s="172" t="str">
        <f>IF('Cálculos '!X441="","",'Cálculos '!X441)</f>
        <v/>
      </c>
      <c r="R435" s="172" t="str">
        <f>IF('Cálculos '!Y441="","",'Cálculos '!Y441)</f>
        <v/>
      </c>
      <c r="S435" s="172" t="str">
        <f>IF('Cálculos '!Z441="","",'Cálculos '!Z441)</f>
        <v/>
      </c>
      <c r="T435" s="172" t="str">
        <f>IF('Cálculos '!AA441="","",'Cálculos '!AA441)</f>
        <v/>
      </c>
      <c r="U435" s="172" t="str">
        <f>IF('Cálculos '!AB441="","",'Cálculos '!AB441)</f>
        <v/>
      </c>
      <c r="V435" s="172" t="str">
        <f>IF('Cálculos '!AC441="","",'Cálculos '!AC441)</f>
        <v/>
      </c>
      <c r="W435" s="172" t="str">
        <f>IF('Cálculos '!AD441="","",'Cálculos '!AD441)</f>
        <v/>
      </c>
      <c r="X435" s="172" t="str">
        <f>IF('Cálculos '!AE441="","",'Cálculos '!AE441)</f>
        <v/>
      </c>
      <c r="Y435" s="172" t="str">
        <f>IF('Cálculos '!AF441="","",'Cálculos '!AF441)</f>
        <v/>
      </c>
      <c r="Z435" s="172" t="str">
        <f>IF('Cálculos '!AG441="","",'Cálculos '!AG441)</f>
        <v/>
      </c>
      <c r="AA435" s="172" t="str">
        <f>IF('Cálculos '!AH441="","",'Cálculos '!AH441)</f>
        <v/>
      </c>
      <c r="AB435" s="172" t="str">
        <f>IF('Cálculos '!AI441="","",'Cálculos '!AI441)</f>
        <v/>
      </c>
      <c r="AC435" s="172" t="str">
        <f>IF('Cálculos '!AJ441="","",'Cálculos '!AJ441)</f>
        <v/>
      </c>
      <c r="AD435" s="172" t="str">
        <f>IF('Cálculos '!AK441="","",'Cálculos '!AK441)</f>
        <v/>
      </c>
      <c r="AE435" s="172" t="str">
        <f>IF('Cálculos '!AL441="","",'Cálculos '!AL441)</f>
        <v/>
      </c>
      <c r="AF435" s="172" t="str">
        <f>IF('Cálculos '!AM441="","",'Cálculos '!AM441)</f>
        <v/>
      </c>
      <c r="AG435" s="172" t="str">
        <f>IF('Cálculos '!AN441="","",'Cálculos '!AN441)</f>
        <v/>
      </c>
      <c r="AH435" s="172" t="str">
        <f>IF('Cálculos '!AO441="","",'Cálculos '!AO441)</f>
        <v/>
      </c>
      <c r="AI435" s="172" t="str">
        <f>IF('Cálculos '!AP441="","",'Cálculos '!AP441)</f>
        <v/>
      </c>
      <c r="AJ435" s="443" t="str">
        <f>IF('Cálculos '!AQ441="","",'Cálculos '!AQ441)</f>
        <v/>
      </c>
      <c r="AK435" s="446" t="str">
        <f>IF('Cálculos '!D441="","",AVERAGE(C435:AJ435))</f>
        <v/>
      </c>
      <c r="AM435" s="181">
        <f t="shared" si="254"/>
        <v>433</v>
      </c>
      <c r="AN435" s="284" t="str">
        <f t="shared" si="255"/>
        <v/>
      </c>
      <c r="AO435" s="285" t="str">
        <f t="shared" si="256"/>
        <v/>
      </c>
      <c r="AP435" s="285" t="str">
        <f t="shared" si="257"/>
        <v/>
      </c>
      <c r="AQ435" s="285" t="str">
        <f t="shared" si="258"/>
        <v/>
      </c>
      <c r="AR435" s="182" t="str">
        <f t="shared" si="259"/>
        <v/>
      </c>
      <c r="AS435" s="182" t="str">
        <f t="shared" si="260"/>
        <v/>
      </c>
      <c r="AT435" s="182" t="str">
        <f t="shared" si="261"/>
        <v/>
      </c>
      <c r="AU435" s="182" t="str">
        <f t="shared" si="262"/>
        <v/>
      </c>
      <c r="AV435" s="182" t="str">
        <f t="shared" si="263"/>
        <v/>
      </c>
      <c r="AW435" s="182" t="str">
        <f t="shared" si="264"/>
        <v/>
      </c>
      <c r="AX435" s="182" t="str">
        <f t="shared" si="265"/>
        <v/>
      </c>
      <c r="AY435" s="182" t="str">
        <f t="shared" si="266"/>
        <v/>
      </c>
      <c r="AZ435" s="182" t="str">
        <f t="shared" si="267"/>
        <v/>
      </c>
      <c r="BA435" s="182" t="str">
        <f t="shared" si="268"/>
        <v/>
      </c>
      <c r="BB435" s="182" t="str">
        <f t="shared" si="269"/>
        <v/>
      </c>
      <c r="BC435" s="182" t="str">
        <f t="shared" si="270"/>
        <v/>
      </c>
      <c r="BD435" s="182" t="str">
        <f t="shared" si="271"/>
        <v/>
      </c>
      <c r="BE435" s="182" t="str">
        <f t="shared" si="272"/>
        <v/>
      </c>
      <c r="BF435" s="182" t="str">
        <f t="shared" si="273"/>
        <v/>
      </c>
      <c r="BG435" s="182" t="str">
        <f t="shared" si="274"/>
        <v/>
      </c>
      <c r="BH435" s="182" t="str">
        <f t="shared" si="275"/>
        <v/>
      </c>
      <c r="BI435" s="182" t="str">
        <f t="shared" si="276"/>
        <v/>
      </c>
      <c r="BJ435" s="182" t="str">
        <f t="shared" si="277"/>
        <v/>
      </c>
      <c r="BK435" s="182" t="str">
        <f t="shared" si="278"/>
        <v/>
      </c>
      <c r="BL435" s="182" t="str">
        <f t="shared" si="279"/>
        <v/>
      </c>
      <c r="BM435" s="182" t="str">
        <f t="shared" si="280"/>
        <v/>
      </c>
      <c r="BN435" s="182" t="str">
        <f t="shared" si="281"/>
        <v/>
      </c>
      <c r="BO435" s="182" t="str">
        <f t="shared" si="282"/>
        <v/>
      </c>
      <c r="BP435" s="182" t="str">
        <f t="shared" si="283"/>
        <v/>
      </c>
      <c r="BQ435" s="182" t="str">
        <f t="shared" si="284"/>
        <v/>
      </c>
      <c r="BR435" s="182" t="str">
        <f t="shared" si="285"/>
        <v/>
      </c>
      <c r="BS435" s="182" t="str">
        <f t="shared" si="286"/>
        <v/>
      </c>
      <c r="BT435" s="182" t="str">
        <f t="shared" si="287"/>
        <v/>
      </c>
      <c r="BU435" s="183" t="str">
        <f t="shared" si="288"/>
        <v/>
      </c>
      <c r="BV435" s="184" t="str">
        <f>IF('Cálculos '!C441="","",AVERAGE(AN435:BU435))</f>
        <v/>
      </c>
    </row>
    <row r="436" spans="2:74" ht="17.25" hidden="1" thickBot="1" x14ac:dyDescent="0.35">
      <c r="B436" s="165">
        <f t="shared" si="253"/>
        <v>434</v>
      </c>
      <c r="C436" s="171" t="str">
        <f>IF('Cálculos '!J442="","",'Cálculos '!J442)</f>
        <v/>
      </c>
      <c r="D436" s="172" t="str">
        <f>IF('Cálculos '!K442="","",'Cálculos '!K442)</f>
        <v/>
      </c>
      <c r="E436" s="172" t="str">
        <f>IF('Cálculos '!L442="","",'Cálculos '!L442)</f>
        <v/>
      </c>
      <c r="F436" s="172" t="str">
        <f>IF('Cálculos '!M442="","",'Cálculos '!M442)</f>
        <v/>
      </c>
      <c r="G436" s="172" t="str">
        <f>IF('Cálculos '!N442="","",'Cálculos '!N442)</f>
        <v/>
      </c>
      <c r="H436" s="172" t="str">
        <f>IF('Cálculos '!O442="","",'Cálculos '!O442)</f>
        <v/>
      </c>
      <c r="I436" s="172" t="str">
        <f>IF('Cálculos '!P442="","",'Cálculos '!P442)</f>
        <v/>
      </c>
      <c r="J436" s="172" t="str">
        <f>IF('Cálculos '!Q442="","",'Cálculos '!Q442)</f>
        <v/>
      </c>
      <c r="K436" s="172" t="str">
        <f>IF('Cálculos '!R442="","",'Cálculos '!R442)</f>
        <v/>
      </c>
      <c r="L436" s="172" t="str">
        <f>IF('Cálculos '!S442="","",'Cálculos '!S442)</f>
        <v/>
      </c>
      <c r="M436" s="172" t="str">
        <f>IF('Cálculos '!T442="","",'Cálculos '!T442)</f>
        <v/>
      </c>
      <c r="N436" s="172" t="str">
        <f>IF('Cálculos '!U442="","",'Cálculos '!U442)</f>
        <v/>
      </c>
      <c r="O436" s="172" t="str">
        <f>IF('Cálculos '!V442="","",'Cálculos '!V442)</f>
        <v/>
      </c>
      <c r="P436" s="172" t="str">
        <f>IF('Cálculos '!W442="","",'Cálculos '!W442)</f>
        <v/>
      </c>
      <c r="Q436" s="172" t="str">
        <f>IF('Cálculos '!X442="","",'Cálculos '!X442)</f>
        <v/>
      </c>
      <c r="R436" s="172" t="str">
        <f>IF('Cálculos '!Y442="","",'Cálculos '!Y442)</f>
        <v/>
      </c>
      <c r="S436" s="172" t="str">
        <f>IF('Cálculos '!Z442="","",'Cálculos '!Z442)</f>
        <v/>
      </c>
      <c r="T436" s="172" t="str">
        <f>IF('Cálculos '!AA442="","",'Cálculos '!AA442)</f>
        <v/>
      </c>
      <c r="U436" s="172" t="str">
        <f>IF('Cálculos '!AB442="","",'Cálculos '!AB442)</f>
        <v/>
      </c>
      <c r="V436" s="172" t="str">
        <f>IF('Cálculos '!AC442="","",'Cálculos '!AC442)</f>
        <v/>
      </c>
      <c r="W436" s="172" t="str">
        <f>IF('Cálculos '!AD442="","",'Cálculos '!AD442)</f>
        <v/>
      </c>
      <c r="X436" s="172" t="str">
        <f>IF('Cálculos '!AE442="","",'Cálculos '!AE442)</f>
        <v/>
      </c>
      <c r="Y436" s="172" t="str">
        <f>IF('Cálculos '!AF442="","",'Cálculos '!AF442)</f>
        <v/>
      </c>
      <c r="Z436" s="172" t="str">
        <f>IF('Cálculos '!AG442="","",'Cálculos '!AG442)</f>
        <v/>
      </c>
      <c r="AA436" s="172" t="str">
        <f>IF('Cálculos '!AH442="","",'Cálculos '!AH442)</f>
        <v/>
      </c>
      <c r="AB436" s="172" t="str">
        <f>IF('Cálculos '!AI442="","",'Cálculos '!AI442)</f>
        <v/>
      </c>
      <c r="AC436" s="172" t="str">
        <f>IF('Cálculos '!AJ442="","",'Cálculos '!AJ442)</f>
        <v/>
      </c>
      <c r="AD436" s="172" t="str">
        <f>IF('Cálculos '!AK442="","",'Cálculos '!AK442)</f>
        <v/>
      </c>
      <c r="AE436" s="172" t="str">
        <f>IF('Cálculos '!AL442="","",'Cálculos '!AL442)</f>
        <v/>
      </c>
      <c r="AF436" s="172" t="str">
        <f>IF('Cálculos '!AM442="","",'Cálculos '!AM442)</f>
        <v/>
      </c>
      <c r="AG436" s="172" t="str">
        <f>IF('Cálculos '!AN442="","",'Cálculos '!AN442)</f>
        <v/>
      </c>
      <c r="AH436" s="172" t="str">
        <f>IF('Cálculos '!AO442="","",'Cálculos '!AO442)</f>
        <v/>
      </c>
      <c r="AI436" s="172" t="str">
        <f>IF('Cálculos '!AP442="","",'Cálculos '!AP442)</f>
        <v/>
      </c>
      <c r="AJ436" s="443" t="str">
        <f>IF('Cálculos '!AQ442="","",'Cálculos '!AQ442)</f>
        <v/>
      </c>
      <c r="AK436" s="446" t="str">
        <f>IF('Cálculos '!D442="","",AVERAGE(C436:AJ436))</f>
        <v/>
      </c>
      <c r="AM436" s="181">
        <f t="shared" si="254"/>
        <v>434</v>
      </c>
      <c r="AN436" s="284" t="str">
        <f t="shared" si="255"/>
        <v/>
      </c>
      <c r="AO436" s="285" t="str">
        <f t="shared" si="256"/>
        <v/>
      </c>
      <c r="AP436" s="285" t="str">
        <f t="shared" si="257"/>
        <v/>
      </c>
      <c r="AQ436" s="285" t="str">
        <f t="shared" si="258"/>
        <v/>
      </c>
      <c r="AR436" s="182" t="str">
        <f t="shared" si="259"/>
        <v/>
      </c>
      <c r="AS436" s="182" t="str">
        <f t="shared" si="260"/>
        <v/>
      </c>
      <c r="AT436" s="182" t="str">
        <f t="shared" si="261"/>
        <v/>
      </c>
      <c r="AU436" s="182" t="str">
        <f t="shared" si="262"/>
        <v/>
      </c>
      <c r="AV436" s="182" t="str">
        <f t="shared" si="263"/>
        <v/>
      </c>
      <c r="AW436" s="182" t="str">
        <f t="shared" si="264"/>
        <v/>
      </c>
      <c r="AX436" s="182" t="str">
        <f t="shared" si="265"/>
        <v/>
      </c>
      <c r="AY436" s="182" t="str">
        <f t="shared" si="266"/>
        <v/>
      </c>
      <c r="AZ436" s="182" t="str">
        <f t="shared" si="267"/>
        <v/>
      </c>
      <c r="BA436" s="182" t="str">
        <f t="shared" si="268"/>
        <v/>
      </c>
      <c r="BB436" s="182" t="str">
        <f t="shared" si="269"/>
        <v/>
      </c>
      <c r="BC436" s="182" t="str">
        <f t="shared" si="270"/>
        <v/>
      </c>
      <c r="BD436" s="182" t="str">
        <f t="shared" si="271"/>
        <v/>
      </c>
      <c r="BE436" s="182" t="str">
        <f t="shared" si="272"/>
        <v/>
      </c>
      <c r="BF436" s="182" t="str">
        <f t="shared" si="273"/>
        <v/>
      </c>
      <c r="BG436" s="182" t="str">
        <f t="shared" si="274"/>
        <v/>
      </c>
      <c r="BH436" s="182" t="str">
        <f t="shared" si="275"/>
        <v/>
      </c>
      <c r="BI436" s="182" t="str">
        <f t="shared" si="276"/>
        <v/>
      </c>
      <c r="BJ436" s="182" t="str">
        <f t="shared" si="277"/>
        <v/>
      </c>
      <c r="BK436" s="182" t="str">
        <f t="shared" si="278"/>
        <v/>
      </c>
      <c r="BL436" s="182" t="str">
        <f t="shared" si="279"/>
        <v/>
      </c>
      <c r="BM436" s="182" t="str">
        <f t="shared" si="280"/>
        <v/>
      </c>
      <c r="BN436" s="182" t="str">
        <f t="shared" si="281"/>
        <v/>
      </c>
      <c r="BO436" s="182" t="str">
        <f t="shared" si="282"/>
        <v/>
      </c>
      <c r="BP436" s="182" t="str">
        <f t="shared" si="283"/>
        <v/>
      </c>
      <c r="BQ436" s="182" t="str">
        <f t="shared" si="284"/>
        <v/>
      </c>
      <c r="BR436" s="182" t="str">
        <f t="shared" si="285"/>
        <v/>
      </c>
      <c r="BS436" s="182" t="str">
        <f t="shared" si="286"/>
        <v/>
      </c>
      <c r="BT436" s="182" t="str">
        <f t="shared" si="287"/>
        <v/>
      </c>
      <c r="BU436" s="183" t="str">
        <f t="shared" si="288"/>
        <v/>
      </c>
      <c r="BV436" s="184" t="str">
        <f>IF('Cálculos '!C442="","",AVERAGE(AN436:BU436))</f>
        <v/>
      </c>
    </row>
    <row r="437" spans="2:74" ht="17.25" hidden="1" thickBot="1" x14ac:dyDescent="0.35">
      <c r="B437" s="165">
        <f t="shared" si="253"/>
        <v>435</v>
      </c>
      <c r="C437" s="171" t="str">
        <f>IF('Cálculos '!J443="","",'Cálculos '!J443)</f>
        <v/>
      </c>
      <c r="D437" s="172" t="str">
        <f>IF('Cálculos '!K443="","",'Cálculos '!K443)</f>
        <v/>
      </c>
      <c r="E437" s="172" t="str">
        <f>IF('Cálculos '!L443="","",'Cálculos '!L443)</f>
        <v/>
      </c>
      <c r="F437" s="172" t="str">
        <f>IF('Cálculos '!M443="","",'Cálculos '!M443)</f>
        <v/>
      </c>
      <c r="G437" s="172" t="str">
        <f>IF('Cálculos '!N443="","",'Cálculos '!N443)</f>
        <v/>
      </c>
      <c r="H437" s="172" t="str">
        <f>IF('Cálculos '!O443="","",'Cálculos '!O443)</f>
        <v/>
      </c>
      <c r="I437" s="172" t="str">
        <f>IF('Cálculos '!P443="","",'Cálculos '!P443)</f>
        <v/>
      </c>
      <c r="J437" s="172" t="str">
        <f>IF('Cálculos '!Q443="","",'Cálculos '!Q443)</f>
        <v/>
      </c>
      <c r="K437" s="172" t="str">
        <f>IF('Cálculos '!R443="","",'Cálculos '!R443)</f>
        <v/>
      </c>
      <c r="L437" s="172" t="str">
        <f>IF('Cálculos '!S443="","",'Cálculos '!S443)</f>
        <v/>
      </c>
      <c r="M437" s="172" t="str">
        <f>IF('Cálculos '!T443="","",'Cálculos '!T443)</f>
        <v/>
      </c>
      <c r="N437" s="172" t="str">
        <f>IF('Cálculos '!U443="","",'Cálculos '!U443)</f>
        <v/>
      </c>
      <c r="O437" s="172" t="str">
        <f>IF('Cálculos '!V443="","",'Cálculos '!V443)</f>
        <v/>
      </c>
      <c r="P437" s="172" t="str">
        <f>IF('Cálculos '!W443="","",'Cálculos '!W443)</f>
        <v/>
      </c>
      <c r="Q437" s="172" t="str">
        <f>IF('Cálculos '!X443="","",'Cálculos '!X443)</f>
        <v/>
      </c>
      <c r="R437" s="172" t="str">
        <f>IF('Cálculos '!Y443="","",'Cálculos '!Y443)</f>
        <v/>
      </c>
      <c r="S437" s="172" t="str">
        <f>IF('Cálculos '!Z443="","",'Cálculos '!Z443)</f>
        <v/>
      </c>
      <c r="T437" s="172" t="str">
        <f>IF('Cálculos '!AA443="","",'Cálculos '!AA443)</f>
        <v/>
      </c>
      <c r="U437" s="172" t="str">
        <f>IF('Cálculos '!AB443="","",'Cálculos '!AB443)</f>
        <v/>
      </c>
      <c r="V437" s="172" t="str">
        <f>IF('Cálculos '!AC443="","",'Cálculos '!AC443)</f>
        <v/>
      </c>
      <c r="W437" s="172" t="str">
        <f>IF('Cálculos '!AD443="","",'Cálculos '!AD443)</f>
        <v/>
      </c>
      <c r="X437" s="172" t="str">
        <f>IF('Cálculos '!AE443="","",'Cálculos '!AE443)</f>
        <v/>
      </c>
      <c r="Y437" s="172" t="str">
        <f>IF('Cálculos '!AF443="","",'Cálculos '!AF443)</f>
        <v/>
      </c>
      <c r="Z437" s="172" t="str">
        <f>IF('Cálculos '!AG443="","",'Cálculos '!AG443)</f>
        <v/>
      </c>
      <c r="AA437" s="172" t="str">
        <f>IF('Cálculos '!AH443="","",'Cálculos '!AH443)</f>
        <v/>
      </c>
      <c r="AB437" s="172" t="str">
        <f>IF('Cálculos '!AI443="","",'Cálculos '!AI443)</f>
        <v/>
      </c>
      <c r="AC437" s="172" t="str">
        <f>IF('Cálculos '!AJ443="","",'Cálculos '!AJ443)</f>
        <v/>
      </c>
      <c r="AD437" s="172" t="str">
        <f>IF('Cálculos '!AK443="","",'Cálculos '!AK443)</f>
        <v/>
      </c>
      <c r="AE437" s="172" t="str">
        <f>IF('Cálculos '!AL443="","",'Cálculos '!AL443)</f>
        <v/>
      </c>
      <c r="AF437" s="172" t="str">
        <f>IF('Cálculos '!AM443="","",'Cálculos '!AM443)</f>
        <v/>
      </c>
      <c r="AG437" s="172" t="str">
        <f>IF('Cálculos '!AN443="","",'Cálculos '!AN443)</f>
        <v/>
      </c>
      <c r="AH437" s="172" t="str">
        <f>IF('Cálculos '!AO443="","",'Cálculos '!AO443)</f>
        <v/>
      </c>
      <c r="AI437" s="172" t="str">
        <f>IF('Cálculos '!AP443="","",'Cálculos '!AP443)</f>
        <v/>
      </c>
      <c r="AJ437" s="443" t="str">
        <f>IF('Cálculos '!AQ443="","",'Cálculos '!AQ443)</f>
        <v/>
      </c>
      <c r="AK437" s="446" t="str">
        <f>IF('Cálculos '!D443="","",AVERAGE(C437:AJ437))</f>
        <v/>
      </c>
      <c r="AM437" s="181">
        <f t="shared" si="254"/>
        <v>435</v>
      </c>
      <c r="AN437" s="284" t="str">
        <f t="shared" si="255"/>
        <v/>
      </c>
      <c r="AO437" s="285" t="str">
        <f t="shared" si="256"/>
        <v/>
      </c>
      <c r="AP437" s="285" t="str">
        <f t="shared" si="257"/>
        <v/>
      </c>
      <c r="AQ437" s="285" t="str">
        <f t="shared" si="258"/>
        <v/>
      </c>
      <c r="AR437" s="182" t="str">
        <f t="shared" si="259"/>
        <v/>
      </c>
      <c r="AS437" s="182" t="str">
        <f t="shared" si="260"/>
        <v/>
      </c>
      <c r="AT437" s="182" t="str">
        <f t="shared" si="261"/>
        <v/>
      </c>
      <c r="AU437" s="182" t="str">
        <f t="shared" si="262"/>
        <v/>
      </c>
      <c r="AV437" s="182" t="str">
        <f t="shared" si="263"/>
        <v/>
      </c>
      <c r="AW437" s="182" t="str">
        <f t="shared" si="264"/>
        <v/>
      </c>
      <c r="AX437" s="182" t="str">
        <f t="shared" si="265"/>
        <v/>
      </c>
      <c r="AY437" s="182" t="str">
        <f t="shared" si="266"/>
        <v/>
      </c>
      <c r="AZ437" s="182" t="str">
        <f t="shared" si="267"/>
        <v/>
      </c>
      <c r="BA437" s="182" t="str">
        <f t="shared" si="268"/>
        <v/>
      </c>
      <c r="BB437" s="182" t="str">
        <f t="shared" si="269"/>
        <v/>
      </c>
      <c r="BC437" s="182" t="str">
        <f t="shared" si="270"/>
        <v/>
      </c>
      <c r="BD437" s="182" t="str">
        <f t="shared" si="271"/>
        <v/>
      </c>
      <c r="BE437" s="182" t="str">
        <f t="shared" si="272"/>
        <v/>
      </c>
      <c r="BF437" s="182" t="str">
        <f t="shared" si="273"/>
        <v/>
      </c>
      <c r="BG437" s="182" t="str">
        <f t="shared" si="274"/>
        <v/>
      </c>
      <c r="BH437" s="182" t="str">
        <f t="shared" si="275"/>
        <v/>
      </c>
      <c r="BI437" s="182" t="str">
        <f t="shared" si="276"/>
        <v/>
      </c>
      <c r="BJ437" s="182" t="str">
        <f t="shared" si="277"/>
        <v/>
      </c>
      <c r="BK437" s="182" t="str">
        <f t="shared" si="278"/>
        <v/>
      </c>
      <c r="BL437" s="182" t="str">
        <f t="shared" si="279"/>
        <v/>
      </c>
      <c r="BM437" s="182" t="str">
        <f t="shared" si="280"/>
        <v/>
      </c>
      <c r="BN437" s="182" t="str">
        <f t="shared" si="281"/>
        <v/>
      </c>
      <c r="BO437" s="182" t="str">
        <f t="shared" si="282"/>
        <v/>
      </c>
      <c r="BP437" s="182" t="str">
        <f t="shared" si="283"/>
        <v/>
      </c>
      <c r="BQ437" s="182" t="str">
        <f t="shared" si="284"/>
        <v/>
      </c>
      <c r="BR437" s="182" t="str">
        <f t="shared" si="285"/>
        <v/>
      </c>
      <c r="BS437" s="182" t="str">
        <f t="shared" si="286"/>
        <v/>
      </c>
      <c r="BT437" s="182" t="str">
        <f t="shared" si="287"/>
        <v/>
      </c>
      <c r="BU437" s="183" t="str">
        <f t="shared" si="288"/>
        <v/>
      </c>
      <c r="BV437" s="184" t="str">
        <f>IF('Cálculos '!C443="","",AVERAGE(AN437:BU437))</f>
        <v/>
      </c>
    </row>
    <row r="438" spans="2:74" ht="17.25" hidden="1" thickBot="1" x14ac:dyDescent="0.35">
      <c r="B438" s="165">
        <f t="shared" si="253"/>
        <v>436</v>
      </c>
      <c r="C438" s="171" t="str">
        <f>IF('Cálculos '!J444="","",'Cálculos '!J444)</f>
        <v/>
      </c>
      <c r="D438" s="172" t="str">
        <f>IF('Cálculos '!K444="","",'Cálculos '!K444)</f>
        <v/>
      </c>
      <c r="E438" s="172" t="str">
        <f>IF('Cálculos '!L444="","",'Cálculos '!L444)</f>
        <v/>
      </c>
      <c r="F438" s="172" t="str">
        <f>IF('Cálculos '!M444="","",'Cálculos '!M444)</f>
        <v/>
      </c>
      <c r="G438" s="172" t="str">
        <f>IF('Cálculos '!N444="","",'Cálculos '!N444)</f>
        <v/>
      </c>
      <c r="H438" s="172" t="str">
        <f>IF('Cálculos '!O444="","",'Cálculos '!O444)</f>
        <v/>
      </c>
      <c r="I438" s="172" t="str">
        <f>IF('Cálculos '!P444="","",'Cálculos '!P444)</f>
        <v/>
      </c>
      <c r="J438" s="172" t="str">
        <f>IF('Cálculos '!Q444="","",'Cálculos '!Q444)</f>
        <v/>
      </c>
      <c r="K438" s="172" t="str">
        <f>IF('Cálculos '!R444="","",'Cálculos '!R444)</f>
        <v/>
      </c>
      <c r="L438" s="172" t="str">
        <f>IF('Cálculos '!S444="","",'Cálculos '!S444)</f>
        <v/>
      </c>
      <c r="M438" s="172" t="str">
        <f>IF('Cálculos '!T444="","",'Cálculos '!T444)</f>
        <v/>
      </c>
      <c r="N438" s="172" t="str">
        <f>IF('Cálculos '!U444="","",'Cálculos '!U444)</f>
        <v/>
      </c>
      <c r="O438" s="172" t="str">
        <f>IF('Cálculos '!V444="","",'Cálculos '!V444)</f>
        <v/>
      </c>
      <c r="P438" s="172" t="str">
        <f>IF('Cálculos '!W444="","",'Cálculos '!W444)</f>
        <v/>
      </c>
      <c r="Q438" s="172" t="str">
        <f>IF('Cálculos '!X444="","",'Cálculos '!X444)</f>
        <v/>
      </c>
      <c r="R438" s="172" t="str">
        <f>IF('Cálculos '!Y444="","",'Cálculos '!Y444)</f>
        <v/>
      </c>
      <c r="S438" s="172" t="str">
        <f>IF('Cálculos '!Z444="","",'Cálculos '!Z444)</f>
        <v/>
      </c>
      <c r="T438" s="172" t="str">
        <f>IF('Cálculos '!AA444="","",'Cálculos '!AA444)</f>
        <v/>
      </c>
      <c r="U438" s="172" t="str">
        <f>IF('Cálculos '!AB444="","",'Cálculos '!AB444)</f>
        <v/>
      </c>
      <c r="V438" s="172" t="str">
        <f>IF('Cálculos '!AC444="","",'Cálculos '!AC444)</f>
        <v/>
      </c>
      <c r="W438" s="172" t="str">
        <f>IF('Cálculos '!AD444="","",'Cálculos '!AD444)</f>
        <v/>
      </c>
      <c r="X438" s="172" t="str">
        <f>IF('Cálculos '!AE444="","",'Cálculos '!AE444)</f>
        <v/>
      </c>
      <c r="Y438" s="172" t="str">
        <f>IF('Cálculos '!AF444="","",'Cálculos '!AF444)</f>
        <v/>
      </c>
      <c r="Z438" s="172" t="str">
        <f>IF('Cálculos '!AG444="","",'Cálculos '!AG444)</f>
        <v/>
      </c>
      <c r="AA438" s="172" t="str">
        <f>IF('Cálculos '!AH444="","",'Cálculos '!AH444)</f>
        <v/>
      </c>
      <c r="AB438" s="172" t="str">
        <f>IF('Cálculos '!AI444="","",'Cálculos '!AI444)</f>
        <v/>
      </c>
      <c r="AC438" s="172" t="str">
        <f>IF('Cálculos '!AJ444="","",'Cálculos '!AJ444)</f>
        <v/>
      </c>
      <c r="AD438" s="172" t="str">
        <f>IF('Cálculos '!AK444="","",'Cálculos '!AK444)</f>
        <v/>
      </c>
      <c r="AE438" s="172" t="str">
        <f>IF('Cálculos '!AL444="","",'Cálculos '!AL444)</f>
        <v/>
      </c>
      <c r="AF438" s="172" t="str">
        <f>IF('Cálculos '!AM444="","",'Cálculos '!AM444)</f>
        <v/>
      </c>
      <c r="AG438" s="172" t="str">
        <f>IF('Cálculos '!AN444="","",'Cálculos '!AN444)</f>
        <v/>
      </c>
      <c r="AH438" s="172" t="str">
        <f>IF('Cálculos '!AO444="","",'Cálculos '!AO444)</f>
        <v/>
      </c>
      <c r="AI438" s="172" t="str">
        <f>IF('Cálculos '!AP444="","",'Cálculos '!AP444)</f>
        <v/>
      </c>
      <c r="AJ438" s="443" t="str">
        <f>IF('Cálculos '!AQ444="","",'Cálculos '!AQ444)</f>
        <v/>
      </c>
      <c r="AK438" s="446" t="str">
        <f>IF('Cálculos '!D444="","",AVERAGE(C438:AJ438))</f>
        <v/>
      </c>
      <c r="AM438" s="181">
        <f t="shared" si="254"/>
        <v>436</v>
      </c>
      <c r="AN438" s="284" t="str">
        <f t="shared" si="255"/>
        <v/>
      </c>
      <c r="AO438" s="285" t="str">
        <f t="shared" si="256"/>
        <v/>
      </c>
      <c r="AP438" s="285" t="str">
        <f t="shared" si="257"/>
        <v/>
      </c>
      <c r="AQ438" s="285" t="str">
        <f t="shared" si="258"/>
        <v/>
      </c>
      <c r="AR438" s="182" t="str">
        <f t="shared" si="259"/>
        <v/>
      </c>
      <c r="AS438" s="182" t="str">
        <f t="shared" si="260"/>
        <v/>
      </c>
      <c r="AT438" s="182" t="str">
        <f t="shared" si="261"/>
        <v/>
      </c>
      <c r="AU438" s="182" t="str">
        <f t="shared" si="262"/>
        <v/>
      </c>
      <c r="AV438" s="182" t="str">
        <f t="shared" si="263"/>
        <v/>
      </c>
      <c r="AW438" s="182" t="str">
        <f t="shared" si="264"/>
        <v/>
      </c>
      <c r="AX438" s="182" t="str">
        <f t="shared" si="265"/>
        <v/>
      </c>
      <c r="AY438" s="182" t="str">
        <f t="shared" si="266"/>
        <v/>
      </c>
      <c r="AZ438" s="182" t="str">
        <f t="shared" si="267"/>
        <v/>
      </c>
      <c r="BA438" s="182" t="str">
        <f t="shared" si="268"/>
        <v/>
      </c>
      <c r="BB438" s="182" t="str">
        <f t="shared" si="269"/>
        <v/>
      </c>
      <c r="BC438" s="182" t="str">
        <f t="shared" si="270"/>
        <v/>
      </c>
      <c r="BD438" s="182" t="str">
        <f t="shared" si="271"/>
        <v/>
      </c>
      <c r="BE438" s="182" t="str">
        <f t="shared" si="272"/>
        <v/>
      </c>
      <c r="BF438" s="182" t="str">
        <f t="shared" si="273"/>
        <v/>
      </c>
      <c r="BG438" s="182" t="str">
        <f t="shared" si="274"/>
        <v/>
      </c>
      <c r="BH438" s="182" t="str">
        <f t="shared" si="275"/>
        <v/>
      </c>
      <c r="BI438" s="182" t="str">
        <f t="shared" si="276"/>
        <v/>
      </c>
      <c r="BJ438" s="182" t="str">
        <f t="shared" si="277"/>
        <v/>
      </c>
      <c r="BK438" s="182" t="str">
        <f t="shared" si="278"/>
        <v/>
      </c>
      <c r="BL438" s="182" t="str">
        <f t="shared" si="279"/>
        <v/>
      </c>
      <c r="BM438" s="182" t="str">
        <f t="shared" si="280"/>
        <v/>
      </c>
      <c r="BN438" s="182" t="str">
        <f t="shared" si="281"/>
        <v/>
      </c>
      <c r="BO438" s="182" t="str">
        <f t="shared" si="282"/>
        <v/>
      </c>
      <c r="BP438" s="182" t="str">
        <f t="shared" si="283"/>
        <v/>
      </c>
      <c r="BQ438" s="182" t="str">
        <f t="shared" si="284"/>
        <v/>
      </c>
      <c r="BR438" s="182" t="str">
        <f t="shared" si="285"/>
        <v/>
      </c>
      <c r="BS438" s="182" t="str">
        <f t="shared" si="286"/>
        <v/>
      </c>
      <c r="BT438" s="182" t="str">
        <f t="shared" si="287"/>
        <v/>
      </c>
      <c r="BU438" s="183" t="str">
        <f t="shared" si="288"/>
        <v/>
      </c>
      <c r="BV438" s="184" t="str">
        <f>IF('Cálculos '!C444="","",AVERAGE(AN438:BU438))</f>
        <v/>
      </c>
    </row>
    <row r="439" spans="2:74" ht="17.25" hidden="1" thickBot="1" x14ac:dyDescent="0.35">
      <c r="B439" s="165">
        <f t="shared" si="253"/>
        <v>437</v>
      </c>
      <c r="C439" s="171" t="str">
        <f>IF('Cálculos '!J445="","",'Cálculos '!J445)</f>
        <v/>
      </c>
      <c r="D439" s="172" t="str">
        <f>IF('Cálculos '!K445="","",'Cálculos '!K445)</f>
        <v/>
      </c>
      <c r="E439" s="172" t="str">
        <f>IF('Cálculos '!L445="","",'Cálculos '!L445)</f>
        <v/>
      </c>
      <c r="F439" s="172" t="str">
        <f>IF('Cálculos '!M445="","",'Cálculos '!M445)</f>
        <v/>
      </c>
      <c r="G439" s="172" t="str">
        <f>IF('Cálculos '!N445="","",'Cálculos '!N445)</f>
        <v/>
      </c>
      <c r="H439" s="172" t="str">
        <f>IF('Cálculos '!O445="","",'Cálculos '!O445)</f>
        <v/>
      </c>
      <c r="I439" s="172" t="str">
        <f>IF('Cálculos '!P445="","",'Cálculos '!P445)</f>
        <v/>
      </c>
      <c r="J439" s="172" t="str">
        <f>IF('Cálculos '!Q445="","",'Cálculos '!Q445)</f>
        <v/>
      </c>
      <c r="K439" s="172" t="str">
        <f>IF('Cálculos '!R445="","",'Cálculos '!R445)</f>
        <v/>
      </c>
      <c r="L439" s="172" t="str">
        <f>IF('Cálculos '!S445="","",'Cálculos '!S445)</f>
        <v/>
      </c>
      <c r="M439" s="172" t="str">
        <f>IF('Cálculos '!T445="","",'Cálculos '!T445)</f>
        <v/>
      </c>
      <c r="N439" s="172" t="str">
        <f>IF('Cálculos '!U445="","",'Cálculos '!U445)</f>
        <v/>
      </c>
      <c r="O439" s="172" t="str">
        <f>IF('Cálculos '!V445="","",'Cálculos '!V445)</f>
        <v/>
      </c>
      <c r="P439" s="172" t="str">
        <f>IF('Cálculos '!W445="","",'Cálculos '!W445)</f>
        <v/>
      </c>
      <c r="Q439" s="172" t="str">
        <f>IF('Cálculos '!X445="","",'Cálculos '!X445)</f>
        <v/>
      </c>
      <c r="R439" s="172" t="str">
        <f>IF('Cálculos '!Y445="","",'Cálculos '!Y445)</f>
        <v/>
      </c>
      <c r="S439" s="172" t="str">
        <f>IF('Cálculos '!Z445="","",'Cálculos '!Z445)</f>
        <v/>
      </c>
      <c r="T439" s="172" t="str">
        <f>IF('Cálculos '!AA445="","",'Cálculos '!AA445)</f>
        <v/>
      </c>
      <c r="U439" s="172" t="str">
        <f>IF('Cálculos '!AB445="","",'Cálculos '!AB445)</f>
        <v/>
      </c>
      <c r="V439" s="172" t="str">
        <f>IF('Cálculos '!AC445="","",'Cálculos '!AC445)</f>
        <v/>
      </c>
      <c r="W439" s="172" t="str">
        <f>IF('Cálculos '!AD445="","",'Cálculos '!AD445)</f>
        <v/>
      </c>
      <c r="X439" s="172" t="str">
        <f>IF('Cálculos '!AE445="","",'Cálculos '!AE445)</f>
        <v/>
      </c>
      <c r="Y439" s="172" t="str">
        <f>IF('Cálculos '!AF445="","",'Cálculos '!AF445)</f>
        <v/>
      </c>
      <c r="Z439" s="172" t="str">
        <f>IF('Cálculos '!AG445="","",'Cálculos '!AG445)</f>
        <v/>
      </c>
      <c r="AA439" s="172" t="str">
        <f>IF('Cálculos '!AH445="","",'Cálculos '!AH445)</f>
        <v/>
      </c>
      <c r="AB439" s="172" t="str">
        <f>IF('Cálculos '!AI445="","",'Cálculos '!AI445)</f>
        <v/>
      </c>
      <c r="AC439" s="172" t="str">
        <f>IF('Cálculos '!AJ445="","",'Cálculos '!AJ445)</f>
        <v/>
      </c>
      <c r="AD439" s="172" t="str">
        <f>IF('Cálculos '!AK445="","",'Cálculos '!AK445)</f>
        <v/>
      </c>
      <c r="AE439" s="172" t="str">
        <f>IF('Cálculos '!AL445="","",'Cálculos '!AL445)</f>
        <v/>
      </c>
      <c r="AF439" s="172" t="str">
        <f>IF('Cálculos '!AM445="","",'Cálculos '!AM445)</f>
        <v/>
      </c>
      <c r="AG439" s="172" t="str">
        <f>IF('Cálculos '!AN445="","",'Cálculos '!AN445)</f>
        <v/>
      </c>
      <c r="AH439" s="172" t="str">
        <f>IF('Cálculos '!AO445="","",'Cálculos '!AO445)</f>
        <v/>
      </c>
      <c r="AI439" s="172" t="str">
        <f>IF('Cálculos '!AP445="","",'Cálculos '!AP445)</f>
        <v/>
      </c>
      <c r="AJ439" s="443" t="str">
        <f>IF('Cálculos '!AQ445="","",'Cálculos '!AQ445)</f>
        <v/>
      </c>
      <c r="AK439" s="446" t="str">
        <f>IF('Cálculos '!D445="","",AVERAGE(C439:AJ439))</f>
        <v/>
      </c>
      <c r="AM439" s="181">
        <f t="shared" si="254"/>
        <v>437</v>
      </c>
      <c r="AN439" s="284" t="str">
        <f t="shared" si="255"/>
        <v/>
      </c>
      <c r="AO439" s="285" t="str">
        <f t="shared" si="256"/>
        <v/>
      </c>
      <c r="AP439" s="285" t="str">
        <f t="shared" si="257"/>
        <v/>
      </c>
      <c r="AQ439" s="285" t="str">
        <f t="shared" si="258"/>
        <v/>
      </c>
      <c r="AR439" s="182" t="str">
        <f t="shared" si="259"/>
        <v/>
      </c>
      <c r="AS439" s="182" t="str">
        <f t="shared" si="260"/>
        <v/>
      </c>
      <c r="AT439" s="182" t="str">
        <f t="shared" si="261"/>
        <v/>
      </c>
      <c r="AU439" s="182" t="str">
        <f t="shared" si="262"/>
        <v/>
      </c>
      <c r="AV439" s="182" t="str">
        <f t="shared" si="263"/>
        <v/>
      </c>
      <c r="AW439" s="182" t="str">
        <f t="shared" si="264"/>
        <v/>
      </c>
      <c r="AX439" s="182" t="str">
        <f t="shared" si="265"/>
        <v/>
      </c>
      <c r="AY439" s="182" t="str">
        <f t="shared" si="266"/>
        <v/>
      </c>
      <c r="AZ439" s="182" t="str">
        <f t="shared" si="267"/>
        <v/>
      </c>
      <c r="BA439" s="182" t="str">
        <f t="shared" si="268"/>
        <v/>
      </c>
      <c r="BB439" s="182" t="str">
        <f t="shared" si="269"/>
        <v/>
      </c>
      <c r="BC439" s="182" t="str">
        <f t="shared" si="270"/>
        <v/>
      </c>
      <c r="BD439" s="182" t="str">
        <f t="shared" si="271"/>
        <v/>
      </c>
      <c r="BE439" s="182" t="str">
        <f t="shared" si="272"/>
        <v/>
      </c>
      <c r="BF439" s="182" t="str">
        <f t="shared" si="273"/>
        <v/>
      </c>
      <c r="BG439" s="182" t="str">
        <f t="shared" si="274"/>
        <v/>
      </c>
      <c r="BH439" s="182" t="str">
        <f t="shared" si="275"/>
        <v/>
      </c>
      <c r="BI439" s="182" t="str">
        <f t="shared" si="276"/>
        <v/>
      </c>
      <c r="BJ439" s="182" t="str">
        <f t="shared" si="277"/>
        <v/>
      </c>
      <c r="BK439" s="182" t="str">
        <f t="shared" si="278"/>
        <v/>
      </c>
      <c r="BL439" s="182" t="str">
        <f t="shared" si="279"/>
        <v/>
      </c>
      <c r="BM439" s="182" t="str">
        <f t="shared" si="280"/>
        <v/>
      </c>
      <c r="BN439" s="182" t="str">
        <f t="shared" si="281"/>
        <v/>
      </c>
      <c r="BO439" s="182" t="str">
        <f t="shared" si="282"/>
        <v/>
      </c>
      <c r="BP439" s="182" t="str">
        <f t="shared" si="283"/>
        <v/>
      </c>
      <c r="BQ439" s="182" t="str">
        <f t="shared" si="284"/>
        <v/>
      </c>
      <c r="BR439" s="182" t="str">
        <f t="shared" si="285"/>
        <v/>
      </c>
      <c r="BS439" s="182" t="str">
        <f t="shared" si="286"/>
        <v/>
      </c>
      <c r="BT439" s="182" t="str">
        <f t="shared" si="287"/>
        <v/>
      </c>
      <c r="BU439" s="183" t="str">
        <f t="shared" si="288"/>
        <v/>
      </c>
      <c r="BV439" s="184" t="str">
        <f>IF('Cálculos '!C445="","",AVERAGE(AN439:BU439))</f>
        <v/>
      </c>
    </row>
    <row r="440" spans="2:74" ht="17.25" hidden="1" thickBot="1" x14ac:dyDescent="0.35">
      <c r="B440" s="165">
        <f t="shared" si="253"/>
        <v>438</v>
      </c>
      <c r="C440" s="171" t="str">
        <f>IF('Cálculos '!J446="","",'Cálculos '!J446)</f>
        <v/>
      </c>
      <c r="D440" s="172" t="str">
        <f>IF('Cálculos '!K446="","",'Cálculos '!K446)</f>
        <v/>
      </c>
      <c r="E440" s="172" t="str">
        <f>IF('Cálculos '!L446="","",'Cálculos '!L446)</f>
        <v/>
      </c>
      <c r="F440" s="172" t="str">
        <f>IF('Cálculos '!M446="","",'Cálculos '!M446)</f>
        <v/>
      </c>
      <c r="G440" s="172" t="str">
        <f>IF('Cálculos '!N446="","",'Cálculos '!N446)</f>
        <v/>
      </c>
      <c r="H440" s="172" t="str">
        <f>IF('Cálculos '!O446="","",'Cálculos '!O446)</f>
        <v/>
      </c>
      <c r="I440" s="172" t="str">
        <f>IF('Cálculos '!P446="","",'Cálculos '!P446)</f>
        <v/>
      </c>
      <c r="J440" s="172" t="str">
        <f>IF('Cálculos '!Q446="","",'Cálculos '!Q446)</f>
        <v/>
      </c>
      <c r="K440" s="172" t="str">
        <f>IF('Cálculos '!R446="","",'Cálculos '!R446)</f>
        <v/>
      </c>
      <c r="L440" s="172" t="str">
        <f>IF('Cálculos '!S446="","",'Cálculos '!S446)</f>
        <v/>
      </c>
      <c r="M440" s="172" t="str">
        <f>IF('Cálculos '!T446="","",'Cálculos '!T446)</f>
        <v/>
      </c>
      <c r="N440" s="172" t="str">
        <f>IF('Cálculos '!U446="","",'Cálculos '!U446)</f>
        <v/>
      </c>
      <c r="O440" s="172" t="str">
        <f>IF('Cálculos '!V446="","",'Cálculos '!V446)</f>
        <v/>
      </c>
      <c r="P440" s="172" t="str">
        <f>IF('Cálculos '!W446="","",'Cálculos '!W446)</f>
        <v/>
      </c>
      <c r="Q440" s="172" t="str">
        <f>IF('Cálculos '!X446="","",'Cálculos '!X446)</f>
        <v/>
      </c>
      <c r="R440" s="172" t="str">
        <f>IF('Cálculos '!Y446="","",'Cálculos '!Y446)</f>
        <v/>
      </c>
      <c r="S440" s="172" t="str">
        <f>IF('Cálculos '!Z446="","",'Cálculos '!Z446)</f>
        <v/>
      </c>
      <c r="T440" s="172" t="str">
        <f>IF('Cálculos '!AA446="","",'Cálculos '!AA446)</f>
        <v/>
      </c>
      <c r="U440" s="172" t="str">
        <f>IF('Cálculos '!AB446="","",'Cálculos '!AB446)</f>
        <v/>
      </c>
      <c r="V440" s="172" t="str">
        <f>IF('Cálculos '!AC446="","",'Cálculos '!AC446)</f>
        <v/>
      </c>
      <c r="W440" s="172" t="str">
        <f>IF('Cálculos '!AD446="","",'Cálculos '!AD446)</f>
        <v/>
      </c>
      <c r="X440" s="172" t="str">
        <f>IF('Cálculos '!AE446="","",'Cálculos '!AE446)</f>
        <v/>
      </c>
      <c r="Y440" s="172" t="str">
        <f>IF('Cálculos '!AF446="","",'Cálculos '!AF446)</f>
        <v/>
      </c>
      <c r="Z440" s="172" t="str">
        <f>IF('Cálculos '!AG446="","",'Cálculos '!AG446)</f>
        <v/>
      </c>
      <c r="AA440" s="172" t="str">
        <f>IF('Cálculos '!AH446="","",'Cálculos '!AH446)</f>
        <v/>
      </c>
      <c r="AB440" s="172" t="str">
        <f>IF('Cálculos '!AI446="","",'Cálculos '!AI446)</f>
        <v/>
      </c>
      <c r="AC440" s="172" t="str">
        <f>IF('Cálculos '!AJ446="","",'Cálculos '!AJ446)</f>
        <v/>
      </c>
      <c r="AD440" s="172" t="str">
        <f>IF('Cálculos '!AK446="","",'Cálculos '!AK446)</f>
        <v/>
      </c>
      <c r="AE440" s="172" t="str">
        <f>IF('Cálculos '!AL446="","",'Cálculos '!AL446)</f>
        <v/>
      </c>
      <c r="AF440" s="172" t="str">
        <f>IF('Cálculos '!AM446="","",'Cálculos '!AM446)</f>
        <v/>
      </c>
      <c r="AG440" s="172" t="str">
        <f>IF('Cálculos '!AN446="","",'Cálculos '!AN446)</f>
        <v/>
      </c>
      <c r="AH440" s="172" t="str">
        <f>IF('Cálculos '!AO446="","",'Cálculos '!AO446)</f>
        <v/>
      </c>
      <c r="AI440" s="172" t="str">
        <f>IF('Cálculos '!AP446="","",'Cálculos '!AP446)</f>
        <v/>
      </c>
      <c r="AJ440" s="443" t="str">
        <f>IF('Cálculos '!AQ446="","",'Cálculos '!AQ446)</f>
        <v/>
      </c>
      <c r="AK440" s="446" t="str">
        <f>IF('Cálculos '!D446="","",AVERAGE(C440:AJ440))</f>
        <v/>
      </c>
      <c r="AM440" s="181">
        <f t="shared" si="254"/>
        <v>438</v>
      </c>
      <c r="AN440" s="284" t="str">
        <f t="shared" si="255"/>
        <v/>
      </c>
      <c r="AO440" s="285" t="str">
        <f t="shared" si="256"/>
        <v/>
      </c>
      <c r="AP440" s="285" t="str">
        <f t="shared" si="257"/>
        <v/>
      </c>
      <c r="AQ440" s="285" t="str">
        <f t="shared" si="258"/>
        <v/>
      </c>
      <c r="AR440" s="182" t="str">
        <f t="shared" si="259"/>
        <v/>
      </c>
      <c r="AS440" s="182" t="str">
        <f t="shared" si="260"/>
        <v/>
      </c>
      <c r="AT440" s="182" t="str">
        <f t="shared" si="261"/>
        <v/>
      </c>
      <c r="AU440" s="182" t="str">
        <f t="shared" si="262"/>
        <v/>
      </c>
      <c r="AV440" s="182" t="str">
        <f t="shared" si="263"/>
        <v/>
      </c>
      <c r="AW440" s="182" t="str">
        <f t="shared" si="264"/>
        <v/>
      </c>
      <c r="AX440" s="182" t="str">
        <f t="shared" si="265"/>
        <v/>
      </c>
      <c r="AY440" s="182" t="str">
        <f t="shared" si="266"/>
        <v/>
      </c>
      <c r="AZ440" s="182" t="str">
        <f t="shared" si="267"/>
        <v/>
      </c>
      <c r="BA440" s="182" t="str">
        <f t="shared" si="268"/>
        <v/>
      </c>
      <c r="BB440" s="182" t="str">
        <f t="shared" si="269"/>
        <v/>
      </c>
      <c r="BC440" s="182" t="str">
        <f t="shared" si="270"/>
        <v/>
      </c>
      <c r="BD440" s="182" t="str">
        <f t="shared" si="271"/>
        <v/>
      </c>
      <c r="BE440" s="182" t="str">
        <f t="shared" si="272"/>
        <v/>
      </c>
      <c r="BF440" s="182" t="str">
        <f t="shared" si="273"/>
        <v/>
      </c>
      <c r="BG440" s="182" t="str">
        <f t="shared" si="274"/>
        <v/>
      </c>
      <c r="BH440" s="182" t="str">
        <f t="shared" si="275"/>
        <v/>
      </c>
      <c r="BI440" s="182" t="str">
        <f t="shared" si="276"/>
        <v/>
      </c>
      <c r="BJ440" s="182" t="str">
        <f t="shared" si="277"/>
        <v/>
      </c>
      <c r="BK440" s="182" t="str">
        <f t="shared" si="278"/>
        <v/>
      </c>
      <c r="BL440" s="182" t="str">
        <f t="shared" si="279"/>
        <v/>
      </c>
      <c r="BM440" s="182" t="str">
        <f t="shared" si="280"/>
        <v/>
      </c>
      <c r="BN440" s="182" t="str">
        <f t="shared" si="281"/>
        <v/>
      </c>
      <c r="BO440" s="182" t="str">
        <f t="shared" si="282"/>
        <v/>
      </c>
      <c r="BP440" s="182" t="str">
        <f t="shared" si="283"/>
        <v/>
      </c>
      <c r="BQ440" s="182" t="str">
        <f t="shared" si="284"/>
        <v/>
      </c>
      <c r="BR440" s="182" t="str">
        <f t="shared" si="285"/>
        <v/>
      </c>
      <c r="BS440" s="182" t="str">
        <f t="shared" si="286"/>
        <v/>
      </c>
      <c r="BT440" s="182" t="str">
        <f t="shared" si="287"/>
        <v/>
      </c>
      <c r="BU440" s="183" t="str">
        <f t="shared" si="288"/>
        <v/>
      </c>
      <c r="BV440" s="184" t="str">
        <f>IF('Cálculos '!C446="","",AVERAGE(AN440:BU440))</f>
        <v/>
      </c>
    </row>
    <row r="441" spans="2:74" ht="17.25" hidden="1" thickBot="1" x14ac:dyDescent="0.35">
      <c r="B441" s="165">
        <f t="shared" si="253"/>
        <v>439</v>
      </c>
      <c r="C441" s="171" t="str">
        <f>IF('Cálculos '!J447="","",'Cálculos '!J447)</f>
        <v/>
      </c>
      <c r="D441" s="172" t="str">
        <f>IF('Cálculos '!K447="","",'Cálculos '!K447)</f>
        <v/>
      </c>
      <c r="E441" s="172" t="str">
        <f>IF('Cálculos '!L447="","",'Cálculos '!L447)</f>
        <v/>
      </c>
      <c r="F441" s="172" t="str">
        <f>IF('Cálculos '!M447="","",'Cálculos '!M447)</f>
        <v/>
      </c>
      <c r="G441" s="172" t="str">
        <f>IF('Cálculos '!N447="","",'Cálculos '!N447)</f>
        <v/>
      </c>
      <c r="H441" s="172" t="str">
        <f>IF('Cálculos '!O447="","",'Cálculos '!O447)</f>
        <v/>
      </c>
      <c r="I441" s="172" t="str">
        <f>IF('Cálculos '!P447="","",'Cálculos '!P447)</f>
        <v/>
      </c>
      <c r="J441" s="172" t="str">
        <f>IF('Cálculos '!Q447="","",'Cálculos '!Q447)</f>
        <v/>
      </c>
      <c r="K441" s="172" t="str">
        <f>IF('Cálculos '!R447="","",'Cálculos '!R447)</f>
        <v/>
      </c>
      <c r="L441" s="172" t="str">
        <f>IF('Cálculos '!S447="","",'Cálculos '!S447)</f>
        <v/>
      </c>
      <c r="M441" s="172" t="str">
        <f>IF('Cálculos '!T447="","",'Cálculos '!T447)</f>
        <v/>
      </c>
      <c r="N441" s="172" t="str">
        <f>IF('Cálculos '!U447="","",'Cálculos '!U447)</f>
        <v/>
      </c>
      <c r="O441" s="172" t="str">
        <f>IF('Cálculos '!V447="","",'Cálculos '!V447)</f>
        <v/>
      </c>
      <c r="P441" s="172" t="str">
        <f>IF('Cálculos '!W447="","",'Cálculos '!W447)</f>
        <v/>
      </c>
      <c r="Q441" s="172" t="str">
        <f>IF('Cálculos '!X447="","",'Cálculos '!X447)</f>
        <v/>
      </c>
      <c r="R441" s="172" t="str">
        <f>IF('Cálculos '!Y447="","",'Cálculos '!Y447)</f>
        <v/>
      </c>
      <c r="S441" s="172" t="str">
        <f>IF('Cálculos '!Z447="","",'Cálculos '!Z447)</f>
        <v/>
      </c>
      <c r="T441" s="172" t="str">
        <f>IF('Cálculos '!AA447="","",'Cálculos '!AA447)</f>
        <v/>
      </c>
      <c r="U441" s="172" t="str">
        <f>IF('Cálculos '!AB447="","",'Cálculos '!AB447)</f>
        <v/>
      </c>
      <c r="V441" s="172" t="str">
        <f>IF('Cálculos '!AC447="","",'Cálculos '!AC447)</f>
        <v/>
      </c>
      <c r="W441" s="172" t="str">
        <f>IF('Cálculos '!AD447="","",'Cálculos '!AD447)</f>
        <v/>
      </c>
      <c r="X441" s="172" t="str">
        <f>IF('Cálculos '!AE447="","",'Cálculos '!AE447)</f>
        <v/>
      </c>
      <c r="Y441" s="172" t="str">
        <f>IF('Cálculos '!AF447="","",'Cálculos '!AF447)</f>
        <v/>
      </c>
      <c r="Z441" s="172" t="str">
        <f>IF('Cálculos '!AG447="","",'Cálculos '!AG447)</f>
        <v/>
      </c>
      <c r="AA441" s="172" t="str">
        <f>IF('Cálculos '!AH447="","",'Cálculos '!AH447)</f>
        <v/>
      </c>
      <c r="AB441" s="172" t="str">
        <f>IF('Cálculos '!AI447="","",'Cálculos '!AI447)</f>
        <v/>
      </c>
      <c r="AC441" s="172" t="str">
        <f>IF('Cálculos '!AJ447="","",'Cálculos '!AJ447)</f>
        <v/>
      </c>
      <c r="AD441" s="172" t="str">
        <f>IF('Cálculos '!AK447="","",'Cálculos '!AK447)</f>
        <v/>
      </c>
      <c r="AE441" s="172" t="str">
        <f>IF('Cálculos '!AL447="","",'Cálculos '!AL447)</f>
        <v/>
      </c>
      <c r="AF441" s="172" t="str">
        <f>IF('Cálculos '!AM447="","",'Cálculos '!AM447)</f>
        <v/>
      </c>
      <c r="AG441" s="172" t="str">
        <f>IF('Cálculos '!AN447="","",'Cálculos '!AN447)</f>
        <v/>
      </c>
      <c r="AH441" s="172" t="str">
        <f>IF('Cálculos '!AO447="","",'Cálculos '!AO447)</f>
        <v/>
      </c>
      <c r="AI441" s="172" t="str">
        <f>IF('Cálculos '!AP447="","",'Cálculos '!AP447)</f>
        <v/>
      </c>
      <c r="AJ441" s="443" t="str">
        <f>IF('Cálculos '!AQ447="","",'Cálculos '!AQ447)</f>
        <v/>
      </c>
      <c r="AK441" s="446" t="str">
        <f>IF('Cálculos '!D447="","",AVERAGE(C441:AJ441))</f>
        <v/>
      </c>
      <c r="AM441" s="181">
        <f t="shared" si="254"/>
        <v>439</v>
      </c>
      <c r="AN441" s="284" t="str">
        <f t="shared" si="255"/>
        <v/>
      </c>
      <c r="AO441" s="285" t="str">
        <f t="shared" si="256"/>
        <v/>
      </c>
      <c r="AP441" s="285" t="str">
        <f t="shared" si="257"/>
        <v/>
      </c>
      <c r="AQ441" s="285" t="str">
        <f t="shared" si="258"/>
        <v/>
      </c>
      <c r="AR441" s="182" t="str">
        <f t="shared" si="259"/>
        <v/>
      </c>
      <c r="AS441" s="182" t="str">
        <f t="shared" si="260"/>
        <v/>
      </c>
      <c r="AT441" s="182" t="str">
        <f t="shared" si="261"/>
        <v/>
      </c>
      <c r="AU441" s="182" t="str">
        <f t="shared" si="262"/>
        <v/>
      </c>
      <c r="AV441" s="182" t="str">
        <f t="shared" si="263"/>
        <v/>
      </c>
      <c r="AW441" s="182" t="str">
        <f t="shared" si="264"/>
        <v/>
      </c>
      <c r="AX441" s="182" t="str">
        <f t="shared" si="265"/>
        <v/>
      </c>
      <c r="AY441" s="182" t="str">
        <f t="shared" si="266"/>
        <v/>
      </c>
      <c r="AZ441" s="182" t="str">
        <f t="shared" si="267"/>
        <v/>
      </c>
      <c r="BA441" s="182" t="str">
        <f t="shared" si="268"/>
        <v/>
      </c>
      <c r="BB441" s="182" t="str">
        <f t="shared" si="269"/>
        <v/>
      </c>
      <c r="BC441" s="182" t="str">
        <f t="shared" si="270"/>
        <v/>
      </c>
      <c r="BD441" s="182" t="str">
        <f t="shared" si="271"/>
        <v/>
      </c>
      <c r="BE441" s="182" t="str">
        <f t="shared" si="272"/>
        <v/>
      </c>
      <c r="BF441" s="182" t="str">
        <f t="shared" si="273"/>
        <v/>
      </c>
      <c r="BG441" s="182" t="str">
        <f t="shared" si="274"/>
        <v/>
      </c>
      <c r="BH441" s="182" t="str">
        <f t="shared" si="275"/>
        <v/>
      </c>
      <c r="BI441" s="182" t="str">
        <f t="shared" si="276"/>
        <v/>
      </c>
      <c r="BJ441" s="182" t="str">
        <f t="shared" si="277"/>
        <v/>
      </c>
      <c r="BK441" s="182" t="str">
        <f t="shared" si="278"/>
        <v/>
      </c>
      <c r="BL441" s="182" t="str">
        <f t="shared" si="279"/>
        <v/>
      </c>
      <c r="BM441" s="182" t="str">
        <f t="shared" si="280"/>
        <v/>
      </c>
      <c r="BN441" s="182" t="str">
        <f t="shared" si="281"/>
        <v/>
      </c>
      <c r="BO441" s="182" t="str">
        <f t="shared" si="282"/>
        <v/>
      </c>
      <c r="BP441" s="182" t="str">
        <f t="shared" si="283"/>
        <v/>
      </c>
      <c r="BQ441" s="182" t="str">
        <f t="shared" si="284"/>
        <v/>
      </c>
      <c r="BR441" s="182" t="str">
        <f t="shared" si="285"/>
        <v/>
      </c>
      <c r="BS441" s="182" t="str">
        <f t="shared" si="286"/>
        <v/>
      </c>
      <c r="BT441" s="182" t="str">
        <f t="shared" si="287"/>
        <v/>
      </c>
      <c r="BU441" s="183" t="str">
        <f t="shared" si="288"/>
        <v/>
      </c>
      <c r="BV441" s="184" t="str">
        <f>IF('Cálculos '!C447="","",AVERAGE(AN441:BU441))</f>
        <v/>
      </c>
    </row>
    <row r="442" spans="2:74" ht="17.25" hidden="1" thickBot="1" x14ac:dyDescent="0.35">
      <c r="B442" s="165">
        <f t="shared" si="253"/>
        <v>440</v>
      </c>
      <c r="C442" s="171" t="str">
        <f>IF('Cálculos '!J448="","",'Cálculos '!J448)</f>
        <v/>
      </c>
      <c r="D442" s="172" t="str">
        <f>IF('Cálculos '!K448="","",'Cálculos '!K448)</f>
        <v/>
      </c>
      <c r="E442" s="172" t="str">
        <f>IF('Cálculos '!L448="","",'Cálculos '!L448)</f>
        <v/>
      </c>
      <c r="F442" s="172" t="str">
        <f>IF('Cálculos '!M448="","",'Cálculos '!M448)</f>
        <v/>
      </c>
      <c r="G442" s="172" t="str">
        <f>IF('Cálculos '!N448="","",'Cálculos '!N448)</f>
        <v/>
      </c>
      <c r="H442" s="172" t="str">
        <f>IF('Cálculos '!O448="","",'Cálculos '!O448)</f>
        <v/>
      </c>
      <c r="I442" s="172" t="str">
        <f>IF('Cálculos '!P448="","",'Cálculos '!P448)</f>
        <v/>
      </c>
      <c r="J442" s="172" t="str">
        <f>IF('Cálculos '!Q448="","",'Cálculos '!Q448)</f>
        <v/>
      </c>
      <c r="K442" s="172" t="str">
        <f>IF('Cálculos '!R448="","",'Cálculos '!R448)</f>
        <v/>
      </c>
      <c r="L442" s="172" t="str">
        <f>IF('Cálculos '!S448="","",'Cálculos '!S448)</f>
        <v/>
      </c>
      <c r="M442" s="172" t="str">
        <f>IF('Cálculos '!T448="","",'Cálculos '!T448)</f>
        <v/>
      </c>
      <c r="N442" s="172" t="str">
        <f>IF('Cálculos '!U448="","",'Cálculos '!U448)</f>
        <v/>
      </c>
      <c r="O442" s="172" t="str">
        <f>IF('Cálculos '!V448="","",'Cálculos '!V448)</f>
        <v/>
      </c>
      <c r="P442" s="172" t="str">
        <f>IF('Cálculos '!W448="","",'Cálculos '!W448)</f>
        <v/>
      </c>
      <c r="Q442" s="172" t="str">
        <f>IF('Cálculos '!X448="","",'Cálculos '!X448)</f>
        <v/>
      </c>
      <c r="R442" s="172" t="str">
        <f>IF('Cálculos '!Y448="","",'Cálculos '!Y448)</f>
        <v/>
      </c>
      <c r="S442" s="172" t="str">
        <f>IF('Cálculos '!Z448="","",'Cálculos '!Z448)</f>
        <v/>
      </c>
      <c r="T442" s="172" t="str">
        <f>IF('Cálculos '!AA448="","",'Cálculos '!AA448)</f>
        <v/>
      </c>
      <c r="U442" s="172" t="str">
        <f>IF('Cálculos '!AB448="","",'Cálculos '!AB448)</f>
        <v/>
      </c>
      <c r="V442" s="172" t="str">
        <f>IF('Cálculos '!AC448="","",'Cálculos '!AC448)</f>
        <v/>
      </c>
      <c r="W442" s="172" t="str">
        <f>IF('Cálculos '!AD448="","",'Cálculos '!AD448)</f>
        <v/>
      </c>
      <c r="X442" s="172" t="str">
        <f>IF('Cálculos '!AE448="","",'Cálculos '!AE448)</f>
        <v/>
      </c>
      <c r="Y442" s="172" t="str">
        <f>IF('Cálculos '!AF448="","",'Cálculos '!AF448)</f>
        <v/>
      </c>
      <c r="Z442" s="172" t="str">
        <f>IF('Cálculos '!AG448="","",'Cálculos '!AG448)</f>
        <v/>
      </c>
      <c r="AA442" s="172" t="str">
        <f>IF('Cálculos '!AH448="","",'Cálculos '!AH448)</f>
        <v/>
      </c>
      <c r="AB442" s="172" t="str">
        <f>IF('Cálculos '!AI448="","",'Cálculos '!AI448)</f>
        <v/>
      </c>
      <c r="AC442" s="172" t="str">
        <f>IF('Cálculos '!AJ448="","",'Cálculos '!AJ448)</f>
        <v/>
      </c>
      <c r="AD442" s="172" t="str">
        <f>IF('Cálculos '!AK448="","",'Cálculos '!AK448)</f>
        <v/>
      </c>
      <c r="AE442" s="172" t="str">
        <f>IF('Cálculos '!AL448="","",'Cálculos '!AL448)</f>
        <v/>
      </c>
      <c r="AF442" s="172" t="str">
        <f>IF('Cálculos '!AM448="","",'Cálculos '!AM448)</f>
        <v/>
      </c>
      <c r="AG442" s="172" t="str">
        <f>IF('Cálculos '!AN448="","",'Cálculos '!AN448)</f>
        <v/>
      </c>
      <c r="AH442" s="172" t="str">
        <f>IF('Cálculos '!AO448="","",'Cálculos '!AO448)</f>
        <v/>
      </c>
      <c r="AI442" s="172" t="str">
        <f>IF('Cálculos '!AP448="","",'Cálculos '!AP448)</f>
        <v/>
      </c>
      <c r="AJ442" s="443" t="str">
        <f>IF('Cálculos '!AQ448="","",'Cálculos '!AQ448)</f>
        <v/>
      </c>
      <c r="AK442" s="446" t="str">
        <f>IF('Cálculos '!D448="","",AVERAGE(C442:AJ442))</f>
        <v/>
      </c>
      <c r="AM442" s="181">
        <f t="shared" si="254"/>
        <v>440</v>
      </c>
      <c r="AN442" s="284" t="str">
        <f t="shared" si="255"/>
        <v/>
      </c>
      <c r="AO442" s="285" t="str">
        <f t="shared" si="256"/>
        <v/>
      </c>
      <c r="AP442" s="285" t="str">
        <f t="shared" si="257"/>
        <v/>
      </c>
      <c r="AQ442" s="285" t="str">
        <f t="shared" si="258"/>
        <v/>
      </c>
      <c r="AR442" s="182" t="str">
        <f t="shared" si="259"/>
        <v/>
      </c>
      <c r="AS442" s="182" t="str">
        <f t="shared" si="260"/>
        <v/>
      </c>
      <c r="AT442" s="182" t="str">
        <f t="shared" si="261"/>
        <v/>
      </c>
      <c r="AU442" s="182" t="str">
        <f t="shared" si="262"/>
        <v/>
      </c>
      <c r="AV442" s="182" t="str">
        <f t="shared" si="263"/>
        <v/>
      </c>
      <c r="AW442" s="182" t="str">
        <f t="shared" si="264"/>
        <v/>
      </c>
      <c r="AX442" s="182" t="str">
        <f t="shared" si="265"/>
        <v/>
      </c>
      <c r="AY442" s="182" t="str">
        <f t="shared" si="266"/>
        <v/>
      </c>
      <c r="AZ442" s="182" t="str">
        <f t="shared" si="267"/>
        <v/>
      </c>
      <c r="BA442" s="182" t="str">
        <f t="shared" si="268"/>
        <v/>
      </c>
      <c r="BB442" s="182" t="str">
        <f t="shared" si="269"/>
        <v/>
      </c>
      <c r="BC442" s="182" t="str">
        <f t="shared" si="270"/>
        <v/>
      </c>
      <c r="BD442" s="182" t="str">
        <f t="shared" si="271"/>
        <v/>
      </c>
      <c r="BE442" s="182" t="str">
        <f t="shared" si="272"/>
        <v/>
      </c>
      <c r="BF442" s="182" t="str">
        <f t="shared" si="273"/>
        <v/>
      </c>
      <c r="BG442" s="182" t="str">
        <f t="shared" si="274"/>
        <v/>
      </c>
      <c r="BH442" s="182" t="str">
        <f t="shared" si="275"/>
        <v/>
      </c>
      <c r="BI442" s="182" t="str">
        <f t="shared" si="276"/>
        <v/>
      </c>
      <c r="BJ442" s="182" t="str">
        <f t="shared" si="277"/>
        <v/>
      </c>
      <c r="BK442" s="182" t="str">
        <f t="shared" si="278"/>
        <v/>
      </c>
      <c r="BL442" s="182" t="str">
        <f t="shared" si="279"/>
        <v/>
      </c>
      <c r="BM442" s="182" t="str">
        <f t="shared" si="280"/>
        <v/>
      </c>
      <c r="BN442" s="182" t="str">
        <f t="shared" si="281"/>
        <v/>
      </c>
      <c r="BO442" s="182" t="str">
        <f t="shared" si="282"/>
        <v/>
      </c>
      <c r="BP442" s="182" t="str">
        <f t="shared" si="283"/>
        <v/>
      </c>
      <c r="BQ442" s="182" t="str">
        <f t="shared" si="284"/>
        <v/>
      </c>
      <c r="BR442" s="182" t="str">
        <f t="shared" si="285"/>
        <v/>
      </c>
      <c r="BS442" s="182" t="str">
        <f t="shared" si="286"/>
        <v/>
      </c>
      <c r="BT442" s="182" t="str">
        <f t="shared" si="287"/>
        <v/>
      </c>
      <c r="BU442" s="183" t="str">
        <f t="shared" si="288"/>
        <v/>
      </c>
      <c r="BV442" s="184" t="str">
        <f>IF('Cálculos '!C448="","",AVERAGE(AN442:BU442))</f>
        <v/>
      </c>
    </row>
    <row r="443" spans="2:74" ht="17.25" hidden="1" thickBot="1" x14ac:dyDescent="0.35">
      <c r="B443" s="165">
        <f t="shared" si="253"/>
        <v>441</v>
      </c>
      <c r="C443" s="171" t="str">
        <f>IF('Cálculos '!J449="","",'Cálculos '!J449)</f>
        <v/>
      </c>
      <c r="D443" s="172" t="str">
        <f>IF('Cálculos '!K449="","",'Cálculos '!K449)</f>
        <v/>
      </c>
      <c r="E443" s="172" t="str">
        <f>IF('Cálculos '!L449="","",'Cálculos '!L449)</f>
        <v/>
      </c>
      <c r="F443" s="172" t="str">
        <f>IF('Cálculos '!M449="","",'Cálculos '!M449)</f>
        <v/>
      </c>
      <c r="G443" s="172" t="str">
        <f>IF('Cálculos '!N449="","",'Cálculos '!N449)</f>
        <v/>
      </c>
      <c r="H443" s="172" t="str">
        <f>IF('Cálculos '!O449="","",'Cálculos '!O449)</f>
        <v/>
      </c>
      <c r="I443" s="172" t="str">
        <f>IF('Cálculos '!P449="","",'Cálculos '!P449)</f>
        <v/>
      </c>
      <c r="J443" s="172" t="str">
        <f>IF('Cálculos '!Q449="","",'Cálculos '!Q449)</f>
        <v/>
      </c>
      <c r="K443" s="172" t="str">
        <f>IF('Cálculos '!R449="","",'Cálculos '!R449)</f>
        <v/>
      </c>
      <c r="L443" s="172" t="str">
        <f>IF('Cálculos '!S449="","",'Cálculos '!S449)</f>
        <v/>
      </c>
      <c r="M443" s="172" t="str">
        <f>IF('Cálculos '!T449="","",'Cálculos '!T449)</f>
        <v/>
      </c>
      <c r="N443" s="172" t="str">
        <f>IF('Cálculos '!U449="","",'Cálculos '!U449)</f>
        <v/>
      </c>
      <c r="O443" s="172" t="str">
        <f>IF('Cálculos '!V449="","",'Cálculos '!V449)</f>
        <v/>
      </c>
      <c r="P443" s="172" t="str">
        <f>IF('Cálculos '!W449="","",'Cálculos '!W449)</f>
        <v/>
      </c>
      <c r="Q443" s="172" t="str">
        <f>IF('Cálculos '!X449="","",'Cálculos '!X449)</f>
        <v/>
      </c>
      <c r="R443" s="172" t="str">
        <f>IF('Cálculos '!Y449="","",'Cálculos '!Y449)</f>
        <v/>
      </c>
      <c r="S443" s="172" t="str">
        <f>IF('Cálculos '!Z449="","",'Cálculos '!Z449)</f>
        <v/>
      </c>
      <c r="T443" s="172" t="str">
        <f>IF('Cálculos '!AA449="","",'Cálculos '!AA449)</f>
        <v/>
      </c>
      <c r="U443" s="172" t="str">
        <f>IF('Cálculos '!AB449="","",'Cálculos '!AB449)</f>
        <v/>
      </c>
      <c r="V443" s="172" t="str">
        <f>IF('Cálculos '!AC449="","",'Cálculos '!AC449)</f>
        <v/>
      </c>
      <c r="W443" s="172" t="str">
        <f>IF('Cálculos '!AD449="","",'Cálculos '!AD449)</f>
        <v/>
      </c>
      <c r="X443" s="172" t="str">
        <f>IF('Cálculos '!AE449="","",'Cálculos '!AE449)</f>
        <v/>
      </c>
      <c r="Y443" s="172" t="str">
        <f>IF('Cálculos '!AF449="","",'Cálculos '!AF449)</f>
        <v/>
      </c>
      <c r="Z443" s="172" t="str">
        <f>IF('Cálculos '!AG449="","",'Cálculos '!AG449)</f>
        <v/>
      </c>
      <c r="AA443" s="172" t="str">
        <f>IF('Cálculos '!AH449="","",'Cálculos '!AH449)</f>
        <v/>
      </c>
      <c r="AB443" s="172" t="str">
        <f>IF('Cálculos '!AI449="","",'Cálculos '!AI449)</f>
        <v/>
      </c>
      <c r="AC443" s="172" t="str">
        <f>IF('Cálculos '!AJ449="","",'Cálculos '!AJ449)</f>
        <v/>
      </c>
      <c r="AD443" s="172" t="str">
        <f>IF('Cálculos '!AK449="","",'Cálculos '!AK449)</f>
        <v/>
      </c>
      <c r="AE443" s="172" t="str">
        <f>IF('Cálculos '!AL449="","",'Cálculos '!AL449)</f>
        <v/>
      </c>
      <c r="AF443" s="172" t="str">
        <f>IF('Cálculos '!AM449="","",'Cálculos '!AM449)</f>
        <v/>
      </c>
      <c r="AG443" s="172" t="str">
        <f>IF('Cálculos '!AN449="","",'Cálculos '!AN449)</f>
        <v/>
      </c>
      <c r="AH443" s="172" t="str">
        <f>IF('Cálculos '!AO449="","",'Cálculos '!AO449)</f>
        <v/>
      </c>
      <c r="AI443" s="172" t="str">
        <f>IF('Cálculos '!AP449="","",'Cálculos '!AP449)</f>
        <v/>
      </c>
      <c r="AJ443" s="443" t="str">
        <f>IF('Cálculos '!AQ449="","",'Cálculos '!AQ449)</f>
        <v/>
      </c>
      <c r="AK443" s="446" t="str">
        <f>IF('Cálculos '!D449="","",AVERAGE(C443:AJ443))</f>
        <v/>
      </c>
      <c r="AM443" s="181">
        <f t="shared" si="254"/>
        <v>441</v>
      </c>
      <c r="AN443" s="284" t="str">
        <f t="shared" si="255"/>
        <v/>
      </c>
      <c r="AO443" s="285" t="str">
        <f t="shared" si="256"/>
        <v/>
      </c>
      <c r="AP443" s="285" t="str">
        <f t="shared" si="257"/>
        <v/>
      </c>
      <c r="AQ443" s="285" t="str">
        <f t="shared" si="258"/>
        <v/>
      </c>
      <c r="AR443" s="182" t="str">
        <f t="shared" si="259"/>
        <v/>
      </c>
      <c r="AS443" s="182" t="str">
        <f t="shared" si="260"/>
        <v/>
      </c>
      <c r="AT443" s="182" t="str">
        <f t="shared" si="261"/>
        <v/>
      </c>
      <c r="AU443" s="182" t="str">
        <f t="shared" si="262"/>
        <v/>
      </c>
      <c r="AV443" s="182" t="str">
        <f t="shared" si="263"/>
        <v/>
      </c>
      <c r="AW443" s="182" t="str">
        <f t="shared" si="264"/>
        <v/>
      </c>
      <c r="AX443" s="182" t="str">
        <f t="shared" si="265"/>
        <v/>
      </c>
      <c r="AY443" s="182" t="str">
        <f t="shared" si="266"/>
        <v/>
      </c>
      <c r="AZ443" s="182" t="str">
        <f t="shared" si="267"/>
        <v/>
      </c>
      <c r="BA443" s="182" t="str">
        <f t="shared" si="268"/>
        <v/>
      </c>
      <c r="BB443" s="182" t="str">
        <f t="shared" si="269"/>
        <v/>
      </c>
      <c r="BC443" s="182" t="str">
        <f t="shared" si="270"/>
        <v/>
      </c>
      <c r="BD443" s="182" t="str">
        <f t="shared" si="271"/>
        <v/>
      </c>
      <c r="BE443" s="182" t="str">
        <f t="shared" si="272"/>
        <v/>
      </c>
      <c r="BF443" s="182" t="str">
        <f t="shared" si="273"/>
        <v/>
      </c>
      <c r="BG443" s="182" t="str">
        <f t="shared" si="274"/>
        <v/>
      </c>
      <c r="BH443" s="182" t="str">
        <f t="shared" si="275"/>
        <v/>
      </c>
      <c r="BI443" s="182" t="str">
        <f t="shared" si="276"/>
        <v/>
      </c>
      <c r="BJ443" s="182" t="str">
        <f t="shared" si="277"/>
        <v/>
      </c>
      <c r="BK443" s="182" t="str">
        <f t="shared" si="278"/>
        <v/>
      </c>
      <c r="BL443" s="182" t="str">
        <f t="shared" si="279"/>
        <v/>
      </c>
      <c r="BM443" s="182" t="str">
        <f t="shared" si="280"/>
        <v/>
      </c>
      <c r="BN443" s="182" t="str">
        <f t="shared" si="281"/>
        <v/>
      </c>
      <c r="BO443" s="182" t="str">
        <f t="shared" si="282"/>
        <v/>
      </c>
      <c r="BP443" s="182" t="str">
        <f t="shared" si="283"/>
        <v/>
      </c>
      <c r="BQ443" s="182" t="str">
        <f t="shared" si="284"/>
        <v/>
      </c>
      <c r="BR443" s="182" t="str">
        <f t="shared" si="285"/>
        <v/>
      </c>
      <c r="BS443" s="182" t="str">
        <f t="shared" si="286"/>
        <v/>
      </c>
      <c r="BT443" s="182" t="str">
        <f t="shared" si="287"/>
        <v/>
      </c>
      <c r="BU443" s="183" t="str">
        <f t="shared" si="288"/>
        <v/>
      </c>
      <c r="BV443" s="184" t="str">
        <f>IF('Cálculos '!C449="","",AVERAGE(AN443:BU443))</f>
        <v/>
      </c>
    </row>
    <row r="444" spans="2:74" ht="17.25" hidden="1" thickBot="1" x14ac:dyDescent="0.35">
      <c r="B444" s="165">
        <f t="shared" si="253"/>
        <v>442</v>
      </c>
      <c r="C444" s="171" t="str">
        <f>IF('Cálculos '!J450="","",'Cálculos '!J450)</f>
        <v/>
      </c>
      <c r="D444" s="172" t="str">
        <f>IF('Cálculos '!K450="","",'Cálculos '!K450)</f>
        <v/>
      </c>
      <c r="E444" s="172" t="str">
        <f>IF('Cálculos '!L450="","",'Cálculos '!L450)</f>
        <v/>
      </c>
      <c r="F444" s="172" t="str">
        <f>IF('Cálculos '!M450="","",'Cálculos '!M450)</f>
        <v/>
      </c>
      <c r="G444" s="172" t="str">
        <f>IF('Cálculos '!N450="","",'Cálculos '!N450)</f>
        <v/>
      </c>
      <c r="H444" s="172" t="str">
        <f>IF('Cálculos '!O450="","",'Cálculos '!O450)</f>
        <v/>
      </c>
      <c r="I444" s="172" t="str">
        <f>IF('Cálculos '!P450="","",'Cálculos '!P450)</f>
        <v/>
      </c>
      <c r="J444" s="172" t="str">
        <f>IF('Cálculos '!Q450="","",'Cálculos '!Q450)</f>
        <v/>
      </c>
      <c r="K444" s="172" t="str">
        <f>IF('Cálculos '!R450="","",'Cálculos '!R450)</f>
        <v/>
      </c>
      <c r="L444" s="172" t="str">
        <f>IF('Cálculos '!S450="","",'Cálculos '!S450)</f>
        <v/>
      </c>
      <c r="M444" s="172" t="str">
        <f>IF('Cálculos '!T450="","",'Cálculos '!T450)</f>
        <v/>
      </c>
      <c r="N444" s="172" t="str">
        <f>IF('Cálculos '!U450="","",'Cálculos '!U450)</f>
        <v/>
      </c>
      <c r="O444" s="172" t="str">
        <f>IF('Cálculos '!V450="","",'Cálculos '!V450)</f>
        <v/>
      </c>
      <c r="P444" s="172" t="str">
        <f>IF('Cálculos '!W450="","",'Cálculos '!W450)</f>
        <v/>
      </c>
      <c r="Q444" s="172" t="str">
        <f>IF('Cálculos '!X450="","",'Cálculos '!X450)</f>
        <v/>
      </c>
      <c r="R444" s="172" t="str">
        <f>IF('Cálculos '!Y450="","",'Cálculos '!Y450)</f>
        <v/>
      </c>
      <c r="S444" s="172" t="str">
        <f>IF('Cálculos '!Z450="","",'Cálculos '!Z450)</f>
        <v/>
      </c>
      <c r="T444" s="172" t="str">
        <f>IF('Cálculos '!AA450="","",'Cálculos '!AA450)</f>
        <v/>
      </c>
      <c r="U444" s="172" t="str">
        <f>IF('Cálculos '!AB450="","",'Cálculos '!AB450)</f>
        <v/>
      </c>
      <c r="V444" s="172" t="str">
        <f>IF('Cálculos '!AC450="","",'Cálculos '!AC450)</f>
        <v/>
      </c>
      <c r="W444" s="172" t="str">
        <f>IF('Cálculos '!AD450="","",'Cálculos '!AD450)</f>
        <v/>
      </c>
      <c r="X444" s="172" t="str">
        <f>IF('Cálculos '!AE450="","",'Cálculos '!AE450)</f>
        <v/>
      </c>
      <c r="Y444" s="172" t="str">
        <f>IF('Cálculos '!AF450="","",'Cálculos '!AF450)</f>
        <v/>
      </c>
      <c r="Z444" s="172" t="str">
        <f>IF('Cálculos '!AG450="","",'Cálculos '!AG450)</f>
        <v/>
      </c>
      <c r="AA444" s="172" t="str">
        <f>IF('Cálculos '!AH450="","",'Cálculos '!AH450)</f>
        <v/>
      </c>
      <c r="AB444" s="172" t="str">
        <f>IF('Cálculos '!AI450="","",'Cálculos '!AI450)</f>
        <v/>
      </c>
      <c r="AC444" s="172" t="str">
        <f>IF('Cálculos '!AJ450="","",'Cálculos '!AJ450)</f>
        <v/>
      </c>
      <c r="AD444" s="172" t="str">
        <f>IF('Cálculos '!AK450="","",'Cálculos '!AK450)</f>
        <v/>
      </c>
      <c r="AE444" s="172" t="str">
        <f>IF('Cálculos '!AL450="","",'Cálculos '!AL450)</f>
        <v/>
      </c>
      <c r="AF444" s="172" t="str">
        <f>IF('Cálculos '!AM450="","",'Cálculos '!AM450)</f>
        <v/>
      </c>
      <c r="AG444" s="172" t="str">
        <f>IF('Cálculos '!AN450="","",'Cálculos '!AN450)</f>
        <v/>
      </c>
      <c r="AH444" s="172" t="str">
        <f>IF('Cálculos '!AO450="","",'Cálculos '!AO450)</f>
        <v/>
      </c>
      <c r="AI444" s="172" t="str">
        <f>IF('Cálculos '!AP450="","",'Cálculos '!AP450)</f>
        <v/>
      </c>
      <c r="AJ444" s="443" t="str">
        <f>IF('Cálculos '!AQ450="","",'Cálculos '!AQ450)</f>
        <v/>
      </c>
      <c r="AK444" s="446" t="str">
        <f>IF('Cálculos '!D450="","",AVERAGE(C444:AJ444))</f>
        <v/>
      </c>
      <c r="AM444" s="181">
        <f t="shared" si="254"/>
        <v>442</v>
      </c>
      <c r="AN444" s="284" t="str">
        <f t="shared" si="255"/>
        <v/>
      </c>
      <c r="AO444" s="285" t="str">
        <f t="shared" si="256"/>
        <v/>
      </c>
      <c r="AP444" s="285" t="str">
        <f t="shared" si="257"/>
        <v/>
      </c>
      <c r="AQ444" s="285" t="str">
        <f t="shared" si="258"/>
        <v/>
      </c>
      <c r="AR444" s="182" t="str">
        <f t="shared" si="259"/>
        <v/>
      </c>
      <c r="AS444" s="182" t="str">
        <f t="shared" si="260"/>
        <v/>
      </c>
      <c r="AT444" s="182" t="str">
        <f t="shared" si="261"/>
        <v/>
      </c>
      <c r="AU444" s="182" t="str">
        <f t="shared" si="262"/>
        <v/>
      </c>
      <c r="AV444" s="182" t="str">
        <f t="shared" si="263"/>
        <v/>
      </c>
      <c r="AW444" s="182" t="str">
        <f t="shared" si="264"/>
        <v/>
      </c>
      <c r="AX444" s="182" t="str">
        <f t="shared" si="265"/>
        <v/>
      </c>
      <c r="AY444" s="182" t="str">
        <f t="shared" si="266"/>
        <v/>
      </c>
      <c r="AZ444" s="182" t="str">
        <f t="shared" si="267"/>
        <v/>
      </c>
      <c r="BA444" s="182" t="str">
        <f t="shared" si="268"/>
        <v/>
      </c>
      <c r="BB444" s="182" t="str">
        <f t="shared" si="269"/>
        <v/>
      </c>
      <c r="BC444" s="182" t="str">
        <f t="shared" si="270"/>
        <v/>
      </c>
      <c r="BD444" s="182" t="str">
        <f t="shared" si="271"/>
        <v/>
      </c>
      <c r="BE444" s="182" t="str">
        <f t="shared" si="272"/>
        <v/>
      </c>
      <c r="BF444" s="182" t="str">
        <f t="shared" si="273"/>
        <v/>
      </c>
      <c r="BG444" s="182" t="str">
        <f t="shared" si="274"/>
        <v/>
      </c>
      <c r="BH444" s="182" t="str">
        <f t="shared" si="275"/>
        <v/>
      </c>
      <c r="BI444" s="182" t="str">
        <f t="shared" si="276"/>
        <v/>
      </c>
      <c r="BJ444" s="182" t="str">
        <f t="shared" si="277"/>
        <v/>
      </c>
      <c r="BK444" s="182" t="str">
        <f t="shared" si="278"/>
        <v/>
      </c>
      <c r="BL444" s="182" t="str">
        <f t="shared" si="279"/>
        <v/>
      </c>
      <c r="BM444" s="182" t="str">
        <f t="shared" si="280"/>
        <v/>
      </c>
      <c r="BN444" s="182" t="str">
        <f t="shared" si="281"/>
        <v/>
      </c>
      <c r="BO444" s="182" t="str">
        <f t="shared" si="282"/>
        <v/>
      </c>
      <c r="BP444" s="182" t="str">
        <f t="shared" si="283"/>
        <v/>
      </c>
      <c r="BQ444" s="182" t="str">
        <f t="shared" si="284"/>
        <v/>
      </c>
      <c r="BR444" s="182" t="str">
        <f t="shared" si="285"/>
        <v/>
      </c>
      <c r="BS444" s="182" t="str">
        <f t="shared" si="286"/>
        <v/>
      </c>
      <c r="BT444" s="182" t="str">
        <f t="shared" si="287"/>
        <v/>
      </c>
      <c r="BU444" s="183" t="str">
        <f t="shared" si="288"/>
        <v/>
      </c>
      <c r="BV444" s="184" t="str">
        <f>IF('Cálculos '!C450="","",AVERAGE(AN444:BU444))</f>
        <v/>
      </c>
    </row>
    <row r="445" spans="2:74" ht="17.25" hidden="1" thickBot="1" x14ac:dyDescent="0.35">
      <c r="B445" s="165">
        <f t="shared" si="253"/>
        <v>443</v>
      </c>
      <c r="C445" s="171" t="str">
        <f>IF('Cálculos '!J451="","",'Cálculos '!J451)</f>
        <v/>
      </c>
      <c r="D445" s="172" t="str">
        <f>IF('Cálculos '!K451="","",'Cálculos '!K451)</f>
        <v/>
      </c>
      <c r="E445" s="172" t="str">
        <f>IF('Cálculos '!L451="","",'Cálculos '!L451)</f>
        <v/>
      </c>
      <c r="F445" s="172" t="str">
        <f>IF('Cálculos '!M451="","",'Cálculos '!M451)</f>
        <v/>
      </c>
      <c r="G445" s="172" t="str">
        <f>IF('Cálculos '!N451="","",'Cálculos '!N451)</f>
        <v/>
      </c>
      <c r="H445" s="172" t="str">
        <f>IF('Cálculos '!O451="","",'Cálculos '!O451)</f>
        <v/>
      </c>
      <c r="I445" s="172" t="str">
        <f>IF('Cálculos '!P451="","",'Cálculos '!P451)</f>
        <v/>
      </c>
      <c r="J445" s="172" t="str">
        <f>IF('Cálculos '!Q451="","",'Cálculos '!Q451)</f>
        <v/>
      </c>
      <c r="K445" s="172" t="str">
        <f>IF('Cálculos '!R451="","",'Cálculos '!R451)</f>
        <v/>
      </c>
      <c r="L445" s="172" t="str">
        <f>IF('Cálculos '!S451="","",'Cálculos '!S451)</f>
        <v/>
      </c>
      <c r="M445" s="172" t="str">
        <f>IF('Cálculos '!T451="","",'Cálculos '!T451)</f>
        <v/>
      </c>
      <c r="N445" s="172" t="str">
        <f>IF('Cálculos '!U451="","",'Cálculos '!U451)</f>
        <v/>
      </c>
      <c r="O445" s="172" t="str">
        <f>IF('Cálculos '!V451="","",'Cálculos '!V451)</f>
        <v/>
      </c>
      <c r="P445" s="172" t="str">
        <f>IF('Cálculos '!W451="","",'Cálculos '!W451)</f>
        <v/>
      </c>
      <c r="Q445" s="172" t="str">
        <f>IF('Cálculos '!X451="","",'Cálculos '!X451)</f>
        <v/>
      </c>
      <c r="R445" s="172" t="str">
        <f>IF('Cálculos '!Y451="","",'Cálculos '!Y451)</f>
        <v/>
      </c>
      <c r="S445" s="172" t="str">
        <f>IF('Cálculos '!Z451="","",'Cálculos '!Z451)</f>
        <v/>
      </c>
      <c r="T445" s="172" t="str">
        <f>IF('Cálculos '!AA451="","",'Cálculos '!AA451)</f>
        <v/>
      </c>
      <c r="U445" s="172" t="str">
        <f>IF('Cálculos '!AB451="","",'Cálculos '!AB451)</f>
        <v/>
      </c>
      <c r="V445" s="172" t="str">
        <f>IF('Cálculos '!AC451="","",'Cálculos '!AC451)</f>
        <v/>
      </c>
      <c r="W445" s="172" t="str">
        <f>IF('Cálculos '!AD451="","",'Cálculos '!AD451)</f>
        <v/>
      </c>
      <c r="X445" s="172" t="str">
        <f>IF('Cálculos '!AE451="","",'Cálculos '!AE451)</f>
        <v/>
      </c>
      <c r="Y445" s="172" t="str">
        <f>IF('Cálculos '!AF451="","",'Cálculos '!AF451)</f>
        <v/>
      </c>
      <c r="Z445" s="172" t="str">
        <f>IF('Cálculos '!AG451="","",'Cálculos '!AG451)</f>
        <v/>
      </c>
      <c r="AA445" s="172" t="str">
        <f>IF('Cálculos '!AH451="","",'Cálculos '!AH451)</f>
        <v/>
      </c>
      <c r="AB445" s="172" t="str">
        <f>IF('Cálculos '!AI451="","",'Cálculos '!AI451)</f>
        <v/>
      </c>
      <c r="AC445" s="172" t="str">
        <f>IF('Cálculos '!AJ451="","",'Cálculos '!AJ451)</f>
        <v/>
      </c>
      <c r="AD445" s="172" t="str">
        <f>IF('Cálculos '!AK451="","",'Cálculos '!AK451)</f>
        <v/>
      </c>
      <c r="AE445" s="172" t="str">
        <f>IF('Cálculos '!AL451="","",'Cálculos '!AL451)</f>
        <v/>
      </c>
      <c r="AF445" s="172" t="str">
        <f>IF('Cálculos '!AM451="","",'Cálculos '!AM451)</f>
        <v/>
      </c>
      <c r="AG445" s="172" t="str">
        <f>IF('Cálculos '!AN451="","",'Cálculos '!AN451)</f>
        <v/>
      </c>
      <c r="AH445" s="172" t="str">
        <f>IF('Cálculos '!AO451="","",'Cálculos '!AO451)</f>
        <v/>
      </c>
      <c r="AI445" s="172" t="str">
        <f>IF('Cálculos '!AP451="","",'Cálculos '!AP451)</f>
        <v/>
      </c>
      <c r="AJ445" s="443" t="str">
        <f>IF('Cálculos '!AQ451="","",'Cálculos '!AQ451)</f>
        <v/>
      </c>
      <c r="AK445" s="446" t="str">
        <f>IF('Cálculos '!D451="","",AVERAGE(C445:AJ445))</f>
        <v/>
      </c>
      <c r="AM445" s="181">
        <f t="shared" si="254"/>
        <v>443</v>
      </c>
      <c r="AN445" s="284" t="str">
        <f t="shared" si="255"/>
        <v/>
      </c>
      <c r="AO445" s="285" t="str">
        <f t="shared" si="256"/>
        <v/>
      </c>
      <c r="AP445" s="285" t="str">
        <f t="shared" si="257"/>
        <v/>
      </c>
      <c r="AQ445" s="285" t="str">
        <f t="shared" si="258"/>
        <v/>
      </c>
      <c r="AR445" s="182" t="str">
        <f t="shared" si="259"/>
        <v/>
      </c>
      <c r="AS445" s="182" t="str">
        <f t="shared" si="260"/>
        <v/>
      </c>
      <c r="AT445" s="182" t="str">
        <f t="shared" si="261"/>
        <v/>
      </c>
      <c r="AU445" s="182" t="str">
        <f t="shared" si="262"/>
        <v/>
      </c>
      <c r="AV445" s="182" t="str">
        <f t="shared" si="263"/>
        <v/>
      </c>
      <c r="AW445" s="182" t="str">
        <f t="shared" si="264"/>
        <v/>
      </c>
      <c r="AX445" s="182" t="str">
        <f t="shared" si="265"/>
        <v/>
      </c>
      <c r="AY445" s="182" t="str">
        <f t="shared" si="266"/>
        <v/>
      </c>
      <c r="AZ445" s="182" t="str">
        <f t="shared" si="267"/>
        <v/>
      </c>
      <c r="BA445" s="182" t="str">
        <f t="shared" si="268"/>
        <v/>
      </c>
      <c r="BB445" s="182" t="str">
        <f t="shared" si="269"/>
        <v/>
      </c>
      <c r="BC445" s="182" t="str">
        <f t="shared" si="270"/>
        <v/>
      </c>
      <c r="BD445" s="182" t="str">
        <f t="shared" si="271"/>
        <v/>
      </c>
      <c r="BE445" s="182" t="str">
        <f t="shared" si="272"/>
        <v/>
      </c>
      <c r="BF445" s="182" t="str">
        <f t="shared" si="273"/>
        <v/>
      </c>
      <c r="BG445" s="182" t="str">
        <f t="shared" si="274"/>
        <v/>
      </c>
      <c r="BH445" s="182" t="str">
        <f t="shared" si="275"/>
        <v/>
      </c>
      <c r="BI445" s="182" t="str">
        <f t="shared" si="276"/>
        <v/>
      </c>
      <c r="BJ445" s="182" t="str">
        <f t="shared" si="277"/>
        <v/>
      </c>
      <c r="BK445" s="182" t="str">
        <f t="shared" si="278"/>
        <v/>
      </c>
      <c r="BL445" s="182" t="str">
        <f t="shared" si="279"/>
        <v/>
      </c>
      <c r="BM445" s="182" t="str">
        <f t="shared" si="280"/>
        <v/>
      </c>
      <c r="BN445" s="182" t="str">
        <f t="shared" si="281"/>
        <v/>
      </c>
      <c r="BO445" s="182" t="str">
        <f t="shared" si="282"/>
        <v/>
      </c>
      <c r="BP445" s="182" t="str">
        <f t="shared" si="283"/>
        <v/>
      </c>
      <c r="BQ445" s="182" t="str">
        <f t="shared" si="284"/>
        <v/>
      </c>
      <c r="BR445" s="182" t="str">
        <f t="shared" si="285"/>
        <v/>
      </c>
      <c r="BS445" s="182" t="str">
        <f t="shared" si="286"/>
        <v/>
      </c>
      <c r="BT445" s="182" t="str">
        <f t="shared" si="287"/>
        <v/>
      </c>
      <c r="BU445" s="183" t="str">
        <f t="shared" si="288"/>
        <v/>
      </c>
      <c r="BV445" s="184" t="str">
        <f>IF('Cálculos '!C451="","",AVERAGE(AN445:BU445))</f>
        <v/>
      </c>
    </row>
    <row r="446" spans="2:74" ht="17.25" hidden="1" thickBot="1" x14ac:dyDescent="0.35">
      <c r="B446" s="165">
        <f t="shared" ref="B446:B509" si="289">+B445+1</f>
        <v>444</v>
      </c>
      <c r="C446" s="171" t="str">
        <f>IF('Cálculos '!J452="","",'Cálculos '!J452)</f>
        <v/>
      </c>
      <c r="D446" s="172" t="str">
        <f>IF('Cálculos '!K452="","",'Cálculos '!K452)</f>
        <v/>
      </c>
      <c r="E446" s="172" t="str">
        <f>IF('Cálculos '!L452="","",'Cálculos '!L452)</f>
        <v/>
      </c>
      <c r="F446" s="172" t="str">
        <f>IF('Cálculos '!M452="","",'Cálculos '!M452)</f>
        <v/>
      </c>
      <c r="G446" s="172" t="str">
        <f>IF('Cálculos '!N452="","",'Cálculos '!N452)</f>
        <v/>
      </c>
      <c r="H446" s="172" t="str">
        <f>IF('Cálculos '!O452="","",'Cálculos '!O452)</f>
        <v/>
      </c>
      <c r="I446" s="172" t="str">
        <f>IF('Cálculos '!P452="","",'Cálculos '!P452)</f>
        <v/>
      </c>
      <c r="J446" s="172" t="str">
        <f>IF('Cálculos '!Q452="","",'Cálculos '!Q452)</f>
        <v/>
      </c>
      <c r="K446" s="172" t="str">
        <f>IF('Cálculos '!R452="","",'Cálculos '!R452)</f>
        <v/>
      </c>
      <c r="L446" s="172" t="str">
        <f>IF('Cálculos '!S452="","",'Cálculos '!S452)</f>
        <v/>
      </c>
      <c r="M446" s="172" t="str">
        <f>IF('Cálculos '!T452="","",'Cálculos '!T452)</f>
        <v/>
      </c>
      <c r="N446" s="172" t="str">
        <f>IF('Cálculos '!U452="","",'Cálculos '!U452)</f>
        <v/>
      </c>
      <c r="O446" s="172" t="str">
        <f>IF('Cálculos '!V452="","",'Cálculos '!V452)</f>
        <v/>
      </c>
      <c r="P446" s="172" t="str">
        <f>IF('Cálculos '!W452="","",'Cálculos '!W452)</f>
        <v/>
      </c>
      <c r="Q446" s="172" t="str">
        <f>IF('Cálculos '!X452="","",'Cálculos '!X452)</f>
        <v/>
      </c>
      <c r="R446" s="172" t="str">
        <f>IF('Cálculos '!Y452="","",'Cálculos '!Y452)</f>
        <v/>
      </c>
      <c r="S446" s="172" t="str">
        <f>IF('Cálculos '!Z452="","",'Cálculos '!Z452)</f>
        <v/>
      </c>
      <c r="T446" s="172" t="str">
        <f>IF('Cálculos '!AA452="","",'Cálculos '!AA452)</f>
        <v/>
      </c>
      <c r="U446" s="172" t="str">
        <f>IF('Cálculos '!AB452="","",'Cálculos '!AB452)</f>
        <v/>
      </c>
      <c r="V446" s="172" t="str">
        <f>IF('Cálculos '!AC452="","",'Cálculos '!AC452)</f>
        <v/>
      </c>
      <c r="W446" s="172" t="str">
        <f>IF('Cálculos '!AD452="","",'Cálculos '!AD452)</f>
        <v/>
      </c>
      <c r="X446" s="172" t="str">
        <f>IF('Cálculos '!AE452="","",'Cálculos '!AE452)</f>
        <v/>
      </c>
      <c r="Y446" s="172" t="str">
        <f>IF('Cálculos '!AF452="","",'Cálculos '!AF452)</f>
        <v/>
      </c>
      <c r="Z446" s="172" t="str">
        <f>IF('Cálculos '!AG452="","",'Cálculos '!AG452)</f>
        <v/>
      </c>
      <c r="AA446" s="172" t="str">
        <f>IF('Cálculos '!AH452="","",'Cálculos '!AH452)</f>
        <v/>
      </c>
      <c r="AB446" s="172" t="str">
        <f>IF('Cálculos '!AI452="","",'Cálculos '!AI452)</f>
        <v/>
      </c>
      <c r="AC446" s="172" t="str">
        <f>IF('Cálculos '!AJ452="","",'Cálculos '!AJ452)</f>
        <v/>
      </c>
      <c r="AD446" s="172" t="str">
        <f>IF('Cálculos '!AK452="","",'Cálculos '!AK452)</f>
        <v/>
      </c>
      <c r="AE446" s="172" t="str">
        <f>IF('Cálculos '!AL452="","",'Cálculos '!AL452)</f>
        <v/>
      </c>
      <c r="AF446" s="172" t="str">
        <f>IF('Cálculos '!AM452="","",'Cálculos '!AM452)</f>
        <v/>
      </c>
      <c r="AG446" s="172" t="str">
        <f>IF('Cálculos '!AN452="","",'Cálculos '!AN452)</f>
        <v/>
      </c>
      <c r="AH446" s="172" t="str">
        <f>IF('Cálculos '!AO452="","",'Cálculos '!AO452)</f>
        <v/>
      </c>
      <c r="AI446" s="172" t="str">
        <f>IF('Cálculos '!AP452="","",'Cálculos '!AP452)</f>
        <v/>
      </c>
      <c r="AJ446" s="443" t="str">
        <f>IF('Cálculos '!AQ452="","",'Cálculos '!AQ452)</f>
        <v/>
      </c>
      <c r="AK446" s="446" t="str">
        <f>IF('Cálculos '!D452="","",AVERAGE(C446:AJ446))</f>
        <v/>
      </c>
      <c r="AM446" s="181">
        <f t="shared" si="254"/>
        <v>444</v>
      </c>
      <c r="AN446" s="284" t="str">
        <f t="shared" si="255"/>
        <v/>
      </c>
      <c r="AO446" s="285" t="str">
        <f t="shared" si="256"/>
        <v/>
      </c>
      <c r="AP446" s="285" t="str">
        <f t="shared" si="257"/>
        <v/>
      </c>
      <c r="AQ446" s="285" t="str">
        <f t="shared" si="258"/>
        <v/>
      </c>
      <c r="AR446" s="182" t="str">
        <f t="shared" si="259"/>
        <v/>
      </c>
      <c r="AS446" s="182" t="str">
        <f t="shared" si="260"/>
        <v/>
      </c>
      <c r="AT446" s="182" t="str">
        <f t="shared" si="261"/>
        <v/>
      </c>
      <c r="AU446" s="182" t="str">
        <f t="shared" si="262"/>
        <v/>
      </c>
      <c r="AV446" s="182" t="str">
        <f t="shared" si="263"/>
        <v/>
      </c>
      <c r="AW446" s="182" t="str">
        <f t="shared" si="264"/>
        <v/>
      </c>
      <c r="AX446" s="182" t="str">
        <f t="shared" si="265"/>
        <v/>
      </c>
      <c r="AY446" s="182" t="str">
        <f t="shared" si="266"/>
        <v/>
      </c>
      <c r="AZ446" s="182" t="str">
        <f t="shared" si="267"/>
        <v/>
      </c>
      <c r="BA446" s="182" t="str">
        <f t="shared" si="268"/>
        <v/>
      </c>
      <c r="BB446" s="182" t="str">
        <f t="shared" si="269"/>
        <v/>
      </c>
      <c r="BC446" s="182" t="str">
        <f t="shared" si="270"/>
        <v/>
      </c>
      <c r="BD446" s="182" t="str">
        <f t="shared" si="271"/>
        <v/>
      </c>
      <c r="BE446" s="182" t="str">
        <f t="shared" si="272"/>
        <v/>
      </c>
      <c r="BF446" s="182" t="str">
        <f t="shared" si="273"/>
        <v/>
      </c>
      <c r="BG446" s="182" t="str">
        <f t="shared" si="274"/>
        <v/>
      </c>
      <c r="BH446" s="182" t="str">
        <f t="shared" si="275"/>
        <v/>
      </c>
      <c r="BI446" s="182" t="str">
        <f t="shared" si="276"/>
        <v/>
      </c>
      <c r="BJ446" s="182" t="str">
        <f t="shared" si="277"/>
        <v/>
      </c>
      <c r="BK446" s="182" t="str">
        <f t="shared" si="278"/>
        <v/>
      </c>
      <c r="BL446" s="182" t="str">
        <f t="shared" si="279"/>
        <v/>
      </c>
      <c r="BM446" s="182" t="str">
        <f t="shared" si="280"/>
        <v/>
      </c>
      <c r="BN446" s="182" t="str">
        <f t="shared" si="281"/>
        <v/>
      </c>
      <c r="BO446" s="182" t="str">
        <f t="shared" si="282"/>
        <v/>
      </c>
      <c r="BP446" s="182" t="str">
        <f t="shared" si="283"/>
        <v/>
      </c>
      <c r="BQ446" s="182" t="str">
        <f t="shared" si="284"/>
        <v/>
      </c>
      <c r="BR446" s="182" t="str">
        <f t="shared" si="285"/>
        <v/>
      </c>
      <c r="BS446" s="182" t="str">
        <f t="shared" si="286"/>
        <v/>
      </c>
      <c r="BT446" s="182" t="str">
        <f t="shared" si="287"/>
        <v/>
      </c>
      <c r="BU446" s="183" t="str">
        <f t="shared" si="288"/>
        <v/>
      </c>
      <c r="BV446" s="184" t="str">
        <f>IF('Cálculos '!C452="","",AVERAGE(AN446:BU446))</f>
        <v/>
      </c>
    </row>
    <row r="447" spans="2:74" ht="17.25" hidden="1" thickBot="1" x14ac:dyDescent="0.35">
      <c r="B447" s="165">
        <f t="shared" si="289"/>
        <v>445</v>
      </c>
      <c r="C447" s="171" t="str">
        <f>IF('Cálculos '!J453="","",'Cálculos '!J453)</f>
        <v/>
      </c>
      <c r="D447" s="172" t="str">
        <f>IF('Cálculos '!K453="","",'Cálculos '!K453)</f>
        <v/>
      </c>
      <c r="E447" s="172" t="str">
        <f>IF('Cálculos '!L453="","",'Cálculos '!L453)</f>
        <v/>
      </c>
      <c r="F447" s="172" t="str">
        <f>IF('Cálculos '!M453="","",'Cálculos '!M453)</f>
        <v/>
      </c>
      <c r="G447" s="172" t="str">
        <f>IF('Cálculos '!N453="","",'Cálculos '!N453)</f>
        <v/>
      </c>
      <c r="H447" s="172" t="str">
        <f>IF('Cálculos '!O453="","",'Cálculos '!O453)</f>
        <v/>
      </c>
      <c r="I447" s="172" t="str">
        <f>IF('Cálculos '!P453="","",'Cálculos '!P453)</f>
        <v/>
      </c>
      <c r="J447" s="172" t="str">
        <f>IF('Cálculos '!Q453="","",'Cálculos '!Q453)</f>
        <v/>
      </c>
      <c r="K447" s="172" t="str">
        <f>IF('Cálculos '!R453="","",'Cálculos '!R453)</f>
        <v/>
      </c>
      <c r="L447" s="172" t="str">
        <f>IF('Cálculos '!S453="","",'Cálculos '!S453)</f>
        <v/>
      </c>
      <c r="M447" s="172" t="str">
        <f>IF('Cálculos '!T453="","",'Cálculos '!T453)</f>
        <v/>
      </c>
      <c r="N447" s="172" t="str">
        <f>IF('Cálculos '!U453="","",'Cálculos '!U453)</f>
        <v/>
      </c>
      <c r="O447" s="172" t="str">
        <f>IF('Cálculos '!V453="","",'Cálculos '!V453)</f>
        <v/>
      </c>
      <c r="P447" s="172" t="str">
        <f>IF('Cálculos '!W453="","",'Cálculos '!W453)</f>
        <v/>
      </c>
      <c r="Q447" s="172" t="str">
        <f>IF('Cálculos '!X453="","",'Cálculos '!X453)</f>
        <v/>
      </c>
      <c r="R447" s="172" t="str">
        <f>IF('Cálculos '!Y453="","",'Cálculos '!Y453)</f>
        <v/>
      </c>
      <c r="S447" s="172" t="str">
        <f>IF('Cálculos '!Z453="","",'Cálculos '!Z453)</f>
        <v/>
      </c>
      <c r="T447" s="172" t="str">
        <f>IF('Cálculos '!AA453="","",'Cálculos '!AA453)</f>
        <v/>
      </c>
      <c r="U447" s="172" t="str">
        <f>IF('Cálculos '!AB453="","",'Cálculos '!AB453)</f>
        <v/>
      </c>
      <c r="V447" s="172" t="str">
        <f>IF('Cálculos '!AC453="","",'Cálculos '!AC453)</f>
        <v/>
      </c>
      <c r="W447" s="172" t="str">
        <f>IF('Cálculos '!AD453="","",'Cálculos '!AD453)</f>
        <v/>
      </c>
      <c r="X447" s="172" t="str">
        <f>IF('Cálculos '!AE453="","",'Cálculos '!AE453)</f>
        <v/>
      </c>
      <c r="Y447" s="172" t="str">
        <f>IF('Cálculos '!AF453="","",'Cálculos '!AF453)</f>
        <v/>
      </c>
      <c r="Z447" s="172" t="str">
        <f>IF('Cálculos '!AG453="","",'Cálculos '!AG453)</f>
        <v/>
      </c>
      <c r="AA447" s="172" t="str">
        <f>IF('Cálculos '!AH453="","",'Cálculos '!AH453)</f>
        <v/>
      </c>
      <c r="AB447" s="172" t="str">
        <f>IF('Cálculos '!AI453="","",'Cálculos '!AI453)</f>
        <v/>
      </c>
      <c r="AC447" s="172" t="str">
        <f>IF('Cálculos '!AJ453="","",'Cálculos '!AJ453)</f>
        <v/>
      </c>
      <c r="AD447" s="172" t="str">
        <f>IF('Cálculos '!AK453="","",'Cálculos '!AK453)</f>
        <v/>
      </c>
      <c r="AE447" s="172" t="str">
        <f>IF('Cálculos '!AL453="","",'Cálculos '!AL453)</f>
        <v/>
      </c>
      <c r="AF447" s="172" t="str">
        <f>IF('Cálculos '!AM453="","",'Cálculos '!AM453)</f>
        <v/>
      </c>
      <c r="AG447" s="172" t="str">
        <f>IF('Cálculos '!AN453="","",'Cálculos '!AN453)</f>
        <v/>
      </c>
      <c r="AH447" s="172" t="str">
        <f>IF('Cálculos '!AO453="","",'Cálculos '!AO453)</f>
        <v/>
      </c>
      <c r="AI447" s="172" t="str">
        <f>IF('Cálculos '!AP453="","",'Cálculos '!AP453)</f>
        <v/>
      </c>
      <c r="AJ447" s="443" t="str">
        <f>IF('Cálculos '!AQ453="","",'Cálculos '!AQ453)</f>
        <v/>
      </c>
      <c r="AK447" s="446" t="str">
        <f>IF('Cálculos '!D453="","",AVERAGE(C447:AJ447))</f>
        <v/>
      </c>
      <c r="AM447" s="181">
        <f t="shared" si="254"/>
        <v>445</v>
      </c>
      <c r="AN447" s="284" t="str">
        <f t="shared" si="255"/>
        <v/>
      </c>
      <c r="AO447" s="285" t="str">
        <f t="shared" si="256"/>
        <v/>
      </c>
      <c r="AP447" s="285" t="str">
        <f t="shared" si="257"/>
        <v/>
      </c>
      <c r="AQ447" s="285" t="str">
        <f t="shared" si="258"/>
        <v/>
      </c>
      <c r="AR447" s="182" t="str">
        <f t="shared" si="259"/>
        <v/>
      </c>
      <c r="AS447" s="182" t="str">
        <f t="shared" si="260"/>
        <v/>
      </c>
      <c r="AT447" s="182" t="str">
        <f t="shared" si="261"/>
        <v/>
      </c>
      <c r="AU447" s="182" t="str">
        <f t="shared" si="262"/>
        <v/>
      </c>
      <c r="AV447" s="182" t="str">
        <f t="shared" si="263"/>
        <v/>
      </c>
      <c r="AW447" s="182" t="str">
        <f t="shared" si="264"/>
        <v/>
      </c>
      <c r="AX447" s="182" t="str">
        <f t="shared" si="265"/>
        <v/>
      </c>
      <c r="AY447" s="182" t="str">
        <f t="shared" si="266"/>
        <v/>
      </c>
      <c r="AZ447" s="182" t="str">
        <f t="shared" si="267"/>
        <v/>
      </c>
      <c r="BA447" s="182" t="str">
        <f t="shared" si="268"/>
        <v/>
      </c>
      <c r="BB447" s="182" t="str">
        <f t="shared" si="269"/>
        <v/>
      </c>
      <c r="BC447" s="182" t="str">
        <f t="shared" si="270"/>
        <v/>
      </c>
      <c r="BD447" s="182" t="str">
        <f t="shared" si="271"/>
        <v/>
      </c>
      <c r="BE447" s="182" t="str">
        <f t="shared" si="272"/>
        <v/>
      </c>
      <c r="BF447" s="182" t="str">
        <f t="shared" si="273"/>
        <v/>
      </c>
      <c r="BG447" s="182" t="str">
        <f t="shared" si="274"/>
        <v/>
      </c>
      <c r="BH447" s="182" t="str">
        <f t="shared" si="275"/>
        <v/>
      </c>
      <c r="BI447" s="182" t="str">
        <f t="shared" si="276"/>
        <v/>
      </c>
      <c r="BJ447" s="182" t="str">
        <f t="shared" si="277"/>
        <v/>
      </c>
      <c r="BK447" s="182" t="str">
        <f t="shared" si="278"/>
        <v/>
      </c>
      <c r="BL447" s="182" t="str">
        <f t="shared" si="279"/>
        <v/>
      </c>
      <c r="BM447" s="182" t="str">
        <f t="shared" si="280"/>
        <v/>
      </c>
      <c r="BN447" s="182" t="str">
        <f t="shared" si="281"/>
        <v/>
      </c>
      <c r="BO447" s="182" t="str">
        <f t="shared" si="282"/>
        <v/>
      </c>
      <c r="BP447" s="182" t="str">
        <f t="shared" si="283"/>
        <v/>
      </c>
      <c r="BQ447" s="182" t="str">
        <f t="shared" si="284"/>
        <v/>
      </c>
      <c r="BR447" s="182" t="str">
        <f t="shared" si="285"/>
        <v/>
      </c>
      <c r="BS447" s="182" t="str">
        <f t="shared" si="286"/>
        <v/>
      </c>
      <c r="BT447" s="182" t="str">
        <f t="shared" si="287"/>
        <v/>
      </c>
      <c r="BU447" s="183" t="str">
        <f t="shared" si="288"/>
        <v/>
      </c>
      <c r="BV447" s="184" t="str">
        <f>IF('Cálculos '!C453="","",AVERAGE(AN447:BU447))</f>
        <v/>
      </c>
    </row>
    <row r="448" spans="2:74" ht="17.25" hidden="1" thickBot="1" x14ac:dyDescent="0.35">
      <c r="B448" s="165">
        <f t="shared" si="289"/>
        <v>446</v>
      </c>
      <c r="C448" s="171" t="str">
        <f>IF('Cálculos '!J454="","",'Cálculos '!J454)</f>
        <v/>
      </c>
      <c r="D448" s="172" t="str">
        <f>IF('Cálculos '!K454="","",'Cálculos '!K454)</f>
        <v/>
      </c>
      <c r="E448" s="172" t="str">
        <f>IF('Cálculos '!L454="","",'Cálculos '!L454)</f>
        <v/>
      </c>
      <c r="F448" s="172" t="str">
        <f>IF('Cálculos '!M454="","",'Cálculos '!M454)</f>
        <v/>
      </c>
      <c r="G448" s="172" t="str">
        <f>IF('Cálculos '!N454="","",'Cálculos '!N454)</f>
        <v/>
      </c>
      <c r="H448" s="172" t="str">
        <f>IF('Cálculos '!O454="","",'Cálculos '!O454)</f>
        <v/>
      </c>
      <c r="I448" s="172" t="str">
        <f>IF('Cálculos '!P454="","",'Cálculos '!P454)</f>
        <v/>
      </c>
      <c r="J448" s="172" t="str">
        <f>IF('Cálculos '!Q454="","",'Cálculos '!Q454)</f>
        <v/>
      </c>
      <c r="K448" s="172" t="str">
        <f>IF('Cálculos '!R454="","",'Cálculos '!R454)</f>
        <v/>
      </c>
      <c r="L448" s="172" t="str">
        <f>IF('Cálculos '!S454="","",'Cálculos '!S454)</f>
        <v/>
      </c>
      <c r="M448" s="172" t="str">
        <f>IF('Cálculos '!T454="","",'Cálculos '!T454)</f>
        <v/>
      </c>
      <c r="N448" s="172" t="str">
        <f>IF('Cálculos '!U454="","",'Cálculos '!U454)</f>
        <v/>
      </c>
      <c r="O448" s="172" t="str">
        <f>IF('Cálculos '!V454="","",'Cálculos '!V454)</f>
        <v/>
      </c>
      <c r="P448" s="172" t="str">
        <f>IF('Cálculos '!W454="","",'Cálculos '!W454)</f>
        <v/>
      </c>
      <c r="Q448" s="172" t="str">
        <f>IF('Cálculos '!X454="","",'Cálculos '!X454)</f>
        <v/>
      </c>
      <c r="R448" s="172" t="str">
        <f>IF('Cálculos '!Y454="","",'Cálculos '!Y454)</f>
        <v/>
      </c>
      <c r="S448" s="172" t="str">
        <f>IF('Cálculos '!Z454="","",'Cálculos '!Z454)</f>
        <v/>
      </c>
      <c r="T448" s="172" t="str">
        <f>IF('Cálculos '!AA454="","",'Cálculos '!AA454)</f>
        <v/>
      </c>
      <c r="U448" s="172" t="str">
        <f>IF('Cálculos '!AB454="","",'Cálculos '!AB454)</f>
        <v/>
      </c>
      <c r="V448" s="172" t="str">
        <f>IF('Cálculos '!AC454="","",'Cálculos '!AC454)</f>
        <v/>
      </c>
      <c r="W448" s="172" t="str">
        <f>IF('Cálculos '!AD454="","",'Cálculos '!AD454)</f>
        <v/>
      </c>
      <c r="X448" s="172" t="str">
        <f>IF('Cálculos '!AE454="","",'Cálculos '!AE454)</f>
        <v/>
      </c>
      <c r="Y448" s="172" t="str">
        <f>IF('Cálculos '!AF454="","",'Cálculos '!AF454)</f>
        <v/>
      </c>
      <c r="Z448" s="172" t="str">
        <f>IF('Cálculos '!AG454="","",'Cálculos '!AG454)</f>
        <v/>
      </c>
      <c r="AA448" s="172" t="str">
        <f>IF('Cálculos '!AH454="","",'Cálculos '!AH454)</f>
        <v/>
      </c>
      <c r="AB448" s="172" t="str">
        <f>IF('Cálculos '!AI454="","",'Cálculos '!AI454)</f>
        <v/>
      </c>
      <c r="AC448" s="172" t="str">
        <f>IF('Cálculos '!AJ454="","",'Cálculos '!AJ454)</f>
        <v/>
      </c>
      <c r="AD448" s="172" t="str">
        <f>IF('Cálculos '!AK454="","",'Cálculos '!AK454)</f>
        <v/>
      </c>
      <c r="AE448" s="172" t="str">
        <f>IF('Cálculos '!AL454="","",'Cálculos '!AL454)</f>
        <v/>
      </c>
      <c r="AF448" s="172" t="str">
        <f>IF('Cálculos '!AM454="","",'Cálculos '!AM454)</f>
        <v/>
      </c>
      <c r="AG448" s="172" t="str">
        <f>IF('Cálculos '!AN454="","",'Cálculos '!AN454)</f>
        <v/>
      </c>
      <c r="AH448" s="172" t="str">
        <f>IF('Cálculos '!AO454="","",'Cálculos '!AO454)</f>
        <v/>
      </c>
      <c r="AI448" s="172" t="str">
        <f>IF('Cálculos '!AP454="","",'Cálculos '!AP454)</f>
        <v/>
      </c>
      <c r="AJ448" s="443" t="str">
        <f>IF('Cálculos '!AQ454="","",'Cálculos '!AQ454)</f>
        <v/>
      </c>
      <c r="AK448" s="446" t="str">
        <f>IF('Cálculos '!D454="","",AVERAGE(C448:AJ448))</f>
        <v/>
      </c>
      <c r="AM448" s="181">
        <f t="shared" si="254"/>
        <v>446</v>
      </c>
      <c r="AN448" s="284" t="str">
        <f t="shared" si="255"/>
        <v/>
      </c>
      <c r="AO448" s="285" t="str">
        <f t="shared" si="256"/>
        <v/>
      </c>
      <c r="AP448" s="285" t="str">
        <f t="shared" si="257"/>
        <v/>
      </c>
      <c r="AQ448" s="285" t="str">
        <f t="shared" si="258"/>
        <v/>
      </c>
      <c r="AR448" s="182" t="str">
        <f t="shared" si="259"/>
        <v/>
      </c>
      <c r="AS448" s="182" t="str">
        <f t="shared" si="260"/>
        <v/>
      </c>
      <c r="AT448" s="182" t="str">
        <f t="shared" si="261"/>
        <v/>
      </c>
      <c r="AU448" s="182" t="str">
        <f t="shared" si="262"/>
        <v/>
      </c>
      <c r="AV448" s="182" t="str">
        <f t="shared" si="263"/>
        <v/>
      </c>
      <c r="AW448" s="182" t="str">
        <f t="shared" si="264"/>
        <v/>
      </c>
      <c r="AX448" s="182" t="str">
        <f t="shared" si="265"/>
        <v/>
      </c>
      <c r="AY448" s="182" t="str">
        <f t="shared" si="266"/>
        <v/>
      </c>
      <c r="AZ448" s="182" t="str">
        <f t="shared" si="267"/>
        <v/>
      </c>
      <c r="BA448" s="182" t="str">
        <f t="shared" si="268"/>
        <v/>
      </c>
      <c r="BB448" s="182" t="str">
        <f t="shared" si="269"/>
        <v/>
      </c>
      <c r="BC448" s="182" t="str">
        <f t="shared" si="270"/>
        <v/>
      </c>
      <c r="BD448" s="182" t="str">
        <f t="shared" si="271"/>
        <v/>
      </c>
      <c r="BE448" s="182" t="str">
        <f t="shared" si="272"/>
        <v/>
      </c>
      <c r="BF448" s="182" t="str">
        <f t="shared" si="273"/>
        <v/>
      </c>
      <c r="BG448" s="182" t="str">
        <f t="shared" si="274"/>
        <v/>
      </c>
      <c r="BH448" s="182" t="str">
        <f t="shared" si="275"/>
        <v/>
      </c>
      <c r="BI448" s="182" t="str">
        <f t="shared" si="276"/>
        <v/>
      </c>
      <c r="BJ448" s="182" t="str">
        <f t="shared" si="277"/>
        <v/>
      </c>
      <c r="BK448" s="182" t="str">
        <f t="shared" si="278"/>
        <v/>
      </c>
      <c r="BL448" s="182" t="str">
        <f t="shared" si="279"/>
        <v/>
      </c>
      <c r="BM448" s="182" t="str">
        <f t="shared" si="280"/>
        <v/>
      </c>
      <c r="BN448" s="182" t="str">
        <f t="shared" si="281"/>
        <v/>
      </c>
      <c r="BO448" s="182" t="str">
        <f t="shared" si="282"/>
        <v/>
      </c>
      <c r="BP448" s="182" t="str">
        <f t="shared" si="283"/>
        <v/>
      </c>
      <c r="BQ448" s="182" t="str">
        <f t="shared" si="284"/>
        <v/>
      </c>
      <c r="BR448" s="182" t="str">
        <f t="shared" si="285"/>
        <v/>
      </c>
      <c r="BS448" s="182" t="str">
        <f t="shared" si="286"/>
        <v/>
      </c>
      <c r="BT448" s="182" t="str">
        <f t="shared" si="287"/>
        <v/>
      </c>
      <c r="BU448" s="183" t="str">
        <f t="shared" si="288"/>
        <v/>
      </c>
      <c r="BV448" s="184" t="str">
        <f>IF('Cálculos '!C454="","",AVERAGE(AN448:BU448))</f>
        <v/>
      </c>
    </row>
    <row r="449" spans="2:74" ht="17.25" hidden="1" thickBot="1" x14ac:dyDescent="0.35">
      <c r="B449" s="165">
        <f t="shared" si="289"/>
        <v>447</v>
      </c>
      <c r="C449" s="171" t="str">
        <f>IF('Cálculos '!J455="","",'Cálculos '!J455)</f>
        <v/>
      </c>
      <c r="D449" s="172" t="str">
        <f>IF('Cálculos '!K455="","",'Cálculos '!K455)</f>
        <v/>
      </c>
      <c r="E449" s="172" t="str">
        <f>IF('Cálculos '!L455="","",'Cálculos '!L455)</f>
        <v/>
      </c>
      <c r="F449" s="172" t="str">
        <f>IF('Cálculos '!M455="","",'Cálculos '!M455)</f>
        <v/>
      </c>
      <c r="G449" s="172" t="str">
        <f>IF('Cálculos '!N455="","",'Cálculos '!N455)</f>
        <v/>
      </c>
      <c r="H449" s="172" t="str">
        <f>IF('Cálculos '!O455="","",'Cálculos '!O455)</f>
        <v/>
      </c>
      <c r="I449" s="172" t="str">
        <f>IF('Cálculos '!P455="","",'Cálculos '!P455)</f>
        <v/>
      </c>
      <c r="J449" s="172" t="str">
        <f>IF('Cálculos '!Q455="","",'Cálculos '!Q455)</f>
        <v/>
      </c>
      <c r="K449" s="172" t="str">
        <f>IF('Cálculos '!R455="","",'Cálculos '!R455)</f>
        <v/>
      </c>
      <c r="L449" s="172" t="str">
        <f>IF('Cálculos '!S455="","",'Cálculos '!S455)</f>
        <v/>
      </c>
      <c r="M449" s="172" t="str">
        <f>IF('Cálculos '!T455="","",'Cálculos '!T455)</f>
        <v/>
      </c>
      <c r="N449" s="172" t="str">
        <f>IF('Cálculos '!U455="","",'Cálculos '!U455)</f>
        <v/>
      </c>
      <c r="O449" s="172" t="str">
        <f>IF('Cálculos '!V455="","",'Cálculos '!V455)</f>
        <v/>
      </c>
      <c r="P449" s="172" t="str">
        <f>IF('Cálculos '!W455="","",'Cálculos '!W455)</f>
        <v/>
      </c>
      <c r="Q449" s="172" t="str">
        <f>IF('Cálculos '!X455="","",'Cálculos '!X455)</f>
        <v/>
      </c>
      <c r="R449" s="172" t="str">
        <f>IF('Cálculos '!Y455="","",'Cálculos '!Y455)</f>
        <v/>
      </c>
      <c r="S449" s="172" t="str">
        <f>IF('Cálculos '!Z455="","",'Cálculos '!Z455)</f>
        <v/>
      </c>
      <c r="T449" s="172" t="str">
        <f>IF('Cálculos '!AA455="","",'Cálculos '!AA455)</f>
        <v/>
      </c>
      <c r="U449" s="172" t="str">
        <f>IF('Cálculos '!AB455="","",'Cálculos '!AB455)</f>
        <v/>
      </c>
      <c r="V449" s="172" t="str">
        <f>IF('Cálculos '!AC455="","",'Cálculos '!AC455)</f>
        <v/>
      </c>
      <c r="W449" s="172" t="str">
        <f>IF('Cálculos '!AD455="","",'Cálculos '!AD455)</f>
        <v/>
      </c>
      <c r="X449" s="172" t="str">
        <f>IF('Cálculos '!AE455="","",'Cálculos '!AE455)</f>
        <v/>
      </c>
      <c r="Y449" s="172" t="str">
        <f>IF('Cálculos '!AF455="","",'Cálculos '!AF455)</f>
        <v/>
      </c>
      <c r="Z449" s="172" t="str">
        <f>IF('Cálculos '!AG455="","",'Cálculos '!AG455)</f>
        <v/>
      </c>
      <c r="AA449" s="172" t="str">
        <f>IF('Cálculos '!AH455="","",'Cálculos '!AH455)</f>
        <v/>
      </c>
      <c r="AB449" s="172" t="str">
        <f>IF('Cálculos '!AI455="","",'Cálculos '!AI455)</f>
        <v/>
      </c>
      <c r="AC449" s="172" t="str">
        <f>IF('Cálculos '!AJ455="","",'Cálculos '!AJ455)</f>
        <v/>
      </c>
      <c r="AD449" s="172" t="str">
        <f>IF('Cálculos '!AK455="","",'Cálculos '!AK455)</f>
        <v/>
      </c>
      <c r="AE449" s="172" t="str">
        <f>IF('Cálculos '!AL455="","",'Cálculos '!AL455)</f>
        <v/>
      </c>
      <c r="AF449" s="172" t="str">
        <f>IF('Cálculos '!AM455="","",'Cálculos '!AM455)</f>
        <v/>
      </c>
      <c r="AG449" s="172" t="str">
        <f>IF('Cálculos '!AN455="","",'Cálculos '!AN455)</f>
        <v/>
      </c>
      <c r="AH449" s="172" t="str">
        <f>IF('Cálculos '!AO455="","",'Cálculos '!AO455)</f>
        <v/>
      </c>
      <c r="AI449" s="172" t="str">
        <f>IF('Cálculos '!AP455="","",'Cálculos '!AP455)</f>
        <v/>
      </c>
      <c r="AJ449" s="443" t="str">
        <f>IF('Cálculos '!AQ455="","",'Cálculos '!AQ455)</f>
        <v/>
      </c>
      <c r="AK449" s="446" t="str">
        <f>IF('Cálculos '!D455="","",AVERAGE(C449:AJ449))</f>
        <v/>
      </c>
      <c r="AM449" s="181">
        <f t="shared" si="254"/>
        <v>447</v>
      </c>
      <c r="AN449" s="284" t="str">
        <f t="shared" si="255"/>
        <v/>
      </c>
      <c r="AO449" s="285" t="str">
        <f t="shared" si="256"/>
        <v/>
      </c>
      <c r="AP449" s="285" t="str">
        <f t="shared" si="257"/>
        <v/>
      </c>
      <c r="AQ449" s="285" t="str">
        <f t="shared" si="258"/>
        <v/>
      </c>
      <c r="AR449" s="182" t="str">
        <f t="shared" si="259"/>
        <v/>
      </c>
      <c r="AS449" s="182" t="str">
        <f t="shared" si="260"/>
        <v/>
      </c>
      <c r="AT449" s="182" t="str">
        <f t="shared" si="261"/>
        <v/>
      </c>
      <c r="AU449" s="182" t="str">
        <f t="shared" si="262"/>
        <v/>
      </c>
      <c r="AV449" s="182" t="str">
        <f t="shared" si="263"/>
        <v/>
      </c>
      <c r="AW449" s="182" t="str">
        <f t="shared" si="264"/>
        <v/>
      </c>
      <c r="AX449" s="182" t="str">
        <f t="shared" si="265"/>
        <v/>
      </c>
      <c r="AY449" s="182" t="str">
        <f t="shared" si="266"/>
        <v/>
      </c>
      <c r="AZ449" s="182" t="str">
        <f t="shared" si="267"/>
        <v/>
      </c>
      <c r="BA449" s="182" t="str">
        <f t="shared" si="268"/>
        <v/>
      </c>
      <c r="BB449" s="182" t="str">
        <f t="shared" si="269"/>
        <v/>
      </c>
      <c r="BC449" s="182" t="str">
        <f t="shared" si="270"/>
        <v/>
      </c>
      <c r="BD449" s="182" t="str">
        <f t="shared" si="271"/>
        <v/>
      </c>
      <c r="BE449" s="182" t="str">
        <f t="shared" si="272"/>
        <v/>
      </c>
      <c r="BF449" s="182" t="str">
        <f t="shared" si="273"/>
        <v/>
      </c>
      <c r="BG449" s="182" t="str">
        <f t="shared" si="274"/>
        <v/>
      </c>
      <c r="BH449" s="182" t="str">
        <f t="shared" si="275"/>
        <v/>
      </c>
      <c r="BI449" s="182" t="str">
        <f t="shared" si="276"/>
        <v/>
      </c>
      <c r="BJ449" s="182" t="str">
        <f t="shared" si="277"/>
        <v/>
      </c>
      <c r="BK449" s="182" t="str">
        <f t="shared" si="278"/>
        <v/>
      </c>
      <c r="BL449" s="182" t="str">
        <f t="shared" si="279"/>
        <v/>
      </c>
      <c r="BM449" s="182" t="str">
        <f t="shared" si="280"/>
        <v/>
      </c>
      <c r="BN449" s="182" t="str">
        <f t="shared" si="281"/>
        <v/>
      </c>
      <c r="BO449" s="182" t="str">
        <f t="shared" si="282"/>
        <v/>
      </c>
      <c r="BP449" s="182" t="str">
        <f t="shared" si="283"/>
        <v/>
      </c>
      <c r="BQ449" s="182" t="str">
        <f t="shared" si="284"/>
        <v/>
      </c>
      <c r="BR449" s="182" t="str">
        <f t="shared" si="285"/>
        <v/>
      </c>
      <c r="BS449" s="182" t="str">
        <f t="shared" si="286"/>
        <v/>
      </c>
      <c r="BT449" s="182" t="str">
        <f t="shared" si="287"/>
        <v/>
      </c>
      <c r="BU449" s="183" t="str">
        <f t="shared" si="288"/>
        <v/>
      </c>
      <c r="BV449" s="184" t="str">
        <f>IF('Cálculos '!C455="","",AVERAGE(AN449:BU449))</f>
        <v/>
      </c>
    </row>
    <row r="450" spans="2:74" ht="17.25" hidden="1" thickBot="1" x14ac:dyDescent="0.35">
      <c r="B450" s="165">
        <f t="shared" si="289"/>
        <v>448</v>
      </c>
      <c r="C450" s="171" t="str">
        <f>IF('Cálculos '!J456="","",'Cálculos '!J456)</f>
        <v/>
      </c>
      <c r="D450" s="172" t="str">
        <f>IF('Cálculos '!K456="","",'Cálculos '!K456)</f>
        <v/>
      </c>
      <c r="E450" s="172" t="str">
        <f>IF('Cálculos '!L456="","",'Cálculos '!L456)</f>
        <v/>
      </c>
      <c r="F450" s="172" t="str">
        <f>IF('Cálculos '!M456="","",'Cálculos '!M456)</f>
        <v/>
      </c>
      <c r="G450" s="172" t="str">
        <f>IF('Cálculos '!N456="","",'Cálculos '!N456)</f>
        <v/>
      </c>
      <c r="H450" s="172" t="str">
        <f>IF('Cálculos '!O456="","",'Cálculos '!O456)</f>
        <v/>
      </c>
      <c r="I450" s="172" t="str">
        <f>IF('Cálculos '!P456="","",'Cálculos '!P456)</f>
        <v/>
      </c>
      <c r="J450" s="172" t="str">
        <f>IF('Cálculos '!Q456="","",'Cálculos '!Q456)</f>
        <v/>
      </c>
      <c r="K450" s="172" t="str">
        <f>IF('Cálculos '!R456="","",'Cálculos '!R456)</f>
        <v/>
      </c>
      <c r="L450" s="172" t="str">
        <f>IF('Cálculos '!S456="","",'Cálculos '!S456)</f>
        <v/>
      </c>
      <c r="M450" s="172" t="str">
        <f>IF('Cálculos '!T456="","",'Cálculos '!T456)</f>
        <v/>
      </c>
      <c r="N450" s="172" t="str">
        <f>IF('Cálculos '!U456="","",'Cálculos '!U456)</f>
        <v/>
      </c>
      <c r="O450" s="172" t="str">
        <f>IF('Cálculos '!V456="","",'Cálculos '!V456)</f>
        <v/>
      </c>
      <c r="P450" s="172" t="str">
        <f>IF('Cálculos '!W456="","",'Cálculos '!W456)</f>
        <v/>
      </c>
      <c r="Q450" s="172" t="str">
        <f>IF('Cálculos '!X456="","",'Cálculos '!X456)</f>
        <v/>
      </c>
      <c r="R450" s="172" t="str">
        <f>IF('Cálculos '!Y456="","",'Cálculos '!Y456)</f>
        <v/>
      </c>
      <c r="S450" s="172" t="str">
        <f>IF('Cálculos '!Z456="","",'Cálculos '!Z456)</f>
        <v/>
      </c>
      <c r="T450" s="172" t="str">
        <f>IF('Cálculos '!AA456="","",'Cálculos '!AA456)</f>
        <v/>
      </c>
      <c r="U450" s="172" t="str">
        <f>IF('Cálculos '!AB456="","",'Cálculos '!AB456)</f>
        <v/>
      </c>
      <c r="V450" s="172" t="str">
        <f>IF('Cálculos '!AC456="","",'Cálculos '!AC456)</f>
        <v/>
      </c>
      <c r="W450" s="172" t="str">
        <f>IF('Cálculos '!AD456="","",'Cálculos '!AD456)</f>
        <v/>
      </c>
      <c r="X450" s="172" t="str">
        <f>IF('Cálculos '!AE456="","",'Cálculos '!AE456)</f>
        <v/>
      </c>
      <c r="Y450" s="172" t="str">
        <f>IF('Cálculos '!AF456="","",'Cálculos '!AF456)</f>
        <v/>
      </c>
      <c r="Z450" s="172" t="str">
        <f>IF('Cálculos '!AG456="","",'Cálculos '!AG456)</f>
        <v/>
      </c>
      <c r="AA450" s="172" t="str">
        <f>IF('Cálculos '!AH456="","",'Cálculos '!AH456)</f>
        <v/>
      </c>
      <c r="AB450" s="172" t="str">
        <f>IF('Cálculos '!AI456="","",'Cálculos '!AI456)</f>
        <v/>
      </c>
      <c r="AC450" s="172" t="str">
        <f>IF('Cálculos '!AJ456="","",'Cálculos '!AJ456)</f>
        <v/>
      </c>
      <c r="AD450" s="172" t="str">
        <f>IF('Cálculos '!AK456="","",'Cálculos '!AK456)</f>
        <v/>
      </c>
      <c r="AE450" s="172" t="str">
        <f>IF('Cálculos '!AL456="","",'Cálculos '!AL456)</f>
        <v/>
      </c>
      <c r="AF450" s="172" t="str">
        <f>IF('Cálculos '!AM456="","",'Cálculos '!AM456)</f>
        <v/>
      </c>
      <c r="AG450" s="172" t="str">
        <f>IF('Cálculos '!AN456="","",'Cálculos '!AN456)</f>
        <v/>
      </c>
      <c r="AH450" s="172" t="str">
        <f>IF('Cálculos '!AO456="","",'Cálculos '!AO456)</f>
        <v/>
      </c>
      <c r="AI450" s="172" t="str">
        <f>IF('Cálculos '!AP456="","",'Cálculos '!AP456)</f>
        <v/>
      </c>
      <c r="AJ450" s="443" t="str">
        <f>IF('Cálculos '!AQ456="","",'Cálculos '!AQ456)</f>
        <v/>
      </c>
      <c r="AK450" s="446" t="str">
        <f>IF('Cálculos '!D456="","",AVERAGE(C450:AJ450))</f>
        <v/>
      </c>
      <c r="AM450" s="181">
        <f t="shared" si="254"/>
        <v>448</v>
      </c>
      <c r="AN450" s="284" t="str">
        <f t="shared" si="255"/>
        <v/>
      </c>
      <c r="AO450" s="285" t="str">
        <f t="shared" si="256"/>
        <v/>
      </c>
      <c r="AP450" s="285" t="str">
        <f t="shared" si="257"/>
        <v/>
      </c>
      <c r="AQ450" s="285" t="str">
        <f t="shared" si="258"/>
        <v/>
      </c>
      <c r="AR450" s="182" t="str">
        <f t="shared" si="259"/>
        <v/>
      </c>
      <c r="AS450" s="182" t="str">
        <f t="shared" si="260"/>
        <v/>
      </c>
      <c r="AT450" s="182" t="str">
        <f t="shared" si="261"/>
        <v/>
      </c>
      <c r="AU450" s="182" t="str">
        <f t="shared" si="262"/>
        <v/>
      </c>
      <c r="AV450" s="182" t="str">
        <f t="shared" si="263"/>
        <v/>
      </c>
      <c r="AW450" s="182" t="str">
        <f t="shared" si="264"/>
        <v/>
      </c>
      <c r="AX450" s="182" t="str">
        <f t="shared" si="265"/>
        <v/>
      </c>
      <c r="AY450" s="182" t="str">
        <f t="shared" si="266"/>
        <v/>
      </c>
      <c r="AZ450" s="182" t="str">
        <f t="shared" si="267"/>
        <v/>
      </c>
      <c r="BA450" s="182" t="str">
        <f t="shared" si="268"/>
        <v/>
      </c>
      <c r="BB450" s="182" t="str">
        <f t="shared" si="269"/>
        <v/>
      </c>
      <c r="BC450" s="182" t="str">
        <f t="shared" si="270"/>
        <v/>
      </c>
      <c r="BD450" s="182" t="str">
        <f t="shared" si="271"/>
        <v/>
      </c>
      <c r="BE450" s="182" t="str">
        <f t="shared" si="272"/>
        <v/>
      </c>
      <c r="BF450" s="182" t="str">
        <f t="shared" si="273"/>
        <v/>
      </c>
      <c r="BG450" s="182" t="str">
        <f t="shared" si="274"/>
        <v/>
      </c>
      <c r="BH450" s="182" t="str">
        <f t="shared" si="275"/>
        <v/>
      </c>
      <c r="BI450" s="182" t="str">
        <f t="shared" si="276"/>
        <v/>
      </c>
      <c r="BJ450" s="182" t="str">
        <f t="shared" si="277"/>
        <v/>
      </c>
      <c r="BK450" s="182" t="str">
        <f t="shared" si="278"/>
        <v/>
      </c>
      <c r="BL450" s="182" t="str">
        <f t="shared" si="279"/>
        <v/>
      </c>
      <c r="BM450" s="182" t="str">
        <f t="shared" si="280"/>
        <v/>
      </c>
      <c r="BN450" s="182" t="str">
        <f t="shared" si="281"/>
        <v/>
      </c>
      <c r="BO450" s="182" t="str">
        <f t="shared" si="282"/>
        <v/>
      </c>
      <c r="BP450" s="182" t="str">
        <f t="shared" si="283"/>
        <v/>
      </c>
      <c r="BQ450" s="182" t="str">
        <f t="shared" si="284"/>
        <v/>
      </c>
      <c r="BR450" s="182" t="str">
        <f t="shared" si="285"/>
        <v/>
      </c>
      <c r="BS450" s="182" t="str">
        <f t="shared" si="286"/>
        <v/>
      </c>
      <c r="BT450" s="182" t="str">
        <f t="shared" si="287"/>
        <v/>
      </c>
      <c r="BU450" s="183" t="str">
        <f t="shared" si="288"/>
        <v/>
      </c>
      <c r="BV450" s="184" t="str">
        <f>IF('Cálculos '!C456="","",AVERAGE(AN450:BU450))</f>
        <v/>
      </c>
    </row>
    <row r="451" spans="2:74" ht="17.25" hidden="1" thickBot="1" x14ac:dyDescent="0.35">
      <c r="B451" s="165">
        <f t="shared" si="289"/>
        <v>449</v>
      </c>
      <c r="C451" s="171" t="str">
        <f>IF('Cálculos '!J457="","",'Cálculos '!J457)</f>
        <v/>
      </c>
      <c r="D451" s="172" t="str">
        <f>IF('Cálculos '!K457="","",'Cálculos '!K457)</f>
        <v/>
      </c>
      <c r="E451" s="172" t="str">
        <f>IF('Cálculos '!L457="","",'Cálculos '!L457)</f>
        <v/>
      </c>
      <c r="F451" s="172" t="str">
        <f>IF('Cálculos '!M457="","",'Cálculos '!M457)</f>
        <v/>
      </c>
      <c r="G451" s="172" t="str">
        <f>IF('Cálculos '!N457="","",'Cálculos '!N457)</f>
        <v/>
      </c>
      <c r="H451" s="172" t="str">
        <f>IF('Cálculos '!O457="","",'Cálculos '!O457)</f>
        <v/>
      </c>
      <c r="I451" s="172" t="str">
        <f>IF('Cálculos '!P457="","",'Cálculos '!P457)</f>
        <v/>
      </c>
      <c r="J451" s="172" t="str">
        <f>IF('Cálculos '!Q457="","",'Cálculos '!Q457)</f>
        <v/>
      </c>
      <c r="K451" s="172" t="str">
        <f>IF('Cálculos '!R457="","",'Cálculos '!R457)</f>
        <v/>
      </c>
      <c r="L451" s="172" t="str">
        <f>IF('Cálculos '!S457="","",'Cálculos '!S457)</f>
        <v/>
      </c>
      <c r="M451" s="172" t="str">
        <f>IF('Cálculos '!T457="","",'Cálculos '!T457)</f>
        <v/>
      </c>
      <c r="N451" s="172" t="str">
        <f>IF('Cálculos '!U457="","",'Cálculos '!U457)</f>
        <v/>
      </c>
      <c r="O451" s="172" t="str">
        <f>IF('Cálculos '!V457="","",'Cálculos '!V457)</f>
        <v/>
      </c>
      <c r="P451" s="172" t="str">
        <f>IF('Cálculos '!W457="","",'Cálculos '!W457)</f>
        <v/>
      </c>
      <c r="Q451" s="172" t="str">
        <f>IF('Cálculos '!X457="","",'Cálculos '!X457)</f>
        <v/>
      </c>
      <c r="R451" s="172" t="str">
        <f>IF('Cálculos '!Y457="","",'Cálculos '!Y457)</f>
        <v/>
      </c>
      <c r="S451" s="172" t="str">
        <f>IF('Cálculos '!Z457="","",'Cálculos '!Z457)</f>
        <v/>
      </c>
      <c r="T451" s="172" t="str">
        <f>IF('Cálculos '!AA457="","",'Cálculos '!AA457)</f>
        <v/>
      </c>
      <c r="U451" s="172" t="str">
        <f>IF('Cálculos '!AB457="","",'Cálculos '!AB457)</f>
        <v/>
      </c>
      <c r="V451" s="172" t="str">
        <f>IF('Cálculos '!AC457="","",'Cálculos '!AC457)</f>
        <v/>
      </c>
      <c r="W451" s="172" t="str">
        <f>IF('Cálculos '!AD457="","",'Cálculos '!AD457)</f>
        <v/>
      </c>
      <c r="X451" s="172" t="str">
        <f>IF('Cálculos '!AE457="","",'Cálculos '!AE457)</f>
        <v/>
      </c>
      <c r="Y451" s="172" t="str">
        <f>IF('Cálculos '!AF457="","",'Cálculos '!AF457)</f>
        <v/>
      </c>
      <c r="Z451" s="172" t="str">
        <f>IF('Cálculos '!AG457="","",'Cálculos '!AG457)</f>
        <v/>
      </c>
      <c r="AA451" s="172" t="str">
        <f>IF('Cálculos '!AH457="","",'Cálculos '!AH457)</f>
        <v/>
      </c>
      <c r="AB451" s="172" t="str">
        <f>IF('Cálculos '!AI457="","",'Cálculos '!AI457)</f>
        <v/>
      </c>
      <c r="AC451" s="172" t="str">
        <f>IF('Cálculos '!AJ457="","",'Cálculos '!AJ457)</f>
        <v/>
      </c>
      <c r="AD451" s="172" t="str">
        <f>IF('Cálculos '!AK457="","",'Cálculos '!AK457)</f>
        <v/>
      </c>
      <c r="AE451" s="172" t="str">
        <f>IF('Cálculos '!AL457="","",'Cálculos '!AL457)</f>
        <v/>
      </c>
      <c r="AF451" s="172" t="str">
        <f>IF('Cálculos '!AM457="","",'Cálculos '!AM457)</f>
        <v/>
      </c>
      <c r="AG451" s="172" t="str">
        <f>IF('Cálculos '!AN457="","",'Cálculos '!AN457)</f>
        <v/>
      </c>
      <c r="AH451" s="172" t="str">
        <f>IF('Cálculos '!AO457="","",'Cálculos '!AO457)</f>
        <v/>
      </c>
      <c r="AI451" s="172" t="str">
        <f>IF('Cálculos '!AP457="","",'Cálculos '!AP457)</f>
        <v/>
      </c>
      <c r="AJ451" s="443" t="str">
        <f>IF('Cálculos '!AQ457="","",'Cálculos '!AQ457)</f>
        <v/>
      </c>
      <c r="AK451" s="446" t="str">
        <f>IF('Cálculos '!D457="","",AVERAGE(C451:AJ451))</f>
        <v/>
      </c>
      <c r="AM451" s="181">
        <f t="shared" si="254"/>
        <v>449</v>
      </c>
      <c r="AN451" s="284" t="str">
        <f t="shared" si="255"/>
        <v/>
      </c>
      <c r="AO451" s="285" t="str">
        <f t="shared" si="256"/>
        <v/>
      </c>
      <c r="AP451" s="285" t="str">
        <f t="shared" si="257"/>
        <v/>
      </c>
      <c r="AQ451" s="285" t="str">
        <f t="shared" si="258"/>
        <v/>
      </c>
      <c r="AR451" s="182" t="str">
        <f t="shared" si="259"/>
        <v/>
      </c>
      <c r="AS451" s="182" t="str">
        <f t="shared" si="260"/>
        <v/>
      </c>
      <c r="AT451" s="182" t="str">
        <f t="shared" si="261"/>
        <v/>
      </c>
      <c r="AU451" s="182" t="str">
        <f t="shared" si="262"/>
        <v/>
      </c>
      <c r="AV451" s="182" t="str">
        <f t="shared" si="263"/>
        <v/>
      </c>
      <c r="AW451" s="182" t="str">
        <f t="shared" si="264"/>
        <v/>
      </c>
      <c r="AX451" s="182" t="str">
        <f t="shared" si="265"/>
        <v/>
      </c>
      <c r="AY451" s="182" t="str">
        <f t="shared" si="266"/>
        <v/>
      </c>
      <c r="AZ451" s="182" t="str">
        <f t="shared" si="267"/>
        <v/>
      </c>
      <c r="BA451" s="182" t="str">
        <f t="shared" si="268"/>
        <v/>
      </c>
      <c r="BB451" s="182" t="str">
        <f t="shared" si="269"/>
        <v/>
      </c>
      <c r="BC451" s="182" t="str">
        <f t="shared" si="270"/>
        <v/>
      </c>
      <c r="BD451" s="182" t="str">
        <f t="shared" si="271"/>
        <v/>
      </c>
      <c r="BE451" s="182" t="str">
        <f t="shared" si="272"/>
        <v/>
      </c>
      <c r="BF451" s="182" t="str">
        <f t="shared" si="273"/>
        <v/>
      </c>
      <c r="BG451" s="182" t="str">
        <f t="shared" si="274"/>
        <v/>
      </c>
      <c r="BH451" s="182" t="str">
        <f t="shared" si="275"/>
        <v/>
      </c>
      <c r="BI451" s="182" t="str">
        <f t="shared" si="276"/>
        <v/>
      </c>
      <c r="BJ451" s="182" t="str">
        <f t="shared" si="277"/>
        <v/>
      </c>
      <c r="BK451" s="182" t="str">
        <f t="shared" si="278"/>
        <v/>
      </c>
      <c r="BL451" s="182" t="str">
        <f t="shared" si="279"/>
        <v/>
      </c>
      <c r="BM451" s="182" t="str">
        <f t="shared" si="280"/>
        <v/>
      </c>
      <c r="BN451" s="182" t="str">
        <f t="shared" si="281"/>
        <v/>
      </c>
      <c r="BO451" s="182" t="str">
        <f t="shared" si="282"/>
        <v/>
      </c>
      <c r="BP451" s="182" t="str">
        <f t="shared" si="283"/>
        <v/>
      </c>
      <c r="BQ451" s="182" t="str">
        <f t="shared" si="284"/>
        <v/>
      </c>
      <c r="BR451" s="182" t="str">
        <f t="shared" si="285"/>
        <v/>
      </c>
      <c r="BS451" s="182" t="str">
        <f t="shared" si="286"/>
        <v/>
      </c>
      <c r="BT451" s="182" t="str">
        <f t="shared" si="287"/>
        <v/>
      </c>
      <c r="BU451" s="183" t="str">
        <f t="shared" si="288"/>
        <v/>
      </c>
      <c r="BV451" s="184" t="str">
        <f>IF('Cálculos '!C457="","",AVERAGE(AN451:BU451))</f>
        <v/>
      </c>
    </row>
    <row r="452" spans="2:74" ht="17.25" hidden="1" thickBot="1" x14ac:dyDescent="0.35">
      <c r="B452" s="165">
        <f t="shared" si="289"/>
        <v>450</v>
      </c>
      <c r="C452" s="171" t="str">
        <f>IF('Cálculos '!J458="","",'Cálculos '!J458)</f>
        <v/>
      </c>
      <c r="D452" s="172" t="str">
        <f>IF('Cálculos '!K458="","",'Cálculos '!K458)</f>
        <v/>
      </c>
      <c r="E452" s="172" t="str">
        <f>IF('Cálculos '!L458="","",'Cálculos '!L458)</f>
        <v/>
      </c>
      <c r="F452" s="172" t="str">
        <f>IF('Cálculos '!M458="","",'Cálculos '!M458)</f>
        <v/>
      </c>
      <c r="G452" s="172" t="str">
        <f>IF('Cálculos '!N458="","",'Cálculos '!N458)</f>
        <v/>
      </c>
      <c r="H452" s="172" t="str">
        <f>IF('Cálculos '!O458="","",'Cálculos '!O458)</f>
        <v/>
      </c>
      <c r="I452" s="172" t="str">
        <f>IF('Cálculos '!P458="","",'Cálculos '!P458)</f>
        <v/>
      </c>
      <c r="J452" s="172" t="str">
        <f>IF('Cálculos '!Q458="","",'Cálculos '!Q458)</f>
        <v/>
      </c>
      <c r="K452" s="172" t="str">
        <f>IF('Cálculos '!R458="","",'Cálculos '!R458)</f>
        <v/>
      </c>
      <c r="L452" s="172" t="str">
        <f>IF('Cálculos '!S458="","",'Cálculos '!S458)</f>
        <v/>
      </c>
      <c r="M452" s="172" t="str">
        <f>IF('Cálculos '!T458="","",'Cálculos '!T458)</f>
        <v/>
      </c>
      <c r="N452" s="172" t="str">
        <f>IF('Cálculos '!U458="","",'Cálculos '!U458)</f>
        <v/>
      </c>
      <c r="O452" s="172" t="str">
        <f>IF('Cálculos '!V458="","",'Cálculos '!V458)</f>
        <v/>
      </c>
      <c r="P452" s="172" t="str">
        <f>IF('Cálculos '!W458="","",'Cálculos '!W458)</f>
        <v/>
      </c>
      <c r="Q452" s="172" t="str">
        <f>IF('Cálculos '!X458="","",'Cálculos '!X458)</f>
        <v/>
      </c>
      <c r="R452" s="172" t="str">
        <f>IF('Cálculos '!Y458="","",'Cálculos '!Y458)</f>
        <v/>
      </c>
      <c r="S452" s="172" t="str">
        <f>IF('Cálculos '!Z458="","",'Cálculos '!Z458)</f>
        <v/>
      </c>
      <c r="T452" s="172" t="str">
        <f>IF('Cálculos '!AA458="","",'Cálculos '!AA458)</f>
        <v/>
      </c>
      <c r="U452" s="172" t="str">
        <f>IF('Cálculos '!AB458="","",'Cálculos '!AB458)</f>
        <v/>
      </c>
      <c r="V452" s="172" t="str">
        <f>IF('Cálculos '!AC458="","",'Cálculos '!AC458)</f>
        <v/>
      </c>
      <c r="W452" s="172" t="str">
        <f>IF('Cálculos '!AD458="","",'Cálculos '!AD458)</f>
        <v/>
      </c>
      <c r="X452" s="172" t="str">
        <f>IF('Cálculos '!AE458="","",'Cálculos '!AE458)</f>
        <v/>
      </c>
      <c r="Y452" s="172" t="str">
        <f>IF('Cálculos '!AF458="","",'Cálculos '!AF458)</f>
        <v/>
      </c>
      <c r="Z452" s="172" t="str">
        <f>IF('Cálculos '!AG458="","",'Cálculos '!AG458)</f>
        <v/>
      </c>
      <c r="AA452" s="172" t="str">
        <f>IF('Cálculos '!AH458="","",'Cálculos '!AH458)</f>
        <v/>
      </c>
      <c r="AB452" s="172" t="str">
        <f>IF('Cálculos '!AI458="","",'Cálculos '!AI458)</f>
        <v/>
      </c>
      <c r="AC452" s="172" t="str">
        <f>IF('Cálculos '!AJ458="","",'Cálculos '!AJ458)</f>
        <v/>
      </c>
      <c r="AD452" s="172" t="str">
        <f>IF('Cálculos '!AK458="","",'Cálculos '!AK458)</f>
        <v/>
      </c>
      <c r="AE452" s="172" t="str">
        <f>IF('Cálculos '!AL458="","",'Cálculos '!AL458)</f>
        <v/>
      </c>
      <c r="AF452" s="172" t="str">
        <f>IF('Cálculos '!AM458="","",'Cálculos '!AM458)</f>
        <v/>
      </c>
      <c r="AG452" s="172" t="str">
        <f>IF('Cálculos '!AN458="","",'Cálculos '!AN458)</f>
        <v/>
      </c>
      <c r="AH452" s="172" t="str">
        <f>IF('Cálculos '!AO458="","",'Cálculos '!AO458)</f>
        <v/>
      </c>
      <c r="AI452" s="172" t="str">
        <f>IF('Cálculos '!AP458="","",'Cálculos '!AP458)</f>
        <v/>
      </c>
      <c r="AJ452" s="443" t="str">
        <f>IF('Cálculos '!AQ458="","",'Cálculos '!AQ458)</f>
        <v/>
      </c>
      <c r="AK452" s="446" t="str">
        <f>IF('Cálculos '!D458="","",AVERAGE(C452:AJ452))</f>
        <v/>
      </c>
      <c r="AM452" s="181">
        <f t="shared" si="254"/>
        <v>450</v>
      </c>
      <c r="AN452" s="284" t="str">
        <f t="shared" si="255"/>
        <v/>
      </c>
      <c r="AO452" s="285" t="str">
        <f t="shared" si="256"/>
        <v/>
      </c>
      <c r="AP452" s="285" t="str">
        <f t="shared" si="257"/>
        <v/>
      </c>
      <c r="AQ452" s="285" t="str">
        <f t="shared" si="258"/>
        <v/>
      </c>
      <c r="AR452" s="182" t="str">
        <f t="shared" si="259"/>
        <v/>
      </c>
      <c r="AS452" s="182" t="str">
        <f t="shared" si="260"/>
        <v/>
      </c>
      <c r="AT452" s="182" t="str">
        <f t="shared" si="261"/>
        <v/>
      </c>
      <c r="AU452" s="182" t="str">
        <f t="shared" si="262"/>
        <v/>
      </c>
      <c r="AV452" s="182" t="str">
        <f t="shared" si="263"/>
        <v/>
      </c>
      <c r="AW452" s="182" t="str">
        <f t="shared" si="264"/>
        <v/>
      </c>
      <c r="AX452" s="182" t="str">
        <f t="shared" si="265"/>
        <v/>
      </c>
      <c r="AY452" s="182" t="str">
        <f t="shared" si="266"/>
        <v/>
      </c>
      <c r="AZ452" s="182" t="str">
        <f t="shared" si="267"/>
        <v/>
      </c>
      <c r="BA452" s="182" t="str">
        <f t="shared" si="268"/>
        <v/>
      </c>
      <c r="BB452" s="182" t="str">
        <f t="shared" si="269"/>
        <v/>
      </c>
      <c r="BC452" s="182" t="str">
        <f t="shared" si="270"/>
        <v/>
      </c>
      <c r="BD452" s="182" t="str">
        <f t="shared" si="271"/>
        <v/>
      </c>
      <c r="BE452" s="182" t="str">
        <f t="shared" si="272"/>
        <v/>
      </c>
      <c r="BF452" s="182" t="str">
        <f t="shared" si="273"/>
        <v/>
      </c>
      <c r="BG452" s="182" t="str">
        <f t="shared" si="274"/>
        <v/>
      </c>
      <c r="BH452" s="182" t="str">
        <f t="shared" si="275"/>
        <v/>
      </c>
      <c r="BI452" s="182" t="str">
        <f t="shared" si="276"/>
        <v/>
      </c>
      <c r="BJ452" s="182" t="str">
        <f t="shared" si="277"/>
        <v/>
      </c>
      <c r="BK452" s="182" t="str">
        <f t="shared" si="278"/>
        <v/>
      </c>
      <c r="BL452" s="182" t="str">
        <f t="shared" si="279"/>
        <v/>
      </c>
      <c r="BM452" s="182" t="str">
        <f t="shared" si="280"/>
        <v/>
      </c>
      <c r="BN452" s="182" t="str">
        <f t="shared" si="281"/>
        <v/>
      </c>
      <c r="BO452" s="182" t="str">
        <f t="shared" si="282"/>
        <v/>
      </c>
      <c r="BP452" s="182" t="str">
        <f t="shared" si="283"/>
        <v/>
      </c>
      <c r="BQ452" s="182" t="str">
        <f t="shared" si="284"/>
        <v/>
      </c>
      <c r="BR452" s="182" t="str">
        <f t="shared" si="285"/>
        <v/>
      </c>
      <c r="BS452" s="182" t="str">
        <f t="shared" si="286"/>
        <v/>
      </c>
      <c r="BT452" s="182" t="str">
        <f t="shared" si="287"/>
        <v/>
      </c>
      <c r="BU452" s="183" t="str">
        <f t="shared" si="288"/>
        <v/>
      </c>
      <c r="BV452" s="184" t="str">
        <f>IF('Cálculos '!C458="","",AVERAGE(AN452:BU452))</f>
        <v/>
      </c>
    </row>
    <row r="453" spans="2:74" ht="17.25" hidden="1" thickBot="1" x14ac:dyDescent="0.35">
      <c r="B453" s="165">
        <f t="shared" si="289"/>
        <v>451</v>
      </c>
      <c r="C453" s="171" t="str">
        <f>IF('Cálculos '!J459="","",'Cálculos '!J459)</f>
        <v/>
      </c>
      <c r="D453" s="172" t="str">
        <f>IF('Cálculos '!K459="","",'Cálculos '!K459)</f>
        <v/>
      </c>
      <c r="E453" s="172" t="str">
        <f>IF('Cálculos '!L459="","",'Cálculos '!L459)</f>
        <v/>
      </c>
      <c r="F453" s="172" t="str">
        <f>IF('Cálculos '!M459="","",'Cálculos '!M459)</f>
        <v/>
      </c>
      <c r="G453" s="172" t="str">
        <f>IF('Cálculos '!N459="","",'Cálculos '!N459)</f>
        <v/>
      </c>
      <c r="H453" s="172" t="str">
        <f>IF('Cálculos '!O459="","",'Cálculos '!O459)</f>
        <v/>
      </c>
      <c r="I453" s="172" t="str">
        <f>IF('Cálculos '!P459="","",'Cálculos '!P459)</f>
        <v/>
      </c>
      <c r="J453" s="172" t="str">
        <f>IF('Cálculos '!Q459="","",'Cálculos '!Q459)</f>
        <v/>
      </c>
      <c r="K453" s="172" t="str">
        <f>IF('Cálculos '!R459="","",'Cálculos '!R459)</f>
        <v/>
      </c>
      <c r="L453" s="172" t="str">
        <f>IF('Cálculos '!S459="","",'Cálculos '!S459)</f>
        <v/>
      </c>
      <c r="M453" s="172" t="str">
        <f>IF('Cálculos '!T459="","",'Cálculos '!T459)</f>
        <v/>
      </c>
      <c r="N453" s="172" t="str">
        <f>IF('Cálculos '!U459="","",'Cálculos '!U459)</f>
        <v/>
      </c>
      <c r="O453" s="172" t="str">
        <f>IF('Cálculos '!V459="","",'Cálculos '!V459)</f>
        <v/>
      </c>
      <c r="P453" s="172" t="str">
        <f>IF('Cálculos '!W459="","",'Cálculos '!W459)</f>
        <v/>
      </c>
      <c r="Q453" s="172" t="str">
        <f>IF('Cálculos '!X459="","",'Cálculos '!X459)</f>
        <v/>
      </c>
      <c r="R453" s="172" t="str">
        <f>IF('Cálculos '!Y459="","",'Cálculos '!Y459)</f>
        <v/>
      </c>
      <c r="S453" s="172" t="str">
        <f>IF('Cálculos '!Z459="","",'Cálculos '!Z459)</f>
        <v/>
      </c>
      <c r="T453" s="172" t="str">
        <f>IF('Cálculos '!AA459="","",'Cálculos '!AA459)</f>
        <v/>
      </c>
      <c r="U453" s="172" t="str">
        <f>IF('Cálculos '!AB459="","",'Cálculos '!AB459)</f>
        <v/>
      </c>
      <c r="V453" s="172" t="str">
        <f>IF('Cálculos '!AC459="","",'Cálculos '!AC459)</f>
        <v/>
      </c>
      <c r="W453" s="172" t="str">
        <f>IF('Cálculos '!AD459="","",'Cálculos '!AD459)</f>
        <v/>
      </c>
      <c r="X453" s="172" t="str">
        <f>IF('Cálculos '!AE459="","",'Cálculos '!AE459)</f>
        <v/>
      </c>
      <c r="Y453" s="172" t="str">
        <f>IF('Cálculos '!AF459="","",'Cálculos '!AF459)</f>
        <v/>
      </c>
      <c r="Z453" s="172" t="str">
        <f>IF('Cálculos '!AG459="","",'Cálculos '!AG459)</f>
        <v/>
      </c>
      <c r="AA453" s="172" t="str">
        <f>IF('Cálculos '!AH459="","",'Cálculos '!AH459)</f>
        <v/>
      </c>
      <c r="AB453" s="172" t="str">
        <f>IF('Cálculos '!AI459="","",'Cálculos '!AI459)</f>
        <v/>
      </c>
      <c r="AC453" s="172" t="str">
        <f>IF('Cálculos '!AJ459="","",'Cálculos '!AJ459)</f>
        <v/>
      </c>
      <c r="AD453" s="172" t="str">
        <f>IF('Cálculos '!AK459="","",'Cálculos '!AK459)</f>
        <v/>
      </c>
      <c r="AE453" s="172" t="str">
        <f>IF('Cálculos '!AL459="","",'Cálculos '!AL459)</f>
        <v/>
      </c>
      <c r="AF453" s="172" t="str">
        <f>IF('Cálculos '!AM459="","",'Cálculos '!AM459)</f>
        <v/>
      </c>
      <c r="AG453" s="172" t="str">
        <f>IF('Cálculos '!AN459="","",'Cálculos '!AN459)</f>
        <v/>
      </c>
      <c r="AH453" s="172" t="str">
        <f>IF('Cálculos '!AO459="","",'Cálculos '!AO459)</f>
        <v/>
      </c>
      <c r="AI453" s="172" t="str">
        <f>IF('Cálculos '!AP459="","",'Cálculos '!AP459)</f>
        <v/>
      </c>
      <c r="AJ453" s="443" t="str">
        <f>IF('Cálculos '!AQ459="","",'Cálculos '!AQ459)</f>
        <v/>
      </c>
      <c r="AK453" s="446" t="str">
        <f>IF('Cálculos '!D459="","",AVERAGE(C453:AJ453))</f>
        <v/>
      </c>
      <c r="AM453" s="181">
        <f t="shared" si="254"/>
        <v>451</v>
      </c>
      <c r="AN453" s="284" t="str">
        <f t="shared" si="255"/>
        <v/>
      </c>
      <c r="AO453" s="285" t="str">
        <f t="shared" si="256"/>
        <v/>
      </c>
      <c r="AP453" s="285" t="str">
        <f t="shared" si="257"/>
        <v/>
      </c>
      <c r="AQ453" s="285" t="str">
        <f t="shared" si="258"/>
        <v/>
      </c>
      <c r="AR453" s="182" t="str">
        <f t="shared" si="259"/>
        <v/>
      </c>
      <c r="AS453" s="182" t="str">
        <f t="shared" si="260"/>
        <v/>
      </c>
      <c r="AT453" s="182" t="str">
        <f t="shared" si="261"/>
        <v/>
      </c>
      <c r="AU453" s="182" t="str">
        <f t="shared" si="262"/>
        <v/>
      </c>
      <c r="AV453" s="182" t="str">
        <f t="shared" si="263"/>
        <v/>
      </c>
      <c r="AW453" s="182" t="str">
        <f t="shared" si="264"/>
        <v/>
      </c>
      <c r="AX453" s="182" t="str">
        <f t="shared" si="265"/>
        <v/>
      </c>
      <c r="AY453" s="182" t="str">
        <f t="shared" si="266"/>
        <v/>
      </c>
      <c r="AZ453" s="182" t="str">
        <f t="shared" si="267"/>
        <v/>
      </c>
      <c r="BA453" s="182" t="str">
        <f t="shared" si="268"/>
        <v/>
      </c>
      <c r="BB453" s="182" t="str">
        <f t="shared" si="269"/>
        <v/>
      </c>
      <c r="BC453" s="182" t="str">
        <f t="shared" si="270"/>
        <v/>
      </c>
      <c r="BD453" s="182" t="str">
        <f t="shared" si="271"/>
        <v/>
      </c>
      <c r="BE453" s="182" t="str">
        <f t="shared" si="272"/>
        <v/>
      </c>
      <c r="BF453" s="182" t="str">
        <f t="shared" si="273"/>
        <v/>
      </c>
      <c r="BG453" s="182" t="str">
        <f t="shared" si="274"/>
        <v/>
      </c>
      <c r="BH453" s="182" t="str">
        <f t="shared" si="275"/>
        <v/>
      </c>
      <c r="BI453" s="182" t="str">
        <f t="shared" si="276"/>
        <v/>
      </c>
      <c r="BJ453" s="182" t="str">
        <f t="shared" si="277"/>
        <v/>
      </c>
      <c r="BK453" s="182" t="str">
        <f t="shared" si="278"/>
        <v/>
      </c>
      <c r="BL453" s="182" t="str">
        <f t="shared" si="279"/>
        <v/>
      </c>
      <c r="BM453" s="182" t="str">
        <f t="shared" si="280"/>
        <v/>
      </c>
      <c r="BN453" s="182" t="str">
        <f t="shared" si="281"/>
        <v/>
      </c>
      <c r="BO453" s="182" t="str">
        <f t="shared" si="282"/>
        <v/>
      </c>
      <c r="BP453" s="182" t="str">
        <f t="shared" si="283"/>
        <v/>
      </c>
      <c r="BQ453" s="182" t="str">
        <f t="shared" si="284"/>
        <v/>
      </c>
      <c r="BR453" s="182" t="str">
        <f t="shared" si="285"/>
        <v/>
      </c>
      <c r="BS453" s="182" t="str">
        <f t="shared" si="286"/>
        <v/>
      </c>
      <c r="BT453" s="182" t="str">
        <f t="shared" si="287"/>
        <v/>
      </c>
      <c r="BU453" s="183" t="str">
        <f t="shared" si="288"/>
        <v/>
      </c>
      <c r="BV453" s="184" t="str">
        <f>IF('Cálculos '!C459="","",AVERAGE(AN453:BU453))</f>
        <v/>
      </c>
    </row>
    <row r="454" spans="2:74" ht="17.25" hidden="1" thickBot="1" x14ac:dyDescent="0.35">
      <c r="B454" s="165">
        <f t="shared" si="289"/>
        <v>452</v>
      </c>
      <c r="C454" s="171" t="str">
        <f>IF('Cálculos '!J460="","",'Cálculos '!J460)</f>
        <v/>
      </c>
      <c r="D454" s="172" t="str">
        <f>IF('Cálculos '!K460="","",'Cálculos '!K460)</f>
        <v/>
      </c>
      <c r="E454" s="172" t="str">
        <f>IF('Cálculos '!L460="","",'Cálculos '!L460)</f>
        <v/>
      </c>
      <c r="F454" s="172" t="str">
        <f>IF('Cálculos '!M460="","",'Cálculos '!M460)</f>
        <v/>
      </c>
      <c r="G454" s="172" t="str">
        <f>IF('Cálculos '!N460="","",'Cálculos '!N460)</f>
        <v/>
      </c>
      <c r="H454" s="172" t="str">
        <f>IF('Cálculos '!O460="","",'Cálculos '!O460)</f>
        <v/>
      </c>
      <c r="I454" s="172" t="str">
        <f>IF('Cálculos '!P460="","",'Cálculos '!P460)</f>
        <v/>
      </c>
      <c r="J454" s="172" t="str">
        <f>IF('Cálculos '!Q460="","",'Cálculos '!Q460)</f>
        <v/>
      </c>
      <c r="K454" s="172" t="str">
        <f>IF('Cálculos '!R460="","",'Cálculos '!R460)</f>
        <v/>
      </c>
      <c r="L454" s="172" t="str">
        <f>IF('Cálculos '!S460="","",'Cálculos '!S460)</f>
        <v/>
      </c>
      <c r="M454" s="172" t="str">
        <f>IF('Cálculos '!T460="","",'Cálculos '!T460)</f>
        <v/>
      </c>
      <c r="N454" s="172" t="str">
        <f>IF('Cálculos '!U460="","",'Cálculos '!U460)</f>
        <v/>
      </c>
      <c r="O454" s="172" t="str">
        <f>IF('Cálculos '!V460="","",'Cálculos '!V460)</f>
        <v/>
      </c>
      <c r="P454" s="172" t="str">
        <f>IF('Cálculos '!W460="","",'Cálculos '!W460)</f>
        <v/>
      </c>
      <c r="Q454" s="172" t="str">
        <f>IF('Cálculos '!X460="","",'Cálculos '!X460)</f>
        <v/>
      </c>
      <c r="R454" s="172" t="str">
        <f>IF('Cálculos '!Y460="","",'Cálculos '!Y460)</f>
        <v/>
      </c>
      <c r="S454" s="172" t="str">
        <f>IF('Cálculos '!Z460="","",'Cálculos '!Z460)</f>
        <v/>
      </c>
      <c r="T454" s="172" t="str">
        <f>IF('Cálculos '!AA460="","",'Cálculos '!AA460)</f>
        <v/>
      </c>
      <c r="U454" s="172" t="str">
        <f>IF('Cálculos '!AB460="","",'Cálculos '!AB460)</f>
        <v/>
      </c>
      <c r="V454" s="172" t="str">
        <f>IF('Cálculos '!AC460="","",'Cálculos '!AC460)</f>
        <v/>
      </c>
      <c r="W454" s="172" t="str">
        <f>IF('Cálculos '!AD460="","",'Cálculos '!AD460)</f>
        <v/>
      </c>
      <c r="X454" s="172" t="str">
        <f>IF('Cálculos '!AE460="","",'Cálculos '!AE460)</f>
        <v/>
      </c>
      <c r="Y454" s="172" t="str">
        <f>IF('Cálculos '!AF460="","",'Cálculos '!AF460)</f>
        <v/>
      </c>
      <c r="Z454" s="172" t="str">
        <f>IF('Cálculos '!AG460="","",'Cálculos '!AG460)</f>
        <v/>
      </c>
      <c r="AA454" s="172" t="str">
        <f>IF('Cálculos '!AH460="","",'Cálculos '!AH460)</f>
        <v/>
      </c>
      <c r="AB454" s="172" t="str">
        <f>IF('Cálculos '!AI460="","",'Cálculos '!AI460)</f>
        <v/>
      </c>
      <c r="AC454" s="172" t="str">
        <f>IF('Cálculos '!AJ460="","",'Cálculos '!AJ460)</f>
        <v/>
      </c>
      <c r="AD454" s="172" t="str">
        <f>IF('Cálculos '!AK460="","",'Cálculos '!AK460)</f>
        <v/>
      </c>
      <c r="AE454" s="172" t="str">
        <f>IF('Cálculos '!AL460="","",'Cálculos '!AL460)</f>
        <v/>
      </c>
      <c r="AF454" s="172" t="str">
        <f>IF('Cálculos '!AM460="","",'Cálculos '!AM460)</f>
        <v/>
      </c>
      <c r="AG454" s="172" t="str">
        <f>IF('Cálculos '!AN460="","",'Cálculos '!AN460)</f>
        <v/>
      </c>
      <c r="AH454" s="172" t="str">
        <f>IF('Cálculos '!AO460="","",'Cálculos '!AO460)</f>
        <v/>
      </c>
      <c r="AI454" s="172" t="str">
        <f>IF('Cálculos '!AP460="","",'Cálculos '!AP460)</f>
        <v/>
      </c>
      <c r="AJ454" s="443" t="str">
        <f>IF('Cálculos '!AQ460="","",'Cálculos '!AQ460)</f>
        <v/>
      </c>
      <c r="AK454" s="446" t="str">
        <f>IF('Cálculos '!D460="","",AVERAGE(C454:AJ454))</f>
        <v/>
      </c>
      <c r="AM454" s="181">
        <f t="shared" ref="AM454:AM517" si="290">+AM453+1</f>
        <v>452</v>
      </c>
      <c r="AN454" s="284" t="str">
        <f t="shared" ref="AN454:AN517" si="291">+IF(OR(C454=0,C454=""),"",SUM(C454-$AK454)/C454)</f>
        <v/>
      </c>
      <c r="AO454" s="285" t="str">
        <f t="shared" ref="AO454:AO517" si="292">+IF(OR(D454=0,D454=""),"",SUM(D454-$AK454)/D454)</f>
        <v/>
      </c>
      <c r="AP454" s="285" t="str">
        <f t="shared" ref="AP454:AP517" si="293">+IF(OR(E454=0,E454=""),"",SUM(E454-$AK454)/E454)</f>
        <v/>
      </c>
      <c r="AQ454" s="285" t="str">
        <f t="shared" ref="AQ454:AQ517" si="294">+IF(OR(F454=0,F454=""),"",SUM(F454-$AK454)/F454)</f>
        <v/>
      </c>
      <c r="AR454" s="182" t="str">
        <f t="shared" ref="AR454:AR517" si="295">+IF(OR(G454=0,G454=""),"",SUM(G454-$AK454)/G454)</f>
        <v/>
      </c>
      <c r="AS454" s="182" t="str">
        <f t="shared" ref="AS454:AS517" si="296">+IF(OR(H454=0,H454=""),"",SUM(H454-$AK454)/H454)</f>
        <v/>
      </c>
      <c r="AT454" s="182" t="str">
        <f t="shared" ref="AT454:AT517" si="297">+IF(OR(I454=0,I454=""),"",SUM(I454-$AK454)/I454)</f>
        <v/>
      </c>
      <c r="AU454" s="182" t="str">
        <f t="shared" ref="AU454:AU517" si="298">+IF(OR(J454=0,J454=""),"",SUM(J454-$AK454)/J454)</f>
        <v/>
      </c>
      <c r="AV454" s="182" t="str">
        <f t="shared" ref="AV454:AV517" si="299">+IF(OR(K454=0,K454=""),"",SUM(K454-$AK454)/K454)</f>
        <v/>
      </c>
      <c r="AW454" s="182" t="str">
        <f t="shared" ref="AW454:AW517" si="300">+IF(OR(L454=0,L454=""),"",SUM(L454-$AK454)/L454)</f>
        <v/>
      </c>
      <c r="AX454" s="182" t="str">
        <f t="shared" ref="AX454:AX517" si="301">+IF(OR(M454=0,M454=""),"",SUM(M454-$AK454)/M454)</f>
        <v/>
      </c>
      <c r="AY454" s="182" t="str">
        <f t="shared" ref="AY454:AY517" si="302">+IF(OR(N454=0,N454=""),"",SUM(N454-$AK454)/N454)</f>
        <v/>
      </c>
      <c r="AZ454" s="182" t="str">
        <f t="shared" ref="AZ454:AZ517" si="303">+IF(OR(O454=0,O454=""),"",SUM(O454-$AK454)/O454)</f>
        <v/>
      </c>
      <c r="BA454" s="182" t="str">
        <f t="shared" ref="BA454:BA517" si="304">+IF(OR(P454=0,P454=""),"",SUM(P454-$AK454)/P454)</f>
        <v/>
      </c>
      <c r="BB454" s="182" t="str">
        <f t="shared" ref="BB454:BB517" si="305">+IF(OR(Q454=0,Q454=""),"",SUM(Q454-$AK454)/Q454)</f>
        <v/>
      </c>
      <c r="BC454" s="182" t="str">
        <f t="shared" ref="BC454:BC517" si="306">+IF(OR(R454=0,R454=""),"",SUM(R454-$AK454)/R454)</f>
        <v/>
      </c>
      <c r="BD454" s="182" t="str">
        <f t="shared" ref="BD454:BD517" si="307">+IF(OR(S454=0,S454=""),"",SUM(S454-$AK454)/S454)</f>
        <v/>
      </c>
      <c r="BE454" s="182" t="str">
        <f t="shared" ref="BE454:BE517" si="308">+IF(OR(T454=0,T454=""),"",SUM(T454-$AK454)/T454)</f>
        <v/>
      </c>
      <c r="BF454" s="182" t="str">
        <f t="shared" ref="BF454:BF517" si="309">+IF(OR(U454=0,U454=""),"",SUM(U454-$AK454)/U454)</f>
        <v/>
      </c>
      <c r="BG454" s="182" t="str">
        <f t="shared" ref="BG454:BG517" si="310">+IF(OR(V454=0,V454=""),"",SUM(V454-$AK454)/V454)</f>
        <v/>
      </c>
      <c r="BH454" s="182" t="str">
        <f t="shared" ref="BH454:BH517" si="311">+IF(OR(W454=0,W454=""),"",SUM(W454-$AK454)/W454)</f>
        <v/>
      </c>
      <c r="BI454" s="182" t="str">
        <f t="shared" ref="BI454:BI517" si="312">+IF(OR(X454=0,X454=""),"",SUM(X454-$AK454)/X454)</f>
        <v/>
      </c>
      <c r="BJ454" s="182" t="str">
        <f t="shared" ref="BJ454:BJ517" si="313">+IF(OR(Y454=0,Y454=""),"",SUM(Y454-$AK454)/Y454)</f>
        <v/>
      </c>
      <c r="BK454" s="182" t="str">
        <f t="shared" ref="BK454:BK517" si="314">+IF(OR(Z454=0,Z454=""),"",SUM(Z454-$AK454)/Z454)</f>
        <v/>
      </c>
      <c r="BL454" s="182" t="str">
        <f t="shared" ref="BL454:BL517" si="315">+IF(OR(AA454=0,AA454=""),"",SUM(AA454-$AK454)/AA454)</f>
        <v/>
      </c>
      <c r="BM454" s="182" t="str">
        <f t="shared" ref="BM454:BM517" si="316">+IF(OR(AB454=0,AB454=""),"",SUM(AB454-$AK454)/AB454)</f>
        <v/>
      </c>
      <c r="BN454" s="182" t="str">
        <f t="shared" ref="BN454:BN517" si="317">+IF(OR(AC454=0,AC454=""),"",SUM(AC454-$AK454)/AC454)</f>
        <v/>
      </c>
      <c r="BO454" s="182" t="str">
        <f t="shared" ref="BO454:BO517" si="318">+IF(OR(AD454=0,AD454=""),"",SUM(AD454-$AK454)/AD454)</f>
        <v/>
      </c>
      <c r="BP454" s="182" t="str">
        <f t="shared" ref="BP454:BP517" si="319">+IF(OR(AE454=0,AE454=""),"",SUM(AE454-$AK454)/AE454)</f>
        <v/>
      </c>
      <c r="BQ454" s="182" t="str">
        <f t="shared" ref="BQ454:BQ517" si="320">+IF(OR(AF454=0,AF454=""),"",SUM(AF454-$AK454)/AF454)</f>
        <v/>
      </c>
      <c r="BR454" s="182" t="str">
        <f t="shared" ref="BR454:BR517" si="321">+IF(OR(AG454=0,AG454=""),"",SUM(AG454-$AK454)/AG454)</f>
        <v/>
      </c>
      <c r="BS454" s="182" t="str">
        <f t="shared" ref="BS454:BS517" si="322">+IF(OR(AH454=0,AH454=""),"",SUM(AH454-$AK454)/AH454)</f>
        <v/>
      </c>
      <c r="BT454" s="182" t="str">
        <f t="shared" ref="BT454:BT517" si="323">+IF(OR(AI454=0,AI454=""),"",SUM(AI454-$AK454)/AI454)</f>
        <v/>
      </c>
      <c r="BU454" s="183" t="str">
        <f t="shared" ref="BU454:BU517" si="324">+IF(OR(AJ454=0,AJ454=""),"",SUM(AJ454-$AK454)/AJ454)</f>
        <v/>
      </c>
      <c r="BV454" s="184" t="str">
        <f>IF('Cálculos '!C460="","",AVERAGE(AN454:BU454))</f>
        <v/>
      </c>
    </row>
    <row r="455" spans="2:74" ht="17.25" hidden="1" thickBot="1" x14ac:dyDescent="0.35">
      <c r="B455" s="165">
        <f t="shared" si="289"/>
        <v>453</v>
      </c>
      <c r="C455" s="171" t="str">
        <f>IF('Cálculos '!J461="","",'Cálculos '!J461)</f>
        <v/>
      </c>
      <c r="D455" s="172" t="str">
        <f>IF('Cálculos '!K461="","",'Cálculos '!K461)</f>
        <v/>
      </c>
      <c r="E455" s="172" t="str">
        <f>IF('Cálculos '!L461="","",'Cálculos '!L461)</f>
        <v/>
      </c>
      <c r="F455" s="172" t="str">
        <f>IF('Cálculos '!M461="","",'Cálculos '!M461)</f>
        <v/>
      </c>
      <c r="G455" s="172" t="str">
        <f>IF('Cálculos '!N461="","",'Cálculos '!N461)</f>
        <v/>
      </c>
      <c r="H455" s="172" t="str">
        <f>IF('Cálculos '!O461="","",'Cálculos '!O461)</f>
        <v/>
      </c>
      <c r="I455" s="172" t="str">
        <f>IF('Cálculos '!P461="","",'Cálculos '!P461)</f>
        <v/>
      </c>
      <c r="J455" s="172" t="str">
        <f>IF('Cálculos '!Q461="","",'Cálculos '!Q461)</f>
        <v/>
      </c>
      <c r="K455" s="172" t="str">
        <f>IF('Cálculos '!R461="","",'Cálculos '!R461)</f>
        <v/>
      </c>
      <c r="L455" s="172" t="str">
        <f>IF('Cálculos '!S461="","",'Cálculos '!S461)</f>
        <v/>
      </c>
      <c r="M455" s="172" t="str">
        <f>IF('Cálculos '!T461="","",'Cálculos '!T461)</f>
        <v/>
      </c>
      <c r="N455" s="172" t="str">
        <f>IF('Cálculos '!U461="","",'Cálculos '!U461)</f>
        <v/>
      </c>
      <c r="O455" s="172" t="str">
        <f>IF('Cálculos '!V461="","",'Cálculos '!V461)</f>
        <v/>
      </c>
      <c r="P455" s="172" t="str">
        <f>IF('Cálculos '!W461="","",'Cálculos '!W461)</f>
        <v/>
      </c>
      <c r="Q455" s="172" t="str">
        <f>IF('Cálculos '!X461="","",'Cálculos '!X461)</f>
        <v/>
      </c>
      <c r="R455" s="172" t="str">
        <f>IF('Cálculos '!Y461="","",'Cálculos '!Y461)</f>
        <v/>
      </c>
      <c r="S455" s="172" t="str">
        <f>IF('Cálculos '!Z461="","",'Cálculos '!Z461)</f>
        <v/>
      </c>
      <c r="T455" s="172" t="str">
        <f>IF('Cálculos '!AA461="","",'Cálculos '!AA461)</f>
        <v/>
      </c>
      <c r="U455" s="172" t="str">
        <f>IF('Cálculos '!AB461="","",'Cálculos '!AB461)</f>
        <v/>
      </c>
      <c r="V455" s="172" t="str">
        <f>IF('Cálculos '!AC461="","",'Cálculos '!AC461)</f>
        <v/>
      </c>
      <c r="W455" s="172" t="str">
        <f>IF('Cálculos '!AD461="","",'Cálculos '!AD461)</f>
        <v/>
      </c>
      <c r="X455" s="172" t="str">
        <f>IF('Cálculos '!AE461="","",'Cálculos '!AE461)</f>
        <v/>
      </c>
      <c r="Y455" s="172" t="str">
        <f>IF('Cálculos '!AF461="","",'Cálculos '!AF461)</f>
        <v/>
      </c>
      <c r="Z455" s="172" t="str">
        <f>IF('Cálculos '!AG461="","",'Cálculos '!AG461)</f>
        <v/>
      </c>
      <c r="AA455" s="172" t="str">
        <f>IF('Cálculos '!AH461="","",'Cálculos '!AH461)</f>
        <v/>
      </c>
      <c r="AB455" s="172" t="str">
        <f>IF('Cálculos '!AI461="","",'Cálculos '!AI461)</f>
        <v/>
      </c>
      <c r="AC455" s="172" t="str">
        <f>IF('Cálculos '!AJ461="","",'Cálculos '!AJ461)</f>
        <v/>
      </c>
      <c r="AD455" s="172" t="str">
        <f>IF('Cálculos '!AK461="","",'Cálculos '!AK461)</f>
        <v/>
      </c>
      <c r="AE455" s="172" t="str">
        <f>IF('Cálculos '!AL461="","",'Cálculos '!AL461)</f>
        <v/>
      </c>
      <c r="AF455" s="172" t="str">
        <f>IF('Cálculos '!AM461="","",'Cálculos '!AM461)</f>
        <v/>
      </c>
      <c r="AG455" s="172" t="str">
        <f>IF('Cálculos '!AN461="","",'Cálculos '!AN461)</f>
        <v/>
      </c>
      <c r="AH455" s="172" t="str">
        <f>IF('Cálculos '!AO461="","",'Cálculos '!AO461)</f>
        <v/>
      </c>
      <c r="AI455" s="172" t="str">
        <f>IF('Cálculos '!AP461="","",'Cálculos '!AP461)</f>
        <v/>
      </c>
      <c r="AJ455" s="443" t="str">
        <f>IF('Cálculos '!AQ461="","",'Cálculos '!AQ461)</f>
        <v/>
      </c>
      <c r="AK455" s="446" t="str">
        <f>IF('Cálculos '!D461="","",AVERAGE(C455:AJ455))</f>
        <v/>
      </c>
      <c r="AM455" s="181">
        <f t="shared" si="290"/>
        <v>453</v>
      </c>
      <c r="AN455" s="284" t="str">
        <f t="shared" si="291"/>
        <v/>
      </c>
      <c r="AO455" s="285" t="str">
        <f t="shared" si="292"/>
        <v/>
      </c>
      <c r="AP455" s="285" t="str">
        <f t="shared" si="293"/>
        <v/>
      </c>
      <c r="AQ455" s="285" t="str">
        <f t="shared" si="294"/>
        <v/>
      </c>
      <c r="AR455" s="182" t="str">
        <f t="shared" si="295"/>
        <v/>
      </c>
      <c r="AS455" s="182" t="str">
        <f t="shared" si="296"/>
        <v/>
      </c>
      <c r="AT455" s="182" t="str">
        <f t="shared" si="297"/>
        <v/>
      </c>
      <c r="AU455" s="182" t="str">
        <f t="shared" si="298"/>
        <v/>
      </c>
      <c r="AV455" s="182" t="str">
        <f t="shared" si="299"/>
        <v/>
      </c>
      <c r="AW455" s="182" t="str">
        <f t="shared" si="300"/>
        <v/>
      </c>
      <c r="AX455" s="182" t="str">
        <f t="shared" si="301"/>
        <v/>
      </c>
      <c r="AY455" s="182" t="str">
        <f t="shared" si="302"/>
        <v/>
      </c>
      <c r="AZ455" s="182" t="str">
        <f t="shared" si="303"/>
        <v/>
      </c>
      <c r="BA455" s="182" t="str">
        <f t="shared" si="304"/>
        <v/>
      </c>
      <c r="BB455" s="182" t="str">
        <f t="shared" si="305"/>
        <v/>
      </c>
      <c r="BC455" s="182" t="str">
        <f t="shared" si="306"/>
        <v/>
      </c>
      <c r="BD455" s="182" t="str">
        <f t="shared" si="307"/>
        <v/>
      </c>
      <c r="BE455" s="182" t="str">
        <f t="shared" si="308"/>
        <v/>
      </c>
      <c r="BF455" s="182" t="str">
        <f t="shared" si="309"/>
        <v/>
      </c>
      <c r="BG455" s="182" t="str">
        <f t="shared" si="310"/>
        <v/>
      </c>
      <c r="BH455" s="182" t="str">
        <f t="shared" si="311"/>
        <v/>
      </c>
      <c r="BI455" s="182" t="str">
        <f t="shared" si="312"/>
        <v/>
      </c>
      <c r="BJ455" s="182" t="str">
        <f t="shared" si="313"/>
        <v/>
      </c>
      <c r="BK455" s="182" t="str">
        <f t="shared" si="314"/>
        <v/>
      </c>
      <c r="BL455" s="182" t="str">
        <f t="shared" si="315"/>
        <v/>
      </c>
      <c r="BM455" s="182" t="str">
        <f t="shared" si="316"/>
        <v/>
      </c>
      <c r="BN455" s="182" t="str">
        <f t="shared" si="317"/>
        <v/>
      </c>
      <c r="BO455" s="182" t="str">
        <f t="shared" si="318"/>
        <v/>
      </c>
      <c r="BP455" s="182" t="str">
        <f t="shared" si="319"/>
        <v/>
      </c>
      <c r="BQ455" s="182" t="str">
        <f t="shared" si="320"/>
        <v/>
      </c>
      <c r="BR455" s="182" t="str">
        <f t="shared" si="321"/>
        <v/>
      </c>
      <c r="BS455" s="182" t="str">
        <f t="shared" si="322"/>
        <v/>
      </c>
      <c r="BT455" s="182" t="str">
        <f t="shared" si="323"/>
        <v/>
      </c>
      <c r="BU455" s="183" t="str">
        <f t="shared" si="324"/>
        <v/>
      </c>
      <c r="BV455" s="184" t="str">
        <f>IF('Cálculos '!C461="","",AVERAGE(AN455:BU455))</f>
        <v/>
      </c>
    </row>
    <row r="456" spans="2:74" ht="17.25" hidden="1" thickBot="1" x14ac:dyDescent="0.35">
      <c r="B456" s="165">
        <f t="shared" si="289"/>
        <v>454</v>
      </c>
      <c r="C456" s="171" t="str">
        <f>IF('Cálculos '!J462="","",'Cálculos '!J462)</f>
        <v/>
      </c>
      <c r="D456" s="172" t="str">
        <f>IF('Cálculos '!K462="","",'Cálculos '!K462)</f>
        <v/>
      </c>
      <c r="E456" s="172" t="str">
        <f>IF('Cálculos '!L462="","",'Cálculos '!L462)</f>
        <v/>
      </c>
      <c r="F456" s="172" t="str">
        <f>IF('Cálculos '!M462="","",'Cálculos '!M462)</f>
        <v/>
      </c>
      <c r="G456" s="172" t="str">
        <f>IF('Cálculos '!N462="","",'Cálculos '!N462)</f>
        <v/>
      </c>
      <c r="H456" s="172" t="str">
        <f>IF('Cálculos '!O462="","",'Cálculos '!O462)</f>
        <v/>
      </c>
      <c r="I456" s="172" t="str">
        <f>IF('Cálculos '!P462="","",'Cálculos '!P462)</f>
        <v/>
      </c>
      <c r="J456" s="172" t="str">
        <f>IF('Cálculos '!Q462="","",'Cálculos '!Q462)</f>
        <v/>
      </c>
      <c r="K456" s="172" t="str">
        <f>IF('Cálculos '!R462="","",'Cálculos '!R462)</f>
        <v/>
      </c>
      <c r="L456" s="172" t="str">
        <f>IF('Cálculos '!S462="","",'Cálculos '!S462)</f>
        <v/>
      </c>
      <c r="M456" s="172" t="str">
        <f>IF('Cálculos '!T462="","",'Cálculos '!T462)</f>
        <v/>
      </c>
      <c r="N456" s="172" t="str">
        <f>IF('Cálculos '!U462="","",'Cálculos '!U462)</f>
        <v/>
      </c>
      <c r="O456" s="172" t="str">
        <f>IF('Cálculos '!V462="","",'Cálculos '!V462)</f>
        <v/>
      </c>
      <c r="P456" s="172" t="str">
        <f>IF('Cálculos '!W462="","",'Cálculos '!W462)</f>
        <v/>
      </c>
      <c r="Q456" s="172" t="str">
        <f>IF('Cálculos '!X462="","",'Cálculos '!X462)</f>
        <v/>
      </c>
      <c r="R456" s="172" t="str">
        <f>IF('Cálculos '!Y462="","",'Cálculos '!Y462)</f>
        <v/>
      </c>
      <c r="S456" s="172" t="str">
        <f>IF('Cálculos '!Z462="","",'Cálculos '!Z462)</f>
        <v/>
      </c>
      <c r="T456" s="172" t="str">
        <f>IF('Cálculos '!AA462="","",'Cálculos '!AA462)</f>
        <v/>
      </c>
      <c r="U456" s="172" t="str">
        <f>IF('Cálculos '!AB462="","",'Cálculos '!AB462)</f>
        <v/>
      </c>
      <c r="V456" s="172" t="str">
        <f>IF('Cálculos '!AC462="","",'Cálculos '!AC462)</f>
        <v/>
      </c>
      <c r="W456" s="172" t="str">
        <f>IF('Cálculos '!AD462="","",'Cálculos '!AD462)</f>
        <v/>
      </c>
      <c r="X456" s="172" t="str">
        <f>IF('Cálculos '!AE462="","",'Cálculos '!AE462)</f>
        <v/>
      </c>
      <c r="Y456" s="172" t="str">
        <f>IF('Cálculos '!AF462="","",'Cálculos '!AF462)</f>
        <v/>
      </c>
      <c r="Z456" s="172" t="str">
        <f>IF('Cálculos '!AG462="","",'Cálculos '!AG462)</f>
        <v/>
      </c>
      <c r="AA456" s="172" t="str">
        <f>IF('Cálculos '!AH462="","",'Cálculos '!AH462)</f>
        <v/>
      </c>
      <c r="AB456" s="172" t="str">
        <f>IF('Cálculos '!AI462="","",'Cálculos '!AI462)</f>
        <v/>
      </c>
      <c r="AC456" s="172" t="str">
        <f>IF('Cálculos '!AJ462="","",'Cálculos '!AJ462)</f>
        <v/>
      </c>
      <c r="AD456" s="172" t="str">
        <f>IF('Cálculos '!AK462="","",'Cálculos '!AK462)</f>
        <v/>
      </c>
      <c r="AE456" s="172" t="str">
        <f>IF('Cálculos '!AL462="","",'Cálculos '!AL462)</f>
        <v/>
      </c>
      <c r="AF456" s="172" t="str">
        <f>IF('Cálculos '!AM462="","",'Cálculos '!AM462)</f>
        <v/>
      </c>
      <c r="AG456" s="172" t="str">
        <f>IF('Cálculos '!AN462="","",'Cálculos '!AN462)</f>
        <v/>
      </c>
      <c r="AH456" s="172" t="str">
        <f>IF('Cálculos '!AO462="","",'Cálculos '!AO462)</f>
        <v/>
      </c>
      <c r="AI456" s="172" t="str">
        <f>IF('Cálculos '!AP462="","",'Cálculos '!AP462)</f>
        <v/>
      </c>
      <c r="AJ456" s="443" t="str">
        <f>IF('Cálculos '!AQ462="","",'Cálculos '!AQ462)</f>
        <v/>
      </c>
      <c r="AK456" s="446" t="str">
        <f>IF('Cálculos '!D462="","",AVERAGE(C456:AJ456))</f>
        <v/>
      </c>
      <c r="AM456" s="181">
        <f t="shared" si="290"/>
        <v>454</v>
      </c>
      <c r="AN456" s="284" t="str">
        <f t="shared" si="291"/>
        <v/>
      </c>
      <c r="AO456" s="285" t="str">
        <f t="shared" si="292"/>
        <v/>
      </c>
      <c r="AP456" s="285" t="str">
        <f t="shared" si="293"/>
        <v/>
      </c>
      <c r="AQ456" s="285" t="str">
        <f t="shared" si="294"/>
        <v/>
      </c>
      <c r="AR456" s="182" t="str">
        <f t="shared" si="295"/>
        <v/>
      </c>
      <c r="AS456" s="182" t="str">
        <f t="shared" si="296"/>
        <v/>
      </c>
      <c r="AT456" s="182" t="str">
        <f t="shared" si="297"/>
        <v/>
      </c>
      <c r="AU456" s="182" t="str">
        <f t="shared" si="298"/>
        <v/>
      </c>
      <c r="AV456" s="182" t="str">
        <f t="shared" si="299"/>
        <v/>
      </c>
      <c r="AW456" s="182" t="str">
        <f t="shared" si="300"/>
        <v/>
      </c>
      <c r="AX456" s="182" t="str">
        <f t="shared" si="301"/>
        <v/>
      </c>
      <c r="AY456" s="182" t="str">
        <f t="shared" si="302"/>
        <v/>
      </c>
      <c r="AZ456" s="182" t="str">
        <f t="shared" si="303"/>
        <v/>
      </c>
      <c r="BA456" s="182" t="str">
        <f t="shared" si="304"/>
        <v/>
      </c>
      <c r="BB456" s="182" t="str">
        <f t="shared" si="305"/>
        <v/>
      </c>
      <c r="BC456" s="182" t="str">
        <f t="shared" si="306"/>
        <v/>
      </c>
      <c r="BD456" s="182" t="str">
        <f t="shared" si="307"/>
        <v/>
      </c>
      <c r="BE456" s="182" t="str">
        <f t="shared" si="308"/>
        <v/>
      </c>
      <c r="BF456" s="182" t="str">
        <f t="shared" si="309"/>
        <v/>
      </c>
      <c r="BG456" s="182" t="str">
        <f t="shared" si="310"/>
        <v/>
      </c>
      <c r="BH456" s="182" t="str">
        <f t="shared" si="311"/>
        <v/>
      </c>
      <c r="BI456" s="182" t="str">
        <f t="shared" si="312"/>
        <v/>
      </c>
      <c r="BJ456" s="182" t="str">
        <f t="shared" si="313"/>
        <v/>
      </c>
      <c r="BK456" s="182" t="str">
        <f t="shared" si="314"/>
        <v/>
      </c>
      <c r="BL456" s="182" t="str">
        <f t="shared" si="315"/>
        <v/>
      </c>
      <c r="BM456" s="182" t="str">
        <f t="shared" si="316"/>
        <v/>
      </c>
      <c r="BN456" s="182" t="str">
        <f t="shared" si="317"/>
        <v/>
      </c>
      <c r="BO456" s="182" t="str">
        <f t="shared" si="318"/>
        <v/>
      </c>
      <c r="BP456" s="182" t="str">
        <f t="shared" si="319"/>
        <v/>
      </c>
      <c r="BQ456" s="182" t="str">
        <f t="shared" si="320"/>
        <v/>
      </c>
      <c r="BR456" s="182" t="str">
        <f t="shared" si="321"/>
        <v/>
      </c>
      <c r="BS456" s="182" t="str">
        <f t="shared" si="322"/>
        <v/>
      </c>
      <c r="BT456" s="182" t="str">
        <f t="shared" si="323"/>
        <v/>
      </c>
      <c r="BU456" s="183" t="str">
        <f t="shared" si="324"/>
        <v/>
      </c>
      <c r="BV456" s="184" t="str">
        <f>IF('Cálculos '!C462="","",AVERAGE(AN456:BU456))</f>
        <v/>
      </c>
    </row>
    <row r="457" spans="2:74" ht="17.25" hidden="1" thickBot="1" x14ac:dyDescent="0.35">
      <c r="B457" s="165">
        <f t="shared" si="289"/>
        <v>455</v>
      </c>
      <c r="C457" s="171" t="str">
        <f>IF('Cálculos '!J463="","",'Cálculos '!J463)</f>
        <v/>
      </c>
      <c r="D457" s="172" t="str">
        <f>IF('Cálculos '!K463="","",'Cálculos '!K463)</f>
        <v/>
      </c>
      <c r="E457" s="172" t="str">
        <f>IF('Cálculos '!L463="","",'Cálculos '!L463)</f>
        <v/>
      </c>
      <c r="F457" s="172" t="str">
        <f>IF('Cálculos '!M463="","",'Cálculos '!M463)</f>
        <v/>
      </c>
      <c r="G457" s="172" t="str">
        <f>IF('Cálculos '!N463="","",'Cálculos '!N463)</f>
        <v/>
      </c>
      <c r="H457" s="172" t="str">
        <f>IF('Cálculos '!O463="","",'Cálculos '!O463)</f>
        <v/>
      </c>
      <c r="I457" s="172" t="str">
        <f>IF('Cálculos '!P463="","",'Cálculos '!P463)</f>
        <v/>
      </c>
      <c r="J457" s="172" t="str">
        <f>IF('Cálculos '!Q463="","",'Cálculos '!Q463)</f>
        <v/>
      </c>
      <c r="K457" s="172" t="str">
        <f>IF('Cálculos '!R463="","",'Cálculos '!R463)</f>
        <v/>
      </c>
      <c r="L457" s="172" t="str">
        <f>IF('Cálculos '!S463="","",'Cálculos '!S463)</f>
        <v/>
      </c>
      <c r="M457" s="172" t="str">
        <f>IF('Cálculos '!T463="","",'Cálculos '!T463)</f>
        <v/>
      </c>
      <c r="N457" s="172" t="str">
        <f>IF('Cálculos '!U463="","",'Cálculos '!U463)</f>
        <v/>
      </c>
      <c r="O457" s="172" t="str">
        <f>IF('Cálculos '!V463="","",'Cálculos '!V463)</f>
        <v/>
      </c>
      <c r="P457" s="172" t="str">
        <f>IF('Cálculos '!W463="","",'Cálculos '!W463)</f>
        <v/>
      </c>
      <c r="Q457" s="172" t="str">
        <f>IF('Cálculos '!X463="","",'Cálculos '!X463)</f>
        <v/>
      </c>
      <c r="R457" s="172" t="str">
        <f>IF('Cálculos '!Y463="","",'Cálculos '!Y463)</f>
        <v/>
      </c>
      <c r="S457" s="172" t="str">
        <f>IF('Cálculos '!Z463="","",'Cálculos '!Z463)</f>
        <v/>
      </c>
      <c r="T457" s="172" t="str">
        <f>IF('Cálculos '!AA463="","",'Cálculos '!AA463)</f>
        <v/>
      </c>
      <c r="U457" s="172" t="str">
        <f>IF('Cálculos '!AB463="","",'Cálculos '!AB463)</f>
        <v/>
      </c>
      <c r="V457" s="172" t="str">
        <f>IF('Cálculos '!AC463="","",'Cálculos '!AC463)</f>
        <v/>
      </c>
      <c r="W457" s="172" t="str">
        <f>IF('Cálculos '!AD463="","",'Cálculos '!AD463)</f>
        <v/>
      </c>
      <c r="X457" s="172" t="str">
        <f>IF('Cálculos '!AE463="","",'Cálculos '!AE463)</f>
        <v/>
      </c>
      <c r="Y457" s="172" t="str">
        <f>IF('Cálculos '!AF463="","",'Cálculos '!AF463)</f>
        <v/>
      </c>
      <c r="Z457" s="172" t="str">
        <f>IF('Cálculos '!AG463="","",'Cálculos '!AG463)</f>
        <v/>
      </c>
      <c r="AA457" s="172" t="str">
        <f>IF('Cálculos '!AH463="","",'Cálculos '!AH463)</f>
        <v/>
      </c>
      <c r="AB457" s="172" t="str">
        <f>IF('Cálculos '!AI463="","",'Cálculos '!AI463)</f>
        <v/>
      </c>
      <c r="AC457" s="172" t="str">
        <f>IF('Cálculos '!AJ463="","",'Cálculos '!AJ463)</f>
        <v/>
      </c>
      <c r="AD457" s="172" t="str">
        <f>IF('Cálculos '!AK463="","",'Cálculos '!AK463)</f>
        <v/>
      </c>
      <c r="AE457" s="172" t="str">
        <f>IF('Cálculos '!AL463="","",'Cálculos '!AL463)</f>
        <v/>
      </c>
      <c r="AF457" s="172" t="str">
        <f>IF('Cálculos '!AM463="","",'Cálculos '!AM463)</f>
        <v/>
      </c>
      <c r="AG457" s="172" t="str">
        <f>IF('Cálculos '!AN463="","",'Cálculos '!AN463)</f>
        <v/>
      </c>
      <c r="AH457" s="172" t="str">
        <f>IF('Cálculos '!AO463="","",'Cálculos '!AO463)</f>
        <v/>
      </c>
      <c r="AI457" s="172" t="str">
        <f>IF('Cálculos '!AP463="","",'Cálculos '!AP463)</f>
        <v/>
      </c>
      <c r="AJ457" s="443" t="str">
        <f>IF('Cálculos '!AQ463="","",'Cálculos '!AQ463)</f>
        <v/>
      </c>
      <c r="AK457" s="446" t="str">
        <f>IF('Cálculos '!D463="","",AVERAGE(C457:AJ457))</f>
        <v/>
      </c>
      <c r="AM457" s="181">
        <f t="shared" si="290"/>
        <v>455</v>
      </c>
      <c r="AN457" s="284" t="str">
        <f t="shared" si="291"/>
        <v/>
      </c>
      <c r="AO457" s="285" t="str">
        <f t="shared" si="292"/>
        <v/>
      </c>
      <c r="AP457" s="285" t="str">
        <f t="shared" si="293"/>
        <v/>
      </c>
      <c r="AQ457" s="285" t="str">
        <f t="shared" si="294"/>
        <v/>
      </c>
      <c r="AR457" s="182" t="str">
        <f t="shared" si="295"/>
        <v/>
      </c>
      <c r="AS457" s="182" t="str">
        <f t="shared" si="296"/>
        <v/>
      </c>
      <c r="AT457" s="182" t="str">
        <f t="shared" si="297"/>
        <v/>
      </c>
      <c r="AU457" s="182" t="str">
        <f t="shared" si="298"/>
        <v/>
      </c>
      <c r="AV457" s="182" t="str">
        <f t="shared" si="299"/>
        <v/>
      </c>
      <c r="AW457" s="182" t="str">
        <f t="shared" si="300"/>
        <v/>
      </c>
      <c r="AX457" s="182" t="str">
        <f t="shared" si="301"/>
        <v/>
      </c>
      <c r="AY457" s="182" t="str">
        <f t="shared" si="302"/>
        <v/>
      </c>
      <c r="AZ457" s="182" t="str">
        <f t="shared" si="303"/>
        <v/>
      </c>
      <c r="BA457" s="182" t="str">
        <f t="shared" si="304"/>
        <v/>
      </c>
      <c r="BB457" s="182" t="str">
        <f t="shared" si="305"/>
        <v/>
      </c>
      <c r="BC457" s="182" t="str">
        <f t="shared" si="306"/>
        <v/>
      </c>
      <c r="BD457" s="182" t="str">
        <f t="shared" si="307"/>
        <v/>
      </c>
      <c r="BE457" s="182" t="str">
        <f t="shared" si="308"/>
        <v/>
      </c>
      <c r="BF457" s="182" t="str">
        <f t="shared" si="309"/>
        <v/>
      </c>
      <c r="BG457" s="182" t="str">
        <f t="shared" si="310"/>
        <v/>
      </c>
      <c r="BH457" s="182" t="str">
        <f t="shared" si="311"/>
        <v/>
      </c>
      <c r="BI457" s="182" t="str">
        <f t="shared" si="312"/>
        <v/>
      </c>
      <c r="BJ457" s="182" t="str">
        <f t="shared" si="313"/>
        <v/>
      </c>
      <c r="BK457" s="182" t="str">
        <f t="shared" si="314"/>
        <v/>
      </c>
      <c r="BL457" s="182" t="str">
        <f t="shared" si="315"/>
        <v/>
      </c>
      <c r="BM457" s="182" t="str">
        <f t="shared" si="316"/>
        <v/>
      </c>
      <c r="BN457" s="182" t="str">
        <f t="shared" si="317"/>
        <v/>
      </c>
      <c r="BO457" s="182" t="str">
        <f t="shared" si="318"/>
        <v/>
      </c>
      <c r="BP457" s="182" t="str">
        <f t="shared" si="319"/>
        <v/>
      </c>
      <c r="BQ457" s="182" t="str">
        <f t="shared" si="320"/>
        <v/>
      </c>
      <c r="BR457" s="182" t="str">
        <f t="shared" si="321"/>
        <v/>
      </c>
      <c r="BS457" s="182" t="str">
        <f t="shared" si="322"/>
        <v/>
      </c>
      <c r="BT457" s="182" t="str">
        <f t="shared" si="323"/>
        <v/>
      </c>
      <c r="BU457" s="183" t="str">
        <f t="shared" si="324"/>
        <v/>
      </c>
      <c r="BV457" s="184" t="str">
        <f>IF('Cálculos '!C463="","",AVERAGE(AN457:BU457))</f>
        <v/>
      </c>
    </row>
    <row r="458" spans="2:74" ht="17.25" hidden="1" thickBot="1" x14ac:dyDescent="0.35">
      <c r="B458" s="165">
        <f t="shared" si="289"/>
        <v>456</v>
      </c>
      <c r="C458" s="171" t="str">
        <f>IF('Cálculos '!J464="","",'Cálculos '!J464)</f>
        <v/>
      </c>
      <c r="D458" s="172" t="str">
        <f>IF('Cálculos '!K464="","",'Cálculos '!K464)</f>
        <v/>
      </c>
      <c r="E458" s="172" t="str">
        <f>IF('Cálculos '!L464="","",'Cálculos '!L464)</f>
        <v/>
      </c>
      <c r="F458" s="172" t="str">
        <f>IF('Cálculos '!M464="","",'Cálculos '!M464)</f>
        <v/>
      </c>
      <c r="G458" s="172" t="str">
        <f>IF('Cálculos '!N464="","",'Cálculos '!N464)</f>
        <v/>
      </c>
      <c r="H458" s="172" t="str">
        <f>IF('Cálculos '!O464="","",'Cálculos '!O464)</f>
        <v/>
      </c>
      <c r="I458" s="172" t="str">
        <f>IF('Cálculos '!P464="","",'Cálculos '!P464)</f>
        <v/>
      </c>
      <c r="J458" s="172" t="str">
        <f>IF('Cálculos '!Q464="","",'Cálculos '!Q464)</f>
        <v/>
      </c>
      <c r="K458" s="172" t="str">
        <f>IF('Cálculos '!R464="","",'Cálculos '!R464)</f>
        <v/>
      </c>
      <c r="L458" s="172" t="str">
        <f>IF('Cálculos '!S464="","",'Cálculos '!S464)</f>
        <v/>
      </c>
      <c r="M458" s="172" t="str">
        <f>IF('Cálculos '!T464="","",'Cálculos '!T464)</f>
        <v/>
      </c>
      <c r="N458" s="172" t="str">
        <f>IF('Cálculos '!U464="","",'Cálculos '!U464)</f>
        <v/>
      </c>
      <c r="O458" s="172" t="str">
        <f>IF('Cálculos '!V464="","",'Cálculos '!V464)</f>
        <v/>
      </c>
      <c r="P458" s="172" t="str">
        <f>IF('Cálculos '!W464="","",'Cálculos '!W464)</f>
        <v/>
      </c>
      <c r="Q458" s="172" t="str">
        <f>IF('Cálculos '!X464="","",'Cálculos '!X464)</f>
        <v/>
      </c>
      <c r="R458" s="172" t="str">
        <f>IF('Cálculos '!Y464="","",'Cálculos '!Y464)</f>
        <v/>
      </c>
      <c r="S458" s="172" t="str">
        <f>IF('Cálculos '!Z464="","",'Cálculos '!Z464)</f>
        <v/>
      </c>
      <c r="T458" s="172" t="str">
        <f>IF('Cálculos '!AA464="","",'Cálculos '!AA464)</f>
        <v/>
      </c>
      <c r="U458" s="172" t="str">
        <f>IF('Cálculos '!AB464="","",'Cálculos '!AB464)</f>
        <v/>
      </c>
      <c r="V458" s="172" t="str">
        <f>IF('Cálculos '!AC464="","",'Cálculos '!AC464)</f>
        <v/>
      </c>
      <c r="W458" s="172" t="str">
        <f>IF('Cálculos '!AD464="","",'Cálculos '!AD464)</f>
        <v/>
      </c>
      <c r="X458" s="172" t="str">
        <f>IF('Cálculos '!AE464="","",'Cálculos '!AE464)</f>
        <v/>
      </c>
      <c r="Y458" s="172" t="str">
        <f>IF('Cálculos '!AF464="","",'Cálculos '!AF464)</f>
        <v/>
      </c>
      <c r="Z458" s="172" t="str">
        <f>IF('Cálculos '!AG464="","",'Cálculos '!AG464)</f>
        <v/>
      </c>
      <c r="AA458" s="172" t="str">
        <f>IF('Cálculos '!AH464="","",'Cálculos '!AH464)</f>
        <v/>
      </c>
      <c r="AB458" s="172" t="str">
        <f>IF('Cálculos '!AI464="","",'Cálculos '!AI464)</f>
        <v/>
      </c>
      <c r="AC458" s="172" t="str">
        <f>IF('Cálculos '!AJ464="","",'Cálculos '!AJ464)</f>
        <v/>
      </c>
      <c r="AD458" s="172" t="str">
        <f>IF('Cálculos '!AK464="","",'Cálculos '!AK464)</f>
        <v/>
      </c>
      <c r="AE458" s="172" t="str">
        <f>IF('Cálculos '!AL464="","",'Cálculos '!AL464)</f>
        <v/>
      </c>
      <c r="AF458" s="172" t="str">
        <f>IF('Cálculos '!AM464="","",'Cálculos '!AM464)</f>
        <v/>
      </c>
      <c r="AG458" s="172" t="str">
        <f>IF('Cálculos '!AN464="","",'Cálculos '!AN464)</f>
        <v/>
      </c>
      <c r="AH458" s="172" t="str">
        <f>IF('Cálculos '!AO464="","",'Cálculos '!AO464)</f>
        <v/>
      </c>
      <c r="AI458" s="172" t="str">
        <f>IF('Cálculos '!AP464="","",'Cálculos '!AP464)</f>
        <v/>
      </c>
      <c r="AJ458" s="443" t="str">
        <f>IF('Cálculos '!AQ464="","",'Cálculos '!AQ464)</f>
        <v/>
      </c>
      <c r="AK458" s="446" t="str">
        <f>IF('Cálculos '!D464="","",AVERAGE(C458:AJ458))</f>
        <v/>
      </c>
      <c r="AM458" s="181">
        <f t="shared" si="290"/>
        <v>456</v>
      </c>
      <c r="AN458" s="284" t="str">
        <f t="shared" si="291"/>
        <v/>
      </c>
      <c r="AO458" s="285" t="str">
        <f t="shared" si="292"/>
        <v/>
      </c>
      <c r="AP458" s="285" t="str">
        <f t="shared" si="293"/>
        <v/>
      </c>
      <c r="AQ458" s="285" t="str">
        <f t="shared" si="294"/>
        <v/>
      </c>
      <c r="AR458" s="182" t="str">
        <f t="shared" si="295"/>
        <v/>
      </c>
      <c r="AS458" s="182" t="str">
        <f t="shared" si="296"/>
        <v/>
      </c>
      <c r="AT458" s="182" t="str">
        <f t="shared" si="297"/>
        <v/>
      </c>
      <c r="AU458" s="182" t="str">
        <f t="shared" si="298"/>
        <v/>
      </c>
      <c r="AV458" s="182" t="str">
        <f t="shared" si="299"/>
        <v/>
      </c>
      <c r="AW458" s="182" t="str">
        <f t="shared" si="300"/>
        <v/>
      </c>
      <c r="AX458" s="182" t="str">
        <f t="shared" si="301"/>
        <v/>
      </c>
      <c r="AY458" s="182" t="str">
        <f t="shared" si="302"/>
        <v/>
      </c>
      <c r="AZ458" s="182" t="str">
        <f t="shared" si="303"/>
        <v/>
      </c>
      <c r="BA458" s="182" t="str">
        <f t="shared" si="304"/>
        <v/>
      </c>
      <c r="BB458" s="182" t="str">
        <f t="shared" si="305"/>
        <v/>
      </c>
      <c r="BC458" s="182" t="str">
        <f t="shared" si="306"/>
        <v/>
      </c>
      <c r="BD458" s="182" t="str">
        <f t="shared" si="307"/>
        <v/>
      </c>
      <c r="BE458" s="182" t="str">
        <f t="shared" si="308"/>
        <v/>
      </c>
      <c r="BF458" s="182" t="str">
        <f t="shared" si="309"/>
        <v/>
      </c>
      <c r="BG458" s="182" t="str">
        <f t="shared" si="310"/>
        <v/>
      </c>
      <c r="BH458" s="182" t="str">
        <f t="shared" si="311"/>
        <v/>
      </c>
      <c r="BI458" s="182" t="str">
        <f t="shared" si="312"/>
        <v/>
      </c>
      <c r="BJ458" s="182" t="str">
        <f t="shared" si="313"/>
        <v/>
      </c>
      <c r="BK458" s="182" t="str">
        <f t="shared" si="314"/>
        <v/>
      </c>
      <c r="BL458" s="182" t="str">
        <f t="shared" si="315"/>
        <v/>
      </c>
      <c r="BM458" s="182" t="str">
        <f t="shared" si="316"/>
        <v/>
      </c>
      <c r="BN458" s="182" t="str">
        <f t="shared" si="317"/>
        <v/>
      </c>
      <c r="BO458" s="182" t="str">
        <f t="shared" si="318"/>
        <v/>
      </c>
      <c r="BP458" s="182" t="str">
        <f t="shared" si="319"/>
        <v/>
      </c>
      <c r="BQ458" s="182" t="str">
        <f t="shared" si="320"/>
        <v/>
      </c>
      <c r="BR458" s="182" t="str">
        <f t="shared" si="321"/>
        <v/>
      </c>
      <c r="BS458" s="182" t="str">
        <f t="shared" si="322"/>
        <v/>
      </c>
      <c r="BT458" s="182" t="str">
        <f t="shared" si="323"/>
        <v/>
      </c>
      <c r="BU458" s="183" t="str">
        <f t="shared" si="324"/>
        <v/>
      </c>
      <c r="BV458" s="184" t="str">
        <f>IF('Cálculos '!C464="","",AVERAGE(AN458:BU458))</f>
        <v/>
      </c>
    </row>
    <row r="459" spans="2:74" ht="17.25" hidden="1" thickBot="1" x14ac:dyDescent="0.35">
      <c r="B459" s="165">
        <f t="shared" si="289"/>
        <v>457</v>
      </c>
      <c r="C459" s="171" t="str">
        <f>IF('Cálculos '!J465="","",'Cálculos '!J465)</f>
        <v/>
      </c>
      <c r="D459" s="172" t="str">
        <f>IF('Cálculos '!K465="","",'Cálculos '!K465)</f>
        <v/>
      </c>
      <c r="E459" s="172" t="str">
        <f>IF('Cálculos '!L465="","",'Cálculos '!L465)</f>
        <v/>
      </c>
      <c r="F459" s="172" t="str">
        <f>IF('Cálculos '!M465="","",'Cálculos '!M465)</f>
        <v/>
      </c>
      <c r="G459" s="172" t="str">
        <f>IF('Cálculos '!N465="","",'Cálculos '!N465)</f>
        <v/>
      </c>
      <c r="H459" s="172" t="str">
        <f>IF('Cálculos '!O465="","",'Cálculos '!O465)</f>
        <v/>
      </c>
      <c r="I459" s="172" t="str">
        <f>IF('Cálculos '!P465="","",'Cálculos '!P465)</f>
        <v/>
      </c>
      <c r="J459" s="172" t="str">
        <f>IF('Cálculos '!Q465="","",'Cálculos '!Q465)</f>
        <v/>
      </c>
      <c r="K459" s="172" t="str">
        <f>IF('Cálculos '!R465="","",'Cálculos '!R465)</f>
        <v/>
      </c>
      <c r="L459" s="172" t="str">
        <f>IF('Cálculos '!S465="","",'Cálculos '!S465)</f>
        <v/>
      </c>
      <c r="M459" s="172" t="str">
        <f>IF('Cálculos '!T465="","",'Cálculos '!T465)</f>
        <v/>
      </c>
      <c r="N459" s="172" t="str">
        <f>IF('Cálculos '!U465="","",'Cálculos '!U465)</f>
        <v/>
      </c>
      <c r="O459" s="172" t="str">
        <f>IF('Cálculos '!V465="","",'Cálculos '!V465)</f>
        <v/>
      </c>
      <c r="P459" s="172" t="str">
        <f>IF('Cálculos '!W465="","",'Cálculos '!W465)</f>
        <v/>
      </c>
      <c r="Q459" s="172" t="str">
        <f>IF('Cálculos '!X465="","",'Cálculos '!X465)</f>
        <v/>
      </c>
      <c r="R459" s="172" t="str">
        <f>IF('Cálculos '!Y465="","",'Cálculos '!Y465)</f>
        <v/>
      </c>
      <c r="S459" s="172" t="str">
        <f>IF('Cálculos '!Z465="","",'Cálculos '!Z465)</f>
        <v/>
      </c>
      <c r="T459" s="172" t="str">
        <f>IF('Cálculos '!AA465="","",'Cálculos '!AA465)</f>
        <v/>
      </c>
      <c r="U459" s="172" t="str">
        <f>IF('Cálculos '!AB465="","",'Cálculos '!AB465)</f>
        <v/>
      </c>
      <c r="V459" s="172" t="str">
        <f>IF('Cálculos '!AC465="","",'Cálculos '!AC465)</f>
        <v/>
      </c>
      <c r="W459" s="172" t="str">
        <f>IF('Cálculos '!AD465="","",'Cálculos '!AD465)</f>
        <v/>
      </c>
      <c r="X459" s="172" t="str">
        <f>IF('Cálculos '!AE465="","",'Cálculos '!AE465)</f>
        <v/>
      </c>
      <c r="Y459" s="172" t="str">
        <f>IF('Cálculos '!AF465="","",'Cálculos '!AF465)</f>
        <v/>
      </c>
      <c r="Z459" s="172" t="str">
        <f>IF('Cálculos '!AG465="","",'Cálculos '!AG465)</f>
        <v/>
      </c>
      <c r="AA459" s="172" t="str">
        <f>IF('Cálculos '!AH465="","",'Cálculos '!AH465)</f>
        <v/>
      </c>
      <c r="AB459" s="172" t="str">
        <f>IF('Cálculos '!AI465="","",'Cálculos '!AI465)</f>
        <v/>
      </c>
      <c r="AC459" s="172" t="str">
        <f>IF('Cálculos '!AJ465="","",'Cálculos '!AJ465)</f>
        <v/>
      </c>
      <c r="AD459" s="172" t="str">
        <f>IF('Cálculos '!AK465="","",'Cálculos '!AK465)</f>
        <v/>
      </c>
      <c r="AE459" s="172" t="str">
        <f>IF('Cálculos '!AL465="","",'Cálculos '!AL465)</f>
        <v/>
      </c>
      <c r="AF459" s="172" t="str">
        <f>IF('Cálculos '!AM465="","",'Cálculos '!AM465)</f>
        <v/>
      </c>
      <c r="AG459" s="172" t="str">
        <f>IF('Cálculos '!AN465="","",'Cálculos '!AN465)</f>
        <v/>
      </c>
      <c r="AH459" s="172" t="str">
        <f>IF('Cálculos '!AO465="","",'Cálculos '!AO465)</f>
        <v/>
      </c>
      <c r="AI459" s="172" t="str">
        <f>IF('Cálculos '!AP465="","",'Cálculos '!AP465)</f>
        <v/>
      </c>
      <c r="AJ459" s="443" t="str">
        <f>IF('Cálculos '!AQ465="","",'Cálculos '!AQ465)</f>
        <v/>
      </c>
      <c r="AK459" s="446" t="str">
        <f>IF('Cálculos '!D465="","",AVERAGE(C459:AJ459))</f>
        <v/>
      </c>
      <c r="AM459" s="181">
        <f t="shared" si="290"/>
        <v>457</v>
      </c>
      <c r="AN459" s="284" t="str">
        <f t="shared" si="291"/>
        <v/>
      </c>
      <c r="AO459" s="285" t="str">
        <f t="shared" si="292"/>
        <v/>
      </c>
      <c r="AP459" s="285" t="str">
        <f t="shared" si="293"/>
        <v/>
      </c>
      <c r="AQ459" s="285" t="str">
        <f t="shared" si="294"/>
        <v/>
      </c>
      <c r="AR459" s="182" t="str">
        <f t="shared" si="295"/>
        <v/>
      </c>
      <c r="AS459" s="182" t="str">
        <f t="shared" si="296"/>
        <v/>
      </c>
      <c r="AT459" s="182" t="str">
        <f t="shared" si="297"/>
        <v/>
      </c>
      <c r="AU459" s="182" t="str">
        <f t="shared" si="298"/>
        <v/>
      </c>
      <c r="AV459" s="182" t="str">
        <f t="shared" si="299"/>
        <v/>
      </c>
      <c r="AW459" s="182" t="str">
        <f t="shared" si="300"/>
        <v/>
      </c>
      <c r="AX459" s="182" t="str">
        <f t="shared" si="301"/>
        <v/>
      </c>
      <c r="AY459" s="182" t="str">
        <f t="shared" si="302"/>
        <v/>
      </c>
      <c r="AZ459" s="182" t="str">
        <f t="shared" si="303"/>
        <v/>
      </c>
      <c r="BA459" s="182" t="str">
        <f t="shared" si="304"/>
        <v/>
      </c>
      <c r="BB459" s="182" t="str">
        <f t="shared" si="305"/>
        <v/>
      </c>
      <c r="BC459" s="182" t="str">
        <f t="shared" si="306"/>
        <v/>
      </c>
      <c r="BD459" s="182" t="str">
        <f t="shared" si="307"/>
        <v/>
      </c>
      <c r="BE459" s="182" t="str">
        <f t="shared" si="308"/>
        <v/>
      </c>
      <c r="BF459" s="182" t="str">
        <f t="shared" si="309"/>
        <v/>
      </c>
      <c r="BG459" s="182" t="str">
        <f t="shared" si="310"/>
        <v/>
      </c>
      <c r="BH459" s="182" t="str">
        <f t="shared" si="311"/>
        <v/>
      </c>
      <c r="BI459" s="182" t="str">
        <f t="shared" si="312"/>
        <v/>
      </c>
      <c r="BJ459" s="182" t="str">
        <f t="shared" si="313"/>
        <v/>
      </c>
      <c r="BK459" s="182" t="str">
        <f t="shared" si="314"/>
        <v/>
      </c>
      <c r="BL459" s="182" t="str">
        <f t="shared" si="315"/>
        <v/>
      </c>
      <c r="BM459" s="182" t="str">
        <f t="shared" si="316"/>
        <v/>
      </c>
      <c r="BN459" s="182" t="str">
        <f t="shared" si="317"/>
        <v/>
      </c>
      <c r="BO459" s="182" t="str">
        <f t="shared" si="318"/>
        <v/>
      </c>
      <c r="BP459" s="182" t="str">
        <f t="shared" si="319"/>
        <v/>
      </c>
      <c r="BQ459" s="182" t="str">
        <f t="shared" si="320"/>
        <v/>
      </c>
      <c r="BR459" s="182" t="str">
        <f t="shared" si="321"/>
        <v/>
      </c>
      <c r="BS459" s="182" t="str">
        <f t="shared" si="322"/>
        <v/>
      </c>
      <c r="BT459" s="182" t="str">
        <f t="shared" si="323"/>
        <v/>
      </c>
      <c r="BU459" s="183" t="str">
        <f t="shared" si="324"/>
        <v/>
      </c>
      <c r="BV459" s="184" t="str">
        <f>IF('Cálculos '!C465="","",AVERAGE(AN459:BU459))</f>
        <v/>
      </c>
    </row>
    <row r="460" spans="2:74" ht="17.25" hidden="1" thickBot="1" x14ac:dyDescent="0.35">
      <c r="B460" s="165">
        <f t="shared" si="289"/>
        <v>458</v>
      </c>
      <c r="C460" s="171" t="str">
        <f>IF('Cálculos '!J466="","",'Cálculos '!J466)</f>
        <v/>
      </c>
      <c r="D460" s="172" t="str">
        <f>IF('Cálculos '!K466="","",'Cálculos '!K466)</f>
        <v/>
      </c>
      <c r="E460" s="172" t="str">
        <f>IF('Cálculos '!L466="","",'Cálculos '!L466)</f>
        <v/>
      </c>
      <c r="F460" s="172" t="str">
        <f>IF('Cálculos '!M466="","",'Cálculos '!M466)</f>
        <v/>
      </c>
      <c r="G460" s="172" t="str">
        <f>IF('Cálculos '!N466="","",'Cálculos '!N466)</f>
        <v/>
      </c>
      <c r="H460" s="172" t="str">
        <f>IF('Cálculos '!O466="","",'Cálculos '!O466)</f>
        <v/>
      </c>
      <c r="I460" s="172" t="str">
        <f>IF('Cálculos '!P466="","",'Cálculos '!P466)</f>
        <v/>
      </c>
      <c r="J460" s="172" t="str">
        <f>IF('Cálculos '!Q466="","",'Cálculos '!Q466)</f>
        <v/>
      </c>
      <c r="K460" s="172" t="str">
        <f>IF('Cálculos '!R466="","",'Cálculos '!R466)</f>
        <v/>
      </c>
      <c r="L460" s="172" t="str">
        <f>IF('Cálculos '!S466="","",'Cálculos '!S466)</f>
        <v/>
      </c>
      <c r="M460" s="172" t="str">
        <f>IF('Cálculos '!T466="","",'Cálculos '!T466)</f>
        <v/>
      </c>
      <c r="N460" s="172" t="str">
        <f>IF('Cálculos '!U466="","",'Cálculos '!U466)</f>
        <v/>
      </c>
      <c r="O460" s="172" t="str">
        <f>IF('Cálculos '!V466="","",'Cálculos '!V466)</f>
        <v/>
      </c>
      <c r="P460" s="172" t="str">
        <f>IF('Cálculos '!W466="","",'Cálculos '!W466)</f>
        <v/>
      </c>
      <c r="Q460" s="172" t="str">
        <f>IF('Cálculos '!X466="","",'Cálculos '!X466)</f>
        <v/>
      </c>
      <c r="R460" s="172" t="str">
        <f>IF('Cálculos '!Y466="","",'Cálculos '!Y466)</f>
        <v/>
      </c>
      <c r="S460" s="172" t="str">
        <f>IF('Cálculos '!Z466="","",'Cálculos '!Z466)</f>
        <v/>
      </c>
      <c r="T460" s="172" t="str">
        <f>IF('Cálculos '!AA466="","",'Cálculos '!AA466)</f>
        <v/>
      </c>
      <c r="U460" s="172" t="str">
        <f>IF('Cálculos '!AB466="","",'Cálculos '!AB466)</f>
        <v/>
      </c>
      <c r="V460" s="172" t="str">
        <f>IF('Cálculos '!AC466="","",'Cálculos '!AC466)</f>
        <v/>
      </c>
      <c r="W460" s="172" t="str">
        <f>IF('Cálculos '!AD466="","",'Cálculos '!AD466)</f>
        <v/>
      </c>
      <c r="X460" s="172" t="str">
        <f>IF('Cálculos '!AE466="","",'Cálculos '!AE466)</f>
        <v/>
      </c>
      <c r="Y460" s="172" t="str">
        <f>IF('Cálculos '!AF466="","",'Cálculos '!AF466)</f>
        <v/>
      </c>
      <c r="Z460" s="172" t="str">
        <f>IF('Cálculos '!AG466="","",'Cálculos '!AG466)</f>
        <v/>
      </c>
      <c r="AA460" s="172" t="str">
        <f>IF('Cálculos '!AH466="","",'Cálculos '!AH466)</f>
        <v/>
      </c>
      <c r="AB460" s="172" t="str">
        <f>IF('Cálculos '!AI466="","",'Cálculos '!AI466)</f>
        <v/>
      </c>
      <c r="AC460" s="172" t="str">
        <f>IF('Cálculos '!AJ466="","",'Cálculos '!AJ466)</f>
        <v/>
      </c>
      <c r="AD460" s="172" t="str">
        <f>IF('Cálculos '!AK466="","",'Cálculos '!AK466)</f>
        <v/>
      </c>
      <c r="AE460" s="172" t="str">
        <f>IF('Cálculos '!AL466="","",'Cálculos '!AL466)</f>
        <v/>
      </c>
      <c r="AF460" s="172" t="str">
        <f>IF('Cálculos '!AM466="","",'Cálculos '!AM466)</f>
        <v/>
      </c>
      <c r="AG460" s="172" t="str">
        <f>IF('Cálculos '!AN466="","",'Cálculos '!AN466)</f>
        <v/>
      </c>
      <c r="AH460" s="172" t="str">
        <f>IF('Cálculos '!AO466="","",'Cálculos '!AO466)</f>
        <v/>
      </c>
      <c r="AI460" s="172" t="str">
        <f>IF('Cálculos '!AP466="","",'Cálculos '!AP466)</f>
        <v/>
      </c>
      <c r="AJ460" s="443" t="str">
        <f>IF('Cálculos '!AQ466="","",'Cálculos '!AQ466)</f>
        <v/>
      </c>
      <c r="AK460" s="446" t="str">
        <f>IF('Cálculos '!D466="","",AVERAGE(C460:AJ460))</f>
        <v/>
      </c>
      <c r="AM460" s="181">
        <f t="shared" si="290"/>
        <v>458</v>
      </c>
      <c r="AN460" s="284" t="str">
        <f t="shared" si="291"/>
        <v/>
      </c>
      <c r="AO460" s="285" t="str">
        <f t="shared" si="292"/>
        <v/>
      </c>
      <c r="AP460" s="285" t="str">
        <f t="shared" si="293"/>
        <v/>
      </c>
      <c r="AQ460" s="285" t="str">
        <f t="shared" si="294"/>
        <v/>
      </c>
      <c r="AR460" s="182" t="str">
        <f t="shared" si="295"/>
        <v/>
      </c>
      <c r="AS460" s="182" t="str">
        <f t="shared" si="296"/>
        <v/>
      </c>
      <c r="AT460" s="182" t="str">
        <f t="shared" si="297"/>
        <v/>
      </c>
      <c r="AU460" s="182" t="str">
        <f t="shared" si="298"/>
        <v/>
      </c>
      <c r="AV460" s="182" t="str">
        <f t="shared" si="299"/>
        <v/>
      </c>
      <c r="AW460" s="182" t="str">
        <f t="shared" si="300"/>
        <v/>
      </c>
      <c r="AX460" s="182" t="str">
        <f t="shared" si="301"/>
        <v/>
      </c>
      <c r="AY460" s="182" t="str">
        <f t="shared" si="302"/>
        <v/>
      </c>
      <c r="AZ460" s="182" t="str">
        <f t="shared" si="303"/>
        <v/>
      </c>
      <c r="BA460" s="182" t="str">
        <f t="shared" si="304"/>
        <v/>
      </c>
      <c r="BB460" s="182" t="str">
        <f t="shared" si="305"/>
        <v/>
      </c>
      <c r="BC460" s="182" t="str">
        <f t="shared" si="306"/>
        <v/>
      </c>
      <c r="BD460" s="182" t="str">
        <f t="shared" si="307"/>
        <v/>
      </c>
      <c r="BE460" s="182" t="str">
        <f t="shared" si="308"/>
        <v/>
      </c>
      <c r="BF460" s="182" t="str">
        <f t="shared" si="309"/>
        <v/>
      </c>
      <c r="BG460" s="182" t="str">
        <f t="shared" si="310"/>
        <v/>
      </c>
      <c r="BH460" s="182" t="str">
        <f t="shared" si="311"/>
        <v/>
      </c>
      <c r="BI460" s="182" t="str">
        <f t="shared" si="312"/>
        <v/>
      </c>
      <c r="BJ460" s="182" t="str">
        <f t="shared" si="313"/>
        <v/>
      </c>
      <c r="BK460" s="182" t="str">
        <f t="shared" si="314"/>
        <v/>
      </c>
      <c r="BL460" s="182" t="str">
        <f t="shared" si="315"/>
        <v/>
      </c>
      <c r="BM460" s="182" t="str">
        <f t="shared" si="316"/>
        <v/>
      </c>
      <c r="BN460" s="182" t="str">
        <f t="shared" si="317"/>
        <v/>
      </c>
      <c r="BO460" s="182" t="str">
        <f t="shared" si="318"/>
        <v/>
      </c>
      <c r="BP460" s="182" t="str">
        <f t="shared" si="319"/>
        <v/>
      </c>
      <c r="BQ460" s="182" t="str">
        <f t="shared" si="320"/>
        <v/>
      </c>
      <c r="BR460" s="182" t="str">
        <f t="shared" si="321"/>
        <v/>
      </c>
      <c r="BS460" s="182" t="str">
        <f t="shared" si="322"/>
        <v/>
      </c>
      <c r="BT460" s="182" t="str">
        <f t="shared" si="323"/>
        <v/>
      </c>
      <c r="BU460" s="183" t="str">
        <f t="shared" si="324"/>
        <v/>
      </c>
      <c r="BV460" s="184" t="str">
        <f>IF('Cálculos '!C466="","",AVERAGE(AN460:BU460))</f>
        <v/>
      </c>
    </row>
    <row r="461" spans="2:74" ht="17.25" hidden="1" thickBot="1" x14ac:dyDescent="0.35">
      <c r="B461" s="165">
        <f t="shared" si="289"/>
        <v>459</v>
      </c>
      <c r="C461" s="171" t="str">
        <f>IF('Cálculos '!J467="","",'Cálculos '!J467)</f>
        <v/>
      </c>
      <c r="D461" s="172" t="str">
        <f>IF('Cálculos '!K467="","",'Cálculos '!K467)</f>
        <v/>
      </c>
      <c r="E461" s="172" t="str">
        <f>IF('Cálculos '!L467="","",'Cálculos '!L467)</f>
        <v/>
      </c>
      <c r="F461" s="172" t="str">
        <f>IF('Cálculos '!M467="","",'Cálculos '!M467)</f>
        <v/>
      </c>
      <c r="G461" s="172" t="str">
        <f>IF('Cálculos '!N467="","",'Cálculos '!N467)</f>
        <v/>
      </c>
      <c r="H461" s="172" t="str">
        <f>IF('Cálculos '!O467="","",'Cálculos '!O467)</f>
        <v/>
      </c>
      <c r="I461" s="172" t="str">
        <f>IF('Cálculos '!P467="","",'Cálculos '!P467)</f>
        <v/>
      </c>
      <c r="J461" s="172" t="str">
        <f>IF('Cálculos '!Q467="","",'Cálculos '!Q467)</f>
        <v/>
      </c>
      <c r="K461" s="172" t="str">
        <f>IF('Cálculos '!R467="","",'Cálculos '!R467)</f>
        <v/>
      </c>
      <c r="L461" s="172" t="str">
        <f>IF('Cálculos '!S467="","",'Cálculos '!S467)</f>
        <v/>
      </c>
      <c r="M461" s="172" t="str">
        <f>IF('Cálculos '!T467="","",'Cálculos '!T467)</f>
        <v/>
      </c>
      <c r="N461" s="172" t="str">
        <f>IF('Cálculos '!U467="","",'Cálculos '!U467)</f>
        <v/>
      </c>
      <c r="O461" s="172" t="str">
        <f>IF('Cálculos '!V467="","",'Cálculos '!V467)</f>
        <v/>
      </c>
      <c r="P461" s="172" t="str">
        <f>IF('Cálculos '!W467="","",'Cálculos '!W467)</f>
        <v/>
      </c>
      <c r="Q461" s="172" t="str">
        <f>IF('Cálculos '!X467="","",'Cálculos '!X467)</f>
        <v/>
      </c>
      <c r="R461" s="172" t="str">
        <f>IF('Cálculos '!Y467="","",'Cálculos '!Y467)</f>
        <v/>
      </c>
      <c r="S461" s="172" t="str">
        <f>IF('Cálculos '!Z467="","",'Cálculos '!Z467)</f>
        <v/>
      </c>
      <c r="T461" s="172" t="str">
        <f>IF('Cálculos '!AA467="","",'Cálculos '!AA467)</f>
        <v/>
      </c>
      <c r="U461" s="172" t="str">
        <f>IF('Cálculos '!AB467="","",'Cálculos '!AB467)</f>
        <v/>
      </c>
      <c r="V461" s="172" t="str">
        <f>IF('Cálculos '!AC467="","",'Cálculos '!AC467)</f>
        <v/>
      </c>
      <c r="W461" s="172" t="str">
        <f>IF('Cálculos '!AD467="","",'Cálculos '!AD467)</f>
        <v/>
      </c>
      <c r="X461" s="172" t="str">
        <f>IF('Cálculos '!AE467="","",'Cálculos '!AE467)</f>
        <v/>
      </c>
      <c r="Y461" s="172" t="str">
        <f>IF('Cálculos '!AF467="","",'Cálculos '!AF467)</f>
        <v/>
      </c>
      <c r="Z461" s="172" t="str">
        <f>IF('Cálculos '!AG467="","",'Cálculos '!AG467)</f>
        <v/>
      </c>
      <c r="AA461" s="172" t="str">
        <f>IF('Cálculos '!AH467="","",'Cálculos '!AH467)</f>
        <v/>
      </c>
      <c r="AB461" s="172" t="str">
        <f>IF('Cálculos '!AI467="","",'Cálculos '!AI467)</f>
        <v/>
      </c>
      <c r="AC461" s="172" t="str">
        <f>IF('Cálculos '!AJ467="","",'Cálculos '!AJ467)</f>
        <v/>
      </c>
      <c r="AD461" s="172" t="str">
        <f>IF('Cálculos '!AK467="","",'Cálculos '!AK467)</f>
        <v/>
      </c>
      <c r="AE461" s="172" t="str">
        <f>IF('Cálculos '!AL467="","",'Cálculos '!AL467)</f>
        <v/>
      </c>
      <c r="AF461" s="172" t="str">
        <f>IF('Cálculos '!AM467="","",'Cálculos '!AM467)</f>
        <v/>
      </c>
      <c r="AG461" s="172" t="str">
        <f>IF('Cálculos '!AN467="","",'Cálculos '!AN467)</f>
        <v/>
      </c>
      <c r="AH461" s="172" t="str">
        <f>IF('Cálculos '!AO467="","",'Cálculos '!AO467)</f>
        <v/>
      </c>
      <c r="AI461" s="172" t="str">
        <f>IF('Cálculos '!AP467="","",'Cálculos '!AP467)</f>
        <v/>
      </c>
      <c r="AJ461" s="443" t="str">
        <f>IF('Cálculos '!AQ467="","",'Cálculos '!AQ467)</f>
        <v/>
      </c>
      <c r="AK461" s="446" t="str">
        <f>IF('Cálculos '!D467="","",AVERAGE(C461:AJ461))</f>
        <v/>
      </c>
      <c r="AM461" s="181">
        <f t="shared" si="290"/>
        <v>459</v>
      </c>
      <c r="AN461" s="284" t="str">
        <f t="shared" si="291"/>
        <v/>
      </c>
      <c r="AO461" s="285" t="str">
        <f t="shared" si="292"/>
        <v/>
      </c>
      <c r="AP461" s="285" t="str">
        <f t="shared" si="293"/>
        <v/>
      </c>
      <c r="AQ461" s="285" t="str">
        <f t="shared" si="294"/>
        <v/>
      </c>
      <c r="AR461" s="182" t="str">
        <f t="shared" si="295"/>
        <v/>
      </c>
      <c r="AS461" s="182" t="str">
        <f t="shared" si="296"/>
        <v/>
      </c>
      <c r="AT461" s="182" t="str">
        <f t="shared" si="297"/>
        <v/>
      </c>
      <c r="AU461" s="182" t="str">
        <f t="shared" si="298"/>
        <v/>
      </c>
      <c r="AV461" s="182" t="str">
        <f t="shared" si="299"/>
        <v/>
      </c>
      <c r="AW461" s="182" t="str">
        <f t="shared" si="300"/>
        <v/>
      </c>
      <c r="AX461" s="182" t="str">
        <f t="shared" si="301"/>
        <v/>
      </c>
      <c r="AY461" s="182" t="str">
        <f t="shared" si="302"/>
        <v/>
      </c>
      <c r="AZ461" s="182" t="str">
        <f t="shared" si="303"/>
        <v/>
      </c>
      <c r="BA461" s="182" t="str">
        <f t="shared" si="304"/>
        <v/>
      </c>
      <c r="BB461" s="182" t="str">
        <f t="shared" si="305"/>
        <v/>
      </c>
      <c r="BC461" s="182" t="str">
        <f t="shared" si="306"/>
        <v/>
      </c>
      <c r="BD461" s="182" t="str">
        <f t="shared" si="307"/>
        <v/>
      </c>
      <c r="BE461" s="182" t="str">
        <f t="shared" si="308"/>
        <v/>
      </c>
      <c r="BF461" s="182" t="str">
        <f t="shared" si="309"/>
        <v/>
      </c>
      <c r="BG461" s="182" t="str">
        <f t="shared" si="310"/>
        <v/>
      </c>
      <c r="BH461" s="182" t="str">
        <f t="shared" si="311"/>
        <v/>
      </c>
      <c r="BI461" s="182" t="str">
        <f t="shared" si="312"/>
        <v/>
      </c>
      <c r="BJ461" s="182" t="str">
        <f t="shared" si="313"/>
        <v/>
      </c>
      <c r="BK461" s="182" t="str">
        <f t="shared" si="314"/>
        <v/>
      </c>
      <c r="BL461" s="182" t="str">
        <f t="shared" si="315"/>
        <v/>
      </c>
      <c r="BM461" s="182" t="str">
        <f t="shared" si="316"/>
        <v/>
      </c>
      <c r="BN461" s="182" t="str">
        <f t="shared" si="317"/>
        <v/>
      </c>
      <c r="BO461" s="182" t="str">
        <f t="shared" si="318"/>
        <v/>
      </c>
      <c r="BP461" s="182" t="str">
        <f t="shared" si="319"/>
        <v/>
      </c>
      <c r="BQ461" s="182" t="str">
        <f t="shared" si="320"/>
        <v/>
      </c>
      <c r="BR461" s="182" t="str">
        <f t="shared" si="321"/>
        <v/>
      </c>
      <c r="BS461" s="182" t="str">
        <f t="shared" si="322"/>
        <v/>
      </c>
      <c r="BT461" s="182" t="str">
        <f t="shared" si="323"/>
        <v/>
      </c>
      <c r="BU461" s="183" t="str">
        <f t="shared" si="324"/>
        <v/>
      </c>
      <c r="BV461" s="184" t="str">
        <f>IF('Cálculos '!C467="","",AVERAGE(AN461:BU461))</f>
        <v/>
      </c>
    </row>
    <row r="462" spans="2:74" ht="17.25" hidden="1" thickBot="1" x14ac:dyDescent="0.35">
      <c r="B462" s="165">
        <f t="shared" si="289"/>
        <v>460</v>
      </c>
      <c r="C462" s="171" t="str">
        <f>IF('Cálculos '!J468="","",'Cálculos '!J468)</f>
        <v/>
      </c>
      <c r="D462" s="172" t="str">
        <f>IF('Cálculos '!K468="","",'Cálculos '!K468)</f>
        <v/>
      </c>
      <c r="E462" s="172" t="str">
        <f>IF('Cálculos '!L468="","",'Cálculos '!L468)</f>
        <v/>
      </c>
      <c r="F462" s="172" t="str">
        <f>IF('Cálculos '!M468="","",'Cálculos '!M468)</f>
        <v/>
      </c>
      <c r="G462" s="172" t="str">
        <f>IF('Cálculos '!N468="","",'Cálculos '!N468)</f>
        <v/>
      </c>
      <c r="H462" s="172" t="str">
        <f>IF('Cálculos '!O468="","",'Cálculos '!O468)</f>
        <v/>
      </c>
      <c r="I462" s="172" t="str">
        <f>IF('Cálculos '!P468="","",'Cálculos '!P468)</f>
        <v/>
      </c>
      <c r="J462" s="172" t="str">
        <f>IF('Cálculos '!Q468="","",'Cálculos '!Q468)</f>
        <v/>
      </c>
      <c r="K462" s="172" t="str">
        <f>IF('Cálculos '!R468="","",'Cálculos '!R468)</f>
        <v/>
      </c>
      <c r="L462" s="172" t="str">
        <f>IF('Cálculos '!S468="","",'Cálculos '!S468)</f>
        <v/>
      </c>
      <c r="M462" s="172" t="str">
        <f>IF('Cálculos '!T468="","",'Cálculos '!T468)</f>
        <v/>
      </c>
      <c r="N462" s="172" t="str">
        <f>IF('Cálculos '!U468="","",'Cálculos '!U468)</f>
        <v/>
      </c>
      <c r="O462" s="172" t="str">
        <f>IF('Cálculos '!V468="","",'Cálculos '!V468)</f>
        <v/>
      </c>
      <c r="P462" s="172" t="str">
        <f>IF('Cálculos '!W468="","",'Cálculos '!W468)</f>
        <v/>
      </c>
      <c r="Q462" s="172" t="str">
        <f>IF('Cálculos '!X468="","",'Cálculos '!X468)</f>
        <v/>
      </c>
      <c r="R462" s="172" t="str">
        <f>IF('Cálculos '!Y468="","",'Cálculos '!Y468)</f>
        <v/>
      </c>
      <c r="S462" s="172" t="str">
        <f>IF('Cálculos '!Z468="","",'Cálculos '!Z468)</f>
        <v/>
      </c>
      <c r="T462" s="172" t="str">
        <f>IF('Cálculos '!AA468="","",'Cálculos '!AA468)</f>
        <v/>
      </c>
      <c r="U462" s="172" t="str">
        <f>IF('Cálculos '!AB468="","",'Cálculos '!AB468)</f>
        <v/>
      </c>
      <c r="V462" s="172" t="str">
        <f>IF('Cálculos '!AC468="","",'Cálculos '!AC468)</f>
        <v/>
      </c>
      <c r="W462" s="172" t="str">
        <f>IF('Cálculos '!AD468="","",'Cálculos '!AD468)</f>
        <v/>
      </c>
      <c r="X462" s="172" t="str">
        <f>IF('Cálculos '!AE468="","",'Cálculos '!AE468)</f>
        <v/>
      </c>
      <c r="Y462" s="172" t="str">
        <f>IF('Cálculos '!AF468="","",'Cálculos '!AF468)</f>
        <v/>
      </c>
      <c r="Z462" s="172" t="str">
        <f>IF('Cálculos '!AG468="","",'Cálculos '!AG468)</f>
        <v/>
      </c>
      <c r="AA462" s="172" t="str">
        <f>IF('Cálculos '!AH468="","",'Cálculos '!AH468)</f>
        <v/>
      </c>
      <c r="AB462" s="172" t="str">
        <f>IF('Cálculos '!AI468="","",'Cálculos '!AI468)</f>
        <v/>
      </c>
      <c r="AC462" s="172" t="str">
        <f>IF('Cálculos '!AJ468="","",'Cálculos '!AJ468)</f>
        <v/>
      </c>
      <c r="AD462" s="172" t="str">
        <f>IF('Cálculos '!AK468="","",'Cálculos '!AK468)</f>
        <v/>
      </c>
      <c r="AE462" s="172" t="str">
        <f>IF('Cálculos '!AL468="","",'Cálculos '!AL468)</f>
        <v/>
      </c>
      <c r="AF462" s="172" t="str">
        <f>IF('Cálculos '!AM468="","",'Cálculos '!AM468)</f>
        <v/>
      </c>
      <c r="AG462" s="172" t="str">
        <f>IF('Cálculos '!AN468="","",'Cálculos '!AN468)</f>
        <v/>
      </c>
      <c r="AH462" s="172" t="str">
        <f>IF('Cálculos '!AO468="","",'Cálculos '!AO468)</f>
        <v/>
      </c>
      <c r="AI462" s="172" t="str">
        <f>IF('Cálculos '!AP468="","",'Cálculos '!AP468)</f>
        <v/>
      </c>
      <c r="AJ462" s="443" t="str">
        <f>IF('Cálculos '!AQ468="","",'Cálculos '!AQ468)</f>
        <v/>
      </c>
      <c r="AK462" s="446" t="str">
        <f>IF('Cálculos '!D468="","",AVERAGE(C462:AJ462))</f>
        <v/>
      </c>
      <c r="AM462" s="181">
        <f t="shared" si="290"/>
        <v>460</v>
      </c>
      <c r="AN462" s="284" t="str">
        <f t="shared" si="291"/>
        <v/>
      </c>
      <c r="AO462" s="285" t="str">
        <f t="shared" si="292"/>
        <v/>
      </c>
      <c r="AP462" s="285" t="str">
        <f t="shared" si="293"/>
        <v/>
      </c>
      <c r="AQ462" s="285" t="str">
        <f t="shared" si="294"/>
        <v/>
      </c>
      <c r="AR462" s="182" t="str">
        <f t="shared" si="295"/>
        <v/>
      </c>
      <c r="AS462" s="182" t="str">
        <f t="shared" si="296"/>
        <v/>
      </c>
      <c r="AT462" s="182" t="str">
        <f t="shared" si="297"/>
        <v/>
      </c>
      <c r="AU462" s="182" t="str">
        <f t="shared" si="298"/>
        <v/>
      </c>
      <c r="AV462" s="182" t="str">
        <f t="shared" si="299"/>
        <v/>
      </c>
      <c r="AW462" s="182" t="str">
        <f t="shared" si="300"/>
        <v/>
      </c>
      <c r="AX462" s="182" t="str">
        <f t="shared" si="301"/>
        <v/>
      </c>
      <c r="AY462" s="182" t="str">
        <f t="shared" si="302"/>
        <v/>
      </c>
      <c r="AZ462" s="182" t="str">
        <f t="shared" si="303"/>
        <v/>
      </c>
      <c r="BA462" s="182" t="str">
        <f t="shared" si="304"/>
        <v/>
      </c>
      <c r="BB462" s="182" t="str">
        <f t="shared" si="305"/>
        <v/>
      </c>
      <c r="BC462" s="182" t="str">
        <f t="shared" si="306"/>
        <v/>
      </c>
      <c r="BD462" s="182" t="str">
        <f t="shared" si="307"/>
        <v/>
      </c>
      <c r="BE462" s="182" t="str">
        <f t="shared" si="308"/>
        <v/>
      </c>
      <c r="BF462" s="182" t="str">
        <f t="shared" si="309"/>
        <v/>
      </c>
      <c r="BG462" s="182" t="str">
        <f t="shared" si="310"/>
        <v/>
      </c>
      <c r="BH462" s="182" t="str">
        <f t="shared" si="311"/>
        <v/>
      </c>
      <c r="BI462" s="182" t="str">
        <f t="shared" si="312"/>
        <v/>
      </c>
      <c r="BJ462" s="182" t="str">
        <f t="shared" si="313"/>
        <v/>
      </c>
      <c r="BK462" s="182" t="str">
        <f t="shared" si="314"/>
        <v/>
      </c>
      <c r="BL462" s="182" t="str">
        <f t="shared" si="315"/>
        <v/>
      </c>
      <c r="BM462" s="182" t="str">
        <f t="shared" si="316"/>
        <v/>
      </c>
      <c r="BN462" s="182" t="str">
        <f t="shared" si="317"/>
        <v/>
      </c>
      <c r="BO462" s="182" t="str">
        <f t="shared" si="318"/>
        <v/>
      </c>
      <c r="BP462" s="182" t="str">
        <f t="shared" si="319"/>
        <v/>
      </c>
      <c r="BQ462" s="182" t="str">
        <f t="shared" si="320"/>
        <v/>
      </c>
      <c r="BR462" s="182" t="str">
        <f t="shared" si="321"/>
        <v/>
      </c>
      <c r="BS462" s="182" t="str">
        <f t="shared" si="322"/>
        <v/>
      </c>
      <c r="BT462" s="182" t="str">
        <f t="shared" si="323"/>
        <v/>
      </c>
      <c r="BU462" s="183" t="str">
        <f t="shared" si="324"/>
        <v/>
      </c>
      <c r="BV462" s="184" t="str">
        <f>IF('Cálculos '!C468="","",AVERAGE(AN462:BU462))</f>
        <v/>
      </c>
    </row>
    <row r="463" spans="2:74" ht="17.25" hidden="1" thickBot="1" x14ac:dyDescent="0.35">
      <c r="B463" s="165">
        <f t="shared" si="289"/>
        <v>461</v>
      </c>
      <c r="C463" s="171" t="str">
        <f>IF('Cálculos '!J469="","",'Cálculos '!J469)</f>
        <v/>
      </c>
      <c r="D463" s="172" t="str">
        <f>IF('Cálculos '!K469="","",'Cálculos '!K469)</f>
        <v/>
      </c>
      <c r="E463" s="172" t="str">
        <f>IF('Cálculos '!L469="","",'Cálculos '!L469)</f>
        <v/>
      </c>
      <c r="F463" s="172" t="str">
        <f>IF('Cálculos '!M469="","",'Cálculos '!M469)</f>
        <v/>
      </c>
      <c r="G463" s="172" t="str">
        <f>IF('Cálculos '!N469="","",'Cálculos '!N469)</f>
        <v/>
      </c>
      <c r="H463" s="172" t="str">
        <f>IF('Cálculos '!O469="","",'Cálculos '!O469)</f>
        <v/>
      </c>
      <c r="I463" s="172" t="str">
        <f>IF('Cálculos '!P469="","",'Cálculos '!P469)</f>
        <v/>
      </c>
      <c r="J463" s="172" t="str">
        <f>IF('Cálculos '!Q469="","",'Cálculos '!Q469)</f>
        <v/>
      </c>
      <c r="K463" s="172" t="str">
        <f>IF('Cálculos '!R469="","",'Cálculos '!R469)</f>
        <v/>
      </c>
      <c r="L463" s="172" t="str">
        <f>IF('Cálculos '!S469="","",'Cálculos '!S469)</f>
        <v/>
      </c>
      <c r="M463" s="172" t="str">
        <f>IF('Cálculos '!T469="","",'Cálculos '!T469)</f>
        <v/>
      </c>
      <c r="N463" s="172" t="str">
        <f>IF('Cálculos '!U469="","",'Cálculos '!U469)</f>
        <v/>
      </c>
      <c r="O463" s="172" t="str">
        <f>IF('Cálculos '!V469="","",'Cálculos '!V469)</f>
        <v/>
      </c>
      <c r="P463" s="172" t="str">
        <f>IF('Cálculos '!W469="","",'Cálculos '!W469)</f>
        <v/>
      </c>
      <c r="Q463" s="172" t="str">
        <f>IF('Cálculos '!X469="","",'Cálculos '!X469)</f>
        <v/>
      </c>
      <c r="R463" s="172" t="str">
        <f>IF('Cálculos '!Y469="","",'Cálculos '!Y469)</f>
        <v/>
      </c>
      <c r="S463" s="172" t="str">
        <f>IF('Cálculos '!Z469="","",'Cálculos '!Z469)</f>
        <v/>
      </c>
      <c r="T463" s="172" t="str">
        <f>IF('Cálculos '!AA469="","",'Cálculos '!AA469)</f>
        <v/>
      </c>
      <c r="U463" s="172" t="str">
        <f>IF('Cálculos '!AB469="","",'Cálculos '!AB469)</f>
        <v/>
      </c>
      <c r="V463" s="172" t="str">
        <f>IF('Cálculos '!AC469="","",'Cálculos '!AC469)</f>
        <v/>
      </c>
      <c r="W463" s="172" t="str">
        <f>IF('Cálculos '!AD469="","",'Cálculos '!AD469)</f>
        <v/>
      </c>
      <c r="X463" s="172" t="str">
        <f>IF('Cálculos '!AE469="","",'Cálculos '!AE469)</f>
        <v/>
      </c>
      <c r="Y463" s="172" t="str">
        <f>IF('Cálculos '!AF469="","",'Cálculos '!AF469)</f>
        <v/>
      </c>
      <c r="Z463" s="172" t="str">
        <f>IF('Cálculos '!AG469="","",'Cálculos '!AG469)</f>
        <v/>
      </c>
      <c r="AA463" s="172" t="str">
        <f>IF('Cálculos '!AH469="","",'Cálculos '!AH469)</f>
        <v/>
      </c>
      <c r="AB463" s="172" t="str">
        <f>IF('Cálculos '!AI469="","",'Cálculos '!AI469)</f>
        <v/>
      </c>
      <c r="AC463" s="172" t="str">
        <f>IF('Cálculos '!AJ469="","",'Cálculos '!AJ469)</f>
        <v/>
      </c>
      <c r="AD463" s="172" t="str">
        <f>IF('Cálculos '!AK469="","",'Cálculos '!AK469)</f>
        <v/>
      </c>
      <c r="AE463" s="172" t="str">
        <f>IF('Cálculos '!AL469="","",'Cálculos '!AL469)</f>
        <v/>
      </c>
      <c r="AF463" s="172" t="str">
        <f>IF('Cálculos '!AM469="","",'Cálculos '!AM469)</f>
        <v/>
      </c>
      <c r="AG463" s="172" t="str">
        <f>IF('Cálculos '!AN469="","",'Cálculos '!AN469)</f>
        <v/>
      </c>
      <c r="AH463" s="172" t="str">
        <f>IF('Cálculos '!AO469="","",'Cálculos '!AO469)</f>
        <v/>
      </c>
      <c r="AI463" s="172" t="str">
        <f>IF('Cálculos '!AP469="","",'Cálculos '!AP469)</f>
        <v/>
      </c>
      <c r="AJ463" s="443" t="str">
        <f>IF('Cálculos '!AQ469="","",'Cálculos '!AQ469)</f>
        <v/>
      </c>
      <c r="AK463" s="446" t="str">
        <f>IF('Cálculos '!D469="","",AVERAGE(C463:AJ463))</f>
        <v/>
      </c>
      <c r="AM463" s="181">
        <f t="shared" si="290"/>
        <v>461</v>
      </c>
      <c r="AN463" s="284" t="str">
        <f t="shared" si="291"/>
        <v/>
      </c>
      <c r="AO463" s="285" t="str">
        <f t="shared" si="292"/>
        <v/>
      </c>
      <c r="AP463" s="285" t="str">
        <f t="shared" si="293"/>
        <v/>
      </c>
      <c r="AQ463" s="285" t="str">
        <f t="shared" si="294"/>
        <v/>
      </c>
      <c r="AR463" s="182" t="str">
        <f t="shared" si="295"/>
        <v/>
      </c>
      <c r="AS463" s="182" t="str">
        <f t="shared" si="296"/>
        <v/>
      </c>
      <c r="AT463" s="182" t="str">
        <f t="shared" si="297"/>
        <v/>
      </c>
      <c r="AU463" s="182" t="str">
        <f t="shared" si="298"/>
        <v/>
      </c>
      <c r="AV463" s="182" t="str">
        <f t="shared" si="299"/>
        <v/>
      </c>
      <c r="AW463" s="182" t="str">
        <f t="shared" si="300"/>
        <v/>
      </c>
      <c r="AX463" s="182" t="str">
        <f t="shared" si="301"/>
        <v/>
      </c>
      <c r="AY463" s="182" t="str">
        <f t="shared" si="302"/>
        <v/>
      </c>
      <c r="AZ463" s="182" t="str">
        <f t="shared" si="303"/>
        <v/>
      </c>
      <c r="BA463" s="182" t="str">
        <f t="shared" si="304"/>
        <v/>
      </c>
      <c r="BB463" s="182" t="str">
        <f t="shared" si="305"/>
        <v/>
      </c>
      <c r="BC463" s="182" t="str">
        <f t="shared" si="306"/>
        <v/>
      </c>
      <c r="BD463" s="182" t="str">
        <f t="shared" si="307"/>
        <v/>
      </c>
      <c r="BE463" s="182" t="str">
        <f t="shared" si="308"/>
        <v/>
      </c>
      <c r="BF463" s="182" t="str">
        <f t="shared" si="309"/>
        <v/>
      </c>
      <c r="BG463" s="182" t="str">
        <f t="shared" si="310"/>
        <v/>
      </c>
      <c r="BH463" s="182" t="str">
        <f t="shared" si="311"/>
        <v/>
      </c>
      <c r="BI463" s="182" t="str">
        <f t="shared" si="312"/>
        <v/>
      </c>
      <c r="BJ463" s="182" t="str">
        <f t="shared" si="313"/>
        <v/>
      </c>
      <c r="BK463" s="182" t="str">
        <f t="shared" si="314"/>
        <v/>
      </c>
      <c r="BL463" s="182" t="str">
        <f t="shared" si="315"/>
        <v/>
      </c>
      <c r="BM463" s="182" t="str">
        <f t="shared" si="316"/>
        <v/>
      </c>
      <c r="BN463" s="182" t="str">
        <f t="shared" si="317"/>
        <v/>
      </c>
      <c r="BO463" s="182" t="str">
        <f t="shared" si="318"/>
        <v/>
      </c>
      <c r="BP463" s="182" t="str">
        <f t="shared" si="319"/>
        <v/>
      </c>
      <c r="BQ463" s="182" t="str">
        <f t="shared" si="320"/>
        <v/>
      </c>
      <c r="BR463" s="182" t="str">
        <f t="shared" si="321"/>
        <v/>
      </c>
      <c r="BS463" s="182" t="str">
        <f t="shared" si="322"/>
        <v/>
      </c>
      <c r="BT463" s="182" t="str">
        <f t="shared" si="323"/>
        <v/>
      </c>
      <c r="BU463" s="183" t="str">
        <f t="shared" si="324"/>
        <v/>
      </c>
      <c r="BV463" s="184" t="str">
        <f>IF('Cálculos '!C469="","",AVERAGE(AN463:BU463))</f>
        <v/>
      </c>
    </row>
    <row r="464" spans="2:74" ht="17.25" hidden="1" thickBot="1" x14ac:dyDescent="0.35">
      <c r="B464" s="165">
        <f t="shared" si="289"/>
        <v>462</v>
      </c>
      <c r="C464" s="171" t="str">
        <f>IF('Cálculos '!J470="","",'Cálculos '!J470)</f>
        <v/>
      </c>
      <c r="D464" s="172" t="str">
        <f>IF('Cálculos '!K470="","",'Cálculos '!K470)</f>
        <v/>
      </c>
      <c r="E464" s="172" t="str">
        <f>IF('Cálculos '!L470="","",'Cálculos '!L470)</f>
        <v/>
      </c>
      <c r="F464" s="172" t="str">
        <f>IF('Cálculos '!M470="","",'Cálculos '!M470)</f>
        <v/>
      </c>
      <c r="G464" s="172" t="str">
        <f>IF('Cálculos '!N470="","",'Cálculos '!N470)</f>
        <v/>
      </c>
      <c r="H464" s="172" t="str">
        <f>IF('Cálculos '!O470="","",'Cálculos '!O470)</f>
        <v/>
      </c>
      <c r="I464" s="172" t="str">
        <f>IF('Cálculos '!P470="","",'Cálculos '!P470)</f>
        <v/>
      </c>
      <c r="J464" s="172" t="str">
        <f>IF('Cálculos '!Q470="","",'Cálculos '!Q470)</f>
        <v/>
      </c>
      <c r="K464" s="172" t="str">
        <f>IF('Cálculos '!R470="","",'Cálculos '!R470)</f>
        <v/>
      </c>
      <c r="L464" s="172" t="str">
        <f>IF('Cálculos '!S470="","",'Cálculos '!S470)</f>
        <v/>
      </c>
      <c r="M464" s="172" t="str">
        <f>IF('Cálculos '!T470="","",'Cálculos '!T470)</f>
        <v/>
      </c>
      <c r="N464" s="172" t="str">
        <f>IF('Cálculos '!U470="","",'Cálculos '!U470)</f>
        <v/>
      </c>
      <c r="O464" s="172" t="str">
        <f>IF('Cálculos '!V470="","",'Cálculos '!V470)</f>
        <v/>
      </c>
      <c r="P464" s="172" t="str">
        <f>IF('Cálculos '!W470="","",'Cálculos '!W470)</f>
        <v/>
      </c>
      <c r="Q464" s="172" t="str">
        <f>IF('Cálculos '!X470="","",'Cálculos '!X470)</f>
        <v/>
      </c>
      <c r="R464" s="172" t="str">
        <f>IF('Cálculos '!Y470="","",'Cálculos '!Y470)</f>
        <v/>
      </c>
      <c r="S464" s="172" t="str">
        <f>IF('Cálculos '!Z470="","",'Cálculos '!Z470)</f>
        <v/>
      </c>
      <c r="T464" s="172" t="str">
        <f>IF('Cálculos '!AA470="","",'Cálculos '!AA470)</f>
        <v/>
      </c>
      <c r="U464" s="172" t="str">
        <f>IF('Cálculos '!AB470="","",'Cálculos '!AB470)</f>
        <v/>
      </c>
      <c r="V464" s="172" t="str">
        <f>IF('Cálculos '!AC470="","",'Cálculos '!AC470)</f>
        <v/>
      </c>
      <c r="W464" s="172" t="str">
        <f>IF('Cálculos '!AD470="","",'Cálculos '!AD470)</f>
        <v/>
      </c>
      <c r="X464" s="172" t="str">
        <f>IF('Cálculos '!AE470="","",'Cálculos '!AE470)</f>
        <v/>
      </c>
      <c r="Y464" s="172" t="str">
        <f>IF('Cálculos '!AF470="","",'Cálculos '!AF470)</f>
        <v/>
      </c>
      <c r="Z464" s="172" t="str">
        <f>IF('Cálculos '!AG470="","",'Cálculos '!AG470)</f>
        <v/>
      </c>
      <c r="AA464" s="172" t="str">
        <f>IF('Cálculos '!AH470="","",'Cálculos '!AH470)</f>
        <v/>
      </c>
      <c r="AB464" s="172" t="str">
        <f>IF('Cálculos '!AI470="","",'Cálculos '!AI470)</f>
        <v/>
      </c>
      <c r="AC464" s="172" t="str">
        <f>IF('Cálculos '!AJ470="","",'Cálculos '!AJ470)</f>
        <v/>
      </c>
      <c r="AD464" s="172" t="str">
        <f>IF('Cálculos '!AK470="","",'Cálculos '!AK470)</f>
        <v/>
      </c>
      <c r="AE464" s="172" t="str">
        <f>IF('Cálculos '!AL470="","",'Cálculos '!AL470)</f>
        <v/>
      </c>
      <c r="AF464" s="172" t="str">
        <f>IF('Cálculos '!AM470="","",'Cálculos '!AM470)</f>
        <v/>
      </c>
      <c r="AG464" s="172" t="str">
        <f>IF('Cálculos '!AN470="","",'Cálculos '!AN470)</f>
        <v/>
      </c>
      <c r="AH464" s="172" t="str">
        <f>IF('Cálculos '!AO470="","",'Cálculos '!AO470)</f>
        <v/>
      </c>
      <c r="AI464" s="172" t="str">
        <f>IF('Cálculos '!AP470="","",'Cálculos '!AP470)</f>
        <v/>
      </c>
      <c r="AJ464" s="443" t="str">
        <f>IF('Cálculos '!AQ470="","",'Cálculos '!AQ470)</f>
        <v/>
      </c>
      <c r="AK464" s="446" t="str">
        <f>IF('Cálculos '!D470="","",AVERAGE(C464:AJ464))</f>
        <v/>
      </c>
      <c r="AM464" s="181">
        <f t="shared" si="290"/>
        <v>462</v>
      </c>
      <c r="AN464" s="284" t="str">
        <f t="shared" si="291"/>
        <v/>
      </c>
      <c r="AO464" s="285" t="str">
        <f t="shared" si="292"/>
        <v/>
      </c>
      <c r="AP464" s="285" t="str">
        <f t="shared" si="293"/>
        <v/>
      </c>
      <c r="AQ464" s="285" t="str">
        <f t="shared" si="294"/>
        <v/>
      </c>
      <c r="AR464" s="182" t="str">
        <f t="shared" si="295"/>
        <v/>
      </c>
      <c r="AS464" s="182" t="str">
        <f t="shared" si="296"/>
        <v/>
      </c>
      <c r="AT464" s="182" t="str">
        <f t="shared" si="297"/>
        <v/>
      </c>
      <c r="AU464" s="182" t="str">
        <f t="shared" si="298"/>
        <v/>
      </c>
      <c r="AV464" s="182" t="str">
        <f t="shared" si="299"/>
        <v/>
      </c>
      <c r="AW464" s="182" t="str">
        <f t="shared" si="300"/>
        <v/>
      </c>
      <c r="AX464" s="182" t="str">
        <f t="shared" si="301"/>
        <v/>
      </c>
      <c r="AY464" s="182" t="str">
        <f t="shared" si="302"/>
        <v/>
      </c>
      <c r="AZ464" s="182" t="str">
        <f t="shared" si="303"/>
        <v/>
      </c>
      <c r="BA464" s="182" t="str">
        <f t="shared" si="304"/>
        <v/>
      </c>
      <c r="BB464" s="182" t="str">
        <f t="shared" si="305"/>
        <v/>
      </c>
      <c r="BC464" s="182" t="str">
        <f t="shared" si="306"/>
        <v/>
      </c>
      <c r="BD464" s="182" t="str">
        <f t="shared" si="307"/>
        <v/>
      </c>
      <c r="BE464" s="182" t="str">
        <f t="shared" si="308"/>
        <v/>
      </c>
      <c r="BF464" s="182" t="str">
        <f t="shared" si="309"/>
        <v/>
      </c>
      <c r="BG464" s="182" t="str">
        <f t="shared" si="310"/>
        <v/>
      </c>
      <c r="BH464" s="182" t="str">
        <f t="shared" si="311"/>
        <v/>
      </c>
      <c r="BI464" s="182" t="str">
        <f t="shared" si="312"/>
        <v/>
      </c>
      <c r="BJ464" s="182" t="str">
        <f t="shared" si="313"/>
        <v/>
      </c>
      <c r="BK464" s="182" t="str">
        <f t="shared" si="314"/>
        <v/>
      </c>
      <c r="BL464" s="182" t="str">
        <f t="shared" si="315"/>
        <v/>
      </c>
      <c r="BM464" s="182" t="str">
        <f t="shared" si="316"/>
        <v/>
      </c>
      <c r="BN464" s="182" t="str">
        <f t="shared" si="317"/>
        <v/>
      </c>
      <c r="BO464" s="182" t="str">
        <f t="shared" si="318"/>
        <v/>
      </c>
      <c r="BP464" s="182" t="str">
        <f t="shared" si="319"/>
        <v/>
      </c>
      <c r="BQ464" s="182" t="str">
        <f t="shared" si="320"/>
        <v/>
      </c>
      <c r="BR464" s="182" t="str">
        <f t="shared" si="321"/>
        <v/>
      </c>
      <c r="BS464" s="182" t="str">
        <f t="shared" si="322"/>
        <v/>
      </c>
      <c r="BT464" s="182" t="str">
        <f t="shared" si="323"/>
        <v/>
      </c>
      <c r="BU464" s="183" t="str">
        <f t="shared" si="324"/>
        <v/>
      </c>
      <c r="BV464" s="184" t="str">
        <f>IF('Cálculos '!C470="","",AVERAGE(AN464:BU464))</f>
        <v/>
      </c>
    </row>
    <row r="465" spans="2:74" ht="17.25" hidden="1" thickBot="1" x14ac:dyDescent="0.35">
      <c r="B465" s="165">
        <f t="shared" si="289"/>
        <v>463</v>
      </c>
      <c r="C465" s="171" t="str">
        <f>IF('Cálculos '!J471="","",'Cálculos '!J471)</f>
        <v/>
      </c>
      <c r="D465" s="172" t="str">
        <f>IF('Cálculos '!K471="","",'Cálculos '!K471)</f>
        <v/>
      </c>
      <c r="E465" s="172" t="str">
        <f>IF('Cálculos '!L471="","",'Cálculos '!L471)</f>
        <v/>
      </c>
      <c r="F465" s="172" t="str">
        <f>IF('Cálculos '!M471="","",'Cálculos '!M471)</f>
        <v/>
      </c>
      <c r="G465" s="172" t="str">
        <f>IF('Cálculos '!N471="","",'Cálculos '!N471)</f>
        <v/>
      </c>
      <c r="H465" s="172" t="str">
        <f>IF('Cálculos '!O471="","",'Cálculos '!O471)</f>
        <v/>
      </c>
      <c r="I465" s="172" t="str">
        <f>IF('Cálculos '!P471="","",'Cálculos '!P471)</f>
        <v/>
      </c>
      <c r="J465" s="172" t="str">
        <f>IF('Cálculos '!Q471="","",'Cálculos '!Q471)</f>
        <v/>
      </c>
      <c r="K465" s="172" t="str">
        <f>IF('Cálculos '!R471="","",'Cálculos '!R471)</f>
        <v/>
      </c>
      <c r="L465" s="172" t="str">
        <f>IF('Cálculos '!S471="","",'Cálculos '!S471)</f>
        <v/>
      </c>
      <c r="M465" s="172" t="str">
        <f>IF('Cálculos '!T471="","",'Cálculos '!T471)</f>
        <v/>
      </c>
      <c r="N465" s="172" t="str">
        <f>IF('Cálculos '!U471="","",'Cálculos '!U471)</f>
        <v/>
      </c>
      <c r="O465" s="172" t="str">
        <f>IF('Cálculos '!V471="","",'Cálculos '!V471)</f>
        <v/>
      </c>
      <c r="P465" s="172" t="str">
        <f>IF('Cálculos '!W471="","",'Cálculos '!W471)</f>
        <v/>
      </c>
      <c r="Q465" s="172" t="str">
        <f>IF('Cálculos '!X471="","",'Cálculos '!X471)</f>
        <v/>
      </c>
      <c r="R465" s="172" t="str">
        <f>IF('Cálculos '!Y471="","",'Cálculos '!Y471)</f>
        <v/>
      </c>
      <c r="S465" s="172" t="str">
        <f>IF('Cálculos '!Z471="","",'Cálculos '!Z471)</f>
        <v/>
      </c>
      <c r="T465" s="172" t="str">
        <f>IF('Cálculos '!AA471="","",'Cálculos '!AA471)</f>
        <v/>
      </c>
      <c r="U465" s="172" t="str">
        <f>IF('Cálculos '!AB471="","",'Cálculos '!AB471)</f>
        <v/>
      </c>
      <c r="V465" s="172" t="str">
        <f>IF('Cálculos '!AC471="","",'Cálculos '!AC471)</f>
        <v/>
      </c>
      <c r="W465" s="172" t="str">
        <f>IF('Cálculos '!AD471="","",'Cálculos '!AD471)</f>
        <v/>
      </c>
      <c r="X465" s="172" t="str">
        <f>IF('Cálculos '!AE471="","",'Cálculos '!AE471)</f>
        <v/>
      </c>
      <c r="Y465" s="172" t="str">
        <f>IF('Cálculos '!AF471="","",'Cálculos '!AF471)</f>
        <v/>
      </c>
      <c r="Z465" s="172" t="str">
        <f>IF('Cálculos '!AG471="","",'Cálculos '!AG471)</f>
        <v/>
      </c>
      <c r="AA465" s="172" t="str">
        <f>IF('Cálculos '!AH471="","",'Cálculos '!AH471)</f>
        <v/>
      </c>
      <c r="AB465" s="172" t="str">
        <f>IF('Cálculos '!AI471="","",'Cálculos '!AI471)</f>
        <v/>
      </c>
      <c r="AC465" s="172" t="str">
        <f>IF('Cálculos '!AJ471="","",'Cálculos '!AJ471)</f>
        <v/>
      </c>
      <c r="AD465" s="172" t="str">
        <f>IF('Cálculos '!AK471="","",'Cálculos '!AK471)</f>
        <v/>
      </c>
      <c r="AE465" s="172" t="str">
        <f>IF('Cálculos '!AL471="","",'Cálculos '!AL471)</f>
        <v/>
      </c>
      <c r="AF465" s="172" t="str">
        <f>IF('Cálculos '!AM471="","",'Cálculos '!AM471)</f>
        <v/>
      </c>
      <c r="AG465" s="172" t="str">
        <f>IF('Cálculos '!AN471="","",'Cálculos '!AN471)</f>
        <v/>
      </c>
      <c r="AH465" s="172" t="str">
        <f>IF('Cálculos '!AO471="","",'Cálculos '!AO471)</f>
        <v/>
      </c>
      <c r="AI465" s="172" t="str">
        <f>IF('Cálculos '!AP471="","",'Cálculos '!AP471)</f>
        <v/>
      </c>
      <c r="AJ465" s="443" t="str">
        <f>IF('Cálculos '!AQ471="","",'Cálculos '!AQ471)</f>
        <v/>
      </c>
      <c r="AK465" s="446" t="str">
        <f>IF('Cálculos '!D471="","",AVERAGE(C465:AJ465))</f>
        <v/>
      </c>
      <c r="AM465" s="181">
        <f t="shared" si="290"/>
        <v>463</v>
      </c>
      <c r="AN465" s="284" t="str">
        <f t="shared" si="291"/>
        <v/>
      </c>
      <c r="AO465" s="285" t="str">
        <f t="shared" si="292"/>
        <v/>
      </c>
      <c r="AP465" s="285" t="str">
        <f t="shared" si="293"/>
        <v/>
      </c>
      <c r="AQ465" s="285" t="str">
        <f t="shared" si="294"/>
        <v/>
      </c>
      <c r="AR465" s="182" t="str">
        <f t="shared" si="295"/>
        <v/>
      </c>
      <c r="AS465" s="182" t="str">
        <f t="shared" si="296"/>
        <v/>
      </c>
      <c r="AT465" s="182" t="str">
        <f t="shared" si="297"/>
        <v/>
      </c>
      <c r="AU465" s="182" t="str">
        <f t="shared" si="298"/>
        <v/>
      </c>
      <c r="AV465" s="182" t="str">
        <f t="shared" si="299"/>
        <v/>
      </c>
      <c r="AW465" s="182" t="str">
        <f t="shared" si="300"/>
        <v/>
      </c>
      <c r="AX465" s="182" t="str">
        <f t="shared" si="301"/>
        <v/>
      </c>
      <c r="AY465" s="182" t="str">
        <f t="shared" si="302"/>
        <v/>
      </c>
      <c r="AZ465" s="182" t="str">
        <f t="shared" si="303"/>
        <v/>
      </c>
      <c r="BA465" s="182" t="str">
        <f t="shared" si="304"/>
        <v/>
      </c>
      <c r="BB465" s="182" t="str">
        <f t="shared" si="305"/>
        <v/>
      </c>
      <c r="BC465" s="182" t="str">
        <f t="shared" si="306"/>
        <v/>
      </c>
      <c r="BD465" s="182" t="str">
        <f t="shared" si="307"/>
        <v/>
      </c>
      <c r="BE465" s="182" t="str">
        <f t="shared" si="308"/>
        <v/>
      </c>
      <c r="BF465" s="182" t="str">
        <f t="shared" si="309"/>
        <v/>
      </c>
      <c r="BG465" s="182" t="str">
        <f t="shared" si="310"/>
        <v/>
      </c>
      <c r="BH465" s="182" t="str">
        <f t="shared" si="311"/>
        <v/>
      </c>
      <c r="BI465" s="182" t="str">
        <f t="shared" si="312"/>
        <v/>
      </c>
      <c r="BJ465" s="182" t="str">
        <f t="shared" si="313"/>
        <v/>
      </c>
      <c r="BK465" s="182" t="str">
        <f t="shared" si="314"/>
        <v/>
      </c>
      <c r="BL465" s="182" t="str">
        <f t="shared" si="315"/>
        <v/>
      </c>
      <c r="BM465" s="182" t="str">
        <f t="shared" si="316"/>
        <v/>
      </c>
      <c r="BN465" s="182" t="str">
        <f t="shared" si="317"/>
        <v/>
      </c>
      <c r="BO465" s="182" t="str">
        <f t="shared" si="318"/>
        <v/>
      </c>
      <c r="BP465" s="182" t="str">
        <f t="shared" si="319"/>
        <v/>
      </c>
      <c r="BQ465" s="182" t="str">
        <f t="shared" si="320"/>
        <v/>
      </c>
      <c r="BR465" s="182" t="str">
        <f t="shared" si="321"/>
        <v/>
      </c>
      <c r="BS465" s="182" t="str">
        <f t="shared" si="322"/>
        <v/>
      </c>
      <c r="BT465" s="182" t="str">
        <f t="shared" si="323"/>
        <v/>
      </c>
      <c r="BU465" s="183" t="str">
        <f t="shared" si="324"/>
        <v/>
      </c>
      <c r="BV465" s="184" t="str">
        <f>IF('Cálculos '!C471="","",AVERAGE(AN465:BU465))</f>
        <v/>
      </c>
    </row>
    <row r="466" spans="2:74" ht="17.25" hidden="1" thickBot="1" x14ac:dyDescent="0.35">
      <c r="B466" s="165">
        <f t="shared" si="289"/>
        <v>464</v>
      </c>
      <c r="C466" s="171" t="str">
        <f>IF('Cálculos '!J472="","",'Cálculos '!J472)</f>
        <v/>
      </c>
      <c r="D466" s="172" t="str">
        <f>IF('Cálculos '!K472="","",'Cálculos '!K472)</f>
        <v/>
      </c>
      <c r="E466" s="172" t="str">
        <f>IF('Cálculos '!L472="","",'Cálculos '!L472)</f>
        <v/>
      </c>
      <c r="F466" s="172" t="str">
        <f>IF('Cálculos '!M472="","",'Cálculos '!M472)</f>
        <v/>
      </c>
      <c r="G466" s="172" t="str">
        <f>IF('Cálculos '!N472="","",'Cálculos '!N472)</f>
        <v/>
      </c>
      <c r="H466" s="172" t="str">
        <f>IF('Cálculos '!O472="","",'Cálculos '!O472)</f>
        <v/>
      </c>
      <c r="I466" s="172" t="str">
        <f>IF('Cálculos '!P472="","",'Cálculos '!P472)</f>
        <v/>
      </c>
      <c r="J466" s="172" t="str">
        <f>IF('Cálculos '!Q472="","",'Cálculos '!Q472)</f>
        <v/>
      </c>
      <c r="K466" s="172" t="str">
        <f>IF('Cálculos '!R472="","",'Cálculos '!R472)</f>
        <v/>
      </c>
      <c r="L466" s="172" t="str">
        <f>IF('Cálculos '!S472="","",'Cálculos '!S472)</f>
        <v/>
      </c>
      <c r="M466" s="172" t="str">
        <f>IF('Cálculos '!T472="","",'Cálculos '!T472)</f>
        <v/>
      </c>
      <c r="N466" s="172" t="str">
        <f>IF('Cálculos '!U472="","",'Cálculos '!U472)</f>
        <v/>
      </c>
      <c r="O466" s="172" t="str">
        <f>IF('Cálculos '!V472="","",'Cálculos '!V472)</f>
        <v/>
      </c>
      <c r="P466" s="172" t="str">
        <f>IF('Cálculos '!W472="","",'Cálculos '!W472)</f>
        <v/>
      </c>
      <c r="Q466" s="172" t="str">
        <f>IF('Cálculos '!X472="","",'Cálculos '!X472)</f>
        <v/>
      </c>
      <c r="R466" s="172" t="str">
        <f>IF('Cálculos '!Y472="","",'Cálculos '!Y472)</f>
        <v/>
      </c>
      <c r="S466" s="172" t="str">
        <f>IF('Cálculos '!Z472="","",'Cálculos '!Z472)</f>
        <v/>
      </c>
      <c r="T466" s="172" t="str">
        <f>IF('Cálculos '!AA472="","",'Cálculos '!AA472)</f>
        <v/>
      </c>
      <c r="U466" s="172" t="str">
        <f>IF('Cálculos '!AB472="","",'Cálculos '!AB472)</f>
        <v/>
      </c>
      <c r="V466" s="172" t="str">
        <f>IF('Cálculos '!AC472="","",'Cálculos '!AC472)</f>
        <v/>
      </c>
      <c r="W466" s="172" t="str">
        <f>IF('Cálculos '!AD472="","",'Cálculos '!AD472)</f>
        <v/>
      </c>
      <c r="X466" s="172" t="str">
        <f>IF('Cálculos '!AE472="","",'Cálculos '!AE472)</f>
        <v/>
      </c>
      <c r="Y466" s="172" t="str">
        <f>IF('Cálculos '!AF472="","",'Cálculos '!AF472)</f>
        <v/>
      </c>
      <c r="Z466" s="172" t="str">
        <f>IF('Cálculos '!AG472="","",'Cálculos '!AG472)</f>
        <v/>
      </c>
      <c r="AA466" s="172" t="str">
        <f>IF('Cálculos '!AH472="","",'Cálculos '!AH472)</f>
        <v/>
      </c>
      <c r="AB466" s="172" t="str">
        <f>IF('Cálculos '!AI472="","",'Cálculos '!AI472)</f>
        <v/>
      </c>
      <c r="AC466" s="172" t="str">
        <f>IF('Cálculos '!AJ472="","",'Cálculos '!AJ472)</f>
        <v/>
      </c>
      <c r="AD466" s="172" t="str">
        <f>IF('Cálculos '!AK472="","",'Cálculos '!AK472)</f>
        <v/>
      </c>
      <c r="AE466" s="172" t="str">
        <f>IF('Cálculos '!AL472="","",'Cálculos '!AL472)</f>
        <v/>
      </c>
      <c r="AF466" s="172" t="str">
        <f>IF('Cálculos '!AM472="","",'Cálculos '!AM472)</f>
        <v/>
      </c>
      <c r="AG466" s="172" t="str">
        <f>IF('Cálculos '!AN472="","",'Cálculos '!AN472)</f>
        <v/>
      </c>
      <c r="AH466" s="172" t="str">
        <f>IF('Cálculos '!AO472="","",'Cálculos '!AO472)</f>
        <v/>
      </c>
      <c r="AI466" s="172" t="str">
        <f>IF('Cálculos '!AP472="","",'Cálculos '!AP472)</f>
        <v/>
      </c>
      <c r="AJ466" s="443" t="str">
        <f>IF('Cálculos '!AQ472="","",'Cálculos '!AQ472)</f>
        <v/>
      </c>
      <c r="AK466" s="446" t="str">
        <f>IF('Cálculos '!D472="","",AVERAGE(C466:AJ466))</f>
        <v/>
      </c>
      <c r="AM466" s="181">
        <f t="shared" si="290"/>
        <v>464</v>
      </c>
      <c r="AN466" s="284" t="str">
        <f t="shared" si="291"/>
        <v/>
      </c>
      <c r="AO466" s="285" t="str">
        <f t="shared" si="292"/>
        <v/>
      </c>
      <c r="AP466" s="285" t="str">
        <f t="shared" si="293"/>
        <v/>
      </c>
      <c r="AQ466" s="285" t="str">
        <f t="shared" si="294"/>
        <v/>
      </c>
      <c r="AR466" s="182" t="str">
        <f t="shared" si="295"/>
        <v/>
      </c>
      <c r="AS466" s="182" t="str">
        <f t="shared" si="296"/>
        <v/>
      </c>
      <c r="AT466" s="182" t="str">
        <f t="shared" si="297"/>
        <v/>
      </c>
      <c r="AU466" s="182" t="str">
        <f t="shared" si="298"/>
        <v/>
      </c>
      <c r="AV466" s="182" t="str">
        <f t="shared" si="299"/>
        <v/>
      </c>
      <c r="AW466" s="182" t="str">
        <f t="shared" si="300"/>
        <v/>
      </c>
      <c r="AX466" s="182" t="str">
        <f t="shared" si="301"/>
        <v/>
      </c>
      <c r="AY466" s="182" t="str">
        <f t="shared" si="302"/>
        <v/>
      </c>
      <c r="AZ466" s="182" t="str">
        <f t="shared" si="303"/>
        <v/>
      </c>
      <c r="BA466" s="182" t="str">
        <f t="shared" si="304"/>
        <v/>
      </c>
      <c r="BB466" s="182" t="str">
        <f t="shared" si="305"/>
        <v/>
      </c>
      <c r="BC466" s="182" t="str">
        <f t="shared" si="306"/>
        <v/>
      </c>
      <c r="BD466" s="182" t="str">
        <f t="shared" si="307"/>
        <v/>
      </c>
      <c r="BE466" s="182" t="str">
        <f t="shared" si="308"/>
        <v/>
      </c>
      <c r="BF466" s="182" t="str">
        <f t="shared" si="309"/>
        <v/>
      </c>
      <c r="BG466" s="182" t="str">
        <f t="shared" si="310"/>
        <v/>
      </c>
      <c r="BH466" s="182" t="str">
        <f t="shared" si="311"/>
        <v/>
      </c>
      <c r="BI466" s="182" t="str">
        <f t="shared" si="312"/>
        <v/>
      </c>
      <c r="BJ466" s="182" t="str">
        <f t="shared" si="313"/>
        <v/>
      </c>
      <c r="BK466" s="182" t="str">
        <f t="shared" si="314"/>
        <v/>
      </c>
      <c r="BL466" s="182" t="str">
        <f t="shared" si="315"/>
        <v/>
      </c>
      <c r="BM466" s="182" t="str">
        <f t="shared" si="316"/>
        <v/>
      </c>
      <c r="BN466" s="182" t="str">
        <f t="shared" si="317"/>
        <v/>
      </c>
      <c r="BO466" s="182" t="str">
        <f t="shared" si="318"/>
        <v/>
      </c>
      <c r="BP466" s="182" t="str">
        <f t="shared" si="319"/>
        <v/>
      </c>
      <c r="BQ466" s="182" t="str">
        <f t="shared" si="320"/>
        <v/>
      </c>
      <c r="BR466" s="182" t="str">
        <f t="shared" si="321"/>
        <v/>
      </c>
      <c r="BS466" s="182" t="str">
        <f t="shared" si="322"/>
        <v/>
      </c>
      <c r="BT466" s="182" t="str">
        <f t="shared" si="323"/>
        <v/>
      </c>
      <c r="BU466" s="183" t="str">
        <f t="shared" si="324"/>
        <v/>
      </c>
      <c r="BV466" s="184" t="str">
        <f>IF('Cálculos '!C472="","",AVERAGE(AN466:BU466))</f>
        <v/>
      </c>
    </row>
    <row r="467" spans="2:74" ht="17.25" hidden="1" thickBot="1" x14ac:dyDescent="0.35">
      <c r="B467" s="165">
        <f t="shared" si="289"/>
        <v>465</v>
      </c>
      <c r="C467" s="171" t="str">
        <f>IF('Cálculos '!J473="","",'Cálculos '!J473)</f>
        <v/>
      </c>
      <c r="D467" s="172" t="str">
        <f>IF('Cálculos '!K473="","",'Cálculos '!K473)</f>
        <v/>
      </c>
      <c r="E467" s="172" t="str">
        <f>IF('Cálculos '!L473="","",'Cálculos '!L473)</f>
        <v/>
      </c>
      <c r="F467" s="172" t="str">
        <f>IF('Cálculos '!M473="","",'Cálculos '!M473)</f>
        <v/>
      </c>
      <c r="G467" s="172" t="str">
        <f>IF('Cálculos '!N473="","",'Cálculos '!N473)</f>
        <v/>
      </c>
      <c r="H467" s="172" t="str">
        <f>IF('Cálculos '!O473="","",'Cálculos '!O473)</f>
        <v/>
      </c>
      <c r="I467" s="172" t="str">
        <f>IF('Cálculos '!P473="","",'Cálculos '!P473)</f>
        <v/>
      </c>
      <c r="J467" s="172" t="str">
        <f>IF('Cálculos '!Q473="","",'Cálculos '!Q473)</f>
        <v/>
      </c>
      <c r="K467" s="172" t="str">
        <f>IF('Cálculos '!R473="","",'Cálculos '!R473)</f>
        <v/>
      </c>
      <c r="L467" s="172" t="str">
        <f>IF('Cálculos '!S473="","",'Cálculos '!S473)</f>
        <v/>
      </c>
      <c r="M467" s="172" t="str">
        <f>IF('Cálculos '!T473="","",'Cálculos '!T473)</f>
        <v/>
      </c>
      <c r="N467" s="172" t="str">
        <f>IF('Cálculos '!U473="","",'Cálculos '!U473)</f>
        <v/>
      </c>
      <c r="O467" s="172" t="str">
        <f>IF('Cálculos '!V473="","",'Cálculos '!V473)</f>
        <v/>
      </c>
      <c r="P467" s="172" t="str">
        <f>IF('Cálculos '!W473="","",'Cálculos '!W473)</f>
        <v/>
      </c>
      <c r="Q467" s="172" t="str">
        <f>IF('Cálculos '!X473="","",'Cálculos '!X473)</f>
        <v/>
      </c>
      <c r="R467" s="172" t="str">
        <f>IF('Cálculos '!Y473="","",'Cálculos '!Y473)</f>
        <v/>
      </c>
      <c r="S467" s="172" t="str">
        <f>IF('Cálculos '!Z473="","",'Cálculos '!Z473)</f>
        <v/>
      </c>
      <c r="T467" s="172" t="str">
        <f>IF('Cálculos '!AA473="","",'Cálculos '!AA473)</f>
        <v/>
      </c>
      <c r="U467" s="172" t="str">
        <f>IF('Cálculos '!AB473="","",'Cálculos '!AB473)</f>
        <v/>
      </c>
      <c r="V467" s="172" t="str">
        <f>IF('Cálculos '!AC473="","",'Cálculos '!AC473)</f>
        <v/>
      </c>
      <c r="W467" s="172" t="str">
        <f>IF('Cálculos '!AD473="","",'Cálculos '!AD473)</f>
        <v/>
      </c>
      <c r="X467" s="172" t="str">
        <f>IF('Cálculos '!AE473="","",'Cálculos '!AE473)</f>
        <v/>
      </c>
      <c r="Y467" s="172" t="str">
        <f>IF('Cálculos '!AF473="","",'Cálculos '!AF473)</f>
        <v/>
      </c>
      <c r="Z467" s="172" t="str">
        <f>IF('Cálculos '!AG473="","",'Cálculos '!AG473)</f>
        <v/>
      </c>
      <c r="AA467" s="172" t="str">
        <f>IF('Cálculos '!AH473="","",'Cálculos '!AH473)</f>
        <v/>
      </c>
      <c r="AB467" s="172" t="str">
        <f>IF('Cálculos '!AI473="","",'Cálculos '!AI473)</f>
        <v/>
      </c>
      <c r="AC467" s="172" t="str">
        <f>IF('Cálculos '!AJ473="","",'Cálculos '!AJ473)</f>
        <v/>
      </c>
      <c r="AD467" s="172" t="str">
        <f>IF('Cálculos '!AK473="","",'Cálculos '!AK473)</f>
        <v/>
      </c>
      <c r="AE467" s="172" t="str">
        <f>IF('Cálculos '!AL473="","",'Cálculos '!AL473)</f>
        <v/>
      </c>
      <c r="AF467" s="172" t="str">
        <f>IF('Cálculos '!AM473="","",'Cálculos '!AM473)</f>
        <v/>
      </c>
      <c r="AG467" s="172" t="str">
        <f>IF('Cálculos '!AN473="","",'Cálculos '!AN473)</f>
        <v/>
      </c>
      <c r="AH467" s="172" t="str">
        <f>IF('Cálculos '!AO473="","",'Cálculos '!AO473)</f>
        <v/>
      </c>
      <c r="AI467" s="172" t="str">
        <f>IF('Cálculos '!AP473="","",'Cálculos '!AP473)</f>
        <v/>
      </c>
      <c r="AJ467" s="443" t="str">
        <f>IF('Cálculos '!AQ473="","",'Cálculos '!AQ473)</f>
        <v/>
      </c>
      <c r="AK467" s="446" t="str">
        <f>IF('Cálculos '!D473="","",AVERAGE(C467:AJ467))</f>
        <v/>
      </c>
      <c r="AM467" s="181">
        <f t="shared" si="290"/>
        <v>465</v>
      </c>
      <c r="AN467" s="284" t="str">
        <f t="shared" si="291"/>
        <v/>
      </c>
      <c r="AO467" s="285" t="str">
        <f t="shared" si="292"/>
        <v/>
      </c>
      <c r="AP467" s="285" t="str">
        <f t="shared" si="293"/>
        <v/>
      </c>
      <c r="AQ467" s="285" t="str">
        <f t="shared" si="294"/>
        <v/>
      </c>
      <c r="AR467" s="182" t="str">
        <f t="shared" si="295"/>
        <v/>
      </c>
      <c r="AS467" s="182" t="str">
        <f t="shared" si="296"/>
        <v/>
      </c>
      <c r="AT467" s="182" t="str">
        <f t="shared" si="297"/>
        <v/>
      </c>
      <c r="AU467" s="182" t="str">
        <f t="shared" si="298"/>
        <v/>
      </c>
      <c r="AV467" s="182" t="str">
        <f t="shared" si="299"/>
        <v/>
      </c>
      <c r="AW467" s="182" t="str">
        <f t="shared" si="300"/>
        <v/>
      </c>
      <c r="AX467" s="182" t="str">
        <f t="shared" si="301"/>
        <v/>
      </c>
      <c r="AY467" s="182" t="str">
        <f t="shared" si="302"/>
        <v/>
      </c>
      <c r="AZ467" s="182" t="str">
        <f t="shared" si="303"/>
        <v/>
      </c>
      <c r="BA467" s="182" t="str">
        <f t="shared" si="304"/>
        <v/>
      </c>
      <c r="BB467" s="182" t="str">
        <f t="shared" si="305"/>
        <v/>
      </c>
      <c r="BC467" s="182" t="str">
        <f t="shared" si="306"/>
        <v/>
      </c>
      <c r="BD467" s="182" t="str">
        <f t="shared" si="307"/>
        <v/>
      </c>
      <c r="BE467" s="182" t="str">
        <f t="shared" si="308"/>
        <v/>
      </c>
      <c r="BF467" s="182" t="str">
        <f t="shared" si="309"/>
        <v/>
      </c>
      <c r="BG467" s="182" t="str">
        <f t="shared" si="310"/>
        <v/>
      </c>
      <c r="BH467" s="182" t="str">
        <f t="shared" si="311"/>
        <v/>
      </c>
      <c r="BI467" s="182" t="str">
        <f t="shared" si="312"/>
        <v/>
      </c>
      <c r="BJ467" s="182" t="str">
        <f t="shared" si="313"/>
        <v/>
      </c>
      <c r="BK467" s="182" t="str">
        <f t="shared" si="314"/>
        <v/>
      </c>
      <c r="BL467" s="182" t="str">
        <f t="shared" si="315"/>
        <v/>
      </c>
      <c r="BM467" s="182" t="str">
        <f t="shared" si="316"/>
        <v/>
      </c>
      <c r="BN467" s="182" t="str">
        <f t="shared" si="317"/>
        <v/>
      </c>
      <c r="BO467" s="182" t="str">
        <f t="shared" si="318"/>
        <v/>
      </c>
      <c r="BP467" s="182" t="str">
        <f t="shared" si="319"/>
        <v/>
      </c>
      <c r="BQ467" s="182" t="str">
        <f t="shared" si="320"/>
        <v/>
      </c>
      <c r="BR467" s="182" t="str">
        <f t="shared" si="321"/>
        <v/>
      </c>
      <c r="BS467" s="182" t="str">
        <f t="shared" si="322"/>
        <v/>
      </c>
      <c r="BT467" s="182" t="str">
        <f t="shared" si="323"/>
        <v/>
      </c>
      <c r="BU467" s="183" t="str">
        <f t="shared" si="324"/>
        <v/>
      </c>
      <c r="BV467" s="184" t="str">
        <f>IF('Cálculos '!C473="","",AVERAGE(AN467:BU467))</f>
        <v/>
      </c>
    </row>
    <row r="468" spans="2:74" ht="17.25" hidden="1" thickBot="1" x14ac:dyDescent="0.35">
      <c r="B468" s="165">
        <f t="shared" si="289"/>
        <v>466</v>
      </c>
      <c r="C468" s="171" t="str">
        <f>IF('Cálculos '!J474="","",'Cálculos '!J474)</f>
        <v/>
      </c>
      <c r="D468" s="172" t="str">
        <f>IF('Cálculos '!K474="","",'Cálculos '!K474)</f>
        <v/>
      </c>
      <c r="E468" s="172" t="str">
        <f>IF('Cálculos '!L474="","",'Cálculos '!L474)</f>
        <v/>
      </c>
      <c r="F468" s="172" t="str">
        <f>IF('Cálculos '!M474="","",'Cálculos '!M474)</f>
        <v/>
      </c>
      <c r="G468" s="172" t="str">
        <f>IF('Cálculos '!N474="","",'Cálculos '!N474)</f>
        <v/>
      </c>
      <c r="H468" s="172" t="str">
        <f>IF('Cálculos '!O474="","",'Cálculos '!O474)</f>
        <v/>
      </c>
      <c r="I468" s="172" t="str">
        <f>IF('Cálculos '!P474="","",'Cálculos '!P474)</f>
        <v/>
      </c>
      <c r="J468" s="172" t="str">
        <f>IF('Cálculos '!Q474="","",'Cálculos '!Q474)</f>
        <v/>
      </c>
      <c r="K468" s="172" t="str">
        <f>IF('Cálculos '!R474="","",'Cálculos '!R474)</f>
        <v/>
      </c>
      <c r="L468" s="172" t="str">
        <f>IF('Cálculos '!S474="","",'Cálculos '!S474)</f>
        <v/>
      </c>
      <c r="M468" s="172" t="str">
        <f>IF('Cálculos '!T474="","",'Cálculos '!T474)</f>
        <v/>
      </c>
      <c r="N468" s="172" t="str">
        <f>IF('Cálculos '!U474="","",'Cálculos '!U474)</f>
        <v/>
      </c>
      <c r="O468" s="172" t="str">
        <f>IF('Cálculos '!V474="","",'Cálculos '!V474)</f>
        <v/>
      </c>
      <c r="P468" s="172" t="str">
        <f>IF('Cálculos '!W474="","",'Cálculos '!W474)</f>
        <v/>
      </c>
      <c r="Q468" s="172" t="str">
        <f>IF('Cálculos '!X474="","",'Cálculos '!X474)</f>
        <v/>
      </c>
      <c r="R468" s="172" t="str">
        <f>IF('Cálculos '!Y474="","",'Cálculos '!Y474)</f>
        <v/>
      </c>
      <c r="S468" s="172" t="str">
        <f>IF('Cálculos '!Z474="","",'Cálculos '!Z474)</f>
        <v/>
      </c>
      <c r="T468" s="172" t="str">
        <f>IF('Cálculos '!AA474="","",'Cálculos '!AA474)</f>
        <v/>
      </c>
      <c r="U468" s="172" t="str">
        <f>IF('Cálculos '!AB474="","",'Cálculos '!AB474)</f>
        <v/>
      </c>
      <c r="V468" s="172" t="str">
        <f>IF('Cálculos '!AC474="","",'Cálculos '!AC474)</f>
        <v/>
      </c>
      <c r="W468" s="172" t="str">
        <f>IF('Cálculos '!AD474="","",'Cálculos '!AD474)</f>
        <v/>
      </c>
      <c r="X468" s="172" t="str">
        <f>IF('Cálculos '!AE474="","",'Cálculos '!AE474)</f>
        <v/>
      </c>
      <c r="Y468" s="172" t="str">
        <f>IF('Cálculos '!AF474="","",'Cálculos '!AF474)</f>
        <v/>
      </c>
      <c r="Z468" s="172" t="str">
        <f>IF('Cálculos '!AG474="","",'Cálculos '!AG474)</f>
        <v/>
      </c>
      <c r="AA468" s="172" t="str">
        <f>IF('Cálculos '!AH474="","",'Cálculos '!AH474)</f>
        <v/>
      </c>
      <c r="AB468" s="172" t="str">
        <f>IF('Cálculos '!AI474="","",'Cálculos '!AI474)</f>
        <v/>
      </c>
      <c r="AC468" s="172" t="str">
        <f>IF('Cálculos '!AJ474="","",'Cálculos '!AJ474)</f>
        <v/>
      </c>
      <c r="AD468" s="172" t="str">
        <f>IF('Cálculos '!AK474="","",'Cálculos '!AK474)</f>
        <v/>
      </c>
      <c r="AE468" s="172" t="str">
        <f>IF('Cálculos '!AL474="","",'Cálculos '!AL474)</f>
        <v/>
      </c>
      <c r="AF468" s="172" t="str">
        <f>IF('Cálculos '!AM474="","",'Cálculos '!AM474)</f>
        <v/>
      </c>
      <c r="AG468" s="172" t="str">
        <f>IF('Cálculos '!AN474="","",'Cálculos '!AN474)</f>
        <v/>
      </c>
      <c r="AH468" s="172" t="str">
        <f>IF('Cálculos '!AO474="","",'Cálculos '!AO474)</f>
        <v/>
      </c>
      <c r="AI468" s="172" t="str">
        <f>IF('Cálculos '!AP474="","",'Cálculos '!AP474)</f>
        <v/>
      </c>
      <c r="AJ468" s="443" t="str">
        <f>IF('Cálculos '!AQ474="","",'Cálculos '!AQ474)</f>
        <v/>
      </c>
      <c r="AK468" s="446" t="str">
        <f>IF('Cálculos '!D474="","",AVERAGE(C468:AJ468))</f>
        <v/>
      </c>
      <c r="AM468" s="181">
        <f t="shared" si="290"/>
        <v>466</v>
      </c>
      <c r="AN468" s="284" t="str">
        <f t="shared" si="291"/>
        <v/>
      </c>
      <c r="AO468" s="285" t="str">
        <f t="shared" si="292"/>
        <v/>
      </c>
      <c r="AP468" s="285" t="str">
        <f t="shared" si="293"/>
        <v/>
      </c>
      <c r="AQ468" s="285" t="str">
        <f t="shared" si="294"/>
        <v/>
      </c>
      <c r="AR468" s="182" t="str">
        <f t="shared" si="295"/>
        <v/>
      </c>
      <c r="AS468" s="182" t="str">
        <f t="shared" si="296"/>
        <v/>
      </c>
      <c r="AT468" s="182" t="str">
        <f t="shared" si="297"/>
        <v/>
      </c>
      <c r="AU468" s="182" t="str">
        <f t="shared" si="298"/>
        <v/>
      </c>
      <c r="AV468" s="182" t="str">
        <f t="shared" si="299"/>
        <v/>
      </c>
      <c r="AW468" s="182" t="str">
        <f t="shared" si="300"/>
        <v/>
      </c>
      <c r="AX468" s="182" t="str">
        <f t="shared" si="301"/>
        <v/>
      </c>
      <c r="AY468" s="182" t="str">
        <f t="shared" si="302"/>
        <v/>
      </c>
      <c r="AZ468" s="182" t="str">
        <f t="shared" si="303"/>
        <v/>
      </c>
      <c r="BA468" s="182" t="str">
        <f t="shared" si="304"/>
        <v/>
      </c>
      <c r="BB468" s="182" t="str">
        <f t="shared" si="305"/>
        <v/>
      </c>
      <c r="BC468" s="182" t="str">
        <f t="shared" si="306"/>
        <v/>
      </c>
      <c r="BD468" s="182" t="str">
        <f t="shared" si="307"/>
        <v/>
      </c>
      <c r="BE468" s="182" t="str">
        <f t="shared" si="308"/>
        <v/>
      </c>
      <c r="BF468" s="182" t="str">
        <f t="shared" si="309"/>
        <v/>
      </c>
      <c r="BG468" s="182" t="str">
        <f t="shared" si="310"/>
        <v/>
      </c>
      <c r="BH468" s="182" t="str">
        <f t="shared" si="311"/>
        <v/>
      </c>
      <c r="BI468" s="182" t="str">
        <f t="shared" si="312"/>
        <v/>
      </c>
      <c r="BJ468" s="182" t="str">
        <f t="shared" si="313"/>
        <v/>
      </c>
      <c r="BK468" s="182" t="str">
        <f t="shared" si="314"/>
        <v/>
      </c>
      <c r="BL468" s="182" t="str">
        <f t="shared" si="315"/>
        <v/>
      </c>
      <c r="BM468" s="182" t="str">
        <f t="shared" si="316"/>
        <v/>
      </c>
      <c r="BN468" s="182" t="str">
        <f t="shared" si="317"/>
        <v/>
      </c>
      <c r="BO468" s="182" t="str">
        <f t="shared" si="318"/>
        <v/>
      </c>
      <c r="BP468" s="182" t="str">
        <f t="shared" si="319"/>
        <v/>
      </c>
      <c r="BQ468" s="182" t="str">
        <f t="shared" si="320"/>
        <v/>
      </c>
      <c r="BR468" s="182" t="str">
        <f t="shared" si="321"/>
        <v/>
      </c>
      <c r="BS468" s="182" t="str">
        <f t="shared" si="322"/>
        <v/>
      </c>
      <c r="BT468" s="182" t="str">
        <f t="shared" si="323"/>
        <v/>
      </c>
      <c r="BU468" s="183" t="str">
        <f t="shared" si="324"/>
        <v/>
      </c>
      <c r="BV468" s="184" t="str">
        <f>IF('Cálculos '!C474="","",AVERAGE(AN468:BU468))</f>
        <v/>
      </c>
    </row>
    <row r="469" spans="2:74" ht="17.25" hidden="1" thickBot="1" x14ac:dyDescent="0.35">
      <c r="B469" s="165">
        <f t="shared" si="289"/>
        <v>467</v>
      </c>
      <c r="C469" s="171" t="str">
        <f>IF('Cálculos '!J475="","",'Cálculos '!J475)</f>
        <v/>
      </c>
      <c r="D469" s="172" t="str">
        <f>IF('Cálculos '!K475="","",'Cálculos '!K475)</f>
        <v/>
      </c>
      <c r="E469" s="172" t="str">
        <f>IF('Cálculos '!L475="","",'Cálculos '!L475)</f>
        <v/>
      </c>
      <c r="F469" s="172" t="str">
        <f>IF('Cálculos '!M475="","",'Cálculos '!M475)</f>
        <v/>
      </c>
      <c r="G469" s="172" t="str">
        <f>IF('Cálculos '!N475="","",'Cálculos '!N475)</f>
        <v/>
      </c>
      <c r="H469" s="172" t="str">
        <f>IF('Cálculos '!O475="","",'Cálculos '!O475)</f>
        <v/>
      </c>
      <c r="I469" s="172" t="str">
        <f>IF('Cálculos '!P475="","",'Cálculos '!P475)</f>
        <v/>
      </c>
      <c r="J469" s="172" t="str">
        <f>IF('Cálculos '!Q475="","",'Cálculos '!Q475)</f>
        <v/>
      </c>
      <c r="K469" s="172" t="str">
        <f>IF('Cálculos '!R475="","",'Cálculos '!R475)</f>
        <v/>
      </c>
      <c r="L469" s="172" t="str">
        <f>IF('Cálculos '!S475="","",'Cálculos '!S475)</f>
        <v/>
      </c>
      <c r="M469" s="172" t="str">
        <f>IF('Cálculos '!T475="","",'Cálculos '!T475)</f>
        <v/>
      </c>
      <c r="N469" s="172" t="str">
        <f>IF('Cálculos '!U475="","",'Cálculos '!U475)</f>
        <v/>
      </c>
      <c r="O469" s="172" t="str">
        <f>IF('Cálculos '!V475="","",'Cálculos '!V475)</f>
        <v/>
      </c>
      <c r="P469" s="172" t="str">
        <f>IF('Cálculos '!W475="","",'Cálculos '!W475)</f>
        <v/>
      </c>
      <c r="Q469" s="172" t="str">
        <f>IF('Cálculos '!X475="","",'Cálculos '!X475)</f>
        <v/>
      </c>
      <c r="R469" s="172" t="str">
        <f>IF('Cálculos '!Y475="","",'Cálculos '!Y475)</f>
        <v/>
      </c>
      <c r="S469" s="172" t="str">
        <f>IF('Cálculos '!Z475="","",'Cálculos '!Z475)</f>
        <v/>
      </c>
      <c r="T469" s="172" t="str">
        <f>IF('Cálculos '!AA475="","",'Cálculos '!AA475)</f>
        <v/>
      </c>
      <c r="U469" s="172" t="str">
        <f>IF('Cálculos '!AB475="","",'Cálculos '!AB475)</f>
        <v/>
      </c>
      <c r="V469" s="172" t="str">
        <f>IF('Cálculos '!AC475="","",'Cálculos '!AC475)</f>
        <v/>
      </c>
      <c r="W469" s="172" t="str">
        <f>IF('Cálculos '!AD475="","",'Cálculos '!AD475)</f>
        <v/>
      </c>
      <c r="X469" s="172" t="str">
        <f>IF('Cálculos '!AE475="","",'Cálculos '!AE475)</f>
        <v/>
      </c>
      <c r="Y469" s="172" t="str">
        <f>IF('Cálculos '!AF475="","",'Cálculos '!AF475)</f>
        <v/>
      </c>
      <c r="Z469" s="172" t="str">
        <f>IF('Cálculos '!AG475="","",'Cálculos '!AG475)</f>
        <v/>
      </c>
      <c r="AA469" s="172" t="str">
        <f>IF('Cálculos '!AH475="","",'Cálculos '!AH475)</f>
        <v/>
      </c>
      <c r="AB469" s="172" t="str">
        <f>IF('Cálculos '!AI475="","",'Cálculos '!AI475)</f>
        <v/>
      </c>
      <c r="AC469" s="172" t="str">
        <f>IF('Cálculos '!AJ475="","",'Cálculos '!AJ475)</f>
        <v/>
      </c>
      <c r="AD469" s="172" t="str">
        <f>IF('Cálculos '!AK475="","",'Cálculos '!AK475)</f>
        <v/>
      </c>
      <c r="AE469" s="172" t="str">
        <f>IF('Cálculos '!AL475="","",'Cálculos '!AL475)</f>
        <v/>
      </c>
      <c r="AF469" s="172" t="str">
        <f>IF('Cálculos '!AM475="","",'Cálculos '!AM475)</f>
        <v/>
      </c>
      <c r="AG469" s="172" t="str">
        <f>IF('Cálculos '!AN475="","",'Cálculos '!AN475)</f>
        <v/>
      </c>
      <c r="AH469" s="172" t="str">
        <f>IF('Cálculos '!AO475="","",'Cálculos '!AO475)</f>
        <v/>
      </c>
      <c r="AI469" s="172" t="str">
        <f>IF('Cálculos '!AP475="","",'Cálculos '!AP475)</f>
        <v/>
      </c>
      <c r="AJ469" s="443" t="str">
        <f>IF('Cálculos '!AQ475="","",'Cálculos '!AQ475)</f>
        <v/>
      </c>
      <c r="AK469" s="446" t="str">
        <f>IF('Cálculos '!D475="","",AVERAGE(C469:AJ469))</f>
        <v/>
      </c>
      <c r="AM469" s="181">
        <f t="shared" si="290"/>
        <v>467</v>
      </c>
      <c r="AN469" s="284" t="str">
        <f t="shared" si="291"/>
        <v/>
      </c>
      <c r="AO469" s="285" t="str">
        <f t="shared" si="292"/>
        <v/>
      </c>
      <c r="AP469" s="285" t="str">
        <f t="shared" si="293"/>
        <v/>
      </c>
      <c r="AQ469" s="285" t="str">
        <f t="shared" si="294"/>
        <v/>
      </c>
      <c r="AR469" s="182" t="str">
        <f t="shared" si="295"/>
        <v/>
      </c>
      <c r="AS469" s="182" t="str">
        <f t="shared" si="296"/>
        <v/>
      </c>
      <c r="AT469" s="182" t="str">
        <f t="shared" si="297"/>
        <v/>
      </c>
      <c r="AU469" s="182" t="str">
        <f t="shared" si="298"/>
        <v/>
      </c>
      <c r="AV469" s="182" t="str">
        <f t="shared" si="299"/>
        <v/>
      </c>
      <c r="AW469" s="182" t="str">
        <f t="shared" si="300"/>
        <v/>
      </c>
      <c r="AX469" s="182" t="str">
        <f t="shared" si="301"/>
        <v/>
      </c>
      <c r="AY469" s="182" t="str">
        <f t="shared" si="302"/>
        <v/>
      </c>
      <c r="AZ469" s="182" t="str">
        <f t="shared" si="303"/>
        <v/>
      </c>
      <c r="BA469" s="182" t="str">
        <f t="shared" si="304"/>
        <v/>
      </c>
      <c r="BB469" s="182" t="str">
        <f t="shared" si="305"/>
        <v/>
      </c>
      <c r="BC469" s="182" t="str">
        <f t="shared" si="306"/>
        <v/>
      </c>
      <c r="BD469" s="182" t="str">
        <f t="shared" si="307"/>
        <v/>
      </c>
      <c r="BE469" s="182" t="str">
        <f t="shared" si="308"/>
        <v/>
      </c>
      <c r="BF469" s="182" t="str">
        <f t="shared" si="309"/>
        <v/>
      </c>
      <c r="BG469" s="182" t="str">
        <f t="shared" si="310"/>
        <v/>
      </c>
      <c r="BH469" s="182" t="str">
        <f t="shared" si="311"/>
        <v/>
      </c>
      <c r="BI469" s="182" t="str">
        <f t="shared" si="312"/>
        <v/>
      </c>
      <c r="BJ469" s="182" t="str">
        <f t="shared" si="313"/>
        <v/>
      </c>
      <c r="BK469" s="182" t="str">
        <f t="shared" si="314"/>
        <v/>
      </c>
      <c r="BL469" s="182" t="str">
        <f t="shared" si="315"/>
        <v/>
      </c>
      <c r="BM469" s="182" t="str">
        <f t="shared" si="316"/>
        <v/>
      </c>
      <c r="BN469" s="182" t="str">
        <f t="shared" si="317"/>
        <v/>
      </c>
      <c r="BO469" s="182" t="str">
        <f t="shared" si="318"/>
        <v/>
      </c>
      <c r="BP469" s="182" t="str">
        <f t="shared" si="319"/>
        <v/>
      </c>
      <c r="BQ469" s="182" t="str">
        <f t="shared" si="320"/>
        <v/>
      </c>
      <c r="BR469" s="182" t="str">
        <f t="shared" si="321"/>
        <v/>
      </c>
      <c r="BS469" s="182" t="str">
        <f t="shared" si="322"/>
        <v/>
      </c>
      <c r="BT469" s="182" t="str">
        <f t="shared" si="323"/>
        <v/>
      </c>
      <c r="BU469" s="183" t="str">
        <f t="shared" si="324"/>
        <v/>
      </c>
      <c r="BV469" s="184" t="str">
        <f>IF('Cálculos '!C475="","",AVERAGE(AN469:BU469))</f>
        <v/>
      </c>
    </row>
    <row r="470" spans="2:74" ht="17.25" hidden="1" thickBot="1" x14ac:dyDescent="0.35">
      <c r="B470" s="165">
        <f t="shared" si="289"/>
        <v>468</v>
      </c>
      <c r="C470" s="171" t="str">
        <f>IF('Cálculos '!J476="","",'Cálculos '!J476)</f>
        <v/>
      </c>
      <c r="D470" s="172" t="str">
        <f>IF('Cálculos '!K476="","",'Cálculos '!K476)</f>
        <v/>
      </c>
      <c r="E470" s="172" t="str">
        <f>IF('Cálculos '!L476="","",'Cálculos '!L476)</f>
        <v/>
      </c>
      <c r="F470" s="172" t="str">
        <f>IF('Cálculos '!M476="","",'Cálculos '!M476)</f>
        <v/>
      </c>
      <c r="G470" s="172" t="str">
        <f>IF('Cálculos '!N476="","",'Cálculos '!N476)</f>
        <v/>
      </c>
      <c r="H470" s="172" t="str">
        <f>IF('Cálculos '!O476="","",'Cálculos '!O476)</f>
        <v/>
      </c>
      <c r="I470" s="172" t="str">
        <f>IF('Cálculos '!P476="","",'Cálculos '!P476)</f>
        <v/>
      </c>
      <c r="J470" s="172" t="str">
        <f>IF('Cálculos '!Q476="","",'Cálculos '!Q476)</f>
        <v/>
      </c>
      <c r="K470" s="172" t="str">
        <f>IF('Cálculos '!R476="","",'Cálculos '!R476)</f>
        <v/>
      </c>
      <c r="L470" s="172" t="str">
        <f>IF('Cálculos '!S476="","",'Cálculos '!S476)</f>
        <v/>
      </c>
      <c r="M470" s="172" t="str">
        <f>IF('Cálculos '!T476="","",'Cálculos '!T476)</f>
        <v/>
      </c>
      <c r="N470" s="172" t="str">
        <f>IF('Cálculos '!U476="","",'Cálculos '!U476)</f>
        <v/>
      </c>
      <c r="O470" s="172" t="str">
        <f>IF('Cálculos '!V476="","",'Cálculos '!V476)</f>
        <v/>
      </c>
      <c r="P470" s="172" t="str">
        <f>IF('Cálculos '!W476="","",'Cálculos '!W476)</f>
        <v/>
      </c>
      <c r="Q470" s="172" t="str">
        <f>IF('Cálculos '!X476="","",'Cálculos '!X476)</f>
        <v/>
      </c>
      <c r="R470" s="172" t="str">
        <f>IF('Cálculos '!Y476="","",'Cálculos '!Y476)</f>
        <v/>
      </c>
      <c r="S470" s="172" t="str">
        <f>IF('Cálculos '!Z476="","",'Cálculos '!Z476)</f>
        <v/>
      </c>
      <c r="T470" s="172" t="str">
        <f>IF('Cálculos '!AA476="","",'Cálculos '!AA476)</f>
        <v/>
      </c>
      <c r="U470" s="172" t="str">
        <f>IF('Cálculos '!AB476="","",'Cálculos '!AB476)</f>
        <v/>
      </c>
      <c r="V470" s="172" t="str">
        <f>IF('Cálculos '!AC476="","",'Cálculos '!AC476)</f>
        <v/>
      </c>
      <c r="W470" s="172" t="str">
        <f>IF('Cálculos '!AD476="","",'Cálculos '!AD476)</f>
        <v/>
      </c>
      <c r="X470" s="172" t="str">
        <f>IF('Cálculos '!AE476="","",'Cálculos '!AE476)</f>
        <v/>
      </c>
      <c r="Y470" s="172" t="str">
        <f>IF('Cálculos '!AF476="","",'Cálculos '!AF476)</f>
        <v/>
      </c>
      <c r="Z470" s="172" t="str">
        <f>IF('Cálculos '!AG476="","",'Cálculos '!AG476)</f>
        <v/>
      </c>
      <c r="AA470" s="172" t="str">
        <f>IF('Cálculos '!AH476="","",'Cálculos '!AH476)</f>
        <v/>
      </c>
      <c r="AB470" s="172" t="str">
        <f>IF('Cálculos '!AI476="","",'Cálculos '!AI476)</f>
        <v/>
      </c>
      <c r="AC470" s="172" t="str">
        <f>IF('Cálculos '!AJ476="","",'Cálculos '!AJ476)</f>
        <v/>
      </c>
      <c r="AD470" s="172" t="str">
        <f>IF('Cálculos '!AK476="","",'Cálculos '!AK476)</f>
        <v/>
      </c>
      <c r="AE470" s="172" t="str">
        <f>IF('Cálculos '!AL476="","",'Cálculos '!AL476)</f>
        <v/>
      </c>
      <c r="AF470" s="172" t="str">
        <f>IF('Cálculos '!AM476="","",'Cálculos '!AM476)</f>
        <v/>
      </c>
      <c r="AG470" s="172" t="str">
        <f>IF('Cálculos '!AN476="","",'Cálculos '!AN476)</f>
        <v/>
      </c>
      <c r="AH470" s="172" t="str">
        <f>IF('Cálculos '!AO476="","",'Cálculos '!AO476)</f>
        <v/>
      </c>
      <c r="AI470" s="172" t="str">
        <f>IF('Cálculos '!AP476="","",'Cálculos '!AP476)</f>
        <v/>
      </c>
      <c r="AJ470" s="443" t="str">
        <f>IF('Cálculos '!AQ476="","",'Cálculos '!AQ476)</f>
        <v/>
      </c>
      <c r="AK470" s="446" t="str">
        <f>IF('Cálculos '!D476="","",AVERAGE(C470:AJ470))</f>
        <v/>
      </c>
      <c r="AM470" s="181">
        <f t="shared" si="290"/>
        <v>468</v>
      </c>
      <c r="AN470" s="284" t="str">
        <f t="shared" si="291"/>
        <v/>
      </c>
      <c r="AO470" s="285" t="str">
        <f t="shared" si="292"/>
        <v/>
      </c>
      <c r="AP470" s="285" t="str">
        <f t="shared" si="293"/>
        <v/>
      </c>
      <c r="AQ470" s="285" t="str">
        <f t="shared" si="294"/>
        <v/>
      </c>
      <c r="AR470" s="182" t="str">
        <f t="shared" si="295"/>
        <v/>
      </c>
      <c r="AS470" s="182" t="str">
        <f t="shared" si="296"/>
        <v/>
      </c>
      <c r="AT470" s="182" t="str">
        <f t="shared" si="297"/>
        <v/>
      </c>
      <c r="AU470" s="182" t="str">
        <f t="shared" si="298"/>
        <v/>
      </c>
      <c r="AV470" s="182" t="str">
        <f t="shared" si="299"/>
        <v/>
      </c>
      <c r="AW470" s="182" t="str">
        <f t="shared" si="300"/>
        <v/>
      </c>
      <c r="AX470" s="182" t="str">
        <f t="shared" si="301"/>
        <v/>
      </c>
      <c r="AY470" s="182" t="str">
        <f t="shared" si="302"/>
        <v/>
      </c>
      <c r="AZ470" s="182" t="str">
        <f t="shared" si="303"/>
        <v/>
      </c>
      <c r="BA470" s="182" t="str">
        <f t="shared" si="304"/>
        <v/>
      </c>
      <c r="BB470" s="182" t="str">
        <f t="shared" si="305"/>
        <v/>
      </c>
      <c r="BC470" s="182" t="str">
        <f t="shared" si="306"/>
        <v/>
      </c>
      <c r="BD470" s="182" t="str">
        <f t="shared" si="307"/>
        <v/>
      </c>
      <c r="BE470" s="182" t="str">
        <f t="shared" si="308"/>
        <v/>
      </c>
      <c r="BF470" s="182" t="str">
        <f t="shared" si="309"/>
        <v/>
      </c>
      <c r="BG470" s="182" t="str">
        <f t="shared" si="310"/>
        <v/>
      </c>
      <c r="BH470" s="182" t="str">
        <f t="shared" si="311"/>
        <v/>
      </c>
      <c r="BI470" s="182" t="str">
        <f t="shared" si="312"/>
        <v/>
      </c>
      <c r="BJ470" s="182" t="str">
        <f t="shared" si="313"/>
        <v/>
      </c>
      <c r="BK470" s="182" t="str">
        <f t="shared" si="314"/>
        <v/>
      </c>
      <c r="BL470" s="182" t="str">
        <f t="shared" si="315"/>
        <v/>
      </c>
      <c r="BM470" s="182" t="str">
        <f t="shared" si="316"/>
        <v/>
      </c>
      <c r="BN470" s="182" t="str">
        <f t="shared" si="317"/>
        <v/>
      </c>
      <c r="BO470" s="182" t="str">
        <f t="shared" si="318"/>
        <v/>
      </c>
      <c r="BP470" s="182" t="str">
        <f t="shared" si="319"/>
        <v/>
      </c>
      <c r="BQ470" s="182" t="str">
        <f t="shared" si="320"/>
        <v/>
      </c>
      <c r="BR470" s="182" t="str">
        <f t="shared" si="321"/>
        <v/>
      </c>
      <c r="BS470" s="182" t="str">
        <f t="shared" si="322"/>
        <v/>
      </c>
      <c r="BT470" s="182" t="str">
        <f t="shared" si="323"/>
        <v/>
      </c>
      <c r="BU470" s="183" t="str">
        <f t="shared" si="324"/>
        <v/>
      </c>
      <c r="BV470" s="184" t="str">
        <f>IF('Cálculos '!C476="","",AVERAGE(AN470:BU470))</f>
        <v/>
      </c>
    </row>
    <row r="471" spans="2:74" ht="17.25" hidden="1" thickBot="1" x14ac:dyDescent="0.35">
      <c r="B471" s="165">
        <f t="shared" si="289"/>
        <v>469</v>
      </c>
      <c r="C471" s="171" t="str">
        <f>IF('Cálculos '!J477="","",'Cálculos '!J477)</f>
        <v/>
      </c>
      <c r="D471" s="172" t="str">
        <f>IF('Cálculos '!K477="","",'Cálculos '!K477)</f>
        <v/>
      </c>
      <c r="E471" s="172" t="str">
        <f>IF('Cálculos '!L477="","",'Cálculos '!L477)</f>
        <v/>
      </c>
      <c r="F471" s="172" t="str">
        <f>IF('Cálculos '!M477="","",'Cálculos '!M477)</f>
        <v/>
      </c>
      <c r="G471" s="172" t="str">
        <f>IF('Cálculos '!N477="","",'Cálculos '!N477)</f>
        <v/>
      </c>
      <c r="H471" s="172" t="str">
        <f>IF('Cálculos '!O477="","",'Cálculos '!O477)</f>
        <v/>
      </c>
      <c r="I471" s="172" t="str">
        <f>IF('Cálculos '!P477="","",'Cálculos '!P477)</f>
        <v/>
      </c>
      <c r="J471" s="172" t="str">
        <f>IF('Cálculos '!Q477="","",'Cálculos '!Q477)</f>
        <v/>
      </c>
      <c r="K471" s="172" t="str">
        <f>IF('Cálculos '!R477="","",'Cálculos '!R477)</f>
        <v/>
      </c>
      <c r="L471" s="172" t="str">
        <f>IF('Cálculos '!S477="","",'Cálculos '!S477)</f>
        <v/>
      </c>
      <c r="M471" s="172" t="str">
        <f>IF('Cálculos '!T477="","",'Cálculos '!T477)</f>
        <v/>
      </c>
      <c r="N471" s="172" t="str">
        <f>IF('Cálculos '!U477="","",'Cálculos '!U477)</f>
        <v/>
      </c>
      <c r="O471" s="172" t="str">
        <f>IF('Cálculos '!V477="","",'Cálculos '!V477)</f>
        <v/>
      </c>
      <c r="P471" s="172" t="str">
        <f>IF('Cálculos '!W477="","",'Cálculos '!W477)</f>
        <v/>
      </c>
      <c r="Q471" s="172" t="str">
        <f>IF('Cálculos '!X477="","",'Cálculos '!X477)</f>
        <v/>
      </c>
      <c r="R471" s="172" t="str">
        <f>IF('Cálculos '!Y477="","",'Cálculos '!Y477)</f>
        <v/>
      </c>
      <c r="S471" s="172" t="str">
        <f>IF('Cálculos '!Z477="","",'Cálculos '!Z477)</f>
        <v/>
      </c>
      <c r="T471" s="172" t="str">
        <f>IF('Cálculos '!AA477="","",'Cálculos '!AA477)</f>
        <v/>
      </c>
      <c r="U471" s="172" t="str">
        <f>IF('Cálculos '!AB477="","",'Cálculos '!AB477)</f>
        <v/>
      </c>
      <c r="V471" s="172" t="str">
        <f>IF('Cálculos '!AC477="","",'Cálculos '!AC477)</f>
        <v/>
      </c>
      <c r="W471" s="172" t="str">
        <f>IF('Cálculos '!AD477="","",'Cálculos '!AD477)</f>
        <v/>
      </c>
      <c r="X471" s="172" t="str">
        <f>IF('Cálculos '!AE477="","",'Cálculos '!AE477)</f>
        <v/>
      </c>
      <c r="Y471" s="172" t="str">
        <f>IF('Cálculos '!AF477="","",'Cálculos '!AF477)</f>
        <v/>
      </c>
      <c r="Z471" s="172" t="str">
        <f>IF('Cálculos '!AG477="","",'Cálculos '!AG477)</f>
        <v/>
      </c>
      <c r="AA471" s="172" t="str">
        <f>IF('Cálculos '!AH477="","",'Cálculos '!AH477)</f>
        <v/>
      </c>
      <c r="AB471" s="172" t="str">
        <f>IF('Cálculos '!AI477="","",'Cálculos '!AI477)</f>
        <v/>
      </c>
      <c r="AC471" s="172" t="str">
        <f>IF('Cálculos '!AJ477="","",'Cálculos '!AJ477)</f>
        <v/>
      </c>
      <c r="AD471" s="172" t="str">
        <f>IF('Cálculos '!AK477="","",'Cálculos '!AK477)</f>
        <v/>
      </c>
      <c r="AE471" s="172" t="str">
        <f>IF('Cálculos '!AL477="","",'Cálculos '!AL477)</f>
        <v/>
      </c>
      <c r="AF471" s="172" t="str">
        <f>IF('Cálculos '!AM477="","",'Cálculos '!AM477)</f>
        <v/>
      </c>
      <c r="AG471" s="172" t="str">
        <f>IF('Cálculos '!AN477="","",'Cálculos '!AN477)</f>
        <v/>
      </c>
      <c r="AH471" s="172" t="str">
        <f>IF('Cálculos '!AO477="","",'Cálculos '!AO477)</f>
        <v/>
      </c>
      <c r="AI471" s="172" t="str">
        <f>IF('Cálculos '!AP477="","",'Cálculos '!AP477)</f>
        <v/>
      </c>
      <c r="AJ471" s="443" t="str">
        <f>IF('Cálculos '!AQ477="","",'Cálculos '!AQ477)</f>
        <v/>
      </c>
      <c r="AK471" s="446" t="str">
        <f>IF('Cálculos '!D477="","",AVERAGE(C471:AJ471))</f>
        <v/>
      </c>
      <c r="AM471" s="181">
        <f t="shared" si="290"/>
        <v>469</v>
      </c>
      <c r="AN471" s="284" t="str">
        <f t="shared" si="291"/>
        <v/>
      </c>
      <c r="AO471" s="285" t="str">
        <f t="shared" si="292"/>
        <v/>
      </c>
      <c r="AP471" s="285" t="str">
        <f t="shared" si="293"/>
        <v/>
      </c>
      <c r="AQ471" s="285" t="str">
        <f t="shared" si="294"/>
        <v/>
      </c>
      <c r="AR471" s="182" t="str">
        <f t="shared" si="295"/>
        <v/>
      </c>
      <c r="AS471" s="182" t="str">
        <f t="shared" si="296"/>
        <v/>
      </c>
      <c r="AT471" s="182" t="str">
        <f t="shared" si="297"/>
        <v/>
      </c>
      <c r="AU471" s="182" t="str">
        <f t="shared" si="298"/>
        <v/>
      </c>
      <c r="AV471" s="182" t="str">
        <f t="shared" si="299"/>
        <v/>
      </c>
      <c r="AW471" s="182" t="str">
        <f t="shared" si="300"/>
        <v/>
      </c>
      <c r="AX471" s="182" t="str">
        <f t="shared" si="301"/>
        <v/>
      </c>
      <c r="AY471" s="182" t="str">
        <f t="shared" si="302"/>
        <v/>
      </c>
      <c r="AZ471" s="182" t="str">
        <f t="shared" si="303"/>
        <v/>
      </c>
      <c r="BA471" s="182" t="str">
        <f t="shared" si="304"/>
        <v/>
      </c>
      <c r="BB471" s="182" t="str">
        <f t="shared" si="305"/>
        <v/>
      </c>
      <c r="BC471" s="182" t="str">
        <f t="shared" si="306"/>
        <v/>
      </c>
      <c r="BD471" s="182" t="str">
        <f t="shared" si="307"/>
        <v/>
      </c>
      <c r="BE471" s="182" t="str">
        <f t="shared" si="308"/>
        <v/>
      </c>
      <c r="BF471" s="182" t="str">
        <f t="shared" si="309"/>
        <v/>
      </c>
      <c r="BG471" s="182" t="str">
        <f t="shared" si="310"/>
        <v/>
      </c>
      <c r="BH471" s="182" t="str">
        <f t="shared" si="311"/>
        <v/>
      </c>
      <c r="BI471" s="182" t="str">
        <f t="shared" si="312"/>
        <v/>
      </c>
      <c r="BJ471" s="182" t="str">
        <f t="shared" si="313"/>
        <v/>
      </c>
      <c r="BK471" s="182" t="str">
        <f t="shared" si="314"/>
        <v/>
      </c>
      <c r="BL471" s="182" t="str">
        <f t="shared" si="315"/>
        <v/>
      </c>
      <c r="BM471" s="182" t="str">
        <f t="shared" si="316"/>
        <v/>
      </c>
      <c r="BN471" s="182" t="str">
        <f t="shared" si="317"/>
        <v/>
      </c>
      <c r="BO471" s="182" t="str">
        <f t="shared" si="318"/>
        <v/>
      </c>
      <c r="BP471" s="182" t="str">
        <f t="shared" si="319"/>
        <v/>
      </c>
      <c r="BQ471" s="182" t="str">
        <f t="shared" si="320"/>
        <v/>
      </c>
      <c r="BR471" s="182" t="str">
        <f t="shared" si="321"/>
        <v/>
      </c>
      <c r="BS471" s="182" t="str">
        <f t="shared" si="322"/>
        <v/>
      </c>
      <c r="BT471" s="182" t="str">
        <f t="shared" si="323"/>
        <v/>
      </c>
      <c r="BU471" s="183" t="str">
        <f t="shared" si="324"/>
        <v/>
      </c>
      <c r="BV471" s="184" t="str">
        <f>IF('Cálculos '!C477="","",AVERAGE(AN471:BU471))</f>
        <v/>
      </c>
    </row>
    <row r="472" spans="2:74" ht="17.25" hidden="1" thickBot="1" x14ac:dyDescent="0.35">
      <c r="B472" s="165">
        <f t="shared" si="289"/>
        <v>470</v>
      </c>
      <c r="C472" s="171" t="str">
        <f>IF('Cálculos '!J478="","",'Cálculos '!J478)</f>
        <v/>
      </c>
      <c r="D472" s="172" t="str">
        <f>IF('Cálculos '!K478="","",'Cálculos '!K478)</f>
        <v/>
      </c>
      <c r="E472" s="172" t="str">
        <f>IF('Cálculos '!L478="","",'Cálculos '!L478)</f>
        <v/>
      </c>
      <c r="F472" s="172" t="str">
        <f>IF('Cálculos '!M478="","",'Cálculos '!M478)</f>
        <v/>
      </c>
      <c r="G472" s="172" t="str">
        <f>IF('Cálculos '!N478="","",'Cálculos '!N478)</f>
        <v/>
      </c>
      <c r="H472" s="172" t="str">
        <f>IF('Cálculos '!O478="","",'Cálculos '!O478)</f>
        <v/>
      </c>
      <c r="I472" s="172" t="str">
        <f>IF('Cálculos '!P478="","",'Cálculos '!P478)</f>
        <v/>
      </c>
      <c r="J472" s="172" t="str">
        <f>IF('Cálculos '!Q478="","",'Cálculos '!Q478)</f>
        <v/>
      </c>
      <c r="K472" s="172" t="str">
        <f>IF('Cálculos '!R478="","",'Cálculos '!R478)</f>
        <v/>
      </c>
      <c r="L472" s="172" t="str">
        <f>IF('Cálculos '!S478="","",'Cálculos '!S478)</f>
        <v/>
      </c>
      <c r="M472" s="172" t="str">
        <f>IF('Cálculos '!T478="","",'Cálculos '!T478)</f>
        <v/>
      </c>
      <c r="N472" s="172" t="str">
        <f>IF('Cálculos '!U478="","",'Cálculos '!U478)</f>
        <v/>
      </c>
      <c r="O472" s="172" t="str">
        <f>IF('Cálculos '!V478="","",'Cálculos '!V478)</f>
        <v/>
      </c>
      <c r="P472" s="172" t="str">
        <f>IF('Cálculos '!W478="","",'Cálculos '!W478)</f>
        <v/>
      </c>
      <c r="Q472" s="172" t="str">
        <f>IF('Cálculos '!X478="","",'Cálculos '!X478)</f>
        <v/>
      </c>
      <c r="R472" s="172" t="str">
        <f>IF('Cálculos '!Y478="","",'Cálculos '!Y478)</f>
        <v/>
      </c>
      <c r="S472" s="172" t="str">
        <f>IF('Cálculos '!Z478="","",'Cálculos '!Z478)</f>
        <v/>
      </c>
      <c r="T472" s="172" t="str">
        <f>IF('Cálculos '!AA478="","",'Cálculos '!AA478)</f>
        <v/>
      </c>
      <c r="U472" s="172" t="str">
        <f>IF('Cálculos '!AB478="","",'Cálculos '!AB478)</f>
        <v/>
      </c>
      <c r="V472" s="172" t="str">
        <f>IF('Cálculos '!AC478="","",'Cálculos '!AC478)</f>
        <v/>
      </c>
      <c r="W472" s="172" t="str">
        <f>IF('Cálculos '!AD478="","",'Cálculos '!AD478)</f>
        <v/>
      </c>
      <c r="X472" s="172" t="str">
        <f>IF('Cálculos '!AE478="","",'Cálculos '!AE478)</f>
        <v/>
      </c>
      <c r="Y472" s="172" t="str">
        <f>IF('Cálculos '!AF478="","",'Cálculos '!AF478)</f>
        <v/>
      </c>
      <c r="Z472" s="172" t="str">
        <f>IF('Cálculos '!AG478="","",'Cálculos '!AG478)</f>
        <v/>
      </c>
      <c r="AA472" s="172" t="str">
        <f>IF('Cálculos '!AH478="","",'Cálculos '!AH478)</f>
        <v/>
      </c>
      <c r="AB472" s="172" t="str">
        <f>IF('Cálculos '!AI478="","",'Cálculos '!AI478)</f>
        <v/>
      </c>
      <c r="AC472" s="172" t="str">
        <f>IF('Cálculos '!AJ478="","",'Cálculos '!AJ478)</f>
        <v/>
      </c>
      <c r="AD472" s="172" t="str">
        <f>IF('Cálculos '!AK478="","",'Cálculos '!AK478)</f>
        <v/>
      </c>
      <c r="AE472" s="172" t="str">
        <f>IF('Cálculos '!AL478="","",'Cálculos '!AL478)</f>
        <v/>
      </c>
      <c r="AF472" s="172" t="str">
        <f>IF('Cálculos '!AM478="","",'Cálculos '!AM478)</f>
        <v/>
      </c>
      <c r="AG472" s="172" t="str">
        <f>IF('Cálculos '!AN478="","",'Cálculos '!AN478)</f>
        <v/>
      </c>
      <c r="AH472" s="172" t="str">
        <f>IF('Cálculos '!AO478="","",'Cálculos '!AO478)</f>
        <v/>
      </c>
      <c r="AI472" s="172" t="str">
        <f>IF('Cálculos '!AP478="","",'Cálculos '!AP478)</f>
        <v/>
      </c>
      <c r="AJ472" s="443" t="str">
        <f>IF('Cálculos '!AQ478="","",'Cálculos '!AQ478)</f>
        <v/>
      </c>
      <c r="AK472" s="446" t="str">
        <f>IF('Cálculos '!D478="","",AVERAGE(C472:AJ472))</f>
        <v/>
      </c>
      <c r="AM472" s="181">
        <f t="shared" si="290"/>
        <v>470</v>
      </c>
      <c r="AN472" s="284" t="str">
        <f t="shared" si="291"/>
        <v/>
      </c>
      <c r="AO472" s="285" t="str">
        <f t="shared" si="292"/>
        <v/>
      </c>
      <c r="AP472" s="285" t="str">
        <f t="shared" si="293"/>
        <v/>
      </c>
      <c r="AQ472" s="285" t="str">
        <f t="shared" si="294"/>
        <v/>
      </c>
      <c r="AR472" s="182" t="str">
        <f t="shared" si="295"/>
        <v/>
      </c>
      <c r="AS472" s="182" t="str">
        <f t="shared" si="296"/>
        <v/>
      </c>
      <c r="AT472" s="182" t="str">
        <f t="shared" si="297"/>
        <v/>
      </c>
      <c r="AU472" s="182" t="str">
        <f t="shared" si="298"/>
        <v/>
      </c>
      <c r="AV472" s="182" t="str">
        <f t="shared" si="299"/>
        <v/>
      </c>
      <c r="AW472" s="182" t="str">
        <f t="shared" si="300"/>
        <v/>
      </c>
      <c r="AX472" s="182" t="str">
        <f t="shared" si="301"/>
        <v/>
      </c>
      <c r="AY472" s="182" t="str">
        <f t="shared" si="302"/>
        <v/>
      </c>
      <c r="AZ472" s="182" t="str">
        <f t="shared" si="303"/>
        <v/>
      </c>
      <c r="BA472" s="182" t="str">
        <f t="shared" si="304"/>
        <v/>
      </c>
      <c r="BB472" s="182" t="str">
        <f t="shared" si="305"/>
        <v/>
      </c>
      <c r="BC472" s="182" t="str">
        <f t="shared" si="306"/>
        <v/>
      </c>
      <c r="BD472" s="182" t="str">
        <f t="shared" si="307"/>
        <v/>
      </c>
      <c r="BE472" s="182" t="str">
        <f t="shared" si="308"/>
        <v/>
      </c>
      <c r="BF472" s="182" t="str">
        <f t="shared" si="309"/>
        <v/>
      </c>
      <c r="BG472" s="182" t="str">
        <f t="shared" si="310"/>
        <v/>
      </c>
      <c r="BH472" s="182" t="str">
        <f t="shared" si="311"/>
        <v/>
      </c>
      <c r="BI472" s="182" t="str">
        <f t="shared" si="312"/>
        <v/>
      </c>
      <c r="BJ472" s="182" t="str">
        <f t="shared" si="313"/>
        <v/>
      </c>
      <c r="BK472" s="182" t="str">
        <f t="shared" si="314"/>
        <v/>
      </c>
      <c r="BL472" s="182" t="str">
        <f t="shared" si="315"/>
        <v/>
      </c>
      <c r="BM472" s="182" t="str">
        <f t="shared" si="316"/>
        <v/>
      </c>
      <c r="BN472" s="182" t="str">
        <f t="shared" si="317"/>
        <v/>
      </c>
      <c r="BO472" s="182" t="str">
        <f t="shared" si="318"/>
        <v/>
      </c>
      <c r="BP472" s="182" t="str">
        <f t="shared" si="319"/>
        <v/>
      </c>
      <c r="BQ472" s="182" t="str">
        <f t="shared" si="320"/>
        <v/>
      </c>
      <c r="BR472" s="182" t="str">
        <f t="shared" si="321"/>
        <v/>
      </c>
      <c r="BS472" s="182" t="str">
        <f t="shared" si="322"/>
        <v/>
      </c>
      <c r="BT472" s="182" t="str">
        <f t="shared" si="323"/>
        <v/>
      </c>
      <c r="BU472" s="183" t="str">
        <f t="shared" si="324"/>
        <v/>
      </c>
      <c r="BV472" s="184" t="str">
        <f>IF('Cálculos '!C478="","",AVERAGE(AN472:BU472))</f>
        <v/>
      </c>
    </row>
    <row r="473" spans="2:74" ht="17.25" hidden="1" thickBot="1" x14ac:dyDescent="0.35">
      <c r="B473" s="165">
        <f t="shared" si="289"/>
        <v>471</v>
      </c>
      <c r="C473" s="171" t="str">
        <f>IF('Cálculos '!J479="","",'Cálculos '!J479)</f>
        <v/>
      </c>
      <c r="D473" s="172" t="str">
        <f>IF('Cálculos '!K479="","",'Cálculos '!K479)</f>
        <v/>
      </c>
      <c r="E473" s="172" t="str">
        <f>IF('Cálculos '!L479="","",'Cálculos '!L479)</f>
        <v/>
      </c>
      <c r="F473" s="172" t="str">
        <f>IF('Cálculos '!M479="","",'Cálculos '!M479)</f>
        <v/>
      </c>
      <c r="G473" s="172" t="str">
        <f>IF('Cálculos '!N479="","",'Cálculos '!N479)</f>
        <v/>
      </c>
      <c r="H473" s="172" t="str">
        <f>IF('Cálculos '!O479="","",'Cálculos '!O479)</f>
        <v/>
      </c>
      <c r="I473" s="172" t="str">
        <f>IF('Cálculos '!P479="","",'Cálculos '!P479)</f>
        <v/>
      </c>
      <c r="J473" s="172" t="str">
        <f>IF('Cálculos '!Q479="","",'Cálculos '!Q479)</f>
        <v/>
      </c>
      <c r="K473" s="172" t="str">
        <f>IF('Cálculos '!R479="","",'Cálculos '!R479)</f>
        <v/>
      </c>
      <c r="L473" s="172" t="str">
        <f>IF('Cálculos '!S479="","",'Cálculos '!S479)</f>
        <v/>
      </c>
      <c r="M473" s="172" t="str">
        <f>IF('Cálculos '!T479="","",'Cálculos '!T479)</f>
        <v/>
      </c>
      <c r="N473" s="172" t="str">
        <f>IF('Cálculos '!U479="","",'Cálculos '!U479)</f>
        <v/>
      </c>
      <c r="O473" s="172" t="str">
        <f>IF('Cálculos '!V479="","",'Cálculos '!V479)</f>
        <v/>
      </c>
      <c r="P473" s="172" t="str">
        <f>IF('Cálculos '!W479="","",'Cálculos '!W479)</f>
        <v/>
      </c>
      <c r="Q473" s="172" t="str">
        <f>IF('Cálculos '!X479="","",'Cálculos '!X479)</f>
        <v/>
      </c>
      <c r="R473" s="172" t="str">
        <f>IF('Cálculos '!Y479="","",'Cálculos '!Y479)</f>
        <v/>
      </c>
      <c r="S473" s="172" t="str">
        <f>IF('Cálculos '!Z479="","",'Cálculos '!Z479)</f>
        <v/>
      </c>
      <c r="T473" s="172" t="str">
        <f>IF('Cálculos '!AA479="","",'Cálculos '!AA479)</f>
        <v/>
      </c>
      <c r="U473" s="172" t="str">
        <f>IF('Cálculos '!AB479="","",'Cálculos '!AB479)</f>
        <v/>
      </c>
      <c r="V473" s="172" t="str">
        <f>IF('Cálculos '!AC479="","",'Cálculos '!AC479)</f>
        <v/>
      </c>
      <c r="W473" s="172" t="str">
        <f>IF('Cálculos '!AD479="","",'Cálculos '!AD479)</f>
        <v/>
      </c>
      <c r="X473" s="172" t="str">
        <f>IF('Cálculos '!AE479="","",'Cálculos '!AE479)</f>
        <v/>
      </c>
      <c r="Y473" s="172" t="str">
        <f>IF('Cálculos '!AF479="","",'Cálculos '!AF479)</f>
        <v/>
      </c>
      <c r="Z473" s="172" t="str">
        <f>IF('Cálculos '!AG479="","",'Cálculos '!AG479)</f>
        <v/>
      </c>
      <c r="AA473" s="172" t="str">
        <f>IF('Cálculos '!AH479="","",'Cálculos '!AH479)</f>
        <v/>
      </c>
      <c r="AB473" s="172" t="str">
        <f>IF('Cálculos '!AI479="","",'Cálculos '!AI479)</f>
        <v/>
      </c>
      <c r="AC473" s="172" t="str">
        <f>IF('Cálculos '!AJ479="","",'Cálculos '!AJ479)</f>
        <v/>
      </c>
      <c r="AD473" s="172" t="str">
        <f>IF('Cálculos '!AK479="","",'Cálculos '!AK479)</f>
        <v/>
      </c>
      <c r="AE473" s="172" t="str">
        <f>IF('Cálculos '!AL479="","",'Cálculos '!AL479)</f>
        <v/>
      </c>
      <c r="AF473" s="172" t="str">
        <f>IF('Cálculos '!AM479="","",'Cálculos '!AM479)</f>
        <v/>
      </c>
      <c r="AG473" s="172" t="str">
        <f>IF('Cálculos '!AN479="","",'Cálculos '!AN479)</f>
        <v/>
      </c>
      <c r="AH473" s="172" t="str">
        <f>IF('Cálculos '!AO479="","",'Cálculos '!AO479)</f>
        <v/>
      </c>
      <c r="AI473" s="172" t="str">
        <f>IF('Cálculos '!AP479="","",'Cálculos '!AP479)</f>
        <v/>
      </c>
      <c r="AJ473" s="443" t="str">
        <f>IF('Cálculos '!AQ479="","",'Cálculos '!AQ479)</f>
        <v/>
      </c>
      <c r="AK473" s="446" t="str">
        <f>IF('Cálculos '!D479="","",AVERAGE(C473:AJ473))</f>
        <v/>
      </c>
      <c r="AM473" s="181">
        <f t="shared" si="290"/>
        <v>471</v>
      </c>
      <c r="AN473" s="284" t="str">
        <f t="shared" si="291"/>
        <v/>
      </c>
      <c r="AO473" s="285" t="str">
        <f t="shared" si="292"/>
        <v/>
      </c>
      <c r="AP473" s="285" t="str">
        <f t="shared" si="293"/>
        <v/>
      </c>
      <c r="AQ473" s="285" t="str">
        <f t="shared" si="294"/>
        <v/>
      </c>
      <c r="AR473" s="182" t="str">
        <f t="shared" si="295"/>
        <v/>
      </c>
      <c r="AS473" s="182" t="str">
        <f t="shared" si="296"/>
        <v/>
      </c>
      <c r="AT473" s="182" t="str">
        <f t="shared" si="297"/>
        <v/>
      </c>
      <c r="AU473" s="182" t="str">
        <f t="shared" si="298"/>
        <v/>
      </c>
      <c r="AV473" s="182" t="str">
        <f t="shared" si="299"/>
        <v/>
      </c>
      <c r="AW473" s="182" t="str">
        <f t="shared" si="300"/>
        <v/>
      </c>
      <c r="AX473" s="182" t="str">
        <f t="shared" si="301"/>
        <v/>
      </c>
      <c r="AY473" s="182" t="str">
        <f t="shared" si="302"/>
        <v/>
      </c>
      <c r="AZ473" s="182" t="str">
        <f t="shared" si="303"/>
        <v/>
      </c>
      <c r="BA473" s="182" t="str">
        <f t="shared" si="304"/>
        <v/>
      </c>
      <c r="BB473" s="182" t="str">
        <f t="shared" si="305"/>
        <v/>
      </c>
      <c r="BC473" s="182" t="str">
        <f t="shared" si="306"/>
        <v/>
      </c>
      <c r="BD473" s="182" t="str">
        <f t="shared" si="307"/>
        <v/>
      </c>
      <c r="BE473" s="182" t="str">
        <f t="shared" si="308"/>
        <v/>
      </c>
      <c r="BF473" s="182" t="str">
        <f t="shared" si="309"/>
        <v/>
      </c>
      <c r="BG473" s="182" t="str">
        <f t="shared" si="310"/>
        <v/>
      </c>
      <c r="BH473" s="182" t="str">
        <f t="shared" si="311"/>
        <v/>
      </c>
      <c r="BI473" s="182" t="str">
        <f t="shared" si="312"/>
        <v/>
      </c>
      <c r="BJ473" s="182" t="str">
        <f t="shared" si="313"/>
        <v/>
      </c>
      <c r="BK473" s="182" t="str">
        <f t="shared" si="314"/>
        <v/>
      </c>
      <c r="BL473" s="182" t="str">
        <f t="shared" si="315"/>
        <v/>
      </c>
      <c r="BM473" s="182" t="str">
        <f t="shared" si="316"/>
        <v/>
      </c>
      <c r="BN473" s="182" t="str">
        <f t="shared" si="317"/>
        <v/>
      </c>
      <c r="BO473" s="182" t="str">
        <f t="shared" si="318"/>
        <v/>
      </c>
      <c r="BP473" s="182" t="str">
        <f t="shared" si="319"/>
        <v/>
      </c>
      <c r="BQ473" s="182" t="str">
        <f t="shared" si="320"/>
        <v/>
      </c>
      <c r="BR473" s="182" t="str">
        <f t="shared" si="321"/>
        <v/>
      </c>
      <c r="BS473" s="182" t="str">
        <f t="shared" si="322"/>
        <v/>
      </c>
      <c r="BT473" s="182" t="str">
        <f t="shared" si="323"/>
        <v/>
      </c>
      <c r="BU473" s="183" t="str">
        <f t="shared" si="324"/>
        <v/>
      </c>
      <c r="BV473" s="184" t="str">
        <f>IF('Cálculos '!C479="","",AVERAGE(AN473:BU473))</f>
        <v/>
      </c>
    </row>
    <row r="474" spans="2:74" ht="17.25" hidden="1" thickBot="1" x14ac:dyDescent="0.35">
      <c r="B474" s="165">
        <f t="shared" si="289"/>
        <v>472</v>
      </c>
      <c r="C474" s="171" t="str">
        <f>IF('Cálculos '!J480="","",'Cálculos '!J480)</f>
        <v/>
      </c>
      <c r="D474" s="172" t="str">
        <f>IF('Cálculos '!K480="","",'Cálculos '!K480)</f>
        <v/>
      </c>
      <c r="E474" s="172" t="str">
        <f>IF('Cálculos '!L480="","",'Cálculos '!L480)</f>
        <v/>
      </c>
      <c r="F474" s="172" t="str">
        <f>IF('Cálculos '!M480="","",'Cálculos '!M480)</f>
        <v/>
      </c>
      <c r="G474" s="172" t="str">
        <f>IF('Cálculos '!N480="","",'Cálculos '!N480)</f>
        <v/>
      </c>
      <c r="H474" s="172" t="str">
        <f>IF('Cálculos '!O480="","",'Cálculos '!O480)</f>
        <v/>
      </c>
      <c r="I474" s="172" t="str">
        <f>IF('Cálculos '!P480="","",'Cálculos '!P480)</f>
        <v/>
      </c>
      <c r="J474" s="172" t="str">
        <f>IF('Cálculos '!Q480="","",'Cálculos '!Q480)</f>
        <v/>
      </c>
      <c r="K474" s="172" t="str">
        <f>IF('Cálculos '!R480="","",'Cálculos '!R480)</f>
        <v/>
      </c>
      <c r="L474" s="172" t="str">
        <f>IF('Cálculos '!S480="","",'Cálculos '!S480)</f>
        <v/>
      </c>
      <c r="M474" s="172" t="str">
        <f>IF('Cálculos '!T480="","",'Cálculos '!T480)</f>
        <v/>
      </c>
      <c r="N474" s="172" t="str">
        <f>IF('Cálculos '!U480="","",'Cálculos '!U480)</f>
        <v/>
      </c>
      <c r="O474" s="172" t="str">
        <f>IF('Cálculos '!V480="","",'Cálculos '!V480)</f>
        <v/>
      </c>
      <c r="P474" s="172" t="str">
        <f>IF('Cálculos '!W480="","",'Cálculos '!W480)</f>
        <v/>
      </c>
      <c r="Q474" s="172" t="str">
        <f>IF('Cálculos '!X480="","",'Cálculos '!X480)</f>
        <v/>
      </c>
      <c r="R474" s="172" t="str">
        <f>IF('Cálculos '!Y480="","",'Cálculos '!Y480)</f>
        <v/>
      </c>
      <c r="S474" s="172" t="str">
        <f>IF('Cálculos '!Z480="","",'Cálculos '!Z480)</f>
        <v/>
      </c>
      <c r="T474" s="172" t="str">
        <f>IF('Cálculos '!AA480="","",'Cálculos '!AA480)</f>
        <v/>
      </c>
      <c r="U474" s="172" t="str">
        <f>IF('Cálculos '!AB480="","",'Cálculos '!AB480)</f>
        <v/>
      </c>
      <c r="V474" s="172" t="str">
        <f>IF('Cálculos '!AC480="","",'Cálculos '!AC480)</f>
        <v/>
      </c>
      <c r="W474" s="172" t="str">
        <f>IF('Cálculos '!AD480="","",'Cálculos '!AD480)</f>
        <v/>
      </c>
      <c r="X474" s="172" t="str">
        <f>IF('Cálculos '!AE480="","",'Cálculos '!AE480)</f>
        <v/>
      </c>
      <c r="Y474" s="172" t="str">
        <f>IF('Cálculos '!AF480="","",'Cálculos '!AF480)</f>
        <v/>
      </c>
      <c r="Z474" s="172" t="str">
        <f>IF('Cálculos '!AG480="","",'Cálculos '!AG480)</f>
        <v/>
      </c>
      <c r="AA474" s="172" t="str">
        <f>IF('Cálculos '!AH480="","",'Cálculos '!AH480)</f>
        <v/>
      </c>
      <c r="AB474" s="172" t="str">
        <f>IF('Cálculos '!AI480="","",'Cálculos '!AI480)</f>
        <v/>
      </c>
      <c r="AC474" s="172" t="str">
        <f>IF('Cálculos '!AJ480="","",'Cálculos '!AJ480)</f>
        <v/>
      </c>
      <c r="AD474" s="172" t="str">
        <f>IF('Cálculos '!AK480="","",'Cálculos '!AK480)</f>
        <v/>
      </c>
      <c r="AE474" s="172" t="str">
        <f>IF('Cálculos '!AL480="","",'Cálculos '!AL480)</f>
        <v/>
      </c>
      <c r="AF474" s="172" t="str">
        <f>IF('Cálculos '!AM480="","",'Cálculos '!AM480)</f>
        <v/>
      </c>
      <c r="AG474" s="172" t="str">
        <f>IF('Cálculos '!AN480="","",'Cálculos '!AN480)</f>
        <v/>
      </c>
      <c r="AH474" s="172" t="str">
        <f>IF('Cálculos '!AO480="","",'Cálculos '!AO480)</f>
        <v/>
      </c>
      <c r="AI474" s="172" t="str">
        <f>IF('Cálculos '!AP480="","",'Cálculos '!AP480)</f>
        <v/>
      </c>
      <c r="AJ474" s="443" t="str">
        <f>IF('Cálculos '!AQ480="","",'Cálculos '!AQ480)</f>
        <v/>
      </c>
      <c r="AK474" s="446" t="str">
        <f>IF('Cálculos '!D480="","",AVERAGE(C474:AJ474))</f>
        <v/>
      </c>
      <c r="AM474" s="181">
        <f t="shared" si="290"/>
        <v>472</v>
      </c>
      <c r="AN474" s="284" t="str">
        <f t="shared" si="291"/>
        <v/>
      </c>
      <c r="AO474" s="285" t="str">
        <f t="shared" si="292"/>
        <v/>
      </c>
      <c r="AP474" s="285" t="str">
        <f t="shared" si="293"/>
        <v/>
      </c>
      <c r="AQ474" s="285" t="str">
        <f t="shared" si="294"/>
        <v/>
      </c>
      <c r="AR474" s="182" t="str">
        <f t="shared" si="295"/>
        <v/>
      </c>
      <c r="AS474" s="182" t="str">
        <f t="shared" si="296"/>
        <v/>
      </c>
      <c r="AT474" s="182" t="str">
        <f t="shared" si="297"/>
        <v/>
      </c>
      <c r="AU474" s="182" t="str">
        <f t="shared" si="298"/>
        <v/>
      </c>
      <c r="AV474" s="182" t="str">
        <f t="shared" si="299"/>
        <v/>
      </c>
      <c r="AW474" s="182" t="str">
        <f t="shared" si="300"/>
        <v/>
      </c>
      <c r="AX474" s="182" t="str">
        <f t="shared" si="301"/>
        <v/>
      </c>
      <c r="AY474" s="182" t="str">
        <f t="shared" si="302"/>
        <v/>
      </c>
      <c r="AZ474" s="182" t="str">
        <f t="shared" si="303"/>
        <v/>
      </c>
      <c r="BA474" s="182" t="str">
        <f t="shared" si="304"/>
        <v/>
      </c>
      <c r="BB474" s="182" t="str">
        <f t="shared" si="305"/>
        <v/>
      </c>
      <c r="BC474" s="182" t="str">
        <f t="shared" si="306"/>
        <v/>
      </c>
      <c r="BD474" s="182" t="str">
        <f t="shared" si="307"/>
        <v/>
      </c>
      <c r="BE474" s="182" t="str">
        <f t="shared" si="308"/>
        <v/>
      </c>
      <c r="BF474" s="182" t="str">
        <f t="shared" si="309"/>
        <v/>
      </c>
      <c r="BG474" s="182" t="str">
        <f t="shared" si="310"/>
        <v/>
      </c>
      <c r="BH474" s="182" t="str">
        <f t="shared" si="311"/>
        <v/>
      </c>
      <c r="BI474" s="182" t="str">
        <f t="shared" si="312"/>
        <v/>
      </c>
      <c r="BJ474" s="182" t="str">
        <f t="shared" si="313"/>
        <v/>
      </c>
      <c r="BK474" s="182" t="str">
        <f t="shared" si="314"/>
        <v/>
      </c>
      <c r="BL474" s="182" t="str">
        <f t="shared" si="315"/>
        <v/>
      </c>
      <c r="BM474" s="182" t="str">
        <f t="shared" si="316"/>
        <v/>
      </c>
      <c r="BN474" s="182" t="str">
        <f t="shared" si="317"/>
        <v/>
      </c>
      <c r="BO474" s="182" t="str">
        <f t="shared" si="318"/>
        <v/>
      </c>
      <c r="BP474" s="182" t="str">
        <f t="shared" si="319"/>
        <v/>
      </c>
      <c r="BQ474" s="182" t="str">
        <f t="shared" si="320"/>
        <v/>
      </c>
      <c r="BR474" s="182" t="str">
        <f t="shared" si="321"/>
        <v/>
      </c>
      <c r="BS474" s="182" t="str">
        <f t="shared" si="322"/>
        <v/>
      </c>
      <c r="BT474" s="182" t="str">
        <f t="shared" si="323"/>
        <v/>
      </c>
      <c r="BU474" s="183" t="str">
        <f t="shared" si="324"/>
        <v/>
      </c>
      <c r="BV474" s="184" t="str">
        <f>IF('Cálculos '!C480="","",AVERAGE(AN474:BU474))</f>
        <v/>
      </c>
    </row>
    <row r="475" spans="2:74" ht="17.25" hidden="1" thickBot="1" x14ac:dyDescent="0.35">
      <c r="B475" s="165">
        <f t="shared" si="289"/>
        <v>473</v>
      </c>
      <c r="C475" s="171" t="str">
        <f>IF('Cálculos '!J481="","",'Cálculos '!J481)</f>
        <v/>
      </c>
      <c r="D475" s="172" t="str">
        <f>IF('Cálculos '!K481="","",'Cálculos '!K481)</f>
        <v/>
      </c>
      <c r="E475" s="172" t="str">
        <f>IF('Cálculos '!L481="","",'Cálculos '!L481)</f>
        <v/>
      </c>
      <c r="F475" s="172" t="str">
        <f>IF('Cálculos '!M481="","",'Cálculos '!M481)</f>
        <v/>
      </c>
      <c r="G475" s="172" t="str">
        <f>IF('Cálculos '!N481="","",'Cálculos '!N481)</f>
        <v/>
      </c>
      <c r="H475" s="172" t="str">
        <f>IF('Cálculos '!O481="","",'Cálculos '!O481)</f>
        <v/>
      </c>
      <c r="I475" s="172" t="str">
        <f>IF('Cálculos '!P481="","",'Cálculos '!P481)</f>
        <v/>
      </c>
      <c r="J475" s="172" t="str">
        <f>IF('Cálculos '!Q481="","",'Cálculos '!Q481)</f>
        <v/>
      </c>
      <c r="K475" s="172" t="str">
        <f>IF('Cálculos '!R481="","",'Cálculos '!R481)</f>
        <v/>
      </c>
      <c r="L475" s="172" t="str">
        <f>IF('Cálculos '!S481="","",'Cálculos '!S481)</f>
        <v/>
      </c>
      <c r="M475" s="172" t="str">
        <f>IF('Cálculos '!T481="","",'Cálculos '!T481)</f>
        <v/>
      </c>
      <c r="N475" s="172" t="str">
        <f>IF('Cálculos '!U481="","",'Cálculos '!U481)</f>
        <v/>
      </c>
      <c r="O475" s="172" t="str">
        <f>IF('Cálculos '!V481="","",'Cálculos '!V481)</f>
        <v/>
      </c>
      <c r="P475" s="172" t="str">
        <f>IF('Cálculos '!W481="","",'Cálculos '!W481)</f>
        <v/>
      </c>
      <c r="Q475" s="172" t="str">
        <f>IF('Cálculos '!X481="","",'Cálculos '!X481)</f>
        <v/>
      </c>
      <c r="R475" s="172" t="str">
        <f>IF('Cálculos '!Y481="","",'Cálculos '!Y481)</f>
        <v/>
      </c>
      <c r="S475" s="172" t="str">
        <f>IF('Cálculos '!Z481="","",'Cálculos '!Z481)</f>
        <v/>
      </c>
      <c r="T475" s="172" t="str">
        <f>IF('Cálculos '!AA481="","",'Cálculos '!AA481)</f>
        <v/>
      </c>
      <c r="U475" s="172" t="str">
        <f>IF('Cálculos '!AB481="","",'Cálculos '!AB481)</f>
        <v/>
      </c>
      <c r="V475" s="172" t="str">
        <f>IF('Cálculos '!AC481="","",'Cálculos '!AC481)</f>
        <v/>
      </c>
      <c r="W475" s="172" t="str">
        <f>IF('Cálculos '!AD481="","",'Cálculos '!AD481)</f>
        <v/>
      </c>
      <c r="X475" s="172" t="str">
        <f>IF('Cálculos '!AE481="","",'Cálculos '!AE481)</f>
        <v/>
      </c>
      <c r="Y475" s="172" t="str">
        <f>IF('Cálculos '!AF481="","",'Cálculos '!AF481)</f>
        <v/>
      </c>
      <c r="Z475" s="172" t="str">
        <f>IF('Cálculos '!AG481="","",'Cálculos '!AG481)</f>
        <v/>
      </c>
      <c r="AA475" s="172" t="str">
        <f>IF('Cálculos '!AH481="","",'Cálculos '!AH481)</f>
        <v/>
      </c>
      <c r="AB475" s="172" t="str">
        <f>IF('Cálculos '!AI481="","",'Cálculos '!AI481)</f>
        <v/>
      </c>
      <c r="AC475" s="172" t="str">
        <f>IF('Cálculos '!AJ481="","",'Cálculos '!AJ481)</f>
        <v/>
      </c>
      <c r="AD475" s="172" t="str">
        <f>IF('Cálculos '!AK481="","",'Cálculos '!AK481)</f>
        <v/>
      </c>
      <c r="AE475" s="172" t="str">
        <f>IF('Cálculos '!AL481="","",'Cálculos '!AL481)</f>
        <v/>
      </c>
      <c r="AF475" s="172" t="str">
        <f>IF('Cálculos '!AM481="","",'Cálculos '!AM481)</f>
        <v/>
      </c>
      <c r="AG475" s="172" t="str">
        <f>IF('Cálculos '!AN481="","",'Cálculos '!AN481)</f>
        <v/>
      </c>
      <c r="AH475" s="172" t="str">
        <f>IF('Cálculos '!AO481="","",'Cálculos '!AO481)</f>
        <v/>
      </c>
      <c r="AI475" s="172" t="str">
        <f>IF('Cálculos '!AP481="","",'Cálculos '!AP481)</f>
        <v/>
      </c>
      <c r="AJ475" s="443" t="str">
        <f>IF('Cálculos '!AQ481="","",'Cálculos '!AQ481)</f>
        <v/>
      </c>
      <c r="AK475" s="446" t="str">
        <f>IF('Cálculos '!D481="","",AVERAGE(C475:AJ475))</f>
        <v/>
      </c>
      <c r="AM475" s="181">
        <f t="shared" si="290"/>
        <v>473</v>
      </c>
      <c r="AN475" s="284" t="str">
        <f t="shared" si="291"/>
        <v/>
      </c>
      <c r="AO475" s="285" t="str">
        <f t="shared" si="292"/>
        <v/>
      </c>
      <c r="AP475" s="285" t="str">
        <f t="shared" si="293"/>
        <v/>
      </c>
      <c r="AQ475" s="285" t="str">
        <f t="shared" si="294"/>
        <v/>
      </c>
      <c r="AR475" s="182" t="str">
        <f t="shared" si="295"/>
        <v/>
      </c>
      <c r="AS475" s="182" t="str">
        <f t="shared" si="296"/>
        <v/>
      </c>
      <c r="AT475" s="182" t="str">
        <f t="shared" si="297"/>
        <v/>
      </c>
      <c r="AU475" s="182" t="str">
        <f t="shared" si="298"/>
        <v/>
      </c>
      <c r="AV475" s="182" t="str">
        <f t="shared" si="299"/>
        <v/>
      </c>
      <c r="AW475" s="182" t="str">
        <f t="shared" si="300"/>
        <v/>
      </c>
      <c r="AX475" s="182" t="str">
        <f t="shared" si="301"/>
        <v/>
      </c>
      <c r="AY475" s="182" t="str">
        <f t="shared" si="302"/>
        <v/>
      </c>
      <c r="AZ475" s="182" t="str">
        <f t="shared" si="303"/>
        <v/>
      </c>
      <c r="BA475" s="182" t="str">
        <f t="shared" si="304"/>
        <v/>
      </c>
      <c r="BB475" s="182" t="str">
        <f t="shared" si="305"/>
        <v/>
      </c>
      <c r="BC475" s="182" t="str">
        <f t="shared" si="306"/>
        <v/>
      </c>
      <c r="BD475" s="182" t="str">
        <f t="shared" si="307"/>
        <v/>
      </c>
      <c r="BE475" s="182" t="str">
        <f t="shared" si="308"/>
        <v/>
      </c>
      <c r="BF475" s="182" t="str">
        <f t="shared" si="309"/>
        <v/>
      </c>
      <c r="BG475" s="182" t="str">
        <f t="shared" si="310"/>
        <v/>
      </c>
      <c r="BH475" s="182" t="str">
        <f t="shared" si="311"/>
        <v/>
      </c>
      <c r="BI475" s="182" t="str">
        <f t="shared" si="312"/>
        <v/>
      </c>
      <c r="BJ475" s="182" t="str">
        <f t="shared" si="313"/>
        <v/>
      </c>
      <c r="BK475" s="182" t="str">
        <f t="shared" si="314"/>
        <v/>
      </c>
      <c r="BL475" s="182" t="str">
        <f t="shared" si="315"/>
        <v/>
      </c>
      <c r="BM475" s="182" t="str">
        <f t="shared" si="316"/>
        <v/>
      </c>
      <c r="BN475" s="182" t="str">
        <f t="shared" si="317"/>
        <v/>
      </c>
      <c r="BO475" s="182" t="str">
        <f t="shared" si="318"/>
        <v/>
      </c>
      <c r="BP475" s="182" t="str">
        <f t="shared" si="319"/>
        <v/>
      </c>
      <c r="BQ475" s="182" t="str">
        <f t="shared" si="320"/>
        <v/>
      </c>
      <c r="BR475" s="182" t="str">
        <f t="shared" si="321"/>
        <v/>
      </c>
      <c r="BS475" s="182" t="str">
        <f t="shared" si="322"/>
        <v/>
      </c>
      <c r="BT475" s="182" t="str">
        <f t="shared" si="323"/>
        <v/>
      </c>
      <c r="BU475" s="183" t="str">
        <f t="shared" si="324"/>
        <v/>
      </c>
      <c r="BV475" s="184" t="str">
        <f>IF('Cálculos '!C481="","",AVERAGE(AN475:BU475))</f>
        <v/>
      </c>
    </row>
    <row r="476" spans="2:74" ht="17.25" hidden="1" thickBot="1" x14ac:dyDescent="0.35">
      <c r="B476" s="165">
        <f t="shared" si="289"/>
        <v>474</v>
      </c>
      <c r="C476" s="171" t="str">
        <f>IF('Cálculos '!J482="","",'Cálculos '!J482)</f>
        <v/>
      </c>
      <c r="D476" s="172" t="str">
        <f>IF('Cálculos '!K482="","",'Cálculos '!K482)</f>
        <v/>
      </c>
      <c r="E476" s="172" t="str">
        <f>IF('Cálculos '!L482="","",'Cálculos '!L482)</f>
        <v/>
      </c>
      <c r="F476" s="172" t="str">
        <f>IF('Cálculos '!M482="","",'Cálculos '!M482)</f>
        <v/>
      </c>
      <c r="G476" s="172" t="str">
        <f>IF('Cálculos '!N482="","",'Cálculos '!N482)</f>
        <v/>
      </c>
      <c r="H476" s="172" t="str">
        <f>IF('Cálculos '!O482="","",'Cálculos '!O482)</f>
        <v/>
      </c>
      <c r="I476" s="172" t="str">
        <f>IF('Cálculos '!P482="","",'Cálculos '!P482)</f>
        <v/>
      </c>
      <c r="J476" s="172" t="str">
        <f>IF('Cálculos '!Q482="","",'Cálculos '!Q482)</f>
        <v/>
      </c>
      <c r="K476" s="172" t="str">
        <f>IF('Cálculos '!R482="","",'Cálculos '!R482)</f>
        <v/>
      </c>
      <c r="L476" s="172" t="str">
        <f>IF('Cálculos '!S482="","",'Cálculos '!S482)</f>
        <v/>
      </c>
      <c r="M476" s="172" t="str">
        <f>IF('Cálculos '!T482="","",'Cálculos '!T482)</f>
        <v/>
      </c>
      <c r="N476" s="172" t="str">
        <f>IF('Cálculos '!U482="","",'Cálculos '!U482)</f>
        <v/>
      </c>
      <c r="O476" s="172" t="str">
        <f>IF('Cálculos '!V482="","",'Cálculos '!V482)</f>
        <v/>
      </c>
      <c r="P476" s="172" t="str">
        <f>IF('Cálculos '!W482="","",'Cálculos '!W482)</f>
        <v/>
      </c>
      <c r="Q476" s="172" t="str">
        <f>IF('Cálculos '!X482="","",'Cálculos '!X482)</f>
        <v/>
      </c>
      <c r="R476" s="172" t="str">
        <f>IF('Cálculos '!Y482="","",'Cálculos '!Y482)</f>
        <v/>
      </c>
      <c r="S476" s="172" t="str">
        <f>IF('Cálculos '!Z482="","",'Cálculos '!Z482)</f>
        <v/>
      </c>
      <c r="T476" s="172" t="str">
        <f>IF('Cálculos '!AA482="","",'Cálculos '!AA482)</f>
        <v/>
      </c>
      <c r="U476" s="172" t="str">
        <f>IF('Cálculos '!AB482="","",'Cálculos '!AB482)</f>
        <v/>
      </c>
      <c r="V476" s="172" t="str">
        <f>IF('Cálculos '!AC482="","",'Cálculos '!AC482)</f>
        <v/>
      </c>
      <c r="W476" s="172" t="str">
        <f>IF('Cálculos '!AD482="","",'Cálculos '!AD482)</f>
        <v/>
      </c>
      <c r="X476" s="172" t="str">
        <f>IF('Cálculos '!AE482="","",'Cálculos '!AE482)</f>
        <v/>
      </c>
      <c r="Y476" s="172" t="str">
        <f>IF('Cálculos '!AF482="","",'Cálculos '!AF482)</f>
        <v/>
      </c>
      <c r="Z476" s="172" t="str">
        <f>IF('Cálculos '!AG482="","",'Cálculos '!AG482)</f>
        <v/>
      </c>
      <c r="AA476" s="172" t="str">
        <f>IF('Cálculos '!AH482="","",'Cálculos '!AH482)</f>
        <v/>
      </c>
      <c r="AB476" s="172" t="str">
        <f>IF('Cálculos '!AI482="","",'Cálculos '!AI482)</f>
        <v/>
      </c>
      <c r="AC476" s="172" t="str">
        <f>IF('Cálculos '!AJ482="","",'Cálculos '!AJ482)</f>
        <v/>
      </c>
      <c r="AD476" s="172" t="str">
        <f>IF('Cálculos '!AK482="","",'Cálculos '!AK482)</f>
        <v/>
      </c>
      <c r="AE476" s="172" t="str">
        <f>IF('Cálculos '!AL482="","",'Cálculos '!AL482)</f>
        <v/>
      </c>
      <c r="AF476" s="172" t="str">
        <f>IF('Cálculos '!AM482="","",'Cálculos '!AM482)</f>
        <v/>
      </c>
      <c r="AG476" s="172" t="str">
        <f>IF('Cálculos '!AN482="","",'Cálculos '!AN482)</f>
        <v/>
      </c>
      <c r="AH476" s="172" t="str">
        <f>IF('Cálculos '!AO482="","",'Cálculos '!AO482)</f>
        <v/>
      </c>
      <c r="AI476" s="172" t="str">
        <f>IF('Cálculos '!AP482="","",'Cálculos '!AP482)</f>
        <v/>
      </c>
      <c r="AJ476" s="443" t="str">
        <f>IF('Cálculos '!AQ482="","",'Cálculos '!AQ482)</f>
        <v/>
      </c>
      <c r="AK476" s="446" t="str">
        <f>IF('Cálculos '!D482="","",AVERAGE(C476:AJ476))</f>
        <v/>
      </c>
      <c r="AM476" s="181">
        <f t="shared" si="290"/>
        <v>474</v>
      </c>
      <c r="AN476" s="284" t="str">
        <f t="shared" si="291"/>
        <v/>
      </c>
      <c r="AO476" s="285" t="str">
        <f t="shared" si="292"/>
        <v/>
      </c>
      <c r="AP476" s="285" t="str">
        <f t="shared" si="293"/>
        <v/>
      </c>
      <c r="AQ476" s="285" t="str">
        <f t="shared" si="294"/>
        <v/>
      </c>
      <c r="AR476" s="182" t="str">
        <f t="shared" si="295"/>
        <v/>
      </c>
      <c r="AS476" s="182" t="str">
        <f t="shared" si="296"/>
        <v/>
      </c>
      <c r="AT476" s="182" t="str">
        <f t="shared" si="297"/>
        <v/>
      </c>
      <c r="AU476" s="182" t="str">
        <f t="shared" si="298"/>
        <v/>
      </c>
      <c r="AV476" s="182" t="str">
        <f t="shared" si="299"/>
        <v/>
      </c>
      <c r="AW476" s="182" t="str">
        <f t="shared" si="300"/>
        <v/>
      </c>
      <c r="AX476" s="182" t="str">
        <f t="shared" si="301"/>
        <v/>
      </c>
      <c r="AY476" s="182" t="str">
        <f t="shared" si="302"/>
        <v/>
      </c>
      <c r="AZ476" s="182" t="str">
        <f t="shared" si="303"/>
        <v/>
      </c>
      <c r="BA476" s="182" t="str">
        <f t="shared" si="304"/>
        <v/>
      </c>
      <c r="BB476" s="182" t="str">
        <f t="shared" si="305"/>
        <v/>
      </c>
      <c r="BC476" s="182" t="str">
        <f t="shared" si="306"/>
        <v/>
      </c>
      <c r="BD476" s="182" t="str">
        <f t="shared" si="307"/>
        <v/>
      </c>
      <c r="BE476" s="182" t="str">
        <f t="shared" si="308"/>
        <v/>
      </c>
      <c r="BF476" s="182" t="str">
        <f t="shared" si="309"/>
        <v/>
      </c>
      <c r="BG476" s="182" t="str">
        <f t="shared" si="310"/>
        <v/>
      </c>
      <c r="BH476" s="182" t="str">
        <f t="shared" si="311"/>
        <v/>
      </c>
      <c r="BI476" s="182" t="str">
        <f t="shared" si="312"/>
        <v/>
      </c>
      <c r="BJ476" s="182" t="str">
        <f t="shared" si="313"/>
        <v/>
      </c>
      <c r="BK476" s="182" t="str">
        <f t="shared" si="314"/>
        <v/>
      </c>
      <c r="BL476" s="182" t="str">
        <f t="shared" si="315"/>
        <v/>
      </c>
      <c r="BM476" s="182" t="str">
        <f t="shared" si="316"/>
        <v/>
      </c>
      <c r="BN476" s="182" t="str">
        <f t="shared" si="317"/>
        <v/>
      </c>
      <c r="BO476" s="182" t="str">
        <f t="shared" si="318"/>
        <v/>
      </c>
      <c r="BP476" s="182" t="str">
        <f t="shared" si="319"/>
        <v/>
      </c>
      <c r="BQ476" s="182" t="str">
        <f t="shared" si="320"/>
        <v/>
      </c>
      <c r="BR476" s="182" t="str">
        <f t="shared" si="321"/>
        <v/>
      </c>
      <c r="BS476" s="182" t="str">
        <f t="shared" si="322"/>
        <v/>
      </c>
      <c r="BT476" s="182" t="str">
        <f t="shared" si="323"/>
        <v/>
      </c>
      <c r="BU476" s="183" t="str">
        <f t="shared" si="324"/>
        <v/>
      </c>
      <c r="BV476" s="184" t="str">
        <f>IF('Cálculos '!C482="","",AVERAGE(AN476:BU476))</f>
        <v/>
      </c>
    </row>
    <row r="477" spans="2:74" ht="17.25" hidden="1" thickBot="1" x14ac:dyDescent="0.35">
      <c r="B477" s="165">
        <f t="shared" si="289"/>
        <v>475</v>
      </c>
      <c r="C477" s="171" t="str">
        <f>IF('Cálculos '!J483="","",'Cálculos '!J483)</f>
        <v/>
      </c>
      <c r="D477" s="172" t="str">
        <f>IF('Cálculos '!K483="","",'Cálculos '!K483)</f>
        <v/>
      </c>
      <c r="E477" s="172" t="str">
        <f>IF('Cálculos '!L483="","",'Cálculos '!L483)</f>
        <v/>
      </c>
      <c r="F477" s="172" t="str">
        <f>IF('Cálculos '!M483="","",'Cálculos '!M483)</f>
        <v/>
      </c>
      <c r="G477" s="172" t="str">
        <f>IF('Cálculos '!N483="","",'Cálculos '!N483)</f>
        <v/>
      </c>
      <c r="H477" s="172" t="str">
        <f>IF('Cálculos '!O483="","",'Cálculos '!O483)</f>
        <v/>
      </c>
      <c r="I477" s="172" t="str">
        <f>IF('Cálculos '!P483="","",'Cálculos '!P483)</f>
        <v/>
      </c>
      <c r="J477" s="172" t="str">
        <f>IF('Cálculos '!Q483="","",'Cálculos '!Q483)</f>
        <v/>
      </c>
      <c r="K477" s="172" t="str">
        <f>IF('Cálculos '!R483="","",'Cálculos '!R483)</f>
        <v/>
      </c>
      <c r="L477" s="172" t="str">
        <f>IF('Cálculos '!S483="","",'Cálculos '!S483)</f>
        <v/>
      </c>
      <c r="M477" s="172" t="str">
        <f>IF('Cálculos '!T483="","",'Cálculos '!T483)</f>
        <v/>
      </c>
      <c r="N477" s="172" t="str">
        <f>IF('Cálculos '!U483="","",'Cálculos '!U483)</f>
        <v/>
      </c>
      <c r="O477" s="172" t="str">
        <f>IF('Cálculos '!V483="","",'Cálculos '!V483)</f>
        <v/>
      </c>
      <c r="P477" s="172" t="str">
        <f>IF('Cálculos '!W483="","",'Cálculos '!W483)</f>
        <v/>
      </c>
      <c r="Q477" s="172" t="str">
        <f>IF('Cálculos '!X483="","",'Cálculos '!X483)</f>
        <v/>
      </c>
      <c r="R477" s="172" t="str">
        <f>IF('Cálculos '!Y483="","",'Cálculos '!Y483)</f>
        <v/>
      </c>
      <c r="S477" s="172" t="str">
        <f>IF('Cálculos '!Z483="","",'Cálculos '!Z483)</f>
        <v/>
      </c>
      <c r="T477" s="172" t="str">
        <f>IF('Cálculos '!AA483="","",'Cálculos '!AA483)</f>
        <v/>
      </c>
      <c r="U477" s="172" t="str">
        <f>IF('Cálculos '!AB483="","",'Cálculos '!AB483)</f>
        <v/>
      </c>
      <c r="V477" s="172" t="str">
        <f>IF('Cálculos '!AC483="","",'Cálculos '!AC483)</f>
        <v/>
      </c>
      <c r="W477" s="172" t="str">
        <f>IF('Cálculos '!AD483="","",'Cálculos '!AD483)</f>
        <v/>
      </c>
      <c r="X477" s="172" t="str">
        <f>IF('Cálculos '!AE483="","",'Cálculos '!AE483)</f>
        <v/>
      </c>
      <c r="Y477" s="172" t="str">
        <f>IF('Cálculos '!AF483="","",'Cálculos '!AF483)</f>
        <v/>
      </c>
      <c r="Z477" s="172" t="str">
        <f>IF('Cálculos '!AG483="","",'Cálculos '!AG483)</f>
        <v/>
      </c>
      <c r="AA477" s="172" t="str">
        <f>IF('Cálculos '!AH483="","",'Cálculos '!AH483)</f>
        <v/>
      </c>
      <c r="AB477" s="172" t="str">
        <f>IF('Cálculos '!AI483="","",'Cálculos '!AI483)</f>
        <v/>
      </c>
      <c r="AC477" s="172" t="str">
        <f>IF('Cálculos '!AJ483="","",'Cálculos '!AJ483)</f>
        <v/>
      </c>
      <c r="AD477" s="172" t="str">
        <f>IF('Cálculos '!AK483="","",'Cálculos '!AK483)</f>
        <v/>
      </c>
      <c r="AE477" s="172" t="str">
        <f>IF('Cálculos '!AL483="","",'Cálculos '!AL483)</f>
        <v/>
      </c>
      <c r="AF477" s="172" t="str">
        <f>IF('Cálculos '!AM483="","",'Cálculos '!AM483)</f>
        <v/>
      </c>
      <c r="AG477" s="172" t="str">
        <f>IF('Cálculos '!AN483="","",'Cálculos '!AN483)</f>
        <v/>
      </c>
      <c r="AH477" s="172" t="str">
        <f>IF('Cálculos '!AO483="","",'Cálculos '!AO483)</f>
        <v/>
      </c>
      <c r="AI477" s="172" t="str">
        <f>IF('Cálculos '!AP483="","",'Cálculos '!AP483)</f>
        <v/>
      </c>
      <c r="AJ477" s="443" t="str">
        <f>IF('Cálculos '!AQ483="","",'Cálculos '!AQ483)</f>
        <v/>
      </c>
      <c r="AK477" s="446" t="str">
        <f>IF('Cálculos '!D483="","",AVERAGE(C477:AJ477))</f>
        <v/>
      </c>
      <c r="AM477" s="181">
        <f t="shared" si="290"/>
        <v>475</v>
      </c>
      <c r="AN477" s="284" t="str">
        <f t="shared" si="291"/>
        <v/>
      </c>
      <c r="AO477" s="285" t="str">
        <f t="shared" si="292"/>
        <v/>
      </c>
      <c r="AP477" s="285" t="str">
        <f t="shared" si="293"/>
        <v/>
      </c>
      <c r="AQ477" s="285" t="str">
        <f t="shared" si="294"/>
        <v/>
      </c>
      <c r="AR477" s="182" t="str">
        <f t="shared" si="295"/>
        <v/>
      </c>
      <c r="AS477" s="182" t="str">
        <f t="shared" si="296"/>
        <v/>
      </c>
      <c r="AT477" s="182" t="str">
        <f t="shared" si="297"/>
        <v/>
      </c>
      <c r="AU477" s="182" t="str">
        <f t="shared" si="298"/>
        <v/>
      </c>
      <c r="AV477" s="182" t="str">
        <f t="shared" si="299"/>
        <v/>
      </c>
      <c r="AW477" s="182" t="str">
        <f t="shared" si="300"/>
        <v/>
      </c>
      <c r="AX477" s="182" t="str">
        <f t="shared" si="301"/>
        <v/>
      </c>
      <c r="AY477" s="182" t="str">
        <f t="shared" si="302"/>
        <v/>
      </c>
      <c r="AZ477" s="182" t="str">
        <f t="shared" si="303"/>
        <v/>
      </c>
      <c r="BA477" s="182" t="str">
        <f t="shared" si="304"/>
        <v/>
      </c>
      <c r="BB477" s="182" t="str">
        <f t="shared" si="305"/>
        <v/>
      </c>
      <c r="BC477" s="182" t="str">
        <f t="shared" si="306"/>
        <v/>
      </c>
      <c r="BD477" s="182" t="str">
        <f t="shared" si="307"/>
        <v/>
      </c>
      <c r="BE477" s="182" t="str">
        <f t="shared" si="308"/>
        <v/>
      </c>
      <c r="BF477" s="182" t="str">
        <f t="shared" si="309"/>
        <v/>
      </c>
      <c r="BG477" s="182" t="str">
        <f t="shared" si="310"/>
        <v/>
      </c>
      <c r="BH477" s="182" t="str">
        <f t="shared" si="311"/>
        <v/>
      </c>
      <c r="BI477" s="182" t="str">
        <f t="shared" si="312"/>
        <v/>
      </c>
      <c r="BJ477" s="182" t="str">
        <f t="shared" si="313"/>
        <v/>
      </c>
      <c r="BK477" s="182" t="str">
        <f t="shared" si="314"/>
        <v/>
      </c>
      <c r="BL477" s="182" t="str">
        <f t="shared" si="315"/>
        <v/>
      </c>
      <c r="BM477" s="182" t="str">
        <f t="shared" si="316"/>
        <v/>
      </c>
      <c r="BN477" s="182" t="str">
        <f t="shared" si="317"/>
        <v/>
      </c>
      <c r="BO477" s="182" t="str">
        <f t="shared" si="318"/>
        <v/>
      </c>
      <c r="BP477" s="182" t="str">
        <f t="shared" si="319"/>
        <v/>
      </c>
      <c r="BQ477" s="182" t="str">
        <f t="shared" si="320"/>
        <v/>
      </c>
      <c r="BR477" s="182" t="str">
        <f t="shared" si="321"/>
        <v/>
      </c>
      <c r="BS477" s="182" t="str">
        <f t="shared" si="322"/>
        <v/>
      </c>
      <c r="BT477" s="182" t="str">
        <f t="shared" si="323"/>
        <v/>
      </c>
      <c r="BU477" s="183" t="str">
        <f t="shared" si="324"/>
        <v/>
      </c>
      <c r="BV477" s="184" t="str">
        <f>IF('Cálculos '!C483="","",AVERAGE(AN477:BU477))</f>
        <v/>
      </c>
    </row>
    <row r="478" spans="2:74" ht="17.25" hidden="1" thickBot="1" x14ac:dyDescent="0.35">
      <c r="B478" s="165">
        <f t="shared" si="289"/>
        <v>476</v>
      </c>
      <c r="C478" s="171" t="str">
        <f>IF('Cálculos '!J484="","",'Cálculos '!J484)</f>
        <v/>
      </c>
      <c r="D478" s="172" t="str">
        <f>IF('Cálculos '!K484="","",'Cálculos '!K484)</f>
        <v/>
      </c>
      <c r="E478" s="172" t="str">
        <f>IF('Cálculos '!L484="","",'Cálculos '!L484)</f>
        <v/>
      </c>
      <c r="F478" s="172" t="str">
        <f>IF('Cálculos '!M484="","",'Cálculos '!M484)</f>
        <v/>
      </c>
      <c r="G478" s="172" t="str">
        <f>IF('Cálculos '!N484="","",'Cálculos '!N484)</f>
        <v/>
      </c>
      <c r="H478" s="172" t="str">
        <f>IF('Cálculos '!O484="","",'Cálculos '!O484)</f>
        <v/>
      </c>
      <c r="I478" s="172" t="str">
        <f>IF('Cálculos '!P484="","",'Cálculos '!P484)</f>
        <v/>
      </c>
      <c r="J478" s="172" t="str">
        <f>IF('Cálculos '!Q484="","",'Cálculos '!Q484)</f>
        <v/>
      </c>
      <c r="K478" s="172" t="str">
        <f>IF('Cálculos '!R484="","",'Cálculos '!R484)</f>
        <v/>
      </c>
      <c r="L478" s="172" t="str">
        <f>IF('Cálculos '!S484="","",'Cálculos '!S484)</f>
        <v/>
      </c>
      <c r="M478" s="172" t="str">
        <f>IF('Cálculos '!T484="","",'Cálculos '!T484)</f>
        <v/>
      </c>
      <c r="N478" s="172" t="str">
        <f>IF('Cálculos '!U484="","",'Cálculos '!U484)</f>
        <v/>
      </c>
      <c r="O478" s="172" t="str">
        <f>IF('Cálculos '!V484="","",'Cálculos '!V484)</f>
        <v/>
      </c>
      <c r="P478" s="172" t="str">
        <f>IF('Cálculos '!W484="","",'Cálculos '!W484)</f>
        <v/>
      </c>
      <c r="Q478" s="172" t="str">
        <f>IF('Cálculos '!X484="","",'Cálculos '!X484)</f>
        <v/>
      </c>
      <c r="R478" s="172" t="str">
        <f>IF('Cálculos '!Y484="","",'Cálculos '!Y484)</f>
        <v/>
      </c>
      <c r="S478" s="172" t="str">
        <f>IF('Cálculos '!Z484="","",'Cálculos '!Z484)</f>
        <v/>
      </c>
      <c r="T478" s="172" t="str">
        <f>IF('Cálculos '!AA484="","",'Cálculos '!AA484)</f>
        <v/>
      </c>
      <c r="U478" s="172" t="str">
        <f>IF('Cálculos '!AB484="","",'Cálculos '!AB484)</f>
        <v/>
      </c>
      <c r="V478" s="172" t="str">
        <f>IF('Cálculos '!AC484="","",'Cálculos '!AC484)</f>
        <v/>
      </c>
      <c r="W478" s="172" t="str">
        <f>IF('Cálculos '!AD484="","",'Cálculos '!AD484)</f>
        <v/>
      </c>
      <c r="X478" s="172" t="str">
        <f>IF('Cálculos '!AE484="","",'Cálculos '!AE484)</f>
        <v/>
      </c>
      <c r="Y478" s="172" t="str">
        <f>IF('Cálculos '!AF484="","",'Cálculos '!AF484)</f>
        <v/>
      </c>
      <c r="Z478" s="172" t="str">
        <f>IF('Cálculos '!AG484="","",'Cálculos '!AG484)</f>
        <v/>
      </c>
      <c r="AA478" s="172" t="str">
        <f>IF('Cálculos '!AH484="","",'Cálculos '!AH484)</f>
        <v/>
      </c>
      <c r="AB478" s="172" t="str">
        <f>IF('Cálculos '!AI484="","",'Cálculos '!AI484)</f>
        <v/>
      </c>
      <c r="AC478" s="172" t="str">
        <f>IF('Cálculos '!AJ484="","",'Cálculos '!AJ484)</f>
        <v/>
      </c>
      <c r="AD478" s="172" t="str">
        <f>IF('Cálculos '!AK484="","",'Cálculos '!AK484)</f>
        <v/>
      </c>
      <c r="AE478" s="172" t="str">
        <f>IF('Cálculos '!AL484="","",'Cálculos '!AL484)</f>
        <v/>
      </c>
      <c r="AF478" s="172" t="str">
        <f>IF('Cálculos '!AM484="","",'Cálculos '!AM484)</f>
        <v/>
      </c>
      <c r="AG478" s="172" t="str">
        <f>IF('Cálculos '!AN484="","",'Cálculos '!AN484)</f>
        <v/>
      </c>
      <c r="AH478" s="172" t="str">
        <f>IF('Cálculos '!AO484="","",'Cálculos '!AO484)</f>
        <v/>
      </c>
      <c r="AI478" s="172" t="str">
        <f>IF('Cálculos '!AP484="","",'Cálculos '!AP484)</f>
        <v/>
      </c>
      <c r="AJ478" s="443" t="str">
        <f>IF('Cálculos '!AQ484="","",'Cálculos '!AQ484)</f>
        <v/>
      </c>
      <c r="AK478" s="446" t="str">
        <f>IF('Cálculos '!D484="","",AVERAGE(C478:AJ478))</f>
        <v/>
      </c>
      <c r="AM478" s="181">
        <f t="shared" si="290"/>
        <v>476</v>
      </c>
      <c r="AN478" s="284" t="str">
        <f t="shared" si="291"/>
        <v/>
      </c>
      <c r="AO478" s="285" t="str">
        <f t="shared" si="292"/>
        <v/>
      </c>
      <c r="AP478" s="285" t="str">
        <f t="shared" si="293"/>
        <v/>
      </c>
      <c r="AQ478" s="285" t="str">
        <f t="shared" si="294"/>
        <v/>
      </c>
      <c r="AR478" s="182" t="str">
        <f t="shared" si="295"/>
        <v/>
      </c>
      <c r="AS478" s="182" t="str">
        <f t="shared" si="296"/>
        <v/>
      </c>
      <c r="AT478" s="182" t="str">
        <f t="shared" si="297"/>
        <v/>
      </c>
      <c r="AU478" s="182" t="str">
        <f t="shared" si="298"/>
        <v/>
      </c>
      <c r="AV478" s="182" t="str">
        <f t="shared" si="299"/>
        <v/>
      </c>
      <c r="AW478" s="182" t="str">
        <f t="shared" si="300"/>
        <v/>
      </c>
      <c r="AX478" s="182" t="str">
        <f t="shared" si="301"/>
        <v/>
      </c>
      <c r="AY478" s="182" t="str">
        <f t="shared" si="302"/>
        <v/>
      </c>
      <c r="AZ478" s="182" t="str">
        <f t="shared" si="303"/>
        <v/>
      </c>
      <c r="BA478" s="182" t="str">
        <f t="shared" si="304"/>
        <v/>
      </c>
      <c r="BB478" s="182" t="str">
        <f t="shared" si="305"/>
        <v/>
      </c>
      <c r="BC478" s="182" t="str">
        <f t="shared" si="306"/>
        <v/>
      </c>
      <c r="BD478" s="182" t="str">
        <f t="shared" si="307"/>
        <v/>
      </c>
      <c r="BE478" s="182" t="str">
        <f t="shared" si="308"/>
        <v/>
      </c>
      <c r="BF478" s="182" t="str">
        <f t="shared" si="309"/>
        <v/>
      </c>
      <c r="BG478" s="182" t="str">
        <f t="shared" si="310"/>
        <v/>
      </c>
      <c r="BH478" s="182" t="str">
        <f t="shared" si="311"/>
        <v/>
      </c>
      <c r="BI478" s="182" t="str">
        <f t="shared" si="312"/>
        <v/>
      </c>
      <c r="BJ478" s="182" t="str">
        <f t="shared" si="313"/>
        <v/>
      </c>
      <c r="BK478" s="182" t="str">
        <f t="shared" si="314"/>
        <v/>
      </c>
      <c r="BL478" s="182" t="str">
        <f t="shared" si="315"/>
        <v/>
      </c>
      <c r="BM478" s="182" t="str">
        <f t="shared" si="316"/>
        <v/>
      </c>
      <c r="BN478" s="182" t="str">
        <f t="shared" si="317"/>
        <v/>
      </c>
      <c r="BO478" s="182" t="str">
        <f t="shared" si="318"/>
        <v/>
      </c>
      <c r="BP478" s="182" t="str">
        <f t="shared" si="319"/>
        <v/>
      </c>
      <c r="BQ478" s="182" t="str">
        <f t="shared" si="320"/>
        <v/>
      </c>
      <c r="BR478" s="182" t="str">
        <f t="shared" si="321"/>
        <v/>
      </c>
      <c r="BS478" s="182" t="str">
        <f t="shared" si="322"/>
        <v/>
      </c>
      <c r="BT478" s="182" t="str">
        <f t="shared" si="323"/>
        <v/>
      </c>
      <c r="BU478" s="183" t="str">
        <f t="shared" si="324"/>
        <v/>
      </c>
      <c r="BV478" s="184" t="str">
        <f>IF('Cálculos '!C484="","",AVERAGE(AN478:BU478))</f>
        <v/>
      </c>
    </row>
    <row r="479" spans="2:74" ht="17.25" hidden="1" thickBot="1" x14ac:dyDescent="0.35">
      <c r="B479" s="165">
        <f t="shared" si="289"/>
        <v>477</v>
      </c>
      <c r="C479" s="171" t="str">
        <f>IF('Cálculos '!J485="","",'Cálculos '!J485)</f>
        <v/>
      </c>
      <c r="D479" s="172" t="str">
        <f>IF('Cálculos '!K485="","",'Cálculos '!K485)</f>
        <v/>
      </c>
      <c r="E479" s="172" t="str">
        <f>IF('Cálculos '!L485="","",'Cálculos '!L485)</f>
        <v/>
      </c>
      <c r="F479" s="172" t="str">
        <f>IF('Cálculos '!M485="","",'Cálculos '!M485)</f>
        <v/>
      </c>
      <c r="G479" s="172" t="str">
        <f>IF('Cálculos '!N485="","",'Cálculos '!N485)</f>
        <v/>
      </c>
      <c r="H479" s="172" t="str">
        <f>IF('Cálculos '!O485="","",'Cálculos '!O485)</f>
        <v/>
      </c>
      <c r="I479" s="172" t="str">
        <f>IF('Cálculos '!P485="","",'Cálculos '!P485)</f>
        <v/>
      </c>
      <c r="J479" s="172" t="str">
        <f>IF('Cálculos '!Q485="","",'Cálculos '!Q485)</f>
        <v/>
      </c>
      <c r="K479" s="172" t="str">
        <f>IF('Cálculos '!R485="","",'Cálculos '!R485)</f>
        <v/>
      </c>
      <c r="L479" s="172" t="str">
        <f>IF('Cálculos '!S485="","",'Cálculos '!S485)</f>
        <v/>
      </c>
      <c r="M479" s="172" t="str">
        <f>IF('Cálculos '!T485="","",'Cálculos '!T485)</f>
        <v/>
      </c>
      <c r="N479" s="172" t="str">
        <f>IF('Cálculos '!U485="","",'Cálculos '!U485)</f>
        <v/>
      </c>
      <c r="O479" s="172" t="str">
        <f>IF('Cálculos '!V485="","",'Cálculos '!V485)</f>
        <v/>
      </c>
      <c r="P479" s="172" t="str">
        <f>IF('Cálculos '!W485="","",'Cálculos '!W485)</f>
        <v/>
      </c>
      <c r="Q479" s="172" t="str">
        <f>IF('Cálculos '!X485="","",'Cálculos '!X485)</f>
        <v/>
      </c>
      <c r="R479" s="172" t="str">
        <f>IF('Cálculos '!Y485="","",'Cálculos '!Y485)</f>
        <v/>
      </c>
      <c r="S479" s="172" t="str">
        <f>IF('Cálculos '!Z485="","",'Cálculos '!Z485)</f>
        <v/>
      </c>
      <c r="T479" s="172" t="str">
        <f>IF('Cálculos '!AA485="","",'Cálculos '!AA485)</f>
        <v/>
      </c>
      <c r="U479" s="172" t="str">
        <f>IF('Cálculos '!AB485="","",'Cálculos '!AB485)</f>
        <v/>
      </c>
      <c r="V479" s="172" t="str">
        <f>IF('Cálculos '!AC485="","",'Cálculos '!AC485)</f>
        <v/>
      </c>
      <c r="W479" s="172" t="str">
        <f>IF('Cálculos '!AD485="","",'Cálculos '!AD485)</f>
        <v/>
      </c>
      <c r="X479" s="172" t="str">
        <f>IF('Cálculos '!AE485="","",'Cálculos '!AE485)</f>
        <v/>
      </c>
      <c r="Y479" s="172" t="str">
        <f>IF('Cálculos '!AF485="","",'Cálculos '!AF485)</f>
        <v/>
      </c>
      <c r="Z479" s="172" t="str">
        <f>IF('Cálculos '!AG485="","",'Cálculos '!AG485)</f>
        <v/>
      </c>
      <c r="AA479" s="172" t="str">
        <f>IF('Cálculos '!AH485="","",'Cálculos '!AH485)</f>
        <v/>
      </c>
      <c r="AB479" s="172" t="str">
        <f>IF('Cálculos '!AI485="","",'Cálculos '!AI485)</f>
        <v/>
      </c>
      <c r="AC479" s="172" t="str">
        <f>IF('Cálculos '!AJ485="","",'Cálculos '!AJ485)</f>
        <v/>
      </c>
      <c r="AD479" s="172" t="str">
        <f>IF('Cálculos '!AK485="","",'Cálculos '!AK485)</f>
        <v/>
      </c>
      <c r="AE479" s="172" t="str">
        <f>IF('Cálculos '!AL485="","",'Cálculos '!AL485)</f>
        <v/>
      </c>
      <c r="AF479" s="172" t="str">
        <f>IF('Cálculos '!AM485="","",'Cálculos '!AM485)</f>
        <v/>
      </c>
      <c r="AG479" s="172" t="str">
        <f>IF('Cálculos '!AN485="","",'Cálculos '!AN485)</f>
        <v/>
      </c>
      <c r="AH479" s="172" t="str">
        <f>IF('Cálculos '!AO485="","",'Cálculos '!AO485)</f>
        <v/>
      </c>
      <c r="AI479" s="172" t="str">
        <f>IF('Cálculos '!AP485="","",'Cálculos '!AP485)</f>
        <v/>
      </c>
      <c r="AJ479" s="443" t="str">
        <f>IF('Cálculos '!AQ485="","",'Cálculos '!AQ485)</f>
        <v/>
      </c>
      <c r="AK479" s="446" t="str">
        <f>IF('Cálculos '!D485="","",AVERAGE(C479:AJ479))</f>
        <v/>
      </c>
      <c r="AM479" s="181">
        <f t="shared" si="290"/>
        <v>477</v>
      </c>
      <c r="AN479" s="284" t="str">
        <f t="shared" si="291"/>
        <v/>
      </c>
      <c r="AO479" s="285" t="str">
        <f t="shared" si="292"/>
        <v/>
      </c>
      <c r="AP479" s="285" t="str">
        <f t="shared" si="293"/>
        <v/>
      </c>
      <c r="AQ479" s="285" t="str">
        <f t="shared" si="294"/>
        <v/>
      </c>
      <c r="AR479" s="182" t="str">
        <f t="shared" si="295"/>
        <v/>
      </c>
      <c r="AS479" s="182" t="str">
        <f t="shared" si="296"/>
        <v/>
      </c>
      <c r="AT479" s="182" t="str">
        <f t="shared" si="297"/>
        <v/>
      </c>
      <c r="AU479" s="182" t="str">
        <f t="shared" si="298"/>
        <v/>
      </c>
      <c r="AV479" s="182" t="str">
        <f t="shared" si="299"/>
        <v/>
      </c>
      <c r="AW479" s="182" t="str">
        <f t="shared" si="300"/>
        <v/>
      </c>
      <c r="AX479" s="182" t="str">
        <f t="shared" si="301"/>
        <v/>
      </c>
      <c r="AY479" s="182" t="str">
        <f t="shared" si="302"/>
        <v/>
      </c>
      <c r="AZ479" s="182" t="str">
        <f t="shared" si="303"/>
        <v/>
      </c>
      <c r="BA479" s="182" t="str">
        <f t="shared" si="304"/>
        <v/>
      </c>
      <c r="BB479" s="182" t="str">
        <f t="shared" si="305"/>
        <v/>
      </c>
      <c r="BC479" s="182" t="str">
        <f t="shared" si="306"/>
        <v/>
      </c>
      <c r="BD479" s="182" t="str">
        <f t="shared" si="307"/>
        <v/>
      </c>
      <c r="BE479" s="182" t="str">
        <f t="shared" si="308"/>
        <v/>
      </c>
      <c r="BF479" s="182" t="str">
        <f t="shared" si="309"/>
        <v/>
      </c>
      <c r="BG479" s="182" t="str">
        <f t="shared" si="310"/>
        <v/>
      </c>
      <c r="BH479" s="182" t="str">
        <f t="shared" si="311"/>
        <v/>
      </c>
      <c r="BI479" s="182" t="str">
        <f t="shared" si="312"/>
        <v/>
      </c>
      <c r="BJ479" s="182" t="str">
        <f t="shared" si="313"/>
        <v/>
      </c>
      <c r="BK479" s="182" t="str">
        <f t="shared" si="314"/>
        <v/>
      </c>
      <c r="BL479" s="182" t="str">
        <f t="shared" si="315"/>
        <v/>
      </c>
      <c r="BM479" s="182" t="str">
        <f t="shared" si="316"/>
        <v/>
      </c>
      <c r="BN479" s="182" t="str">
        <f t="shared" si="317"/>
        <v/>
      </c>
      <c r="BO479" s="182" t="str">
        <f t="shared" si="318"/>
        <v/>
      </c>
      <c r="BP479" s="182" t="str">
        <f t="shared" si="319"/>
        <v/>
      </c>
      <c r="BQ479" s="182" t="str">
        <f t="shared" si="320"/>
        <v/>
      </c>
      <c r="BR479" s="182" t="str">
        <f t="shared" si="321"/>
        <v/>
      </c>
      <c r="BS479" s="182" t="str">
        <f t="shared" si="322"/>
        <v/>
      </c>
      <c r="BT479" s="182" t="str">
        <f t="shared" si="323"/>
        <v/>
      </c>
      <c r="BU479" s="183" t="str">
        <f t="shared" si="324"/>
        <v/>
      </c>
      <c r="BV479" s="184" t="str">
        <f>IF('Cálculos '!C485="","",AVERAGE(AN479:BU479))</f>
        <v/>
      </c>
    </row>
    <row r="480" spans="2:74" ht="17.25" hidden="1" thickBot="1" x14ac:dyDescent="0.35">
      <c r="B480" s="165">
        <f t="shared" si="289"/>
        <v>478</v>
      </c>
      <c r="C480" s="171" t="str">
        <f>IF('Cálculos '!J486="","",'Cálculos '!J486)</f>
        <v/>
      </c>
      <c r="D480" s="172" t="str">
        <f>IF('Cálculos '!K486="","",'Cálculos '!K486)</f>
        <v/>
      </c>
      <c r="E480" s="172" t="str">
        <f>IF('Cálculos '!L486="","",'Cálculos '!L486)</f>
        <v/>
      </c>
      <c r="F480" s="172" t="str">
        <f>IF('Cálculos '!M486="","",'Cálculos '!M486)</f>
        <v/>
      </c>
      <c r="G480" s="172" t="str">
        <f>IF('Cálculos '!N486="","",'Cálculos '!N486)</f>
        <v/>
      </c>
      <c r="H480" s="172" t="str">
        <f>IF('Cálculos '!O486="","",'Cálculos '!O486)</f>
        <v/>
      </c>
      <c r="I480" s="172" t="str">
        <f>IF('Cálculos '!P486="","",'Cálculos '!P486)</f>
        <v/>
      </c>
      <c r="J480" s="172" t="str">
        <f>IF('Cálculos '!Q486="","",'Cálculos '!Q486)</f>
        <v/>
      </c>
      <c r="K480" s="172" t="str">
        <f>IF('Cálculos '!R486="","",'Cálculos '!R486)</f>
        <v/>
      </c>
      <c r="L480" s="172" t="str">
        <f>IF('Cálculos '!S486="","",'Cálculos '!S486)</f>
        <v/>
      </c>
      <c r="M480" s="172" t="str">
        <f>IF('Cálculos '!T486="","",'Cálculos '!T486)</f>
        <v/>
      </c>
      <c r="N480" s="172" t="str">
        <f>IF('Cálculos '!U486="","",'Cálculos '!U486)</f>
        <v/>
      </c>
      <c r="O480" s="172" t="str">
        <f>IF('Cálculos '!V486="","",'Cálculos '!V486)</f>
        <v/>
      </c>
      <c r="P480" s="172" t="str">
        <f>IF('Cálculos '!W486="","",'Cálculos '!W486)</f>
        <v/>
      </c>
      <c r="Q480" s="172" t="str">
        <f>IF('Cálculos '!X486="","",'Cálculos '!X486)</f>
        <v/>
      </c>
      <c r="R480" s="172" t="str">
        <f>IF('Cálculos '!Y486="","",'Cálculos '!Y486)</f>
        <v/>
      </c>
      <c r="S480" s="172" t="str">
        <f>IF('Cálculos '!Z486="","",'Cálculos '!Z486)</f>
        <v/>
      </c>
      <c r="T480" s="172" t="str">
        <f>IF('Cálculos '!AA486="","",'Cálculos '!AA486)</f>
        <v/>
      </c>
      <c r="U480" s="172" t="str">
        <f>IF('Cálculos '!AB486="","",'Cálculos '!AB486)</f>
        <v/>
      </c>
      <c r="V480" s="172" t="str">
        <f>IF('Cálculos '!AC486="","",'Cálculos '!AC486)</f>
        <v/>
      </c>
      <c r="W480" s="172" t="str">
        <f>IF('Cálculos '!AD486="","",'Cálculos '!AD486)</f>
        <v/>
      </c>
      <c r="X480" s="172" t="str">
        <f>IF('Cálculos '!AE486="","",'Cálculos '!AE486)</f>
        <v/>
      </c>
      <c r="Y480" s="172" t="str">
        <f>IF('Cálculos '!AF486="","",'Cálculos '!AF486)</f>
        <v/>
      </c>
      <c r="Z480" s="172" t="str">
        <f>IF('Cálculos '!AG486="","",'Cálculos '!AG486)</f>
        <v/>
      </c>
      <c r="AA480" s="172" t="str">
        <f>IF('Cálculos '!AH486="","",'Cálculos '!AH486)</f>
        <v/>
      </c>
      <c r="AB480" s="172" t="str">
        <f>IF('Cálculos '!AI486="","",'Cálculos '!AI486)</f>
        <v/>
      </c>
      <c r="AC480" s="172" t="str">
        <f>IF('Cálculos '!AJ486="","",'Cálculos '!AJ486)</f>
        <v/>
      </c>
      <c r="AD480" s="172" t="str">
        <f>IF('Cálculos '!AK486="","",'Cálculos '!AK486)</f>
        <v/>
      </c>
      <c r="AE480" s="172" t="str">
        <f>IF('Cálculos '!AL486="","",'Cálculos '!AL486)</f>
        <v/>
      </c>
      <c r="AF480" s="172" t="str">
        <f>IF('Cálculos '!AM486="","",'Cálculos '!AM486)</f>
        <v/>
      </c>
      <c r="AG480" s="172" t="str">
        <f>IF('Cálculos '!AN486="","",'Cálculos '!AN486)</f>
        <v/>
      </c>
      <c r="AH480" s="172" t="str">
        <f>IF('Cálculos '!AO486="","",'Cálculos '!AO486)</f>
        <v/>
      </c>
      <c r="AI480" s="172" t="str">
        <f>IF('Cálculos '!AP486="","",'Cálculos '!AP486)</f>
        <v/>
      </c>
      <c r="AJ480" s="443" t="str">
        <f>IF('Cálculos '!AQ486="","",'Cálculos '!AQ486)</f>
        <v/>
      </c>
      <c r="AK480" s="446" t="str">
        <f>IF('Cálculos '!D486="","",AVERAGE(C480:AJ480))</f>
        <v/>
      </c>
      <c r="AM480" s="181">
        <f t="shared" si="290"/>
        <v>478</v>
      </c>
      <c r="AN480" s="284" t="str">
        <f t="shared" si="291"/>
        <v/>
      </c>
      <c r="AO480" s="285" t="str">
        <f t="shared" si="292"/>
        <v/>
      </c>
      <c r="AP480" s="285" t="str">
        <f t="shared" si="293"/>
        <v/>
      </c>
      <c r="AQ480" s="285" t="str">
        <f t="shared" si="294"/>
        <v/>
      </c>
      <c r="AR480" s="182" t="str">
        <f t="shared" si="295"/>
        <v/>
      </c>
      <c r="AS480" s="182" t="str">
        <f t="shared" si="296"/>
        <v/>
      </c>
      <c r="AT480" s="182" t="str">
        <f t="shared" si="297"/>
        <v/>
      </c>
      <c r="AU480" s="182" t="str">
        <f t="shared" si="298"/>
        <v/>
      </c>
      <c r="AV480" s="182" t="str">
        <f t="shared" si="299"/>
        <v/>
      </c>
      <c r="AW480" s="182" t="str">
        <f t="shared" si="300"/>
        <v/>
      </c>
      <c r="AX480" s="182" t="str">
        <f t="shared" si="301"/>
        <v/>
      </c>
      <c r="AY480" s="182" t="str">
        <f t="shared" si="302"/>
        <v/>
      </c>
      <c r="AZ480" s="182" t="str">
        <f t="shared" si="303"/>
        <v/>
      </c>
      <c r="BA480" s="182" t="str">
        <f t="shared" si="304"/>
        <v/>
      </c>
      <c r="BB480" s="182" t="str">
        <f t="shared" si="305"/>
        <v/>
      </c>
      <c r="BC480" s="182" t="str">
        <f t="shared" si="306"/>
        <v/>
      </c>
      <c r="BD480" s="182" t="str">
        <f t="shared" si="307"/>
        <v/>
      </c>
      <c r="BE480" s="182" t="str">
        <f t="shared" si="308"/>
        <v/>
      </c>
      <c r="BF480" s="182" t="str">
        <f t="shared" si="309"/>
        <v/>
      </c>
      <c r="BG480" s="182" t="str">
        <f t="shared" si="310"/>
        <v/>
      </c>
      <c r="BH480" s="182" t="str">
        <f t="shared" si="311"/>
        <v/>
      </c>
      <c r="BI480" s="182" t="str">
        <f t="shared" si="312"/>
        <v/>
      </c>
      <c r="BJ480" s="182" t="str">
        <f t="shared" si="313"/>
        <v/>
      </c>
      <c r="BK480" s="182" t="str">
        <f t="shared" si="314"/>
        <v/>
      </c>
      <c r="BL480" s="182" t="str">
        <f t="shared" si="315"/>
        <v/>
      </c>
      <c r="BM480" s="182" t="str">
        <f t="shared" si="316"/>
        <v/>
      </c>
      <c r="BN480" s="182" t="str">
        <f t="shared" si="317"/>
        <v/>
      </c>
      <c r="BO480" s="182" t="str">
        <f t="shared" si="318"/>
        <v/>
      </c>
      <c r="BP480" s="182" t="str">
        <f t="shared" si="319"/>
        <v/>
      </c>
      <c r="BQ480" s="182" t="str">
        <f t="shared" si="320"/>
        <v/>
      </c>
      <c r="BR480" s="182" t="str">
        <f t="shared" si="321"/>
        <v/>
      </c>
      <c r="BS480" s="182" t="str">
        <f t="shared" si="322"/>
        <v/>
      </c>
      <c r="BT480" s="182" t="str">
        <f t="shared" si="323"/>
        <v/>
      </c>
      <c r="BU480" s="183" t="str">
        <f t="shared" si="324"/>
        <v/>
      </c>
      <c r="BV480" s="184" t="str">
        <f>IF('Cálculos '!C486="","",AVERAGE(AN480:BU480))</f>
        <v/>
      </c>
    </row>
    <row r="481" spans="2:74" ht="17.25" hidden="1" thickBot="1" x14ac:dyDescent="0.35">
      <c r="B481" s="165">
        <f t="shared" si="289"/>
        <v>479</v>
      </c>
      <c r="C481" s="171" t="str">
        <f>IF('Cálculos '!J487="","",'Cálculos '!J487)</f>
        <v/>
      </c>
      <c r="D481" s="172" t="str">
        <f>IF('Cálculos '!K487="","",'Cálculos '!K487)</f>
        <v/>
      </c>
      <c r="E481" s="172" t="str">
        <f>IF('Cálculos '!L487="","",'Cálculos '!L487)</f>
        <v/>
      </c>
      <c r="F481" s="172" t="str">
        <f>IF('Cálculos '!M487="","",'Cálculos '!M487)</f>
        <v/>
      </c>
      <c r="G481" s="172" t="str">
        <f>IF('Cálculos '!N487="","",'Cálculos '!N487)</f>
        <v/>
      </c>
      <c r="H481" s="172" t="str">
        <f>IF('Cálculos '!O487="","",'Cálculos '!O487)</f>
        <v/>
      </c>
      <c r="I481" s="172" t="str">
        <f>IF('Cálculos '!P487="","",'Cálculos '!P487)</f>
        <v/>
      </c>
      <c r="J481" s="172" t="str">
        <f>IF('Cálculos '!Q487="","",'Cálculos '!Q487)</f>
        <v/>
      </c>
      <c r="K481" s="172" t="str">
        <f>IF('Cálculos '!R487="","",'Cálculos '!R487)</f>
        <v/>
      </c>
      <c r="L481" s="172" t="str">
        <f>IF('Cálculos '!S487="","",'Cálculos '!S487)</f>
        <v/>
      </c>
      <c r="M481" s="172" t="str">
        <f>IF('Cálculos '!T487="","",'Cálculos '!T487)</f>
        <v/>
      </c>
      <c r="N481" s="172" t="str">
        <f>IF('Cálculos '!U487="","",'Cálculos '!U487)</f>
        <v/>
      </c>
      <c r="O481" s="172" t="str">
        <f>IF('Cálculos '!V487="","",'Cálculos '!V487)</f>
        <v/>
      </c>
      <c r="P481" s="172" t="str">
        <f>IF('Cálculos '!W487="","",'Cálculos '!W487)</f>
        <v/>
      </c>
      <c r="Q481" s="172" t="str">
        <f>IF('Cálculos '!X487="","",'Cálculos '!X487)</f>
        <v/>
      </c>
      <c r="R481" s="172" t="str">
        <f>IF('Cálculos '!Y487="","",'Cálculos '!Y487)</f>
        <v/>
      </c>
      <c r="S481" s="172" t="str">
        <f>IF('Cálculos '!Z487="","",'Cálculos '!Z487)</f>
        <v/>
      </c>
      <c r="T481" s="172" t="str">
        <f>IF('Cálculos '!AA487="","",'Cálculos '!AA487)</f>
        <v/>
      </c>
      <c r="U481" s="172" t="str">
        <f>IF('Cálculos '!AB487="","",'Cálculos '!AB487)</f>
        <v/>
      </c>
      <c r="V481" s="172" t="str">
        <f>IF('Cálculos '!AC487="","",'Cálculos '!AC487)</f>
        <v/>
      </c>
      <c r="W481" s="172" t="str">
        <f>IF('Cálculos '!AD487="","",'Cálculos '!AD487)</f>
        <v/>
      </c>
      <c r="X481" s="172" t="str">
        <f>IF('Cálculos '!AE487="","",'Cálculos '!AE487)</f>
        <v/>
      </c>
      <c r="Y481" s="172" t="str">
        <f>IF('Cálculos '!AF487="","",'Cálculos '!AF487)</f>
        <v/>
      </c>
      <c r="Z481" s="172" t="str">
        <f>IF('Cálculos '!AG487="","",'Cálculos '!AG487)</f>
        <v/>
      </c>
      <c r="AA481" s="172" t="str">
        <f>IF('Cálculos '!AH487="","",'Cálculos '!AH487)</f>
        <v/>
      </c>
      <c r="AB481" s="172" t="str">
        <f>IF('Cálculos '!AI487="","",'Cálculos '!AI487)</f>
        <v/>
      </c>
      <c r="AC481" s="172" t="str">
        <f>IF('Cálculos '!AJ487="","",'Cálculos '!AJ487)</f>
        <v/>
      </c>
      <c r="AD481" s="172" t="str">
        <f>IF('Cálculos '!AK487="","",'Cálculos '!AK487)</f>
        <v/>
      </c>
      <c r="AE481" s="172" t="str">
        <f>IF('Cálculos '!AL487="","",'Cálculos '!AL487)</f>
        <v/>
      </c>
      <c r="AF481" s="172" t="str">
        <f>IF('Cálculos '!AM487="","",'Cálculos '!AM487)</f>
        <v/>
      </c>
      <c r="AG481" s="172" t="str">
        <f>IF('Cálculos '!AN487="","",'Cálculos '!AN487)</f>
        <v/>
      </c>
      <c r="AH481" s="172" t="str">
        <f>IF('Cálculos '!AO487="","",'Cálculos '!AO487)</f>
        <v/>
      </c>
      <c r="AI481" s="172" t="str">
        <f>IF('Cálculos '!AP487="","",'Cálculos '!AP487)</f>
        <v/>
      </c>
      <c r="AJ481" s="443" t="str">
        <f>IF('Cálculos '!AQ487="","",'Cálculos '!AQ487)</f>
        <v/>
      </c>
      <c r="AK481" s="446" t="str">
        <f>IF('Cálculos '!D487="","",AVERAGE(C481:AJ481))</f>
        <v/>
      </c>
      <c r="AM481" s="181">
        <f t="shared" si="290"/>
        <v>479</v>
      </c>
      <c r="AN481" s="284" t="str">
        <f t="shared" si="291"/>
        <v/>
      </c>
      <c r="AO481" s="285" t="str">
        <f t="shared" si="292"/>
        <v/>
      </c>
      <c r="AP481" s="285" t="str">
        <f t="shared" si="293"/>
        <v/>
      </c>
      <c r="AQ481" s="285" t="str">
        <f t="shared" si="294"/>
        <v/>
      </c>
      <c r="AR481" s="182" t="str">
        <f t="shared" si="295"/>
        <v/>
      </c>
      <c r="AS481" s="182" t="str">
        <f t="shared" si="296"/>
        <v/>
      </c>
      <c r="AT481" s="182" t="str">
        <f t="shared" si="297"/>
        <v/>
      </c>
      <c r="AU481" s="182" t="str">
        <f t="shared" si="298"/>
        <v/>
      </c>
      <c r="AV481" s="182" t="str">
        <f t="shared" si="299"/>
        <v/>
      </c>
      <c r="AW481" s="182" t="str">
        <f t="shared" si="300"/>
        <v/>
      </c>
      <c r="AX481" s="182" t="str">
        <f t="shared" si="301"/>
        <v/>
      </c>
      <c r="AY481" s="182" t="str">
        <f t="shared" si="302"/>
        <v/>
      </c>
      <c r="AZ481" s="182" t="str">
        <f t="shared" si="303"/>
        <v/>
      </c>
      <c r="BA481" s="182" t="str">
        <f t="shared" si="304"/>
        <v/>
      </c>
      <c r="BB481" s="182" t="str">
        <f t="shared" si="305"/>
        <v/>
      </c>
      <c r="BC481" s="182" t="str">
        <f t="shared" si="306"/>
        <v/>
      </c>
      <c r="BD481" s="182" t="str">
        <f t="shared" si="307"/>
        <v/>
      </c>
      <c r="BE481" s="182" t="str">
        <f t="shared" si="308"/>
        <v/>
      </c>
      <c r="BF481" s="182" t="str">
        <f t="shared" si="309"/>
        <v/>
      </c>
      <c r="BG481" s="182" t="str">
        <f t="shared" si="310"/>
        <v/>
      </c>
      <c r="BH481" s="182" t="str">
        <f t="shared" si="311"/>
        <v/>
      </c>
      <c r="BI481" s="182" t="str">
        <f t="shared" si="312"/>
        <v/>
      </c>
      <c r="BJ481" s="182" t="str">
        <f t="shared" si="313"/>
        <v/>
      </c>
      <c r="BK481" s="182" t="str">
        <f t="shared" si="314"/>
        <v/>
      </c>
      <c r="BL481" s="182" t="str">
        <f t="shared" si="315"/>
        <v/>
      </c>
      <c r="BM481" s="182" t="str">
        <f t="shared" si="316"/>
        <v/>
      </c>
      <c r="BN481" s="182" t="str">
        <f t="shared" si="317"/>
        <v/>
      </c>
      <c r="BO481" s="182" t="str">
        <f t="shared" si="318"/>
        <v/>
      </c>
      <c r="BP481" s="182" t="str">
        <f t="shared" si="319"/>
        <v/>
      </c>
      <c r="BQ481" s="182" t="str">
        <f t="shared" si="320"/>
        <v/>
      </c>
      <c r="BR481" s="182" t="str">
        <f t="shared" si="321"/>
        <v/>
      </c>
      <c r="BS481" s="182" t="str">
        <f t="shared" si="322"/>
        <v/>
      </c>
      <c r="BT481" s="182" t="str">
        <f t="shared" si="323"/>
        <v/>
      </c>
      <c r="BU481" s="183" t="str">
        <f t="shared" si="324"/>
        <v/>
      </c>
      <c r="BV481" s="184" t="str">
        <f>IF('Cálculos '!C487="","",AVERAGE(AN481:BU481))</f>
        <v/>
      </c>
    </row>
    <row r="482" spans="2:74" ht="17.25" hidden="1" thickBot="1" x14ac:dyDescent="0.35">
      <c r="B482" s="165">
        <f t="shared" si="289"/>
        <v>480</v>
      </c>
      <c r="C482" s="171" t="str">
        <f>IF('Cálculos '!J488="","",'Cálculos '!J488)</f>
        <v/>
      </c>
      <c r="D482" s="172" t="str">
        <f>IF('Cálculos '!K488="","",'Cálculos '!K488)</f>
        <v/>
      </c>
      <c r="E482" s="172" t="str">
        <f>IF('Cálculos '!L488="","",'Cálculos '!L488)</f>
        <v/>
      </c>
      <c r="F482" s="172" t="str">
        <f>IF('Cálculos '!M488="","",'Cálculos '!M488)</f>
        <v/>
      </c>
      <c r="G482" s="172" t="str">
        <f>IF('Cálculos '!N488="","",'Cálculos '!N488)</f>
        <v/>
      </c>
      <c r="H482" s="172" t="str">
        <f>IF('Cálculos '!O488="","",'Cálculos '!O488)</f>
        <v/>
      </c>
      <c r="I482" s="172" t="str">
        <f>IF('Cálculos '!P488="","",'Cálculos '!P488)</f>
        <v/>
      </c>
      <c r="J482" s="172" t="str">
        <f>IF('Cálculos '!Q488="","",'Cálculos '!Q488)</f>
        <v/>
      </c>
      <c r="K482" s="172" t="str">
        <f>IF('Cálculos '!R488="","",'Cálculos '!R488)</f>
        <v/>
      </c>
      <c r="L482" s="172" t="str">
        <f>IF('Cálculos '!S488="","",'Cálculos '!S488)</f>
        <v/>
      </c>
      <c r="M482" s="172" t="str">
        <f>IF('Cálculos '!T488="","",'Cálculos '!T488)</f>
        <v/>
      </c>
      <c r="N482" s="172" t="str">
        <f>IF('Cálculos '!U488="","",'Cálculos '!U488)</f>
        <v/>
      </c>
      <c r="O482" s="172" t="str">
        <f>IF('Cálculos '!V488="","",'Cálculos '!V488)</f>
        <v/>
      </c>
      <c r="P482" s="172" t="str">
        <f>IF('Cálculos '!W488="","",'Cálculos '!W488)</f>
        <v/>
      </c>
      <c r="Q482" s="172" t="str">
        <f>IF('Cálculos '!X488="","",'Cálculos '!X488)</f>
        <v/>
      </c>
      <c r="R482" s="172" t="str">
        <f>IF('Cálculos '!Y488="","",'Cálculos '!Y488)</f>
        <v/>
      </c>
      <c r="S482" s="172" t="str">
        <f>IF('Cálculos '!Z488="","",'Cálculos '!Z488)</f>
        <v/>
      </c>
      <c r="T482" s="172" t="str">
        <f>IF('Cálculos '!AA488="","",'Cálculos '!AA488)</f>
        <v/>
      </c>
      <c r="U482" s="172" t="str">
        <f>IF('Cálculos '!AB488="","",'Cálculos '!AB488)</f>
        <v/>
      </c>
      <c r="V482" s="172" t="str">
        <f>IF('Cálculos '!AC488="","",'Cálculos '!AC488)</f>
        <v/>
      </c>
      <c r="W482" s="172" t="str">
        <f>IF('Cálculos '!AD488="","",'Cálculos '!AD488)</f>
        <v/>
      </c>
      <c r="X482" s="172" t="str">
        <f>IF('Cálculos '!AE488="","",'Cálculos '!AE488)</f>
        <v/>
      </c>
      <c r="Y482" s="172" t="str">
        <f>IF('Cálculos '!AF488="","",'Cálculos '!AF488)</f>
        <v/>
      </c>
      <c r="Z482" s="172" t="str">
        <f>IF('Cálculos '!AG488="","",'Cálculos '!AG488)</f>
        <v/>
      </c>
      <c r="AA482" s="172" t="str">
        <f>IF('Cálculos '!AH488="","",'Cálculos '!AH488)</f>
        <v/>
      </c>
      <c r="AB482" s="172" t="str">
        <f>IF('Cálculos '!AI488="","",'Cálculos '!AI488)</f>
        <v/>
      </c>
      <c r="AC482" s="172" t="str">
        <f>IF('Cálculos '!AJ488="","",'Cálculos '!AJ488)</f>
        <v/>
      </c>
      <c r="AD482" s="172" t="str">
        <f>IF('Cálculos '!AK488="","",'Cálculos '!AK488)</f>
        <v/>
      </c>
      <c r="AE482" s="172" t="str">
        <f>IF('Cálculos '!AL488="","",'Cálculos '!AL488)</f>
        <v/>
      </c>
      <c r="AF482" s="172" t="str">
        <f>IF('Cálculos '!AM488="","",'Cálculos '!AM488)</f>
        <v/>
      </c>
      <c r="AG482" s="172" t="str">
        <f>IF('Cálculos '!AN488="","",'Cálculos '!AN488)</f>
        <v/>
      </c>
      <c r="AH482" s="172" t="str">
        <f>IF('Cálculos '!AO488="","",'Cálculos '!AO488)</f>
        <v/>
      </c>
      <c r="AI482" s="172" t="str">
        <f>IF('Cálculos '!AP488="","",'Cálculos '!AP488)</f>
        <v/>
      </c>
      <c r="AJ482" s="443" t="str">
        <f>IF('Cálculos '!AQ488="","",'Cálculos '!AQ488)</f>
        <v/>
      </c>
      <c r="AK482" s="446" t="str">
        <f>IF('Cálculos '!D488="","",AVERAGE(C482:AJ482))</f>
        <v/>
      </c>
      <c r="AM482" s="181">
        <f t="shared" si="290"/>
        <v>480</v>
      </c>
      <c r="AN482" s="284" t="str">
        <f t="shared" si="291"/>
        <v/>
      </c>
      <c r="AO482" s="285" t="str">
        <f t="shared" si="292"/>
        <v/>
      </c>
      <c r="AP482" s="285" t="str">
        <f t="shared" si="293"/>
        <v/>
      </c>
      <c r="AQ482" s="285" t="str">
        <f t="shared" si="294"/>
        <v/>
      </c>
      <c r="AR482" s="182" t="str">
        <f t="shared" si="295"/>
        <v/>
      </c>
      <c r="AS482" s="182" t="str">
        <f t="shared" si="296"/>
        <v/>
      </c>
      <c r="AT482" s="182" t="str">
        <f t="shared" si="297"/>
        <v/>
      </c>
      <c r="AU482" s="182" t="str">
        <f t="shared" si="298"/>
        <v/>
      </c>
      <c r="AV482" s="182" t="str">
        <f t="shared" si="299"/>
        <v/>
      </c>
      <c r="AW482" s="182" t="str">
        <f t="shared" si="300"/>
        <v/>
      </c>
      <c r="AX482" s="182" t="str">
        <f t="shared" si="301"/>
        <v/>
      </c>
      <c r="AY482" s="182" t="str">
        <f t="shared" si="302"/>
        <v/>
      </c>
      <c r="AZ482" s="182" t="str">
        <f t="shared" si="303"/>
        <v/>
      </c>
      <c r="BA482" s="182" t="str">
        <f t="shared" si="304"/>
        <v/>
      </c>
      <c r="BB482" s="182" t="str">
        <f t="shared" si="305"/>
        <v/>
      </c>
      <c r="BC482" s="182" t="str">
        <f t="shared" si="306"/>
        <v/>
      </c>
      <c r="BD482" s="182" t="str">
        <f t="shared" si="307"/>
        <v/>
      </c>
      <c r="BE482" s="182" t="str">
        <f t="shared" si="308"/>
        <v/>
      </c>
      <c r="BF482" s="182" t="str">
        <f t="shared" si="309"/>
        <v/>
      </c>
      <c r="BG482" s="182" t="str">
        <f t="shared" si="310"/>
        <v/>
      </c>
      <c r="BH482" s="182" t="str">
        <f t="shared" si="311"/>
        <v/>
      </c>
      <c r="BI482" s="182" t="str">
        <f t="shared" si="312"/>
        <v/>
      </c>
      <c r="BJ482" s="182" t="str">
        <f t="shared" si="313"/>
        <v/>
      </c>
      <c r="BK482" s="182" t="str">
        <f t="shared" si="314"/>
        <v/>
      </c>
      <c r="BL482" s="182" t="str">
        <f t="shared" si="315"/>
        <v/>
      </c>
      <c r="BM482" s="182" t="str">
        <f t="shared" si="316"/>
        <v/>
      </c>
      <c r="BN482" s="182" t="str">
        <f t="shared" si="317"/>
        <v/>
      </c>
      <c r="BO482" s="182" t="str">
        <f t="shared" si="318"/>
        <v/>
      </c>
      <c r="BP482" s="182" t="str">
        <f t="shared" si="319"/>
        <v/>
      </c>
      <c r="BQ482" s="182" t="str">
        <f t="shared" si="320"/>
        <v/>
      </c>
      <c r="BR482" s="182" t="str">
        <f t="shared" si="321"/>
        <v/>
      </c>
      <c r="BS482" s="182" t="str">
        <f t="shared" si="322"/>
        <v/>
      </c>
      <c r="BT482" s="182" t="str">
        <f t="shared" si="323"/>
        <v/>
      </c>
      <c r="BU482" s="183" t="str">
        <f t="shared" si="324"/>
        <v/>
      </c>
      <c r="BV482" s="184" t="str">
        <f>IF('Cálculos '!C488="","",AVERAGE(AN482:BU482))</f>
        <v/>
      </c>
    </row>
    <row r="483" spans="2:74" ht="17.25" hidden="1" thickBot="1" x14ac:dyDescent="0.35">
      <c r="B483" s="165">
        <f t="shared" si="289"/>
        <v>481</v>
      </c>
      <c r="C483" s="171" t="str">
        <f>IF('Cálculos '!J489="","",'Cálculos '!J489)</f>
        <v/>
      </c>
      <c r="D483" s="172" t="str">
        <f>IF('Cálculos '!K489="","",'Cálculos '!K489)</f>
        <v/>
      </c>
      <c r="E483" s="172" t="str">
        <f>IF('Cálculos '!L489="","",'Cálculos '!L489)</f>
        <v/>
      </c>
      <c r="F483" s="172" t="str">
        <f>IF('Cálculos '!M489="","",'Cálculos '!M489)</f>
        <v/>
      </c>
      <c r="G483" s="172" t="str">
        <f>IF('Cálculos '!N489="","",'Cálculos '!N489)</f>
        <v/>
      </c>
      <c r="H483" s="172" t="str">
        <f>IF('Cálculos '!O489="","",'Cálculos '!O489)</f>
        <v/>
      </c>
      <c r="I483" s="172" t="str">
        <f>IF('Cálculos '!P489="","",'Cálculos '!P489)</f>
        <v/>
      </c>
      <c r="J483" s="172" t="str">
        <f>IF('Cálculos '!Q489="","",'Cálculos '!Q489)</f>
        <v/>
      </c>
      <c r="K483" s="172" t="str">
        <f>IF('Cálculos '!R489="","",'Cálculos '!R489)</f>
        <v/>
      </c>
      <c r="L483" s="172" t="str">
        <f>IF('Cálculos '!S489="","",'Cálculos '!S489)</f>
        <v/>
      </c>
      <c r="M483" s="172" t="str">
        <f>IF('Cálculos '!T489="","",'Cálculos '!T489)</f>
        <v/>
      </c>
      <c r="N483" s="172" t="str">
        <f>IF('Cálculos '!U489="","",'Cálculos '!U489)</f>
        <v/>
      </c>
      <c r="O483" s="172" t="str">
        <f>IF('Cálculos '!V489="","",'Cálculos '!V489)</f>
        <v/>
      </c>
      <c r="P483" s="172" t="str">
        <f>IF('Cálculos '!W489="","",'Cálculos '!W489)</f>
        <v/>
      </c>
      <c r="Q483" s="172" t="str">
        <f>IF('Cálculos '!X489="","",'Cálculos '!X489)</f>
        <v/>
      </c>
      <c r="R483" s="172" t="str">
        <f>IF('Cálculos '!Y489="","",'Cálculos '!Y489)</f>
        <v/>
      </c>
      <c r="S483" s="172" t="str">
        <f>IF('Cálculos '!Z489="","",'Cálculos '!Z489)</f>
        <v/>
      </c>
      <c r="T483" s="172" t="str">
        <f>IF('Cálculos '!AA489="","",'Cálculos '!AA489)</f>
        <v/>
      </c>
      <c r="U483" s="172" t="str">
        <f>IF('Cálculos '!AB489="","",'Cálculos '!AB489)</f>
        <v/>
      </c>
      <c r="V483" s="172" t="str">
        <f>IF('Cálculos '!AC489="","",'Cálculos '!AC489)</f>
        <v/>
      </c>
      <c r="W483" s="172" t="str">
        <f>IF('Cálculos '!AD489="","",'Cálculos '!AD489)</f>
        <v/>
      </c>
      <c r="X483" s="172" t="str">
        <f>IF('Cálculos '!AE489="","",'Cálculos '!AE489)</f>
        <v/>
      </c>
      <c r="Y483" s="172" t="str">
        <f>IF('Cálculos '!AF489="","",'Cálculos '!AF489)</f>
        <v/>
      </c>
      <c r="Z483" s="172" t="str">
        <f>IF('Cálculos '!AG489="","",'Cálculos '!AG489)</f>
        <v/>
      </c>
      <c r="AA483" s="172" t="str">
        <f>IF('Cálculos '!AH489="","",'Cálculos '!AH489)</f>
        <v/>
      </c>
      <c r="AB483" s="172" t="str">
        <f>IF('Cálculos '!AI489="","",'Cálculos '!AI489)</f>
        <v/>
      </c>
      <c r="AC483" s="172" t="str">
        <f>IF('Cálculos '!AJ489="","",'Cálculos '!AJ489)</f>
        <v/>
      </c>
      <c r="AD483" s="172" t="str">
        <f>IF('Cálculos '!AK489="","",'Cálculos '!AK489)</f>
        <v/>
      </c>
      <c r="AE483" s="172" t="str">
        <f>IF('Cálculos '!AL489="","",'Cálculos '!AL489)</f>
        <v/>
      </c>
      <c r="AF483" s="172" t="str">
        <f>IF('Cálculos '!AM489="","",'Cálculos '!AM489)</f>
        <v/>
      </c>
      <c r="AG483" s="172" t="str">
        <f>IF('Cálculos '!AN489="","",'Cálculos '!AN489)</f>
        <v/>
      </c>
      <c r="AH483" s="172" t="str">
        <f>IF('Cálculos '!AO489="","",'Cálculos '!AO489)</f>
        <v/>
      </c>
      <c r="AI483" s="172" t="str">
        <f>IF('Cálculos '!AP489="","",'Cálculos '!AP489)</f>
        <v/>
      </c>
      <c r="AJ483" s="443" t="str">
        <f>IF('Cálculos '!AQ489="","",'Cálculos '!AQ489)</f>
        <v/>
      </c>
      <c r="AK483" s="446" t="str">
        <f>IF('Cálculos '!D489="","",AVERAGE(C483:AJ483))</f>
        <v/>
      </c>
      <c r="AM483" s="181">
        <f t="shared" si="290"/>
        <v>481</v>
      </c>
      <c r="AN483" s="284" t="str">
        <f t="shared" si="291"/>
        <v/>
      </c>
      <c r="AO483" s="285" t="str">
        <f t="shared" si="292"/>
        <v/>
      </c>
      <c r="AP483" s="285" t="str">
        <f t="shared" si="293"/>
        <v/>
      </c>
      <c r="AQ483" s="285" t="str">
        <f t="shared" si="294"/>
        <v/>
      </c>
      <c r="AR483" s="182" t="str">
        <f t="shared" si="295"/>
        <v/>
      </c>
      <c r="AS483" s="182" t="str">
        <f t="shared" si="296"/>
        <v/>
      </c>
      <c r="AT483" s="182" t="str">
        <f t="shared" si="297"/>
        <v/>
      </c>
      <c r="AU483" s="182" t="str">
        <f t="shared" si="298"/>
        <v/>
      </c>
      <c r="AV483" s="182" t="str">
        <f t="shared" si="299"/>
        <v/>
      </c>
      <c r="AW483" s="182" t="str">
        <f t="shared" si="300"/>
        <v/>
      </c>
      <c r="AX483" s="182" t="str">
        <f t="shared" si="301"/>
        <v/>
      </c>
      <c r="AY483" s="182" t="str">
        <f t="shared" si="302"/>
        <v/>
      </c>
      <c r="AZ483" s="182" t="str">
        <f t="shared" si="303"/>
        <v/>
      </c>
      <c r="BA483" s="182" t="str">
        <f t="shared" si="304"/>
        <v/>
      </c>
      <c r="BB483" s="182" t="str">
        <f t="shared" si="305"/>
        <v/>
      </c>
      <c r="BC483" s="182" t="str">
        <f t="shared" si="306"/>
        <v/>
      </c>
      <c r="BD483" s="182" t="str">
        <f t="shared" si="307"/>
        <v/>
      </c>
      <c r="BE483" s="182" t="str">
        <f t="shared" si="308"/>
        <v/>
      </c>
      <c r="BF483" s="182" t="str">
        <f t="shared" si="309"/>
        <v/>
      </c>
      <c r="BG483" s="182" t="str">
        <f t="shared" si="310"/>
        <v/>
      </c>
      <c r="BH483" s="182" t="str">
        <f t="shared" si="311"/>
        <v/>
      </c>
      <c r="BI483" s="182" t="str">
        <f t="shared" si="312"/>
        <v/>
      </c>
      <c r="BJ483" s="182" t="str">
        <f t="shared" si="313"/>
        <v/>
      </c>
      <c r="BK483" s="182" t="str">
        <f t="shared" si="314"/>
        <v/>
      </c>
      <c r="BL483" s="182" t="str">
        <f t="shared" si="315"/>
        <v/>
      </c>
      <c r="BM483" s="182" t="str">
        <f t="shared" si="316"/>
        <v/>
      </c>
      <c r="BN483" s="182" t="str">
        <f t="shared" si="317"/>
        <v/>
      </c>
      <c r="BO483" s="182" t="str">
        <f t="shared" si="318"/>
        <v/>
      </c>
      <c r="BP483" s="182" t="str">
        <f t="shared" si="319"/>
        <v/>
      </c>
      <c r="BQ483" s="182" t="str">
        <f t="shared" si="320"/>
        <v/>
      </c>
      <c r="BR483" s="182" t="str">
        <f t="shared" si="321"/>
        <v/>
      </c>
      <c r="BS483" s="182" t="str">
        <f t="shared" si="322"/>
        <v/>
      </c>
      <c r="BT483" s="182" t="str">
        <f t="shared" si="323"/>
        <v/>
      </c>
      <c r="BU483" s="183" t="str">
        <f t="shared" si="324"/>
        <v/>
      </c>
      <c r="BV483" s="184" t="str">
        <f>IF('Cálculos '!C489="","",AVERAGE(AN483:BU483))</f>
        <v/>
      </c>
    </row>
    <row r="484" spans="2:74" ht="17.25" hidden="1" thickBot="1" x14ac:dyDescent="0.35">
      <c r="B484" s="165">
        <f t="shared" si="289"/>
        <v>482</v>
      </c>
      <c r="C484" s="171" t="str">
        <f>IF('Cálculos '!J490="","",'Cálculos '!J490)</f>
        <v/>
      </c>
      <c r="D484" s="172" t="str">
        <f>IF('Cálculos '!K490="","",'Cálculos '!K490)</f>
        <v/>
      </c>
      <c r="E484" s="172" t="str">
        <f>IF('Cálculos '!L490="","",'Cálculos '!L490)</f>
        <v/>
      </c>
      <c r="F484" s="172" t="str">
        <f>IF('Cálculos '!M490="","",'Cálculos '!M490)</f>
        <v/>
      </c>
      <c r="G484" s="172" t="str">
        <f>IF('Cálculos '!N490="","",'Cálculos '!N490)</f>
        <v/>
      </c>
      <c r="H484" s="172" t="str">
        <f>IF('Cálculos '!O490="","",'Cálculos '!O490)</f>
        <v/>
      </c>
      <c r="I484" s="172" t="str">
        <f>IF('Cálculos '!P490="","",'Cálculos '!P490)</f>
        <v/>
      </c>
      <c r="J484" s="172" t="str">
        <f>IF('Cálculos '!Q490="","",'Cálculos '!Q490)</f>
        <v/>
      </c>
      <c r="K484" s="172" t="str">
        <f>IF('Cálculos '!R490="","",'Cálculos '!R490)</f>
        <v/>
      </c>
      <c r="L484" s="172" t="str">
        <f>IF('Cálculos '!S490="","",'Cálculos '!S490)</f>
        <v/>
      </c>
      <c r="M484" s="172" t="str">
        <f>IF('Cálculos '!T490="","",'Cálculos '!T490)</f>
        <v/>
      </c>
      <c r="N484" s="172" t="str">
        <f>IF('Cálculos '!U490="","",'Cálculos '!U490)</f>
        <v/>
      </c>
      <c r="O484" s="172" t="str">
        <f>IF('Cálculos '!V490="","",'Cálculos '!V490)</f>
        <v/>
      </c>
      <c r="P484" s="172" t="str">
        <f>IF('Cálculos '!W490="","",'Cálculos '!W490)</f>
        <v/>
      </c>
      <c r="Q484" s="172" t="str">
        <f>IF('Cálculos '!X490="","",'Cálculos '!X490)</f>
        <v/>
      </c>
      <c r="R484" s="172" t="str">
        <f>IF('Cálculos '!Y490="","",'Cálculos '!Y490)</f>
        <v/>
      </c>
      <c r="S484" s="172" t="str">
        <f>IF('Cálculos '!Z490="","",'Cálculos '!Z490)</f>
        <v/>
      </c>
      <c r="T484" s="172" t="str">
        <f>IF('Cálculos '!AA490="","",'Cálculos '!AA490)</f>
        <v/>
      </c>
      <c r="U484" s="172" t="str">
        <f>IF('Cálculos '!AB490="","",'Cálculos '!AB490)</f>
        <v/>
      </c>
      <c r="V484" s="172" t="str">
        <f>IF('Cálculos '!AC490="","",'Cálculos '!AC490)</f>
        <v/>
      </c>
      <c r="W484" s="172" t="str">
        <f>IF('Cálculos '!AD490="","",'Cálculos '!AD490)</f>
        <v/>
      </c>
      <c r="X484" s="172" t="str">
        <f>IF('Cálculos '!AE490="","",'Cálculos '!AE490)</f>
        <v/>
      </c>
      <c r="Y484" s="172" t="str">
        <f>IF('Cálculos '!AF490="","",'Cálculos '!AF490)</f>
        <v/>
      </c>
      <c r="Z484" s="172" t="str">
        <f>IF('Cálculos '!AG490="","",'Cálculos '!AG490)</f>
        <v/>
      </c>
      <c r="AA484" s="172" t="str">
        <f>IF('Cálculos '!AH490="","",'Cálculos '!AH490)</f>
        <v/>
      </c>
      <c r="AB484" s="172" t="str">
        <f>IF('Cálculos '!AI490="","",'Cálculos '!AI490)</f>
        <v/>
      </c>
      <c r="AC484" s="172" t="str">
        <f>IF('Cálculos '!AJ490="","",'Cálculos '!AJ490)</f>
        <v/>
      </c>
      <c r="AD484" s="172" t="str">
        <f>IF('Cálculos '!AK490="","",'Cálculos '!AK490)</f>
        <v/>
      </c>
      <c r="AE484" s="172" t="str">
        <f>IF('Cálculos '!AL490="","",'Cálculos '!AL490)</f>
        <v/>
      </c>
      <c r="AF484" s="172" t="str">
        <f>IF('Cálculos '!AM490="","",'Cálculos '!AM490)</f>
        <v/>
      </c>
      <c r="AG484" s="172" t="str">
        <f>IF('Cálculos '!AN490="","",'Cálculos '!AN490)</f>
        <v/>
      </c>
      <c r="AH484" s="172" t="str">
        <f>IF('Cálculos '!AO490="","",'Cálculos '!AO490)</f>
        <v/>
      </c>
      <c r="AI484" s="172" t="str">
        <f>IF('Cálculos '!AP490="","",'Cálculos '!AP490)</f>
        <v/>
      </c>
      <c r="AJ484" s="443" t="str">
        <f>IF('Cálculos '!AQ490="","",'Cálculos '!AQ490)</f>
        <v/>
      </c>
      <c r="AK484" s="446" t="str">
        <f>IF('Cálculos '!D490="","",AVERAGE(C484:AJ484))</f>
        <v/>
      </c>
      <c r="AM484" s="181">
        <f t="shared" si="290"/>
        <v>482</v>
      </c>
      <c r="AN484" s="284" t="str">
        <f t="shared" si="291"/>
        <v/>
      </c>
      <c r="AO484" s="285" t="str">
        <f t="shared" si="292"/>
        <v/>
      </c>
      <c r="AP484" s="285" t="str">
        <f t="shared" si="293"/>
        <v/>
      </c>
      <c r="AQ484" s="285" t="str">
        <f t="shared" si="294"/>
        <v/>
      </c>
      <c r="AR484" s="182" t="str">
        <f t="shared" si="295"/>
        <v/>
      </c>
      <c r="AS484" s="182" t="str">
        <f t="shared" si="296"/>
        <v/>
      </c>
      <c r="AT484" s="182" t="str">
        <f t="shared" si="297"/>
        <v/>
      </c>
      <c r="AU484" s="182" t="str">
        <f t="shared" si="298"/>
        <v/>
      </c>
      <c r="AV484" s="182" t="str">
        <f t="shared" si="299"/>
        <v/>
      </c>
      <c r="AW484" s="182" t="str">
        <f t="shared" si="300"/>
        <v/>
      </c>
      <c r="AX484" s="182" t="str">
        <f t="shared" si="301"/>
        <v/>
      </c>
      <c r="AY484" s="182" t="str">
        <f t="shared" si="302"/>
        <v/>
      </c>
      <c r="AZ484" s="182" t="str">
        <f t="shared" si="303"/>
        <v/>
      </c>
      <c r="BA484" s="182" t="str">
        <f t="shared" si="304"/>
        <v/>
      </c>
      <c r="BB484" s="182" t="str">
        <f t="shared" si="305"/>
        <v/>
      </c>
      <c r="BC484" s="182" t="str">
        <f t="shared" si="306"/>
        <v/>
      </c>
      <c r="BD484" s="182" t="str">
        <f t="shared" si="307"/>
        <v/>
      </c>
      <c r="BE484" s="182" t="str">
        <f t="shared" si="308"/>
        <v/>
      </c>
      <c r="BF484" s="182" t="str">
        <f t="shared" si="309"/>
        <v/>
      </c>
      <c r="BG484" s="182" t="str">
        <f t="shared" si="310"/>
        <v/>
      </c>
      <c r="BH484" s="182" t="str">
        <f t="shared" si="311"/>
        <v/>
      </c>
      <c r="BI484" s="182" t="str">
        <f t="shared" si="312"/>
        <v/>
      </c>
      <c r="BJ484" s="182" t="str">
        <f t="shared" si="313"/>
        <v/>
      </c>
      <c r="BK484" s="182" t="str">
        <f t="shared" si="314"/>
        <v/>
      </c>
      <c r="BL484" s="182" t="str">
        <f t="shared" si="315"/>
        <v/>
      </c>
      <c r="BM484" s="182" t="str">
        <f t="shared" si="316"/>
        <v/>
      </c>
      <c r="BN484" s="182" t="str">
        <f t="shared" si="317"/>
        <v/>
      </c>
      <c r="BO484" s="182" t="str">
        <f t="shared" si="318"/>
        <v/>
      </c>
      <c r="BP484" s="182" t="str">
        <f t="shared" si="319"/>
        <v/>
      </c>
      <c r="BQ484" s="182" t="str">
        <f t="shared" si="320"/>
        <v/>
      </c>
      <c r="BR484" s="182" t="str">
        <f t="shared" si="321"/>
        <v/>
      </c>
      <c r="BS484" s="182" t="str">
        <f t="shared" si="322"/>
        <v/>
      </c>
      <c r="BT484" s="182" t="str">
        <f t="shared" si="323"/>
        <v/>
      </c>
      <c r="BU484" s="183" t="str">
        <f t="shared" si="324"/>
        <v/>
      </c>
      <c r="BV484" s="184" t="str">
        <f>IF('Cálculos '!C490="","",AVERAGE(AN484:BU484))</f>
        <v/>
      </c>
    </row>
    <row r="485" spans="2:74" ht="17.25" hidden="1" thickBot="1" x14ac:dyDescent="0.35">
      <c r="B485" s="165">
        <f t="shared" si="289"/>
        <v>483</v>
      </c>
      <c r="C485" s="171" t="str">
        <f>IF('Cálculos '!J491="","",'Cálculos '!J491)</f>
        <v/>
      </c>
      <c r="D485" s="172" t="str">
        <f>IF('Cálculos '!K491="","",'Cálculos '!K491)</f>
        <v/>
      </c>
      <c r="E485" s="172" t="str">
        <f>IF('Cálculos '!L491="","",'Cálculos '!L491)</f>
        <v/>
      </c>
      <c r="F485" s="172" t="str">
        <f>IF('Cálculos '!M491="","",'Cálculos '!M491)</f>
        <v/>
      </c>
      <c r="G485" s="172" t="str">
        <f>IF('Cálculos '!N491="","",'Cálculos '!N491)</f>
        <v/>
      </c>
      <c r="H485" s="172" t="str">
        <f>IF('Cálculos '!O491="","",'Cálculos '!O491)</f>
        <v/>
      </c>
      <c r="I485" s="172" t="str">
        <f>IF('Cálculos '!P491="","",'Cálculos '!P491)</f>
        <v/>
      </c>
      <c r="J485" s="172" t="str">
        <f>IF('Cálculos '!Q491="","",'Cálculos '!Q491)</f>
        <v/>
      </c>
      <c r="K485" s="172" t="str">
        <f>IF('Cálculos '!R491="","",'Cálculos '!R491)</f>
        <v/>
      </c>
      <c r="L485" s="172" t="str">
        <f>IF('Cálculos '!S491="","",'Cálculos '!S491)</f>
        <v/>
      </c>
      <c r="M485" s="172" t="str">
        <f>IF('Cálculos '!T491="","",'Cálculos '!T491)</f>
        <v/>
      </c>
      <c r="N485" s="172" t="str">
        <f>IF('Cálculos '!U491="","",'Cálculos '!U491)</f>
        <v/>
      </c>
      <c r="O485" s="172" t="str">
        <f>IF('Cálculos '!V491="","",'Cálculos '!V491)</f>
        <v/>
      </c>
      <c r="P485" s="172" t="str">
        <f>IF('Cálculos '!W491="","",'Cálculos '!W491)</f>
        <v/>
      </c>
      <c r="Q485" s="172" t="str">
        <f>IF('Cálculos '!X491="","",'Cálculos '!X491)</f>
        <v/>
      </c>
      <c r="R485" s="172" t="str">
        <f>IF('Cálculos '!Y491="","",'Cálculos '!Y491)</f>
        <v/>
      </c>
      <c r="S485" s="172" t="str">
        <f>IF('Cálculos '!Z491="","",'Cálculos '!Z491)</f>
        <v/>
      </c>
      <c r="T485" s="172" t="str">
        <f>IF('Cálculos '!AA491="","",'Cálculos '!AA491)</f>
        <v/>
      </c>
      <c r="U485" s="172" t="str">
        <f>IF('Cálculos '!AB491="","",'Cálculos '!AB491)</f>
        <v/>
      </c>
      <c r="V485" s="172" t="str">
        <f>IF('Cálculos '!AC491="","",'Cálculos '!AC491)</f>
        <v/>
      </c>
      <c r="W485" s="172" t="str">
        <f>IF('Cálculos '!AD491="","",'Cálculos '!AD491)</f>
        <v/>
      </c>
      <c r="X485" s="172" t="str">
        <f>IF('Cálculos '!AE491="","",'Cálculos '!AE491)</f>
        <v/>
      </c>
      <c r="Y485" s="172" t="str">
        <f>IF('Cálculos '!AF491="","",'Cálculos '!AF491)</f>
        <v/>
      </c>
      <c r="Z485" s="172" t="str">
        <f>IF('Cálculos '!AG491="","",'Cálculos '!AG491)</f>
        <v/>
      </c>
      <c r="AA485" s="172" t="str">
        <f>IF('Cálculos '!AH491="","",'Cálculos '!AH491)</f>
        <v/>
      </c>
      <c r="AB485" s="172" t="str">
        <f>IF('Cálculos '!AI491="","",'Cálculos '!AI491)</f>
        <v/>
      </c>
      <c r="AC485" s="172" t="str">
        <f>IF('Cálculos '!AJ491="","",'Cálculos '!AJ491)</f>
        <v/>
      </c>
      <c r="AD485" s="172" t="str">
        <f>IF('Cálculos '!AK491="","",'Cálculos '!AK491)</f>
        <v/>
      </c>
      <c r="AE485" s="172" t="str">
        <f>IF('Cálculos '!AL491="","",'Cálculos '!AL491)</f>
        <v/>
      </c>
      <c r="AF485" s="172" t="str">
        <f>IF('Cálculos '!AM491="","",'Cálculos '!AM491)</f>
        <v/>
      </c>
      <c r="AG485" s="172" t="str">
        <f>IF('Cálculos '!AN491="","",'Cálculos '!AN491)</f>
        <v/>
      </c>
      <c r="AH485" s="172" t="str">
        <f>IF('Cálculos '!AO491="","",'Cálculos '!AO491)</f>
        <v/>
      </c>
      <c r="AI485" s="172" t="str">
        <f>IF('Cálculos '!AP491="","",'Cálculos '!AP491)</f>
        <v/>
      </c>
      <c r="AJ485" s="443" t="str">
        <f>IF('Cálculos '!AQ491="","",'Cálculos '!AQ491)</f>
        <v/>
      </c>
      <c r="AK485" s="446" t="str">
        <f>IF('Cálculos '!D491="","",AVERAGE(C485:AJ485))</f>
        <v/>
      </c>
      <c r="AM485" s="181">
        <f t="shared" si="290"/>
        <v>483</v>
      </c>
      <c r="AN485" s="284" t="str">
        <f t="shared" si="291"/>
        <v/>
      </c>
      <c r="AO485" s="285" t="str">
        <f t="shared" si="292"/>
        <v/>
      </c>
      <c r="AP485" s="285" t="str">
        <f t="shared" si="293"/>
        <v/>
      </c>
      <c r="AQ485" s="285" t="str">
        <f t="shared" si="294"/>
        <v/>
      </c>
      <c r="AR485" s="182" t="str">
        <f t="shared" si="295"/>
        <v/>
      </c>
      <c r="AS485" s="182" t="str">
        <f t="shared" si="296"/>
        <v/>
      </c>
      <c r="AT485" s="182" t="str">
        <f t="shared" si="297"/>
        <v/>
      </c>
      <c r="AU485" s="182" t="str">
        <f t="shared" si="298"/>
        <v/>
      </c>
      <c r="AV485" s="182" t="str">
        <f t="shared" si="299"/>
        <v/>
      </c>
      <c r="AW485" s="182" t="str">
        <f t="shared" si="300"/>
        <v/>
      </c>
      <c r="AX485" s="182" t="str">
        <f t="shared" si="301"/>
        <v/>
      </c>
      <c r="AY485" s="182" t="str">
        <f t="shared" si="302"/>
        <v/>
      </c>
      <c r="AZ485" s="182" t="str">
        <f t="shared" si="303"/>
        <v/>
      </c>
      <c r="BA485" s="182" t="str">
        <f t="shared" si="304"/>
        <v/>
      </c>
      <c r="BB485" s="182" t="str">
        <f t="shared" si="305"/>
        <v/>
      </c>
      <c r="BC485" s="182" t="str">
        <f t="shared" si="306"/>
        <v/>
      </c>
      <c r="BD485" s="182" t="str">
        <f t="shared" si="307"/>
        <v/>
      </c>
      <c r="BE485" s="182" t="str">
        <f t="shared" si="308"/>
        <v/>
      </c>
      <c r="BF485" s="182" t="str">
        <f t="shared" si="309"/>
        <v/>
      </c>
      <c r="BG485" s="182" t="str">
        <f t="shared" si="310"/>
        <v/>
      </c>
      <c r="BH485" s="182" t="str">
        <f t="shared" si="311"/>
        <v/>
      </c>
      <c r="BI485" s="182" t="str">
        <f t="shared" si="312"/>
        <v/>
      </c>
      <c r="BJ485" s="182" t="str">
        <f t="shared" si="313"/>
        <v/>
      </c>
      <c r="BK485" s="182" t="str">
        <f t="shared" si="314"/>
        <v/>
      </c>
      <c r="BL485" s="182" t="str">
        <f t="shared" si="315"/>
        <v/>
      </c>
      <c r="BM485" s="182" t="str">
        <f t="shared" si="316"/>
        <v/>
      </c>
      <c r="BN485" s="182" t="str">
        <f t="shared" si="317"/>
        <v/>
      </c>
      <c r="BO485" s="182" t="str">
        <f t="shared" si="318"/>
        <v/>
      </c>
      <c r="BP485" s="182" t="str">
        <f t="shared" si="319"/>
        <v/>
      </c>
      <c r="BQ485" s="182" t="str">
        <f t="shared" si="320"/>
        <v/>
      </c>
      <c r="BR485" s="182" t="str">
        <f t="shared" si="321"/>
        <v/>
      </c>
      <c r="BS485" s="182" t="str">
        <f t="shared" si="322"/>
        <v/>
      </c>
      <c r="BT485" s="182" t="str">
        <f t="shared" si="323"/>
        <v/>
      </c>
      <c r="BU485" s="183" t="str">
        <f t="shared" si="324"/>
        <v/>
      </c>
      <c r="BV485" s="184" t="str">
        <f>IF('Cálculos '!C491="","",AVERAGE(AN485:BU485))</f>
        <v/>
      </c>
    </row>
    <row r="486" spans="2:74" ht="17.25" hidden="1" thickBot="1" x14ac:dyDescent="0.35">
      <c r="B486" s="165">
        <f t="shared" si="289"/>
        <v>484</v>
      </c>
      <c r="C486" s="171" t="str">
        <f>IF('Cálculos '!J492="","",'Cálculos '!J492)</f>
        <v/>
      </c>
      <c r="D486" s="172" t="str">
        <f>IF('Cálculos '!K492="","",'Cálculos '!K492)</f>
        <v/>
      </c>
      <c r="E486" s="172" t="str">
        <f>IF('Cálculos '!L492="","",'Cálculos '!L492)</f>
        <v/>
      </c>
      <c r="F486" s="172" t="str">
        <f>IF('Cálculos '!M492="","",'Cálculos '!M492)</f>
        <v/>
      </c>
      <c r="G486" s="172" t="str">
        <f>IF('Cálculos '!N492="","",'Cálculos '!N492)</f>
        <v/>
      </c>
      <c r="H486" s="172" t="str">
        <f>IF('Cálculos '!O492="","",'Cálculos '!O492)</f>
        <v/>
      </c>
      <c r="I486" s="172" t="str">
        <f>IF('Cálculos '!P492="","",'Cálculos '!P492)</f>
        <v/>
      </c>
      <c r="J486" s="172" t="str">
        <f>IF('Cálculos '!Q492="","",'Cálculos '!Q492)</f>
        <v/>
      </c>
      <c r="K486" s="172" t="str">
        <f>IF('Cálculos '!R492="","",'Cálculos '!R492)</f>
        <v/>
      </c>
      <c r="L486" s="172" t="str">
        <f>IF('Cálculos '!S492="","",'Cálculos '!S492)</f>
        <v/>
      </c>
      <c r="M486" s="172" t="str">
        <f>IF('Cálculos '!T492="","",'Cálculos '!T492)</f>
        <v/>
      </c>
      <c r="N486" s="172" t="str">
        <f>IF('Cálculos '!U492="","",'Cálculos '!U492)</f>
        <v/>
      </c>
      <c r="O486" s="172" t="str">
        <f>IF('Cálculos '!V492="","",'Cálculos '!V492)</f>
        <v/>
      </c>
      <c r="P486" s="172" t="str">
        <f>IF('Cálculos '!W492="","",'Cálculos '!W492)</f>
        <v/>
      </c>
      <c r="Q486" s="172" t="str">
        <f>IF('Cálculos '!X492="","",'Cálculos '!X492)</f>
        <v/>
      </c>
      <c r="R486" s="172" t="str">
        <f>IF('Cálculos '!Y492="","",'Cálculos '!Y492)</f>
        <v/>
      </c>
      <c r="S486" s="172" t="str">
        <f>IF('Cálculos '!Z492="","",'Cálculos '!Z492)</f>
        <v/>
      </c>
      <c r="T486" s="172" t="str">
        <f>IF('Cálculos '!AA492="","",'Cálculos '!AA492)</f>
        <v/>
      </c>
      <c r="U486" s="172" t="str">
        <f>IF('Cálculos '!AB492="","",'Cálculos '!AB492)</f>
        <v/>
      </c>
      <c r="V486" s="172" t="str">
        <f>IF('Cálculos '!AC492="","",'Cálculos '!AC492)</f>
        <v/>
      </c>
      <c r="W486" s="172" t="str">
        <f>IF('Cálculos '!AD492="","",'Cálculos '!AD492)</f>
        <v/>
      </c>
      <c r="X486" s="172" t="str">
        <f>IF('Cálculos '!AE492="","",'Cálculos '!AE492)</f>
        <v/>
      </c>
      <c r="Y486" s="172" t="str">
        <f>IF('Cálculos '!AF492="","",'Cálculos '!AF492)</f>
        <v/>
      </c>
      <c r="Z486" s="172" t="str">
        <f>IF('Cálculos '!AG492="","",'Cálculos '!AG492)</f>
        <v/>
      </c>
      <c r="AA486" s="172" t="str">
        <f>IF('Cálculos '!AH492="","",'Cálculos '!AH492)</f>
        <v/>
      </c>
      <c r="AB486" s="172" t="str">
        <f>IF('Cálculos '!AI492="","",'Cálculos '!AI492)</f>
        <v/>
      </c>
      <c r="AC486" s="172" t="str">
        <f>IF('Cálculos '!AJ492="","",'Cálculos '!AJ492)</f>
        <v/>
      </c>
      <c r="AD486" s="172" t="str">
        <f>IF('Cálculos '!AK492="","",'Cálculos '!AK492)</f>
        <v/>
      </c>
      <c r="AE486" s="172" t="str">
        <f>IF('Cálculos '!AL492="","",'Cálculos '!AL492)</f>
        <v/>
      </c>
      <c r="AF486" s="172" t="str">
        <f>IF('Cálculos '!AM492="","",'Cálculos '!AM492)</f>
        <v/>
      </c>
      <c r="AG486" s="172" t="str">
        <f>IF('Cálculos '!AN492="","",'Cálculos '!AN492)</f>
        <v/>
      </c>
      <c r="AH486" s="172" t="str">
        <f>IF('Cálculos '!AO492="","",'Cálculos '!AO492)</f>
        <v/>
      </c>
      <c r="AI486" s="172" t="str">
        <f>IF('Cálculos '!AP492="","",'Cálculos '!AP492)</f>
        <v/>
      </c>
      <c r="AJ486" s="443" t="str">
        <f>IF('Cálculos '!AQ492="","",'Cálculos '!AQ492)</f>
        <v/>
      </c>
      <c r="AK486" s="446" t="str">
        <f>IF('Cálculos '!D492="","",AVERAGE(C486:AJ486))</f>
        <v/>
      </c>
      <c r="AM486" s="181">
        <f t="shared" si="290"/>
        <v>484</v>
      </c>
      <c r="AN486" s="284" t="str">
        <f t="shared" si="291"/>
        <v/>
      </c>
      <c r="AO486" s="285" t="str">
        <f t="shared" si="292"/>
        <v/>
      </c>
      <c r="AP486" s="285" t="str">
        <f t="shared" si="293"/>
        <v/>
      </c>
      <c r="AQ486" s="285" t="str">
        <f t="shared" si="294"/>
        <v/>
      </c>
      <c r="AR486" s="182" t="str">
        <f t="shared" si="295"/>
        <v/>
      </c>
      <c r="AS486" s="182" t="str">
        <f t="shared" si="296"/>
        <v/>
      </c>
      <c r="AT486" s="182" t="str">
        <f t="shared" si="297"/>
        <v/>
      </c>
      <c r="AU486" s="182" t="str">
        <f t="shared" si="298"/>
        <v/>
      </c>
      <c r="AV486" s="182" t="str">
        <f t="shared" si="299"/>
        <v/>
      </c>
      <c r="AW486" s="182" t="str">
        <f t="shared" si="300"/>
        <v/>
      </c>
      <c r="AX486" s="182" t="str">
        <f t="shared" si="301"/>
        <v/>
      </c>
      <c r="AY486" s="182" t="str">
        <f t="shared" si="302"/>
        <v/>
      </c>
      <c r="AZ486" s="182" t="str">
        <f t="shared" si="303"/>
        <v/>
      </c>
      <c r="BA486" s="182" t="str">
        <f t="shared" si="304"/>
        <v/>
      </c>
      <c r="BB486" s="182" t="str">
        <f t="shared" si="305"/>
        <v/>
      </c>
      <c r="BC486" s="182" t="str">
        <f t="shared" si="306"/>
        <v/>
      </c>
      <c r="BD486" s="182" t="str">
        <f t="shared" si="307"/>
        <v/>
      </c>
      <c r="BE486" s="182" t="str">
        <f t="shared" si="308"/>
        <v/>
      </c>
      <c r="BF486" s="182" t="str">
        <f t="shared" si="309"/>
        <v/>
      </c>
      <c r="BG486" s="182" t="str">
        <f t="shared" si="310"/>
        <v/>
      </c>
      <c r="BH486" s="182" t="str">
        <f t="shared" si="311"/>
        <v/>
      </c>
      <c r="BI486" s="182" t="str">
        <f t="shared" si="312"/>
        <v/>
      </c>
      <c r="BJ486" s="182" t="str">
        <f t="shared" si="313"/>
        <v/>
      </c>
      <c r="BK486" s="182" t="str">
        <f t="shared" si="314"/>
        <v/>
      </c>
      <c r="BL486" s="182" t="str">
        <f t="shared" si="315"/>
        <v/>
      </c>
      <c r="BM486" s="182" t="str">
        <f t="shared" si="316"/>
        <v/>
      </c>
      <c r="BN486" s="182" t="str">
        <f t="shared" si="317"/>
        <v/>
      </c>
      <c r="BO486" s="182" t="str">
        <f t="shared" si="318"/>
        <v/>
      </c>
      <c r="BP486" s="182" t="str">
        <f t="shared" si="319"/>
        <v/>
      </c>
      <c r="BQ486" s="182" t="str">
        <f t="shared" si="320"/>
        <v/>
      </c>
      <c r="BR486" s="182" t="str">
        <f t="shared" si="321"/>
        <v/>
      </c>
      <c r="BS486" s="182" t="str">
        <f t="shared" si="322"/>
        <v/>
      </c>
      <c r="BT486" s="182" t="str">
        <f t="shared" si="323"/>
        <v/>
      </c>
      <c r="BU486" s="183" t="str">
        <f t="shared" si="324"/>
        <v/>
      </c>
      <c r="BV486" s="184" t="str">
        <f>IF('Cálculos '!C492="","",AVERAGE(AN486:BU486))</f>
        <v/>
      </c>
    </row>
    <row r="487" spans="2:74" ht="17.25" hidden="1" thickBot="1" x14ac:dyDescent="0.35">
      <c r="B487" s="165">
        <f t="shared" si="289"/>
        <v>485</v>
      </c>
      <c r="C487" s="171" t="str">
        <f>IF('Cálculos '!J493="","",'Cálculos '!J493)</f>
        <v/>
      </c>
      <c r="D487" s="172" t="str">
        <f>IF('Cálculos '!K493="","",'Cálculos '!K493)</f>
        <v/>
      </c>
      <c r="E487" s="172" t="str">
        <f>IF('Cálculos '!L493="","",'Cálculos '!L493)</f>
        <v/>
      </c>
      <c r="F487" s="172" t="str">
        <f>IF('Cálculos '!M493="","",'Cálculos '!M493)</f>
        <v/>
      </c>
      <c r="G487" s="172" t="str">
        <f>IF('Cálculos '!N493="","",'Cálculos '!N493)</f>
        <v/>
      </c>
      <c r="H487" s="172" t="str">
        <f>IF('Cálculos '!O493="","",'Cálculos '!O493)</f>
        <v/>
      </c>
      <c r="I487" s="172" t="str">
        <f>IF('Cálculos '!P493="","",'Cálculos '!P493)</f>
        <v/>
      </c>
      <c r="J487" s="172" t="str">
        <f>IF('Cálculos '!Q493="","",'Cálculos '!Q493)</f>
        <v/>
      </c>
      <c r="K487" s="172" t="str">
        <f>IF('Cálculos '!R493="","",'Cálculos '!R493)</f>
        <v/>
      </c>
      <c r="L487" s="172" t="str">
        <f>IF('Cálculos '!S493="","",'Cálculos '!S493)</f>
        <v/>
      </c>
      <c r="M487" s="172" t="str">
        <f>IF('Cálculos '!T493="","",'Cálculos '!T493)</f>
        <v/>
      </c>
      <c r="N487" s="172" t="str">
        <f>IF('Cálculos '!U493="","",'Cálculos '!U493)</f>
        <v/>
      </c>
      <c r="O487" s="172" t="str">
        <f>IF('Cálculos '!V493="","",'Cálculos '!V493)</f>
        <v/>
      </c>
      <c r="P487" s="172" t="str">
        <f>IF('Cálculos '!W493="","",'Cálculos '!W493)</f>
        <v/>
      </c>
      <c r="Q487" s="172" t="str">
        <f>IF('Cálculos '!X493="","",'Cálculos '!X493)</f>
        <v/>
      </c>
      <c r="R487" s="172" t="str">
        <f>IF('Cálculos '!Y493="","",'Cálculos '!Y493)</f>
        <v/>
      </c>
      <c r="S487" s="172" t="str">
        <f>IF('Cálculos '!Z493="","",'Cálculos '!Z493)</f>
        <v/>
      </c>
      <c r="T487" s="172" t="str">
        <f>IF('Cálculos '!AA493="","",'Cálculos '!AA493)</f>
        <v/>
      </c>
      <c r="U487" s="172" t="str">
        <f>IF('Cálculos '!AB493="","",'Cálculos '!AB493)</f>
        <v/>
      </c>
      <c r="V487" s="172" t="str">
        <f>IF('Cálculos '!AC493="","",'Cálculos '!AC493)</f>
        <v/>
      </c>
      <c r="W487" s="172" t="str">
        <f>IF('Cálculos '!AD493="","",'Cálculos '!AD493)</f>
        <v/>
      </c>
      <c r="X487" s="172" t="str">
        <f>IF('Cálculos '!AE493="","",'Cálculos '!AE493)</f>
        <v/>
      </c>
      <c r="Y487" s="172" t="str">
        <f>IF('Cálculos '!AF493="","",'Cálculos '!AF493)</f>
        <v/>
      </c>
      <c r="Z487" s="172" t="str">
        <f>IF('Cálculos '!AG493="","",'Cálculos '!AG493)</f>
        <v/>
      </c>
      <c r="AA487" s="172" t="str">
        <f>IF('Cálculos '!AH493="","",'Cálculos '!AH493)</f>
        <v/>
      </c>
      <c r="AB487" s="172" t="str">
        <f>IF('Cálculos '!AI493="","",'Cálculos '!AI493)</f>
        <v/>
      </c>
      <c r="AC487" s="172" t="str">
        <f>IF('Cálculos '!AJ493="","",'Cálculos '!AJ493)</f>
        <v/>
      </c>
      <c r="AD487" s="172" t="str">
        <f>IF('Cálculos '!AK493="","",'Cálculos '!AK493)</f>
        <v/>
      </c>
      <c r="AE487" s="172" t="str">
        <f>IF('Cálculos '!AL493="","",'Cálculos '!AL493)</f>
        <v/>
      </c>
      <c r="AF487" s="172" t="str">
        <f>IF('Cálculos '!AM493="","",'Cálculos '!AM493)</f>
        <v/>
      </c>
      <c r="AG487" s="172" t="str">
        <f>IF('Cálculos '!AN493="","",'Cálculos '!AN493)</f>
        <v/>
      </c>
      <c r="AH487" s="172" t="str">
        <f>IF('Cálculos '!AO493="","",'Cálculos '!AO493)</f>
        <v/>
      </c>
      <c r="AI487" s="172" t="str">
        <f>IF('Cálculos '!AP493="","",'Cálculos '!AP493)</f>
        <v/>
      </c>
      <c r="AJ487" s="443" t="str">
        <f>IF('Cálculos '!AQ493="","",'Cálculos '!AQ493)</f>
        <v/>
      </c>
      <c r="AK487" s="446" t="str">
        <f>IF('Cálculos '!D493="","",AVERAGE(C487:AJ487))</f>
        <v/>
      </c>
      <c r="AM487" s="181">
        <f t="shared" si="290"/>
        <v>485</v>
      </c>
      <c r="AN487" s="284" t="str">
        <f t="shared" si="291"/>
        <v/>
      </c>
      <c r="AO487" s="285" t="str">
        <f t="shared" si="292"/>
        <v/>
      </c>
      <c r="AP487" s="285" t="str">
        <f t="shared" si="293"/>
        <v/>
      </c>
      <c r="AQ487" s="285" t="str">
        <f t="shared" si="294"/>
        <v/>
      </c>
      <c r="AR487" s="182" t="str">
        <f t="shared" si="295"/>
        <v/>
      </c>
      <c r="AS487" s="182" t="str">
        <f t="shared" si="296"/>
        <v/>
      </c>
      <c r="AT487" s="182" t="str">
        <f t="shared" si="297"/>
        <v/>
      </c>
      <c r="AU487" s="182" t="str">
        <f t="shared" si="298"/>
        <v/>
      </c>
      <c r="AV487" s="182" t="str">
        <f t="shared" si="299"/>
        <v/>
      </c>
      <c r="AW487" s="182" t="str">
        <f t="shared" si="300"/>
        <v/>
      </c>
      <c r="AX487" s="182" t="str">
        <f t="shared" si="301"/>
        <v/>
      </c>
      <c r="AY487" s="182" t="str">
        <f t="shared" si="302"/>
        <v/>
      </c>
      <c r="AZ487" s="182" t="str">
        <f t="shared" si="303"/>
        <v/>
      </c>
      <c r="BA487" s="182" t="str">
        <f t="shared" si="304"/>
        <v/>
      </c>
      <c r="BB487" s="182" t="str">
        <f t="shared" si="305"/>
        <v/>
      </c>
      <c r="BC487" s="182" t="str">
        <f t="shared" si="306"/>
        <v/>
      </c>
      <c r="BD487" s="182" t="str">
        <f t="shared" si="307"/>
        <v/>
      </c>
      <c r="BE487" s="182" t="str">
        <f t="shared" si="308"/>
        <v/>
      </c>
      <c r="BF487" s="182" t="str">
        <f t="shared" si="309"/>
        <v/>
      </c>
      <c r="BG487" s="182" t="str">
        <f t="shared" si="310"/>
        <v/>
      </c>
      <c r="BH487" s="182" t="str">
        <f t="shared" si="311"/>
        <v/>
      </c>
      <c r="BI487" s="182" t="str">
        <f t="shared" si="312"/>
        <v/>
      </c>
      <c r="BJ487" s="182" t="str">
        <f t="shared" si="313"/>
        <v/>
      </c>
      <c r="BK487" s="182" t="str">
        <f t="shared" si="314"/>
        <v/>
      </c>
      <c r="BL487" s="182" t="str">
        <f t="shared" si="315"/>
        <v/>
      </c>
      <c r="BM487" s="182" t="str">
        <f t="shared" si="316"/>
        <v/>
      </c>
      <c r="BN487" s="182" t="str">
        <f t="shared" si="317"/>
        <v/>
      </c>
      <c r="BO487" s="182" t="str">
        <f t="shared" si="318"/>
        <v/>
      </c>
      <c r="BP487" s="182" t="str">
        <f t="shared" si="319"/>
        <v/>
      </c>
      <c r="BQ487" s="182" t="str">
        <f t="shared" si="320"/>
        <v/>
      </c>
      <c r="BR487" s="182" t="str">
        <f t="shared" si="321"/>
        <v/>
      </c>
      <c r="BS487" s="182" t="str">
        <f t="shared" si="322"/>
        <v/>
      </c>
      <c r="BT487" s="182" t="str">
        <f t="shared" si="323"/>
        <v/>
      </c>
      <c r="BU487" s="183" t="str">
        <f t="shared" si="324"/>
        <v/>
      </c>
      <c r="BV487" s="184" t="str">
        <f>IF('Cálculos '!C493="","",AVERAGE(AN487:BU487))</f>
        <v/>
      </c>
    </row>
    <row r="488" spans="2:74" ht="17.25" hidden="1" thickBot="1" x14ac:dyDescent="0.35">
      <c r="B488" s="165">
        <f t="shared" si="289"/>
        <v>486</v>
      </c>
      <c r="C488" s="171" t="str">
        <f>IF('Cálculos '!J494="","",'Cálculos '!J494)</f>
        <v/>
      </c>
      <c r="D488" s="172" t="str">
        <f>IF('Cálculos '!K494="","",'Cálculos '!K494)</f>
        <v/>
      </c>
      <c r="E488" s="172" t="str">
        <f>IF('Cálculos '!L494="","",'Cálculos '!L494)</f>
        <v/>
      </c>
      <c r="F488" s="172" t="str">
        <f>IF('Cálculos '!M494="","",'Cálculos '!M494)</f>
        <v/>
      </c>
      <c r="G488" s="172" t="str">
        <f>IF('Cálculos '!N494="","",'Cálculos '!N494)</f>
        <v/>
      </c>
      <c r="H488" s="172" t="str">
        <f>IF('Cálculos '!O494="","",'Cálculos '!O494)</f>
        <v/>
      </c>
      <c r="I488" s="172" t="str">
        <f>IF('Cálculos '!P494="","",'Cálculos '!P494)</f>
        <v/>
      </c>
      <c r="J488" s="172" t="str">
        <f>IF('Cálculos '!Q494="","",'Cálculos '!Q494)</f>
        <v/>
      </c>
      <c r="K488" s="172" t="str">
        <f>IF('Cálculos '!R494="","",'Cálculos '!R494)</f>
        <v/>
      </c>
      <c r="L488" s="172" t="str">
        <f>IF('Cálculos '!S494="","",'Cálculos '!S494)</f>
        <v/>
      </c>
      <c r="M488" s="172" t="str">
        <f>IF('Cálculos '!T494="","",'Cálculos '!T494)</f>
        <v/>
      </c>
      <c r="N488" s="172" t="str">
        <f>IF('Cálculos '!U494="","",'Cálculos '!U494)</f>
        <v/>
      </c>
      <c r="O488" s="172" t="str">
        <f>IF('Cálculos '!V494="","",'Cálculos '!V494)</f>
        <v/>
      </c>
      <c r="P488" s="172" t="str">
        <f>IF('Cálculos '!W494="","",'Cálculos '!W494)</f>
        <v/>
      </c>
      <c r="Q488" s="172" t="str">
        <f>IF('Cálculos '!X494="","",'Cálculos '!X494)</f>
        <v/>
      </c>
      <c r="R488" s="172" t="str">
        <f>IF('Cálculos '!Y494="","",'Cálculos '!Y494)</f>
        <v/>
      </c>
      <c r="S488" s="172" t="str">
        <f>IF('Cálculos '!Z494="","",'Cálculos '!Z494)</f>
        <v/>
      </c>
      <c r="T488" s="172" t="str">
        <f>IF('Cálculos '!AA494="","",'Cálculos '!AA494)</f>
        <v/>
      </c>
      <c r="U488" s="172" t="str">
        <f>IF('Cálculos '!AB494="","",'Cálculos '!AB494)</f>
        <v/>
      </c>
      <c r="V488" s="172" t="str">
        <f>IF('Cálculos '!AC494="","",'Cálculos '!AC494)</f>
        <v/>
      </c>
      <c r="W488" s="172" t="str">
        <f>IF('Cálculos '!AD494="","",'Cálculos '!AD494)</f>
        <v/>
      </c>
      <c r="X488" s="172" t="str">
        <f>IF('Cálculos '!AE494="","",'Cálculos '!AE494)</f>
        <v/>
      </c>
      <c r="Y488" s="172" t="str">
        <f>IF('Cálculos '!AF494="","",'Cálculos '!AF494)</f>
        <v/>
      </c>
      <c r="Z488" s="172" t="str">
        <f>IF('Cálculos '!AG494="","",'Cálculos '!AG494)</f>
        <v/>
      </c>
      <c r="AA488" s="172" t="str">
        <f>IF('Cálculos '!AH494="","",'Cálculos '!AH494)</f>
        <v/>
      </c>
      <c r="AB488" s="172" t="str">
        <f>IF('Cálculos '!AI494="","",'Cálculos '!AI494)</f>
        <v/>
      </c>
      <c r="AC488" s="172" t="str">
        <f>IF('Cálculos '!AJ494="","",'Cálculos '!AJ494)</f>
        <v/>
      </c>
      <c r="AD488" s="172" t="str">
        <f>IF('Cálculos '!AK494="","",'Cálculos '!AK494)</f>
        <v/>
      </c>
      <c r="AE488" s="172" t="str">
        <f>IF('Cálculos '!AL494="","",'Cálculos '!AL494)</f>
        <v/>
      </c>
      <c r="AF488" s="172" t="str">
        <f>IF('Cálculos '!AM494="","",'Cálculos '!AM494)</f>
        <v/>
      </c>
      <c r="AG488" s="172" t="str">
        <f>IF('Cálculos '!AN494="","",'Cálculos '!AN494)</f>
        <v/>
      </c>
      <c r="AH488" s="172" t="str">
        <f>IF('Cálculos '!AO494="","",'Cálculos '!AO494)</f>
        <v/>
      </c>
      <c r="AI488" s="172" t="str">
        <f>IF('Cálculos '!AP494="","",'Cálculos '!AP494)</f>
        <v/>
      </c>
      <c r="AJ488" s="443" t="str">
        <f>IF('Cálculos '!AQ494="","",'Cálculos '!AQ494)</f>
        <v/>
      </c>
      <c r="AK488" s="446" t="str">
        <f>IF('Cálculos '!D494="","",AVERAGE(C488:AJ488))</f>
        <v/>
      </c>
      <c r="AM488" s="181">
        <f t="shared" si="290"/>
        <v>486</v>
      </c>
      <c r="AN488" s="284" t="str">
        <f t="shared" si="291"/>
        <v/>
      </c>
      <c r="AO488" s="285" t="str">
        <f t="shared" si="292"/>
        <v/>
      </c>
      <c r="AP488" s="285" t="str">
        <f t="shared" si="293"/>
        <v/>
      </c>
      <c r="AQ488" s="285" t="str">
        <f t="shared" si="294"/>
        <v/>
      </c>
      <c r="AR488" s="182" t="str">
        <f t="shared" si="295"/>
        <v/>
      </c>
      <c r="AS488" s="182" t="str">
        <f t="shared" si="296"/>
        <v/>
      </c>
      <c r="AT488" s="182" t="str">
        <f t="shared" si="297"/>
        <v/>
      </c>
      <c r="AU488" s="182" t="str">
        <f t="shared" si="298"/>
        <v/>
      </c>
      <c r="AV488" s="182" t="str">
        <f t="shared" si="299"/>
        <v/>
      </c>
      <c r="AW488" s="182" t="str">
        <f t="shared" si="300"/>
        <v/>
      </c>
      <c r="AX488" s="182" t="str">
        <f t="shared" si="301"/>
        <v/>
      </c>
      <c r="AY488" s="182" t="str">
        <f t="shared" si="302"/>
        <v/>
      </c>
      <c r="AZ488" s="182" t="str">
        <f t="shared" si="303"/>
        <v/>
      </c>
      <c r="BA488" s="182" t="str">
        <f t="shared" si="304"/>
        <v/>
      </c>
      <c r="BB488" s="182" t="str">
        <f t="shared" si="305"/>
        <v/>
      </c>
      <c r="BC488" s="182" t="str">
        <f t="shared" si="306"/>
        <v/>
      </c>
      <c r="BD488" s="182" t="str">
        <f t="shared" si="307"/>
        <v/>
      </c>
      <c r="BE488" s="182" t="str">
        <f t="shared" si="308"/>
        <v/>
      </c>
      <c r="BF488" s="182" t="str">
        <f t="shared" si="309"/>
        <v/>
      </c>
      <c r="BG488" s="182" t="str">
        <f t="shared" si="310"/>
        <v/>
      </c>
      <c r="BH488" s="182" t="str">
        <f t="shared" si="311"/>
        <v/>
      </c>
      <c r="BI488" s="182" t="str">
        <f t="shared" si="312"/>
        <v/>
      </c>
      <c r="BJ488" s="182" t="str">
        <f t="shared" si="313"/>
        <v/>
      </c>
      <c r="BK488" s="182" t="str">
        <f t="shared" si="314"/>
        <v/>
      </c>
      <c r="BL488" s="182" t="str">
        <f t="shared" si="315"/>
        <v/>
      </c>
      <c r="BM488" s="182" t="str">
        <f t="shared" si="316"/>
        <v/>
      </c>
      <c r="BN488" s="182" t="str">
        <f t="shared" si="317"/>
        <v/>
      </c>
      <c r="BO488" s="182" t="str">
        <f t="shared" si="318"/>
        <v/>
      </c>
      <c r="BP488" s="182" t="str">
        <f t="shared" si="319"/>
        <v/>
      </c>
      <c r="BQ488" s="182" t="str">
        <f t="shared" si="320"/>
        <v/>
      </c>
      <c r="BR488" s="182" t="str">
        <f t="shared" si="321"/>
        <v/>
      </c>
      <c r="BS488" s="182" t="str">
        <f t="shared" si="322"/>
        <v/>
      </c>
      <c r="BT488" s="182" t="str">
        <f t="shared" si="323"/>
        <v/>
      </c>
      <c r="BU488" s="183" t="str">
        <f t="shared" si="324"/>
        <v/>
      </c>
      <c r="BV488" s="184" t="str">
        <f>IF('Cálculos '!C494="","",AVERAGE(AN488:BU488))</f>
        <v/>
      </c>
    </row>
    <row r="489" spans="2:74" ht="17.25" hidden="1" thickBot="1" x14ac:dyDescent="0.35">
      <c r="B489" s="165">
        <f t="shared" si="289"/>
        <v>487</v>
      </c>
      <c r="C489" s="171" t="str">
        <f>IF('Cálculos '!J495="","",'Cálculos '!J495)</f>
        <v/>
      </c>
      <c r="D489" s="172" t="str">
        <f>IF('Cálculos '!K495="","",'Cálculos '!K495)</f>
        <v/>
      </c>
      <c r="E489" s="172" t="str">
        <f>IF('Cálculos '!L495="","",'Cálculos '!L495)</f>
        <v/>
      </c>
      <c r="F489" s="172" t="str">
        <f>IF('Cálculos '!M495="","",'Cálculos '!M495)</f>
        <v/>
      </c>
      <c r="G489" s="172" t="str">
        <f>IF('Cálculos '!N495="","",'Cálculos '!N495)</f>
        <v/>
      </c>
      <c r="H489" s="172" t="str">
        <f>IF('Cálculos '!O495="","",'Cálculos '!O495)</f>
        <v/>
      </c>
      <c r="I489" s="172" t="str">
        <f>IF('Cálculos '!P495="","",'Cálculos '!P495)</f>
        <v/>
      </c>
      <c r="J489" s="172" t="str">
        <f>IF('Cálculos '!Q495="","",'Cálculos '!Q495)</f>
        <v/>
      </c>
      <c r="K489" s="172" t="str">
        <f>IF('Cálculos '!R495="","",'Cálculos '!R495)</f>
        <v/>
      </c>
      <c r="L489" s="172" t="str">
        <f>IF('Cálculos '!S495="","",'Cálculos '!S495)</f>
        <v/>
      </c>
      <c r="M489" s="172" t="str">
        <f>IF('Cálculos '!T495="","",'Cálculos '!T495)</f>
        <v/>
      </c>
      <c r="N489" s="172" t="str">
        <f>IF('Cálculos '!U495="","",'Cálculos '!U495)</f>
        <v/>
      </c>
      <c r="O489" s="172" t="str">
        <f>IF('Cálculos '!V495="","",'Cálculos '!V495)</f>
        <v/>
      </c>
      <c r="P489" s="172" t="str">
        <f>IF('Cálculos '!W495="","",'Cálculos '!W495)</f>
        <v/>
      </c>
      <c r="Q489" s="172" t="str">
        <f>IF('Cálculos '!X495="","",'Cálculos '!X495)</f>
        <v/>
      </c>
      <c r="R489" s="172" t="str">
        <f>IF('Cálculos '!Y495="","",'Cálculos '!Y495)</f>
        <v/>
      </c>
      <c r="S489" s="172" t="str">
        <f>IF('Cálculos '!Z495="","",'Cálculos '!Z495)</f>
        <v/>
      </c>
      <c r="T489" s="172" t="str">
        <f>IF('Cálculos '!AA495="","",'Cálculos '!AA495)</f>
        <v/>
      </c>
      <c r="U489" s="172" t="str">
        <f>IF('Cálculos '!AB495="","",'Cálculos '!AB495)</f>
        <v/>
      </c>
      <c r="V489" s="172" t="str">
        <f>IF('Cálculos '!AC495="","",'Cálculos '!AC495)</f>
        <v/>
      </c>
      <c r="W489" s="172" t="str">
        <f>IF('Cálculos '!AD495="","",'Cálculos '!AD495)</f>
        <v/>
      </c>
      <c r="X489" s="172" t="str">
        <f>IF('Cálculos '!AE495="","",'Cálculos '!AE495)</f>
        <v/>
      </c>
      <c r="Y489" s="172" t="str">
        <f>IF('Cálculos '!AF495="","",'Cálculos '!AF495)</f>
        <v/>
      </c>
      <c r="Z489" s="172" t="str">
        <f>IF('Cálculos '!AG495="","",'Cálculos '!AG495)</f>
        <v/>
      </c>
      <c r="AA489" s="172" t="str">
        <f>IF('Cálculos '!AH495="","",'Cálculos '!AH495)</f>
        <v/>
      </c>
      <c r="AB489" s="172" t="str">
        <f>IF('Cálculos '!AI495="","",'Cálculos '!AI495)</f>
        <v/>
      </c>
      <c r="AC489" s="172" t="str">
        <f>IF('Cálculos '!AJ495="","",'Cálculos '!AJ495)</f>
        <v/>
      </c>
      <c r="AD489" s="172" t="str">
        <f>IF('Cálculos '!AK495="","",'Cálculos '!AK495)</f>
        <v/>
      </c>
      <c r="AE489" s="172" t="str">
        <f>IF('Cálculos '!AL495="","",'Cálculos '!AL495)</f>
        <v/>
      </c>
      <c r="AF489" s="172" t="str">
        <f>IF('Cálculos '!AM495="","",'Cálculos '!AM495)</f>
        <v/>
      </c>
      <c r="AG489" s="172" t="str">
        <f>IF('Cálculos '!AN495="","",'Cálculos '!AN495)</f>
        <v/>
      </c>
      <c r="AH489" s="172" t="str">
        <f>IF('Cálculos '!AO495="","",'Cálculos '!AO495)</f>
        <v/>
      </c>
      <c r="AI489" s="172" t="str">
        <f>IF('Cálculos '!AP495="","",'Cálculos '!AP495)</f>
        <v/>
      </c>
      <c r="AJ489" s="443" t="str">
        <f>IF('Cálculos '!AQ495="","",'Cálculos '!AQ495)</f>
        <v/>
      </c>
      <c r="AK489" s="446" t="str">
        <f>IF('Cálculos '!D495="","",AVERAGE(C489:AJ489))</f>
        <v/>
      </c>
      <c r="AM489" s="181">
        <f t="shared" si="290"/>
        <v>487</v>
      </c>
      <c r="AN489" s="284" t="str">
        <f t="shared" si="291"/>
        <v/>
      </c>
      <c r="AO489" s="285" t="str">
        <f t="shared" si="292"/>
        <v/>
      </c>
      <c r="AP489" s="285" t="str">
        <f t="shared" si="293"/>
        <v/>
      </c>
      <c r="AQ489" s="285" t="str">
        <f t="shared" si="294"/>
        <v/>
      </c>
      <c r="AR489" s="182" t="str">
        <f t="shared" si="295"/>
        <v/>
      </c>
      <c r="AS489" s="182" t="str">
        <f t="shared" si="296"/>
        <v/>
      </c>
      <c r="AT489" s="182" t="str">
        <f t="shared" si="297"/>
        <v/>
      </c>
      <c r="AU489" s="182" t="str">
        <f t="shared" si="298"/>
        <v/>
      </c>
      <c r="AV489" s="182" t="str">
        <f t="shared" si="299"/>
        <v/>
      </c>
      <c r="AW489" s="182" t="str">
        <f t="shared" si="300"/>
        <v/>
      </c>
      <c r="AX489" s="182" t="str">
        <f t="shared" si="301"/>
        <v/>
      </c>
      <c r="AY489" s="182" t="str">
        <f t="shared" si="302"/>
        <v/>
      </c>
      <c r="AZ489" s="182" t="str">
        <f t="shared" si="303"/>
        <v/>
      </c>
      <c r="BA489" s="182" t="str">
        <f t="shared" si="304"/>
        <v/>
      </c>
      <c r="BB489" s="182" t="str">
        <f t="shared" si="305"/>
        <v/>
      </c>
      <c r="BC489" s="182" t="str">
        <f t="shared" si="306"/>
        <v/>
      </c>
      <c r="BD489" s="182" t="str">
        <f t="shared" si="307"/>
        <v/>
      </c>
      <c r="BE489" s="182" t="str">
        <f t="shared" si="308"/>
        <v/>
      </c>
      <c r="BF489" s="182" t="str">
        <f t="shared" si="309"/>
        <v/>
      </c>
      <c r="BG489" s="182" t="str">
        <f t="shared" si="310"/>
        <v/>
      </c>
      <c r="BH489" s="182" t="str">
        <f t="shared" si="311"/>
        <v/>
      </c>
      <c r="BI489" s="182" t="str">
        <f t="shared" si="312"/>
        <v/>
      </c>
      <c r="BJ489" s="182" t="str">
        <f t="shared" si="313"/>
        <v/>
      </c>
      <c r="BK489" s="182" t="str">
        <f t="shared" si="314"/>
        <v/>
      </c>
      <c r="BL489" s="182" t="str">
        <f t="shared" si="315"/>
        <v/>
      </c>
      <c r="BM489" s="182" t="str">
        <f t="shared" si="316"/>
        <v/>
      </c>
      <c r="BN489" s="182" t="str">
        <f t="shared" si="317"/>
        <v/>
      </c>
      <c r="BO489" s="182" t="str">
        <f t="shared" si="318"/>
        <v/>
      </c>
      <c r="BP489" s="182" t="str">
        <f t="shared" si="319"/>
        <v/>
      </c>
      <c r="BQ489" s="182" t="str">
        <f t="shared" si="320"/>
        <v/>
      </c>
      <c r="BR489" s="182" t="str">
        <f t="shared" si="321"/>
        <v/>
      </c>
      <c r="BS489" s="182" t="str">
        <f t="shared" si="322"/>
        <v/>
      </c>
      <c r="BT489" s="182" t="str">
        <f t="shared" si="323"/>
        <v/>
      </c>
      <c r="BU489" s="183" t="str">
        <f t="shared" si="324"/>
        <v/>
      </c>
      <c r="BV489" s="184" t="str">
        <f>IF('Cálculos '!C495="","",AVERAGE(AN489:BU489))</f>
        <v/>
      </c>
    </row>
    <row r="490" spans="2:74" ht="17.25" hidden="1" thickBot="1" x14ac:dyDescent="0.35">
      <c r="B490" s="165">
        <f t="shared" si="289"/>
        <v>488</v>
      </c>
      <c r="C490" s="171" t="str">
        <f>IF('Cálculos '!J496="","",'Cálculos '!J496)</f>
        <v/>
      </c>
      <c r="D490" s="172" t="str">
        <f>IF('Cálculos '!K496="","",'Cálculos '!K496)</f>
        <v/>
      </c>
      <c r="E490" s="172" t="str">
        <f>IF('Cálculos '!L496="","",'Cálculos '!L496)</f>
        <v/>
      </c>
      <c r="F490" s="172" t="str">
        <f>IF('Cálculos '!M496="","",'Cálculos '!M496)</f>
        <v/>
      </c>
      <c r="G490" s="172" t="str">
        <f>IF('Cálculos '!N496="","",'Cálculos '!N496)</f>
        <v/>
      </c>
      <c r="H490" s="172" t="str">
        <f>IF('Cálculos '!O496="","",'Cálculos '!O496)</f>
        <v/>
      </c>
      <c r="I490" s="172" t="str">
        <f>IF('Cálculos '!P496="","",'Cálculos '!P496)</f>
        <v/>
      </c>
      <c r="J490" s="172" t="str">
        <f>IF('Cálculos '!Q496="","",'Cálculos '!Q496)</f>
        <v/>
      </c>
      <c r="K490" s="172" t="str">
        <f>IF('Cálculos '!R496="","",'Cálculos '!R496)</f>
        <v/>
      </c>
      <c r="L490" s="172" t="str">
        <f>IF('Cálculos '!S496="","",'Cálculos '!S496)</f>
        <v/>
      </c>
      <c r="M490" s="172" t="str">
        <f>IF('Cálculos '!T496="","",'Cálculos '!T496)</f>
        <v/>
      </c>
      <c r="N490" s="172" t="str">
        <f>IF('Cálculos '!U496="","",'Cálculos '!U496)</f>
        <v/>
      </c>
      <c r="O490" s="172" t="str">
        <f>IF('Cálculos '!V496="","",'Cálculos '!V496)</f>
        <v/>
      </c>
      <c r="P490" s="172" t="str">
        <f>IF('Cálculos '!W496="","",'Cálculos '!W496)</f>
        <v/>
      </c>
      <c r="Q490" s="172" t="str">
        <f>IF('Cálculos '!X496="","",'Cálculos '!X496)</f>
        <v/>
      </c>
      <c r="R490" s="172" t="str">
        <f>IF('Cálculos '!Y496="","",'Cálculos '!Y496)</f>
        <v/>
      </c>
      <c r="S490" s="172" t="str">
        <f>IF('Cálculos '!Z496="","",'Cálculos '!Z496)</f>
        <v/>
      </c>
      <c r="T490" s="172" t="str">
        <f>IF('Cálculos '!AA496="","",'Cálculos '!AA496)</f>
        <v/>
      </c>
      <c r="U490" s="172" t="str">
        <f>IF('Cálculos '!AB496="","",'Cálculos '!AB496)</f>
        <v/>
      </c>
      <c r="V490" s="172" t="str">
        <f>IF('Cálculos '!AC496="","",'Cálculos '!AC496)</f>
        <v/>
      </c>
      <c r="W490" s="172" t="str">
        <f>IF('Cálculos '!AD496="","",'Cálculos '!AD496)</f>
        <v/>
      </c>
      <c r="X490" s="172" t="str">
        <f>IF('Cálculos '!AE496="","",'Cálculos '!AE496)</f>
        <v/>
      </c>
      <c r="Y490" s="172" t="str">
        <f>IF('Cálculos '!AF496="","",'Cálculos '!AF496)</f>
        <v/>
      </c>
      <c r="Z490" s="172" t="str">
        <f>IF('Cálculos '!AG496="","",'Cálculos '!AG496)</f>
        <v/>
      </c>
      <c r="AA490" s="172" t="str">
        <f>IF('Cálculos '!AH496="","",'Cálculos '!AH496)</f>
        <v/>
      </c>
      <c r="AB490" s="172" t="str">
        <f>IF('Cálculos '!AI496="","",'Cálculos '!AI496)</f>
        <v/>
      </c>
      <c r="AC490" s="172" t="str">
        <f>IF('Cálculos '!AJ496="","",'Cálculos '!AJ496)</f>
        <v/>
      </c>
      <c r="AD490" s="172" t="str">
        <f>IF('Cálculos '!AK496="","",'Cálculos '!AK496)</f>
        <v/>
      </c>
      <c r="AE490" s="172" t="str">
        <f>IF('Cálculos '!AL496="","",'Cálculos '!AL496)</f>
        <v/>
      </c>
      <c r="AF490" s="172" t="str">
        <f>IF('Cálculos '!AM496="","",'Cálculos '!AM496)</f>
        <v/>
      </c>
      <c r="AG490" s="172" t="str">
        <f>IF('Cálculos '!AN496="","",'Cálculos '!AN496)</f>
        <v/>
      </c>
      <c r="AH490" s="172" t="str">
        <f>IF('Cálculos '!AO496="","",'Cálculos '!AO496)</f>
        <v/>
      </c>
      <c r="AI490" s="172" t="str">
        <f>IF('Cálculos '!AP496="","",'Cálculos '!AP496)</f>
        <v/>
      </c>
      <c r="AJ490" s="443" t="str">
        <f>IF('Cálculos '!AQ496="","",'Cálculos '!AQ496)</f>
        <v/>
      </c>
      <c r="AK490" s="446" t="str">
        <f>IF('Cálculos '!D496="","",AVERAGE(C490:AJ490))</f>
        <v/>
      </c>
      <c r="AM490" s="181">
        <f t="shared" si="290"/>
        <v>488</v>
      </c>
      <c r="AN490" s="284" t="str">
        <f t="shared" si="291"/>
        <v/>
      </c>
      <c r="AO490" s="285" t="str">
        <f t="shared" si="292"/>
        <v/>
      </c>
      <c r="AP490" s="285" t="str">
        <f t="shared" si="293"/>
        <v/>
      </c>
      <c r="AQ490" s="285" t="str">
        <f t="shared" si="294"/>
        <v/>
      </c>
      <c r="AR490" s="182" t="str">
        <f t="shared" si="295"/>
        <v/>
      </c>
      <c r="AS490" s="182" t="str">
        <f t="shared" si="296"/>
        <v/>
      </c>
      <c r="AT490" s="182" t="str">
        <f t="shared" si="297"/>
        <v/>
      </c>
      <c r="AU490" s="182" t="str">
        <f t="shared" si="298"/>
        <v/>
      </c>
      <c r="AV490" s="182" t="str">
        <f t="shared" si="299"/>
        <v/>
      </c>
      <c r="AW490" s="182" t="str">
        <f t="shared" si="300"/>
        <v/>
      </c>
      <c r="AX490" s="182" t="str">
        <f t="shared" si="301"/>
        <v/>
      </c>
      <c r="AY490" s="182" t="str">
        <f t="shared" si="302"/>
        <v/>
      </c>
      <c r="AZ490" s="182" t="str">
        <f t="shared" si="303"/>
        <v/>
      </c>
      <c r="BA490" s="182" t="str">
        <f t="shared" si="304"/>
        <v/>
      </c>
      <c r="BB490" s="182" t="str">
        <f t="shared" si="305"/>
        <v/>
      </c>
      <c r="BC490" s="182" t="str">
        <f t="shared" si="306"/>
        <v/>
      </c>
      <c r="BD490" s="182" t="str">
        <f t="shared" si="307"/>
        <v/>
      </c>
      <c r="BE490" s="182" t="str">
        <f t="shared" si="308"/>
        <v/>
      </c>
      <c r="BF490" s="182" t="str">
        <f t="shared" si="309"/>
        <v/>
      </c>
      <c r="BG490" s="182" t="str">
        <f t="shared" si="310"/>
        <v/>
      </c>
      <c r="BH490" s="182" t="str">
        <f t="shared" si="311"/>
        <v/>
      </c>
      <c r="BI490" s="182" t="str">
        <f t="shared" si="312"/>
        <v/>
      </c>
      <c r="BJ490" s="182" t="str">
        <f t="shared" si="313"/>
        <v/>
      </c>
      <c r="BK490" s="182" t="str">
        <f t="shared" si="314"/>
        <v/>
      </c>
      <c r="BL490" s="182" t="str">
        <f t="shared" si="315"/>
        <v/>
      </c>
      <c r="BM490" s="182" t="str">
        <f t="shared" si="316"/>
        <v/>
      </c>
      <c r="BN490" s="182" t="str">
        <f t="shared" si="317"/>
        <v/>
      </c>
      <c r="BO490" s="182" t="str">
        <f t="shared" si="318"/>
        <v/>
      </c>
      <c r="BP490" s="182" t="str">
        <f t="shared" si="319"/>
        <v/>
      </c>
      <c r="BQ490" s="182" t="str">
        <f t="shared" si="320"/>
        <v/>
      </c>
      <c r="BR490" s="182" t="str">
        <f t="shared" si="321"/>
        <v/>
      </c>
      <c r="BS490" s="182" t="str">
        <f t="shared" si="322"/>
        <v/>
      </c>
      <c r="BT490" s="182" t="str">
        <f t="shared" si="323"/>
        <v/>
      </c>
      <c r="BU490" s="183" t="str">
        <f t="shared" si="324"/>
        <v/>
      </c>
      <c r="BV490" s="184" t="str">
        <f>IF('Cálculos '!C496="","",AVERAGE(AN490:BU490))</f>
        <v/>
      </c>
    </row>
    <row r="491" spans="2:74" ht="17.25" hidden="1" thickBot="1" x14ac:dyDescent="0.35">
      <c r="B491" s="165">
        <f t="shared" si="289"/>
        <v>489</v>
      </c>
      <c r="C491" s="171" t="str">
        <f>IF('Cálculos '!J497="","",'Cálculos '!J497)</f>
        <v/>
      </c>
      <c r="D491" s="172" t="str">
        <f>IF('Cálculos '!K497="","",'Cálculos '!K497)</f>
        <v/>
      </c>
      <c r="E491" s="172" t="str">
        <f>IF('Cálculos '!L497="","",'Cálculos '!L497)</f>
        <v/>
      </c>
      <c r="F491" s="172" t="str">
        <f>IF('Cálculos '!M497="","",'Cálculos '!M497)</f>
        <v/>
      </c>
      <c r="G491" s="172" t="str">
        <f>IF('Cálculos '!N497="","",'Cálculos '!N497)</f>
        <v/>
      </c>
      <c r="H491" s="172" t="str">
        <f>IF('Cálculos '!O497="","",'Cálculos '!O497)</f>
        <v/>
      </c>
      <c r="I491" s="172" t="str">
        <f>IF('Cálculos '!P497="","",'Cálculos '!P497)</f>
        <v/>
      </c>
      <c r="J491" s="172" t="str">
        <f>IF('Cálculos '!Q497="","",'Cálculos '!Q497)</f>
        <v/>
      </c>
      <c r="K491" s="172" t="str">
        <f>IF('Cálculos '!R497="","",'Cálculos '!R497)</f>
        <v/>
      </c>
      <c r="L491" s="172" t="str">
        <f>IF('Cálculos '!S497="","",'Cálculos '!S497)</f>
        <v/>
      </c>
      <c r="M491" s="172" t="str">
        <f>IF('Cálculos '!T497="","",'Cálculos '!T497)</f>
        <v/>
      </c>
      <c r="N491" s="172" t="str">
        <f>IF('Cálculos '!U497="","",'Cálculos '!U497)</f>
        <v/>
      </c>
      <c r="O491" s="172" t="str">
        <f>IF('Cálculos '!V497="","",'Cálculos '!V497)</f>
        <v/>
      </c>
      <c r="P491" s="172" t="str">
        <f>IF('Cálculos '!W497="","",'Cálculos '!W497)</f>
        <v/>
      </c>
      <c r="Q491" s="172" t="str">
        <f>IF('Cálculos '!X497="","",'Cálculos '!X497)</f>
        <v/>
      </c>
      <c r="R491" s="172" t="str">
        <f>IF('Cálculos '!Y497="","",'Cálculos '!Y497)</f>
        <v/>
      </c>
      <c r="S491" s="172" t="str">
        <f>IF('Cálculos '!Z497="","",'Cálculos '!Z497)</f>
        <v/>
      </c>
      <c r="T491" s="172" t="str">
        <f>IF('Cálculos '!AA497="","",'Cálculos '!AA497)</f>
        <v/>
      </c>
      <c r="U491" s="172" t="str">
        <f>IF('Cálculos '!AB497="","",'Cálculos '!AB497)</f>
        <v/>
      </c>
      <c r="V491" s="172" t="str">
        <f>IF('Cálculos '!AC497="","",'Cálculos '!AC497)</f>
        <v/>
      </c>
      <c r="W491" s="172" t="str">
        <f>IF('Cálculos '!AD497="","",'Cálculos '!AD497)</f>
        <v/>
      </c>
      <c r="X491" s="172" t="str">
        <f>IF('Cálculos '!AE497="","",'Cálculos '!AE497)</f>
        <v/>
      </c>
      <c r="Y491" s="172" t="str">
        <f>IF('Cálculos '!AF497="","",'Cálculos '!AF497)</f>
        <v/>
      </c>
      <c r="Z491" s="172" t="str">
        <f>IF('Cálculos '!AG497="","",'Cálculos '!AG497)</f>
        <v/>
      </c>
      <c r="AA491" s="172" t="str">
        <f>IF('Cálculos '!AH497="","",'Cálculos '!AH497)</f>
        <v/>
      </c>
      <c r="AB491" s="172" t="str">
        <f>IF('Cálculos '!AI497="","",'Cálculos '!AI497)</f>
        <v/>
      </c>
      <c r="AC491" s="172" t="str">
        <f>IF('Cálculos '!AJ497="","",'Cálculos '!AJ497)</f>
        <v/>
      </c>
      <c r="AD491" s="172" t="str">
        <f>IF('Cálculos '!AK497="","",'Cálculos '!AK497)</f>
        <v/>
      </c>
      <c r="AE491" s="172" t="str">
        <f>IF('Cálculos '!AL497="","",'Cálculos '!AL497)</f>
        <v/>
      </c>
      <c r="AF491" s="172" t="str">
        <f>IF('Cálculos '!AM497="","",'Cálculos '!AM497)</f>
        <v/>
      </c>
      <c r="AG491" s="172" t="str">
        <f>IF('Cálculos '!AN497="","",'Cálculos '!AN497)</f>
        <v/>
      </c>
      <c r="AH491" s="172" t="str">
        <f>IF('Cálculos '!AO497="","",'Cálculos '!AO497)</f>
        <v/>
      </c>
      <c r="AI491" s="172" t="str">
        <f>IF('Cálculos '!AP497="","",'Cálculos '!AP497)</f>
        <v/>
      </c>
      <c r="AJ491" s="443" t="str">
        <f>IF('Cálculos '!AQ497="","",'Cálculos '!AQ497)</f>
        <v/>
      </c>
      <c r="AK491" s="446" t="str">
        <f>IF('Cálculos '!D497="","",AVERAGE(C491:AJ491))</f>
        <v/>
      </c>
      <c r="AM491" s="181">
        <f t="shared" si="290"/>
        <v>489</v>
      </c>
      <c r="AN491" s="284" t="str">
        <f t="shared" si="291"/>
        <v/>
      </c>
      <c r="AO491" s="285" t="str">
        <f t="shared" si="292"/>
        <v/>
      </c>
      <c r="AP491" s="285" t="str">
        <f t="shared" si="293"/>
        <v/>
      </c>
      <c r="AQ491" s="285" t="str">
        <f t="shared" si="294"/>
        <v/>
      </c>
      <c r="AR491" s="182" t="str">
        <f t="shared" si="295"/>
        <v/>
      </c>
      <c r="AS491" s="182" t="str">
        <f t="shared" si="296"/>
        <v/>
      </c>
      <c r="AT491" s="182" t="str">
        <f t="shared" si="297"/>
        <v/>
      </c>
      <c r="AU491" s="182" t="str">
        <f t="shared" si="298"/>
        <v/>
      </c>
      <c r="AV491" s="182" t="str">
        <f t="shared" si="299"/>
        <v/>
      </c>
      <c r="AW491" s="182" t="str">
        <f t="shared" si="300"/>
        <v/>
      </c>
      <c r="AX491" s="182" t="str">
        <f t="shared" si="301"/>
        <v/>
      </c>
      <c r="AY491" s="182" t="str">
        <f t="shared" si="302"/>
        <v/>
      </c>
      <c r="AZ491" s="182" t="str">
        <f t="shared" si="303"/>
        <v/>
      </c>
      <c r="BA491" s="182" t="str">
        <f t="shared" si="304"/>
        <v/>
      </c>
      <c r="BB491" s="182" t="str">
        <f t="shared" si="305"/>
        <v/>
      </c>
      <c r="BC491" s="182" t="str">
        <f t="shared" si="306"/>
        <v/>
      </c>
      <c r="BD491" s="182" t="str">
        <f t="shared" si="307"/>
        <v/>
      </c>
      <c r="BE491" s="182" t="str">
        <f t="shared" si="308"/>
        <v/>
      </c>
      <c r="BF491" s="182" t="str">
        <f t="shared" si="309"/>
        <v/>
      </c>
      <c r="BG491" s="182" t="str">
        <f t="shared" si="310"/>
        <v/>
      </c>
      <c r="BH491" s="182" t="str">
        <f t="shared" si="311"/>
        <v/>
      </c>
      <c r="BI491" s="182" t="str">
        <f t="shared" si="312"/>
        <v/>
      </c>
      <c r="BJ491" s="182" t="str">
        <f t="shared" si="313"/>
        <v/>
      </c>
      <c r="BK491" s="182" t="str">
        <f t="shared" si="314"/>
        <v/>
      </c>
      <c r="BL491" s="182" t="str">
        <f t="shared" si="315"/>
        <v/>
      </c>
      <c r="BM491" s="182" t="str">
        <f t="shared" si="316"/>
        <v/>
      </c>
      <c r="BN491" s="182" t="str">
        <f t="shared" si="317"/>
        <v/>
      </c>
      <c r="BO491" s="182" t="str">
        <f t="shared" si="318"/>
        <v/>
      </c>
      <c r="BP491" s="182" t="str">
        <f t="shared" si="319"/>
        <v/>
      </c>
      <c r="BQ491" s="182" t="str">
        <f t="shared" si="320"/>
        <v/>
      </c>
      <c r="BR491" s="182" t="str">
        <f t="shared" si="321"/>
        <v/>
      </c>
      <c r="BS491" s="182" t="str">
        <f t="shared" si="322"/>
        <v/>
      </c>
      <c r="BT491" s="182" t="str">
        <f t="shared" si="323"/>
        <v/>
      </c>
      <c r="BU491" s="183" t="str">
        <f t="shared" si="324"/>
        <v/>
      </c>
      <c r="BV491" s="184" t="str">
        <f>IF('Cálculos '!C497="","",AVERAGE(AN491:BU491))</f>
        <v/>
      </c>
    </row>
    <row r="492" spans="2:74" ht="17.25" hidden="1" thickBot="1" x14ac:dyDescent="0.35">
      <c r="B492" s="165">
        <f t="shared" si="289"/>
        <v>490</v>
      </c>
      <c r="C492" s="171" t="str">
        <f>IF('Cálculos '!J498="","",'Cálculos '!J498)</f>
        <v/>
      </c>
      <c r="D492" s="172" t="str">
        <f>IF('Cálculos '!K498="","",'Cálculos '!K498)</f>
        <v/>
      </c>
      <c r="E492" s="172" t="str">
        <f>IF('Cálculos '!L498="","",'Cálculos '!L498)</f>
        <v/>
      </c>
      <c r="F492" s="172" t="str">
        <f>IF('Cálculos '!M498="","",'Cálculos '!M498)</f>
        <v/>
      </c>
      <c r="G492" s="172" t="str">
        <f>IF('Cálculos '!N498="","",'Cálculos '!N498)</f>
        <v/>
      </c>
      <c r="H492" s="172" t="str">
        <f>IF('Cálculos '!O498="","",'Cálculos '!O498)</f>
        <v/>
      </c>
      <c r="I492" s="172" t="str">
        <f>IF('Cálculos '!P498="","",'Cálculos '!P498)</f>
        <v/>
      </c>
      <c r="J492" s="172" t="str">
        <f>IF('Cálculos '!Q498="","",'Cálculos '!Q498)</f>
        <v/>
      </c>
      <c r="K492" s="172" t="str">
        <f>IF('Cálculos '!R498="","",'Cálculos '!R498)</f>
        <v/>
      </c>
      <c r="L492" s="172" t="str">
        <f>IF('Cálculos '!S498="","",'Cálculos '!S498)</f>
        <v/>
      </c>
      <c r="M492" s="172" t="str">
        <f>IF('Cálculos '!T498="","",'Cálculos '!T498)</f>
        <v/>
      </c>
      <c r="N492" s="172" t="str">
        <f>IF('Cálculos '!U498="","",'Cálculos '!U498)</f>
        <v/>
      </c>
      <c r="O492" s="172" t="str">
        <f>IF('Cálculos '!V498="","",'Cálculos '!V498)</f>
        <v/>
      </c>
      <c r="P492" s="172" t="str">
        <f>IF('Cálculos '!W498="","",'Cálculos '!W498)</f>
        <v/>
      </c>
      <c r="Q492" s="172" t="str">
        <f>IF('Cálculos '!X498="","",'Cálculos '!X498)</f>
        <v/>
      </c>
      <c r="R492" s="172" t="str">
        <f>IF('Cálculos '!Y498="","",'Cálculos '!Y498)</f>
        <v/>
      </c>
      <c r="S492" s="172" t="str">
        <f>IF('Cálculos '!Z498="","",'Cálculos '!Z498)</f>
        <v/>
      </c>
      <c r="T492" s="172" t="str">
        <f>IF('Cálculos '!AA498="","",'Cálculos '!AA498)</f>
        <v/>
      </c>
      <c r="U492" s="172" t="str">
        <f>IF('Cálculos '!AB498="","",'Cálculos '!AB498)</f>
        <v/>
      </c>
      <c r="V492" s="172" t="str">
        <f>IF('Cálculos '!AC498="","",'Cálculos '!AC498)</f>
        <v/>
      </c>
      <c r="W492" s="172" t="str">
        <f>IF('Cálculos '!AD498="","",'Cálculos '!AD498)</f>
        <v/>
      </c>
      <c r="X492" s="172" t="str">
        <f>IF('Cálculos '!AE498="","",'Cálculos '!AE498)</f>
        <v/>
      </c>
      <c r="Y492" s="172" t="str">
        <f>IF('Cálculos '!AF498="","",'Cálculos '!AF498)</f>
        <v/>
      </c>
      <c r="Z492" s="172" t="str">
        <f>IF('Cálculos '!AG498="","",'Cálculos '!AG498)</f>
        <v/>
      </c>
      <c r="AA492" s="172" t="str">
        <f>IF('Cálculos '!AH498="","",'Cálculos '!AH498)</f>
        <v/>
      </c>
      <c r="AB492" s="172" t="str">
        <f>IF('Cálculos '!AI498="","",'Cálculos '!AI498)</f>
        <v/>
      </c>
      <c r="AC492" s="172" t="str">
        <f>IF('Cálculos '!AJ498="","",'Cálculos '!AJ498)</f>
        <v/>
      </c>
      <c r="AD492" s="172" t="str">
        <f>IF('Cálculos '!AK498="","",'Cálculos '!AK498)</f>
        <v/>
      </c>
      <c r="AE492" s="172" t="str">
        <f>IF('Cálculos '!AL498="","",'Cálculos '!AL498)</f>
        <v/>
      </c>
      <c r="AF492" s="172" t="str">
        <f>IF('Cálculos '!AM498="","",'Cálculos '!AM498)</f>
        <v/>
      </c>
      <c r="AG492" s="172" t="str">
        <f>IF('Cálculos '!AN498="","",'Cálculos '!AN498)</f>
        <v/>
      </c>
      <c r="AH492" s="172" t="str">
        <f>IF('Cálculos '!AO498="","",'Cálculos '!AO498)</f>
        <v/>
      </c>
      <c r="AI492" s="172" t="str">
        <f>IF('Cálculos '!AP498="","",'Cálculos '!AP498)</f>
        <v/>
      </c>
      <c r="AJ492" s="443" t="str">
        <f>IF('Cálculos '!AQ498="","",'Cálculos '!AQ498)</f>
        <v/>
      </c>
      <c r="AK492" s="446" t="str">
        <f>IF('Cálculos '!D498="","",AVERAGE(C492:AJ492))</f>
        <v/>
      </c>
      <c r="AM492" s="181">
        <f t="shared" si="290"/>
        <v>490</v>
      </c>
      <c r="AN492" s="284" t="str">
        <f t="shared" si="291"/>
        <v/>
      </c>
      <c r="AO492" s="285" t="str">
        <f t="shared" si="292"/>
        <v/>
      </c>
      <c r="AP492" s="285" t="str">
        <f t="shared" si="293"/>
        <v/>
      </c>
      <c r="AQ492" s="285" t="str">
        <f t="shared" si="294"/>
        <v/>
      </c>
      <c r="AR492" s="182" t="str">
        <f t="shared" si="295"/>
        <v/>
      </c>
      <c r="AS492" s="182" t="str">
        <f t="shared" si="296"/>
        <v/>
      </c>
      <c r="AT492" s="182" t="str">
        <f t="shared" si="297"/>
        <v/>
      </c>
      <c r="AU492" s="182" t="str">
        <f t="shared" si="298"/>
        <v/>
      </c>
      <c r="AV492" s="182" t="str">
        <f t="shared" si="299"/>
        <v/>
      </c>
      <c r="AW492" s="182" t="str">
        <f t="shared" si="300"/>
        <v/>
      </c>
      <c r="AX492" s="182" t="str">
        <f t="shared" si="301"/>
        <v/>
      </c>
      <c r="AY492" s="182" t="str">
        <f t="shared" si="302"/>
        <v/>
      </c>
      <c r="AZ492" s="182" t="str">
        <f t="shared" si="303"/>
        <v/>
      </c>
      <c r="BA492" s="182" t="str">
        <f t="shared" si="304"/>
        <v/>
      </c>
      <c r="BB492" s="182" t="str">
        <f t="shared" si="305"/>
        <v/>
      </c>
      <c r="BC492" s="182" t="str">
        <f t="shared" si="306"/>
        <v/>
      </c>
      <c r="BD492" s="182" t="str">
        <f t="shared" si="307"/>
        <v/>
      </c>
      <c r="BE492" s="182" t="str">
        <f t="shared" si="308"/>
        <v/>
      </c>
      <c r="BF492" s="182" t="str">
        <f t="shared" si="309"/>
        <v/>
      </c>
      <c r="BG492" s="182" t="str">
        <f t="shared" si="310"/>
        <v/>
      </c>
      <c r="BH492" s="182" t="str">
        <f t="shared" si="311"/>
        <v/>
      </c>
      <c r="BI492" s="182" t="str">
        <f t="shared" si="312"/>
        <v/>
      </c>
      <c r="BJ492" s="182" t="str">
        <f t="shared" si="313"/>
        <v/>
      </c>
      <c r="BK492" s="182" t="str">
        <f t="shared" si="314"/>
        <v/>
      </c>
      <c r="BL492" s="182" t="str">
        <f t="shared" si="315"/>
        <v/>
      </c>
      <c r="BM492" s="182" t="str">
        <f t="shared" si="316"/>
        <v/>
      </c>
      <c r="BN492" s="182" t="str">
        <f t="shared" si="317"/>
        <v/>
      </c>
      <c r="BO492" s="182" t="str">
        <f t="shared" si="318"/>
        <v/>
      </c>
      <c r="BP492" s="182" t="str">
        <f t="shared" si="319"/>
        <v/>
      </c>
      <c r="BQ492" s="182" t="str">
        <f t="shared" si="320"/>
        <v/>
      </c>
      <c r="BR492" s="182" t="str">
        <f t="shared" si="321"/>
        <v/>
      </c>
      <c r="BS492" s="182" t="str">
        <f t="shared" si="322"/>
        <v/>
      </c>
      <c r="BT492" s="182" t="str">
        <f t="shared" si="323"/>
        <v/>
      </c>
      <c r="BU492" s="183" t="str">
        <f t="shared" si="324"/>
        <v/>
      </c>
      <c r="BV492" s="184" t="str">
        <f>IF('Cálculos '!C498="","",AVERAGE(AN492:BU492))</f>
        <v/>
      </c>
    </row>
    <row r="493" spans="2:74" ht="17.25" hidden="1" thickBot="1" x14ac:dyDescent="0.35">
      <c r="B493" s="165">
        <f t="shared" si="289"/>
        <v>491</v>
      </c>
      <c r="C493" s="171" t="str">
        <f>IF('Cálculos '!J499="","",'Cálculos '!J499)</f>
        <v/>
      </c>
      <c r="D493" s="172" t="str">
        <f>IF('Cálculos '!K499="","",'Cálculos '!K499)</f>
        <v/>
      </c>
      <c r="E493" s="172" t="str">
        <f>IF('Cálculos '!L499="","",'Cálculos '!L499)</f>
        <v/>
      </c>
      <c r="F493" s="172" t="str">
        <f>IF('Cálculos '!M499="","",'Cálculos '!M499)</f>
        <v/>
      </c>
      <c r="G493" s="172" t="str">
        <f>IF('Cálculos '!N499="","",'Cálculos '!N499)</f>
        <v/>
      </c>
      <c r="H493" s="172" t="str">
        <f>IF('Cálculos '!O499="","",'Cálculos '!O499)</f>
        <v/>
      </c>
      <c r="I493" s="172" t="str">
        <f>IF('Cálculos '!P499="","",'Cálculos '!P499)</f>
        <v/>
      </c>
      <c r="J493" s="172" t="str">
        <f>IF('Cálculos '!Q499="","",'Cálculos '!Q499)</f>
        <v/>
      </c>
      <c r="K493" s="172" t="str">
        <f>IF('Cálculos '!R499="","",'Cálculos '!R499)</f>
        <v/>
      </c>
      <c r="L493" s="172" t="str">
        <f>IF('Cálculos '!S499="","",'Cálculos '!S499)</f>
        <v/>
      </c>
      <c r="M493" s="172" t="str">
        <f>IF('Cálculos '!T499="","",'Cálculos '!T499)</f>
        <v/>
      </c>
      <c r="N493" s="172" t="str">
        <f>IF('Cálculos '!U499="","",'Cálculos '!U499)</f>
        <v/>
      </c>
      <c r="O493" s="172" t="str">
        <f>IF('Cálculos '!V499="","",'Cálculos '!V499)</f>
        <v/>
      </c>
      <c r="P493" s="172" t="str">
        <f>IF('Cálculos '!W499="","",'Cálculos '!W499)</f>
        <v/>
      </c>
      <c r="Q493" s="172" t="str">
        <f>IF('Cálculos '!X499="","",'Cálculos '!X499)</f>
        <v/>
      </c>
      <c r="R493" s="172" t="str">
        <f>IF('Cálculos '!Y499="","",'Cálculos '!Y499)</f>
        <v/>
      </c>
      <c r="S493" s="172" t="str">
        <f>IF('Cálculos '!Z499="","",'Cálculos '!Z499)</f>
        <v/>
      </c>
      <c r="T493" s="172" t="str">
        <f>IF('Cálculos '!AA499="","",'Cálculos '!AA499)</f>
        <v/>
      </c>
      <c r="U493" s="172" t="str">
        <f>IF('Cálculos '!AB499="","",'Cálculos '!AB499)</f>
        <v/>
      </c>
      <c r="V493" s="172" t="str">
        <f>IF('Cálculos '!AC499="","",'Cálculos '!AC499)</f>
        <v/>
      </c>
      <c r="W493" s="172" t="str">
        <f>IF('Cálculos '!AD499="","",'Cálculos '!AD499)</f>
        <v/>
      </c>
      <c r="X493" s="172" t="str">
        <f>IF('Cálculos '!AE499="","",'Cálculos '!AE499)</f>
        <v/>
      </c>
      <c r="Y493" s="172" t="str">
        <f>IF('Cálculos '!AF499="","",'Cálculos '!AF499)</f>
        <v/>
      </c>
      <c r="Z493" s="172" t="str">
        <f>IF('Cálculos '!AG499="","",'Cálculos '!AG499)</f>
        <v/>
      </c>
      <c r="AA493" s="172" t="str">
        <f>IF('Cálculos '!AH499="","",'Cálculos '!AH499)</f>
        <v/>
      </c>
      <c r="AB493" s="172" t="str">
        <f>IF('Cálculos '!AI499="","",'Cálculos '!AI499)</f>
        <v/>
      </c>
      <c r="AC493" s="172" t="str">
        <f>IF('Cálculos '!AJ499="","",'Cálculos '!AJ499)</f>
        <v/>
      </c>
      <c r="AD493" s="172" t="str">
        <f>IF('Cálculos '!AK499="","",'Cálculos '!AK499)</f>
        <v/>
      </c>
      <c r="AE493" s="172" t="str">
        <f>IF('Cálculos '!AL499="","",'Cálculos '!AL499)</f>
        <v/>
      </c>
      <c r="AF493" s="172" t="str">
        <f>IF('Cálculos '!AM499="","",'Cálculos '!AM499)</f>
        <v/>
      </c>
      <c r="AG493" s="172" t="str">
        <f>IF('Cálculos '!AN499="","",'Cálculos '!AN499)</f>
        <v/>
      </c>
      <c r="AH493" s="172" t="str">
        <f>IF('Cálculos '!AO499="","",'Cálculos '!AO499)</f>
        <v/>
      </c>
      <c r="AI493" s="172" t="str">
        <f>IF('Cálculos '!AP499="","",'Cálculos '!AP499)</f>
        <v/>
      </c>
      <c r="AJ493" s="443" t="str">
        <f>IF('Cálculos '!AQ499="","",'Cálculos '!AQ499)</f>
        <v/>
      </c>
      <c r="AK493" s="446" t="str">
        <f>IF('Cálculos '!D499="","",AVERAGE(C493:AJ493))</f>
        <v/>
      </c>
      <c r="AM493" s="181">
        <f t="shared" si="290"/>
        <v>491</v>
      </c>
      <c r="AN493" s="284" t="str">
        <f t="shared" si="291"/>
        <v/>
      </c>
      <c r="AO493" s="285" t="str">
        <f t="shared" si="292"/>
        <v/>
      </c>
      <c r="AP493" s="285" t="str">
        <f t="shared" si="293"/>
        <v/>
      </c>
      <c r="AQ493" s="285" t="str">
        <f t="shared" si="294"/>
        <v/>
      </c>
      <c r="AR493" s="182" t="str">
        <f t="shared" si="295"/>
        <v/>
      </c>
      <c r="AS493" s="182" t="str">
        <f t="shared" si="296"/>
        <v/>
      </c>
      <c r="AT493" s="182" t="str">
        <f t="shared" si="297"/>
        <v/>
      </c>
      <c r="AU493" s="182" t="str">
        <f t="shared" si="298"/>
        <v/>
      </c>
      <c r="AV493" s="182" t="str">
        <f t="shared" si="299"/>
        <v/>
      </c>
      <c r="AW493" s="182" t="str">
        <f t="shared" si="300"/>
        <v/>
      </c>
      <c r="AX493" s="182" t="str">
        <f t="shared" si="301"/>
        <v/>
      </c>
      <c r="AY493" s="182" t="str">
        <f t="shared" si="302"/>
        <v/>
      </c>
      <c r="AZ493" s="182" t="str">
        <f t="shared" si="303"/>
        <v/>
      </c>
      <c r="BA493" s="182" t="str">
        <f t="shared" si="304"/>
        <v/>
      </c>
      <c r="BB493" s="182" t="str">
        <f t="shared" si="305"/>
        <v/>
      </c>
      <c r="BC493" s="182" t="str">
        <f t="shared" si="306"/>
        <v/>
      </c>
      <c r="BD493" s="182" t="str">
        <f t="shared" si="307"/>
        <v/>
      </c>
      <c r="BE493" s="182" t="str">
        <f t="shared" si="308"/>
        <v/>
      </c>
      <c r="BF493" s="182" t="str">
        <f t="shared" si="309"/>
        <v/>
      </c>
      <c r="BG493" s="182" t="str">
        <f t="shared" si="310"/>
        <v/>
      </c>
      <c r="BH493" s="182" t="str">
        <f t="shared" si="311"/>
        <v/>
      </c>
      <c r="BI493" s="182" t="str">
        <f t="shared" si="312"/>
        <v/>
      </c>
      <c r="BJ493" s="182" t="str">
        <f t="shared" si="313"/>
        <v/>
      </c>
      <c r="BK493" s="182" t="str">
        <f t="shared" si="314"/>
        <v/>
      </c>
      <c r="BL493" s="182" t="str">
        <f t="shared" si="315"/>
        <v/>
      </c>
      <c r="BM493" s="182" t="str">
        <f t="shared" si="316"/>
        <v/>
      </c>
      <c r="BN493" s="182" t="str">
        <f t="shared" si="317"/>
        <v/>
      </c>
      <c r="BO493" s="182" t="str">
        <f t="shared" si="318"/>
        <v/>
      </c>
      <c r="BP493" s="182" t="str">
        <f t="shared" si="319"/>
        <v/>
      </c>
      <c r="BQ493" s="182" t="str">
        <f t="shared" si="320"/>
        <v/>
      </c>
      <c r="BR493" s="182" t="str">
        <f t="shared" si="321"/>
        <v/>
      </c>
      <c r="BS493" s="182" t="str">
        <f t="shared" si="322"/>
        <v/>
      </c>
      <c r="BT493" s="182" t="str">
        <f t="shared" si="323"/>
        <v/>
      </c>
      <c r="BU493" s="183" t="str">
        <f t="shared" si="324"/>
        <v/>
      </c>
      <c r="BV493" s="184" t="str">
        <f>IF('Cálculos '!C499="","",AVERAGE(AN493:BU493))</f>
        <v/>
      </c>
    </row>
    <row r="494" spans="2:74" ht="17.25" hidden="1" thickBot="1" x14ac:dyDescent="0.35">
      <c r="B494" s="165">
        <f t="shared" si="289"/>
        <v>492</v>
      </c>
      <c r="C494" s="171" t="str">
        <f>IF('Cálculos '!J500="","",'Cálculos '!J500)</f>
        <v/>
      </c>
      <c r="D494" s="172" t="str">
        <f>IF('Cálculos '!K500="","",'Cálculos '!K500)</f>
        <v/>
      </c>
      <c r="E494" s="172" t="str">
        <f>IF('Cálculos '!L500="","",'Cálculos '!L500)</f>
        <v/>
      </c>
      <c r="F494" s="172" t="str">
        <f>IF('Cálculos '!M500="","",'Cálculos '!M500)</f>
        <v/>
      </c>
      <c r="G494" s="172" t="str">
        <f>IF('Cálculos '!N500="","",'Cálculos '!N500)</f>
        <v/>
      </c>
      <c r="H494" s="172" t="str">
        <f>IF('Cálculos '!O500="","",'Cálculos '!O500)</f>
        <v/>
      </c>
      <c r="I494" s="172" t="str">
        <f>IF('Cálculos '!P500="","",'Cálculos '!P500)</f>
        <v/>
      </c>
      <c r="J494" s="172" t="str">
        <f>IF('Cálculos '!Q500="","",'Cálculos '!Q500)</f>
        <v/>
      </c>
      <c r="K494" s="172" t="str">
        <f>IF('Cálculos '!R500="","",'Cálculos '!R500)</f>
        <v/>
      </c>
      <c r="L494" s="172" t="str">
        <f>IF('Cálculos '!S500="","",'Cálculos '!S500)</f>
        <v/>
      </c>
      <c r="M494" s="172" t="str">
        <f>IF('Cálculos '!T500="","",'Cálculos '!T500)</f>
        <v/>
      </c>
      <c r="N494" s="172" t="str">
        <f>IF('Cálculos '!U500="","",'Cálculos '!U500)</f>
        <v/>
      </c>
      <c r="O494" s="172" t="str">
        <f>IF('Cálculos '!V500="","",'Cálculos '!V500)</f>
        <v/>
      </c>
      <c r="P494" s="172" t="str">
        <f>IF('Cálculos '!W500="","",'Cálculos '!W500)</f>
        <v/>
      </c>
      <c r="Q494" s="172" t="str">
        <f>IF('Cálculos '!X500="","",'Cálculos '!X500)</f>
        <v/>
      </c>
      <c r="R494" s="172" t="str">
        <f>IF('Cálculos '!Y500="","",'Cálculos '!Y500)</f>
        <v/>
      </c>
      <c r="S494" s="172" t="str">
        <f>IF('Cálculos '!Z500="","",'Cálculos '!Z500)</f>
        <v/>
      </c>
      <c r="T494" s="172" t="str">
        <f>IF('Cálculos '!AA500="","",'Cálculos '!AA500)</f>
        <v/>
      </c>
      <c r="U494" s="172" t="str">
        <f>IF('Cálculos '!AB500="","",'Cálculos '!AB500)</f>
        <v/>
      </c>
      <c r="V494" s="172" t="str">
        <f>IF('Cálculos '!AC500="","",'Cálculos '!AC500)</f>
        <v/>
      </c>
      <c r="W494" s="172" t="str">
        <f>IF('Cálculos '!AD500="","",'Cálculos '!AD500)</f>
        <v/>
      </c>
      <c r="X494" s="172" t="str">
        <f>IF('Cálculos '!AE500="","",'Cálculos '!AE500)</f>
        <v/>
      </c>
      <c r="Y494" s="172" t="str">
        <f>IF('Cálculos '!AF500="","",'Cálculos '!AF500)</f>
        <v/>
      </c>
      <c r="Z494" s="172" t="str">
        <f>IF('Cálculos '!AG500="","",'Cálculos '!AG500)</f>
        <v/>
      </c>
      <c r="AA494" s="172" t="str">
        <f>IF('Cálculos '!AH500="","",'Cálculos '!AH500)</f>
        <v/>
      </c>
      <c r="AB494" s="172" t="str">
        <f>IF('Cálculos '!AI500="","",'Cálculos '!AI500)</f>
        <v/>
      </c>
      <c r="AC494" s="172" t="str">
        <f>IF('Cálculos '!AJ500="","",'Cálculos '!AJ500)</f>
        <v/>
      </c>
      <c r="AD494" s="172" t="str">
        <f>IF('Cálculos '!AK500="","",'Cálculos '!AK500)</f>
        <v/>
      </c>
      <c r="AE494" s="172" t="str">
        <f>IF('Cálculos '!AL500="","",'Cálculos '!AL500)</f>
        <v/>
      </c>
      <c r="AF494" s="172" t="str">
        <f>IF('Cálculos '!AM500="","",'Cálculos '!AM500)</f>
        <v/>
      </c>
      <c r="AG494" s="172" t="str">
        <f>IF('Cálculos '!AN500="","",'Cálculos '!AN500)</f>
        <v/>
      </c>
      <c r="AH494" s="172" t="str">
        <f>IF('Cálculos '!AO500="","",'Cálculos '!AO500)</f>
        <v/>
      </c>
      <c r="AI494" s="172" t="str">
        <f>IF('Cálculos '!AP500="","",'Cálculos '!AP500)</f>
        <v/>
      </c>
      <c r="AJ494" s="443" t="str">
        <f>IF('Cálculos '!AQ500="","",'Cálculos '!AQ500)</f>
        <v/>
      </c>
      <c r="AK494" s="446" t="str">
        <f>IF('Cálculos '!D500="","",AVERAGE(C494:AJ494))</f>
        <v/>
      </c>
      <c r="AM494" s="181">
        <f t="shared" si="290"/>
        <v>492</v>
      </c>
      <c r="AN494" s="284" t="str">
        <f t="shared" si="291"/>
        <v/>
      </c>
      <c r="AO494" s="285" t="str">
        <f t="shared" si="292"/>
        <v/>
      </c>
      <c r="AP494" s="285" t="str">
        <f t="shared" si="293"/>
        <v/>
      </c>
      <c r="AQ494" s="285" t="str">
        <f t="shared" si="294"/>
        <v/>
      </c>
      <c r="AR494" s="182" t="str">
        <f t="shared" si="295"/>
        <v/>
      </c>
      <c r="AS494" s="182" t="str">
        <f t="shared" si="296"/>
        <v/>
      </c>
      <c r="AT494" s="182" t="str">
        <f t="shared" si="297"/>
        <v/>
      </c>
      <c r="AU494" s="182" t="str">
        <f t="shared" si="298"/>
        <v/>
      </c>
      <c r="AV494" s="182" t="str">
        <f t="shared" si="299"/>
        <v/>
      </c>
      <c r="AW494" s="182" t="str">
        <f t="shared" si="300"/>
        <v/>
      </c>
      <c r="AX494" s="182" t="str">
        <f t="shared" si="301"/>
        <v/>
      </c>
      <c r="AY494" s="182" t="str">
        <f t="shared" si="302"/>
        <v/>
      </c>
      <c r="AZ494" s="182" t="str">
        <f t="shared" si="303"/>
        <v/>
      </c>
      <c r="BA494" s="182" t="str">
        <f t="shared" si="304"/>
        <v/>
      </c>
      <c r="BB494" s="182" t="str">
        <f t="shared" si="305"/>
        <v/>
      </c>
      <c r="BC494" s="182" t="str">
        <f t="shared" si="306"/>
        <v/>
      </c>
      <c r="BD494" s="182" t="str">
        <f t="shared" si="307"/>
        <v/>
      </c>
      <c r="BE494" s="182" t="str">
        <f t="shared" si="308"/>
        <v/>
      </c>
      <c r="BF494" s="182" t="str">
        <f t="shared" si="309"/>
        <v/>
      </c>
      <c r="BG494" s="182" t="str">
        <f t="shared" si="310"/>
        <v/>
      </c>
      <c r="BH494" s="182" t="str">
        <f t="shared" si="311"/>
        <v/>
      </c>
      <c r="BI494" s="182" t="str">
        <f t="shared" si="312"/>
        <v/>
      </c>
      <c r="BJ494" s="182" t="str">
        <f t="shared" si="313"/>
        <v/>
      </c>
      <c r="BK494" s="182" t="str">
        <f t="shared" si="314"/>
        <v/>
      </c>
      <c r="BL494" s="182" t="str">
        <f t="shared" si="315"/>
        <v/>
      </c>
      <c r="BM494" s="182" t="str">
        <f t="shared" si="316"/>
        <v/>
      </c>
      <c r="BN494" s="182" t="str">
        <f t="shared" si="317"/>
        <v/>
      </c>
      <c r="BO494" s="182" t="str">
        <f t="shared" si="318"/>
        <v/>
      </c>
      <c r="BP494" s="182" t="str">
        <f t="shared" si="319"/>
        <v/>
      </c>
      <c r="BQ494" s="182" t="str">
        <f t="shared" si="320"/>
        <v/>
      </c>
      <c r="BR494" s="182" t="str">
        <f t="shared" si="321"/>
        <v/>
      </c>
      <c r="BS494" s="182" t="str">
        <f t="shared" si="322"/>
        <v/>
      </c>
      <c r="BT494" s="182" t="str">
        <f t="shared" si="323"/>
        <v/>
      </c>
      <c r="BU494" s="183" t="str">
        <f t="shared" si="324"/>
        <v/>
      </c>
      <c r="BV494" s="184" t="str">
        <f>IF('Cálculos '!C500="","",AVERAGE(AN494:BU494))</f>
        <v/>
      </c>
    </row>
    <row r="495" spans="2:74" ht="17.25" hidden="1" thickBot="1" x14ac:dyDescent="0.35">
      <c r="B495" s="165">
        <f t="shared" si="289"/>
        <v>493</v>
      </c>
      <c r="C495" s="171" t="str">
        <f>IF('Cálculos '!J501="","",'Cálculos '!J501)</f>
        <v/>
      </c>
      <c r="D495" s="172" t="str">
        <f>IF('Cálculos '!K501="","",'Cálculos '!K501)</f>
        <v/>
      </c>
      <c r="E495" s="172" t="str">
        <f>IF('Cálculos '!L501="","",'Cálculos '!L501)</f>
        <v/>
      </c>
      <c r="F495" s="172" t="str">
        <f>IF('Cálculos '!M501="","",'Cálculos '!M501)</f>
        <v/>
      </c>
      <c r="G495" s="172" t="str">
        <f>IF('Cálculos '!N501="","",'Cálculos '!N501)</f>
        <v/>
      </c>
      <c r="H495" s="172" t="str">
        <f>IF('Cálculos '!O501="","",'Cálculos '!O501)</f>
        <v/>
      </c>
      <c r="I495" s="172" t="str">
        <f>IF('Cálculos '!P501="","",'Cálculos '!P501)</f>
        <v/>
      </c>
      <c r="J495" s="172" t="str">
        <f>IF('Cálculos '!Q501="","",'Cálculos '!Q501)</f>
        <v/>
      </c>
      <c r="K495" s="172" t="str">
        <f>IF('Cálculos '!R501="","",'Cálculos '!R501)</f>
        <v/>
      </c>
      <c r="L495" s="172" t="str">
        <f>IF('Cálculos '!S501="","",'Cálculos '!S501)</f>
        <v/>
      </c>
      <c r="M495" s="172" t="str">
        <f>IF('Cálculos '!T501="","",'Cálculos '!T501)</f>
        <v/>
      </c>
      <c r="N495" s="172" t="str">
        <f>IF('Cálculos '!U501="","",'Cálculos '!U501)</f>
        <v/>
      </c>
      <c r="O495" s="172" t="str">
        <f>IF('Cálculos '!V501="","",'Cálculos '!V501)</f>
        <v/>
      </c>
      <c r="P495" s="172" t="str">
        <f>IF('Cálculos '!W501="","",'Cálculos '!W501)</f>
        <v/>
      </c>
      <c r="Q495" s="172" t="str">
        <f>IF('Cálculos '!X501="","",'Cálculos '!X501)</f>
        <v/>
      </c>
      <c r="R495" s="172" t="str">
        <f>IF('Cálculos '!Y501="","",'Cálculos '!Y501)</f>
        <v/>
      </c>
      <c r="S495" s="172" t="str">
        <f>IF('Cálculos '!Z501="","",'Cálculos '!Z501)</f>
        <v/>
      </c>
      <c r="T495" s="172" t="str">
        <f>IF('Cálculos '!AA501="","",'Cálculos '!AA501)</f>
        <v/>
      </c>
      <c r="U495" s="172" t="str">
        <f>IF('Cálculos '!AB501="","",'Cálculos '!AB501)</f>
        <v/>
      </c>
      <c r="V495" s="172" t="str">
        <f>IF('Cálculos '!AC501="","",'Cálculos '!AC501)</f>
        <v/>
      </c>
      <c r="W495" s="172" t="str">
        <f>IF('Cálculos '!AD501="","",'Cálculos '!AD501)</f>
        <v/>
      </c>
      <c r="X495" s="172" t="str">
        <f>IF('Cálculos '!AE501="","",'Cálculos '!AE501)</f>
        <v/>
      </c>
      <c r="Y495" s="172" t="str">
        <f>IF('Cálculos '!AF501="","",'Cálculos '!AF501)</f>
        <v/>
      </c>
      <c r="Z495" s="172" t="str">
        <f>IF('Cálculos '!AG501="","",'Cálculos '!AG501)</f>
        <v/>
      </c>
      <c r="AA495" s="172" t="str">
        <f>IF('Cálculos '!AH501="","",'Cálculos '!AH501)</f>
        <v/>
      </c>
      <c r="AB495" s="172" t="str">
        <f>IF('Cálculos '!AI501="","",'Cálculos '!AI501)</f>
        <v/>
      </c>
      <c r="AC495" s="172" t="str">
        <f>IF('Cálculos '!AJ501="","",'Cálculos '!AJ501)</f>
        <v/>
      </c>
      <c r="AD495" s="172" t="str">
        <f>IF('Cálculos '!AK501="","",'Cálculos '!AK501)</f>
        <v/>
      </c>
      <c r="AE495" s="172" t="str">
        <f>IF('Cálculos '!AL501="","",'Cálculos '!AL501)</f>
        <v/>
      </c>
      <c r="AF495" s="172" t="str">
        <f>IF('Cálculos '!AM501="","",'Cálculos '!AM501)</f>
        <v/>
      </c>
      <c r="AG495" s="172" t="str">
        <f>IF('Cálculos '!AN501="","",'Cálculos '!AN501)</f>
        <v/>
      </c>
      <c r="AH495" s="172" t="str">
        <f>IF('Cálculos '!AO501="","",'Cálculos '!AO501)</f>
        <v/>
      </c>
      <c r="AI495" s="172" t="str">
        <f>IF('Cálculos '!AP501="","",'Cálculos '!AP501)</f>
        <v/>
      </c>
      <c r="AJ495" s="443" t="str">
        <f>IF('Cálculos '!AQ501="","",'Cálculos '!AQ501)</f>
        <v/>
      </c>
      <c r="AK495" s="446" t="str">
        <f>IF('Cálculos '!D501="","",AVERAGE(C495:AJ495))</f>
        <v/>
      </c>
      <c r="AM495" s="181">
        <f t="shared" si="290"/>
        <v>493</v>
      </c>
      <c r="AN495" s="284" t="str">
        <f t="shared" si="291"/>
        <v/>
      </c>
      <c r="AO495" s="285" t="str">
        <f t="shared" si="292"/>
        <v/>
      </c>
      <c r="AP495" s="285" t="str">
        <f t="shared" si="293"/>
        <v/>
      </c>
      <c r="AQ495" s="285" t="str">
        <f t="shared" si="294"/>
        <v/>
      </c>
      <c r="AR495" s="182" t="str">
        <f t="shared" si="295"/>
        <v/>
      </c>
      <c r="AS495" s="182" t="str">
        <f t="shared" si="296"/>
        <v/>
      </c>
      <c r="AT495" s="182" t="str">
        <f t="shared" si="297"/>
        <v/>
      </c>
      <c r="AU495" s="182" t="str">
        <f t="shared" si="298"/>
        <v/>
      </c>
      <c r="AV495" s="182" t="str">
        <f t="shared" si="299"/>
        <v/>
      </c>
      <c r="AW495" s="182" t="str">
        <f t="shared" si="300"/>
        <v/>
      </c>
      <c r="AX495" s="182" t="str">
        <f t="shared" si="301"/>
        <v/>
      </c>
      <c r="AY495" s="182" t="str">
        <f t="shared" si="302"/>
        <v/>
      </c>
      <c r="AZ495" s="182" t="str">
        <f t="shared" si="303"/>
        <v/>
      </c>
      <c r="BA495" s="182" t="str">
        <f t="shared" si="304"/>
        <v/>
      </c>
      <c r="BB495" s="182" t="str">
        <f t="shared" si="305"/>
        <v/>
      </c>
      <c r="BC495" s="182" t="str">
        <f t="shared" si="306"/>
        <v/>
      </c>
      <c r="BD495" s="182" t="str">
        <f t="shared" si="307"/>
        <v/>
      </c>
      <c r="BE495" s="182" t="str">
        <f t="shared" si="308"/>
        <v/>
      </c>
      <c r="BF495" s="182" t="str">
        <f t="shared" si="309"/>
        <v/>
      </c>
      <c r="BG495" s="182" t="str">
        <f t="shared" si="310"/>
        <v/>
      </c>
      <c r="BH495" s="182" t="str">
        <f t="shared" si="311"/>
        <v/>
      </c>
      <c r="BI495" s="182" t="str">
        <f t="shared" si="312"/>
        <v/>
      </c>
      <c r="BJ495" s="182" t="str">
        <f t="shared" si="313"/>
        <v/>
      </c>
      <c r="BK495" s="182" t="str">
        <f t="shared" si="314"/>
        <v/>
      </c>
      <c r="BL495" s="182" t="str">
        <f t="shared" si="315"/>
        <v/>
      </c>
      <c r="BM495" s="182" t="str">
        <f t="shared" si="316"/>
        <v/>
      </c>
      <c r="BN495" s="182" t="str">
        <f t="shared" si="317"/>
        <v/>
      </c>
      <c r="BO495" s="182" t="str">
        <f t="shared" si="318"/>
        <v/>
      </c>
      <c r="BP495" s="182" t="str">
        <f t="shared" si="319"/>
        <v/>
      </c>
      <c r="BQ495" s="182" t="str">
        <f t="shared" si="320"/>
        <v/>
      </c>
      <c r="BR495" s="182" t="str">
        <f t="shared" si="321"/>
        <v/>
      </c>
      <c r="BS495" s="182" t="str">
        <f t="shared" si="322"/>
        <v/>
      </c>
      <c r="BT495" s="182" t="str">
        <f t="shared" si="323"/>
        <v/>
      </c>
      <c r="BU495" s="183" t="str">
        <f t="shared" si="324"/>
        <v/>
      </c>
      <c r="BV495" s="184" t="str">
        <f>IF('Cálculos '!C501="","",AVERAGE(AN495:BU495))</f>
        <v/>
      </c>
    </row>
    <row r="496" spans="2:74" ht="17.25" hidden="1" thickBot="1" x14ac:dyDescent="0.35">
      <c r="B496" s="165">
        <f t="shared" si="289"/>
        <v>494</v>
      </c>
      <c r="C496" s="171" t="str">
        <f>IF('Cálculos '!J502="","",'Cálculos '!J502)</f>
        <v/>
      </c>
      <c r="D496" s="172" t="str">
        <f>IF('Cálculos '!K502="","",'Cálculos '!K502)</f>
        <v/>
      </c>
      <c r="E496" s="172" t="str">
        <f>IF('Cálculos '!L502="","",'Cálculos '!L502)</f>
        <v/>
      </c>
      <c r="F496" s="172" t="str">
        <f>IF('Cálculos '!M502="","",'Cálculos '!M502)</f>
        <v/>
      </c>
      <c r="G496" s="172" t="str">
        <f>IF('Cálculos '!N502="","",'Cálculos '!N502)</f>
        <v/>
      </c>
      <c r="H496" s="172" t="str">
        <f>IF('Cálculos '!O502="","",'Cálculos '!O502)</f>
        <v/>
      </c>
      <c r="I496" s="172" t="str">
        <f>IF('Cálculos '!P502="","",'Cálculos '!P502)</f>
        <v/>
      </c>
      <c r="J496" s="172" t="str">
        <f>IF('Cálculos '!Q502="","",'Cálculos '!Q502)</f>
        <v/>
      </c>
      <c r="K496" s="172" t="str">
        <f>IF('Cálculos '!R502="","",'Cálculos '!R502)</f>
        <v/>
      </c>
      <c r="L496" s="172" t="str">
        <f>IF('Cálculos '!S502="","",'Cálculos '!S502)</f>
        <v/>
      </c>
      <c r="M496" s="172" t="str">
        <f>IF('Cálculos '!T502="","",'Cálculos '!T502)</f>
        <v/>
      </c>
      <c r="N496" s="172" t="str">
        <f>IF('Cálculos '!U502="","",'Cálculos '!U502)</f>
        <v/>
      </c>
      <c r="O496" s="172" t="str">
        <f>IF('Cálculos '!V502="","",'Cálculos '!V502)</f>
        <v/>
      </c>
      <c r="P496" s="172" t="str">
        <f>IF('Cálculos '!W502="","",'Cálculos '!W502)</f>
        <v/>
      </c>
      <c r="Q496" s="172" t="str">
        <f>IF('Cálculos '!X502="","",'Cálculos '!X502)</f>
        <v/>
      </c>
      <c r="R496" s="172" t="str">
        <f>IF('Cálculos '!Y502="","",'Cálculos '!Y502)</f>
        <v/>
      </c>
      <c r="S496" s="172" t="str">
        <f>IF('Cálculos '!Z502="","",'Cálculos '!Z502)</f>
        <v/>
      </c>
      <c r="T496" s="172" t="str">
        <f>IF('Cálculos '!AA502="","",'Cálculos '!AA502)</f>
        <v/>
      </c>
      <c r="U496" s="172" t="str">
        <f>IF('Cálculos '!AB502="","",'Cálculos '!AB502)</f>
        <v/>
      </c>
      <c r="V496" s="172" t="str">
        <f>IF('Cálculos '!AC502="","",'Cálculos '!AC502)</f>
        <v/>
      </c>
      <c r="W496" s="172" t="str">
        <f>IF('Cálculos '!AD502="","",'Cálculos '!AD502)</f>
        <v/>
      </c>
      <c r="X496" s="172" t="str">
        <f>IF('Cálculos '!AE502="","",'Cálculos '!AE502)</f>
        <v/>
      </c>
      <c r="Y496" s="172" t="str">
        <f>IF('Cálculos '!AF502="","",'Cálculos '!AF502)</f>
        <v/>
      </c>
      <c r="Z496" s="172" t="str">
        <f>IF('Cálculos '!AG502="","",'Cálculos '!AG502)</f>
        <v/>
      </c>
      <c r="AA496" s="172" t="str">
        <f>IF('Cálculos '!AH502="","",'Cálculos '!AH502)</f>
        <v/>
      </c>
      <c r="AB496" s="172" t="str">
        <f>IF('Cálculos '!AI502="","",'Cálculos '!AI502)</f>
        <v/>
      </c>
      <c r="AC496" s="172" t="str">
        <f>IF('Cálculos '!AJ502="","",'Cálculos '!AJ502)</f>
        <v/>
      </c>
      <c r="AD496" s="172" t="str">
        <f>IF('Cálculos '!AK502="","",'Cálculos '!AK502)</f>
        <v/>
      </c>
      <c r="AE496" s="172" t="str">
        <f>IF('Cálculos '!AL502="","",'Cálculos '!AL502)</f>
        <v/>
      </c>
      <c r="AF496" s="172" t="str">
        <f>IF('Cálculos '!AM502="","",'Cálculos '!AM502)</f>
        <v/>
      </c>
      <c r="AG496" s="172" t="str">
        <f>IF('Cálculos '!AN502="","",'Cálculos '!AN502)</f>
        <v/>
      </c>
      <c r="AH496" s="172" t="str">
        <f>IF('Cálculos '!AO502="","",'Cálculos '!AO502)</f>
        <v/>
      </c>
      <c r="AI496" s="172" t="str">
        <f>IF('Cálculos '!AP502="","",'Cálculos '!AP502)</f>
        <v/>
      </c>
      <c r="AJ496" s="443" t="str">
        <f>IF('Cálculos '!AQ502="","",'Cálculos '!AQ502)</f>
        <v/>
      </c>
      <c r="AK496" s="446" t="str">
        <f>IF('Cálculos '!D502="","",AVERAGE(C496:AJ496))</f>
        <v/>
      </c>
      <c r="AM496" s="181">
        <f t="shared" si="290"/>
        <v>494</v>
      </c>
      <c r="AN496" s="284" t="str">
        <f t="shared" si="291"/>
        <v/>
      </c>
      <c r="AO496" s="285" t="str">
        <f t="shared" si="292"/>
        <v/>
      </c>
      <c r="AP496" s="285" t="str">
        <f t="shared" si="293"/>
        <v/>
      </c>
      <c r="AQ496" s="285" t="str">
        <f t="shared" si="294"/>
        <v/>
      </c>
      <c r="AR496" s="182" t="str">
        <f t="shared" si="295"/>
        <v/>
      </c>
      <c r="AS496" s="182" t="str">
        <f t="shared" si="296"/>
        <v/>
      </c>
      <c r="AT496" s="182" t="str">
        <f t="shared" si="297"/>
        <v/>
      </c>
      <c r="AU496" s="182" t="str">
        <f t="shared" si="298"/>
        <v/>
      </c>
      <c r="AV496" s="182" t="str">
        <f t="shared" si="299"/>
        <v/>
      </c>
      <c r="AW496" s="182" t="str">
        <f t="shared" si="300"/>
        <v/>
      </c>
      <c r="AX496" s="182" t="str">
        <f t="shared" si="301"/>
        <v/>
      </c>
      <c r="AY496" s="182" t="str">
        <f t="shared" si="302"/>
        <v/>
      </c>
      <c r="AZ496" s="182" t="str">
        <f t="shared" si="303"/>
        <v/>
      </c>
      <c r="BA496" s="182" t="str">
        <f t="shared" si="304"/>
        <v/>
      </c>
      <c r="BB496" s="182" t="str">
        <f t="shared" si="305"/>
        <v/>
      </c>
      <c r="BC496" s="182" t="str">
        <f t="shared" si="306"/>
        <v/>
      </c>
      <c r="BD496" s="182" t="str">
        <f t="shared" si="307"/>
        <v/>
      </c>
      <c r="BE496" s="182" t="str">
        <f t="shared" si="308"/>
        <v/>
      </c>
      <c r="BF496" s="182" t="str">
        <f t="shared" si="309"/>
        <v/>
      </c>
      <c r="BG496" s="182" t="str">
        <f t="shared" si="310"/>
        <v/>
      </c>
      <c r="BH496" s="182" t="str">
        <f t="shared" si="311"/>
        <v/>
      </c>
      <c r="BI496" s="182" t="str">
        <f t="shared" si="312"/>
        <v/>
      </c>
      <c r="BJ496" s="182" t="str">
        <f t="shared" si="313"/>
        <v/>
      </c>
      <c r="BK496" s="182" t="str">
        <f t="shared" si="314"/>
        <v/>
      </c>
      <c r="BL496" s="182" t="str">
        <f t="shared" si="315"/>
        <v/>
      </c>
      <c r="BM496" s="182" t="str">
        <f t="shared" si="316"/>
        <v/>
      </c>
      <c r="BN496" s="182" t="str">
        <f t="shared" si="317"/>
        <v/>
      </c>
      <c r="BO496" s="182" t="str">
        <f t="shared" si="318"/>
        <v/>
      </c>
      <c r="BP496" s="182" t="str">
        <f t="shared" si="319"/>
        <v/>
      </c>
      <c r="BQ496" s="182" t="str">
        <f t="shared" si="320"/>
        <v/>
      </c>
      <c r="BR496" s="182" t="str">
        <f t="shared" si="321"/>
        <v/>
      </c>
      <c r="BS496" s="182" t="str">
        <f t="shared" si="322"/>
        <v/>
      </c>
      <c r="BT496" s="182" t="str">
        <f t="shared" si="323"/>
        <v/>
      </c>
      <c r="BU496" s="183" t="str">
        <f t="shared" si="324"/>
        <v/>
      </c>
      <c r="BV496" s="184" t="str">
        <f>IF('Cálculos '!C502="","",AVERAGE(AN496:BU496))</f>
        <v/>
      </c>
    </row>
    <row r="497" spans="2:74" ht="17.25" hidden="1" thickBot="1" x14ac:dyDescent="0.35">
      <c r="B497" s="165">
        <f t="shared" si="289"/>
        <v>495</v>
      </c>
      <c r="C497" s="171" t="str">
        <f>IF('Cálculos '!J503="","",'Cálculos '!J503)</f>
        <v/>
      </c>
      <c r="D497" s="172" t="str">
        <f>IF('Cálculos '!K503="","",'Cálculos '!K503)</f>
        <v/>
      </c>
      <c r="E497" s="172" t="str">
        <f>IF('Cálculos '!L503="","",'Cálculos '!L503)</f>
        <v/>
      </c>
      <c r="F497" s="172" t="str">
        <f>IF('Cálculos '!M503="","",'Cálculos '!M503)</f>
        <v/>
      </c>
      <c r="G497" s="172" t="str">
        <f>IF('Cálculos '!N503="","",'Cálculos '!N503)</f>
        <v/>
      </c>
      <c r="H497" s="172" t="str">
        <f>IF('Cálculos '!O503="","",'Cálculos '!O503)</f>
        <v/>
      </c>
      <c r="I497" s="172" t="str">
        <f>IF('Cálculos '!P503="","",'Cálculos '!P503)</f>
        <v/>
      </c>
      <c r="J497" s="172" t="str">
        <f>IF('Cálculos '!Q503="","",'Cálculos '!Q503)</f>
        <v/>
      </c>
      <c r="K497" s="172" t="str">
        <f>IF('Cálculos '!R503="","",'Cálculos '!R503)</f>
        <v/>
      </c>
      <c r="L497" s="172" t="str">
        <f>IF('Cálculos '!S503="","",'Cálculos '!S503)</f>
        <v/>
      </c>
      <c r="M497" s="172" t="str">
        <f>IF('Cálculos '!T503="","",'Cálculos '!T503)</f>
        <v/>
      </c>
      <c r="N497" s="172" t="str">
        <f>IF('Cálculos '!U503="","",'Cálculos '!U503)</f>
        <v/>
      </c>
      <c r="O497" s="172" t="str">
        <f>IF('Cálculos '!V503="","",'Cálculos '!V503)</f>
        <v/>
      </c>
      <c r="P497" s="172" t="str">
        <f>IF('Cálculos '!W503="","",'Cálculos '!W503)</f>
        <v/>
      </c>
      <c r="Q497" s="172" t="str">
        <f>IF('Cálculos '!X503="","",'Cálculos '!X503)</f>
        <v/>
      </c>
      <c r="R497" s="172" t="str">
        <f>IF('Cálculos '!Y503="","",'Cálculos '!Y503)</f>
        <v/>
      </c>
      <c r="S497" s="172" t="str">
        <f>IF('Cálculos '!Z503="","",'Cálculos '!Z503)</f>
        <v/>
      </c>
      <c r="T497" s="172" t="str">
        <f>IF('Cálculos '!AA503="","",'Cálculos '!AA503)</f>
        <v/>
      </c>
      <c r="U497" s="172" t="str">
        <f>IF('Cálculos '!AB503="","",'Cálculos '!AB503)</f>
        <v/>
      </c>
      <c r="V497" s="172" t="str">
        <f>IF('Cálculos '!AC503="","",'Cálculos '!AC503)</f>
        <v/>
      </c>
      <c r="W497" s="172" t="str">
        <f>IF('Cálculos '!AD503="","",'Cálculos '!AD503)</f>
        <v/>
      </c>
      <c r="X497" s="172" t="str">
        <f>IF('Cálculos '!AE503="","",'Cálculos '!AE503)</f>
        <v/>
      </c>
      <c r="Y497" s="172" t="str">
        <f>IF('Cálculos '!AF503="","",'Cálculos '!AF503)</f>
        <v/>
      </c>
      <c r="Z497" s="172" t="str">
        <f>IF('Cálculos '!AG503="","",'Cálculos '!AG503)</f>
        <v/>
      </c>
      <c r="AA497" s="172" t="str">
        <f>IF('Cálculos '!AH503="","",'Cálculos '!AH503)</f>
        <v/>
      </c>
      <c r="AB497" s="172" t="str">
        <f>IF('Cálculos '!AI503="","",'Cálculos '!AI503)</f>
        <v/>
      </c>
      <c r="AC497" s="172" t="str">
        <f>IF('Cálculos '!AJ503="","",'Cálculos '!AJ503)</f>
        <v/>
      </c>
      <c r="AD497" s="172" t="str">
        <f>IF('Cálculos '!AK503="","",'Cálculos '!AK503)</f>
        <v/>
      </c>
      <c r="AE497" s="172" t="str">
        <f>IF('Cálculos '!AL503="","",'Cálculos '!AL503)</f>
        <v/>
      </c>
      <c r="AF497" s="172" t="str">
        <f>IF('Cálculos '!AM503="","",'Cálculos '!AM503)</f>
        <v/>
      </c>
      <c r="AG497" s="172" t="str">
        <f>IF('Cálculos '!AN503="","",'Cálculos '!AN503)</f>
        <v/>
      </c>
      <c r="AH497" s="172" t="str">
        <f>IF('Cálculos '!AO503="","",'Cálculos '!AO503)</f>
        <v/>
      </c>
      <c r="AI497" s="172" t="str">
        <f>IF('Cálculos '!AP503="","",'Cálculos '!AP503)</f>
        <v/>
      </c>
      <c r="AJ497" s="443" t="str">
        <f>IF('Cálculos '!AQ503="","",'Cálculos '!AQ503)</f>
        <v/>
      </c>
      <c r="AK497" s="446" t="str">
        <f>IF('Cálculos '!D503="","",AVERAGE(C497:AJ497))</f>
        <v/>
      </c>
      <c r="AM497" s="181">
        <f t="shared" si="290"/>
        <v>495</v>
      </c>
      <c r="AN497" s="284" t="str">
        <f t="shared" si="291"/>
        <v/>
      </c>
      <c r="AO497" s="285" t="str">
        <f t="shared" si="292"/>
        <v/>
      </c>
      <c r="AP497" s="285" t="str">
        <f t="shared" si="293"/>
        <v/>
      </c>
      <c r="AQ497" s="285" t="str">
        <f t="shared" si="294"/>
        <v/>
      </c>
      <c r="AR497" s="182" t="str">
        <f t="shared" si="295"/>
        <v/>
      </c>
      <c r="AS497" s="182" t="str">
        <f t="shared" si="296"/>
        <v/>
      </c>
      <c r="AT497" s="182" t="str">
        <f t="shared" si="297"/>
        <v/>
      </c>
      <c r="AU497" s="182" t="str">
        <f t="shared" si="298"/>
        <v/>
      </c>
      <c r="AV497" s="182" t="str">
        <f t="shared" si="299"/>
        <v/>
      </c>
      <c r="AW497" s="182" t="str">
        <f t="shared" si="300"/>
        <v/>
      </c>
      <c r="AX497" s="182" t="str">
        <f t="shared" si="301"/>
        <v/>
      </c>
      <c r="AY497" s="182" t="str">
        <f t="shared" si="302"/>
        <v/>
      </c>
      <c r="AZ497" s="182" t="str">
        <f t="shared" si="303"/>
        <v/>
      </c>
      <c r="BA497" s="182" t="str">
        <f t="shared" si="304"/>
        <v/>
      </c>
      <c r="BB497" s="182" t="str">
        <f t="shared" si="305"/>
        <v/>
      </c>
      <c r="BC497" s="182" t="str">
        <f t="shared" si="306"/>
        <v/>
      </c>
      <c r="BD497" s="182" t="str">
        <f t="shared" si="307"/>
        <v/>
      </c>
      <c r="BE497" s="182" t="str">
        <f t="shared" si="308"/>
        <v/>
      </c>
      <c r="BF497" s="182" t="str">
        <f t="shared" si="309"/>
        <v/>
      </c>
      <c r="BG497" s="182" t="str">
        <f t="shared" si="310"/>
        <v/>
      </c>
      <c r="BH497" s="182" t="str">
        <f t="shared" si="311"/>
        <v/>
      </c>
      <c r="BI497" s="182" t="str">
        <f t="shared" si="312"/>
        <v/>
      </c>
      <c r="BJ497" s="182" t="str">
        <f t="shared" si="313"/>
        <v/>
      </c>
      <c r="BK497" s="182" t="str">
        <f t="shared" si="314"/>
        <v/>
      </c>
      <c r="BL497" s="182" t="str">
        <f t="shared" si="315"/>
        <v/>
      </c>
      <c r="BM497" s="182" t="str">
        <f t="shared" si="316"/>
        <v/>
      </c>
      <c r="BN497" s="182" t="str">
        <f t="shared" si="317"/>
        <v/>
      </c>
      <c r="BO497" s="182" t="str">
        <f t="shared" si="318"/>
        <v/>
      </c>
      <c r="BP497" s="182" t="str">
        <f t="shared" si="319"/>
        <v/>
      </c>
      <c r="BQ497" s="182" t="str">
        <f t="shared" si="320"/>
        <v/>
      </c>
      <c r="BR497" s="182" t="str">
        <f t="shared" si="321"/>
        <v/>
      </c>
      <c r="BS497" s="182" t="str">
        <f t="shared" si="322"/>
        <v/>
      </c>
      <c r="BT497" s="182" t="str">
        <f t="shared" si="323"/>
        <v/>
      </c>
      <c r="BU497" s="183" t="str">
        <f t="shared" si="324"/>
        <v/>
      </c>
      <c r="BV497" s="184" t="str">
        <f>IF('Cálculos '!C503="","",AVERAGE(AN497:BU497))</f>
        <v/>
      </c>
    </row>
    <row r="498" spans="2:74" ht="17.25" hidden="1" thickBot="1" x14ac:dyDescent="0.35">
      <c r="B498" s="165">
        <f t="shared" si="289"/>
        <v>496</v>
      </c>
      <c r="C498" s="171" t="str">
        <f>IF('Cálculos '!J504="","",'Cálculos '!J504)</f>
        <v/>
      </c>
      <c r="D498" s="172" t="str">
        <f>IF('Cálculos '!K504="","",'Cálculos '!K504)</f>
        <v/>
      </c>
      <c r="E498" s="172" t="str">
        <f>IF('Cálculos '!L504="","",'Cálculos '!L504)</f>
        <v/>
      </c>
      <c r="F498" s="172" t="str">
        <f>IF('Cálculos '!M504="","",'Cálculos '!M504)</f>
        <v/>
      </c>
      <c r="G498" s="172" t="str">
        <f>IF('Cálculos '!N504="","",'Cálculos '!N504)</f>
        <v/>
      </c>
      <c r="H498" s="172" t="str">
        <f>IF('Cálculos '!O504="","",'Cálculos '!O504)</f>
        <v/>
      </c>
      <c r="I498" s="172" t="str">
        <f>IF('Cálculos '!P504="","",'Cálculos '!P504)</f>
        <v/>
      </c>
      <c r="J498" s="172" t="str">
        <f>IF('Cálculos '!Q504="","",'Cálculos '!Q504)</f>
        <v/>
      </c>
      <c r="K498" s="172" t="str">
        <f>IF('Cálculos '!R504="","",'Cálculos '!R504)</f>
        <v/>
      </c>
      <c r="L498" s="172" t="str">
        <f>IF('Cálculos '!S504="","",'Cálculos '!S504)</f>
        <v/>
      </c>
      <c r="M498" s="172" t="str">
        <f>IF('Cálculos '!T504="","",'Cálculos '!T504)</f>
        <v/>
      </c>
      <c r="N498" s="172" t="str">
        <f>IF('Cálculos '!U504="","",'Cálculos '!U504)</f>
        <v/>
      </c>
      <c r="O498" s="172" t="str">
        <f>IF('Cálculos '!V504="","",'Cálculos '!V504)</f>
        <v/>
      </c>
      <c r="P498" s="172" t="str">
        <f>IF('Cálculos '!W504="","",'Cálculos '!W504)</f>
        <v/>
      </c>
      <c r="Q498" s="172" t="str">
        <f>IF('Cálculos '!X504="","",'Cálculos '!X504)</f>
        <v/>
      </c>
      <c r="R498" s="172" t="str">
        <f>IF('Cálculos '!Y504="","",'Cálculos '!Y504)</f>
        <v/>
      </c>
      <c r="S498" s="172" t="str">
        <f>IF('Cálculos '!Z504="","",'Cálculos '!Z504)</f>
        <v/>
      </c>
      <c r="T498" s="172" t="str">
        <f>IF('Cálculos '!AA504="","",'Cálculos '!AA504)</f>
        <v/>
      </c>
      <c r="U498" s="172" t="str">
        <f>IF('Cálculos '!AB504="","",'Cálculos '!AB504)</f>
        <v/>
      </c>
      <c r="V498" s="172" t="str">
        <f>IF('Cálculos '!AC504="","",'Cálculos '!AC504)</f>
        <v/>
      </c>
      <c r="W498" s="172" t="str">
        <f>IF('Cálculos '!AD504="","",'Cálculos '!AD504)</f>
        <v/>
      </c>
      <c r="X498" s="172" t="str">
        <f>IF('Cálculos '!AE504="","",'Cálculos '!AE504)</f>
        <v/>
      </c>
      <c r="Y498" s="172" t="str">
        <f>IF('Cálculos '!AF504="","",'Cálculos '!AF504)</f>
        <v/>
      </c>
      <c r="Z498" s="172" t="str">
        <f>IF('Cálculos '!AG504="","",'Cálculos '!AG504)</f>
        <v/>
      </c>
      <c r="AA498" s="172" t="str">
        <f>IF('Cálculos '!AH504="","",'Cálculos '!AH504)</f>
        <v/>
      </c>
      <c r="AB498" s="172" t="str">
        <f>IF('Cálculos '!AI504="","",'Cálculos '!AI504)</f>
        <v/>
      </c>
      <c r="AC498" s="172" t="str">
        <f>IF('Cálculos '!AJ504="","",'Cálculos '!AJ504)</f>
        <v/>
      </c>
      <c r="AD498" s="172" t="str">
        <f>IF('Cálculos '!AK504="","",'Cálculos '!AK504)</f>
        <v/>
      </c>
      <c r="AE498" s="172" t="str">
        <f>IF('Cálculos '!AL504="","",'Cálculos '!AL504)</f>
        <v/>
      </c>
      <c r="AF498" s="172" t="str">
        <f>IF('Cálculos '!AM504="","",'Cálculos '!AM504)</f>
        <v/>
      </c>
      <c r="AG498" s="172" t="str">
        <f>IF('Cálculos '!AN504="","",'Cálculos '!AN504)</f>
        <v/>
      </c>
      <c r="AH498" s="172" t="str">
        <f>IF('Cálculos '!AO504="","",'Cálculos '!AO504)</f>
        <v/>
      </c>
      <c r="AI498" s="172" t="str">
        <f>IF('Cálculos '!AP504="","",'Cálculos '!AP504)</f>
        <v/>
      </c>
      <c r="AJ498" s="443" t="str">
        <f>IF('Cálculos '!AQ504="","",'Cálculos '!AQ504)</f>
        <v/>
      </c>
      <c r="AK498" s="446" t="str">
        <f>IF('Cálculos '!D504="","",AVERAGE(C498:AJ498))</f>
        <v/>
      </c>
      <c r="AM498" s="181">
        <f t="shared" si="290"/>
        <v>496</v>
      </c>
      <c r="AN498" s="284" t="str">
        <f t="shared" si="291"/>
        <v/>
      </c>
      <c r="AO498" s="285" t="str">
        <f t="shared" si="292"/>
        <v/>
      </c>
      <c r="AP498" s="285" t="str">
        <f t="shared" si="293"/>
        <v/>
      </c>
      <c r="AQ498" s="285" t="str">
        <f t="shared" si="294"/>
        <v/>
      </c>
      <c r="AR498" s="182" t="str">
        <f t="shared" si="295"/>
        <v/>
      </c>
      <c r="AS498" s="182" t="str">
        <f t="shared" si="296"/>
        <v/>
      </c>
      <c r="AT498" s="182" t="str">
        <f t="shared" si="297"/>
        <v/>
      </c>
      <c r="AU498" s="182" t="str">
        <f t="shared" si="298"/>
        <v/>
      </c>
      <c r="AV498" s="182" t="str">
        <f t="shared" si="299"/>
        <v/>
      </c>
      <c r="AW498" s="182" t="str">
        <f t="shared" si="300"/>
        <v/>
      </c>
      <c r="AX498" s="182" t="str">
        <f t="shared" si="301"/>
        <v/>
      </c>
      <c r="AY498" s="182" t="str">
        <f t="shared" si="302"/>
        <v/>
      </c>
      <c r="AZ498" s="182" t="str">
        <f t="shared" si="303"/>
        <v/>
      </c>
      <c r="BA498" s="182" t="str">
        <f t="shared" si="304"/>
        <v/>
      </c>
      <c r="BB498" s="182" t="str">
        <f t="shared" si="305"/>
        <v/>
      </c>
      <c r="BC498" s="182" t="str">
        <f t="shared" si="306"/>
        <v/>
      </c>
      <c r="BD498" s="182" t="str">
        <f t="shared" si="307"/>
        <v/>
      </c>
      <c r="BE498" s="182" t="str">
        <f t="shared" si="308"/>
        <v/>
      </c>
      <c r="BF498" s="182" t="str">
        <f t="shared" si="309"/>
        <v/>
      </c>
      <c r="BG498" s="182" t="str">
        <f t="shared" si="310"/>
        <v/>
      </c>
      <c r="BH498" s="182" t="str">
        <f t="shared" si="311"/>
        <v/>
      </c>
      <c r="BI498" s="182" t="str">
        <f t="shared" si="312"/>
        <v/>
      </c>
      <c r="BJ498" s="182" t="str">
        <f t="shared" si="313"/>
        <v/>
      </c>
      <c r="BK498" s="182" t="str">
        <f t="shared" si="314"/>
        <v/>
      </c>
      <c r="BL498" s="182" t="str">
        <f t="shared" si="315"/>
        <v/>
      </c>
      <c r="BM498" s="182" t="str">
        <f t="shared" si="316"/>
        <v/>
      </c>
      <c r="BN498" s="182" t="str">
        <f t="shared" si="317"/>
        <v/>
      </c>
      <c r="BO498" s="182" t="str">
        <f t="shared" si="318"/>
        <v/>
      </c>
      <c r="BP498" s="182" t="str">
        <f t="shared" si="319"/>
        <v/>
      </c>
      <c r="BQ498" s="182" t="str">
        <f t="shared" si="320"/>
        <v/>
      </c>
      <c r="BR498" s="182" t="str">
        <f t="shared" si="321"/>
        <v/>
      </c>
      <c r="BS498" s="182" t="str">
        <f t="shared" si="322"/>
        <v/>
      </c>
      <c r="BT498" s="182" t="str">
        <f t="shared" si="323"/>
        <v/>
      </c>
      <c r="BU498" s="183" t="str">
        <f t="shared" si="324"/>
        <v/>
      </c>
      <c r="BV498" s="184" t="str">
        <f>IF('Cálculos '!C504="","",AVERAGE(AN498:BU498))</f>
        <v/>
      </c>
    </row>
    <row r="499" spans="2:74" ht="17.25" hidden="1" thickBot="1" x14ac:dyDescent="0.35">
      <c r="B499" s="165">
        <f t="shared" si="289"/>
        <v>497</v>
      </c>
      <c r="C499" s="171" t="str">
        <f>IF('Cálculos '!J505="","",'Cálculos '!J505)</f>
        <v/>
      </c>
      <c r="D499" s="172" t="str">
        <f>IF('Cálculos '!K505="","",'Cálculos '!K505)</f>
        <v/>
      </c>
      <c r="E499" s="172" t="str">
        <f>IF('Cálculos '!L505="","",'Cálculos '!L505)</f>
        <v/>
      </c>
      <c r="F499" s="172" t="str">
        <f>IF('Cálculos '!M505="","",'Cálculos '!M505)</f>
        <v/>
      </c>
      <c r="G499" s="172" t="str">
        <f>IF('Cálculos '!N505="","",'Cálculos '!N505)</f>
        <v/>
      </c>
      <c r="H499" s="172" t="str">
        <f>IF('Cálculos '!O505="","",'Cálculos '!O505)</f>
        <v/>
      </c>
      <c r="I499" s="172" t="str">
        <f>IF('Cálculos '!P505="","",'Cálculos '!P505)</f>
        <v/>
      </c>
      <c r="J499" s="172" t="str">
        <f>IF('Cálculos '!Q505="","",'Cálculos '!Q505)</f>
        <v/>
      </c>
      <c r="K499" s="172" t="str">
        <f>IF('Cálculos '!R505="","",'Cálculos '!R505)</f>
        <v/>
      </c>
      <c r="L499" s="172" t="str">
        <f>IF('Cálculos '!S505="","",'Cálculos '!S505)</f>
        <v/>
      </c>
      <c r="M499" s="172" t="str">
        <f>IF('Cálculos '!T505="","",'Cálculos '!T505)</f>
        <v/>
      </c>
      <c r="N499" s="172" t="str">
        <f>IF('Cálculos '!U505="","",'Cálculos '!U505)</f>
        <v/>
      </c>
      <c r="O499" s="172" t="str">
        <f>IF('Cálculos '!V505="","",'Cálculos '!V505)</f>
        <v/>
      </c>
      <c r="P499" s="172" t="str">
        <f>IF('Cálculos '!W505="","",'Cálculos '!W505)</f>
        <v/>
      </c>
      <c r="Q499" s="172" t="str">
        <f>IF('Cálculos '!X505="","",'Cálculos '!X505)</f>
        <v/>
      </c>
      <c r="R499" s="172" t="str">
        <f>IF('Cálculos '!Y505="","",'Cálculos '!Y505)</f>
        <v/>
      </c>
      <c r="S499" s="172" t="str">
        <f>IF('Cálculos '!Z505="","",'Cálculos '!Z505)</f>
        <v/>
      </c>
      <c r="T499" s="172" t="str">
        <f>IF('Cálculos '!AA505="","",'Cálculos '!AA505)</f>
        <v/>
      </c>
      <c r="U499" s="172" t="str">
        <f>IF('Cálculos '!AB505="","",'Cálculos '!AB505)</f>
        <v/>
      </c>
      <c r="V499" s="172" t="str">
        <f>IF('Cálculos '!AC505="","",'Cálculos '!AC505)</f>
        <v/>
      </c>
      <c r="W499" s="172" t="str">
        <f>IF('Cálculos '!AD505="","",'Cálculos '!AD505)</f>
        <v/>
      </c>
      <c r="X499" s="172" t="str">
        <f>IF('Cálculos '!AE505="","",'Cálculos '!AE505)</f>
        <v/>
      </c>
      <c r="Y499" s="172" t="str">
        <f>IF('Cálculos '!AF505="","",'Cálculos '!AF505)</f>
        <v/>
      </c>
      <c r="Z499" s="172" t="str">
        <f>IF('Cálculos '!AG505="","",'Cálculos '!AG505)</f>
        <v/>
      </c>
      <c r="AA499" s="172" t="str">
        <f>IF('Cálculos '!AH505="","",'Cálculos '!AH505)</f>
        <v/>
      </c>
      <c r="AB499" s="172" t="str">
        <f>IF('Cálculos '!AI505="","",'Cálculos '!AI505)</f>
        <v/>
      </c>
      <c r="AC499" s="172" t="str">
        <f>IF('Cálculos '!AJ505="","",'Cálculos '!AJ505)</f>
        <v/>
      </c>
      <c r="AD499" s="172" t="str">
        <f>IF('Cálculos '!AK505="","",'Cálculos '!AK505)</f>
        <v/>
      </c>
      <c r="AE499" s="172" t="str">
        <f>IF('Cálculos '!AL505="","",'Cálculos '!AL505)</f>
        <v/>
      </c>
      <c r="AF499" s="172" t="str">
        <f>IF('Cálculos '!AM505="","",'Cálculos '!AM505)</f>
        <v/>
      </c>
      <c r="AG499" s="172" t="str">
        <f>IF('Cálculos '!AN505="","",'Cálculos '!AN505)</f>
        <v/>
      </c>
      <c r="AH499" s="172" t="str">
        <f>IF('Cálculos '!AO505="","",'Cálculos '!AO505)</f>
        <v/>
      </c>
      <c r="AI499" s="172" t="str">
        <f>IF('Cálculos '!AP505="","",'Cálculos '!AP505)</f>
        <v/>
      </c>
      <c r="AJ499" s="443" t="str">
        <f>IF('Cálculos '!AQ505="","",'Cálculos '!AQ505)</f>
        <v/>
      </c>
      <c r="AK499" s="446" t="str">
        <f>IF('Cálculos '!D505="","",AVERAGE(C499:AJ499))</f>
        <v/>
      </c>
      <c r="AM499" s="181">
        <f t="shared" si="290"/>
        <v>497</v>
      </c>
      <c r="AN499" s="284" t="str">
        <f t="shared" si="291"/>
        <v/>
      </c>
      <c r="AO499" s="285" t="str">
        <f t="shared" si="292"/>
        <v/>
      </c>
      <c r="AP499" s="285" t="str">
        <f t="shared" si="293"/>
        <v/>
      </c>
      <c r="AQ499" s="285" t="str">
        <f t="shared" si="294"/>
        <v/>
      </c>
      <c r="AR499" s="182" t="str">
        <f t="shared" si="295"/>
        <v/>
      </c>
      <c r="AS499" s="182" t="str">
        <f t="shared" si="296"/>
        <v/>
      </c>
      <c r="AT499" s="182" t="str">
        <f t="shared" si="297"/>
        <v/>
      </c>
      <c r="AU499" s="182" t="str">
        <f t="shared" si="298"/>
        <v/>
      </c>
      <c r="AV499" s="182" t="str">
        <f t="shared" si="299"/>
        <v/>
      </c>
      <c r="AW499" s="182" t="str">
        <f t="shared" si="300"/>
        <v/>
      </c>
      <c r="AX499" s="182" t="str">
        <f t="shared" si="301"/>
        <v/>
      </c>
      <c r="AY499" s="182" t="str">
        <f t="shared" si="302"/>
        <v/>
      </c>
      <c r="AZ499" s="182" t="str">
        <f t="shared" si="303"/>
        <v/>
      </c>
      <c r="BA499" s="182" t="str">
        <f t="shared" si="304"/>
        <v/>
      </c>
      <c r="BB499" s="182" t="str">
        <f t="shared" si="305"/>
        <v/>
      </c>
      <c r="BC499" s="182" t="str">
        <f t="shared" si="306"/>
        <v/>
      </c>
      <c r="BD499" s="182" t="str">
        <f t="shared" si="307"/>
        <v/>
      </c>
      <c r="BE499" s="182" t="str">
        <f t="shared" si="308"/>
        <v/>
      </c>
      <c r="BF499" s="182" t="str">
        <f t="shared" si="309"/>
        <v/>
      </c>
      <c r="BG499" s="182" t="str">
        <f t="shared" si="310"/>
        <v/>
      </c>
      <c r="BH499" s="182" t="str">
        <f t="shared" si="311"/>
        <v/>
      </c>
      <c r="BI499" s="182" t="str">
        <f t="shared" si="312"/>
        <v/>
      </c>
      <c r="BJ499" s="182" t="str">
        <f t="shared" si="313"/>
        <v/>
      </c>
      <c r="BK499" s="182" t="str">
        <f t="shared" si="314"/>
        <v/>
      </c>
      <c r="BL499" s="182" t="str">
        <f t="shared" si="315"/>
        <v/>
      </c>
      <c r="BM499" s="182" t="str">
        <f t="shared" si="316"/>
        <v/>
      </c>
      <c r="BN499" s="182" t="str">
        <f t="shared" si="317"/>
        <v/>
      </c>
      <c r="BO499" s="182" t="str">
        <f t="shared" si="318"/>
        <v/>
      </c>
      <c r="BP499" s="182" t="str">
        <f t="shared" si="319"/>
        <v/>
      </c>
      <c r="BQ499" s="182" t="str">
        <f t="shared" si="320"/>
        <v/>
      </c>
      <c r="BR499" s="182" t="str">
        <f t="shared" si="321"/>
        <v/>
      </c>
      <c r="BS499" s="182" t="str">
        <f t="shared" si="322"/>
        <v/>
      </c>
      <c r="BT499" s="182" t="str">
        <f t="shared" si="323"/>
        <v/>
      </c>
      <c r="BU499" s="183" t="str">
        <f t="shared" si="324"/>
        <v/>
      </c>
      <c r="BV499" s="184" t="str">
        <f>IF('Cálculos '!C505="","",AVERAGE(AN499:BU499))</f>
        <v/>
      </c>
    </row>
    <row r="500" spans="2:74" ht="17.25" hidden="1" thickBot="1" x14ac:dyDescent="0.35">
      <c r="B500" s="165">
        <f t="shared" si="289"/>
        <v>498</v>
      </c>
      <c r="C500" s="171" t="str">
        <f>IF('Cálculos '!J506="","",'Cálculos '!J506)</f>
        <v/>
      </c>
      <c r="D500" s="172" t="str">
        <f>IF('Cálculos '!K506="","",'Cálculos '!K506)</f>
        <v/>
      </c>
      <c r="E500" s="172" t="str">
        <f>IF('Cálculos '!L506="","",'Cálculos '!L506)</f>
        <v/>
      </c>
      <c r="F500" s="172" t="str">
        <f>IF('Cálculos '!M506="","",'Cálculos '!M506)</f>
        <v/>
      </c>
      <c r="G500" s="172" t="str">
        <f>IF('Cálculos '!N506="","",'Cálculos '!N506)</f>
        <v/>
      </c>
      <c r="H500" s="172" t="str">
        <f>IF('Cálculos '!O506="","",'Cálculos '!O506)</f>
        <v/>
      </c>
      <c r="I500" s="172" t="str">
        <f>IF('Cálculos '!P506="","",'Cálculos '!P506)</f>
        <v/>
      </c>
      <c r="J500" s="172" t="str">
        <f>IF('Cálculos '!Q506="","",'Cálculos '!Q506)</f>
        <v/>
      </c>
      <c r="K500" s="172" t="str">
        <f>IF('Cálculos '!R506="","",'Cálculos '!R506)</f>
        <v/>
      </c>
      <c r="L500" s="172" t="str">
        <f>IF('Cálculos '!S506="","",'Cálculos '!S506)</f>
        <v/>
      </c>
      <c r="M500" s="172" t="str">
        <f>IF('Cálculos '!T506="","",'Cálculos '!T506)</f>
        <v/>
      </c>
      <c r="N500" s="172" t="str">
        <f>IF('Cálculos '!U506="","",'Cálculos '!U506)</f>
        <v/>
      </c>
      <c r="O500" s="172" t="str">
        <f>IF('Cálculos '!V506="","",'Cálculos '!V506)</f>
        <v/>
      </c>
      <c r="P500" s="172" t="str">
        <f>IF('Cálculos '!W506="","",'Cálculos '!W506)</f>
        <v/>
      </c>
      <c r="Q500" s="172" t="str">
        <f>IF('Cálculos '!X506="","",'Cálculos '!X506)</f>
        <v/>
      </c>
      <c r="R500" s="172" t="str">
        <f>IF('Cálculos '!Y506="","",'Cálculos '!Y506)</f>
        <v/>
      </c>
      <c r="S500" s="172" t="str">
        <f>IF('Cálculos '!Z506="","",'Cálculos '!Z506)</f>
        <v/>
      </c>
      <c r="T500" s="172" t="str">
        <f>IF('Cálculos '!AA506="","",'Cálculos '!AA506)</f>
        <v/>
      </c>
      <c r="U500" s="172" t="str">
        <f>IF('Cálculos '!AB506="","",'Cálculos '!AB506)</f>
        <v/>
      </c>
      <c r="V500" s="172" t="str">
        <f>IF('Cálculos '!AC506="","",'Cálculos '!AC506)</f>
        <v/>
      </c>
      <c r="W500" s="172" t="str">
        <f>IF('Cálculos '!AD506="","",'Cálculos '!AD506)</f>
        <v/>
      </c>
      <c r="X500" s="172" t="str">
        <f>IF('Cálculos '!AE506="","",'Cálculos '!AE506)</f>
        <v/>
      </c>
      <c r="Y500" s="172" t="str">
        <f>IF('Cálculos '!AF506="","",'Cálculos '!AF506)</f>
        <v/>
      </c>
      <c r="Z500" s="172" t="str">
        <f>IF('Cálculos '!AG506="","",'Cálculos '!AG506)</f>
        <v/>
      </c>
      <c r="AA500" s="172" t="str">
        <f>IF('Cálculos '!AH506="","",'Cálculos '!AH506)</f>
        <v/>
      </c>
      <c r="AB500" s="172" t="str">
        <f>IF('Cálculos '!AI506="","",'Cálculos '!AI506)</f>
        <v/>
      </c>
      <c r="AC500" s="172" t="str">
        <f>IF('Cálculos '!AJ506="","",'Cálculos '!AJ506)</f>
        <v/>
      </c>
      <c r="AD500" s="172" t="str">
        <f>IF('Cálculos '!AK506="","",'Cálculos '!AK506)</f>
        <v/>
      </c>
      <c r="AE500" s="172" t="str">
        <f>IF('Cálculos '!AL506="","",'Cálculos '!AL506)</f>
        <v/>
      </c>
      <c r="AF500" s="172" t="str">
        <f>IF('Cálculos '!AM506="","",'Cálculos '!AM506)</f>
        <v/>
      </c>
      <c r="AG500" s="172" t="str">
        <f>IF('Cálculos '!AN506="","",'Cálculos '!AN506)</f>
        <v/>
      </c>
      <c r="AH500" s="172" t="str">
        <f>IF('Cálculos '!AO506="","",'Cálculos '!AO506)</f>
        <v/>
      </c>
      <c r="AI500" s="172" t="str">
        <f>IF('Cálculos '!AP506="","",'Cálculos '!AP506)</f>
        <v/>
      </c>
      <c r="AJ500" s="443" t="str">
        <f>IF('Cálculos '!AQ506="","",'Cálculos '!AQ506)</f>
        <v/>
      </c>
      <c r="AK500" s="446" t="str">
        <f>IF('Cálculos '!D506="","",AVERAGE(C500:AJ500))</f>
        <v/>
      </c>
      <c r="AM500" s="181">
        <f t="shared" si="290"/>
        <v>498</v>
      </c>
      <c r="AN500" s="284" t="str">
        <f t="shared" si="291"/>
        <v/>
      </c>
      <c r="AO500" s="285" t="str">
        <f t="shared" si="292"/>
        <v/>
      </c>
      <c r="AP500" s="285" t="str">
        <f t="shared" si="293"/>
        <v/>
      </c>
      <c r="AQ500" s="285" t="str">
        <f t="shared" si="294"/>
        <v/>
      </c>
      <c r="AR500" s="182" t="str">
        <f t="shared" si="295"/>
        <v/>
      </c>
      <c r="AS500" s="182" t="str">
        <f t="shared" si="296"/>
        <v/>
      </c>
      <c r="AT500" s="182" t="str">
        <f t="shared" si="297"/>
        <v/>
      </c>
      <c r="AU500" s="182" t="str">
        <f t="shared" si="298"/>
        <v/>
      </c>
      <c r="AV500" s="182" t="str">
        <f t="shared" si="299"/>
        <v/>
      </c>
      <c r="AW500" s="182" t="str">
        <f t="shared" si="300"/>
        <v/>
      </c>
      <c r="AX500" s="182" t="str">
        <f t="shared" si="301"/>
        <v/>
      </c>
      <c r="AY500" s="182" t="str">
        <f t="shared" si="302"/>
        <v/>
      </c>
      <c r="AZ500" s="182" t="str">
        <f t="shared" si="303"/>
        <v/>
      </c>
      <c r="BA500" s="182" t="str">
        <f t="shared" si="304"/>
        <v/>
      </c>
      <c r="BB500" s="182" t="str">
        <f t="shared" si="305"/>
        <v/>
      </c>
      <c r="BC500" s="182" t="str">
        <f t="shared" si="306"/>
        <v/>
      </c>
      <c r="BD500" s="182" t="str">
        <f t="shared" si="307"/>
        <v/>
      </c>
      <c r="BE500" s="182" t="str">
        <f t="shared" si="308"/>
        <v/>
      </c>
      <c r="BF500" s="182" t="str">
        <f t="shared" si="309"/>
        <v/>
      </c>
      <c r="BG500" s="182" t="str">
        <f t="shared" si="310"/>
        <v/>
      </c>
      <c r="BH500" s="182" t="str">
        <f t="shared" si="311"/>
        <v/>
      </c>
      <c r="BI500" s="182" t="str">
        <f t="shared" si="312"/>
        <v/>
      </c>
      <c r="BJ500" s="182" t="str">
        <f t="shared" si="313"/>
        <v/>
      </c>
      <c r="BK500" s="182" t="str">
        <f t="shared" si="314"/>
        <v/>
      </c>
      <c r="BL500" s="182" t="str">
        <f t="shared" si="315"/>
        <v/>
      </c>
      <c r="BM500" s="182" t="str">
        <f t="shared" si="316"/>
        <v/>
      </c>
      <c r="BN500" s="182" t="str">
        <f t="shared" si="317"/>
        <v/>
      </c>
      <c r="BO500" s="182" t="str">
        <f t="shared" si="318"/>
        <v/>
      </c>
      <c r="BP500" s="182" t="str">
        <f t="shared" si="319"/>
        <v/>
      </c>
      <c r="BQ500" s="182" t="str">
        <f t="shared" si="320"/>
        <v/>
      </c>
      <c r="BR500" s="182" t="str">
        <f t="shared" si="321"/>
        <v/>
      </c>
      <c r="BS500" s="182" t="str">
        <f t="shared" si="322"/>
        <v/>
      </c>
      <c r="BT500" s="182" t="str">
        <f t="shared" si="323"/>
        <v/>
      </c>
      <c r="BU500" s="183" t="str">
        <f t="shared" si="324"/>
        <v/>
      </c>
      <c r="BV500" s="184" t="str">
        <f>IF('Cálculos '!C506="","",AVERAGE(AN500:BU500))</f>
        <v/>
      </c>
    </row>
    <row r="501" spans="2:74" ht="17.25" hidden="1" thickBot="1" x14ac:dyDescent="0.35">
      <c r="B501" s="165">
        <f t="shared" si="289"/>
        <v>499</v>
      </c>
      <c r="C501" s="171" t="str">
        <f>IF('Cálculos '!J507="","",'Cálculos '!J507)</f>
        <v/>
      </c>
      <c r="D501" s="172" t="str">
        <f>IF('Cálculos '!K507="","",'Cálculos '!K507)</f>
        <v/>
      </c>
      <c r="E501" s="172" t="str">
        <f>IF('Cálculos '!L507="","",'Cálculos '!L507)</f>
        <v/>
      </c>
      <c r="F501" s="172" t="str">
        <f>IF('Cálculos '!M507="","",'Cálculos '!M507)</f>
        <v/>
      </c>
      <c r="G501" s="172" t="str">
        <f>IF('Cálculos '!N507="","",'Cálculos '!N507)</f>
        <v/>
      </c>
      <c r="H501" s="172" t="str">
        <f>IF('Cálculos '!O507="","",'Cálculos '!O507)</f>
        <v/>
      </c>
      <c r="I501" s="172" t="str">
        <f>IF('Cálculos '!P507="","",'Cálculos '!P507)</f>
        <v/>
      </c>
      <c r="J501" s="172" t="str">
        <f>IF('Cálculos '!Q507="","",'Cálculos '!Q507)</f>
        <v/>
      </c>
      <c r="K501" s="172" t="str">
        <f>IF('Cálculos '!R507="","",'Cálculos '!R507)</f>
        <v/>
      </c>
      <c r="L501" s="172" t="str">
        <f>IF('Cálculos '!S507="","",'Cálculos '!S507)</f>
        <v/>
      </c>
      <c r="M501" s="172" t="str">
        <f>IF('Cálculos '!T507="","",'Cálculos '!T507)</f>
        <v/>
      </c>
      <c r="N501" s="172" t="str">
        <f>IF('Cálculos '!U507="","",'Cálculos '!U507)</f>
        <v/>
      </c>
      <c r="O501" s="172" t="str">
        <f>IF('Cálculos '!V507="","",'Cálculos '!V507)</f>
        <v/>
      </c>
      <c r="P501" s="172" t="str">
        <f>IF('Cálculos '!W507="","",'Cálculos '!W507)</f>
        <v/>
      </c>
      <c r="Q501" s="172" t="str">
        <f>IF('Cálculos '!X507="","",'Cálculos '!X507)</f>
        <v/>
      </c>
      <c r="R501" s="172" t="str">
        <f>IF('Cálculos '!Y507="","",'Cálculos '!Y507)</f>
        <v/>
      </c>
      <c r="S501" s="172" t="str">
        <f>IF('Cálculos '!Z507="","",'Cálculos '!Z507)</f>
        <v/>
      </c>
      <c r="T501" s="172" t="str">
        <f>IF('Cálculos '!AA507="","",'Cálculos '!AA507)</f>
        <v/>
      </c>
      <c r="U501" s="172" t="str">
        <f>IF('Cálculos '!AB507="","",'Cálculos '!AB507)</f>
        <v/>
      </c>
      <c r="V501" s="172" t="str">
        <f>IF('Cálculos '!AC507="","",'Cálculos '!AC507)</f>
        <v/>
      </c>
      <c r="W501" s="172" t="str">
        <f>IF('Cálculos '!AD507="","",'Cálculos '!AD507)</f>
        <v/>
      </c>
      <c r="X501" s="172" t="str">
        <f>IF('Cálculos '!AE507="","",'Cálculos '!AE507)</f>
        <v/>
      </c>
      <c r="Y501" s="172" t="str">
        <f>IF('Cálculos '!AF507="","",'Cálculos '!AF507)</f>
        <v/>
      </c>
      <c r="Z501" s="172" t="str">
        <f>IF('Cálculos '!AG507="","",'Cálculos '!AG507)</f>
        <v/>
      </c>
      <c r="AA501" s="172" t="str">
        <f>IF('Cálculos '!AH507="","",'Cálculos '!AH507)</f>
        <v/>
      </c>
      <c r="AB501" s="172" t="str">
        <f>IF('Cálculos '!AI507="","",'Cálculos '!AI507)</f>
        <v/>
      </c>
      <c r="AC501" s="172" t="str">
        <f>IF('Cálculos '!AJ507="","",'Cálculos '!AJ507)</f>
        <v/>
      </c>
      <c r="AD501" s="172" t="str">
        <f>IF('Cálculos '!AK507="","",'Cálculos '!AK507)</f>
        <v/>
      </c>
      <c r="AE501" s="172" t="str">
        <f>IF('Cálculos '!AL507="","",'Cálculos '!AL507)</f>
        <v/>
      </c>
      <c r="AF501" s="172" t="str">
        <f>IF('Cálculos '!AM507="","",'Cálculos '!AM507)</f>
        <v/>
      </c>
      <c r="AG501" s="172" t="str">
        <f>IF('Cálculos '!AN507="","",'Cálculos '!AN507)</f>
        <v/>
      </c>
      <c r="AH501" s="172" t="str">
        <f>IF('Cálculos '!AO507="","",'Cálculos '!AO507)</f>
        <v/>
      </c>
      <c r="AI501" s="172" t="str">
        <f>IF('Cálculos '!AP507="","",'Cálculos '!AP507)</f>
        <v/>
      </c>
      <c r="AJ501" s="443" t="str">
        <f>IF('Cálculos '!AQ507="","",'Cálculos '!AQ507)</f>
        <v/>
      </c>
      <c r="AK501" s="446" t="str">
        <f>IF('Cálculos '!D507="","",AVERAGE(C501:AJ501))</f>
        <v/>
      </c>
      <c r="AM501" s="181">
        <f t="shared" si="290"/>
        <v>499</v>
      </c>
      <c r="AN501" s="284" t="str">
        <f t="shared" si="291"/>
        <v/>
      </c>
      <c r="AO501" s="285" t="str">
        <f t="shared" si="292"/>
        <v/>
      </c>
      <c r="AP501" s="285" t="str">
        <f t="shared" si="293"/>
        <v/>
      </c>
      <c r="AQ501" s="285" t="str">
        <f t="shared" si="294"/>
        <v/>
      </c>
      <c r="AR501" s="182" t="str">
        <f t="shared" si="295"/>
        <v/>
      </c>
      <c r="AS501" s="182" t="str">
        <f t="shared" si="296"/>
        <v/>
      </c>
      <c r="AT501" s="182" t="str">
        <f t="shared" si="297"/>
        <v/>
      </c>
      <c r="AU501" s="182" t="str">
        <f t="shared" si="298"/>
        <v/>
      </c>
      <c r="AV501" s="182" t="str">
        <f t="shared" si="299"/>
        <v/>
      </c>
      <c r="AW501" s="182" t="str">
        <f t="shared" si="300"/>
        <v/>
      </c>
      <c r="AX501" s="182" t="str">
        <f t="shared" si="301"/>
        <v/>
      </c>
      <c r="AY501" s="182" t="str">
        <f t="shared" si="302"/>
        <v/>
      </c>
      <c r="AZ501" s="182" t="str">
        <f t="shared" si="303"/>
        <v/>
      </c>
      <c r="BA501" s="182" t="str">
        <f t="shared" si="304"/>
        <v/>
      </c>
      <c r="BB501" s="182" t="str">
        <f t="shared" si="305"/>
        <v/>
      </c>
      <c r="BC501" s="182" t="str">
        <f t="shared" si="306"/>
        <v/>
      </c>
      <c r="BD501" s="182" t="str">
        <f t="shared" si="307"/>
        <v/>
      </c>
      <c r="BE501" s="182" t="str">
        <f t="shared" si="308"/>
        <v/>
      </c>
      <c r="BF501" s="182" t="str">
        <f t="shared" si="309"/>
        <v/>
      </c>
      <c r="BG501" s="182" t="str">
        <f t="shared" si="310"/>
        <v/>
      </c>
      <c r="BH501" s="182" t="str">
        <f t="shared" si="311"/>
        <v/>
      </c>
      <c r="BI501" s="182" t="str">
        <f t="shared" si="312"/>
        <v/>
      </c>
      <c r="BJ501" s="182" t="str">
        <f t="shared" si="313"/>
        <v/>
      </c>
      <c r="BK501" s="182" t="str">
        <f t="shared" si="314"/>
        <v/>
      </c>
      <c r="BL501" s="182" t="str">
        <f t="shared" si="315"/>
        <v/>
      </c>
      <c r="BM501" s="182" t="str">
        <f t="shared" si="316"/>
        <v/>
      </c>
      <c r="BN501" s="182" t="str">
        <f t="shared" si="317"/>
        <v/>
      </c>
      <c r="BO501" s="182" t="str">
        <f t="shared" si="318"/>
        <v/>
      </c>
      <c r="BP501" s="182" t="str">
        <f t="shared" si="319"/>
        <v/>
      </c>
      <c r="BQ501" s="182" t="str">
        <f t="shared" si="320"/>
        <v/>
      </c>
      <c r="BR501" s="182" t="str">
        <f t="shared" si="321"/>
        <v/>
      </c>
      <c r="BS501" s="182" t="str">
        <f t="shared" si="322"/>
        <v/>
      </c>
      <c r="BT501" s="182" t="str">
        <f t="shared" si="323"/>
        <v/>
      </c>
      <c r="BU501" s="183" t="str">
        <f t="shared" si="324"/>
        <v/>
      </c>
      <c r="BV501" s="184" t="str">
        <f>IF('Cálculos '!C507="","",AVERAGE(AN501:BU501))</f>
        <v/>
      </c>
    </row>
    <row r="502" spans="2:74" ht="17.25" hidden="1" thickBot="1" x14ac:dyDescent="0.35">
      <c r="B502" s="165">
        <f t="shared" si="289"/>
        <v>500</v>
      </c>
      <c r="C502" s="171" t="str">
        <f>IF('Cálculos '!J508="","",'Cálculos '!J508)</f>
        <v/>
      </c>
      <c r="D502" s="172" t="str">
        <f>IF('Cálculos '!K508="","",'Cálculos '!K508)</f>
        <v/>
      </c>
      <c r="E502" s="172" t="str">
        <f>IF('Cálculos '!L508="","",'Cálculos '!L508)</f>
        <v/>
      </c>
      <c r="F502" s="172" t="str">
        <f>IF('Cálculos '!M508="","",'Cálculos '!M508)</f>
        <v/>
      </c>
      <c r="G502" s="172" t="str">
        <f>IF('Cálculos '!N508="","",'Cálculos '!N508)</f>
        <v/>
      </c>
      <c r="H502" s="172" t="str">
        <f>IF('Cálculos '!O508="","",'Cálculos '!O508)</f>
        <v/>
      </c>
      <c r="I502" s="172" t="str">
        <f>IF('Cálculos '!P508="","",'Cálculos '!P508)</f>
        <v/>
      </c>
      <c r="J502" s="172" t="str">
        <f>IF('Cálculos '!Q508="","",'Cálculos '!Q508)</f>
        <v/>
      </c>
      <c r="K502" s="172" t="str">
        <f>IF('Cálculos '!R508="","",'Cálculos '!R508)</f>
        <v/>
      </c>
      <c r="L502" s="172" t="str">
        <f>IF('Cálculos '!S508="","",'Cálculos '!S508)</f>
        <v/>
      </c>
      <c r="M502" s="172" t="str">
        <f>IF('Cálculos '!T508="","",'Cálculos '!T508)</f>
        <v/>
      </c>
      <c r="N502" s="172" t="str">
        <f>IF('Cálculos '!U508="","",'Cálculos '!U508)</f>
        <v/>
      </c>
      <c r="O502" s="172" t="str">
        <f>IF('Cálculos '!V508="","",'Cálculos '!V508)</f>
        <v/>
      </c>
      <c r="P502" s="172" t="str">
        <f>IF('Cálculos '!W508="","",'Cálculos '!W508)</f>
        <v/>
      </c>
      <c r="Q502" s="172" t="str">
        <f>IF('Cálculos '!X508="","",'Cálculos '!X508)</f>
        <v/>
      </c>
      <c r="R502" s="172" t="str">
        <f>IF('Cálculos '!Y508="","",'Cálculos '!Y508)</f>
        <v/>
      </c>
      <c r="S502" s="172" t="str">
        <f>IF('Cálculos '!Z508="","",'Cálculos '!Z508)</f>
        <v/>
      </c>
      <c r="T502" s="172" t="str">
        <f>IF('Cálculos '!AA508="","",'Cálculos '!AA508)</f>
        <v/>
      </c>
      <c r="U502" s="172" t="str">
        <f>IF('Cálculos '!AB508="","",'Cálculos '!AB508)</f>
        <v/>
      </c>
      <c r="V502" s="172" t="str">
        <f>IF('Cálculos '!AC508="","",'Cálculos '!AC508)</f>
        <v/>
      </c>
      <c r="W502" s="172" t="str">
        <f>IF('Cálculos '!AD508="","",'Cálculos '!AD508)</f>
        <v/>
      </c>
      <c r="X502" s="172" t="str">
        <f>IF('Cálculos '!AE508="","",'Cálculos '!AE508)</f>
        <v/>
      </c>
      <c r="Y502" s="172" t="str">
        <f>IF('Cálculos '!AF508="","",'Cálculos '!AF508)</f>
        <v/>
      </c>
      <c r="Z502" s="172" t="str">
        <f>IF('Cálculos '!AG508="","",'Cálculos '!AG508)</f>
        <v/>
      </c>
      <c r="AA502" s="172" t="str">
        <f>IF('Cálculos '!AH508="","",'Cálculos '!AH508)</f>
        <v/>
      </c>
      <c r="AB502" s="172" t="str">
        <f>IF('Cálculos '!AI508="","",'Cálculos '!AI508)</f>
        <v/>
      </c>
      <c r="AC502" s="172" t="str">
        <f>IF('Cálculos '!AJ508="","",'Cálculos '!AJ508)</f>
        <v/>
      </c>
      <c r="AD502" s="172" t="str">
        <f>IF('Cálculos '!AK508="","",'Cálculos '!AK508)</f>
        <v/>
      </c>
      <c r="AE502" s="172" t="str">
        <f>IF('Cálculos '!AL508="","",'Cálculos '!AL508)</f>
        <v/>
      </c>
      <c r="AF502" s="172" t="str">
        <f>IF('Cálculos '!AM508="","",'Cálculos '!AM508)</f>
        <v/>
      </c>
      <c r="AG502" s="172" t="str">
        <f>IF('Cálculos '!AN508="","",'Cálculos '!AN508)</f>
        <v/>
      </c>
      <c r="AH502" s="172" t="str">
        <f>IF('Cálculos '!AO508="","",'Cálculos '!AO508)</f>
        <v/>
      </c>
      <c r="AI502" s="172" t="str">
        <f>IF('Cálculos '!AP508="","",'Cálculos '!AP508)</f>
        <v/>
      </c>
      <c r="AJ502" s="443" t="str">
        <f>IF('Cálculos '!AQ508="","",'Cálculos '!AQ508)</f>
        <v/>
      </c>
      <c r="AK502" s="446" t="str">
        <f>IF('Cálculos '!D508="","",AVERAGE(C502:AJ502))</f>
        <v/>
      </c>
      <c r="AM502" s="181">
        <f t="shared" si="290"/>
        <v>500</v>
      </c>
      <c r="AN502" s="284" t="str">
        <f t="shared" si="291"/>
        <v/>
      </c>
      <c r="AO502" s="285" t="str">
        <f t="shared" si="292"/>
        <v/>
      </c>
      <c r="AP502" s="285" t="str">
        <f t="shared" si="293"/>
        <v/>
      </c>
      <c r="AQ502" s="285" t="str">
        <f t="shared" si="294"/>
        <v/>
      </c>
      <c r="AR502" s="182" t="str">
        <f t="shared" si="295"/>
        <v/>
      </c>
      <c r="AS502" s="182" t="str">
        <f t="shared" si="296"/>
        <v/>
      </c>
      <c r="AT502" s="182" t="str">
        <f t="shared" si="297"/>
        <v/>
      </c>
      <c r="AU502" s="182" t="str">
        <f t="shared" si="298"/>
        <v/>
      </c>
      <c r="AV502" s="182" t="str">
        <f t="shared" si="299"/>
        <v/>
      </c>
      <c r="AW502" s="182" t="str">
        <f t="shared" si="300"/>
        <v/>
      </c>
      <c r="AX502" s="182" t="str">
        <f t="shared" si="301"/>
        <v/>
      </c>
      <c r="AY502" s="182" t="str">
        <f t="shared" si="302"/>
        <v/>
      </c>
      <c r="AZ502" s="182" t="str">
        <f t="shared" si="303"/>
        <v/>
      </c>
      <c r="BA502" s="182" t="str">
        <f t="shared" si="304"/>
        <v/>
      </c>
      <c r="BB502" s="182" t="str">
        <f t="shared" si="305"/>
        <v/>
      </c>
      <c r="BC502" s="182" t="str">
        <f t="shared" si="306"/>
        <v/>
      </c>
      <c r="BD502" s="182" t="str">
        <f t="shared" si="307"/>
        <v/>
      </c>
      <c r="BE502" s="182" t="str">
        <f t="shared" si="308"/>
        <v/>
      </c>
      <c r="BF502" s="182" t="str">
        <f t="shared" si="309"/>
        <v/>
      </c>
      <c r="BG502" s="182" t="str">
        <f t="shared" si="310"/>
        <v/>
      </c>
      <c r="BH502" s="182" t="str">
        <f t="shared" si="311"/>
        <v/>
      </c>
      <c r="BI502" s="182" t="str">
        <f t="shared" si="312"/>
        <v/>
      </c>
      <c r="BJ502" s="182" t="str">
        <f t="shared" si="313"/>
        <v/>
      </c>
      <c r="BK502" s="182" t="str">
        <f t="shared" si="314"/>
        <v/>
      </c>
      <c r="BL502" s="182" t="str">
        <f t="shared" si="315"/>
        <v/>
      </c>
      <c r="BM502" s="182" t="str">
        <f t="shared" si="316"/>
        <v/>
      </c>
      <c r="BN502" s="182" t="str">
        <f t="shared" si="317"/>
        <v/>
      </c>
      <c r="BO502" s="182" t="str">
        <f t="shared" si="318"/>
        <v/>
      </c>
      <c r="BP502" s="182" t="str">
        <f t="shared" si="319"/>
        <v/>
      </c>
      <c r="BQ502" s="182" t="str">
        <f t="shared" si="320"/>
        <v/>
      </c>
      <c r="BR502" s="182" t="str">
        <f t="shared" si="321"/>
        <v/>
      </c>
      <c r="BS502" s="182" t="str">
        <f t="shared" si="322"/>
        <v/>
      </c>
      <c r="BT502" s="182" t="str">
        <f t="shared" si="323"/>
        <v/>
      </c>
      <c r="BU502" s="183" t="str">
        <f t="shared" si="324"/>
        <v/>
      </c>
      <c r="BV502" s="184" t="str">
        <f>IF('Cálculos '!C508="","",AVERAGE(AN502:BU502))</f>
        <v/>
      </c>
    </row>
    <row r="503" spans="2:74" ht="17.25" hidden="1" thickBot="1" x14ac:dyDescent="0.35">
      <c r="B503" s="165">
        <f t="shared" si="289"/>
        <v>501</v>
      </c>
      <c r="C503" s="171" t="str">
        <f>IF('Cálculos '!J509="","",'Cálculos '!J509)</f>
        <v/>
      </c>
      <c r="D503" s="172" t="str">
        <f>IF('Cálculos '!K509="","",'Cálculos '!K509)</f>
        <v/>
      </c>
      <c r="E503" s="172" t="str">
        <f>IF('Cálculos '!L509="","",'Cálculos '!L509)</f>
        <v/>
      </c>
      <c r="F503" s="172" t="str">
        <f>IF('Cálculos '!M509="","",'Cálculos '!M509)</f>
        <v/>
      </c>
      <c r="G503" s="172" t="str">
        <f>IF('Cálculos '!N509="","",'Cálculos '!N509)</f>
        <v/>
      </c>
      <c r="H503" s="172" t="str">
        <f>IF('Cálculos '!O509="","",'Cálculos '!O509)</f>
        <v/>
      </c>
      <c r="I503" s="172" t="str">
        <f>IF('Cálculos '!P509="","",'Cálculos '!P509)</f>
        <v/>
      </c>
      <c r="J503" s="172" t="str">
        <f>IF('Cálculos '!Q509="","",'Cálculos '!Q509)</f>
        <v/>
      </c>
      <c r="K503" s="172" t="str">
        <f>IF('Cálculos '!R509="","",'Cálculos '!R509)</f>
        <v/>
      </c>
      <c r="L503" s="172" t="str">
        <f>IF('Cálculos '!S509="","",'Cálculos '!S509)</f>
        <v/>
      </c>
      <c r="M503" s="172" t="str">
        <f>IF('Cálculos '!T509="","",'Cálculos '!T509)</f>
        <v/>
      </c>
      <c r="N503" s="172" t="str">
        <f>IF('Cálculos '!U509="","",'Cálculos '!U509)</f>
        <v/>
      </c>
      <c r="O503" s="172" t="str">
        <f>IF('Cálculos '!V509="","",'Cálculos '!V509)</f>
        <v/>
      </c>
      <c r="P503" s="172" t="str">
        <f>IF('Cálculos '!W509="","",'Cálculos '!W509)</f>
        <v/>
      </c>
      <c r="Q503" s="172" t="str">
        <f>IF('Cálculos '!X509="","",'Cálculos '!X509)</f>
        <v/>
      </c>
      <c r="R503" s="172" t="str">
        <f>IF('Cálculos '!Y509="","",'Cálculos '!Y509)</f>
        <v/>
      </c>
      <c r="S503" s="172" t="str">
        <f>IF('Cálculos '!Z509="","",'Cálculos '!Z509)</f>
        <v/>
      </c>
      <c r="T503" s="172" t="str">
        <f>IF('Cálculos '!AA509="","",'Cálculos '!AA509)</f>
        <v/>
      </c>
      <c r="U503" s="172" t="str">
        <f>IF('Cálculos '!AB509="","",'Cálculos '!AB509)</f>
        <v/>
      </c>
      <c r="V503" s="172" t="str">
        <f>IF('Cálculos '!AC509="","",'Cálculos '!AC509)</f>
        <v/>
      </c>
      <c r="W503" s="172" t="str">
        <f>IF('Cálculos '!AD509="","",'Cálculos '!AD509)</f>
        <v/>
      </c>
      <c r="X503" s="172" t="str">
        <f>IF('Cálculos '!AE509="","",'Cálculos '!AE509)</f>
        <v/>
      </c>
      <c r="Y503" s="172" t="str">
        <f>IF('Cálculos '!AF509="","",'Cálculos '!AF509)</f>
        <v/>
      </c>
      <c r="Z503" s="172" t="str">
        <f>IF('Cálculos '!AG509="","",'Cálculos '!AG509)</f>
        <v/>
      </c>
      <c r="AA503" s="172" t="str">
        <f>IF('Cálculos '!AH509="","",'Cálculos '!AH509)</f>
        <v/>
      </c>
      <c r="AB503" s="172" t="str">
        <f>IF('Cálculos '!AI509="","",'Cálculos '!AI509)</f>
        <v/>
      </c>
      <c r="AC503" s="172" t="str">
        <f>IF('Cálculos '!AJ509="","",'Cálculos '!AJ509)</f>
        <v/>
      </c>
      <c r="AD503" s="172" t="str">
        <f>IF('Cálculos '!AK509="","",'Cálculos '!AK509)</f>
        <v/>
      </c>
      <c r="AE503" s="172" t="str">
        <f>IF('Cálculos '!AL509="","",'Cálculos '!AL509)</f>
        <v/>
      </c>
      <c r="AF503" s="172" t="str">
        <f>IF('Cálculos '!AM509="","",'Cálculos '!AM509)</f>
        <v/>
      </c>
      <c r="AG503" s="172" t="str">
        <f>IF('Cálculos '!AN509="","",'Cálculos '!AN509)</f>
        <v/>
      </c>
      <c r="AH503" s="172" t="str">
        <f>IF('Cálculos '!AO509="","",'Cálculos '!AO509)</f>
        <v/>
      </c>
      <c r="AI503" s="172" t="str">
        <f>IF('Cálculos '!AP509="","",'Cálculos '!AP509)</f>
        <v/>
      </c>
      <c r="AJ503" s="443" t="str">
        <f>IF('Cálculos '!AQ509="","",'Cálculos '!AQ509)</f>
        <v/>
      </c>
      <c r="AK503" s="446" t="str">
        <f>IF('Cálculos '!D509="","",AVERAGE(C503:AJ503))</f>
        <v/>
      </c>
      <c r="AM503" s="181">
        <f t="shared" si="290"/>
        <v>501</v>
      </c>
      <c r="AN503" s="284" t="str">
        <f t="shared" si="291"/>
        <v/>
      </c>
      <c r="AO503" s="285" t="str">
        <f t="shared" si="292"/>
        <v/>
      </c>
      <c r="AP503" s="285" t="str">
        <f t="shared" si="293"/>
        <v/>
      </c>
      <c r="AQ503" s="285" t="str">
        <f t="shared" si="294"/>
        <v/>
      </c>
      <c r="AR503" s="182" t="str">
        <f t="shared" si="295"/>
        <v/>
      </c>
      <c r="AS503" s="182" t="str">
        <f t="shared" si="296"/>
        <v/>
      </c>
      <c r="AT503" s="182" t="str">
        <f t="shared" si="297"/>
        <v/>
      </c>
      <c r="AU503" s="182" t="str">
        <f t="shared" si="298"/>
        <v/>
      </c>
      <c r="AV503" s="182" t="str">
        <f t="shared" si="299"/>
        <v/>
      </c>
      <c r="AW503" s="182" t="str">
        <f t="shared" si="300"/>
        <v/>
      </c>
      <c r="AX503" s="182" t="str">
        <f t="shared" si="301"/>
        <v/>
      </c>
      <c r="AY503" s="182" t="str">
        <f t="shared" si="302"/>
        <v/>
      </c>
      <c r="AZ503" s="182" t="str">
        <f t="shared" si="303"/>
        <v/>
      </c>
      <c r="BA503" s="182" t="str">
        <f t="shared" si="304"/>
        <v/>
      </c>
      <c r="BB503" s="182" t="str">
        <f t="shared" si="305"/>
        <v/>
      </c>
      <c r="BC503" s="182" t="str">
        <f t="shared" si="306"/>
        <v/>
      </c>
      <c r="BD503" s="182" t="str">
        <f t="shared" si="307"/>
        <v/>
      </c>
      <c r="BE503" s="182" t="str">
        <f t="shared" si="308"/>
        <v/>
      </c>
      <c r="BF503" s="182" t="str">
        <f t="shared" si="309"/>
        <v/>
      </c>
      <c r="BG503" s="182" t="str">
        <f t="shared" si="310"/>
        <v/>
      </c>
      <c r="BH503" s="182" t="str">
        <f t="shared" si="311"/>
        <v/>
      </c>
      <c r="BI503" s="182" t="str">
        <f t="shared" si="312"/>
        <v/>
      </c>
      <c r="BJ503" s="182" t="str">
        <f t="shared" si="313"/>
        <v/>
      </c>
      <c r="BK503" s="182" t="str">
        <f t="shared" si="314"/>
        <v/>
      </c>
      <c r="BL503" s="182" t="str">
        <f t="shared" si="315"/>
        <v/>
      </c>
      <c r="BM503" s="182" t="str">
        <f t="shared" si="316"/>
        <v/>
      </c>
      <c r="BN503" s="182" t="str">
        <f t="shared" si="317"/>
        <v/>
      </c>
      <c r="BO503" s="182" t="str">
        <f t="shared" si="318"/>
        <v/>
      </c>
      <c r="BP503" s="182" t="str">
        <f t="shared" si="319"/>
        <v/>
      </c>
      <c r="BQ503" s="182" t="str">
        <f t="shared" si="320"/>
        <v/>
      </c>
      <c r="BR503" s="182" t="str">
        <f t="shared" si="321"/>
        <v/>
      </c>
      <c r="BS503" s="182" t="str">
        <f t="shared" si="322"/>
        <v/>
      </c>
      <c r="BT503" s="182" t="str">
        <f t="shared" si="323"/>
        <v/>
      </c>
      <c r="BU503" s="183" t="str">
        <f t="shared" si="324"/>
        <v/>
      </c>
      <c r="BV503" s="184" t="str">
        <f>IF('Cálculos '!C509="","",AVERAGE(AN503:BU503))</f>
        <v/>
      </c>
    </row>
    <row r="504" spans="2:74" ht="17.25" hidden="1" thickBot="1" x14ac:dyDescent="0.35">
      <c r="B504" s="165">
        <f t="shared" si="289"/>
        <v>502</v>
      </c>
      <c r="C504" s="171" t="str">
        <f>IF('Cálculos '!J510="","",'Cálculos '!J510)</f>
        <v/>
      </c>
      <c r="D504" s="172" t="str">
        <f>IF('Cálculos '!K510="","",'Cálculos '!K510)</f>
        <v/>
      </c>
      <c r="E504" s="172" t="str">
        <f>IF('Cálculos '!L510="","",'Cálculos '!L510)</f>
        <v/>
      </c>
      <c r="F504" s="172" t="str">
        <f>IF('Cálculos '!M510="","",'Cálculos '!M510)</f>
        <v/>
      </c>
      <c r="G504" s="172" t="str">
        <f>IF('Cálculos '!N510="","",'Cálculos '!N510)</f>
        <v/>
      </c>
      <c r="H504" s="172" t="str">
        <f>IF('Cálculos '!O510="","",'Cálculos '!O510)</f>
        <v/>
      </c>
      <c r="I504" s="172" t="str">
        <f>IF('Cálculos '!P510="","",'Cálculos '!P510)</f>
        <v/>
      </c>
      <c r="J504" s="172" t="str">
        <f>IF('Cálculos '!Q510="","",'Cálculos '!Q510)</f>
        <v/>
      </c>
      <c r="K504" s="172" t="str">
        <f>IF('Cálculos '!R510="","",'Cálculos '!R510)</f>
        <v/>
      </c>
      <c r="L504" s="172" t="str">
        <f>IF('Cálculos '!S510="","",'Cálculos '!S510)</f>
        <v/>
      </c>
      <c r="M504" s="172" t="str">
        <f>IF('Cálculos '!T510="","",'Cálculos '!T510)</f>
        <v/>
      </c>
      <c r="N504" s="172" t="str">
        <f>IF('Cálculos '!U510="","",'Cálculos '!U510)</f>
        <v/>
      </c>
      <c r="O504" s="172" t="str">
        <f>IF('Cálculos '!V510="","",'Cálculos '!V510)</f>
        <v/>
      </c>
      <c r="P504" s="172" t="str">
        <f>IF('Cálculos '!W510="","",'Cálculos '!W510)</f>
        <v/>
      </c>
      <c r="Q504" s="172" t="str">
        <f>IF('Cálculos '!X510="","",'Cálculos '!X510)</f>
        <v/>
      </c>
      <c r="R504" s="172" t="str">
        <f>IF('Cálculos '!Y510="","",'Cálculos '!Y510)</f>
        <v/>
      </c>
      <c r="S504" s="172" t="str">
        <f>IF('Cálculos '!Z510="","",'Cálculos '!Z510)</f>
        <v/>
      </c>
      <c r="T504" s="172" t="str">
        <f>IF('Cálculos '!AA510="","",'Cálculos '!AA510)</f>
        <v/>
      </c>
      <c r="U504" s="172" t="str">
        <f>IF('Cálculos '!AB510="","",'Cálculos '!AB510)</f>
        <v/>
      </c>
      <c r="V504" s="172" t="str">
        <f>IF('Cálculos '!AC510="","",'Cálculos '!AC510)</f>
        <v/>
      </c>
      <c r="W504" s="172" t="str">
        <f>IF('Cálculos '!AD510="","",'Cálculos '!AD510)</f>
        <v/>
      </c>
      <c r="X504" s="172" t="str">
        <f>IF('Cálculos '!AE510="","",'Cálculos '!AE510)</f>
        <v/>
      </c>
      <c r="Y504" s="172" t="str">
        <f>IF('Cálculos '!AF510="","",'Cálculos '!AF510)</f>
        <v/>
      </c>
      <c r="Z504" s="172" t="str">
        <f>IF('Cálculos '!AG510="","",'Cálculos '!AG510)</f>
        <v/>
      </c>
      <c r="AA504" s="172" t="str">
        <f>IF('Cálculos '!AH510="","",'Cálculos '!AH510)</f>
        <v/>
      </c>
      <c r="AB504" s="172" t="str">
        <f>IF('Cálculos '!AI510="","",'Cálculos '!AI510)</f>
        <v/>
      </c>
      <c r="AC504" s="172" t="str">
        <f>IF('Cálculos '!AJ510="","",'Cálculos '!AJ510)</f>
        <v/>
      </c>
      <c r="AD504" s="172" t="str">
        <f>IF('Cálculos '!AK510="","",'Cálculos '!AK510)</f>
        <v/>
      </c>
      <c r="AE504" s="172" t="str">
        <f>IF('Cálculos '!AL510="","",'Cálculos '!AL510)</f>
        <v/>
      </c>
      <c r="AF504" s="172" t="str">
        <f>IF('Cálculos '!AM510="","",'Cálculos '!AM510)</f>
        <v/>
      </c>
      <c r="AG504" s="172" t="str">
        <f>IF('Cálculos '!AN510="","",'Cálculos '!AN510)</f>
        <v/>
      </c>
      <c r="AH504" s="172" t="str">
        <f>IF('Cálculos '!AO510="","",'Cálculos '!AO510)</f>
        <v/>
      </c>
      <c r="AI504" s="172" t="str">
        <f>IF('Cálculos '!AP510="","",'Cálculos '!AP510)</f>
        <v/>
      </c>
      <c r="AJ504" s="443" t="str">
        <f>IF('Cálculos '!AQ510="","",'Cálculos '!AQ510)</f>
        <v/>
      </c>
      <c r="AK504" s="446" t="str">
        <f>IF('Cálculos '!D510="","",AVERAGE(C504:AJ504))</f>
        <v/>
      </c>
      <c r="AM504" s="181">
        <f t="shared" si="290"/>
        <v>502</v>
      </c>
      <c r="AN504" s="284" t="str">
        <f t="shared" si="291"/>
        <v/>
      </c>
      <c r="AO504" s="285" t="str">
        <f t="shared" si="292"/>
        <v/>
      </c>
      <c r="AP504" s="285" t="str">
        <f t="shared" si="293"/>
        <v/>
      </c>
      <c r="AQ504" s="285" t="str">
        <f t="shared" si="294"/>
        <v/>
      </c>
      <c r="AR504" s="182" t="str">
        <f t="shared" si="295"/>
        <v/>
      </c>
      <c r="AS504" s="182" t="str">
        <f t="shared" si="296"/>
        <v/>
      </c>
      <c r="AT504" s="182" t="str">
        <f t="shared" si="297"/>
        <v/>
      </c>
      <c r="AU504" s="182" t="str">
        <f t="shared" si="298"/>
        <v/>
      </c>
      <c r="AV504" s="182" t="str">
        <f t="shared" si="299"/>
        <v/>
      </c>
      <c r="AW504" s="182" t="str">
        <f t="shared" si="300"/>
        <v/>
      </c>
      <c r="AX504" s="182" t="str">
        <f t="shared" si="301"/>
        <v/>
      </c>
      <c r="AY504" s="182" t="str">
        <f t="shared" si="302"/>
        <v/>
      </c>
      <c r="AZ504" s="182" t="str">
        <f t="shared" si="303"/>
        <v/>
      </c>
      <c r="BA504" s="182" t="str">
        <f t="shared" si="304"/>
        <v/>
      </c>
      <c r="BB504" s="182" t="str">
        <f t="shared" si="305"/>
        <v/>
      </c>
      <c r="BC504" s="182" t="str">
        <f t="shared" si="306"/>
        <v/>
      </c>
      <c r="BD504" s="182" t="str">
        <f t="shared" si="307"/>
        <v/>
      </c>
      <c r="BE504" s="182" t="str">
        <f t="shared" si="308"/>
        <v/>
      </c>
      <c r="BF504" s="182" t="str">
        <f t="shared" si="309"/>
        <v/>
      </c>
      <c r="BG504" s="182" t="str">
        <f t="shared" si="310"/>
        <v/>
      </c>
      <c r="BH504" s="182" t="str">
        <f t="shared" si="311"/>
        <v/>
      </c>
      <c r="BI504" s="182" t="str">
        <f t="shared" si="312"/>
        <v/>
      </c>
      <c r="BJ504" s="182" t="str">
        <f t="shared" si="313"/>
        <v/>
      </c>
      <c r="BK504" s="182" t="str">
        <f t="shared" si="314"/>
        <v/>
      </c>
      <c r="BL504" s="182" t="str">
        <f t="shared" si="315"/>
        <v/>
      </c>
      <c r="BM504" s="182" t="str">
        <f t="shared" si="316"/>
        <v/>
      </c>
      <c r="BN504" s="182" t="str">
        <f t="shared" si="317"/>
        <v/>
      </c>
      <c r="BO504" s="182" t="str">
        <f t="shared" si="318"/>
        <v/>
      </c>
      <c r="BP504" s="182" t="str">
        <f t="shared" si="319"/>
        <v/>
      </c>
      <c r="BQ504" s="182" t="str">
        <f t="shared" si="320"/>
        <v/>
      </c>
      <c r="BR504" s="182" t="str">
        <f t="shared" si="321"/>
        <v/>
      </c>
      <c r="BS504" s="182" t="str">
        <f t="shared" si="322"/>
        <v/>
      </c>
      <c r="BT504" s="182" t="str">
        <f t="shared" si="323"/>
        <v/>
      </c>
      <c r="BU504" s="183" t="str">
        <f t="shared" si="324"/>
        <v/>
      </c>
      <c r="BV504" s="184" t="str">
        <f>IF('Cálculos '!C510="","",AVERAGE(AN504:BU504))</f>
        <v/>
      </c>
    </row>
    <row r="505" spans="2:74" ht="17.25" hidden="1" thickBot="1" x14ac:dyDescent="0.35">
      <c r="B505" s="165">
        <f t="shared" si="289"/>
        <v>503</v>
      </c>
      <c r="C505" s="171" t="str">
        <f>IF('Cálculos '!J511="","",'Cálculos '!J511)</f>
        <v/>
      </c>
      <c r="D505" s="172" t="str">
        <f>IF('Cálculos '!K511="","",'Cálculos '!K511)</f>
        <v/>
      </c>
      <c r="E505" s="172" t="str">
        <f>IF('Cálculos '!L511="","",'Cálculos '!L511)</f>
        <v/>
      </c>
      <c r="F505" s="172" t="str">
        <f>IF('Cálculos '!M511="","",'Cálculos '!M511)</f>
        <v/>
      </c>
      <c r="G505" s="172" t="str">
        <f>IF('Cálculos '!N511="","",'Cálculos '!N511)</f>
        <v/>
      </c>
      <c r="H505" s="172" t="str">
        <f>IF('Cálculos '!O511="","",'Cálculos '!O511)</f>
        <v/>
      </c>
      <c r="I505" s="172" t="str">
        <f>IF('Cálculos '!P511="","",'Cálculos '!P511)</f>
        <v/>
      </c>
      <c r="J505" s="172" t="str">
        <f>IF('Cálculos '!Q511="","",'Cálculos '!Q511)</f>
        <v/>
      </c>
      <c r="K505" s="172" t="str">
        <f>IF('Cálculos '!R511="","",'Cálculos '!R511)</f>
        <v/>
      </c>
      <c r="L505" s="172" t="str">
        <f>IF('Cálculos '!S511="","",'Cálculos '!S511)</f>
        <v/>
      </c>
      <c r="M505" s="172" t="str">
        <f>IF('Cálculos '!T511="","",'Cálculos '!T511)</f>
        <v/>
      </c>
      <c r="N505" s="172" t="str">
        <f>IF('Cálculos '!U511="","",'Cálculos '!U511)</f>
        <v/>
      </c>
      <c r="O505" s="172" t="str">
        <f>IF('Cálculos '!V511="","",'Cálculos '!V511)</f>
        <v/>
      </c>
      <c r="P505" s="172" t="str">
        <f>IF('Cálculos '!W511="","",'Cálculos '!W511)</f>
        <v/>
      </c>
      <c r="Q505" s="172" t="str">
        <f>IF('Cálculos '!X511="","",'Cálculos '!X511)</f>
        <v/>
      </c>
      <c r="R505" s="172" t="str">
        <f>IF('Cálculos '!Y511="","",'Cálculos '!Y511)</f>
        <v/>
      </c>
      <c r="S505" s="172" t="str">
        <f>IF('Cálculos '!Z511="","",'Cálculos '!Z511)</f>
        <v/>
      </c>
      <c r="T505" s="172" t="str">
        <f>IF('Cálculos '!AA511="","",'Cálculos '!AA511)</f>
        <v/>
      </c>
      <c r="U505" s="172" t="str">
        <f>IF('Cálculos '!AB511="","",'Cálculos '!AB511)</f>
        <v/>
      </c>
      <c r="V505" s="172" t="str">
        <f>IF('Cálculos '!AC511="","",'Cálculos '!AC511)</f>
        <v/>
      </c>
      <c r="W505" s="172" t="str">
        <f>IF('Cálculos '!AD511="","",'Cálculos '!AD511)</f>
        <v/>
      </c>
      <c r="X505" s="172" t="str">
        <f>IF('Cálculos '!AE511="","",'Cálculos '!AE511)</f>
        <v/>
      </c>
      <c r="Y505" s="172" t="str">
        <f>IF('Cálculos '!AF511="","",'Cálculos '!AF511)</f>
        <v/>
      </c>
      <c r="Z505" s="172" t="str">
        <f>IF('Cálculos '!AG511="","",'Cálculos '!AG511)</f>
        <v/>
      </c>
      <c r="AA505" s="172" t="str">
        <f>IF('Cálculos '!AH511="","",'Cálculos '!AH511)</f>
        <v/>
      </c>
      <c r="AB505" s="172" t="str">
        <f>IF('Cálculos '!AI511="","",'Cálculos '!AI511)</f>
        <v/>
      </c>
      <c r="AC505" s="172" t="str">
        <f>IF('Cálculos '!AJ511="","",'Cálculos '!AJ511)</f>
        <v/>
      </c>
      <c r="AD505" s="172" t="str">
        <f>IF('Cálculos '!AK511="","",'Cálculos '!AK511)</f>
        <v/>
      </c>
      <c r="AE505" s="172" t="str">
        <f>IF('Cálculos '!AL511="","",'Cálculos '!AL511)</f>
        <v/>
      </c>
      <c r="AF505" s="172" t="str">
        <f>IF('Cálculos '!AM511="","",'Cálculos '!AM511)</f>
        <v/>
      </c>
      <c r="AG505" s="172" t="str">
        <f>IF('Cálculos '!AN511="","",'Cálculos '!AN511)</f>
        <v/>
      </c>
      <c r="AH505" s="172" t="str">
        <f>IF('Cálculos '!AO511="","",'Cálculos '!AO511)</f>
        <v/>
      </c>
      <c r="AI505" s="172" t="str">
        <f>IF('Cálculos '!AP511="","",'Cálculos '!AP511)</f>
        <v/>
      </c>
      <c r="AJ505" s="443" t="str">
        <f>IF('Cálculos '!AQ511="","",'Cálculos '!AQ511)</f>
        <v/>
      </c>
      <c r="AK505" s="446" t="str">
        <f>IF('Cálculos '!D511="","",AVERAGE(C505:AJ505))</f>
        <v/>
      </c>
      <c r="AM505" s="181">
        <f t="shared" si="290"/>
        <v>503</v>
      </c>
      <c r="AN505" s="284" t="str">
        <f t="shared" si="291"/>
        <v/>
      </c>
      <c r="AO505" s="285" t="str">
        <f t="shared" si="292"/>
        <v/>
      </c>
      <c r="AP505" s="285" t="str">
        <f t="shared" si="293"/>
        <v/>
      </c>
      <c r="AQ505" s="285" t="str">
        <f t="shared" si="294"/>
        <v/>
      </c>
      <c r="AR505" s="182" t="str">
        <f t="shared" si="295"/>
        <v/>
      </c>
      <c r="AS505" s="182" t="str">
        <f t="shared" si="296"/>
        <v/>
      </c>
      <c r="AT505" s="182" t="str">
        <f t="shared" si="297"/>
        <v/>
      </c>
      <c r="AU505" s="182" t="str">
        <f t="shared" si="298"/>
        <v/>
      </c>
      <c r="AV505" s="182" t="str">
        <f t="shared" si="299"/>
        <v/>
      </c>
      <c r="AW505" s="182" t="str">
        <f t="shared" si="300"/>
        <v/>
      </c>
      <c r="AX505" s="182" t="str">
        <f t="shared" si="301"/>
        <v/>
      </c>
      <c r="AY505" s="182" t="str">
        <f t="shared" si="302"/>
        <v/>
      </c>
      <c r="AZ505" s="182" t="str">
        <f t="shared" si="303"/>
        <v/>
      </c>
      <c r="BA505" s="182" t="str">
        <f t="shared" si="304"/>
        <v/>
      </c>
      <c r="BB505" s="182" t="str">
        <f t="shared" si="305"/>
        <v/>
      </c>
      <c r="BC505" s="182" t="str">
        <f t="shared" si="306"/>
        <v/>
      </c>
      <c r="BD505" s="182" t="str">
        <f t="shared" si="307"/>
        <v/>
      </c>
      <c r="BE505" s="182" t="str">
        <f t="shared" si="308"/>
        <v/>
      </c>
      <c r="BF505" s="182" t="str">
        <f t="shared" si="309"/>
        <v/>
      </c>
      <c r="BG505" s="182" t="str">
        <f t="shared" si="310"/>
        <v/>
      </c>
      <c r="BH505" s="182" t="str">
        <f t="shared" si="311"/>
        <v/>
      </c>
      <c r="BI505" s="182" t="str">
        <f t="shared" si="312"/>
        <v/>
      </c>
      <c r="BJ505" s="182" t="str">
        <f t="shared" si="313"/>
        <v/>
      </c>
      <c r="BK505" s="182" t="str">
        <f t="shared" si="314"/>
        <v/>
      </c>
      <c r="BL505" s="182" t="str">
        <f t="shared" si="315"/>
        <v/>
      </c>
      <c r="BM505" s="182" t="str">
        <f t="shared" si="316"/>
        <v/>
      </c>
      <c r="BN505" s="182" t="str">
        <f t="shared" si="317"/>
        <v/>
      </c>
      <c r="BO505" s="182" t="str">
        <f t="shared" si="318"/>
        <v/>
      </c>
      <c r="BP505" s="182" t="str">
        <f t="shared" si="319"/>
        <v/>
      </c>
      <c r="BQ505" s="182" t="str">
        <f t="shared" si="320"/>
        <v/>
      </c>
      <c r="BR505" s="182" t="str">
        <f t="shared" si="321"/>
        <v/>
      </c>
      <c r="BS505" s="182" t="str">
        <f t="shared" si="322"/>
        <v/>
      </c>
      <c r="BT505" s="182" t="str">
        <f t="shared" si="323"/>
        <v/>
      </c>
      <c r="BU505" s="183" t="str">
        <f t="shared" si="324"/>
        <v/>
      </c>
      <c r="BV505" s="184" t="str">
        <f>IF('Cálculos '!C511="","",AVERAGE(AN505:BU505))</f>
        <v/>
      </c>
    </row>
    <row r="506" spans="2:74" ht="17.25" hidden="1" thickBot="1" x14ac:dyDescent="0.35">
      <c r="B506" s="165">
        <f t="shared" si="289"/>
        <v>504</v>
      </c>
      <c r="C506" s="171" t="str">
        <f>IF('Cálculos '!J512="","",'Cálculos '!J512)</f>
        <v/>
      </c>
      <c r="D506" s="172" t="str">
        <f>IF('Cálculos '!K512="","",'Cálculos '!K512)</f>
        <v/>
      </c>
      <c r="E506" s="172" t="str">
        <f>IF('Cálculos '!L512="","",'Cálculos '!L512)</f>
        <v/>
      </c>
      <c r="F506" s="172" t="str">
        <f>IF('Cálculos '!M512="","",'Cálculos '!M512)</f>
        <v/>
      </c>
      <c r="G506" s="172" t="str">
        <f>IF('Cálculos '!N512="","",'Cálculos '!N512)</f>
        <v/>
      </c>
      <c r="H506" s="172" t="str">
        <f>IF('Cálculos '!O512="","",'Cálculos '!O512)</f>
        <v/>
      </c>
      <c r="I506" s="172" t="str">
        <f>IF('Cálculos '!P512="","",'Cálculos '!P512)</f>
        <v/>
      </c>
      <c r="J506" s="172" t="str">
        <f>IF('Cálculos '!Q512="","",'Cálculos '!Q512)</f>
        <v/>
      </c>
      <c r="K506" s="172" t="str">
        <f>IF('Cálculos '!R512="","",'Cálculos '!R512)</f>
        <v/>
      </c>
      <c r="L506" s="172" t="str">
        <f>IF('Cálculos '!S512="","",'Cálculos '!S512)</f>
        <v/>
      </c>
      <c r="M506" s="172" t="str">
        <f>IF('Cálculos '!T512="","",'Cálculos '!T512)</f>
        <v/>
      </c>
      <c r="N506" s="172" t="str">
        <f>IF('Cálculos '!U512="","",'Cálculos '!U512)</f>
        <v/>
      </c>
      <c r="O506" s="172" t="str">
        <f>IF('Cálculos '!V512="","",'Cálculos '!V512)</f>
        <v/>
      </c>
      <c r="P506" s="172" t="str">
        <f>IF('Cálculos '!W512="","",'Cálculos '!W512)</f>
        <v/>
      </c>
      <c r="Q506" s="172" t="str">
        <f>IF('Cálculos '!X512="","",'Cálculos '!X512)</f>
        <v/>
      </c>
      <c r="R506" s="172" t="str">
        <f>IF('Cálculos '!Y512="","",'Cálculos '!Y512)</f>
        <v/>
      </c>
      <c r="S506" s="172" t="str">
        <f>IF('Cálculos '!Z512="","",'Cálculos '!Z512)</f>
        <v/>
      </c>
      <c r="T506" s="172" t="str">
        <f>IF('Cálculos '!AA512="","",'Cálculos '!AA512)</f>
        <v/>
      </c>
      <c r="U506" s="172" t="str">
        <f>IF('Cálculos '!AB512="","",'Cálculos '!AB512)</f>
        <v/>
      </c>
      <c r="V506" s="172" t="str">
        <f>IF('Cálculos '!AC512="","",'Cálculos '!AC512)</f>
        <v/>
      </c>
      <c r="W506" s="172" t="str">
        <f>IF('Cálculos '!AD512="","",'Cálculos '!AD512)</f>
        <v/>
      </c>
      <c r="X506" s="172" t="str">
        <f>IF('Cálculos '!AE512="","",'Cálculos '!AE512)</f>
        <v/>
      </c>
      <c r="Y506" s="172" t="str">
        <f>IF('Cálculos '!AF512="","",'Cálculos '!AF512)</f>
        <v/>
      </c>
      <c r="Z506" s="172" t="str">
        <f>IF('Cálculos '!AG512="","",'Cálculos '!AG512)</f>
        <v/>
      </c>
      <c r="AA506" s="172" t="str">
        <f>IF('Cálculos '!AH512="","",'Cálculos '!AH512)</f>
        <v/>
      </c>
      <c r="AB506" s="172" t="str">
        <f>IF('Cálculos '!AI512="","",'Cálculos '!AI512)</f>
        <v/>
      </c>
      <c r="AC506" s="172" t="str">
        <f>IF('Cálculos '!AJ512="","",'Cálculos '!AJ512)</f>
        <v/>
      </c>
      <c r="AD506" s="172" t="str">
        <f>IF('Cálculos '!AK512="","",'Cálculos '!AK512)</f>
        <v/>
      </c>
      <c r="AE506" s="172" t="str">
        <f>IF('Cálculos '!AL512="","",'Cálculos '!AL512)</f>
        <v/>
      </c>
      <c r="AF506" s="172" t="str">
        <f>IF('Cálculos '!AM512="","",'Cálculos '!AM512)</f>
        <v/>
      </c>
      <c r="AG506" s="172" t="str">
        <f>IF('Cálculos '!AN512="","",'Cálculos '!AN512)</f>
        <v/>
      </c>
      <c r="AH506" s="172" t="str">
        <f>IF('Cálculos '!AO512="","",'Cálculos '!AO512)</f>
        <v/>
      </c>
      <c r="AI506" s="172" t="str">
        <f>IF('Cálculos '!AP512="","",'Cálculos '!AP512)</f>
        <v/>
      </c>
      <c r="AJ506" s="443" t="str">
        <f>IF('Cálculos '!AQ512="","",'Cálculos '!AQ512)</f>
        <v/>
      </c>
      <c r="AK506" s="446" t="str">
        <f>IF('Cálculos '!D512="","",AVERAGE(C506:AJ506))</f>
        <v/>
      </c>
      <c r="AM506" s="181">
        <f t="shared" si="290"/>
        <v>504</v>
      </c>
      <c r="AN506" s="284" t="str">
        <f t="shared" si="291"/>
        <v/>
      </c>
      <c r="AO506" s="285" t="str">
        <f t="shared" si="292"/>
        <v/>
      </c>
      <c r="AP506" s="285" t="str">
        <f t="shared" si="293"/>
        <v/>
      </c>
      <c r="AQ506" s="285" t="str">
        <f t="shared" si="294"/>
        <v/>
      </c>
      <c r="AR506" s="182" t="str">
        <f t="shared" si="295"/>
        <v/>
      </c>
      <c r="AS506" s="182" t="str">
        <f t="shared" si="296"/>
        <v/>
      </c>
      <c r="AT506" s="182" t="str">
        <f t="shared" si="297"/>
        <v/>
      </c>
      <c r="AU506" s="182" t="str">
        <f t="shared" si="298"/>
        <v/>
      </c>
      <c r="AV506" s="182" t="str">
        <f t="shared" si="299"/>
        <v/>
      </c>
      <c r="AW506" s="182" t="str">
        <f t="shared" si="300"/>
        <v/>
      </c>
      <c r="AX506" s="182" t="str">
        <f t="shared" si="301"/>
        <v/>
      </c>
      <c r="AY506" s="182" t="str">
        <f t="shared" si="302"/>
        <v/>
      </c>
      <c r="AZ506" s="182" t="str">
        <f t="shared" si="303"/>
        <v/>
      </c>
      <c r="BA506" s="182" t="str">
        <f t="shared" si="304"/>
        <v/>
      </c>
      <c r="BB506" s="182" t="str">
        <f t="shared" si="305"/>
        <v/>
      </c>
      <c r="BC506" s="182" t="str">
        <f t="shared" si="306"/>
        <v/>
      </c>
      <c r="BD506" s="182" t="str">
        <f t="shared" si="307"/>
        <v/>
      </c>
      <c r="BE506" s="182" t="str">
        <f t="shared" si="308"/>
        <v/>
      </c>
      <c r="BF506" s="182" t="str">
        <f t="shared" si="309"/>
        <v/>
      </c>
      <c r="BG506" s="182" t="str">
        <f t="shared" si="310"/>
        <v/>
      </c>
      <c r="BH506" s="182" t="str">
        <f t="shared" si="311"/>
        <v/>
      </c>
      <c r="BI506" s="182" t="str">
        <f t="shared" si="312"/>
        <v/>
      </c>
      <c r="BJ506" s="182" t="str">
        <f t="shared" si="313"/>
        <v/>
      </c>
      <c r="BK506" s="182" t="str">
        <f t="shared" si="314"/>
        <v/>
      </c>
      <c r="BL506" s="182" t="str">
        <f t="shared" si="315"/>
        <v/>
      </c>
      <c r="BM506" s="182" t="str">
        <f t="shared" si="316"/>
        <v/>
      </c>
      <c r="BN506" s="182" t="str">
        <f t="shared" si="317"/>
        <v/>
      </c>
      <c r="BO506" s="182" t="str">
        <f t="shared" si="318"/>
        <v/>
      </c>
      <c r="BP506" s="182" t="str">
        <f t="shared" si="319"/>
        <v/>
      </c>
      <c r="BQ506" s="182" t="str">
        <f t="shared" si="320"/>
        <v/>
      </c>
      <c r="BR506" s="182" t="str">
        <f t="shared" si="321"/>
        <v/>
      </c>
      <c r="BS506" s="182" t="str">
        <f t="shared" si="322"/>
        <v/>
      </c>
      <c r="BT506" s="182" t="str">
        <f t="shared" si="323"/>
        <v/>
      </c>
      <c r="BU506" s="183" t="str">
        <f t="shared" si="324"/>
        <v/>
      </c>
      <c r="BV506" s="184" t="str">
        <f>IF('Cálculos '!C512="","",AVERAGE(AN506:BU506))</f>
        <v/>
      </c>
    </row>
    <row r="507" spans="2:74" ht="17.25" hidden="1" thickBot="1" x14ac:dyDescent="0.35">
      <c r="B507" s="165">
        <f t="shared" si="289"/>
        <v>505</v>
      </c>
      <c r="C507" s="171" t="str">
        <f>IF('Cálculos '!J513="","",'Cálculos '!J513)</f>
        <v/>
      </c>
      <c r="D507" s="172" t="str">
        <f>IF('Cálculos '!K513="","",'Cálculos '!K513)</f>
        <v/>
      </c>
      <c r="E507" s="172" t="str">
        <f>IF('Cálculos '!L513="","",'Cálculos '!L513)</f>
        <v/>
      </c>
      <c r="F507" s="172" t="str">
        <f>IF('Cálculos '!M513="","",'Cálculos '!M513)</f>
        <v/>
      </c>
      <c r="G507" s="172" t="str">
        <f>IF('Cálculos '!N513="","",'Cálculos '!N513)</f>
        <v/>
      </c>
      <c r="H507" s="172" t="str">
        <f>IF('Cálculos '!O513="","",'Cálculos '!O513)</f>
        <v/>
      </c>
      <c r="I507" s="172" t="str">
        <f>IF('Cálculos '!P513="","",'Cálculos '!P513)</f>
        <v/>
      </c>
      <c r="J507" s="172" t="str">
        <f>IF('Cálculos '!Q513="","",'Cálculos '!Q513)</f>
        <v/>
      </c>
      <c r="K507" s="172" t="str">
        <f>IF('Cálculos '!R513="","",'Cálculos '!R513)</f>
        <v/>
      </c>
      <c r="L507" s="172" t="str">
        <f>IF('Cálculos '!S513="","",'Cálculos '!S513)</f>
        <v/>
      </c>
      <c r="M507" s="172" t="str">
        <f>IF('Cálculos '!T513="","",'Cálculos '!T513)</f>
        <v/>
      </c>
      <c r="N507" s="172" t="str">
        <f>IF('Cálculos '!U513="","",'Cálculos '!U513)</f>
        <v/>
      </c>
      <c r="O507" s="172" t="str">
        <f>IF('Cálculos '!V513="","",'Cálculos '!V513)</f>
        <v/>
      </c>
      <c r="P507" s="172" t="str">
        <f>IF('Cálculos '!W513="","",'Cálculos '!W513)</f>
        <v/>
      </c>
      <c r="Q507" s="172" t="str">
        <f>IF('Cálculos '!X513="","",'Cálculos '!X513)</f>
        <v/>
      </c>
      <c r="R507" s="172" t="str">
        <f>IF('Cálculos '!Y513="","",'Cálculos '!Y513)</f>
        <v/>
      </c>
      <c r="S507" s="172" t="str">
        <f>IF('Cálculos '!Z513="","",'Cálculos '!Z513)</f>
        <v/>
      </c>
      <c r="T507" s="172" t="str">
        <f>IF('Cálculos '!AA513="","",'Cálculos '!AA513)</f>
        <v/>
      </c>
      <c r="U507" s="172" t="str">
        <f>IF('Cálculos '!AB513="","",'Cálculos '!AB513)</f>
        <v/>
      </c>
      <c r="V507" s="172" t="str">
        <f>IF('Cálculos '!AC513="","",'Cálculos '!AC513)</f>
        <v/>
      </c>
      <c r="W507" s="172" t="str">
        <f>IF('Cálculos '!AD513="","",'Cálculos '!AD513)</f>
        <v/>
      </c>
      <c r="X507" s="172" t="str">
        <f>IF('Cálculos '!AE513="","",'Cálculos '!AE513)</f>
        <v/>
      </c>
      <c r="Y507" s="172" t="str">
        <f>IF('Cálculos '!AF513="","",'Cálculos '!AF513)</f>
        <v/>
      </c>
      <c r="Z507" s="172" t="str">
        <f>IF('Cálculos '!AG513="","",'Cálculos '!AG513)</f>
        <v/>
      </c>
      <c r="AA507" s="172" t="str">
        <f>IF('Cálculos '!AH513="","",'Cálculos '!AH513)</f>
        <v/>
      </c>
      <c r="AB507" s="172" t="str">
        <f>IF('Cálculos '!AI513="","",'Cálculos '!AI513)</f>
        <v/>
      </c>
      <c r="AC507" s="172" t="str">
        <f>IF('Cálculos '!AJ513="","",'Cálculos '!AJ513)</f>
        <v/>
      </c>
      <c r="AD507" s="172" t="str">
        <f>IF('Cálculos '!AK513="","",'Cálculos '!AK513)</f>
        <v/>
      </c>
      <c r="AE507" s="172" t="str">
        <f>IF('Cálculos '!AL513="","",'Cálculos '!AL513)</f>
        <v/>
      </c>
      <c r="AF507" s="172" t="str">
        <f>IF('Cálculos '!AM513="","",'Cálculos '!AM513)</f>
        <v/>
      </c>
      <c r="AG507" s="172" t="str">
        <f>IF('Cálculos '!AN513="","",'Cálculos '!AN513)</f>
        <v/>
      </c>
      <c r="AH507" s="172" t="str">
        <f>IF('Cálculos '!AO513="","",'Cálculos '!AO513)</f>
        <v/>
      </c>
      <c r="AI507" s="172" t="str">
        <f>IF('Cálculos '!AP513="","",'Cálculos '!AP513)</f>
        <v/>
      </c>
      <c r="AJ507" s="443" t="str">
        <f>IF('Cálculos '!AQ513="","",'Cálculos '!AQ513)</f>
        <v/>
      </c>
      <c r="AK507" s="446" t="str">
        <f>IF('Cálculos '!D513="","",AVERAGE(C507:AJ507))</f>
        <v/>
      </c>
      <c r="AM507" s="181">
        <f t="shared" si="290"/>
        <v>505</v>
      </c>
      <c r="AN507" s="284" t="str">
        <f t="shared" si="291"/>
        <v/>
      </c>
      <c r="AO507" s="285" t="str">
        <f t="shared" si="292"/>
        <v/>
      </c>
      <c r="AP507" s="285" t="str">
        <f t="shared" si="293"/>
        <v/>
      </c>
      <c r="AQ507" s="285" t="str">
        <f t="shared" si="294"/>
        <v/>
      </c>
      <c r="AR507" s="182" t="str">
        <f t="shared" si="295"/>
        <v/>
      </c>
      <c r="AS507" s="182" t="str">
        <f t="shared" si="296"/>
        <v/>
      </c>
      <c r="AT507" s="182" t="str">
        <f t="shared" si="297"/>
        <v/>
      </c>
      <c r="AU507" s="182" t="str">
        <f t="shared" si="298"/>
        <v/>
      </c>
      <c r="AV507" s="182" t="str">
        <f t="shared" si="299"/>
        <v/>
      </c>
      <c r="AW507" s="182" t="str">
        <f t="shared" si="300"/>
        <v/>
      </c>
      <c r="AX507" s="182" t="str">
        <f t="shared" si="301"/>
        <v/>
      </c>
      <c r="AY507" s="182" t="str">
        <f t="shared" si="302"/>
        <v/>
      </c>
      <c r="AZ507" s="182" t="str">
        <f t="shared" si="303"/>
        <v/>
      </c>
      <c r="BA507" s="182" t="str">
        <f t="shared" si="304"/>
        <v/>
      </c>
      <c r="BB507" s="182" t="str">
        <f t="shared" si="305"/>
        <v/>
      </c>
      <c r="BC507" s="182" t="str">
        <f t="shared" si="306"/>
        <v/>
      </c>
      <c r="BD507" s="182" t="str">
        <f t="shared" si="307"/>
        <v/>
      </c>
      <c r="BE507" s="182" t="str">
        <f t="shared" si="308"/>
        <v/>
      </c>
      <c r="BF507" s="182" t="str">
        <f t="shared" si="309"/>
        <v/>
      </c>
      <c r="BG507" s="182" t="str">
        <f t="shared" si="310"/>
        <v/>
      </c>
      <c r="BH507" s="182" t="str">
        <f t="shared" si="311"/>
        <v/>
      </c>
      <c r="BI507" s="182" t="str">
        <f t="shared" si="312"/>
        <v/>
      </c>
      <c r="BJ507" s="182" t="str">
        <f t="shared" si="313"/>
        <v/>
      </c>
      <c r="BK507" s="182" t="str">
        <f t="shared" si="314"/>
        <v/>
      </c>
      <c r="BL507" s="182" t="str">
        <f t="shared" si="315"/>
        <v/>
      </c>
      <c r="BM507" s="182" t="str">
        <f t="shared" si="316"/>
        <v/>
      </c>
      <c r="BN507" s="182" t="str">
        <f t="shared" si="317"/>
        <v/>
      </c>
      <c r="BO507" s="182" t="str">
        <f t="shared" si="318"/>
        <v/>
      </c>
      <c r="BP507" s="182" t="str">
        <f t="shared" si="319"/>
        <v/>
      </c>
      <c r="BQ507" s="182" t="str">
        <f t="shared" si="320"/>
        <v/>
      </c>
      <c r="BR507" s="182" t="str">
        <f t="shared" si="321"/>
        <v/>
      </c>
      <c r="BS507" s="182" t="str">
        <f t="shared" si="322"/>
        <v/>
      </c>
      <c r="BT507" s="182" t="str">
        <f t="shared" si="323"/>
        <v/>
      </c>
      <c r="BU507" s="183" t="str">
        <f t="shared" si="324"/>
        <v/>
      </c>
      <c r="BV507" s="184" t="str">
        <f>IF('Cálculos '!C513="","",AVERAGE(AN507:BU507))</f>
        <v/>
      </c>
    </row>
    <row r="508" spans="2:74" ht="17.25" hidden="1" thickBot="1" x14ac:dyDescent="0.35">
      <c r="B508" s="165">
        <f t="shared" si="289"/>
        <v>506</v>
      </c>
      <c r="C508" s="171" t="str">
        <f>IF('Cálculos '!J514="","",'Cálculos '!J514)</f>
        <v/>
      </c>
      <c r="D508" s="172" t="str">
        <f>IF('Cálculos '!K514="","",'Cálculos '!K514)</f>
        <v/>
      </c>
      <c r="E508" s="172" t="str">
        <f>IF('Cálculos '!L514="","",'Cálculos '!L514)</f>
        <v/>
      </c>
      <c r="F508" s="172" t="str">
        <f>IF('Cálculos '!M514="","",'Cálculos '!M514)</f>
        <v/>
      </c>
      <c r="G508" s="172" t="str">
        <f>IF('Cálculos '!N514="","",'Cálculos '!N514)</f>
        <v/>
      </c>
      <c r="H508" s="172" t="str">
        <f>IF('Cálculos '!O514="","",'Cálculos '!O514)</f>
        <v/>
      </c>
      <c r="I508" s="172" t="str">
        <f>IF('Cálculos '!P514="","",'Cálculos '!P514)</f>
        <v/>
      </c>
      <c r="J508" s="172" t="str">
        <f>IF('Cálculos '!Q514="","",'Cálculos '!Q514)</f>
        <v/>
      </c>
      <c r="K508" s="172" t="str">
        <f>IF('Cálculos '!R514="","",'Cálculos '!R514)</f>
        <v/>
      </c>
      <c r="L508" s="172" t="str">
        <f>IF('Cálculos '!S514="","",'Cálculos '!S514)</f>
        <v/>
      </c>
      <c r="M508" s="172" t="str">
        <f>IF('Cálculos '!T514="","",'Cálculos '!T514)</f>
        <v/>
      </c>
      <c r="N508" s="172" t="str">
        <f>IF('Cálculos '!U514="","",'Cálculos '!U514)</f>
        <v/>
      </c>
      <c r="O508" s="172" t="str">
        <f>IF('Cálculos '!V514="","",'Cálculos '!V514)</f>
        <v/>
      </c>
      <c r="P508" s="172" t="str">
        <f>IF('Cálculos '!W514="","",'Cálculos '!W514)</f>
        <v/>
      </c>
      <c r="Q508" s="172" t="str">
        <f>IF('Cálculos '!X514="","",'Cálculos '!X514)</f>
        <v/>
      </c>
      <c r="R508" s="172" t="str">
        <f>IF('Cálculos '!Y514="","",'Cálculos '!Y514)</f>
        <v/>
      </c>
      <c r="S508" s="172" t="str">
        <f>IF('Cálculos '!Z514="","",'Cálculos '!Z514)</f>
        <v/>
      </c>
      <c r="T508" s="172" t="str">
        <f>IF('Cálculos '!AA514="","",'Cálculos '!AA514)</f>
        <v/>
      </c>
      <c r="U508" s="172" t="str">
        <f>IF('Cálculos '!AB514="","",'Cálculos '!AB514)</f>
        <v/>
      </c>
      <c r="V508" s="172" t="str">
        <f>IF('Cálculos '!AC514="","",'Cálculos '!AC514)</f>
        <v/>
      </c>
      <c r="W508" s="172" t="str">
        <f>IF('Cálculos '!AD514="","",'Cálculos '!AD514)</f>
        <v/>
      </c>
      <c r="X508" s="172" t="str">
        <f>IF('Cálculos '!AE514="","",'Cálculos '!AE514)</f>
        <v/>
      </c>
      <c r="Y508" s="172" t="str">
        <f>IF('Cálculos '!AF514="","",'Cálculos '!AF514)</f>
        <v/>
      </c>
      <c r="Z508" s="172" t="str">
        <f>IF('Cálculos '!AG514="","",'Cálculos '!AG514)</f>
        <v/>
      </c>
      <c r="AA508" s="172" t="str">
        <f>IF('Cálculos '!AH514="","",'Cálculos '!AH514)</f>
        <v/>
      </c>
      <c r="AB508" s="172" t="str">
        <f>IF('Cálculos '!AI514="","",'Cálculos '!AI514)</f>
        <v/>
      </c>
      <c r="AC508" s="172" t="str">
        <f>IF('Cálculos '!AJ514="","",'Cálculos '!AJ514)</f>
        <v/>
      </c>
      <c r="AD508" s="172" t="str">
        <f>IF('Cálculos '!AK514="","",'Cálculos '!AK514)</f>
        <v/>
      </c>
      <c r="AE508" s="172" t="str">
        <f>IF('Cálculos '!AL514="","",'Cálculos '!AL514)</f>
        <v/>
      </c>
      <c r="AF508" s="172" t="str">
        <f>IF('Cálculos '!AM514="","",'Cálculos '!AM514)</f>
        <v/>
      </c>
      <c r="AG508" s="172" t="str">
        <f>IF('Cálculos '!AN514="","",'Cálculos '!AN514)</f>
        <v/>
      </c>
      <c r="AH508" s="172" t="str">
        <f>IF('Cálculos '!AO514="","",'Cálculos '!AO514)</f>
        <v/>
      </c>
      <c r="AI508" s="172" t="str">
        <f>IF('Cálculos '!AP514="","",'Cálculos '!AP514)</f>
        <v/>
      </c>
      <c r="AJ508" s="443" t="str">
        <f>IF('Cálculos '!AQ514="","",'Cálculos '!AQ514)</f>
        <v/>
      </c>
      <c r="AK508" s="446" t="str">
        <f>IF('Cálculos '!D514="","",AVERAGE(C508:AJ508))</f>
        <v/>
      </c>
      <c r="AM508" s="181">
        <f t="shared" si="290"/>
        <v>506</v>
      </c>
      <c r="AN508" s="284" t="str">
        <f t="shared" si="291"/>
        <v/>
      </c>
      <c r="AO508" s="285" t="str">
        <f t="shared" si="292"/>
        <v/>
      </c>
      <c r="AP508" s="285" t="str">
        <f t="shared" si="293"/>
        <v/>
      </c>
      <c r="AQ508" s="285" t="str">
        <f t="shared" si="294"/>
        <v/>
      </c>
      <c r="AR508" s="182" t="str">
        <f t="shared" si="295"/>
        <v/>
      </c>
      <c r="AS508" s="182" t="str">
        <f t="shared" si="296"/>
        <v/>
      </c>
      <c r="AT508" s="182" t="str">
        <f t="shared" si="297"/>
        <v/>
      </c>
      <c r="AU508" s="182" t="str">
        <f t="shared" si="298"/>
        <v/>
      </c>
      <c r="AV508" s="182" t="str">
        <f t="shared" si="299"/>
        <v/>
      </c>
      <c r="AW508" s="182" t="str">
        <f t="shared" si="300"/>
        <v/>
      </c>
      <c r="AX508" s="182" t="str">
        <f t="shared" si="301"/>
        <v/>
      </c>
      <c r="AY508" s="182" t="str">
        <f t="shared" si="302"/>
        <v/>
      </c>
      <c r="AZ508" s="182" t="str">
        <f t="shared" si="303"/>
        <v/>
      </c>
      <c r="BA508" s="182" t="str">
        <f t="shared" si="304"/>
        <v/>
      </c>
      <c r="BB508" s="182" t="str">
        <f t="shared" si="305"/>
        <v/>
      </c>
      <c r="BC508" s="182" t="str">
        <f t="shared" si="306"/>
        <v/>
      </c>
      <c r="BD508" s="182" t="str">
        <f t="shared" si="307"/>
        <v/>
      </c>
      <c r="BE508" s="182" t="str">
        <f t="shared" si="308"/>
        <v/>
      </c>
      <c r="BF508" s="182" t="str">
        <f t="shared" si="309"/>
        <v/>
      </c>
      <c r="BG508" s="182" t="str">
        <f t="shared" si="310"/>
        <v/>
      </c>
      <c r="BH508" s="182" t="str">
        <f t="shared" si="311"/>
        <v/>
      </c>
      <c r="BI508" s="182" t="str">
        <f t="shared" si="312"/>
        <v/>
      </c>
      <c r="BJ508" s="182" t="str">
        <f t="shared" si="313"/>
        <v/>
      </c>
      <c r="BK508" s="182" t="str">
        <f t="shared" si="314"/>
        <v/>
      </c>
      <c r="BL508" s="182" t="str">
        <f t="shared" si="315"/>
        <v/>
      </c>
      <c r="BM508" s="182" t="str">
        <f t="shared" si="316"/>
        <v/>
      </c>
      <c r="BN508" s="182" t="str">
        <f t="shared" si="317"/>
        <v/>
      </c>
      <c r="BO508" s="182" t="str">
        <f t="shared" si="318"/>
        <v/>
      </c>
      <c r="BP508" s="182" t="str">
        <f t="shared" si="319"/>
        <v/>
      </c>
      <c r="BQ508" s="182" t="str">
        <f t="shared" si="320"/>
        <v/>
      </c>
      <c r="BR508" s="182" t="str">
        <f t="shared" si="321"/>
        <v/>
      </c>
      <c r="BS508" s="182" t="str">
        <f t="shared" si="322"/>
        <v/>
      </c>
      <c r="BT508" s="182" t="str">
        <f t="shared" si="323"/>
        <v/>
      </c>
      <c r="BU508" s="183" t="str">
        <f t="shared" si="324"/>
        <v/>
      </c>
      <c r="BV508" s="184" t="str">
        <f>IF('Cálculos '!C514="","",AVERAGE(AN508:BU508))</f>
        <v/>
      </c>
    </row>
    <row r="509" spans="2:74" ht="17.25" hidden="1" thickBot="1" x14ac:dyDescent="0.35">
      <c r="B509" s="165">
        <f t="shared" si="289"/>
        <v>507</v>
      </c>
      <c r="C509" s="171" t="str">
        <f>IF('Cálculos '!J515="","",'Cálculos '!J515)</f>
        <v/>
      </c>
      <c r="D509" s="172" t="str">
        <f>IF('Cálculos '!K515="","",'Cálculos '!K515)</f>
        <v/>
      </c>
      <c r="E509" s="172" t="str">
        <f>IF('Cálculos '!L515="","",'Cálculos '!L515)</f>
        <v/>
      </c>
      <c r="F509" s="172" t="str">
        <f>IF('Cálculos '!M515="","",'Cálculos '!M515)</f>
        <v/>
      </c>
      <c r="G509" s="172" t="str">
        <f>IF('Cálculos '!N515="","",'Cálculos '!N515)</f>
        <v/>
      </c>
      <c r="H509" s="172" t="str">
        <f>IF('Cálculos '!O515="","",'Cálculos '!O515)</f>
        <v/>
      </c>
      <c r="I509" s="172" t="str">
        <f>IF('Cálculos '!P515="","",'Cálculos '!P515)</f>
        <v/>
      </c>
      <c r="J509" s="172" t="str">
        <f>IF('Cálculos '!Q515="","",'Cálculos '!Q515)</f>
        <v/>
      </c>
      <c r="K509" s="172" t="str">
        <f>IF('Cálculos '!R515="","",'Cálculos '!R515)</f>
        <v/>
      </c>
      <c r="L509" s="172" t="str">
        <f>IF('Cálculos '!S515="","",'Cálculos '!S515)</f>
        <v/>
      </c>
      <c r="M509" s="172" t="str">
        <f>IF('Cálculos '!T515="","",'Cálculos '!T515)</f>
        <v/>
      </c>
      <c r="N509" s="172" t="str">
        <f>IF('Cálculos '!U515="","",'Cálculos '!U515)</f>
        <v/>
      </c>
      <c r="O509" s="172" t="str">
        <f>IF('Cálculos '!V515="","",'Cálculos '!V515)</f>
        <v/>
      </c>
      <c r="P509" s="172" t="str">
        <f>IF('Cálculos '!W515="","",'Cálculos '!W515)</f>
        <v/>
      </c>
      <c r="Q509" s="172" t="str">
        <f>IF('Cálculos '!X515="","",'Cálculos '!X515)</f>
        <v/>
      </c>
      <c r="R509" s="172" t="str">
        <f>IF('Cálculos '!Y515="","",'Cálculos '!Y515)</f>
        <v/>
      </c>
      <c r="S509" s="172" t="str">
        <f>IF('Cálculos '!Z515="","",'Cálculos '!Z515)</f>
        <v/>
      </c>
      <c r="T509" s="172" t="str">
        <f>IF('Cálculos '!AA515="","",'Cálculos '!AA515)</f>
        <v/>
      </c>
      <c r="U509" s="172" t="str">
        <f>IF('Cálculos '!AB515="","",'Cálculos '!AB515)</f>
        <v/>
      </c>
      <c r="V509" s="172" t="str">
        <f>IF('Cálculos '!AC515="","",'Cálculos '!AC515)</f>
        <v/>
      </c>
      <c r="W509" s="172" t="str">
        <f>IF('Cálculos '!AD515="","",'Cálculos '!AD515)</f>
        <v/>
      </c>
      <c r="X509" s="172" t="str">
        <f>IF('Cálculos '!AE515="","",'Cálculos '!AE515)</f>
        <v/>
      </c>
      <c r="Y509" s="172" t="str">
        <f>IF('Cálculos '!AF515="","",'Cálculos '!AF515)</f>
        <v/>
      </c>
      <c r="Z509" s="172" t="str">
        <f>IF('Cálculos '!AG515="","",'Cálculos '!AG515)</f>
        <v/>
      </c>
      <c r="AA509" s="172" t="str">
        <f>IF('Cálculos '!AH515="","",'Cálculos '!AH515)</f>
        <v/>
      </c>
      <c r="AB509" s="172" t="str">
        <f>IF('Cálculos '!AI515="","",'Cálculos '!AI515)</f>
        <v/>
      </c>
      <c r="AC509" s="172" t="str">
        <f>IF('Cálculos '!AJ515="","",'Cálculos '!AJ515)</f>
        <v/>
      </c>
      <c r="AD509" s="172" t="str">
        <f>IF('Cálculos '!AK515="","",'Cálculos '!AK515)</f>
        <v/>
      </c>
      <c r="AE509" s="172" t="str">
        <f>IF('Cálculos '!AL515="","",'Cálculos '!AL515)</f>
        <v/>
      </c>
      <c r="AF509" s="172" t="str">
        <f>IF('Cálculos '!AM515="","",'Cálculos '!AM515)</f>
        <v/>
      </c>
      <c r="AG509" s="172" t="str">
        <f>IF('Cálculos '!AN515="","",'Cálculos '!AN515)</f>
        <v/>
      </c>
      <c r="AH509" s="172" t="str">
        <f>IF('Cálculos '!AO515="","",'Cálculos '!AO515)</f>
        <v/>
      </c>
      <c r="AI509" s="172" t="str">
        <f>IF('Cálculos '!AP515="","",'Cálculos '!AP515)</f>
        <v/>
      </c>
      <c r="AJ509" s="443" t="str">
        <f>IF('Cálculos '!AQ515="","",'Cálculos '!AQ515)</f>
        <v/>
      </c>
      <c r="AK509" s="446" t="str">
        <f>IF('Cálculos '!D515="","",AVERAGE(C509:AJ509))</f>
        <v/>
      </c>
      <c r="AM509" s="181">
        <f t="shared" si="290"/>
        <v>507</v>
      </c>
      <c r="AN509" s="284" t="str">
        <f t="shared" si="291"/>
        <v/>
      </c>
      <c r="AO509" s="285" t="str">
        <f t="shared" si="292"/>
        <v/>
      </c>
      <c r="AP509" s="285" t="str">
        <f t="shared" si="293"/>
        <v/>
      </c>
      <c r="AQ509" s="285" t="str">
        <f t="shared" si="294"/>
        <v/>
      </c>
      <c r="AR509" s="182" t="str">
        <f t="shared" si="295"/>
        <v/>
      </c>
      <c r="AS509" s="182" t="str">
        <f t="shared" si="296"/>
        <v/>
      </c>
      <c r="AT509" s="182" t="str">
        <f t="shared" si="297"/>
        <v/>
      </c>
      <c r="AU509" s="182" t="str">
        <f t="shared" si="298"/>
        <v/>
      </c>
      <c r="AV509" s="182" t="str">
        <f t="shared" si="299"/>
        <v/>
      </c>
      <c r="AW509" s="182" t="str">
        <f t="shared" si="300"/>
        <v/>
      </c>
      <c r="AX509" s="182" t="str">
        <f t="shared" si="301"/>
        <v/>
      </c>
      <c r="AY509" s="182" t="str">
        <f t="shared" si="302"/>
        <v/>
      </c>
      <c r="AZ509" s="182" t="str">
        <f t="shared" si="303"/>
        <v/>
      </c>
      <c r="BA509" s="182" t="str">
        <f t="shared" si="304"/>
        <v/>
      </c>
      <c r="BB509" s="182" t="str">
        <f t="shared" si="305"/>
        <v/>
      </c>
      <c r="BC509" s="182" t="str">
        <f t="shared" si="306"/>
        <v/>
      </c>
      <c r="BD509" s="182" t="str">
        <f t="shared" si="307"/>
        <v/>
      </c>
      <c r="BE509" s="182" t="str">
        <f t="shared" si="308"/>
        <v/>
      </c>
      <c r="BF509" s="182" t="str">
        <f t="shared" si="309"/>
        <v/>
      </c>
      <c r="BG509" s="182" t="str">
        <f t="shared" si="310"/>
        <v/>
      </c>
      <c r="BH509" s="182" t="str">
        <f t="shared" si="311"/>
        <v/>
      </c>
      <c r="BI509" s="182" t="str">
        <f t="shared" si="312"/>
        <v/>
      </c>
      <c r="BJ509" s="182" t="str">
        <f t="shared" si="313"/>
        <v/>
      </c>
      <c r="BK509" s="182" t="str">
        <f t="shared" si="314"/>
        <v/>
      </c>
      <c r="BL509" s="182" t="str">
        <f t="shared" si="315"/>
        <v/>
      </c>
      <c r="BM509" s="182" t="str">
        <f t="shared" si="316"/>
        <v/>
      </c>
      <c r="BN509" s="182" t="str">
        <f t="shared" si="317"/>
        <v/>
      </c>
      <c r="BO509" s="182" t="str">
        <f t="shared" si="318"/>
        <v/>
      </c>
      <c r="BP509" s="182" t="str">
        <f t="shared" si="319"/>
        <v/>
      </c>
      <c r="BQ509" s="182" t="str">
        <f t="shared" si="320"/>
        <v/>
      </c>
      <c r="BR509" s="182" t="str">
        <f t="shared" si="321"/>
        <v/>
      </c>
      <c r="BS509" s="182" t="str">
        <f t="shared" si="322"/>
        <v/>
      </c>
      <c r="BT509" s="182" t="str">
        <f t="shared" si="323"/>
        <v/>
      </c>
      <c r="BU509" s="183" t="str">
        <f t="shared" si="324"/>
        <v/>
      </c>
      <c r="BV509" s="184" t="str">
        <f>IF('Cálculos '!C515="","",AVERAGE(AN509:BU509))</f>
        <v/>
      </c>
    </row>
    <row r="510" spans="2:74" ht="17.25" hidden="1" thickBot="1" x14ac:dyDescent="0.35">
      <c r="B510" s="165">
        <f t="shared" ref="B510:B573" si="325">+B509+1</f>
        <v>508</v>
      </c>
      <c r="C510" s="171" t="str">
        <f>IF('Cálculos '!J516="","",'Cálculos '!J516)</f>
        <v/>
      </c>
      <c r="D510" s="172" t="str">
        <f>IF('Cálculos '!K516="","",'Cálculos '!K516)</f>
        <v/>
      </c>
      <c r="E510" s="172" t="str">
        <f>IF('Cálculos '!L516="","",'Cálculos '!L516)</f>
        <v/>
      </c>
      <c r="F510" s="172" t="str">
        <f>IF('Cálculos '!M516="","",'Cálculos '!M516)</f>
        <v/>
      </c>
      <c r="G510" s="172" t="str">
        <f>IF('Cálculos '!N516="","",'Cálculos '!N516)</f>
        <v/>
      </c>
      <c r="H510" s="172" t="str">
        <f>IF('Cálculos '!O516="","",'Cálculos '!O516)</f>
        <v/>
      </c>
      <c r="I510" s="172" t="str">
        <f>IF('Cálculos '!P516="","",'Cálculos '!P516)</f>
        <v/>
      </c>
      <c r="J510" s="172" t="str">
        <f>IF('Cálculos '!Q516="","",'Cálculos '!Q516)</f>
        <v/>
      </c>
      <c r="K510" s="172" t="str">
        <f>IF('Cálculos '!R516="","",'Cálculos '!R516)</f>
        <v/>
      </c>
      <c r="L510" s="172" t="str">
        <f>IF('Cálculos '!S516="","",'Cálculos '!S516)</f>
        <v/>
      </c>
      <c r="M510" s="172" t="str">
        <f>IF('Cálculos '!T516="","",'Cálculos '!T516)</f>
        <v/>
      </c>
      <c r="N510" s="172" t="str">
        <f>IF('Cálculos '!U516="","",'Cálculos '!U516)</f>
        <v/>
      </c>
      <c r="O510" s="172" t="str">
        <f>IF('Cálculos '!V516="","",'Cálculos '!V516)</f>
        <v/>
      </c>
      <c r="P510" s="172" t="str">
        <f>IF('Cálculos '!W516="","",'Cálculos '!W516)</f>
        <v/>
      </c>
      <c r="Q510" s="172" t="str">
        <f>IF('Cálculos '!X516="","",'Cálculos '!X516)</f>
        <v/>
      </c>
      <c r="R510" s="172" t="str">
        <f>IF('Cálculos '!Y516="","",'Cálculos '!Y516)</f>
        <v/>
      </c>
      <c r="S510" s="172" t="str">
        <f>IF('Cálculos '!Z516="","",'Cálculos '!Z516)</f>
        <v/>
      </c>
      <c r="T510" s="172" t="str">
        <f>IF('Cálculos '!AA516="","",'Cálculos '!AA516)</f>
        <v/>
      </c>
      <c r="U510" s="172" t="str">
        <f>IF('Cálculos '!AB516="","",'Cálculos '!AB516)</f>
        <v/>
      </c>
      <c r="V510" s="172" t="str">
        <f>IF('Cálculos '!AC516="","",'Cálculos '!AC516)</f>
        <v/>
      </c>
      <c r="W510" s="172" t="str">
        <f>IF('Cálculos '!AD516="","",'Cálculos '!AD516)</f>
        <v/>
      </c>
      <c r="X510" s="172" t="str">
        <f>IF('Cálculos '!AE516="","",'Cálculos '!AE516)</f>
        <v/>
      </c>
      <c r="Y510" s="172" t="str">
        <f>IF('Cálculos '!AF516="","",'Cálculos '!AF516)</f>
        <v/>
      </c>
      <c r="Z510" s="172" t="str">
        <f>IF('Cálculos '!AG516="","",'Cálculos '!AG516)</f>
        <v/>
      </c>
      <c r="AA510" s="172" t="str">
        <f>IF('Cálculos '!AH516="","",'Cálculos '!AH516)</f>
        <v/>
      </c>
      <c r="AB510" s="172" t="str">
        <f>IF('Cálculos '!AI516="","",'Cálculos '!AI516)</f>
        <v/>
      </c>
      <c r="AC510" s="172" t="str">
        <f>IF('Cálculos '!AJ516="","",'Cálculos '!AJ516)</f>
        <v/>
      </c>
      <c r="AD510" s="172" t="str">
        <f>IF('Cálculos '!AK516="","",'Cálculos '!AK516)</f>
        <v/>
      </c>
      <c r="AE510" s="172" t="str">
        <f>IF('Cálculos '!AL516="","",'Cálculos '!AL516)</f>
        <v/>
      </c>
      <c r="AF510" s="172" t="str">
        <f>IF('Cálculos '!AM516="","",'Cálculos '!AM516)</f>
        <v/>
      </c>
      <c r="AG510" s="172" t="str">
        <f>IF('Cálculos '!AN516="","",'Cálculos '!AN516)</f>
        <v/>
      </c>
      <c r="AH510" s="172" t="str">
        <f>IF('Cálculos '!AO516="","",'Cálculos '!AO516)</f>
        <v/>
      </c>
      <c r="AI510" s="172" t="str">
        <f>IF('Cálculos '!AP516="","",'Cálculos '!AP516)</f>
        <v/>
      </c>
      <c r="AJ510" s="443" t="str">
        <f>IF('Cálculos '!AQ516="","",'Cálculos '!AQ516)</f>
        <v/>
      </c>
      <c r="AK510" s="446" t="str">
        <f>IF('Cálculos '!D516="","",AVERAGE(C510:AJ510))</f>
        <v/>
      </c>
      <c r="AM510" s="181">
        <f t="shared" si="290"/>
        <v>508</v>
      </c>
      <c r="AN510" s="284" t="str">
        <f t="shared" si="291"/>
        <v/>
      </c>
      <c r="AO510" s="285" t="str">
        <f t="shared" si="292"/>
        <v/>
      </c>
      <c r="AP510" s="285" t="str">
        <f t="shared" si="293"/>
        <v/>
      </c>
      <c r="AQ510" s="285" t="str">
        <f t="shared" si="294"/>
        <v/>
      </c>
      <c r="AR510" s="182" t="str">
        <f t="shared" si="295"/>
        <v/>
      </c>
      <c r="AS510" s="182" t="str">
        <f t="shared" si="296"/>
        <v/>
      </c>
      <c r="AT510" s="182" t="str">
        <f t="shared" si="297"/>
        <v/>
      </c>
      <c r="AU510" s="182" t="str">
        <f t="shared" si="298"/>
        <v/>
      </c>
      <c r="AV510" s="182" t="str">
        <f t="shared" si="299"/>
        <v/>
      </c>
      <c r="AW510" s="182" t="str">
        <f t="shared" si="300"/>
        <v/>
      </c>
      <c r="AX510" s="182" t="str">
        <f t="shared" si="301"/>
        <v/>
      </c>
      <c r="AY510" s="182" t="str">
        <f t="shared" si="302"/>
        <v/>
      </c>
      <c r="AZ510" s="182" t="str">
        <f t="shared" si="303"/>
        <v/>
      </c>
      <c r="BA510" s="182" t="str">
        <f t="shared" si="304"/>
        <v/>
      </c>
      <c r="BB510" s="182" t="str">
        <f t="shared" si="305"/>
        <v/>
      </c>
      <c r="BC510" s="182" t="str">
        <f t="shared" si="306"/>
        <v/>
      </c>
      <c r="BD510" s="182" t="str">
        <f t="shared" si="307"/>
        <v/>
      </c>
      <c r="BE510" s="182" t="str">
        <f t="shared" si="308"/>
        <v/>
      </c>
      <c r="BF510" s="182" t="str">
        <f t="shared" si="309"/>
        <v/>
      </c>
      <c r="BG510" s="182" t="str">
        <f t="shared" si="310"/>
        <v/>
      </c>
      <c r="BH510" s="182" t="str">
        <f t="shared" si="311"/>
        <v/>
      </c>
      <c r="BI510" s="182" t="str">
        <f t="shared" si="312"/>
        <v/>
      </c>
      <c r="BJ510" s="182" t="str">
        <f t="shared" si="313"/>
        <v/>
      </c>
      <c r="BK510" s="182" t="str">
        <f t="shared" si="314"/>
        <v/>
      </c>
      <c r="BL510" s="182" t="str">
        <f t="shared" si="315"/>
        <v/>
      </c>
      <c r="BM510" s="182" t="str">
        <f t="shared" si="316"/>
        <v/>
      </c>
      <c r="BN510" s="182" t="str">
        <f t="shared" si="317"/>
        <v/>
      </c>
      <c r="BO510" s="182" t="str">
        <f t="shared" si="318"/>
        <v/>
      </c>
      <c r="BP510" s="182" t="str">
        <f t="shared" si="319"/>
        <v/>
      </c>
      <c r="BQ510" s="182" t="str">
        <f t="shared" si="320"/>
        <v/>
      </c>
      <c r="BR510" s="182" t="str">
        <f t="shared" si="321"/>
        <v/>
      </c>
      <c r="BS510" s="182" t="str">
        <f t="shared" si="322"/>
        <v/>
      </c>
      <c r="BT510" s="182" t="str">
        <f t="shared" si="323"/>
        <v/>
      </c>
      <c r="BU510" s="183" t="str">
        <f t="shared" si="324"/>
        <v/>
      </c>
      <c r="BV510" s="184" t="str">
        <f>IF('Cálculos '!C516="","",AVERAGE(AN510:BU510))</f>
        <v/>
      </c>
    </row>
    <row r="511" spans="2:74" ht="17.25" hidden="1" thickBot="1" x14ac:dyDescent="0.35">
      <c r="B511" s="165">
        <f t="shared" si="325"/>
        <v>509</v>
      </c>
      <c r="C511" s="171" t="str">
        <f>IF('Cálculos '!J517="","",'Cálculos '!J517)</f>
        <v/>
      </c>
      <c r="D511" s="172" t="str">
        <f>IF('Cálculos '!K517="","",'Cálculos '!K517)</f>
        <v/>
      </c>
      <c r="E511" s="172" t="str">
        <f>IF('Cálculos '!L517="","",'Cálculos '!L517)</f>
        <v/>
      </c>
      <c r="F511" s="172" t="str">
        <f>IF('Cálculos '!M517="","",'Cálculos '!M517)</f>
        <v/>
      </c>
      <c r="G511" s="172" t="str">
        <f>IF('Cálculos '!N517="","",'Cálculos '!N517)</f>
        <v/>
      </c>
      <c r="H511" s="172" t="str">
        <f>IF('Cálculos '!O517="","",'Cálculos '!O517)</f>
        <v/>
      </c>
      <c r="I511" s="172" t="str">
        <f>IF('Cálculos '!P517="","",'Cálculos '!P517)</f>
        <v/>
      </c>
      <c r="J511" s="172" t="str">
        <f>IF('Cálculos '!Q517="","",'Cálculos '!Q517)</f>
        <v/>
      </c>
      <c r="K511" s="172" t="str">
        <f>IF('Cálculos '!R517="","",'Cálculos '!R517)</f>
        <v/>
      </c>
      <c r="L511" s="172" t="str">
        <f>IF('Cálculos '!S517="","",'Cálculos '!S517)</f>
        <v/>
      </c>
      <c r="M511" s="172" t="str">
        <f>IF('Cálculos '!T517="","",'Cálculos '!T517)</f>
        <v/>
      </c>
      <c r="N511" s="172" t="str">
        <f>IF('Cálculos '!U517="","",'Cálculos '!U517)</f>
        <v/>
      </c>
      <c r="O511" s="172" t="str">
        <f>IF('Cálculos '!V517="","",'Cálculos '!V517)</f>
        <v/>
      </c>
      <c r="P511" s="172" t="str">
        <f>IF('Cálculos '!W517="","",'Cálculos '!W517)</f>
        <v/>
      </c>
      <c r="Q511" s="172" t="str">
        <f>IF('Cálculos '!X517="","",'Cálculos '!X517)</f>
        <v/>
      </c>
      <c r="R511" s="172" t="str">
        <f>IF('Cálculos '!Y517="","",'Cálculos '!Y517)</f>
        <v/>
      </c>
      <c r="S511" s="172" t="str">
        <f>IF('Cálculos '!Z517="","",'Cálculos '!Z517)</f>
        <v/>
      </c>
      <c r="T511" s="172" t="str">
        <f>IF('Cálculos '!AA517="","",'Cálculos '!AA517)</f>
        <v/>
      </c>
      <c r="U511" s="172" t="str">
        <f>IF('Cálculos '!AB517="","",'Cálculos '!AB517)</f>
        <v/>
      </c>
      <c r="V511" s="172" t="str">
        <f>IF('Cálculos '!AC517="","",'Cálculos '!AC517)</f>
        <v/>
      </c>
      <c r="W511" s="172" t="str">
        <f>IF('Cálculos '!AD517="","",'Cálculos '!AD517)</f>
        <v/>
      </c>
      <c r="X511" s="172" t="str">
        <f>IF('Cálculos '!AE517="","",'Cálculos '!AE517)</f>
        <v/>
      </c>
      <c r="Y511" s="172" t="str">
        <f>IF('Cálculos '!AF517="","",'Cálculos '!AF517)</f>
        <v/>
      </c>
      <c r="Z511" s="172" t="str">
        <f>IF('Cálculos '!AG517="","",'Cálculos '!AG517)</f>
        <v/>
      </c>
      <c r="AA511" s="172" t="str">
        <f>IF('Cálculos '!AH517="","",'Cálculos '!AH517)</f>
        <v/>
      </c>
      <c r="AB511" s="172" t="str">
        <f>IF('Cálculos '!AI517="","",'Cálculos '!AI517)</f>
        <v/>
      </c>
      <c r="AC511" s="172" t="str">
        <f>IF('Cálculos '!AJ517="","",'Cálculos '!AJ517)</f>
        <v/>
      </c>
      <c r="AD511" s="172" t="str">
        <f>IF('Cálculos '!AK517="","",'Cálculos '!AK517)</f>
        <v/>
      </c>
      <c r="AE511" s="172" t="str">
        <f>IF('Cálculos '!AL517="","",'Cálculos '!AL517)</f>
        <v/>
      </c>
      <c r="AF511" s="172" t="str">
        <f>IF('Cálculos '!AM517="","",'Cálculos '!AM517)</f>
        <v/>
      </c>
      <c r="AG511" s="172" t="str">
        <f>IF('Cálculos '!AN517="","",'Cálculos '!AN517)</f>
        <v/>
      </c>
      <c r="AH511" s="172" t="str">
        <f>IF('Cálculos '!AO517="","",'Cálculos '!AO517)</f>
        <v/>
      </c>
      <c r="AI511" s="172" t="str">
        <f>IF('Cálculos '!AP517="","",'Cálculos '!AP517)</f>
        <v/>
      </c>
      <c r="AJ511" s="443" t="str">
        <f>IF('Cálculos '!AQ517="","",'Cálculos '!AQ517)</f>
        <v/>
      </c>
      <c r="AK511" s="446" t="str">
        <f>IF('Cálculos '!D517="","",AVERAGE(C511:AJ511))</f>
        <v/>
      </c>
      <c r="AM511" s="181">
        <f t="shared" si="290"/>
        <v>509</v>
      </c>
      <c r="AN511" s="284" t="str">
        <f t="shared" si="291"/>
        <v/>
      </c>
      <c r="AO511" s="285" t="str">
        <f t="shared" si="292"/>
        <v/>
      </c>
      <c r="AP511" s="285" t="str">
        <f t="shared" si="293"/>
        <v/>
      </c>
      <c r="AQ511" s="285" t="str">
        <f t="shared" si="294"/>
        <v/>
      </c>
      <c r="AR511" s="182" t="str">
        <f t="shared" si="295"/>
        <v/>
      </c>
      <c r="AS511" s="182" t="str">
        <f t="shared" si="296"/>
        <v/>
      </c>
      <c r="AT511" s="182" t="str">
        <f t="shared" si="297"/>
        <v/>
      </c>
      <c r="AU511" s="182" t="str">
        <f t="shared" si="298"/>
        <v/>
      </c>
      <c r="AV511" s="182" t="str">
        <f t="shared" si="299"/>
        <v/>
      </c>
      <c r="AW511" s="182" t="str">
        <f t="shared" si="300"/>
        <v/>
      </c>
      <c r="AX511" s="182" t="str">
        <f t="shared" si="301"/>
        <v/>
      </c>
      <c r="AY511" s="182" t="str">
        <f t="shared" si="302"/>
        <v/>
      </c>
      <c r="AZ511" s="182" t="str">
        <f t="shared" si="303"/>
        <v/>
      </c>
      <c r="BA511" s="182" t="str">
        <f t="shared" si="304"/>
        <v/>
      </c>
      <c r="BB511" s="182" t="str">
        <f t="shared" si="305"/>
        <v/>
      </c>
      <c r="BC511" s="182" t="str">
        <f t="shared" si="306"/>
        <v/>
      </c>
      <c r="BD511" s="182" t="str">
        <f t="shared" si="307"/>
        <v/>
      </c>
      <c r="BE511" s="182" t="str">
        <f t="shared" si="308"/>
        <v/>
      </c>
      <c r="BF511" s="182" t="str">
        <f t="shared" si="309"/>
        <v/>
      </c>
      <c r="BG511" s="182" t="str">
        <f t="shared" si="310"/>
        <v/>
      </c>
      <c r="BH511" s="182" t="str">
        <f t="shared" si="311"/>
        <v/>
      </c>
      <c r="BI511" s="182" t="str">
        <f t="shared" si="312"/>
        <v/>
      </c>
      <c r="BJ511" s="182" t="str">
        <f t="shared" si="313"/>
        <v/>
      </c>
      <c r="BK511" s="182" t="str">
        <f t="shared" si="314"/>
        <v/>
      </c>
      <c r="BL511" s="182" t="str">
        <f t="shared" si="315"/>
        <v/>
      </c>
      <c r="BM511" s="182" t="str">
        <f t="shared" si="316"/>
        <v/>
      </c>
      <c r="BN511" s="182" t="str">
        <f t="shared" si="317"/>
        <v/>
      </c>
      <c r="BO511" s="182" t="str">
        <f t="shared" si="318"/>
        <v/>
      </c>
      <c r="BP511" s="182" t="str">
        <f t="shared" si="319"/>
        <v/>
      </c>
      <c r="BQ511" s="182" t="str">
        <f t="shared" si="320"/>
        <v/>
      </c>
      <c r="BR511" s="182" t="str">
        <f t="shared" si="321"/>
        <v/>
      </c>
      <c r="BS511" s="182" t="str">
        <f t="shared" si="322"/>
        <v/>
      </c>
      <c r="BT511" s="182" t="str">
        <f t="shared" si="323"/>
        <v/>
      </c>
      <c r="BU511" s="183" t="str">
        <f t="shared" si="324"/>
        <v/>
      </c>
      <c r="BV511" s="184" t="str">
        <f>IF('Cálculos '!C517="","",AVERAGE(AN511:BU511))</f>
        <v/>
      </c>
    </row>
    <row r="512" spans="2:74" ht="17.25" hidden="1" thickBot="1" x14ac:dyDescent="0.35">
      <c r="B512" s="165">
        <f t="shared" si="325"/>
        <v>510</v>
      </c>
      <c r="C512" s="171" t="str">
        <f>IF('Cálculos '!J518="","",'Cálculos '!J518)</f>
        <v/>
      </c>
      <c r="D512" s="172" t="str">
        <f>IF('Cálculos '!K518="","",'Cálculos '!K518)</f>
        <v/>
      </c>
      <c r="E512" s="172" t="str">
        <f>IF('Cálculos '!L518="","",'Cálculos '!L518)</f>
        <v/>
      </c>
      <c r="F512" s="172" t="str">
        <f>IF('Cálculos '!M518="","",'Cálculos '!M518)</f>
        <v/>
      </c>
      <c r="G512" s="172" t="str">
        <f>IF('Cálculos '!N518="","",'Cálculos '!N518)</f>
        <v/>
      </c>
      <c r="H512" s="172" t="str">
        <f>IF('Cálculos '!O518="","",'Cálculos '!O518)</f>
        <v/>
      </c>
      <c r="I512" s="172" t="str">
        <f>IF('Cálculos '!P518="","",'Cálculos '!P518)</f>
        <v/>
      </c>
      <c r="J512" s="172" t="str">
        <f>IF('Cálculos '!Q518="","",'Cálculos '!Q518)</f>
        <v/>
      </c>
      <c r="K512" s="172" t="str">
        <f>IF('Cálculos '!R518="","",'Cálculos '!R518)</f>
        <v/>
      </c>
      <c r="L512" s="172" t="str">
        <f>IF('Cálculos '!S518="","",'Cálculos '!S518)</f>
        <v/>
      </c>
      <c r="M512" s="172" t="str">
        <f>IF('Cálculos '!T518="","",'Cálculos '!T518)</f>
        <v/>
      </c>
      <c r="N512" s="172" t="str">
        <f>IF('Cálculos '!U518="","",'Cálculos '!U518)</f>
        <v/>
      </c>
      <c r="O512" s="172" t="str">
        <f>IF('Cálculos '!V518="","",'Cálculos '!V518)</f>
        <v/>
      </c>
      <c r="P512" s="172" t="str">
        <f>IF('Cálculos '!W518="","",'Cálculos '!W518)</f>
        <v/>
      </c>
      <c r="Q512" s="172" t="str">
        <f>IF('Cálculos '!X518="","",'Cálculos '!X518)</f>
        <v/>
      </c>
      <c r="R512" s="172" t="str">
        <f>IF('Cálculos '!Y518="","",'Cálculos '!Y518)</f>
        <v/>
      </c>
      <c r="S512" s="172" t="str">
        <f>IF('Cálculos '!Z518="","",'Cálculos '!Z518)</f>
        <v/>
      </c>
      <c r="T512" s="172" t="str">
        <f>IF('Cálculos '!AA518="","",'Cálculos '!AA518)</f>
        <v/>
      </c>
      <c r="U512" s="172" t="str">
        <f>IF('Cálculos '!AB518="","",'Cálculos '!AB518)</f>
        <v/>
      </c>
      <c r="V512" s="172" t="str">
        <f>IF('Cálculos '!AC518="","",'Cálculos '!AC518)</f>
        <v/>
      </c>
      <c r="W512" s="172" t="str">
        <f>IF('Cálculos '!AD518="","",'Cálculos '!AD518)</f>
        <v/>
      </c>
      <c r="X512" s="172" t="str">
        <f>IF('Cálculos '!AE518="","",'Cálculos '!AE518)</f>
        <v/>
      </c>
      <c r="Y512" s="172" t="str">
        <f>IF('Cálculos '!AF518="","",'Cálculos '!AF518)</f>
        <v/>
      </c>
      <c r="Z512" s="172" t="str">
        <f>IF('Cálculos '!AG518="","",'Cálculos '!AG518)</f>
        <v/>
      </c>
      <c r="AA512" s="172" t="str">
        <f>IF('Cálculos '!AH518="","",'Cálculos '!AH518)</f>
        <v/>
      </c>
      <c r="AB512" s="172" t="str">
        <f>IF('Cálculos '!AI518="","",'Cálculos '!AI518)</f>
        <v/>
      </c>
      <c r="AC512" s="172" t="str">
        <f>IF('Cálculos '!AJ518="","",'Cálculos '!AJ518)</f>
        <v/>
      </c>
      <c r="AD512" s="172" t="str">
        <f>IF('Cálculos '!AK518="","",'Cálculos '!AK518)</f>
        <v/>
      </c>
      <c r="AE512" s="172" t="str">
        <f>IF('Cálculos '!AL518="","",'Cálculos '!AL518)</f>
        <v/>
      </c>
      <c r="AF512" s="172" t="str">
        <f>IF('Cálculos '!AM518="","",'Cálculos '!AM518)</f>
        <v/>
      </c>
      <c r="AG512" s="172" t="str">
        <f>IF('Cálculos '!AN518="","",'Cálculos '!AN518)</f>
        <v/>
      </c>
      <c r="AH512" s="172" t="str">
        <f>IF('Cálculos '!AO518="","",'Cálculos '!AO518)</f>
        <v/>
      </c>
      <c r="AI512" s="172" t="str">
        <f>IF('Cálculos '!AP518="","",'Cálculos '!AP518)</f>
        <v/>
      </c>
      <c r="AJ512" s="443" t="str">
        <f>IF('Cálculos '!AQ518="","",'Cálculos '!AQ518)</f>
        <v/>
      </c>
      <c r="AK512" s="446" t="str">
        <f>IF('Cálculos '!D518="","",AVERAGE(C512:AJ512))</f>
        <v/>
      </c>
      <c r="AM512" s="181">
        <f t="shared" si="290"/>
        <v>510</v>
      </c>
      <c r="AN512" s="284" t="str">
        <f t="shared" si="291"/>
        <v/>
      </c>
      <c r="AO512" s="285" t="str">
        <f t="shared" si="292"/>
        <v/>
      </c>
      <c r="AP512" s="285" t="str">
        <f t="shared" si="293"/>
        <v/>
      </c>
      <c r="AQ512" s="285" t="str">
        <f t="shared" si="294"/>
        <v/>
      </c>
      <c r="AR512" s="182" t="str">
        <f t="shared" si="295"/>
        <v/>
      </c>
      <c r="AS512" s="182" t="str">
        <f t="shared" si="296"/>
        <v/>
      </c>
      <c r="AT512" s="182" t="str">
        <f t="shared" si="297"/>
        <v/>
      </c>
      <c r="AU512" s="182" t="str">
        <f t="shared" si="298"/>
        <v/>
      </c>
      <c r="AV512" s="182" t="str">
        <f t="shared" si="299"/>
        <v/>
      </c>
      <c r="AW512" s="182" t="str">
        <f t="shared" si="300"/>
        <v/>
      </c>
      <c r="AX512" s="182" t="str">
        <f t="shared" si="301"/>
        <v/>
      </c>
      <c r="AY512" s="182" t="str">
        <f t="shared" si="302"/>
        <v/>
      </c>
      <c r="AZ512" s="182" t="str">
        <f t="shared" si="303"/>
        <v/>
      </c>
      <c r="BA512" s="182" t="str">
        <f t="shared" si="304"/>
        <v/>
      </c>
      <c r="BB512" s="182" t="str">
        <f t="shared" si="305"/>
        <v/>
      </c>
      <c r="BC512" s="182" t="str">
        <f t="shared" si="306"/>
        <v/>
      </c>
      <c r="BD512" s="182" t="str">
        <f t="shared" si="307"/>
        <v/>
      </c>
      <c r="BE512" s="182" t="str">
        <f t="shared" si="308"/>
        <v/>
      </c>
      <c r="BF512" s="182" t="str">
        <f t="shared" si="309"/>
        <v/>
      </c>
      <c r="BG512" s="182" t="str">
        <f t="shared" si="310"/>
        <v/>
      </c>
      <c r="BH512" s="182" t="str">
        <f t="shared" si="311"/>
        <v/>
      </c>
      <c r="BI512" s="182" t="str">
        <f t="shared" si="312"/>
        <v/>
      </c>
      <c r="BJ512" s="182" t="str">
        <f t="shared" si="313"/>
        <v/>
      </c>
      <c r="BK512" s="182" t="str">
        <f t="shared" si="314"/>
        <v/>
      </c>
      <c r="BL512" s="182" t="str">
        <f t="shared" si="315"/>
        <v/>
      </c>
      <c r="BM512" s="182" t="str">
        <f t="shared" si="316"/>
        <v/>
      </c>
      <c r="BN512" s="182" t="str">
        <f t="shared" si="317"/>
        <v/>
      </c>
      <c r="BO512" s="182" t="str">
        <f t="shared" si="318"/>
        <v/>
      </c>
      <c r="BP512" s="182" t="str">
        <f t="shared" si="319"/>
        <v/>
      </c>
      <c r="BQ512" s="182" t="str">
        <f t="shared" si="320"/>
        <v/>
      </c>
      <c r="BR512" s="182" t="str">
        <f t="shared" si="321"/>
        <v/>
      </c>
      <c r="BS512" s="182" t="str">
        <f t="shared" si="322"/>
        <v/>
      </c>
      <c r="BT512" s="182" t="str">
        <f t="shared" si="323"/>
        <v/>
      </c>
      <c r="BU512" s="183" t="str">
        <f t="shared" si="324"/>
        <v/>
      </c>
      <c r="BV512" s="184" t="str">
        <f>IF('Cálculos '!C518="","",AVERAGE(AN512:BU512))</f>
        <v/>
      </c>
    </row>
    <row r="513" spans="2:74" ht="17.25" hidden="1" thickBot="1" x14ac:dyDescent="0.35">
      <c r="B513" s="165">
        <f t="shared" si="325"/>
        <v>511</v>
      </c>
      <c r="C513" s="171" t="str">
        <f>IF('Cálculos '!J519="","",'Cálculos '!J519)</f>
        <v/>
      </c>
      <c r="D513" s="172" t="str">
        <f>IF('Cálculos '!K519="","",'Cálculos '!K519)</f>
        <v/>
      </c>
      <c r="E513" s="172" t="str">
        <f>IF('Cálculos '!L519="","",'Cálculos '!L519)</f>
        <v/>
      </c>
      <c r="F513" s="172" t="str">
        <f>IF('Cálculos '!M519="","",'Cálculos '!M519)</f>
        <v/>
      </c>
      <c r="G513" s="172" t="str">
        <f>IF('Cálculos '!N519="","",'Cálculos '!N519)</f>
        <v/>
      </c>
      <c r="H513" s="172" t="str">
        <f>IF('Cálculos '!O519="","",'Cálculos '!O519)</f>
        <v/>
      </c>
      <c r="I513" s="172" t="str">
        <f>IF('Cálculos '!P519="","",'Cálculos '!P519)</f>
        <v/>
      </c>
      <c r="J513" s="172" t="str">
        <f>IF('Cálculos '!Q519="","",'Cálculos '!Q519)</f>
        <v/>
      </c>
      <c r="K513" s="172" t="str">
        <f>IF('Cálculos '!R519="","",'Cálculos '!R519)</f>
        <v/>
      </c>
      <c r="L513" s="172" t="str">
        <f>IF('Cálculos '!S519="","",'Cálculos '!S519)</f>
        <v/>
      </c>
      <c r="M513" s="172" t="str">
        <f>IF('Cálculos '!T519="","",'Cálculos '!T519)</f>
        <v/>
      </c>
      <c r="N513" s="172" t="str">
        <f>IF('Cálculos '!U519="","",'Cálculos '!U519)</f>
        <v/>
      </c>
      <c r="O513" s="172" t="str">
        <f>IF('Cálculos '!V519="","",'Cálculos '!V519)</f>
        <v/>
      </c>
      <c r="P513" s="172" t="str">
        <f>IF('Cálculos '!W519="","",'Cálculos '!W519)</f>
        <v/>
      </c>
      <c r="Q513" s="172" t="str">
        <f>IF('Cálculos '!X519="","",'Cálculos '!X519)</f>
        <v/>
      </c>
      <c r="R513" s="172" t="str">
        <f>IF('Cálculos '!Y519="","",'Cálculos '!Y519)</f>
        <v/>
      </c>
      <c r="S513" s="172" t="str">
        <f>IF('Cálculos '!Z519="","",'Cálculos '!Z519)</f>
        <v/>
      </c>
      <c r="T513" s="172" t="str">
        <f>IF('Cálculos '!AA519="","",'Cálculos '!AA519)</f>
        <v/>
      </c>
      <c r="U513" s="172" t="str">
        <f>IF('Cálculos '!AB519="","",'Cálculos '!AB519)</f>
        <v/>
      </c>
      <c r="V513" s="172" t="str">
        <f>IF('Cálculos '!AC519="","",'Cálculos '!AC519)</f>
        <v/>
      </c>
      <c r="W513" s="172" t="str">
        <f>IF('Cálculos '!AD519="","",'Cálculos '!AD519)</f>
        <v/>
      </c>
      <c r="X513" s="172" t="str">
        <f>IF('Cálculos '!AE519="","",'Cálculos '!AE519)</f>
        <v/>
      </c>
      <c r="Y513" s="172" t="str">
        <f>IF('Cálculos '!AF519="","",'Cálculos '!AF519)</f>
        <v/>
      </c>
      <c r="Z513" s="172" t="str">
        <f>IF('Cálculos '!AG519="","",'Cálculos '!AG519)</f>
        <v/>
      </c>
      <c r="AA513" s="172" t="str">
        <f>IF('Cálculos '!AH519="","",'Cálculos '!AH519)</f>
        <v/>
      </c>
      <c r="AB513" s="172" t="str">
        <f>IF('Cálculos '!AI519="","",'Cálculos '!AI519)</f>
        <v/>
      </c>
      <c r="AC513" s="172" t="str">
        <f>IF('Cálculos '!AJ519="","",'Cálculos '!AJ519)</f>
        <v/>
      </c>
      <c r="AD513" s="172" t="str">
        <f>IF('Cálculos '!AK519="","",'Cálculos '!AK519)</f>
        <v/>
      </c>
      <c r="AE513" s="172" t="str">
        <f>IF('Cálculos '!AL519="","",'Cálculos '!AL519)</f>
        <v/>
      </c>
      <c r="AF513" s="172" t="str">
        <f>IF('Cálculos '!AM519="","",'Cálculos '!AM519)</f>
        <v/>
      </c>
      <c r="AG513" s="172" t="str">
        <f>IF('Cálculos '!AN519="","",'Cálculos '!AN519)</f>
        <v/>
      </c>
      <c r="AH513" s="172" t="str">
        <f>IF('Cálculos '!AO519="","",'Cálculos '!AO519)</f>
        <v/>
      </c>
      <c r="AI513" s="172" t="str">
        <f>IF('Cálculos '!AP519="","",'Cálculos '!AP519)</f>
        <v/>
      </c>
      <c r="AJ513" s="443" t="str">
        <f>IF('Cálculos '!AQ519="","",'Cálculos '!AQ519)</f>
        <v/>
      </c>
      <c r="AK513" s="446" t="str">
        <f>IF('Cálculos '!D519="","",AVERAGE(C513:AJ513))</f>
        <v/>
      </c>
      <c r="AM513" s="181">
        <f t="shared" si="290"/>
        <v>511</v>
      </c>
      <c r="AN513" s="284" t="str">
        <f t="shared" si="291"/>
        <v/>
      </c>
      <c r="AO513" s="285" t="str">
        <f t="shared" si="292"/>
        <v/>
      </c>
      <c r="AP513" s="285" t="str">
        <f t="shared" si="293"/>
        <v/>
      </c>
      <c r="AQ513" s="285" t="str">
        <f t="shared" si="294"/>
        <v/>
      </c>
      <c r="AR513" s="182" t="str">
        <f t="shared" si="295"/>
        <v/>
      </c>
      <c r="AS513" s="182" t="str">
        <f t="shared" si="296"/>
        <v/>
      </c>
      <c r="AT513" s="182" t="str">
        <f t="shared" si="297"/>
        <v/>
      </c>
      <c r="AU513" s="182" t="str">
        <f t="shared" si="298"/>
        <v/>
      </c>
      <c r="AV513" s="182" t="str">
        <f t="shared" si="299"/>
        <v/>
      </c>
      <c r="AW513" s="182" t="str">
        <f t="shared" si="300"/>
        <v/>
      </c>
      <c r="AX513" s="182" t="str">
        <f t="shared" si="301"/>
        <v/>
      </c>
      <c r="AY513" s="182" t="str">
        <f t="shared" si="302"/>
        <v/>
      </c>
      <c r="AZ513" s="182" t="str">
        <f t="shared" si="303"/>
        <v/>
      </c>
      <c r="BA513" s="182" t="str">
        <f t="shared" si="304"/>
        <v/>
      </c>
      <c r="BB513" s="182" t="str">
        <f t="shared" si="305"/>
        <v/>
      </c>
      <c r="BC513" s="182" t="str">
        <f t="shared" si="306"/>
        <v/>
      </c>
      <c r="BD513" s="182" t="str">
        <f t="shared" si="307"/>
        <v/>
      </c>
      <c r="BE513" s="182" t="str">
        <f t="shared" si="308"/>
        <v/>
      </c>
      <c r="BF513" s="182" t="str">
        <f t="shared" si="309"/>
        <v/>
      </c>
      <c r="BG513" s="182" t="str">
        <f t="shared" si="310"/>
        <v/>
      </c>
      <c r="BH513" s="182" t="str">
        <f t="shared" si="311"/>
        <v/>
      </c>
      <c r="BI513" s="182" t="str">
        <f t="shared" si="312"/>
        <v/>
      </c>
      <c r="BJ513" s="182" t="str">
        <f t="shared" si="313"/>
        <v/>
      </c>
      <c r="BK513" s="182" t="str">
        <f t="shared" si="314"/>
        <v/>
      </c>
      <c r="BL513" s="182" t="str">
        <f t="shared" si="315"/>
        <v/>
      </c>
      <c r="BM513" s="182" t="str">
        <f t="shared" si="316"/>
        <v/>
      </c>
      <c r="BN513" s="182" t="str">
        <f t="shared" si="317"/>
        <v/>
      </c>
      <c r="BO513" s="182" t="str">
        <f t="shared" si="318"/>
        <v/>
      </c>
      <c r="BP513" s="182" t="str">
        <f t="shared" si="319"/>
        <v/>
      </c>
      <c r="BQ513" s="182" t="str">
        <f t="shared" si="320"/>
        <v/>
      </c>
      <c r="BR513" s="182" t="str">
        <f t="shared" si="321"/>
        <v/>
      </c>
      <c r="BS513" s="182" t="str">
        <f t="shared" si="322"/>
        <v/>
      </c>
      <c r="BT513" s="182" t="str">
        <f t="shared" si="323"/>
        <v/>
      </c>
      <c r="BU513" s="183" t="str">
        <f t="shared" si="324"/>
        <v/>
      </c>
      <c r="BV513" s="184" t="str">
        <f>IF('Cálculos '!C519="","",AVERAGE(AN513:BU513))</f>
        <v/>
      </c>
    </row>
    <row r="514" spans="2:74" ht="17.25" hidden="1" thickBot="1" x14ac:dyDescent="0.35">
      <c r="B514" s="165">
        <f t="shared" si="325"/>
        <v>512</v>
      </c>
      <c r="C514" s="171" t="str">
        <f>IF('Cálculos '!J520="","",'Cálculos '!J520)</f>
        <v/>
      </c>
      <c r="D514" s="172" t="str">
        <f>IF('Cálculos '!K520="","",'Cálculos '!K520)</f>
        <v/>
      </c>
      <c r="E514" s="172" t="str">
        <f>IF('Cálculos '!L520="","",'Cálculos '!L520)</f>
        <v/>
      </c>
      <c r="F514" s="172" t="str">
        <f>IF('Cálculos '!M520="","",'Cálculos '!M520)</f>
        <v/>
      </c>
      <c r="G514" s="172" t="str">
        <f>IF('Cálculos '!N520="","",'Cálculos '!N520)</f>
        <v/>
      </c>
      <c r="H514" s="172" t="str">
        <f>IF('Cálculos '!O520="","",'Cálculos '!O520)</f>
        <v/>
      </c>
      <c r="I514" s="172" t="str">
        <f>IF('Cálculos '!P520="","",'Cálculos '!P520)</f>
        <v/>
      </c>
      <c r="J514" s="172" t="str">
        <f>IF('Cálculos '!Q520="","",'Cálculos '!Q520)</f>
        <v/>
      </c>
      <c r="K514" s="172" t="str">
        <f>IF('Cálculos '!R520="","",'Cálculos '!R520)</f>
        <v/>
      </c>
      <c r="L514" s="172" t="str">
        <f>IF('Cálculos '!S520="","",'Cálculos '!S520)</f>
        <v/>
      </c>
      <c r="M514" s="172" t="str">
        <f>IF('Cálculos '!T520="","",'Cálculos '!T520)</f>
        <v/>
      </c>
      <c r="N514" s="172" t="str">
        <f>IF('Cálculos '!U520="","",'Cálculos '!U520)</f>
        <v/>
      </c>
      <c r="O514" s="172" t="str">
        <f>IF('Cálculos '!V520="","",'Cálculos '!V520)</f>
        <v/>
      </c>
      <c r="P514" s="172" t="str">
        <f>IF('Cálculos '!W520="","",'Cálculos '!W520)</f>
        <v/>
      </c>
      <c r="Q514" s="172" t="str">
        <f>IF('Cálculos '!X520="","",'Cálculos '!X520)</f>
        <v/>
      </c>
      <c r="R514" s="172" t="str">
        <f>IF('Cálculos '!Y520="","",'Cálculos '!Y520)</f>
        <v/>
      </c>
      <c r="S514" s="172" t="str">
        <f>IF('Cálculos '!Z520="","",'Cálculos '!Z520)</f>
        <v/>
      </c>
      <c r="T514" s="172" t="str">
        <f>IF('Cálculos '!AA520="","",'Cálculos '!AA520)</f>
        <v/>
      </c>
      <c r="U514" s="172" t="str">
        <f>IF('Cálculos '!AB520="","",'Cálculos '!AB520)</f>
        <v/>
      </c>
      <c r="V514" s="172" t="str">
        <f>IF('Cálculos '!AC520="","",'Cálculos '!AC520)</f>
        <v/>
      </c>
      <c r="W514" s="172" t="str">
        <f>IF('Cálculos '!AD520="","",'Cálculos '!AD520)</f>
        <v/>
      </c>
      <c r="X514" s="172" t="str">
        <f>IF('Cálculos '!AE520="","",'Cálculos '!AE520)</f>
        <v/>
      </c>
      <c r="Y514" s="172" t="str">
        <f>IF('Cálculos '!AF520="","",'Cálculos '!AF520)</f>
        <v/>
      </c>
      <c r="Z514" s="172" t="str">
        <f>IF('Cálculos '!AG520="","",'Cálculos '!AG520)</f>
        <v/>
      </c>
      <c r="AA514" s="172" t="str">
        <f>IF('Cálculos '!AH520="","",'Cálculos '!AH520)</f>
        <v/>
      </c>
      <c r="AB514" s="172" t="str">
        <f>IF('Cálculos '!AI520="","",'Cálculos '!AI520)</f>
        <v/>
      </c>
      <c r="AC514" s="172" t="str">
        <f>IF('Cálculos '!AJ520="","",'Cálculos '!AJ520)</f>
        <v/>
      </c>
      <c r="AD514" s="172" t="str">
        <f>IF('Cálculos '!AK520="","",'Cálculos '!AK520)</f>
        <v/>
      </c>
      <c r="AE514" s="172" t="str">
        <f>IF('Cálculos '!AL520="","",'Cálculos '!AL520)</f>
        <v/>
      </c>
      <c r="AF514" s="172" t="str">
        <f>IF('Cálculos '!AM520="","",'Cálculos '!AM520)</f>
        <v/>
      </c>
      <c r="AG514" s="172" t="str">
        <f>IF('Cálculos '!AN520="","",'Cálculos '!AN520)</f>
        <v/>
      </c>
      <c r="AH514" s="172" t="str">
        <f>IF('Cálculos '!AO520="","",'Cálculos '!AO520)</f>
        <v/>
      </c>
      <c r="AI514" s="172" t="str">
        <f>IF('Cálculos '!AP520="","",'Cálculos '!AP520)</f>
        <v/>
      </c>
      <c r="AJ514" s="443" t="str">
        <f>IF('Cálculos '!AQ520="","",'Cálculos '!AQ520)</f>
        <v/>
      </c>
      <c r="AK514" s="446" t="str">
        <f>IF('Cálculos '!D520="","",AVERAGE(C514:AJ514))</f>
        <v/>
      </c>
      <c r="AM514" s="181">
        <f t="shared" si="290"/>
        <v>512</v>
      </c>
      <c r="AN514" s="284" t="str">
        <f t="shared" si="291"/>
        <v/>
      </c>
      <c r="AO514" s="285" t="str">
        <f t="shared" si="292"/>
        <v/>
      </c>
      <c r="AP514" s="285" t="str">
        <f t="shared" si="293"/>
        <v/>
      </c>
      <c r="AQ514" s="285" t="str">
        <f t="shared" si="294"/>
        <v/>
      </c>
      <c r="AR514" s="182" t="str">
        <f t="shared" si="295"/>
        <v/>
      </c>
      <c r="AS514" s="182" t="str">
        <f t="shared" si="296"/>
        <v/>
      </c>
      <c r="AT514" s="182" t="str">
        <f t="shared" si="297"/>
        <v/>
      </c>
      <c r="AU514" s="182" t="str">
        <f t="shared" si="298"/>
        <v/>
      </c>
      <c r="AV514" s="182" t="str">
        <f t="shared" si="299"/>
        <v/>
      </c>
      <c r="AW514" s="182" t="str">
        <f t="shared" si="300"/>
        <v/>
      </c>
      <c r="AX514" s="182" t="str">
        <f t="shared" si="301"/>
        <v/>
      </c>
      <c r="AY514" s="182" t="str">
        <f t="shared" si="302"/>
        <v/>
      </c>
      <c r="AZ514" s="182" t="str">
        <f t="shared" si="303"/>
        <v/>
      </c>
      <c r="BA514" s="182" t="str">
        <f t="shared" si="304"/>
        <v/>
      </c>
      <c r="BB514" s="182" t="str">
        <f t="shared" si="305"/>
        <v/>
      </c>
      <c r="BC514" s="182" t="str">
        <f t="shared" si="306"/>
        <v/>
      </c>
      <c r="BD514" s="182" t="str">
        <f t="shared" si="307"/>
        <v/>
      </c>
      <c r="BE514" s="182" t="str">
        <f t="shared" si="308"/>
        <v/>
      </c>
      <c r="BF514" s="182" t="str">
        <f t="shared" si="309"/>
        <v/>
      </c>
      <c r="BG514" s="182" t="str">
        <f t="shared" si="310"/>
        <v/>
      </c>
      <c r="BH514" s="182" t="str">
        <f t="shared" si="311"/>
        <v/>
      </c>
      <c r="BI514" s="182" t="str">
        <f t="shared" si="312"/>
        <v/>
      </c>
      <c r="BJ514" s="182" t="str">
        <f t="shared" si="313"/>
        <v/>
      </c>
      <c r="BK514" s="182" t="str">
        <f t="shared" si="314"/>
        <v/>
      </c>
      <c r="BL514" s="182" t="str">
        <f t="shared" si="315"/>
        <v/>
      </c>
      <c r="BM514" s="182" t="str">
        <f t="shared" si="316"/>
        <v/>
      </c>
      <c r="BN514" s="182" t="str">
        <f t="shared" si="317"/>
        <v/>
      </c>
      <c r="BO514" s="182" t="str">
        <f t="shared" si="318"/>
        <v/>
      </c>
      <c r="BP514" s="182" t="str">
        <f t="shared" si="319"/>
        <v/>
      </c>
      <c r="BQ514" s="182" t="str">
        <f t="shared" si="320"/>
        <v/>
      </c>
      <c r="BR514" s="182" t="str">
        <f t="shared" si="321"/>
        <v/>
      </c>
      <c r="BS514" s="182" t="str">
        <f t="shared" si="322"/>
        <v/>
      </c>
      <c r="BT514" s="182" t="str">
        <f t="shared" si="323"/>
        <v/>
      </c>
      <c r="BU514" s="183" t="str">
        <f t="shared" si="324"/>
        <v/>
      </c>
      <c r="BV514" s="184" t="str">
        <f>IF('Cálculos '!C520="","",AVERAGE(AN514:BU514))</f>
        <v/>
      </c>
    </row>
    <row r="515" spans="2:74" ht="17.25" hidden="1" thickBot="1" x14ac:dyDescent="0.35">
      <c r="B515" s="165">
        <f t="shared" si="325"/>
        <v>513</v>
      </c>
      <c r="C515" s="171" t="str">
        <f>IF('Cálculos '!J521="","",'Cálculos '!J521)</f>
        <v/>
      </c>
      <c r="D515" s="172" t="str">
        <f>IF('Cálculos '!K521="","",'Cálculos '!K521)</f>
        <v/>
      </c>
      <c r="E515" s="172" t="str">
        <f>IF('Cálculos '!L521="","",'Cálculos '!L521)</f>
        <v/>
      </c>
      <c r="F515" s="172" t="str">
        <f>IF('Cálculos '!M521="","",'Cálculos '!M521)</f>
        <v/>
      </c>
      <c r="G515" s="172" t="str">
        <f>IF('Cálculos '!N521="","",'Cálculos '!N521)</f>
        <v/>
      </c>
      <c r="H515" s="172" t="str">
        <f>IF('Cálculos '!O521="","",'Cálculos '!O521)</f>
        <v/>
      </c>
      <c r="I515" s="172" t="str">
        <f>IF('Cálculos '!P521="","",'Cálculos '!P521)</f>
        <v/>
      </c>
      <c r="J515" s="172" t="str">
        <f>IF('Cálculos '!Q521="","",'Cálculos '!Q521)</f>
        <v/>
      </c>
      <c r="K515" s="172" t="str">
        <f>IF('Cálculos '!R521="","",'Cálculos '!R521)</f>
        <v/>
      </c>
      <c r="L515" s="172" t="str">
        <f>IF('Cálculos '!S521="","",'Cálculos '!S521)</f>
        <v/>
      </c>
      <c r="M515" s="172" t="str">
        <f>IF('Cálculos '!T521="","",'Cálculos '!T521)</f>
        <v/>
      </c>
      <c r="N515" s="172" t="str">
        <f>IF('Cálculos '!U521="","",'Cálculos '!U521)</f>
        <v/>
      </c>
      <c r="O515" s="172" t="str">
        <f>IF('Cálculos '!V521="","",'Cálculos '!V521)</f>
        <v/>
      </c>
      <c r="P515" s="172" t="str">
        <f>IF('Cálculos '!W521="","",'Cálculos '!W521)</f>
        <v/>
      </c>
      <c r="Q515" s="172" t="str">
        <f>IF('Cálculos '!X521="","",'Cálculos '!X521)</f>
        <v/>
      </c>
      <c r="R515" s="172" t="str">
        <f>IF('Cálculos '!Y521="","",'Cálculos '!Y521)</f>
        <v/>
      </c>
      <c r="S515" s="172" t="str">
        <f>IF('Cálculos '!Z521="","",'Cálculos '!Z521)</f>
        <v/>
      </c>
      <c r="T515" s="172" t="str">
        <f>IF('Cálculos '!AA521="","",'Cálculos '!AA521)</f>
        <v/>
      </c>
      <c r="U515" s="172" t="str">
        <f>IF('Cálculos '!AB521="","",'Cálculos '!AB521)</f>
        <v/>
      </c>
      <c r="V515" s="172" t="str">
        <f>IF('Cálculos '!AC521="","",'Cálculos '!AC521)</f>
        <v/>
      </c>
      <c r="W515" s="172" t="str">
        <f>IF('Cálculos '!AD521="","",'Cálculos '!AD521)</f>
        <v/>
      </c>
      <c r="X515" s="172" t="str">
        <f>IF('Cálculos '!AE521="","",'Cálculos '!AE521)</f>
        <v/>
      </c>
      <c r="Y515" s="172" t="str">
        <f>IF('Cálculos '!AF521="","",'Cálculos '!AF521)</f>
        <v/>
      </c>
      <c r="Z515" s="172" t="str">
        <f>IF('Cálculos '!AG521="","",'Cálculos '!AG521)</f>
        <v/>
      </c>
      <c r="AA515" s="172" t="str">
        <f>IF('Cálculos '!AH521="","",'Cálculos '!AH521)</f>
        <v/>
      </c>
      <c r="AB515" s="172" t="str">
        <f>IF('Cálculos '!AI521="","",'Cálculos '!AI521)</f>
        <v/>
      </c>
      <c r="AC515" s="172" t="str">
        <f>IF('Cálculos '!AJ521="","",'Cálculos '!AJ521)</f>
        <v/>
      </c>
      <c r="AD515" s="172" t="str">
        <f>IF('Cálculos '!AK521="","",'Cálculos '!AK521)</f>
        <v/>
      </c>
      <c r="AE515" s="172" t="str">
        <f>IF('Cálculos '!AL521="","",'Cálculos '!AL521)</f>
        <v/>
      </c>
      <c r="AF515" s="172" t="str">
        <f>IF('Cálculos '!AM521="","",'Cálculos '!AM521)</f>
        <v/>
      </c>
      <c r="AG515" s="172" t="str">
        <f>IF('Cálculos '!AN521="","",'Cálculos '!AN521)</f>
        <v/>
      </c>
      <c r="AH515" s="172" t="str">
        <f>IF('Cálculos '!AO521="","",'Cálculos '!AO521)</f>
        <v/>
      </c>
      <c r="AI515" s="172" t="str">
        <f>IF('Cálculos '!AP521="","",'Cálculos '!AP521)</f>
        <v/>
      </c>
      <c r="AJ515" s="443" t="str">
        <f>IF('Cálculos '!AQ521="","",'Cálculos '!AQ521)</f>
        <v/>
      </c>
      <c r="AK515" s="446" t="str">
        <f>IF('Cálculos '!D521="","",AVERAGE(C515:AJ515))</f>
        <v/>
      </c>
      <c r="AM515" s="181">
        <f t="shared" si="290"/>
        <v>513</v>
      </c>
      <c r="AN515" s="284" t="str">
        <f t="shared" si="291"/>
        <v/>
      </c>
      <c r="AO515" s="285" t="str">
        <f t="shared" si="292"/>
        <v/>
      </c>
      <c r="AP515" s="285" t="str">
        <f t="shared" si="293"/>
        <v/>
      </c>
      <c r="AQ515" s="285" t="str">
        <f t="shared" si="294"/>
        <v/>
      </c>
      <c r="AR515" s="182" t="str">
        <f t="shared" si="295"/>
        <v/>
      </c>
      <c r="AS515" s="182" t="str">
        <f t="shared" si="296"/>
        <v/>
      </c>
      <c r="AT515" s="182" t="str">
        <f t="shared" si="297"/>
        <v/>
      </c>
      <c r="AU515" s="182" t="str">
        <f t="shared" si="298"/>
        <v/>
      </c>
      <c r="AV515" s="182" t="str">
        <f t="shared" si="299"/>
        <v/>
      </c>
      <c r="AW515" s="182" t="str">
        <f t="shared" si="300"/>
        <v/>
      </c>
      <c r="AX515" s="182" t="str">
        <f t="shared" si="301"/>
        <v/>
      </c>
      <c r="AY515" s="182" t="str">
        <f t="shared" si="302"/>
        <v/>
      </c>
      <c r="AZ515" s="182" t="str">
        <f t="shared" si="303"/>
        <v/>
      </c>
      <c r="BA515" s="182" t="str">
        <f t="shared" si="304"/>
        <v/>
      </c>
      <c r="BB515" s="182" t="str">
        <f t="shared" si="305"/>
        <v/>
      </c>
      <c r="BC515" s="182" t="str">
        <f t="shared" si="306"/>
        <v/>
      </c>
      <c r="BD515" s="182" t="str">
        <f t="shared" si="307"/>
        <v/>
      </c>
      <c r="BE515" s="182" t="str">
        <f t="shared" si="308"/>
        <v/>
      </c>
      <c r="BF515" s="182" t="str">
        <f t="shared" si="309"/>
        <v/>
      </c>
      <c r="BG515" s="182" t="str">
        <f t="shared" si="310"/>
        <v/>
      </c>
      <c r="BH515" s="182" t="str">
        <f t="shared" si="311"/>
        <v/>
      </c>
      <c r="BI515" s="182" t="str">
        <f t="shared" si="312"/>
        <v/>
      </c>
      <c r="BJ515" s="182" t="str">
        <f t="shared" si="313"/>
        <v/>
      </c>
      <c r="BK515" s="182" t="str">
        <f t="shared" si="314"/>
        <v/>
      </c>
      <c r="BL515" s="182" t="str">
        <f t="shared" si="315"/>
        <v/>
      </c>
      <c r="BM515" s="182" t="str">
        <f t="shared" si="316"/>
        <v/>
      </c>
      <c r="BN515" s="182" t="str">
        <f t="shared" si="317"/>
        <v/>
      </c>
      <c r="BO515" s="182" t="str">
        <f t="shared" si="318"/>
        <v/>
      </c>
      <c r="BP515" s="182" t="str">
        <f t="shared" si="319"/>
        <v/>
      </c>
      <c r="BQ515" s="182" t="str">
        <f t="shared" si="320"/>
        <v/>
      </c>
      <c r="BR515" s="182" t="str">
        <f t="shared" si="321"/>
        <v/>
      </c>
      <c r="BS515" s="182" t="str">
        <f t="shared" si="322"/>
        <v/>
      </c>
      <c r="BT515" s="182" t="str">
        <f t="shared" si="323"/>
        <v/>
      </c>
      <c r="BU515" s="183" t="str">
        <f t="shared" si="324"/>
        <v/>
      </c>
      <c r="BV515" s="184" t="str">
        <f>IF('Cálculos '!C521="","",AVERAGE(AN515:BU515))</f>
        <v/>
      </c>
    </row>
    <row r="516" spans="2:74" ht="17.25" hidden="1" thickBot="1" x14ac:dyDescent="0.35">
      <c r="B516" s="165">
        <f t="shared" si="325"/>
        <v>514</v>
      </c>
      <c r="C516" s="171" t="str">
        <f>IF('Cálculos '!J522="","",'Cálculos '!J522)</f>
        <v/>
      </c>
      <c r="D516" s="172" t="str">
        <f>IF('Cálculos '!K522="","",'Cálculos '!K522)</f>
        <v/>
      </c>
      <c r="E516" s="172" t="str">
        <f>IF('Cálculos '!L522="","",'Cálculos '!L522)</f>
        <v/>
      </c>
      <c r="F516" s="172" t="str">
        <f>IF('Cálculos '!M522="","",'Cálculos '!M522)</f>
        <v/>
      </c>
      <c r="G516" s="172" t="str">
        <f>IF('Cálculos '!N522="","",'Cálculos '!N522)</f>
        <v/>
      </c>
      <c r="H516" s="172" t="str">
        <f>IF('Cálculos '!O522="","",'Cálculos '!O522)</f>
        <v/>
      </c>
      <c r="I516" s="172" t="str">
        <f>IF('Cálculos '!P522="","",'Cálculos '!P522)</f>
        <v/>
      </c>
      <c r="J516" s="172" t="str">
        <f>IF('Cálculos '!Q522="","",'Cálculos '!Q522)</f>
        <v/>
      </c>
      <c r="K516" s="172" t="str">
        <f>IF('Cálculos '!R522="","",'Cálculos '!R522)</f>
        <v/>
      </c>
      <c r="L516" s="172" t="str">
        <f>IF('Cálculos '!S522="","",'Cálculos '!S522)</f>
        <v/>
      </c>
      <c r="M516" s="172" t="str">
        <f>IF('Cálculos '!T522="","",'Cálculos '!T522)</f>
        <v/>
      </c>
      <c r="N516" s="172" t="str">
        <f>IF('Cálculos '!U522="","",'Cálculos '!U522)</f>
        <v/>
      </c>
      <c r="O516" s="172" t="str">
        <f>IF('Cálculos '!V522="","",'Cálculos '!V522)</f>
        <v/>
      </c>
      <c r="P516" s="172" t="str">
        <f>IF('Cálculos '!W522="","",'Cálculos '!W522)</f>
        <v/>
      </c>
      <c r="Q516" s="172" t="str">
        <f>IF('Cálculos '!X522="","",'Cálculos '!X522)</f>
        <v/>
      </c>
      <c r="R516" s="172" t="str">
        <f>IF('Cálculos '!Y522="","",'Cálculos '!Y522)</f>
        <v/>
      </c>
      <c r="S516" s="172" t="str">
        <f>IF('Cálculos '!Z522="","",'Cálculos '!Z522)</f>
        <v/>
      </c>
      <c r="T516" s="172" t="str">
        <f>IF('Cálculos '!AA522="","",'Cálculos '!AA522)</f>
        <v/>
      </c>
      <c r="U516" s="172" t="str">
        <f>IF('Cálculos '!AB522="","",'Cálculos '!AB522)</f>
        <v/>
      </c>
      <c r="V516" s="172" t="str">
        <f>IF('Cálculos '!AC522="","",'Cálculos '!AC522)</f>
        <v/>
      </c>
      <c r="W516" s="172" t="str">
        <f>IF('Cálculos '!AD522="","",'Cálculos '!AD522)</f>
        <v/>
      </c>
      <c r="X516" s="172" t="str">
        <f>IF('Cálculos '!AE522="","",'Cálculos '!AE522)</f>
        <v/>
      </c>
      <c r="Y516" s="172" t="str">
        <f>IF('Cálculos '!AF522="","",'Cálculos '!AF522)</f>
        <v/>
      </c>
      <c r="Z516" s="172" t="str">
        <f>IF('Cálculos '!AG522="","",'Cálculos '!AG522)</f>
        <v/>
      </c>
      <c r="AA516" s="172" t="str">
        <f>IF('Cálculos '!AH522="","",'Cálculos '!AH522)</f>
        <v/>
      </c>
      <c r="AB516" s="172" t="str">
        <f>IF('Cálculos '!AI522="","",'Cálculos '!AI522)</f>
        <v/>
      </c>
      <c r="AC516" s="172" t="str">
        <f>IF('Cálculos '!AJ522="","",'Cálculos '!AJ522)</f>
        <v/>
      </c>
      <c r="AD516" s="172" t="str">
        <f>IF('Cálculos '!AK522="","",'Cálculos '!AK522)</f>
        <v/>
      </c>
      <c r="AE516" s="172" t="str">
        <f>IF('Cálculos '!AL522="","",'Cálculos '!AL522)</f>
        <v/>
      </c>
      <c r="AF516" s="172" t="str">
        <f>IF('Cálculos '!AM522="","",'Cálculos '!AM522)</f>
        <v/>
      </c>
      <c r="AG516" s="172" t="str">
        <f>IF('Cálculos '!AN522="","",'Cálculos '!AN522)</f>
        <v/>
      </c>
      <c r="AH516" s="172" t="str">
        <f>IF('Cálculos '!AO522="","",'Cálculos '!AO522)</f>
        <v/>
      </c>
      <c r="AI516" s="172" t="str">
        <f>IF('Cálculos '!AP522="","",'Cálculos '!AP522)</f>
        <v/>
      </c>
      <c r="AJ516" s="443" t="str">
        <f>IF('Cálculos '!AQ522="","",'Cálculos '!AQ522)</f>
        <v/>
      </c>
      <c r="AK516" s="446" t="str">
        <f>IF('Cálculos '!D522="","",AVERAGE(C516:AJ516))</f>
        <v/>
      </c>
      <c r="AM516" s="181">
        <f t="shared" si="290"/>
        <v>514</v>
      </c>
      <c r="AN516" s="284" t="str">
        <f t="shared" si="291"/>
        <v/>
      </c>
      <c r="AO516" s="285" t="str">
        <f t="shared" si="292"/>
        <v/>
      </c>
      <c r="AP516" s="285" t="str">
        <f t="shared" si="293"/>
        <v/>
      </c>
      <c r="AQ516" s="285" t="str">
        <f t="shared" si="294"/>
        <v/>
      </c>
      <c r="AR516" s="182" t="str">
        <f t="shared" si="295"/>
        <v/>
      </c>
      <c r="AS516" s="182" t="str">
        <f t="shared" si="296"/>
        <v/>
      </c>
      <c r="AT516" s="182" t="str">
        <f t="shared" si="297"/>
        <v/>
      </c>
      <c r="AU516" s="182" t="str">
        <f t="shared" si="298"/>
        <v/>
      </c>
      <c r="AV516" s="182" t="str">
        <f t="shared" si="299"/>
        <v/>
      </c>
      <c r="AW516" s="182" t="str">
        <f t="shared" si="300"/>
        <v/>
      </c>
      <c r="AX516" s="182" t="str">
        <f t="shared" si="301"/>
        <v/>
      </c>
      <c r="AY516" s="182" t="str">
        <f t="shared" si="302"/>
        <v/>
      </c>
      <c r="AZ516" s="182" t="str">
        <f t="shared" si="303"/>
        <v/>
      </c>
      <c r="BA516" s="182" t="str">
        <f t="shared" si="304"/>
        <v/>
      </c>
      <c r="BB516" s="182" t="str">
        <f t="shared" si="305"/>
        <v/>
      </c>
      <c r="BC516" s="182" t="str">
        <f t="shared" si="306"/>
        <v/>
      </c>
      <c r="BD516" s="182" t="str">
        <f t="shared" si="307"/>
        <v/>
      </c>
      <c r="BE516" s="182" t="str">
        <f t="shared" si="308"/>
        <v/>
      </c>
      <c r="BF516" s="182" t="str">
        <f t="shared" si="309"/>
        <v/>
      </c>
      <c r="BG516" s="182" t="str">
        <f t="shared" si="310"/>
        <v/>
      </c>
      <c r="BH516" s="182" t="str">
        <f t="shared" si="311"/>
        <v/>
      </c>
      <c r="BI516" s="182" t="str">
        <f t="shared" si="312"/>
        <v/>
      </c>
      <c r="BJ516" s="182" t="str">
        <f t="shared" si="313"/>
        <v/>
      </c>
      <c r="BK516" s="182" t="str">
        <f t="shared" si="314"/>
        <v/>
      </c>
      <c r="BL516" s="182" t="str">
        <f t="shared" si="315"/>
        <v/>
      </c>
      <c r="BM516" s="182" t="str">
        <f t="shared" si="316"/>
        <v/>
      </c>
      <c r="BN516" s="182" t="str">
        <f t="shared" si="317"/>
        <v/>
      </c>
      <c r="BO516" s="182" t="str">
        <f t="shared" si="318"/>
        <v/>
      </c>
      <c r="BP516" s="182" t="str">
        <f t="shared" si="319"/>
        <v/>
      </c>
      <c r="BQ516" s="182" t="str">
        <f t="shared" si="320"/>
        <v/>
      </c>
      <c r="BR516" s="182" t="str">
        <f t="shared" si="321"/>
        <v/>
      </c>
      <c r="BS516" s="182" t="str">
        <f t="shared" si="322"/>
        <v/>
      </c>
      <c r="BT516" s="182" t="str">
        <f t="shared" si="323"/>
        <v/>
      </c>
      <c r="BU516" s="183" t="str">
        <f t="shared" si="324"/>
        <v/>
      </c>
      <c r="BV516" s="184" t="str">
        <f>IF('Cálculos '!C522="","",AVERAGE(AN516:BU516))</f>
        <v/>
      </c>
    </row>
    <row r="517" spans="2:74" ht="17.25" hidden="1" thickBot="1" x14ac:dyDescent="0.35">
      <c r="B517" s="165">
        <f t="shared" si="325"/>
        <v>515</v>
      </c>
      <c r="C517" s="171" t="str">
        <f>IF('Cálculos '!J523="","",'Cálculos '!J523)</f>
        <v/>
      </c>
      <c r="D517" s="172" t="str">
        <f>IF('Cálculos '!K523="","",'Cálculos '!K523)</f>
        <v/>
      </c>
      <c r="E517" s="172" t="str">
        <f>IF('Cálculos '!L523="","",'Cálculos '!L523)</f>
        <v/>
      </c>
      <c r="F517" s="172" t="str">
        <f>IF('Cálculos '!M523="","",'Cálculos '!M523)</f>
        <v/>
      </c>
      <c r="G517" s="172" t="str">
        <f>IF('Cálculos '!N523="","",'Cálculos '!N523)</f>
        <v/>
      </c>
      <c r="H517" s="172" t="str">
        <f>IF('Cálculos '!O523="","",'Cálculos '!O523)</f>
        <v/>
      </c>
      <c r="I517" s="172" t="str">
        <f>IF('Cálculos '!P523="","",'Cálculos '!P523)</f>
        <v/>
      </c>
      <c r="J517" s="172" t="str">
        <f>IF('Cálculos '!Q523="","",'Cálculos '!Q523)</f>
        <v/>
      </c>
      <c r="K517" s="172" t="str">
        <f>IF('Cálculos '!R523="","",'Cálculos '!R523)</f>
        <v/>
      </c>
      <c r="L517" s="172" t="str">
        <f>IF('Cálculos '!S523="","",'Cálculos '!S523)</f>
        <v/>
      </c>
      <c r="M517" s="172" t="str">
        <f>IF('Cálculos '!T523="","",'Cálculos '!T523)</f>
        <v/>
      </c>
      <c r="N517" s="172" t="str">
        <f>IF('Cálculos '!U523="","",'Cálculos '!U523)</f>
        <v/>
      </c>
      <c r="O517" s="172" t="str">
        <f>IF('Cálculos '!V523="","",'Cálculos '!V523)</f>
        <v/>
      </c>
      <c r="P517" s="172" t="str">
        <f>IF('Cálculos '!W523="","",'Cálculos '!W523)</f>
        <v/>
      </c>
      <c r="Q517" s="172" t="str">
        <f>IF('Cálculos '!X523="","",'Cálculos '!X523)</f>
        <v/>
      </c>
      <c r="R517" s="172" t="str">
        <f>IF('Cálculos '!Y523="","",'Cálculos '!Y523)</f>
        <v/>
      </c>
      <c r="S517" s="172" t="str">
        <f>IF('Cálculos '!Z523="","",'Cálculos '!Z523)</f>
        <v/>
      </c>
      <c r="T517" s="172" t="str">
        <f>IF('Cálculos '!AA523="","",'Cálculos '!AA523)</f>
        <v/>
      </c>
      <c r="U517" s="172" t="str">
        <f>IF('Cálculos '!AB523="","",'Cálculos '!AB523)</f>
        <v/>
      </c>
      <c r="V517" s="172" t="str">
        <f>IF('Cálculos '!AC523="","",'Cálculos '!AC523)</f>
        <v/>
      </c>
      <c r="W517" s="172" t="str">
        <f>IF('Cálculos '!AD523="","",'Cálculos '!AD523)</f>
        <v/>
      </c>
      <c r="X517" s="172" t="str">
        <f>IF('Cálculos '!AE523="","",'Cálculos '!AE523)</f>
        <v/>
      </c>
      <c r="Y517" s="172" t="str">
        <f>IF('Cálculos '!AF523="","",'Cálculos '!AF523)</f>
        <v/>
      </c>
      <c r="Z517" s="172" t="str">
        <f>IF('Cálculos '!AG523="","",'Cálculos '!AG523)</f>
        <v/>
      </c>
      <c r="AA517" s="172" t="str">
        <f>IF('Cálculos '!AH523="","",'Cálculos '!AH523)</f>
        <v/>
      </c>
      <c r="AB517" s="172" t="str">
        <f>IF('Cálculos '!AI523="","",'Cálculos '!AI523)</f>
        <v/>
      </c>
      <c r="AC517" s="172" t="str">
        <f>IF('Cálculos '!AJ523="","",'Cálculos '!AJ523)</f>
        <v/>
      </c>
      <c r="AD517" s="172" t="str">
        <f>IF('Cálculos '!AK523="","",'Cálculos '!AK523)</f>
        <v/>
      </c>
      <c r="AE517" s="172" t="str">
        <f>IF('Cálculos '!AL523="","",'Cálculos '!AL523)</f>
        <v/>
      </c>
      <c r="AF517" s="172" t="str">
        <f>IF('Cálculos '!AM523="","",'Cálculos '!AM523)</f>
        <v/>
      </c>
      <c r="AG517" s="172" t="str">
        <f>IF('Cálculos '!AN523="","",'Cálculos '!AN523)</f>
        <v/>
      </c>
      <c r="AH517" s="172" t="str">
        <f>IF('Cálculos '!AO523="","",'Cálculos '!AO523)</f>
        <v/>
      </c>
      <c r="AI517" s="172" t="str">
        <f>IF('Cálculos '!AP523="","",'Cálculos '!AP523)</f>
        <v/>
      </c>
      <c r="AJ517" s="443" t="str">
        <f>IF('Cálculos '!AQ523="","",'Cálculos '!AQ523)</f>
        <v/>
      </c>
      <c r="AK517" s="446" t="str">
        <f>IF('Cálculos '!D523="","",AVERAGE(C517:AJ517))</f>
        <v/>
      </c>
      <c r="AM517" s="181">
        <f t="shared" si="290"/>
        <v>515</v>
      </c>
      <c r="AN517" s="284" t="str">
        <f t="shared" si="291"/>
        <v/>
      </c>
      <c r="AO517" s="285" t="str">
        <f t="shared" si="292"/>
        <v/>
      </c>
      <c r="AP517" s="285" t="str">
        <f t="shared" si="293"/>
        <v/>
      </c>
      <c r="AQ517" s="285" t="str">
        <f t="shared" si="294"/>
        <v/>
      </c>
      <c r="AR517" s="182" t="str">
        <f t="shared" si="295"/>
        <v/>
      </c>
      <c r="AS517" s="182" t="str">
        <f t="shared" si="296"/>
        <v/>
      </c>
      <c r="AT517" s="182" t="str">
        <f t="shared" si="297"/>
        <v/>
      </c>
      <c r="AU517" s="182" t="str">
        <f t="shared" si="298"/>
        <v/>
      </c>
      <c r="AV517" s="182" t="str">
        <f t="shared" si="299"/>
        <v/>
      </c>
      <c r="AW517" s="182" t="str">
        <f t="shared" si="300"/>
        <v/>
      </c>
      <c r="AX517" s="182" t="str">
        <f t="shared" si="301"/>
        <v/>
      </c>
      <c r="AY517" s="182" t="str">
        <f t="shared" si="302"/>
        <v/>
      </c>
      <c r="AZ517" s="182" t="str">
        <f t="shared" si="303"/>
        <v/>
      </c>
      <c r="BA517" s="182" t="str">
        <f t="shared" si="304"/>
        <v/>
      </c>
      <c r="BB517" s="182" t="str">
        <f t="shared" si="305"/>
        <v/>
      </c>
      <c r="BC517" s="182" t="str">
        <f t="shared" si="306"/>
        <v/>
      </c>
      <c r="BD517" s="182" t="str">
        <f t="shared" si="307"/>
        <v/>
      </c>
      <c r="BE517" s="182" t="str">
        <f t="shared" si="308"/>
        <v/>
      </c>
      <c r="BF517" s="182" t="str">
        <f t="shared" si="309"/>
        <v/>
      </c>
      <c r="BG517" s="182" t="str">
        <f t="shared" si="310"/>
        <v/>
      </c>
      <c r="BH517" s="182" t="str">
        <f t="shared" si="311"/>
        <v/>
      </c>
      <c r="BI517" s="182" t="str">
        <f t="shared" si="312"/>
        <v/>
      </c>
      <c r="BJ517" s="182" t="str">
        <f t="shared" si="313"/>
        <v/>
      </c>
      <c r="BK517" s="182" t="str">
        <f t="shared" si="314"/>
        <v/>
      </c>
      <c r="BL517" s="182" t="str">
        <f t="shared" si="315"/>
        <v/>
      </c>
      <c r="BM517" s="182" t="str">
        <f t="shared" si="316"/>
        <v/>
      </c>
      <c r="BN517" s="182" t="str">
        <f t="shared" si="317"/>
        <v/>
      </c>
      <c r="BO517" s="182" t="str">
        <f t="shared" si="318"/>
        <v/>
      </c>
      <c r="BP517" s="182" t="str">
        <f t="shared" si="319"/>
        <v/>
      </c>
      <c r="BQ517" s="182" t="str">
        <f t="shared" si="320"/>
        <v/>
      </c>
      <c r="BR517" s="182" t="str">
        <f t="shared" si="321"/>
        <v/>
      </c>
      <c r="BS517" s="182" t="str">
        <f t="shared" si="322"/>
        <v/>
      </c>
      <c r="BT517" s="182" t="str">
        <f t="shared" si="323"/>
        <v/>
      </c>
      <c r="BU517" s="183" t="str">
        <f t="shared" si="324"/>
        <v/>
      </c>
      <c r="BV517" s="184" t="str">
        <f>IF('Cálculos '!C523="","",AVERAGE(AN517:BU517))</f>
        <v/>
      </c>
    </row>
    <row r="518" spans="2:74" ht="17.25" hidden="1" thickBot="1" x14ac:dyDescent="0.35">
      <c r="B518" s="165">
        <f t="shared" si="325"/>
        <v>516</v>
      </c>
      <c r="C518" s="171" t="str">
        <f>IF('Cálculos '!J524="","",'Cálculos '!J524)</f>
        <v/>
      </c>
      <c r="D518" s="172" t="str">
        <f>IF('Cálculos '!K524="","",'Cálculos '!K524)</f>
        <v/>
      </c>
      <c r="E518" s="172" t="str">
        <f>IF('Cálculos '!L524="","",'Cálculos '!L524)</f>
        <v/>
      </c>
      <c r="F518" s="172" t="str">
        <f>IF('Cálculos '!M524="","",'Cálculos '!M524)</f>
        <v/>
      </c>
      <c r="G518" s="172" t="str">
        <f>IF('Cálculos '!N524="","",'Cálculos '!N524)</f>
        <v/>
      </c>
      <c r="H518" s="172" t="str">
        <f>IF('Cálculos '!O524="","",'Cálculos '!O524)</f>
        <v/>
      </c>
      <c r="I518" s="172" t="str">
        <f>IF('Cálculos '!P524="","",'Cálculos '!P524)</f>
        <v/>
      </c>
      <c r="J518" s="172" t="str">
        <f>IF('Cálculos '!Q524="","",'Cálculos '!Q524)</f>
        <v/>
      </c>
      <c r="K518" s="172" t="str">
        <f>IF('Cálculos '!R524="","",'Cálculos '!R524)</f>
        <v/>
      </c>
      <c r="L518" s="172" t="str">
        <f>IF('Cálculos '!S524="","",'Cálculos '!S524)</f>
        <v/>
      </c>
      <c r="M518" s="172" t="str">
        <f>IF('Cálculos '!T524="","",'Cálculos '!T524)</f>
        <v/>
      </c>
      <c r="N518" s="172" t="str">
        <f>IF('Cálculos '!U524="","",'Cálculos '!U524)</f>
        <v/>
      </c>
      <c r="O518" s="172" t="str">
        <f>IF('Cálculos '!V524="","",'Cálculos '!V524)</f>
        <v/>
      </c>
      <c r="P518" s="172" t="str">
        <f>IF('Cálculos '!W524="","",'Cálculos '!W524)</f>
        <v/>
      </c>
      <c r="Q518" s="172" t="str">
        <f>IF('Cálculos '!X524="","",'Cálculos '!X524)</f>
        <v/>
      </c>
      <c r="R518" s="172" t="str">
        <f>IF('Cálculos '!Y524="","",'Cálculos '!Y524)</f>
        <v/>
      </c>
      <c r="S518" s="172" t="str">
        <f>IF('Cálculos '!Z524="","",'Cálculos '!Z524)</f>
        <v/>
      </c>
      <c r="T518" s="172" t="str">
        <f>IF('Cálculos '!AA524="","",'Cálculos '!AA524)</f>
        <v/>
      </c>
      <c r="U518" s="172" t="str">
        <f>IF('Cálculos '!AB524="","",'Cálculos '!AB524)</f>
        <v/>
      </c>
      <c r="V518" s="172" t="str">
        <f>IF('Cálculos '!AC524="","",'Cálculos '!AC524)</f>
        <v/>
      </c>
      <c r="W518" s="172" t="str">
        <f>IF('Cálculos '!AD524="","",'Cálculos '!AD524)</f>
        <v/>
      </c>
      <c r="X518" s="172" t="str">
        <f>IF('Cálculos '!AE524="","",'Cálculos '!AE524)</f>
        <v/>
      </c>
      <c r="Y518" s="172" t="str">
        <f>IF('Cálculos '!AF524="","",'Cálculos '!AF524)</f>
        <v/>
      </c>
      <c r="Z518" s="172" t="str">
        <f>IF('Cálculos '!AG524="","",'Cálculos '!AG524)</f>
        <v/>
      </c>
      <c r="AA518" s="172" t="str">
        <f>IF('Cálculos '!AH524="","",'Cálculos '!AH524)</f>
        <v/>
      </c>
      <c r="AB518" s="172" t="str">
        <f>IF('Cálculos '!AI524="","",'Cálculos '!AI524)</f>
        <v/>
      </c>
      <c r="AC518" s="172" t="str">
        <f>IF('Cálculos '!AJ524="","",'Cálculos '!AJ524)</f>
        <v/>
      </c>
      <c r="AD518" s="172" t="str">
        <f>IF('Cálculos '!AK524="","",'Cálculos '!AK524)</f>
        <v/>
      </c>
      <c r="AE518" s="172" t="str">
        <f>IF('Cálculos '!AL524="","",'Cálculos '!AL524)</f>
        <v/>
      </c>
      <c r="AF518" s="172" t="str">
        <f>IF('Cálculos '!AM524="","",'Cálculos '!AM524)</f>
        <v/>
      </c>
      <c r="AG518" s="172" t="str">
        <f>IF('Cálculos '!AN524="","",'Cálculos '!AN524)</f>
        <v/>
      </c>
      <c r="AH518" s="172" t="str">
        <f>IF('Cálculos '!AO524="","",'Cálculos '!AO524)</f>
        <v/>
      </c>
      <c r="AI518" s="172" t="str">
        <f>IF('Cálculos '!AP524="","",'Cálculos '!AP524)</f>
        <v/>
      </c>
      <c r="AJ518" s="443" t="str">
        <f>IF('Cálculos '!AQ524="","",'Cálculos '!AQ524)</f>
        <v/>
      </c>
      <c r="AK518" s="446" t="str">
        <f>IF('Cálculos '!D524="","",AVERAGE(C518:AJ518))</f>
        <v/>
      </c>
      <c r="AM518" s="181">
        <f t="shared" ref="AM518:AM581" si="326">+AM517+1</f>
        <v>516</v>
      </c>
      <c r="AN518" s="284" t="str">
        <f t="shared" ref="AN518:AN581" si="327">+IF(OR(C518=0,C518=""),"",SUM(C518-$AK518)/C518)</f>
        <v/>
      </c>
      <c r="AO518" s="285" t="str">
        <f t="shared" ref="AO518:AO581" si="328">+IF(OR(D518=0,D518=""),"",SUM(D518-$AK518)/D518)</f>
        <v/>
      </c>
      <c r="AP518" s="285" t="str">
        <f t="shared" ref="AP518:AP581" si="329">+IF(OR(E518=0,E518=""),"",SUM(E518-$AK518)/E518)</f>
        <v/>
      </c>
      <c r="AQ518" s="285" t="str">
        <f t="shared" ref="AQ518:AQ581" si="330">+IF(OR(F518=0,F518=""),"",SUM(F518-$AK518)/F518)</f>
        <v/>
      </c>
      <c r="AR518" s="182" t="str">
        <f t="shared" ref="AR518:AR581" si="331">+IF(OR(G518=0,G518=""),"",SUM(G518-$AK518)/G518)</f>
        <v/>
      </c>
      <c r="AS518" s="182" t="str">
        <f t="shared" ref="AS518:AS581" si="332">+IF(OR(H518=0,H518=""),"",SUM(H518-$AK518)/H518)</f>
        <v/>
      </c>
      <c r="AT518" s="182" t="str">
        <f t="shared" ref="AT518:AT581" si="333">+IF(OR(I518=0,I518=""),"",SUM(I518-$AK518)/I518)</f>
        <v/>
      </c>
      <c r="AU518" s="182" t="str">
        <f t="shared" ref="AU518:AU581" si="334">+IF(OR(J518=0,J518=""),"",SUM(J518-$AK518)/J518)</f>
        <v/>
      </c>
      <c r="AV518" s="182" t="str">
        <f t="shared" ref="AV518:AV581" si="335">+IF(OR(K518=0,K518=""),"",SUM(K518-$AK518)/K518)</f>
        <v/>
      </c>
      <c r="AW518" s="182" t="str">
        <f t="shared" ref="AW518:AW581" si="336">+IF(OR(L518=0,L518=""),"",SUM(L518-$AK518)/L518)</f>
        <v/>
      </c>
      <c r="AX518" s="182" t="str">
        <f t="shared" ref="AX518:AX581" si="337">+IF(OR(M518=0,M518=""),"",SUM(M518-$AK518)/M518)</f>
        <v/>
      </c>
      <c r="AY518" s="182" t="str">
        <f t="shared" ref="AY518:AY581" si="338">+IF(OR(N518=0,N518=""),"",SUM(N518-$AK518)/N518)</f>
        <v/>
      </c>
      <c r="AZ518" s="182" t="str">
        <f t="shared" ref="AZ518:AZ581" si="339">+IF(OR(O518=0,O518=""),"",SUM(O518-$AK518)/O518)</f>
        <v/>
      </c>
      <c r="BA518" s="182" t="str">
        <f t="shared" ref="BA518:BA581" si="340">+IF(OR(P518=0,P518=""),"",SUM(P518-$AK518)/P518)</f>
        <v/>
      </c>
      <c r="BB518" s="182" t="str">
        <f t="shared" ref="BB518:BB581" si="341">+IF(OR(Q518=0,Q518=""),"",SUM(Q518-$AK518)/Q518)</f>
        <v/>
      </c>
      <c r="BC518" s="182" t="str">
        <f t="shared" ref="BC518:BC581" si="342">+IF(OR(R518=0,R518=""),"",SUM(R518-$AK518)/R518)</f>
        <v/>
      </c>
      <c r="BD518" s="182" t="str">
        <f t="shared" ref="BD518:BD581" si="343">+IF(OR(S518=0,S518=""),"",SUM(S518-$AK518)/S518)</f>
        <v/>
      </c>
      <c r="BE518" s="182" t="str">
        <f t="shared" ref="BE518:BE581" si="344">+IF(OR(T518=0,T518=""),"",SUM(T518-$AK518)/T518)</f>
        <v/>
      </c>
      <c r="BF518" s="182" t="str">
        <f t="shared" ref="BF518:BF581" si="345">+IF(OR(U518=0,U518=""),"",SUM(U518-$AK518)/U518)</f>
        <v/>
      </c>
      <c r="BG518" s="182" t="str">
        <f t="shared" ref="BG518:BG581" si="346">+IF(OR(V518=0,V518=""),"",SUM(V518-$AK518)/V518)</f>
        <v/>
      </c>
      <c r="BH518" s="182" t="str">
        <f t="shared" ref="BH518:BH581" si="347">+IF(OR(W518=0,W518=""),"",SUM(W518-$AK518)/W518)</f>
        <v/>
      </c>
      <c r="BI518" s="182" t="str">
        <f t="shared" ref="BI518:BI581" si="348">+IF(OR(X518=0,X518=""),"",SUM(X518-$AK518)/X518)</f>
        <v/>
      </c>
      <c r="BJ518" s="182" t="str">
        <f t="shared" ref="BJ518:BJ581" si="349">+IF(OR(Y518=0,Y518=""),"",SUM(Y518-$AK518)/Y518)</f>
        <v/>
      </c>
      <c r="BK518" s="182" t="str">
        <f t="shared" ref="BK518:BK581" si="350">+IF(OR(Z518=0,Z518=""),"",SUM(Z518-$AK518)/Z518)</f>
        <v/>
      </c>
      <c r="BL518" s="182" t="str">
        <f t="shared" ref="BL518:BL581" si="351">+IF(OR(AA518=0,AA518=""),"",SUM(AA518-$AK518)/AA518)</f>
        <v/>
      </c>
      <c r="BM518" s="182" t="str">
        <f t="shared" ref="BM518:BM581" si="352">+IF(OR(AB518=0,AB518=""),"",SUM(AB518-$AK518)/AB518)</f>
        <v/>
      </c>
      <c r="BN518" s="182" t="str">
        <f t="shared" ref="BN518:BN581" si="353">+IF(OR(AC518=0,AC518=""),"",SUM(AC518-$AK518)/AC518)</f>
        <v/>
      </c>
      <c r="BO518" s="182" t="str">
        <f t="shared" ref="BO518:BO581" si="354">+IF(OR(AD518=0,AD518=""),"",SUM(AD518-$AK518)/AD518)</f>
        <v/>
      </c>
      <c r="BP518" s="182" t="str">
        <f t="shared" ref="BP518:BP581" si="355">+IF(OR(AE518=0,AE518=""),"",SUM(AE518-$AK518)/AE518)</f>
        <v/>
      </c>
      <c r="BQ518" s="182" t="str">
        <f t="shared" ref="BQ518:BQ581" si="356">+IF(OR(AF518=0,AF518=""),"",SUM(AF518-$AK518)/AF518)</f>
        <v/>
      </c>
      <c r="BR518" s="182" t="str">
        <f t="shared" ref="BR518:BR581" si="357">+IF(OR(AG518=0,AG518=""),"",SUM(AG518-$AK518)/AG518)</f>
        <v/>
      </c>
      <c r="BS518" s="182" t="str">
        <f t="shared" ref="BS518:BS581" si="358">+IF(OR(AH518=0,AH518=""),"",SUM(AH518-$AK518)/AH518)</f>
        <v/>
      </c>
      <c r="BT518" s="182" t="str">
        <f t="shared" ref="BT518:BT581" si="359">+IF(OR(AI518=0,AI518=""),"",SUM(AI518-$AK518)/AI518)</f>
        <v/>
      </c>
      <c r="BU518" s="183" t="str">
        <f t="shared" ref="BU518:BU581" si="360">+IF(OR(AJ518=0,AJ518=""),"",SUM(AJ518-$AK518)/AJ518)</f>
        <v/>
      </c>
      <c r="BV518" s="184" t="str">
        <f>IF('Cálculos '!C524="","",AVERAGE(AN518:BU518))</f>
        <v/>
      </c>
    </row>
    <row r="519" spans="2:74" ht="17.25" hidden="1" thickBot="1" x14ac:dyDescent="0.35">
      <c r="B519" s="165">
        <f t="shared" si="325"/>
        <v>517</v>
      </c>
      <c r="C519" s="171" t="str">
        <f>IF('Cálculos '!J525="","",'Cálculos '!J525)</f>
        <v/>
      </c>
      <c r="D519" s="172" t="str">
        <f>IF('Cálculos '!K525="","",'Cálculos '!K525)</f>
        <v/>
      </c>
      <c r="E519" s="172" t="str">
        <f>IF('Cálculos '!L525="","",'Cálculos '!L525)</f>
        <v/>
      </c>
      <c r="F519" s="172" t="str">
        <f>IF('Cálculos '!M525="","",'Cálculos '!M525)</f>
        <v/>
      </c>
      <c r="G519" s="172" t="str">
        <f>IF('Cálculos '!N525="","",'Cálculos '!N525)</f>
        <v/>
      </c>
      <c r="H519" s="172" t="str">
        <f>IF('Cálculos '!O525="","",'Cálculos '!O525)</f>
        <v/>
      </c>
      <c r="I519" s="172" t="str">
        <f>IF('Cálculos '!P525="","",'Cálculos '!P525)</f>
        <v/>
      </c>
      <c r="J519" s="172" t="str">
        <f>IF('Cálculos '!Q525="","",'Cálculos '!Q525)</f>
        <v/>
      </c>
      <c r="K519" s="172" t="str">
        <f>IF('Cálculos '!R525="","",'Cálculos '!R525)</f>
        <v/>
      </c>
      <c r="L519" s="172" t="str">
        <f>IF('Cálculos '!S525="","",'Cálculos '!S525)</f>
        <v/>
      </c>
      <c r="M519" s="172" t="str">
        <f>IF('Cálculos '!T525="","",'Cálculos '!T525)</f>
        <v/>
      </c>
      <c r="N519" s="172" t="str">
        <f>IF('Cálculos '!U525="","",'Cálculos '!U525)</f>
        <v/>
      </c>
      <c r="O519" s="172" t="str">
        <f>IF('Cálculos '!V525="","",'Cálculos '!V525)</f>
        <v/>
      </c>
      <c r="P519" s="172" t="str">
        <f>IF('Cálculos '!W525="","",'Cálculos '!W525)</f>
        <v/>
      </c>
      <c r="Q519" s="172" t="str">
        <f>IF('Cálculos '!X525="","",'Cálculos '!X525)</f>
        <v/>
      </c>
      <c r="R519" s="172" t="str">
        <f>IF('Cálculos '!Y525="","",'Cálculos '!Y525)</f>
        <v/>
      </c>
      <c r="S519" s="172" t="str">
        <f>IF('Cálculos '!Z525="","",'Cálculos '!Z525)</f>
        <v/>
      </c>
      <c r="T519" s="172" t="str">
        <f>IF('Cálculos '!AA525="","",'Cálculos '!AA525)</f>
        <v/>
      </c>
      <c r="U519" s="172" t="str">
        <f>IF('Cálculos '!AB525="","",'Cálculos '!AB525)</f>
        <v/>
      </c>
      <c r="V519" s="172" t="str">
        <f>IF('Cálculos '!AC525="","",'Cálculos '!AC525)</f>
        <v/>
      </c>
      <c r="W519" s="172" t="str">
        <f>IF('Cálculos '!AD525="","",'Cálculos '!AD525)</f>
        <v/>
      </c>
      <c r="X519" s="172" t="str">
        <f>IF('Cálculos '!AE525="","",'Cálculos '!AE525)</f>
        <v/>
      </c>
      <c r="Y519" s="172" t="str">
        <f>IF('Cálculos '!AF525="","",'Cálculos '!AF525)</f>
        <v/>
      </c>
      <c r="Z519" s="172" t="str">
        <f>IF('Cálculos '!AG525="","",'Cálculos '!AG525)</f>
        <v/>
      </c>
      <c r="AA519" s="172" t="str">
        <f>IF('Cálculos '!AH525="","",'Cálculos '!AH525)</f>
        <v/>
      </c>
      <c r="AB519" s="172" t="str">
        <f>IF('Cálculos '!AI525="","",'Cálculos '!AI525)</f>
        <v/>
      </c>
      <c r="AC519" s="172" t="str">
        <f>IF('Cálculos '!AJ525="","",'Cálculos '!AJ525)</f>
        <v/>
      </c>
      <c r="AD519" s="172" t="str">
        <f>IF('Cálculos '!AK525="","",'Cálculos '!AK525)</f>
        <v/>
      </c>
      <c r="AE519" s="172" t="str">
        <f>IF('Cálculos '!AL525="","",'Cálculos '!AL525)</f>
        <v/>
      </c>
      <c r="AF519" s="172" t="str">
        <f>IF('Cálculos '!AM525="","",'Cálculos '!AM525)</f>
        <v/>
      </c>
      <c r="AG519" s="172" t="str">
        <f>IF('Cálculos '!AN525="","",'Cálculos '!AN525)</f>
        <v/>
      </c>
      <c r="AH519" s="172" t="str">
        <f>IF('Cálculos '!AO525="","",'Cálculos '!AO525)</f>
        <v/>
      </c>
      <c r="AI519" s="172" t="str">
        <f>IF('Cálculos '!AP525="","",'Cálculos '!AP525)</f>
        <v/>
      </c>
      <c r="AJ519" s="443" t="str">
        <f>IF('Cálculos '!AQ525="","",'Cálculos '!AQ525)</f>
        <v/>
      </c>
      <c r="AK519" s="446" t="str">
        <f>IF('Cálculos '!D525="","",AVERAGE(C519:AJ519))</f>
        <v/>
      </c>
      <c r="AM519" s="181">
        <f t="shared" si="326"/>
        <v>517</v>
      </c>
      <c r="AN519" s="284" t="str">
        <f t="shared" si="327"/>
        <v/>
      </c>
      <c r="AO519" s="285" t="str">
        <f t="shared" si="328"/>
        <v/>
      </c>
      <c r="AP519" s="285" t="str">
        <f t="shared" si="329"/>
        <v/>
      </c>
      <c r="AQ519" s="285" t="str">
        <f t="shared" si="330"/>
        <v/>
      </c>
      <c r="AR519" s="182" t="str">
        <f t="shared" si="331"/>
        <v/>
      </c>
      <c r="AS519" s="182" t="str">
        <f t="shared" si="332"/>
        <v/>
      </c>
      <c r="AT519" s="182" t="str">
        <f t="shared" si="333"/>
        <v/>
      </c>
      <c r="AU519" s="182" t="str">
        <f t="shared" si="334"/>
        <v/>
      </c>
      <c r="AV519" s="182" t="str">
        <f t="shared" si="335"/>
        <v/>
      </c>
      <c r="AW519" s="182" t="str">
        <f t="shared" si="336"/>
        <v/>
      </c>
      <c r="AX519" s="182" t="str">
        <f t="shared" si="337"/>
        <v/>
      </c>
      <c r="AY519" s="182" t="str">
        <f t="shared" si="338"/>
        <v/>
      </c>
      <c r="AZ519" s="182" t="str">
        <f t="shared" si="339"/>
        <v/>
      </c>
      <c r="BA519" s="182" t="str">
        <f t="shared" si="340"/>
        <v/>
      </c>
      <c r="BB519" s="182" t="str">
        <f t="shared" si="341"/>
        <v/>
      </c>
      <c r="BC519" s="182" t="str">
        <f t="shared" si="342"/>
        <v/>
      </c>
      <c r="BD519" s="182" t="str">
        <f t="shared" si="343"/>
        <v/>
      </c>
      <c r="BE519" s="182" t="str">
        <f t="shared" si="344"/>
        <v/>
      </c>
      <c r="BF519" s="182" t="str">
        <f t="shared" si="345"/>
        <v/>
      </c>
      <c r="BG519" s="182" t="str">
        <f t="shared" si="346"/>
        <v/>
      </c>
      <c r="BH519" s="182" t="str">
        <f t="shared" si="347"/>
        <v/>
      </c>
      <c r="BI519" s="182" t="str">
        <f t="shared" si="348"/>
        <v/>
      </c>
      <c r="BJ519" s="182" t="str">
        <f t="shared" si="349"/>
        <v/>
      </c>
      <c r="BK519" s="182" t="str">
        <f t="shared" si="350"/>
        <v/>
      </c>
      <c r="BL519" s="182" t="str">
        <f t="shared" si="351"/>
        <v/>
      </c>
      <c r="BM519" s="182" t="str">
        <f t="shared" si="352"/>
        <v/>
      </c>
      <c r="BN519" s="182" t="str">
        <f t="shared" si="353"/>
        <v/>
      </c>
      <c r="BO519" s="182" t="str">
        <f t="shared" si="354"/>
        <v/>
      </c>
      <c r="BP519" s="182" t="str">
        <f t="shared" si="355"/>
        <v/>
      </c>
      <c r="BQ519" s="182" t="str">
        <f t="shared" si="356"/>
        <v/>
      </c>
      <c r="BR519" s="182" t="str">
        <f t="shared" si="357"/>
        <v/>
      </c>
      <c r="BS519" s="182" t="str">
        <f t="shared" si="358"/>
        <v/>
      </c>
      <c r="BT519" s="182" t="str">
        <f t="shared" si="359"/>
        <v/>
      </c>
      <c r="BU519" s="183" t="str">
        <f t="shared" si="360"/>
        <v/>
      </c>
      <c r="BV519" s="184" t="str">
        <f>IF('Cálculos '!C525="","",AVERAGE(AN519:BU519))</f>
        <v/>
      </c>
    </row>
    <row r="520" spans="2:74" ht="17.25" hidden="1" thickBot="1" x14ac:dyDescent="0.35">
      <c r="B520" s="165">
        <f t="shared" si="325"/>
        <v>518</v>
      </c>
      <c r="C520" s="171" t="str">
        <f>IF('Cálculos '!J526="","",'Cálculos '!J526)</f>
        <v/>
      </c>
      <c r="D520" s="172" t="str">
        <f>IF('Cálculos '!K526="","",'Cálculos '!K526)</f>
        <v/>
      </c>
      <c r="E520" s="172" t="str">
        <f>IF('Cálculos '!L526="","",'Cálculos '!L526)</f>
        <v/>
      </c>
      <c r="F520" s="172" t="str">
        <f>IF('Cálculos '!M526="","",'Cálculos '!M526)</f>
        <v/>
      </c>
      <c r="G520" s="172" t="str">
        <f>IF('Cálculos '!N526="","",'Cálculos '!N526)</f>
        <v/>
      </c>
      <c r="H520" s="172" t="str">
        <f>IF('Cálculos '!O526="","",'Cálculos '!O526)</f>
        <v/>
      </c>
      <c r="I520" s="172" t="str">
        <f>IF('Cálculos '!P526="","",'Cálculos '!P526)</f>
        <v/>
      </c>
      <c r="J520" s="172" t="str">
        <f>IF('Cálculos '!Q526="","",'Cálculos '!Q526)</f>
        <v/>
      </c>
      <c r="K520" s="172" t="str">
        <f>IF('Cálculos '!R526="","",'Cálculos '!R526)</f>
        <v/>
      </c>
      <c r="L520" s="172" t="str">
        <f>IF('Cálculos '!S526="","",'Cálculos '!S526)</f>
        <v/>
      </c>
      <c r="M520" s="172" t="str">
        <f>IF('Cálculos '!T526="","",'Cálculos '!T526)</f>
        <v/>
      </c>
      <c r="N520" s="172" t="str">
        <f>IF('Cálculos '!U526="","",'Cálculos '!U526)</f>
        <v/>
      </c>
      <c r="O520" s="172" t="str">
        <f>IF('Cálculos '!V526="","",'Cálculos '!V526)</f>
        <v/>
      </c>
      <c r="P520" s="172" t="str">
        <f>IF('Cálculos '!W526="","",'Cálculos '!W526)</f>
        <v/>
      </c>
      <c r="Q520" s="172" t="str">
        <f>IF('Cálculos '!X526="","",'Cálculos '!X526)</f>
        <v/>
      </c>
      <c r="R520" s="172" t="str">
        <f>IF('Cálculos '!Y526="","",'Cálculos '!Y526)</f>
        <v/>
      </c>
      <c r="S520" s="172" t="str">
        <f>IF('Cálculos '!Z526="","",'Cálculos '!Z526)</f>
        <v/>
      </c>
      <c r="T520" s="172" t="str">
        <f>IF('Cálculos '!AA526="","",'Cálculos '!AA526)</f>
        <v/>
      </c>
      <c r="U520" s="172" t="str">
        <f>IF('Cálculos '!AB526="","",'Cálculos '!AB526)</f>
        <v/>
      </c>
      <c r="V520" s="172" t="str">
        <f>IF('Cálculos '!AC526="","",'Cálculos '!AC526)</f>
        <v/>
      </c>
      <c r="W520" s="172" t="str">
        <f>IF('Cálculos '!AD526="","",'Cálculos '!AD526)</f>
        <v/>
      </c>
      <c r="X520" s="172" t="str">
        <f>IF('Cálculos '!AE526="","",'Cálculos '!AE526)</f>
        <v/>
      </c>
      <c r="Y520" s="172" t="str">
        <f>IF('Cálculos '!AF526="","",'Cálculos '!AF526)</f>
        <v/>
      </c>
      <c r="Z520" s="172" t="str">
        <f>IF('Cálculos '!AG526="","",'Cálculos '!AG526)</f>
        <v/>
      </c>
      <c r="AA520" s="172" t="str">
        <f>IF('Cálculos '!AH526="","",'Cálculos '!AH526)</f>
        <v/>
      </c>
      <c r="AB520" s="172" t="str">
        <f>IF('Cálculos '!AI526="","",'Cálculos '!AI526)</f>
        <v/>
      </c>
      <c r="AC520" s="172" t="str">
        <f>IF('Cálculos '!AJ526="","",'Cálculos '!AJ526)</f>
        <v/>
      </c>
      <c r="AD520" s="172" t="str">
        <f>IF('Cálculos '!AK526="","",'Cálculos '!AK526)</f>
        <v/>
      </c>
      <c r="AE520" s="172" t="str">
        <f>IF('Cálculos '!AL526="","",'Cálculos '!AL526)</f>
        <v/>
      </c>
      <c r="AF520" s="172" t="str">
        <f>IF('Cálculos '!AM526="","",'Cálculos '!AM526)</f>
        <v/>
      </c>
      <c r="AG520" s="172" t="str">
        <f>IF('Cálculos '!AN526="","",'Cálculos '!AN526)</f>
        <v/>
      </c>
      <c r="AH520" s="172" t="str">
        <f>IF('Cálculos '!AO526="","",'Cálculos '!AO526)</f>
        <v/>
      </c>
      <c r="AI520" s="172" t="str">
        <f>IF('Cálculos '!AP526="","",'Cálculos '!AP526)</f>
        <v/>
      </c>
      <c r="AJ520" s="443" t="str">
        <f>IF('Cálculos '!AQ526="","",'Cálculos '!AQ526)</f>
        <v/>
      </c>
      <c r="AK520" s="446" t="str">
        <f>IF('Cálculos '!D526="","",AVERAGE(C520:AJ520))</f>
        <v/>
      </c>
      <c r="AM520" s="181">
        <f t="shared" si="326"/>
        <v>518</v>
      </c>
      <c r="AN520" s="284" t="str">
        <f t="shared" si="327"/>
        <v/>
      </c>
      <c r="AO520" s="285" t="str">
        <f t="shared" si="328"/>
        <v/>
      </c>
      <c r="AP520" s="285" t="str">
        <f t="shared" si="329"/>
        <v/>
      </c>
      <c r="AQ520" s="285" t="str">
        <f t="shared" si="330"/>
        <v/>
      </c>
      <c r="AR520" s="182" t="str">
        <f t="shared" si="331"/>
        <v/>
      </c>
      <c r="AS520" s="182" t="str">
        <f t="shared" si="332"/>
        <v/>
      </c>
      <c r="AT520" s="182" t="str">
        <f t="shared" si="333"/>
        <v/>
      </c>
      <c r="AU520" s="182" t="str">
        <f t="shared" si="334"/>
        <v/>
      </c>
      <c r="AV520" s="182" t="str">
        <f t="shared" si="335"/>
        <v/>
      </c>
      <c r="AW520" s="182" t="str">
        <f t="shared" si="336"/>
        <v/>
      </c>
      <c r="AX520" s="182" t="str">
        <f t="shared" si="337"/>
        <v/>
      </c>
      <c r="AY520" s="182" t="str">
        <f t="shared" si="338"/>
        <v/>
      </c>
      <c r="AZ520" s="182" t="str">
        <f t="shared" si="339"/>
        <v/>
      </c>
      <c r="BA520" s="182" t="str">
        <f t="shared" si="340"/>
        <v/>
      </c>
      <c r="BB520" s="182" t="str">
        <f t="shared" si="341"/>
        <v/>
      </c>
      <c r="BC520" s="182" t="str">
        <f t="shared" si="342"/>
        <v/>
      </c>
      <c r="BD520" s="182" t="str">
        <f t="shared" si="343"/>
        <v/>
      </c>
      <c r="BE520" s="182" t="str">
        <f t="shared" si="344"/>
        <v/>
      </c>
      <c r="BF520" s="182" t="str">
        <f t="shared" si="345"/>
        <v/>
      </c>
      <c r="BG520" s="182" t="str">
        <f t="shared" si="346"/>
        <v/>
      </c>
      <c r="BH520" s="182" t="str">
        <f t="shared" si="347"/>
        <v/>
      </c>
      <c r="BI520" s="182" t="str">
        <f t="shared" si="348"/>
        <v/>
      </c>
      <c r="BJ520" s="182" t="str">
        <f t="shared" si="349"/>
        <v/>
      </c>
      <c r="BK520" s="182" t="str">
        <f t="shared" si="350"/>
        <v/>
      </c>
      <c r="BL520" s="182" t="str">
        <f t="shared" si="351"/>
        <v/>
      </c>
      <c r="BM520" s="182" t="str">
        <f t="shared" si="352"/>
        <v/>
      </c>
      <c r="BN520" s="182" t="str">
        <f t="shared" si="353"/>
        <v/>
      </c>
      <c r="BO520" s="182" t="str">
        <f t="shared" si="354"/>
        <v/>
      </c>
      <c r="BP520" s="182" t="str">
        <f t="shared" si="355"/>
        <v/>
      </c>
      <c r="BQ520" s="182" t="str">
        <f t="shared" si="356"/>
        <v/>
      </c>
      <c r="BR520" s="182" t="str">
        <f t="shared" si="357"/>
        <v/>
      </c>
      <c r="BS520" s="182" t="str">
        <f t="shared" si="358"/>
        <v/>
      </c>
      <c r="BT520" s="182" t="str">
        <f t="shared" si="359"/>
        <v/>
      </c>
      <c r="BU520" s="183" t="str">
        <f t="shared" si="360"/>
        <v/>
      </c>
      <c r="BV520" s="184" t="str">
        <f>IF('Cálculos '!C526="","",AVERAGE(AN520:BU520))</f>
        <v/>
      </c>
    </row>
    <row r="521" spans="2:74" ht="17.25" hidden="1" thickBot="1" x14ac:dyDescent="0.35">
      <c r="B521" s="165">
        <f t="shared" si="325"/>
        <v>519</v>
      </c>
      <c r="C521" s="171" t="str">
        <f>IF('Cálculos '!J527="","",'Cálculos '!J527)</f>
        <v/>
      </c>
      <c r="D521" s="172" t="str">
        <f>IF('Cálculos '!K527="","",'Cálculos '!K527)</f>
        <v/>
      </c>
      <c r="E521" s="172" t="str">
        <f>IF('Cálculos '!L527="","",'Cálculos '!L527)</f>
        <v/>
      </c>
      <c r="F521" s="172" t="str">
        <f>IF('Cálculos '!M527="","",'Cálculos '!M527)</f>
        <v/>
      </c>
      <c r="G521" s="172" t="str">
        <f>IF('Cálculos '!N527="","",'Cálculos '!N527)</f>
        <v/>
      </c>
      <c r="H521" s="172" t="str">
        <f>IF('Cálculos '!O527="","",'Cálculos '!O527)</f>
        <v/>
      </c>
      <c r="I521" s="172" t="str">
        <f>IF('Cálculos '!P527="","",'Cálculos '!P527)</f>
        <v/>
      </c>
      <c r="J521" s="172" t="str">
        <f>IF('Cálculos '!Q527="","",'Cálculos '!Q527)</f>
        <v/>
      </c>
      <c r="K521" s="172" t="str">
        <f>IF('Cálculos '!R527="","",'Cálculos '!R527)</f>
        <v/>
      </c>
      <c r="L521" s="172" t="str">
        <f>IF('Cálculos '!S527="","",'Cálculos '!S527)</f>
        <v/>
      </c>
      <c r="M521" s="172" t="str">
        <f>IF('Cálculos '!T527="","",'Cálculos '!T527)</f>
        <v/>
      </c>
      <c r="N521" s="172" t="str">
        <f>IF('Cálculos '!U527="","",'Cálculos '!U527)</f>
        <v/>
      </c>
      <c r="O521" s="172" t="str">
        <f>IF('Cálculos '!V527="","",'Cálculos '!V527)</f>
        <v/>
      </c>
      <c r="P521" s="172" t="str">
        <f>IF('Cálculos '!W527="","",'Cálculos '!W527)</f>
        <v/>
      </c>
      <c r="Q521" s="172" t="str">
        <f>IF('Cálculos '!X527="","",'Cálculos '!X527)</f>
        <v/>
      </c>
      <c r="R521" s="172" t="str">
        <f>IF('Cálculos '!Y527="","",'Cálculos '!Y527)</f>
        <v/>
      </c>
      <c r="S521" s="172" t="str">
        <f>IF('Cálculos '!Z527="","",'Cálculos '!Z527)</f>
        <v/>
      </c>
      <c r="T521" s="172" t="str">
        <f>IF('Cálculos '!AA527="","",'Cálculos '!AA527)</f>
        <v/>
      </c>
      <c r="U521" s="172" t="str">
        <f>IF('Cálculos '!AB527="","",'Cálculos '!AB527)</f>
        <v/>
      </c>
      <c r="V521" s="172" t="str">
        <f>IF('Cálculos '!AC527="","",'Cálculos '!AC527)</f>
        <v/>
      </c>
      <c r="W521" s="172" t="str">
        <f>IF('Cálculos '!AD527="","",'Cálculos '!AD527)</f>
        <v/>
      </c>
      <c r="X521" s="172" t="str">
        <f>IF('Cálculos '!AE527="","",'Cálculos '!AE527)</f>
        <v/>
      </c>
      <c r="Y521" s="172" t="str">
        <f>IF('Cálculos '!AF527="","",'Cálculos '!AF527)</f>
        <v/>
      </c>
      <c r="Z521" s="172" t="str">
        <f>IF('Cálculos '!AG527="","",'Cálculos '!AG527)</f>
        <v/>
      </c>
      <c r="AA521" s="172" t="str">
        <f>IF('Cálculos '!AH527="","",'Cálculos '!AH527)</f>
        <v/>
      </c>
      <c r="AB521" s="172" t="str">
        <f>IF('Cálculos '!AI527="","",'Cálculos '!AI527)</f>
        <v/>
      </c>
      <c r="AC521" s="172" t="str">
        <f>IF('Cálculos '!AJ527="","",'Cálculos '!AJ527)</f>
        <v/>
      </c>
      <c r="AD521" s="172" t="str">
        <f>IF('Cálculos '!AK527="","",'Cálculos '!AK527)</f>
        <v/>
      </c>
      <c r="AE521" s="172" t="str">
        <f>IF('Cálculos '!AL527="","",'Cálculos '!AL527)</f>
        <v/>
      </c>
      <c r="AF521" s="172" t="str">
        <f>IF('Cálculos '!AM527="","",'Cálculos '!AM527)</f>
        <v/>
      </c>
      <c r="AG521" s="172" t="str">
        <f>IF('Cálculos '!AN527="","",'Cálculos '!AN527)</f>
        <v/>
      </c>
      <c r="AH521" s="172" t="str">
        <f>IF('Cálculos '!AO527="","",'Cálculos '!AO527)</f>
        <v/>
      </c>
      <c r="AI521" s="172" t="str">
        <f>IF('Cálculos '!AP527="","",'Cálculos '!AP527)</f>
        <v/>
      </c>
      <c r="AJ521" s="443" t="str">
        <f>IF('Cálculos '!AQ527="","",'Cálculos '!AQ527)</f>
        <v/>
      </c>
      <c r="AK521" s="446" t="str">
        <f>IF('Cálculos '!D527="","",AVERAGE(C521:AJ521))</f>
        <v/>
      </c>
      <c r="AM521" s="181">
        <f t="shared" si="326"/>
        <v>519</v>
      </c>
      <c r="AN521" s="284" t="str">
        <f t="shared" si="327"/>
        <v/>
      </c>
      <c r="AO521" s="285" t="str">
        <f t="shared" si="328"/>
        <v/>
      </c>
      <c r="AP521" s="285" t="str">
        <f t="shared" si="329"/>
        <v/>
      </c>
      <c r="AQ521" s="285" t="str">
        <f t="shared" si="330"/>
        <v/>
      </c>
      <c r="AR521" s="182" t="str">
        <f t="shared" si="331"/>
        <v/>
      </c>
      <c r="AS521" s="182" t="str">
        <f t="shared" si="332"/>
        <v/>
      </c>
      <c r="AT521" s="182" t="str">
        <f t="shared" si="333"/>
        <v/>
      </c>
      <c r="AU521" s="182" t="str">
        <f t="shared" si="334"/>
        <v/>
      </c>
      <c r="AV521" s="182" t="str">
        <f t="shared" si="335"/>
        <v/>
      </c>
      <c r="AW521" s="182" t="str">
        <f t="shared" si="336"/>
        <v/>
      </c>
      <c r="AX521" s="182" t="str">
        <f t="shared" si="337"/>
        <v/>
      </c>
      <c r="AY521" s="182" t="str">
        <f t="shared" si="338"/>
        <v/>
      </c>
      <c r="AZ521" s="182" t="str">
        <f t="shared" si="339"/>
        <v/>
      </c>
      <c r="BA521" s="182" t="str">
        <f t="shared" si="340"/>
        <v/>
      </c>
      <c r="BB521" s="182" t="str">
        <f t="shared" si="341"/>
        <v/>
      </c>
      <c r="BC521" s="182" t="str">
        <f t="shared" si="342"/>
        <v/>
      </c>
      <c r="BD521" s="182" t="str">
        <f t="shared" si="343"/>
        <v/>
      </c>
      <c r="BE521" s="182" t="str">
        <f t="shared" si="344"/>
        <v/>
      </c>
      <c r="BF521" s="182" t="str">
        <f t="shared" si="345"/>
        <v/>
      </c>
      <c r="BG521" s="182" t="str">
        <f t="shared" si="346"/>
        <v/>
      </c>
      <c r="BH521" s="182" t="str">
        <f t="shared" si="347"/>
        <v/>
      </c>
      <c r="BI521" s="182" t="str">
        <f t="shared" si="348"/>
        <v/>
      </c>
      <c r="BJ521" s="182" t="str">
        <f t="shared" si="349"/>
        <v/>
      </c>
      <c r="BK521" s="182" t="str">
        <f t="shared" si="350"/>
        <v/>
      </c>
      <c r="BL521" s="182" t="str">
        <f t="shared" si="351"/>
        <v/>
      </c>
      <c r="BM521" s="182" t="str">
        <f t="shared" si="352"/>
        <v/>
      </c>
      <c r="BN521" s="182" t="str">
        <f t="shared" si="353"/>
        <v/>
      </c>
      <c r="BO521" s="182" t="str">
        <f t="shared" si="354"/>
        <v/>
      </c>
      <c r="BP521" s="182" t="str">
        <f t="shared" si="355"/>
        <v/>
      </c>
      <c r="BQ521" s="182" t="str">
        <f t="shared" si="356"/>
        <v/>
      </c>
      <c r="BR521" s="182" t="str">
        <f t="shared" si="357"/>
        <v/>
      </c>
      <c r="BS521" s="182" t="str">
        <f t="shared" si="358"/>
        <v/>
      </c>
      <c r="BT521" s="182" t="str">
        <f t="shared" si="359"/>
        <v/>
      </c>
      <c r="BU521" s="183" t="str">
        <f t="shared" si="360"/>
        <v/>
      </c>
      <c r="BV521" s="184" t="str">
        <f>IF('Cálculos '!C527="","",AVERAGE(AN521:BU521))</f>
        <v/>
      </c>
    </row>
    <row r="522" spans="2:74" ht="17.25" hidden="1" thickBot="1" x14ac:dyDescent="0.35">
      <c r="B522" s="165">
        <f t="shared" si="325"/>
        <v>520</v>
      </c>
      <c r="C522" s="171" t="str">
        <f>IF('Cálculos '!J528="","",'Cálculos '!J528)</f>
        <v/>
      </c>
      <c r="D522" s="172" t="str">
        <f>IF('Cálculos '!K528="","",'Cálculos '!K528)</f>
        <v/>
      </c>
      <c r="E522" s="172" t="str">
        <f>IF('Cálculos '!L528="","",'Cálculos '!L528)</f>
        <v/>
      </c>
      <c r="F522" s="172" t="str">
        <f>IF('Cálculos '!M528="","",'Cálculos '!M528)</f>
        <v/>
      </c>
      <c r="G522" s="172" t="str">
        <f>IF('Cálculos '!N528="","",'Cálculos '!N528)</f>
        <v/>
      </c>
      <c r="H522" s="172" t="str">
        <f>IF('Cálculos '!O528="","",'Cálculos '!O528)</f>
        <v/>
      </c>
      <c r="I522" s="172" t="str">
        <f>IF('Cálculos '!P528="","",'Cálculos '!P528)</f>
        <v/>
      </c>
      <c r="J522" s="172" t="str">
        <f>IF('Cálculos '!Q528="","",'Cálculos '!Q528)</f>
        <v/>
      </c>
      <c r="K522" s="172" t="str">
        <f>IF('Cálculos '!R528="","",'Cálculos '!R528)</f>
        <v/>
      </c>
      <c r="L522" s="172" t="str">
        <f>IF('Cálculos '!S528="","",'Cálculos '!S528)</f>
        <v/>
      </c>
      <c r="M522" s="172" t="str">
        <f>IF('Cálculos '!T528="","",'Cálculos '!T528)</f>
        <v/>
      </c>
      <c r="N522" s="172" t="str">
        <f>IF('Cálculos '!U528="","",'Cálculos '!U528)</f>
        <v/>
      </c>
      <c r="O522" s="172" t="str">
        <f>IF('Cálculos '!V528="","",'Cálculos '!V528)</f>
        <v/>
      </c>
      <c r="P522" s="172" t="str">
        <f>IF('Cálculos '!W528="","",'Cálculos '!W528)</f>
        <v/>
      </c>
      <c r="Q522" s="172" t="str">
        <f>IF('Cálculos '!X528="","",'Cálculos '!X528)</f>
        <v/>
      </c>
      <c r="R522" s="172" t="str">
        <f>IF('Cálculos '!Y528="","",'Cálculos '!Y528)</f>
        <v/>
      </c>
      <c r="S522" s="172" t="str">
        <f>IF('Cálculos '!Z528="","",'Cálculos '!Z528)</f>
        <v/>
      </c>
      <c r="T522" s="172" t="str">
        <f>IF('Cálculos '!AA528="","",'Cálculos '!AA528)</f>
        <v/>
      </c>
      <c r="U522" s="172" t="str">
        <f>IF('Cálculos '!AB528="","",'Cálculos '!AB528)</f>
        <v/>
      </c>
      <c r="V522" s="172" t="str">
        <f>IF('Cálculos '!AC528="","",'Cálculos '!AC528)</f>
        <v/>
      </c>
      <c r="W522" s="172" t="str">
        <f>IF('Cálculos '!AD528="","",'Cálculos '!AD528)</f>
        <v/>
      </c>
      <c r="X522" s="172" t="str">
        <f>IF('Cálculos '!AE528="","",'Cálculos '!AE528)</f>
        <v/>
      </c>
      <c r="Y522" s="172" t="str">
        <f>IF('Cálculos '!AF528="","",'Cálculos '!AF528)</f>
        <v/>
      </c>
      <c r="Z522" s="172" t="str">
        <f>IF('Cálculos '!AG528="","",'Cálculos '!AG528)</f>
        <v/>
      </c>
      <c r="AA522" s="172" t="str">
        <f>IF('Cálculos '!AH528="","",'Cálculos '!AH528)</f>
        <v/>
      </c>
      <c r="AB522" s="172" t="str">
        <f>IF('Cálculos '!AI528="","",'Cálculos '!AI528)</f>
        <v/>
      </c>
      <c r="AC522" s="172" t="str">
        <f>IF('Cálculos '!AJ528="","",'Cálculos '!AJ528)</f>
        <v/>
      </c>
      <c r="AD522" s="172" t="str">
        <f>IF('Cálculos '!AK528="","",'Cálculos '!AK528)</f>
        <v/>
      </c>
      <c r="AE522" s="172" t="str">
        <f>IF('Cálculos '!AL528="","",'Cálculos '!AL528)</f>
        <v/>
      </c>
      <c r="AF522" s="172" t="str">
        <f>IF('Cálculos '!AM528="","",'Cálculos '!AM528)</f>
        <v/>
      </c>
      <c r="AG522" s="172" t="str">
        <f>IF('Cálculos '!AN528="","",'Cálculos '!AN528)</f>
        <v/>
      </c>
      <c r="AH522" s="172" t="str">
        <f>IF('Cálculos '!AO528="","",'Cálculos '!AO528)</f>
        <v/>
      </c>
      <c r="AI522" s="172" t="str">
        <f>IF('Cálculos '!AP528="","",'Cálculos '!AP528)</f>
        <v/>
      </c>
      <c r="AJ522" s="443" t="str">
        <f>IF('Cálculos '!AQ528="","",'Cálculos '!AQ528)</f>
        <v/>
      </c>
      <c r="AK522" s="446" t="str">
        <f>IF('Cálculos '!D528="","",AVERAGE(C522:AJ522))</f>
        <v/>
      </c>
      <c r="AM522" s="181">
        <f t="shared" si="326"/>
        <v>520</v>
      </c>
      <c r="AN522" s="284" t="str">
        <f t="shared" si="327"/>
        <v/>
      </c>
      <c r="AO522" s="285" t="str">
        <f t="shared" si="328"/>
        <v/>
      </c>
      <c r="AP522" s="285" t="str">
        <f t="shared" si="329"/>
        <v/>
      </c>
      <c r="AQ522" s="285" t="str">
        <f t="shared" si="330"/>
        <v/>
      </c>
      <c r="AR522" s="182" t="str">
        <f t="shared" si="331"/>
        <v/>
      </c>
      <c r="AS522" s="182" t="str">
        <f t="shared" si="332"/>
        <v/>
      </c>
      <c r="AT522" s="182" t="str">
        <f t="shared" si="333"/>
        <v/>
      </c>
      <c r="AU522" s="182" t="str">
        <f t="shared" si="334"/>
        <v/>
      </c>
      <c r="AV522" s="182" t="str">
        <f t="shared" si="335"/>
        <v/>
      </c>
      <c r="AW522" s="182" t="str">
        <f t="shared" si="336"/>
        <v/>
      </c>
      <c r="AX522" s="182" t="str">
        <f t="shared" si="337"/>
        <v/>
      </c>
      <c r="AY522" s="182" t="str">
        <f t="shared" si="338"/>
        <v/>
      </c>
      <c r="AZ522" s="182" t="str">
        <f t="shared" si="339"/>
        <v/>
      </c>
      <c r="BA522" s="182" t="str">
        <f t="shared" si="340"/>
        <v/>
      </c>
      <c r="BB522" s="182" t="str">
        <f t="shared" si="341"/>
        <v/>
      </c>
      <c r="BC522" s="182" t="str">
        <f t="shared" si="342"/>
        <v/>
      </c>
      <c r="BD522" s="182" t="str">
        <f t="shared" si="343"/>
        <v/>
      </c>
      <c r="BE522" s="182" t="str">
        <f t="shared" si="344"/>
        <v/>
      </c>
      <c r="BF522" s="182" t="str">
        <f t="shared" si="345"/>
        <v/>
      </c>
      <c r="BG522" s="182" t="str">
        <f t="shared" si="346"/>
        <v/>
      </c>
      <c r="BH522" s="182" t="str">
        <f t="shared" si="347"/>
        <v/>
      </c>
      <c r="BI522" s="182" t="str">
        <f t="shared" si="348"/>
        <v/>
      </c>
      <c r="BJ522" s="182" t="str">
        <f t="shared" si="349"/>
        <v/>
      </c>
      <c r="BK522" s="182" t="str">
        <f t="shared" si="350"/>
        <v/>
      </c>
      <c r="BL522" s="182" t="str">
        <f t="shared" si="351"/>
        <v/>
      </c>
      <c r="BM522" s="182" t="str">
        <f t="shared" si="352"/>
        <v/>
      </c>
      <c r="BN522" s="182" t="str">
        <f t="shared" si="353"/>
        <v/>
      </c>
      <c r="BO522" s="182" t="str">
        <f t="shared" si="354"/>
        <v/>
      </c>
      <c r="BP522" s="182" t="str">
        <f t="shared" si="355"/>
        <v/>
      </c>
      <c r="BQ522" s="182" t="str">
        <f t="shared" si="356"/>
        <v/>
      </c>
      <c r="BR522" s="182" t="str">
        <f t="shared" si="357"/>
        <v/>
      </c>
      <c r="BS522" s="182" t="str">
        <f t="shared" si="358"/>
        <v/>
      </c>
      <c r="BT522" s="182" t="str">
        <f t="shared" si="359"/>
        <v/>
      </c>
      <c r="BU522" s="183" t="str">
        <f t="shared" si="360"/>
        <v/>
      </c>
      <c r="BV522" s="184" t="str">
        <f>IF('Cálculos '!C528="","",AVERAGE(AN522:BU522))</f>
        <v/>
      </c>
    </row>
    <row r="523" spans="2:74" ht="17.25" hidden="1" thickBot="1" x14ac:dyDescent="0.35">
      <c r="B523" s="165">
        <f t="shared" si="325"/>
        <v>521</v>
      </c>
      <c r="C523" s="171" t="str">
        <f>IF('Cálculos '!J529="","",'Cálculos '!J529)</f>
        <v/>
      </c>
      <c r="D523" s="172" t="str">
        <f>IF('Cálculos '!K529="","",'Cálculos '!K529)</f>
        <v/>
      </c>
      <c r="E523" s="172" t="str">
        <f>IF('Cálculos '!L529="","",'Cálculos '!L529)</f>
        <v/>
      </c>
      <c r="F523" s="172" t="str">
        <f>IF('Cálculos '!M529="","",'Cálculos '!M529)</f>
        <v/>
      </c>
      <c r="G523" s="172" t="str">
        <f>IF('Cálculos '!N529="","",'Cálculos '!N529)</f>
        <v/>
      </c>
      <c r="H523" s="172" t="str">
        <f>IF('Cálculos '!O529="","",'Cálculos '!O529)</f>
        <v/>
      </c>
      <c r="I523" s="172" t="str">
        <f>IF('Cálculos '!P529="","",'Cálculos '!P529)</f>
        <v/>
      </c>
      <c r="J523" s="172" t="str">
        <f>IF('Cálculos '!Q529="","",'Cálculos '!Q529)</f>
        <v/>
      </c>
      <c r="K523" s="172" t="str">
        <f>IF('Cálculos '!R529="","",'Cálculos '!R529)</f>
        <v/>
      </c>
      <c r="L523" s="172" t="str">
        <f>IF('Cálculos '!S529="","",'Cálculos '!S529)</f>
        <v/>
      </c>
      <c r="M523" s="172" t="str">
        <f>IF('Cálculos '!T529="","",'Cálculos '!T529)</f>
        <v/>
      </c>
      <c r="N523" s="172" t="str">
        <f>IF('Cálculos '!U529="","",'Cálculos '!U529)</f>
        <v/>
      </c>
      <c r="O523" s="172" t="str">
        <f>IF('Cálculos '!V529="","",'Cálculos '!V529)</f>
        <v/>
      </c>
      <c r="P523" s="172" t="str">
        <f>IF('Cálculos '!W529="","",'Cálculos '!W529)</f>
        <v/>
      </c>
      <c r="Q523" s="172" t="str">
        <f>IF('Cálculos '!X529="","",'Cálculos '!X529)</f>
        <v/>
      </c>
      <c r="R523" s="172" t="str">
        <f>IF('Cálculos '!Y529="","",'Cálculos '!Y529)</f>
        <v/>
      </c>
      <c r="S523" s="172" t="str">
        <f>IF('Cálculos '!Z529="","",'Cálculos '!Z529)</f>
        <v/>
      </c>
      <c r="T523" s="172" t="str">
        <f>IF('Cálculos '!AA529="","",'Cálculos '!AA529)</f>
        <v/>
      </c>
      <c r="U523" s="172" t="str">
        <f>IF('Cálculos '!AB529="","",'Cálculos '!AB529)</f>
        <v/>
      </c>
      <c r="V523" s="172" t="str">
        <f>IF('Cálculos '!AC529="","",'Cálculos '!AC529)</f>
        <v/>
      </c>
      <c r="W523" s="172" t="str">
        <f>IF('Cálculos '!AD529="","",'Cálculos '!AD529)</f>
        <v/>
      </c>
      <c r="X523" s="172" t="str">
        <f>IF('Cálculos '!AE529="","",'Cálculos '!AE529)</f>
        <v/>
      </c>
      <c r="Y523" s="172" t="str">
        <f>IF('Cálculos '!AF529="","",'Cálculos '!AF529)</f>
        <v/>
      </c>
      <c r="Z523" s="172" t="str">
        <f>IF('Cálculos '!AG529="","",'Cálculos '!AG529)</f>
        <v/>
      </c>
      <c r="AA523" s="172" t="str">
        <f>IF('Cálculos '!AH529="","",'Cálculos '!AH529)</f>
        <v/>
      </c>
      <c r="AB523" s="172" t="str">
        <f>IF('Cálculos '!AI529="","",'Cálculos '!AI529)</f>
        <v/>
      </c>
      <c r="AC523" s="172" t="str">
        <f>IF('Cálculos '!AJ529="","",'Cálculos '!AJ529)</f>
        <v/>
      </c>
      <c r="AD523" s="172" t="str">
        <f>IF('Cálculos '!AK529="","",'Cálculos '!AK529)</f>
        <v/>
      </c>
      <c r="AE523" s="172" t="str">
        <f>IF('Cálculos '!AL529="","",'Cálculos '!AL529)</f>
        <v/>
      </c>
      <c r="AF523" s="172" t="str">
        <f>IF('Cálculos '!AM529="","",'Cálculos '!AM529)</f>
        <v/>
      </c>
      <c r="AG523" s="172" t="str">
        <f>IF('Cálculos '!AN529="","",'Cálculos '!AN529)</f>
        <v/>
      </c>
      <c r="AH523" s="172" t="str">
        <f>IF('Cálculos '!AO529="","",'Cálculos '!AO529)</f>
        <v/>
      </c>
      <c r="AI523" s="172" t="str">
        <f>IF('Cálculos '!AP529="","",'Cálculos '!AP529)</f>
        <v/>
      </c>
      <c r="AJ523" s="443" t="str">
        <f>IF('Cálculos '!AQ529="","",'Cálculos '!AQ529)</f>
        <v/>
      </c>
      <c r="AK523" s="446" t="str">
        <f>IF('Cálculos '!D529="","",AVERAGE(C523:AJ523))</f>
        <v/>
      </c>
      <c r="AM523" s="181">
        <f t="shared" si="326"/>
        <v>521</v>
      </c>
      <c r="AN523" s="284" t="str">
        <f t="shared" si="327"/>
        <v/>
      </c>
      <c r="AO523" s="285" t="str">
        <f t="shared" si="328"/>
        <v/>
      </c>
      <c r="AP523" s="285" t="str">
        <f t="shared" si="329"/>
        <v/>
      </c>
      <c r="AQ523" s="285" t="str">
        <f t="shared" si="330"/>
        <v/>
      </c>
      <c r="AR523" s="182" t="str">
        <f t="shared" si="331"/>
        <v/>
      </c>
      <c r="AS523" s="182" t="str">
        <f t="shared" si="332"/>
        <v/>
      </c>
      <c r="AT523" s="182" t="str">
        <f t="shared" si="333"/>
        <v/>
      </c>
      <c r="AU523" s="182" t="str">
        <f t="shared" si="334"/>
        <v/>
      </c>
      <c r="AV523" s="182" t="str">
        <f t="shared" si="335"/>
        <v/>
      </c>
      <c r="AW523" s="182" t="str">
        <f t="shared" si="336"/>
        <v/>
      </c>
      <c r="AX523" s="182" t="str">
        <f t="shared" si="337"/>
        <v/>
      </c>
      <c r="AY523" s="182" t="str">
        <f t="shared" si="338"/>
        <v/>
      </c>
      <c r="AZ523" s="182" t="str">
        <f t="shared" si="339"/>
        <v/>
      </c>
      <c r="BA523" s="182" t="str">
        <f t="shared" si="340"/>
        <v/>
      </c>
      <c r="BB523" s="182" t="str">
        <f t="shared" si="341"/>
        <v/>
      </c>
      <c r="BC523" s="182" t="str">
        <f t="shared" si="342"/>
        <v/>
      </c>
      <c r="BD523" s="182" t="str">
        <f t="shared" si="343"/>
        <v/>
      </c>
      <c r="BE523" s="182" t="str">
        <f t="shared" si="344"/>
        <v/>
      </c>
      <c r="BF523" s="182" t="str">
        <f t="shared" si="345"/>
        <v/>
      </c>
      <c r="BG523" s="182" t="str">
        <f t="shared" si="346"/>
        <v/>
      </c>
      <c r="BH523" s="182" t="str">
        <f t="shared" si="347"/>
        <v/>
      </c>
      <c r="BI523" s="182" t="str">
        <f t="shared" si="348"/>
        <v/>
      </c>
      <c r="BJ523" s="182" t="str">
        <f t="shared" si="349"/>
        <v/>
      </c>
      <c r="BK523" s="182" t="str">
        <f t="shared" si="350"/>
        <v/>
      </c>
      <c r="BL523" s="182" t="str">
        <f t="shared" si="351"/>
        <v/>
      </c>
      <c r="BM523" s="182" t="str">
        <f t="shared" si="352"/>
        <v/>
      </c>
      <c r="BN523" s="182" t="str">
        <f t="shared" si="353"/>
        <v/>
      </c>
      <c r="BO523" s="182" t="str">
        <f t="shared" si="354"/>
        <v/>
      </c>
      <c r="BP523" s="182" t="str">
        <f t="shared" si="355"/>
        <v/>
      </c>
      <c r="BQ523" s="182" t="str">
        <f t="shared" si="356"/>
        <v/>
      </c>
      <c r="BR523" s="182" t="str">
        <f t="shared" si="357"/>
        <v/>
      </c>
      <c r="BS523" s="182" t="str">
        <f t="shared" si="358"/>
        <v/>
      </c>
      <c r="BT523" s="182" t="str">
        <f t="shared" si="359"/>
        <v/>
      </c>
      <c r="BU523" s="183" t="str">
        <f t="shared" si="360"/>
        <v/>
      </c>
      <c r="BV523" s="184" t="str">
        <f>IF('Cálculos '!C529="","",AVERAGE(AN523:BU523))</f>
        <v/>
      </c>
    </row>
    <row r="524" spans="2:74" ht="17.25" hidden="1" thickBot="1" x14ac:dyDescent="0.35">
      <c r="B524" s="165">
        <f t="shared" si="325"/>
        <v>522</v>
      </c>
      <c r="C524" s="171" t="str">
        <f>IF('Cálculos '!J530="","",'Cálculos '!J530)</f>
        <v/>
      </c>
      <c r="D524" s="172" t="str">
        <f>IF('Cálculos '!K530="","",'Cálculos '!K530)</f>
        <v/>
      </c>
      <c r="E524" s="172" t="str">
        <f>IF('Cálculos '!L530="","",'Cálculos '!L530)</f>
        <v/>
      </c>
      <c r="F524" s="172" t="str">
        <f>IF('Cálculos '!M530="","",'Cálculos '!M530)</f>
        <v/>
      </c>
      <c r="G524" s="172" t="str">
        <f>IF('Cálculos '!N530="","",'Cálculos '!N530)</f>
        <v/>
      </c>
      <c r="H524" s="172" t="str">
        <f>IF('Cálculos '!O530="","",'Cálculos '!O530)</f>
        <v/>
      </c>
      <c r="I524" s="172" t="str">
        <f>IF('Cálculos '!P530="","",'Cálculos '!P530)</f>
        <v/>
      </c>
      <c r="J524" s="172" t="str">
        <f>IF('Cálculos '!Q530="","",'Cálculos '!Q530)</f>
        <v/>
      </c>
      <c r="K524" s="172" t="str">
        <f>IF('Cálculos '!R530="","",'Cálculos '!R530)</f>
        <v/>
      </c>
      <c r="L524" s="172" t="str">
        <f>IF('Cálculos '!S530="","",'Cálculos '!S530)</f>
        <v/>
      </c>
      <c r="M524" s="172" t="str">
        <f>IF('Cálculos '!T530="","",'Cálculos '!T530)</f>
        <v/>
      </c>
      <c r="N524" s="172" t="str">
        <f>IF('Cálculos '!U530="","",'Cálculos '!U530)</f>
        <v/>
      </c>
      <c r="O524" s="172" t="str">
        <f>IF('Cálculos '!V530="","",'Cálculos '!V530)</f>
        <v/>
      </c>
      <c r="P524" s="172" t="str">
        <f>IF('Cálculos '!W530="","",'Cálculos '!W530)</f>
        <v/>
      </c>
      <c r="Q524" s="172" t="str">
        <f>IF('Cálculos '!X530="","",'Cálculos '!X530)</f>
        <v/>
      </c>
      <c r="R524" s="172" t="str">
        <f>IF('Cálculos '!Y530="","",'Cálculos '!Y530)</f>
        <v/>
      </c>
      <c r="S524" s="172" t="str">
        <f>IF('Cálculos '!Z530="","",'Cálculos '!Z530)</f>
        <v/>
      </c>
      <c r="T524" s="172" t="str">
        <f>IF('Cálculos '!AA530="","",'Cálculos '!AA530)</f>
        <v/>
      </c>
      <c r="U524" s="172" t="str">
        <f>IF('Cálculos '!AB530="","",'Cálculos '!AB530)</f>
        <v/>
      </c>
      <c r="V524" s="172" t="str">
        <f>IF('Cálculos '!AC530="","",'Cálculos '!AC530)</f>
        <v/>
      </c>
      <c r="W524" s="172" t="str">
        <f>IF('Cálculos '!AD530="","",'Cálculos '!AD530)</f>
        <v/>
      </c>
      <c r="X524" s="172" t="str">
        <f>IF('Cálculos '!AE530="","",'Cálculos '!AE530)</f>
        <v/>
      </c>
      <c r="Y524" s="172" t="str">
        <f>IF('Cálculos '!AF530="","",'Cálculos '!AF530)</f>
        <v/>
      </c>
      <c r="Z524" s="172" t="str">
        <f>IF('Cálculos '!AG530="","",'Cálculos '!AG530)</f>
        <v/>
      </c>
      <c r="AA524" s="172" t="str">
        <f>IF('Cálculos '!AH530="","",'Cálculos '!AH530)</f>
        <v/>
      </c>
      <c r="AB524" s="172" t="str">
        <f>IF('Cálculos '!AI530="","",'Cálculos '!AI530)</f>
        <v/>
      </c>
      <c r="AC524" s="172" t="str">
        <f>IF('Cálculos '!AJ530="","",'Cálculos '!AJ530)</f>
        <v/>
      </c>
      <c r="AD524" s="172" t="str">
        <f>IF('Cálculos '!AK530="","",'Cálculos '!AK530)</f>
        <v/>
      </c>
      <c r="AE524" s="172" t="str">
        <f>IF('Cálculos '!AL530="","",'Cálculos '!AL530)</f>
        <v/>
      </c>
      <c r="AF524" s="172" t="str">
        <f>IF('Cálculos '!AM530="","",'Cálculos '!AM530)</f>
        <v/>
      </c>
      <c r="AG524" s="172" t="str">
        <f>IF('Cálculos '!AN530="","",'Cálculos '!AN530)</f>
        <v/>
      </c>
      <c r="AH524" s="172" t="str">
        <f>IF('Cálculos '!AO530="","",'Cálculos '!AO530)</f>
        <v/>
      </c>
      <c r="AI524" s="172" t="str">
        <f>IF('Cálculos '!AP530="","",'Cálculos '!AP530)</f>
        <v/>
      </c>
      <c r="AJ524" s="443" t="str">
        <f>IF('Cálculos '!AQ530="","",'Cálculos '!AQ530)</f>
        <v/>
      </c>
      <c r="AK524" s="446" t="str">
        <f>IF('Cálculos '!D530="","",AVERAGE(C524:AJ524))</f>
        <v/>
      </c>
      <c r="AM524" s="181">
        <f t="shared" si="326"/>
        <v>522</v>
      </c>
      <c r="AN524" s="284" t="str">
        <f t="shared" si="327"/>
        <v/>
      </c>
      <c r="AO524" s="285" t="str">
        <f t="shared" si="328"/>
        <v/>
      </c>
      <c r="AP524" s="285" t="str">
        <f t="shared" si="329"/>
        <v/>
      </c>
      <c r="AQ524" s="285" t="str">
        <f t="shared" si="330"/>
        <v/>
      </c>
      <c r="AR524" s="182" t="str">
        <f t="shared" si="331"/>
        <v/>
      </c>
      <c r="AS524" s="182" t="str">
        <f t="shared" si="332"/>
        <v/>
      </c>
      <c r="AT524" s="182" t="str">
        <f t="shared" si="333"/>
        <v/>
      </c>
      <c r="AU524" s="182" t="str">
        <f t="shared" si="334"/>
        <v/>
      </c>
      <c r="AV524" s="182" t="str">
        <f t="shared" si="335"/>
        <v/>
      </c>
      <c r="AW524" s="182" t="str">
        <f t="shared" si="336"/>
        <v/>
      </c>
      <c r="AX524" s="182" t="str">
        <f t="shared" si="337"/>
        <v/>
      </c>
      <c r="AY524" s="182" t="str">
        <f t="shared" si="338"/>
        <v/>
      </c>
      <c r="AZ524" s="182" t="str">
        <f t="shared" si="339"/>
        <v/>
      </c>
      <c r="BA524" s="182" t="str">
        <f t="shared" si="340"/>
        <v/>
      </c>
      <c r="BB524" s="182" t="str">
        <f t="shared" si="341"/>
        <v/>
      </c>
      <c r="BC524" s="182" t="str">
        <f t="shared" si="342"/>
        <v/>
      </c>
      <c r="BD524" s="182" t="str">
        <f t="shared" si="343"/>
        <v/>
      </c>
      <c r="BE524" s="182" t="str">
        <f t="shared" si="344"/>
        <v/>
      </c>
      <c r="BF524" s="182" t="str">
        <f t="shared" si="345"/>
        <v/>
      </c>
      <c r="BG524" s="182" t="str">
        <f t="shared" si="346"/>
        <v/>
      </c>
      <c r="BH524" s="182" t="str">
        <f t="shared" si="347"/>
        <v/>
      </c>
      <c r="BI524" s="182" t="str">
        <f t="shared" si="348"/>
        <v/>
      </c>
      <c r="BJ524" s="182" t="str">
        <f t="shared" si="349"/>
        <v/>
      </c>
      <c r="BK524" s="182" t="str">
        <f t="shared" si="350"/>
        <v/>
      </c>
      <c r="BL524" s="182" t="str">
        <f t="shared" si="351"/>
        <v/>
      </c>
      <c r="BM524" s="182" t="str">
        <f t="shared" si="352"/>
        <v/>
      </c>
      <c r="BN524" s="182" t="str">
        <f t="shared" si="353"/>
        <v/>
      </c>
      <c r="BO524" s="182" t="str">
        <f t="shared" si="354"/>
        <v/>
      </c>
      <c r="BP524" s="182" t="str">
        <f t="shared" si="355"/>
        <v/>
      </c>
      <c r="BQ524" s="182" t="str">
        <f t="shared" si="356"/>
        <v/>
      </c>
      <c r="BR524" s="182" t="str">
        <f t="shared" si="357"/>
        <v/>
      </c>
      <c r="BS524" s="182" t="str">
        <f t="shared" si="358"/>
        <v/>
      </c>
      <c r="BT524" s="182" t="str">
        <f t="shared" si="359"/>
        <v/>
      </c>
      <c r="BU524" s="183" t="str">
        <f t="shared" si="360"/>
        <v/>
      </c>
      <c r="BV524" s="184" t="str">
        <f>IF('Cálculos '!C530="","",AVERAGE(AN524:BU524))</f>
        <v/>
      </c>
    </row>
    <row r="525" spans="2:74" ht="17.25" hidden="1" thickBot="1" x14ac:dyDescent="0.35">
      <c r="B525" s="165">
        <f t="shared" si="325"/>
        <v>523</v>
      </c>
      <c r="C525" s="171" t="str">
        <f>IF('Cálculos '!J531="","",'Cálculos '!J531)</f>
        <v/>
      </c>
      <c r="D525" s="172" t="str">
        <f>IF('Cálculos '!K531="","",'Cálculos '!K531)</f>
        <v/>
      </c>
      <c r="E525" s="172" t="str">
        <f>IF('Cálculos '!L531="","",'Cálculos '!L531)</f>
        <v/>
      </c>
      <c r="F525" s="172" t="str">
        <f>IF('Cálculos '!M531="","",'Cálculos '!M531)</f>
        <v/>
      </c>
      <c r="G525" s="172" t="str">
        <f>IF('Cálculos '!N531="","",'Cálculos '!N531)</f>
        <v/>
      </c>
      <c r="H525" s="172" t="str">
        <f>IF('Cálculos '!O531="","",'Cálculos '!O531)</f>
        <v/>
      </c>
      <c r="I525" s="172" t="str">
        <f>IF('Cálculos '!P531="","",'Cálculos '!P531)</f>
        <v/>
      </c>
      <c r="J525" s="172" t="str">
        <f>IF('Cálculos '!Q531="","",'Cálculos '!Q531)</f>
        <v/>
      </c>
      <c r="K525" s="172" t="str">
        <f>IF('Cálculos '!R531="","",'Cálculos '!R531)</f>
        <v/>
      </c>
      <c r="L525" s="172" t="str">
        <f>IF('Cálculos '!S531="","",'Cálculos '!S531)</f>
        <v/>
      </c>
      <c r="M525" s="172" t="str">
        <f>IF('Cálculos '!T531="","",'Cálculos '!T531)</f>
        <v/>
      </c>
      <c r="N525" s="172" t="str">
        <f>IF('Cálculos '!U531="","",'Cálculos '!U531)</f>
        <v/>
      </c>
      <c r="O525" s="172" t="str">
        <f>IF('Cálculos '!V531="","",'Cálculos '!V531)</f>
        <v/>
      </c>
      <c r="P525" s="172" t="str">
        <f>IF('Cálculos '!W531="","",'Cálculos '!W531)</f>
        <v/>
      </c>
      <c r="Q525" s="172" t="str">
        <f>IF('Cálculos '!X531="","",'Cálculos '!X531)</f>
        <v/>
      </c>
      <c r="R525" s="172" t="str">
        <f>IF('Cálculos '!Y531="","",'Cálculos '!Y531)</f>
        <v/>
      </c>
      <c r="S525" s="172" t="str">
        <f>IF('Cálculos '!Z531="","",'Cálculos '!Z531)</f>
        <v/>
      </c>
      <c r="T525" s="172" t="str">
        <f>IF('Cálculos '!AA531="","",'Cálculos '!AA531)</f>
        <v/>
      </c>
      <c r="U525" s="172" t="str">
        <f>IF('Cálculos '!AB531="","",'Cálculos '!AB531)</f>
        <v/>
      </c>
      <c r="V525" s="172" t="str">
        <f>IF('Cálculos '!AC531="","",'Cálculos '!AC531)</f>
        <v/>
      </c>
      <c r="W525" s="172" t="str">
        <f>IF('Cálculos '!AD531="","",'Cálculos '!AD531)</f>
        <v/>
      </c>
      <c r="X525" s="172" t="str">
        <f>IF('Cálculos '!AE531="","",'Cálculos '!AE531)</f>
        <v/>
      </c>
      <c r="Y525" s="172" t="str">
        <f>IF('Cálculos '!AF531="","",'Cálculos '!AF531)</f>
        <v/>
      </c>
      <c r="Z525" s="172" t="str">
        <f>IF('Cálculos '!AG531="","",'Cálculos '!AG531)</f>
        <v/>
      </c>
      <c r="AA525" s="172" t="str">
        <f>IF('Cálculos '!AH531="","",'Cálculos '!AH531)</f>
        <v/>
      </c>
      <c r="AB525" s="172" t="str">
        <f>IF('Cálculos '!AI531="","",'Cálculos '!AI531)</f>
        <v/>
      </c>
      <c r="AC525" s="172" t="str">
        <f>IF('Cálculos '!AJ531="","",'Cálculos '!AJ531)</f>
        <v/>
      </c>
      <c r="AD525" s="172" t="str">
        <f>IF('Cálculos '!AK531="","",'Cálculos '!AK531)</f>
        <v/>
      </c>
      <c r="AE525" s="172" t="str">
        <f>IF('Cálculos '!AL531="","",'Cálculos '!AL531)</f>
        <v/>
      </c>
      <c r="AF525" s="172" t="str">
        <f>IF('Cálculos '!AM531="","",'Cálculos '!AM531)</f>
        <v/>
      </c>
      <c r="AG525" s="172" t="str">
        <f>IF('Cálculos '!AN531="","",'Cálculos '!AN531)</f>
        <v/>
      </c>
      <c r="AH525" s="172" t="str">
        <f>IF('Cálculos '!AO531="","",'Cálculos '!AO531)</f>
        <v/>
      </c>
      <c r="AI525" s="172" t="str">
        <f>IF('Cálculos '!AP531="","",'Cálculos '!AP531)</f>
        <v/>
      </c>
      <c r="AJ525" s="443" t="str">
        <f>IF('Cálculos '!AQ531="","",'Cálculos '!AQ531)</f>
        <v/>
      </c>
      <c r="AK525" s="446" t="str">
        <f>IF('Cálculos '!D531="","",AVERAGE(C525:AJ525))</f>
        <v/>
      </c>
      <c r="AM525" s="181">
        <f t="shared" si="326"/>
        <v>523</v>
      </c>
      <c r="AN525" s="284" t="str">
        <f t="shared" si="327"/>
        <v/>
      </c>
      <c r="AO525" s="285" t="str">
        <f t="shared" si="328"/>
        <v/>
      </c>
      <c r="AP525" s="285" t="str">
        <f t="shared" si="329"/>
        <v/>
      </c>
      <c r="AQ525" s="285" t="str">
        <f t="shared" si="330"/>
        <v/>
      </c>
      <c r="AR525" s="182" t="str">
        <f t="shared" si="331"/>
        <v/>
      </c>
      <c r="AS525" s="182" t="str">
        <f t="shared" si="332"/>
        <v/>
      </c>
      <c r="AT525" s="182" t="str">
        <f t="shared" si="333"/>
        <v/>
      </c>
      <c r="AU525" s="182" t="str">
        <f t="shared" si="334"/>
        <v/>
      </c>
      <c r="AV525" s="182" t="str">
        <f t="shared" si="335"/>
        <v/>
      </c>
      <c r="AW525" s="182" t="str">
        <f t="shared" si="336"/>
        <v/>
      </c>
      <c r="AX525" s="182" t="str">
        <f t="shared" si="337"/>
        <v/>
      </c>
      <c r="AY525" s="182" t="str">
        <f t="shared" si="338"/>
        <v/>
      </c>
      <c r="AZ525" s="182" t="str">
        <f t="shared" si="339"/>
        <v/>
      </c>
      <c r="BA525" s="182" t="str">
        <f t="shared" si="340"/>
        <v/>
      </c>
      <c r="BB525" s="182" t="str">
        <f t="shared" si="341"/>
        <v/>
      </c>
      <c r="BC525" s="182" t="str">
        <f t="shared" si="342"/>
        <v/>
      </c>
      <c r="BD525" s="182" t="str">
        <f t="shared" si="343"/>
        <v/>
      </c>
      <c r="BE525" s="182" t="str">
        <f t="shared" si="344"/>
        <v/>
      </c>
      <c r="BF525" s="182" t="str">
        <f t="shared" si="345"/>
        <v/>
      </c>
      <c r="BG525" s="182" t="str">
        <f t="shared" si="346"/>
        <v/>
      </c>
      <c r="BH525" s="182" t="str">
        <f t="shared" si="347"/>
        <v/>
      </c>
      <c r="BI525" s="182" t="str">
        <f t="shared" si="348"/>
        <v/>
      </c>
      <c r="BJ525" s="182" t="str">
        <f t="shared" si="349"/>
        <v/>
      </c>
      <c r="BK525" s="182" t="str">
        <f t="shared" si="350"/>
        <v/>
      </c>
      <c r="BL525" s="182" t="str">
        <f t="shared" si="351"/>
        <v/>
      </c>
      <c r="BM525" s="182" t="str">
        <f t="shared" si="352"/>
        <v/>
      </c>
      <c r="BN525" s="182" t="str">
        <f t="shared" si="353"/>
        <v/>
      </c>
      <c r="BO525" s="182" t="str">
        <f t="shared" si="354"/>
        <v/>
      </c>
      <c r="BP525" s="182" t="str">
        <f t="shared" si="355"/>
        <v/>
      </c>
      <c r="BQ525" s="182" t="str">
        <f t="shared" si="356"/>
        <v/>
      </c>
      <c r="BR525" s="182" t="str">
        <f t="shared" si="357"/>
        <v/>
      </c>
      <c r="BS525" s="182" t="str">
        <f t="shared" si="358"/>
        <v/>
      </c>
      <c r="BT525" s="182" t="str">
        <f t="shared" si="359"/>
        <v/>
      </c>
      <c r="BU525" s="183" t="str">
        <f t="shared" si="360"/>
        <v/>
      </c>
      <c r="BV525" s="184" t="str">
        <f>IF('Cálculos '!C531="","",AVERAGE(AN525:BU525))</f>
        <v/>
      </c>
    </row>
    <row r="526" spans="2:74" ht="17.25" hidden="1" thickBot="1" x14ac:dyDescent="0.35">
      <c r="B526" s="165">
        <f t="shared" si="325"/>
        <v>524</v>
      </c>
      <c r="C526" s="171" t="str">
        <f>IF('Cálculos '!J532="","",'Cálculos '!J532)</f>
        <v/>
      </c>
      <c r="D526" s="172" t="str">
        <f>IF('Cálculos '!K532="","",'Cálculos '!K532)</f>
        <v/>
      </c>
      <c r="E526" s="172" t="str">
        <f>IF('Cálculos '!L532="","",'Cálculos '!L532)</f>
        <v/>
      </c>
      <c r="F526" s="172" t="str">
        <f>IF('Cálculos '!M532="","",'Cálculos '!M532)</f>
        <v/>
      </c>
      <c r="G526" s="172" t="str">
        <f>IF('Cálculos '!N532="","",'Cálculos '!N532)</f>
        <v/>
      </c>
      <c r="H526" s="172" t="str">
        <f>IF('Cálculos '!O532="","",'Cálculos '!O532)</f>
        <v/>
      </c>
      <c r="I526" s="172" t="str">
        <f>IF('Cálculos '!P532="","",'Cálculos '!P532)</f>
        <v/>
      </c>
      <c r="J526" s="172" t="str">
        <f>IF('Cálculos '!Q532="","",'Cálculos '!Q532)</f>
        <v/>
      </c>
      <c r="K526" s="172" t="str">
        <f>IF('Cálculos '!R532="","",'Cálculos '!R532)</f>
        <v/>
      </c>
      <c r="L526" s="172" t="str">
        <f>IF('Cálculos '!S532="","",'Cálculos '!S532)</f>
        <v/>
      </c>
      <c r="M526" s="172" t="str">
        <f>IF('Cálculos '!T532="","",'Cálculos '!T532)</f>
        <v/>
      </c>
      <c r="N526" s="172" t="str">
        <f>IF('Cálculos '!U532="","",'Cálculos '!U532)</f>
        <v/>
      </c>
      <c r="O526" s="172" t="str">
        <f>IF('Cálculos '!V532="","",'Cálculos '!V532)</f>
        <v/>
      </c>
      <c r="P526" s="172" t="str">
        <f>IF('Cálculos '!W532="","",'Cálculos '!W532)</f>
        <v/>
      </c>
      <c r="Q526" s="172" t="str">
        <f>IF('Cálculos '!X532="","",'Cálculos '!X532)</f>
        <v/>
      </c>
      <c r="R526" s="172" t="str">
        <f>IF('Cálculos '!Y532="","",'Cálculos '!Y532)</f>
        <v/>
      </c>
      <c r="S526" s="172" t="str">
        <f>IF('Cálculos '!Z532="","",'Cálculos '!Z532)</f>
        <v/>
      </c>
      <c r="T526" s="172" t="str">
        <f>IF('Cálculos '!AA532="","",'Cálculos '!AA532)</f>
        <v/>
      </c>
      <c r="U526" s="172" t="str">
        <f>IF('Cálculos '!AB532="","",'Cálculos '!AB532)</f>
        <v/>
      </c>
      <c r="V526" s="172" t="str">
        <f>IF('Cálculos '!AC532="","",'Cálculos '!AC532)</f>
        <v/>
      </c>
      <c r="W526" s="172" t="str">
        <f>IF('Cálculos '!AD532="","",'Cálculos '!AD532)</f>
        <v/>
      </c>
      <c r="X526" s="172" t="str">
        <f>IF('Cálculos '!AE532="","",'Cálculos '!AE532)</f>
        <v/>
      </c>
      <c r="Y526" s="172" t="str">
        <f>IF('Cálculos '!AF532="","",'Cálculos '!AF532)</f>
        <v/>
      </c>
      <c r="Z526" s="172" t="str">
        <f>IF('Cálculos '!AG532="","",'Cálculos '!AG532)</f>
        <v/>
      </c>
      <c r="AA526" s="172" t="str">
        <f>IF('Cálculos '!AH532="","",'Cálculos '!AH532)</f>
        <v/>
      </c>
      <c r="AB526" s="172" t="str">
        <f>IF('Cálculos '!AI532="","",'Cálculos '!AI532)</f>
        <v/>
      </c>
      <c r="AC526" s="172" t="str">
        <f>IF('Cálculos '!AJ532="","",'Cálculos '!AJ532)</f>
        <v/>
      </c>
      <c r="AD526" s="172" t="str">
        <f>IF('Cálculos '!AK532="","",'Cálculos '!AK532)</f>
        <v/>
      </c>
      <c r="AE526" s="172" t="str">
        <f>IF('Cálculos '!AL532="","",'Cálculos '!AL532)</f>
        <v/>
      </c>
      <c r="AF526" s="172" t="str">
        <f>IF('Cálculos '!AM532="","",'Cálculos '!AM532)</f>
        <v/>
      </c>
      <c r="AG526" s="172" t="str">
        <f>IF('Cálculos '!AN532="","",'Cálculos '!AN532)</f>
        <v/>
      </c>
      <c r="AH526" s="172" t="str">
        <f>IF('Cálculos '!AO532="","",'Cálculos '!AO532)</f>
        <v/>
      </c>
      <c r="AI526" s="172" t="str">
        <f>IF('Cálculos '!AP532="","",'Cálculos '!AP532)</f>
        <v/>
      </c>
      <c r="AJ526" s="443" t="str">
        <f>IF('Cálculos '!AQ532="","",'Cálculos '!AQ532)</f>
        <v/>
      </c>
      <c r="AK526" s="446" t="str">
        <f>IF('Cálculos '!D532="","",AVERAGE(C526:AJ526))</f>
        <v/>
      </c>
      <c r="AM526" s="181">
        <f t="shared" si="326"/>
        <v>524</v>
      </c>
      <c r="AN526" s="284" t="str">
        <f t="shared" si="327"/>
        <v/>
      </c>
      <c r="AO526" s="285" t="str">
        <f t="shared" si="328"/>
        <v/>
      </c>
      <c r="AP526" s="285" t="str">
        <f t="shared" si="329"/>
        <v/>
      </c>
      <c r="AQ526" s="285" t="str">
        <f t="shared" si="330"/>
        <v/>
      </c>
      <c r="AR526" s="182" t="str">
        <f t="shared" si="331"/>
        <v/>
      </c>
      <c r="AS526" s="182" t="str">
        <f t="shared" si="332"/>
        <v/>
      </c>
      <c r="AT526" s="182" t="str">
        <f t="shared" si="333"/>
        <v/>
      </c>
      <c r="AU526" s="182" t="str">
        <f t="shared" si="334"/>
        <v/>
      </c>
      <c r="AV526" s="182" t="str">
        <f t="shared" si="335"/>
        <v/>
      </c>
      <c r="AW526" s="182" t="str">
        <f t="shared" si="336"/>
        <v/>
      </c>
      <c r="AX526" s="182" t="str">
        <f t="shared" si="337"/>
        <v/>
      </c>
      <c r="AY526" s="182" t="str">
        <f t="shared" si="338"/>
        <v/>
      </c>
      <c r="AZ526" s="182" t="str">
        <f t="shared" si="339"/>
        <v/>
      </c>
      <c r="BA526" s="182" t="str">
        <f t="shared" si="340"/>
        <v/>
      </c>
      <c r="BB526" s="182" t="str">
        <f t="shared" si="341"/>
        <v/>
      </c>
      <c r="BC526" s="182" t="str">
        <f t="shared" si="342"/>
        <v/>
      </c>
      <c r="BD526" s="182" t="str">
        <f t="shared" si="343"/>
        <v/>
      </c>
      <c r="BE526" s="182" t="str">
        <f t="shared" si="344"/>
        <v/>
      </c>
      <c r="BF526" s="182" t="str">
        <f t="shared" si="345"/>
        <v/>
      </c>
      <c r="BG526" s="182" t="str">
        <f t="shared" si="346"/>
        <v/>
      </c>
      <c r="BH526" s="182" t="str">
        <f t="shared" si="347"/>
        <v/>
      </c>
      <c r="BI526" s="182" t="str">
        <f t="shared" si="348"/>
        <v/>
      </c>
      <c r="BJ526" s="182" t="str">
        <f t="shared" si="349"/>
        <v/>
      </c>
      <c r="BK526" s="182" t="str">
        <f t="shared" si="350"/>
        <v/>
      </c>
      <c r="BL526" s="182" t="str">
        <f t="shared" si="351"/>
        <v/>
      </c>
      <c r="BM526" s="182" t="str">
        <f t="shared" si="352"/>
        <v/>
      </c>
      <c r="BN526" s="182" t="str">
        <f t="shared" si="353"/>
        <v/>
      </c>
      <c r="BO526" s="182" t="str">
        <f t="shared" si="354"/>
        <v/>
      </c>
      <c r="BP526" s="182" t="str">
        <f t="shared" si="355"/>
        <v/>
      </c>
      <c r="BQ526" s="182" t="str">
        <f t="shared" si="356"/>
        <v/>
      </c>
      <c r="BR526" s="182" t="str">
        <f t="shared" si="357"/>
        <v/>
      </c>
      <c r="BS526" s="182" t="str">
        <f t="shared" si="358"/>
        <v/>
      </c>
      <c r="BT526" s="182" t="str">
        <f t="shared" si="359"/>
        <v/>
      </c>
      <c r="BU526" s="183" t="str">
        <f t="shared" si="360"/>
        <v/>
      </c>
      <c r="BV526" s="184" t="str">
        <f>IF('Cálculos '!C532="","",AVERAGE(AN526:BU526))</f>
        <v/>
      </c>
    </row>
    <row r="527" spans="2:74" ht="17.25" hidden="1" thickBot="1" x14ac:dyDescent="0.35">
      <c r="B527" s="165">
        <f t="shared" si="325"/>
        <v>525</v>
      </c>
      <c r="C527" s="171" t="str">
        <f>IF('Cálculos '!J533="","",'Cálculos '!J533)</f>
        <v/>
      </c>
      <c r="D527" s="172" t="str">
        <f>IF('Cálculos '!K533="","",'Cálculos '!K533)</f>
        <v/>
      </c>
      <c r="E527" s="172" t="str">
        <f>IF('Cálculos '!L533="","",'Cálculos '!L533)</f>
        <v/>
      </c>
      <c r="F527" s="172" t="str">
        <f>IF('Cálculos '!M533="","",'Cálculos '!M533)</f>
        <v/>
      </c>
      <c r="G527" s="172" t="str">
        <f>IF('Cálculos '!N533="","",'Cálculos '!N533)</f>
        <v/>
      </c>
      <c r="H527" s="172" t="str">
        <f>IF('Cálculos '!O533="","",'Cálculos '!O533)</f>
        <v/>
      </c>
      <c r="I527" s="172" t="str">
        <f>IF('Cálculos '!P533="","",'Cálculos '!P533)</f>
        <v/>
      </c>
      <c r="J527" s="172" t="str">
        <f>IF('Cálculos '!Q533="","",'Cálculos '!Q533)</f>
        <v/>
      </c>
      <c r="K527" s="172" t="str">
        <f>IF('Cálculos '!R533="","",'Cálculos '!R533)</f>
        <v/>
      </c>
      <c r="L527" s="172" t="str">
        <f>IF('Cálculos '!S533="","",'Cálculos '!S533)</f>
        <v/>
      </c>
      <c r="M527" s="172" t="str">
        <f>IF('Cálculos '!T533="","",'Cálculos '!T533)</f>
        <v/>
      </c>
      <c r="N527" s="172" t="str">
        <f>IF('Cálculos '!U533="","",'Cálculos '!U533)</f>
        <v/>
      </c>
      <c r="O527" s="172" t="str">
        <f>IF('Cálculos '!V533="","",'Cálculos '!V533)</f>
        <v/>
      </c>
      <c r="P527" s="172" t="str">
        <f>IF('Cálculos '!W533="","",'Cálculos '!W533)</f>
        <v/>
      </c>
      <c r="Q527" s="172" t="str">
        <f>IF('Cálculos '!X533="","",'Cálculos '!X533)</f>
        <v/>
      </c>
      <c r="R527" s="172" t="str">
        <f>IF('Cálculos '!Y533="","",'Cálculos '!Y533)</f>
        <v/>
      </c>
      <c r="S527" s="172" t="str">
        <f>IF('Cálculos '!Z533="","",'Cálculos '!Z533)</f>
        <v/>
      </c>
      <c r="T527" s="172" t="str">
        <f>IF('Cálculos '!AA533="","",'Cálculos '!AA533)</f>
        <v/>
      </c>
      <c r="U527" s="172" t="str">
        <f>IF('Cálculos '!AB533="","",'Cálculos '!AB533)</f>
        <v/>
      </c>
      <c r="V527" s="172" t="str">
        <f>IF('Cálculos '!AC533="","",'Cálculos '!AC533)</f>
        <v/>
      </c>
      <c r="W527" s="172" t="str">
        <f>IF('Cálculos '!AD533="","",'Cálculos '!AD533)</f>
        <v/>
      </c>
      <c r="X527" s="172" t="str">
        <f>IF('Cálculos '!AE533="","",'Cálculos '!AE533)</f>
        <v/>
      </c>
      <c r="Y527" s="172" t="str">
        <f>IF('Cálculos '!AF533="","",'Cálculos '!AF533)</f>
        <v/>
      </c>
      <c r="Z527" s="172" t="str">
        <f>IF('Cálculos '!AG533="","",'Cálculos '!AG533)</f>
        <v/>
      </c>
      <c r="AA527" s="172" t="str">
        <f>IF('Cálculos '!AH533="","",'Cálculos '!AH533)</f>
        <v/>
      </c>
      <c r="AB527" s="172" t="str">
        <f>IF('Cálculos '!AI533="","",'Cálculos '!AI533)</f>
        <v/>
      </c>
      <c r="AC527" s="172" t="str">
        <f>IF('Cálculos '!AJ533="","",'Cálculos '!AJ533)</f>
        <v/>
      </c>
      <c r="AD527" s="172" t="str">
        <f>IF('Cálculos '!AK533="","",'Cálculos '!AK533)</f>
        <v/>
      </c>
      <c r="AE527" s="172" t="str">
        <f>IF('Cálculos '!AL533="","",'Cálculos '!AL533)</f>
        <v/>
      </c>
      <c r="AF527" s="172" t="str">
        <f>IF('Cálculos '!AM533="","",'Cálculos '!AM533)</f>
        <v/>
      </c>
      <c r="AG527" s="172" t="str">
        <f>IF('Cálculos '!AN533="","",'Cálculos '!AN533)</f>
        <v/>
      </c>
      <c r="AH527" s="172" t="str">
        <f>IF('Cálculos '!AO533="","",'Cálculos '!AO533)</f>
        <v/>
      </c>
      <c r="AI527" s="172" t="str">
        <f>IF('Cálculos '!AP533="","",'Cálculos '!AP533)</f>
        <v/>
      </c>
      <c r="AJ527" s="443" t="str">
        <f>IF('Cálculos '!AQ533="","",'Cálculos '!AQ533)</f>
        <v/>
      </c>
      <c r="AK527" s="446" t="str">
        <f>IF('Cálculos '!D533="","",AVERAGE(C527:AJ527))</f>
        <v/>
      </c>
      <c r="AM527" s="181">
        <f t="shared" si="326"/>
        <v>525</v>
      </c>
      <c r="AN527" s="284" t="str">
        <f t="shared" si="327"/>
        <v/>
      </c>
      <c r="AO527" s="285" t="str">
        <f t="shared" si="328"/>
        <v/>
      </c>
      <c r="AP527" s="285" t="str">
        <f t="shared" si="329"/>
        <v/>
      </c>
      <c r="AQ527" s="285" t="str">
        <f t="shared" si="330"/>
        <v/>
      </c>
      <c r="AR527" s="182" t="str">
        <f t="shared" si="331"/>
        <v/>
      </c>
      <c r="AS527" s="182" t="str">
        <f t="shared" si="332"/>
        <v/>
      </c>
      <c r="AT527" s="182" t="str">
        <f t="shared" si="333"/>
        <v/>
      </c>
      <c r="AU527" s="182" t="str">
        <f t="shared" si="334"/>
        <v/>
      </c>
      <c r="AV527" s="182" t="str">
        <f t="shared" si="335"/>
        <v/>
      </c>
      <c r="AW527" s="182" t="str">
        <f t="shared" si="336"/>
        <v/>
      </c>
      <c r="AX527" s="182" t="str">
        <f t="shared" si="337"/>
        <v/>
      </c>
      <c r="AY527" s="182" t="str">
        <f t="shared" si="338"/>
        <v/>
      </c>
      <c r="AZ527" s="182" t="str">
        <f t="shared" si="339"/>
        <v/>
      </c>
      <c r="BA527" s="182" t="str">
        <f t="shared" si="340"/>
        <v/>
      </c>
      <c r="BB527" s="182" t="str">
        <f t="shared" si="341"/>
        <v/>
      </c>
      <c r="BC527" s="182" t="str">
        <f t="shared" si="342"/>
        <v/>
      </c>
      <c r="BD527" s="182" t="str">
        <f t="shared" si="343"/>
        <v/>
      </c>
      <c r="BE527" s="182" t="str">
        <f t="shared" si="344"/>
        <v/>
      </c>
      <c r="BF527" s="182" t="str">
        <f t="shared" si="345"/>
        <v/>
      </c>
      <c r="BG527" s="182" t="str">
        <f t="shared" si="346"/>
        <v/>
      </c>
      <c r="BH527" s="182" t="str">
        <f t="shared" si="347"/>
        <v/>
      </c>
      <c r="BI527" s="182" t="str">
        <f t="shared" si="348"/>
        <v/>
      </c>
      <c r="BJ527" s="182" t="str">
        <f t="shared" si="349"/>
        <v/>
      </c>
      <c r="BK527" s="182" t="str">
        <f t="shared" si="350"/>
        <v/>
      </c>
      <c r="BL527" s="182" t="str">
        <f t="shared" si="351"/>
        <v/>
      </c>
      <c r="BM527" s="182" t="str">
        <f t="shared" si="352"/>
        <v/>
      </c>
      <c r="BN527" s="182" t="str">
        <f t="shared" si="353"/>
        <v/>
      </c>
      <c r="BO527" s="182" t="str">
        <f t="shared" si="354"/>
        <v/>
      </c>
      <c r="BP527" s="182" t="str">
        <f t="shared" si="355"/>
        <v/>
      </c>
      <c r="BQ527" s="182" t="str">
        <f t="shared" si="356"/>
        <v/>
      </c>
      <c r="BR527" s="182" t="str">
        <f t="shared" si="357"/>
        <v/>
      </c>
      <c r="BS527" s="182" t="str">
        <f t="shared" si="358"/>
        <v/>
      </c>
      <c r="BT527" s="182" t="str">
        <f t="shared" si="359"/>
        <v/>
      </c>
      <c r="BU527" s="183" t="str">
        <f t="shared" si="360"/>
        <v/>
      </c>
      <c r="BV527" s="184" t="str">
        <f>IF('Cálculos '!C533="","",AVERAGE(AN527:BU527))</f>
        <v/>
      </c>
    </row>
    <row r="528" spans="2:74" ht="17.25" hidden="1" thickBot="1" x14ac:dyDescent="0.35">
      <c r="B528" s="165">
        <f t="shared" si="325"/>
        <v>526</v>
      </c>
      <c r="C528" s="171" t="str">
        <f>IF('Cálculos '!J534="","",'Cálculos '!J534)</f>
        <v/>
      </c>
      <c r="D528" s="172" t="str">
        <f>IF('Cálculos '!K534="","",'Cálculos '!K534)</f>
        <v/>
      </c>
      <c r="E528" s="172" t="str">
        <f>IF('Cálculos '!L534="","",'Cálculos '!L534)</f>
        <v/>
      </c>
      <c r="F528" s="172" t="str">
        <f>IF('Cálculos '!M534="","",'Cálculos '!M534)</f>
        <v/>
      </c>
      <c r="G528" s="172" t="str">
        <f>IF('Cálculos '!N534="","",'Cálculos '!N534)</f>
        <v/>
      </c>
      <c r="H528" s="172" t="str">
        <f>IF('Cálculos '!O534="","",'Cálculos '!O534)</f>
        <v/>
      </c>
      <c r="I528" s="172" t="str">
        <f>IF('Cálculos '!P534="","",'Cálculos '!P534)</f>
        <v/>
      </c>
      <c r="J528" s="172" t="str">
        <f>IF('Cálculos '!Q534="","",'Cálculos '!Q534)</f>
        <v/>
      </c>
      <c r="K528" s="172" t="str">
        <f>IF('Cálculos '!R534="","",'Cálculos '!R534)</f>
        <v/>
      </c>
      <c r="L528" s="172" t="str">
        <f>IF('Cálculos '!S534="","",'Cálculos '!S534)</f>
        <v/>
      </c>
      <c r="M528" s="172" t="str">
        <f>IF('Cálculos '!T534="","",'Cálculos '!T534)</f>
        <v/>
      </c>
      <c r="N528" s="172" t="str">
        <f>IF('Cálculos '!U534="","",'Cálculos '!U534)</f>
        <v/>
      </c>
      <c r="O528" s="172" t="str">
        <f>IF('Cálculos '!V534="","",'Cálculos '!V534)</f>
        <v/>
      </c>
      <c r="P528" s="172" t="str">
        <f>IF('Cálculos '!W534="","",'Cálculos '!W534)</f>
        <v/>
      </c>
      <c r="Q528" s="172" t="str">
        <f>IF('Cálculos '!X534="","",'Cálculos '!X534)</f>
        <v/>
      </c>
      <c r="R528" s="172" t="str">
        <f>IF('Cálculos '!Y534="","",'Cálculos '!Y534)</f>
        <v/>
      </c>
      <c r="S528" s="172" t="str">
        <f>IF('Cálculos '!Z534="","",'Cálculos '!Z534)</f>
        <v/>
      </c>
      <c r="T528" s="172" t="str">
        <f>IF('Cálculos '!AA534="","",'Cálculos '!AA534)</f>
        <v/>
      </c>
      <c r="U528" s="172" t="str">
        <f>IF('Cálculos '!AB534="","",'Cálculos '!AB534)</f>
        <v/>
      </c>
      <c r="V528" s="172" t="str">
        <f>IF('Cálculos '!AC534="","",'Cálculos '!AC534)</f>
        <v/>
      </c>
      <c r="W528" s="172" t="str">
        <f>IF('Cálculos '!AD534="","",'Cálculos '!AD534)</f>
        <v/>
      </c>
      <c r="X528" s="172" t="str">
        <f>IF('Cálculos '!AE534="","",'Cálculos '!AE534)</f>
        <v/>
      </c>
      <c r="Y528" s="172" t="str">
        <f>IF('Cálculos '!AF534="","",'Cálculos '!AF534)</f>
        <v/>
      </c>
      <c r="Z528" s="172" t="str">
        <f>IF('Cálculos '!AG534="","",'Cálculos '!AG534)</f>
        <v/>
      </c>
      <c r="AA528" s="172" t="str">
        <f>IF('Cálculos '!AH534="","",'Cálculos '!AH534)</f>
        <v/>
      </c>
      <c r="AB528" s="172" t="str">
        <f>IF('Cálculos '!AI534="","",'Cálculos '!AI534)</f>
        <v/>
      </c>
      <c r="AC528" s="172" t="str">
        <f>IF('Cálculos '!AJ534="","",'Cálculos '!AJ534)</f>
        <v/>
      </c>
      <c r="AD528" s="172" t="str">
        <f>IF('Cálculos '!AK534="","",'Cálculos '!AK534)</f>
        <v/>
      </c>
      <c r="AE528" s="172" t="str">
        <f>IF('Cálculos '!AL534="","",'Cálculos '!AL534)</f>
        <v/>
      </c>
      <c r="AF528" s="172" t="str">
        <f>IF('Cálculos '!AM534="","",'Cálculos '!AM534)</f>
        <v/>
      </c>
      <c r="AG528" s="172" t="str">
        <f>IF('Cálculos '!AN534="","",'Cálculos '!AN534)</f>
        <v/>
      </c>
      <c r="AH528" s="172" t="str">
        <f>IF('Cálculos '!AO534="","",'Cálculos '!AO534)</f>
        <v/>
      </c>
      <c r="AI528" s="172" t="str">
        <f>IF('Cálculos '!AP534="","",'Cálculos '!AP534)</f>
        <v/>
      </c>
      <c r="AJ528" s="443" t="str">
        <f>IF('Cálculos '!AQ534="","",'Cálculos '!AQ534)</f>
        <v/>
      </c>
      <c r="AK528" s="446" t="str">
        <f>IF('Cálculos '!D534="","",AVERAGE(C528:AJ528))</f>
        <v/>
      </c>
      <c r="AM528" s="181">
        <f t="shared" si="326"/>
        <v>526</v>
      </c>
      <c r="AN528" s="284" t="str">
        <f t="shared" si="327"/>
        <v/>
      </c>
      <c r="AO528" s="285" t="str">
        <f t="shared" si="328"/>
        <v/>
      </c>
      <c r="AP528" s="285" t="str">
        <f t="shared" si="329"/>
        <v/>
      </c>
      <c r="AQ528" s="285" t="str">
        <f t="shared" si="330"/>
        <v/>
      </c>
      <c r="AR528" s="182" t="str">
        <f t="shared" si="331"/>
        <v/>
      </c>
      <c r="AS528" s="182" t="str">
        <f t="shared" si="332"/>
        <v/>
      </c>
      <c r="AT528" s="182" t="str">
        <f t="shared" si="333"/>
        <v/>
      </c>
      <c r="AU528" s="182" t="str">
        <f t="shared" si="334"/>
        <v/>
      </c>
      <c r="AV528" s="182" t="str">
        <f t="shared" si="335"/>
        <v/>
      </c>
      <c r="AW528" s="182" t="str">
        <f t="shared" si="336"/>
        <v/>
      </c>
      <c r="AX528" s="182" t="str">
        <f t="shared" si="337"/>
        <v/>
      </c>
      <c r="AY528" s="182" t="str">
        <f t="shared" si="338"/>
        <v/>
      </c>
      <c r="AZ528" s="182" t="str">
        <f t="shared" si="339"/>
        <v/>
      </c>
      <c r="BA528" s="182" t="str">
        <f t="shared" si="340"/>
        <v/>
      </c>
      <c r="BB528" s="182" t="str">
        <f t="shared" si="341"/>
        <v/>
      </c>
      <c r="BC528" s="182" t="str">
        <f t="shared" si="342"/>
        <v/>
      </c>
      <c r="BD528" s="182" t="str">
        <f t="shared" si="343"/>
        <v/>
      </c>
      <c r="BE528" s="182" t="str">
        <f t="shared" si="344"/>
        <v/>
      </c>
      <c r="BF528" s="182" t="str">
        <f t="shared" si="345"/>
        <v/>
      </c>
      <c r="BG528" s="182" t="str">
        <f t="shared" si="346"/>
        <v/>
      </c>
      <c r="BH528" s="182" t="str">
        <f t="shared" si="347"/>
        <v/>
      </c>
      <c r="BI528" s="182" t="str">
        <f t="shared" si="348"/>
        <v/>
      </c>
      <c r="BJ528" s="182" t="str">
        <f t="shared" si="349"/>
        <v/>
      </c>
      <c r="BK528" s="182" t="str">
        <f t="shared" si="350"/>
        <v/>
      </c>
      <c r="BL528" s="182" t="str">
        <f t="shared" si="351"/>
        <v/>
      </c>
      <c r="BM528" s="182" t="str">
        <f t="shared" si="352"/>
        <v/>
      </c>
      <c r="BN528" s="182" t="str">
        <f t="shared" si="353"/>
        <v/>
      </c>
      <c r="BO528" s="182" t="str">
        <f t="shared" si="354"/>
        <v/>
      </c>
      <c r="BP528" s="182" t="str">
        <f t="shared" si="355"/>
        <v/>
      </c>
      <c r="BQ528" s="182" t="str">
        <f t="shared" si="356"/>
        <v/>
      </c>
      <c r="BR528" s="182" t="str">
        <f t="shared" si="357"/>
        <v/>
      </c>
      <c r="BS528" s="182" t="str">
        <f t="shared" si="358"/>
        <v/>
      </c>
      <c r="BT528" s="182" t="str">
        <f t="shared" si="359"/>
        <v/>
      </c>
      <c r="BU528" s="183" t="str">
        <f t="shared" si="360"/>
        <v/>
      </c>
      <c r="BV528" s="184" t="str">
        <f>IF('Cálculos '!C534="","",AVERAGE(AN528:BU528))</f>
        <v/>
      </c>
    </row>
    <row r="529" spans="2:74" ht="17.25" hidden="1" thickBot="1" x14ac:dyDescent="0.35">
      <c r="B529" s="165">
        <f t="shared" si="325"/>
        <v>527</v>
      </c>
      <c r="C529" s="171" t="str">
        <f>IF('Cálculos '!J535="","",'Cálculos '!J535)</f>
        <v/>
      </c>
      <c r="D529" s="172" t="str">
        <f>IF('Cálculos '!K535="","",'Cálculos '!K535)</f>
        <v/>
      </c>
      <c r="E529" s="172" t="str">
        <f>IF('Cálculos '!L535="","",'Cálculos '!L535)</f>
        <v/>
      </c>
      <c r="F529" s="172" t="str">
        <f>IF('Cálculos '!M535="","",'Cálculos '!M535)</f>
        <v/>
      </c>
      <c r="G529" s="172" t="str">
        <f>IF('Cálculos '!N535="","",'Cálculos '!N535)</f>
        <v/>
      </c>
      <c r="H529" s="172" t="str">
        <f>IF('Cálculos '!O535="","",'Cálculos '!O535)</f>
        <v/>
      </c>
      <c r="I529" s="172" t="str">
        <f>IF('Cálculos '!P535="","",'Cálculos '!P535)</f>
        <v/>
      </c>
      <c r="J529" s="172" t="str">
        <f>IF('Cálculos '!Q535="","",'Cálculos '!Q535)</f>
        <v/>
      </c>
      <c r="K529" s="172" t="str">
        <f>IF('Cálculos '!R535="","",'Cálculos '!R535)</f>
        <v/>
      </c>
      <c r="L529" s="172" t="str">
        <f>IF('Cálculos '!S535="","",'Cálculos '!S535)</f>
        <v/>
      </c>
      <c r="M529" s="172" t="str">
        <f>IF('Cálculos '!T535="","",'Cálculos '!T535)</f>
        <v/>
      </c>
      <c r="N529" s="172" t="str">
        <f>IF('Cálculos '!U535="","",'Cálculos '!U535)</f>
        <v/>
      </c>
      <c r="O529" s="172" t="str">
        <f>IF('Cálculos '!V535="","",'Cálculos '!V535)</f>
        <v/>
      </c>
      <c r="P529" s="172" t="str">
        <f>IF('Cálculos '!W535="","",'Cálculos '!W535)</f>
        <v/>
      </c>
      <c r="Q529" s="172" t="str">
        <f>IF('Cálculos '!X535="","",'Cálculos '!X535)</f>
        <v/>
      </c>
      <c r="R529" s="172" t="str">
        <f>IF('Cálculos '!Y535="","",'Cálculos '!Y535)</f>
        <v/>
      </c>
      <c r="S529" s="172" t="str">
        <f>IF('Cálculos '!Z535="","",'Cálculos '!Z535)</f>
        <v/>
      </c>
      <c r="T529" s="172" t="str">
        <f>IF('Cálculos '!AA535="","",'Cálculos '!AA535)</f>
        <v/>
      </c>
      <c r="U529" s="172" t="str">
        <f>IF('Cálculos '!AB535="","",'Cálculos '!AB535)</f>
        <v/>
      </c>
      <c r="V529" s="172" t="str">
        <f>IF('Cálculos '!AC535="","",'Cálculos '!AC535)</f>
        <v/>
      </c>
      <c r="W529" s="172" t="str">
        <f>IF('Cálculos '!AD535="","",'Cálculos '!AD535)</f>
        <v/>
      </c>
      <c r="X529" s="172" t="str">
        <f>IF('Cálculos '!AE535="","",'Cálculos '!AE535)</f>
        <v/>
      </c>
      <c r="Y529" s="172" t="str">
        <f>IF('Cálculos '!AF535="","",'Cálculos '!AF535)</f>
        <v/>
      </c>
      <c r="Z529" s="172" t="str">
        <f>IF('Cálculos '!AG535="","",'Cálculos '!AG535)</f>
        <v/>
      </c>
      <c r="AA529" s="172" t="str">
        <f>IF('Cálculos '!AH535="","",'Cálculos '!AH535)</f>
        <v/>
      </c>
      <c r="AB529" s="172" t="str">
        <f>IF('Cálculos '!AI535="","",'Cálculos '!AI535)</f>
        <v/>
      </c>
      <c r="AC529" s="172" t="str">
        <f>IF('Cálculos '!AJ535="","",'Cálculos '!AJ535)</f>
        <v/>
      </c>
      <c r="AD529" s="172" t="str">
        <f>IF('Cálculos '!AK535="","",'Cálculos '!AK535)</f>
        <v/>
      </c>
      <c r="AE529" s="172" t="str">
        <f>IF('Cálculos '!AL535="","",'Cálculos '!AL535)</f>
        <v/>
      </c>
      <c r="AF529" s="172" t="str">
        <f>IF('Cálculos '!AM535="","",'Cálculos '!AM535)</f>
        <v/>
      </c>
      <c r="AG529" s="172" t="str">
        <f>IF('Cálculos '!AN535="","",'Cálculos '!AN535)</f>
        <v/>
      </c>
      <c r="AH529" s="172" t="str">
        <f>IF('Cálculos '!AO535="","",'Cálculos '!AO535)</f>
        <v/>
      </c>
      <c r="AI529" s="172" t="str">
        <f>IF('Cálculos '!AP535="","",'Cálculos '!AP535)</f>
        <v/>
      </c>
      <c r="AJ529" s="443" t="str">
        <f>IF('Cálculos '!AQ535="","",'Cálculos '!AQ535)</f>
        <v/>
      </c>
      <c r="AK529" s="446" t="str">
        <f>IF('Cálculos '!D535="","",AVERAGE(C529:AJ529))</f>
        <v/>
      </c>
      <c r="AM529" s="181">
        <f t="shared" si="326"/>
        <v>527</v>
      </c>
      <c r="AN529" s="284" t="str">
        <f t="shared" si="327"/>
        <v/>
      </c>
      <c r="AO529" s="285" t="str">
        <f t="shared" si="328"/>
        <v/>
      </c>
      <c r="AP529" s="285" t="str">
        <f t="shared" si="329"/>
        <v/>
      </c>
      <c r="AQ529" s="285" t="str">
        <f t="shared" si="330"/>
        <v/>
      </c>
      <c r="AR529" s="182" t="str">
        <f t="shared" si="331"/>
        <v/>
      </c>
      <c r="AS529" s="182" t="str">
        <f t="shared" si="332"/>
        <v/>
      </c>
      <c r="AT529" s="182" t="str">
        <f t="shared" si="333"/>
        <v/>
      </c>
      <c r="AU529" s="182" t="str">
        <f t="shared" si="334"/>
        <v/>
      </c>
      <c r="AV529" s="182" t="str">
        <f t="shared" si="335"/>
        <v/>
      </c>
      <c r="AW529" s="182" t="str">
        <f t="shared" si="336"/>
        <v/>
      </c>
      <c r="AX529" s="182" t="str">
        <f t="shared" si="337"/>
        <v/>
      </c>
      <c r="AY529" s="182" t="str">
        <f t="shared" si="338"/>
        <v/>
      </c>
      <c r="AZ529" s="182" t="str">
        <f t="shared" si="339"/>
        <v/>
      </c>
      <c r="BA529" s="182" t="str">
        <f t="shared" si="340"/>
        <v/>
      </c>
      <c r="BB529" s="182" t="str">
        <f t="shared" si="341"/>
        <v/>
      </c>
      <c r="BC529" s="182" t="str">
        <f t="shared" si="342"/>
        <v/>
      </c>
      <c r="BD529" s="182" t="str">
        <f t="shared" si="343"/>
        <v/>
      </c>
      <c r="BE529" s="182" t="str">
        <f t="shared" si="344"/>
        <v/>
      </c>
      <c r="BF529" s="182" t="str">
        <f t="shared" si="345"/>
        <v/>
      </c>
      <c r="BG529" s="182" t="str">
        <f t="shared" si="346"/>
        <v/>
      </c>
      <c r="BH529" s="182" t="str">
        <f t="shared" si="347"/>
        <v/>
      </c>
      <c r="BI529" s="182" t="str">
        <f t="shared" si="348"/>
        <v/>
      </c>
      <c r="BJ529" s="182" t="str">
        <f t="shared" si="349"/>
        <v/>
      </c>
      <c r="BK529" s="182" t="str">
        <f t="shared" si="350"/>
        <v/>
      </c>
      <c r="BL529" s="182" t="str">
        <f t="shared" si="351"/>
        <v/>
      </c>
      <c r="BM529" s="182" t="str">
        <f t="shared" si="352"/>
        <v/>
      </c>
      <c r="BN529" s="182" t="str">
        <f t="shared" si="353"/>
        <v/>
      </c>
      <c r="BO529" s="182" t="str">
        <f t="shared" si="354"/>
        <v/>
      </c>
      <c r="BP529" s="182" t="str">
        <f t="shared" si="355"/>
        <v/>
      </c>
      <c r="BQ529" s="182" t="str">
        <f t="shared" si="356"/>
        <v/>
      </c>
      <c r="BR529" s="182" t="str">
        <f t="shared" si="357"/>
        <v/>
      </c>
      <c r="BS529" s="182" t="str">
        <f t="shared" si="358"/>
        <v/>
      </c>
      <c r="BT529" s="182" t="str">
        <f t="shared" si="359"/>
        <v/>
      </c>
      <c r="BU529" s="183" t="str">
        <f t="shared" si="360"/>
        <v/>
      </c>
      <c r="BV529" s="184" t="str">
        <f>IF('Cálculos '!C535="","",AVERAGE(AN529:BU529))</f>
        <v/>
      </c>
    </row>
    <row r="530" spans="2:74" ht="17.25" hidden="1" thickBot="1" x14ac:dyDescent="0.35">
      <c r="B530" s="165">
        <f t="shared" si="325"/>
        <v>528</v>
      </c>
      <c r="C530" s="171" t="str">
        <f>IF('Cálculos '!J536="","",'Cálculos '!J536)</f>
        <v/>
      </c>
      <c r="D530" s="172" t="str">
        <f>IF('Cálculos '!K536="","",'Cálculos '!K536)</f>
        <v/>
      </c>
      <c r="E530" s="172" t="str">
        <f>IF('Cálculos '!L536="","",'Cálculos '!L536)</f>
        <v/>
      </c>
      <c r="F530" s="172" t="str">
        <f>IF('Cálculos '!M536="","",'Cálculos '!M536)</f>
        <v/>
      </c>
      <c r="G530" s="172" t="str">
        <f>IF('Cálculos '!N536="","",'Cálculos '!N536)</f>
        <v/>
      </c>
      <c r="H530" s="172" t="str">
        <f>IF('Cálculos '!O536="","",'Cálculos '!O536)</f>
        <v/>
      </c>
      <c r="I530" s="172" t="str">
        <f>IF('Cálculos '!P536="","",'Cálculos '!P536)</f>
        <v/>
      </c>
      <c r="J530" s="172" t="str">
        <f>IF('Cálculos '!Q536="","",'Cálculos '!Q536)</f>
        <v/>
      </c>
      <c r="K530" s="172" t="str">
        <f>IF('Cálculos '!R536="","",'Cálculos '!R536)</f>
        <v/>
      </c>
      <c r="L530" s="172" t="str">
        <f>IF('Cálculos '!S536="","",'Cálculos '!S536)</f>
        <v/>
      </c>
      <c r="M530" s="172" t="str">
        <f>IF('Cálculos '!T536="","",'Cálculos '!T536)</f>
        <v/>
      </c>
      <c r="N530" s="172" t="str">
        <f>IF('Cálculos '!U536="","",'Cálculos '!U536)</f>
        <v/>
      </c>
      <c r="O530" s="172" t="str">
        <f>IF('Cálculos '!V536="","",'Cálculos '!V536)</f>
        <v/>
      </c>
      <c r="P530" s="172" t="str">
        <f>IF('Cálculos '!W536="","",'Cálculos '!W536)</f>
        <v/>
      </c>
      <c r="Q530" s="172" t="str">
        <f>IF('Cálculos '!X536="","",'Cálculos '!X536)</f>
        <v/>
      </c>
      <c r="R530" s="172" t="str">
        <f>IF('Cálculos '!Y536="","",'Cálculos '!Y536)</f>
        <v/>
      </c>
      <c r="S530" s="172" t="str">
        <f>IF('Cálculos '!Z536="","",'Cálculos '!Z536)</f>
        <v/>
      </c>
      <c r="T530" s="172" t="str">
        <f>IF('Cálculos '!AA536="","",'Cálculos '!AA536)</f>
        <v/>
      </c>
      <c r="U530" s="172" t="str">
        <f>IF('Cálculos '!AB536="","",'Cálculos '!AB536)</f>
        <v/>
      </c>
      <c r="V530" s="172" t="str">
        <f>IF('Cálculos '!AC536="","",'Cálculos '!AC536)</f>
        <v/>
      </c>
      <c r="W530" s="172" t="str">
        <f>IF('Cálculos '!AD536="","",'Cálculos '!AD536)</f>
        <v/>
      </c>
      <c r="X530" s="172" t="str">
        <f>IF('Cálculos '!AE536="","",'Cálculos '!AE536)</f>
        <v/>
      </c>
      <c r="Y530" s="172" t="str">
        <f>IF('Cálculos '!AF536="","",'Cálculos '!AF536)</f>
        <v/>
      </c>
      <c r="Z530" s="172" t="str">
        <f>IF('Cálculos '!AG536="","",'Cálculos '!AG536)</f>
        <v/>
      </c>
      <c r="AA530" s="172" t="str">
        <f>IF('Cálculos '!AH536="","",'Cálculos '!AH536)</f>
        <v/>
      </c>
      <c r="AB530" s="172" t="str">
        <f>IF('Cálculos '!AI536="","",'Cálculos '!AI536)</f>
        <v/>
      </c>
      <c r="AC530" s="172" t="str">
        <f>IF('Cálculos '!AJ536="","",'Cálculos '!AJ536)</f>
        <v/>
      </c>
      <c r="AD530" s="172" t="str">
        <f>IF('Cálculos '!AK536="","",'Cálculos '!AK536)</f>
        <v/>
      </c>
      <c r="AE530" s="172" t="str">
        <f>IF('Cálculos '!AL536="","",'Cálculos '!AL536)</f>
        <v/>
      </c>
      <c r="AF530" s="172" t="str">
        <f>IF('Cálculos '!AM536="","",'Cálculos '!AM536)</f>
        <v/>
      </c>
      <c r="AG530" s="172" t="str">
        <f>IF('Cálculos '!AN536="","",'Cálculos '!AN536)</f>
        <v/>
      </c>
      <c r="AH530" s="172" t="str">
        <f>IF('Cálculos '!AO536="","",'Cálculos '!AO536)</f>
        <v/>
      </c>
      <c r="AI530" s="172" t="str">
        <f>IF('Cálculos '!AP536="","",'Cálculos '!AP536)</f>
        <v/>
      </c>
      <c r="AJ530" s="443" t="str">
        <f>IF('Cálculos '!AQ536="","",'Cálculos '!AQ536)</f>
        <v/>
      </c>
      <c r="AK530" s="446" t="str">
        <f>IF('Cálculos '!D536="","",AVERAGE(C530:AJ530))</f>
        <v/>
      </c>
      <c r="AM530" s="181">
        <f t="shared" si="326"/>
        <v>528</v>
      </c>
      <c r="AN530" s="284" t="str">
        <f t="shared" si="327"/>
        <v/>
      </c>
      <c r="AO530" s="285" t="str">
        <f t="shared" si="328"/>
        <v/>
      </c>
      <c r="AP530" s="285" t="str">
        <f t="shared" si="329"/>
        <v/>
      </c>
      <c r="AQ530" s="285" t="str">
        <f t="shared" si="330"/>
        <v/>
      </c>
      <c r="AR530" s="182" t="str">
        <f t="shared" si="331"/>
        <v/>
      </c>
      <c r="AS530" s="182" t="str">
        <f t="shared" si="332"/>
        <v/>
      </c>
      <c r="AT530" s="182" t="str">
        <f t="shared" si="333"/>
        <v/>
      </c>
      <c r="AU530" s="182" t="str">
        <f t="shared" si="334"/>
        <v/>
      </c>
      <c r="AV530" s="182" t="str">
        <f t="shared" si="335"/>
        <v/>
      </c>
      <c r="AW530" s="182" t="str">
        <f t="shared" si="336"/>
        <v/>
      </c>
      <c r="AX530" s="182" t="str">
        <f t="shared" si="337"/>
        <v/>
      </c>
      <c r="AY530" s="182" t="str">
        <f t="shared" si="338"/>
        <v/>
      </c>
      <c r="AZ530" s="182" t="str">
        <f t="shared" si="339"/>
        <v/>
      </c>
      <c r="BA530" s="182" t="str">
        <f t="shared" si="340"/>
        <v/>
      </c>
      <c r="BB530" s="182" t="str">
        <f t="shared" si="341"/>
        <v/>
      </c>
      <c r="BC530" s="182" t="str">
        <f t="shared" si="342"/>
        <v/>
      </c>
      <c r="BD530" s="182" t="str">
        <f t="shared" si="343"/>
        <v/>
      </c>
      <c r="BE530" s="182" t="str">
        <f t="shared" si="344"/>
        <v/>
      </c>
      <c r="BF530" s="182" t="str">
        <f t="shared" si="345"/>
        <v/>
      </c>
      <c r="BG530" s="182" t="str">
        <f t="shared" si="346"/>
        <v/>
      </c>
      <c r="BH530" s="182" t="str">
        <f t="shared" si="347"/>
        <v/>
      </c>
      <c r="BI530" s="182" t="str">
        <f t="shared" si="348"/>
        <v/>
      </c>
      <c r="BJ530" s="182" t="str">
        <f t="shared" si="349"/>
        <v/>
      </c>
      <c r="BK530" s="182" t="str">
        <f t="shared" si="350"/>
        <v/>
      </c>
      <c r="BL530" s="182" t="str">
        <f t="shared" si="351"/>
        <v/>
      </c>
      <c r="BM530" s="182" t="str">
        <f t="shared" si="352"/>
        <v/>
      </c>
      <c r="BN530" s="182" t="str">
        <f t="shared" si="353"/>
        <v/>
      </c>
      <c r="BO530" s="182" t="str">
        <f t="shared" si="354"/>
        <v/>
      </c>
      <c r="BP530" s="182" t="str">
        <f t="shared" si="355"/>
        <v/>
      </c>
      <c r="BQ530" s="182" t="str">
        <f t="shared" si="356"/>
        <v/>
      </c>
      <c r="BR530" s="182" t="str">
        <f t="shared" si="357"/>
        <v/>
      </c>
      <c r="BS530" s="182" t="str">
        <f t="shared" si="358"/>
        <v/>
      </c>
      <c r="BT530" s="182" t="str">
        <f t="shared" si="359"/>
        <v/>
      </c>
      <c r="BU530" s="183" t="str">
        <f t="shared" si="360"/>
        <v/>
      </c>
      <c r="BV530" s="184" t="str">
        <f>IF('Cálculos '!C536="","",AVERAGE(AN530:BU530))</f>
        <v/>
      </c>
    </row>
    <row r="531" spans="2:74" ht="17.25" hidden="1" thickBot="1" x14ac:dyDescent="0.35">
      <c r="B531" s="165">
        <f t="shared" si="325"/>
        <v>529</v>
      </c>
      <c r="C531" s="171" t="str">
        <f>IF('Cálculos '!J537="","",'Cálculos '!J537)</f>
        <v/>
      </c>
      <c r="D531" s="172" t="str">
        <f>IF('Cálculos '!K537="","",'Cálculos '!K537)</f>
        <v/>
      </c>
      <c r="E531" s="172" t="str">
        <f>IF('Cálculos '!L537="","",'Cálculos '!L537)</f>
        <v/>
      </c>
      <c r="F531" s="172" t="str">
        <f>IF('Cálculos '!M537="","",'Cálculos '!M537)</f>
        <v/>
      </c>
      <c r="G531" s="172" t="str">
        <f>IF('Cálculos '!N537="","",'Cálculos '!N537)</f>
        <v/>
      </c>
      <c r="H531" s="172" t="str">
        <f>IF('Cálculos '!O537="","",'Cálculos '!O537)</f>
        <v/>
      </c>
      <c r="I531" s="172" t="str">
        <f>IF('Cálculos '!P537="","",'Cálculos '!P537)</f>
        <v/>
      </c>
      <c r="J531" s="172" t="str">
        <f>IF('Cálculos '!Q537="","",'Cálculos '!Q537)</f>
        <v/>
      </c>
      <c r="K531" s="172" t="str">
        <f>IF('Cálculos '!R537="","",'Cálculos '!R537)</f>
        <v/>
      </c>
      <c r="L531" s="172" t="str">
        <f>IF('Cálculos '!S537="","",'Cálculos '!S537)</f>
        <v/>
      </c>
      <c r="M531" s="172" t="str">
        <f>IF('Cálculos '!T537="","",'Cálculos '!T537)</f>
        <v/>
      </c>
      <c r="N531" s="172" t="str">
        <f>IF('Cálculos '!U537="","",'Cálculos '!U537)</f>
        <v/>
      </c>
      <c r="O531" s="172" t="str">
        <f>IF('Cálculos '!V537="","",'Cálculos '!V537)</f>
        <v/>
      </c>
      <c r="P531" s="172" t="str">
        <f>IF('Cálculos '!W537="","",'Cálculos '!W537)</f>
        <v/>
      </c>
      <c r="Q531" s="172" t="str">
        <f>IF('Cálculos '!X537="","",'Cálculos '!X537)</f>
        <v/>
      </c>
      <c r="R531" s="172" t="str">
        <f>IF('Cálculos '!Y537="","",'Cálculos '!Y537)</f>
        <v/>
      </c>
      <c r="S531" s="172" t="str">
        <f>IF('Cálculos '!Z537="","",'Cálculos '!Z537)</f>
        <v/>
      </c>
      <c r="T531" s="172" t="str">
        <f>IF('Cálculos '!AA537="","",'Cálculos '!AA537)</f>
        <v/>
      </c>
      <c r="U531" s="172" t="str">
        <f>IF('Cálculos '!AB537="","",'Cálculos '!AB537)</f>
        <v/>
      </c>
      <c r="V531" s="172" t="str">
        <f>IF('Cálculos '!AC537="","",'Cálculos '!AC537)</f>
        <v/>
      </c>
      <c r="W531" s="172" t="str">
        <f>IF('Cálculos '!AD537="","",'Cálculos '!AD537)</f>
        <v/>
      </c>
      <c r="X531" s="172" t="str">
        <f>IF('Cálculos '!AE537="","",'Cálculos '!AE537)</f>
        <v/>
      </c>
      <c r="Y531" s="172" t="str">
        <f>IF('Cálculos '!AF537="","",'Cálculos '!AF537)</f>
        <v/>
      </c>
      <c r="Z531" s="172" t="str">
        <f>IF('Cálculos '!AG537="","",'Cálculos '!AG537)</f>
        <v/>
      </c>
      <c r="AA531" s="172" t="str">
        <f>IF('Cálculos '!AH537="","",'Cálculos '!AH537)</f>
        <v/>
      </c>
      <c r="AB531" s="172" t="str">
        <f>IF('Cálculos '!AI537="","",'Cálculos '!AI537)</f>
        <v/>
      </c>
      <c r="AC531" s="172" t="str">
        <f>IF('Cálculos '!AJ537="","",'Cálculos '!AJ537)</f>
        <v/>
      </c>
      <c r="AD531" s="172" t="str">
        <f>IF('Cálculos '!AK537="","",'Cálculos '!AK537)</f>
        <v/>
      </c>
      <c r="AE531" s="172" t="str">
        <f>IF('Cálculos '!AL537="","",'Cálculos '!AL537)</f>
        <v/>
      </c>
      <c r="AF531" s="172" t="str">
        <f>IF('Cálculos '!AM537="","",'Cálculos '!AM537)</f>
        <v/>
      </c>
      <c r="AG531" s="172" t="str">
        <f>IF('Cálculos '!AN537="","",'Cálculos '!AN537)</f>
        <v/>
      </c>
      <c r="AH531" s="172" t="str">
        <f>IF('Cálculos '!AO537="","",'Cálculos '!AO537)</f>
        <v/>
      </c>
      <c r="AI531" s="172" t="str">
        <f>IF('Cálculos '!AP537="","",'Cálculos '!AP537)</f>
        <v/>
      </c>
      <c r="AJ531" s="443" t="str">
        <f>IF('Cálculos '!AQ537="","",'Cálculos '!AQ537)</f>
        <v/>
      </c>
      <c r="AK531" s="446" t="str">
        <f>IF('Cálculos '!D537="","",AVERAGE(C531:AJ531))</f>
        <v/>
      </c>
      <c r="AM531" s="181">
        <f t="shared" si="326"/>
        <v>529</v>
      </c>
      <c r="AN531" s="284" t="str">
        <f t="shared" si="327"/>
        <v/>
      </c>
      <c r="AO531" s="285" t="str">
        <f t="shared" si="328"/>
        <v/>
      </c>
      <c r="AP531" s="285" t="str">
        <f t="shared" si="329"/>
        <v/>
      </c>
      <c r="AQ531" s="285" t="str">
        <f t="shared" si="330"/>
        <v/>
      </c>
      <c r="AR531" s="182" t="str">
        <f t="shared" si="331"/>
        <v/>
      </c>
      <c r="AS531" s="182" t="str">
        <f t="shared" si="332"/>
        <v/>
      </c>
      <c r="AT531" s="182" t="str">
        <f t="shared" si="333"/>
        <v/>
      </c>
      <c r="AU531" s="182" t="str">
        <f t="shared" si="334"/>
        <v/>
      </c>
      <c r="AV531" s="182" t="str">
        <f t="shared" si="335"/>
        <v/>
      </c>
      <c r="AW531" s="182" t="str">
        <f t="shared" si="336"/>
        <v/>
      </c>
      <c r="AX531" s="182" t="str">
        <f t="shared" si="337"/>
        <v/>
      </c>
      <c r="AY531" s="182" t="str">
        <f t="shared" si="338"/>
        <v/>
      </c>
      <c r="AZ531" s="182" t="str">
        <f t="shared" si="339"/>
        <v/>
      </c>
      <c r="BA531" s="182" t="str">
        <f t="shared" si="340"/>
        <v/>
      </c>
      <c r="BB531" s="182" t="str">
        <f t="shared" si="341"/>
        <v/>
      </c>
      <c r="BC531" s="182" t="str">
        <f t="shared" si="342"/>
        <v/>
      </c>
      <c r="BD531" s="182" t="str">
        <f t="shared" si="343"/>
        <v/>
      </c>
      <c r="BE531" s="182" t="str">
        <f t="shared" si="344"/>
        <v/>
      </c>
      <c r="BF531" s="182" t="str">
        <f t="shared" si="345"/>
        <v/>
      </c>
      <c r="BG531" s="182" t="str">
        <f t="shared" si="346"/>
        <v/>
      </c>
      <c r="BH531" s="182" t="str">
        <f t="shared" si="347"/>
        <v/>
      </c>
      <c r="BI531" s="182" t="str">
        <f t="shared" si="348"/>
        <v/>
      </c>
      <c r="BJ531" s="182" t="str">
        <f t="shared" si="349"/>
        <v/>
      </c>
      <c r="BK531" s="182" t="str">
        <f t="shared" si="350"/>
        <v/>
      </c>
      <c r="BL531" s="182" t="str">
        <f t="shared" si="351"/>
        <v/>
      </c>
      <c r="BM531" s="182" t="str">
        <f t="shared" si="352"/>
        <v/>
      </c>
      <c r="BN531" s="182" t="str">
        <f t="shared" si="353"/>
        <v/>
      </c>
      <c r="BO531" s="182" t="str">
        <f t="shared" si="354"/>
        <v/>
      </c>
      <c r="BP531" s="182" t="str">
        <f t="shared" si="355"/>
        <v/>
      </c>
      <c r="BQ531" s="182" t="str">
        <f t="shared" si="356"/>
        <v/>
      </c>
      <c r="BR531" s="182" t="str">
        <f t="shared" si="357"/>
        <v/>
      </c>
      <c r="BS531" s="182" t="str">
        <f t="shared" si="358"/>
        <v/>
      </c>
      <c r="BT531" s="182" t="str">
        <f t="shared" si="359"/>
        <v/>
      </c>
      <c r="BU531" s="183" t="str">
        <f t="shared" si="360"/>
        <v/>
      </c>
      <c r="BV531" s="184" t="str">
        <f>IF('Cálculos '!C537="","",AVERAGE(AN531:BU531))</f>
        <v/>
      </c>
    </row>
    <row r="532" spans="2:74" ht="17.25" hidden="1" thickBot="1" x14ac:dyDescent="0.35">
      <c r="B532" s="165">
        <f t="shared" si="325"/>
        <v>530</v>
      </c>
      <c r="C532" s="171" t="str">
        <f>IF('Cálculos '!J538="","",'Cálculos '!J538)</f>
        <v/>
      </c>
      <c r="D532" s="172" t="str">
        <f>IF('Cálculos '!K538="","",'Cálculos '!K538)</f>
        <v/>
      </c>
      <c r="E532" s="172" t="str">
        <f>IF('Cálculos '!L538="","",'Cálculos '!L538)</f>
        <v/>
      </c>
      <c r="F532" s="172" t="str">
        <f>IF('Cálculos '!M538="","",'Cálculos '!M538)</f>
        <v/>
      </c>
      <c r="G532" s="172" t="str">
        <f>IF('Cálculos '!N538="","",'Cálculos '!N538)</f>
        <v/>
      </c>
      <c r="H532" s="172" t="str">
        <f>IF('Cálculos '!O538="","",'Cálculos '!O538)</f>
        <v/>
      </c>
      <c r="I532" s="172" t="str">
        <f>IF('Cálculos '!P538="","",'Cálculos '!P538)</f>
        <v/>
      </c>
      <c r="J532" s="172" t="str">
        <f>IF('Cálculos '!Q538="","",'Cálculos '!Q538)</f>
        <v/>
      </c>
      <c r="K532" s="172" t="str">
        <f>IF('Cálculos '!R538="","",'Cálculos '!R538)</f>
        <v/>
      </c>
      <c r="L532" s="172" t="str">
        <f>IF('Cálculos '!S538="","",'Cálculos '!S538)</f>
        <v/>
      </c>
      <c r="M532" s="172" t="str">
        <f>IF('Cálculos '!T538="","",'Cálculos '!T538)</f>
        <v/>
      </c>
      <c r="N532" s="172" t="str">
        <f>IF('Cálculos '!U538="","",'Cálculos '!U538)</f>
        <v/>
      </c>
      <c r="O532" s="172" t="str">
        <f>IF('Cálculos '!V538="","",'Cálculos '!V538)</f>
        <v/>
      </c>
      <c r="P532" s="172" t="str">
        <f>IF('Cálculos '!W538="","",'Cálculos '!W538)</f>
        <v/>
      </c>
      <c r="Q532" s="172" t="str">
        <f>IF('Cálculos '!X538="","",'Cálculos '!X538)</f>
        <v/>
      </c>
      <c r="R532" s="172" t="str">
        <f>IF('Cálculos '!Y538="","",'Cálculos '!Y538)</f>
        <v/>
      </c>
      <c r="S532" s="172" t="str">
        <f>IF('Cálculos '!Z538="","",'Cálculos '!Z538)</f>
        <v/>
      </c>
      <c r="T532" s="172" t="str">
        <f>IF('Cálculos '!AA538="","",'Cálculos '!AA538)</f>
        <v/>
      </c>
      <c r="U532" s="172" t="str">
        <f>IF('Cálculos '!AB538="","",'Cálculos '!AB538)</f>
        <v/>
      </c>
      <c r="V532" s="172" t="str">
        <f>IF('Cálculos '!AC538="","",'Cálculos '!AC538)</f>
        <v/>
      </c>
      <c r="W532" s="172" t="str">
        <f>IF('Cálculos '!AD538="","",'Cálculos '!AD538)</f>
        <v/>
      </c>
      <c r="X532" s="172" t="str">
        <f>IF('Cálculos '!AE538="","",'Cálculos '!AE538)</f>
        <v/>
      </c>
      <c r="Y532" s="172" t="str">
        <f>IF('Cálculos '!AF538="","",'Cálculos '!AF538)</f>
        <v/>
      </c>
      <c r="Z532" s="172" t="str">
        <f>IF('Cálculos '!AG538="","",'Cálculos '!AG538)</f>
        <v/>
      </c>
      <c r="AA532" s="172" t="str">
        <f>IF('Cálculos '!AH538="","",'Cálculos '!AH538)</f>
        <v/>
      </c>
      <c r="AB532" s="172" t="str">
        <f>IF('Cálculos '!AI538="","",'Cálculos '!AI538)</f>
        <v/>
      </c>
      <c r="AC532" s="172" t="str">
        <f>IF('Cálculos '!AJ538="","",'Cálculos '!AJ538)</f>
        <v/>
      </c>
      <c r="AD532" s="172" t="str">
        <f>IF('Cálculos '!AK538="","",'Cálculos '!AK538)</f>
        <v/>
      </c>
      <c r="AE532" s="172" t="str">
        <f>IF('Cálculos '!AL538="","",'Cálculos '!AL538)</f>
        <v/>
      </c>
      <c r="AF532" s="172" t="str">
        <f>IF('Cálculos '!AM538="","",'Cálculos '!AM538)</f>
        <v/>
      </c>
      <c r="AG532" s="172" t="str">
        <f>IF('Cálculos '!AN538="","",'Cálculos '!AN538)</f>
        <v/>
      </c>
      <c r="AH532" s="172" t="str">
        <f>IF('Cálculos '!AO538="","",'Cálculos '!AO538)</f>
        <v/>
      </c>
      <c r="AI532" s="172" t="str">
        <f>IF('Cálculos '!AP538="","",'Cálculos '!AP538)</f>
        <v/>
      </c>
      <c r="AJ532" s="443" t="str">
        <f>IF('Cálculos '!AQ538="","",'Cálculos '!AQ538)</f>
        <v/>
      </c>
      <c r="AK532" s="446" t="str">
        <f>IF('Cálculos '!D538="","",AVERAGE(C532:AJ532))</f>
        <v/>
      </c>
      <c r="AM532" s="181">
        <f t="shared" si="326"/>
        <v>530</v>
      </c>
      <c r="AN532" s="284" t="str">
        <f t="shared" si="327"/>
        <v/>
      </c>
      <c r="AO532" s="285" t="str">
        <f t="shared" si="328"/>
        <v/>
      </c>
      <c r="AP532" s="285" t="str">
        <f t="shared" si="329"/>
        <v/>
      </c>
      <c r="AQ532" s="285" t="str">
        <f t="shared" si="330"/>
        <v/>
      </c>
      <c r="AR532" s="182" t="str">
        <f t="shared" si="331"/>
        <v/>
      </c>
      <c r="AS532" s="182" t="str">
        <f t="shared" si="332"/>
        <v/>
      </c>
      <c r="AT532" s="182" t="str">
        <f t="shared" si="333"/>
        <v/>
      </c>
      <c r="AU532" s="182" t="str">
        <f t="shared" si="334"/>
        <v/>
      </c>
      <c r="AV532" s="182" t="str">
        <f t="shared" si="335"/>
        <v/>
      </c>
      <c r="AW532" s="182" t="str">
        <f t="shared" si="336"/>
        <v/>
      </c>
      <c r="AX532" s="182" t="str">
        <f t="shared" si="337"/>
        <v/>
      </c>
      <c r="AY532" s="182" t="str">
        <f t="shared" si="338"/>
        <v/>
      </c>
      <c r="AZ532" s="182" t="str">
        <f t="shared" si="339"/>
        <v/>
      </c>
      <c r="BA532" s="182" t="str">
        <f t="shared" si="340"/>
        <v/>
      </c>
      <c r="BB532" s="182" t="str">
        <f t="shared" si="341"/>
        <v/>
      </c>
      <c r="BC532" s="182" t="str">
        <f t="shared" si="342"/>
        <v/>
      </c>
      <c r="BD532" s="182" t="str">
        <f t="shared" si="343"/>
        <v/>
      </c>
      <c r="BE532" s="182" t="str">
        <f t="shared" si="344"/>
        <v/>
      </c>
      <c r="BF532" s="182" t="str">
        <f t="shared" si="345"/>
        <v/>
      </c>
      <c r="BG532" s="182" t="str">
        <f t="shared" si="346"/>
        <v/>
      </c>
      <c r="BH532" s="182" t="str">
        <f t="shared" si="347"/>
        <v/>
      </c>
      <c r="BI532" s="182" t="str">
        <f t="shared" si="348"/>
        <v/>
      </c>
      <c r="BJ532" s="182" t="str">
        <f t="shared" si="349"/>
        <v/>
      </c>
      <c r="BK532" s="182" t="str">
        <f t="shared" si="350"/>
        <v/>
      </c>
      <c r="BL532" s="182" t="str">
        <f t="shared" si="351"/>
        <v/>
      </c>
      <c r="BM532" s="182" t="str">
        <f t="shared" si="352"/>
        <v/>
      </c>
      <c r="BN532" s="182" t="str">
        <f t="shared" si="353"/>
        <v/>
      </c>
      <c r="BO532" s="182" t="str">
        <f t="shared" si="354"/>
        <v/>
      </c>
      <c r="BP532" s="182" t="str">
        <f t="shared" si="355"/>
        <v/>
      </c>
      <c r="BQ532" s="182" t="str">
        <f t="shared" si="356"/>
        <v/>
      </c>
      <c r="BR532" s="182" t="str">
        <f t="shared" si="357"/>
        <v/>
      </c>
      <c r="BS532" s="182" t="str">
        <f t="shared" si="358"/>
        <v/>
      </c>
      <c r="BT532" s="182" t="str">
        <f t="shared" si="359"/>
        <v/>
      </c>
      <c r="BU532" s="183" t="str">
        <f t="shared" si="360"/>
        <v/>
      </c>
      <c r="BV532" s="184" t="str">
        <f>IF('Cálculos '!C538="","",AVERAGE(AN532:BU532))</f>
        <v/>
      </c>
    </row>
    <row r="533" spans="2:74" ht="17.25" hidden="1" thickBot="1" x14ac:dyDescent="0.35">
      <c r="B533" s="165">
        <f t="shared" si="325"/>
        <v>531</v>
      </c>
      <c r="C533" s="171" t="str">
        <f>IF('Cálculos '!J539="","",'Cálculos '!J539)</f>
        <v/>
      </c>
      <c r="D533" s="172" t="str">
        <f>IF('Cálculos '!K539="","",'Cálculos '!K539)</f>
        <v/>
      </c>
      <c r="E533" s="172" t="str">
        <f>IF('Cálculos '!L539="","",'Cálculos '!L539)</f>
        <v/>
      </c>
      <c r="F533" s="172" t="str">
        <f>IF('Cálculos '!M539="","",'Cálculos '!M539)</f>
        <v/>
      </c>
      <c r="G533" s="172" t="str">
        <f>IF('Cálculos '!N539="","",'Cálculos '!N539)</f>
        <v/>
      </c>
      <c r="H533" s="172" t="str">
        <f>IF('Cálculos '!O539="","",'Cálculos '!O539)</f>
        <v/>
      </c>
      <c r="I533" s="172" t="str">
        <f>IF('Cálculos '!P539="","",'Cálculos '!P539)</f>
        <v/>
      </c>
      <c r="J533" s="172" t="str">
        <f>IF('Cálculos '!Q539="","",'Cálculos '!Q539)</f>
        <v/>
      </c>
      <c r="K533" s="172" t="str">
        <f>IF('Cálculos '!R539="","",'Cálculos '!R539)</f>
        <v/>
      </c>
      <c r="L533" s="172" t="str">
        <f>IF('Cálculos '!S539="","",'Cálculos '!S539)</f>
        <v/>
      </c>
      <c r="M533" s="172" t="str">
        <f>IF('Cálculos '!T539="","",'Cálculos '!T539)</f>
        <v/>
      </c>
      <c r="N533" s="172" t="str">
        <f>IF('Cálculos '!U539="","",'Cálculos '!U539)</f>
        <v/>
      </c>
      <c r="O533" s="172" t="str">
        <f>IF('Cálculos '!V539="","",'Cálculos '!V539)</f>
        <v/>
      </c>
      <c r="P533" s="172" t="str">
        <f>IF('Cálculos '!W539="","",'Cálculos '!W539)</f>
        <v/>
      </c>
      <c r="Q533" s="172" t="str">
        <f>IF('Cálculos '!X539="","",'Cálculos '!X539)</f>
        <v/>
      </c>
      <c r="R533" s="172" t="str">
        <f>IF('Cálculos '!Y539="","",'Cálculos '!Y539)</f>
        <v/>
      </c>
      <c r="S533" s="172" t="str">
        <f>IF('Cálculos '!Z539="","",'Cálculos '!Z539)</f>
        <v/>
      </c>
      <c r="T533" s="172" t="str">
        <f>IF('Cálculos '!AA539="","",'Cálculos '!AA539)</f>
        <v/>
      </c>
      <c r="U533" s="172" t="str">
        <f>IF('Cálculos '!AB539="","",'Cálculos '!AB539)</f>
        <v/>
      </c>
      <c r="V533" s="172" t="str">
        <f>IF('Cálculos '!AC539="","",'Cálculos '!AC539)</f>
        <v/>
      </c>
      <c r="W533" s="172" t="str">
        <f>IF('Cálculos '!AD539="","",'Cálculos '!AD539)</f>
        <v/>
      </c>
      <c r="X533" s="172" t="str">
        <f>IF('Cálculos '!AE539="","",'Cálculos '!AE539)</f>
        <v/>
      </c>
      <c r="Y533" s="172" t="str">
        <f>IF('Cálculos '!AF539="","",'Cálculos '!AF539)</f>
        <v/>
      </c>
      <c r="Z533" s="172" t="str">
        <f>IF('Cálculos '!AG539="","",'Cálculos '!AG539)</f>
        <v/>
      </c>
      <c r="AA533" s="172" t="str">
        <f>IF('Cálculos '!AH539="","",'Cálculos '!AH539)</f>
        <v/>
      </c>
      <c r="AB533" s="172" t="str">
        <f>IF('Cálculos '!AI539="","",'Cálculos '!AI539)</f>
        <v/>
      </c>
      <c r="AC533" s="172" t="str">
        <f>IF('Cálculos '!AJ539="","",'Cálculos '!AJ539)</f>
        <v/>
      </c>
      <c r="AD533" s="172" t="str">
        <f>IF('Cálculos '!AK539="","",'Cálculos '!AK539)</f>
        <v/>
      </c>
      <c r="AE533" s="172" t="str">
        <f>IF('Cálculos '!AL539="","",'Cálculos '!AL539)</f>
        <v/>
      </c>
      <c r="AF533" s="172" t="str">
        <f>IF('Cálculos '!AM539="","",'Cálculos '!AM539)</f>
        <v/>
      </c>
      <c r="AG533" s="172" t="str">
        <f>IF('Cálculos '!AN539="","",'Cálculos '!AN539)</f>
        <v/>
      </c>
      <c r="AH533" s="172" t="str">
        <f>IF('Cálculos '!AO539="","",'Cálculos '!AO539)</f>
        <v/>
      </c>
      <c r="AI533" s="172" t="str">
        <f>IF('Cálculos '!AP539="","",'Cálculos '!AP539)</f>
        <v/>
      </c>
      <c r="AJ533" s="443" t="str">
        <f>IF('Cálculos '!AQ539="","",'Cálculos '!AQ539)</f>
        <v/>
      </c>
      <c r="AK533" s="446" t="str">
        <f>IF('Cálculos '!D539="","",AVERAGE(C533:AJ533))</f>
        <v/>
      </c>
      <c r="AM533" s="181">
        <f t="shared" si="326"/>
        <v>531</v>
      </c>
      <c r="AN533" s="284" t="str">
        <f t="shared" si="327"/>
        <v/>
      </c>
      <c r="AO533" s="285" t="str">
        <f t="shared" si="328"/>
        <v/>
      </c>
      <c r="AP533" s="285" t="str">
        <f t="shared" si="329"/>
        <v/>
      </c>
      <c r="AQ533" s="285" t="str">
        <f t="shared" si="330"/>
        <v/>
      </c>
      <c r="AR533" s="182" t="str">
        <f t="shared" si="331"/>
        <v/>
      </c>
      <c r="AS533" s="182" t="str">
        <f t="shared" si="332"/>
        <v/>
      </c>
      <c r="AT533" s="182" t="str">
        <f t="shared" si="333"/>
        <v/>
      </c>
      <c r="AU533" s="182" t="str">
        <f t="shared" si="334"/>
        <v/>
      </c>
      <c r="AV533" s="182" t="str">
        <f t="shared" si="335"/>
        <v/>
      </c>
      <c r="AW533" s="182" t="str">
        <f t="shared" si="336"/>
        <v/>
      </c>
      <c r="AX533" s="182" t="str">
        <f t="shared" si="337"/>
        <v/>
      </c>
      <c r="AY533" s="182" t="str">
        <f t="shared" si="338"/>
        <v/>
      </c>
      <c r="AZ533" s="182" t="str">
        <f t="shared" si="339"/>
        <v/>
      </c>
      <c r="BA533" s="182" t="str">
        <f t="shared" si="340"/>
        <v/>
      </c>
      <c r="BB533" s="182" t="str">
        <f t="shared" si="341"/>
        <v/>
      </c>
      <c r="BC533" s="182" t="str">
        <f t="shared" si="342"/>
        <v/>
      </c>
      <c r="BD533" s="182" t="str">
        <f t="shared" si="343"/>
        <v/>
      </c>
      <c r="BE533" s="182" t="str">
        <f t="shared" si="344"/>
        <v/>
      </c>
      <c r="BF533" s="182" t="str">
        <f t="shared" si="345"/>
        <v/>
      </c>
      <c r="BG533" s="182" t="str">
        <f t="shared" si="346"/>
        <v/>
      </c>
      <c r="BH533" s="182" t="str">
        <f t="shared" si="347"/>
        <v/>
      </c>
      <c r="BI533" s="182" t="str">
        <f t="shared" si="348"/>
        <v/>
      </c>
      <c r="BJ533" s="182" t="str">
        <f t="shared" si="349"/>
        <v/>
      </c>
      <c r="BK533" s="182" t="str">
        <f t="shared" si="350"/>
        <v/>
      </c>
      <c r="BL533" s="182" t="str">
        <f t="shared" si="351"/>
        <v/>
      </c>
      <c r="BM533" s="182" t="str">
        <f t="shared" si="352"/>
        <v/>
      </c>
      <c r="BN533" s="182" t="str">
        <f t="shared" si="353"/>
        <v/>
      </c>
      <c r="BO533" s="182" t="str">
        <f t="shared" si="354"/>
        <v/>
      </c>
      <c r="BP533" s="182" t="str">
        <f t="shared" si="355"/>
        <v/>
      </c>
      <c r="BQ533" s="182" t="str">
        <f t="shared" si="356"/>
        <v/>
      </c>
      <c r="BR533" s="182" t="str">
        <f t="shared" si="357"/>
        <v/>
      </c>
      <c r="BS533" s="182" t="str">
        <f t="shared" si="358"/>
        <v/>
      </c>
      <c r="BT533" s="182" t="str">
        <f t="shared" si="359"/>
        <v/>
      </c>
      <c r="BU533" s="183" t="str">
        <f t="shared" si="360"/>
        <v/>
      </c>
      <c r="BV533" s="184" t="str">
        <f>IF('Cálculos '!C539="","",AVERAGE(AN533:BU533))</f>
        <v/>
      </c>
    </row>
    <row r="534" spans="2:74" ht="17.25" hidden="1" thickBot="1" x14ac:dyDescent="0.35">
      <c r="B534" s="165">
        <f t="shared" si="325"/>
        <v>532</v>
      </c>
      <c r="C534" s="171" t="str">
        <f>IF('Cálculos '!J540="","",'Cálculos '!J540)</f>
        <v/>
      </c>
      <c r="D534" s="172" t="str">
        <f>IF('Cálculos '!K540="","",'Cálculos '!K540)</f>
        <v/>
      </c>
      <c r="E534" s="172" t="str">
        <f>IF('Cálculos '!L540="","",'Cálculos '!L540)</f>
        <v/>
      </c>
      <c r="F534" s="172" t="str">
        <f>IF('Cálculos '!M540="","",'Cálculos '!M540)</f>
        <v/>
      </c>
      <c r="G534" s="172" t="str">
        <f>IF('Cálculos '!N540="","",'Cálculos '!N540)</f>
        <v/>
      </c>
      <c r="H534" s="172" t="str">
        <f>IF('Cálculos '!O540="","",'Cálculos '!O540)</f>
        <v/>
      </c>
      <c r="I534" s="172" t="str">
        <f>IF('Cálculos '!P540="","",'Cálculos '!P540)</f>
        <v/>
      </c>
      <c r="J534" s="172" t="str">
        <f>IF('Cálculos '!Q540="","",'Cálculos '!Q540)</f>
        <v/>
      </c>
      <c r="K534" s="172" t="str">
        <f>IF('Cálculos '!R540="","",'Cálculos '!R540)</f>
        <v/>
      </c>
      <c r="L534" s="172" t="str">
        <f>IF('Cálculos '!S540="","",'Cálculos '!S540)</f>
        <v/>
      </c>
      <c r="M534" s="172" t="str">
        <f>IF('Cálculos '!T540="","",'Cálculos '!T540)</f>
        <v/>
      </c>
      <c r="N534" s="172" t="str">
        <f>IF('Cálculos '!U540="","",'Cálculos '!U540)</f>
        <v/>
      </c>
      <c r="O534" s="172" t="str">
        <f>IF('Cálculos '!V540="","",'Cálculos '!V540)</f>
        <v/>
      </c>
      <c r="P534" s="172" t="str">
        <f>IF('Cálculos '!W540="","",'Cálculos '!W540)</f>
        <v/>
      </c>
      <c r="Q534" s="172" t="str">
        <f>IF('Cálculos '!X540="","",'Cálculos '!X540)</f>
        <v/>
      </c>
      <c r="R534" s="172" t="str">
        <f>IF('Cálculos '!Y540="","",'Cálculos '!Y540)</f>
        <v/>
      </c>
      <c r="S534" s="172" t="str">
        <f>IF('Cálculos '!Z540="","",'Cálculos '!Z540)</f>
        <v/>
      </c>
      <c r="T534" s="172" t="str">
        <f>IF('Cálculos '!AA540="","",'Cálculos '!AA540)</f>
        <v/>
      </c>
      <c r="U534" s="172" t="str">
        <f>IF('Cálculos '!AB540="","",'Cálculos '!AB540)</f>
        <v/>
      </c>
      <c r="V534" s="172" t="str">
        <f>IF('Cálculos '!AC540="","",'Cálculos '!AC540)</f>
        <v/>
      </c>
      <c r="W534" s="172" t="str">
        <f>IF('Cálculos '!AD540="","",'Cálculos '!AD540)</f>
        <v/>
      </c>
      <c r="X534" s="172" t="str">
        <f>IF('Cálculos '!AE540="","",'Cálculos '!AE540)</f>
        <v/>
      </c>
      <c r="Y534" s="172" t="str">
        <f>IF('Cálculos '!AF540="","",'Cálculos '!AF540)</f>
        <v/>
      </c>
      <c r="Z534" s="172" t="str">
        <f>IF('Cálculos '!AG540="","",'Cálculos '!AG540)</f>
        <v/>
      </c>
      <c r="AA534" s="172" t="str">
        <f>IF('Cálculos '!AH540="","",'Cálculos '!AH540)</f>
        <v/>
      </c>
      <c r="AB534" s="172" t="str">
        <f>IF('Cálculos '!AI540="","",'Cálculos '!AI540)</f>
        <v/>
      </c>
      <c r="AC534" s="172" t="str">
        <f>IF('Cálculos '!AJ540="","",'Cálculos '!AJ540)</f>
        <v/>
      </c>
      <c r="AD534" s="172" t="str">
        <f>IF('Cálculos '!AK540="","",'Cálculos '!AK540)</f>
        <v/>
      </c>
      <c r="AE534" s="172" t="str">
        <f>IF('Cálculos '!AL540="","",'Cálculos '!AL540)</f>
        <v/>
      </c>
      <c r="AF534" s="172" t="str">
        <f>IF('Cálculos '!AM540="","",'Cálculos '!AM540)</f>
        <v/>
      </c>
      <c r="AG534" s="172" t="str">
        <f>IF('Cálculos '!AN540="","",'Cálculos '!AN540)</f>
        <v/>
      </c>
      <c r="AH534" s="172" t="str">
        <f>IF('Cálculos '!AO540="","",'Cálculos '!AO540)</f>
        <v/>
      </c>
      <c r="AI534" s="172" t="str">
        <f>IF('Cálculos '!AP540="","",'Cálculos '!AP540)</f>
        <v/>
      </c>
      <c r="AJ534" s="443" t="str">
        <f>IF('Cálculos '!AQ540="","",'Cálculos '!AQ540)</f>
        <v/>
      </c>
      <c r="AK534" s="446" t="str">
        <f>IF('Cálculos '!D540="","",AVERAGE(C534:AJ534))</f>
        <v/>
      </c>
      <c r="AM534" s="181">
        <f t="shared" si="326"/>
        <v>532</v>
      </c>
      <c r="AN534" s="284" t="str">
        <f t="shared" si="327"/>
        <v/>
      </c>
      <c r="AO534" s="285" t="str">
        <f t="shared" si="328"/>
        <v/>
      </c>
      <c r="AP534" s="285" t="str">
        <f t="shared" si="329"/>
        <v/>
      </c>
      <c r="AQ534" s="285" t="str">
        <f t="shared" si="330"/>
        <v/>
      </c>
      <c r="AR534" s="182" t="str">
        <f t="shared" si="331"/>
        <v/>
      </c>
      <c r="AS534" s="182" t="str">
        <f t="shared" si="332"/>
        <v/>
      </c>
      <c r="AT534" s="182" t="str">
        <f t="shared" si="333"/>
        <v/>
      </c>
      <c r="AU534" s="182" t="str">
        <f t="shared" si="334"/>
        <v/>
      </c>
      <c r="AV534" s="182" t="str">
        <f t="shared" si="335"/>
        <v/>
      </c>
      <c r="AW534" s="182" t="str">
        <f t="shared" si="336"/>
        <v/>
      </c>
      <c r="AX534" s="182" t="str">
        <f t="shared" si="337"/>
        <v/>
      </c>
      <c r="AY534" s="182" t="str">
        <f t="shared" si="338"/>
        <v/>
      </c>
      <c r="AZ534" s="182" t="str">
        <f t="shared" si="339"/>
        <v/>
      </c>
      <c r="BA534" s="182" t="str">
        <f t="shared" si="340"/>
        <v/>
      </c>
      <c r="BB534" s="182" t="str">
        <f t="shared" si="341"/>
        <v/>
      </c>
      <c r="BC534" s="182" t="str">
        <f t="shared" si="342"/>
        <v/>
      </c>
      <c r="BD534" s="182" t="str">
        <f t="shared" si="343"/>
        <v/>
      </c>
      <c r="BE534" s="182" t="str">
        <f t="shared" si="344"/>
        <v/>
      </c>
      <c r="BF534" s="182" t="str">
        <f t="shared" si="345"/>
        <v/>
      </c>
      <c r="BG534" s="182" t="str">
        <f t="shared" si="346"/>
        <v/>
      </c>
      <c r="BH534" s="182" t="str">
        <f t="shared" si="347"/>
        <v/>
      </c>
      <c r="BI534" s="182" t="str">
        <f t="shared" si="348"/>
        <v/>
      </c>
      <c r="BJ534" s="182" t="str">
        <f t="shared" si="349"/>
        <v/>
      </c>
      <c r="BK534" s="182" t="str">
        <f t="shared" si="350"/>
        <v/>
      </c>
      <c r="BL534" s="182" t="str">
        <f t="shared" si="351"/>
        <v/>
      </c>
      <c r="BM534" s="182" t="str">
        <f t="shared" si="352"/>
        <v/>
      </c>
      <c r="BN534" s="182" t="str">
        <f t="shared" si="353"/>
        <v/>
      </c>
      <c r="BO534" s="182" t="str">
        <f t="shared" si="354"/>
        <v/>
      </c>
      <c r="BP534" s="182" t="str">
        <f t="shared" si="355"/>
        <v/>
      </c>
      <c r="BQ534" s="182" t="str">
        <f t="shared" si="356"/>
        <v/>
      </c>
      <c r="BR534" s="182" t="str">
        <f t="shared" si="357"/>
        <v/>
      </c>
      <c r="BS534" s="182" t="str">
        <f t="shared" si="358"/>
        <v/>
      </c>
      <c r="BT534" s="182" t="str">
        <f t="shared" si="359"/>
        <v/>
      </c>
      <c r="BU534" s="183" t="str">
        <f t="shared" si="360"/>
        <v/>
      </c>
      <c r="BV534" s="184" t="str">
        <f>IF('Cálculos '!C540="","",AVERAGE(AN534:BU534))</f>
        <v/>
      </c>
    </row>
    <row r="535" spans="2:74" ht="17.25" hidden="1" thickBot="1" x14ac:dyDescent="0.35">
      <c r="B535" s="165">
        <f t="shared" si="325"/>
        <v>533</v>
      </c>
      <c r="C535" s="171" t="str">
        <f>IF('Cálculos '!J541="","",'Cálculos '!J541)</f>
        <v/>
      </c>
      <c r="D535" s="172" t="str">
        <f>IF('Cálculos '!K541="","",'Cálculos '!K541)</f>
        <v/>
      </c>
      <c r="E535" s="172" t="str">
        <f>IF('Cálculos '!L541="","",'Cálculos '!L541)</f>
        <v/>
      </c>
      <c r="F535" s="172" t="str">
        <f>IF('Cálculos '!M541="","",'Cálculos '!M541)</f>
        <v/>
      </c>
      <c r="G535" s="172" t="str">
        <f>IF('Cálculos '!N541="","",'Cálculos '!N541)</f>
        <v/>
      </c>
      <c r="H535" s="172" t="str">
        <f>IF('Cálculos '!O541="","",'Cálculos '!O541)</f>
        <v/>
      </c>
      <c r="I535" s="172" t="str">
        <f>IF('Cálculos '!P541="","",'Cálculos '!P541)</f>
        <v/>
      </c>
      <c r="J535" s="172" t="str">
        <f>IF('Cálculos '!Q541="","",'Cálculos '!Q541)</f>
        <v/>
      </c>
      <c r="K535" s="172" t="str">
        <f>IF('Cálculos '!R541="","",'Cálculos '!R541)</f>
        <v/>
      </c>
      <c r="L535" s="172" t="str">
        <f>IF('Cálculos '!S541="","",'Cálculos '!S541)</f>
        <v/>
      </c>
      <c r="M535" s="172" t="str">
        <f>IF('Cálculos '!T541="","",'Cálculos '!T541)</f>
        <v/>
      </c>
      <c r="N535" s="172" t="str">
        <f>IF('Cálculos '!U541="","",'Cálculos '!U541)</f>
        <v/>
      </c>
      <c r="O535" s="172" t="str">
        <f>IF('Cálculos '!V541="","",'Cálculos '!V541)</f>
        <v/>
      </c>
      <c r="P535" s="172" t="str">
        <f>IF('Cálculos '!W541="","",'Cálculos '!W541)</f>
        <v/>
      </c>
      <c r="Q535" s="172" t="str">
        <f>IF('Cálculos '!X541="","",'Cálculos '!X541)</f>
        <v/>
      </c>
      <c r="R535" s="172" t="str">
        <f>IF('Cálculos '!Y541="","",'Cálculos '!Y541)</f>
        <v/>
      </c>
      <c r="S535" s="172" t="str">
        <f>IF('Cálculos '!Z541="","",'Cálculos '!Z541)</f>
        <v/>
      </c>
      <c r="T535" s="172" t="str">
        <f>IF('Cálculos '!AA541="","",'Cálculos '!AA541)</f>
        <v/>
      </c>
      <c r="U535" s="172" t="str">
        <f>IF('Cálculos '!AB541="","",'Cálculos '!AB541)</f>
        <v/>
      </c>
      <c r="V535" s="172" t="str">
        <f>IF('Cálculos '!AC541="","",'Cálculos '!AC541)</f>
        <v/>
      </c>
      <c r="W535" s="172" t="str">
        <f>IF('Cálculos '!AD541="","",'Cálculos '!AD541)</f>
        <v/>
      </c>
      <c r="X535" s="172" t="str">
        <f>IF('Cálculos '!AE541="","",'Cálculos '!AE541)</f>
        <v/>
      </c>
      <c r="Y535" s="172" t="str">
        <f>IF('Cálculos '!AF541="","",'Cálculos '!AF541)</f>
        <v/>
      </c>
      <c r="Z535" s="172" t="str">
        <f>IF('Cálculos '!AG541="","",'Cálculos '!AG541)</f>
        <v/>
      </c>
      <c r="AA535" s="172" t="str">
        <f>IF('Cálculos '!AH541="","",'Cálculos '!AH541)</f>
        <v/>
      </c>
      <c r="AB535" s="172" t="str">
        <f>IF('Cálculos '!AI541="","",'Cálculos '!AI541)</f>
        <v/>
      </c>
      <c r="AC535" s="172" t="str">
        <f>IF('Cálculos '!AJ541="","",'Cálculos '!AJ541)</f>
        <v/>
      </c>
      <c r="AD535" s="172" t="str">
        <f>IF('Cálculos '!AK541="","",'Cálculos '!AK541)</f>
        <v/>
      </c>
      <c r="AE535" s="172" t="str">
        <f>IF('Cálculos '!AL541="","",'Cálculos '!AL541)</f>
        <v/>
      </c>
      <c r="AF535" s="172" t="str">
        <f>IF('Cálculos '!AM541="","",'Cálculos '!AM541)</f>
        <v/>
      </c>
      <c r="AG535" s="172" t="str">
        <f>IF('Cálculos '!AN541="","",'Cálculos '!AN541)</f>
        <v/>
      </c>
      <c r="AH535" s="172" t="str">
        <f>IF('Cálculos '!AO541="","",'Cálculos '!AO541)</f>
        <v/>
      </c>
      <c r="AI535" s="172" t="str">
        <f>IF('Cálculos '!AP541="","",'Cálculos '!AP541)</f>
        <v/>
      </c>
      <c r="AJ535" s="443" t="str">
        <f>IF('Cálculos '!AQ541="","",'Cálculos '!AQ541)</f>
        <v/>
      </c>
      <c r="AK535" s="446" t="str">
        <f>IF('Cálculos '!D541="","",AVERAGE(C535:AJ535))</f>
        <v/>
      </c>
      <c r="AM535" s="181">
        <f t="shared" si="326"/>
        <v>533</v>
      </c>
      <c r="AN535" s="284" t="str">
        <f t="shared" si="327"/>
        <v/>
      </c>
      <c r="AO535" s="285" t="str">
        <f t="shared" si="328"/>
        <v/>
      </c>
      <c r="AP535" s="285" t="str">
        <f t="shared" si="329"/>
        <v/>
      </c>
      <c r="AQ535" s="285" t="str">
        <f t="shared" si="330"/>
        <v/>
      </c>
      <c r="AR535" s="182" t="str">
        <f t="shared" si="331"/>
        <v/>
      </c>
      <c r="AS535" s="182" t="str">
        <f t="shared" si="332"/>
        <v/>
      </c>
      <c r="AT535" s="182" t="str">
        <f t="shared" si="333"/>
        <v/>
      </c>
      <c r="AU535" s="182" t="str">
        <f t="shared" si="334"/>
        <v/>
      </c>
      <c r="AV535" s="182" t="str">
        <f t="shared" si="335"/>
        <v/>
      </c>
      <c r="AW535" s="182" t="str">
        <f t="shared" si="336"/>
        <v/>
      </c>
      <c r="AX535" s="182" t="str">
        <f t="shared" si="337"/>
        <v/>
      </c>
      <c r="AY535" s="182" t="str">
        <f t="shared" si="338"/>
        <v/>
      </c>
      <c r="AZ535" s="182" t="str">
        <f t="shared" si="339"/>
        <v/>
      </c>
      <c r="BA535" s="182" t="str">
        <f t="shared" si="340"/>
        <v/>
      </c>
      <c r="BB535" s="182" t="str">
        <f t="shared" si="341"/>
        <v/>
      </c>
      <c r="BC535" s="182" t="str">
        <f t="shared" si="342"/>
        <v/>
      </c>
      <c r="BD535" s="182" t="str">
        <f t="shared" si="343"/>
        <v/>
      </c>
      <c r="BE535" s="182" t="str">
        <f t="shared" si="344"/>
        <v/>
      </c>
      <c r="BF535" s="182" t="str">
        <f t="shared" si="345"/>
        <v/>
      </c>
      <c r="BG535" s="182" t="str">
        <f t="shared" si="346"/>
        <v/>
      </c>
      <c r="BH535" s="182" t="str">
        <f t="shared" si="347"/>
        <v/>
      </c>
      <c r="BI535" s="182" t="str">
        <f t="shared" si="348"/>
        <v/>
      </c>
      <c r="BJ535" s="182" t="str">
        <f t="shared" si="349"/>
        <v/>
      </c>
      <c r="BK535" s="182" t="str">
        <f t="shared" si="350"/>
        <v/>
      </c>
      <c r="BL535" s="182" t="str">
        <f t="shared" si="351"/>
        <v/>
      </c>
      <c r="BM535" s="182" t="str">
        <f t="shared" si="352"/>
        <v/>
      </c>
      <c r="BN535" s="182" t="str">
        <f t="shared" si="353"/>
        <v/>
      </c>
      <c r="BO535" s="182" t="str">
        <f t="shared" si="354"/>
        <v/>
      </c>
      <c r="BP535" s="182" t="str">
        <f t="shared" si="355"/>
        <v/>
      </c>
      <c r="BQ535" s="182" t="str">
        <f t="shared" si="356"/>
        <v/>
      </c>
      <c r="BR535" s="182" t="str">
        <f t="shared" si="357"/>
        <v/>
      </c>
      <c r="BS535" s="182" t="str">
        <f t="shared" si="358"/>
        <v/>
      </c>
      <c r="BT535" s="182" t="str">
        <f t="shared" si="359"/>
        <v/>
      </c>
      <c r="BU535" s="183" t="str">
        <f t="shared" si="360"/>
        <v/>
      </c>
      <c r="BV535" s="184" t="str">
        <f>IF('Cálculos '!C541="","",AVERAGE(AN535:BU535))</f>
        <v/>
      </c>
    </row>
    <row r="536" spans="2:74" ht="17.25" hidden="1" thickBot="1" x14ac:dyDescent="0.35">
      <c r="B536" s="165">
        <f t="shared" si="325"/>
        <v>534</v>
      </c>
      <c r="C536" s="171" t="str">
        <f>IF('Cálculos '!J542="","",'Cálculos '!J542)</f>
        <v/>
      </c>
      <c r="D536" s="172" t="str">
        <f>IF('Cálculos '!K542="","",'Cálculos '!K542)</f>
        <v/>
      </c>
      <c r="E536" s="172" t="str">
        <f>IF('Cálculos '!L542="","",'Cálculos '!L542)</f>
        <v/>
      </c>
      <c r="F536" s="172" t="str">
        <f>IF('Cálculos '!M542="","",'Cálculos '!M542)</f>
        <v/>
      </c>
      <c r="G536" s="172" t="str">
        <f>IF('Cálculos '!N542="","",'Cálculos '!N542)</f>
        <v/>
      </c>
      <c r="H536" s="172" t="str">
        <f>IF('Cálculos '!O542="","",'Cálculos '!O542)</f>
        <v/>
      </c>
      <c r="I536" s="172" t="str">
        <f>IF('Cálculos '!P542="","",'Cálculos '!P542)</f>
        <v/>
      </c>
      <c r="J536" s="172" t="str">
        <f>IF('Cálculos '!Q542="","",'Cálculos '!Q542)</f>
        <v/>
      </c>
      <c r="K536" s="172" t="str">
        <f>IF('Cálculos '!R542="","",'Cálculos '!R542)</f>
        <v/>
      </c>
      <c r="L536" s="172" t="str">
        <f>IF('Cálculos '!S542="","",'Cálculos '!S542)</f>
        <v/>
      </c>
      <c r="M536" s="172" t="str">
        <f>IF('Cálculos '!T542="","",'Cálculos '!T542)</f>
        <v/>
      </c>
      <c r="N536" s="172" t="str">
        <f>IF('Cálculos '!U542="","",'Cálculos '!U542)</f>
        <v/>
      </c>
      <c r="O536" s="172" t="str">
        <f>IF('Cálculos '!V542="","",'Cálculos '!V542)</f>
        <v/>
      </c>
      <c r="P536" s="172" t="str">
        <f>IF('Cálculos '!W542="","",'Cálculos '!W542)</f>
        <v/>
      </c>
      <c r="Q536" s="172" t="str">
        <f>IF('Cálculos '!X542="","",'Cálculos '!X542)</f>
        <v/>
      </c>
      <c r="R536" s="172" t="str">
        <f>IF('Cálculos '!Y542="","",'Cálculos '!Y542)</f>
        <v/>
      </c>
      <c r="S536" s="172" t="str">
        <f>IF('Cálculos '!Z542="","",'Cálculos '!Z542)</f>
        <v/>
      </c>
      <c r="T536" s="172" t="str">
        <f>IF('Cálculos '!AA542="","",'Cálculos '!AA542)</f>
        <v/>
      </c>
      <c r="U536" s="172" t="str">
        <f>IF('Cálculos '!AB542="","",'Cálculos '!AB542)</f>
        <v/>
      </c>
      <c r="V536" s="172" t="str">
        <f>IF('Cálculos '!AC542="","",'Cálculos '!AC542)</f>
        <v/>
      </c>
      <c r="W536" s="172" t="str">
        <f>IF('Cálculos '!AD542="","",'Cálculos '!AD542)</f>
        <v/>
      </c>
      <c r="X536" s="172" t="str">
        <f>IF('Cálculos '!AE542="","",'Cálculos '!AE542)</f>
        <v/>
      </c>
      <c r="Y536" s="172" t="str">
        <f>IF('Cálculos '!AF542="","",'Cálculos '!AF542)</f>
        <v/>
      </c>
      <c r="Z536" s="172" t="str">
        <f>IF('Cálculos '!AG542="","",'Cálculos '!AG542)</f>
        <v/>
      </c>
      <c r="AA536" s="172" t="str">
        <f>IF('Cálculos '!AH542="","",'Cálculos '!AH542)</f>
        <v/>
      </c>
      <c r="AB536" s="172" t="str">
        <f>IF('Cálculos '!AI542="","",'Cálculos '!AI542)</f>
        <v/>
      </c>
      <c r="AC536" s="172" t="str">
        <f>IF('Cálculos '!AJ542="","",'Cálculos '!AJ542)</f>
        <v/>
      </c>
      <c r="AD536" s="172" t="str">
        <f>IF('Cálculos '!AK542="","",'Cálculos '!AK542)</f>
        <v/>
      </c>
      <c r="AE536" s="172" t="str">
        <f>IF('Cálculos '!AL542="","",'Cálculos '!AL542)</f>
        <v/>
      </c>
      <c r="AF536" s="172" t="str">
        <f>IF('Cálculos '!AM542="","",'Cálculos '!AM542)</f>
        <v/>
      </c>
      <c r="AG536" s="172" t="str">
        <f>IF('Cálculos '!AN542="","",'Cálculos '!AN542)</f>
        <v/>
      </c>
      <c r="AH536" s="172" t="str">
        <f>IF('Cálculos '!AO542="","",'Cálculos '!AO542)</f>
        <v/>
      </c>
      <c r="AI536" s="172" t="str">
        <f>IF('Cálculos '!AP542="","",'Cálculos '!AP542)</f>
        <v/>
      </c>
      <c r="AJ536" s="443" t="str">
        <f>IF('Cálculos '!AQ542="","",'Cálculos '!AQ542)</f>
        <v/>
      </c>
      <c r="AK536" s="446" t="str">
        <f>IF('Cálculos '!D542="","",AVERAGE(C536:AJ536))</f>
        <v/>
      </c>
      <c r="AM536" s="181">
        <f t="shared" si="326"/>
        <v>534</v>
      </c>
      <c r="AN536" s="284" t="str">
        <f t="shared" si="327"/>
        <v/>
      </c>
      <c r="AO536" s="285" t="str">
        <f t="shared" si="328"/>
        <v/>
      </c>
      <c r="AP536" s="285" t="str">
        <f t="shared" si="329"/>
        <v/>
      </c>
      <c r="AQ536" s="285" t="str">
        <f t="shared" si="330"/>
        <v/>
      </c>
      <c r="AR536" s="182" t="str">
        <f t="shared" si="331"/>
        <v/>
      </c>
      <c r="AS536" s="182" t="str">
        <f t="shared" si="332"/>
        <v/>
      </c>
      <c r="AT536" s="182" t="str">
        <f t="shared" si="333"/>
        <v/>
      </c>
      <c r="AU536" s="182" t="str">
        <f t="shared" si="334"/>
        <v/>
      </c>
      <c r="AV536" s="182" t="str">
        <f t="shared" si="335"/>
        <v/>
      </c>
      <c r="AW536" s="182" t="str">
        <f t="shared" si="336"/>
        <v/>
      </c>
      <c r="AX536" s="182" t="str">
        <f t="shared" si="337"/>
        <v/>
      </c>
      <c r="AY536" s="182" t="str">
        <f t="shared" si="338"/>
        <v/>
      </c>
      <c r="AZ536" s="182" t="str">
        <f t="shared" si="339"/>
        <v/>
      </c>
      <c r="BA536" s="182" t="str">
        <f t="shared" si="340"/>
        <v/>
      </c>
      <c r="BB536" s="182" t="str">
        <f t="shared" si="341"/>
        <v/>
      </c>
      <c r="BC536" s="182" t="str">
        <f t="shared" si="342"/>
        <v/>
      </c>
      <c r="BD536" s="182" t="str">
        <f t="shared" si="343"/>
        <v/>
      </c>
      <c r="BE536" s="182" t="str">
        <f t="shared" si="344"/>
        <v/>
      </c>
      <c r="BF536" s="182" t="str">
        <f t="shared" si="345"/>
        <v/>
      </c>
      <c r="BG536" s="182" t="str">
        <f t="shared" si="346"/>
        <v/>
      </c>
      <c r="BH536" s="182" t="str">
        <f t="shared" si="347"/>
        <v/>
      </c>
      <c r="BI536" s="182" t="str">
        <f t="shared" si="348"/>
        <v/>
      </c>
      <c r="BJ536" s="182" t="str">
        <f t="shared" si="349"/>
        <v/>
      </c>
      <c r="BK536" s="182" t="str">
        <f t="shared" si="350"/>
        <v/>
      </c>
      <c r="BL536" s="182" t="str">
        <f t="shared" si="351"/>
        <v/>
      </c>
      <c r="BM536" s="182" t="str">
        <f t="shared" si="352"/>
        <v/>
      </c>
      <c r="BN536" s="182" t="str">
        <f t="shared" si="353"/>
        <v/>
      </c>
      <c r="BO536" s="182" t="str">
        <f t="shared" si="354"/>
        <v/>
      </c>
      <c r="BP536" s="182" t="str">
        <f t="shared" si="355"/>
        <v/>
      </c>
      <c r="BQ536" s="182" t="str">
        <f t="shared" si="356"/>
        <v/>
      </c>
      <c r="BR536" s="182" t="str">
        <f t="shared" si="357"/>
        <v/>
      </c>
      <c r="BS536" s="182" t="str">
        <f t="shared" si="358"/>
        <v/>
      </c>
      <c r="BT536" s="182" t="str">
        <f t="shared" si="359"/>
        <v/>
      </c>
      <c r="BU536" s="183" t="str">
        <f t="shared" si="360"/>
        <v/>
      </c>
      <c r="BV536" s="184" t="str">
        <f>IF('Cálculos '!C542="","",AVERAGE(AN536:BU536))</f>
        <v/>
      </c>
    </row>
    <row r="537" spans="2:74" ht="17.25" hidden="1" thickBot="1" x14ac:dyDescent="0.35">
      <c r="B537" s="165">
        <f t="shared" si="325"/>
        <v>535</v>
      </c>
      <c r="C537" s="171" t="str">
        <f>IF('Cálculos '!J543="","",'Cálculos '!J543)</f>
        <v/>
      </c>
      <c r="D537" s="172" t="str">
        <f>IF('Cálculos '!K543="","",'Cálculos '!K543)</f>
        <v/>
      </c>
      <c r="E537" s="172" t="str">
        <f>IF('Cálculos '!L543="","",'Cálculos '!L543)</f>
        <v/>
      </c>
      <c r="F537" s="172" t="str">
        <f>IF('Cálculos '!M543="","",'Cálculos '!M543)</f>
        <v/>
      </c>
      <c r="G537" s="172" t="str">
        <f>IF('Cálculos '!N543="","",'Cálculos '!N543)</f>
        <v/>
      </c>
      <c r="H537" s="172" t="str">
        <f>IF('Cálculos '!O543="","",'Cálculos '!O543)</f>
        <v/>
      </c>
      <c r="I537" s="172" t="str">
        <f>IF('Cálculos '!P543="","",'Cálculos '!P543)</f>
        <v/>
      </c>
      <c r="J537" s="172" t="str">
        <f>IF('Cálculos '!Q543="","",'Cálculos '!Q543)</f>
        <v/>
      </c>
      <c r="K537" s="172" t="str">
        <f>IF('Cálculos '!R543="","",'Cálculos '!R543)</f>
        <v/>
      </c>
      <c r="L537" s="172" t="str">
        <f>IF('Cálculos '!S543="","",'Cálculos '!S543)</f>
        <v/>
      </c>
      <c r="M537" s="172" t="str">
        <f>IF('Cálculos '!T543="","",'Cálculos '!T543)</f>
        <v/>
      </c>
      <c r="N537" s="172" t="str">
        <f>IF('Cálculos '!U543="","",'Cálculos '!U543)</f>
        <v/>
      </c>
      <c r="O537" s="172" t="str">
        <f>IF('Cálculos '!V543="","",'Cálculos '!V543)</f>
        <v/>
      </c>
      <c r="P537" s="172" t="str">
        <f>IF('Cálculos '!W543="","",'Cálculos '!W543)</f>
        <v/>
      </c>
      <c r="Q537" s="172" t="str">
        <f>IF('Cálculos '!X543="","",'Cálculos '!X543)</f>
        <v/>
      </c>
      <c r="R537" s="172" t="str">
        <f>IF('Cálculos '!Y543="","",'Cálculos '!Y543)</f>
        <v/>
      </c>
      <c r="S537" s="172" t="str">
        <f>IF('Cálculos '!Z543="","",'Cálculos '!Z543)</f>
        <v/>
      </c>
      <c r="T537" s="172" t="str">
        <f>IF('Cálculos '!AA543="","",'Cálculos '!AA543)</f>
        <v/>
      </c>
      <c r="U537" s="172" t="str">
        <f>IF('Cálculos '!AB543="","",'Cálculos '!AB543)</f>
        <v/>
      </c>
      <c r="V537" s="172" t="str">
        <f>IF('Cálculos '!AC543="","",'Cálculos '!AC543)</f>
        <v/>
      </c>
      <c r="W537" s="172" t="str">
        <f>IF('Cálculos '!AD543="","",'Cálculos '!AD543)</f>
        <v/>
      </c>
      <c r="X537" s="172" t="str">
        <f>IF('Cálculos '!AE543="","",'Cálculos '!AE543)</f>
        <v/>
      </c>
      <c r="Y537" s="172" t="str">
        <f>IF('Cálculos '!AF543="","",'Cálculos '!AF543)</f>
        <v/>
      </c>
      <c r="Z537" s="172" t="str">
        <f>IF('Cálculos '!AG543="","",'Cálculos '!AG543)</f>
        <v/>
      </c>
      <c r="AA537" s="172" t="str">
        <f>IF('Cálculos '!AH543="","",'Cálculos '!AH543)</f>
        <v/>
      </c>
      <c r="AB537" s="172" t="str">
        <f>IF('Cálculos '!AI543="","",'Cálculos '!AI543)</f>
        <v/>
      </c>
      <c r="AC537" s="172" t="str">
        <f>IF('Cálculos '!AJ543="","",'Cálculos '!AJ543)</f>
        <v/>
      </c>
      <c r="AD537" s="172" t="str">
        <f>IF('Cálculos '!AK543="","",'Cálculos '!AK543)</f>
        <v/>
      </c>
      <c r="AE537" s="172" t="str">
        <f>IF('Cálculos '!AL543="","",'Cálculos '!AL543)</f>
        <v/>
      </c>
      <c r="AF537" s="172" t="str">
        <f>IF('Cálculos '!AM543="","",'Cálculos '!AM543)</f>
        <v/>
      </c>
      <c r="AG537" s="172" t="str">
        <f>IF('Cálculos '!AN543="","",'Cálculos '!AN543)</f>
        <v/>
      </c>
      <c r="AH537" s="172" t="str">
        <f>IF('Cálculos '!AO543="","",'Cálculos '!AO543)</f>
        <v/>
      </c>
      <c r="AI537" s="172" t="str">
        <f>IF('Cálculos '!AP543="","",'Cálculos '!AP543)</f>
        <v/>
      </c>
      <c r="AJ537" s="443" t="str">
        <f>IF('Cálculos '!AQ543="","",'Cálculos '!AQ543)</f>
        <v/>
      </c>
      <c r="AK537" s="446" t="str">
        <f>IF('Cálculos '!D543="","",AVERAGE(C537:AJ537))</f>
        <v/>
      </c>
      <c r="AM537" s="181">
        <f t="shared" si="326"/>
        <v>535</v>
      </c>
      <c r="AN537" s="284" t="str">
        <f t="shared" si="327"/>
        <v/>
      </c>
      <c r="AO537" s="285" t="str">
        <f t="shared" si="328"/>
        <v/>
      </c>
      <c r="AP537" s="285" t="str">
        <f t="shared" si="329"/>
        <v/>
      </c>
      <c r="AQ537" s="285" t="str">
        <f t="shared" si="330"/>
        <v/>
      </c>
      <c r="AR537" s="182" t="str">
        <f t="shared" si="331"/>
        <v/>
      </c>
      <c r="AS537" s="182" t="str">
        <f t="shared" si="332"/>
        <v/>
      </c>
      <c r="AT537" s="182" t="str">
        <f t="shared" si="333"/>
        <v/>
      </c>
      <c r="AU537" s="182" t="str">
        <f t="shared" si="334"/>
        <v/>
      </c>
      <c r="AV537" s="182" t="str">
        <f t="shared" si="335"/>
        <v/>
      </c>
      <c r="AW537" s="182" t="str">
        <f t="shared" si="336"/>
        <v/>
      </c>
      <c r="AX537" s="182" t="str">
        <f t="shared" si="337"/>
        <v/>
      </c>
      <c r="AY537" s="182" t="str">
        <f t="shared" si="338"/>
        <v/>
      </c>
      <c r="AZ537" s="182" t="str">
        <f t="shared" si="339"/>
        <v/>
      </c>
      <c r="BA537" s="182" t="str">
        <f t="shared" si="340"/>
        <v/>
      </c>
      <c r="BB537" s="182" t="str">
        <f t="shared" si="341"/>
        <v/>
      </c>
      <c r="BC537" s="182" t="str">
        <f t="shared" si="342"/>
        <v/>
      </c>
      <c r="BD537" s="182" t="str">
        <f t="shared" si="343"/>
        <v/>
      </c>
      <c r="BE537" s="182" t="str">
        <f t="shared" si="344"/>
        <v/>
      </c>
      <c r="BF537" s="182" t="str">
        <f t="shared" si="345"/>
        <v/>
      </c>
      <c r="BG537" s="182" t="str">
        <f t="shared" si="346"/>
        <v/>
      </c>
      <c r="BH537" s="182" t="str">
        <f t="shared" si="347"/>
        <v/>
      </c>
      <c r="BI537" s="182" t="str">
        <f t="shared" si="348"/>
        <v/>
      </c>
      <c r="BJ537" s="182" t="str">
        <f t="shared" si="349"/>
        <v/>
      </c>
      <c r="BK537" s="182" t="str">
        <f t="shared" si="350"/>
        <v/>
      </c>
      <c r="BL537" s="182" t="str">
        <f t="shared" si="351"/>
        <v/>
      </c>
      <c r="BM537" s="182" t="str">
        <f t="shared" si="352"/>
        <v/>
      </c>
      <c r="BN537" s="182" t="str">
        <f t="shared" si="353"/>
        <v/>
      </c>
      <c r="BO537" s="182" t="str">
        <f t="shared" si="354"/>
        <v/>
      </c>
      <c r="BP537" s="182" t="str">
        <f t="shared" si="355"/>
        <v/>
      </c>
      <c r="BQ537" s="182" t="str">
        <f t="shared" si="356"/>
        <v/>
      </c>
      <c r="BR537" s="182" t="str">
        <f t="shared" si="357"/>
        <v/>
      </c>
      <c r="BS537" s="182" t="str">
        <f t="shared" si="358"/>
        <v/>
      </c>
      <c r="BT537" s="182" t="str">
        <f t="shared" si="359"/>
        <v/>
      </c>
      <c r="BU537" s="183" t="str">
        <f t="shared" si="360"/>
        <v/>
      </c>
      <c r="BV537" s="184" t="str">
        <f>IF('Cálculos '!C543="","",AVERAGE(AN537:BU537))</f>
        <v/>
      </c>
    </row>
    <row r="538" spans="2:74" ht="17.25" hidden="1" thickBot="1" x14ac:dyDescent="0.35">
      <c r="B538" s="165">
        <f t="shared" si="325"/>
        <v>536</v>
      </c>
      <c r="C538" s="171" t="str">
        <f>IF('Cálculos '!J544="","",'Cálculos '!J544)</f>
        <v/>
      </c>
      <c r="D538" s="172" t="str">
        <f>IF('Cálculos '!K544="","",'Cálculos '!K544)</f>
        <v/>
      </c>
      <c r="E538" s="172" t="str">
        <f>IF('Cálculos '!L544="","",'Cálculos '!L544)</f>
        <v/>
      </c>
      <c r="F538" s="172" t="str">
        <f>IF('Cálculos '!M544="","",'Cálculos '!M544)</f>
        <v/>
      </c>
      <c r="G538" s="172" t="str">
        <f>IF('Cálculos '!N544="","",'Cálculos '!N544)</f>
        <v/>
      </c>
      <c r="H538" s="172" t="str">
        <f>IF('Cálculos '!O544="","",'Cálculos '!O544)</f>
        <v/>
      </c>
      <c r="I538" s="172" t="str">
        <f>IF('Cálculos '!P544="","",'Cálculos '!P544)</f>
        <v/>
      </c>
      <c r="J538" s="172" t="str">
        <f>IF('Cálculos '!Q544="","",'Cálculos '!Q544)</f>
        <v/>
      </c>
      <c r="K538" s="172" t="str">
        <f>IF('Cálculos '!R544="","",'Cálculos '!R544)</f>
        <v/>
      </c>
      <c r="L538" s="172" t="str">
        <f>IF('Cálculos '!S544="","",'Cálculos '!S544)</f>
        <v/>
      </c>
      <c r="M538" s="172" t="str">
        <f>IF('Cálculos '!T544="","",'Cálculos '!T544)</f>
        <v/>
      </c>
      <c r="N538" s="172" t="str">
        <f>IF('Cálculos '!U544="","",'Cálculos '!U544)</f>
        <v/>
      </c>
      <c r="O538" s="172" t="str">
        <f>IF('Cálculos '!V544="","",'Cálculos '!V544)</f>
        <v/>
      </c>
      <c r="P538" s="172" t="str">
        <f>IF('Cálculos '!W544="","",'Cálculos '!W544)</f>
        <v/>
      </c>
      <c r="Q538" s="172" t="str">
        <f>IF('Cálculos '!X544="","",'Cálculos '!X544)</f>
        <v/>
      </c>
      <c r="R538" s="172" t="str">
        <f>IF('Cálculos '!Y544="","",'Cálculos '!Y544)</f>
        <v/>
      </c>
      <c r="S538" s="172" t="str">
        <f>IF('Cálculos '!Z544="","",'Cálculos '!Z544)</f>
        <v/>
      </c>
      <c r="T538" s="172" t="str">
        <f>IF('Cálculos '!AA544="","",'Cálculos '!AA544)</f>
        <v/>
      </c>
      <c r="U538" s="172" t="str">
        <f>IF('Cálculos '!AB544="","",'Cálculos '!AB544)</f>
        <v/>
      </c>
      <c r="V538" s="172" t="str">
        <f>IF('Cálculos '!AC544="","",'Cálculos '!AC544)</f>
        <v/>
      </c>
      <c r="W538" s="172" t="str">
        <f>IF('Cálculos '!AD544="","",'Cálculos '!AD544)</f>
        <v/>
      </c>
      <c r="X538" s="172" t="str">
        <f>IF('Cálculos '!AE544="","",'Cálculos '!AE544)</f>
        <v/>
      </c>
      <c r="Y538" s="172" t="str">
        <f>IF('Cálculos '!AF544="","",'Cálculos '!AF544)</f>
        <v/>
      </c>
      <c r="Z538" s="172" t="str">
        <f>IF('Cálculos '!AG544="","",'Cálculos '!AG544)</f>
        <v/>
      </c>
      <c r="AA538" s="172" t="str">
        <f>IF('Cálculos '!AH544="","",'Cálculos '!AH544)</f>
        <v/>
      </c>
      <c r="AB538" s="172" t="str">
        <f>IF('Cálculos '!AI544="","",'Cálculos '!AI544)</f>
        <v/>
      </c>
      <c r="AC538" s="172" t="str">
        <f>IF('Cálculos '!AJ544="","",'Cálculos '!AJ544)</f>
        <v/>
      </c>
      <c r="AD538" s="172" t="str">
        <f>IF('Cálculos '!AK544="","",'Cálculos '!AK544)</f>
        <v/>
      </c>
      <c r="AE538" s="172" t="str">
        <f>IF('Cálculos '!AL544="","",'Cálculos '!AL544)</f>
        <v/>
      </c>
      <c r="AF538" s="172" t="str">
        <f>IF('Cálculos '!AM544="","",'Cálculos '!AM544)</f>
        <v/>
      </c>
      <c r="AG538" s="172" t="str">
        <f>IF('Cálculos '!AN544="","",'Cálculos '!AN544)</f>
        <v/>
      </c>
      <c r="AH538" s="172" t="str">
        <f>IF('Cálculos '!AO544="","",'Cálculos '!AO544)</f>
        <v/>
      </c>
      <c r="AI538" s="172" t="str">
        <f>IF('Cálculos '!AP544="","",'Cálculos '!AP544)</f>
        <v/>
      </c>
      <c r="AJ538" s="443" t="str">
        <f>IF('Cálculos '!AQ544="","",'Cálculos '!AQ544)</f>
        <v/>
      </c>
      <c r="AK538" s="446" t="str">
        <f>IF('Cálculos '!D544="","",AVERAGE(C538:AJ538))</f>
        <v/>
      </c>
      <c r="AM538" s="181">
        <f t="shared" si="326"/>
        <v>536</v>
      </c>
      <c r="AN538" s="284" t="str">
        <f t="shared" si="327"/>
        <v/>
      </c>
      <c r="AO538" s="285" t="str">
        <f t="shared" si="328"/>
        <v/>
      </c>
      <c r="AP538" s="285" t="str">
        <f t="shared" si="329"/>
        <v/>
      </c>
      <c r="AQ538" s="285" t="str">
        <f t="shared" si="330"/>
        <v/>
      </c>
      <c r="AR538" s="182" t="str">
        <f t="shared" si="331"/>
        <v/>
      </c>
      <c r="AS538" s="182" t="str">
        <f t="shared" si="332"/>
        <v/>
      </c>
      <c r="AT538" s="182" t="str">
        <f t="shared" si="333"/>
        <v/>
      </c>
      <c r="AU538" s="182" t="str">
        <f t="shared" si="334"/>
        <v/>
      </c>
      <c r="AV538" s="182" t="str">
        <f t="shared" si="335"/>
        <v/>
      </c>
      <c r="AW538" s="182" t="str">
        <f t="shared" si="336"/>
        <v/>
      </c>
      <c r="AX538" s="182" t="str">
        <f t="shared" si="337"/>
        <v/>
      </c>
      <c r="AY538" s="182" t="str">
        <f t="shared" si="338"/>
        <v/>
      </c>
      <c r="AZ538" s="182" t="str">
        <f t="shared" si="339"/>
        <v/>
      </c>
      <c r="BA538" s="182" t="str">
        <f t="shared" si="340"/>
        <v/>
      </c>
      <c r="BB538" s="182" t="str">
        <f t="shared" si="341"/>
        <v/>
      </c>
      <c r="BC538" s="182" t="str">
        <f t="shared" si="342"/>
        <v/>
      </c>
      <c r="BD538" s="182" t="str">
        <f t="shared" si="343"/>
        <v/>
      </c>
      <c r="BE538" s="182" t="str">
        <f t="shared" si="344"/>
        <v/>
      </c>
      <c r="BF538" s="182" t="str">
        <f t="shared" si="345"/>
        <v/>
      </c>
      <c r="BG538" s="182" t="str">
        <f t="shared" si="346"/>
        <v/>
      </c>
      <c r="BH538" s="182" t="str">
        <f t="shared" si="347"/>
        <v/>
      </c>
      <c r="BI538" s="182" t="str">
        <f t="shared" si="348"/>
        <v/>
      </c>
      <c r="BJ538" s="182" t="str">
        <f t="shared" si="349"/>
        <v/>
      </c>
      <c r="BK538" s="182" t="str">
        <f t="shared" si="350"/>
        <v/>
      </c>
      <c r="BL538" s="182" t="str">
        <f t="shared" si="351"/>
        <v/>
      </c>
      <c r="BM538" s="182" t="str">
        <f t="shared" si="352"/>
        <v/>
      </c>
      <c r="BN538" s="182" t="str">
        <f t="shared" si="353"/>
        <v/>
      </c>
      <c r="BO538" s="182" t="str">
        <f t="shared" si="354"/>
        <v/>
      </c>
      <c r="BP538" s="182" t="str">
        <f t="shared" si="355"/>
        <v/>
      </c>
      <c r="BQ538" s="182" t="str">
        <f t="shared" si="356"/>
        <v/>
      </c>
      <c r="BR538" s="182" t="str">
        <f t="shared" si="357"/>
        <v/>
      </c>
      <c r="BS538" s="182" t="str">
        <f t="shared" si="358"/>
        <v/>
      </c>
      <c r="BT538" s="182" t="str">
        <f t="shared" si="359"/>
        <v/>
      </c>
      <c r="BU538" s="183" t="str">
        <f t="shared" si="360"/>
        <v/>
      </c>
      <c r="BV538" s="184" t="str">
        <f>IF('Cálculos '!C544="","",AVERAGE(AN538:BU538))</f>
        <v/>
      </c>
    </row>
    <row r="539" spans="2:74" ht="17.25" hidden="1" thickBot="1" x14ac:dyDescent="0.35">
      <c r="B539" s="165">
        <f t="shared" si="325"/>
        <v>537</v>
      </c>
      <c r="C539" s="171" t="str">
        <f>IF('Cálculos '!J545="","",'Cálculos '!J545)</f>
        <v/>
      </c>
      <c r="D539" s="172" t="str">
        <f>IF('Cálculos '!K545="","",'Cálculos '!K545)</f>
        <v/>
      </c>
      <c r="E539" s="172" t="str">
        <f>IF('Cálculos '!L545="","",'Cálculos '!L545)</f>
        <v/>
      </c>
      <c r="F539" s="172" t="str">
        <f>IF('Cálculos '!M545="","",'Cálculos '!M545)</f>
        <v/>
      </c>
      <c r="G539" s="172" t="str">
        <f>IF('Cálculos '!N545="","",'Cálculos '!N545)</f>
        <v/>
      </c>
      <c r="H539" s="172" t="str">
        <f>IF('Cálculos '!O545="","",'Cálculos '!O545)</f>
        <v/>
      </c>
      <c r="I539" s="172" t="str">
        <f>IF('Cálculos '!P545="","",'Cálculos '!P545)</f>
        <v/>
      </c>
      <c r="J539" s="172" t="str">
        <f>IF('Cálculos '!Q545="","",'Cálculos '!Q545)</f>
        <v/>
      </c>
      <c r="K539" s="172" t="str">
        <f>IF('Cálculos '!R545="","",'Cálculos '!R545)</f>
        <v/>
      </c>
      <c r="L539" s="172" t="str">
        <f>IF('Cálculos '!S545="","",'Cálculos '!S545)</f>
        <v/>
      </c>
      <c r="M539" s="172" t="str">
        <f>IF('Cálculos '!T545="","",'Cálculos '!T545)</f>
        <v/>
      </c>
      <c r="N539" s="172" t="str">
        <f>IF('Cálculos '!U545="","",'Cálculos '!U545)</f>
        <v/>
      </c>
      <c r="O539" s="172" t="str">
        <f>IF('Cálculos '!V545="","",'Cálculos '!V545)</f>
        <v/>
      </c>
      <c r="P539" s="172" t="str">
        <f>IF('Cálculos '!W545="","",'Cálculos '!W545)</f>
        <v/>
      </c>
      <c r="Q539" s="172" t="str">
        <f>IF('Cálculos '!X545="","",'Cálculos '!X545)</f>
        <v/>
      </c>
      <c r="R539" s="172" t="str">
        <f>IF('Cálculos '!Y545="","",'Cálculos '!Y545)</f>
        <v/>
      </c>
      <c r="S539" s="172" t="str">
        <f>IF('Cálculos '!Z545="","",'Cálculos '!Z545)</f>
        <v/>
      </c>
      <c r="T539" s="172" t="str">
        <f>IF('Cálculos '!AA545="","",'Cálculos '!AA545)</f>
        <v/>
      </c>
      <c r="U539" s="172" t="str">
        <f>IF('Cálculos '!AB545="","",'Cálculos '!AB545)</f>
        <v/>
      </c>
      <c r="V539" s="172" t="str">
        <f>IF('Cálculos '!AC545="","",'Cálculos '!AC545)</f>
        <v/>
      </c>
      <c r="W539" s="172" t="str">
        <f>IF('Cálculos '!AD545="","",'Cálculos '!AD545)</f>
        <v/>
      </c>
      <c r="X539" s="172" t="str">
        <f>IF('Cálculos '!AE545="","",'Cálculos '!AE545)</f>
        <v/>
      </c>
      <c r="Y539" s="172" t="str">
        <f>IF('Cálculos '!AF545="","",'Cálculos '!AF545)</f>
        <v/>
      </c>
      <c r="Z539" s="172" t="str">
        <f>IF('Cálculos '!AG545="","",'Cálculos '!AG545)</f>
        <v/>
      </c>
      <c r="AA539" s="172" t="str">
        <f>IF('Cálculos '!AH545="","",'Cálculos '!AH545)</f>
        <v/>
      </c>
      <c r="AB539" s="172" t="str">
        <f>IF('Cálculos '!AI545="","",'Cálculos '!AI545)</f>
        <v/>
      </c>
      <c r="AC539" s="172" t="str">
        <f>IF('Cálculos '!AJ545="","",'Cálculos '!AJ545)</f>
        <v/>
      </c>
      <c r="AD539" s="172" t="str">
        <f>IF('Cálculos '!AK545="","",'Cálculos '!AK545)</f>
        <v/>
      </c>
      <c r="AE539" s="172" t="str">
        <f>IF('Cálculos '!AL545="","",'Cálculos '!AL545)</f>
        <v/>
      </c>
      <c r="AF539" s="172" t="str">
        <f>IF('Cálculos '!AM545="","",'Cálculos '!AM545)</f>
        <v/>
      </c>
      <c r="AG539" s="172" t="str">
        <f>IF('Cálculos '!AN545="","",'Cálculos '!AN545)</f>
        <v/>
      </c>
      <c r="AH539" s="172" t="str">
        <f>IF('Cálculos '!AO545="","",'Cálculos '!AO545)</f>
        <v/>
      </c>
      <c r="AI539" s="172" t="str">
        <f>IF('Cálculos '!AP545="","",'Cálculos '!AP545)</f>
        <v/>
      </c>
      <c r="AJ539" s="443" t="str">
        <f>IF('Cálculos '!AQ545="","",'Cálculos '!AQ545)</f>
        <v/>
      </c>
      <c r="AK539" s="446" t="str">
        <f>IF('Cálculos '!D545="","",AVERAGE(C539:AJ539))</f>
        <v/>
      </c>
      <c r="AM539" s="181">
        <f t="shared" si="326"/>
        <v>537</v>
      </c>
      <c r="AN539" s="284" t="str">
        <f t="shared" si="327"/>
        <v/>
      </c>
      <c r="AO539" s="285" t="str">
        <f t="shared" si="328"/>
        <v/>
      </c>
      <c r="AP539" s="285" t="str">
        <f t="shared" si="329"/>
        <v/>
      </c>
      <c r="AQ539" s="285" t="str">
        <f t="shared" si="330"/>
        <v/>
      </c>
      <c r="AR539" s="182" t="str">
        <f t="shared" si="331"/>
        <v/>
      </c>
      <c r="AS539" s="182" t="str">
        <f t="shared" si="332"/>
        <v/>
      </c>
      <c r="AT539" s="182" t="str">
        <f t="shared" si="333"/>
        <v/>
      </c>
      <c r="AU539" s="182" t="str">
        <f t="shared" si="334"/>
        <v/>
      </c>
      <c r="AV539" s="182" t="str">
        <f t="shared" si="335"/>
        <v/>
      </c>
      <c r="AW539" s="182" t="str">
        <f t="shared" si="336"/>
        <v/>
      </c>
      <c r="AX539" s="182" t="str">
        <f t="shared" si="337"/>
        <v/>
      </c>
      <c r="AY539" s="182" t="str">
        <f t="shared" si="338"/>
        <v/>
      </c>
      <c r="AZ539" s="182" t="str">
        <f t="shared" si="339"/>
        <v/>
      </c>
      <c r="BA539" s="182" t="str">
        <f t="shared" si="340"/>
        <v/>
      </c>
      <c r="BB539" s="182" t="str">
        <f t="shared" si="341"/>
        <v/>
      </c>
      <c r="BC539" s="182" t="str">
        <f t="shared" si="342"/>
        <v/>
      </c>
      <c r="BD539" s="182" t="str">
        <f t="shared" si="343"/>
        <v/>
      </c>
      <c r="BE539" s="182" t="str">
        <f t="shared" si="344"/>
        <v/>
      </c>
      <c r="BF539" s="182" t="str">
        <f t="shared" si="345"/>
        <v/>
      </c>
      <c r="BG539" s="182" t="str">
        <f t="shared" si="346"/>
        <v/>
      </c>
      <c r="BH539" s="182" t="str">
        <f t="shared" si="347"/>
        <v/>
      </c>
      <c r="BI539" s="182" t="str">
        <f t="shared" si="348"/>
        <v/>
      </c>
      <c r="BJ539" s="182" t="str">
        <f t="shared" si="349"/>
        <v/>
      </c>
      <c r="BK539" s="182" t="str">
        <f t="shared" si="350"/>
        <v/>
      </c>
      <c r="BL539" s="182" t="str">
        <f t="shared" si="351"/>
        <v/>
      </c>
      <c r="BM539" s="182" t="str">
        <f t="shared" si="352"/>
        <v/>
      </c>
      <c r="BN539" s="182" t="str">
        <f t="shared" si="353"/>
        <v/>
      </c>
      <c r="BO539" s="182" t="str">
        <f t="shared" si="354"/>
        <v/>
      </c>
      <c r="BP539" s="182" t="str">
        <f t="shared" si="355"/>
        <v/>
      </c>
      <c r="BQ539" s="182" t="str">
        <f t="shared" si="356"/>
        <v/>
      </c>
      <c r="BR539" s="182" t="str">
        <f t="shared" si="357"/>
        <v/>
      </c>
      <c r="BS539" s="182" t="str">
        <f t="shared" si="358"/>
        <v/>
      </c>
      <c r="BT539" s="182" t="str">
        <f t="shared" si="359"/>
        <v/>
      </c>
      <c r="BU539" s="183" t="str">
        <f t="shared" si="360"/>
        <v/>
      </c>
      <c r="BV539" s="184" t="str">
        <f>IF('Cálculos '!C545="","",AVERAGE(AN539:BU539))</f>
        <v/>
      </c>
    </row>
    <row r="540" spans="2:74" ht="17.25" hidden="1" thickBot="1" x14ac:dyDescent="0.35">
      <c r="B540" s="165">
        <f t="shared" si="325"/>
        <v>538</v>
      </c>
      <c r="C540" s="171" t="str">
        <f>IF('Cálculos '!J546="","",'Cálculos '!J546)</f>
        <v/>
      </c>
      <c r="D540" s="172" t="str">
        <f>IF('Cálculos '!K546="","",'Cálculos '!K546)</f>
        <v/>
      </c>
      <c r="E540" s="172" t="str">
        <f>IF('Cálculos '!L546="","",'Cálculos '!L546)</f>
        <v/>
      </c>
      <c r="F540" s="172" t="str">
        <f>IF('Cálculos '!M546="","",'Cálculos '!M546)</f>
        <v/>
      </c>
      <c r="G540" s="172" t="str">
        <f>IF('Cálculos '!N546="","",'Cálculos '!N546)</f>
        <v/>
      </c>
      <c r="H540" s="172" t="str">
        <f>IF('Cálculos '!O546="","",'Cálculos '!O546)</f>
        <v/>
      </c>
      <c r="I540" s="172" t="str">
        <f>IF('Cálculos '!P546="","",'Cálculos '!P546)</f>
        <v/>
      </c>
      <c r="J540" s="172" t="str">
        <f>IF('Cálculos '!Q546="","",'Cálculos '!Q546)</f>
        <v/>
      </c>
      <c r="K540" s="172" t="str">
        <f>IF('Cálculos '!R546="","",'Cálculos '!R546)</f>
        <v/>
      </c>
      <c r="L540" s="172" t="str">
        <f>IF('Cálculos '!S546="","",'Cálculos '!S546)</f>
        <v/>
      </c>
      <c r="M540" s="172" t="str">
        <f>IF('Cálculos '!T546="","",'Cálculos '!T546)</f>
        <v/>
      </c>
      <c r="N540" s="172" t="str">
        <f>IF('Cálculos '!U546="","",'Cálculos '!U546)</f>
        <v/>
      </c>
      <c r="O540" s="172" t="str">
        <f>IF('Cálculos '!V546="","",'Cálculos '!V546)</f>
        <v/>
      </c>
      <c r="P540" s="172" t="str">
        <f>IF('Cálculos '!W546="","",'Cálculos '!W546)</f>
        <v/>
      </c>
      <c r="Q540" s="172" t="str">
        <f>IF('Cálculos '!X546="","",'Cálculos '!X546)</f>
        <v/>
      </c>
      <c r="R540" s="172" t="str">
        <f>IF('Cálculos '!Y546="","",'Cálculos '!Y546)</f>
        <v/>
      </c>
      <c r="S540" s="172" t="str">
        <f>IF('Cálculos '!Z546="","",'Cálculos '!Z546)</f>
        <v/>
      </c>
      <c r="T540" s="172" t="str">
        <f>IF('Cálculos '!AA546="","",'Cálculos '!AA546)</f>
        <v/>
      </c>
      <c r="U540" s="172" t="str">
        <f>IF('Cálculos '!AB546="","",'Cálculos '!AB546)</f>
        <v/>
      </c>
      <c r="V540" s="172" t="str">
        <f>IF('Cálculos '!AC546="","",'Cálculos '!AC546)</f>
        <v/>
      </c>
      <c r="W540" s="172" t="str">
        <f>IF('Cálculos '!AD546="","",'Cálculos '!AD546)</f>
        <v/>
      </c>
      <c r="X540" s="172" t="str">
        <f>IF('Cálculos '!AE546="","",'Cálculos '!AE546)</f>
        <v/>
      </c>
      <c r="Y540" s="172" t="str">
        <f>IF('Cálculos '!AF546="","",'Cálculos '!AF546)</f>
        <v/>
      </c>
      <c r="Z540" s="172" t="str">
        <f>IF('Cálculos '!AG546="","",'Cálculos '!AG546)</f>
        <v/>
      </c>
      <c r="AA540" s="172" t="str">
        <f>IF('Cálculos '!AH546="","",'Cálculos '!AH546)</f>
        <v/>
      </c>
      <c r="AB540" s="172" t="str">
        <f>IF('Cálculos '!AI546="","",'Cálculos '!AI546)</f>
        <v/>
      </c>
      <c r="AC540" s="172" t="str">
        <f>IF('Cálculos '!AJ546="","",'Cálculos '!AJ546)</f>
        <v/>
      </c>
      <c r="AD540" s="172" t="str">
        <f>IF('Cálculos '!AK546="","",'Cálculos '!AK546)</f>
        <v/>
      </c>
      <c r="AE540" s="172" t="str">
        <f>IF('Cálculos '!AL546="","",'Cálculos '!AL546)</f>
        <v/>
      </c>
      <c r="AF540" s="172" t="str">
        <f>IF('Cálculos '!AM546="","",'Cálculos '!AM546)</f>
        <v/>
      </c>
      <c r="AG540" s="172" t="str">
        <f>IF('Cálculos '!AN546="","",'Cálculos '!AN546)</f>
        <v/>
      </c>
      <c r="AH540" s="172" t="str">
        <f>IF('Cálculos '!AO546="","",'Cálculos '!AO546)</f>
        <v/>
      </c>
      <c r="AI540" s="172" t="str">
        <f>IF('Cálculos '!AP546="","",'Cálculos '!AP546)</f>
        <v/>
      </c>
      <c r="AJ540" s="443" t="str">
        <f>IF('Cálculos '!AQ546="","",'Cálculos '!AQ546)</f>
        <v/>
      </c>
      <c r="AK540" s="446" t="str">
        <f>IF('Cálculos '!D546="","",AVERAGE(C540:AJ540))</f>
        <v/>
      </c>
      <c r="AM540" s="181">
        <f t="shared" si="326"/>
        <v>538</v>
      </c>
      <c r="AN540" s="284" t="str">
        <f t="shared" si="327"/>
        <v/>
      </c>
      <c r="AO540" s="285" t="str">
        <f t="shared" si="328"/>
        <v/>
      </c>
      <c r="AP540" s="285" t="str">
        <f t="shared" si="329"/>
        <v/>
      </c>
      <c r="AQ540" s="285" t="str">
        <f t="shared" si="330"/>
        <v/>
      </c>
      <c r="AR540" s="182" t="str">
        <f t="shared" si="331"/>
        <v/>
      </c>
      <c r="AS540" s="182" t="str">
        <f t="shared" si="332"/>
        <v/>
      </c>
      <c r="AT540" s="182" t="str">
        <f t="shared" si="333"/>
        <v/>
      </c>
      <c r="AU540" s="182" t="str">
        <f t="shared" si="334"/>
        <v/>
      </c>
      <c r="AV540" s="182" t="str">
        <f t="shared" si="335"/>
        <v/>
      </c>
      <c r="AW540" s="182" t="str">
        <f t="shared" si="336"/>
        <v/>
      </c>
      <c r="AX540" s="182" t="str">
        <f t="shared" si="337"/>
        <v/>
      </c>
      <c r="AY540" s="182" t="str">
        <f t="shared" si="338"/>
        <v/>
      </c>
      <c r="AZ540" s="182" t="str">
        <f t="shared" si="339"/>
        <v/>
      </c>
      <c r="BA540" s="182" t="str">
        <f t="shared" si="340"/>
        <v/>
      </c>
      <c r="BB540" s="182" t="str">
        <f t="shared" si="341"/>
        <v/>
      </c>
      <c r="BC540" s="182" t="str">
        <f t="shared" si="342"/>
        <v/>
      </c>
      <c r="BD540" s="182" t="str">
        <f t="shared" si="343"/>
        <v/>
      </c>
      <c r="BE540" s="182" t="str">
        <f t="shared" si="344"/>
        <v/>
      </c>
      <c r="BF540" s="182" t="str">
        <f t="shared" si="345"/>
        <v/>
      </c>
      <c r="BG540" s="182" t="str">
        <f t="shared" si="346"/>
        <v/>
      </c>
      <c r="BH540" s="182" t="str">
        <f t="shared" si="347"/>
        <v/>
      </c>
      <c r="BI540" s="182" t="str">
        <f t="shared" si="348"/>
        <v/>
      </c>
      <c r="BJ540" s="182" t="str">
        <f t="shared" si="349"/>
        <v/>
      </c>
      <c r="BK540" s="182" t="str">
        <f t="shared" si="350"/>
        <v/>
      </c>
      <c r="BL540" s="182" t="str">
        <f t="shared" si="351"/>
        <v/>
      </c>
      <c r="BM540" s="182" t="str">
        <f t="shared" si="352"/>
        <v/>
      </c>
      <c r="BN540" s="182" t="str">
        <f t="shared" si="353"/>
        <v/>
      </c>
      <c r="BO540" s="182" t="str">
        <f t="shared" si="354"/>
        <v/>
      </c>
      <c r="BP540" s="182" t="str">
        <f t="shared" si="355"/>
        <v/>
      </c>
      <c r="BQ540" s="182" t="str">
        <f t="shared" si="356"/>
        <v/>
      </c>
      <c r="BR540" s="182" t="str">
        <f t="shared" si="357"/>
        <v/>
      </c>
      <c r="BS540" s="182" t="str">
        <f t="shared" si="358"/>
        <v/>
      </c>
      <c r="BT540" s="182" t="str">
        <f t="shared" si="359"/>
        <v/>
      </c>
      <c r="BU540" s="183" t="str">
        <f t="shared" si="360"/>
        <v/>
      </c>
      <c r="BV540" s="184" t="str">
        <f>IF('Cálculos '!C546="","",AVERAGE(AN540:BU540))</f>
        <v/>
      </c>
    </row>
    <row r="541" spans="2:74" ht="17.25" hidden="1" thickBot="1" x14ac:dyDescent="0.35">
      <c r="B541" s="165">
        <f t="shared" si="325"/>
        <v>539</v>
      </c>
      <c r="C541" s="171" t="str">
        <f>IF('Cálculos '!J547="","",'Cálculos '!J547)</f>
        <v/>
      </c>
      <c r="D541" s="172" t="str">
        <f>IF('Cálculos '!K547="","",'Cálculos '!K547)</f>
        <v/>
      </c>
      <c r="E541" s="172" t="str">
        <f>IF('Cálculos '!L547="","",'Cálculos '!L547)</f>
        <v/>
      </c>
      <c r="F541" s="172" t="str">
        <f>IF('Cálculos '!M547="","",'Cálculos '!M547)</f>
        <v/>
      </c>
      <c r="G541" s="172" t="str">
        <f>IF('Cálculos '!N547="","",'Cálculos '!N547)</f>
        <v/>
      </c>
      <c r="H541" s="172" t="str">
        <f>IF('Cálculos '!O547="","",'Cálculos '!O547)</f>
        <v/>
      </c>
      <c r="I541" s="172" t="str">
        <f>IF('Cálculos '!P547="","",'Cálculos '!P547)</f>
        <v/>
      </c>
      <c r="J541" s="172" t="str">
        <f>IF('Cálculos '!Q547="","",'Cálculos '!Q547)</f>
        <v/>
      </c>
      <c r="K541" s="172" t="str">
        <f>IF('Cálculos '!R547="","",'Cálculos '!R547)</f>
        <v/>
      </c>
      <c r="L541" s="172" t="str">
        <f>IF('Cálculos '!S547="","",'Cálculos '!S547)</f>
        <v/>
      </c>
      <c r="M541" s="172" t="str">
        <f>IF('Cálculos '!T547="","",'Cálculos '!T547)</f>
        <v/>
      </c>
      <c r="N541" s="172" t="str">
        <f>IF('Cálculos '!U547="","",'Cálculos '!U547)</f>
        <v/>
      </c>
      <c r="O541" s="172" t="str">
        <f>IF('Cálculos '!V547="","",'Cálculos '!V547)</f>
        <v/>
      </c>
      <c r="P541" s="172" t="str">
        <f>IF('Cálculos '!W547="","",'Cálculos '!W547)</f>
        <v/>
      </c>
      <c r="Q541" s="172" t="str">
        <f>IF('Cálculos '!X547="","",'Cálculos '!X547)</f>
        <v/>
      </c>
      <c r="R541" s="172" t="str">
        <f>IF('Cálculos '!Y547="","",'Cálculos '!Y547)</f>
        <v/>
      </c>
      <c r="S541" s="172" t="str">
        <f>IF('Cálculos '!Z547="","",'Cálculos '!Z547)</f>
        <v/>
      </c>
      <c r="T541" s="172" t="str">
        <f>IF('Cálculos '!AA547="","",'Cálculos '!AA547)</f>
        <v/>
      </c>
      <c r="U541" s="172" t="str">
        <f>IF('Cálculos '!AB547="","",'Cálculos '!AB547)</f>
        <v/>
      </c>
      <c r="V541" s="172" t="str">
        <f>IF('Cálculos '!AC547="","",'Cálculos '!AC547)</f>
        <v/>
      </c>
      <c r="W541" s="172" t="str">
        <f>IF('Cálculos '!AD547="","",'Cálculos '!AD547)</f>
        <v/>
      </c>
      <c r="X541" s="172" t="str">
        <f>IF('Cálculos '!AE547="","",'Cálculos '!AE547)</f>
        <v/>
      </c>
      <c r="Y541" s="172" t="str">
        <f>IF('Cálculos '!AF547="","",'Cálculos '!AF547)</f>
        <v/>
      </c>
      <c r="Z541" s="172" t="str">
        <f>IF('Cálculos '!AG547="","",'Cálculos '!AG547)</f>
        <v/>
      </c>
      <c r="AA541" s="172" t="str">
        <f>IF('Cálculos '!AH547="","",'Cálculos '!AH547)</f>
        <v/>
      </c>
      <c r="AB541" s="172" t="str">
        <f>IF('Cálculos '!AI547="","",'Cálculos '!AI547)</f>
        <v/>
      </c>
      <c r="AC541" s="172" t="str">
        <f>IF('Cálculos '!AJ547="","",'Cálculos '!AJ547)</f>
        <v/>
      </c>
      <c r="AD541" s="172" t="str">
        <f>IF('Cálculos '!AK547="","",'Cálculos '!AK547)</f>
        <v/>
      </c>
      <c r="AE541" s="172" t="str">
        <f>IF('Cálculos '!AL547="","",'Cálculos '!AL547)</f>
        <v/>
      </c>
      <c r="AF541" s="172" t="str">
        <f>IF('Cálculos '!AM547="","",'Cálculos '!AM547)</f>
        <v/>
      </c>
      <c r="AG541" s="172" t="str">
        <f>IF('Cálculos '!AN547="","",'Cálculos '!AN547)</f>
        <v/>
      </c>
      <c r="AH541" s="172" t="str">
        <f>IF('Cálculos '!AO547="","",'Cálculos '!AO547)</f>
        <v/>
      </c>
      <c r="AI541" s="172" t="str">
        <f>IF('Cálculos '!AP547="","",'Cálculos '!AP547)</f>
        <v/>
      </c>
      <c r="AJ541" s="443" t="str">
        <f>IF('Cálculos '!AQ547="","",'Cálculos '!AQ547)</f>
        <v/>
      </c>
      <c r="AK541" s="446" t="str">
        <f>IF('Cálculos '!D547="","",AVERAGE(C541:AJ541))</f>
        <v/>
      </c>
      <c r="AM541" s="181">
        <f t="shared" si="326"/>
        <v>539</v>
      </c>
      <c r="AN541" s="284" t="str">
        <f t="shared" si="327"/>
        <v/>
      </c>
      <c r="AO541" s="285" t="str">
        <f t="shared" si="328"/>
        <v/>
      </c>
      <c r="AP541" s="285" t="str">
        <f t="shared" si="329"/>
        <v/>
      </c>
      <c r="AQ541" s="285" t="str">
        <f t="shared" si="330"/>
        <v/>
      </c>
      <c r="AR541" s="182" t="str">
        <f t="shared" si="331"/>
        <v/>
      </c>
      <c r="AS541" s="182" t="str">
        <f t="shared" si="332"/>
        <v/>
      </c>
      <c r="AT541" s="182" t="str">
        <f t="shared" si="333"/>
        <v/>
      </c>
      <c r="AU541" s="182" t="str">
        <f t="shared" si="334"/>
        <v/>
      </c>
      <c r="AV541" s="182" t="str">
        <f t="shared" si="335"/>
        <v/>
      </c>
      <c r="AW541" s="182" t="str">
        <f t="shared" si="336"/>
        <v/>
      </c>
      <c r="AX541" s="182" t="str">
        <f t="shared" si="337"/>
        <v/>
      </c>
      <c r="AY541" s="182" t="str">
        <f t="shared" si="338"/>
        <v/>
      </c>
      <c r="AZ541" s="182" t="str">
        <f t="shared" si="339"/>
        <v/>
      </c>
      <c r="BA541" s="182" t="str">
        <f t="shared" si="340"/>
        <v/>
      </c>
      <c r="BB541" s="182" t="str">
        <f t="shared" si="341"/>
        <v/>
      </c>
      <c r="BC541" s="182" t="str">
        <f t="shared" si="342"/>
        <v/>
      </c>
      <c r="BD541" s="182" t="str">
        <f t="shared" si="343"/>
        <v/>
      </c>
      <c r="BE541" s="182" t="str">
        <f t="shared" si="344"/>
        <v/>
      </c>
      <c r="BF541" s="182" t="str">
        <f t="shared" si="345"/>
        <v/>
      </c>
      <c r="BG541" s="182" t="str">
        <f t="shared" si="346"/>
        <v/>
      </c>
      <c r="BH541" s="182" t="str">
        <f t="shared" si="347"/>
        <v/>
      </c>
      <c r="BI541" s="182" t="str">
        <f t="shared" si="348"/>
        <v/>
      </c>
      <c r="BJ541" s="182" t="str">
        <f t="shared" si="349"/>
        <v/>
      </c>
      <c r="BK541" s="182" t="str">
        <f t="shared" si="350"/>
        <v/>
      </c>
      <c r="BL541" s="182" t="str">
        <f t="shared" si="351"/>
        <v/>
      </c>
      <c r="BM541" s="182" t="str">
        <f t="shared" si="352"/>
        <v/>
      </c>
      <c r="BN541" s="182" t="str">
        <f t="shared" si="353"/>
        <v/>
      </c>
      <c r="BO541" s="182" t="str">
        <f t="shared" si="354"/>
        <v/>
      </c>
      <c r="BP541" s="182" t="str">
        <f t="shared" si="355"/>
        <v/>
      </c>
      <c r="BQ541" s="182" t="str">
        <f t="shared" si="356"/>
        <v/>
      </c>
      <c r="BR541" s="182" t="str">
        <f t="shared" si="357"/>
        <v/>
      </c>
      <c r="BS541" s="182" t="str">
        <f t="shared" si="358"/>
        <v/>
      </c>
      <c r="BT541" s="182" t="str">
        <f t="shared" si="359"/>
        <v/>
      </c>
      <c r="BU541" s="183" t="str">
        <f t="shared" si="360"/>
        <v/>
      </c>
      <c r="BV541" s="184" t="str">
        <f>IF('Cálculos '!C547="","",AVERAGE(AN541:BU541))</f>
        <v/>
      </c>
    </row>
    <row r="542" spans="2:74" ht="17.25" hidden="1" thickBot="1" x14ac:dyDescent="0.35">
      <c r="B542" s="165">
        <f t="shared" si="325"/>
        <v>540</v>
      </c>
      <c r="C542" s="171" t="str">
        <f>IF('Cálculos '!J548="","",'Cálculos '!J548)</f>
        <v/>
      </c>
      <c r="D542" s="172" t="str">
        <f>IF('Cálculos '!K548="","",'Cálculos '!K548)</f>
        <v/>
      </c>
      <c r="E542" s="172" t="str">
        <f>IF('Cálculos '!L548="","",'Cálculos '!L548)</f>
        <v/>
      </c>
      <c r="F542" s="172" t="str">
        <f>IF('Cálculos '!M548="","",'Cálculos '!M548)</f>
        <v/>
      </c>
      <c r="G542" s="172" t="str">
        <f>IF('Cálculos '!N548="","",'Cálculos '!N548)</f>
        <v/>
      </c>
      <c r="H542" s="172" t="str">
        <f>IF('Cálculos '!O548="","",'Cálculos '!O548)</f>
        <v/>
      </c>
      <c r="I542" s="172" t="str">
        <f>IF('Cálculos '!P548="","",'Cálculos '!P548)</f>
        <v/>
      </c>
      <c r="J542" s="172" t="str">
        <f>IF('Cálculos '!Q548="","",'Cálculos '!Q548)</f>
        <v/>
      </c>
      <c r="K542" s="172" t="str">
        <f>IF('Cálculos '!R548="","",'Cálculos '!R548)</f>
        <v/>
      </c>
      <c r="L542" s="172" t="str">
        <f>IF('Cálculos '!S548="","",'Cálculos '!S548)</f>
        <v/>
      </c>
      <c r="M542" s="172" t="str">
        <f>IF('Cálculos '!T548="","",'Cálculos '!T548)</f>
        <v/>
      </c>
      <c r="N542" s="172" t="str">
        <f>IF('Cálculos '!U548="","",'Cálculos '!U548)</f>
        <v/>
      </c>
      <c r="O542" s="172" t="str">
        <f>IF('Cálculos '!V548="","",'Cálculos '!V548)</f>
        <v/>
      </c>
      <c r="P542" s="172" t="str">
        <f>IF('Cálculos '!W548="","",'Cálculos '!W548)</f>
        <v/>
      </c>
      <c r="Q542" s="172" t="str">
        <f>IF('Cálculos '!X548="","",'Cálculos '!X548)</f>
        <v/>
      </c>
      <c r="R542" s="172" t="str">
        <f>IF('Cálculos '!Y548="","",'Cálculos '!Y548)</f>
        <v/>
      </c>
      <c r="S542" s="172" t="str">
        <f>IF('Cálculos '!Z548="","",'Cálculos '!Z548)</f>
        <v/>
      </c>
      <c r="T542" s="172" t="str">
        <f>IF('Cálculos '!AA548="","",'Cálculos '!AA548)</f>
        <v/>
      </c>
      <c r="U542" s="172" t="str">
        <f>IF('Cálculos '!AB548="","",'Cálculos '!AB548)</f>
        <v/>
      </c>
      <c r="V542" s="172" t="str">
        <f>IF('Cálculos '!AC548="","",'Cálculos '!AC548)</f>
        <v/>
      </c>
      <c r="W542" s="172" t="str">
        <f>IF('Cálculos '!AD548="","",'Cálculos '!AD548)</f>
        <v/>
      </c>
      <c r="X542" s="172" t="str">
        <f>IF('Cálculos '!AE548="","",'Cálculos '!AE548)</f>
        <v/>
      </c>
      <c r="Y542" s="172" t="str">
        <f>IF('Cálculos '!AF548="","",'Cálculos '!AF548)</f>
        <v/>
      </c>
      <c r="Z542" s="172" t="str">
        <f>IF('Cálculos '!AG548="","",'Cálculos '!AG548)</f>
        <v/>
      </c>
      <c r="AA542" s="172" t="str">
        <f>IF('Cálculos '!AH548="","",'Cálculos '!AH548)</f>
        <v/>
      </c>
      <c r="AB542" s="172" t="str">
        <f>IF('Cálculos '!AI548="","",'Cálculos '!AI548)</f>
        <v/>
      </c>
      <c r="AC542" s="172" t="str">
        <f>IF('Cálculos '!AJ548="","",'Cálculos '!AJ548)</f>
        <v/>
      </c>
      <c r="AD542" s="172" t="str">
        <f>IF('Cálculos '!AK548="","",'Cálculos '!AK548)</f>
        <v/>
      </c>
      <c r="AE542" s="172" t="str">
        <f>IF('Cálculos '!AL548="","",'Cálculos '!AL548)</f>
        <v/>
      </c>
      <c r="AF542" s="172" t="str">
        <f>IF('Cálculos '!AM548="","",'Cálculos '!AM548)</f>
        <v/>
      </c>
      <c r="AG542" s="172" t="str">
        <f>IF('Cálculos '!AN548="","",'Cálculos '!AN548)</f>
        <v/>
      </c>
      <c r="AH542" s="172" t="str">
        <f>IF('Cálculos '!AO548="","",'Cálculos '!AO548)</f>
        <v/>
      </c>
      <c r="AI542" s="172" t="str">
        <f>IF('Cálculos '!AP548="","",'Cálculos '!AP548)</f>
        <v/>
      </c>
      <c r="AJ542" s="443" t="str">
        <f>IF('Cálculos '!AQ548="","",'Cálculos '!AQ548)</f>
        <v/>
      </c>
      <c r="AK542" s="446" t="str">
        <f>IF('Cálculos '!D548="","",AVERAGE(C542:AJ542))</f>
        <v/>
      </c>
      <c r="AM542" s="181">
        <f t="shared" si="326"/>
        <v>540</v>
      </c>
      <c r="AN542" s="284" t="str">
        <f t="shared" si="327"/>
        <v/>
      </c>
      <c r="AO542" s="285" t="str">
        <f t="shared" si="328"/>
        <v/>
      </c>
      <c r="AP542" s="285" t="str">
        <f t="shared" si="329"/>
        <v/>
      </c>
      <c r="AQ542" s="285" t="str">
        <f t="shared" si="330"/>
        <v/>
      </c>
      <c r="AR542" s="182" t="str">
        <f t="shared" si="331"/>
        <v/>
      </c>
      <c r="AS542" s="182" t="str">
        <f t="shared" si="332"/>
        <v/>
      </c>
      <c r="AT542" s="182" t="str">
        <f t="shared" si="333"/>
        <v/>
      </c>
      <c r="AU542" s="182" t="str">
        <f t="shared" si="334"/>
        <v/>
      </c>
      <c r="AV542" s="182" t="str">
        <f t="shared" si="335"/>
        <v/>
      </c>
      <c r="AW542" s="182" t="str">
        <f t="shared" si="336"/>
        <v/>
      </c>
      <c r="AX542" s="182" t="str">
        <f t="shared" si="337"/>
        <v/>
      </c>
      <c r="AY542" s="182" t="str">
        <f t="shared" si="338"/>
        <v/>
      </c>
      <c r="AZ542" s="182" t="str">
        <f t="shared" si="339"/>
        <v/>
      </c>
      <c r="BA542" s="182" t="str">
        <f t="shared" si="340"/>
        <v/>
      </c>
      <c r="BB542" s="182" t="str">
        <f t="shared" si="341"/>
        <v/>
      </c>
      <c r="BC542" s="182" t="str">
        <f t="shared" si="342"/>
        <v/>
      </c>
      <c r="BD542" s="182" t="str">
        <f t="shared" si="343"/>
        <v/>
      </c>
      <c r="BE542" s="182" t="str">
        <f t="shared" si="344"/>
        <v/>
      </c>
      <c r="BF542" s="182" t="str">
        <f t="shared" si="345"/>
        <v/>
      </c>
      <c r="BG542" s="182" t="str">
        <f t="shared" si="346"/>
        <v/>
      </c>
      <c r="BH542" s="182" t="str">
        <f t="shared" si="347"/>
        <v/>
      </c>
      <c r="BI542" s="182" t="str">
        <f t="shared" si="348"/>
        <v/>
      </c>
      <c r="BJ542" s="182" t="str">
        <f t="shared" si="349"/>
        <v/>
      </c>
      <c r="BK542" s="182" t="str">
        <f t="shared" si="350"/>
        <v/>
      </c>
      <c r="BL542" s="182" t="str">
        <f t="shared" si="351"/>
        <v/>
      </c>
      <c r="BM542" s="182" t="str">
        <f t="shared" si="352"/>
        <v/>
      </c>
      <c r="BN542" s="182" t="str">
        <f t="shared" si="353"/>
        <v/>
      </c>
      <c r="BO542" s="182" t="str">
        <f t="shared" si="354"/>
        <v/>
      </c>
      <c r="BP542" s="182" t="str">
        <f t="shared" si="355"/>
        <v/>
      </c>
      <c r="BQ542" s="182" t="str">
        <f t="shared" si="356"/>
        <v/>
      </c>
      <c r="BR542" s="182" t="str">
        <f t="shared" si="357"/>
        <v/>
      </c>
      <c r="BS542" s="182" t="str">
        <f t="shared" si="358"/>
        <v/>
      </c>
      <c r="BT542" s="182" t="str">
        <f t="shared" si="359"/>
        <v/>
      </c>
      <c r="BU542" s="183" t="str">
        <f t="shared" si="360"/>
        <v/>
      </c>
      <c r="BV542" s="184" t="str">
        <f>IF('Cálculos '!C548="","",AVERAGE(AN542:BU542))</f>
        <v/>
      </c>
    </row>
    <row r="543" spans="2:74" ht="17.25" hidden="1" thickBot="1" x14ac:dyDescent="0.35">
      <c r="B543" s="165">
        <f t="shared" si="325"/>
        <v>541</v>
      </c>
      <c r="C543" s="171" t="str">
        <f>IF('Cálculos '!J549="","",'Cálculos '!J549)</f>
        <v/>
      </c>
      <c r="D543" s="172" t="str">
        <f>IF('Cálculos '!K549="","",'Cálculos '!K549)</f>
        <v/>
      </c>
      <c r="E543" s="172" t="str">
        <f>IF('Cálculos '!L549="","",'Cálculos '!L549)</f>
        <v/>
      </c>
      <c r="F543" s="172" t="str">
        <f>IF('Cálculos '!M549="","",'Cálculos '!M549)</f>
        <v/>
      </c>
      <c r="G543" s="172" t="str">
        <f>IF('Cálculos '!N549="","",'Cálculos '!N549)</f>
        <v/>
      </c>
      <c r="H543" s="172" t="str">
        <f>IF('Cálculos '!O549="","",'Cálculos '!O549)</f>
        <v/>
      </c>
      <c r="I543" s="172" t="str">
        <f>IF('Cálculos '!P549="","",'Cálculos '!P549)</f>
        <v/>
      </c>
      <c r="J543" s="172" t="str">
        <f>IF('Cálculos '!Q549="","",'Cálculos '!Q549)</f>
        <v/>
      </c>
      <c r="K543" s="172" t="str">
        <f>IF('Cálculos '!R549="","",'Cálculos '!R549)</f>
        <v/>
      </c>
      <c r="L543" s="172" t="str">
        <f>IF('Cálculos '!S549="","",'Cálculos '!S549)</f>
        <v/>
      </c>
      <c r="M543" s="172" t="str">
        <f>IF('Cálculos '!T549="","",'Cálculos '!T549)</f>
        <v/>
      </c>
      <c r="N543" s="172" t="str">
        <f>IF('Cálculos '!U549="","",'Cálculos '!U549)</f>
        <v/>
      </c>
      <c r="O543" s="172" t="str">
        <f>IF('Cálculos '!V549="","",'Cálculos '!V549)</f>
        <v/>
      </c>
      <c r="P543" s="172" t="str">
        <f>IF('Cálculos '!W549="","",'Cálculos '!W549)</f>
        <v/>
      </c>
      <c r="Q543" s="172" t="str">
        <f>IF('Cálculos '!X549="","",'Cálculos '!X549)</f>
        <v/>
      </c>
      <c r="R543" s="172" t="str">
        <f>IF('Cálculos '!Y549="","",'Cálculos '!Y549)</f>
        <v/>
      </c>
      <c r="S543" s="172" t="str">
        <f>IF('Cálculos '!Z549="","",'Cálculos '!Z549)</f>
        <v/>
      </c>
      <c r="T543" s="172" t="str">
        <f>IF('Cálculos '!AA549="","",'Cálculos '!AA549)</f>
        <v/>
      </c>
      <c r="U543" s="172" t="str">
        <f>IF('Cálculos '!AB549="","",'Cálculos '!AB549)</f>
        <v/>
      </c>
      <c r="V543" s="172" t="str">
        <f>IF('Cálculos '!AC549="","",'Cálculos '!AC549)</f>
        <v/>
      </c>
      <c r="W543" s="172" t="str">
        <f>IF('Cálculos '!AD549="","",'Cálculos '!AD549)</f>
        <v/>
      </c>
      <c r="X543" s="172" t="str">
        <f>IF('Cálculos '!AE549="","",'Cálculos '!AE549)</f>
        <v/>
      </c>
      <c r="Y543" s="172" t="str">
        <f>IF('Cálculos '!AF549="","",'Cálculos '!AF549)</f>
        <v/>
      </c>
      <c r="Z543" s="172" t="str">
        <f>IF('Cálculos '!AG549="","",'Cálculos '!AG549)</f>
        <v/>
      </c>
      <c r="AA543" s="172" t="str">
        <f>IF('Cálculos '!AH549="","",'Cálculos '!AH549)</f>
        <v/>
      </c>
      <c r="AB543" s="172" t="str">
        <f>IF('Cálculos '!AI549="","",'Cálculos '!AI549)</f>
        <v/>
      </c>
      <c r="AC543" s="172" t="str">
        <f>IF('Cálculos '!AJ549="","",'Cálculos '!AJ549)</f>
        <v/>
      </c>
      <c r="AD543" s="172" t="str">
        <f>IF('Cálculos '!AK549="","",'Cálculos '!AK549)</f>
        <v/>
      </c>
      <c r="AE543" s="172" t="str">
        <f>IF('Cálculos '!AL549="","",'Cálculos '!AL549)</f>
        <v/>
      </c>
      <c r="AF543" s="172" t="str">
        <f>IF('Cálculos '!AM549="","",'Cálculos '!AM549)</f>
        <v/>
      </c>
      <c r="AG543" s="172" t="str">
        <f>IF('Cálculos '!AN549="","",'Cálculos '!AN549)</f>
        <v/>
      </c>
      <c r="AH543" s="172" t="str">
        <f>IF('Cálculos '!AO549="","",'Cálculos '!AO549)</f>
        <v/>
      </c>
      <c r="AI543" s="172" t="str">
        <f>IF('Cálculos '!AP549="","",'Cálculos '!AP549)</f>
        <v/>
      </c>
      <c r="AJ543" s="443" t="str">
        <f>IF('Cálculos '!AQ549="","",'Cálculos '!AQ549)</f>
        <v/>
      </c>
      <c r="AK543" s="446" t="str">
        <f>IF('Cálculos '!D549="","",AVERAGE(C543:AJ543))</f>
        <v/>
      </c>
      <c r="AM543" s="181">
        <f t="shared" si="326"/>
        <v>541</v>
      </c>
      <c r="AN543" s="284" t="str">
        <f t="shared" si="327"/>
        <v/>
      </c>
      <c r="AO543" s="285" t="str">
        <f t="shared" si="328"/>
        <v/>
      </c>
      <c r="AP543" s="285" t="str">
        <f t="shared" si="329"/>
        <v/>
      </c>
      <c r="AQ543" s="285" t="str">
        <f t="shared" si="330"/>
        <v/>
      </c>
      <c r="AR543" s="182" t="str">
        <f t="shared" si="331"/>
        <v/>
      </c>
      <c r="AS543" s="182" t="str">
        <f t="shared" si="332"/>
        <v/>
      </c>
      <c r="AT543" s="182" t="str">
        <f t="shared" si="333"/>
        <v/>
      </c>
      <c r="AU543" s="182" t="str">
        <f t="shared" si="334"/>
        <v/>
      </c>
      <c r="AV543" s="182" t="str">
        <f t="shared" si="335"/>
        <v/>
      </c>
      <c r="AW543" s="182" t="str">
        <f t="shared" si="336"/>
        <v/>
      </c>
      <c r="AX543" s="182" t="str">
        <f t="shared" si="337"/>
        <v/>
      </c>
      <c r="AY543" s="182" t="str">
        <f t="shared" si="338"/>
        <v/>
      </c>
      <c r="AZ543" s="182" t="str">
        <f t="shared" si="339"/>
        <v/>
      </c>
      <c r="BA543" s="182" t="str">
        <f t="shared" si="340"/>
        <v/>
      </c>
      <c r="BB543" s="182" t="str">
        <f t="shared" si="341"/>
        <v/>
      </c>
      <c r="BC543" s="182" t="str">
        <f t="shared" si="342"/>
        <v/>
      </c>
      <c r="BD543" s="182" t="str">
        <f t="shared" si="343"/>
        <v/>
      </c>
      <c r="BE543" s="182" t="str">
        <f t="shared" si="344"/>
        <v/>
      </c>
      <c r="BF543" s="182" t="str">
        <f t="shared" si="345"/>
        <v/>
      </c>
      <c r="BG543" s="182" t="str">
        <f t="shared" si="346"/>
        <v/>
      </c>
      <c r="BH543" s="182" t="str">
        <f t="shared" si="347"/>
        <v/>
      </c>
      <c r="BI543" s="182" t="str">
        <f t="shared" si="348"/>
        <v/>
      </c>
      <c r="BJ543" s="182" t="str">
        <f t="shared" si="349"/>
        <v/>
      </c>
      <c r="BK543" s="182" t="str">
        <f t="shared" si="350"/>
        <v/>
      </c>
      <c r="BL543" s="182" t="str">
        <f t="shared" si="351"/>
        <v/>
      </c>
      <c r="BM543" s="182" t="str">
        <f t="shared" si="352"/>
        <v/>
      </c>
      <c r="BN543" s="182" t="str">
        <f t="shared" si="353"/>
        <v/>
      </c>
      <c r="BO543" s="182" t="str">
        <f t="shared" si="354"/>
        <v/>
      </c>
      <c r="BP543" s="182" t="str">
        <f t="shared" si="355"/>
        <v/>
      </c>
      <c r="BQ543" s="182" t="str">
        <f t="shared" si="356"/>
        <v/>
      </c>
      <c r="BR543" s="182" t="str">
        <f t="shared" si="357"/>
        <v/>
      </c>
      <c r="BS543" s="182" t="str">
        <f t="shared" si="358"/>
        <v/>
      </c>
      <c r="BT543" s="182" t="str">
        <f t="shared" si="359"/>
        <v/>
      </c>
      <c r="BU543" s="183" t="str">
        <f t="shared" si="360"/>
        <v/>
      </c>
      <c r="BV543" s="184" t="str">
        <f>IF('Cálculos '!C549="","",AVERAGE(AN543:BU543))</f>
        <v/>
      </c>
    </row>
    <row r="544" spans="2:74" ht="17.25" hidden="1" thickBot="1" x14ac:dyDescent="0.35">
      <c r="B544" s="165">
        <f t="shared" si="325"/>
        <v>542</v>
      </c>
      <c r="C544" s="171" t="str">
        <f>IF('Cálculos '!J550="","",'Cálculos '!J550)</f>
        <v/>
      </c>
      <c r="D544" s="172" t="str">
        <f>IF('Cálculos '!K550="","",'Cálculos '!K550)</f>
        <v/>
      </c>
      <c r="E544" s="172" t="str">
        <f>IF('Cálculos '!L550="","",'Cálculos '!L550)</f>
        <v/>
      </c>
      <c r="F544" s="172" t="str">
        <f>IF('Cálculos '!M550="","",'Cálculos '!M550)</f>
        <v/>
      </c>
      <c r="G544" s="172" t="str">
        <f>IF('Cálculos '!N550="","",'Cálculos '!N550)</f>
        <v/>
      </c>
      <c r="H544" s="172" t="str">
        <f>IF('Cálculos '!O550="","",'Cálculos '!O550)</f>
        <v/>
      </c>
      <c r="I544" s="172" t="str">
        <f>IF('Cálculos '!P550="","",'Cálculos '!P550)</f>
        <v/>
      </c>
      <c r="J544" s="172" t="str">
        <f>IF('Cálculos '!Q550="","",'Cálculos '!Q550)</f>
        <v/>
      </c>
      <c r="K544" s="172" t="str">
        <f>IF('Cálculos '!R550="","",'Cálculos '!R550)</f>
        <v/>
      </c>
      <c r="L544" s="172" t="str">
        <f>IF('Cálculos '!S550="","",'Cálculos '!S550)</f>
        <v/>
      </c>
      <c r="M544" s="172" t="str">
        <f>IF('Cálculos '!T550="","",'Cálculos '!T550)</f>
        <v/>
      </c>
      <c r="N544" s="172" t="str">
        <f>IF('Cálculos '!U550="","",'Cálculos '!U550)</f>
        <v/>
      </c>
      <c r="O544" s="172" t="str">
        <f>IF('Cálculos '!V550="","",'Cálculos '!V550)</f>
        <v/>
      </c>
      <c r="P544" s="172" t="str">
        <f>IF('Cálculos '!W550="","",'Cálculos '!W550)</f>
        <v/>
      </c>
      <c r="Q544" s="172" t="str">
        <f>IF('Cálculos '!X550="","",'Cálculos '!X550)</f>
        <v/>
      </c>
      <c r="R544" s="172" t="str">
        <f>IF('Cálculos '!Y550="","",'Cálculos '!Y550)</f>
        <v/>
      </c>
      <c r="S544" s="172" t="str">
        <f>IF('Cálculos '!Z550="","",'Cálculos '!Z550)</f>
        <v/>
      </c>
      <c r="T544" s="172" t="str">
        <f>IF('Cálculos '!AA550="","",'Cálculos '!AA550)</f>
        <v/>
      </c>
      <c r="U544" s="172" t="str">
        <f>IF('Cálculos '!AB550="","",'Cálculos '!AB550)</f>
        <v/>
      </c>
      <c r="V544" s="172" t="str">
        <f>IF('Cálculos '!AC550="","",'Cálculos '!AC550)</f>
        <v/>
      </c>
      <c r="W544" s="172" t="str">
        <f>IF('Cálculos '!AD550="","",'Cálculos '!AD550)</f>
        <v/>
      </c>
      <c r="X544" s="172" t="str">
        <f>IF('Cálculos '!AE550="","",'Cálculos '!AE550)</f>
        <v/>
      </c>
      <c r="Y544" s="172" t="str">
        <f>IF('Cálculos '!AF550="","",'Cálculos '!AF550)</f>
        <v/>
      </c>
      <c r="Z544" s="172" t="str">
        <f>IF('Cálculos '!AG550="","",'Cálculos '!AG550)</f>
        <v/>
      </c>
      <c r="AA544" s="172" t="str">
        <f>IF('Cálculos '!AH550="","",'Cálculos '!AH550)</f>
        <v/>
      </c>
      <c r="AB544" s="172" t="str">
        <f>IF('Cálculos '!AI550="","",'Cálculos '!AI550)</f>
        <v/>
      </c>
      <c r="AC544" s="172" t="str">
        <f>IF('Cálculos '!AJ550="","",'Cálculos '!AJ550)</f>
        <v/>
      </c>
      <c r="AD544" s="172" t="str">
        <f>IF('Cálculos '!AK550="","",'Cálculos '!AK550)</f>
        <v/>
      </c>
      <c r="AE544" s="172" t="str">
        <f>IF('Cálculos '!AL550="","",'Cálculos '!AL550)</f>
        <v/>
      </c>
      <c r="AF544" s="172" t="str">
        <f>IF('Cálculos '!AM550="","",'Cálculos '!AM550)</f>
        <v/>
      </c>
      <c r="AG544" s="172" t="str">
        <f>IF('Cálculos '!AN550="","",'Cálculos '!AN550)</f>
        <v/>
      </c>
      <c r="AH544" s="172" t="str">
        <f>IF('Cálculos '!AO550="","",'Cálculos '!AO550)</f>
        <v/>
      </c>
      <c r="AI544" s="172" t="str">
        <f>IF('Cálculos '!AP550="","",'Cálculos '!AP550)</f>
        <v/>
      </c>
      <c r="AJ544" s="443" t="str">
        <f>IF('Cálculos '!AQ550="","",'Cálculos '!AQ550)</f>
        <v/>
      </c>
      <c r="AK544" s="446" t="str">
        <f>IF('Cálculos '!D550="","",AVERAGE(C544:AJ544))</f>
        <v/>
      </c>
      <c r="AM544" s="181">
        <f t="shared" si="326"/>
        <v>542</v>
      </c>
      <c r="AN544" s="284" t="str">
        <f t="shared" si="327"/>
        <v/>
      </c>
      <c r="AO544" s="285" t="str">
        <f t="shared" si="328"/>
        <v/>
      </c>
      <c r="AP544" s="285" t="str">
        <f t="shared" si="329"/>
        <v/>
      </c>
      <c r="AQ544" s="285" t="str">
        <f t="shared" si="330"/>
        <v/>
      </c>
      <c r="AR544" s="182" t="str">
        <f t="shared" si="331"/>
        <v/>
      </c>
      <c r="AS544" s="182" t="str">
        <f t="shared" si="332"/>
        <v/>
      </c>
      <c r="AT544" s="182" t="str">
        <f t="shared" si="333"/>
        <v/>
      </c>
      <c r="AU544" s="182" t="str">
        <f t="shared" si="334"/>
        <v/>
      </c>
      <c r="AV544" s="182" t="str">
        <f t="shared" si="335"/>
        <v/>
      </c>
      <c r="AW544" s="182" t="str">
        <f t="shared" si="336"/>
        <v/>
      </c>
      <c r="AX544" s="182" t="str">
        <f t="shared" si="337"/>
        <v/>
      </c>
      <c r="AY544" s="182" t="str">
        <f t="shared" si="338"/>
        <v/>
      </c>
      <c r="AZ544" s="182" t="str">
        <f t="shared" si="339"/>
        <v/>
      </c>
      <c r="BA544" s="182" t="str">
        <f t="shared" si="340"/>
        <v/>
      </c>
      <c r="BB544" s="182" t="str">
        <f t="shared" si="341"/>
        <v/>
      </c>
      <c r="BC544" s="182" t="str">
        <f t="shared" si="342"/>
        <v/>
      </c>
      <c r="BD544" s="182" t="str">
        <f t="shared" si="343"/>
        <v/>
      </c>
      <c r="BE544" s="182" t="str">
        <f t="shared" si="344"/>
        <v/>
      </c>
      <c r="BF544" s="182" t="str">
        <f t="shared" si="345"/>
        <v/>
      </c>
      <c r="BG544" s="182" t="str">
        <f t="shared" si="346"/>
        <v/>
      </c>
      <c r="BH544" s="182" t="str">
        <f t="shared" si="347"/>
        <v/>
      </c>
      <c r="BI544" s="182" t="str">
        <f t="shared" si="348"/>
        <v/>
      </c>
      <c r="BJ544" s="182" t="str">
        <f t="shared" si="349"/>
        <v/>
      </c>
      <c r="BK544" s="182" t="str">
        <f t="shared" si="350"/>
        <v/>
      </c>
      <c r="BL544" s="182" t="str">
        <f t="shared" si="351"/>
        <v/>
      </c>
      <c r="BM544" s="182" t="str">
        <f t="shared" si="352"/>
        <v/>
      </c>
      <c r="BN544" s="182" t="str">
        <f t="shared" si="353"/>
        <v/>
      </c>
      <c r="BO544" s="182" t="str">
        <f t="shared" si="354"/>
        <v/>
      </c>
      <c r="BP544" s="182" t="str">
        <f t="shared" si="355"/>
        <v/>
      </c>
      <c r="BQ544" s="182" t="str">
        <f t="shared" si="356"/>
        <v/>
      </c>
      <c r="BR544" s="182" t="str">
        <f t="shared" si="357"/>
        <v/>
      </c>
      <c r="BS544" s="182" t="str">
        <f t="shared" si="358"/>
        <v/>
      </c>
      <c r="BT544" s="182" t="str">
        <f t="shared" si="359"/>
        <v/>
      </c>
      <c r="BU544" s="183" t="str">
        <f t="shared" si="360"/>
        <v/>
      </c>
      <c r="BV544" s="184" t="str">
        <f>IF('Cálculos '!C550="","",AVERAGE(AN544:BU544))</f>
        <v/>
      </c>
    </row>
    <row r="545" spans="2:74" ht="17.25" hidden="1" thickBot="1" x14ac:dyDescent="0.35">
      <c r="B545" s="165">
        <f t="shared" si="325"/>
        <v>543</v>
      </c>
      <c r="C545" s="171" t="str">
        <f>IF('Cálculos '!J551="","",'Cálculos '!J551)</f>
        <v/>
      </c>
      <c r="D545" s="172" t="str">
        <f>IF('Cálculos '!K551="","",'Cálculos '!K551)</f>
        <v/>
      </c>
      <c r="E545" s="172" t="str">
        <f>IF('Cálculos '!L551="","",'Cálculos '!L551)</f>
        <v/>
      </c>
      <c r="F545" s="172" t="str">
        <f>IF('Cálculos '!M551="","",'Cálculos '!M551)</f>
        <v/>
      </c>
      <c r="G545" s="172" t="str">
        <f>IF('Cálculos '!N551="","",'Cálculos '!N551)</f>
        <v/>
      </c>
      <c r="H545" s="172" t="str">
        <f>IF('Cálculos '!O551="","",'Cálculos '!O551)</f>
        <v/>
      </c>
      <c r="I545" s="172" t="str">
        <f>IF('Cálculos '!P551="","",'Cálculos '!P551)</f>
        <v/>
      </c>
      <c r="J545" s="172" t="str">
        <f>IF('Cálculos '!Q551="","",'Cálculos '!Q551)</f>
        <v/>
      </c>
      <c r="K545" s="172" t="str">
        <f>IF('Cálculos '!R551="","",'Cálculos '!R551)</f>
        <v/>
      </c>
      <c r="L545" s="172" t="str">
        <f>IF('Cálculos '!S551="","",'Cálculos '!S551)</f>
        <v/>
      </c>
      <c r="M545" s="172" t="str">
        <f>IF('Cálculos '!T551="","",'Cálculos '!T551)</f>
        <v/>
      </c>
      <c r="N545" s="172" t="str">
        <f>IF('Cálculos '!U551="","",'Cálculos '!U551)</f>
        <v/>
      </c>
      <c r="O545" s="172" t="str">
        <f>IF('Cálculos '!V551="","",'Cálculos '!V551)</f>
        <v/>
      </c>
      <c r="P545" s="172" t="str">
        <f>IF('Cálculos '!W551="","",'Cálculos '!W551)</f>
        <v/>
      </c>
      <c r="Q545" s="172" t="str">
        <f>IF('Cálculos '!X551="","",'Cálculos '!X551)</f>
        <v/>
      </c>
      <c r="R545" s="172" t="str">
        <f>IF('Cálculos '!Y551="","",'Cálculos '!Y551)</f>
        <v/>
      </c>
      <c r="S545" s="172" t="str">
        <f>IF('Cálculos '!Z551="","",'Cálculos '!Z551)</f>
        <v/>
      </c>
      <c r="T545" s="172" t="str">
        <f>IF('Cálculos '!AA551="","",'Cálculos '!AA551)</f>
        <v/>
      </c>
      <c r="U545" s="172" t="str">
        <f>IF('Cálculos '!AB551="","",'Cálculos '!AB551)</f>
        <v/>
      </c>
      <c r="V545" s="172" t="str">
        <f>IF('Cálculos '!AC551="","",'Cálculos '!AC551)</f>
        <v/>
      </c>
      <c r="W545" s="172" t="str">
        <f>IF('Cálculos '!AD551="","",'Cálculos '!AD551)</f>
        <v/>
      </c>
      <c r="X545" s="172" t="str">
        <f>IF('Cálculos '!AE551="","",'Cálculos '!AE551)</f>
        <v/>
      </c>
      <c r="Y545" s="172" t="str">
        <f>IF('Cálculos '!AF551="","",'Cálculos '!AF551)</f>
        <v/>
      </c>
      <c r="Z545" s="172" t="str">
        <f>IF('Cálculos '!AG551="","",'Cálculos '!AG551)</f>
        <v/>
      </c>
      <c r="AA545" s="172" t="str">
        <f>IF('Cálculos '!AH551="","",'Cálculos '!AH551)</f>
        <v/>
      </c>
      <c r="AB545" s="172" t="str">
        <f>IF('Cálculos '!AI551="","",'Cálculos '!AI551)</f>
        <v/>
      </c>
      <c r="AC545" s="172" t="str">
        <f>IF('Cálculos '!AJ551="","",'Cálculos '!AJ551)</f>
        <v/>
      </c>
      <c r="AD545" s="172" t="str">
        <f>IF('Cálculos '!AK551="","",'Cálculos '!AK551)</f>
        <v/>
      </c>
      <c r="AE545" s="172" t="str">
        <f>IF('Cálculos '!AL551="","",'Cálculos '!AL551)</f>
        <v/>
      </c>
      <c r="AF545" s="172" t="str">
        <f>IF('Cálculos '!AM551="","",'Cálculos '!AM551)</f>
        <v/>
      </c>
      <c r="AG545" s="172" t="str">
        <f>IF('Cálculos '!AN551="","",'Cálculos '!AN551)</f>
        <v/>
      </c>
      <c r="AH545" s="172" t="str">
        <f>IF('Cálculos '!AO551="","",'Cálculos '!AO551)</f>
        <v/>
      </c>
      <c r="AI545" s="172" t="str">
        <f>IF('Cálculos '!AP551="","",'Cálculos '!AP551)</f>
        <v/>
      </c>
      <c r="AJ545" s="443" t="str">
        <f>IF('Cálculos '!AQ551="","",'Cálculos '!AQ551)</f>
        <v/>
      </c>
      <c r="AK545" s="446" t="str">
        <f>IF('Cálculos '!D551="","",AVERAGE(C545:AJ545))</f>
        <v/>
      </c>
      <c r="AM545" s="181">
        <f t="shared" si="326"/>
        <v>543</v>
      </c>
      <c r="AN545" s="284" t="str">
        <f t="shared" si="327"/>
        <v/>
      </c>
      <c r="AO545" s="285" t="str">
        <f t="shared" si="328"/>
        <v/>
      </c>
      <c r="AP545" s="285" t="str">
        <f t="shared" si="329"/>
        <v/>
      </c>
      <c r="AQ545" s="285" t="str">
        <f t="shared" si="330"/>
        <v/>
      </c>
      <c r="AR545" s="182" t="str">
        <f t="shared" si="331"/>
        <v/>
      </c>
      <c r="AS545" s="182" t="str">
        <f t="shared" si="332"/>
        <v/>
      </c>
      <c r="AT545" s="182" t="str">
        <f t="shared" si="333"/>
        <v/>
      </c>
      <c r="AU545" s="182" t="str">
        <f t="shared" si="334"/>
        <v/>
      </c>
      <c r="AV545" s="182" t="str">
        <f t="shared" si="335"/>
        <v/>
      </c>
      <c r="AW545" s="182" t="str">
        <f t="shared" si="336"/>
        <v/>
      </c>
      <c r="AX545" s="182" t="str">
        <f t="shared" si="337"/>
        <v/>
      </c>
      <c r="AY545" s="182" t="str">
        <f t="shared" si="338"/>
        <v/>
      </c>
      <c r="AZ545" s="182" t="str">
        <f t="shared" si="339"/>
        <v/>
      </c>
      <c r="BA545" s="182" t="str">
        <f t="shared" si="340"/>
        <v/>
      </c>
      <c r="BB545" s="182" t="str">
        <f t="shared" si="341"/>
        <v/>
      </c>
      <c r="BC545" s="182" t="str">
        <f t="shared" si="342"/>
        <v/>
      </c>
      <c r="BD545" s="182" t="str">
        <f t="shared" si="343"/>
        <v/>
      </c>
      <c r="BE545" s="182" t="str">
        <f t="shared" si="344"/>
        <v/>
      </c>
      <c r="BF545" s="182" t="str">
        <f t="shared" si="345"/>
        <v/>
      </c>
      <c r="BG545" s="182" t="str">
        <f t="shared" si="346"/>
        <v/>
      </c>
      <c r="BH545" s="182" t="str">
        <f t="shared" si="347"/>
        <v/>
      </c>
      <c r="BI545" s="182" t="str">
        <f t="shared" si="348"/>
        <v/>
      </c>
      <c r="BJ545" s="182" t="str">
        <f t="shared" si="349"/>
        <v/>
      </c>
      <c r="BK545" s="182" t="str">
        <f t="shared" si="350"/>
        <v/>
      </c>
      <c r="BL545" s="182" t="str">
        <f t="shared" si="351"/>
        <v/>
      </c>
      <c r="BM545" s="182" t="str">
        <f t="shared" si="352"/>
        <v/>
      </c>
      <c r="BN545" s="182" t="str">
        <f t="shared" si="353"/>
        <v/>
      </c>
      <c r="BO545" s="182" t="str">
        <f t="shared" si="354"/>
        <v/>
      </c>
      <c r="BP545" s="182" t="str">
        <f t="shared" si="355"/>
        <v/>
      </c>
      <c r="BQ545" s="182" t="str">
        <f t="shared" si="356"/>
        <v/>
      </c>
      <c r="BR545" s="182" t="str">
        <f t="shared" si="357"/>
        <v/>
      </c>
      <c r="BS545" s="182" t="str">
        <f t="shared" si="358"/>
        <v/>
      </c>
      <c r="BT545" s="182" t="str">
        <f t="shared" si="359"/>
        <v/>
      </c>
      <c r="BU545" s="183" t="str">
        <f t="shared" si="360"/>
        <v/>
      </c>
      <c r="BV545" s="184" t="str">
        <f>IF('Cálculos '!C551="","",AVERAGE(AN545:BU545))</f>
        <v/>
      </c>
    </row>
    <row r="546" spans="2:74" ht="17.25" hidden="1" thickBot="1" x14ac:dyDescent="0.35">
      <c r="B546" s="165">
        <f t="shared" si="325"/>
        <v>544</v>
      </c>
      <c r="C546" s="171" t="str">
        <f>IF('Cálculos '!J552="","",'Cálculos '!J552)</f>
        <v/>
      </c>
      <c r="D546" s="172" t="str">
        <f>IF('Cálculos '!K552="","",'Cálculos '!K552)</f>
        <v/>
      </c>
      <c r="E546" s="172" t="str">
        <f>IF('Cálculos '!L552="","",'Cálculos '!L552)</f>
        <v/>
      </c>
      <c r="F546" s="172" t="str">
        <f>IF('Cálculos '!M552="","",'Cálculos '!M552)</f>
        <v/>
      </c>
      <c r="G546" s="172" t="str">
        <f>IF('Cálculos '!N552="","",'Cálculos '!N552)</f>
        <v/>
      </c>
      <c r="H546" s="172" t="str">
        <f>IF('Cálculos '!O552="","",'Cálculos '!O552)</f>
        <v/>
      </c>
      <c r="I546" s="172" t="str">
        <f>IF('Cálculos '!P552="","",'Cálculos '!P552)</f>
        <v/>
      </c>
      <c r="J546" s="172" t="str">
        <f>IF('Cálculos '!Q552="","",'Cálculos '!Q552)</f>
        <v/>
      </c>
      <c r="K546" s="172" t="str">
        <f>IF('Cálculos '!R552="","",'Cálculos '!R552)</f>
        <v/>
      </c>
      <c r="L546" s="172" t="str">
        <f>IF('Cálculos '!S552="","",'Cálculos '!S552)</f>
        <v/>
      </c>
      <c r="M546" s="172" t="str">
        <f>IF('Cálculos '!T552="","",'Cálculos '!T552)</f>
        <v/>
      </c>
      <c r="N546" s="172" t="str">
        <f>IF('Cálculos '!U552="","",'Cálculos '!U552)</f>
        <v/>
      </c>
      <c r="O546" s="172" t="str">
        <f>IF('Cálculos '!V552="","",'Cálculos '!V552)</f>
        <v/>
      </c>
      <c r="P546" s="172" t="str">
        <f>IF('Cálculos '!W552="","",'Cálculos '!W552)</f>
        <v/>
      </c>
      <c r="Q546" s="172" t="str">
        <f>IF('Cálculos '!X552="","",'Cálculos '!X552)</f>
        <v/>
      </c>
      <c r="R546" s="172" t="str">
        <f>IF('Cálculos '!Y552="","",'Cálculos '!Y552)</f>
        <v/>
      </c>
      <c r="S546" s="172" t="str">
        <f>IF('Cálculos '!Z552="","",'Cálculos '!Z552)</f>
        <v/>
      </c>
      <c r="T546" s="172" t="str">
        <f>IF('Cálculos '!AA552="","",'Cálculos '!AA552)</f>
        <v/>
      </c>
      <c r="U546" s="172" t="str">
        <f>IF('Cálculos '!AB552="","",'Cálculos '!AB552)</f>
        <v/>
      </c>
      <c r="V546" s="172" t="str">
        <f>IF('Cálculos '!AC552="","",'Cálculos '!AC552)</f>
        <v/>
      </c>
      <c r="W546" s="172" t="str">
        <f>IF('Cálculos '!AD552="","",'Cálculos '!AD552)</f>
        <v/>
      </c>
      <c r="X546" s="172" t="str">
        <f>IF('Cálculos '!AE552="","",'Cálculos '!AE552)</f>
        <v/>
      </c>
      <c r="Y546" s="172" t="str">
        <f>IF('Cálculos '!AF552="","",'Cálculos '!AF552)</f>
        <v/>
      </c>
      <c r="Z546" s="172" t="str">
        <f>IF('Cálculos '!AG552="","",'Cálculos '!AG552)</f>
        <v/>
      </c>
      <c r="AA546" s="172" t="str">
        <f>IF('Cálculos '!AH552="","",'Cálculos '!AH552)</f>
        <v/>
      </c>
      <c r="AB546" s="172" t="str">
        <f>IF('Cálculos '!AI552="","",'Cálculos '!AI552)</f>
        <v/>
      </c>
      <c r="AC546" s="172" t="str">
        <f>IF('Cálculos '!AJ552="","",'Cálculos '!AJ552)</f>
        <v/>
      </c>
      <c r="AD546" s="172" t="str">
        <f>IF('Cálculos '!AK552="","",'Cálculos '!AK552)</f>
        <v/>
      </c>
      <c r="AE546" s="172" t="str">
        <f>IF('Cálculos '!AL552="","",'Cálculos '!AL552)</f>
        <v/>
      </c>
      <c r="AF546" s="172" t="str">
        <f>IF('Cálculos '!AM552="","",'Cálculos '!AM552)</f>
        <v/>
      </c>
      <c r="AG546" s="172" t="str">
        <f>IF('Cálculos '!AN552="","",'Cálculos '!AN552)</f>
        <v/>
      </c>
      <c r="AH546" s="172" t="str">
        <f>IF('Cálculos '!AO552="","",'Cálculos '!AO552)</f>
        <v/>
      </c>
      <c r="AI546" s="172" t="str">
        <f>IF('Cálculos '!AP552="","",'Cálculos '!AP552)</f>
        <v/>
      </c>
      <c r="AJ546" s="443" t="str">
        <f>IF('Cálculos '!AQ552="","",'Cálculos '!AQ552)</f>
        <v/>
      </c>
      <c r="AK546" s="446" t="str">
        <f>IF('Cálculos '!D552="","",AVERAGE(C546:AJ546))</f>
        <v/>
      </c>
      <c r="AM546" s="181">
        <f t="shared" si="326"/>
        <v>544</v>
      </c>
      <c r="AN546" s="284" t="str">
        <f t="shared" si="327"/>
        <v/>
      </c>
      <c r="AO546" s="285" t="str">
        <f t="shared" si="328"/>
        <v/>
      </c>
      <c r="AP546" s="285" t="str">
        <f t="shared" si="329"/>
        <v/>
      </c>
      <c r="AQ546" s="285" t="str">
        <f t="shared" si="330"/>
        <v/>
      </c>
      <c r="AR546" s="182" t="str">
        <f t="shared" si="331"/>
        <v/>
      </c>
      <c r="AS546" s="182" t="str">
        <f t="shared" si="332"/>
        <v/>
      </c>
      <c r="AT546" s="182" t="str">
        <f t="shared" si="333"/>
        <v/>
      </c>
      <c r="AU546" s="182" t="str">
        <f t="shared" si="334"/>
        <v/>
      </c>
      <c r="AV546" s="182" t="str">
        <f t="shared" si="335"/>
        <v/>
      </c>
      <c r="AW546" s="182" t="str">
        <f t="shared" si="336"/>
        <v/>
      </c>
      <c r="AX546" s="182" t="str">
        <f t="shared" si="337"/>
        <v/>
      </c>
      <c r="AY546" s="182" t="str">
        <f t="shared" si="338"/>
        <v/>
      </c>
      <c r="AZ546" s="182" t="str">
        <f t="shared" si="339"/>
        <v/>
      </c>
      <c r="BA546" s="182" t="str">
        <f t="shared" si="340"/>
        <v/>
      </c>
      <c r="BB546" s="182" t="str">
        <f t="shared" si="341"/>
        <v/>
      </c>
      <c r="BC546" s="182" t="str">
        <f t="shared" si="342"/>
        <v/>
      </c>
      <c r="BD546" s="182" t="str">
        <f t="shared" si="343"/>
        <v/>
      </c>
      <c r="BE546" s="182" t="str">
        <f t="shared" si="344"/>
        <v/>
      </c>
      <c r="BF546" s="182" t="str">
        <f t="shared" si="345"/>
        <v/>
      </c>
      <c r="BG546" s="182" t="str">
        <f t="shared" si="346"/>
        <v/>
      </c>
      <c r="BH546" s="182" t="str">
        <f t="shared" si="347"/>
        <v/>
      </c>
      <c r="BI546" s="182" t="str">
        <f t="shared" si="348"/>
        <v/>
      </c>
      <c r="BJ546" s="182" t="str">
        <f t="shared" si="349"/>
        <v/>
      </c>
      <c r="BK546" s="182" t="str">
        <f t="shared" si="350"/>
        <v/>
      </c>
      <c r="BL546" s="182" t="str">
        <f t="shared" si="351"/>
        <v/>
      </c>
      <c r="BM546" s="182" t="str">
        <f t="shared" si="352"/>
        <v/>
      </c>
      <c r="BN546" s="182" t="str">
        <f t="shared" si="353"/>
        <v/>
      </c>
      <c r="BO546" s="182" t="str">
        <f t="shared" si="354"/>
        <v/>
      </c>
      <c r="BP546" s="182" t="str">
        <f t="shared" si="355"/>
        <v/>
      </c>
      <c r="BQ546" s="182" t="str">
        <f t="shared" si="356"/>
        <v/>
      </c>
      <c r="BR546" s="182" t="str">
        <f t="shared" si="357"/>
        <v/>
      </c>
      <c r="BS546" s="182" t="str">
        <f t="shared" si="358"/>
        <v/>
      </c>
      <c r="BT546" s="182" t="str">
        <f t="shared" si="359"/>
        <v/>
      </c>
      <c r="BU546" s="183" t="str">
        <f t="shared" si="360"/>
        <v/>
      </c>
      <c r="BV546" s="184" t="str">
        <f>IF('Cálculos '!C552="","",AVERAGE(AN546:BU546))</f>
        <v/>
      </c>
    </row>
    <row r="547" spans="2:74" ht="17.25" hidden="1" thickBot="1" x14ac:dyDescent="0.35">
      <c r="B547" s="165">
        <f t="shared" si="325"/>
        <v>545</v>
      </c>
      <c r="C547" s="171" t="str">
        <f>IF('Cálculos '!J553="","",'Cálculos '!J553)</f>
        <v/>
      </c>
      <c r="D547" s="172" t="str">
        <f>IF('Cálculos '!K553="","",'Cálculos '!K553)</f>
        <v/>
      </c>
      <c r="E547" s="172" t="str">
        <f>IF('Cálculos '!L553="","",'Cálculos '!L553)</f>
        <v/>
      </c>
      <c r="F547" s="172" t="str">
        <f>IF('Cálculos '!M553="","",'Cálculos '!M553)</f>
        <v/>
      </c>
      <c r="G547" s="172" t="str">
        <f>IF('Cálculos '!N553="","",'Cálculos '!N553)</f>
        <v/>
      </c>
      <c r="H547" s="172" t="str">
        <f>IF('Cálculos '!O553="","",'Cálculos '!O553)</f>
        <v/>
      </c>
      <c r="I547" s="172" t="str">
        <f>IF('Cálculos '!P553="","",'Cálculos '!P553)</f>
        <v/>
      </c>
      <c r="J547" s="172" t="str">
        <f>IF('Cálculos '!Q553="","",'Cálculos '!Q553)</f>
        <v/>
      </c>
      <c r="K547" s="172" t="str">
        <f>IF('Cálculos '!R553="","",'Cálculos '!R553)</f>
        <v/>
      </c>
      <c r="L547" s="172" t="str">
        <f>IF('Cálculos '!S553="","",'Cálculos '!S553)</f>
        <v/>
      </c>
      <c r="M547" s="172" t="str">
        <f>IF('Cálculos '!T553="","",'Cálculos '!T553)</f>
        <v/>
      </c>
      <c r="N547" s="172" t="str">
        <f>IF('Cálculos '!U553="","",'Cálculos '!U553)</f>
        <v/>
      </c>
      <c r="O547" s="172" t="str">
        <f>IF('Cálculos '!V553="","",'Cálculos '!V553)</f>
        <v/>
      </c>
      <c r="P547" s="172" t="str">
        <f>IF('Cálculos '!W553="","",'Cálculos '!W553)</f>
        <v/>
      </c>
      <c r="Q547" s="172" t="str">
        <f>IF('Cálculos '!X553="","",'Cálculos '!X553)</f>
        <v/>
      </c>
      <c r="R547" s="172" t="str">
        <f>IF('Cálculos '!Y553="","",'Cálculos '!Y553)</f>
        <v/>
      </c>
      <c r="S547" s="172" t="str">
        <f>IF('Cálculos '!Z553="","",'Cálculos '!Z553)</f>
        <v/>
      </c>
      <c r="T547" s="172" t="str">
        <f>IF('Cálculos '!AA553="","",'Cálculos '!AA553)</f>
        <v/>
      </c>
      <c r="U547" s="172" t="str">
        <f>IF('Cálculos '!AB553="","",'Cálculos '!AB553)</f>
        <v/>
      </c>
      <c r="V547" s="172" t="str">
        <f>IF('Cálculos '!AC553="","",'Cálculos '!AC553)</f>
        <v/>
      </c>
      <c r="W547" s="172" t="str">
        <f>IF('Cálculos '!AD553="","",'Cálculos '!AD553)</f>
        <v/>
      </c>
      <c r="X547" s="172" t="str">
        <f>IF('Cálculos '!AE553="","",'Cálculos '!AE553)</f>
        <v/>
      </c>
      <c r="Y547" s="172" t="str">
        <f>IF('Cálculos '!AF553="","",'Cálculos '!AF553)</f>
        <v/>
      </c>
      <c r="Z547" s="172" t="str">
        <f>IF('Cálculos '!AG553="","",'Cálculos '!AG553)</f>
        <v/>
      </c>
      <c r="AA547" s="172" t="str">
        <f>IF('Cálculos '!AH553="","",'Cálculos '!AH553)</f>
        <v/>
      </c>
      <c r="AB547" s="172" t="str">
        <f>IF('Cálculos '!AI553="","",'Cálculos '!AI553)</f>
        <v/>
      </c>
      <c r="AC547" s="172" t="str">
        <f>IF('Cálculos '!AJ553="","",'Cálculos '!AJ553)</f>
        <v/>
      </c>
      <c r="AD547" s="172" t="str">
        <f>IF('Cálculos '!AK553="","",'Cálculos '!AK553)</f>
        <v/>
      </c>
      <c r="AE547" s="172" t="str">
        <f>IF('Cálculos '!AL553="","",'Cálculos '!AL553)</f>
        <v/>
      </c>
      <c r="AF547" s="172" t="str">
        <f>IF('Cálculos '!AM553="","",'Cálculos '!AM553)</f>
        <v/>
      </c>
      <c r="AG547" s="172" t="str">
        <f>IF('Cálculos '!AN553="","",'Cálculos '!AN553)</f>
        <v/>
      </c>
      <c r="AH547" s="172" t="str">
        <f>IF('Cálculos '!AO553="","",'Cálculos '!AO553)</f>
        <v/>
      </c>
      <c r="AI547" s="172" t="str">
        <f>IF('Cálculos '!AP553="","",'Cálculos '!AP553)</f>
        <v/>
      </c>
      <c r="AJ547" s="443" t="str">
        <f>IF('Cálculos '!AQ553="","",'Cálculos '!AQ553)</f>
        <v/>
      </c>
      <c r="AK547" s="446" t="str">
        <f>IF('Cálculos '!D553="","",AVERAGE(C547:AJ547))</f>
        <v/>
      </c>
      <c r="AM547" s="181">
        <f t="shared" si="326"/>
        <v>545</v>
      </c>
      <c r="AN547" s="284" t="str">
        <f t="shared" si="327"/>
        <v/>
      </c>
      <c r="AO547" s="285" t="str">
        <f t="shared" si="328"/>
        <v/>
      </c>
      <c r="AP547" s="285" t="str">
        <f t="shared" si="329"/>
        <v/>
      </c>
      <c r="AQ547" s="285" t="str">
        <f t="shared" si="330"/>
        <v/>
      </c>
      <c r="AR547" s="182" t="str">
        <f t="shared" si="331"/>
        <v/>
      </c>
      <c r="AS547" s="182" t="str">
        <f t="shared" si="332"/>
        <v/>
      </c>
      <c r="AT547" s="182" t="str">
        <f t="shared" si="333"/>
        <v/>
      </c>
      <c r="AU547" s="182" t="str">
        <f t="shared" si="334"/>
        <v/>
      </c>
      <c r="AV547" s="182" t="str">
        <f t="shared" si="335"/>
        <v/>
      </c>
      <c r="AW547" s="182" t="str">
        <f t="shared" si="336"/>
        <v/>
      </c>
      <c r="AX547" s="182" t="str">
        <f t="shared" si="337"/>
        <v/>
      </c>
      <c r="AY547" s="182" t="str">
        <f t="shared" si="338"/>
        <v/>
      </c>
      <c r="AZ547" s="182" t="str">
        <f t="shared" si="339"/>
        <v/>
      </c>
      <c r="BA547" s="182" t="str">
        <f t="shared" si="340"/>
        <v/>
      </c>
      <c r="BB547" s="182" t="str">
        <f t="shared" si="341"/>
        <v/>
      </c>
      <c r="BC547" s="182" t="str">
        <f t="shared" si="342"/>
        <v/>
      </c>
      <c r="BD547" s="182" t="str">
        <f t="shared" si="343"/>
        <v/>
      </c>
      <c r="BE547" s="182" t="str">
        <f t="shared" si="344"/>
        <v/>
      </c>
      <c r="BF547" s="182" t="str">
        <f t="shared" si="345"/>
        <v/>
      </c>
      <c r="BG547" s="182" t="str">
        <f t="shared" si="346"/>
        <v/>
      </c>
      <c r="BH547" s="182" t="str">
        <f t="shared" si="347"/>
        <v/>
      </c>
      <c r="BI547" s="182" t="str">
        <f t="shared" si="348"/>
        <v/>
      </c>
      <c r="BJ547" s="182" t="str">
        <f t="shared" si="349"/>
        <v/>
      </c>
      <c r="BK547" s="182" t="str">
        <f t="shared" si="350"/>
        <v/>
      </c>
      <c r="BL547" s="182" t="str">
        <f t="shared" si="351"/>
        <v/>
      </c>
      <c r="BM547" s="182" t="str">
        <f t="shared" si="352"/>
        <v/>
      </c>
      <c r="BN547" s="182" t="str">
        <f t="shared" si="353"/>
        <v/>
      </c>
      <c r="BO547" s="182" t="str">
        <f t="shared" si="354"/>
        <v/>
      </c>
      <c r="BP547" s="182" t="str">
        <f t="shared" si="355"/>
        <v/>
      </c>
      <c r="BQ547" s="182" t="str">
        <f t="shared" si="356"/>
        <v/>
      </c>
      <c r="BR547" s="182" t="str">
        <f t="shared" si="357"/>
        <v/>
      </c>
      <c r="BS547" s="182" t="str">
        <f t="shared" si="358"/>
        <v/>
      </c>
      <c r="BT547" s="182" t="str">
        <f t="shared" si="359"/>
        <v/>
      </c>
      <c r="BU547" s="183" t="str">
        <f t="shared" si="360"/>
        <v/>
      </c>
      <c r="BV547" s="184" t="str">
        <f>IF('Cálculos '!C553="","",AVERAGE(AN547:BU547))</f>
        <v/>
      </c>
    </row>
    <row r="548" spans="2:74" ht="17.25" hidden="1" thickBot="1" x14ac:dyDescent="0.35">
      <c r="B548" s="165">
        <f t="shared" si="325"/>
        <v>546</v>
      </c>
      <c r="C548" s="171" t="str">
        <f>IF('Cálculos '!J554="","",'Cálculos '!J554)</f>
        <v/>
      </c>
      <c r="D548" s="172" t="str">
        <f>IF('Cálculos '!K554="","",'Cálculos '!K554)</f>
        <v/>
      </c>
      <c r="E548" s="172" t="str">
        <f>IF('Cálculos '!L554="","",'Cálculos '!L554)</f>
        <v/>
      </c>
      <c r="F548" s="172" t="str">
        <f>IF('Cálculos '!M554="","",'Cálculos '!M554)</f>
        <v/>
      </c>
      <c r="G548" s="172" t="str">
        <f>IF('Cálculos '!N554="","",'Cálculos '!N554)</f>
        <v/>
      </c>
      <c r="H548" s="172" t="str">
        <f>IF('Cálculos '!O554="","",'Cálculos '!O554)</f>
        <v/>
      </c>
      <c r="I548" s="172" t="str">
        <f>IF('Cálculos '!P554="","",'Cálculos '!P554)</f>
        <v/>
      </c>
      <c r="J548" s="172" t="str">
        <f>IF('Cálculos '!Q554="","",'Cálculos '!Q554)</f>
        <v/>
      </c>
      <c r="K548" s="172" t="str">
        <f>IF('Cálculos '!R554="","",'Cálculos '!R554)</f>
        <v/>
      </c>
      <c r="L548" s="172" t="str">
        <f>IF('Cálculos '!S554="","",'Cálculos '!S554)</f>
        <v/>
      </c>
      <c r="M548" s="172" t="str">
        <f>IF('Cálculos '!T554="","",'Cálculos '!T554)</f>
        <v/>
      </c>
      <c r="N548" s="172" t="str">
        <f>IF('Cálculos '!U554="","",'Cálculos '!U554)</f>
        <v/>
      </c>
      <c r="O548" s="172" t="str">
        <f>IF('Cálculos '!V554="","",'Cálculos '!V554)</f>
        <v/>
      </c>
      <c r="P548" s="172" t="str">
        <f>IF('Cálculos '!W554="","",'Cálculos '!W554)</f>
        <v/>
      </c>
      <c r="Q548" s="172" t="str">
        <f>IF('Cálculos '!X554="","",'Cálculos '!X554)</f>
        <v/>
      </c>
      <c r="R548" s="172" t="str">
        <f>IF('Cálculos '!Y554="","",'Cálculos '!Y554)</f>
        <v/>
      </c>
      <c r="S548" s="172" t="str">
        <f>IF('Cálculos '!Z554="","",'Cálculos '!Z554)</f>
        <v/>
      </c>
      <c r="T548" s="172" t="str">
        <f>IF('Cálculos '!AA554="","",'Cálculos '!AA554)</f>
        <v/>
      </c>
      <c r="U548" s="172" t="str">
        <f>IF('Cálculos '!AB554="","",'Cálculos '!AB554)</f>
        <v/>
      </c>
      <c r="V548" s="172" t="str">
        <f>IF('Cálculos '!AC554="","",'Cálculos '!AC554)</f>
        <v/>
      </c>
      <c r="W548" s="172" t="str">
        <f>IF('Cálculos '!AD554="","",'Cálculos '!AD554)</f>
        <v/>
      </c>
      <c r="X548" s="172" t="str">
        <f>IF('Cálculos '!AE554="","",'Cálculos '!AE554)</f>
        <v/>
      </c>
      <c r="Y548" s="172" t="str">
        <f>IF('Cálculos '!AF554="","",'Cálculos '!AF554)</f>
        <v/>
      </c>
      <c r="Z548" s="172" t="str">
        <f>IF('Cálculos '!AG554="","",'Cálculos '!AG554)</f>
        <v/>
      </c>
      <c r="AA548" s="172" t="str">
        <f>IF('Cálculos '!AH554="","",'Cálculos '!AH554)</f>
        <v/>
      </c>
      <c r="AB548" s="172" t="str">
        <f>IF('Cálculos '!AI554="","",'Cálculos '!AI554)</f>
        <v/>
      </c>
      <c r="AC548" s="172" t="str">
        <f>IF('Cálculos '!AJ554="","",'Cálculos '!AJ554)</f>
        <v/>
      </c>
      <c r="AD548" s="172" t="str">
        <f>IF('Cálculos '!AK554="","",'Cálculos '!AK554)</f>
        <v/>
      </c>
      <c r="AE548" s="172" t="str">
        <f>IF('Cálculos '!AL554="","",'Cálculos '!AL554)</f>
        <v/>
      </c>
      <c r="AF548" s="172" t="str">
        <f>IF('Cálculos '!AM554="","",'Cálculos '!AM554)</f>
        <v/>
      </c>
      <c r="AG548" s="172" t="str">
        <f>IF('Cálculos '!AN554="","",'Cálculos '!AN554)</f>
        <v/>
      </c>
      <c r="AH548" s="172" t="str">
        <f>IF('Cálculos '!AO554="","",'Cálculos '!AO554)</f>
        <v/>
      </c>
      <c r="AI548" s="172" t="str">
        <f>IF('Cálculos '!AP554="","",'Cálculos '!AP554)</f>
        <v/>
      </c>
      <c r="AJ548" s="443" t="str">
        <f>IF('Cálculos '!AQ554="","",'Cálculos '!AQ554)</f>
        <v/>
      </c>
      <c r="AK548" s="446" t="str">
        <f>IF('Cálculos '!D554="","",AVERAGE(C548:AJ548))</f>
        <v/>
      </c>
      <c r="AM548" s="181">
        <f t="shared" si="326"/>
        <v>546</v>
      </c>
      <c r="AN548" s="284" t="str">
        <f t="shared" si="327"/>
        <v/>
      </c>
      <c r="AO548" s="285" t="str">
        <f t="shared" si="328"/>
        <v/>
      </c>
      <c r="AP548" s="285" t="str">
        <f t="shared" si="329"/>
        <v/>
      </c>
      <c r="AQ548" s="285" t="str">
        <f t="shared" si="330"/>
        <v/>
      </c>
      <c r="AR548" s="182" t="str">
        <f t="shared" si="331"/>
        <v/>
      </c>
      <c r="AS548" s="182" t="str">
        <f t="shared" si="332"/>
        <v/>
      </c>
      <c r="AT548" s="182" t="str">
        <f t="shared" si="333"/>
        <v/>
      </c>
      <c r="AU548" s="182" t="str">
        <f t="shared" si="334"/>
        <v/>
      </c>
      <c r="AV548" s="182" t="str">
        <f t="shared" si="335"/>
        <v/>
      </c>
      <c r="AW548" s="182" t="str">
        <f t="shared" si="336"/>
        <v/>
      </c>
      <c r="AX548" s="182" t="str">
        <f t="shared" si="337"/>
        <v/>
      </c>
      <c r="AY548" s="182" t="str">
        <f t="shared" si="338"/>
        <v/>
      </c>
      <c r="AZ548" s="182" t="str">
        <f t="shared" si="339"/>
        <v/>
      </c>
      <c r="BA548" s="182" t="str">
        <f t="shared" si="340"/>
        <v/>
      </c>
      <c r="BB548" s="182" t="str">
        <f t="shared" si="341"/>
        <v/>
      </c>
      <c r="BC548" s="182" t="str">
        <f t="shared" si="342"/>
        <v/>
      </c>
      <c r="BD548" s="182" t="str">
        <f t="shared" si="343"/>
        <v/>
      </c>
      <c r="BE548" s="182" t="str">
        <f t="shared" si="344"/>
        <v/>
      </c>
      <c r="BF548" s="182" t="str">
        <f t="shared" si="345"/>
        <v/>
      </c>
      <c r="BG548" s="182" t="str">
        <f t="shared" si="346"/>
        <v/>
      </c>
      <c r="BH548" s="182" t="str">
        <f t="shared" si="347"/>
        <v/>
      </c>
      <c r="BI548" s="182" t="str">
        <f t="shared" si="348"/>
        <v/>
      </c>
      <c r="BJ548" s="182" t="str">
        <f t="shared" si="349"/>
        <v/>
      </c>
      <c r="BK548" s="182" t="str">
        <f t="shared" si="350"/>
        <v/>
      </c>
      <c r="BL548" s="182" t="str">
        <f t="shared" si="351"/>
        <v/>
      </c>
      <c r="BM548" s="182" t="str">
        <f t="shared" si="352"/>
        <v/>
      </c>
      <c r="BN548" s="182" t="str">
        <f t="shared" si="353"/>
        <v/>
      </c>
      <c r="BO548" s="182" t="str">
        <f t="shared" si="354"/>
        <v/>
      </c>
      <c r="BP548" s="182" t="str">
        <f t="shared" si="355"/>
        <v/>
      </c>
      <c r="BQ548" s="182" t="str">
        <f t="shared" si="356"/>
        <v/>
      </c>
      <c r="BR548" s="182" t="str">
        <f t="shared" si="357"/>
        <v/>
      </c>
      <c r="BS548" s="182" t="str">
        <f t="shared" si="358"/>
        <v/>
      </c>
      <c r="BT548" s="182" t="str">
        <f t="shared" si="359"/>
        <v/>
      </c>
      <c r="BU548" s="183" t="str">
        <f t="shared" si="360"/>
        <v/>
      </c>
      <c r="BV548" s="184" t="str">
        <f>IF('Cálculos '!C554="","",AVERAGE(AN548:BU548))</f>
        <v/>
      </c>
    </row>
    <row r="549" spans="2:74" ht="17.25" hidden="1" thickBot="1" x14ac:dyDescent="0.35">
      <c r="B549" s="165">
        <f t="shared" si="325"/>
        <v>547</v>
      </c>
      <c r="C549" s="171" t="str">
        <f>IF('Cálculos '!J555="","",'Cálculos '!J555)</f>
        <v/>
      </c>
      <c r="D549" s="172" t="str">
        <f>IF('Cálculos '!K555="","",'Cálculos '!K555)</f>
        <v/>
      </c>
      <c r="E549" s="172" t="str">
        <f>IF('Cálculos '!L555="","",'Cálculos '!L555)</f>
        <v/>
      </c>
      <c r="F549" s="172" t="str">
        <f>IF('Cálculos '!M555="","",'Cálculos '!M555)</f>
        <v/>
      </c>
      <c r="G549" s="172" t="str">
        <f>IF('Cálculos '!N555="","",'Cálculos '!N555)</f>
        <v/>
      </c>
      <c r="H549" s="172" t="str">
        <f>IF('Cálculos '!O555="","",'Cálculos '!O555)</f>
        <v/>
      </c>
      <c r="I549" s="172" t="str">
        <f>IF('Cálculos '!P555="","",'Cálculos '!P555)</f>
        <v/>
      </c>
      <c r="J549" s="172" t="str">
        <f>IF('Cálculos '!Q555="","",'Cálculos '!Q555)</f>
        <v/>
      </c>
      <c r="K549" s="172" t="str">
        <f>IF('Cálculos '!R555="","",'Cálculos '!R555)</f>
        <v/>
      </c>
      <c r="L549" s="172" t="str">
        <f>IF('Cálculos '!S555="","",'Cálculos '!S555)</f>
        <v/>
      </c>
      <c r="M549" s="172" t="str">
        <f>IF('Cálculos '!T555="","",'Cálculos '!T555)</f>
        <v/>
      </c>
      <c r="N549" s="172" t="str">
        <f>IF('Cálculos '!U555="","",'Cálculos '!U555)</f>
        <v/>
      </c>
      <c r="O549" s="172" t="str">
        <f>IF('Cálculos '!V555="","",'Cálculos '!V555)</f>
        <v/>
      </c>
      <c r="P549" s="172" t="str">
        <f>IF('Cálculos '!W555="","",'Cálculos '!W555)</f>
        <v/>
      </c>
      <c r="Q549" s="172" t="str">
        <f>IF('Cálculos '!X555="","",'Cálculos '!X555)</f>
        <v/>
      </c>
      <c r="R549" s="172" t="str">
        <f>IF('Cálculos '!Y555="","",'Cálculos '!Y555)</f>
        <v/>
      </c>
      <c r="S549" s="172" t="str">
        <f>IF('Cálculos '!Z555="","",'Cálculos '!Z555)</f>
        <v/>
      </c>
      <c r="T549" s="172" t="str">
        <f>IF('Cálculos '!AA555="","",'Cálculos '!AA555)</f>
        <v/>
      </c>
      <c r="U549" s="172" t="str">
        <f>IF('Cálculos '!AB555="","",'Cálculos '!AB555)</f>
        <v/>
      </c>
      <c r="V549" s="172" t="str">
        <f>IF('Cálculos '!AC555="","",'Cálculos '!AC555)</f>
        <v/>
      </c>
      <c r="W549" s="172" t="str">
        <f>IF('Cálculos '!AD555="","",'Cálculos '!AD555)</f>
        <v/>
      </c>
      <c r="X549" s="172" t="str">
        <f>IF('Cálculos '!AE555="","",'Cálculos '!AE555)</f>
        <v/>
      </c>
      <c r="Y549" s="172" t="str">
        <f>IF('Cálculos '!AF555="","",'Cálculos '!AF555)</f>
        <v/>
      </c>
      <c r="Z549" s="172" t="str">
        <f>IF('Cálculos '!AG555="","",'Cálculos '!AG555)</f>
        <v/>
      </c>
      <c r="AA549" s="172" t="str">
        <f>IF('Cálculos '!AH555="","",'Cálculos '!AH555)</f>
        <v/>
      </c>
      <c r="AB549" s="172" t="str">
        <f>IF('Cálculos '!AI555="","",'Cálculos '!AI555)</f>
        <v/>
      </c>
      <c r="AC549" s="172" t="str">
        <f>IF('Cálculos '!AJ555="","",'Cálculos '!AJ555)</f>
        <v/>
      </c>
      <c r="AD549" s="172" t="str">
        <f>IF('Cálculos '!AK555="","",'Cálculos '!AK555)</f>
        <v/>
      </c>
      <c r="AE549" s="172" t="str">
        <f>IF('Cálculos '!AL555="","",'Cálculos '!AL555)</f>
        <v/>
      </c>
      <c r="AF549" s="172" t="str">
        <f>IF('Cálculos '!AM555="","",'Cálculos '!AM555)</f>
        <v/>
      </c>
      <c r="AG549" s="172" t="str">
        <f>IF('Cálculos '!AN555="","",'Cálculos '!AN555)</f>
        <v/>
      </c>
      <c r="AH549" s="172" t="str">
        <f>IF('Cálculos '!AO555="","",'Cálculos '!AO555)</f>
        <v/>
      </c>
      <c r="AI549" s="172" t="str">
        <f>IF('Cálculos '!AP555="","",'Cálculos '!AP555)</f>
        <v/>
      </c>
      <c r="AJ549" s="443" t="str">
        <f>IF('Cálculos '!AQ555="","",'Cálculos '!AQ555)</f>
        <v/>
      </c>
      <c r="AK549" s="446" t="str">
        <f>IF('Cálculos '!D555="","",AVERAGE(C549:AJ549))</f>
        <v/>
      </c>
      <c r="AM549" s="181">
        <f t="shared" si="326"/>
        <v>547</v>
      </c>
      <c r="AN549" s="284" t="str">
        <f t="shared" si="327"/>
        <v/>
      </c>
      <c r="AO549" s="285" t="str">
        <f t="shared" si="328"/>
        <v/>
      </c>
      <c r="AP549" s="285" t="str">
        <f t="shared" si="329"/>
        <v/>
      </c>
      <c r="AQ549" s="285" t="str">
        <f t="shared" si="330"/>
        <v/>
      </c>
      <c r="AR549" s="182" t="str">
        <f t="shared" si="331"/>
        <v/>
      </c>
      <c r="AS549" s="182" t="str">
        <f t="shared" si="332"/>
        <v/>
      </c>
      <c r="AT549" s="182" t="str">
        <f t="shared" si="333"/>
        <v/>
      </c>
      <c r="AU549" s="182" t="str">
        <f t="shared" si="334"/>
        <v/>
      </c>
      <c r="AV549" s="182" t="str">
        <f t="shared" si="335"/>
        <v/>
      </c>
      <c r="AW549" s="182" t="str">
        <f t="shared" si="336"/>
        <v/>
      </c>
      <c r="AX549" s="182" t="str">
        <f t="shared" si="337"/>
        <v/>
      </c>
      <c r="AY549" s="182" t="str">
        <f t="shared" si="338"/>
        <v/>
      </c>
      <c r="AZ549" s="182" t="str">
        <f t="shared" si="339"/>
        <v/>
      </c>
      <c r="BA549" s="182" t="str">
        <f t="shared" si="340"/>
        <v/>
      </c>
      <c r="BB549" s="182" t="str">
        <f t="shared" si="341"/>
        <v/>
      </c>
      <c r="BC549" s="182" t="str">
        <f t="shared" si="342"/>
        <v/>
      </c>
      <c r="BD549" s="182" t="str">
        <f t="shared" si="343"/>
        <v/>
      </c>
      <c r="BE549" s="182" t="str">
        <f t="shared" si="344"/>
        <v/>
      </c>
      <c r="BF549" s="182" t="str">
        <f t="shared" si="345"/>
        <v/>
      </c>
      <c r="BG549" s="182" t="str">
        <f t="shared" si="346"/>
        <v/>
      </c>
      <c r="BH549" s="182" t="str">
        <f t="shared" si="347"/>
        <v/>
      </c>
      <c r="BI549" s="182" t="str">
        <f t="shared" si="348"/>
        <v/>
      </c>
      <c r="BJ549" s="182" t="str">
        <f t="shared" si="349"/>
        <v/>
      </c>
      <c r="BK549" s="182" t="str">
        <f t="shared" si="350"/>
        <v/>
      </c>
      <c r="BL549" s="182" t="str">
        <f t="shared" si="351"/>
        <v/>
      </c>
      <c r="BM549" s="182" t="str">
        <f t="shared" si="352"/>
        <v/>
      </c>
      <c r="BN549" s="182" t="str">
        <f t="shared" si="353"/>
        <v/>
      </c>
      <c r="BO549" s="182" t="str">
        <f t="shared" si="354"/>
        <v/>
      </c>
      <c r="BP549" s="182" t="str">
        <f t="shared" si="355"/>
        <v/>
      </c>
      <c r="BQ549" s="182" t="str">
        <f t="shared" si="356"/>
        <v/>
      </c>
      <c r="BR549" s="182" t="str">
        <f t="shared" si="357"/>
        <v/>
      </c>
      <c r="BS549" s="182" t="str">
        <f t="shared" si="358"/>
        <v/>
      </c>
      <c r="BT549" s="182" t="str">
        <f t="shared" si="359"/>
        <v/>
      </c>
      <c r="BU549" s="183" t="str">
        <f t="shared" si="360"/>
        <v/>
      </c>
      <c r="BV549" s="184" t="str">
        <f>IF('Cálculos '!C555="","",AVERAGE(AN549:BU549))</f>
        <v/>
      </c>
    </row>
    <row r="550" spans="2:74" ht="17.25" hidden="1" thickBot="1" x14ac:dyDescent="0.35">
      <c r="B550" s="165">
        <f t="shared" si="325"/>
        <v>548</v>
      </c>
      <c r="C550" s="171" t="str">
        <f>IF('Cálculos '!J556="","",'Cálculos '!J556)</f>
        <v/>
      </c>
      <c r="D550" s="172" t="str">
        <f>IF('Cálculos '!K556="","",'Cálculos '!K556)</f>
        <v/>
      </c>
      <c r="E550" s="172" t="str">
        <f>IF('Cálculos '!L556="","",'Cálculos '!L556)</f>
        <v/>
      </c>
      <c r="F550" s="172" t="str">
        <f>IF('Cálculos '!M556="","",'Cálculos '!M556)</f>
        <v/>
      </c>
      <c r="G550" s="172" t="str">
        <f>IF('Cálculos '!N556="","",'Cálculos '!N556)</f>
        <v/>
      </c>
      <c r="H550" s="172" t="str">
        <f>IF('Cálculos '!O556="","",'Cálculos '!O556)</f>
        <v/>
      </c>
      <c r="I550" s="172" t="str">
        <f>IF('Cálculos '!P556="","",'Cálculos '!P556)</f>
        <v/>
      </c>
      <c r="J550" s="172" t="str">
        <f>IF('Cálculos '!Q556="","",'Cálculos '!Q556)</f>
        <v/>
      </c>
      <c r="K550" s="172" t="str">
        <f>IF('Cálculos '!R556="","",'Cálculos '!R556)</f>
        <v/>
      </c>
      <c r="L550" s="172" t="str">
        <f>IF('Cálculos '!S556="","",'Cálculos '!S556)</f>
        <v/>
      </c>
      <c r="M550" s="172" t="str">
        <f>IF('Cálculos '!T556="","",'Cálculos '!T556)</f>
        <v/>
      </c>
      <c r="N550" s="172" t="str">
        <f>IF('Cálculos '!U556="","",'Cálculos '!U556)</f>
        <v/>
      </c>
      <c r="O550" s="172" t="str">
        <f>IF('Cálculos '!V556="","",'Cálculos '!V556)</f>
        <v/>
      </c>
      <c r="P550" s="172" t="str">
        <f>IF('Cálculos '!W556="","",'Cálculos '!W556)</f>
        <v/>
      </c>
      <c r="Q550" s="172" t="str">
        <f>IF('Cálculos '!X556="","",'Cálculos '!X556)</f>
        <v/>
      </c>
      <c r="R550" s="172" t="str">
        <f>IF('Cálculos '!Y556="","",'Cálculos '!Y556)</f>
        <v/>
      </c>
      <c r="S550" s="172" t="str">
        <f>IF('Cálculos '!Z556="","",'Cálculos '!Z556)</f>
        <v/>
      </c>
      <c r="T550" s="172" t="str">
        <f>IF('Cálculos '!AA556="","",'Cálculos '!AA556)</f>
        <v/>
      </c>
      <c r="U550" s="172" t="str">
        <f>IF('Cálculos '!AB556="","",'Cálculos '!AB556)</f>
        <v/>
      </c>
      <c r="V550" s="172" t="str">
        <f>IF('Cálculos '!AC556="","",'Cálculos '!AC556)</f>
        <v/>
      </c>
      <c r="W550" s="172" t="str">
        <f>IF('Cálculos '!AD556="","",'Cálculos '!AD556)</f>
        <v/>
      </c>
      <c r="X550" s="172" t="str">
        <f>IF('Cálculos '!AE556="","",'Cálculos '!AE556)</f>
        <v/>
      </c>
      <c r="Y550" s="172" t="str">
        <f>IF('Cálculos '!AF556="","",'Cálculos '!AF556)</f>
        <v/>
      </c>
      <c r="Z550" s="172" t="str">
        <f>IF('Cálculos '!AG556="","",'Cálculos '!AG556)</f>
        <v/>
      </c>
      <c r="AA550" s="172" t="str">
        <f>IF('Cálculos '!AH556="","",'Cálculos '!AH556)</f>
        <v/>
      </c>
      <c r="AB550" s="172" t="str">
        <f>IF('Cálculos '!AI556="","",'Cálculos '!AI556)</f>
        <v/>
      </c>
      <c r="AC550" s="172" t="str">
        <f>IF('Cálculos '!AJ556="","",'Cálculos '!AJ556)</f>
        <v/>
      </c>
      <c r="AD550" s="172" t="str">
        <f>IF('Cálculos '!AK556="","",'Cálculos '!AK556)</f>
        <v/>
      </c>
      <c r="AE550" s="172" t="str">
        <f>IF('Cálculos '!AL556="","",'Cálculos '!AL556)</f>
        <v/>
      </c>
      <c r="AF550" s="172" t="str">
        <f>IF('Cálculos '!AM556="","",'Cálculos '!AM556)</f>
        <v/>
      </c>
      <c r="AG550" s="172" t="str">
        <f>IF('Cálculos '!AN556="","",'Cálculos '!AN556)</f>
        <v/>
      </c>
      <c r="AH550" s="172" t="str">
        <f>IF('Cálculos '!AO556="","",'Cálculos '!AO556)</f>
        <v/>
      </c>
      <c r="AI550" s="172" t="str">
        <f>IF('Cálculos '!AP556="","",'Cálculos '!AP556)</f>
        <v/>
      </c>
      <c r="AJ550" s="443" t="str">
        <f>IF('Cálculos '!AQ556="","",'Cálculos '!AQ556)</f>
        <v/>
      </c>
      <c r="AK550" s="446" t="str">
        <f>IF('Cálculos '!D556="","",AVERAGE(C550:AJ550))</f>
        <v/>
      </c>
      <c r="AM550" s="181">
        <f t="shared" si="326"/>
        <v>548</v>
      </c>
      <c r="AN550" s="284" t="str">
        <f t="shared" si="327"/>
        <v/>
      </c>
      <c r="AO550" s="285" t="str">
        <f t="shared" si="328"/>
        <v/>
      </c>
      <c r="AP550" s="285" t="str">
        <f t="shared" si="329"/>
        <v/>
      </c>
      <c r="AQ550" s="285" t="str">
        <f t="shared" si="330"/>
        <v/>
      </c>
      <c r="AR550" s="182" t="str">
        <f t="shared" si="331"/>
        <v/>
      </c>
      <c r="AS550" s="182" t="str">
        <f t="shared" si="332"/>
        <v/>
      </c>
      <c r="AT550" s="182" t="str">
        <f t="shared" si="333"/>
        <v/>
      </c>
      <c r="AU550" s="182" t="str">
        <f t="shared" si="334"/>
        <v/>
      </c>
      <c r="AV550" s="182" t="str">
        <f t="shared" si="335"/>
        <v/>
      </c>
      <c r="AW550" s="182" t="str">
        <f t="shared" si="336"/>
        <v/>
      </c>
      <c r="AX550" s="182" t="str">
        <f t="shared" si="337"/>
        <v/>
      </c>
      <c r="AY550" s="182" t="str">
        <f t="shared" si="338"/>
        <v/>
      </c>
      <c r="AZ550" s="182" t="str">
        <f t="shared" si="339"/>
        <v/>
      </c>
      <c r="BA550" s="182" t="str">
        <f t="shared" si="340"/>
        <v/>
      </c>
      <c r="BB550" s="182" t="str">
        <f t="shared" si="341"/>
        <v/>
      </c>
      <c r="BC550" s="182" t="str">
        <f t="shared" si="342"/>
        <v/>
      </c>
      <c r="BD550" s="182" t="str">
        <f t="shared" si="343"/>
        <v/>
      </c>
      <c r="BE550" s="182" t="str">
        <f t="shared" si="344"/>
        <v/>
      </c>
      <c r="BF550" s="182" t="str">
        <f t="shared" si="345"/>
        <v/>
      </c>
      <c r="BG550" s="182" t="str">
        <f t="shared" si="346"/>
        <v/>
      </c>
      <c r="BH550" s="182" t="str">
        <f t="shared" si="347"/>
        <v/>
      </c>
      <c r="BI550" s="182" t="str">
        <f t="shared" si="348"/>
        <v/>
      </c>
      <c r="BJ550" s="182" t="str">
        <f t="shared" si="349"/>
        <v/>
      </c>
      <c r="BK550" s="182" t="str">
        <f t="shared" si="350"/>
        <v/>
      </c>
      <c r="BL550" s="182" t="str">
        <f t="shared" si="351"/>
        <v/>
      </c>
      <c r="BM550" s="182" t="str">
        <f t="shared" si="352"/>
        <v/>
      </c>
      <c r="BN550" s="182" t="str">
        <f t="shared" si="353"/>
        <v/>
      </c>
      <c r="BO550" s="182" t="str">
        <f t="shared" si="354"/>
        <v/>
      </c>
      <c r="BP550" s="182" t="str">
        <f t="shared" si="355"/>
        <v/>
      </c>
      <c r="BQ550" s="182" t="str">
        <f t="shared" si="356"/>
        <v/>
      </c>
      <c r="BR550" s="182" t="str">
        <f t="shared" si="357"/>
        <v/>
      </c>
      <c r="BS550" s="182" t="str">
        <f t="shared" si="358"/>
        <v/>
      </c>
      <c r="BT550" s="182" t="str">
        <f t="shared" si="359"/>
        <v/>
      </c>
      <c r="BU550" s="183" t="str">
        <f t="shared" si="360"/>
        <v/>
      </c>
      <c r="BV550" s="184" t="str">
        <f>IF('Cálculos '!C556="","",AVERAGE(AN550:BU550))</f>
        <v/>
      </c>
    </row>
    <row r="551" spans="2:74" ht="17.25" hidden="1" thickBot="1" x14ac:dyDescent="0.35">
      <c r="B551" s="165">
        <f t="shared" si="325"/>
        <v>549</v>
      </c>
      <c r="C551" s="171" t="str">
        <f>IF('Cálculos '!J557="","",'Cálculos '!J557)</f>
        <v/>
      </c>
      <c r="D551" s="172" t="str">
        <f>IF('Cálculos '!K557="","",'Cálculos '!K557)</f>
        <v/>
      </c>
      <c r="E551" s="172" t="str">
        <f>IF('Cálculos '!L557="","",'Cálculos '!L557)</f>
        <v/>
      </c>
      <c r="F551" s="172" t="str">
        <f>IF('Cálculos '!M557="","",'Cálculos '!M557)</f>
        <v/>
      </c>
      <c r="G551" s="172" t="str">
        <f>IF('Cálculos '!N557="","",'Cálculos '!N557)</f>
        <v/>
      </c>
      <c r="H551" s="172" t="str">
        <f>IF('Cálculos '!O557="","",'Cálculos '!O557)</f>
        <v/>
      </c>
      <c r="I551" s="172" t="str">
        <f>IF('Cálculos '!P557="","",'Cálculos '!P557)</f>
        <v/>
      </c>
      <c r="J551" s="172" t="str">
        <f>IF('Cálculos '!Q557="","",'Cálculos '!Q557)</f>
        <v/>
      </c>
      <c r="K551" s="172" t="str">
        <f>IF('Cálculos '!R557="","",'Cálculos '!R557)</f>
        <v/>
      </c>
      <c r="L551" s="172" t="str">
        <f>IF('Cálculos '!S557="","",'Cálculos '!S557)</f>
        <v/>
      </c>
      <c r="M551" s="172" t="str">
        <f>IF('Cálculos '!T557="","",'Cálculos '!T557)</f>
        <v/>
      </c>
      <c r="N551" s="172" t="str">
        <f>IF('Cálculos '!U557="","",'Cálculos '!U557)</f>
        <v/>
      </c>
      <c r="O551" s="172" t="str">
        <f>IF('Cálculos '!V557="","",'Cálculos '!V557)</f>
        <v/>
      </c>
      <c r="P551" s="172" t="str">
        <f>IF('Cálculos '!W557="","",'Cálculos '!W557)</f>
        <v/>
      </c>
      <c r="Q551" s="172" t="str">
        <f>IF('Cálculos '!X557="","",'Cálculos '!X557)</f>
        <v/>
      </c>
      <c r="R551" s="172" t="str">
        <f>IF('Cálculos '!Y557="","",'Cálculos '!Y557)</f>
        <v/>
      </c>
      <c r="S551" s="172" t="str">
        <f>IF('Cálculos '!Z557="","",'Cálculos '!Z557)</f>
        <v/>
      </c>
      <c r="T551" s="172" t="str">
        <f>IF('Cálculos '!AA557="","",'Cálculos '!AA557)</f>
        <v/>
      </c>
      <c r="U551" s="172" t="str">
        <f>IF('Cálculos '!AB557="","",'Cálculos '!AB557)</f>
        <v/>
      </c>
      <c r="V551" s="172" t="str">
        <f>IF('Cálculos '!AC557="","",'Cálculos '!AC557)</f>
        <v/>
      </c>
      <c r="W551" s="172" t="str">
        <f>IF('Cálculos '!AD557="","",'Cálculos '!AD557)</f>
        <v/>
      </c>
      <c r="X551" s="172" t="str">
        <f>IF('Cálculos '!AE557="","",'Cálculos '!AE557)</f>
        <v/>
      </c>
      <c r="Y551" s="172" t="str">
        <f>IF('Cálculos '!AF557="","",'Cálculos '!AF557)</f>
        <v/>
      </c>
      <c r="Z551" s="172" t="str">
        <f>IF('Cálculos '!AG557="","",'Cálculos '!AG557)</f>
        <v/>
      </c>
      <c r="AA551" s="172" t="str">
        <f>IF('Cálculos '!AH557="","",'Cálculos '!AH557)</f>
        <v/>
      </c>
      <c r="AB551" s="172" t="str">
        <f>IF('Cálculos '!AI557="","",'Cálculos '!AI557)</f>
        <v/>
      </c>
      <c r="AC551" s="172" t="str">
        <f>IF('Cálculos '!AJ557="","",'Cálculos '!AJ557)</f>
        <v/>
      </c>
      <c r="AD551" s="172" t="str">
        <f>IF('Cálculos '!AK557="","",'Cálculos '!AK557)</f>
        <v/>
      </c>
      <c r="AE551" s="172" t="str">
        <f>IF('Cálculos '!AL557="","",'Cálculos '!AL557)</f>
        <v/>
      </c>
      <c r="AF551" s="172" t="str">
        <f>IF('Cálculos '!AM557="","",'Cálculos '!AM557)</f>
        <v/>
      </c>
      <c r="AG551" s="172" t="str">
        <f>IF('Cálculos '!AN557="","",'Cálculos '!AN557)</f>
        <v/>
      </c>
      <c r="AH551" s="172" t="str">
        <f>IF('Cálculos '!AO557="","",'Cálculos '!AO557)</f>
        <v/>
      </c>
      <c r="AI551" s="172" t="str">
        <f>IF('Cálculos '!AP557="","",'Cálculos '!AP557)</f>
        <v/>
      </c>
      <c r="AJ551" s="443" t="str">
        <f>IF('Cálculos '!AQ557="","",'Cálculos '!AQ557)</f>
        <v/>
      </c>
      <c r="AK551" s="446" t="str">
        <f>IF('Cálculos '!D557="","",AVERAGE(C551:AJ551))</f>
        <v/>
      </c>
      <c r="AM551" s="181">
        <f t="shared" si="326"/>
        <v>549</v>
      </c>
      <c r="AN551" s="284" t="str">
        <f t="shared" si="327"/>
        <v/>
      </c>
      <c r="AO551" s="285" t="str">
        <f t="shared" si="328"/>
        <v/>
      </c>
      <c r="AP551" s="285" t="str">
        <f t="shared" si="329"/>
        <v/>
      </c>
      <c r="AQ551" s="285" t="str">
        <f t="shared" si="330"/>
        <v/>
      </c>
      <c r="AR551" s="182" t="str">
        <f t="shared" si="331"/>
        <v/>
      </c>
      <c r="AS551" s="182" t="str">
        <f t="shared" si="332"/>
        <v/>
      </c>
      <c r="AT551" s="182" t="str">
        <f t="shared" si="333"/>
        <v/>
      </c>
      <c r="AU551" s="182" t="str">
        <f t="shared" si="334"/>
        <v/>
      </c>
      <c r="AV551" s="182" t="str">
        <f t="shared" si="335"/>
        <v/>
      </c>
      <c r="AW551" s="182" t="str">
        <f t="shared" si="336"/>
        <v/>
      </c>
      <c r="AX551" s="182" t="str">
        <f t="shared" si="337"/>
        <v/>
      </c>
      <c r="AY551" s="182" t="str">
        <f t="shared" si="338"/>
        <v/>
      </c>
      <c r="AZ551" s="182" t="str">
        <f t="shared" si="339"/>
        <v/>
      </c>
      <c r="BA551" s="182" t="str">
        <f t="shared" si="340"/>
        <v/>
      </c>
      <c r="BB551" s="182" t="str">
        <f t="shared" si="341"/>
        <v/>
      </c>
      <c r="BC551" s="182" t="str">
        <f t="shared" si="342"/>
        <v/>
      </c>
      <c r="BD551" s="182" t="str">
        <f t="shared" si="343"/>
        <v/>
      </c>
      <c r="BE551" s="182" t="str">
        <f t="shared" si="344"/>
        <v/>
      </c>
      <c r="BF551" s="182" t="str">
        <f t="shared" si="345"/>
        <v/>
      </c>
      <c r="BG551" s="182" t="str">
        <f t="shared" si="346"/>
        <v/>
      </c>
      <c r="BH551" s="182" t="str">
        <f t="shared" si="347"/>
        <v/>
      </c>
      <c r="BI551" s="182" t="str">
        <f t="shared" si="348"/>
        <v/>
      </c>
      <c r="BJ551" s="182" t="str">
        <f t="shared" si="349"/>
        <v/>
      </c>
      <c r="BK551" s="182" t="str">
        <f t="shared" si="350"/>
        <v/>
      </c>
      <c r="BL551" s="182" t="str">
        <f t="shared" si="351"/>
        <v/>
      </c>
      <c r="BM551" s="182" t="str">
        <f t="shared" si="352"/>
        <v/>
      </c>
      <c r="BN551" s="182" t="str">
        <f t="shared" si="353"/>
        <v/>
      </c>
      <c r="BO551" s="182" t="str">
        <f t="shared" si="354"/>
        <v/>
      </c>
      <c r="BP551" s="182" t="str">
        <f t="shared" si="355"/>
        <v/>
      </c>
      <c r="BQ551" s="182" t="str">
        <f t="shared" si="356"/>
        <v/>
      </c>
      <c r="BR551" s="182" t="str">
        <f t="shared" si="357"/>
        <v/>
      </c>
      <c r="BS551" s="182" t="str">
        <f t="shared" si="358"/>
        <v/>
      </c>
      <c r="BT551" s="182" t="str">
        <f t="shared" si="359"/>
        <v/>
      </c>
      <c r="BU551" s="183" t="str">
        <f t="shared" si="360"/>
        <v/>
      </c>
      <c r="BV551" s="184" t="str">
        <f>IF('Cálculos '!C557="","",AVERAGE(AN551:BU551))</f>
        <v/>
      </c>
    </row>
    <row r="552" spans="2:74" ht="17.25" hidden="1" thickBot="1" x14ac:dyDescent="0.35">
      <c r="B552" s="165">
        <f t="shared" si="325"/>
        <v>550</v>
      </c>
      <c r="C552" s="171" t="str">
        <f>IF('Cálculos '!J558="","",'Cálculos '!J558)</f>
        <v/>
      </c>
      <c r="D552" s="172" t="str">
        <f>IF('Cálculos '!K558="","",'Cálculos '!K558)</f>
        <v/>
      </c>
      <c r="E552" s="172" t="str">
        <f>IF('Cálculos '!L558="","",'Cálculos '!L558)</f>
        <v/>
      </c>
      <c r="F552" s="172" t="str">
        <f>IF('Cálculos '!M558="","",'Cálculos '!M558)</f>
        <v/>
      </c>
      <c r="G552" s="172" t="str">
        <f>IF('Cálculos '!N558="","",'Cálculos '!N558)</f>
        <v/>
      </c>
      <c r="H552" s="172" t="str">
        <f>IF('Cálculos '!O558="","",'Cálculos '!O558)</f>
        <v/>
      </c>
      <c r="I552" s="172" t="str">
        <f>IF('Cálculos '!P558="","",'Cálculos '!P558)</f>
        <v/>
      </c>
      <c r="J552" s="172" t="str">
        <f>IF('Cálculos '!Q558="","",'Cálculos '!Q558)</f>
        <v/>
      </c>
      <c r="K552" s="172" t="str">
        <f>IF('Cálculos '!R558="","",'Cálculos '!R558)</f>
        <v/>
      </c>
      <c r="L552" s="172" t="str">
        <f>IF('Cálculos '!S558="","",'Cálculos '!S558)</f>
        <v/>
      </c>
      <c r="M552" s="172" t="str">
        <f>IF('Cálculos '!T558="","",'Cálculos '!T558)</f>
        <v/>
      </c>
      <c r="N552" s="172" t="str">
        <f>IF('Cálculos '!U558="","",'Cálculos '!U558)</f>
        <v/>
      </c>
      <c r="O552" s="172" t="str">
        <f>IF('Cálculos '!V558="","",'Cálculos '!V558)</f>
        <v/>
      </c>
      <c r="P552" s="172" t="str">
        <f>IF('Cálculos '!W558="","",'Cálculos '!W558)</f>
        <v/>
      </c>
      <c r="Q552" s="172" t="str">
        <f>IF('Cálculos '!X558="","",'Cálculos '!X558)</f>
        <v/>
      </c>
      <c r="R552" s="172" t="str">
        <f>IF('Cálculos '!Y558="","",'Cálculos '!Y558)</f>
        <v/>
      </c>
      <c r="S552" s="172" t="str">
        <f>IF('Cálculos '!Z558="","",'Cálculos '!Z558)</f>
        <v/>
      </c>
      <c r="T552" s="172" t="str">
        <f>IF('Cálculos '!AA558="","",'Cálculos '!AA558)</f>
        <v/>
      </c>
      <c r="U552" s="172" t="str">
        <f>IF('Cálculos '!AB558="","",'Cálculos '!AB558)</f>
        <v/>
      </c>
      <c r="V552" s="172" t="str">
        <f>IF('Cálculos '!AC558="","",'Cálculos '!AC558)</f>
        <v/>
      </c>
      <c r="W552" s="172" t="str">
        <f>IF('Cálculos '!AD558="","",'Cálculos '!AD558)</f>
        <v/>
      </c>
      <c r="X552" s="172" t="str">
        <f>IF('Cálculos '!AE558="","",'Cálculos '!AE558)</f>
        <v/>
      </c>
      <c r="Y552" s="172" t="str">
        <f>IF('Cálculos '!AF558="","",'Cálculos '!AF558)</f>
        <v/>
      </c>
      <c r="Z552" s="172" t="str">
        <f>IF('Cálculos '!AG558="","",'Cálculos '!AG558)</f>
        <v/>
      </c>
      <c r="AA552" s="172" t="str">
        <f>IF('Cálculos '!AH558="","",'Cálculos '!AH558)</f>
        <v/>
      </c>
      <c r="AB552" s="172" t="str">
        <f>IF('Cálculos '!AI558="","",'Cálculos '!AI558)</f>
        <v/>
      </c>
      <c r="AC552" s="172" t="str">
        <f>IF('Cálculos '!AJ558="","",'Cálculos '!AJ558)</f>
        <v/>
      </c>
      <c r="AD552" s="172" t="str">
        <f>IF('Cálculos '!AK558="","",'Cálculos '!AK558)</f>
        <v/>
      </c>
      <c r="AE552" s="172" t="str">
        <f>IF('Cálculos '!AL558="","",'Cálculos '!AL558)</f>
        <v/>
      </c>
      <c r="AF552" s="172" t="str">
        <f>IF('Cálculos '!AM558="","",'Cálculos '!AM558)</f>
        <v/>
      </c>
      <c r="AG552" s="172" t="str">
        <f>IF('Cálculos '!AN558="","",'Cálculos '!AN558)</f>
        <v/>
      </c>
      <c r="AH552" s="172" t="str">
        <f>IF('Cálculos '!AO558="","",'Cálculos '!AO558)</f>
        <v/>
      </c>
      <c r="AI552" s="172" t="str">
        <f>IF('Cálculos '!AP558="","",'Cálculos '!AP558)</f>
        <v/>
      </c>
      <c r="AJ552" s="443" t="str">
        <f>IF('Cálculos '!AQ558="","",'Cálculos '!AQ558)</f>
        <v/>
      </c>
      <c r="AK552" s="446" t="str">
        <f>IF('Cálculos '!D558="","",AVERAGE(C552:AJ552))</f>
        <v/>
      </c>
      <c r="AM552" s="181">
        <f t="shared" si="326"/>
        <v>550</v>
      </c>
      <c r="AN552" s="284" t="str">
        <f t="shared" si="327"/>
        <v/>
      </c>
      <c r="AO552" s="285" t="str">
        <f t="shared" si="328"/>
        <v/>
      </c>
      <c r="AP552" s="285" t="str">
        <f t="shared" si="329"/>
        <v/>
      </c>
      <c r="AQ552" s="285" t="str">
        <f t="shared" si="330"/>
        <v/>
      </c>
      <c r="AR552" s="182" t="str">
        <f t="shared" si="331"/>
        <v/>
      </c>
      <c r="AS552" s="182" t="str">
        <f t="shared" si="332"/>
        <v/>
      </c>
      <c r="AT552" s="182" t="str">
        <f t="shared" si="333"/>
        <v/>
      </c>
      <c r="AU552" s="182" t="str">
        <f t="shared" si="334"/>
        <v/>
      </c>
      <c r="AV552" s="182" t="str">
        <f t="shared" si="335"/>
        <v/>
      </c>
      <c r="AW552" s="182" t="str">
        <f t="shared" si="336"/>
        <v/>
      </c>
      <c r="AX552" s="182" t="str">
        <f t="shared" si="337"/>
        <v/>
      </c>
      <c r="AY552" s="182" t="str">
        <f t="shared" si="338"/>
        <v/>
      </c>
      <c r="AZ552" s="182" t="str">
        <f t="shared" si="339"/>
        <v/>
      </c>
      <c r="BA552" s="182" t="str">
        <f t="shared" si="340"/>
        <v/>
      </c>
      <c r="BB552" s="182" t="str">
        <f t="shared" si="341"/>
        <v/>
      </c>
      <c r="BC552" s="182" t="str">
        <f t="shared" si="342"/>
        <v/>
      </c>
      <c r="BD552" s="182" t="str">
        <f t="shared" si="343"/>
        <v/>
      </c>
      <c r="BE552" s="182" t="str">
        <f t="shared" si="344"/>
        <v/>
      </c>
      <c r="BF552" s="182" t="str">
        <f t="shared" si="345"/>
        <v/>
      </c>
      <c r="BG552" s="182" t="str">
        <f t="shared" si="346"/>
        <v/>
      </c>
      <c r="BH552" s="182" t="str">
        <f t="shared" si="347"/>
        <v/>
      </c>
      <c r="BI552" s="182" t="str">
        <f t="shared" si="348"/>
        <v/>
      </c>
      <c r="BJ552" s="182" t="str">
        <f t="shared" si="349"/>
        <v/>
      </c>
      <c r="BK552" s="182" t="str">
        <f t="shared" si="350"/>
        <v/>
      </c>
      <c r="BL552" s="182" t="str">
        <f t="shared" si="351"/>
        <v/>
      </c>
      <c r="BM552" s="182" t="str">
        <f t="shared" si="352"/>
        <v/>
      </c>
      <c r="BN552" s="182" t="str">
        <f t="shared" si="353"/>
        <v/>
      </c>
      <c r="BO552" s="182" t="str">
        <f t="shared" si="354"/>
        <v/>
      </c>
      <c r="BP552" s="182" t="str">
        <f t="shared" si="355"/>
        <v/>
      </c>
      <c r="BQ552" s="182" t="str">
        <f t="shared" si="356"/>
        <v/>
      </c>
      <c r="BR552" s="182" t="str">
        <f t="shared" si="357"/>
        <v/>
      </c>
      <c r="BS552" s="182" t="str">
        <f t="shared" si="358"/>
        <v/>
      </c>
      <c r="BT552" s="182" t="str">
        <f t="shared" si="359"/>
        <v/>
      </c>
      <c r="BU552" s="183" t="str">
        <f t="shared" si="360"/>
        <v/>
      </c>
      <c r="BV552" s="184" t="str">
        <f>IF('Cálculos '!C558="","",AVERAGE(AN552:BU552))</f>
        <v/>
      </c>
    </row>
    <row r="553" spans="2:74" ht="17.25" hidden="1" thickBot="1" x14ac:dyDescent="0.35">
      <c r="B553" s="165">
        <f t="shared" si="325"/>
        <v>551</v>
      </c>
      <c r="C553" s="171" t="str">
        <f>IF('Cálculos '!J559="","",'Cálculos '!J559)</f>
        <v/>
      </c>
      <c r="D553" s="172" t="str">
        <f>IF('Cálculos '!K559="","",'Cálculos '!K559)</f>
        <v/>
      </c>
      <c r="E553" s="172" t="str">
        <f>IF('Cálculos '!L559="","",'Cálculos '!L559)</f>
        <v/>
      </c>
      <c r="F553" s="172" t="str">
        <f>IF('Cálculos '!M559="","",'Cálculos '!M559)</f>
        <v/>
      </c>
      <c r="G553" s="172" t="str">
        <f>IF('Cálculos '!N559="","",'Cálculos '!N559)</f>
        <v/>
      </c>
      <c r="H553" s="172" t="str">
        <f>IF('Cálculos '!O559="","",'Cálculos '!O559)</f>
        <v/>
      </c>
      <c r="I553" s="172" t="str">
        <f>IF('Cálculos '!P559="","",'Cálculos '!P559)</f>
        <v/>
      </c>
      <c r="J553" s="172" t="str">
        <f>IF('Cálculos '!Q559="","",'Cálculos '!Q559)</f>
        <v/>
      </c>
      <c r="K553" s="172" t="str">
        <f>IF('Cálculos '!R559="","",'Cálculos '!R559)</f>
        <v/>
      </c>
      <c r="L553" s="172" t="str">
        <f>IF('Cálculos '!S559="","",'Cálculos '!S559)</f>
        <v/>
      </c>
      <c r="M553" s="172" t="str">
        <f>IF('Cálculos '!T559="","",'Cálculos '!T559)</f>
        <v/>
      </c>
      <c r="N553" s="172" t="str">
        <f>IF('Cálculos '!U559="","",'Cálculos '!U559)</f>
        <v/>
      </c>
      <c r="O553" s="172" t="str">
        <f>IF('Cálculos '!V559="","",'Cálculos '!V559)</f>
        <v/>
      </c>
      <c r="P553" s="172" t="str">
        <f>IF('Cálculos '!W559="","",'Cálculos '!W559)</f>
        <v/>
      </c>
      <c r="Q553" s="172" t="str">
        <f>IF('Cálculos '!X559="","",'Cálculos '!X559)</f>
        <v/>
      </c>
      <c r="R553" s="172" t="str">
        <f>IF('Cálculos '!Y559="","",'Cálculos '!Y559)</f>
        <v/>
      </c>
      <c r="S553" s="172" t="str">
        <f>IF('Cálculos '!Z559="","",'Cálculos '!Z559)</f>
        <v/>
      </c>
      <c r="T553" s="172" t="str">
        <f>IF('Cálculos '!AA559="","",'Cálculos '!AA559)</f>
        <v/>
      </c>
      <c r="U553" s="172" t="str">
        <f>IF('Cálculos '!AB559="","",'Cálculos '!AB559)</f>
        <v/>
      </c>
      <c r="V553" s="172" t="str">
        <f>IF('Cálculos '!AC559="","",'Cálculos '!AC559)</f>
        <v/>
      </c>
      <c r="W553" s="172" t="str">
        <f>IF('Cálculos '!AD559="","",'Cálculos '!AD559)</f>
        <v/>
      </c>
      <c r="X553" s="172" t="str">
        <f>IF('Cálculos '!AE559="","",'Cálculos '!AE559)</f>
        <v/>
      </c>
      <c r="Y553" s="172" t="str">
        <f>IF('Cálculos '!AF559="","",'Cálculos '!AF559)</f>
        <v/>
      </c>
      <c r="Z553" s="172" t="str">
        <f>IF('Cálculos '!AG559="","",'Cálculos '!AG559)</f>
        <v/>
      </c>
      <c r="AA553" s="172" t="str">
        <f>IF('Cálculos '!AH559="","",'Cálculos '!AH559)</f>
        <v/>
      </c>
      <c r="AB553" s="172" t="str">
        <f>IF('Cálculos '!AI559="","",'Cálculos '!AI559)</f>
        <v/>
      </c>
      <c r="AC553" s="172" t="str">
        <f>IF('Cálculos '!AJ559="","",'Cálculos '!AJ559)</f>
        <v/>
      </c>
      <c r="AD553" s="172" t="str">
        <f>IF('Cálculos '!AK559="","",'Cálculos '!AK559)</f>
        <v/>
      </c>
      <c r="AE553" s="172" t="str">
        <f>IF('Cálculos '!AL559="","",'Cálculos '!AL559)</f>
        <v/>
      </c>
      <c r="AF553" s="172" t="str">
        <f>IF('Cálculos '!AM559="","",'Cálculos '!AM559)</f>
        <v/>
      </c>
      <c r="AG553" s="172" t="str">
        <f>IF('Cálculos '!AN559="","",'Cálculos '!AN559)</f>
        <v/>
      </c>
      <c r="AH553" s="172" t="str">
        <f>IF('Cálculos '!AO559="","",'Cálculos '!AO559)</f>
        <v/>
      </c>
      <c r="AI553" s="172" t="str">
        <f>IF('Cálculos '!AP559="","",'Cálculos '!AP559)</f>
        <v/>
      </c>
      <c r="AJ553" s="443" t="str">
        <f>IF('Cálculos '!AQ559="","",'Cálculos '!AQ559)</f>
        <v/>
      </c>
      <c r="AK553" s="446" t="str">
        <f>IF('Cálculos '!D559="","",AVERAGE(C553:AJ553))</f>
        <v/>
      </c>
      <c r="AM553" s="181">
        <f t="shared" si="326"/>
        <v>551</v>
      </c>
      <c r="AN553" s="284" t="str">
        <f t="shared" si="327"/>
        <v/>
      </c>
      <c r="AO553" s="285" t="str">
        <f t="shared" si="328"/>
        <v/>
      </c>
      <c r="AP553" s="285" t="str">
        <f t="shared" si="329"/>
        <v/>
      </c>
      <c r="AQ553" s="285" t="str">
        <f t="shared" si="330"/>
        <v/>
      </c>
      <c r="AR553" s="182" t="str">
        <f t="shared" si="331"/>
        <v/>
      </c>
      <c r="AS553" s="182" t="str">
        <f t="shared" si="332"/>
        <v/>
      </c>
      <c r="AT553" s="182" t="str">
        <f t="shared" si="333"/>
        <v/>
      </c>
      <c r="AU553" s="182" t="str">
        <f t="shared" si="334"/>
        <v/>
      </c>
      <c r="AV553" s="182" t="str">
        <f t="shared" si="335"/>
        <v/>
      </c>
      <c r="AW553" s="182" t="str">
        <f t="shared" si="336"/>
        <v/>
      </c>
      <c r="AX553" s="182" t="str">
        <f t="shared" si="337"/>
        <v/>
      </c>
      <c r="AY553" s="182" t="str">
        <f t="shared" si="338"/>
        <v/>
      </c>
      <c r="AZ553" s="182" t="str">
        <f t="shared" si="339"/>
        <v/>
      </c>
      <c r="BA553" s="182" t="str">
        <f t="shared" si="340"/>
        <v/>
      </c>
      <c r="BB553" s="182" t="str">
        <f t="shared" si="341"/>
        <v/>
      </c>
      <c r="BC553" s="182" t="str">
        <f t="shared" si="342"/>
        <v/>
      </c>
      <c r="BD553" s="182" t="str">
        <f t="shared" si="343"/>
        <v/>
      </c>
      <c r="BE553" s="182" t="str">
        <f t="shared" si="344"/>
        <v/>
      </c>
      <c r="BF553" s="182" t="str">
        <f t="shared" si="345"/>
        <v/>
      </c>
      <c r="BG553" s="182" t="str">
        <f t="shared" si="346"/>
        <v/>
      </c>
      <c r="BH553" s="182" t="str">
        <f t="shared" si="347"/>
        <v/>
      </c>
      <c r="BI553" s="182" t="str">
        <f t="shared" si="348"/>
        <v/>
      </c>
      <c r="BJ553" s="182" t="str">
        <f t="shared" si="349"/>
        <v/>
      </c>
      <c r="BK553" s="182" t="str">
        <f t="shared" si="350"/>
        <v/>
      </c>
      <c r="BL553" s="182" t="str">
        <f t="shared" si="351"/>
        <v/>
      </c>
      <c r="BM553" s="182" t="str">
        <f t="shared" si="352"/>
        <v/>
      </c>
      <c r="BN553" s="182" t="str">
        <f t="shared" si="353"/>
        <v/>
      </c>
      <c r="BO553" s="182" t="str">
        <f t="shared" si="354"/>
        <v/>
      </c>
      <c r="BP553" s="182" t="str">
        <f t="shared" si="355"/>
        <v/>
      </c>
      <c r="BQ553" s="182" t="str">
        <f t="shared" si="356"/>
        <v/>
      </c>
      <c r="BR553" s="182" t="str">
        <f t="shared" si="357"/>
        <v/>
      </c>
      <c r="BS553" s="182" t="str">
        <f t="shared" si="358"/>
        <v/>
      </c>
      <c r="BT553" s="182" t="str">
        <f t="shared" si="359"/>
        <v/>
      </c>
      <c r="BU553" s="183" t="str">
        <f t="shared" si="360"/>
        <v/>
      </c>
      <c r="BV553" s="184" t="str">
        <f>IF('Cálculos '!C559="","",AVERAGE(AN553:BU553))</f>
        <v/>
      </c>
    </row>
    <row r="554" spans="2:74" ht="17.25" hidden="1" thickBot="1" x14ac:dyDescent="0.35">
      <c r="B554" s="165">
        <f t="shared" si="325"/>
        <v>552</v>
      </c>
      <c r="C554" s="171" t="str">
        <f>IF('Cálculos '!J560="","",'Cálculos '!J560)</f>
        <v/>
      </c>
      <c r="D554" s="172" t="str">
        <f>IF('Cálculos '!K560="","",'Cálculos '!K560)</f>
        <v/>
      </c>
      <c r="E554" s="172" t="str">
        <f>IF('Cálculos '!L560="","",'Cálculos '!L560)</f>
        <v/>
      </c>
      <c r="F554" s="172" t="str">
        <f>IF('Cálculos '!M560="","",'Cálculos '!M560)</f>
        <v/>
      </c>
      <c r="G554" s="172" t="str">
        <f>IF('Cálculos '!N560="","",'Cálculos '!N560)</f>
        <v/>
      </c>
      <c r="H554" s="172" t="str">
        <f>IF('Cálculos '!O560="","",'Cálculos '!O560)</f>
        <v/>
      </c>
      <c r="I554" s="172" t="str">
        <f>IF('Cálculos '!P560="","",'Cálculos '!P560)</f>
        <v/>
      </c>
      <c r="J554" s="172" t="str">
        <f>IF('Cálculos '!Q560="","",'Cálculos '!Q560)</f>
        <v/>
      </c>
      <c r="K554" s="172" t="str">
        <f>IF('Cálculos '!R560="","",'Cálculos '!R560)</f>
        <v/>
      </c>
      <c r="L554" s="172" t="str">
        <f>IF('Cálculos '!S560="","",'Cálculos '!S560)</f>
        <v/>
      </c>
      <c r="M554" s="172" t="str">
        <f>IF('Cálculos '!T560="","",'Cálculos '!T560)</f>
        <v/>
      </c>
      <c r="N554" s="172" t="str">
        <f>IF('Cálculos '!U560="","",'Cálculos '!U560)</f>
        <v/>
      </c>
      <c r="O554" s="172" t="str">
        <f>IF('Cálculos '!V560="","",'Cálculos '!V560)</f>
        <v/>
      </c>
      <c r="P554" s="172" t="str">
        <f>IF('Cálculos '!W560="","",'Cálculos '!W560)</f>
        <v/>
      </c>
      <c r="Q554" s="172" t="str">
        <f>IF('Cálculos '!X560="","",'Cálculos '!X560)</f>
        <v/>
      </c>
      <c r="R554" s="172" t="str">
        <f>IF('Cálculos '!Y560="","",'Cálculos '!Y560)</f>
        <v/>
      </c>
      <c r="S554" s="172" t="str">
        <f>IF('Cálculos '!Z560="","",'Cálculos '!Z560)</f>
        <v/>
      </c>
      <c r="T554" s="172" t="str">
        <f>IF('Cálculos '!AA560="","",'Cálculos '!AA560)</f>
        <v/>
      </c>
      <c r="U554" s="172" t="str">
        <f>IF('Cálculos '!AB560="","",'Cálculos '!AB560)</f>
        <v/>
      </c>
      <c r="V554" s="172" t="str">
        <f>IF('Cálculos '!AC560="","",'Cálculos '!AC560)</f>
        <v/>
      </c>
      <c r="W554" s="172" t="str">
        <f>IF('Cálculos '!AD560="","",'Cálculos '!AD560)</f>
        <v/>
      </c>
      <c r="X554" s="172" t="str">
        <f>IF('Cálculos '!AE560="","",'Cálculos '!AE560)</f>
        <v/>
      </c>
      <c r="Y554" s="172" t="str">
        <f>IF('Cálculos '!AF560="","",'Cálculos '!AF560)</f>
        <v/>
      </c>
      <c r="Z554" s="172" t="str">
        <f>IF('Cálculos '!AG560="","",'Cálculos '!AG560)</f>
        <v/>
      </c>
      <c r="AA554" s="172" t="str">
        <f>IF('Cálculos '!AH560="","",'Cálculos '!AH560)</f>
        <v/>
      </c>
      <c r="AB554" s="172" t="str">
        <f>IF('Cálculos '!AI560="","",'Cálculos '!AI560)</f>
        <v/>
      </c>
      <c r="AC554" s="172" t="str">
        <f>IF('Cálculos '!AJ560="","",'Cálculos '!AJ560)</f>
        <v/>
      </c>
      <c r="AD554" s="172" t="str">
        <f>IF('Cálculos '!AK560="","",'Cálculos '!AK560)</f>
        <v/>
      </c>
      <c r="AE554" s="172" t="str">
        <f>IF('Cálculos '!AL560="","",'Cálculos '!AL560)</f>
        <v/>
      </c>
      <c r="AF554" s="172" t="str">
        <f>IF('Cálculos '!AM560="","",'Cálculos '!AM560)</f>
        <v/>
      </c>
      <c r="AG554" s="172" t="str">
        <f>IF('Cálculos '!AN560="","",'Cálculos '!AN560)</f>
        <v/>
      </c>
      <c r="AH554" s="172" t="str">
        <f>IF('Cálculos '!AO560="","",'Cálculos '!AO560)</f>
        <v/>
      </c>
      <c r="AI554" s="172" t="str">
        <f>IF('Cálculos '!AP560="","",'Cálculos '!AP560)</f>
        <v/>
      </c>
      <c r="AJ554" s="443" t="str">
        <f>IF('Cálculos '!AQ560="","",'Cálculos '!AQ560)</f>
        <v/>
      </c>
      <c r="AK554" s="446" t="str">
        <f>IF('Cálculos '!D560="","",AVERAGE(C554:AJ554))</f>
        <v/>
      </c>
      <c r="AM554" s="181">
        <f t="shared" si="326"/>
        <v>552</v>
      </c>
      <c r="AN554" s="284" t="str">
        <f t="shared" si="327"/>
        <v/>
      </c>
      <c r="AO554" s="285" t="str">
        <f t="shared" si="328"/>
        <v/>
      </c>
      <c r="AP554" s="285" t="str">
        <f t="shared" si="329"/>
        <v/>
      </c>
      <c r="AQ554" s="285" t="str">
        <f t="shared" si="330"/>
        <v/>
      </c>
      <c r="AR554" s="182" t="str">
        <f t="shared" si="331"/>
        <v/>
      </c>
      <c r="AS554" s="182" t="str">
        <f t="shared" si="332"/>
        <v/>
      </c>
      <c r="AT554" s="182" t="str">
        <f t="shared" si="333"/>
        <v/>
      </c>
      <c r="AU554" s="182" t="str">
        <f t="shared" si="334"/>
        <v/>
      </c>
      <c r="AV554" s="182" t="str">
        <f t="shared" si="335"/>
        <v/>
      </c>
      <c r="AW554" s="182" t="str">
        <f t="shared" si="336"/>
        <v/>
      </c>
      <c r="AX554" s="182" t="str">
        <f t="shared" si="337"/>
        <v/>
      </c>
      <c r="AY554" s="182" t="str">
        <f t="shared" si="338"/>
        <v/>
      </c>
      <c r="AZ554" s="182" t="str">
        <f t="shared" si="339"/>
        <v/>
      </c>
      <c r="BA554" s="182" t="str">
        <f t="shared" si="340"/>
        <v/>
      </c>
      <c r="BB554" s="182" t="str">
        <f t="shared" si="341"/>
        <v/>
      </c>
      <c r="BC554" s="182" t="str">
        <f t="shared" si="342"/>
        <v/>
      </c>
      <c r="BD554" s="182" t="str">
        <f t="shared" si="343"/>
        <v/>
      </c>
      <c r="BE554" s="182" t="str">
        <f t="shared" si="344"/>
        <v/>
      </c>
      <c r="BF554" s="182" t="str">
        <f t="shared" si="345"/>
        <v/>
      </c>
      <c r="BG554" s="182" t="str">
        <f t="shared" si="346"/>
        <v/>
      </c>
      <c r="BH554" s="182" t="str">
        <f t="shared" si="347"/>
        <v/>
      </c>
      <c r="BI554" s="182" t="str">
        <f t="shared" si="348"/>
        <v/>
      </c>
      <c r="BJ554" s="182" t="str">
        <f t="shared" si="349"/>
        <v/>
      </c>
      <c r="BK554" s="182" t="str">
        <f t="shared" si="350"/>
        <v/>
      </c>
      <c r="BL554" s="182" t="str">
        <f t="shared" si="351"/>
        <v/>
      </c>
      <c r="BM554" s="182" t="str">
        <f t="shared" si="352"/>
        <v/>
      </c>
      <c r="BN554" s="182" t="str">
        <f t="shared" si="353"/>
        <v/>
      </c>
      <c r="BO554" s="182" t="str">
        <f t="shared" si="354"/>
        <v/>
      </c>
      <c r="BP554" s="182" t="str">
        <f t="shared" si="355"/>
        <v/>
      </c>
      <c r="BQ554" s="182" t="str">
        <f t="shared" si="356"/>
        <v/>
      </c>
      <c r="BR554" s="182" t="str">
        <f t="shared" si="357"/>
        <v/>
      </c>
      <c r="BS554" s="182" t="str">
        <f t="shared" si="358"/>
        <v/>
      </c>
      <c r="BT554" s="182" t="str">
        <f t="shared" si="359"/>
        <v/>
      </c>
      <c r="BU554" s="183" t="str">
        <f t="shared" si="360"/>
        <v/>
      </c>
      <c r="BV554" s="184" t="str">
        <f>IF('Cálculos '!C560="","",AVERAGE(AN554:BU554))</f>
        <v/>
      </c>
    </row>
    <row r="555" spans="2:74" ht="17.25" hidden="1" thickBot="1" x14ac:dyDescent="0.35">
      <c r="B555" s="165">
        <f t="shared" si="325"/>
        <v>553</v>
      </c>
      <c r="C555" s="171" t="str">
        <f>IF('Cálculos '!J561="","",'Cálculos '!J561)</f>
        <v/>
      </c>
      <c r="D555" s="172" t="str">
        <f>IF('Cálculos '!K561="","",'Cálculos '!K561)</f>
        <v/>
      </c>
      <c r="E555" s="172" t="str">
        <f>IF('Cálculos '!L561="","",'Cálculos '!L561)</f>
        <v/>
      </c>
      <c r="F555" s="172" t="str">
        <f>IF('Cálculos '!M561="","",'Cálculos '!M561)</f>
        <v/>
      </c>
      <c r="G555" s="172" t="str">
        <f>IF('Cálculos '!N561="","",'Cálculos '!N561)</f>
        <v/>
      </c>
      <c r="H555" s="172" t="str">
        <f>IF('Cálculos '!O561="","",'Cálculos '!O561)</f>
        <v/>
      </c>
      <c r="I555" s="172" t="str">
        <f>IF('Cálculos '!P561="","",'Cálculos '!P561)</f>
        <v/>
      </c>
      <c r="J555" s="172" t="str">
        <f>IF('Cálculos '!Q561="","",'Cálculos '!Q561)</f>
        <v/>
      </c>
      <c r="K555" s="172" t="str">
        <f>IF('Cálculos '!R561="","",'Cálculos '!R561)</f>
        <v/>
      </c>
      <c r="L555" s="172" t="str">
        <f>IF('Cálculos '!S561="","",'Cálculos '!S561)</f>
        <v/>
      </c>
      <c r="M555" s="172" t="str">
        <f>IF('Cálculos '!T561="","",'Cálculos '!T561)</f>
        <v/>
      </c>
      <c r="N555" s="172" t="str">
        <f>IF('Cálculos '!U561="","",'Cálculos '!U561)</f>
        <v/>
      </c>
      <c r="O555" s="172" t="str">
        <f>IF('Cálculos '!V561="","",'Cálculos '!V561)</f>
        <v/>
      </c>
      <c r="P555" s="172" t="str">
        <f>IF('Cálculos '!W561="","",'Cálculos '!W561)</f>
        <v/>
      </c>
      <c r="Q555" s="172" t="str">
        <f>IF('Cálculos '!X561="","",'Cálculos '!X561)</f>
        <v/>
      </c>
      <c r="R555" s="172" t="str">
        <f>IF('Cálculos '!Y561="","",'Cálculos '!Y561)</f>
        <v/>
      </c>
      <c r="S555" s="172" t="str">
        <f>IF('Cálculos '!Z561="","",'Cálculos '!Z561)</f>
        <v/>
      </c>
      <c r="T555" s="172" t="str">
        <f>IF('Cálculos '!AA561="","",'Cálculos '!AA561)</f>
        <v/>
      </c>
      <c r="U555" s="172" t="str">
        <f>IF('Cálculos '!AB561="","",'Cálculos '!AB561)</f>
        <v/>
      </c>
      <c r="V555" s="172" t="str">
        <f>IF('Cálculos '!AC561="","",'Cálculos '!AC561)</f>
        <v/>
      </c>
      <c r="W555" s="172" t="str">
        <f>IF('Cálculos '!AD561="","",'Cálculos '!AD561)</f>
        <v/>
      </c>
      <c r="X555" s="172" t="str">
        <f>IF('Cálculos '!AE561="","",'Cálculos '!AE561)</f>
        <v/>
      </c>
      <c r="Y555" s="172" t="str">
        <f>IF('Cálculos '!AF561="","",'Cálculos '!AF561)</f>
        <v/>
      </c>
      <c r="Z555" s="172" t="str">
        <f>IF('Cálculos '!AG561="","",'Cálculos '!AG561)</f>
        <v/>
      </c>
      <c r="AA555" s="172" t="str">
        <f>IF('Cálculos '!AH561="","",'Cálculos '!AH561)</f>
        <v/>
      </c>
      <c r="AB555" s="172" t="str">
        <f>IF('Cálculos '!AI561="","",'Cálculos '!AI561)</f>
        <v/>
      </c>
      <c r="AC555" s="172" t="str">
        <f>IF('Cálculos '!AJ561="","",'Cálculos '!AJ561)</f>
        <v/>
      </c>
      <c r="AD555" s="172" t="str">
        <f>IF('Cálculos '!AK561="","",'Cálculos '!AK561)</f>
        <v/>
      </c>
      <c r="AE555" s="172" t="str">
        <f>IF('Cálculos '!AL561="","",'Cálculos '!AL561)</f>
        <v/>
      </c>
      <c r="AF555" s="172" t="str">
        <f>IF('Cálculos '!AM561="","",'Cálculos '!AM561)</f>
        <v/>
      </c>
      <c r="AG555" s="172" t="str">
        <f>IF('Cálculos '!AN561="","",'Cálculos '!AN561)</f>
        <v/>
      </c>
      <c r="AH555" s="172" t="str">
        <f>IF('Cálculos '!AO561="","",'Cálculos '!AO561)</f>
        <v/>
      </c>
      <c r="AI555" s="172" t="str">
        <f>IF('Cálculos '!AP561="","",'Cálculos '!AP561)</f>
        <v/>
      </c>
      <c r="AJ555" s="443" t="str">
        <f>IF('Cálculos '!AQ561="","",'Cálculos '!AQ561)</f>
        <v/>
      </c>
      <c r="AK555" s="446" t="str">
        <f>IF('Cálculos '!D561="","",AVERAGE(C555:AJ555))</f>
        <v/>
      </c>
      <c r="AM555" s="181">
        <f t="shared" si="326"/>
        <v>553</v>
      </c>
      <c r="AN555" s="284" t="str">
        <f t="shared" si="327"/>
        <v/>
      </c>
      <c r="AO555" s="285" t="str">
        <f t="shared" si="328"/>
        <v/>
      </c>
      <c r="AP555" s="285" t="str">
        <f t="shared" si="329"/>
        <v/>
      </c>
      <c r="AQ555" s="285" t="str">
        <f t="shared" si="330"/>
        <v/>
      </c>
      <c r="AR555" s="182" t="str">
        <f t="shared" si="331"/>
        <v/>
      </c>
      <c r="AS555" s="182" t="str">
        <f t="shared" si="332"/>
        <v/>
      </c>
      <c r="AT555" s="182" t="str">
        <f t="shared" si="333"/>
        <v/>
      </c>
      <c r="AU555" s="182" t="str">
        <f t="shared" si="334"/>
        <v/>
      </c>
      <c r="AV555" s="182" t="str">
        <f t="shared" si="335"/>
        <v/>
      </c>
      <c r="AW555" s="182" t="str">
        <f t="shared" si="336"/>
        <v/>
      </c>
      <c r="AX555" s="182" t="str">
        <f t="shared" si="337"/>
        <v/>
      </c>
      <c r="AY555" s="182" t="str">
        <f t="shared" si="338"/>
        <v/>
      </c>
      <c r="AZ555" s="182" t="str">
        <f t="shared" si="339"/>
        <v/>
      </c>
      <c r="BA555" s="182" t="str">
        <f t="shared" si="340"/>
        <v/>
      </c>
      <c r="BB555" s="182" t="str">
        <f t="shared" si="341"/>
        <v/>
      </c>
      <c r="BC555" s="182" t="str">
        <f t="shared" si="342"/>
        <v/>
      </c>
      <c r="BD555" s="182" t="str">
        <f t="shared" si="343"/>
        <v/>
      </c>
      <c r="BE555" s="182" t="str">
        <f t="shared" si="344"/>
        <v/>
      </c>
      <c r="BF555" s="182" t="str">
        <f t="shared" si="345"/>
        <v/>
      </c>
      <c r="BG555" s="182" t="str">
        <f t="shared" si="346"/>
        <v/>
      </c>
      <c r="BH555" s="182" t="str">
        <f t="shared" si="347"/>
        <v/>
      </c>
      <c r="BI555" s="182" t="str">
        <f t="shared" si="348"/>
        <v/>
      </c>
      <c r="BJ555" s="182" t="str">
        <f t="shared" si="349"/>
        <v/>
      </c>
      <c r="BK555" s="182" t="str">
        <f t="shared" si="350"/>
        <v/>
      </c>
      <c r="BL555" s="182" t="str">
        <f t="shared" si="351"/>
        <v/>
      </c>
      <c r="BM555" s="182" t="str">
        <f t="shared" si="352"/>
        <v/>
      </c>
      <c r="BN555" s="182" t="str">
        <f t="shared" si="353"/>
        <v/>
      </c>
      <c r="BO555" s="182" t="str">
        <f t="shared" si="354"/>
        <v/>
      </c>
      <c r="BP555" s="182" t="str">
        <f t="shared" si="355"/>
        <v/>
      </c>
      <c r="BQ555" s="182" t="str">
        <f t="shared" si="356"/>
        <v/>
      </c>
      <c r="BR555" s="182" t="str">
        <f t="shared" si="357"/>
        <v/>
      </c>
      <c r="BS555" s="182" t="str">
        <f t="shared" si="358"/>
        <v/>
      </c>
      <c r="BT555" s="182" t="str">
        <f t="shared" si="359"/>
        <v/>
      </c>
      <c r="BU555" s="183" t="str">
        <f t="shared" si="360"/>
        <v/>
      </c>
      <c r="BV555" s="184" t="str">
        <f>IF('Cálculos '!C561="","",AVERAGE(AN555:BU555))</f>
        <v/>
      </c>
    </row>
    <row r="556" spans="2:74" ht="17.25" hidden="1" thickBot="1" x14ac:dyDescent="0.35">
      <c r="B556" s="165">
        <f t="shared" si="325"/>
        <v>554</v>
      </c>
      <c r="C556" s="171" t="str">
        <f>IF('Cálculos '!J562="","",'Cálculos '!J562)</f>
        <v/>
      </c>
      <c r="D556" s="172" t="str">
        <f>IF('Cálculos '!K562="","",'Cálculos '!K562)</f>
        <v/>
      </c>
      <c r="E556" s="172" t="str">
        <f>IF('Cálculos '!L562="","",'Cálculos '!L562)</f>
        <v/>
      </c>
      <c r="F556" s="172" t="str">
        <f>IF('Cálculos '!M562="","",'Cálculos '!M562)</f>
        <v/>
      </c>
      <c r="G556" s="172" t="str">
        <f>IF('Cálculos '!N562="","",'Cálculos '!N562)</f>
        <v/>
      </c>
      <c r="H556" s="172" t="str">
        <f>IF('Cálculos '!O562="","",'Cálculos '!O562)</f>
        <v/>
      </c>
      <c r="I556" s="172" t="str">
        <f>IF('Cálculos '!P562="","",'Cálculos '!P562)</f>
        <v/>
      </c>
      <c r="J556" s="172" t="str">
        <f>IF('Cálculos '!Q562="","",'Cálculos '!Q562)</f>
        <v/>
      </c>
      <c r="K556" s="172" t="str">
        <f>IF('Cálculos '!R562="","",'Cálculos '!R562)</f>
        <v/>
      </c>
      <c r="L556" s="172" t="str">
        <f>IF('Cálculos '!S562="","",'Cálculos '!S562)</f>
        <v/>
      </c>
      <c r="M556" s="172" t="str">
        <f>IF('Cálculos '!T562="","",'Cálculos '!T562)</f>
        <v/>
      </c>
      <c r="N556" s="172" t="str">
        <f>IF('Cálculos '!U562="","",'Cálculos '!U562)</f>
        <v/>
      </c>
      <c r="O556" s="172" t="str">
        <f>IF('Cálculos '!V562="","",'Cálculos '!V562)</f>
        <v/>
      </c>
      <c r="P556" s="172" t="str">
        <f>IF('Cálculos '!W562="","",'Cálculos '!W562)</f>
        <v/>
      </c>
      <c r="Q556" s="172" t="str">
        <f>IF('Cálculos '!X562="","",'Cálculos '!X562)</f>
        <v/>
      </c>
      <c r="R556" s="172" t="str">
        <f>IF('Cálculos '!Y562="","",'Cálculos '!Y562)</f>
        <v/>
      </c>
      <c r="S556" s="172" t="str">
        <f>IF('Cálculos '!Z562="","",'Cálculos '!Z562)</f>
        <v/>
      </c>
      <c r="T556" s="172" t="str">
        <f>IF('Cálculos '!AA562="","",'Cálculos '!AA562)</f>
        <v/>
      </c>
      <c r="U556" s="172" t="str">
        <f>IF('Cálculos '!AB562="","",'Cálculos '!AB562)</f>
        <v/>
      </c>
      <c r="V556" s="172" t="str">
        <f>IF('Cálculos '!AC562="","",'Cálculos '!AC562)</f>
        <v/>
      </c>
      <c r="W556" s="172" t="str">
        <f>IF('Cálculos '!AD562="","",'Cálculos '!AD562)</f>
        <v/>
      </c>
      <c r="X556" s="172" t="str">
        <f>IF('Cálculos '!AE562="","",'Cálculos '!AE562)</f>
        <v/>
      </c>
      <c r="Y556" s="172" t="str">
        <f>IF('Cálculos '!AF562="","",'Cálculos '!AF562)</f>
        <v/>
      </c>
      <c r="Z556" s="172" t="str">
        <f>IF('Cálculos '!AG562="","",'Cálculos '!AG562)</f>
        <v/>
      </c>
      <c r="AA556" s="172" t="str">
        <f>IF('Cálculos '!AH562="","",'Cálculos '!AH562)</f>
        <v/>
      </c>
      <c r="AB556" s="172" t="str">
        <f>IF('Cálculos '!AI562="","",'Cálculos '!AI562)</f>
        <v/>
      </c>
      <c r="AC556" s="172" t="str">
        <f>IF('Cálculos '!AJ562="","",'Cálculos '!AJ562)</f>
        <v/>
      </c>
      <c r="AD556" s="172" t="str">
        <f>IF('Cálculos '!AK562="","",'Cálculos '!AK562)</f>
        <v/>
      </c>
      <c r="AE556" s="172" t="str">
        <f>IF('Cálculos '!AL562="","",'Cálculos '!AL562)</f>
        <v/>
      </c>
      <c r="AF556" s="172" t="str">
        <f>IF('Cálculos '!AM562="","",'Cálculos '!AM562)</f>
        <v/>
      </c>
      <c r="AG556" s="172" t="str">
        <f>IF('Cálculos '!AN562="","",'Cálculos '!AN562)</f>
        <v/>
      </c>
      <c r="AH556" s="172" t="str">
        <f>IF('Cálculos '!AO562="","",'Cálculos '!AO562)</f>
        <v/>
      </c>
      <c r="AI556" s="172" t="str">
        <f>IF('Cálculos '!AP562="","",'Cálculos '!AP562)</f>
        <v/>
      </c>
      <c r="AJ556" s="443" t="str">
        <f>IF('Cálculos '!AQ562="","",'Cálculos '!AQ562)</f>
        <v/>
      </c>
      <c r="AK556" s="446" t="str">
        <f>IF('Cálculos '!D562="","",AVERAGE(C556:AJ556))</f>
        <v/>
      </c>
      <c r="AM556" s="181">
        <f t="shared" si="326"/>
        <v>554</v>
      </c>
      <c r="AN556" s="284" t="str">
        <f t="shared" si="327"/>
        <v/>
      </c>
      <c r="AO556" s="285" t="str">
        <f t="shared" si="328"/>
        <v/>
      </c>
      <c r="AP556" s="285" t="str">
        <f t="shared" si="329"/>
        <v/>
      </c>
      <c r="AQ556" s="285" t="str">
        <f t="shared" si="330"/>
        <v/>
      </c>
      <c r="AR556" s="182" t="str">
        <f t="shared" si="331"/>
        <v/>
      </c>
      <c r="AS556" s="182" t="str">
        <f t="shared" si="332"/>
        <v/>
      </c>
      <c r="AT556" s="182" t="str">
        <f t="shared" si="333"/>
        <v/>
      </c>
      <c r="AU556" s="182" t="str">
        <f t="shared" si="334"/>
        <v/>
      </c>
      <c r="AV556" s="182" t="str">
        <f t="shared" si="335"/>
        <v/>
      </c>
      <c r="AW556" s="182" t="str">
        <f t="shared" si="336"/>
        <v/>
      </c>
      <c r="AX556" s="182" t="str">
        <f t="shared" si="337"/>
        <v/>
      </c>
      <c r="AY556" s="182" t="str">
        <f t="shared" si="338"/>
        <v/>
      </c>
      <c r="AZ556" s="182" t="str">
        <f t="shared" si="339"/>
        <v/>
      </c>
      <c r="BA556" s="182" t="str">
        <f t="shared" si="340"/>
        <v/>
      </c>
      <c r="BB556" s="182" t="str">
        <f t="shared" si="341"/>
        <v/>
      </c>
      <c r="BC556" s="182" t="str">
        <f t="shared" si="342"/>
        <v/>
      </c>
      <c r="BD556" s="182" t="str">
        <f t="shared" si="343"/>
        <v/>
      </c>
      <c r="BE556" s="182" t="str">
        <f t="shared" si="344"/>
        <v/>
      </c>
      <c r="BF556" s="182" t="str">
        <f t="shared" si="345"/>
        <v/>
      </c>
      <c r="BG556" s="182" t="str">
        <f t="shared" si="346"/>
        <v/>
      </c>
      <c r="BH556" s="182" t="str">
        <f t="shared" si="347"/>
        <v/>
      </c>
      <c r="BI556" s="182" t="str">
        <f t="shared" si="348"/>
        <v/>
      </c>
      <c r="BJ556" s="182" t="str">
        <f t="shared" si="349"/>
        <v/>
      </c>
      <c r="BK556" s="182" t="str">
        <f t="shared" si="350"/>
        <v/>
      </c>
      <c r="BL556" s="182" t="str">
        <f t="shared" si="351"/>
        <v/>
      </c>
      <c r="BM556" s="182" t="str">
        <f t="shared" si="352"/>
        <v/>
      </c>
      <c r="BN556" s="182" t="str">
        <f t="shared" si="353"/>
        <v/>
      </c>
      <c r="BO556" s="182" t="str">
        <f t="shared" si="354"/>
        <v/>
      </c>
      <c r="BP556" s="182" t="str">
        <f t="shared" si="355"/>
        <v/>
      </c>
      <c r="BQ556" s="182" t="str">
        <f t="shared" si="356"/>
        <v/>
      </c>
      <c r="BR556" s="182" t="str">
        <f t="shared" si="357"/>
        <v/>
      </c>
      <c r="BS556" s="182" t="str">
        <f t="shared" si="358"/>
        <v/>
      </c>
      <c r="BT556" s="182" t="str">
        <f t="shared" si="359"/>
        <v/>
      </c>
      <c r="BU556" s="183" t="str">
        <f t="shared" si="360"/>
        <v/>
      </c>
      <c r="BV556" s="184" t="str">
        <f>IF('Cálculos '!C562="","",AVERAGE(AN556:BU556))</f>
        <v/>
      </c>
    </row>
    <row r="557" spans="2:74" ht="17.25" hidden="1" thickBot="1" x14ac:dyDescent="0.35">
      <c r="B557" s="165">
        <f t="shared" si="325"/>
        <v>555</v>
      </c>
      <c r="C557" s="171" t="str">
        <f>IF('Cálculos '!J563="","",'Cálculos '!J563)</f>
        <v/>
      </c>
      <c r="D557" s="172" t="str">
        <f>IF('Cálculos '!K563="","",'Cálculos '!K563)</f>
        <v/>
      </c>
      <c r="E557" s="172" t="str">
        <f>IF('Cálculos '!L563="","",'Cálculos '!L563)</f>
        <v/>
      </c>
      <c r="F557" s="172" t="str">
        <f>IF('Cálculos '!M563="","",'Cálculos '!M563)</f>
        <v/>
      </c>
      <c r="G557" s="172" t="str">
        <f>IF('Cálculos '!N563="","",'Cálculos '!N563)</f>
        <v/>
      </c>
      <c r="H557" s="172" t="str">
        <f>IF('Cálculos '!O563="","",'Cálculos '!O563)</f>
        <v/>
      </c>
      <c r="I557" s="172" t="str">
        <f>IF('Cálculos '!P563="","",'Cálculos '!P563)</f>
        <v/>
      </c>
      <c r="J557" s="172" t="str">
        <f>IF('Cálculos '!Q563="","",'Cálculos '!Q563)</f>
        <v/>
      </c>
      <c r="K557" s="172" t="str">
        <f>IF('Cálculos '!R563="","",'Cálculos '!R563)</f>
        <v/>
      </c>
      <c r="L557" s="172" t="str">
        <f>IF('Cálculos '!S563="","",'Cálculos '!S563)</f>
        <v/>
      </c>
      <c r="M557" s="172" t="str">
        <f>IF('Cálculos '!T563="","",'Cálculos '!T563)</f>
        <v/>
      </c>
      <c r="N557" s="172" t="str">
        <f>IF('Cálculos '!U563="","",'Cálculos '!U563)</f>
        <v/>
      </c>
      <c r="O557" s="172" t="str">
        <f>IF('Cálculos '!V563="","",'Cálculos '!V563)</f>
        <v/>
      </c>
      <c r="P557" s="172" t="str">
        <f>IF('Cálculos '!W563="","",'Cálculos '!W563)</f>
        <v/>
      </c>
      <c r="Q557" s="172" t="str">
        <f>IF('Cálculos '!X563="","",'Cálculos '!X563)</f>
        <v/>
      </c>
      <c r="R557" s="172" t="str">
        <f>IF('Cálculos '!Y563="","",'Cálculos '!Y563)</f>
        <v/>
      </c>
      <c r="S557" s="172" t="str">
        <f>IF('Cálculos '!Z563="","",'Cálculos '!Z563)</f>
        <v/>
      </c>
      <c r="T557" s="172" t="str">
        <f>IF('Cálculos '!AA563="","",'Cálculos '!AA563)</f>
        <v/>
      </c>
      <c r="U557" s="172" t="str">
        <f>IF('Cálculos '!AB563="","",'Cálculos '!AB563)</f>
        <v/>
      </c>
      <c r="V557" s="172" t="str">
        <f>IF('Cálculos '!AC563="","",'Cálculos '!AC563)</f>
        <v/>
      </c>
      <c r="W557" s="172" t="str">
        <f>IF('Cálculos '!AD563="","",'Cálculos '!AD563)</f>
        <v/>
      </c>
      <c r="X557" s="172" t="str">
        <f>IF('Cálculos '!AE563="","",'Cálculos '!AE563)</f>
        <v/>
      </c>
      <c r="Y557" s="172" t="str">
        <f>IF('Cálculos '!AF563="","",'Cálculos '!AF563)</f>
        <v/>
      </c>
      <c r="Z557" s="172" t="str">
        <f>IF('Cálculos '!AG563="","",'Cálculos '!AG563)</f>
        <v/>
      </c>
      <c r="AA557" s="172" t="str">
        <f>IF('Cálculos '!AH563="","",'Cálculos '!AH563)</f>
        <v/>
      </c>
      <c r="AB557" s="172" t="str">
        <f>IF('Cálculos '!AI563="","",'Cálculos '!AI563)</f>
        <v/>
      </c>
      <c r="AC557" s="172" t="str">
        <f>IF('Cálculos '!AJ563="","",'Cálculos '!AJ563)</f>
        <v/>
      </c>
      <c r="AD557" s="172" t="str">
        <f>IF('Cálculos '!AK563="","",'Cálculos '!AK563)</f>
        <v/>
      </c>
      <c r="AE557" s="172" t="str">
        <f>IF('Cálculos '!AL563="","",'Cálculos '!AL563)</f>
        <v/>
      </c>
      <c r="AF557" s="172" t="str">
        <f>IF('Cálculos '!AM563="","",'Cálculos '!AM563)</f>
        <v/>
      </c>
      <c r="AG557" s="172" t="str">
        <f>IF('Cálculos '!AN563="","",'Cálculos '!AN563)</f>
        <v/>
      </c>
      <c r="AH557" s="172" t="str">
        <f>IF('Cálculos '!AO563="","",'Cálculos '!AO563)</f>
        <v/>
      </c>
      <c r="AI557" s="172" t="str">
        <f>IF('Cálculos '!AP563="","",'Cálculos '!AP563)</f>
        <v/>
      </c>
      <c r="AJ557" s="443" t="str">
        <f>IF('Cálculos '!AQ563="","",'Cálculos '!AQ563)</f>
        <v/>
      </c>
      <c r="AK557" s="446" t="str">
        <f>IF('Cálculos '!D563="","",AVERAGE(C557:AJ557))</f>
        <v/>
      </c>
      <c r="AM557" s="181">
        <f t="shared" si="326"/>
        <v>555</v>
      </c>
      <c r="AN557" s="284" t="str">
        <f t="shared" si="327"/>
        <v/>
      </c>
      <c r="AO557" s="285" t="str">
        <f t="shared" si="328"/>
        <v/>
      </c>
      <c r="AP557" s="285" t="str">
        <f t="shared" si="329"/>
        <v/>
      </c>
      <c r="AQ557" s="285" t="str">
        <f t="shared" si="330"/>
        <v/>
      </c>
      <c r="AR557" s="182" t="str">
        <f t="shared" si="331"/>
        <v/>
      </c>
      <c r="AS557" s="182" t="str">
        <f t="shared" si="332"/>
        <v/>
      </c>
      <c r="AT557" s="182" t="str">
        <f t="shared" si="333"/>
        <v/>
      </c>
      <c r="AU557" s="182" t="str">
        <f t="shared" si="334"/>
        <v/>
      </c>
      <c r="AV557" s="182" t="str">
        <f t="shared" si="335"/>
        <v/>
      </c>
      <c r="AW557" s="182" t="str">
        <f t="shared" si="336"/>
        <v/>
      </c>
      <c r="AX557" s="182" t="str">
        <f t="shared" si="337"/>
        <v/>
      </c>
      <c r="AY557" s="182" t="str">
        <f t="shared" si="338"/>
        <v/>
      </c>
      <c r="AZ557" s="182" t="str">
        <f t="shared" si="339"/>
        <v/>
      </c>
      <c r="BA557" s="182" t="str">
        <f t="shared" si="340"/>
        <v/>
      </c>
      <c r="BB557" s="182" t="str">
        <f t="shared" si="341"/>
        <v/>
      </c>
      <c r="BC557" s="182" t="str">
        <f t="shared" si="342"/>
        <v/>
      </c>
      <c r="BD557" s="182" t="str">
        <f t="shared" si="343"/>
        <v/>
      </c>
      <c r="BE557" s="182" t="str">
        <f t="shared" si="344"/>
        <v/>
      </c>
      <c r="BF557" s="182" t="str">
        <f t="shared" si="345"/>
        <v/>
      </c>
      <c r="BG557" s="182" t="str">
        <f t="shared" si="346"/>
        <v/>
      </c>
      <c r="BH557" s="182" t="str">
        <f t="shared" si="347"/>
        <v/>
      </c>
      <c r="BI557" s="182" t="str">
        <f t="shared" si="348"/>
        <v/>
      </c>
      <c r="BJ557" s="182" t="str">
        <f t="shared" si="349"/>
        <v/>
      </c>
      <c r="BK557" s="182" t="str">
        <f t="shared" si="350"/>
        <v/>
      </c>
      <c r="BL557" s="182" t="str">
        <f t="shared" si="351"/>
        <v/>
      </c>
      <c r="BM557" s="182" t="str">
        <f t="shared" si="352"/>
        <v/>
      </c>
      <c r="BN557" s="182" t="str">
        <f t="shared" si="353"/>
        <v/>
      </c>
      <c r="BO557" s="182" t="str">
        <f t="shared" si="354"/>
        <v/>
      </c>
      <c r="BP557" s="182" t="str">
        <f t="shared" si="355"/>
        <v/>
      </c>
      <c r="BQ557" s="182" t="str">
        <f t="shared" si="356"/>
        <v/>
      </c>
      <c r="BR557" s="182" t="str">
        <f t="shared" si="357"/>
        <v/>
      </c>
      <c r="BS557" s="182" t="str">
        <f t="shared" si="358"/>
        <v/>
      </c>
      <c r="BT557" s="182" t="str">
        <f t="shared" si="359"/>
        <v/>
      </c>
      <c r="BU557" s="183" t="str">
        <f t="shared" si="360"/>
        <v/>
      </c>
      <c r="BV557" s="184" t="str">
        <f>IF('Cálculos '!C563="","",AVERAGE(AN557:BU557))</f>
        <v/>
      </c>
    </row>
    <row r="558" spans="2:74" ht="17.25" hidden="1" thickBot="1" x14ac:dyDescent="0.35">
      <c r="B558" s="165">
        <f t="shared" si="325"/>
        <v>556</v>
      </c>
      <c r="C558" s="171" t="str">
        <f>IF('Cálculos '!J564="","",'Cálculos '!J564)</f>
        <v/>
      </c>
      <c r="D558" s="172" t="str">
        <f>IF('Cálculos '!K564="","",'Cálculos '!K564)</f>
        <v/>
      </c>
      <c r="E558" s="172" t="str">
        <f>IF('Cálculos '!L564="","",'Cálculos '!L564)</f>
        <v/>
      </c>
      <c r="F558" s="172" t="str">
        <f>IF('Cálculos '!M564="","",'Cálculos '!M564)</f>
        <v/>
      </c>
      <c r="G558" s="172" t="str">
        <f>IF('Cálculos '!N564="","",'Cálculos '!N564)</f>
        <v/>
      </c>
      <c r="H558" s="172" t="str">
        <f>IF('Cálculos '!O564="","",'Cálculos '!O564)</f>
        <v/>
      </c>
      <c r="I558" s="172" t="str">
        <f>IF('Cálculos '!P564="","",'Cálculos '!P564)</f>
        <v/>
      </c>
      <c r="J558" s="172" t="str">
        <f>IF('Cálculos '!Q564="","",'Cálculos '!Q564)</f>
        <v/>
      </c>
      <c r="K558" s="172" t="str">
        <f>IF('Cálculos '!R564="","",'Cálculos '!R564)</f>
        <v/>
      </c>
      <c r="L558" s="172" t="str">
        <f>IF('Cálculos '!S564="","",'Cálculos '!S564)</f>
        <v/>
      </c>
      <c r="M558" s="172" t="str">
        <f>IF('Cálculos '!T564="","",'Cálculos '!T564)</f>
        <v/>
      </c>
      <c r="N558" s="172" t="str">
        <f>IF('Cálculos '!U564="","",'Cálculos '!U564)</f>
        <v/>
      </c>
      <c r="O558" s="172" t="str">
        <f>IF('Cálculos '!V564="","",'Cálculos '!V564)</f>
        <v/>
      </c>
      <c r="P558" s="172" t="str">
        <f>IF('Cálculos '!W564="","",'Cálculos '!W564)</f>
        <v/>
      </c>
      <c r="Q558" s="172" t="str">
        <f>IF('Cálculos '!X564="","",'Cálculos '!X564)</f>
        <v/>
      </c>
      <c r="R558" s="172" t="str">
        <f>IF('Cálculos '!Y564="","",'Cálculos '!Y564)</f>
        <v/>
      </c>
      <c r="S558" s="172" t="str">
        <f>IF('Cálculos '!Z564="","",'Cálculos '!Z564)</f>
        <v/>
      </c>
      <c r="T558" s="172" t="str">
        <f>IF('Cálculos '!AA564="","",'Cálculos '!AA564)</f>
        <v/>
      </c>
      <c r="U558" s="172" t="str">
        <f>IF('Cálculos '!AB564="","",'Cálculos '!AB564)</f>
        <v/>
      </c>
      <c r="V558" s="172" t="str">
        <f>IF('Cálculos '!AC564="","",'Cálculos '!AC564)</f>
        <v/>
      </c>
      <c r="W558" s="172" t="str">
        <f>IF('Cálculos '!AD564="","",'Cálculos '!AD564)</f>
        <v/>
      </c>
      <c r="X558" s="172" t="str">
        <f>IF('Cálculos '!AE564="","",'Cálculos '!AE564)</f>
        <v/>
      </c>
      <c r="Y558" s="172" t="str">
        <f>IF('Cálculos '!AF564="","",'Cálculos '!AF564)</f>
        <v/>
      </c>
      <c r="Z558" s="172" t="str">
        <f>IF('Cálculos '!AG564="","",'Cálculos '!AG564)</f>
        <v/>
      </c>
      <c r="AA558" s="172" t="str">
        <f>IF('Cálculos '!AH564="","",'Cálculos '!AH564)</f>
        <v/>
      </c>
      <c r="AB558" s="172" t="str">
        <f>IF('Cálculos '!AI564="","",'Cálculos '!AI564)</f>
        <v/>
      </c>
      <c r="AC558" s="172" t="str">
        <f>IF('Cálculos '!AJ564="","",'Cálculos '!AJ564)</f>
        <v/>
      </c>
      <c r="AD558" s="172" t="str">
        <f>IF('Cálculos '!AK564="","",'Cálculos '!AK564)</f>
        <v/>
      </c>
      <c r="AE558" s="172" t="str">
        <f>IF('Cálculos '!AL564="","",'Cálculos '!AL564)</f>
        <v/>
      </c>
      <c r="AF558" s="172" t="str">
        <f>IF('Cálculos '!AM564="","",'Cálculos '!AM564)</f>
        <v/>
      </c>
      <c r="AG558" s="172" t="str">
        <f>IF('Cálculos '!AN564="","",'Cálculos '!AN564)</f>
        <v/>
      </c>
      <c r="AH558" s="172" t="str">
        <f>IF('Cálculos '!AO564="","",'Cálculos '!AO564)</f>
        <v/>
      </c>
      <c r="AI558" s="172" t="str">
        <f>IF('Cálculos '!AP564="","",'Cálculos '!AP564)</f>
        <v/>
      </c>
      <c r="AJ558" s="443" t="str">
        <f>IF('Cálculos '!AQ564="","",'Cálculos '!AQ564)</f>
        <v/>
      </c>
      <c r="AK558" s="446" t="str">
        <f>IF('Cálculos '!D564="","",AVERAGE(C558:AJ558))</f>
        <v/>
      </c>
      <c r="AM558" s="181">
        <f t="shared" si="326"/>
        <v>556</v>
      </c>
      <c r="AN558" s="284" t="str">
        <f t="shared" si="327"/>
        <v/>
      </c>
      <c r="AO558" s="285" t="str">
        <f t="shared" si="328"/>
        <v/>
      </c>
      <c r="AP558" s="285" t="str">
        <f t="shared" si="329"/>
        <v/>
      </c>
      <c r="AQ558" s="285" t="str">
        <f t="shared" si="330"/>
        <v/>
      </c>
      <c r="AR558" s="182" t="str">
        <f t="shared" si="331"/>
        <v/>
      </c>
      <c r="AS558" s="182" t="str">
        <f t="shared" si="332"/>
        <v/>
      </c>
      <c r="AT558" s="182" t="str">
        <f t="shared" si="333"/>
        <v/>
      </c>
      <c r="AU558" s="182" t="str">
        <f t="shared" si="334"/>
        <v/>
      </c>
      <c r="AV558" s="182" t="str">
        <f t="shared" si="335"/>
        <v/>
      </c>
      <c r="AW558" s="182" t="str">
        <f t="shared" si="336"/>
        <v/>
      </c>
      <c r="AX558" s="182" t="str">
        <f t="shared" si="337"/>
        <v/>
      </c>
      <c r="AY558" s="182" t="str">
        <f t="shared" si="338"/>
        <v/>
      </c>
      <c r="AZ558" s="182" t="str">
        <f t="shared" si="339"/>
        <v/>
      </c>
      <c r="BA558" s="182" t="str">
        <f t="shared" si="340"/>
        <v/>
      </c>
      <c r="BB558" s="182" t="str">
        <f t="shared" si="341"/>
        <v/>
      </c>
      <c r="BC558" s="182" t="str">
        <f t="shared" si="342"/>
        <v/>
      </c>
      <c r="BD558" s="182" t="str">
        <f t="shared" si="343"/>
        <v/>
      </c>
      <c r="BE558" s="182" t="str">
        <f t="shared" si="344"/>
        <v/>
      </c>
      <c r="BF558" s="182" t="str">
        <f t="shared" si="345"/>
        <v/>
      </c>
      <c r="BG558" s="182" t="str">
        <f t="shared" si="346"/>
        <v/>
      </c>
      <c r="BH558" s="182" t="str">
        <f t="shared" si="347"/>
        <v/>
      </c>
      <c r="BI558" s="182" t="str">
        <f t="shared" si="348"/>
        <v/>
      </c>
      <c r="BJ558" s="182" t="str">
        <f t="shared" si="349"/>
        <v/>
      </c>
      <c r="BK558" s="182" t="str">
        <f t="shared" si="350"/>
        <v/>
      </c>
      <c r="BL558" s="182" t="str">
        <f t="shared" si="351"/>
        <v/>
      </c>
      <c r="BM558" s="182" t="str">
        <f t="shared" si="352"/>
        <v/>
      </c>
      <c r="BN558" s="182" t="str">
        <f t="shared" si="353"/>
        <v/>
      </c>
      <c r="BO558" s="182" t="str">
        <f t="shared" si="354"/>
        <v/>
      </c>
      <c r="BP558" s="182" t="str">
        <f t="shared" si="355"/>
        <v/>
      </c>
      <c r="BQ558" s="182" t="str">
        <f t="shared" si="356"/>
        <v/>
      </c>
      <c r="BR558" s="182" t="str">
        <f t="shared" si="357"/>
        <v/>
      </c>
      <c r="BS558" s="182" t="str">
        <f t="shared" si="358"/>
        <v/>
      </c>
      <c r="BT558" s="182" t="str">
        <f t="shared" si="359"/>
        <v/>
      </c>
      <c r="BU558" s="183" t="str">
        <f t="shared" si="360"/>
        <v/>
      </c>
      <c r="BV558" s="184" t="str">
        <f>IF('Cálculos '!C564="","",AVERAGE(AN558:BU558))</f>
        <v/>
      </c>
    </row>
    <row r="559" spans="2:74" ht="17.25" hidden="1" thickBot="1" x14ac:dyDescent="0.35">
      <c r="B559" s="165">
        <f t="shared" si="325"/>
        <v>557</v>
      </c>
      <c r="C559" s="171" t="str">
        <f>IF('Cálculos '!J565="","",'Cálculos '!J565)</f>
        <v/>
      </c>
      <c r="D559" s="172" t="str">
        <f>IF('Cálculos '!K565="","",'Cálculos '!K565)</f>
        <v/>
      </c>
      <c r="E559" s="172" t="str">
        <f>IF('Cálculos '!L565="","",'Cálculos '!L565)</f>
        <v/>
      </c>
      <c r="F559" s="172" t="str">
        <f>IF('Cálculos '!M565="","",'Cálculos '!M565)</f>
        <v/>
      </c>
      <c r="G559" s="172" t="str">
        <f>IF('Cálculos '!N565="","",'Cálculos '!N565)</f>
        <v/>
      </c>
      <c r="H559" s="172" t="str">
        <f>IF('Cálculos '!O565="","",'Cálculos '!O565)</f>
        <v/>
      </c>
      <c r="I559" s="172" t="str">
        <f>IF('Cálculos '!P565="","",'Cálculos '!P565)</f>
        <v/>
      </c>
      <c r="J559" s="172" t="str">
        <f>IF('Cálculos '!Q565="","",'Cálculos '!Q565)</f>
        <v/>
      </c>
      <c r="K559" s="172" t="str">
        <f>IF('Cálculos '!R565="","",'Cálculos '!R565)</f>
        <v/>
      </c>
      <c r="L559" s="172" t="str">
        <f>IF('Cálculos '!S565="","",'Cálculos '!S565)</f>
        <v/>
      </c>
      <c r="M559" s="172" t="str">
        <f>IF('Cálculos '!T565="","",'Cálculos '!T565)</f>
        <v/>
      </c>
      <c r="N559" s="172" t="str">
        <f>IF('Cálculos '!U565="","",'Cálculos '!U565)</f>
        <v/>
      </c>
      <c r="O559" s="172" t="str">
        <f>IF('Cálculos '!V565="","",'Cálculos '!V565)</f>
        <v/>
      </c>
      <c r="P559" s="172" t="str">
        <f>IF('Cálculos '!W565="","",'Cálculos '!W565)</f>
        <v/>
      </c>
      <c r="Q559" s="172" t="str">
        <f>IF('Cálculos '!X565="","",'Cálculos '!X565)</f>
        <v/>
      </c>
      <c r="R559" s="172" t="str">
        <f>IF('Cálculos '!Y565="","",'Cálculos '!Y565)</f>
        <v/>
      </c>
      <c r="S559" s="172" t="str">
        <f>IF('Cálculos '!Z565="","",'Cálculos '!Z565)</f>
        <v/>
      </c>
      <c r="T559" s="172" t="str">
        <f>IF('Cálculos '!AA565="","",'Cálculos '!AA565)</f>
        <v/>
      </c>
      <c r="U559" s="172" t="str">
        <f>IF('Cálculos '!AB565="","",'Cálculos '!AB565)</f>
        <v/>
      </c>
      <c r="V559" s="172" t="str">
        <f>IF('Cálculos '!AC565="","",'Cálculos '!AC565)</f>
        <v/>
      </c>
      <c r="W559" s="172" t="str">
        <f>IF('Cálculos '!AD565="","",'Cálculos '!AD565)</f>
        <v/>
      </c>
      <c r="X559" s="172" t="str">
        <f>IF('Cálculos '!AE565="","",'Cálculos '!AE565)</f>
        <v/>
      </c>
      <c r="Y559" s="172" t="str">
        <f>IF('Cálculos '!AF565="","",'Cálculos '!AF565)</f>
        <v/>
      </c>
      <c r="Z559" s="172" t="str">
        <f>IF('Cálculos '!AG565="","",'Cálculos '!AG565)</f>
        <v/>
      </c>
      <c r="AA559" s="172" t="str">
        <f>IF('Cálculos '!AH565="","",'Cálculos '!AH565)</f>
        <v/>
      </c>
      <c r="AB559" s="172" t="str">
        <f>IF('Cálculos '!AI565="","",'Cálculos '!AI565)</f>
        <v/>
      </c>
      <c r="AC559" s="172" t="str">
        <f>IF('Cálculos '!AJ565="","",'Cálculos '!AJ565)</f>
        <v/>
      </c>
      <c r="AD559" s="172" t="str">
        <f>IF('Cálculos '!AK565="","",'Cálculos '!AK565)</f>
        <v/>
      </c>
      <c r="AE559" s="172" t="str">
        <f>IF('Cálculos '!AL565="","",'Cálculos '!AL565)</f>
        <v/>
      </c>
      <c r="AF559" s="172" t="str">
        <f>IF('Cálculos '!AM565="","",'Cálculos '!AM565)</f>
        <v/>
      </c>
      <c r="AG559" s="172" t="str">
        <f>IF('Cálculos '!AN565="","",'Cálculos '!AN565)</f>
        <v/>
      </c>
      <c r="AH559" s="172" t="str">
        <f>IF('Cálculos '!AO565="","",'Cálculos '!AO565)</f>
        <v/>
      </c>
      <c r="AI559" s="172" t="str">
        <f>IF('Cálculos '!AP565="","",'Cálculos '!AP565)</f>
        <v/>
      </c>
      <c r="AJ559" s="443" t="str">
        <f>IF('Cálculos '!AQ565="","",'Cálculos '!AQ565)</f>
        <v/>
      </c>
      <c r="AK559" s="446" t="str">
        <f>IF('Cálculos '!D565="","",AVERAGE(C559:AJ559))</f>
        <v/>
      </c>
      <c r="AM559" s="181">
        <f t="shared" si="326"/>
        <v>557</v>
      </c>
      <c r="AN559" s="284" t="str">
        <f t="shared" si="327"/>
        <v/>
      </c>
      <c r="AO559" s="285" t="str">
        <f t="shared" si="328"/>
        <v/>
      </c>
      <c r="AP559" s="285" t="str">
        <f t="shared" si="329"/>
        <v/>
      </c>
      <c r="AQ559" s="285" t="str">
        <f t="shared" si="330"/>
        <v/>
      </c>
      <c r="AR559" s="182" t="str">
        <f t="shared" si="331"/>
        <v/>
      </c>
      <c r="AS559" s="182" t="str">
        <f t="shared" si="332"/>
        <v/>
      </c>
      <c r="AT559" s="182" t="str">
        <f t="shared" si="333"/>
        <v/>
      </c>
      <c r="AU559" s="182" t="str">
        <f t="shared" si="334"/>
        <v/>
      </c>
      <c r="AV559" s="182" t="str">
        <f t="shared" si="335"/>
        <v/>
      </c>
      <c r="AW559" s="182" t="str">
        <f t="shared" si="336"/>
        <v/>
      </c>
      <c r="AX559" s="182" t="str">
        <f t="shared" si="337"/>
        <v/>
      </c>
      <c r="AY559" s="182" t="str">
        <f t="shared" si="338"/>
        <v/>
      </c>
      <c r="AZ559" s="182" t="str">
        <f t="shared" si="339"/>
        <v/>
      </c>
      <c r="BA559" s="182" t="str">
        <f t="shared" si="340"/>
        <v/>
      </c>
      <c r="BB559" s="182" t="str">
        <f t="shared" si="341"/>
        <v/>
      </c>
      <c r="BC559" s="182" t="str">
        <f t="shared" si="342"/>
        <v/>
      </c>
      <c r="BD559" s="182" t="str">
        <f t="shared" si="343"/>
        <v/>
      </c>
      <c r="BE559" s="182" t="str">
        <f t="shared" si="344"/>
        <v/>
      </c>
      <c r="BF559" s="182" t="str">
        <f t="shared" si="345"/>
        <v/>
      </c>
      <c r="BG559" s="182" t="str">
        <f t="shared" si="346"/>
        <v/>
      </c>
      <c r="BH559" s="182" t="str">
        <f t="shared" si="347"/>
        <v/>
      </c>
      <c r="BI559" s="182" t="str">
        <f t="shared" si="348"/>
        <v/>
      </c>
      <c r="BJ559" s="182" t="str">
        <f t="shared" si="349"/>
        <v/>
      </c>
      <c r="BK559" s="182" t="str">
        <f t="shared" si="350"/>
        <v/>
      </c>
      <c r="BL559" s="182" t="str">
        <f t="shared" si="351"/>
        <v/>
      </c>
      <c r="BM559" s="182" t="str">
        <f t="shared" si="352"/>
        <v/>
      </c>
      <c r="BN559" s="182" t="str">
        <f t="shared" si="353"/>
        <v/>
      </c>
      <c r="BO559" s="182" t="str">
        <f t="shared" si="354"/>
        <v/>
      </c>
      <c r="BP559" s="182" t="str">
        <f t="shared" si="355"/>
        <v/>
      </c>
      <c r="BQ559" s="182" t="str">
        <f t="shared" si="356"/>
        <v/>
      </c>
      <c r="BR559" s="182" t="str">
        <f t="shared" si="357"/>
        <v/>
      </c>
      <c r="BS559" s="182" t="str">
        <f t="shared" si="358"/>
        <v/>
      </c>
      <c r="BT559" s="182" t="str">
        <f t="shared" si="359"/>
        <v/>
      </c>
      <c r="BU559" s="183" t="str">
        <f t="shared" si="360"/>
        <v/>
      </c>
      <c r="BV559" s="184" t="str">
        <f>IF('Cálculos '!C565="","",AVERAGE(AN559:BU559))</f>
        <v/>
      </c>
    </row>
    <row r="560" spans="2:74" ht="17.25" hidden="1" thickBot="1" x14ac:dyDescent="0.35">
      <c r="B560" s="165">
        <f t="shared" si="325"/>
        <v>558</v>
      </c>
      <c r="C560" s="171" t="str">
        <f>IF('Cálculos '!J566="","",'Cálculos '!J566)</f>
        <v/>
      </c>
      <c r="D560" s="172" t="str">
        <f>IF('Cálculos '!K566="","",'Cálculos '!K566)</f>
        <v/>
      </c>
      <c r="E560" s="172" t="str">
        <f>IF('Cálculos '!L566="","",'Cálculos '!L566)</f>
        <v/>
      </c>
      <c r="F560" s="172" t="str">
        <f>IF('Cálculos '!M566="","",'Cálculos '!M566)</f>
        <v/>
      </c>
      <c r="G560" s="172" t="str">
        <f>IF('Cálculos '!N566="","",'Cálculos '!N566)</f>
        <v/>
      </c>
      <c r="H560" s="172" t="str">
        <f>IF('Cálculos '!O566="","",'Cálculos '!O566)</f>
        <v/>
      </c>
      <c r="I560" s="172" t="str">
        <f>IF('Cálculos '!P566="","",'Cálculos '!P566)</f>
        <v/>
      </c>
      <c r="J560" s="172" t="str">
        <f>IF('Cálculos '!Q566="","",'Cálculos '!Q566)</f>
        <v/>
      </c>
      <c r="K560" s="172" t="str">
        <f>IF('Cálculos '!R566="","",'Cálculos '!R566)</f>
        <v/>
      </c>
      <c r="L560" s="172" t="str">
        <f>IF('Cálculos '!S566="","",'Cálculos '!S566)</f>
        <v/>
      </c>
      <c r="M560" s="172" t="str">
        <f>IF('Cálculos '!T566="","",'Cálculos '!T566)</f>
        <v/>
      </c>
      <c r="N560" s="172" t="str">
        <f>IF('Cálculos '!U566="","",'Cálculos '!U566)</f>
        <v/>
      </c>
      <c r="O560" s="172" t="str">
        <f>IF('Cálculos '!V566="","",'Cálculos '!V566)</f>
        <v/>
      </c>
      <c r="P560" s="172" t="str">
        <f>IF('Cálculos '!W566="","",'Cálculos '!W566)</f>
        <v/>
      </c>
      <c r="Q560" s="172" t="str">
        <f>IF('Cálculos '!X566="","",'Cálculos '!X566)</f>
        <v/>
      </c>
      <c r="R560" s="172" t="str">
        <f>IF('Cálculos '!Y566="","",'Cálculos '!Y566)</f>
        <v/>
      </c>
      <c r="S560" s="172" t="str">
        <f>IF('Cálculos '!Z566="","",'Cálculos '!Z566)</f>
        <v/>
      </c>
      <c r="T560" s="172" t="str">
        <f>IF('Cálculos '!AA566="","",'Cálculos '!AA566)</f>
        <v/>
      </c>
      <c r="U560" s="172" t="str">
        <f>IF('Cálculos '!AB566="","",'Cálculos '!AB566)</f>
        <v/>
      </c>
      <c r="V560" s="172" t="str">
        <f>IF('Cálculos '!AC566="","",'Cálculos '!AC566)</f>
        <v/>
      </c>
      <c r="W560" s="172" t="str">
        <f>IF('Cálculos '!AD566="","",'Cálculos '!AD566)</f>
        <v/>
      </c>
      <c r="X560" s="172" t="str">
        <f>IF('Cálculos '!AE566="","",'Cálculos '!AE566)</f>
        <v/>
      </c>
      <c r="Y560" s="172" t="str">
        <f>IF('Cálculos '!AF566="","",'Cálculos '!AF566)</f>
        <v/>
      </c>
      <c r="Z560" s="172" t="str">
        <f>IF('Cálculos '!AG566="","",'Cálculos '!AG566)</f>
        <v/>
      </c>
      <c r="AA560" s="172" t="str">
        <f>IF('Cálculos '!AH566="","",'Cálculos '!AH566)</f>
        <v/>
      </c>
      <c r="AB560" s="172" t="str">
        <f>IF('Cálculos '!AI566="","",'Cálculos '!AI566)</f>
        <v/>
      </c>
      <c r="AC560" s="172" t="str">
        <f>IF('Cálculos '!AJ566="","",'Cálculos '!AJ566)</f>
        <v/>
      </c>
      <c r="AD560" s="172" t="str">
        <f>IF('Cálculos '!AK566="","",'Cálculos '!AK566)</f>
        <v/>
      </c>
      <c r="AE560" s="172" t="str">
        <f>IF('Cálculos '!AL566="","",'Cálculos '!AL566)</f>
        <v/>
      </c>
      <c r="AF560" s="172" t="str">
        <f>IF('Cálculos '!AM566="","",'Cálculos '!AM566)</f>
        <v/>
      </c>
      <c r="AG560" s="172" t="str">
        <f>IF('Cálculos '!AN566="","",'Cálculos '!AN566)</f>
        <v/>
      </c>
      <c r="AH560" s="172" t="str">
        <f>IF('Cálculos '!AO566="","",'Cálculos '!AO566)</f>
        <v/>
      </c>
      <c r="AI560" s="172" t="str">
        <f>IF('Cálculos '!AP566="","",'Cálculos '!AP566)</f>
        <v/>
      </c>
      <c r="AJ560" s="443" t="str">
        <f>IF('Cálculos '!AQ566="","",'Cálculos '!AQ566)</f>
        <v/>
      </c>
      <c r="AK560" s="446" t="str">
        <f>IF('Cálculos '!D566="","",AVERAGE(C560:AJ560))</f>
        <v/>
      </c>
      <c r="AM560" s="181">
        <f t="shared" si="326"/>
        <v>558</v>
      </c>
      <c r="AN560" s="284" t="str">
        <f t="shared" si="327"/>
        <v/>
      </c>
      <c r="AO560" s="285" t="str">
        <f t="shared" si="328"/>
        <v/>
      </c>
      <c r="AP560" s="285" t="str">
        <f t="shared" si="329"/>
        <v/>
      </c>
      <c r="AQ560" s="285" t="str">
        <f t="shared" si="330"/>
        <v/>
      </c>
      <c r="AR560" s="182" t="str">
        <f t="shared" si="331"/>
        <v/>
      </c>
      <c r="AS560" s="182" t="str">
        <f t="shared" si="332"/>
        <v/>
      </c>
      <c r="AT560" s="182" t="str">
        <f t="shared" si="333"/>
        <v/>
      </c>
      <c r="AU560" s="182" t="str">
        <f t="shared" si="334"/>
        <v/>
      </c>
      <c r="AV560" s="182" t="str">
        <f t="shared" si="335"/>
        <v/>
      </c>
      <c r="AW560" s="182" t="str">
        <f t="shared" si="336"/>
        <v/>
      </c>
      <c r="AX560" s="182" t="str">
        <f t="shared" si="337"/>
        <v/>
      </c>
      <c r="AY560" s="182" t="str">
        <f t="shared" si="338"/>
        <v/>
      </c>
      <c r="AZ560" s="182" t="str">
        <f t="shared" si="339"/>
        <v/>
      </c>
      <c r="BA560" s="182" t="str">
        <f t="shared" si="340"/>
        <v/>
      </c>
      <c r="BB560" s="182" t="str">
        <f t="shared" si="341"/>
        <v/>
      </c>
      <c r="BC560" s="182" t="str">
        <f t="shared" si="342"/>
        <v/>
      </c>
      <c r="BD560" s="182" t="str">
        <f t="shared" si="343"/>
        <v/>
      </c>
      <c r="BE560" s="182" t="str">
        <f t="shared" si="344"/>
        <v/>
      </c>
      <c r="BF560" s="182" t="str">
        <f t="shared" si="345"/>
        <v/>
      </c>
      <c r="BG560" s="182" t="str">
        <f t="shared" si="346"/>
        <v/>
      </c>
      <c r="BH560" s="182" t="str">
        <f t="shared" si="347"/>
        <v/>
      </c>
      <c r="BI560" s="182" t="str">
        <f t="shared" si="348"/>
        <v/>
      </c>
      <c r="BJ560" s="182" t="str">
        <f t="shared" si="349"/>
        <v/>
      </c>
      <c r="BK560" s="182" t="str">
        <f t="shared" si="350"/>
        <v/>
      </c>
      <c r="BL560" s="182" t="str">
        <f t="shared" si="351"/>
        <v/>
      </c>
      <c r="BM560" s="182" t="str">
        <f t="shared" si="352"/>
        <v/>
      </c>
      <c r="BN560" s="182" t="str">
        <f t="shared" si="353"/>
        <v/>
      </c>
      <c r="BO560" s="182" t="str">
        <f t="shared" si="354"/>
        <v/>
      </c>
      <c r="BP560" s="182" t="str">
        <f t="shared" si="355"/>
        <v/>
      </c>
      <c r="BQ560" s="182" t="str">
        <f t="shared" si="356"/>
        <v/>
      </c>
      <c r="BR560" s="182" t="str">
        <f t="shared" si="357"/>
        <v/>
      </c>
      <c r="BS560" s="182" t="str">
        <f t="shared" si="358"/>
        <v/>
      </c>
      <c r="BT560" s="182" t="str">
        <f t="shared" si="359"/>
        <v/>
      </c>
      <c r="BU560" s="183" t="str">
        <f t="shared" si="360"/>
        <v/>
      </c>
      <c r="BV560" s="184" t="str">
        <f>IF('Cálculos '!C566="","",AVERAGE(AN560:BU560))</f>
        <v/>
      </c>
    </row>
    <row r="561" spans="2:74" ht="17.25" hidden="1" thickBot="1" x14ac:dyDescent="0.35">
      <c r="B561" s="165">
        <f t="shared" si="325"/>
        <v>559</v>
      </c>
      <c r="C561" s="171" t="str">
        <f>IF('Cálculos '!J567="","",'Cálculos '!J567)</f>
        <v/>
      </c>
      <c r="D561" s="172" t="str">
        <f>IF('Cálculos '!K567="","",'Cálculos '!K567)</f>
        <v/>
      </c>
      <c r="E561" s="172" t="str">
        <f>IF('Cálculos '!L567="","",'Cálculos '!L567)</f>
        <v/>
      </c>
      <c r="F561" s="172" t="str">
        <f>IF('Cálculos '!M567="","",'Cálculos '!M567)</f>
        <v/>
      </c>
      <c r="G561" s="172" t="str">
        <f>IF('Cálculos '!N567="","",'Cálculos '!N567)</f>
        <v/>
      </c>
      <c r="H561" s="172" t="str">
        <f>IF('Cálculos '!O567="","",'Cálculos '!O567)</f>
        <v/>
      </c>
      <c r="I561" s="172" t="str">
        <f>IF('Cálculos '!P567="","",'Cálculos '!P567)</f>
        <v/>
      </c>
      <c r="J561" s="172" t="str">
        <f>IF('Cálculos '!Q567="","",'Cálculos '!Q567)</f>
        <v/>
      </c>
      <c r="K561" s="172" t="str">
        <f>IF('Cálculos '!R567="","",'Cálculos '!R567)</f>
        <v/>
      </c>
      <c r="L561" s="172" t="str">
        <f>IF('Cálculos '!S567="","",'Cálculos '!S567)</f>
        <v/>
      </c>
      <c r="M561" s="172" t="str">
        <f>IF('Cálculos '!T567="","",'Cálculos '!T567)</f>
        <v/>
      </c>
      <c r="N561" s="172" t="str">
        <f>IF('Cálculos '!U567="","",'Cálculos '!U567)</f>
        <v/>
      </c>
      <c r="O561" s="172" t="str">
        <f>IF('Cálculos '!V567="","",'Cálculos '!V567)</f>
        <v/>
      </c>
      <c r="P561" s="172" t="str">
        <f>IF('Cálculos '!W567="","",'Cálculos '!W567)</f>
        <v/>
      </c>
      <c r="Q561" s="172" t="str">
        <f>IF('Cálculos '!X567="","",'Cálculos '!X567)</f>
        <v/>
      </c>
      <c r="R561" s="172" t="str">
        <f>IF('Cálculos '!Y567="","",'Cálculos '!Y567)</f>
        <v/>
      </c>
      <c r="S561" s="172" t="str">
        <f>IF('Cálculos '!Z567="","",'Cálculos '!Z567)</f>
        <v/>
      </c>
      <c r="T561" s="172" t="str">
        <f>IF('Cálculos '!AA567="","",'Cálculos '!AA567)</f>
        <v/>
      </c>
      <c r="U561" s="172" t="str">
        <f>IF('Cálculos '!AB567="","",'Cálculos '!AB567)</f>
        <v/>
      </c>
      <c r="V561" s="172" t="str">
        <f>IF('Cálculos '!AC567="","",'Cálculos '!AC567)</f>
        <v/>
      </c>
      <c r="W561" s="172" t="str">
        <f>IF('Cálculos '!AD567="","",'Cálculos '!AD567)</f>
        <v/>
      </c>
      <c r="X561" s="172" t="str">
        <f>IF('Cálculos '!AE567="","",'Cálculos '!AE567)</f>
        <v/>
      </c>
      <c r="Y561" s="172" t="str">
        <f>IF('Cálculos '!AF567="","",'Cálculos '!AF567)</f>
        <v/>
      </c>
      <c r="Z561" s="172" t="str">
        <f>IF('Cálculos '!AG567="","",'Cálculos '!AG567)</f>
        <v/>
      </c>
      <c r="AA561" s="172" t="str">
        <f>IF('Cálculos '!AH567="","",'Cálculos '!AH567)</f>
        <v/>
      </c>
      <c r="AB561" s="172" t="str">
        <f>IF('Cálculos '!AI567="","",'Cálculos '!AI567)</f>
        <v/>
      </c>
      <c r="AC561" s="172" t="str">
        <f>IF('Cálculos '!AJ567="","",'Cálculos '!AJ567)</f>
        <v/>
      </c>
      <c r="AD561" s="172" t="str">
        <f>IF('Cálculos '!AK567="","",'Cálculos '!AK567)</f>
        <v/>
      </c>
      <c r="AE561" s="172" t="str">
        <f>IF('Cálculos '!AL567="","",'Cálculos '!AL567)</f>
        <v/>
      </c>
      <c r="AF561" s="172" t="str">
        <f>IF('Cálculos '!AM567="","",'Cálculos '!AM567)</f>
        <v/>
      </c>
      <c r="AG561" s="172" t="str">
        <f>IF('Cálculos '!AN567="","",'Cálculos '!AN567)</f>
        <v/>
      </c>
      <c r="AH561" s="172" t="str">
        <f>IF('Cálculos '!AO567="","",'Cálculos '!AO567)</f>
        <v/>
      </c>
      <c r="AI561" s="172" t="str">
        <f>IF('Cálculos '!AP567="","",'Cálculos '!AP567)</f>
        <v/>
      </c>
      <c r="AJ561" s="443" t="str">
        <f>IF('Cálculos '!AQ567="","",'Cálculos '!AQ567)</f>
        <v/>
      </c>
      <c r="AK561" s="446" t="str">
        <f>IF('Cálculos '!D567="","",AVERAGE(C561:AJ561))</f>
        <v/>
      </c>
      <c r="AM561" s="181">
        <f t="shared" si="326"/>
        <v>559</v>
      </c>
      <c r="AN561" s="284" t="str">
        <f t="shared" si="327"/>
        <v/>
      </c>
      <c r="AO561" s="285" t="str">
        <f t="shared" si="328"/>
        <v/>
      </c>
      <c r="AP561" s="285" t="str">
        <f t="shared" si="329"/>
        <v/>
      </c>
      <c r="AQ561" s="285" t="str">
        <f t="shared" si="330"/>
        <v/>
      </c>
      <c r="AR561" s="182" t="str">
        <f t="shared" si="331"/>
        <v/>
      </c>
      <c r="AS561" s="182" t="str">
        <f t="shared" si="332"/>
        <v/>
      </c>
      <c r="AT561" s="182" t="str">
        <f t="shared" si="333"/>
        <v/>
      </c>
      <c r="AU561" s="182" t="str">
        <f t="shared" si="334"/>
        <v/>
      </c>
      <c r="AV561" s="182" t="str">
        <f t="shared" si="335"/>
        <v/>
      </c>
      <c r="AW561" s="182" t="str">
        <f t="shared" si="336"/>
        <v/>
      </c>
      <c r="AX561" s="182" t="str">
        <f t="shared" si="337"/>
        <v/>
      </c>
      <c r="AY561" s="182" t="str">
        <f t="shared" si="338"/>
        <v/>
      </c>
      <c r="AZ561" s="182" t="str">
        <f t="shared" si="339"/>
        <v/>
      </c>
      <c r="BA561" s="182" t="str">
        <f t="shared" si="340"/>
        <v/>
      </c>
      <c r="BB561" s="182" t="str">
        <f t="shared" si="341"/>
        <v/>
      </c>
      <c r="BC561" s="182" t="str">
        <f t="shared" si="342"/>
        <v/>
      </c>
      <c r="BD561" s="182" t="str">
        <f t="shared" si="343"/>
        <v/>
      </c>
      <c r="BE561" s="182" t="str">
        <f t="shared" si="344"/>
        <v/>
      </c>
      <c r="BF561" s="182" t="str">
        <f t="shared" si="345"/>
        <v/>
      </c>
      <c r="BG561" s="182" t="str">
        <f t="shared" si="346"/>
        <v/>
      </c>
      <c r="BH561" s="182" t="str">
        <f t="shared" si="347"/>
        <v/>
      </c>
      <c r="BI561" s="182" t="str">
        <f t="shared" si="348"/>
        <v/>
      </c>
      <c r="BJ561" s="182" t="str">
        <f t="shared" si="349"/>
        <v/>
      </c>
      <c r="BK561" s="182" t="str">
        <f t="shared" si="350"/>
        <v/>
      </c>
      <c r="BL561" s="182" t="str">
        <f t="shared" si="351"/>
        <v/>
      </c>
      <c r="BM561" s="182" t="str">
        <f t="shared" si="352"/>
        <v/>
      </c>
      <c r="BN561" s="182" t="str">
        <f t="shared" si="353"/>
        <v/>
      </c>
      <c r="BO561" s="182" t="str">
        <f t="shared" si="354"/>
        <v/>
      </c>
      <c r="BP561" s="182" t="str">
        <f t="shared" si="355"/>
        <v/>
      </c>
      <c r="BQ561" s="182" t="str">
        <f t="shared" si="356"/>
        <v/>
      </c>
      <c r="BR561" s="182" t="str">
        <f t="shared" si="357"/>
        <v/>
      </c>
      <c r="BS561" s="182" t="str">
        <f t="shared" si="358"/>
        <v/>
      </c>
      <c r="BT561" s="182" t="str">
        <f t="shared" si="359"/>
        <v/>
      </c>
      <c r="BU561" s="183" t="str">
        <f t="shared" si="360"/>
        <v/>
      </c>
      <c r="BV561" s="184" t="str">
        <f>IF('Cálculos '!C567="","",AVERAGE(AN561:BU561))</f>
        <v/>
      </c>
    </row>
    <row r="562" spans="2:74" ht="17.25" hidden="1" thickBot="1" x14ac:dyDescent="0.35">
      <c r="B562" s="165">
        <f t="shared" si="325"/>
        <v>560</v>
      </c>
      <c r="C562" s="171" t="str">
        <f>IF('Cálculos '!J568="","",'Cálculos '!J568)</f>
        <v/>
      </c>
      <c r="D562" s="172" t="str">
        <f>IF('Cálculos '!K568="","",'Cálculos '!K568)</f>
        <v/>
      </c>
      <c r="E562" s="172" t="str">
        <f>IF('Cálculos '!L568="","",'Cálculos '!L568)</f>
        <v/>
      </c>
      <c r="F562" s="172" t="str">
        <f>IF('Cálculos '!M568="","",'Cálculos '!M568)</f>
        <v/>
      </c>
      <c r="G562" s="172" t="str">
        <f>IF('Cálculos '!N568="","",'Cálculos '!N568)</f>
        <v/>
      </c>
      <c r="H562" s="172" t="str">
        <f>IF('Cálculos '!O568="","",'Cálculos '!O568)</f>
        <v/>
      </c>
      <c r="I562" s="172" t="str">
        <f>IF('Cálculos '!P568="","",'Cálculos '!P568)</f>
        <v/>
      </c>
      <c r="J562" s="172" t="str">
        <f>IF('Cálculos '!Q568="","",'Cálculos '!Q568)</f>
        <v/>
      </c>
      <c r="K562" s="172" t="str">
        <f>IF('Cálculos '!R568="","",'Cálculos '!R568)</f>
        <v/>
      </c>
      <c r="L562" s="172" t="str">
        <f>IF('Cálculos '!S568="","",'Cálculos '!S568)</f>
        <v/>
      </c>
      <c r="M562" s="172" t="str">
        <f>IF('Cálculos '!T568="","",'Cálculos '!T568)</f>
        <v/>
      </c>
      <c r="N562" s="172" t="str">
        <f>IF('Cálculos '!U568="","",'Cálculos '!U568)</f>
        <v/>
      </c>
      <c r="O562" s="172" t="str">
        <f>IF('Cálculos '!V568="","",'Cálculos '!V568)</f>
        <v/>
      </c>
      <c r="P562" s="172" t="str">
        <f>IF('Cálculos '!W568="","",'Cálculos '!W568)</f>
        <v/>
      </c>
      <c r="Q562" s="172" t="str">
        <f>IF('Cálculos '!X568="","",'Cálculos '!X568)</f>
        <v/>
      </c>
      <c r="R562" s="172" t="str">
        <f>IF('Cálculos '!Y568="","",'Cálculos '!Y568)</f>
        <v/>
      </c>
      <c r="S562" s="172" t="str">
        <f>IF('Cálculos '!Z568="","",'Cálculos '!Z568)</f>
        <v/>
      </c>
      <c r="T562" s="172" t="str">
        <f>IF('Cálculos '!AA568="","",'Cálculos '!AA568)</f>
        <v/>
      </c>
      <c r="U562" s="172" t="str">
        <f>IF('Cálculos '!AB568="","",'Cálculos '!AB568)</f>
        <v/>
      </c>
      <c r="V562" s="172" t="str">
        <f>IF('Cálculos '!AC568="","",'Cálculos '!AC568)</f>
        <v/>
      </c>
      <c r="W562" s="172" t="str">
        <f>IF('Cálculos '!AD568="","",'Cálculos '!AD568)</f>
        <v/>
      </c>
      <c r="X562" s="172" t="str">
        <f>IF('Cálculos '!AE568="","",'Cálculos '!AE568)</f>
        <v/>
      </c>
      <c r="Y562" s="172" t="str">
        <f>IF('Cálculos '!AF568="","",'Cálculos '!AF568)</f>
        <v/>
      </c>
      <c r="Z562" s="172" t="str">
        <f>IF('Cálculos '!AG568="","",'Cálculos '!AG568)</f>
        <v/>
      </c>
      <c r="AA562" s="172" t="str">
        <f>IF('Cálculos '!AH568="","",'Cálculos '!AH568)</f>
        <v/>
      </c>
      <c r="AB562" s="172" t="str">
        <f>IF('Cálculos '!AI568="","",'Cálculos '!AI568)</f>
        <v/>
      </c>
      <c r="AC562" s="172" t="str">
        <f>IF('Cálculos '!AJ568="","",'Cálculos '!AJ568)</f>
        <v/>
      </c>
      <c r="AD562" s="172" t="str">
        <f>IF('Cálculos '!AK568="","",'Cálculos '!AK568)</f>
        <v/>
      </c>
      <c r="AE562" s="172" t="str">
        <f>IF('Cálculos '!AL568="","",'Cálculos '!AL568)</f>
        <v/>
      </c>
      <c r="AF562" s="172" t="str">
        <f>IF('Cálculos '!AM568="","",'Cálculos '!AM568)</f>
        <v/>
      </c>
      <c r="AG562" s="172" t="str">
        <f>IF('Cálculos '!AN568="","",'Cálculos '!AN568)</f>
        <v/>
      </c>
      <c r="AH562" s="172" t="str">
        <f>IF('Cálculos '!AO568="","",'Cálculos '!AO568)</f>
        <v/>
      </c>
      <c r="AI562" s="172" t="str">
        <f>IF('Cálculos '!AP568="","",'Cálculos '!AP568)</f>
        <v/>
      </c>
      <c r="AJ562" s="443" t="str">
        <f>IF('Cálculos '!AQ568="","",'Cálculos '!AQ568)</f>
        <v/>
      </c>
      <c r="AK562" s="446" t="str">
        <f>IF('Cálculos '!D568="","",AVERAGE(C562:AJ562))</f>
        <v/>
      </c>
      <c r="AM562" s="181">
        <f t="shared" si="326"/>
        <v>560</v>
      </c>
      <c r="AN562" s="284" t="str">
        <f t="shared" si="327"/>
        <v/>
      </c>
      <c r="AO562" s="285" t="str">
        <f t="shared" si="328"/>
        <v/>
      </c>
      <c r="AP562" s="285" t="str">
        <f t="shared" si="329"/>
        <v/>
      </c>
      <c r="AQ562" s="285" t="str">
        <f t="shared" si="330"/>
        <v/>
      </c>
      <c r="AR562" s="182" t="str">
        <f t="shared" si="331"/>
        <v/>
      </c>
      <c r="AS562" s="182" t="str">
        <f t="shared" si="332"/>
        <v/>
      </c>
      <c r="AT562" s="182" t="str">
        <f t="shared" si="333"/>
        <v/>
      </c>
      <c r="AU562" s="182" t="str">
        <f t="shared" si="334"/>
        <v/>
      </c>
      <c r="AV562" s="182" t="str">
        <f t="shared" si="335"/>
        <v/>
      </c>
      <c r="AW562" s="182" t="str">
        <f t="shared" si="336"/>
        <v/>
      </c>
      <c r="AX562" s="182" t="str">
        <f t="shared" si="337"/>
        <v/>
      </c>
      <c r="AY562" s="182" t="str">
        <f t="shared" si="338"/>
        <v/>
      </c>
      <c r="AZ562" s="182" t="str">
        <f t="shared" si="339"/>
        <v/>
      </c>
      <c r="BA562" s="182" t="str">
        <f t="shared" si="340"/>
        <v/>
      </c>
      <c r="BB562" s="182" t="str">
        <f t="shared" si="341"/>
        <v/>
      </c>
      <c r="BC562" s="182" t="str">
        <f t="shared" si="342"/>
        <v/>
      </c>
      <c r="BD562" s="182" t="str">
        <f t="shared" si="343"/>
        <v/>
      </c>
      <c r="BE562" s="182" t="str">
        <f t="shared" si="344"/>
        <v/>
      </c>
      <c r="BF562" s="182" t="str">
        <f t="shared" si="345"/>
        <v/>
      </c>
      <c r="BG562" s="182" t="str">
        <f t="shared" si="346"/>
        <v/>
      </c>
      <c r="BH562" s="182" t="str">
        <f t="shared" si="347"/>
        <v/>
      </c>
      <c r="BI562" s="182" t="str">
        <f t="shared" si="348"/>
        <v/>
      </c>
      <c r="BJ562" s="182" t="str">
        <f t="shared" si="349"/>
        <v/>
      </c>
      <c r="BK562" s="182" t="str">
        <f t="shared" si="350"/>
        <v/>
      </c>
      <c r="BL562" s="182" t="str">
        <f t="shared" si="351"/>
        <v/>
      </c>
      <c r="BM562" s="182" t="str">
        <f t="shared" si="352"/>
        <v/>
      </c>
      <c r="BN562" s="182" t="str">
        <f t="shared" si="353"/>
        <v/>
      </c>
      <c r="BO562" s="182" t="str">
        <f t="shared" si="354"/>
        <v/>
      </c>
      <c r="BP562" s="182" t="str">
        <f t="shared" si="355"/>
        <v/>
      </c>
      <c r="BQ562" s="182" t="str">
        <f t="shared" si="356"/>
        <v/>
      </c>
      <c r="BR562" s="182" t="str">
        <f t="shared" si="357"/>
        <v/>
      </c>
      <c r="BS562" s="182" t="str">
        <f t="shared" si="358"/>
        <v/>
      </c>
      <c r="BT562" s="182" t="str">
        <f t="shared" si="359"/>
        <v/>
      </c>
      <c r="BU562" s="183" t="str">
        <f t="shared" si="360"/>
        <v/>
      </c>
      <c r="BV562" s="184" t="str">
        <f>IF('Cálculos '!C568="","",AVERAGE(AN562:BU562))</f>
        <v/>
      </c>
    </row>
    <row r="563" spans="2:74" ht="17.25" hidden="1" thickBot="1" x14ac:dyDescent="0.35">
      <c r="B563" s="165">
        <f t="shared" si="325"/>
        <v>561</v>
      </c>
      <c r="C563" s="171" t="str">
        <f>IF('Cálculos '!J569="","",'Cálculos '!J569)</f>
        <v/>
      </c>
      <c r="D563" s="172" t="str">
        <f>IF('Cálculos '!K569="","",'Cálculos '!K569)</f>
        <v/>
      </c>
      <c r="E563" s="172" t="str">
        <f>IF('Cálculos '!L569="","",'Cálculos '!L569)</f>
        <v/>
      </c>
      <c r="F563" s="172" t="str">
        <f>IF('Cálculos '!M569="","",'Cálculos '!M569)</f>
        <v/>
      </c>
      <c r="G563" s="172" t="str">
        <f>IF('Cálculos '!N569="","",'Cálculos '!N569)</f>
        <v/>
      </c>
      <c r="H563" s="172" t="str">
        <f>IF('Cálculos '!O569="","",'Cálculos '!O569)</f>
        <v/>
      </c>
      <c r="I563" s="172" t="str">
        <f>IF('Cálculos '!P569="","",'Cálculos '!P569)</f>
        <v/>
      </c>
      <c r="J563" s="172" t="str">
        <f>IF('Cálculos '!Q569="","",'Cálculos '!Q569)</f>
        <v/>
      </c>
      <c r="K563" s="172" t="str">
        <f>IF('Cálculos '!R569="","",'Cálculos '!R569)</f>
        <v/>
      </c>
      <c r="L563" s="172" t="str">
        <f>IF('Cálculos '!S569="","",'Cálculos '!S569)</f>
        <v/>
      </c>
      <c r="M563" s="172" t="str">
        <f>IF('Cálculos '!T569="","",'Cálculos '!T569)</f>
        <v/>
      </c>
      <c r="N563" s="172" t="str">
        <f>IF('Cálculos '!U569="","",'Cálculos '!U569)</f>
        <v/>
      </c>
      <c r="O563" s="172" t="str">
        <f>IF('Cálculos '!V569="","",'Cálculos '!V569)</f>
        <v/>
      </c>
      <c r="P563" s="172" t="str">
        <f>IF('Cálculos '!W569="","",'Cálculos '!W569)</f>
        <v/>
      </c>
      <c r="Q563" s="172" t="str">
        <f>IF('Cálculos '!X569="","",'Cálculos '!X569)</f>
        <v/>
      </c>
      <c r="R563" s="172" t="str">
        <f>IF('Cálculos '!Y569="","",'Cálculos '!Y569)</f>
        <v/>
      </c>
      <c r="S563" s="172" t="str">
        <f>IF('Cálculos '!Z569="","",'Cálculos '!Z569)</f>
        <v/>
      </c>
      <c r="T563" s="172" t="str">
        <f>IF('Cálculos '!AA569="","",'Cálculos '!AA569)</f>
        <v/>
      </c>
      <c r="U563" s="172" t="str">
        <f>IF('Cálculos '!AB569="","",'Cálculos '!AB569)</f>
        <v/>
      </c>
      <c r="V563" s="172" t="str">
        <f>IF('Cálculos '!AC569="","",'Cálculos '!AC569)</f>
        <v/>
      </c>
      <c r="W563" s="172" t="str">
        <f>IF('Cálculos '!AD569="","",'Cálculos '!AD569)</f>
        <v/>
      </c>
      <c r="X563" s="172" t="str">
        <f>IF('Cálculos '!AE569="","",'Cálculos '!AE569)</f>
        <v/>
      </c>
      <c r="Y563" s="172" t="str">
        <f>IF('Cálculos '!AF569="","",'Cálculos '!AF569)</f>
        <v/>
      </c>
      <c r="Z563" s="172" t="str">
        <f>IF('Cálculos '!AG569="","",'Cálculos '!AG569)</f>
        <v/>
      </c>
      <c r="AA563" s="172" t="str">
        <f>IF('Cálculos '!AH569="","",'Cálculos '!AH569)</f>
        <v/>
      </c>
      <c r="AB563" s="172" t="str">
        <f>IF('Cálculos '!AI569="","",'Cálculos '!AI569)</f>
        <v/>
      </c>
      <c r="AC563" s="172" t="str">
        <f>IF('Cálculos '!AJ569="","",'Cálculos '!AJ569)</f>
        <v/>
      </c>
      <c r="AD563" s="172" t="str">
        <f>IF('Cálculos '!AK569="","",'Cálculos '!AK569)</f>
        <v/>
      </c>
      <c r="AE563" s="172" t="str">
        <f>IF('Cálculos '!AL569="","",'Cálculos '!AL569)</f>
        <v/>
      </c>
      <c r="AF563" s="172" t="str">
        <f>IF('Cálculos '!AM569="","",'Cálculos '!AM569)</f>
        <v/>
      </c>
      <c r="AG563" s="172" t="str">
        <f>IF('Cálculos '!AN569="","",'Cálculos '!AN569)</f>
        <v/>
      </c>
      <c r="AH563" s="172" t="str">
        <f>IF('Cálculos '!AO569="","",'Cálculos '!AO569)</f>
        <v/>
      </c>
      <c r="AI563" s="172" t="str">
        <f>IF('Cálculos '!AP569="","",'Cálculos '!AP569)</f>
        <v/>
      </c>
      <c r="AJ563" s="443" t="str">
        <f>IF('Cálculos '!AQ569="","",'Cálculos '!AQ569)</f>
        <v/>
      </c>
      <c r="AK563" s="446" t="str">
        <f>IF('Cálculos '!D569="","",AVERAGE(C563:AJ563))</f>
        <v/>
      </c>
      <c r="AM563" s="181">
        <f t="shared" si="326"/>
        <v>561</v>
      </c>
      <c r="AN563" s="284" t="str">
        <f t="shared" si="327"/>
        <v/>
      </c>
      <c r="AO563" s="285" t="str">
        <f t="shared" si="328"/>
        <v/>
      </c>
      <c r="AP563" s="285" t="str">
        <f t="shared" si="329"/>
        <v/>
      </c>
      <c r="AQ563" s="285" t="str">
        <f t="shared" si="330"/>
        <v/>
      </c>
      <c r="AR563" s="182" t="str">
        <f t="shared" si="331"/>
        <v/>
      </c>
      <c r="AS563" s="182" t="str">
        <f t="shared" si="332"/>
        <v/>
      </c>
      <c r="AT563" s="182" t="str">
        <f t="shared" si="333"/>
        <v/>
      </c>
      <c r="AU563" s="182" t="str">
        <f t="shared" si="334"/>
        <v/>
      </c>
      <c r="AV563" s="182" t="str">
        <f t="shared" si="335"/>
        <v/>
      </c>
      <c r="AW563" s="182" t="str">
        <f t="shared" si="336"/>
        <v/>
      </c>
      <c r="AX563" s="182" t="str">
        <f t="shared" si="337"/>
        <v/>
      </c>
      <c r="AY563" s="182" t="str">
        <f t="shared" si="338"/>
        <v/>
      </c>
      <c r="AZ563" s="182" t="str">
        <f t="shared" si="339"/>
        <v/>
      </c>
      <c r="BA563" s="182" t="str">
        <f t="shared" si="340"/>
        <v/>
      </c>
      <c r="BB563" s="182" t="str">
        <f t="shared" si="341"/>
        <v/>
      </c>
      <c r="BC563" s="182" t="str">
        <f t="shared" si="342"/>
        <v/>
      </c>
      <c r="BD563" s="182" t="str">
        <f t="shared" si="343"/>
        <v/>
      </c>
      <c r="BE563" s="182" t="str">
        <f t="shared" si="344"/>
        <v/>
      </c>
      <c r="BF563" s="182" t="str">
        <f t="shared" si="345"/>
        <v/>
      </c>
      <c r="BG563" s="182" t="str">
        <f t="shared" si="346"/>
        <v/>
      </c>
      <c r="BH563" s="182" t="str">
        <f t="shared" si="347"/>
        <v/>
      </c>
      <c r="BI563" s="182" t="str">
        <f t="shared" si="348"/>
        <v/>
      </c>
      <c r="BJ563" s="182" t="str">
        <f t="shared" si="349"/>
        <v/>
      </c>
      <c r="BK563" s="182" t="str">
        <f t="shared" si="350"/>
        <v/>
      </c>
      <c r="BL563" s="182" t="str">
        <f t="shared" si="351"/>
        <v/>
      </c>
      <c r="BM563" s="182" t="str">
        <f t="shared" si="352"/>
        <v/>
      </c>
      <c r="BN563" s="182" t="str">
        <f t="shared" si="353"/>
        <v/>
      </c>
      <c r="BO563" s="182" t="str">
        <f t="shared" si="354"/>
        <v/>
      </c>
      <c r="BP563" s="182" t="str">
        <f t="shared" si="355"/>
        <v/>
      </c>
      <c r="BQ563" s="182" t="str">
        <f t="shared" si="356"/>
        <v/>
      </c>
      <c r="BR563" s="182" t="str">
        <f t="shared" si="357"/>
        <v/>
      </c>
      <c r="BS563" s="182" t="str">
        <f t="shared" si="358"/>
        <v/>
      </c>
      <c r="BT563" s="182" t="str">
        <f t="shared" si="359"/>
        <v/>
      </c>
      <c r="BU563" s="183" t="str">
        <f t="shared" si="360"/>
        <v/>
      </c>
      <c r="BV563" s="184" t="str">
        <f>IF('Cálculos '!C569="","",AVERAGE(AN563:BU563))</f>
        <v/>
      </c>
    </row>
    <row r="564" spans="2:74" ht="17.25" hidden="1" thickBot="1" x14ac:dyDescent="0.35">
      <c r="B564" s="165">
        <f t="shared" si="325"/>
        <v>562</v>
      </c>
      <c r="C564" s="171" t="str">
        <f>IF('Cálculos '!J570="","",'Cálculos '!J570)</f>
        <v/>
      </c>
      <c r="D564" s="172" t="str">
        <f>IF('Cálculos '!K570="","",'Cálculos '!K570)</f>
        <v/>
      </c>
      <c r="E564" s="172" t="str">
        <f>IF('Cálculos '!L570="","",'Cálculos '!L570)</f>
        <v/>
      </c>
      <c r="F564" s="172" t="str">
        <f>IF('Cálculos '!M570="","",'Cálculos '!M570)</f>
        <v/>
      </c>
      <c r="G564" s="172" t="str">
        <f>IF('Cálculos '!N570="","",'Cálculos '!N570)</f>
        <v/>
      </c>
      <c r="H564" s="172" t="str">
        <f>IF('Cálculos '!O570="","",'Cálculos '!O570)</f>
        <v/>
      </c>
      <c r="I564" s="172" t="str">
        <f>IF('Cálculos '!P570="","",'Cálculos '!P570)</f>
        <v/>
      </c>
      <c r="J564" s="172" t="str">
        <f>IF('Cálculos '!Q570="","",'Cálculos '!Q570)</f>
        <v/>
      </c>
      <c r="K564" s="172" t="str">
        <f>IF('Cálculos '!R570="","",'Cálculos '!R570)</f>
        <v/>
      </c>
      <c r="L564" s="172" t="str">
        <f>IF('Cálculos '!S570="","",'Cálculos '!S570)</f>
        <v/>
      </c>
      <c r="M564" s="172" t="str">
        <f>IF('Cálculos '!T570="","",'Cálculos '!T570)</f>
        <v/>
      </c>
      <c r="N564" s="172" t="str">
        <f>IF('Cálculos '!U570="","",'Cálculos '!U570)</f>
        <v/>
      </c>
      <c r="O564" s="172" t="str">
        <f>IF('Cálculos '!V570="","",'Cálculos '!V570)</f>
        <v/>
      </c>
      <c r="P564" s="172" t="str">
        <f>IF('Cálculos '!W570="","",'Cálculos '!W570)</f>
        <v/>
      </c>
      <c r="Q564" s="172" t="str">
        <f>IF('Cálculos '!X570="","",'Cálculos '!X570)</f>
        <v/>
      </c>
      <c r="R564" s="172" t="str">
        <f>IF('Cálculos '!Y570="","",'Cálculos '!Y570)</f>
        <v/>
      </c>
      <c r="S564" s="172" t="str">
        <f>IF('Cálculos '!Z570="","",'Cálculos '!Z570)</f>
        <v/>
      </c>
      <c r="T564" s="172" t="str">
        <f>IF('Cálculos '!AA570="","",'Cálculos '!AA570)</f>
        <v/>
      </c>
      <c r="U564" s="172" t="str">
        <f>IF('Cálculos '!AB570="","",'Cálculos '!AB570)</f>
        <v/>
      </c>
      <c r="V564" s="172" t="str">
        <f>IF('Cálculos '!AC570="","",'Cálculos '!AC570)</f>
        <v/>
      </c>
      <c r="W564" s="172" t="str">
        <f>IF('Cálculos '!AD570="","",'Cálculos '!AD570)</f>
        <v/>
      </c>
      <c r="X564" s="172" t="str">
        <f>IF('Cálculos '!AE570="","",'Cálculos '!AE570)</f>
        <v/>
      </c>
      <c r="Y564" s="172" t="str">
        <f>IF('Cálculos '!AF570="","",'Cálculos '!AF570)</f>
        <v/>
      </c>
      <c r="Z564" s="172" t="str">
        <f>IF('Cálculos '!AG570="","",'Cálculos '!AG570)</f>
        <v/>
      </c>
      <c r="AA564" s="172" t="str">
        <f>IF('Cálculos '!AH570="","",'Cálculos '!AH570)</f>
        <v/>
      </c>
      <c r="AB564" s="172" t="str">
        <f>IF('Cálculos '!AI570="","",'Cálculos '!AI570)</f>
        <v/>
      </c>
      <c r="AC564" s="172" t="str">
        <f>IF('Cálculos '!AJ570="","",'Cálculos '!AJ570)</f>
        <v/>
      </c>
      <c r="AD564" s="172" t="str">
        <f>IF('Cálculos '!AK570="","",'Cálculos '!AK570)</f>
        <v/>
      </c>
      <c r="AE564" s="172" t="str">
        <f>IF('Cálculos '!AL570="","",'Cálculos '!AL570)</f>
        <v/>
      </c>
      <c r="AF564" s="172" t="str">
        <f>IF('Cálculos '!AM570="","",'Cálculos '!AM570)</f>
        <v/>
      </c>
      <c r="AG564" s="172" t="str">
        <f>IF('Cálculos '!AN570="","",'Cálculos '!AN570)</f>
        <v/>
      </c>
      <c r="AH564" s="172" t="str">
        <f>IF('Cálculos '!AO570="","",'Cálculos '!AO570)</f>
        <v/>
      </c>
      <c r="AI564" s="172" t="str">
        <f>IF('Cálculos '!AP570="","",'Cálculos '!AP570)</f>
        <v/>
      </c>
      <c r="AJ564" s="443" t="str">
        <f>IF('Cálculos '!AQ570="","",'Cálculos '!AQ570)</f>
        <v/>
      </c>
      <c r="AK564" s="446" t="str">
        <f>IF('Cálculos '!D570="","",AVERAGE(C564:AJ564))</f>
        <v/>
      </c>
      <c r="AM564" s="181">
        <f t="shared" si="326"/>
        <v>562</v>
      </c>
      <c r="AN564" s="284" t="str">
        <f t="shared" si="327"/>
        <v/>
      </c>
      <c r="AO564" s="285" t="str">
        <f t="shared" si="328"/>
        <v/>
      </c>
      <c r="AP564" s="285" t="str">
        <f t="shared" si="329"/>
        <v/>
      </c>
      <c r="AQ564" s="285" t="str">
        <f t="shared" si="330"/>
        <v/>
      </c>
      <c r="AR564" s="182" t="str">
        <f t="shared" si="331"/>
        <v/>
      </c>
      <c r="AS564" s="182" t="str">
        <f t="shared" si="332"/>
        <v/>
      </c>
      <c r="AT564" s="182" t="str">
        <f t="shared" si="333"/>
        <v/>
      </c>
      <c r="AU564" s="182" t="str">
        <f t="shared" si="334"/>
        <v/>
      </c>
      <c r="AV564" s="182" t="str">
        <f t="shared" si="335"/>
        <v/>
      </c>
      <c r="AW564" s="182" t="str">
        <f t="shared" si="336"/>
        <v/>
      </c>
      <c r="AX564" s="182" t="str">
        <f t="shared" si="337"/>
        <v/>
      </c>
      <c r="AY564" s="182" t="str">
        <f t="shared" si="338"/>
        <v/>
      </c>
      <c r="AZ564" s="182" t="str">
        <f t="shared" si="339"/>
        <v/>
      </c>
      <c r="BA564" s="182" t="str">
        <f t="shared" si="340"/>
        <v/>
      </c>
      <c r="BB564" s="182" t="str">
        <f t="shared" si="341"/>
        <v/>
      </c>
      <c r="BC564" s="182" t="str">
        <f t="shared" si="342"/>
        <v/>
      </c>
      <c r="BD564" s="182" t="str">
        <f t="shared" si="343"/>
        <v/>
      </c>
      <c r="BE564" s="182" t="str">
        <f t="shared" si="344"/>
        <v/>
      </c>
      <c r="BF564" s="182" t="str">
        <f t="shared" si="345"/>
        <v/>
      </c>
      <c r="BG564" s="182" t="str">
        <f t="shared" si="346"/>
        <v/>
      </c>
      <c r="BH564" s="182" t="str">
        <f t="shared" si="347"/>
        <v/>
      </c>
      <c r="BI564" s="182" t="str">
        <f t="shared" si="348"/>
        <v/>
      </c>
      <c r="BJ564" s="182" t="str">
        <f t="shared" si="349"/>
        <v/>
      </c>
      <c r="BK564" s="182" t="str">
        <f t="shared" si="350"/>
        <v/>
      </c>
      <c r="BL564" s="182" t="str">
        <f t="shared" si="351"/>
        <v/>
      </c>
      <c r="BM564" s="182" t="str">
        <f t="shared" si="352"/>
        <v/>
      </c>
      <c r="BN564" s="182" t="str">
        <f t="shared" si="353"/>
        <v/>
      </c>
      <c r="BO564" s="182" t="str">
        <f t="shared" si="354"/>
        <v/>
      </c>
      <c r="BP564" s="182" t="str">
        <f t="shared" si="355"/>
        <v/>
      </c>
      <c r="BQ564" s="182" t="str">
        <f t="shared" si="356"/>
        <v/>
      </c>
      <c r="BR564" s="182" t="str">
        <f t="shared" si="357"/>
        <v/>
      </c>
      <c r="BS564" s="182" t="str">
        <f t="shared" si="358"/>
        <v/>
      </c>
      <c r="BT564" s="182" t="str">
        <f t="shared" si="359"/>
        <v/>
      </c>
      <c r="BU564" s="183" t="str">
        <f t="shared" si="360"/>
        <v/>
      </c>
      <c r="BV564" s="184" t="str">
        <f>IF('Cálculos '!C570="","",AVERAGE(AN564:BU564))</f>
        <v/>
      </c>
    </row>
    <row r="565" spans="2:74" ht="17.25" hidden="1" thickBot="1" x14ac:dyDescent="0.35">
      <c r="B565" s="165">
        <f t="shared" si="325"/>
        <v>563</v>
      </c>
      <c r="C565" s="171" t="str">
        <f>IF('Cálculos '!J571="","",'Cálculos '!J571)</f>
        <v/>
      </c>
      <c r="D565" s="172" t="str">
        <f>IF('Cálculos '!K571="","",'Cálculos '!K571)</f>
        <v/>
      </c>
      <c r="E565" s="172" t="str">
        <f>IF('Cálculos '!L571="","",'Cálculos '!L571)</f>
        <v/>
      </c>
      <c r="F565" s="172" t="str">
        <f>IF('Cálculos '!M571="","",'Cálculos '!M571)</f>
        <v/>
      </c>
      <c r="G565" s="172" t="str">
        <f>IF('Cálculos '!N571="","",'Cálculos '!N571)</f>
        <v/>
      </c>
      <c r="H565" s="172" t="str">
        <f>IF('Cálculos '!O571="","",'Cálculos '!O571)</f>
        <v/>
      </c>
      <c r="I565" s="172" t="str">
        <f>IF('Cálculos '!P571="","",'Cálculos '!P571)</f>
        <v/>
      </c>
      <c r="J565" s="172" t="str">
        <f>IF('Cálculos '!Q571="","",'Cálculos '!Q571)</f>
        <v/>
      </c>
      <c r="K565" s="172" t="str">
        <f>IF('Cálculos '!R571="","",'Cálculos '!R571)</f>
        <v/>
      </c>
      <c r="L565" s="172" t="str">
        <f>IF('Cálculos '!S571="","",'Cálculos '!S571)</f>
        <v/>
      </c>
      <c r="M565" s="172" t="str">
        <f>IF('Cálculos '!T571="","",'Cálculos '!T571)</f>
        <v/>
      </c>
      <c r="N565" s="172" t="str">
        <f>IF('Cálculos '!U571="","",'Cálculos '!U571)</f>
        <v/>
      </c>
      <c r="O565" s="172" t="str">
        <f>IF('Cálculos '!V571="","",'Cálculos '!V571)</f>
        <v/>
      </c>
      <c r="P565" s="172" t="str">
        <f>IF('Cálculos '!W571="","",'Cálculos '!W571)</f>
        <v/>
      </c>
      <c r="Q565" s="172" t="str">
        <f>IF('Cálculos '!X571="","",'Cálculos '!X571)</f>
        <v/>
      </c>
      <c r="R565" s="172" t="str">
        <f>IF('Cálculos '!Y571="","",'Cálculos '!Y571)</f>
        <v/>
      </c>
      <c r="S565" s="172" t="str">
        <f>IF('Cálculos '!Z571="","",'Cálculos '!Z571)</f>
        <v/>
      </c>
      <c r="T565" s="172" t="str">
        <f>IF('Cálculos '!AA571="","",'Cálculos '!AA571)</f>
        <v/>
      </c>
      <c r="U565" s="172" t="str">
        <f>IF('Cálculos '!AB571="","",'Cálculos '!AB571)</f>
        <v/>
      </c>
      <c r="V565" s="172" t="str">
        <f>IF('Cálculos '!AC571="","",'Cálculos '!AC571)</f>
        <v/>
      </c>
      <c r="W565" s="172" t="str">
        <f>IF('Cálculos '!AD571="","",'Cálculos '!AD571)</f>
        <v/>
      </c>
      <c r="X565" s="172" t="str">
        <f>IF('Cálculos '!AE571="","",'Cálculos '!AE571)</f>
        <v/>
      </c>
      <c r="Y565" s="172" t="str">
        <f>IF('Cálculos '!AF571="","",'Cálculos '!AF571)</f>
        <v/>
      </c>
      <c r="Z565" s="172" t="str">
        <f>IF('Cálculos '!AG571="","",'Cálculos '!AG571)</f>
        <v/>
      </c>
      <c r="AA565" s="172" t="str">
        <f>IF('Cálculos '!AH571="","",'Cálculos '!AH571)</f>
        <v/>
      </c>
      <c r="AB565" s="172" t="str">
        <f>IF('Cálculos '!AI571="","",'Cálculos '!AI571)</f>
        <v/>
      </c>
      <c r="AC565" s="172" t="str">
        <f>IF('Cálculos '!AJ571="","",'Cálculos '!AJ571)</f>
        <v/>
      </c>
      <c r="AD565" s="172" t="str">
        <f>IF('Cálculos '!AK571="","",'Cálculos '!AK571)</f>
        <v/>
      </c>
      <c r="AE565" s="172" t="str">
        <f>IF('Cálculos '!AL571="","",'Cálculos '!AL571)</f>
        <v/>
      </c>
      <c r="AF565" s="172" t="str">
        <f>IF('Cálculos '!AM571="","",'Cálculos '!AM571)</f>
        <v/>
      </c>
      <c r="AG565" s="172" t="str">
        <f>IF('Cálculos '!AN571="","",'Cálculos '!AN571)</f>
        <v/>
      </c>
      <c r="AH565" s="172" t="str">
        <f>IF('Cálculos '!AO571="","",'Cálculos '!AO571)</f>
        <v/>
      </c>
      <c r="AI565" s="172" t="str">
        <f>IF('Cálculos '!AP571="","",'Cálculos '!AP571)</f>
        <v/>
      </c>
      <c r="AJ565" s="443" t="str">
        <f>IF('Cálculos '!AQ571="","",'Cálculos '!AQ571)</f>
        <v/>
      </c>
      <c r="AK565" s="446" t="str">
        <f>IF('Cálculos '!D571="","",AVERAGE(C565:AJ565))</f>
        <v/>
      </c>
      <c r="AM565" s="181">
        <f t="shared" si="326"/>
        <v>563</v>
      </c>
      <c r="AN565" s="284" t="str">
        <f t="shared" si="327"/>
        <v/>
      </c>
      <c r="AO565" s="285" t="str">
        <f t="shared" si="328"/>
        <v/>
      </c>
      <c r="AP565" s="285" t="str">
        <f t="shared" si="329"/>
        <v/>
      </c>
      <c r="AQ565" s="285" t="str">
        <f t="shared" si="330"/>
        <v/>
      </c>
      <c r="AR565" s="182" t="str">
        <f t="shared" si="331"/>
        <v/>
      </c>
      <c r="AS565" s="182" t="str">
        <f t="shared" si="332"/>
        <v/>
      </c>
      <c r="AT565" s="182" t="str">
        <f t="shared" si="333"/>
        <v/>
      </c>
      <c r="AU565" s="182" t="str">
        <f t="shared" si="334"/>
        <v/>
      </c>
      <c r="AV565" s="182" t="str">
        <f t="shared" si="335"/>
        <v/>
      </c>
      <c r="AW565" s="182" t="str">
        <f t="shared" si="336"/>
        <v/>
      </c>
      <c r="AX565" s="182" t="str">
        <f t="shared" si="337"/>
        <v/>
      </c>
      <c r="AY565" s="182" t="str">
        <f t="shared" si="338"/>
        <v/>
      </c>
      <c r="AZ565" s="182" t="str">
        <f t="shared" si="339"/>
        <v/>
      </c>
      <c r="BA565" s="182" t="str">
        <f t="shared" si="340"/>
        <v/>
      </c>
      <c r="BB565" s="182" t="str">
        <f t="shared" si="341"/>
        <v/>
      </c>
      <c r="BC565" s="182" t="str">
        <f t="shared" si="342"/>
        <v/>
      </c>
      <c r="BD565" s="182" t="str">
        <f t="shared" si="343"/>
        <v/>
      </c>
      <c r="BE565" s="182" t="str">
        <f t="shared" si="344"/>
        <v/>
      </c>
      <c r="BF565" s="182" t="str">
        <f t="shared" si="345"/>
        <v/>
      </c>
      <c r="BG565" s="182" t="str">
        <f t="shared" si="346"/>
        <v/>
      </c>
      <c r="BH565" s="182" t="str">
        <f t="shared" si="347"/>
        <v/>
      </c>
      <c r="BI565" s="182" t="str">
        <f t="shared" si="348"/>
        <v/>
      </c>
      <c r="BJ565" s="182" t="str">
        <f t="shared" si="349"/>
        <v/>
      </c>
      <c r="BK565" s="182" t="str">
        <f t="shared" si="350"/>
        <v/>
      </c>
      <c r="BL565" s="182" t="str">
        <f t="shared" si="351"/>
        <v/>
      </c>
      <c r="BM565" s="182" t="str">
        <f t="shared" si="352"/>
        <v/>
      </c>
      <c r="BN565" s="182" t="str">
        <f t="shared" si="353"/>
        <v/>
      </c>
      <c r="BO565" s="182" t="str">
        <f t="shared" si="354"/>
        <v/>
      </c>
      <c r="BP565" s="182" t="str">
        <f t="shared" si="355"/>
        <v/>
      </c>
      <c r="BQ565" s="182" t="str">
        <f t="shared" si="356"/>
        <v/>
      </c>
      <c r="BR565" s="182" t="str">
        <f t="shared" si="357"/>
        <v/>
      </c>
      <c r="BS565" s="182" t="str">
        <f t="shared" si="358"/>
        <v/>
      </c>
      <c r="BT565" s="182" t="str">
        <f t="shared" si="359"/>
        <v/>
      </c>
      <c r="BU565" s="183" t="str">
        <f t="shared" si="360"/>
        <v/>
      </c>
      <c r="BV565" s="184" t="str">
        <f>IF('Cálculos '!C571="","",AVERAGE(AN565:BU565))</f>
        <v/>
      </c>
    </row>
    <row r="566" spans="2:74" ht="17.25" hidden="1" thickBot="1" x14ac:dyDescent="0.35">
      <c r="B566" s="165">
        <f t="shared" si="325"/>
        <v>564</v>
      </c>
      <c r="C566" s="171" t="str">
        <f>IF('Cálculos '!J572="","",'Cálculos '!J572)</f>
        <v/>
      </c>
      <c r="D566" s="172" t="str">
        <f>IF('Cálculos '!K572="","",'Cálculos '!K572)</f>
        <v/>
      </c>
      <c r="E566" s="172" t="str">
        <f>IF('Cálculos '!L572="","",'Cálculos '!L572)</f>
        <v/>
      </c>
      <c r="F566" s="172" t="str">
        <f>IF('Cálculos '!M572="","",'Cálculos '!M572)</f>
        <v/>
      </c>
      <c r="G566" s="172" t="str">
        <f>IF('Cálculos '!N572="","",'Cálculos '!N572)</f>
        <v/>
      </c>
      <c r="H566" s="172" t="str">
        <f>IF('Cálculos '!O572="","",'Cálculos '!O572)</f>
        <v/>
      </c>
      <c r="I566" s="172" t="str">
        <f>IF('Cálculos '!P572="","",'Cálculos '!P572)</f>
        <v/>
      </c>
      <c r="J566" s="172" t="str">
        <f>IF('Cálculos '!Q572="","",'Cálculos '!Q572)</f>
        <v/>
      </c>
      <c r="K566" s="172" t="str">
        <f>IF('Cálculos '!R572="","",'Cálculos '!R572)</f>
        <v/>
      </c>
      <c r="L566" s="172" t="str">
        <f>IF('Cálculos '!S572="","",'Cálculos '!S572)</f>
        <v/>
      </c>
      <c r="M566" s="172" t="str">
        <f>IF('Cálculos '!T572="","",'Cálculos '!T572)</f>
        <v/>
      </c>
      <c r="N566" s="172" t="str">
        <f>IF('Cálculos '!U572="","",'Cálculos '!U572)</f>
        <v/>
      </c>
      <c r="O566" s="172" t="str">
        <f>IF('Cálculos '!V572="","",'Cálculos '!V572)</f>
        <v/>
      </c>
      <c r="P566" s="172" t="str">
        <f>IF('Cálculos '!W572="","",'Cálculos '!W572)</f>
        <v/>
      </c>
      <c r="Q566" s="172" t="str">
        <f>IF('Cálculos '!X572="","",'Cálculos '!X572)</f>
        <v/>
      </c>
      <c r="R566" s="172" t="str">
        <f>IF('Cálculos '!Y572="","",'Cálculos '!Y572)</f>
        <v/>
      </c>
      <c r="S566" s="172" t="str">
        <f>IF('Cálculos '!Z572="","",'Cálculos '!Z572)</f>
        <v/>
      </c>
      <c r="T566" s="172" t="str">
        <f>IF('Cálculos '!AA572="","",'Cálculos '!AA572)</f>
        <v/>
      </c>
      <c r="U566" s="172" t="str">
        <f>IF('Cálculos '!AB572="","",'Cálculos '!AB572)</f>
        <v/>
      </c>
      <c r="V566" s="172" t="str">
        <f>IF('Cálculos '!AC572="","",'Cálculos '!AC572)</f>
        <v/>
      </c>
      <c r="W566" s="172" t="str">
        <f>IF('Cálculos '!AD572="","",'Cálculos '!AD572)</f>
        <v/>
      </c>
      <c r="X566" s="172" t="str">
        <f>IF('Cálculos '!AE572="","",'Cálculos '!AE572)</f>
        <v/>
      </c>
      <c r="Y566" s="172" t="str">
        <f>IF('Cálculos '!AF572="","",'Cálculos '!AF572)</f>
        <v/>
      </c>
      <c r="Z566" s="172" t="str">
        <f>IF('Cálculos '!AG572="","",'Cálculos '!AG572)</f>
        <v/>
      </c>
      <c r="AA566" s="172" t="str">
        <f>IF('Cálculos '!AH572="","",'Cálculos '!AH572)</f>
        <v/>
      </c>
      <c r="AB566" s="172" t="str">
        <f>IF('Cálculos '!AI572="","",'Cálculos '!AI572)</f>
        <v/>
      </c>
      <c r="AC566" s="172" t="str">
        <f>IF('Cálculos '!AJ572="","",'Cálculos '!AJ572)</f>
        <v/>
      </c>
      <c r="AD566" s="172" t="str">
        <f>IF('Cálculos '!AK572="","",'Cálculos '!AK572)</f>
        <v/>
      </c>
      <c r="AE566" s="172" t="str">
        <f>IF('Cálculos '!AL572="","",'Cálculos '!AL572)</f>
        <v/>
      </c>
      <c r="AF566" s="172" t="str">
        <f>IF('Cálculos '!AM572="","",'Cálculos '!AM572)</f>
        <v/>
      </c>
      <c r="AG566" s="172" t="str">
        <f>IF('Cálculos '!AN572="","",'Cálculos '!AN572)</f>
        <v/>
      </c>
      <c r="AH566" s="172" t="str">
        <f>IF('Cálculos '!AO572="","",'Cálculos '!AO572)</f>
        <v/>
      </c>
      <c r="AI566" s="172" t="str">
        <f>IF('Cálculos '!AP572="","",'Cálculos '!AP572)</f>
        <v/>
      </c>
      <c r="AJ566" s="443" t="str">
        <f>IF('Cálculos '!AQ572="","",'Cálculos '!AQ572)</f>
        <v/>
      </c>
      <c r="AK566" s="446" t="str">
        <f>IF('Cálculos '!D572="","",AVERAGE(C566:AJ566))</f>
        <v/>
      </c>
      <c r="AM566" s="181">
        <f t="shared" si="326"/>
        <v>564</v>
      </c>
      <c r="AN566" s="284" t="str">
        <f t="shared" si="327"/>
        <v/>
      </c>
      <c r="AO566" s="285" t="str">
        <f t="shared" si="328"/>
        <v/>
      </c>
      <c r="AP566" s="285" t="str">
        <f t="shared" si="329"/>
        <v/>
      </c>
      <c r="AQ566" s="285" t="str">
        <f t="shared" si="330"/>
        <v/>
      </c>
      <c r="AR566" s="182" t="str">
        <f t="shared" si="331"/>
        <v/>
      </c>
      <c r="AS566" s="182" t="str">
        <f t="shared" si="332"/>
        <v/>
      </c>
      <c r="AT566" s="182" t="str">
        <f t="shared" si="333"/>
        <v/>
      </c>
      <c r="AU566" s="182" t="str">
        <f t="shared" si="334"/>
        <v/>
      </c>
      <c r="AV566" s="182" t="str">
        <f t="shared" si="335"/>
        <v/>
      </c>
      <c r="AW566" s="182" t="str">
        <f t="shared" si="336"/>
        <v/>
      </c>
      <c r="AX566" s="182" t="str">
        <f t="shared" si="337"/>
        <v/>
      </c>
      <c r="AY566" s="182" t="str">
        <f t="shared" si="338"/>
        <v/>
      </c>
      <c r="AZ566" s="182" t="str">
        <f t="shared" si="339"/>
        <v/>
      </c>
      <c r="BA566" s="182" t="str">
        <f t="shared" si="340"/>
        <v/>
      </c>
      <c r="BB566" s="182" t="str">
        <f t="shared" si="341"/>
        <v/>
      </c>
      <c r="BC566" s="182" t="str">
        <f t="shared" si="342"/>
        <v/>
      </c>
      <c r="BD566" s="182" t="str">
        <f t="shared" si="343"/>
        <v/>
      </c>
      <c r="BE566" s="182" t="str">
        <f t="shared" si="344"/>
        <v/>
      </c>
      <c r="BF566" s="182" t="str">
        <f t="shared" si="345"/>
        <v/>
      </c>
      <c r="BG566" s="182" t="str">
        <f t="shared" si="346"/>
        <v/>
      </c>
      <c r="BH566" s="182" t="str">
        <f t="shared" si="347"/>
        <v/>
      </c>
      <c r="BI566" s="182" t="str">
        <f t="shared" si="348"/>
        <v/>
      </c>
      <c r="BJ566" s="182" t="str">
        <f t="shared" si="349"/>
        <v/>
      </c>
      <c r="BK566" s="182" t="str">
        <f t="shared" si="350"/>
        <v/>
      </c>
      <c r="BL566" s="182" t="str">
        <f t="shared" si="351"/>
        <v/>
      </c>
      <c r="BM566" s="182" t="str">
        <f t="shared" si="352"/>
        <v/>
      </c>
      <c r="BN566" s="182" t="str">
        <f t="shared" si="353"/>
        <v/>
      </c>
      <c r="BO566" s="182" t="str">
        <f t="shared" si="354"/>
        <v/>
      </c>
      <c r="BP566" s="182" t="str">
        <f t="shared" si="355"/>
        <v/>
      </c>
      <c r="BQ566" s="182" t="str">
        <f t="shared" si="356"/>
        <v/>
      </c>
      <c r="BR566" s="182" t="str">
        <f t="shared" si="357"/>
        <v/>
      </c>
      <c r="BS566" s="182" t="str">
        <f t="shared" si="358"/>
        <v/>
      </c>
      <c r="BT566" s="182" t="str">
        <f t="shared" si="359"/>
        <v/>
      </c>
      <c r="BU566" s="183" t="str">
        <f t="shared" si="360"/>
        <v/>
      </c>
      <c r="BV566" s="184" t="str">
        <f>IF('Cálculos '!C572="","",AVERAGE(AN566:BU566))</f>
        <v/>
      </c>
    </row>
    <row r="567" spans="2:74" ht="17.25" hidden="1" thickBot="1" x14ac:dyDescent="0.35">
      <c r="B567" s="165">
        <f t="shared" si="325"/>
        <v>565</v>
      </c>
      <c r="C567" s="171" t="str">
        <f>IF('Cálculos '!J573="","",'Cálculos '!J573)</f>
        <v/>
      </c>
      <c r="D567" s="172" t="str">
        <f>IF('Cálculos '!K573="","",'Cálculos '!K573)</f>
        <v/>
      </c>
      <c r="E567" s="172" t="str">
        <f>IF('Cálculos '!L573="","",'Cálculos '!L573)</f>
        <v/>
      </c>
      <c r="F567" s="172" t="str">
        <f>IF('Cálculos '!M573="","",'Cálculos '!M573)</f>
        <v/>
      </c>
      <c r="G567" s="172" t="str">
        <f>IF('Cálculos '!N573="","",'Cálculos '!N573)</f>
        <v/>
      </c>
      <c r="H567" s="172" t="str">
        <f>IF('Cálculos '!O573="","",'Cálculos '!O573)</f>
        <v/>
      </c>
      <c r="I567" s="172" t="str">
        <f>IF('Cálculos '!P573="","",'Cálculos '!P573)</f>
        <v/>
      </c>
      <c r="J567" s="172" t="str">
        <f>IF('Cálculos '!Q573="","",'Cálculos '!Q573)</f>
        <v/>
      </c>
      <c r="K567" s="172" t="str">
        <f>IF('Cálculos '!R573="","",'Cálculos '!R573)</f>
        <v/>
      </c>
      <c r="L567" s="172" t="str">
        <f>IF('Cálculos '!S573="","",'Cálculos '!S573)</f>
        <v/>
      </c>
      <c r="M567" s="172" t="str">
        <f>IF('Cálculos '!T573="","",'Cálculos '!T573)</f>
        <v/>
      </c>
      <c r="N567" s="172" t="str">
        <f>IF('Cálculos '!U573="","",'Cálculos '!U573)</f>
        <v/>
      </c>
      <c r="O567" s="172" t="str">
        <f>IF('Cálculos '!V573="","",'Cálculos '!V573)</f>
        <v/>
      </c>
      <c r="P567" s="172" t="str">
        <f>IF('Cálculos '!W573="","",'Cálculos '!W573)</f>
        <v/>
      </c>
      <c r="Q567" s="172" t="str">
        <f>IF('Cálculos '!X573="","",'Cálculos '!X573)</f>
        <v/>
      </c>
      <c r="R567" s="172" t="str">
        <f>IF('Cálculos '!Y573="","",'Cálculos '!Y573)</f>
        <v/>
      </c>
      <c r="S567" s="172" t="str">
        <f>IF('Cálculos '!Z573="","",'Cálculos '!Z573)</f>
        <v/>
      </c>
      <c r="T567" s="172" t="str">
        <f>IF('Cálculos '!AA573="","",'Cálculos '!AA573)</f>
        <v/>
      </c>
      <c r="U567" s="172" t="str">
        <f>IF('Cálculos '!AB573="","",'Cálculos '!AB573)</f>
        <v/>
      </c>
      <c r="V567" s="172" t="str">
        <f>IF('Cálculos '!AC573="","",'Cálculos '!AC573)</f>
        <v/>
      </c>
      <c r="W567" s="172" t="str">
        <f>IF('Cálculos '!AD573="","",'Cálculos '!AD573)</f>
        <v/>
      </c>
      <c r="X567" s="172" t="str">
        <f>IF('Cálculos '!AE573="","",'Cálculos '!AE573)</f>
        <v/>
      </c>
      <c r="Y567" s="172" t="str">
        <f>IF('Cálculos '!AF573="","",'Cálculos '!AF573)</f>
        <v/>
      </c>
      <c r="Z567" s="172" t="str">
        <f>IF('Cálculos '!AG573="","",'Cálculos '!AG573)</f>
        <v/>
      </c>
      <c r="AA567" s="172" t="str">
        <f>IF('Cálculos '!AH573="","",'Cálculos '!AH573)</f>
        <v/>
      </c>
      <c r="AB567" s="172" t="str">
        <f>IF('Cálculos '!AI573="","",'Cálculos '!AI573)</f>
        <v/>
      </c>
      <c r="AC567" s="172" t="str">
        <f>IF('Cálculos '!AJ573="","",'Cálculos '!AJ573)</f>
        <v/>
      </c>
      <c r="AD567" s="172" t="str">
        <f>IF('Cálculos '!AK573="","",'Cálculos '!AK573)</f>
        <v/>
      </c>
      <c r="AE567" s="172" t="str">
        <f>IF('Cálculos '!AL573="","",'Cálculos '!AL573)</f>
        <v/>
      </c>
      <c r="AF567" s="172" t="str">
        <f>IF('Cálculos '!AM573="","",'Cálculos '!AM573)</f>
        <v/>
      </c>
      <c r="AG567" s="172" t="str">
        <f>IF('Cálculos '!AN573="","",'Cálculos '!AN573)</f>
        <v/>
      </c>
      <c r="AH567" s="172" t="str">
        <f>IF('Cálculos '!AO573="","",'Cálculos '!AO573)</f>
        <v/>
      </c>
      <c r="AI567" s="172" t="str">
        <f>IF('Cálculos '!AP573="","",'Cálculos '!AP573)</f>
        <v/>
      </c>
      <c r="AJ567" s="443" t="str">
        <f>IF('Cálculos '!AQ573="","",'Cálculos '!AQ573)</f>
        <v/>
      </c>
      <c r="AK567" s="446" t="str">
        <f>IF('Cálculos '!D573="","",AVERAGE(C567:AJ567))</f>
        <v/>
      </c>
      <c r="AM567" s="181">
        <f t="shared" si="326"/>
        <v>565</v>
      </c>
      <c r="AN567" s="284" t="str">
        <f t="shared" si="327"/>
        <v/>
      </c>
      <c r="AO567" s="285" t="str">
        <f t="shared" si="328"/>
        <v/>
      </c>
      <c r="AP567" s="285" t="str">
        <f t="shared" si="329"/>
        <v/>
      </c>
      <c r="AQ567" s="285" t="str">
        <f t="shared" si="330"/>
        <v/>
      </c>
      <c r="AR567" s="182" t="str">
        <f t="shared" si="331"/>
        <v/>
      </c>
      <c r="AS567" s="182" t="str">
        <f t="shared" si="332"/>
        <v/>
      </c>
      <c r="AT567" s="182" t="str">
        <f t="shared" si="333"/>
        <v/>
      </c>
      <c r="AU567" s="182" t="str">
        <f t="shared" si="334"/>
        <v/>
      </c>
      <c r="AV567" s="182" t="str">
        <f t="shared" si="335"/>
        <v/>
      </c>
      <c r="AW567" s="182" t="str">
        <f t="shared" si="336"/>
        <v/>
      </c>
      <c r="AX567" s="182" t="str">
        <f t="shared" si="337"/>
        <v/>
      </c>
      <c r="AY567" s="182" t="str">
        <f t="shared" si="338"/>
        <v/>
      </c>
      <c r="AZ567" s="182" t="str">
        <f t="shared" si="339"/>
        <v/>
      </c>
      <c r="BA567" s="182" t="str">
        <f t="shared" si="340"/>
        <v/>
      </c>
      <c r="BB567" s="182" t="str">
        <f t="shared" si="341"/>
        <v/>
      </c>
      <c r="BC567" s="182" t="str">
        <f t="shared" si="342"/>
        <v/>
      </c>
      <c r="BD567" s="182" t="str">
        <f t="shared" si="343"/>
        <v/>
      </c>
      <c r="BE567" s="182" t="str">
        <f t="shared" si="344"/>
        <v/>
      </c>
      <c r="BF567" s="182" t="str">
        <f t="shared" si="345"/>
        <v/>
      </c>
      <c r="BG567" s="182" t="str">
        <f t="shared" si="346"/>
        <v/>
      </c>
      <c r="BH567" s="182" t="str">
        <f t="shared" si="347"/>
        <v/>
      </c>
      <c r="BI567" s="182" t="str">
        <f t="shared" si="348"/>
        <v/>
      </c>
      <c r="BJ567" s="182" t="str">
        <f t="shared" si="349"/>
        <v/>
      </c>
      <c r="BK567" s="182" t="str">
        <f t="shared" si="350"/>
        <v/>
      </c>
      <c r="BL567" s="182" t="str">
        <f t="shared" si="351"/>
        <v/>
      </c>
      <c r="BM567" s="182" t="str">
        <f t="shared" si="352"/>
        <v/>
      </c>
      <c r="BN567" s="182" t="str">
        <f t="shared" si="353"/>
        <v/>
      </c>
      <c r="BO567" s="182" t="str">
        <f t="shared" si="354"/>
        <v/>
      </c>
      <c r="BP567" s="182" t="str">
        <f t="shared" si="355"/>
        <v/>
      </c>
      <c r="BQ567" s="182" t="str">
        <f t="shared" si="356"/>
        <v/>
      </c>
      <c r="BR567" s="182" t="str">
        <f t="shared" si="357"/>
        <v/>
      </c>
      <c r="BS567" s="182" t="str">
        <f t="shared" si="358"/>
        <v/>
      </c>
      <c r="BT567" s="182" t="str">
        <f t="shared" si="359"/>
        <v/>
      </c>
      <c r="BU567" s="183" t="str">
        <f t="shared" si="360"/>
        <v/>
      </c>
      <c r="BV567" s="184" t="str">
        <f>IF('Cálculos '!C573="","",AVERAGE(AN567:BU567))</f>
        <v/>
      </c>
    </row>
    <row r="568" spans="2:74" ht="17.25" hidden="1" thickBot="1" x14ac:dyDescent="0.35">
      <c r="B568" s="165">
        <f t="shared" si="325"/>
        <v>566</v>
      </c>
      <c r="C568" s="171" t="str">
        <f>IF('Cálculos '!J574="","",'Cálculos '!J574)</f>
        <v/>
      </c>
      <c r="D568" s="172" t="str">
        <f>IF('Cálculos '!K574="","",'Cálculos '!K574)</f>
        <v/>
      </c>
      <c r="E568" s="172" t="str">
        <f>IF('Cálculos '!L574="","",'Cálculos '!L574)</f>
        <v/>
      </c>
      <c r="F568" s="172" t="str">
        <f>IF('Cálculos '!M574="","",'Cálculos '!M574)</f>
        <v/>
      </c>
      <c r="G568" s="172" t="str">
        <f>IF('Cálculos '!N574="","",'Cálculos '!N574)</f>
        <v/>
      </c>
      <c r="H568" s="172" t="str">
        <f>IF('Cálculos '!O574="","",'Cálculos '!O574)</f>
        <v/>
      </c>
      <c r="I568" s="172" t="str">
        <f>IF('Cálculos '!P574="","",'Cálculos '!P574)</f>
        <v/>
      </c>
      <c r="J568" s="172" t="str">
        <f>IF('Cálculos '!Q574="","",'Cálculos '!Q574)</f>
        <v/>
      </c>
      <c r="K568" s="172" t="str">
        <f>IF('Cálculos '!R574="","",'Cálculos '!R574)</f>
        <v/>
      </c>
      <c r="L568" s="172" t="str">
        <f>IF('Cálculos '!S574="","",'Cálculos '!S574)</f>
        <v/>
      </c>
      <c r="M568" s="172" t="str">
        <f>IF('Cálculos '!T574="","",'Cálculos '!T574)</f>
        <v/>
      </c>
      <c r="N568" s="172" t="str">
        <f>IF('Cálculos '!U574="","",'Cálculos '!U574)</f>
        <v/>
      </c>
      <c r="O568" s="172" t="str">
        <f>IF('Cálculos '!V574="","",'Cálculos '!V574)</f>
        <v/>
      </c>
      <c r="P568" s="172" t="str">
        <f>IF('Cálculos '!W574="","",'Cálculos '!W574)</f>
        <v/>
      </c>
      <c r="Q568" s="172" t="str">
        <f>IF('Cálculos '!X574="","",'Cálculos '!X574)</f>
        <v/>
      </c>
      <c r="R568" s="172" t="str">
        <f>IF('Cálculos '!Y574="","",'Cálculos '!Y574)</f>
        <v/>
      </c>
      <c r="S568" s="172" t="str">
        <f>IF('Cálculos '!Z574="","",'Cálculos '!Z574)</f>
        <v/>
      </c>
      <c r="T568" s="172" t="str">
        <f>IF('Cálculos '!AA574="","",'Cálculos '!AA574)</f>
        <v/>
      </c>
      <c r="U568" s="172" t="str">
        <f>IF('Cálculos '!AB574="","",'Cálculos '!AB574)</f>
        <v/>
      </c>
      <c r="V568" s="172" t="str">
        <f>IF('Cálculos '!AC574="","",'Cálculos '!AC574)</f>
        <v/>
      </c>
      <c r="W568" s="172" t="str">
        <f>IF('Cálculos '!AD574="","",'Cálculos '!AD574)</f>
        <v/>
      </c>
      <c r="X568" s="172" t="str">
        <f>IF('Cálculos '!AE574="","",'Cálculos '!AE574)</f>
        <v/>
      </c>
      <c r="Y568" s="172" t="str">
        <f>IF('Cálculos '!AF574="","",'Cálculos '!AF574)</f>
        <v/>
      </c>
      <c r="Z568" s="172" t="str">
        <f>IF('Cálculos '!AG574="","",'Cálculos '!AG574)</f>
        <v/>
      </c>
      <c r="AA568" s="172" t="str">
        <f>IF('Cálculos '!AH574="","",'Cálculos '!AH574)</f>
        <v/>
      </c>
      <c r="AB568" s="172" t="str">
        <f>IF('Cálculos '!AI574="","",'Cálculos '!AI574)</f>
        <v/>
      </c>
      <c r="AC568" s="172" t="str">
        <f>IF('Cálculos '!AJ574="","",'Cálculos '!AJ574)</f>
        <v/>
      </c>
      <c r="AD568" s="172" t="str">
        <f>IF('Cálculos '!AK574="","",'Cálculos '!AK574)</f>
        <v/>
      </c>
      <c r="AE568" s="172" t="str">
        <f>IF('Cálculos '!AL574="","",'Cálculos '!AL574)</f>
        <v/>
      </c>
      <c r="AF568" s="172" t="str">
        <f>IF('Cálculos '!AM574="","",'Cálculos '!AM574)</f>
        <v/>
      </c>
      <c r="AG568" s="172" t="str">
        <f>IF('Cálculos '!AN574="","",'Cálculos '!AN574)</f>
        <v/>
      </c>
      <c r="AH568" s="172" t="str">
        <f>IF('Cálculos '!AO574="","",'Cálculos '!AO574)</f>
        <v/>
      </c>
      <c r="AI568" s="172" t="str">
        <f>IF('Cálculos '!AP574="","",'Cálculos '!AP574)</f>
        <v/>
      </c>
      <c r="AJ568" s="443" t="str">
        <f>IF('Cálculos '!AQ574="","",'Cálculos '!AQ574)</f>
        <v/>
      </c>
      <c r="AK568" s="446" t="str">
        <f>IF('Cálculos '!D574="","",AVERAGE(C568:AJ568))</f>
        <v/>
      </c>
      <c r="AM568" s="181">
        <f t="shared" si="326"/>
        <v>566</v>
      </c>
      <c r="AN568" s="284" t="str">
        <f t="shared" si="327"/>
        <v/>
      </c>
      <c r="AO568" s="285" t="str">
        <f t="shared" si="328"/>
        <v/>
      </c>
      <c r="AP568" s="285" t="str">
        <f t="shared" si="329"/>
        <v/>
      </c>
      <c r="AQ568" s="285" t="str">
        <f t="shared" si="330"/>
        <v/>
      </c>
      <c r="AR568" s="182" t="str">
        <f t="shared" si="331"/>
        <v/>
      </c>
      <c r="AS568" s="182" t="str">
        <f t="shared" si="332"/>
        <v/>
      </c>
      <c r="AT568" s="182" t="str">
        <f t="shared" si="333"/>
        <v/>
      </c>
      <c r="AU568" s="182" t="str">
        <f t="shared" si="334"/>
        <v/>
      </c>
      <c r="AV568" s="182" t="str">
        <f t="shared" si="335"/>
        <v/>
      </c>
      <c r="AW568" s="182" t="str">
        <f t="shared" si="336"/>
        <v/>
      </c>
      <c r="AX568" s="182" t="str">
        <f t="shared" si="337"/>
        <v/>
      </c>
      <c r="AY568" s="182" t="str">
        <f t="shared" si="338"/>
        <v/>
      </c>
      <c r="AZ568" s="182" t="str">
        <f t="shared" si="339"/>
        <v/>
      </c>
      <c r="BA568" s="182" t="str">
        <f t="shared" si="340"/>
        <v/>
      </c>
      <c r="BB568" s="182" t="str">
        <f t="shared" si="341"/>
        <v/>
      </c>
      <c r="BC568" s="182" t="str">
        <f t="shared" si="342"/>
        <v/>
      </c>
      <c r="BD568" s="182" t="str">
        <f t="shared" si="343"/>
        <v/>
      </c>
      <c r="BE568" s="182" t="str">
        <f t="shared" si="344"/>
        <v/>
      </c>
      <c r="BF568" s="182" t="str">
        <f t="shared" si="345"/>
        <v/>
      </c>
      <c r="BG568" s="182" t="str">
        <f t="shared" si="346"/>
        <v/>
      </c>
      <c r="BH568" s="182" t="str">
        <f t="shared" si="347"/>
        <v/>
      </c>
      <c r="BI568" s="182" t="str">
        <f t="shared" si="348"/>
        <v/>
      </c>
      <c r="BJ568" s="182" t="str">
        <f t="shared" si="349"/>
        <v/>
      </c>
      <c r="BK568" s="182" t="str">
        <f t="shared" si="350"/>
        <v/>
      </c>
      <c r="BL568" s="182" t="str">
        <f t="shared" si="351"/>
        <v/>
      </c>
      <c r="BM568" s="182" t="str">
        <f t="shared" si="352"/>
        <v/>
      </c>
      <c r="BN568" s="182" t="str">
        <f t="shared" si="353"/>
        <v/>
      </c>
      <c r="BO568" s="182" t="str">
        <f t="shared" si="354"/>
        <v/>
      </c>
      <c r="BP568" s="182" t="str">
        <f t="shared" si="355"/>
        <v/>
      </c>
      <c r="BQ568" s="182" t="str">
        <f t="shared" si="356"/>
        <v/>
      </c>
      <c r="BR568" s="182" t="str">
        <f t="shared" si="357"/>
        <v/>
      </c>
      <c r="BS568" s="182" t="str">
        <f t="shared" si="358"/>
        <v/>
      </c>
      <c r="BT568" s="182" t="str">
        <f t="shared" si="359"/>
        <v/>
      </c>
      <c r="BU568" s="183" t="str">
        <f t="shared" si="360"/>
        <v/>
      </c>
      <c r="BV568" s="184" t="str">
        <f>IF('Cálculos '!C574="","",AVERAGE(AN568:BU568))</f>
        <v/>
      </c>
    </row>
    <row r="569" spans="2:74" ht="17.25" hidden="1" thickBot="1" x14ac:dyDescent="0.35">
      <c r="B569" s="165">
        <f t="shared" si="325"/>
        <v>567</v>
      </c>
      <c r="C569" s="171" t="str">
        <f>IF('Cálculos '!J575="","",'Cálculos '!J575)</f>
        <v/>
      </c>
      <c r="D569" s="172" t="str">
        <f>IF('Cálculos '!K575="","",'Cálculos '!K575)</f>
        <v/>
      </c>
      <c r="E569" s="172" t="str">
        <f>IF('Cálculos '!L575="","",'Cálculos '!L575)</f>
        <v/>
      </c>
      <c r="F569" s="172" t="str">
        <f>IF('Cálculos '!M575="","",'Cálculos '!M575)</f>
        <v/>
      </c>
      <c r="G569" s="172" t="str">
        <f>IF('Cálculos '!N575="","",'Cálculos '!N575)</f>
        <v/>
      </c>
      <c r="H569" s="172" t="str">
        <f>IF('Cálculos '!O575="","",'Cálculos '!O575)</f>
        <v/>
      </c>
      <c r="I569" s="172" t="str">
        <f>IF('Cálculos '!P575="","",'Cálculos '!P575)</f>
        <v/>
      </c>
      <c r="J569" s="172" t="str">
        <f>IF('Cálculos '!Q575="","",'Cálculos '!Q575)</f>
        <v/>
      </c>
      <c r="K569" s="172" t="str">
        <f>IF('Cálculos '!R575="","",'Cálculos '!R575)</f>
        <v/>
      </c>
      <c r="L569" s="172" t="str">
        <f>IF('Cálculos '!S575="","",'Cálculos '!S575)</f>
        <v/>
      </c>
      <c r="M569" s="172" t="str">
        <f>IF('Cálculos '!T575="","",'Cálculos '!T575)</f>
        <v/>
      </c>
      <c r="N569" s="172" t="str">
        <f>IF('Cálculos '!U575="","",'Cálculos '!U575)</f>
        <v/>
      </c>
      <c r="O569" s="172" t="str">
        <f>IF('Cálculos '!V575="","",'Cálculos '!V575)</f>
        <v/>
      </c>
      <c r="P569" s="172" t="str">
        <f>IF('Cálculos '!W575="","",'Cálculos '!W575)</f>
        <v/>
      </c>
      <c r="Q569" s="172" t="str">
        <f>IF('Cálculos '!X575="","",'Cálculos '!X575)</f>
        <v/>
      </c>
      <c r="R569" s="172" t="str">
        <f>IF('Cálculos '!Y575="","",'Cálculos '!Y575)</f>
        <v/>
      </c>
      <c r="S569" s="172" t="str">
        <f>IF('Cálculos '!Z575="","",'Cálculos '!Z575)</f>
        <v/>
      </c>
      <c r="T569" s="172" t="str">
        <f>IF('Cálculos '!AA575="","",'Cálculos '!AA575)</f>
        <v/>
      </c>
      <c r="U569" s="172" t="str">
        <f>IF('Cálculos '!AB575="","",'Cálculos '!AB575)</f>
        <v/>
      </c>
      <c r="V569" s="172" t="str">
        <f>IF('Cálculos '!AC575="","",'Cálculos '!AC575)</f>
        <v/>
      </c>
      <c r="W569" s="172" t="str">
        <f>IF('Cálculos '!AD575="","",'Cálculos '!AD575)</f>
        <v/>
      </c>
      <c r="X569" s="172" t="str">
        <f>IF('Cálculos '!AE575="","",'Cálculos '!AE575)</f>
        <v/>
      </c>
      <c r="Y569" s="172" t="str">
        <f>IF('Cálculos '!AF575="","",'Cálculos '!AF575)</f>
        <v/>
      </c>
      <c r="Z569" s="172" t="str">
        <f>IF('Cálculos '!AG575="","",'Cálculos '!AG575)</f>
        <v/>
      </c>
      <c r="AA569" s="172" t="str">
        <f>IF('Cálculos '!AH575="","",'Cálculos '!AH575)</f>
        <v/>
      </c>
      <c r="AB569" s="172" t="str">
        <f>IF('Cálculos '!AI575="","",'Cálculos '!AI575)</f>
        <v/>
      </c>
      <c r="AC569" s="172" t="str">
        <f>IF('Cálculos '!AJ575="","",'Cálculos '!AJ575)</f>
        <v/>
      </c>
      <c r="AD569" s="172" t="str">
        <f>IF('Cálculos '!AK575="","",'Cálculos '!AK575)</f>
        <v/>
      </c>
      <c r="AE569" s="172" t="str">
        <f>IF('Cálculos '!AL575="","",'Cálculos '!AL575)</f>
        <v/>
      </c>
      <c r="AF569" s="172" t="str">
        <f>IF('Cálculos '!AM575="","",'Cálculos '!AM575)</f>
        <v/>
      </c>
      <c r="AG569" s="172" t="str">
        <f>IF('Cálculos '!AN575="","",'Cálculos '!AN575)</f>
        <v/>
      </c>
      <c r="AH569" s="172" t="str">
        <f>IF('Cálculos '!AO575="","",'Cálculos '!AO575)</f>
        <v/>
      </c>
      <c r="AI569" s="172" t="str">
        <f>IF('Cálculos '!AP575="","",'Cálculos '!AP575)</f>
        <v/>
      </c>
      <c r="AJ569" s="443" t="str">
        <f>IF('Cálculos '!AQ575="","",'Cálculos '!AQ575)</f>
        <v/>
      </c>
      <c r="AK569" s="446" t="str">
        <f>IF('Cálculos '!D575="","",AVERAGE(C569:AJ569))</f>
        <v/>
      </c>
      <c r="AM569" s="181">
        <f t="shared" si="326"/>
        <v>567</v>
      </c>
      <c r="AN569" s="284" t="str">
        <f t="shared" si="327"/>
        <v/>
      </c>
      <c r="AO569" s="285" t="str">
        <f t="shared" si="328"/>
        <v/>
      </c>
      <c r="AP569" s="285" t="str">
        <f t="shared" si="329"/>
        <v/>
      </c>
      <c r="AQ569" s="285" t="str">
        <f t="shared" si="330"/>
        <v/>
      </c>
      <c r="AR569" s="182" t="str">
        <f t="shared" si="331"/>
        <v/>
      </c>
      <c r="AS569" s="182" t="str">
        <f t="shared" si="332"/>
        <v/>
      </c>
      <c r="AT569" s="182" t="str">
        <f t="shared" si="333"/>
        <v/>
      </c>
      <c r="AU569" s="182" t="str">
        <f t="shared" si="334"/>
        <v/>
      </c>
      <c r="AV569" s="182" t="str">
        <f t="shared" si="335"/>
        <v/>
      </c>
      <c r="AW569" s="182" t="str">
        <f t="shared" si="336"/>
        <v/>
      </c>
      <c r="AX569" s="182" t="str">
        <f t="shared" si="337"/>
        <v/>
      </c>
      <c r="AY569" s="182" t="str">
        <f t="shared" si="338"/>
        <v/>
      </c>
      <c r="AZ569" s="182" t="str">
        <f t="shared" si="339"/>
        <v/>
      </c>
      <c r="BA569" s="182" t="str">
        <f t="shared" si="340"/>
        <v/>
      </c>
      <c r="BB569" s="182" t="str">
        <f t="shared" si="341"/>
        <v/>
      </c>
      <c r="BC569" s="182" t="str">
        <f t="shared" si="342"/>
        <v/>
      </c>
      <c r="BD569" s="182" t="str">
        <f t="shared" si="343"/>
        <v/>
      </c>
      <c r="BE569" s="182" t="str">
        <f t="shared" si="344"/>
        <v/>
      </c>
      <c r="BF569" s="182" t="str">
        <f t="shared" si="345"/>
        <v/>
      </c>
      <c r="BG569" s="182" t="str">
        <f t="shared" si="346"/>
        <v/>
      </c>
      <c r="BH569" s="182" t="str">
        <f t="shared" si="347"/>
        <v/>
      </c>
      <c r="BI569" s="182" t="str">
        <f t="shared" si="348"/>
        <v/>
      </c>
      <c r="BJ569" s="182" t="str">
        <f t="shared" si="349"/>
        <v/>
      </c>
      <c r="BK569" s="182" t="str">
        <f t="shared" si="350"/>
        <v/>
      </c>
      <c r="BL569" s="182" t="str">
        <f t="shared" si="351"/>
        <v/>
      </c>
      <c r="BM569" s="182" t="str">
        <f t="shared" si="352"/>
        <v/>
      </c>
      <c r="BN569" s="182" t="str">
        <f t="shared" si="353"/>
        <v/>
      </c>
      <c r="BO569" s="182" t="str">
        <f t="shared" si="354"/>
        <v/>
      </c>
      <c r="BP569" s="182" t="str">
        <f t="shared" si="355"/>
        <v/>
      </c>
      <c r="BQ569" s="182" t="str">
        <f t="shared" si="356"/>
        <v/>
      </c>
      <c r="BR569" s="182" t="str">
        <f t="shared" si="357"/>
        <v/>
      </c>
      <c r="BS569" s="182" t="str">
        <f t="shared" si="358"/>
        <v/>
      </c>
      <c r="BT569" s="182" t="str">
        <f t="shared" si="359"/>
        <v/>
      </c>
      <c r="BU569" s="183" t="str">
        <f t="shared" si="360"/>
        <v/>
      </c>
      <c r="BV569" s="184" t="str">
        <f>IF('Cálculos '!C575="","",AVERAGE(AN569:BU569))</f>
        <v/>
      </c>
    </row>
    <row r="570" spans="2:74" ht="17.25" hidden="1" thickBot="1" x14ac:dyDescent="0.35">
      <c r="B570" s="165">
        <f t="shared" si="325"/>
        <v>568</v>
      </c>
      <c r="C570" s="171" t="str">
        <f>IF('Cálculos '!J576="","",'Cálculos '!J576)</f>
        <v/>
      </c>
      <c r="D570" s="172" t="str">
        <f>IF('Cálculos '!K576="","",'Cálculos '!K576)</f>
        <v/>
      </c>
      <c r="E570" s="172" t="str">
        <f>IF('Cálculos '!L576="","",'Cálculos '!L576)</f>
        <v/>
      </c>
      <c r="F570" s="172" t="str">
        <f>IF('Cálculos '!M576="","",'Cálculos '!M576)</f>
        <v/>
      </c>
      <c r="G570" s="172" t="str">
        <f>IF('Cálculos '!N576="","",'Cálculos '!N576)</f>
        <v/>
      </c>
      <c r="H570" s="172" t="str">
        <f>IF('Cálculos '!O576="","",'Cálculos '!O576)</f>
        <v/>
      </c>
      <c r="I570" s="172" t="str">
        <f>IF('Cálculos '!P576="","",'Cálculos '!P576)</f>
        <v/>
      </c>
      <c r="J570" s="172" t="str">
        <f>IF('Cálculos '!Q576="","",'Cálculos '!Q576)</f>
        <v/>
      </c>
      <c r="K570" s="172" t="str">
        <f>IF('Cálculos '!R576="","",'Cálculos '!R576)</f>
        <v/>
      </c>
      <c r="L570" s="172" t="str">
        <f>IF('Cálculos '!S576="","",'Cálculos '!S576)</f>
        <v/>
      </c>
      <c r="M570" s="172" t="str">
        <f>IF('Cálculos '!T576="","",'Cálculos '!T576)</f>
        <v/>
      </c>
      <c r="N570" s="172" t="str">
        <f>IF('Cálculos '!U576="","",'Cálculos '!U576)</f>
        <v/>
      </c>
      <c r="O570" s="172" t="str">
        <f>IF('Cálculos '!V576="","",'Cálculos '!V576)</f>
        <v/>
      </c>
      <c r="P570" s="172" t="str">
        <f>IF('Cálculos '!W576="","",'Cálculos '!W576)</f>
        <v/>
      </c>
      <c r="Q570" s="172" t="str">
        <f>IF('Cálculos '!X576="","",'Cálculos '!X576)</f>
        <v/>
      </c>
      <c r="R570" s="172" t="str">
        <f>IF('Cálculos '!Y576="","",'Cálculos '!Y576)</f>
        <v/>
      </c>
      <c r="S570" s="172" t="str">
        <f>IF('Cálculos '!Z576="","",'Cálculos '!Z576)</f>
        <v/>
      </c>
      <c r="T570" s="172" t="str">
        <f>IF('Cálculos '!AA576="","",'Cálculos '!AA576)</f>
        <v/>
      </c>
      <c r="U570" s="172" t="str">
        <f>IF('Cálculos '!AB576="","",'Cálculos '!AB576)</f>
        <v/>
      </c>
      <c r="V570" s="172" t="str">
        <f>IF('Cálculos '!AC576="","",'Cálculos '!AC576)</f>
        <v/>
      </c>
      <c r="W570" s="172" t="str">
        <f>IF('Cálculos '!AD576="","",'Cálculos '!AD576)</f>
        <v/>
      </c>
      <c r="X570" s="172" t="str">
        <f>IF('Cálculos '!AE576="","",'Cálculos '!AE576)</f>
        <v/>
      </c>
      <c r="Y570" s="172" t="str">
        <f>IF('Cálculos '!AF576="","",'Cálculos '!AF576)</f>
        <v/>
      </c>
      <c r="Z570" s="172" t="str">
        <f>IF('Cálculos '!AG576="","",'Cálculos '!AG576)</f>
        <v/>
      </c>
      <c r="AA570" s="172" t="str">
        <f>IF('Cálculos '!AH576="","",'Cálculos '!AH576)</f>
        <v/>
      </c>
      <c r="AB570" s="172" t="str">
        <f>IF('Cálculos '!AI576="","",'Cálculos '!AI576)</f>
        <v/>
      </c>
      <c r="AC570" s="172" t="str">
        <f>IF('Cálculos '!AJ576="","",'Cálculos '!AJ576)</f>
        <v/>
      </c>
      <c r="AD570" s="172" t="str">
        <f>IF('Cálculos '!AK576="","",'Cálculos '!AK576)</f>
        <v/>
      </c>
      <c r="AE570" s="172" t="str">
        <f>IF('Cálculos '!AL576="","",'Cálculos '!AL576)</f>
        <v/>
      </c>
      <c r="AF570" s="172" t="str">
        <f>IF('Cálculos '!AM576="","",'Cálculos '!AM576)</f>
        <v/>
      </c>
      <c r="AG570" s="172" t="str">
        <f>IF('Cálculos '!AN576="","",'Cálculos '!AN576)</f>
        <v/>
      </c>
      <c r="AH570" s="172" t="str">
        <f>IF('Cálculos '!AO576="","",'Cálculos '!AO576)</f>
        <v/>
      </c>
      <c r="AI570" s="172" t="str">
        <f>IF('Cálculos '!AP576="","",'Cálculos '!AP576)</f>
        <v/>
      </c>
      <c r="AJ570" s="443" t="str">
        <f>IF('Cálculos '!AQ576="","",'Cálculos '!AQ576)</f>
        <v/>
      </c>
      <c r="AK570" s="446" t="str">
        <f>IF('Cálculos '!D576="","",AVERAGE(C570:AJ570))</f>
        <v/>
      </c>
      <c r="AM570" s="181">
        <f t="shared" si="326"/>
        <v>568</v>
      </c>
      <c r="AN570" s="284" t="str">
        <f t="shared" si="327"/>
        <v/>
      </c>
      <c r="AO570" s="285" t="str">
        <f t="shared" si="328"/>
        <v/>
      </c>
      <c r="AP570" s="285" t="str">
        <f t="shared" si="329"/>
        <v/>
      </c>
      <c r="AQ570" s="285" t="str">
        <f t="shared" si="330"/>
        <v/>
      </c>
      <c r="AR570" s="182" t="str">
        <f t="shared" si="331"/>
        <v/>
      </c>
      <c r="AS570" s="182" t="str">
        <f t="shared" si="332"/>
        <v/>
      </c>
      <c r="AT570" s="182" t="str">
        <f t="shared" si="333"/>
        <v/>
      </c>
      <c r="AU570" s="182" t="str">
        <f t="shared" si="334"/>
        <v/>
      </c>
      <c r="AV570" s="182" t="str">
        <f t="shared" si="335"/>
        <v/>
      </c>
      <c r="AW570" s="182" t="str">
        <f t="shared" si="336"/>
        <v/>
      </c>
      <c r="AX570" s="182" t="str">
        <f t="shared" si="337"/>
        <v/>
      </c>
      <c r="AY570" s="182" t="str">
        <f t="shared" si="338"/>
        <v/>
      </c>
      <c r="AZ570" s="182" t="str">
        <f t="shared" si="339"/>
        <v/>
      </c>
      <c r="BA570" s="182" t="str">
        <f t="shared" si="340"/>
        <v/>
      </c>
      <c r="BB570" s="182" t="str">
        <f t="shared" si="341"/>
        <v/>
      </c>
      <c r="BC570" s="182" t="str">
        <f t="shared" si="342"/>
        <v/>
      </c>
      <c r="BD570" s="182" t="str">
        <f t="shared" si="343"/>
        <v/>
      </c>
      <c r="BE570" s="182" t="str">
        <f t="shared" si="344"/>
        <v/>
      </c>
      <c r="BF570" s="182" t="str">
        <f t="shared" si="345"/>
        <v/>
      </c>
      <c r="BG570" s="182" t="str">
        <f t="shared" si="346"/>
        <v/>
      </c>
      <c r="BH570" s="182" t="str">
        <f t="shared" si="347"/>
        <v/>
      </c>
      <c r="BI570" s="182" t="str">
        <f t="shared" si="348"/>
        <v/>
      </c>
      <c r="BJ570" s="182" t="str">
        <f t="shared" si="349"/>
        <v/>
      </c>
      <c r="BK570" s="182" t="str">
        <f t="shared" si="350"/>
        <v/>
      </c>
      <c r="BL570" s="182" t="str">
        <f t="shared" si="351"/>
        <v/>
      </c>
      <c r="BM570" s="182" t="str">
        <f t="shared" si="352"/>
        <v/>
      </c>
      <c r="BN570" s="182" t="str">
        <f t="shared" si="353"/>
        <v/>
      </c>
      <c r="BO570" s="182" t="str">
        <f t="shared" si="354"/>
        <v/>
      </c>
      <c r="BP570" s="182" t="str">
        <f t="shared" si="355"/>
        <v/>
      </c>
      <c r="BQ570" s="182" t="str">
        <f t="shared" si="356"/>
        <v/>
      </c>
      <c r="BR570" s="182" t="str">
        <f t="shared" si="357"/>
        <v/>
      </c>
      <c r="BS570" s="182" t="str">
        <f t="shared" si="358"/>
        <v/>
      </c>
      <c r="BT570" s="182" t="str">
        <f t="shared" si="359"/>
        <v/>
      </c>
      <c r="BU570" s="183" t="str">
        <f t="shared" si="360"/>
        <v/>
      </c>
      <c r="BV570" s="184" t="str">
        <f>IF('Cálculos '!C576="","",AVERAGE(AN570:BU570))</f>
        <v/>
      </c>
    </row>
    <row r="571" spans="2:74" ht="17.25" hidden="1" thickBot="1" x14ac:dyDescent="0.35">
      <c r="B571" s="165">
        <f t="shared" si="325"/>
        <v>569</v>
      </c>
      <c r="C571" s="171" t="str">
        <f>IF('Cálculos '!J577="","",'Cálculos '!J577)</f>
        <v/>
      </c>
      <c r="D571" s="172" t="str">
        <f>IF('Cálculos '!K577="","",'Cálculos '!K577)</f>
        <v/>
      </c>
      <c r="E571" s="172" t="str">
        <f>IF('Cálculos '!L577="","",'Cálculos '!L577)</f>
        <v/>
      </c>
      <c r="F571" s="172" t="str">
        <f>IF('Cálculos '!M577="","",'Cálculos '!M577)</f>
        <v/>
      </c>
      <c r="G571" s="172" t="str">
        <f>IF('Cálculos '!N577="","",'Cálculos '!N577)</f>
        <v/>
      </c>
      <c r="H571" s="172" t="str">
        <f>IF('Cálculos '!O577="","",'Cálculos '!O577)</f>
        <v/>
      </c>
      <c r="I571" s="172" t="str">
        <f>IF('Cálculos '!P577="","",'Cálculos '!P577)</f>
        <v/>
      </c>
      <c r="J571" s="172" t="str">
        <f>IF('Cálculos '!Q577="","",'Cálculos '!Q577)</f>
        <v/>
      </c>
      <c r="K571" s="172" t="str">
        <f>IF('Cálculos '!R577="","",'Cálculos '!R577)</f>
        <v/>
      </c>
      <c r="L571" s="172" t="str">
        <f>IF('Cálculos '!S577="","",'Cálculos '!S577)</f>
        <v/>
      </c>
      <c r="M571" s="172" t="str">
        <f>IF('Cálculos '!T577="","",'Cálculos '!T577)</f>
        <v/>
      </c>
      <c r="N571" s="172" t="str">
        <f>IF('Cálculos '!U577="","",'Cálculos '!U577)</f>
        <v/>
      </c>
      <c r="O571" s="172" t="str">
        <f>IF('Cálculos '!V577="","",'Cálculos '!V577)</f>
        <v/>
      </c>
      <c r="P571" s="172" t="str">
        <f>IF('Cálculos '!W577="","",'Cálculos '!W577)</f>
        <v/>
      </c>
      <c r="Q571" s="172" t="str">
        <f>IF('Cálculos '!X577="","",'Cálculos '!X577)</f>
        <v/>
      </c>
      <c r="R571" s="172" t="str">
        <f>IF('Cálculos '!Y577="","",'Cálculos '!Y577)</f>
        <v/>
      </c>
      <c r="S571" s="172" t="str">
        <f>IF('Cálculos '!Z577="","",'Cálculos '!Z577)</f>
        <v/>
      </c>
      <c r="T571" s="172" t="str">
        <f>IF('Cálculos '!AA577="","",'Cálculos '!AA577)</f>
        <v/>
      </c>
      <c r="U571" s="172" t="str">
        <f>IF('Cálculos '!AB577="","",'Cálculos '!AB577)</f>
        <v/>
      </c>
      <c r="V571" s="172" t="str">
        <f>IF('Cálculos '!AC577="","",'Cálculos '!AC577)</f>
        <v/>
      </c>
      <c r="W571" s="172" t="str">
        <f>IF('Cálculos '!AD577="","",'Cálculos '!AD577)</f>
        <v/>
      </c>
      <c r="X571" s="172" t="str">
        <f>IF('Cálculos '!AE577="","",'Cálculos '!AE577)</f>
        <v/>
      </c>
      <c r="Y571" s="172" t="str">
        <f>IF('Cálculos '!AF577="","",'Cálculos '!AF577)</f>
        <v/>
      </c>
      <c r="Z571" s="172" t="str">
        <f>IF('Cálculos '!AG577="","",'Cálculos '!AG577)</f>
        <v/>
      </c>
      <c r="AA571" s="172" t="str">
        <f>IF('Cálculos '!AH577="","",'Cálculos '!AH577)</f>
        <v/>
      </c>
      <c r="AB571" s="172" t="str">
        <f>IF('Cálculos '!AI577="","",'Cálculos '!AI577)</f>
        <v/>
      </c>
      <c r="AC571" s="172" t="str">
        <f>IF('Cálculos '!AJ577="","",'Cálculos '!AJ577)</f>
        <v/>
      </c>
      <c r="AD571" s="172" t="str">
        <f>IF('Cálculos '!AK577="","",'Cálculos '!AK577)</f>
        <v/>
      </c>
      <c r="AE571" s="172" t="str">
        <f>IF('Cálculos '!AL577="","",'Cálculos '!AL577)</f>
        <v/>
      </c>
      <c r="AF571" s="172" t="str">
        <f>IF('Cálculos '!AM577="","",'Cálculos '!AM577)</f>
        <v/>
      </c>
      <c r="AG571" s="172" t="str">
        <f>IF('Cálculos '!AN577="","",'Cálculos '!AN577)</f>
        <v/>
      </c>
      <c r="AH571" s="172" t="str">
        <f>IF('Cálculos '!AO577="","",'Cálculos '!AO577)</f>
        <v/>
      </c>
      <c r="AI571" s="172" t="str">
        <f>IF('Cálculos '!AP577="","",'Cálculos '!AP577)</f>
        <v/>
      </c>
      <c r="AJ571" s="443" t="str">
        <f>IF('Cálculos '!AQ577="","",'Cálculos '!AQ577)</f>
        <v/>
      </c>
      <c r="AK571" s="446" t="str">
        <f>IF('Cálculos '!D577="","",AVERAGE(C571:AJ571))</f>
        <v/>
      </c>
      <c r="AM571" s="181">
        <f t="shared" si="326"/>
        <v>569</v>
      </c>
      <c r="AN571" s="284" t="str">
        <f t="shared" si="327"/>
        <v/>
      </c>
      <c r="AO571" s="285" t="str">
        <f t="shared" si="328"/>
        <v/>
      </c>
      <c r="AP571" s="285" t="str">
        <f t="shared" si="329"/>
        <v/>
      </c>
      <c r="AQ571" s="285" t="str">
        <f t="shared" si="330"/>
        <v/>
      </c>
      <c r="AR571" s="182" t="str">
        <f t="shared" si="331"/>
        <v/>
      </c>
      <c r="AS571" s="182" t="str">
        <f t="shared" si="332"/>
        <v/>
      </c>
      <c r="AT571" s="182" t="str">
        <f t="shared" si="333"/>
        <v/>
      </c>
      <c r="AU571" s="182" t="str">
        <f t="shared" si="334"/>
        <v/>
      </c>
      <c r="AV571" s="182" t="str">
        <f t="shared" si="335"/>
        <v/>
      </c>
      <c r="AW571" s="182" t="str">
        <f t="shared" si="336"/>
        <v/>
      </c>
      <c r="AX571" s="182" t="str">
        <f t="shared" si="337"/>
        <v/>
      </c>
      <c r="AY571" s="182" t="str">
        <f t="shared" si="338"/>
        <v/>
      </c>
      <c r="AZ571" s="182" t="str">
        <f t="shared" si="339"/>
        <v/>
      </c>
      <c r="BA571" s="182" t="str">
        <f t="shared" si="340"/>
        <v/>
      </c>
      <c r="BB571" s="182" t="str">
        <f t="shared" si="341"/>
        <v/>
      </c>
      <c r="BC571" s="182" t="str">
        <f t="shared" si="342"/>
        <v/>
      </c>
      <c r="BD571" s="182" t="str">
        <f t="shared" si="343"/>
        <v/>
      </c>
      <c r="BE571" s="182" t="str">
        <f t="shared" si="344"/>
        <v/>
      </c>
      <c r="BF571" s="182" t="str">
        <f t="shared" si="345"/>
        <v/>
      </c>
      <c r="BG571" s="182" t="str">
        <f t="shared" si="346"/>
        <v/>
      </c>
      <c r="BH571" s="182" t="str">
        <f t="shared" si="347"/>
        <v/>
      </c>
      <c r="BI571" s="182" t="str">
        <f t="shared" si="348"/>
        <v/>
      </c>
      <c r="BJ571" s="182" t="str">
        <f t="shared" si="349"/>
        <v/>
      </c>
      <c r="BK571" s="182" t="str">
        <f t="shared" si="350"/>
        <v/>
      </c>
      <c r="BL571" s="182" t="str">
        <f t="shared" si="351"/>
        <v/>
      </c>
      <c r="BM571" s="182" t="str">
        <f t="shared" si="352"/>
        <v/>
      </c>
      <c r="BN571" s="182" t="str">
        <f t="shared" si="353"/>
        <v/>
      </c>
      <c r="BO571" s="182" t="str">
        <f t="shared" si="354"/>
        <v/>
      </c>
      <c r="BP571" s="182" t="str">
        <f t="shared" si="355"/>
        <v/>
      </c>
      <c r="BQ571" s="182" t="str">
        <f t="shared" si="356"/>
        <v/>
      </c>
      <c r="BR571" s="182" t="str">
        <f t="shared" si="357"/>
        <v/>
      </c>
      <c r="BS571" s="182" t="str">
        <f t="shared" si="358"/>
        <v/>
      </c>
      <c r="BT571" s="182" t="str">
        <f t="shared" si="359"/>
        <v/>
      </c>
      <c r="BU571" s="183" t="str">
        <f t="shared" si="360"/>
        <v/>
      </c>
      <c r="BV571" s="184" t="str">
        <f>IF('Cálculos '!C577="","",AVERAGE(AN571:BU571))</f>
        <v/>
      </c>
    </row>
    <row r="572" spans="2:74" ht="17.25" hidden="1" thickBot="1" x14ac:dyDescent="0.35">
      <c r="B572" s="165">
        <f t="shared" si="325"/>
        <v>570</v>
      </c>
      <c r="C572" s="171" t="str">
        <f>IF('Cálculos '!J578="","",'Cálculos '!J578)</f>
        <v/>
      </c>
      <c r="D572" s="172" t="str">
        <f>IF('Cálculos '!K578="","",'Cálculos '!K578)</f>
        <v/>
      </c>
      <c r="E572" s="172" t="str">
        <f>IF('Cálculos '!L578="","",'Cálculos '!L578)</f>
        <v/>
      </c>
      <c r="F572" s="172" t="str">
        <f>IF('Cálculos '!M578="","",'Cálculos '!M578)</f>
        <v/>
      </c>
      <c r="G572" s="172" t="str">
        <f>IF('Cálculos '!N578="","",'Cálculos '!N578)</f>
        <v/>
      </c>
      <c r="H572" s="172" t="str">
        <f>IF('Cálculos '!O578="","",'Cálculos '!O578)</f>
        <v/>
      </c>
      <c r="I572" s="172" t="str">
        <f>IF('Cálculos '!P578="","",'Cálculos '!P578)</f>
        <v/>
      </c>
      <c r="J572" s="172" t="str">
        <f>IF('Cálculos '!Q578="","",'Cálculos '!Q578)</f>
        <v/>
      </c>
      <c r="K572" s="172" t="str">
        <f>IF('Cálculos '!R578="","",'Cálculos '!R578)</f>
        <v/>
      </c>
      <c r="L572" s="172" t="str">
        <f>IF('Cálculos '!S578="","",'Cálculos '!S578)</f>
        <v/>
      </c>
      <c r="M572" s="172" t="str">
        <f>IF('Cálculos '!T578="","",'Cálculos '!T578)</f>
        <v/>
      </c>
      <c r="N572" s="172" t="str">
        <f>IF('Cálculos '!U578="","",'Cálculos '!U578)</f>
        <v/>
      </c>
      <c r="O572" s="172" t="str">
        <f>IF('Cálculos '!V578="","",'Cálculos '!V578)</f>
        <v/>
      </c>
      <c r="P572" s="172" t="str">
        <f>IF('Cálculos '!W578="","",'Cálculos '!W578)</f>
        <v/>
      </c>
      <c r="Q572" s="172" t="str">
        <f>IF('Cálculos '!X578="","",'Cálculos '!X578)</f>
        <v/>
      </c>
      <c r="R572" s="172" t="str">
        <f>IF('Cálculos '!Y578="","",'Cálculos '!Y578)</f>
        <v/>
      </c>
      <c r="S572" s="172" t="str">
        <f>IF('Cálculos '!Z578="","",'Cálculos '!Z578)</f>
        <v/>
      </c>
      <c r="T572" s="172" t="str">
        <f>IF('Cálculos '!AA578="","",'Cálculos '!AA578)</f>
        <v/>
      </c>
      <c r="U572" s="172" t="str">
        <f>IF('Cálculos '!AB578="","",'Cálculos '!AB578)</f>
        <v/>
      </c>
      <c r="V572" s="172" t="str">
        <f>IF('Cálculos '!AC578="","",'Cálculos '!AC578)</f>
        <v/>
      </c>
      <c r="W572" s="172" t="str">
        <f>IF('Cálculos '!AD578="","",'Cálculos '!AD578)</f>
        <v/>
      </c>
      <c r="X572" s="172" t="str">
        <f>IF('Cálculos '!AE578="","",'Cálculos '!AE578)</f>
        <v/>
      </c>
      <c r="Y572" s="172" t="str">
        <f>IF('Cálculos '!AF578="","",'Cálculos '!AF578)</f>
        <v/>
      </c>
      <c r="Z572" s="172" t="str">
        <f>IF('Cálculos '!AG578="","",'Cálculos '!AG578)</f>
        <v/>
      </c>
      <c r="AA572" s="172" t="str">
        <f>IF('Cálculos '!AH578="","",'Cálculos '!AH578)</f>
        <v/>
      </c>
      <c r="AB572" s="172" t="str">
        <f>IF('Cálculos '!AI578="","",'Cálculos '!AI578)</f>
        <v/>
      </c>
      <c r="AC572" s="172" t="str">
        <f>IF('Cálculos '!AJ578="","",'Cálculos '!AJ578)</f>
        <v/>
      </c>
      <c r="AD572" s="172" t="str">
        <f>IF('Cálculos '!AK578="","",'Cálculos '!AK578)</f>
        <v/>
      </c>
      <c r="AE572" s="172" t="str">
        <f>IF('Cálculos '!AL578="","",'Cálculos '!AL578)</f>
        <v/>
      </c>
      <c r="AF572" s="172" t="str">
        <f>IF('Cálculos '!AM578="","",'Cálculos '!AM578)</f>
        <v/>
      </c>
      <c r="AG572" s="172" t="str">
        <f>IF('Cálculos '!AN578="","",'Cálculos '!AN578)</f>
        <v/>
      </c>
      <c r="AH572" s="172" t="str">
        <f>IF('Cálculos '!AO578="","",'Cálculos '!AO578)</f>
        <v/>
      </c>
      <c r="AI572" s="172" t="str">
        <f>IF('Cálculos '!AP578="","",'Cálculos '!AP578)</f>
        <v/>
      </c>
      <c r="AJ572" s="443" t="str">
        <f>IF('Cálculos '!AQ578="","",'Cálculos '!AQ578)</f>
        <v/>
      </c>
      <c r="AK572" s="446" t="str">
        <f>IF('Cálculos '!D578="","",AVERAGE(C572:AJ572))</f>
        <v/>
      </c>
      <c r="AM572" s="181">
        <f t="shared" si="326"/>
        <v>570</v>
      </c>
      <c r="AN572" s="284" t="str">
        <f t="shared" si="327"/>
        <v/>
      </c>
      <c r="AO572" s="285" t="str">
        <f t="shared" si="328"/>
        <v/>
      </c>
      <c r="AP572" s="285" t="str">
        <f t="shared" si="329"/>
        <v/>
      </c>
      <c r="AQ572" s="285" t="str">
        <f t="shared" si="330"/>
        <v/>
      </c>
      <c r="AR572" s="182" t="str">
        <f t="shared" si="331"/>
        <v/>
      </c>
      <c r="AS572" s="182" t="str">
        <f t="shared" si="332"/>
        <v/>
      </c>
      <c r="AT572" s="182" t="str">
        <f t="shared" si="333"/>
        <v/>
      </c>
      <c r="AU572" s="182" t="str">
        <f t="shared" si="334"/>
        <v/>
      </c>
      <c r="AV572" s="182" t="str">
        <f t="shared" si="335"/>
        <v/>
      </c>
      <c r="AW572" s="182" t="str">
        <f t="shared" si="336"/>
        <v/>
      </c>
      <c r="AX572" s="182" t="str">
        <f t="shared" si="337"/>
        <v/>
      </c>
      <c r="AY572" s="182" t="str">
        <f t="shared" si="338"/>
        <v/>
      </c>
      <c r="AZ572" s="182" t="str">
        <f t="shared" si="339"/>
        <v/>
      </c>
      <c r="BA572" s="182" t="str">
        <f t="shared" si="340"/>
        <v/>
      </c>
      <c r="BB572" s="182" t="str">
        <f t="shared" si="341"/>
        <v/>
      </c>
      <c r="BC572" s="182" t="str">
        <f t="shared" si="342"/>
        <v/>
      </c>
      <c r="BD572" s="182" t="str">
        <f t="shared" si="343"/>
        <v/>
      </c>
      <c r="BE572" s="182" t="str">
        <f t="shared" si="344"/>
        <v/>
      </c>
      <c r="BF572" s="182" t="str">
        <f t="shared" si="345"/>
        <v/>
      </c>
      <c r="BG572" s="182" t="str">
        <f t="shared" si="346"/>
        <v/>
      </c>
      <c r="BH572" s="182" t="str">
        <f t="shared" si="347"/>
        <v/>
      </c>
      <c r="BI572" s="182" t="str">
        <f t="shared" si="348"/>
        <v/>
      </c>
      <c r="BJ572" s="182" t="str">
        <f t="shared" si="349"/>
        <v/>
      </c>
      <c r="BK572" s="182" t="str">
        <f t="shared" si="350"/>
        <v/>
      </c>
      <c r="BL572" s="182" t="str">
        <f t="shared" si="351"/>
        <v/>
      </c>
      <c r="BM572" s="182" t="str">
        <f t="shared" si="352"/>
        <v/>
      </c>
      <c r="BN572" s="182" t="str">
        <f t="shared" si="353"/>
        <v/>
      </c>
      <c r="BO572" s="182" t="str">
        <f t="shared" si="354"/>
        <v/>
      </c>
      <c r="BP572" s="182" t="str">
        <f t="shared" si="355"/>
        <v/>
      </c>
      <c r="BQ572" s="182" t="str">
        <f t="shared" si="356"/>
        <v/>
      </c>
      <c r="BR572" s="182" t="str">
        <f t="shared" si="357"/>
        <v/>
      </c>
      <c r="BS572" s="182" t="str">
        <f t="shared" si="358"/>
        <v/>
      </c>
      <c r="BT572" s="182" t="str">
        <f t="shared" si="359"/>
        <v/>
      </c>
      <c r="BU572" s="183" t="str">
        <f t="shared" si="360"/>
        <v/>
      </c>
      <c r="BV572" s="184" t="str">
        <f>IF('Cálculos '!C578="","",AVERAGE(AN572:BU572))</f>
        <v/>
      </c>
    </row>
    <row r="573" spans="2:74" ht="17.25" hidden="1" thickBot="1" x14ac:dyDescent="0.35">
      <c r="B573" s="165">
        <f t="shared" si="325"/>
        <v>571</v>
      </c>
      <c r="C573" s="171" t="str">
        <f>IF('Cálculos '!J579="","",'Cálculos '!J579)</f>
        <v/>
      </c>
      <c r="D573" s="172" t="str">
        <f>IF('Cálculos '!K579="","",'Cálculos '!K579)</f>
        <v/>
      </c>
      <c r="E573" s="172" t="str">
        <f>IF('Cálculos '!L579="","",'Cálculos '!L579)</f>
        <v/>
      </c>
      <c r="F573" s="172" t="str">
        <f>IF('Cálculos '!M579="","",'Cálculos '!M579)</f>
        <v/>
      </c>
      <c r="G573" s="172" t="str">
        <f>IF('Cálculos '!N579="","",'Cálculos '!N579)</f>
        <v/>
      </c>
      <c r="H573" s="172" t="str">
        <f>IF('Cálculos '!O579="","",'Cálculos '!O579)</f>
        <v/>
      </c>
      <c r="I573" s="172" t="str">
        <f>IF('Cálculos '!P579="","",'Cálculos '!P579)</f>
        <v/>
      </c>
      <c r="J573" s="172" t="str">
        <f>IF('Cálculos '!Q579="","",'Cálculos '!Q579)</f>
        <v/>
      </c>
      <c r="K573" s="172" t="str">
        <f>IF('Cálculos '!R579="","",'Cálculos '!R579)</f>
        <v/>
      </c>
      <c r="L573" s="172" t="str">
        <f>IF('Cálculos '!S579="","",'Cálculos '!S579)</f>
        <v/>
      </c>
      <c r="M573" s="172" t="str">
        <f>IF('Cálculos '!T579="","",'Cálculos '!T579)</f>
        <v/>
      </c>
      <c r="N573" s="172" t="str">
        <f>IF('Cálculos '!U579="","",'Cálculos '!U579)</f>
        <v/>
      </c>
      <c r="O573" s="172" t="str">
        <f>IF('Cálculos '!V579="","",'Cálculos '!V579)</f>
        <v/>
      </c>
      <c r="P573" s="172" t="str">
        <f>IF('Cálculos '!W579="","",'Cálculos '!W579)</f>
        <v/>
      </c>
      <c r="Q573" s="172" t="str">
        <f>IF('Cálculos '!X579="","",'Cálculos '!X579)</f>
        <v/>
      </c>
      <c r="R573" s="172" t="str">
        <f>IF('Cálculos '!Y579="","",'Cálculos '!Y579)</f>
        <v/>
      </c>
      <c r="S573" s="172" t="str">
        <f>IF('Cálculos '!Z579="","",'Cálculos '!Z579)</f>
        <v/>
      </c>
      <c r="T573" s="172" t="str">
        <f>IF('Cálculos '!AA579="","",'Cálculos '!AA579)</f>
        <v/>
      </c>
      <c r="U573" s="172" t="str">
        <f>IF('Cálculos '!AB579="","",'Cálculos '!AB579)</f>
        <v/>
      </c>
      <c r="V573" s="172" t="str">
        <f>IF('Cálculos '!AC579="","",'Cálculos '!AC579)</f>
        <v/>
      </c>
      <c r="W573" s="172" t="str">
        <f>IF('Cálculos '!AD579="","",'Cálculos '!AD579)</f>
        <v/>
      </c>
      <c r="X573" s="172" t="str">
        <f>IF('Cálculos '!AE579="","",'Cálculos '!AE579)</f>
        <v/>
      </c>
      <c r="Y573" s="172" t="str">
        <f>IF('Cálculos '!AF579="","",'Cálculos '!AF579)</f>
        <v/>
      </c>
      <c r="Z573" s="172" t="str">
        <f>IF('Cálculos '!AG579="","",'Cálculos '!AG579)</f>
        <v/>
      </c>
      <c r="AA573" s="172" t="str">
        <f>IF('Cálculos '!AH579="","",'Cálculos '!AH579)</f>
        <v/>
      </c>
      <c r="AB573" s="172" t="str">
        <f>IF('Cálculos '!AI579="","",'Cálculos '!AI579)</f>
        <v/>
      </c>
      <c r="AC573" s="172" t="str">
        <f>IF('Cálculos '!AJ579="","",'Cálculos '!AJ579)</f>
        <v/>
      </c>
      <c r="AD573" s="172" t="str">
        <f>IF('Cálculos '!AK579="","",'Cálculos '!AK579)</f>
        <v/>
      </c>
      <c r="AE573" s="172" t="str">
        <f>IF('Cálculos '!AL579="","",'Cálculos '!AL579)</f>
        <v/>
      </c>
      <c r="AF573" s="172" t="str">
        <f>IF('Cálculos '!AM579="","",'Cálculos '!AM579)</f>
        <v/>
      </c>
      <c r="AG573" s="172" t="str">
        <f>IF('Cálculos '!AN579="","",'Cálculos '!AN579)</f>
        <v/>
      </c>
      <c r="AH573" s="172" t="str">
        <f>IF('Cálculos '!AO579="","",'Cálculos '!AO579)</f>
        <v/>
      </c>
      <c r="AI573" s="172" t="str">
        <f>IF('Cálculos '!AP579="","",'Cálculos '!AP579)</f>
        <v/>
      </c>
      <c r="AJ573" s="443" t="str">
        <f>IF('Cálculos '!AQ579="","",'Cálculos '!AQ579)</f>
        <v/>
      </c>
      <c r="AK573" s="446" t="str">
        <f>IF('Cálculos '!D579="","",AVERAGE(C573:AJ573))</f>
        <v/>
      </c>
      <c r="AM573" s="181">
        <f t="shared" si="326"/>
        <v>571</v>
      </c>
      <c r="AN573" s="284" t="str">
        <f t="shared" si="327"/>
        <v/>
      </c>
      <c r="AO573" s="285" t="str">
        <f t="shared" si="328"/>
        <v/>
      </c>
      <c r="AP573" s="285" t="str">
        <f t="shared" si="329"/>
        <v/>
      </c>
      <c r="AQ573" s="285" t="str">
        <f t="shared" si="330"/>
        <v/>
      </c>
      <c r="AR573" s="182" t="str">
        <f t="shared" si="331"/>
        <v/>
      </c>
      <c r="AS573" s="182" t="str">
        <f t="shared" si="332"/>
        <v/>
      </c>
      <c r="AT573" s="182" t="str">
        <f t="shared" si="333"/>
        <v/>
      </c>
      <c r="AU573" s="182" t="str">
        <f t="shared" si="334"/>
        <v/>
      </c>
      <c r="AV573" s="182" t="str">
        <f t="shared" si="335"/>
        <v/>
      </c>
      <c r="AW573" s="182" t="str">
        <f t="shared" si="336"/>
        <v/>
      </c>
      <c r="AX573" s="182" t="str">
        <f t="shared" si="337"/>
        <v/>
      </c>
      <c r="AY573" s="182" t="str">
        <f t="shared" si="338"/>
        <v/>
      </c>
      <c r="AZ573" s="182" t="str">
        <f t="shared" si="339"/>
        <v/>
      </c>
      <c r="BA573" s="182" t="str">
        <f t="shared" si="340"/>
        <v/>
      </c>
      <c r="BB573" s="182" t="str">
        <f t="shared" si="341"/>
        <v/>
      </c>
      <c r="BC573" s="182" t="str">
        <f t="shared" si="342"/>
        <v/>
      </c>
      <c r="BD573" s="182" t="str">
        <f t="shared" si="343"/>
        <v/>
      </c>
      <c r="BE573" s="182" t="str">
        <f t="shared" si="344"/>
        <v/>
      </c>
      <c r="BF573" s="182" t="str">
        <f t="shared" si="345"/>
        <v/>
      </c>
      <c r="BG573" s="182" t="str">
        <f t="shared" si="346"/>
        <v/>
      </c>
      <c r="BH573" s="182" t="str">
        <f t="shared" si="347"/>
        <v/>
      </c>
      <c r="BI573" s="182" t="str">
        <f t="shared" si="348"/>
        <v/>
      </c>
      <c r="BJ573" s="182" t="str">
        <f t="shared" si="349"/>
        <v/>
      </c>
      <c r="BK573" s="182" t="str">
        <f t="shared" si="350"/>
        <v/>
      </c>
      <c r="BL573" s="182" t="str">
        <f t="shared" si="351"/>
        <v/>
      </c>
      <c r="BM573" s="182" t="str">
        <f t="shared" si="352"/>
        <v/>
      </c>
      <c r="BN573" s="182" t="str">
        <f t="shared" si="353"/>
        <v/>
      </c>
      <c r="BO573" s="182" t="str">
        <f t="shared" si="354"/>
        <v/>
      </c>
      <c r="BP573" s="182" t="str">
        <f t="shared" si="355"/>
        <v/>
      </c>
      <c r="BQ573" s="182" t="str">
        <f t="shared" si="356"/>
        <v/>
      </c>
      <c r="BR573" s="182" t="str">
        <f t="shared" si="357"/>
        <v/>
      </c>
      <c r="BS573" s="182" t="str">
        <f t="shared" si="358"/>
        <v/>
      </c>
      <c r="BT573" s="182" t="str">
        <f t="shared" si="359"/>
        <v/>
      </c>
      <c r="BU573" s="183" t="str">
        <f t="shared" si="360"/>
        <v/>
      </c>
      <c r="BV573" s="184" t="str">
        <f>IF('Cálculos '!C579="","",AVERAGE(AN573:BU573))</f>
        <v/>
      </c>
    </row>
    <row r="574" spans="2:74" ht="17.25" hidden="1" thickBot="1" x14ac:dyDescent="0.35">
      <c r="B574" s="165">
        <f t="shared" ref="B574:B637" si="361">+B573+1</f>
        <v>572</v>
      </c>
      <c r="C574" s="171" t="str">
        <f>IF('Cálculos '!J580="","",'Cálculos '!J580)</f>
        <v/>
      </c>
      <c r="D574" s="172" t="str">
        <f>IF('Cálculos '!K580="","",'Cálculos '!K580)</f>
        <v/>
      </c>
      <c r="E574" s="172" t="str">
        <f>IF('Cálculos '!L580="","",'Cálculos '!L580)</f>
        <v/>
      </c>
      <c r="F574" s="172" t="str">
        <f>IF('Cálculos '!M580="","",'Cálculos '!M580)</f>
        <v/>
      </c>
      <c r="G574" s="172" t="str">
        <f>IF('Cálculos '!N580="","",'Cálculos '!N580)</f>
        <v/>
      </c>
      <c r="H574" s="172" t="str">
        <f>IF('Cálculos '!O580="","",'Cálculos '!O580)</f>
        <v/>
      </c>
      <c r="I574" s="172" t="str">
        <f>IF('Cálculos '!P580="","",'Cálculos '!P580)</f>
        <v/>
      </c>
      <c r="J574" s="172" t="str">
        <f>IF('Cálculos '!Q580="","",'Cálculos '!Q580)</f>
        <v/>
      </c>
      <c r="K574" s="172" t="str">
        <f>IF('Cálculos '!R580="","",'Cálculos '!R580)</f>
        <v/>
      </c>
      <c r="L574" s="172" t="str">
        <f>IF('Cálculos '!S580="","",'Cálculos '!S580)</f>
        <v/>
      </c>
      <c r="M574" s="172" t="str">
        <f>IF('Cálculos '!T580="","",'Cálculos '!T580)</f>
        <v/>
      </c>
      <c r="N574" s="172" t="str">
        <f>IF('Cálculos '!U580="","",'Cálculos '!U580)</f>
        <v/>
      </c>
      <c r="O574" s="172" t="str">
        <f>IF('Cálculos '!V580="","",'Cálculos '!V580)</f>
        <v/>
      </c>
      <c r="P574" s="172" t="str">
        <f>IF('Cálculos '!W580="","",'Cálculos '!W580)</f>
        <v/>
      </c>
      <c r="Q574" s="172" t="str">
        <f>IF('Cálculos '!X580="","",'Cálculos '!X580)</f>
        <v/>
      </c>
      <c r="R574" s="172" t="str">
        <f>IF('Cálculos '!Y580="","",'Cálculos '!Y580)</f>
        <v/>
      </c>
      <c r="S574" s="172" t="str">
        <f>IF('Cálculos '!Z580="","",'Cálculos '!Z580)</f>
        <v/>
      </c>
      <c r="T574" s="172" t="str">
        <f>IF('Cálculos '!AA580="","",'Cálculos '!AA580)</f>
        <v/>
      </c>
      <c r="U574" s="172" t="str">
        <f>IF('Cálculos '!AB580="","",'Cálculos '!AB580)</f>
        <v/>
      </c>
      <c r="V574" s="172" t="str">
        <f>IF('Cálculos '!AC580="","",'Cálculos '!AC580)</f>
        <v/>
      </c>
      <c r="W574" s="172" t="str">
        <f>IF('Cálculos '!AD580="","",'Cálculos '!AD580)</f>
        <v/>
      </c>
      <c r="X574" s="172" t="str">
        <f>IF('Cálculos '!AE580="","",'Cálculos '!AE580)</f>
        <v/>
      </c>
      <c r="Y574" s="172" t="str">
        <f>IF('Cálculos '!AF580="","",'Cálculos '!AF580)</f>
        <v/>
      </c>
      <c r="Z574" s="172" t="str">
        <f>IF('Cálculos '!AG580="","",'Cálculos '!AG580)</f>
        <v/>
      </c>
      <c r="AA574" s="172" t="str">
        <f>IF('Cálculos '!AH580="","",'Cálculos '!AH580)</f>
        <v/>
      </c>
      <c r="AB574" s="172" t="str">
        <f>IF('Cálculos '!AI580="","",'Cálculos '!AI580)</f>
        <v/>
      </c>
      <c r="AC574" s="172" t="str">
        <f>IF('Cálculos '!AJ580="","",'Cálculos '!AJ580)</f>
        <v/>
      </c>
      <c r="AD574" s="172" t="str">
        <f>IF('Cálculos '!AK580="","",'Cálculos '!AK580)</f>
        <v/>
      </c>
      <c r="AE574" s="172" t="str">
        <f>IF('Cálculos '!AL580="","",'Cálculos '!AL580)</f>
        <v/>
      </c>
      <c r="AF574" s="172" t="str">
        <f>IF('Cálculos '!AM580="","",'Cálculos '!AM580)</f>
        <v/>
      </c>
      <c r="AG574" s="172" t="str">
        <f>IF('Cálculos '!AN580="","",'Cálculos '!AN580)</f>
        <v/>
      </c>
      <c r="AH574" s="172" t="str">
        <f>IF('Cálculos '!AO580="","",'Cálculos '!AO580)</f>
        <v/>
      </c>
      <c r="AI574" s="172" t="str">
        <f>IF('Cálculos '!AP580="","",'Cálculos '!AP580)</f>
        <v/>
      </c>
      <c r="AJ574" s="443" t="str">
        <f>IF('Cálculos '!AQ580="","",'Cálculos '!AQ580)</f>
        <v/>
      </c>
      <c r="AK574" s="446" t="str">
        <f>IF('Cálculos '!D580="","",AVERAGE(C574:AJ574))</f>
        <v/>
      </c>
      <c r="AM574" s="181">
        <f t="shared" si="326"/>
        <v>572</v>
      </c>
      <c r="AN574" s="284" t="str">
        <f t="shared" si="327"/>
        <v/>
      </c>
      <c r="AO574" s="285" t="str">
        <f t="shared" si="328"/>
        <v/>
      </c>
      <c r="AP574" s="285" t="str">
        <f t="shared" si="329"/>
        <v/>
      </c>
      <c r="AQ574" s="285" t="str">
        <f t="shared" si="330"/>
        <v/>
      </c>
      <c r="AR574" s="182" t="str">
        <f t="shared" si="331"/>
        <v/>
      </c>
      <c r="AS574" s="182" t="str">
        <f t="shared" si="332"/>
        <v/>
      </c>
      <c r="AT574" s="182" t="str">
        <f t="shared" si="333"/>
        <v/>
      </c>
      <c r="AU574" s="182" t="str">
        <f t="shared" si="334"/>
        <v/>
      </c>
      <c r="AV574" s="182" t="str">
        <f t="shared" si="335"/>
        <v/>
      </c>
      <c r="AW574" s="182" t="str">
        <f t="shared" si="336"/>
        <v/>
      </c>
      <c r="AX574" s="182" t="str">
        <f t="shared" si="337"/>
        <v/>
      </c>
      <c r="AY574" s="182" t="str">
        <f t="shared" si="338"/>
        <v/>
      </c>
      <c r="AZ574" s="182" t="str">
        <f t="shared" si="339"/>
        <v/>
      </c>
      <c r="BA574" s="182" t="str">
        <f t="shared" si="340"/>
        <v/>
      </c>
      <c r="BB574" s="182" t="str">
        <f t="shared" si="341"/>
        <v/>
      </c>
      <c r="BC574" s="182" t="str">
        <f t="shared" si="342"/>
        <v/>
      </c>
      <c r="BD574" s="182" t="str">
        <f t="shared" si="343"/>
        <v/>
      </c>
      <c r="BE574" s="182" t="str">
        <f t="shared" si="344"/>
        <v/>
      </c>
      <c r="BF574" s="182" t="str">
        <f t="shared" si="345"/>
        <v/>
      </c>
      <c r="BG574" s="182" t="str">
        <f t="shared" si="346"/>
        <v/>
      </c>
      <c r="BH574" s="182" t="str">
        <f t="shared" si="347"/>
        <v/>
      </c>
      <c r="BI574" s="182" t="str">
        <f t="shared" si="348"/>
        <v/>
      </c>
      <c r="BJ574" s="182" t="str">
        <f t="shared" si="349"/>
        <v/>
      </c>
      <c r="BK574" s="182" t="str">
        <f t="shared" si="350"/>
        <v/>
      </c>
      <c r="BL574" s="182" t="str">
        <f t="shared" si="351"/>
        <v/>
      </c>
      <c r="BM574" s="182" t="str">
        <f t="shared" si="352"/>
        <v/>
      </c>
      <c r="BN574" s="182" t="str">
        <f t="shared" si="353"/>
        <v/>
      </c>
      <c r="BO574" s="182" t="str">
        <f t="shared" si="354"/>
        <v/>
      </c>
      <c r="BP574" s="182" t="str">
        <f t="shared" si="355"/>
        <v/>
      </c>
      <c r="BQ574" s="182" t="str">
        <f t="shared" si="356"/>
        <v/>
      </c>
      <c r="BR574" s="182" t="str">
        <f t="shared" si="357"/>
        <v/>
      </c>
      <c r="BS574" s="182" t="str">
        <f t="shared" si="358"/>
        <v/>
      </c>
      <c r="BT574" s="182" t="str">
        <f t="shared" si="359"/>
        <v/>
      </c>
      <c r="BU574" s="183" t="str">
        <f t="shared" si="360"/>
        <v/>
      </c>
      <c r="BV574" s="184" t="str">
        <f>IF('Cálculos '!C580="","",AVERAGE(AN574:BU574))</f>
        <v/>
      </c>
    </row>
    <row r="575" spans="2:74" ht="17.25" hidden="1" thickBot="1" x14ac:dyDescent="0.35">
      <c r="B575" s="165">
        <f t="shared" si="361"/>
        <v>573</v>
      </c>
      <c r="C575" s="171" t="str">
        <f>IF('Cálculos '!J581="","",'Cálculos '!J581)</f>
        <v/>
      </c>
      <c r="D575" s="172" t="str">
        <f>IF('Cálculos '!K581="","",'Cálculos '!K581)</f>
        <v/>
      </c>
      <c r="E575" s="172" t="str">
        <f>IF('Cálculos '!L581="","",'Cálculos '!L581)</f>
        <v/>
      </c>
      <c r="F575" s="172" t="str">
        <f>IF('Cálculos '!M581="","",'Cálculos '!M581)</f>
        <v/>
      </c>
      <c r="G575" s="172" t="str">
        <f>IF('Cálculos '!N581="","",'Cálculos '!N581)</f>
        <v/>
      </c>
      <c r="H575" s="172" t="str">
        <f>IF('Cálculos '!O581="","",'Cálculos '!O581)</f>
        <v/>
      </c>
      <c r="I575" s="172" t="str">
        <f>IF('Cálculos '!P581="","",'Cálculos '!P581)</f>
        <v/>
      </c>
      <c r="J575" s="172" t="str">
        <f>IF('Cálculos '!Q581="","",'Cálculos '!Q581)</f>
        <v/>
      </c>
      <c r="K575" s="172" t="str">
        <f>IF('Cálculos '!R581="","",'Cálculos '!R581)</f>
        <v/>
      </c>
      <c r="L575" s="172" t="str">
        <f>IF('Cálculos '!S581="","",'Cálculos '!S581)</f>
        <v/>
      </c>
      <c r="M575" s="172" t="str">
        <f>IF('Cálculos '!T581="","",'Cálculos '!T581)</f>
        <v/>
      </c>
      <c r="N575" s="172" t="str">
        <f>IF('Cálculos '!U581="","",'Cálculos '!U581)</f>
        <v/>
      </c>
      <c r="O575" s="172" t="str">
        <f>IF('Cálculos '!V581="","",'Cálculos '!V581)</f>
        <v/>
      </c>
      <c r="P575" s="172" t="str">
        <f>IF('Cálculos '!W581="","",'Cálculos '!W581)</f>
        <v/>
      </c>
      <c r="Q575" s="172" t="str">
        <f>IF('Cálculos '!X581="","",'Cálculos '!X581)</f>
        <v/>
      </c>
      <c r="R575" s="172" t="str">
        <f>IF('Cálculos '!Y581="","",'Cálculos '!Y581)</f>
        <v/>
      </c>
      <c r="S575" s="172" t="str">
        <f>IF('Cálculos '!Z581="","",'Cálculos '!Z581)</f>
        <v/>
      </c>
      <c r="T575" s="172" t="str">
        <f>IF('Cálculos '!AA581="","",'Cálculos '!AA581)</f>
        <v/>
      </c>
      <c r="U575" s="172" t="str">
        <f>IF('Cálculos '!AB581="","",'Cálculos '!AB581)</f>
        <v/>
      </c>
      <c r="V575" s="172" t="str">
        <f>IF('Cálculos '!AC581="","",'Cálculos '!AC581)</f>
        <v/>
      </c>
      <c r="W575" s="172" t="str">
        <f>IF('Cálculos '!AD581="","",'Cálculos '!AD581)</f>
        <v/>
      </c>
      <c r="X575" s="172" t="str">
        <f>IF('Cálculos '!AE581="","",'Cálculos '!AE581)</f>
        <v/>
      </c>
      <c r="Y575" s="172" t="str">
        <f>IF('Cálculos '!AF581="","",'Cálculos '!AF581)</f>
        <v/>
      </c>
      <c r="Z575" s="172" t="str">
        <f>IF('Cálculos '!AG581="","",'Cálculos '!AG581)</f>
        <v/>
      </c>
      <c r="AA575" s="172" t="str">
        <f>IF('Cálculos '!AH581="","",'Cálculos '!AH581)</f>
        <v/>
      </c>
      <c r="AB575" s="172" t="str">
        <f>IF('Cálculos '!AI581="","",'Cálculos '!AI581)</f>
        <v/>
      </c>
      <c r="AC575" s="172" t="str">
        <f>IF('Cálculos '!AJ581="","",'Cálculos '!AJ581)</f>
        <v/>
      </c>
      <c r="AD575" s="172" t="str">
        <f>IF('Cálculos '!AK581="","",'Cálculos '!AK581)</f>
        <v/>
      </c>
      <c r="AE575" s="172" t="str">
        <f>IF('Cálculos '!AL581="","",'Cálculos '!AL581)</f>
        <v/>
      </c>
      <c r="AF575" s="172" t="str">
        <f>IF('Cálculos '!AM581="","",'Cálculos '!AM581)</f>
        <v/>
      </c>
      <c r="AG575" s="172" t="str">
        <f>IF('Cálculos '!AN581="","",'Cálculos '!AN581)</f>
        <v/>
      </c>
      <c r="AH575" s="172" t="str">
        <f>IF('Cálculos '!AO581="","",'Cálculos '!AO581)</f>
        <v/>
      </c>
      <c r="AI575" s="172" t="str">
        <f>IF('Cálculos '!AP581="","",'Cálculos '!AP581)</f>
        <v/>
      </c>
      <c r="AJ575" s="443" t="str">
        <f>IF('Cálculos '!AQ581="","",'Cálculos '!AQ581)</f>
        <v/>
      </c>
      <c r="AK575" s="446" t="str">
        <f>IF('Cálculos '!D581="","",AVERAGE(C575:AJ575))</f>
        <v/>
      </c>
      <c r="AM575" s="181">
        <f t="shared" si="326"/>
        <v>573</v>
      </c>
      <c r="AN575" s="284" t="str">
        <f t="shared" si="327"/>
        <v/>
      </c>
      <c r="AO575" s="285" t="str">
        <f t="shared" si="328"/>
        <v/>
      </c>
      <c r="AP575" s="285" t="str">
        <f t="shared" si="329"/>
        <v/>
      </c>
      <c r="AQ575" s="285" t="str">
        <f t="shared" si="330"/>
        <v/>
      </c>
      <c r="AR575" s="182" t="str">
        <f t="shared" si="331"/>
        <v/>
      </c>
      <c r="AS575" s="182" t="str">
        <f t="shared" si="332"/>
        <v/>
      </c>
      <c r="AT575" s="182" t="str">
        <f t="shared" si="333"/>
        <v/>
      </c>
      <c r="AU575" s="182" t="str">
        <f t="shared" si="334"/>
        <v/>
      </c>
      <c r="AV575" s="182" t="str">
        <f t="shared" si="335"/>
        <v/>
      </c>
      <c r="AW575" s="182" t="str">
        <f t="shared" si="336"/>
        <v/>
      </c>
      <c r="AX575" s="182" t="str">
        <f t="shared" si="337"/>
        <v/>
      </c>
      <c r="AY575" s="182" t="str">
        <f t="shared" si="338"/>
        <v/>
      </c>
      <c r="AZ575" s="182" t="str">
        <f t="shared" si="339"/>
        <v/>
      </c>
      <c r="BA575" s="182" t="str">
        <f t="shared" si="340"/>
        <v/>
      </c>
      <c r="BB575" s="182" t="str">
        <f t="shared" si="341"/>
        <v/>
      </c>
      <c r="BC575" s="182" t="str">
        <f t="shared" si="342"/>
        <v/>
      </c>
      <c r="BD575" s="182" t="str">
        <f t="shared" si="343"/>
        <v/>
      </c>
      <c r="BE575" s="182" t="str">
        <f t="shared" si="344"/>
        <v/>
      </c>
      <c r="BF575" s="182" t="str">
        <f t="shared" si="345"/>
        <v/>
      </c>
      <c r="BG575" s="182" t="str">
        <f t="shared" si="346"/>
        <v/>
      </c>
      <c r="BH575" s="182" t="str">
        <f t="shared" si="347"/>
        <v/>
      </c>
      <c r="BI575" s="182" t="str">
        <f t="shared" si="348"/>
        <v/>
      </c>
      <c r="BJ575" s="182" t="str">
        <f t="shared" si="349"/>
        <v/>
      </c>
      <c r="BK575" s="182" t="str">
        <f t="shared" si="350"/>
        <v/>
      </c>
      <c r="BL575" s="182" t="str">
        <f t="shared" si="351"/>
        <v/>
      </c>
      <c r="BM575" s="182" t="str">
        <f t="shared" si="352"/>
        <v/>
      </c>
      <c r="BN575" s="182" t="str">
        <f t="shared" si="353"/>
        <v/>
      </c>
      <c r="BO575" s="182" t="str">
        <f t="shared" si="354"/>
        <v/>
      </c>
      <c r="BP575" s="182" t="str">
        <f t="shared" si="355"/>
        <v/>
      </c>
      <c r="BQ575" s="182" t="str">
        <f t="shared" si="356"/>
        <v/>
      </c>
      <c r="BR575" s="182" t="str">
        <f t="shared" si="357"/>
        <v/>
      </c>
      <c r="BS575" s="182" t="str">
        <f t="shared" si="358"/>
        <v/>
      </c>
      <c r="BT575" s="182" t="str">
        <f t="shared" si="359"/>
        <v/>
      </c>
      <c r="BU575" s="183" t="str">
        <f t="shared" si="360"/>
        <v/>
      </c>
      <c r="BV575" s="184" t="str">
        <f>IF('Cálculos '!C581="","",AVERAGE(AN575:BU575))</f>
        <v/>
      </c>
    </row>
    <row r="576" spans="2:74" ht="17.25" hidden="1" thickBot="1" x14ac:dyDescent="0.35">
      <c r="B576" s="165">
        <f t="shared" si="361"/>
        <v>574</v>
      </c>
      <c r="C576" s="171" t="str">
        <f>IF('Cálculos '!J582="","",'Cálculos '!J582)</f>
        <v/>
      </c>
      <c r="D576" s="172" t="str">
        <f>IF('Cálculos '!K582="","",'Cálculos '!K582)</f>
        <v/>
      </c>
      <c r="E576" s="172" t="str">
        <f>IF('Cálculos '!L582="","",'Cálculos '!L582)</f>
        <v/>
      </c>
      <c r="F576" s="172" t="str">
        <f>IF('Cálculos '!M582="","",'Cálculos '!M582)</f>
        <v/>
      </c>
      <c r="G576" s="172" t="str">
        <f>IF('Cálculos '!N582="","",'Cálculos '!N582)</f>
        <v/>
      </c>
      <c r="H576" s="172" t="str">
        <f>IF('Cálculos '!O582="","",'Cálculos '!O582)</f>
        <v/>
      </c>
      <c r="I576" s="172" t="str">
        <f>IF('Cálculos '!P582="","",'Cálculos '!P582)</f>
        <v/>
      </c>
      <c r="J576" s="172" t="str">
        <f>IF('Cálculos '!Q582="","",'Cálculos '!Q582)</f>
        <v/>
      </c>
      <c r="K576" s="172" t="str">
        <f>IF('Cálculos '!R582="","",'Cálculos '!R582)</f>
        <v/>
      </c>
      <c r="L576" s="172" t="str">
        <f>IF('Cálculos '!S582="","",'Cálculos '!S582)</f>
        <v/>
      </c>
      <c r="M576" s="172" t="str">
        <f>IF('Cálculos '!T582="","",'Cálculos '!T582)</f>
        <v/>
      </c>
      <c r="N576" s="172" t="str">
        <f>IF('Cálculos '!U582="","",'Cálculos '!U582)</f>
        <v/>
      </c>
      <c r="O576" s="172" t="str">
        <f>IF('Cálculos '!V582="","",'Cálculos '!V582)</f>
        <v/>
      </c>
      <c r="P576" s="172" t="str">
        <f>IF('Cálculos '!W582="","",'Cálculos '!W582)</f>
        <v/>
      </c>
      <c r="Q576" s="172" t="str">
        <f>IF('Cálculos '!X582="","",'Cálculos '!X582)</f>
        <v/>
      </c>
      <c r="R576" s="172" t="str">
        <f>IF('Cálculos '!Y582="","",'Cálculos '!Y582)</f>
        <v/>
      </c>
      <c r="S576" s="172" t="str">
        <f>IF('Cálculos '!Z582="","",'Cálculos '!Z582)</f>
        <v/>
      </c>
      <c r="T576" s="172" t="str">
        <f>IF('Cálculos '!AA582="","",'Cálculos '!AA582)</f>
        <v/>
      </c>
      <c r="U576" s="172" t="str">
        <f>IF('Cálculos '!AB582="","",'Cálculos '!AB582)</f>
        <v/>
      </c>
      <c r="V576" s="172" t="str">
        <f>IF('Cálculos '!AC582="","",'Cálculos '!AC582)</f>
        <v/>
      </c>
      <c r="W576" s="172" t="str">
        <f>IF('Cálculos '!AD582="","",'Cálculos '!AD582)</f>
        <v/>
      </c>
      <c r="X576" s="172" t="str">
        <f>IF('Cálculos '!AE582="","",'Cálculos '!AE582)</f>
        <v/>
      </c>
      <c r="Y576" s="172" t="str">
        <f>IF('Cálculos '!AF582="","",'Cálculos '!AF582)</f>
        <v/>
      </c>
      <c r="Z576" s="172" t="str">
        <f>IF('Cálculos '!AG582="","",'Cálculos '!AG582)</f>
        <v/>
      </c>
      <c r="AA576" s="172" t="str">
        <f>IF('Cálculos '!AH582="","",'Cálculos '!AH582)</f>
        <v/>
      </c>
      <c r="AB576" s="172" t="str">
        <f>IF('Cálculos '!AI582="","",'Cálculos '!AI582)</f>
        <v/>
      </c>
      <c r="AC576" s="172" t="str">
        <f>IF('Cálculos '!AJ582="","",'Cálculos '!AJ582)</f>
        <v/>
      </c>
      <c r="AD576" s="172" t="str">
        <f>IF('Cálculos '!AK582="","",'Cálculos '!AK582)</f>
        <v/>
      </c>
      <c r="AE576" s="172" t="str">
        <f>IF('Cálculos '!AL582="","",'Cálculos '!AL582)</f>
        <v/>
      </c>
      <c r="AF576" s="172" t="str">
        <f>IF('Cálculos '!AM582="","",'Cálculos '!AM582)</f>
        <v/>
      </c>
      <c r="AG576" s="172" t="str">
        <f>IF('Cálculos '!AN582="","",'Cálculos '!AN582)</f>
        <v/>
      </c>
      <c r="AH576" s="172" t="str">
        <f>IF('Cálculos '!AO582="","",'Cálculos '!AO582)</f>
        <v/>
      </c>
      <c r="AI576" s="172" t="str">
        <f>IF('Cálculos '!AP582="","",'Cálculos '!AP582)</f>
        <v/>
      </c>
      <c r="AJ576" s="443" t="str">
        <f>IF('Cálculos '!AQ582="","",'Cálculos '!AQ582)</f>
        <v/>
      </c>
      <c r="AK576" s="446" t="str">
        <f>IF('Cálculos '!D582="","",AVERAGE(C576:AJ576))</f>
        <v/>
      </c>
      <c r="AM576" s="181">
        <f t="shared" si="326"/>
        <v>574</v>
      </c>
      <c r="AN576" s="284" t="str">
        <f t="shared" si="327"/>
        <v/>
      </c>
      <c r="AO576" s="285" t="str">
        <f t="shared" si="328"/>
        <v/>
      </c>
      <c r="AP576" s="285" t="str">
        <f t="shared" si="329"/>
        <v/>
      </c>
      <c r="AQ576" s="285" t="str">
        <f t="shared" si="330"/>
        <v/>
      </c>
      <c r="AR576" s="182" t="str">
        <f t="shared" si="331"/>
        <v/>
      </c>
      <c r="AS576" s="182" t="str">
        <f t="shared" si="332"/>
        <v/>
      </c>
      <c r="AT576" s="182" t="str">
        <f t="shared" si="333"/>
        <v/>
      </c>
      <c r="AU576" s="182" t="str">
        <f t="shared" si="334"/>
        <v/>
      </c>
      <c r="AV576" s="182" t="str">
        <f t="shared" si="335"/>
        <v/>
      </c>
      <c r="AW576" s="182" t="str">
        <f t="shared" si="336"/>
        <v/>
      </c>
      <c r="AX576" s="182" t="str">
        <f t="shared" si="337"/>
        <v/>
      </c>
      <c r="AY576" s="182" t="str">
        <f t="shared" si="338"/>
        <v/>
      </c>
      <c r="AZ576" s="182" t="str">
        <f t="shared" si="339"/>
        <v/>
      </c>
      <c r="BA576" s="182" t="str">
        <f t="shared" si="340"/>
        <v/>
      </c>
      <c r="BB576" s="182" t="str">
        <f t="shared" si="341"/>
        <v/>
      </c>
      <c r="BC576" s="182" t="str">
        <f t="shared" si="342"/>
        <v/>
      </c>
      <c r="BD576" s="182" t="str">
        <f t="shared" si="343"/>
        <v/>
      </c>
      <c r="BE576" s="182" t="str">
        <f t="shared" si="344"/>
        <v/>
      </c>
      <c r="BF576" s="182" t="str">
        <f t="shared" si="345"/>
        <v/>
      </c>
      <c r="BG576" s="182" t="str">
        <f t="shared" si="346"/>
        <v/>
      </c>
      <c r="BH576" s="182" t="str">
        <f t="shared" si="347"/>
        <v/>
      </c>
      <c r="BI576" s="182" t="str">
        <f t="shared" si="348"/>
        <v/>
      </c>
      <c r="BJ576" s="182" t="str">
        <f t="shared" si="349"/>
        <v/>
      </c>
      <c r="BK576" s="182" t="str">
        <f t="shared" si="350"/>
        <v/>
      </c>
      <c r="BL576" s="182" t="str">
        <f t="shared" si="351"/>
        <v/>
      </c>
      <c r="BM576" s="182" t="str">
        <f t="shared" si="352"/>
        <v/>
      </c>
      <c r="BN576" s="182" t="str">
        <f t="shared" si="353"/>
        <v/>
      </c>
      <c r="BO576" s="182" t="str">
        <f t="shared" si="354"/>
        <v/>
      </c>
      <c r="BP576" s="182" t="str">
        <f t="shared" si="355"/>
        <v/>
      </c>
      <c r="BQ576" s="182" t="str">
        <f t="shared" si="356"/>
        <v/>
      </c>
      <c r="BR576" s="182" t="str">
        <f t="shared" si="357"/>
        <v/>
      </c>
      <c r="BS576" s="182" t="str">
        <f t="shared" si="358"/>
        <v/>
      </c>
      <c r="BT576" s="182" t="str">
        <f t="shared" si="359"/>
        <v/>
      </c>
      <c r="BU576" s="183" t="str">
        <f t="shared" si="360"/>
        <v/>
      </c>
      <c r="BV576" s="184" t="str">
        <f>IF('Cálculos '!C582="","",AVERAGE(AN576:BU576))</f>
        <v/>
      </c>
    </row>
    <row r="577" spans="2:74" ht="17.25" hidden="1" thickBot="1" x14ac:dyDescent="0.35">
      <c r="B577" s="165">
        <f t="shared" si="361"/>
        <v>575</v>
      </c>
      <c r="C577" s="171" t="str">
        <f>IF('Cálculos '!J583="","",'Cálculos '!J583)</f>
        <v/>
      </c>
      <c r="D577" s="172" t="str">
        <f>IF('Cálculos '!K583="","",'Cálculos '!K583)</f>
        <v/>
      </c>
      <c r="E577" s="172" t="str">
        <f>IF('Cálculos '!L583="","",'Cálculos '!L583)</f>
        <v/>
      </c>
      <c r="F577" s="172" t="str">
        <f>IF('Cálculos '!M583="","",'Cálculos '!M583)</f>
        <v/>
      </c>
      <c r="G577" s="172" t="str">
        <f>IF('Cálculos '!N583="","",'Cálculos '!N583)</f>
        <v/>
      </c>
      <c r="H577" s="172" t="str">
        <f>IF('Cálculos '!O583="","",'Cálculos '!O583)</f>
        <v/>
      </c>
      <c r="I577" s="172" t="str">
        <f>IF('Cálculos '!P583="","",'Cálculos '!P583)</f>
        <v/>
      </c>
      <c r="J577" s="172" t="str">
        <f>IF('Cálculos '!Q583="","",'Cálculos '!Q583)</f>
        <v/>
      </c>
      <c r="K577" s="172" t="str">
        <f>IF('Cálculos '!R583="","",'Cálculos '!R583)</f>
        <v/>
      </c>
      <c r="L577" s="172" t="str">
        <f>IF('Cálculos '!S583="","",'Cálculos '!S583)</f>
        <v/>
      </c>
      <c r="M577" s="172" t="str">
        <f>IF('Cálculos '!T583="","",'Cálculos '!T583)</f>
        <v/>
      </c>
      <c r="N577" s="172" t="str">
        <f>IF('Cálculos '!U583="","",'Cálculos '!U583)</f>
        <v/>
      </c>
      <c r="O577" s="172" t="str">
        <f>IF('Cálculos '!V583="","",'Cálculos '!V583)</f>
        <v/>
      </c>
      <c r="P577" s="172" t="str">
        <f>IF('Cálculos '!W583="","",'Cálculos '!W583)</f>
        <v/>
      </c>
      <c r="Q577" s="172" t="str">
        <f>IF('Cálculos '!X583="","",'Cálculos '!X583)</f>
        <v/>
      </c>
      <c r="R577" s="172" t="str">
        <f>IF('Cálculos '!Y583="","",'Cálculos '!Y583)</f>
        <v/>
      </c>
      <c r="S577" s="172" t="str">
        <f>IF('Cálculos '!Z583="","",'Cálculos '!Z583)</f>
        <v/>
      </c>
      <c r="T577" s="172" t="str">
        <f>IF('Cálculos '!AA583="","",'Cálculos '!AA583)</f>
        <v/>
      </c>
      <c r="U577" s="172" t="str">
        <f>IF('Cálculos '!AB583="","",'Cálculos '!AB583)</f>
        <v/>
      </c>
      <c r="V577" s="172" t="str">
        <f>IF('Cálculos '!AC583="","",'Cálculos '!AC583)</f>
        <v/>
      </c>
      <c r="W577" s="172" t="str">
        <f>IF('Cálculos '!AD583="","",'Cálculos '!AD583)</f>
        <v/>
      </c>
      <c r="X577" s="172" t="str">
        <f>IF('Cálculos '!AE583="","",'Cálculos '!AE583)</f>
        <v/>
      </c>
      <c r="Y577" s="172" t="str">
        <f>IF('Cálculos '!AF583="","",'Cálculos '!AF583)</f>
        <v/>
      </c>
      <c r="Z577" s="172" t="str">
        <f>IF('Cálculos '!AG583="","",'Cálculos '!AG583)</f>
        <v/>
      </c>
      <c r="AA577" s="172" t="str">
        <f>IF('Cálculos '!AH583="","",'Cálculos '!AH583)</f>
        <v/>
      </c>
      <c r="AB577" s="172" t="str">
        <f>IF('Cálculos '!AI583="","",'Cálculos '!AI583)</f>
        <v/>
      </c>
      <c r="AC577" s="172" t="str">
        <f>IF('Cálculos '!AJ583="","",'Cálculos '!AJ583)</f>
        <v/>
      </c>
      <c r="AD577" s="172" t="str">
        <f>IF('Cálculos '!AK583="","",'Cálculos '!AK583)</f>
        <v/>
      </c>
      <c r="AE577" s="172" t="str">
        <f>IF('Cálculos '!AL583="","",'Cálculos '!AL583)</f>
        <v/>
      </c>
      <c r="AF577" s="172" t="str">
        <f>IF('Cálculos '!AM583="","",'Cálculos '!AM583)</f>
        <v/>
      </c>
      <c r="AG577" s="172" t="str">
        <f>IF('Cálculos '!AN583="","",'Cálculos '!AN583)</f>
        <v/>
      </c>
      <c r="AH577" s="172" t="str">
        <f>IF('Cálculos '!AO583="","",'Cálculos '!AO583)</f>
        <v/>
      </c>
      <c r="AI577" s="172" t="str">
        <f>IF('Cálculos '!AP583="","",'Cálculos '!AP583)</f>
        <v/>
      </c>
      <c r="AJ577" s="443" t="str">
        <f>IF('Cálculos '!AQ583="","",'Cálculos '!AQ583)</f>
        <v/>
      </c>
      <c r="AK577" s="446" t="str">
        <f>IF('Cálculos '!D583="","",AVERAGE(C577:AJ577))</f>
        <v/>
      </c>
      <c r="AM577" s="181">
        <f t="shared" si="326"/>
        <v>575</v>
      </c>
      <c r="AN577" s="284" t="str">
        <f t="shared" si="327"/>
        <v/>
      </c>
      <c r="AO577" s="285" t="str">
        <f t="shared" si="328"/>
        <v/>
      </c>
      <c r="AP577" s="285" t="str">
        <f t="shared" si="329"/>
        <v/>
      </c>
      <c r="AQ577" s="285" t="str">
        <f t="shared" si="330"/>
        <v/>
      </c>
      <c r="AR577" s="182" t="str">
        <f t="shared" si="331"/>
        <v/>
      </c>
      <c r="AS577" s="182" t="str">
        <f t="shared" si="332"/>
        <v/>
      </c>
      <c r="AT577" s="182" t="str">
        <f t="shared" si="333"/>
        <v/>
      </c>
      <c r="AU577" s="182" t="str">
        <f t="shared" si="334"/>
        <v/>
      </c>
      <c r="AV577" s="182" t="str">
        <f t="shared" si="335"/>
        <v/>
      </c>
      <c r="AW577" s="182" t="str">
        <f t="shared" si="336"/>
        <v/>
      </c>
      <c r="AX577" s="182" t="str">
        <f t="shared" si="337"/>
        <v/>
      </c>
      <c r="AY577" s="182" t="str">
        <f t="shared" si="338"/>
        <v/>
      </c>
      <c r="AZ577" s="182" t="str">
        <f t="shared" si="339"/>
        <v/>
      </c>
      <c r="BA577" s="182" t="str">
        <f t="shared" si="340"/>
        <v/>
      </c>
      <c r="BB577" s="182" t="str">
        <f t="shared" si="341"/>
        <v/>
      </c>
      <c r="BC577" s="182" t="str">
        <f t="shared" si="342"/>
        <v/>
      </c>
      <c r="BD577" s="182" t="str">
        <f t="shared" si="343"/>
        <v/>
      </c>
      <c r="BE577" s="182" t="str">
        <f t="shared" si="344"/>
        <v/>
      </c>
      <c r="BF577" s="182" t="str">
        <f t="shared" si="345"/>
        <v/>
      </c>
      <c r="BG577" s="182" t="str">
        <f t="shared" si="346"/>
        <v/>
      </c>
      <c r="BH577" s="182" t="str">
        <f t="shared" si="347"/>
        <v/>
      </c>
      <c r="BI577" s="182" t="str">
        <f t="shared" si="348"/>
        <v/>
      </c>
      <c r="BJ577" s="182" t="str">
        <f t="shared" si="349"/>
        <v/>
      </c>
      <c r="BK577" s="182" t="str">
        <f t="shared" si="350"/>
        <v/>
      </c>
      <c r="BL577" s="182" t="str">
        <f t="shared" si="351"/>
        <v/>
      </c>
      <c r="BM577" s="182" t="str">
        <f t="shared" si="352"/>
        <v/>
      </c>
      <c r="BN577" s="182" t="str">
        <f t="shared" si="353"/>
        <v/>
      </c>
      <c r="BO577" s="182" t="str">
        <f t="shared" si="354"/>
        <v/>
      </c>
      <c r="BP577" s="182" t="str">
        <f t="shared" si="355"/>
        <v/>
      </c>
      <c r="BQ577" s="182" t="str">
        <f t="shared" si="356"/>
        <v/>
      </c>
      <c r="BR577" s="182" t="str">
        <f t="shared" si="357"/>
        <v/>
      </c>
      <c r="BS577" s="182" t="str">
        <f t="shared" si="358"/>
        <v/>
      </c>
      <c r="BT577" s="182" t="str">
        <f t="shared" si="359"/>
        <v/>
      </c>
      <c r="BU577" s="183" t="str">
        <f t="shared" si="360"/>
        <v/>
      </c>
      <c r="BV577" s="184" t="str">
        <f>IF('Cálculos '!C583="","",AVERAGE(AN577:BU577))</f>
        <v/>
      </c>
    </row>
    <row r="578" spans="2:74" ht="17.25" hidden="1" thickBot="1" x14ac:dyDescent="0.35">
      <c r="B578" s="165">
        <f t="shared" si="361"/>
        <v>576</v>
      </c>
      <c r="C578" s="171" t="str">
        <f>IF('Cálculos '!J584="","",'Cálculos '!J584)</f>
        <v/>
      </c>
      <c r="D578" s="172" t="str">
        <f>IF('Cálculos '!K584="","",'Cálculos '!K584)</f>
        <v/>
      </c>
      <c r="E578" s="172" t="str">
        <f>IF('Cálculos '!L584="","",'Cálculos '!L584)</f>
        <v/>
      </c>
      <c r="F578" s="172" t="str">
        <f>IF('Cálculos '!M584="","",'Cálculos '!M584)</f>
        <v/>
      </c>
      <c r="G578" s="172" t="str">
        <f>IF('Cálculos '!N584="","",'Cálculos '!N584)</f>
        <v/>
      </c>
      <c r="H578" s="172" t="str">
        <f>IF('Cálculos '!O584="","",'Cálculos '!O584)</f>
        <v/>
      </c>
      <c r="I578" s="172" t="str">
        <f>IF('Cálculos '!P584="","",'Cálculos '!P584)</f>
        <v/>
      </c>
      <c r="J578" s="172" t="str">
        <f>IF('Cálculos '!Q584="","",'Cálculos '!Q584)</f>
        <v/>
      </c>
      <c r="K578" s="172" t="str">
        <f>IF('Cálculos '!R584="","",'Cálculos '!R584)</f>
        <v/>
      </c>
      <c r="L578" s="172" t="str">
        <f>IF('Cálculos '!S584="","",'Cálculos '!S584)</f>
        <v/>
      </c>
      <c r="M578" s="172" t="str">
        <f>IF('Cálculos '!T584="","",'Cálculos '!T584)</f>
        <v/>
      </c>
      <c r="N578" s="172" t="str">
        <f>IF('Cálculos '!U584="","",'Cálculos '!U584)</f>
        <v/>
      </c>
      <c r="O578" s="172" t="str">
        <f>IF('Cálculos '!V584="","",'Cálculos '!V584)</f>
        <v/>
      </c>
      <c r="P578" s="172" t="str">
        <f>IF('Cálculos '!W584="","",'Cálculos '!W584)</f>
        <v/>
      </c>
      <c r="Q578" s="172" t="str">
        <f>IF('Cálculos '!X584="","",'Cálculos '!X584)</f>
        <v/>
      </c>
      <c r="R578" s="172" t="str">
        <f>IF('Cálculos '!Y584="","",'Cálculos '!Y584)</f>
        <v/>
      </c>
      <c r="S578" s="172" t="str">
        <f>IF('Cálculos '!Z584="","",'Cálculos '!Z584)</f>
        <v/>
      </c>
      <c r="T578" s="172" t="str">
        <f>IF('Cálculos '!AA584="","",'Cálculos '!AA584)</f>
        <v/>
      </c>
      <c r="U578" s="172" t="str">
        <f>IF('Cálculos '!AB584="","",'Cálculos '!AB584)</f>
        <v/>
      </c>
      <c r="V578" s="172" t="str">
        <f>IF('Cálculos '!AC584="","",'Cálculos '!AC584)</f>
        <v/>
      </c>
      <c r="W578" s="172" t="str">
        <f>IF('Cálculos '!AD584="","",'Cálculos '!AD584)</f>
        <v/>
      </c>
      <c r="X578" s="172" t="str">
        <f>IF('Cálculos '!AE584="","",'Cálculos '!AE584)</f>
        <v/>
      </c>
      <c r="Y578" s="172" t="str">
        <f>IF('Cálculos '!AF584="","",'Cálculos '!AF584)</f>
        <v/>
      </c>
      <c r="Z578" s="172" t="str">
        <f>IF('Cálculos '!AG584="","",'Cálculos '!AG584)</f>
        <v/>
      </c>
      <c r="AA578" s="172" t="str">
        <f>IF('Cálculos '!AH584="","",'Cálculos '!AH584)</f>
        <v/>
      </c>
      <c r="AB578" s="172" t="str">
        <f>IF('Cálculos '!AI584="","",'Cálculos '!AI584)</f>
        <v/>
      </c>
      <c r="AC578" s="172" t="str">
        <f>IF('Cálculos '!AJ584="","",'Cálculos '!AJ584)</f>
        <v/>
      </c>
      <c r="AD578" s="172" t="str">
        <f>IF('Cálculos '!AK584="","",'Cálculos '!AK584)</f>
        <v/>
      </c>
      <c r="AE578" s="172" t="str">
        <f>IF('Cálculos '!AL584="","",'Cálculos '!AL584)</f>
        <v/>
      </c>
      <c r="AF578" s="172" t="str">
        <f>IF('Cálculos '!AM584="","",'Cálculos '!AM584)</f>
        <v/>
      </c>
      <c r="AG578" s="172" t="str">
        <f>IF('Cálculos '!AN584="","",'Cálculos '!AN584)</f>
        <v/>
      </c>
      <c r="AH578" s="172" t="str">
        <f>IF('Cálculos '!AO584="","",'Cálculos '!AO584)</f>
        <v/>
      </c>
      <c r="AI578" s="172" t="str">
        <f>IF('Cálculos '!AP584="","",'Cálculos '!AP584)</f>
        <v/>
      </c>
      <c r="AJ578" s="443" t="str">
        <f>IF('Cálculos '!AQ584="","",'Cálculos '!AQ584)</f>
        <v/>
      </c>
      <c r="AK578" s="446" t="str">
        <f>IF('Cálculos '!D584="","",AVERAGE(C578:AJ578))</f>
        <v/>
      </c>
      <c r="AM578" s="181">
        <f t="shared" si="326"/>
        <v>576</v>
      </c>
      <c r="AN578" s="284" t="str">
        <f t="shared" si="327"/>
        <v/>
      </c>
      <c r="AO578" s="285" t="str">
        <f t="shared" si="328"/>
        <v/>
      </c>
      <c r="AP578" s="285" t="str">
        <f t="shared" si="329"/>
        <v/>
      </c>
      <c r="AQ578" s="285" t="str">
        <f t="shared" si="330"/>
        <v/>
      </c>
      <c r="AR578" s="182" t="str">
        <f t="shared" si="331"/>
        <v/>
      </c>
      <c r="AS578" s="182" t="str">
        <f t="shared" si="332"/>
        <v/>
      </c>
      <c r="AT578" s="182" t="str">
        <f t="shared" si="333"/>
        <v/>
      </c>
      <c r="AU578" s="182" t="str">
        <f t="shared" si="334"/>
        <v/>
      </c>
      <c r="AV578" s="182" t="str">
        <f t="shared" si="335"/>
        <v/>
      </c>
      <c r="AW578" s="182" t="str">
        <f t="shared" si="336"/>
        <v/>
      </c>
      <c r="AX578" s="182" t="str">
        <f t="shared" si="337"/>
        <v/>
      </c>
      <c r="AY578" s="182" t="str">
        <f t="shared" si="338"/>
        <v/>
      </c>
      <c r="AZ578" s="182" t="str">
        <f t="shared" si="339"/>
        <v/>
      </c>
      <c r="BA578" s="182" t="str">
        <f t="shared" si="340"/>
        <v/>
      </c>
      <c r="BB578" s="182" t="str">
        <f t="shared" si="341"/>
        <v/>
      </c>
      <c r="BC578" s="182" t="str">
        <f t="shared" si="342"/>
        <v/>
      </c>
      <c r="BD578" s="182" t="str">
        <f t="shared" si="343"/>
        <v/>
      </c>
      <c r="BE578" s="182" t="str">
        <f t="shared" si="344"/>
        <v/>
      </c>
      <c r="BF578" s="182" t="str">
        <f t="shared" si="345"/>
        <v/>
      </c>
      <c r="BG578" s="182" t="str">
        <f t="shared" si="346"/>
        <v/>
      </c>
      <c r="BH578" s="182" t="str">
        <f t="shared" si="347"/>
        <v/>
      </c>
      <c r="BI578" s="182" t="str">
        <f t="shared" si="348"/>
        <v/>
      </c>
      <c r="BJ578" s="182" t="str">
        <f t="shared" si="349"/>
        <v/>
      </c>
      <c r="BK578" s="182" t="str">
        <f t="shared" si="350"/>
        <v/>
      </c>
      <c r="BL578" s="182" t="str">
        <f t="shared" si="351"/>
        <v/>
      </c>
      <c r="BM578" s="182" t="str">
        <f t="shared" si="352"/>
        <v/>
      </c>
      <c r="BN578" s="182" t="str">
        <f t="shared" si="353"/>
        <v/>
      </c>
      <c r="BO578" s="182" t="str">
        <f t="shared" si="354"/>
        <v/>
      </c>
      <c r="BP578" s="182" t="str">
        <f t="shared" si="355"/>
        <v/>
      </c>
      <c r="BQ578" s="182" t="str">
        <f t="shared" si="356"/>
        <v/>
      </c>
      <c r="BR578" s="182" t="str">
        <f t="shared" si="357"/>
        <v/>
      </c>
      <c r="BS578" s="182" t="str">
        <f t="shared" si="358"/>
        <v/>
      </c>
      <c r="BT578" s="182" t="str">
        <f t="shared" si="359"/>
        <v/>
      </c>
      <c r="BU578" s="183" t="str">
        <f t="shared" si="360"/>
        <v/>
      </c>
      <c r="BV578" s="184" t="str">
        <f>IF('Cálculos '!C584="","",AVERAGE(AN578:BU578))</f>
        <v/>
      </c>
    </row>
    <row r="579" spans="2:74" ht="17.25" hidden="1" thickBot="1" x14ac:dyDescent="0.35">
      <c r="B579" s="165">
        <f t="shared" si="361"/>
        <v>577</v>
      </c>
      <c r="C579" s="171" t="str">
        <f>IF('Cálculos '!J585="","",'Cálculos '!J585)</f>
        <v/>
      </c>
      <c r="D579" s="172" t="str">
        <f>IF('Cálculos '!K585="","",'Cálculos '!K585)</f>
        <v/>
      </c>
      <c r="E579" s="172" t="str">
        <f>IF('Cálculos '!L585="","",'Cálculos '!L585)</f>
        <v/>
      </c>
      <c r="F579" s="172" t="str">
        <f>IF('Cálculos '!M585="","",'Cálculos '!M585)</f>
        <v/>
      </c>
      <c r="G579" s="172" t="str">
        <f>IF('Cálculos '!N585="","",'Cálculos '!N585)</f>
        <v/>
      </c>
      <c r="H579" s="172" t="str">
        <f>IF('Cálculos '!O585="","",'Cálculos '!O585)</f>
        <v/>
      </c>
      <c r="I579" s="172" t="str">
        <f>IF('Cálculos '!P585="","",'Cálculos '!P585)</f>
        <v/>
      </c>
      <c r="J579" s="172" t="str">
        <f>IF('Cálculos '!Q585="","",'Cálculos '!Q585)</f>
        <v/>
      </c>
      <c r="K579" s="172" t="str">
        <f>IF('Cálculos '!R585="","",'Cálculos '!R585)</f>
        <v/>
      </c>
      <c r="L579" s="172" t="str">
        <f>IF('Cálculos '!S585="","",'Cálculos '!S585)</f>
        <v/>
      </c>
      <c r="M579" s="172" t="str">
        <f>IF('Cálculos '!T585="","",'Cálculos '!T585)</f>
        <v/>
      </c>
      <c r="N579" s="172" t="str">
        <f>IF('Cálculos '!U585="","",'Cálculos '!U585)</f>
        <v/>
      </c>
      <c r="O579" s="172" t="str">
        <f>IF('Cálculos '!V585="","",'Cálculos '!V585)</f>
        <v/>
      </c>
      <c r="P579" s="172" t="str">
        <f>IF('Cálculos '!W585="","",'Cálculos '!W585)</f>
        <v/>
      </c>
      <c r="Q579" s="172" t="str">
        <f>IF('Cálculos '!X585="","",'Cálculos '!X585)</f>
        <v/>
      </c>
      <c r="R579" s="172" t="str">
        <f>IF('Cálculos '!Y585="","",'Cálculos '!Y585)</f>
        <v/>
      </c>
      <c r="S579" s="172" t="str">
        <f>IF('Cálculos '!Z585="","",'Cálculos '!Z585)</f>
        <v/>
      </c>
      <c r="T579" s="172" t="str">
        <f>IF('Cálculos '!AA585="","",'Cálculos '!AA585)</f>
        <v/>
      </c>
      <c r="U579" s="172" t="str">
        <f>IF('Cálculos '!AB585="","",'Cálculos '!AB585)</f>
        <v/>
      </c>
      <c r="V579" s="172" t="str">
        <f>IF('Cálculos '!AC585="","",'Cálculos '!AC585)</f>
        <v/>
      </c>
      <c r="W579" s="172" t="str">
        <f>IF('Cálculos '!AD585="","",'Cálculos '!AD585)</f>
        <v/>
      </c>
      <c r="X579" s="172" t="str">
        <f>IF('Cálculos '!AE585="","",'Cálculos '!AE585)</f>
        <v/>
      </c>
      <c r="Y579" s="172" t="str">
        <f>IF('Cálculos '!AF585="","",'Cálculos '!AF585)</f>
        <v/>
      </c>
      <c r="Z579" s="172" t="str">
        <f>IF('Cálculos '!AG585="","",'Cálculos '!AG585)</f>
        <v/>
      </c>
      <c r="AA579" s="172" t="str">
        <f>IF('Cálculos '!AH585="","",'Cálculos '!AH585)</f>
        <v/>
      </c>
      <c r="AB579" s="172" t="str">
        <f>IF('Cálculos '!AI585="","",'Cálculos '!AI585)</f>
        <v/>
      </c>
      <c r="AC579" s="172" t="str">
        <f>IF('Cálculos '!AJ585="","",'Cálculos '!AJ585)</f>
        <v/>
      </c>
      <c r="AD579" s="172" t="str">
        <f>IF('Cálculos '!AK585="","",'Cálculos '!AK585)</f>
        <v/>
      </c>
      <c r="AE579" s="172" t="str">
        <f>IF('Cálculos '!AL585="","",'Cálculos '!AL585)</f>
        <v/>
      </c>
      <c r="AF579" s="172" t="str">
        <f>IF('Cálculos '!AM585="","",'Cálculos '!AM585)</f>
        <v/>
      </c>
      <c r="AG579" s="172" t="str">
        <f>IF('Cálculos '!AN585="","",'Cálculos '!AN585)</f>
        <v/>
      </c>
      <c r="AH579" s="172" t="str">
        <f>IF('Cálculos '!AO585="","",'Cálculos '!AO585)</f>
        <v/>
      </c>
      <c r="AI579" s="172" t="str">
        <f>IF('Cálculos '!AP585="","",'Cálculos '!AP585)</f>
        <v/>
      </c>
      <c r="AJ579" s="443" t="str">
        <f>IF('Cálculos '!AQ585="","",'Cálculos '!AQ585)</f>
        <v/>
      </c>
      <c r="AK579" s="446" t="str">
        <f>IF('Cálculos '!D585="","",AVERAGE(C579:AJ579))</f>
        <v/>
      </c>
      <c r="AM579" s="181">
        <f t="shared" si="326"/>
        <v>577</v>
      </c>
      <c r="AN579" s="284" t="str">
        <f t="shared" si="327"/>
        <v/>
      </c>
      <c r="AO579" s="285" t="str">
        <f t="shared" si="328"/>
        <v/>
      </c>
      <c r="AP579" s="285" t="str">
        <f t="shared" si="329"/>
        <v/>
      </c>
      <c r="AQ579" s="285" t="str">
        <f t="shared" si="330"/>
        <v/>
      </c>
      <c r="AR579" s="182" t="str">
        <f t="shared" si="331"/>
        <v/>
      </c>
      <c r="AS579" s="182" t="str">
        <f t="shared" si="332"/>
        <v/>
      </c>
      <c r="AT579" s="182" t="str">
        <f t="shared" si="333"/>
        <v/>
      </c>
      <c r="AU579" s="182" t="str">
        <f t="shared" si="334"/>
        <v/>
      </c>
      <c r="AV579" s="182" t="str">
        <f t="shared" si="335"/>
        <v/>
      </c>
      <c r="AW579" s="182" t="str">
        <f t="shared" si="336"/>
        <v/>
      </c>
      <c r="AX579" s="182" t="str">
        <f t="shared" si="337"/>
        <v/>
      </c>
      <c r="AY579" s="182" t="str">
        <f t="shared" si="338"/>
        <v/>
      </c>
      <c r="AZ579" s="182" t="str">
        <f t="shared" si="339"/>
        <v/>
      </c>
      <c r="BA579" s="182" t="str">
        <f t="shared" si="340"/>
        <v/>
      </c>
      <c r="BB579" s="182" t="str">
        <f t="shared" si="341"/>
        <v/>
      </c>
      <c r="BC579" s="182" t="str">
        <f t="shared" si="342"/>
        <v/>
      </c>
      <c r="BD579" s="182" t="str">
        <f t="shared" si="343"/>
        <v/>
      </c>
      <c r="BE579" s="182" t="str">
        <f t="shared" si="344"/>
        <v/>
      </c>
      <c r="BF579" s="182" t="str">
        <f t="shared" si="345"/>
        <v/>
      </c>
      <c r="BG579" s="182" t="str">
        <f t="shared" si="346"/>
        <v/>
      </c>
      <c r="BH579" s="182" t="str">
        <f t="shared" si="347"/>
        <v/>
      </c>
      <c r="BI579" s="182" t="str">
        <f t="shared" si="348"/>
        <v/>
      </c>
      <c r="BJ579" s="182" t="str">
        <f t="shared" si="349"/>
        <v/>
      </c>
      <c r="BK579" s="182" t="str">
        <f t="shared" si="350"/>
        <v/>
      </c>
      <c r="BL579" s="182" t="str">
        <f t="shared" si="351"/>
        <v/>
      </c>
      <c r="BM579" s="182" t="str">
        <f t="shared" si="352"/>
        <v/>
      </c>
      <c r="BN579" s="182" t="str">
        <f t="shared" si="353"/>
        <v/>
      </c>
      <c r="BO579" s="182" t="str">
        <f t="shared" si="354"/>
        <v/>
      </c>
      <c r="BP579" s="182" t="str">
        <f t="shared" si="355"/>
        <v/>
      </c>
      <c r="BQ579" s="182" t="str">
        <f t="shared" si="356"/>
        <v/>
      </c>
      <c r="BR579" s="182" t="str">
        <f t="shared" si="357"/>
        <v/>
      </c>
      <c r="BS579" s="182" t="str">
        <f t="shared" si="358"/>
        <v/>
      </c>
      <c r="BT579" s="182" t="str">
        <f t="shared" si="359"/>
        <v/>
      </c>
      <c r="BU579" s="183" t="str">
        <f t="shared" si="360"/>
        <v/>
      </c>
      <c r="BV579" s="184" t="str">
        <f>IF('Cálculos '!C585="","",AVERAGE(AN579:BU579))</f>
        <v/>
      </c>
    </row>
    <row r="580" spans="2:74" ht="17.25" hidden="1" thickBot="1" x14ac:dyDescent="0.35">
      <c r="B580" s="165">
        <f t="shared" si="361"/>
        <v>578</v>
      </c>
      <c r="C580" s="171" t="str">
        <f>IF('Cálculos '!J586="","",'Cálculos '!J586)</f>
        <v/>
      </c>
      <c r="D580" s="172" t="str">
        <f>IF('Cálculos '!K586="","",'Cálculos '!K586)</f>
        <v/>
      </c>
      <c r="E580" s="172" t="str">
        <f>IF('Cálculos '!L586="","",'Cálculos '!L586)</f>
        <v/>
      </c>
      <c r="F580" s="172" t="str">
        <f>IF('Cálculos '!M586="","",'Cálculos '!M586)</f>
        <v/>
      </c>
      <c r="G580" s="172" t="str">
        <f>IF('Cálculos '!N586="","",'Cálculos '!N586)</f>
        <v/>
      </c>
      <c r="H580" s="172" t="str">
        <f>IF('Cálculos '!O586="","",'Cálculos '!O586)</f>
        <v/>
      </c>
      <c r="I580" s="172" t="str">
        <f>IF('Cálculos '!P586="","",'Cálculos '!P586)</f>
        <v/>
      </c>
      <c r="J580" s="172" t="str">
        <f>IF('Cálculos '!Q586="","",'Cálculos '!Q586)</f>
        <v/>
      </c>
      <c r="K580" s="172" t="str">
        <f>IF('Cálculos '!R586="","",'Cálculos '!R586)</f>
        <v/>
      </c>
      <c r="L580" s="172" t="str">
        <f>IF('Cálculos '!S586="","",'Cálculos '!S586)</f>
        <v/>
      </c>
      <c r="M580" s="172" t="str">
        <f>IF('Cálculos '!T586="","",'Cálculos '!T586)</f>
        <v/>
      </c>
      <c r="N580" s="172" t="str">
        <f>IF('Cálculos '!U586="","",'Cálculos '!U586)</f>
        <v/>
      </c>
      <c r="O580" s="172" t="str">
        <f>IF('Cálculos '!V586="","",'Cálculos '!V586)</f>
        <v/>
      </c>
      <c r="P580" s="172" t="str">
        <f>IF('Cálculos '!W586="","",'Cálculos '!W586)</f>
        <v/>
      </c>
      <c r="Q580" s="172" t="str">
        <f>IF('Cálculos '!X586="","",'Cálculos '!X586)</f>
        <v/>
      </c>
      <c r="R580" s="172" t="str">
        <f>IF('Cálculos '!Y586="","",'Cálculos '!Y586)</f>
        <v/>
      </c>
      <c r="S580" s="172" t="str">
        <f>IF('Cálculos '!Z586="","",'Cálculos '!Z586)</f>
        <v/>
      </c>
      <c r="T580" s="172" t="str">
        <f>IF('Cálculos '!AA586="","",'Cálculos '!AA586)</f>
        <v/>
      </c>
      <c r="U580" s="172" t="str">
        <f>IF('Cálculos '!AB586="","",'Cálculos '!AB586)</f>
        <v/>
      </c>
      <c r="V580" s="172" t="str">
        <f>IF('Cálculos '!AC586="","",'Cálculos '!AC586)</f>
        <v/>
      </c>
      <c r="W580" s="172" t="str">
        <f>IF('Cálculos '!AD586="","",'Cálculos '!AD586)</f>
        <v/>
      </c>
      <c r="X580" s="172" t="str">
        <f>IF('Cálculos '!AE586="","",'Cálculos '!AE586)</f>
        <v/>
      </c>
      <c r="Y580" s="172" t="str">
        <f>IF('Cálculos '!AF586="","",'Cálculos '!AF586)</f>
        <v/>
      </c>
      <c r="Z580" s="172" t="str">
        <f>IF('Cálculos '!AG586="","",'Cálculos '!AG586)</f>
        <v/>
      </c>
      <c r="AA580" s="172" t="str">
        <f>IF('Cálculos '!AH586="","",'Cálculos '!AH586)</f>
        <v/>
      </c>
      <c r="AB580" s="172" t="str">
        <f>IF('Cálculos '!AI586="","",'Cálculos '!AI586)</f>
        <v/>
      </c>
      <c r="AC580" s="172" t="str">
        <f>IF('Cálculos '!AJ586="","",'Cálculos '!AJ586)</f>
        <v/>
      </c>
      <c r="AD580" s="172" t="str">
        <f>IF('Cálculos '!AK586="","",'Cálculos '!AK586)</f>
        <v/>
      </c>
      <c r="AE580" s="172" t="str">
        <f>IF('Cálculos '!AL586="","",'Cálculos '!AL586)</f>
        <v/>
      </c>
      <c r="AF580" s="172" t="str">
        <f>IF('Cálculos '!AM586="","",'Cálculos '!AM586)</f>
        <v/>
      </c>
      <c r="AG580" s="172" t="str">
        <f>IF('Cálculos '!AN586="","",'Cálculos '!AN586)</f>
        <v/>
      </c>
      <c r="AH580" s="172" t="str">
        <f>IF('Cálculos '!AO586="","",'Cálculos '!AO586)</f>
        <v/>
      </c>
      <c r="AI580" s="172" t="str">
        <f>IF('Cálculos '!AP586="","",'Cálculos '!AP586)</f>
        <v/>
      </c>
      <c r="AJ580" s="443" t="str">
        <f>IF('Cálculos '!AQ586="","",'Cálculos '!AQ586)</f>
        <v/>
      </c>
      <c r="AK580" s="446" t="str">
        <f>IF('Cálculos '!D586="","",AVERAGE(C580:AJ580))</f>
        <v/>
      </c>
      <c r="AM580" s="181">
        <f t="shared" si="326"/>
        <v>578</v>
      </c>
      <c r="AN580" s="284" t="str">
        <f t="shared" si="327"/>
        <v/>
      </c>
      <c r="AO580" s="285" t="str">
        <f t="shared" si="328"/>
        <v/>
      </c>
      <c r="AP580" s="285" t="str">
        <f t="shared" si="329"/>
        <v/>
      </c>
      <c r="AQ580" s="285" t="str">
        <f t="shared" si="330"/>
        <v/>
      </c>
      <c r="AR580" s="182" t="str">
        <f t="shared" si="331"/>
        <v/>
      </c>
      <c r="AS580" s="182" t="str">
        <f t="shared" si="332"/>
        <v/>
      </c>
      <c r="AT580" s="182" t="str">
        <f t="shared" si="333"/>
        <v/>
      </c>
      <c r="AU580" s="182" t="str">
        <f t="shared" si="334"/>
        <v/>
      </c>
      <c r="AV580" s="182" t="str">
        <f t="shared" si="335"/>
        <v/>
      </c>
      <c r="AW580" s="182" t="str">
        <f t="shared" si="336"/>
        <v/>
      </c>
      <c r="AX580" s="182" t="str">
        <f t="shared" si="337"/>
        <v/>
      </c>
      <c r="AY580" s="182" t="str">
        <f t="shared" si="338"/>
        <v/>
      </c>
      <c r="AZ580" s="182" t="str">
        <f t="shared" si="339"/>
        <v/>
      </c>
      <c r="BA580" s="182" t="str">
        <f t="shared" si="340"/>
        <v/>
      </c>
      <c r="BB580" s="182" t="str">
        <f t="shared" si="341"/>
        <v/>
      </c>
      <c r="BC580" s="182" t="str">
        <f t="shared" si="342"/>
        <v/>
      </c>
      <c r="BD580" s="182" t="str">
        <f t="shared" si="343"/>
        <v/>
      </c>
      <c r="BE580" s="182" t="str">
        <f t="shared" si="344"/>
        <v/>
      </c>
      <c r="BF580" s="182" t="str">
        <f t="shared" si="345"/>
        <v/>
      </c>
      <c r="BG580" s="182" t="str">
        <f t="shared" si="346"/>
        <v/>
      </c>
      <c r="BH580" s="182" t="str">
        <f t="shared" si="347"/>
        <v/>
      </c>
      <c r="BI580" s="182" t="str">
        <f t="shared" si="348"/>
        <v/>
      </c>
      <c r="BJ580" s="182" t="str">
        <f t="shared" si="349"/>
        <v/>
      </c>
      <c r="BK580" s="182" t="str">
        <f t="shared" si="350"/>
        <v/>
      </c>
      <c r="BL580" s="182" t="str">
        <f t="shared" si="351"/>
        <v/>
      </c>
      <c r="BM580" s="182" t="str">
        <f t="shared" si="352"/>
        <v/>
      </c>
      <c r="BN580" s="182" t="str">
        <f t="shared" si="353"/>
        <v/>
      </c>
      <c r="BO580" s="182" t="str">
        <f t="shared" si="354"/>
        <v/>
      </c>
      <c r="BP580" s="182" t="str">
        <f t="shared" si="355"/>
        <v/>
      </c>
      <c r="BQ580" s="182" t="str">
        <f t="shared" si="356"/>
        <v/>
      </c>
      <c r="BR580" s="182" t="str">
        <f t="shared" si="357"/>
        <v/>
      </c>
      <c r="BS580" s="182" t="str">
        <f t="shared" si="358"/>
        <v/>
      </c>
      <c r="BT580" s="182" t="str">
        <f t="shared" si="359"/>
        <v/>
      </c>
      <c r="BU580" s="183" t="str">
        <f t="shared" si="360"/>
        <v/>
      </c>
      <c r="BV580" s="184" t="str">
        <f>IF('Cálculos '!C586="","",AVERAGE(AN580:BU580))</f>
        <v/>
      </c>
    </row>
    <row r="581" spans="2:74" ht="17.25" hidden="1" thickBot="1" x14ac:dyDescent="0.35">
      <c r="B581" s="165">
        <f t="shared" si="361"/>
        <v>579</v>
      </c>
      <c r="C581" s="171" t="str">
        <f>IF('Cálculos '!J587="","",'Cálculos '!J587)</f>
        <v/>
      </c>
      <c r="D581" s="172" t="str">
        <f>IF('Cálculos '!K587="","",'Cálculos '!K587)</f>
        <v/>
      </c>
      <c r="E581" s="172" t="str">
        <f>IF('Cálculos '!L587="","",'Cálculos '!L587)</f>
        <v/>
      </c>
      <c r="F581" s="172" t="str">
        <f>IF('Cálculos '!M587="","",'Cálculos '!M587)</f>
        <v/>
      </c>
      <c r="G581" s="172" t="str">
        <f>IF('Cálculos '!N587="","",'Cálculos '!N587)</f>
        <v/>
      </c>
      <c r="H581" s="172" t="str">
        <f>IF('Cálculos '!O587="","",'Cálculos '!O587)</f>
        <v/>
      </c>
      <c r="I581" s="172" t="str">
        <f>IF('Cálculos '!P587="","",'Cálculos '!P587)</f>
        <v/>
      </c>
      <c r="J581" s="172" t="str">
        <f>IF('Cálculos '!Q587="","",'Cálculos '!Q587)</f>
        <v/>
      </c>
      <c r="K581" s="172" t="str">
        <f>IF('Cálculos '!R587="","",'Cálculos '!R587)</f>
        <v/>
      </c>
      <c r="L581" s="172" t="str">
        <f>IF('Cálculos '!S587="","",'Cálculos '!S587)</f>
        <v/>
      </c>
      <c r="M581" s="172" t="str">
        <f>IF('Cálculos '!T587="","",'Cálculos '!T587)</f>
        <v/>
      </c>
      <c r="N581" s="172" t="str">
        <f>IF('Cálculos '!U587="","",'Cálculos '!U587)</f>
        <v/>
      </c>
      <c r="O581" s="172" t="str">
        <f>IF('Cálculos '!V587="","",'Cálculos '!V587)</f>
        <v/>
      </c>
      <c r="P581" s="172" t="str">
        <f>IF('Cálculos '!W587="","",'Cálculos '!W587)</f>
        <v/>
      </c>
      <c r="Q581" s="172" t="str">
        <f>IF('Cálculos '!X587="","",'Cálculos '!X587)</f>
        <v/>
      </c>
      <c r="R581" s="172" t="str">
        <f>IF('Cálculos '!Y587="","",'Cálculos '!Y587)</f>
        <v/>
      </c>
      <c r="S581" s="172" t="str">
        <f>IF('Cálculos '!Z587="","",'Cálculos '!Z587)</f>
        <v/>
      </c>
      <c r="T581" s="172" t="str">
        <f>IF('Cálculos '!AA587="","",'Cálculos '!AA587)</f>
        <v/>
      </c>
      <c r="U581" s="172" t="str">
        <f>IF('Cálculos '!AB587="","",'Cálculos '!AB587)</f>
        <v/>
      </c>
      <c r="V581" s="172" t="str">
        <f>IF('Cálculos '!AC587="","",'Cálculos '!AC587)</f>
        <v/>
      </c>
      <c r="W581" s="172" t="str">
        <f>IF('Cálculos '!AD587="","",'Cálculos '!AD587)</f>
        <v/>
      </c>
      <c r="X581" s="172" t="str">
        <f>IF('Cálculos '!AE587="","",'Cálculos '!AE587)</f>
        <v/>
      </c>
      <c r="Y581" s="172" t="str">
        <f>IF('Cálculos '!AF587="","",'Cálculos '!AF587)</f>
        <v/>
      </c>
      <c r="Z581" s="172" t="str">
        <f>IF('Cálculos '!AG587="","",'Cálculos '!AG587)</f>
        <v/>
      </c>
      <c r="AA581" s="172" t="str">
        <f>IF('Cálculos '!AH587="","",'Cálculos '!AH587)</f>
        <v/>
      </c>
      <c r="AB581" s="172" t="str">
        <f>IF('Cálculos '!AI587="","",'Cálculos '!AI587)</f>
        <v/>
      </c>
      <c r="AC581" s="172" t="str">
        <f>IF('Cálculos '!AJ587="","",'Cálculos '!AJ587)</f>
        <v/>
      </c>
      <c r="AD581" s="172" t="str">
        <f>IF('Cálculos '!AK587="","",'Cálculos '!AK587)</f>
        <v/>
      </c>
      <c r="AE581" s="172" t="str">
        <f>IF('Cálculos '!AL587="","",'Cálculos '!AL587)</f>
        <v/>
      </c>
      <c r="AF581" s="172" t="str">
        <f>IF('Cálculos '!AM587="","",'Cálculos '!AM587)</f>
        <v/>
      </c>
      <c r="AG581" s="172" t="str">
        <f>IF('Cálculos '!AN587="","",'Cálculos '!AN587)</f>
        <v/>
      </c>
      <c r="AH581" s="172" t="str">
        <f>IF('Cálculos '!AO587="","",'Cálculos '!AO587)</f>
        <v/>
      </c>
      <c r="AI581" s="172" t="str">
        <f>IF('Cálculos '!AP587="","",'Cálculos '!AP587)</f>
        <v/>
      </c>
      <c r="AJ581" s="443" t="str">
        <f>IF('Cálculos '!AQ587="","",'Cálculos '!AQ587)</f>
        <v/>
      </c>
      <c r="AK581" s="446" t="str">
        <f>IF('Cálculos '!D587="","",AVERAGE(C581:AJ581))</f>
        <v/>
      </c>
      <c r="AM581" s="181">
        <f t="shared" si="326"/>
        <v>579</v>
      </c>
      <c r="AN581" s="284" t="str">
        <f t="shared" si="327"/>
        <v/>
      </c>
      <c r="AO581" s="285" t="str">
        <f t="shared" si="328"/>
        <v/>
      </c>
      <c r="AP581" s="285" t="str">
        <f t="shared" si="329"/>
        <v/>
      </c>
      <c r="AQ581" s="285" t="str">
        <f t="shared" si="330"/>
        <v/>
      </c>
      <c r="AR581" s="182" t="str">
        <f t="shared" si="331"/>
        <v/>
      </c>
      <c r="AS581" s="182" t="str">
        <f t="shared" si="332"/>
        <v/>
      </c>
      <c r="AT581" s="182" t="str">
        <f t="shared" si="333"/>
        <v/>
      </c>
      <c r="AU581" s="182" t="str">
        <f t="shared" si="334"/>
        <v/>
      </c>
      <c r="AV581" s="182" t="str">
        <f t="shared" si="335"/>
        <v/>
      </c>
      <c r="AW581" s="182" t="str">
        <f t="shared" si="336"/>
        <v/>
      </c>
      <c r="AX581" s="182" t="str">
        <f t="shared" si="337"/>
        <v/>
      </c>
      <c r="AY581" s="182" t="str">
        <f t="shared" si="338"/>
        <v/>
      </c>
      <c r="AZ581" s="182" t="str">
        <f t="shared" si="339"/>
        <v/>
      </c>
      <c r="BA581" s="182" t="str">
        <f t="shared" si="340"/>
        <v/>
      </c>
      <c r="BB581" s="182" t="str">
        <f t="shared" si="341"/>
        <v/>
      </c>
      <c r="BC581" s="182" t="str">
        <f t="shared" si="342"/>
        <v/>
      </c>
      <c r="BD581" s="182" t="str">
        <f t="shared" si="343"/>
        <v/>
      </c>
      <c r="BE581" s="182" t="str">
        <f t="shared" si="344"/>
        <v/>
      </c>
      <c r="BF581" s="182" t="str">
        <f t="shared" si="345"/>
        <v/>
      </c>
      <c r="BG581" s="182" t="str">
        <f t="shared" si="346"/>
        <v/>
      </c>
      <c r="BH581" s="182" t="str">
        <f t="shared" si="347"/>
        <v/>
      </c>
      <c r="BI581" s="182" t="str">
        <f t="shared" si="348"/>
        <v/>
      </c>
      <c r="BJ581" s="182" t="str">
        <f t="shared" si="349"/>
        <v/>
      </c>
      <c r="BK581" s="182" t="str">
        <f t="shared" si="350"/>
        <v/>
      </c>
      <c r="BL581" s="182" t="str">
        <f t="shared" si="351"/>
        <v/>
      </c>
      <c r="BM581" s="182" t="str">
        <f t="shared" si="352"/>
        <v/>
      </c>
      <c r="BN581" s="182" t="str">
        <f t="shared" si="353"/>
        <v/>
      </c>
      <c r="BO581" s="182" t="str">
        <f t="shared" si="354"/>
        <v/>
      </c>
      <c r="BP581" s="182" t="str">
        <f t="shared" si="355"/>
        <v/>
      </c>
      <c r="BQ581" s="182" t="str">
        <f t="shared" si="356"/>
        <v/>
      </c>
      <c r="BR581" s="182" t="str">
        <f t="shared" si="357"/>
        <v/>
      </c>
      <c r="BS581" s="182" t="str">
        <f t="shared" si="358"/>
        <v/>
      </c>
      <c r="BT581" s="182" t="str">
        <f t="shared" si="359"/>
        <v/>
      </c>
      <c r="BU581" s="183" t="str">
        <f t="shared" si="360"/>
        <v/>
      </c>
      <c r="BV581" s="184" t="str">
        <f>IF('Cálculos '!C587="","",AVERAGE(AN581:BU581))</f>
        <v/>
      </c>
    </row>
    <row r="582" spans="2:74" ht="17.25" hidden="1" thickBot="1" x14ac:dyDescent="0.35">
      <c r="B582" s="165">
        <f t="shared" si="361"/>
        <v>580</v>
      </c>
      <c r="C582" s="171" t="str">
        <f>IF('Cálculos '!J588="","",'Cálculos '!J588)</f>
        <v/>
      </c>
      <c r="D582" s="172" t="str">
        <f>IF('Cálculos '!K588="","",'Cálculos '!K588)</f>
        <v/>
      </c>
      <c r="E582" s="172" t="str">
        <f>IF('Cálculos '!L588="","",'Cálculos '!L588)</f>
        <v/>
      </c>
      <c r="F582" s="172" t="str">
        <f>IF('Cálculos '!M588="","",'Cálculos '!M588)</f>
        <v/>
      </c>
      <c r="G582" s="172" t="str">
        <f>IF('Cálculos '!N588="","",'Cálculos '!N588)</f>
        <v/>
      </c>
      <c r="H582" s="172" t="str">
        <f>IF('Cálculos '!O588="","",'Cálculos '!O588)</f>
        <v/>
      </c>
      <c r="I582" s="172" t="str">
        <f>IF('Cálculos '!P588="","",'Cálculos '!P588)</f>
        <v/>
      </c>
      <c r="J582" s="172" t="str">
        <f>IF('Cálculos '!Q588="","",'Cálculos '!Q588)</f>
        <v/>
      </c>
      <c r="K582" s="172" t="str">
        <f>IF('Cálculos '!R588="","",'Cálculos '!R588)</f>
        <v/>
      </c>
      <c r="L582" s="172" t="str">
        <f>IF('Cálculos '!S588="","",'Cálculos '!S588)</f>
        <v/>
      </c>
      <c r="M582" s="172" t="str">
        <f>IF('Cálculos '!T588="","",'Cálculos '!T588)</f>
        <v/>
      </c>
      <c r="N582" s="172" t="str">
        <f>IF('Cálculos '!U588="","",'Cálculos '!U588)</f>
        <v/>
      </c>
      <c r="O582" s="172" t="str">
        <f>IF('Cálculos '!V588="","",'Cálculos '!V588)</f>
        <v/>
      </c>
      <c r="P582" s="172" t="str">
        <f>IF('Cálculos '!W588="","",'Cálculos '!W588)</f>
        <v/>
      </c>
      <c r="Q582" s="172" t="str">
        <f>IF('Cálculos '!X588="","",'Cálculos '!X588)</f>
        <v/>
      </c>
      <c r="R582" s="172" t="str">
        <f>IF('Cálculos '!Y588="","",'Cálculos '!Y588)</f>
        <v/>
      </c>
      <c r="S582" s="172" t="str">
        <f>IF('Cálculos '!Z588="","",'Cálculos '!Z588)</f>
        <v/>
      </c>
      <c r="T582" s="172" t="str">
        <f>IF('Cálculos '!AA588="","",'Cálculos '!AA588)</f>
        <v/>
      </c>
      <c r="U582" s="172" t="str">
        <f>IF('Cálculos '!AB588="","",'Cálculos '!AB588)</f>
        <v/>
      </c>
      <c r="V582" s="172" t="str">
        <f>IF('Cálculos '!AC588="","",'Cálculos '!AC588)</f>
        <v/>
      </c>
      <c r="W582" s="172" t="str">
        <f>IF('Cálculos '!AD588="","",'Cálculos '!AD588)</f>
        <v/>
      </c>
      <c r="X582" s="172" t="str">
        <f>IF('Cálculos '!AE588="","",'Cálculos '!AE588)</f>
        <v/>
      </c>
      <c r="Y582" s="172" t="str">
        <f>IF('Cálculos '!AF588="","",'Cálculos '!AF588)</f>
        <v/>
      </c>
      <c r="Z582" s="172" t="str">
        <f>IF('Cálculos '!AG588="","",'Cálculos '!AG588)</f>
        <v/>
      </c>
      <c r="AA582" s="172" t="str">
        <f>IF('Cálculos '!AH588="","",'Cálculos '!AH588)</f>
        <v/>
      </c>
      <c r="AB582" s="172" t="str">
        <f>IF('Cálculos '!AI588="","",'Cálculos '!AI588)</f>
        <v/>
      </c>
      <c r="AC582" s="172" t="str">
        <f>IF('Cálculos '!AJ588="","",'Cálculos '!AJ588)</f>
        <v/>
      </c>
      <c r="AD582" s="172" t="str">
        <f>IF('Cálculos '!AK588="","",'Cálculos '!AK588)</f>
        <v/>
      </c>
      <c r="AE582" s="172" t="str">
        <f>IF('Cálculos '!AL588="","",'Cálculos '!AL588)</f>
        <v/>
      </c>
      <c r="AF582" s="172" t="str">
        <f>IF('Cálculos '!AM588="","",'Cálculos '!AM588)</f>
        <v/>
      </c>
      <c r="AG582" s="172" t="str">
        <f>IF('Cálculos '!AN588="","",'Cálculos '!AN588)</f>
        <v/>
      </c>
      <c r="AH582" s="172" t="str">
        <f>IF('Cálculos '!AO588="","",'Cálculos '!AO588)</f>
        <v/>
      </c>
      <c r="AI582" s="172" t="str">
        <f>IF('Cálculos '!AP588="","",'Cálculos '!AP588)</f>
        <v/>
      </c>
      <c r="AJ582" s="443" t="str">
        <f>IF('Cálculos '!AQ588="","",'Cálculos '!AQ588)</f>
        <v/>
      </c>
      <c r="AK582" s="446" t="str">
        <f>IF('Cálculos '!D588="","",AVERAGE(C582:AJ582))</f>
        <v/>
      </c>
      <c r="AM582" s="181">
        <f t="shared" ref="AM582:AM645" si="362">+AM581+1</f>
        <v>580</v>
      </c>
      <c r="AN582" s="284" t="str">
        <f t="shared" ref="AN582:AN645" si="363">+IF(OR(C582=0,C582=""),"",SUM(C582-$AK582)/C582)</f>
        <v/>
      </c>
      <c r="AO582" s="285" t="str">
        <f t="shared" ref="AO582:AO645" si="364">+IF(OR(D582=0,D582=""),"",SUM(D582-$AK582)/D582)</f>
        <v/>
      </c>
      <c r="AP582" s="285" t="str">
        <f t="shared" ref="AP582:AP645" si="365">+IF(OR(E582=0,E582=""),"",SUM(E582-$AK582)/E582)</f>
        <v/>
      </c>
      <c r="AQ582" s="285" t="str">
        <f t="shared" ref="AQ582:AQ645" si="366">+IF(OR(F582=0,F582=""),"",SUM(F582-$AK582)/F582)</f>
        <v/>
      </c>
      <c r="AR582" s="182" t="str">
        <f t="shared" ref="AR582:AR645" si="367">+IF(OR(G582=0,G582=""),"",SUM(G582-$AK582)/G582)</f>
        <v/>
      </c>
      <c r="AS582" s="182" t="str">
        <f t="shared" ref="AS582:AS645" si="368">+IF(OR(H582=0,H582=""),"",SUM(H582-$AK582)/H582)</f>
        <v/>
      </c>
      <c r="AT582" s="182" t="str">
        <f t="shared" ref="AT582:AT645" si="369">+IF(OR(I582=0,I582=""),"",SUM(I582-$AK582)/I582)</f>
        <v/>
      </c>
      <c r="AU582" s="182" t="str">
        <f t="shared" ref="AU582:AU645" si="370">+IF(OR(J582=0,J582=""),"",SUM(J582-$AK582)/J582)</f>
        <v/>
      </c>
      <c r="AV582" s="182" t="str">
        <f t="shared" ref="AV582:AV645" si="371">+IF(OR(K582=0,K582=""),"",SUM(K582-$AK582)/K582)</f>
        <v/>
      </c>
      <c r="AW582" s="182" t="str">
        <f t="shared" ref="AW582:AW645" si="372">+IF(OR(L582=0,L582=""),"",SUM(L582-$AK582)/L582)</f>
        <v/>
      </c>
      <c r="AX582" s="182" t="str">
        <f t="shared" ref="AX582:AX645" si="373">+IF(OR(M582=0,M582=""),"",SUM(M582-$AK582)/M582)</f>
        <v/>
      </c>
      <c r="AY582" s="182" t="str">
        <f t="shared" ref="AY582:AY645" si="374">+IF(OR(N582=0,N582=""),"",SUM(N582-$AK582)/N582)</f>
        <v/>
      </c>
      <c r="AZ582" s="182" t="str">
        <f t="shared" ref="AZ582:AZ645" si="375">+IF(OR(O582=0,O582=""),"",SUM(O582-$AK582)/O582)</f>
        <v/>
      </c>
      <c r="BA582" s="182" t="str">
        <f t="shared" ref="BA582:BA645" si="376">+IF(OR(P582=0,P582=""),"",SUM(P582-$AK582)/P582)</f>
        <v/>
      </c>
      <c r="BB582" s="182" t="str">
        <f t="shared" ref="BB582:BB645" si="377">+IF(OR(Q582=0,Q582=""),"",SUM(Q582-$AK582)/Q582)</f>
        <v/>
      </c>
      <c r="BC582" s="182" t="str">
        <f t="shared" ref="BC582:BC645" si="378">+IF(OR(R582=0,R582=""),"",SUM(R582-$AK582)/R582)</f>
        <v/>
      </c>
      <c r="BD582" s="182" t="str">
        <f t="shared" ref="BD582:BD645" si="379">+IF(OR(S582=0,S582=""),"",SUM(S582-$AK582)/S582)</f>
        <v/>
      </c>
      <c r="BE582" s="182" t="str">
        <f t="shared" ref="BE582:BE645" si="380">+IF(OR(T582=0,T582=""),"",SUM(T582-$AK582)/T582)</f>
        <v/>
      </c>
      <c r="BF582" s="182" t="str">
        <f t="shared" ref="BF582:BF645" si="381">+IF(OR(U582=0,U582=""),"",SUM(U582-$AK582)/U582)</f>
        <v/>
      </c>
      <c r="BG582" s="182" t="str">
        <f t="shared" ref="BG582:BG645" si="382">+IF(OR(V582=0,V582=""),"",SUM(V582-$AK582)/V582)</f>
        <v/>
      </c>
      <c r="BH582" s="182" t="str">
        <f t="shared" ref="BH582:BH645" si="383">+IF(OR(W582=0,W582=""),"",SUM(W582-$AK582)/W582)</f>
        <v/>
      </c>
      <c r="BI582" s="182" t="str">
        <f t="shared" ref="BI582:BI645" si="384">+IF(OR(X582=0,X582=""),"",SUM(X582-$AK582)/X582)</f>
        <v/>
      </c>
      <c r="BJ582" s="182" t="str">
        <f t="shared" ref="BJ582:BJ645" si="385">+IF(OR(Y582=0,Y582=""),"",SUM(Y582-$AK582)/Y582)</f>
        <v/>
      </c>
      <c r="BK582" s="182" t="str">
        <f t="shared" ref="BK582:BK645" si="386">+IF(OR(Z582=0,Z582=""),"",SUM(Z582-$AK582)/Z582)</f>
        <v/>
      </c>
      <c r="BL582" s="182" t="str">
        <f t="shared" ref="BL582:BL645" si="387">+IF(OR(AA582=0,AA582=""),"",SUM(AA582-$AK582)/AA582)</f>
        <v/>
      </c>
      <c r="BM582" s="182" t="str">
        <f t="shared" ref="BM582:BM645" si="388">+IF(OR(AB582=0,AB582=""),"",SUM(AB582-$AK582)/AB582)</f>
        <v/>
      </c>
      <c r="BN582" s="182" t="str">
        <f t="shared" ref="BN582:BN645" si="389">+IF(OR(AC582=0,AC582=""),"",SUM(AC582-$AK582)/AC582)</f>
        <v/>
      </c>
      <c r="BO582" s="182" t="str">
        <f t="shared" ref="BO582:BO645" si="390">+IF(OR(AD582=0,AD582=""),"",SUM(AD582-$AK582)/AD582)</f>
        <v/>
      </c>
      <c r="BP582" s="182" t="str">
        <f t="shared" ref="BP582:BP645" si="391">+IF(OR(AE582=0,AE582=""),"",SUM(AE582-$AK582)/AE582)</f>
        <v/>
      </c>
      <c r="BQ582" s="182" t="str">
        <f t="shared" ref="BQ582:BQ645" si="392">+IF(OR(AF582=0,AF582=""),"",SUM(AF582-$AK582)/AF582)</f>
        <v/>
      </c>
      <c r="BR582" s="182" t="str">
        <f t="shared" ref="BR582:BR645" si="393">+IF(OR(AG582=0,AG582=""),"",SUM(AG582-$AK582)/AG582)</f>
        <v/>
      </c>
      <c r="BS582" s="182" t="str">
        <f t="shared" ref="BS582:BS645" si="394">+IF(OR(AH582=0,AH582=""),"",SUM(AH582-$AK582)/AH582)</f>
        <v/>
      </c>
      <c r="BT582" s="182" t="str">
        <f t="shared" ref="BT582:BT645" si="395">+IF(OR(AI582=0,AI582=""),"",SUM(AI582-$AK582)/AI582)</f>
        <v/>
      </c>
      <c r="BU582" s="183" t="str">
        <f t="shared" ref="BU582:BU645" si="396">+IF(OR(AJ582=0,AJ582=""),"",SUM(AJ582-$AK582)/AJ582)</f>
        <v/>
      </c>
      <c r="BV582" s="184" t="str">
        <f>IF('Cálculos '!C588="","",AVERAGE(AN582:BU582))</f>
        <v/>
      </c>
    </row>
    <row r="583" spans="2:74" ht="17.25" hidden="1" thickBot="1" x14ac:dyDescent="0.35">
      <c r="B583" s="165">
        <f t="shared" si="361"/>
        <v>581</v>
      </c>
      <c r="C583" s="171" t="str">
        <f>IF('Cálculos '!J589="","",'Cálculos '!J589)</f>
        <v/>
      </c>
      <c r="D583" s="172" t="str">
        <f>IF('Cálculos '!K589="","",'Cálculos '!K589)</f>
        <v/>
      </c>
      <c r="E583" s="172" t="str">
        <f>IF('Cálculos '!L589="","",'Cálculos '!L589)</f>
        <v/>
      </c>
      <c r="F583" s="172" t="str">
        <f>IF('Cálculos '!M589="","",'Cálculos '!M589)</f>
        <v/>
      </c>
      <c r="G583" s="172" t="str">
        <f>IF('Cálculos '!N589="","",'Cálculos '!N589)</f>
        <v/>
      </c>
      <c r="H583" s="172" t="str">
        <f>IF('Cálculos '!O589="","",'Cálculos '!O589)</f>
        <v/>
      </c>
      <c r="I583" s="172" t="str">
        <f>IF('Cálculos '!P589="","",'Cálculos '!P589)</f>
        <v/>
      </c>
      <c r="J583" s="172" t="str">
        <f>IF('Cálculos '!Q589="","",'Cálculos '!Q589)</f>
        <v/>
      </c>
      <c r="K583" s="172" t="str">
        <f>IF('Cálculos '!R589="","",'Cálculos '!R589)</f>
        <v/>
      </c>
      <c r="L583" s="172" t="str">
        <f>IF('Cálculos '!S589="","",'Cálculos '!S589)</f>
        <v/>
      </c>
      <c r="M583" s="172" t="str">
        <f>IF('Cálculos '!T589="","",'Cálculos '!T589)</f>
        <v/>
      </c>
      <c r="N583" s="172" t="str">
        <f>IF('Cálculos '!U589="","",'Cálculos '!U589)</f>
        <v/>
      </c>
      <c r="O583" s="172" t="str">
        <f>IF('Cálculos '!V589="","",'Cálculos '!V589)</f>
        <v/>
      </c>
      <c r="P583" s="172" t="str">
        <f>IF('Cálculos '!W589="","",'Cálculos '!W589)</f>
        <v/>
      </c>
      <c r="Q583" s="172" t="str">
        <f>IF('Cálculos '!X589="","",'Cálculos '!X589)</f>
        <v/>
      </c>
      <c r="R583" s="172" t="str">
        <f>IF('Cálculos '!Y589="","",'Cálculos '!Y589)</f>
        <v/>
      </c>
      <c r="S583" s="172" t="str">
        <f>IF('Cálculos '!Z589="","",'Cálculos '!Z589)</f>
        <v/>
      </c>
      <c r="T583" s="172" t="str">
        <f>IF('Cálculos '!AA589="","",'Cálculos '!AA589)</f>
        <v/>
      </c>
      <c r="U583" s="172" t="str">
        <f>IF('Cálculos '!AB589="","",'Cálculos '!AB589)</f>
        <v/>
      </c>
      <c r="V583" s="172" t="str">
        <f>IF('Cálculos '!AC589="","",'Cálculos '!AC589)</f>
        <v/>
      </c>
      <c r="W583" s="172" t="str">
        <f>IF('Cálculos '!AD589="","",'Cálculos '!AD589)</f>
        <v/>
      </c>
      <c r="X583" s="172" t="str">
        <f>IF('Cálculos '!AE589="","",'Cálculos '!AE589)</f>
        <v/>
      </c>
      <c r="Y583" s="172" t="str">
        <f>IF('Cálculos '!AF589="","",'Cálculos '!AF589)</f>
        <v/>
      </c>
      <c r="Z583" s="172" t="str">
        <f>IF('Cálculos '!AG589="","",'Cálculos '!AG589)</f>
        <v/>
      </c>
      <c r="AA583" s="172" t="str">
        <f>IF('Cálculos '!AH589="","",'Cálculos '!AH589)</f>
        <v/>
      </c>
      <c r="AB583" s="172" t="str">
        <f>IF('Cálculos '!AI589="","",'Cálculos '!AI589)</f>
        <v/>
      </c>
      <c r="AC583" s="172" t="str">
        <f>IF('Cálculos '!AJ589="","",'Cálculos '!AJ589)</f>
        <v/>
      </c>
      <c r="AD583" s="172" t="str">
        <f>IF('Cálculos '!AK589="","",'Cálculos '!AK589)</f>
        <v/>
      </c>
      <c r="AE583" s="172" t="str">
        <f>IF('Cálculos '!AL589="","",'Cálculos '!AL589)</f>
        <v/>
      </c>
      <c r="AF583" s="172" t="str">
        <f>IF('Cálculos '!AM589="","",'Cálculos '!AM589)</f>
        <v/>
      </c>
      <c r="AG583" s="172" t="str">
        <f>IF('Cálculos '!AN589="","",'Cálculos '!AN589)</f>
        <v/>
      </c>
      <c r="AH583" s="172" t="str">
        <f>IF('Cálculos '!AO589="","",'Cálculos '!AO589)</f>
        <v/>
      </c>
      <c r="AI583" s="172" t="str">
        <f>IF('Cálculos '!AP589="","",'Cálculos '!AP589)</f>
        <v/>
      </c>
      <c r="AJ583" s="443" t="str">
        <f>IF('Cálculos '!AQ589="","",'Cálculos '!AQ589)</f>
        <v/>
      </c>
      <c r="AK583" s="446" t="str">
        <f>IF('Cálculos '!D589="","",AVERAGE(C583:AJ583))</f>
        <v/>
      </c>
      <c r="AM583" s="181">
        <f t="shared" si="362"/>
        <v>581</v>
      </c>
      <c r="AN583" s="284" t="str">
        <f t="shared" si="363"/>
        <v/>
      </c>
      <c r="AO583" s="285" t="str">
        <f t="shared" si="364"/>
        <v/>
      </c>
      <c r="AP583" s="285" t="str">
        <f t="shared" si="365"/>
        <v/>
      </c>
      <c r="AQ583" s="285" t="str">
        <f t="shared" si="366"/>
        <v/>
      </c>
      <c r="AR583" s="182" t="str">
        <f t="shared" si="367"/>
        <v/>
      </c>
      <c r="AS583" s="182" t="str">
        <f t="shared" si="368"/>
        <v/>
      </c>
      <c r="AT583" s="182" t="str">
        <f t="shared" si="369"/>
        <v/>
      </c>
      <c r="AU583" s="182" t="str">
        <f t="shared" si="370"/>
        <v/>
      </c>
      <c r="AV583" s="182" t="str">
        <f t="shared" si="371"/>
        <v/>
      </c>
      <c r="AW583" s="182" t="str">
        <f t="shared" si="372"/>
        <v/>
      </c>
      <c r="AX583" s="182" t="str">
        <f t="shared" si="373"/>
        <v/>
      </c>
      <c r="AY583" s="182" t="str">
        <f t="shared" si="374"/>
        <v/>
      </c>
      <c r="AZ583" s="182" t="str">
        <f t="shared" si="375"/>
        <v/>
      </c>
      <c r="BA583" s="182" t="str">
        <f t="shared" si="376"/>
        <v/>
      </c>
      <c r="BB583" s="182" t="str">
        <f t="shared" si="377"/>
        <v/>
      </c>
      <c r="BC583" s="182" t="str">
        <f t="shared" si="378"/>
        <v/>
      </c>
      <c r="BD583" s="182" t="str">
        <f t="shared" si="379"/>
        <v/>
      </c>
      <c r="BE583" s="182" t="str">
        <f t="shared" si="380"/>
        <v/>
      </c>
      <c r="BF583" s="182" t="str">
        <f t="shared" si="381"/>
        <v/>
      </c>
      <c r="BG583" s="182" t="str">
        <f t="shared" si="382"/>
        <v/>
      </c>
      <c r="BH583" s="182" t="str">
        <f t="shared" si="383"/>
        <v/>
      </c>
      <c r="BI583" s="182" t="str">
        <f t="shared" si="384"/>
        <v/>
      </c>
      <c r="BJ583" s="182" t="str">
        <f t="shared" si="385"/>
        <v/>
      </c>
      <c r="BK583" s="182" t="str">
        <f t="shared" si="386"/>
        <v/>
      </c>
      <c r="BL583" s="182" t="str">
        <f t="shared" si="387"/>
        <v/>
      </c>
      <c r="BM583" s="182" t="str">
        <f t="shared" si="388"/>
        <v/>
      </c>
      <c r="BN583" s="182" t="str">
        <f t="shared" si="389"/>
        <v/>
      </c>
      <c r="BO583" s="182" t="str">
        <f t="shared" si="390"/>
        <v/>
      </c>
      <c r="BP583" s="182" t="str">
        <f t="shared" si="391"/>
        <v/>
      </c>
      <c r="BQ583" s="182" t="str">
        <f t="shared" si="392"/>
        <v/>
      </c>
      <c r="BR583" s="182" t="str">
        <f t="shared" si="393"/>
        <v/>
      </c>
      <c r="BS583" s="182" t="str">
        <f t="shared" si="394"/>
        <v/>
      </c>
      <c r="BT583" s="182" t="str">
        <f t="shared" si="395"/>
        <v/>
      </c>
      <c r="BU583" s="183" t="str">
        <f t="shared" si="396"/>
        <v/>
      </c>
      <c r="BV583" s="184" t="str">
        <f>IF('Cálculos '!C589="","",AVERAGE(AN583:BU583))</f>
        <v/>
      </c>
    </row>
    <row r="584" spans="2:74" ht="17.25" hidden="1" thickBot="1" x14ac:dyDescent="0.35">
      <c r="B584" s="165">
        <f t="shared" si="361"/>
        <v>582</v>
      </c>
      <c r="C584" s="171" t="str">
        <f>IF('Cálculos '!J590="","",'Cálculos '!J590)</f>
        <v/>
      </c>
      <c r="D584" s="172" t="str">
        <f>IF('Cálculos '!K590="","",'Cálculos '!K590)</f>
        <v/>
      </c>
      <c r="E584" s="172" t="str">
        <f>IF('Cálculos '!L590="","",'Cálculos '!L590)</f>
        <v/>
      </c>
      <c r="F584" s="172" t="str">
        <f>IF('Cálculos '!M590="","",'Cálculos '!M590)</f>
        <v/>
      </c>
      <c r="G584" s="172" t="str">
        <f>IF('Cálculos '!N590="","",'Cálculos '!N590)</f>
        <v/>
      </c>
      <c r="H584" s="172" t="str">
        <f>IF('Cálculos '!O590="","",'Cálculos '!O590)</f>
        <v/>
      </c>
      <c r="I584" s="172" t="str">
        <f>IF('Cálculos '!P590="","",'Cálculos '!P590)</f>
        <v/>
      </c>
      <c r="J584" s="172" t="str">
        <f>IF('Cálculos '!Q590="","",'Cálculos '!Q590)</f>
        <v/>
      </c>
      <c r="K584" s="172" t="str">
        <f>IF('Cálculos '!R590="","",'Cálculos '!R590)</f>
        <v/>
      </c>
      <c r="L584" s="172" t="str">
        <f>IF('Cálculos '!S590="","",'Cálculos '!S590)</f>
        <v/>
      </c>
      <c r="M584" s="172" t="str">
        <f>IF('Cálculos '!T590="","",'Cálculos '!T590)</f>
        <v/>
      </c>
      <c r="N584" s="172" t="str">
        <f>IF('Cálculos '!U590="","",'Cálculos '!U590)</f>
        <v/>
      </c>
      <c r="O584" s="172" t="str">
        <f>IF('Cálculos '!V590="","",'Cálculos '!V590)</f>
        <v/>
      </c>
      <c r="P584" s="172" t="str">
        <f>IF('Cálculos '!W590="","",'Cálculos '!W590)</f>
        <v/>
      </c>
      <c r="Q584" s="172" t="str">
        <f>IF('Cálculos '!X590="","",'Cálculos '!X590)</f>
        <v/>
      </c>
      <c r="R584" s="172" t="str">
        <f>IF('Cálculos '!Y590="","",'Cálculos '!Y590)</f>
        <v/>
      </c>
      <c r="S584" s="172" t="str">
        <f>IF('Cálculos '!Z590="","",'Cálculos '!Z590)</f>
        <v/>
      </c>
      <c r="T584" s="172" t="str">
        <f>IF('Cálculos '!AA590="","",'Cálculos '!AA590)</f>
        <v/>
      </c>
      <c r="U584" s="172" t="str">
        <f>IF('Cálculos '!AB590="","",'Cálculos '!AB590)</f>
        <v/>
      </c>
      <c r="V584" s="172" t="str">
        <f>IF('Cálculos '!AC590="","",'Cálculos '!AC590)</f>
        <v/>
      </c>
      <c r="W584" s="172" t="str">
        <f>IF('Cálculos '!AD590="","",'Cálculos '!AD590)</f>
        <v/>
      </c>
      <c r="X584" s="172" t="str">
        <f>IF('Cálculos '!AE590="","",'Cálculos '!AE590)</f>
        <v/>
      </c>
      <c r="Y584" s="172" t="str">
        <f>IF('Cálculos '!AF590="","",'Cálculos '!AF590)</f>
        <v/>
      </c>
      <c r="Z584" s="172" t="str">
        <f>IF('Cálculos '!AG590="","",'Cálculos '!AG590)</f>
        <v/>
      </c>
      <c r="AA584" s="172" t="str">
        <f>IF('Cálculos '!AH590="","",'Cálculos '!AH590)</f>
        <v/>
      </c>
      <c r="AB584" s="172" t="str">
        <f>IF('Cálculos '!AI590="","",'Cálculos '!AI590)</f>
        <v/>
      </c>
      <c r="AC584" s="172" t="str">
        <f>IF('Cálculos '!AJ590="","",'Cálculos '!AJ590)</f>
        <v/>
      </c>
      <c r="AD584" s="172" t="str">
        <f>IF('Cálculos '!AK590="","",'Cálculos '!AK590)</f>
        <v/>
      </c>
      <c r="AE584" s="172" t="str">
        <f>IF('Cálculos '!AL590="","",'Cálculos '!AL590)</f>
        <v/>
      </c>
      <c r="AF584" s="172" t="str">
        <f>IF('Cálculos '!AM590="","",'Cálculos '!AM590)</f>
        <v/>
      </c>
      <c r="AG584" s="172" t="str">
        <f>IF('Cálculos '!AN590="","",'Cálculos '!AN590)</f>
        <v/>
      </c>
      <c r="AH584" s="172" t="str">
        <f>IF('Cálculos '!AO590="","",'Cálculos '!AO590)</f>
        <v/>
      </c>
      <c r="AI584" s="172" t="str">
        <f>IF('Cálculos '!AP590="","",'Cálculos '!AP590)</f>
        <v/>
      </c>
      <c r="AJ584" s="443" t="str">
        <f>IF('Cálculos '!AQ590="","",'Cálculos '!AQ590)</f>
        <v/>
      </c>
      <c r="AK584" s="446" t="str">
        <f>IF('Cálculos '!D590="","",AVERAGE(C584:AJ584))</f>
        <v/>
      </c>
      <c r="AM584" s="181">
        <f t="shared" si="362"/>
        <v>582</v>
      </c>
      <c r="AN584" s="284" t="str">
        <f t="shared" si="363"/>
        <v/>
      </c>
      <c r="AO584" s="285" t="str">
        <f t="shared" si="364"/>
        <v/>
      </c>
      <c r="AP584" s="285" t="str">
        <f t="shared" si="365"/>
        <v/>
      </c>
      <c r="AQ584" s="285" t="str">
        <f t="shared" si="366"/>
        <v/>
      </c>
      <c r="AR584" s="182" t="str">
        <f t="shared" si="367"/>
        <v/>
      </c>
      <c r="AS584" s="182" t="str">
        <f t="shared" si="368"/>
        <v/>
      </c>
      <c r="AT584" s="182" t="str">
        <f t="shared" si="369"/>
        <v/>
      </c>
      <c r="AU584" s="182" t="str">
        <f t="shared" si="370"/>
        <v/>
      </c>
      <c r="AV584" s="182" t="str">
        <f t="shared" si="371"/>
        <v/>
      </c>
      <c r="AW584" s="182" t="str">
        <f t="shared" si="372"/>
        <v/>
      </c>
      <c r="AX584" s="182" t="str">
        <f t="shared" si="373"/>
        <v/>
      </c>
      <c r="AY584" s="182" t="str">
        <f t="shared" si="374"/>
        <v/>
      </c>
      <c r="AZ584" s="182" t="str">
        <f t="shared" si="375"/>
        <v/>
      </c>
      <c r="BA584" s="182" t="str">
        <f t="shared" si="376"/>
        <v/>
      </c>
      <c r="BB584" s="182" t="str">
        <f t="shared" si="377"/>
        <v/>
      </c>
      <c r="BC584" s="182" t="str">
        <f t="shared" si="378"/>
        <v/>
      </c>
      <c r="BD584" s="182" t="str">
        <f t="shared" si="379"/>
        <v/>
      </c>
      <c r="BE584" s="182" t="str">
        <f t="shared" si="380"/>
        <v/>
      </c>
      <c r="BF584" s="182" t="str">
        <f t="shared" si="381"/>
        <v/>
      </c>
      <c r="BG584" s="182" t="str">
        <f t="shared" si="382"/>
        <v/>
      </c>
      <c r="BH584" s="182" t="str">
        <f t="shared" si="383"/>
        <v/>
      </c>
      <c r="BI584" s="182" t="str">
        <f t="shared" si="384"/>
        <v/>
      </c>
      <c r="BJ584" s="182" t="str">
        <f t="shared" si="385"/>
        <v/>
      </c>
      <c r="BK584" s="182" t="str">
        <f t="shared" si="386"/>
        <v/>
      </c>
      <c r="BL584" s="182" t="str">
        <f t="shared" si="387"/>
        <v/>
      </c>
      <c r="BM584" s="182" t="str">
        <f t="shared" si="388"/>
        <v/>
      </c>
      <c r="BN584" s="182" t="str">
        <f t="shared" si="389"/>
        <v/>
      </c>
      <c r="BO584" s="182" t="str">
        <f t="shared" si="390"/>
        <v/>
      </c>
      <c r="BP584" s="182" t="str">
        <f t="shared" si="391"/>
        <v/>
      </c>
      <c r="BQ584" s="182" t="str">
        <f t="shared" si="392"/>
        <v/>
      </c>
      <c r="BR584" s="182" t="str">
        <f t="shared" si="393"/>
        <v/>
      </c>
      <c r="BS584" s="182" t="str">
        <f t="shared" si="394"/>
        <v/>
      </c>
      <c r="BT584" s="182" t="str">
        <f t="shared" si="395"/>
        <v/>
      </c>
      <c r="BU584" s="183" t="str">
        <f t="shared" si="396"/>
        <v/>
      </c>
      <c r="BV584" s="184" t="str">
        <f>IF('Cálculos '!C590="","",AVERAGE(AN584:BU584))</f>
        <v/>
      </c>
    </row>
    <row r="585" spans="2:74" ht="17.25" hidden="1" thickBot="1" x14ac:dyDescent="0.35">
      <c r="B585" s="165">
        <f t="shared" si="361"/>
        <v>583</v>
      </c>
      <c r="C585" s="171" t="str">
        <f>IF('Cálculos '!J591="","",'Cálculos '!J591)</f>
        <v/>
      </c>
      <c r="D585" s="172" t="str">
        <f>IF('Cálculos '!K591="","",'Cálculos '!K591)</f>
        <v/>
      </c>
      <c r="E585" s="172" t="str">
        <f>IF('Cálculos '!L591="","",'Cálculos '!L591)</f>
        <v/>
      </c>
      <c r="F585" s="172" t="str">
        <f>IF('Cálculos '!M591="","",'Cálculos '!M591)</f>
        <v/>
      </c>
      <c r="G585" s="172" t="str">
        <f>IF('Cálculos '!N591="","",'Cálculos '!N591)</f>
        <v/>
      </c>
      <c r="H585" s="172" t="str">
        <f>IF('Cálculos '!O591="","",'Cálculos '!O591)</f>
        <v/>
      </c>
      <c r="I585" s="172" t="str">
        <f>IF('Cálculos '!P591="","",'Cálculos '!P591)</f>
        <v/>
      </c>
      <c r="J585" s="172" t="str">
        <f>IF('Cálculos '!Q591="","",'Cálculos '!Q591)</f>
        <v/>
      </c>
      <c r="K585" s="172" t="str">
        <f>IF('Cálculos '!R591="","",'Cálculos '!R591)</f>
        <v/>
      </c>
      <c r="L585" s="172" t="str">
        <f>IF('Cálculos '!S591="","",'Cálculos '!S591)</f>
        <v/>
      </c>
      <c r="M585" s="172" t="str">
        <f>IF('Cálculos '!T591="","",'Cálculos '!T591)</f>
        <v/>
      </c>
      <c r="N585" s="172" t="str">
        <f>IF('Cálculos '!U591="","",'Cálculos '!U591)</f>
        <v/>
      </c>
      <c r="O585" s="172" t="str">
        <f>IF('Cálculos '!V591="","",'Cálculos '!V591)</f>
        <v/>
      </c>
      <c r="P585" s="172" t="str">
        <f>IF('Cálculos '!W591="","",'Cálculos '!W591)</f>
        <v/>
      </c>
      <c r="Q585" s="172" t="str">
        <f>IF('Cálculos '!X591="","",'Cálculos '!X591)</f>
        <v/>
      </c>
      <c r="R585" s="172" t="str">
        <f>IF('Cálculos '!Y591="","",'Cálculos '!Y591)</f>
        <v/>
      </c>
      <c r="S585" s="172" t="str">
        <f>IF('Cálculos '!Z591="","",'Cálculos '!Z591)</f>
        <v/>
      </c>
      <c r="T585" s="172" t="str">
        <f>IF('Cálculos '!AA591="","",'Cálculos '!AA591)</f>
        <v/>
      </c>
      <c r="U585" s="172" t="str">
        <f>IF('Cálculos '!AB591="","",'Cálculos '!AB591)</f>
        <v/>
      </c>
      <c r="V585" s="172" t="str">
        <f>IF('Cálculos '!AC591="","",'Cálculos '!AC591)</f>
        <v/>
      </c>
      <c r="W585" s="172" t="str">
        <f>IF('Cálculos '!AD591="","",'Cálculos '!AD591)</f>
        <v/>
      </c>
      <c r="X585" s="172" t="str">
        <f>IF('Cálculos '!AE591="","",'Cálculos '!AE591)</f>
        <v/>
      </c>
      <c r="Y585" s="172" t="str">
        <f>IF('Cálculos '!AF591="","",'Cálculos '!AF591)</f>
        <v/>
      </c>
      <c r="Z585" s="172" t="str">
        <f>IF('Cálculos '!AG591="","",'Cálculos '!AG591)</f>
        <v/>
      </c>
      <c r="AA585" s="172" t="str">
        <f>IF('Cálculos '!AH591="","",'Cálculos '!AH591)</f>
        <v/>
      </c>
      <c r="AB585" s="172" t="str">
        <f>IF('Cálculos '!AI591="","",'Cálculos '!AI591)</f>
        <v/>
      </c>
      <c r="AC585" s="172" t="str">
        <f>IF('Cálculos '!AJ591="","",'Cálculos '!AJ591)</f>
        <v/>
      </c>
      <c r="AD585" s="172" t="str">
        <f>IF('Cálculos '!AK591="","",'Cálculos '!AK591)</f>
        <v/>
      </c>
      <c r="AE585" s="172" t="str">
        <f>IF('Cálculos '!AL591="","",'Cálculos '!AL591)</f>
        <v/>
      </c>
      <c r="AF585" s="172" t="str">
        <f>IF('Cálculos '!AM591="","",'Cálculos '!AM591)</f>
        <v/>
      </c>
      <c r="AG585" s="172" t="str">
        <f>IF('Cálculos '!AN591="","",'Cálculos '!AN591)</f>
        <v/>
      </c>
      <c r="AH585" s="172" t="str">
        <f>IF('Cálculos '!AO591="","",'Cálculos '!AO591)</f>
        <v/>
      </c>
      <c r="AI585" s="172" t="str">
        <f>IF('Cálculos '!AP591="","",'Cálculos '!AP591)</f>
        <v/>
      </c>
      <c r="AJ585" s="443" t="str">
        <f>IF('Cálculos '!AQ591="","",'Cálculos '!AQ591)</f>
        <v/>
      </c>
      <c r="AK585" s="446" t="str">
        <f>IF('Cálculos '!D591="","",AVERAGE(C585:AJ585))</f>
        <v/>
      </c>
      <c r="AM585" s="181">
        <f t="shared" si="362"/>
        <v>583</v>
      </c>
      <c r="AN585" s="284" t="str">
        <f t="shared" si="363"/>
        <v/>
      </c>
      <c r="AO585" s="285" t="str">
        <f t="shared" si="364"/>
        <v/>
      </c>
      <c r="AP585" s="285" t="str">
        <f t="shared" si="365"/>
        <v/>
      </c>
      <c r="AQ585" s="285" t="str">
        <f t="shared" si="366"/>
        <v/>
      </c>
      <c r="AR585" s="182" t="str">
        <f t="shared" si="367"/>
        <v/>
      </c>
      <c r="AS585" s="182" t="str">
        <f t="shared" si="368"/>
        <v/>
      </c>
      <c r="AT585" s="182" t="str">
        <f t="shared" si="369"/>
        <v/>
      </c>
      <c r="AU585" s="182" t="str">
        <f t="shared" si="370"/>
        <v/>
      </c>
      <c r="AV585" s="182" t="str">
        <f t="shared" si="371"/>
        <v/>
      </c>
      <c r="AW585" s="182" t="str">
        <f t="shared" si="372"/>
        <v/>
      </c>
      <c r="AX585" s="182" t="str">
        <f t="shared" si="373"/>
        <v/>
      </c>
      <c r="AY585" s="182" t="str">
        <f t="shared" si="374"/>
        <v/>
      </c>
      <c r="AZ585" s="182" t="str">
        <f t="shared" si="375"/>
        <v/>
      </c>
      <c r="BA585" s="182" t="str">
        <f t="shared" si="376"/>
        <v/>
      </c>
      <c r="BB585" s="182" t="str">
        <f t="shared" si="377"/>
        <v/>
      </c>
      <c r="BC585" s="182" t="str">
        <f t="shared" si="378"/>
        <v/>
      </c>
      <c r="BD585" s="182" t="str">
        <f t="shared" si="379"/>
        <v/>
      </c>
      <c r="BE585" s="182" t="str">
        <f t="shared" si="380"/>
        <v/>
      </c>
      <c r="BF585" s="182" t="str">
        <f t="shared" si="381"/>
        <v/>
      </c>
      <c r="BG585" s="182" t="str">
        <f t="shared" si="382"/>
        <v/>
      </c>
      <c r="BH585" s="182" t="str">
        <f t="shared" si="383"/>
        <v/>
      </c>
      <c r="BI585" s="182" t="str">
        <f t="shared" si="384"/>
        <v/>
      </c>
      <c r="BJ585" s="182" t="str">
        <f t="shared" si="385"/>
        <v/>
      </c>
      <c r="BK585" s="182" t="str">
        <f t="shared" si="386"/>
        <v/>
      </c>
      <c r="BL585" s="182" t="str">
        <f t="shared" si="387"/>
        <v/>
      </c>
      <c r="BM585" s="182" t="str">
        <f t="shared" si="388"/>
        <v/>
      </c>
      <c r="BN585" s="182" t="str">
        <f t="shared" si="389"/>
        <v/>
      </c>
      <c r="BO585" s="182" t="str">
        <f t="shared" si="390"/>
        <v/>
      </c>
      <c r="BP585" s="182" t="str">
        <f t="shared" si="391"/>
        <v/>
      </c>
      <c r="BQ585" s="182" t="str">
        <f t="shared" si="392"/>
        <v/>
      </c>
      <c r="BR585" s="182" t="str">
        <f t="shared" si="393"/>
        <v/>
      </c>
      <c r="BS585" s="182" t="str">
        <f t="shared" si="394"/>
        <v/>
      </c>
      <c r="BT585" s="182" t="str">
        <f t="shared" si="395"/>
        <v/>
      </c>
      <c r="BU585" s="183" t="str">
        <f t="shared" si="396"/>
        <v/>
      </c>
      <c r="BV585" s="184" t="str">
        <f>IF('Cálculos '!C591="","",AVERAGE(AN585:BU585))</f>
        <v/>
      </c>
    </row>
    <row r="586" spans="2:74" ht="17.25" hidden="1" thickBot="1" x14ac:dyDescent="0.35">
      <c r="B586" s="165">
        <f t="shared" si="361"/>
        <v>584</v>
      </c>
      <c r="C586" s="171" t="str">
        <f>IF('Cálculos '!J592="","",'Cálculos '!J592)</f>
        <v/>
      </c>
      <c r="D586" s="172" t="str">
        <f>IF('Cálculos '!K592="","",'Cálculos '!K592)</f>
        <v/>
      </c>
      <c r="E586" s="172" t="str">
        <f>IF('Cálculos '!L592="","",'Cálculos '!L592)</f>
        <v/>
      </c>
      <c r="F586" s="172" t="str">
        <f>IF('Cálculos '!M592="","",'Cálculos '!M592)</f>
        <v/>
      </c>
      <c r="G586" s="172" t="str">
        <f>IF('Cálculos '!N592="","",'Cálculos '!N592)</f>
        <v/>
      </c>
      <c r="H586" s="172" t="str">
        <f>IF('Cálculos '!O592="","",'Cálculos '!O592)</f>
        <v/>
      </c>
      <c r="I586" s="172" t="str">
        <f>IF('Cálculos '!P592="","",'Cálculos '!P592)</f>
        <v/>
      </c>
      <c r="J586" s="172" t="str">
        <f>IF('Cálculos '!Q592="","",'Cálculos '!Q592)</f>
        <v/>
      </c>
      <c r="K586" s="172" t="str">
        <f>IF('Cálculos '!R592="","",'Cálculos '!R592)</f>
        <v/>
      </c>
      <c r="L586" s="172" t="str">
        <f>IF('Cálculos '!S592="","",'Cálculos '!S592)</f>
        <v/>
      </c>
      <c r="M586" s="172" t="str">
        <f>IF('Cálculos '!T592="","",'Cálculos '!T592)</f>
        <v/>
      </c>
      <c r="N586" s="172" t="str">
        <f>IF('Cálculos '!U592="","",'Cálculos '!U592)</f>
        <v/>
      </c>
      <c r="O586" s="172" t="str">
        <f>IF('Cálculos '!V592="","",'Cálculos '!V592)</f>
        <v/>
      </c>
      <c r="P586" s="172" t="str">
        <f>IF('Cálculos '!W592="","",'Cálculos '!W592)</f>
        <v/>
      </c>
      <c r="Q586" s="172" t="str">
        <f>IF('Cálculos '!X592="","",'Cálculos '!X592)</f>
        <v/>
      </c>
      <c r="R586" s="172" t="str">
        <f>IF('Cálculos '!Y592="","",'Cálculos '!Y592)</f>
        <v/>
      </c>
      <c r="S586" s="172" t="str">
        <f>IF('Cálculos '!Z592="","",'Cálculos '!Z592)</f>
        <v/>
      </c>
      <c r="T586" s="172" t="str">
        <f>IF('Cálculos '!AA592="","",'Cálculos '!AA592)</f>
        <v/>
      </c>
      <c r="U586" s="172" t="str">
        <f>IF('Cálculos '!AB592="","",'Cálculos '!AB592)</f>
        <v/>
      </c>
      <c r="V586" s="172" t="str">
        <f>IF('Cálculos '!AC592="","",'Cálculos '!AC592)</f>
        <v/>
      </c>
      <c r="W586" s="172" t="str">
        <f>IF('Cálculos '!AD592="","",'Cálculos '!AD592)</f>
        <v/>
      </c>
      <c r="X586" s="172" t="str">
        <f>IF('Cálculos '!AE592="","",'Cálculos '!AE592)</f>
        <v/>
      </c>
      <c r="Y586" s="172" t="str">
        <f>IF('Cálculos '!AF592="","",'Cálculos '!AF592)</f>
        <v/>
      </c>
      <c r="Z586" s="172" t="str">
        <f>IF('Cálculos '!AG592="","",'Cálculos '!AG592)</f>
        <v/>
      </c>
      <c r="AA586" s="172" t="str">
        <f>IF('Cálculos '!AH592="","",'Cálculos '!AH592)</f>
        <v/>
      </c>
      <c r="AB586" s="172" t="str">
        <f>IF('Cálculos '!AI592="","",'Cálculos '!AI592)</f>
        <v/>
      </c>
      <c r="AC586" s="172" t="str">
        <f>IF('Cálculos '!AJ592="","",'Cálculos '!AJ592)</f>
        <v/>
      </c>
      <c r="AD586" s="172" t="str">
        <f>IF('Cálculos '!AK592="","",'Cálculos '!AK592)</f>
        <v/>
      </c>
      <c r="AE586" s="172" t="str">
        <f>IF('Cálculos '!AL592="","",'Cálculos '!AL592)</f>
        <v/>
      </c>
      <c r="AF586" s="172" t="str">
        <f>IF('Cálculos '!AM592="","",'Cálculos '!AM592)</f>
        <v/>
      </c>
      <c r="AG586" s="172" t="str">
        <f>IF('Cálculos '!AN592="","",'Cálculos '!AN592)</f>
        <v/>
      </c>
      <c r="AH586" s="172" t="str">
        <f>IF('Cálculos '!AO592="","",'Cálculos '!AO592)</f>
        <v/>
      </c>
      <c r="AI586" s="172" t="str">
        <f>IF('Cálculos '!AP592="","",'Cálculos '!AP592)</f>
        <v/>
      </c>
      <c r="AJ586" s="443" t="str">
        <f>IF('Cálculos '!AQ592="","",'Cálculos '!AQ592)</f>
        <v/>
      </c>
      <c r="AK586" s="446" t="str">
        <f>IF('Cálculos '!D592="","",AVERAGE(C586:AJ586))</f>
        <v/>
      </c>
      <c r="AM586" s="181">
        <f t="shared" si="362"/>
        <v>584</v>
      </c>
      <c r="AN586" s="284" t="str">
        <f t="shared" si="363"/>
        <v/>
      </c>
      <c r="AO586" s="285" t="str">
        <f t="shared" si="364"/>
        <v/>
      </c>
      <c r="AP586" s="285" t="str">
        <f t="shared" si="365"/>
        <v/>
      </c>
      <c r="AQ586" s="285" t="str">
        <f t="shared" si="366"/>
        <v/>
      </c>
      <c r="AR586" s="182" t="str">
        <f t="shared" si="367"/>
        <v/>
      </c>
      <c r="AS586" s="182" t="str">
        <f t="shared" si="368"/>
        <v/>
      </c>
      <c r="AT586" s="182" t="str">
        <f t="shared" si="369"/>
        <v/>
      </c>
      <c r="AU586" s="182" t="str">
        <f t="shared" si="370"/>
        <v/>
      </c>
      <c r="AV586" s="182" t="str">
        <f t="shared" si="371"/>
        <v/>
      </c>
      <c r="AW586" s="182" t="str">
        <f t="shared" si="372"/>
        <v/>
      </c>
      <c r="AX586" s="182" t="str">
        <f t="shared" si="373"/>
        <v/>
      </c>
      <c r="AY586" s="182" t="str">
        <f t="shared" si="374"/>
        <v/>
      </c>
      <c r="AZ586" s="182" t="str">
        <f t="shared" si="375"/>
        <v/>
      </c>
      <c r="BA586" s="182" t="str">
        <f t="shared" si="376"/>
        <v/>
      </c>
      <c r="BB586" s="182" t="str">
        <f t="shared" si="377"/>
        <v/>
      </c>
      <c r="BC586" s="182" t="str">
        <f t="shared" si="378"/>
        <v/>
      </c>
      <c r="BD586" s="182" t="str">
        <f t="shared" si="379"/>
        <v/>
      </c>
      <c r="BE586" s="182" t="str">
        <f t="shared" si="380"/>
        <v/>
      </c>
      <c r="BF586" s="182" t="str">
        <f t="shared" si="381"/>
        <v/>
      </c>
      <c r="BG586" s="182" t="str">
        <f t="shared" si="382"/>
        <v/>
      </c>
      <c r="BH586" s="182" t="str">
        <f t="shared" si="383"/>
        <v/>
      </c>
      <c r="BI586" s="182" t="str">
        <f t="shared" si="384"/>
        <v/>
      </c>
      <c r="BJ586" s="182" t="str">
        <f t="shared" si="385"/>
        <v/>
      </c>
      <c r="BK586" s="182" t="str">
        <f t="shared" si="386"/>
        <v/>
      </c>
      <c r="BL586" s="182" t="str">
        <f t="shared" si="387"/>
        <v/>
      </c>
      <c r="BM586" s="182" t="str">
        <f t="shared" si="388"/>
        <v/>
      </c>
      <c r="BN586" s="182" t="str">
        <f t="shared" si="389"/>
        <v/>
      </c>
      <c r="BO586" s="182" t="str">
        <f t="shared" si="390"/>
        <v/>
      </c>
      <c r="BP586" s="182" t="str">
        <f t="shared" si="391"/>
        <v/>
      </c>
      <c r="BQ586" s="182" t="str">
        <f t="shared" si="392"/>
        <v/>
      </c>
      <c r="BR586" s="182" t="str">
        <f t="shared" si="393"/>
        <v/>
      </c>
      <c r="BS586" s="182" t="str">
        <f t="shared" si="394"/>
        <v/>
      </c>
      <c r="BT586" s="182" t="str">
        <f t="shared" si="395"/>
        <v/>
      </c>
      <c r="BU586" s="183" t="str">
        <f t="shared" si="396"/>
        <v/>
      </c>
      <c r="BV586" s="184" t="str">
        <f>IF('Cálculos '!C592="","",AVERAGE(AN586:BU586))</f>
        <v/>
      </c>
    </row>
    <row r="587" spans="2:74" ht="17.25" hidden="1" thickBot="1" x14ac:dyDescent="0.35">
      <c r="B587" s="165">
        <f t="shared" si="361"/>
        <v>585</v>
      </c>
      <c r="C587" s="171" t="str">
        <f>IF('Cálculos '!J593="","",'Cálculos '!J593)</f>
        <v/>
      </c>
      <c r="D587" s="172" t="str">
        <f>IF('Cálculos '!K593="","",'Cálculos '!K593)</f>
        <v/>
      </c>
      <c r="E587" s="172" t="str">
        <f>IF('Cálculos '!L593="","",'Cálculos '!L593)</f>
        <v/>
      </c>
      <c r="F587" s="172" t="str">
        <f>IF('Cálculos '!M593="","",'Cálculos '!M593)</f>
        <v/>
      </c>
      <c r="G587" s="172" t="str">
        <f>IF('Cálculos '!N593="","",'Cálculos '!N593)</f>
        <v/>
      </c>
      <c r="H587" s="172" t="str">
        <f>IF('Cálculos '!O593="","",'Cálculos '!O593)</f>
        <v/>
      </c>
      <c r="I587" s="172" t="str">
        <f>IF('Cálculos '!P593="","",'Cálculos '!P593)</f>
        <v/>
      </c>
      <c r="J587" s="172" t="str">
        <f>IF('Cálculos '!Q593="","",'Cálculos '!Q593)</f>
        <v/>
      </c>
      <c r="K587" s="172" t="str">
        <f>IF('Cálculos '!R593="","",'Cálculos '!R593)</f>
        <v/>
      </c>
      <c r="L587" s="172" t="str">
        <f>IF('Cálculos '!S593="","",'Cálculos '!S593)</f>
        <v/>
      </c>
      <c r="M587" s="172" t="str">
        <f>IF('Cálculos '!T593="","",'Cálculos '!T593)</f>
        <v/>
      </c>
      <c r="N587" s="172" t="str">
        <f>IF('Cálculos '!U593="","",'Cálculos '!U593)</f>
        <v/>
      </c>
      <c r="O587" s="172" t="str">
        <f>IF('Cálculos '!V593="","",'Cálculos '!V593)</f>
        <v/>
      </c>
      <c r="P587" s="172" t="str">
        <f>IF('Cálculos '!W593="","",'Cálculos '!W593)</f>
        <v/>
      </c>
      <c r="Q587" s="172" t="str">
        <f>IF('Cálculos '!X593="","",'Cálculos '!X593)</f>
        <v/>
      </c>
      <c r="R587" s="172" t="str">
        <f>IF('Cálculos '!Y593="","",'Cálculos '!Y593)</f>
        <v/>
      </c>
      <c r="S587" s="172" t="str">
        <f>IF('Cálculos '!Z593="","",'Cálculos '!Z593)</f>
        <v/>
      </c>
      <c r="T587" s="172" t="str">
        <f>IF('Cálculos '!AA593="","",'Cálculos '!AA593)</f>
        <v/>
      </c>
      <c r="U587" s="172" t="str">
        <f>IF('Cálculos '!AB593="","",'Cálculos '!AB593)</f>
        <v/>
      </c>
      <c r="V587" s="172" t="str">
        <f>IF('Cálculos '!AC593="","",'Cálculos '!AC593)</f>
        <v/>
      </c>
      <c r="W587" s="172" t="str">
        <f>IF('Cálculos '!AD593="","",'Cálculos '!AD593)</f>
        <v/>
      </c>
      <c r="X587" s="172" t="str">
        <f>IF('Cálculos '!AE593="","",'Cálculos '!AE593)</f>
        <v/>
      </c>
      <c r="Y587" s="172" t="str">
        <f>IF('Cálculos '!AF593="","",'Cálculos '!AF593)</f>
        <v/>
      </c>
      <c r="Z587" s="172" t="str">
        <f>IF('Cálculos '!AG593="","",'Cálculos '!AG593)</f>
        <v/>
      </c>
      <c r="AA587" s="172" t="str">
        <f>IF('Cálculos '!AH593="","",'Cálculos '!AH593)</f>
        <v/>
      </c>
      <c r="AB587" s="172" t="str">
        <f>IF('Cálculos '!AI593="","",'Cálculos '!AI593)</f>
        <v/>
      </c>
      <c r="AC587" s="172" t="str">
        <f>IF('Cálculos '!AJ593="","",'Cálculos '!AJ593)</f>
        <v/>
      </c>
      <c r="AD587" s="172" t="str">
        <f>IF('Cálculos '!AK593="","",'Cálculos '!AK593)</f>
        <v/>
      </c>
      <c r="AE587" s="172" t="str">
        <f>IF('Cálculos '!AL593="","",'Cálculos '!AL593)</f>
        <v/>
      </c>
      <c r="AF587" s="172" t="str">
        <f>IF('Cálculos '!AM593="","",'Cálculos '!AM593)</f>
        <v/>
      </c>
      <c r="AG587" s="172" t="str">
        <f>IF('Cálculos '!AN593="","",'Cálculos '!AN593)</f>
        <v/>
      </c>
      <c r="AH587" s="172" t="str">
        <f>IF('Cálculos '!AO593="","",'Cálculos '!AO593)</f>
        <v/>
      </c>
      <c r="AI587" s="172" t="str">
        <f>IF('Cálculos '!AP593="","",'Cálculos '!AP593)</f>
        <v/>
      </c>
      <c r="AJ587" s="443" t="str">
        <f>IF('Cálculos '!AQ593="","",'Cálculos '!AQ593)</f>
        <v/>
      </c>
      <c r="AK587" s="446" t="str">
        <f>IF('Cálculos '!D593="","",AVERAGE(C587:AJ587))</f>
        <v/>
      </c>
      <c r="AM587" s="181">
        <f t="shared" si="362"/>
        <v>585</v>
      </c>
      <c r="AN587" s="284" t="str">
        <f t="shared" si="363"/>
        <v/>
      </c>
      <c r="AO587" s="285" t="str">
        <f t="shared" si="364"/>
        <v/>
      </c>
      <c r="AP587" s="285" t="str">
        <f t="shared" si="365"/>
        <v/>
      </c>
      <c r="AQ587" s="285" t="str">
        <f t="shared" si="366"/>
        <v/>
      </c>
      <c r="AR587" s="182" t="str">
        <f t="shared" si="367"/>
        <v/>
      </c>
      <c r="AS587" s="182" t="str">
        <f t="shared" si="368"/>
        <v/>
      </c>
      <c r="AT587" s="182" t="str">
        <f t="shared" si="369"/>
        <v/>
      </c>
      <c r="AU587" s="182" t="str">
        <f t="shared" si="370"/>
        <v/>
      </c>
      <c r="AV587" s="182" t="str">
        <f t="shared" si="371"/>
        <v/>
      </c>
      <c r="AW587" s="182" t="str">
        <f t="shared" si="372"/>
        <v/>
      </c>
      <c r="AX587" s="182" t="str">
        <f t="shared" si="373"/>
        <v/>
      </c>
      <c r="AY587" s="182" t="str">
        <f t="shared" si="374"/>
        <v/>
      </c>
      <c r="AZ587" s="182" t="str">
        <f t="shared" si="375"/>
        <v/>
      </c>
      <c r="BA587" s="182" t="str">
        <f t="shared" si="376"/>
        <v/>
      </c>
      <c r="BB587" s="182" t="str">
        <f t="shared" si="377"/>
        <v/>
      </c>
      <c r="BC587" s="182" t="str">
        <f t="shared" si="378"/>
        <v/>
      </c>
      <c r="BD587" s="182" t="str">
        <f t="shared" si="379"/>
        <v/>
      </c>
      <c r="BE587" s="182" t="str">
        <f t="shared" si="380"/>
        <v/>
      </c>
      <c r="BF587" s="182" t="str">
        <f t="shared" si="381"/>
        <v/>
      </c>
      <c r="BG587" s="182" t="str">
        <f t="shared" si="382"/>
        <v/>
      </c>
      <c r="BH587" s="182" t="str">
        <f t="shared" si="383"/>
        <v/>
      </c>
      <c r="BI587" s="182" t="str">
        <f t="shared" si="384"/>
        <v/>
      </c>
      <c r="BJ587" s="182" t="str">
        <f t="shared" si="385"/>
        <v/>
      </c>
      <c r="BK587" s="182" t="str">
        <f t="shared" si="386"/>
        <v/>
      </c>
      <c r="BL587" s="182" t="str">
        <f t="shared" si="387"/>
        <v/>
      </c>
      <c r="BM587" s="182" t="str">
        <f t="shared" si="388"/>
        <v/>
      </c>
      <c r="BN587" s="182" t="str">
        <f t="shared" si="389"/>
        <v/>
      </c>
      <c r="BO587" s="182" t="str">
        <f t="shared" si="390"/>
        <v/>
      </c>
      <c r="BP587" s="182" t="str">
        <f t="shared" si="391"/>
        <v/>
      </c>
      <c r="BQ587" s="182" t="str">
        <f t="shared" si="392"/>
        <v/>
      </c>
      <c r="BR587" s="182" t="str">
        <f t="shared" si="393"/>
        <v/>
      </c>
      <c r="BS587" s="182" t="str">
        <f t="shared" si="394"/>
        <v/>
      </c>
      <c r="BT587" s="182" t="str">
        <f t="shared" si="395"/>
        <v/>
      </c>
      <c r="BU587" s="183" t="str">
        <f t="shared" si="396"/>
        <v/>
      </c>
      <c r="BV587" s="184" t="str">
        <f>IF('Cálculos '!C593="","",AVERAGE(AN587:BU587))</f>
        <v/>
      </c>
    </row>
    <row r="588" spans="2:74" ht="17.25" hidden="1" thickBot="1" x14ac:dyDescent="0.35">
      <c r="B588" s="165">
        <f t="shared" si="361"/>
        <v>586</v>
      </c>
      <c r="C588" s="171" t="str">
        <f>IF('Cálculos '!J594="","",'Cálculos '!J594)</f>
        <v/>
      </c>
      <c r="D588" s="172" t="str">
        <f>IF('Cálculos '!K594="","",'Cálculos '!K594)</f>
        <v/>
      </c>
      <c r="E588" s="172" t="str">
        <f>IF('Cálculos '!L594="","",'Cálculos '!L594)</f>
        <v/>
      </c>
      <c r="F588" s="172" t="str">
        <f>IF('Cálculos '!M594="","",'Cálculos '!M594)</f>
        <v/>
      </c>
      <c r="G588" s="172" t="str">
        <f>IF('Cálculos '!N594="","",'Cálculos '!N594)</f>
        <v/>
      </c>
      <c r="H588" s="172" t="str">
        <f>IF('Cálculos '!O594="","",'Cálculos '!O594)</f>
        <v/>
      </c>
      <c r="I588" s="172" t="str">
        <f>IF('Cálculos '!P594="","",'Cálculos '!P594)</f>
        <v/>
      </c>
      <c r="J588" s="172" t="str">
        <f>IF('Cálculos '!Q594="","",'Cálculos '!Q594)</f>
        <v/>
      </c>
      <c r="K588" s="172" t="str">
        <f>IF('Cálculos '!R594="","",'Cálculos '!R594)</f>
        <v/>
      </c>
      <c r="L588" s="172" t="str">
        <f>IF('Cálculos '!S594="","",'Cálculos '!S594)</f>
        <v/>
      </c>
      <c r="M588" s="172" t="str">
        <f>IF('Cálculos '!T594="","",'Cálculos '!T594)</f>
        <v/>
      </c>
      <c r="N588" s="172" t="str">
        <f>IF('Cálculos '!U594="","",'Cálculos '!U594)</f>
        <v/>
      </c>
      <c r="O588" s="172" t="str">
        <f>IF('Cálculos '!V594="","",'Cálculos '!V594)</f>
        <v/>
      </c>
      <c r="P588" s="172" t="str">
        <f>IF('Cálculos '!W594="","",'Cálculos '!W594)</f>
        <v/>
      </c>
      <c r="Q588" s="172" t="str">
        <f>IF('Cálculos '!X594="","",'Cálculos '!X594)</f>
        <v/>
      </c>
      <c r="R588" s="172" t="str">
        <f>IF('Cálculos '!Y594="","",'Cálculos '!Y594)</f>
        <v/>
      </c>
      <c r="S588" s="172" t="str">
        <f>IF('Cálculos '!Z594="","",'Cálculos '!Z594)</f>
        <v/>
      </c>
      <c r="T588" s="172" t="str">
        <f>IF('Cálculos '!AA594="","",'Cálculos '!AA594)</f>
        <v/>
      </c>
      <c r="U588" s="172" t="str">
        <f>IF('Cálculos '!AB594="","",'Cálculos '!AB594)</f>
        <v/>
      </c>
      <c r="V588" s="172" t="str">
        <f>IF('Cálculos '!AC594="","",'Cálculos '!AC594)</f>
        <v/>
      </c>
      <c r="W588" s="172" t="str">
        <f>IF('Cálculos '!AD594="","",'Cálculos '!AD594)</f>
        <v/>
      </c>
      <c r="X588" s="172" t="str">
        <f>IF('Cálculos '!AE594="","",'Cálculos '!AE594)</f>
        <v/>
      </c>
      <c r="Y588" s="172" t="str">
        <f>IF('Cálculos '!AF594="","",'Cálculos '!AF594)</f>
        <v/>
      </c>
      <c r="Z588" s="172" t="str">
        <f>IF('Cálculos '!AG594="","",'Cálculos '!AG594)</f>
        <v/>
      </c>
      <c r="AA588" s="172" t="str">
        <f>IF('Cálculos '!AH594="","",'Cálculos '!AH594)</f>
        <v/>
      </c>
      <c r="AB588" s="172" t="str">
        <f>IF('Cálculos '!AI594="","",'Cálculos '!AI594)</f>
        <v/>
      </c>
      <c r="AC588" s="172" t="str">
        <f>IF('Cálculos '!AJ594="","",'Cálculos '!AJ594)</f>
        <v/>
      </c>
      <c r="AD588" s="172" t="str">
        <f>IF('Cálculos '!AK594="","",'Cálculos '!AK594)</f>
        <v/>
      </c>
      <c r="AE588" s="172" t="str">
        <f>IF('Cálculos '!AL594="","",'Cálculos '!AL594)</f>
        <v/>
      </c>
      <c r="AF588" s="172" t="str">
        <f>IF('Cálculos '!AM594="","",'Cálculos '!AM594)</f>
        <v/>
      </c>
      <c r="AG588" s="172" t="str">
        <f>IF('Cálculos '!AN594="","",'Cálculos '!AN594)</f>
        <v/>
      </c>
      <c r="AH588" s="172" t="str">
        <f>IF('Cálculos '!AO594="","",'Cálculos '!AO594)</f>
        <v/>
      </c>
      <c r="AI588" s="172" t="str">
        <f>IF('Cálculos '!AP594="","",'Cálculos '!AP594)</f>
        <v/>
      </c>
      <c r="AJ588" s="443" t="str">
        <f>IF('Cálculos '!AQ594="","",'Cálculos '!AQ594)</f>
        <v/>
      </c>
      <c r="AK588" s="446" t="str">
        <f>IF('Cálculos '!D594="","",AVERAGE(C588:AJ588))</f>
        <v/>
      </c>
      <c r="AM588" s="181">
        <f t="shared" si="362"/>
        <v>586</v>
      </c>
      <c r="AN588" s="284" t="str">
        <f t="shared" si="363"/>
        <v/>
      </c>
      <c r="AO588" s="285" t="str">
        <f t="shared" si="364"/>
        <v/>
      </c>
      <c r="AP588" s="285" t="str">
        <f t="shared" si="365"/>
        <v/>
      </c>
      <c r="AQ588" s="285" t="str">
        <f t="shared" si="366"/>
        <v/>
      </c>
      <c r="AR588" s="182" t="str">
        <f t="shared" si="367"/>
        <v/>
      </c>
      <c r="AS588" s="182" t="str">
        <f t="shared" si="368"/>
        <v/>
      </c>
      <c r="AT588" s="182" t="str">
        <f t="shared" si="369"/>
        <v/>
      </c>
      <c r="AU588" s="182" t="str">
        <f t="shared" si="370"/>
        <v/>
      </c>
      <c r="AV588" s="182" t="str">
        <f t="shared" si="371"/>
        <v/>
      </c>
      <c r="AW588" s="182" t="str">
        <f t="shared" si="372"/>
        <v/>
      </c>
      <c r="AX588" s="182" t="str">
        <f t="shared" si="373"/>
        <v/>
      </c>
      <c r="AY588" s="182" t="str">
        <f t="shared" si="374"/>
        <v/>
      </c>
      <c r="AZ588" s="182" t="str">
        <f t="shared" si="375"/>
        <v/>
      </c>
      <c r="BA588" s="182" t="str">
        <f t="shared" si="376"/>
        <v/>
      </c>
      <c r="BB588" s="182" t="str">
        <f t="shared" si="377"/>
        <v/>
      </c>
      <c r="BC588" s="182" t="str">
        <f t="shared" si="378"/>
        <v/>
      </c>
      <c r="BD588" s="182" t="str">
        <f t="shared" si="379"/>
        <v/>
      </c>
      <c r="BE588" s="182" t="str">
        <f t="shared" si="380"/>
        <v/>
      </c>
      <c r="BF588" s="182" t="str">
        <f t="shared" si="381"/>
        <v/>
      </c>
      <c r="BG588" s="182" t="str">
        <f t="shared" si="382"/>
        <v/>
      </c>
      <c r="BH588" s="182" t="str">
        <f t="shared" si="383"/>
        <v/>
      </c>
      <c r="BI588" s="182" t="str">
        <f t="shared" si="384"/>
        <v/>
      </c>
      <c r="BJ588" s="182" t="str">
        <f t="shared" si="385"/>
        <v/>
      </c>
      <c r="BK588" s="182" t="str">
        <f t="shared" si="386"/>
        <v/>
      </c>
      <c r="BL588" s="182" t="str">
        <f t="shared" si="387"/>
        <v/>
      </c>
      <c r="BM588" s="182" t="str">
        <f t="shared" si="388"/>
        <v/>
      </c>
      <c r="BN588" s="182" t="str">
        <f t="shared" si="389"/>
        <v/>
      </c>
      <c r="BO588" s="182" t="str">
        <f t="shared" si="390"/>
        <v/>
      </c>
      <c r="BP588" s="182" t="str">
        <f t="shared" si="391"/>
        <v/>
      </c>
      <c r="BQ588" s="182" t="str">
        <f t="shared" si="392"/>
        <v/>
      </c>
      <c r="BR588" s="182" t="str">
        <f t="shared" si="393"/>
        <v/>
      </c>
      <c r="BS588" s="182" t="str">
        <f t="shared" si="394"/>
        <v/>
      </c>
      <c r="BT588" s="182" t="str">
        <f t="shared" si="395"/>
        <v/>
      </c>
      <c r="BU588" s="183" t="str">
        <f t="shared" si="396"/>
        <v/>
      </c>
      <c r="BV588" s="184" t="str">
        <f>IF('Cálculos '!C594="","",AVERAGE(AN588:BU588))</f>
        <v/>
      </c>
    </row>
    <row r="589" spans="2:74" ht="17.25" hidden="1" thickBot="1" x14ac:dyDescent="0.35">
      <c r="B589" s="165">
        <f t="shared" si="361"/>
        <v>587</v>
      </c>
      <c r="C589" s="171" t="str">
        <f>IF('Cálculos '!J595="","",'Cálculos '!J595)</f>
        <v/>
      </c>
      <c r="D589" s="172" t="str">
        <f>IF('Cálculos '!K595="","",'Cálculos '!K595)</f>
        <v/>
      </c>
      <c r="E589" s="172" t="str">
        <f>IF('Cálculos '!L595="","",'Cálculos '!L595)</f>
        <v/>
      </c>
      <c r="F589" s="172" t="str">
        <f>IF('Cálculos '!M595="","",'Cálculos '!M595)</f>
        <v/>
      </c>
      <c r="G589" s="172" t="str">
        <f>IF('Cálculos '!N595="","",'Cálculos '!N595)</f>
        <v/>
      </c>
      <c r="H589" s="172" t="str">
        <f>IF('Cálculos '!O595="","",'Cálculos '!O595)</f>
        <v/>
      </c>
      <c r="I589" s="172" t="str">
        <f>IF('Cálculos '!P595="","",'Cálculos '!P595)</f>
        <v/>
      </c>
      <c r="J589" s="172" t="str">
        <f>IF('Cálculos '!Q595="","",'Cálculos '!Q595)</f>
        <v/>
      </c>
      <c r="K589" s="172" t="str">
        <f>IF('Cálculos '!R595="","",'Cálculos '!R595)</f>
        <v/>
      </c>
      <c r="L589" s="172" t="str">
        <f>IF('Cálculos '!S595="","",'Cálculos '!S595)</f>
        <v/>
      </c>
      <c r="M589" s="172" t="str">
        <f>IF('Cálculos '!T595="","",'Cálculos '!T595)</f>
        <v/>
      </c>
      <c r="N589" s="172" t="str">
        <f>IF('Cálculos '!U595="","",'Cálculos '!U595)</f>
        <v/>
      </c>
      <c r="O589" s="172" t="str">
        <f>IF('Cálculos '!V595="","",'Cálculos '!V595)</f>
        <v/>
      </c>
      <c r="P589" s="172" t="str">
        <f>IF('Cálculos '!W595="","",'Cálculos '!W595)</f>
        <v/>
      </c>
      <c r="Q589" s="172" t="str">
        <f>IF('Cálculos '!X595="","",'Cálculos '!X595)</f>
        <v/>
      </c>
      <c r="R589" s="172" t="str">
        <f>IF('Cálculos '!Y595="","",'Cálculos '!Y595)</f>
        <v/>
      </c>
      <c r="S589" s="172" t="str">
        <f>IF('Cálculos '!Z595="","",'Cálculos '!Z595)</f>
        <v/>
      </c>
      <c r="T589" s="172" t="str">
        <f>IF('Cálculos '!AA595="","",'Cálculos '!AA595)</f>
        <v/>
      </c>
      <c r="U589" s="172" t="str">
        <f>IF('Cálculos '!AB595="","",'Cálculos '!AB595)</f>
        <v/>
      </c>
      <c r="V589" s="172" t="str">
        <f>IF('Cálculos '!AC595="","",'Cálculos '!AC595)</f>
        <v/>
      </c>
      <c r="W589" s="172" t="str">
        <f>IF('Cálculos '!AD595="","",'Cálculos '!AD595)</f>
        <v/>
      </c>
      <c r="X589" s="172" t="str">
        <f>IF('Cálculos '!AE595="","",'Cálculos '!AE595)</f>
        <v/>
      </c>
      <c r="Y589" s="172" t="str">
        <f>IF('Cálculos '!AF595="","",'Cálculos '!AF595)</f>
        <v/>
      </c>
      <c r="Z589" s="172" t="str">
        <f>IF('Cálculos '!AG595="","",'Cálculos '!AG595)</f>
        <v/>
      </c>
      <c r="AA589" s="172" t="str">
        <f>IF('Cálculos '!AH595="","",'Cálculos '!AH595)</f>
        <v/>
      </c>
      <c r="AB589" s="172" t="str">
        <f>IF('Cálculos '!AI595="","",'Cálculos '!AI595)</f>
        <v/>
      </c>
      <c r="AC589" s="172" t="str">
        <f>IF('Cálculos '!AJ595="","",'Cálculos '!AJ595)</f>
        <v/>
      </c>
      <c r="AD589" s="172" t="str">
        <f>IF('Cálculos '!AK595="","",'Cálculos '!AK595)</f>
        <v/>
      </c>
      <c r="AE589" s="172" t="str">
        <f>IF('Cálculos '!AL595="","",'Cálculos '!AL595)</f>
        <v/>
      </c>
      <c r="AF589" s="172" t="str">
        <f>IF('Cálculos '!AM595="","",'Cálculos '!AM595)</f>
        <v/>
      </c>
      <c r="AG589" s="172" t="str">
        <f>IF('Cálculos '!AN595="","",'Cálculos '!AN595)</f>
        <v/>
      </c>
      <c r="AH589" s="172" t="str">
        <f>IF('Cálculos '!AO595="","",'Cálculos '!AO595)</f>
        <v/>
      </c>
      <c r="AI589" s="172" t="str">
        <f>IF('Cálculos '!AP595="","",'Cálculos '!AP595)</f>
        <v/>
      </c>
      <c r="AJ589" s="443" t="str">
        <f>IF('Cálculos '!AQ595="","",'Cálculos '!AQ595)</f>
        <v/>
      </c>
      <c r="AK589" s="446" t="str">
        <f>IF('Cálculos '!D595="","",AVERAGE(C589:AJ589))</f>
        <v/>
      </c>
      <c r="AM589" s="181">
        <f t="shared" si="362"/>
        <v>587</v>
      </c>
      <c r="AN589" s="284" t="str">
        <f t="shared" si="363"/>
        <v/>
      </c>
      <c r="AO589" s="285" t="str">
        <f t="shared" si="364"/>
        <v/>
      </c>
      <c r="AP589" s="285" t="str">
        <f t="shared" si="365"/>
        <v/>
      </c>
      <c r="AQ589" s="285" t="str">
        <f t="shared" si="366"/>
        <v/>
      </c>
      <c r="AR589" s="182" t="str">
        <f t="shared" si="367"/>
        <v/>
      </c>
      <c r="AS589" s="182" t="str">
        <f t="shared" si="368"/>
        <v/>
      </c>
      <c r="AT589" s="182" t="str">
        <f t="shared" si="369"/>
        <v/>
      </c>
      <c r="AU589" s="182" t="str">
        <f t="shared" si="370"/>
        <v/>
      </c>
      <c r="AV589" s="182" t="str">
        <f t="shared" si="371"/>
        <v/>
      </c>
      <c r="AW589" s="182" t="str">
        <f t="shared" si="372"/>
        <v/>
      </c>
      <c r="AX589" s="182" t="str">
        <f t="shared" si="373"/>
        <v/>
      </c>
      <c r="AY589" s="182" t="str">
        <f t="shared" si="374"/>
        <v/>
      </c>
      <c r="AZ589" s="182" t="str">
        <f t="shared" si="375"/>
        <v/>
      </c>
      <c r="BA589" s="182" t="str">
        <f t="shared" si="376"/>
        <v/>
      </c>
      <c r="BB589" s="182" t="str">
        <f t="shared" si="377"/>
        <v/>
      </c>
      <c r="BC589" s="182" t="str">
        <f t="shared" si="378"/>
        <v/>
      </c>
      <c r="BD589" s="182" t="str">
        <f t="shared" si="379"/>
        <v/>
      </c>
      <c r="BE589" s="182" t="str">
        <f t="shared" si="380"/>
        <v/>
      </c>
      <c r="BF589" s="182" t="str">
        <f t="shared" si="381"/>
        <v/>
      </c>
      <c r="BG589" s="182" t="str">
        <f t="shared" si="382"/>
        <v/>
      </c>
      <c r="BH589" s="182" t="str">
        <f t="shared" si="383"/>
        <v/>
      </c>
      <c r="BI589" s="182" t="str">
        <f t="shared" si="384"/>
        <v/>
      </c>
      <c r="BJ589" s="182" t="str">
        <f t="shared" si="385"/>
        <v/>
      </c>
      <c r="BK589" s="182" t="str">
        <f t="shared" si="386"/>
        <v/>
      </c>
      <c r="BL589" s="182" t="str">
        <f t="shared" si="387"/>
        <v/>
      </c>
      <c r="BM589" s="182" t="str">
        <f t="shared" si="388"/>
        <v/>
      </c>
      <c r="BN589" s="182" t="str">
        <f t="shared" si="389"/>
        <v/>
      </c>
      <c r="BO589" s="182" t="str">
        <f t="shared" si="390"/>
        <v/>
      </c>
      <c r="BP589" s="182" t="str">
        <f t="shared" si="391"/>
        <v/>
      </c>
      <c r="BQ589" s="182" t="str">
        <f t="shared" si="392"/>
        <v/>
      </c>
      <c r="BR589" s="182" t="str">
        <f t="shared" si="393"/>
        <v/>
      </c>
      <c r="BS589" s="182" t="str">
        <f t="shared" si="394"/>
        <v/>
      </c>
      <c r="BT589" s="182" t="str">
        <f t="shared" si="395"/>
        <v/>
      </c>
      <c r="BU589" s="183" t="str">
        <f t="shared" si="396"/>
        <v/>
      </c>
      <c r="BV589" s="184" t="str">
        <f>IF('Cálculos '!C595="","",AVERAGE(AN589:BU589))</f>
        <v/>
      </c>
    </row>
    <row r="590" spans="2:74" ht="17.25" hidden="1" thickBot="1" x14ac:dyDescent="0.35">
      <c r="B590" s="165">
        <f t="shared" si="361"/>
        <v>588</v>
      </c>
      <c r="C590" s="171" t="str">
        <f>IF('Cálculos '!J596="","",'Cálculos '!J596)</f>
        <v/>
      </c>
      <c r="D590" s="172" t="str">
        <f>IF('Cálculos '!K596="","",'Cálculos '!K596)</f>
        <v/>
      </c>
      <c r="E590" s="172" t="str">
        <f>IF('Cálculos '!L596="","",'Cálculos '!L596)</f>
        <v/>
      </c>
      <c r="F590" s="172" t="str">
        <f>IF('Cálculos '!M596="","",'Cálculos '!M596)</f>
        <v/>
      </c>
      <c r="G590" s="172" t="str">
        <f>IF('Cálculos '!N596="","",'Cálculos '!N596)</f>
        <v/>
      </c>
      <c r="H590" s="172" t="str">
        <f>IF('Cálculos '!O596="","",'Cálculos '!O596)</f>
        <v/>
      </c>
      <c r="I590" s="172" t="str">
        <f>IF('Cálculos '!P596="","",'Cálculos '!P596)</f>
        <v/>
      </c>
      <c r="J590" s="172" t="str">
        <f>IF('Cálculos '!Q596="","",'Cálculos '!Q596)</f>
        <v/>
      </c>
      <c r="K590" s="172" t="str">
        <f>IF('Cálculos '!R596="","",'Cálculos '!R596)</f>
        <v/>
      </c>
      <c r="L590" s="172" t="str">
        <f>IF('Cálculos '!S596="","",'Cálculos '!S596)</f>
        <v/>
      </c>
      <c r="M590" s="172" t="str">
        <f>IF('Cálculos '!T596="","",'Cálculos '!T596)</f>
        <v/>
      </c>
      <c r="N590" s="172" t="str">
        <f>IF('Cálculos '!U596="","",'Cálculos '!U596)</f>
        <v/>
      </c>
      <c r="O590" s="172" t="str">
        <f>IF('Cálculos '!V596="","",'Cálculos '!V596)</f>
        <v/>
      </c>
      <c r="P590" s="172" t="str">
        <f>IF('Cálculos '!W596="","",'Cálculos '!W596)</f>
        <v/>
      </c>
      <c r="Q590" s="172" t="str">
        <f>IF('Cálculos '!X596="","",'Cálculos '!X596)</f>
        <v/>
      </c>
      <c r="R590" s="172" t="str">
        <f>IF('Cálculos '!Y596="","",'Cálculos '!Y596)</f>
        <v/>
      </c>
      <c r="S590" s="172" t="str">
        <f>IF('Cálculos '!Z596="","",'Cálculos '!Z596)</f>
        <v/>
      </c>
      <c r="T590" s="172" t="str">
        <f>IF('Cálculos '!AA596="","",'Cálculos '!AA596)</f>
        <v/>
      </c>
      <c r="U590" s="172" t="str">
        <f>IF('Cálculos '!AB596="","",'Cálculos '!AB596)</f>
        <v/>
      </c>
      <c r="V590" s="172" t="str">
        <f>IF('Cálculos '!AC596="","",'Cálculos '!AC596)</f>
        <v/>
      </c>
      <c r="W590" s="172" t="str">
        <f>IF('Cálculos '!AD596="","",'Cálculos '!AD596)</f>
        <v/>
      </c>
      <c r="X590" s="172" t="str">
        <f>IF('Cálculos '!AE596="","",'Cálculos '!AE596)</f>
        <v/>
      </c>
      <c r="Y590" s="172" t="str">
        <f>IF('Cálculos '!AF596="","",'Cálculos '!AF596)</f>
        <v/>
      </c>
      <c r="Z590" s="172" t="str">
        <f>IF('Cálculos '!AG596="","",'Cálculos '!AG596)</f>
        <v/>
      </c>
      <c r="AA590" s="172" t="str">
        <f>IF('Cálculos '!AH596="","",'Cálculos '!AH596)</f>
        <v/>
      </c>
      <c r="AB590" s="172" t="str">
        <f>IF('Cálculos '!AI596="","",'Cálculos '!AI596)</f>
        <v/>
      </c>
      <c r="AC590" s="172" t="str">
        <f>IF('Cálculos '!AJ596="","",'Cálculos '!AJ596)</f>
        <v/>
      </c>
      <c r="AD590" s="172" t="str">
        <f>IF('Cálculos '!AK596="","",'Cálculos '!AK596)</f>
        <v/>
      </c>
      <c r="AE590" s="172" t="str">
        <f>IF('Cálculos '!AL596="","",'Cálculos '!AL596)</f>
        <v/>
      </c>
      <c r="AF590" s="172" t="str">
        <f>IF('Cálculos '!AM596="","",'Cálculos '!AM596)</f>
        <v/>
      </c>
      <c r="AG590" s="172" t="str">
        <f>IF('Cálculos '!AN596="","",'Cálculos '!AN596)</f>
        <v/>
      </c>
      <c r="AH590" s="172" t="str">
        <f>IF('Cálculos '!AO596="","",'Cálculos '!AO596)</f>
        <v/>
      </c>
      <c r="AI590" s="172" t="str">
        <f>IF('Cálculos '!AP596="","",'Cálculos '!AP596)</f>
        <v/>
      </c>
      <c r="AJ590" s="443" t="str">
        <f>IF('Cálculos '!AQ596="","",'Cálculos '!AQ596)</f>
        <v/>
      </c>
      <c r="AK590" s="446" t="str">
        <f>IF('Cálculos '!D596="","",AVERAGE(C590:AJ590))</f>
        <v/>
      </c>
      <c r="AM590" s="181">
        <f t="shared" si="362"/>
        <v>588</v>
      </c>
      <c r="AN590" s="284" t="str">
        <f t="shared" si="363"/>
        <v/>
      </c>
      <c r="AO590" s="285" t="str">
        <f t="shared" si="364"/>
        <v/>
      </c>
      <c r="AP590" s="285" t="str">
        <f t="shared" si="365"/>
        <v/>
      </c>
      <c r="AQ590" s="285" t="str">
        <f t="shared" si="366"/>
        <v/>
      </c>
      <c r="AR590" s="182" t="str">
        <f t="shared" si="367"/>
        <v/>
      </c>
      <c r="AS590" s="182" t="str">
        <f t="shared" si="368"/>
        <v/>
      </c>
      <c r="AT590" s="182" t="str">
        <f t="shared" si="369"/>
        <v/>
      </c>
      <c r="AU590" s="182" t="str">
        <f t="shared" si="370"/>
        <v/>
      </c>
      <c r="AV590" s="182" t="str">
        <f t="shared" si="371"/>
        <v/>
      </c>
      <c r="AW590" s="182" t="str">
        <f t="shared" si="372"/>
        <v/>
      </c>
      <c r="AX590" s="182" t="str">
        <f t="shared" si="373"/>
        <v/>
      </c>
      <c r="AY590" s="182" t="str">
        <f t="shared" si="374"/>
        <v/>
      </c>
      <c r="AZ590" s="182" t="str">
        <f t="shared" si="375"/>
        <v/>
      </c>
      <c r="BA590" s="182" t="str">
        <f t="shared" si="376"/>
        <v/>
      </c>
      <c r="BB590" s="182" t="str">
        <f t="shared" si="377"/>
        <v/>
      </c>
      <c r="BC590" s="182" t="str">
        <f t="shared" si="378"/>
        <v/>
      </c>
      <c r="BD590" s="182" t="str">
        <f t="shared" si="379"/>
        <v/>
      </c>
      <c r="BE590" s="182" t="str">
        <f t="shared" si="380"/>
        <v/>
      </c>
      <c r="BF590" s="182" t="str">
        <f t="shared" si="381"/>
        <v/>
      </c>
      <c r="BG590" s="182" t="str">
        <f t="shared" si="382"/>
        <v/>
      </c>
      <c r="BH590" s="182" t="str">
        <f t="shared" si="383"/>
        <v/>
      </c>
      <c r="BI590" s="182" t="str">
        <f t="shared" si="384"/>
        <v/>
      </c>
      <c r="BJ590" s="182" t="str">
        <f t="shared" si="385"/>
        <v/>
      </c>
      <c r="BK590" s="182" t="str">
        <f t="shared" si="386"/>
        <v/>
      </c>
      <c r="BL590" s="182" t="str">
        <f t="shared" si="387"/>
        <v/>
      </c>
      <c r="BM590" s="182" t="str">
        <f t="shared" si="388"/>
        <v/>
      </c>
      <c r="BN590" s="182" t="str">
        <f t="shared" si="389"/>
        <v/>
      </c>
      <c r="BO590" s="182" t="str">
        <f t="shared" si="390"/>
        <v/>
      </c>
      <c r="BP590" s="182" t="str">
        <f t="shared" si="391"/>
        <v/>
      </c>
      <c r="BQ590" s="182" t="str">
        <f t="shared" si="392"/>
        <v/>
      </c>
      <c r="BR590" s="182" t="str">
        <f t="shared" si="393"/>
        <v/>
      </c>
      <c r="BS590" s="182" t="str">
        <f t="shared" si="394"/>
        <v/>
      </c>
      <c r="BT590" s="182" t="str">
        <f t="shared" si="395"/>
        <v/>
      </c>
      <c r="BU590" s="183" t="str">
        <f t="shared" si="396"/>
        <v/>
      </c>
      <c r="BV590" s="184" t="str">
        <f>IF('Cálculos '!C596="","",AVERAGE(AN590:BU590))</f>
        <v/>
      </c>
    </row>
    <row r="591" spans="2:74" ht="17.25" hidden="1" thickBot="1" x14ac:dyDescent="0.35">
      <c r="B591" s="165">
        <f t="shared" si="361"/>
        <v>589</v>
      </c>
      <c r="C591" s="171" t="str">
        <f>IF('Cálculos '!J597="","",'Cálculos '!J597)</f>
        <v/>
      </c>
      <c r="D591" s="172" t="str">
        <f>IF('Cálculos '!K597="","",'Cálculos '!K597)</f>
        <v/>
      </c>
      <c r="E591" s="172" t="str">
        <f>IF('Cálculos '!L597="","",'Cálculos '!L597)</f>
        <v/>
      </c>
      <c r="F591" s="172" t="str">
        <f>IF('Cálculos '!M597="","",'Cálculos '!M597)</f>
        <v/>
      </c>
      <c r="G591" s="172" t="str">
        <f>IF('Cálculos '!N597="","",'Cálculos '!N597)</f>
        <v/>
      </c>
      <c r="H591" s="172" t="str">
        <f>IF('Cálculos '!O597="","",'Cálculos '!O597)</f>
        <v/>
      </c>
      <c r="I591" s="172" t="str">
        <f>IF('Cálculos '!P597="","",'Cálculos '!P597)</f>
        <v/>
      </c>
      <c r="J591" s="172" t="str">
        <f>IF('Cálculos '!Q597="","",'Cálculos '!Q597)</f>
        <v/>
      </c>
      <c r="K591" s="172" t="str">
        <f>IF('Cálculos '!R597="","",'Cálculos '!R597)</f>
        <v/>
      </c>
      <c r="L591" s="172" t="str">
        <f>IF('Cálculos '!S597="","",'Cálculos '!S597)</f>
        <v/>
      </c>
      <c r="M591" s="172" t="str">
        <f>IF('Cálculos '!T597="","",'Cálculos '!T597)</f>
        <v/>
      </c>
      <c r="N591" s="172" t="str">
        <f>IF('Cálculos '!U597="","",'Cálculos '!U597)</f>
        <v/>
      </c>
      <c r="O591" s="172" t="str">
        <f>IF('Cálculos '!V597="","",'Cálculos '!V597)</f>
        <v/>
      </c>
      <c r="P591" s="172" t="str">
        <f>IF('Cálculos '!W597="","",'Cálculos '!W597)</f>
        <v/>
      </c>
      <c r="Q591" s="172" t="str">
        <f>IF('Cálculos '!X597="","",'Cálculos '!X597)</f>
        <v/>
      </c>
      <c r="R591" s="172" t="str">
        <f>IF('Cálculos '!Y597="","",'Cálculos '!Y597)</f>
        <v/>
      </c>
      <c r="S591" s="172" t="str">
        <f>IF('Cálculos '!Z597="","",'Cálculos '!Z597)</f>
        <v/>
      </c>
      <c r="T591" s="172" t="str">
        <f>IF('Cálculos '!AA597="","",'Cálculos '!AA597)</f>
        <v/>
      </c>
      <c r="U591" s="172" t="str">
        <f>IF('Cálculos '!AB597="","",'Cálculos '!AB597)</f>
        <v/>
      </c>
      <c r="V591" s="172" t="str">
        <f>IF('Cálculos '!AC597="","",'Cálculos '!AC597)</f>
        <v/>
      </c>
      <c r="W591" s="172" t="str">
        <f>IF('Cálculos '!AD597="","",'Cálculos '!AD597)</f>
        <v/>
      </c>
      <c r="X591" s="172" t="str">
        <f>IF('Cálculos '!AE597="","",'Cálculos '!AE597)</f>
        <v/>
      </c>
      <c r="Y591" s="172" t="str">
        <f>IF('Cálculos '!AF597="","",'Cálculos '!AF597)</f>
        <v/>
      </c>
      <c r="Z591" s="172" t="str">
        <f>IF('Cálculos '!AG597="","",'Cálculos '!AG597)</f>
        <v/>
      </c>
      <c r="AA591" s="172" t="str">
        <f>IF('Cálculos '!AH597="","",'Cálculos '!AH597)</f>
        <v/>
      </c>
      <c r="AB591" s="172" t="str">
        <f>IF('Cálculos '!AI597="","",'Cálculos '!AI597)</f>
        <v/>
      </c>
      <c r="AC591" s="172" t="str">
        <f>IF('Cálculos '!AJ597="","",'Cálculos '!AJ597)</f>
        <v/>
      </c>
      <c r="AD591" s="172" t="str">
        <f>IF('Cálculos '!AK597="","",'Cálculos '!AK597)</f>
        <v/>
      </c>
      <c r="AE591" s="172" t="str">
        <f>IF('Cálculos '!AL597="","",'Cálculos '!AL597)</f>
        <v/>
      </c>
      <c r="AF591" s="172" t="str">
        <f>IF('Cálculos '!AM597="","",'Cálculos '!AM597)</f>
        <v/>
      </c>
      <c r="AG591" s="172" t="str">
        <f>IF('Cálculos '!AN597="","",'Cálculos '!AN597)</f>
        <v/>
      </c>
      <c r="AH591" s="172" t="str">
        <f>IF('Cálculos '!AO597="","",'Cálculos '!AO597)</f>
        <v/>
      </c>
      <c r="AI591" s="172" t="str">
        <f>IF('Cálculos '!AP597="","",'Cálculos '!AP597)</f>
        <v/>
      </c>
      <c r="AJ591" s="443" t="str">
        <f>IF('Cálculos '!AQ597="","",'Cálculos '!AQ597)</f>
        <v/>
      </c>
      <c r="AK591" s="446" t="str">
        <f>IF('Cálculos '!D597="","",AVERAGE(C591:AJ591))</f>
        <v/>
      </c>
      <c r="AM591" s="181">
        <f t="shared" si="362"/>
        <v>589</v>
      </c>
      <c r="AN591" s="284" t="str">
        <f t="shared" si="363"/>
        <v/>
      </c>
      <c r="AO591" s="285" t="str">
        <f t="shared" si="364"/>
        <v/>
      </c>
      <c r="AP591" s="285" t="str">
        <f t="shared" si="365"/>
        <v/>
      </c>
      <c r="AQ591" s="285" t="str">
        <f t="shared" si="366"/>
        <v/>
      </c>
      <c r="AR591" s="182" t="str">
        <f t="shared" si="367"/>
        <v/>
      </c>
      <c r="AS591" s="182" t="str">
        <f t="shared" si="368"/>
        <v/>
      </c>
      <c r="AT591" s="182" t="str">
        <f t="shared" si="369"/>
        <v/>
      </c>
      <c r="AU591" s="182" t="str">
        <f t="shared" si="370"/>
        <v/>
      </c>
      <c r="AV591" s="182" t="str">
        <f t="shared" si="371"/>
        <v/>
      </c>
      <c r="AW591" s="182" t="str">
        <f t="shared" si="372"/>
        <v/>
      </c>
      <c r="AX591" s="182" t="str">
        <f t="shared" si="373"/>
        <v/>
      </c>
      <c r="AY591" s="182" t="str">
        <f t="shared" si="374"/>
        <v/>
      </c>
      <c r="AZ591" s="182" t="str">
        <f t="shared" si="375"/>
        <v/>
      </c>
      <c r="BA591" s="182" t="str">
        <f t="shared" si="376"/>
        <v/>
      </c>
      <c r="BB591" s="182" t="str">
        <f t="shared" si="377"/>
        <v/>
      </c>
      <c r="BC591" s="182" t="str">
        <f t="shared" si="378"/>
        <v/>
      </c>
      <c r="BD591" s="182" t="str">
        <f t="shared" si="379"/>
        <v/>
      </c>
      <c r="BE591" s="182" t="str">
        <f t="shared" si="380"/>
        <v/>
      </c>
      <c r="BF591" s="182" t="str">
        <f t="shared" si="381"/>
        <v/>
      </c>
      <c r="BG591" s="182" t="str">
        <f t="shared" si="382"/>
        <v/>
      </c>
      <c r="BH591" s="182" t="str">
        <f t="shared" si="383"/>
        <v/>
      </c>
      <c r="BI591" s="182" t="str">
        <f t="shared" si="384"/>
        <v/>
      </c>
      <c r="BJ591" s="182" t="str">
        <f t="shared" si="385"/>
        <v/>
      </c>
      <c r="BK591" s="182" t="str">
        <f t="shared" si="386"/>
        <v/>
      </c>
      <c r="BL591" s="182" t="str">
        <f t="shared" si="387"/>
        <v/>
      </c>
      <c r="BM591" s="182" t="str">
        <f t="shared" si="388"/>
        <v/>
      </c>
      <c r="BN591" s="182" t="str">
        <f t="shared" si="389"/>
        <v/>
      </c>
      <c r="BO591" s="182" t="str">
        <f t="shared" si="390"/>
        <v/>
      </c>
      <c r="BP591" s="182" t="str">
        <f t="shared" si="391"/>
        <v/>
      </c>
      <c r="BQ591" s="182" t="str">
        <f t="shared" si="392"/>
        <v/>
      </c>
      <c r="BR591" s="182" t="str">
        <f t="shared" si="393"/>
        <v/>
      </c>
      <c r="BS591" s="182" t="str">
        <f t="shared" si="394"/>
        <v/>
      </c>
      <c r="BT591" s="182" t="str">
        <f t="shared" si="395"/>
        <v/>
      </c>
      <c r="BU591" s="183" t="str">
        <f t="shared" si="396"/>
        <v/>
      </c>
      <c r="BV591" s="184" t="str">
        <f>IF('Cálculos '!C597="","",AVERAGE(AN591:BU591))</f>
        <v/>
      </c>
    </row>
    <row r="592" spans="2:74" ht="17.25" hidden="1" thickBot="1" x14ac:dyDescent="0.35">
      <c r="B592" s="165">
        <f t="shared" si="361"/>
        <v>590</v>
      </c>
      <c r="C592" s="171" t="str">
        <f>IF('Cálculos '!J598="","",'Cálculos '!J598)</f>
        <v/>
      </c>
      <c r="D592" s="172" t="str">
        <f>IF('Cálculos '!K598="","",'Cálculos '!K598)</f>
        <v/>
      </c>
      <c r="E592" s="172" t="str">
        <f>IF('Cálculos '!L598="","",'Cálculos '!L598)</f>
        <v/>
      </c>
      <c r="F592" s="172" t="str">
        <f>IF('Cálculos '!M598="","",'Cálculos '!M598)</f>
        <v/>
      </c>
      <c r="G592" s="172" t="str">
        <f>IF('Cálculos '!N598="","",'Cálculos '!N598)</f>
        <v/>
      </c>
      <c r="H592" s="172" t="str">
        <f>IF('Cálculos '!O598="","",'Cálculos '!O598)</f>
        <v/>
      </c>
      <c r="I592" s="172" t="str">
        <f>IF('Cálculos '!P598="","",'Cálculos '!P598)</f>
        <v/>
      </c>
      <c r="J592" s="172" t="str">
        <f>IF('Cálculos '!Q598="","",'Cálculos '!Q598)</f>
        <v/>
      </c>
      <c r="K592" s="172" t="str">
        <f>IF('Cálculos '!R598="","",'Cálculos '!R598)</f>
        <v/>
      </c>
      <c r="L592" s="172" t="str">
        <f>IF('Cálculos '!S598="","",'Cálculos '!S598)</f>
        <v/>
      </c>
      <c r="M592" s="172" t="str">
        <f>IF('Cálculos '!T598="","",'Cálculos '!T598)</f>
        <v/>
      </c>
      <c r="N592" s="172" t="str">
        <f>IF('Cálculos '!U598="","",'Cálculos '!U598)</f>
        <v/>
      </c>
      <c r="O592" s="172" t="str">
        <f>IF('Cálculos '!V598="","",'Cálculos '!V598)</f>
        <v/>
      </c>
      <c r="P592" s="172" t="str">
        <f>IF('Cálculos '!W598="","",'Cálculos '!W598)</f>
        <v/>
      </c>
      <c r="Q592" s="172" t="str">
        <f>IF('Cálculos '!X598="","",'Cálculos '!X598)</f>
        <v/>
      </c>
      <c r="R592" s="172" t="str">
        <f>IF('Cálculos '!Y598="","",'Cálculos '!Y598)</f>
        <v/>
      </c>
      <c r="S592" s="172" t="str">
        <f>IF('Cálculos '!Z598="","",'Cálculos '!Z598)</f>
        <v/>
      </c>
      <c r="T592" s="172" t="str">
        <f>IF('Cálculos '!AA598="","",'Cálculos '!AA598)</f>
        <v/>
      </c>
      <c r="U592" s="172" t="str">
        <f>IF('Cálculos '!AB598="","",'Cálculos '!AB598)</f>
        <v/>
      </c>
      <c r="V592" s="172" t="str">
        <f>IF('Cálculos '!AC598="","",'Cálculos '!AC598)</f>
        <v/>
      </c>
      <c r="W592" s="172" t="str">
        <f>IF('Cálculos '!AD598="","",'Cálculos '!AD598)</f>
        <v/>
      </c>
      <c r="X592" s="172" t="str">
        <f>IF('Cálculos '!AE598="","",'Cálculos '!AE598)</f>
        <v/>
      </c>
      <c r="Y592" s="172" t="str">
        <f>IF('Cálculos '!AF598="","",'Cálculos '!AF598)</f>
        <v/>
      </c>
      <c r="Z592" s="172" t="str">
        <f>IF('Cálculos '!AG598="","",'Cálculos '!AG598)</f>
        <v/>
      </c>
      <c r="AA592" s="172" t="str">
        <f>IF('Cálculos '!AH598="","",'Cálculos '!AH598)</f>
        <v/>
      </c>
      <c r="AB592" s="172" t="str">
        <f>IF('Cálculos '!AI598="","",'Cálculos '!AI598)</f>
        <v/>
      </c>
      <c r="AC592" s="172" t="str">
        <f>IF('Cálculos '!AJ598="","",'Cálculos '!AJ598)</f>
        <v/>
      </c>
      <c r="AD592" s="172" t="str">
        <f>IF('Cálculos '!AK598="","",'Cálculos '!AK598)</f>
        <v/>
      </c>
      <c r="AE592" s="172" t="str">
        <f>IF('Cálculos '!AL598="","",'Cálculos '!AL598)</f>
        <v/>
      </c>
      <c r="AF592" s="172" t="str">
        <f>IF('Cálculos '!AM598="","",'Cálculos '!AM598)</f>
        <v/>
      </c>
      <c r="AG592" s="172" t="str">
        <f>IF('Cálculos '!AN598="","",'Cálculos '!AN598)</f>
        <v/>
      </c>
      <c r="AH592" s="172" t="str">
        <f>IF('Cálculos '!AO598="","",'Cálculos '!AO598)</f>
        <v/>
      </c>
      <c r="AI592" s="172" t="str">
        <f>IF('Cálculos '!AP598="","",'Cálculos '!AP598)</f>
        <v/>
      </c>
      <c r="AJ592" s="443" t="str">
        <f>IF('Cálculos '!AQ598="","",'Cálculos '!AQ598)</f>
        <v/>
      </c>
      <c r="AK592" s="446" t="str">
        <f>IF('Cálculos '!D598="","",AVERAGE(C592:AJ592))</f>
        <v/>
      </c>
      <c r="AM592" s="181">
        <f t="shared" si="362"/>
        <v>590</v>
      </c>
      <c r="AN592" s="284" t="str">
        <f t="shared" si="363"/>
        <v/>
      </c>
      <c r="AO592" s="285" t="str">
        <f t="shared" si="364"/>
        <v/>
      </c>
      <c r="AP592" s="285" t="str">
        <f t="shared" si="365"/>
        <v/>
      </c>
      <c r="AQ592" s="285" t="str">
        <f t="shared" si="366"/>
        <v/>
      </c>
      <c r="AR592" s="182" t="str">
        <f t="shared" si="367"/>
        <v/>
      </c>
      <c r="AS592" s="182" t="str">
        <f t="shared" si="368"/>
        <v/>
      </c>
      <c r="AT592" s="182" t="str">
        <f t="shared" si="369"/>
        <v/>
      </c>
      <c r="AU592" s="182" t="str">
        <f t="shared" si="370"/>
        <v/>
      </c>
      <c r="AV592" s="182" t="str">
        <f t="shared" si="371"/>
        <v/>
      </c>
      <c r="AW592" s="182" t="str">
        <f t="shared" si="372"/>
        <v/>
      </c>
      <c r="AX592" s="182" t="str">
        <f t="shared" si="373"/>
        <v/>
      </c>
      <c r="AY592" s="182" t="str">
        <f t="shared" si="374"/>
        <v/>
      </c>
      <c r="AZ592" s="182" t="str">
        <f t="shared" si="375"/>
        <v/>
      </c>
      <c r="BA592" s="182" t="str">
        <f t="shared" si="376"/>
        <v/>
      </c>
      <c r="BB592" s="182" t="str">
        <f t="shared" si="377"/>
        <v/>
      </c>
      <c r="BC592" s="182" t="str">
        <f t="shared" si="378"/>
        <v/>
      </c>
      <c r="BD592" s="182" t="str">
        <f t="shared" si="379"/>
        <v/>
      </c>
      <c r="BE592" s="182" t="str">
        <f t="shared" si="380"/>
        <v/>
      </c>
      <c r="BF592" s="182" t="str">
        <f t="shared" si="381"/>
        <v/>
      </c>
      <c r="BG592" s="182" t="str">
        <f t="shared" si="382"/>
        <v/>
      </c>
      <c r="BH592" s="182" t="str">
        <f t="shared" si="383"/>
        <v/>
      </c>
      <c r="BI592" s="182" t="str">
        <f t="shared" si="384"/>
        <v/>
      </c>
      <c r="BJ592" s="182" t="str">
        <f t="shared" si="385"/>
        <v/>
      </c>
      <c r="BK592" s="182" t="str">
        <f t="shared" si="386"/>
        <v/>
      </c>
      <c r="BL592" s="182" t="str">
        <f t="shared" si="387"/>
        <v/>
      </c>
      <c r="BM592" s="182" t="str">
        <f t="shared" si="388"/>
        <v/>
      </c>
      <c r="BN592" s="182" t="str">
        <f t="shared" si="389"/>
        <v/>
      </c>
      <c r="BO592" s="182" t="str">
        <f t="shared" si="390"/>
        <v/>
      </c>
      <c r="BP592" s="182" t="str">
        <f t="shared" si="391"/>
        <v/>
      </c>
      <c r="BQ592" s="182" t="str">
        <f t="shared" si="392"/>
        <v/>
      </c>
      <c r="BR592" s="182" t="str">
        <f t="shared" si="393"/>
        <v/>
      </c>
      <c r="BS592" s="182" t="str">
        <f t="shared" si="394"/>
        <v/>
      </c>
      <c r="BT592" s="182" t="str">
        <f t="shared" si="395"/>
        <v/>
      </c>
      <c r="BU592" s="183" t="str">
        <f t="shared" si="396"/>
        <v/>
      </c>
      <c r="BV592" s="184" t="str">
        <f>IF('Cálculos '!C598="","",AVERAGE(AN592:BU592))</f>
        <v/>
      </c>
    </row>
    <row r="593" spans="2:74" ht="17.25" hidden="1" thickBot="1" x14ac:dyDescent="0.35">
      <c r="B593" s="165">
        <f t="shared" si="361"/>
        <v>591</v>
      </c>
      <c r="C593" s="171" t="str">
        <f>IF('Cálculos '!J599="","",'Cálculos '!J599)</f>
        <v/>
      </c>
      <c r="D593" s="172" t="str">
        <f>IF('Cálculos '!K599="","",'Cálculos '!K599)</f>
        <v/>
      </c>
      <c r="E593" s="172" t="str">
        <f>IF('Cálculos '!L599="","",'Cálculos '!L599)</f>
        <v/>
      </c>
      <c r="F593" s="172" t="str">
        <f>IF('Cálculos '!M599="","",'Cálculos '!M599)</f>
        <v/>
      </c>
      <c r="G593" s="172" t="str">
        <f>IF('Cálculos '!N599="","",'Cálculos '!N599)</f>
        <v/>
      </c>
      <c r="H593" s="172" t="str">
        <f>IF('Cálculos '!O599="","",'Cálculos '!O599)</f>
        <v/>
      </c>
      <c r="I593" s="172" t="str">
        <f>IF('Cálculos '!P599="","",'Cálculos '!P599)</f>
        <v/>
      </c>
      <c r="J593" s="172" t="str">
        <f>IF('Cálculos '!Q599="","",'Cálculos '!Q599)</f>
        <v/>
      </c>
      <c r="K593" s="172" t="str">
        <f>IF('Cálculos '!R599="","",'Cálculos '!R599)</f>
        <v/>
      </c>
      <c r="L593" s="172" t="str">
        <f>IF('Cálculos '!S599="","",'Cálculos '!S599)</f>
        <v/>
      </c>
      <c r="M593" s="172" t="str">
        <f>IF('Cálculos '!T599="","",'Cálculos '!T599)</f>
        <v/>
      </c>
      <c r="N593" s="172" t="str">
        <f>IF('Cálculos '!U599="","",'Cálculos '!U599)</f>
        <v/>
      </c>
      <c r="O593" s="172" t="str">
        <f>IF('Cálculos '!V599="","",'Cálculos '!V599)</f>
        <v/>
      </c>
      <c r="P593" s="172" t="str">
        <f>IF('Cálculos '!W599="","",'Cálculos '!W599)</f>
        <v/>
      </c>
      <c r="Q593" s="172" t="str">
        <f>IF('Cálculos '!X599="","",'Cálculos '!X599)</f>
        <v/>
      </c>
      <c r="R593" s="172" t="str">
        <f>IF('Cálculos '!Y599="","",'Cálculos '!Y599)</f>
        <v/>
      </c>
      <c r="S593" s="172" t="str">
        <f>IF('Cálculos '!Z599="","",'Cálculos '!Z599)</f>
        <v/>
      </c>
      <c r="T593" s="172" t="str">
        <f>IF('Cálculos '!AA599="","",'Cálculos '!AA599)</f>
        <v/>
      </c>
      <c r="U593" s="172" t="str">
        <f>IF('Cálculos '!AB599="","",'Cálculos '!AB599)</f>
        <v/>
      </c>
      <c r="V593" s="172" t="str">
        <f>IF('Cálculos '!AC599="","",'Cálculos '!AC599)</f>
        <v/>
      </c>
      <c r="W593" s="172" t="str">
        <f>IF('Cálculos '!AD599="","",'Cálculos '!AD599)</f>
        <v/>
      </c>
      <c r="X593" s="172" t="str">
        <f>IF('Cálculos '!AE599="","",'Cálculos '!AE599)</f>
        <v/>
      </c>
      <c r="Y593" s="172" t="str">
        <f>IF('Cálculos '!AF599="","",'Cálculos '!AF599)</f>
        <v/>
      </c>
      <c r="Z593" s="172" t="str">
        <f>IF('Cálculos '!AG599="","",'Cálculos '!AG599)</f>
        <v/>
      </c>
      <c r="AA593" s="172" t="str">
        <f>IF('Cálculos '!AH599="","",'Cálculos '!AH599)</f>
        <v/>
      </c>
      <c r="AB593" s="172" t="str">
        <f>IF('Cálculos '!AI599="","",'Cálculos '!AI599)</f>
        <v/>
      </c>
      <c r="AC593" s="172" t="str">
        <f>IF('Cálculos '!AJ599="","",'Cálculos '!AJ599)</f>
        <v/>
      </c>
      <c r="AD593" s="172" t="str">
        <f>IF('Cálculos '!AK599="","",'Cálculos '!AK599)</f>
        <v/>
      </c>
      <c r="AE593" s="172" t="str">
        <f>IF('Cálculos '!AL599="","",'Cálculos '!AL599)</f>
        <v/>
      </c>
      <c r="AF593" s="172" t="str">
        <f>IF('Cálculos '!AM599="","",'Cálculos '!AM599)</f>
        <v/>
      </c>
      <c r="AG593" s="172" t="str">
        <f>IF('Cálculos '!AN599="","",'Cálculos '!AN599)</f>
        <v/>
      </c>
      <c r="AH593" s="172" t="str">
        <f>IF('Cálculos '!AO599="","",'Cálculos '!AO599)</f>
        <v/>
      </c>
      <c r="AI593" s="172" t="str">
        <f>IF('Cálculos '!AP599="","",'Cálculos '!AP599)</f>
        <v/>
      </c>
      <c r="AJ593" s="443" t="str">
        <f>IF('Cálculos '!AQ599="","",'Cálculos '!AQ599)</f>
        <v/>
      </c>
      <c r="AK593" s="446" t="str">
        <f>IF('Cálculos '!D599="","",AVERAGE(C593:AJ593))</f>
        <v/>
      </c>
      <c r="AM593" s="181">
        <f t="shared" si="362"/>
        <v>591</v>
      </c>
      <c r="AN593" s="284" t="str">
        <f t="shared" si="363"/>
        <v/>
      </c>
      <c r="AO593" s="285" t="str">
        <f t="shared" si="364"/>
        <v/>
      </c>
      <c r="AP593" s="285" t="str">
        <f t="shared" si="365"/>
        <v/>
      </c>
      <c r="AQ593" s="285" t="str">
        <f t="shared" si="366"/>
        <v/>
      </c>
      <c r="AR593" s="182" t="str">
        <f t="shared" si="367"/>
        <v/>
      </c>
      <c r="AS593" s="182" t="str">
        <f t="shared" si="368"/>
        <v/>
      </c>
      <c r="AT593" s="182" t="str">
        <f t="shared" si="369"/>
        <v/>
      </c>
      <c r="AU593" s="182" t="str">
        <f t="shared" si="370"/>
        <v/>
      </c>
      <c r="AV593" s="182" t="str">
        <f t="shared" si="371"/>
        <v/>
      </c>
      <c r="AW593" s="182" t="str">
        <f t="shared" si="372"/>
        <v/>
      </c>
      <c r="AX593" s="182" t="str">
        <f t="shared" si="373"/>
        <v/>
      </c>
      <c r="AY593" s="182" t="str">
        <f t="shared" si="374"/>
        <v/>
      </c>
      <c r="AZ593" s="182" t="str">
        <f t="shared" si="375"/>
        <v/>
      </c>
      <c r="BA593" s="182" t="str">
        <f t="shared" si="376"/>
        <v/>
      </c>
      <c r="BB593" s="182" t="str">
        <f t="shared" si="377"/>
        <v/>
      </c>
      <c r="BC593" s="182" t="str">
        <f t="shared" si="378"/>
        <v/>
      </c>
      <c r="BD593" s="182" t="str">
        <f t="shared" si="379"/>
        <v/>
      </c>
      <c r="BE593" s="182" t="str">
        <f t="shared" si="380"/>
        <v/>
      </c>
      <c r="BF593" s="182" t="str">
        <f t="shared" si="381"/>
        <v/>
      </c>
      <c r="BG593" s="182" t="str">
        <f t="shared" si="382"/>
        <v/>
      </c>
      <c r="BH593" s="182" t="str">
        <f t="shared" si="383"/>
        <v/>
      </c>
      <c r="BI593" s="182" t="str">
        <f t="shared" si="384"/>
        <v/>
      </c>
      <c r="BJ593" s="182" t="str">
        <f t="shared" si="385"/>
        <v/>
      </c>
      <c r="BK593" s="182" t="str">
        <f t="shared" si="386"/>
        <v/>
      </c>
      <c r="BL593" s="182" t="str">
        <f t="shared" si="387"/>
        <v/>
      </c>
      <c r="BM593" s="182" t="str">
        <f t="shared" si="388"/>
        <v/>
      </c>
      <c r="BN593" s="182" t="str">
        <f t="shared" si="389"/>
        <v/>
      </c>
      <c r="BO593" s="182" t="str">
        <f t="shared" si="390"/>
        <v/>
      </c>
      <c r="BP593" s="182" t="str">
        <f t="shared" si="391"/>
        <v/>
      </c>
      <c r="BQ593" s="182" t="str">
        <f t="shared" si="392"/>
        <v/>
      </c>
      <c r="BR593" s="182" t="str">
        <f t="shared" si="393"/>
        <v/>
      </c>
      <c r="BS593" s="182" t="str">
        <f t="shared" si="394"/>
        <v/>
      </c>
      <c r="BT593" s="182" t="str">
        <f t="shared" si="395"/>
        <v/>
      </c>
      <c r="BU593" s="183" t="str">
        <f t="shared" si="396"/>
        <v/>
      </c>
      <c r="BV593" s="184" t="str">
        <f>IF('Cálculos '!C599="","",AVERAGE(AN593:BU593))</f>
        <v/>
      </c>
    </row>
    <row r="594" spans="2:74" ht="17.25" hidden="1" thickBot="1" x14ac:dyDescent="0.35">
      <c r="B594" s="165">
        <f t="shared" si="361"/>
        <v>592</v>
      </c>
      <c r="C594" s="171" t="str">
        <f>IF('Cálculos '!J600="","",'Cálculos '!J600)</f>
        <v/>
      </c>
      <c r="D594" s="172" t="str">
        <f>IF('Cálculos '!K600="","",'Cálculos '!K600)</f>
        <v/>
      </c>
      <c r="E594" s="172" t="str">
        <f>IF('Cálculos '!L600="","",'Cálculos '!L600)</f>
        <v/>
      </c>
      <c r="F594" s="172" t="str">
        <f>IF('Cálculos '!M600="","",'Cálculos '!M600)</f>
        <v/>
      </c>
      <c r="G594" s="172" t="str">
        <f>IF('Cálculos '!N600="","",'Cálculos '!N600)</f>
        <v/>
      </c>
      <c r="H594" s="172" t="str">
        <f>IF('Cálculos '!O600="","",'Cálculos '!O600)</f>
        <v/>
      </c>
      <c r="I594" s="172" t="str">
        <f>IF('Cálculos '!P600="","",'Cálculos '!P600)</f>
        <v/>
      </c>
      <c r="J594" s="172" t="str">
        <f>IF('Cálculos '!Q600="","",'Cálculos '!Q600)</f>
        <v/>
      </c>
      <c r="K594" s="172" t="str">
        <f>IF('Cálculos '!R600="","",'Cálculos '!R600)</f>
        <v/>
      </c>
      <c r="L594" s="172" t="str">
        <f>IF('Cálculos '!S600="","",'Cálculos '!S600)</f>
        <v/>
      </c>
      <c r="M594" s="172" t="str">
        <f>IF('Cálculos '!T600="","",'Cálculos '!T600)</f>
        <v/>
      </c>
      <c r="N594" s="172" t="str">
        <f>IF('Cálculos '!U600="","",'Cálculos '!U600)</f>
        <v/>
      </c>
      <c r="O594" s="172" t="str">
        <f>IF('Cálculos '!V600="","",'Cálculos '!V600)</f>
        <v/>
      </c>
      <c r="P594" s="172" t="str">
        <f>IF('Cálculos '!W600="","",'Cálculos '!W600)</f>
        <v/>
      </c>
      <c r="Q594" s="172" t="str">
        <f>IF('Cálculos '!X600="","",'Cálculos '!X600)</f>
        <v/>
      </c>
      <c r="R594" s="172" t="str">
        <f>IF('Cálculos '!Y600="","",'Cálculos '!Y600)</f>
        <v/>
      </c>
      <c r="S594" s="172" t="str">
        <f>IF('Cálculos '!Z600="","",'Cálculos '!Z600)</f>
        <v/>
      </c>
      <c r="T594" s="172" t="str">
        <f>IF('Cálculos '!AA600="","",'Cálculos '!AA600)</f>
        <v/>
      </c>
      <c r="U594" s="172" t="str">
        <f>IF('Cálculos '!AB600="","",'Cálculos '!AB600)</f>
        <v/>
      </c>
      <c r="V594" s="172" t="str">
        <f>IF('Cálculos '!AC600="","",'Cálculos '!AC600)</f>
        <v/>
      </c>
      <c r="W594" s="172" t="str">
        <f>IF('Cálculos '!AD600="","",'Cálculos '!AD600)</f>
        <v/>
      </c>
      <c r="X594" s="172" t="str">
        <f>IF('Cálculos '!AE600="","",'Cálculos '!AE600)</f>
        <v/>
      </c>
      <c r="Y594" s="172" t="str">
        <f>IF('Cálculos '!AF600="","",'Cálculos '!AF600)</f>
        <v/>
      </c>
      <c r="Z594" s="172" t="str">
        <f>IF('Cálculos '!AG600="","",'Cálculos '!AG600)</f>
        <v/>
      </c>
      <c r="AA594" s="172" t="str">
        <f>IF('Cálculos '!AH600="","",'Cálculos '!AH600)</f>
        <v/>
      </c>
      <c r="AB594" s="172" t="str">
        <f>IF('Cálculos '!AI600="","",'Cálculos '!AI600)</f>
        <v/>
      </c>
      <c r="AC594" s="172" t="str">
        <f>IF('Cálculos '!AJ600="","",'Cálculos '!AJ600)</f>
        <v/>
      </c>
      <c r="AD594" s="172" t="str">
        <f>IF('Cálculos '!AK600="","",'Cálculos '!AK600)</f>
        <v/>
      </c>
      <c r="AE594" s="172" t="str">
        <f>IF('Cálculos '!AL600="","",'Cálculos '!AL600)</f>
        <v/>
      </c>
      <c r="AF594" s="172" t="str">
        <f>IF('Cálculos '!AM600="","",'Cálculos '!AM600)</f>
        <v/>
      </c>
      <c r="AG594" s="172" t="str">
        <f>IF('Cálculos '!AN600="","",'Cálculos '!AN600)</f>
        <v/>
      </c>
      <c r="AH594" s="172" t="str">
        <f>IF('Cálculos '!AO600="","",'Cálculos '!AO600)</f>
        <v/>
      </c>
      <c r="AI594" s="172" t="str">
        <f>IF('Cálculos '!AP600="","",'Cálculos '!AP600)</f>
        <v/>
      </c>
      <c r="AJ594" s="443" t="str">
        <f>IF('Cálculos '!AQ600="","",'Cálculos '!AQ600)</f>
        <v/>
      </c>
      <c r="AK594" s="446" t="str">
        <f>IF('Cálculos '!D600="","",AVERAGE(C594:AJ594))</f>
        <v/>
      </c>
      <c r="AM594" s="181">
        <f t="shared" si="362"/>
        <v>592</v>
      </c>
      <c r="AN594" s="284" t="str">
        <f t="shared" si="363"/>
        <v/>
      </c>
      <c r="AO594" s="285" t="str">
        <f t="shared" si="364"/>
        <v/>
      </c>
      <c r="AP594" s="285" t="str">
        <f t="shared" si="365"/>
        <v/>
      </c>
      <c r="AQ594" s="285" t="str">
        <f t="shared" si="366"/>
        <v/>
      </c>
      <c r="AR594" s="182" t="str">
        <f t="shared" si="367"/>
        <v/>
      </c>
      <c r="AS594" s="182" t="str">
        <f t="shared" si="368"/>
        <v/>
      </c>
      <c r="AT594" s="182" t="str">
        <f t="shared" si="369"/>
        <v/>
      </c>
      <c r="AU594" s="182" t="str">
        <f t="shared" si="370"/>
        <v/>
      </c>
      <c r="AV594" s="182" t="str">
        <f t="shared" si="371"/>
        <v/>
      </c>
      <c r="AW594" s="182" t="str">
        <f t="shared" si="372"/>
        <v/>
      </c>
      <c r="AX594" s="182" t="str">
        <f t="shared" si="373"/>
        <v/>
      </c>
      <c r="AY594" s="182" t="str">
        <f t="shared" si="374"/>
        <v/>
      </c>
      <c r="AZ594" s="182" t="str">
        <f t="shared" si="375"/>
        <v/>
      </c>
      <c r="BA594" s="182" t="str">
        <f t="shared" si="376"/>
        <v/>
      </c>
      <c r="BB594" s="182" t="str">
        <f t="shared" si="377"/>
        <v/>
      </c>
      <c r="BC594" s="182" t="str">
        <f t="shared" si="378"/>
        <v/>
      </c>
      <c r="BD594" s="182" t="str">
        <f t="shared" si="379"/>
        <v/>
      </c>
      <c r="BE594" s="182" t="str">
        <f t="shared" si="380"/>
        <v/>
      </c>
      <c r="BF594" s="182" t="str">
        <f t="shared" si="381"/>
        <v/>
      </c>
      <c r="BG594" s="182" t="str">
        <f t="shared" si="382"/>
        <v/>
      </c>
      <c r="BH594" s="182" t="str">
        <f t="shared" si="383"/>
        <v/>
      </c>
      <c r="BI594" s="182" t="str">
        <f t="shared" si="384"/>
        <v/>
      </c>
      <c r="BJ594" s="182" t="str">
        <f t="shared" si="385"/>
        <v/>
      </c>
      <c r="BK594" s="182" t="str">
        <f t="shared" si="386"/>
        <v/>
      </c>
      <c r="BL594" s="182" t="str">
        <f t="shared" si="387"/>
        <v/>
      </c>
      <c r="BM594" s="182" t="str">
        <f t="shared" si="388"/>
        <v/>
      </c>
      <c r="BN594" s="182" t="str">
        <f t="shared" si="389"/>
        <v/>
      </c>
      <c r="BO594" s="182" t="str">
        <f t="shared" si="390"/>
        <v/>
      </c>
      <c r="BP594" s="182" t="str">
        <f t="shared" si="391"/>
        <v/>
      </c>
      <c r="BQ594" s="182" t="str">
        <f t="shared" si="392"/>
        <v/>
      </c>
      <c r="BR594" s="182" t="str">
        <f t="shared" si="393"/>
        <v/>
      </c>
      <c r="BS594" s="182" t="str">
        <f t="shared" si="394"/>
        <v/>
      </c>
      <c r="BT594" s="182" t="str">
        <f t="shared" si="395"/>
        <v/>
      </c>
      <c r="BU594" s="183" t="str">
        <f t="shared" si="396"/>
        <v/>
      </c>
      <c r="BV594" s="184" t="str">
        <f>IF('Cálculos '!C600="","",AVERAGE(AN594:BU594))</f>
        <v/>
      </c>
    </row>
    <row r="595" spans="2:74" ht="17.25" hidden="1" thickBot="1" x14ac:dyDescent="0.35">
      <c r="B595" s="165">
        <f t="shared" si="361"/>
        <v>593</v>
      </c>
      <c r="C595" s="171" t="str">
        <f>IF('Cálculos '!J601="","",'Cálculos '!J601)</f>
        <v/>
      </c>
      <c r="D595" s="172" t="str">
        <f>IF('Cálculos '!K601="","",'Cálculos '!K601)</f>
        <v/>
      </c>
      <c r="E595" s="172" t="str">
        <f>IF('Cálculos '!L601="","",'Cálculos '!L601)</f>
        <v/>
      </c>
      <c r="F595" s="172" t="str">
        <f>IF('Cálculos '!M601="","",'Cálculos '!M601)</f>
        <v/>
      </c>
      <c r="G595" s="172" t="str">
        <f>IF('Cálculos '!N601="","",'Cálculos '!N601)</f>
        <v/>
      </c>
      <c r="H595" s="172" t="str">
        <f>IF('Cálculos '!O601="","",'Cálculos '!O601)</f>
        <v/>
      </c>
      <c r="I595" s="172" t="str">
        <f>IF('Cálculos '!P601="","",'Cálculos '!P601)</f>
        <v/>
      </c>
      <c r="J595" s="172" t="str">
        <f>IF('Cálculos '!Q601="","",'Cálculos '!Q601)</f>
        <v/>
      </c>
      <c r="K595" s="172" t="str">
        <f>IF('Cálculos '!R601="","",'Cálculos '!R601)</f>
        <v/>
      </c>
      <c r="L595" s="172" t="str">
        <f>IF('Cálculos '!S601="","",'Cálculos '!S601)</f>
        <v/>
      </c>
      <c r="M595" s="172" t="str">
        <f>IF('Cálculos '!T601="","",'Cálculos '!T601)</f>
        <v/>
      </c>
      <c r="N595" s="172" t="str">
        <f>IF('Cálculos '!U601="","",'Cálculos '!U601)</f>
        <v/>
      </c>
      <c r="O595" s="172" t="str">
        <f>IF('Cálculos '!V601="","",'Cálculos '!V601)</f>
        <v/>
      </c>
      <c r="P595" s="172" t="str">
        <f>IF('Cálculos '!W601="","",'Cálculos '!W601)</f>
        <v/>
      </c>
      <c r="Q595" s="172" t="str">
        <f>IF('Cálculos '!X601="","",'Cálculos '!X601)</f>
        <v/>
      </c>
      <c r="R595" s="172" t="str">
        <f>IF('Cálculos '!Y601="","",'Cálculos '!Y601)</f>
        <v/>
      </c>
      <c r="S595" s="172" t="str">
        <f>IF('Cálculos '!Z601="","",'Cálculos '!Z601)</f>
        <v/>
      </c>
      <c r="T595" s="172" t="str">
        <f>IF('Cálculos '!AA601="","",'Cálculos '!AA601)</f>
        <v/>
      </c>
      <c r="U595" s="172" t="str">
        <f>IF('Cálculos '!AB601="","",'Cálculos '!AB601)</f>
        <v/>
      </c>
      <c r="V595" s="172" t="str">
        <f>IF('Cálculos '!AC601="","",'Cálculos '!AC601)</f>
        <v/>
      </c>
      <c r="W595" s="172" t="str">
        <f>IF('Cálculos '!AD601="","",'Cálculos '!AD601)</f>
        <v/>
      </c>
      <c r="X595" s="172" t="str">
        <f>IF('Cálculos '!AE601="","",'Cálculos '!AE601)</f>
        <v/>
      </c>
      <c r="Y595" s="172" t="str">
        <f>IF('Cálculos '!AF601="","",'Cálculos '!AF601)</f>
        <v/>
      </c>
      <c r="Z595" s="172" t="str">
        <f>IF('Cálculos '!AG601="","",'Cálculos '!AG601)</f>
        <v/>
      </c>
      <c r="AA595" s="172" t="str">
        <f>IF('Cálculos '!AH601="","",'Cálculos '!AH601)</f>
        <v/>
      </c>
      <c r="AB595" s="172" t="str">
        <f>IF('Cálculos '!AI601="","",'Cálculos '!AI601)</f>
        <v/>
      </c>
      <c r="AC595" s="172" t="str">
        <f>IF('Cálculos '!AJ601="","",'Cálculos '!AJ601)</f>
        <v/>
      </c>
      <c r="AD595" s="172" t="str">
        <f>IF('Cálculos '!AK601="","",'Cálculos '!AK601)</f>
        <v/>
      </c>
      <c r="AE595" s="172" t="str">
        <f>IF('Cálculos '!AL601="","",'Cálculos '!AL601)</f>
        <v/>
      </c>
      <c r="AF595" s="172" t="str">
        <f>IF('Cálculos '!AM601="","",'Cálculos '!AM601)</f>
        <v/>
      </c>
      <c r="AG595" s="172" t="str">
        <f>IF('Cálculos '!AN601="","",'Cálculos '!AN601)</f>
        <v/>
      </c>
      <c r="AH595" s="172" t="str">
        <f>IF('Cálculos '!AO601="","",'Cálculos '!AO601)</f>
        <v/>
      </c>
      <c r="AI595" s="172" t="str">
        <f>IF('Cálculos '!AP601="","",'Cálculos '!AP601)</f>
        <v/>
      </c>
      <c r="AJ595" s="443" t="str">
        <f>IF('Cálculos '!AQ601="","",'Cálculos '!AQ601)</f>
        <v/>
      </c>
      <c r="AK595" s="446" t="str">
        <f>IF('Cálculos '!D601="","",AVERAGE(C595:AJ595))</f>
        <v/>
      </c>
      <c r="AM595" s="181">
        <f t="shared" si="362"/>
        <v>593</v>
      </c>
      <c r="AN595" s="284" t="str">
        <f t="shared" si="363"/>
        <v/>
      </c>
      <c r="AO595" s="285" t="str">
        <f t="shared" si="364"/>
        <v/>
      </c>
      <c r="AP595" s="285" t="str">
        <f t="shared" si="365"/>
        <v/>
      </c>
      <c r="AQ595" s="285" t="str">
        <f t="shared" si="366"/>
        <v/>
      </c>
      <c r="AR595" s="182" t="str">
        <f t="shared" si="367"/>
        <v/>
      </c>
      <c r="AS595" s="182" t="str">
        <f t="shared" si="368"/>
        <v/>
      </c>
      <c r="AT595" s="182" t="str">
        <f t="shared" si="369"/>
        <v/>
      </c>
      <c r="AU595" s="182" t="str">
        <f t="shared" si="370"/>
        <v/>
      </c>
      <c r="AV595" s="182" t="str">
        <f t="shared" si="371"/>
        <v/>
      </c>
      <c r="AW595" s="182" t="str">
        <f t="shared" si="372"/>
        <v/>
      </c>
      <c r="AX595" s="182" t="str">
        <f t="shared" si="373"/>
        <v/>
      </c>
      <c r="AY595" s="182" t="str">
        <f t="shared" si="374"/>
        <v/>
      </c>
      <c r="AZ595" s="182" t="str">
        <f t="shared" si="375"/>
        <v/>
      </c>
      <c r="BA595" s="182" t="str">
        <f t="shared" si="376"/>
        <v/>
      </c>
      <c r="BB595" s="182" t="str">
        <f t="shared" si="377"/>
        <v/>
      </c>
      <c r="BC595" s="182" t="str">
        <f t="shared" si="378"/>
        <v/>
      </c>
      <c r="BD595" s="182" t="str">
        <f t="shared" si="379"/>
        <v/>
      </c>
      <c r="BE595" s="182" t="str">
        <f t="shared" si="380"/>
        <v/>
      </c>
      <c r="BF595" s="182" t="str">
        <f t="shared" si="381"/>
        <v/>
      </c>
      <c r="BG595" s="182" t="str">
        <f t="shared" si="382"/>
        <v/>
      </c>
      <c r="BH595" s="182" t="str">
        <f t="shared" si="383"/>
        <v/>
      </c>
      <c r="BI595" s="182" t="str">
        <f t="shared" si="384"/>
        <v/>
      </c>
      <c r="BJ595" s="182" t="str">
        <f t="shared" si="385"/>
        <v/>
      </c>
      <c r="BK595" s="182" t="str">
        <f t="shared" si="386"/>
        <v/>
      </c>
      <c r="BL595" s="182" t="str">
        <f t="shared" si="387"/>
        <v/>
      </c>
      <c r="BM595" s="182" t="str">
        <f t="shared" si="388"/>
        <v/>
      </c>
      <c r="BN595" s="182" t="str">
        <f t="shared" si="389"/>
        <v/>
      </c>
      <c r="BO595" s="182" t="str">
        <f t="shared" si="390"/>
        <v/>
      </c>
      <c r="BP595" s="182" t="str">
        <f t="shared" si="391"/>
        <v/>
      </c>
      <c r="BQ595" s="182" t="str">
        <f t="shared" si="392"/>
        <v/>
      </c>
      <c r="BR595" s="182" t="str">
        <f t="shared" si="393"/>
        <v/>
      </c>
      <c r="BS595" s="182" t="str">
        <f t="shared" si="394"/>
        <v/>
      </c>
      <c r="BT595" s="182" t="str">
        <f t="shared" si="395"/>
        <v/>
      </c>
      <c r="BU595" s="183" t="str">
        <f t="shared" si="396"/>
        <v/>
      </c>
      <c r="BV595" s="184" t="str">
        <f>IF('Cálculos '!C601="","",AVERAGE(AN595:BU595))</f>
        <v/>
      </c>
    </row>
    <row r="596" spans="2:74" ht="17.25" hidden="1" thickBot="1" x14ac:dyDescent="0.35">
      <c r="B596" s="165">
        <f t="shared" si="361"/>
        <v>594</v>
      </c>
      <c r="C596" s="171" t="str">
        <f>IF('Cálculos '!J602="","",'Cálculos '!J602)</f>
        <v/>
      </c>
      <c r="D596" s="172" t="str">
        <f>IF('Cálculos '!K602="","",'Cálculos '!K602)</f>
        <v/>
      </c>
      <c r="E596" s="172" t="str">
        <f>IF('Cálculos '!L602="","",'Cálculos '!L602)</f>
        <v/>
      </c>
      <c r="F596" s="172" t="str">
        <f>IF('Cálculos '!M602="","",'Cálculos '!M602)</f>
        <v/>
      </c>
      <c r="G596" s="172" t="str">
        <f>IF('Cálculos '!N602="","",'Cálculos '!N602)</f>
        <v/>
      </c>
      <c r="H596" s="172" t="str">
        <f>IF('Cálculos '!O602="","",'Cálculos '!O602)</f>
        <v/>
      </c>
      <c r="I596" s="172" t="str">
        <f>IF('Cálculos '!P602="","",'Cálculos '!P602)</f>
        <v/>
      </c>
      <c r="J596" s="172" t="str">
        <f>IF('Cálculos '!Q602="","",'Cálculos '!Q602)</f>
        <v/>
      </c>
      <c r="K596" s="172" t="str">
        <f>IF('Cálculos '!R602="","",'Cálculos '!R602)</f>
        <v/>
      </c>
      <c r="L596" s="172" t="str">
        <f>IF('Cálculos '!S602="","",'Cálculos '!S602)</f>
        <v/>
      </c>
      <c r="M596" s="172" t="str">
        <f>IF('Cálculos '!T602="","",'Cálculos '!T602)</f>
        <v/>
      </c>
      <c r="N596" s="172" t="str">
        <f>IF('Cálculos '!U602="","",'Cálculos '!U602)</f>
        <v/>
      </c>
      <c r="O596" s="172" t="str">
        <f>IF('Cálculos '!V602="","",'Cálculos '!V602)</f>
        <v/>
      </c>
      <c r="P596" s="172" t="str">
        <f>IF('Cálculos '!W602="","",'Cálculos '!W602)</f>
        <v/>
      </c>
      <c r="Q596" s="172" t="str">
        <f>IF('Cálculos '!X602="","",'Cálculos '!X602)</f>
        <v/>
      </c>
      <c r="R596" s="172" t="str">
        <f>IF('Cálculos '!Y602="","",'Cálculos '!Y602)</f>
        <v/>
      </c>
      <c r="S596" s="172" t="str">
        <f>IF('Cálculos '!Z602="","",'Cálculos '!Z602)</f>
        <v/>
      </c>
      <c r="T596" s="172" t="str">
        <f>IF('Cálculos '!AA602="","",'Cálculos '!AA602)</f>
        <v/>
      </c>
      <c r="U596" s="172" t="str">
        <f>IF('Cálculos '!AB602="","",'Cálculos '!AB602)</f>
        <v/>
      </c>
      <c r="V596" s="172" t="str">
        <f>IF('Cálculos '!AC602="","",'Cálculos '!AC602)</f>
        <v/>
      </c>
      <c r="W596" s="172" t="str">
        <f>IF('Cálculos '!AD602="","",'Cálculos '!AD602)</f>
        <v/>
      </c>
      <c r="X596" s="172" t="str">
        <f>IF('Cálculos '!AE602="","",'Cálculos '!AE602)</f>
        <v/>
      </c>
      <c r="Y596" s="172" t="str">
        <f>IF('Cálculos '!AF602="","",'Cálculos '!AF602)</f>
        <v/>
      </c>
      <c r="Z596" s="172" t="str">
        <f>IF('Cálculos '!AG602="","",'Cálculos '!AG602)</f>
        <v/>
      </c>
      <c r="AA596" s="172" t="str">
        <f>IF('Cálculos '!AH602="","",'Cálculos '!AH602)</f>
        <v/>
      </c>
      <c r="AB596" s="172" t="str">
        <f>IF('Cálculos '!AI602="","",'Cálculos '!AI602)</f>
        <v/>
      </c>
      <c r="AC596" s="172" t="str">
        <f>IF('Cálculos '!AJ602="","",'Cálculos '!AJ602)</f>
        <v/>
      </c>
      <c r="AD596" s="172" t="str">
        <f>IF('Cálculos '!AK602="","",'Cálculos '!AK602)</f>
        <v/>
      </c>
      <c r="AE596" s="172" t="str">
        <f>IF('Cálculos '!AL602="","",'Cálculos '!AL602)</f>
        <v/>
      </c>
      <c r="AF596" s="172" t="str">
        <f>IF('Cálculos '!AM602="","",'Cálculos '!AM602)</f>
        <v/>
      </c>
      <c r="AG596" s="172" t="str">
        <f>IF('Cálculos '!AN602="","",'Cálculos '!AN602)</f>
        <v/>
      </c>
      <c r="AH596" s="172" t="str">
        <f>IF('Cálculos '!AO602="","",'Cálculos '!AO602)</f>
        <v/>
      </c>
      <c r="AI596" s="172" t="str">
        <f>IF('Cálculos '!AP602="","",'Cálculos '!AP602)</f>
        <v/>
      </c>
      <c r="AJ596" s="443" t="str">
        <f>IF('Cálculos '!AQ602="","",'Cálculos '!AQ602)</f>
        <v/>
      </c>
      <c r="AK596" s="446" t="str">
        <f>IF('Cálculos '!D602="","",AVERAGE(C596:AJ596))</f>
        <v/>
      </c>
      <c r="AM596" s="181">
        <f t="shared" si="362"/>
        <v>594</v>
      </c>
      <c r="AN596" s="284" t="str">
        <f t="shared" si="363"/>
        <v/>
      </c>
      <c r="AO596" s="285" t="str">
        <f t="shared" si="364"/>
        <v/>
      </c>
      <c r="AP596" s="285" t="str">
        <f t="shared" si="365"/>
        <v/>
      </c>
      <c r="AQ596" s="285" t="str">
        <f t="shared" si="366"/>
        <v/>
      </c>
      <c r="AR596" s="182" t="str">
        <f t="shared" si="367"/>
        <v/>
      </c>
      <c r="AS596" s="182" t="str">
        <f t="shared" si="368"/>
        <v/>
      </c>
      <c r="AT596" s="182" t="str">
        <f t="shared" si="369"/>
        <v/>
      </c>
      <c r="AU596" s="182" t="str">
        <f t="shared" si="370"/>
        <v/>
      </c>
      <c r="AV596" s="182" t="str">
        <f t="shared" si="371"/>
        <v/>
      </c>
      <c r="AW596" s="182" t="str">
        <f t="shared" si="372"/>
        <v/>
      </c>
      <c r="AX596" s="182" t="str">
        <f t="shared" si="373"/>
        <v/>
      </c>
      <c r="AY596" s="182" t="str">
        <f t="shared" si="374"/>
        <v/>
      </c>
      <c r="AZ596" s="182" t="str">
        <f t="shared" si="375"/>
        <v/>
      </c>
      <c r="BA596" s="182" t="str">
        <f t="shared" si="376"/>
        <v/>
      </c>
      <c r="BB596" s="182" t="str">
        <f t="shared" si="377"/>
        <v/>
      </c>
      <c r="BC596" s="182" t="str">
        <f t="shared" si="378"/>
        <v/>
      </c>
      <c r="BD596" s="182" t="str">
        <f t="shared" si="379"/>
        <v/>
      </c>
      <c r="BE596" s="182" t="str">
        <f t="shared" si="380"/>
        <v/>
      </c>
      <c r="BF596" s="182" t="str">
        <f t="shared" si="381"/>
        <v/>
      </c>
      <c r="BG596" s="182" t="str">
        <f t="shared" si="382"/>
        <v/>
      </c>
      <c r="BH596" s="182" t="str">
        <f t="shared" si="383"/>
        <v/>
      </c>
      <c r="BI596" s="182" t="str">
        <f t="shared" si="384"/>
        <v/>
      </c>
      <c r="BJ596" s="182" t="str">
        <f t="shared" si="385"/>
        <v/>
      </c>
      <c r="BK596" s="182" t="str">
        <f t="shared" si="386"/>
        <v/>
      </c>
      <c r="BL596" s="182" t="str">
        <f t="shared" si="387"/>
        <v/>
      </c>
      <c r="BM596" s="182" t="str">
        <f t="shared" si="388"/>
        <v/>
      </c>
      <c r="BN596" s="182" t="str">
        <f t="shared" si="389"/>
        <v/>
      </c>
      <c r="BO596" s="182" t="str">
        <f t="shared" si="390"/>
        <v/>
      </c>
      <c r="BP596" s="182" t="str">
        <f t="shared" si="391"/>
        <v/>
      </c>
      <c r="BQ596" s="182" t="str">
        <f t="shared" si="392"/>
        <v/>
      </c>
      <c r="BR596" s="182" t="str">
        <f t="shared" si="393"/>
        <v/>
      </c>
      <c r="BS596" s="182" t="str">
        <f t="shared" si="394"/>
        <v/>
      </c>
      <c r="BT596" s="182" t="str">
        <f t="shared" si="395"/>
        <v/>
      </c>
      <c r="BU596" s="183" t="str">
        <f t="shared" si="396"/>
        <v/>
      </c>
      <c r="BV596" s="184" t="str">
        <f>IF('Cálculos '!C602="","",AVERAGE(AN596:BU596))</f>
        <v/>
      </c>
    </row>
    <row r="597" spans="2:74" ht="17.25" hidden="1" thickBot="1" x14ac:dyDescent="0.35">
      <c r="B597" s="165">
        <f t="shared" si="361"/>
        <v>595</v>
      </c>
      <c r="C597" s="171" t="str">
        <f>IF('Cálculos '!J603="","",'Cálculos '!J603)</f>
        <v/>
      </c>
      <c r="D597" s="172" t="str">
        <f>IF('Cálculos '!K603="","",'Cálculos '!K603)</f>
        <v/>
      </c>
      <c r="E597" s="172" t="str">
        <f>IF('Cálculos '!L603="","",'Cálculos '!L603)</f>
        <v/>
      </c>
      <c r="F597" s="172" t="str">
        <f>IF('Cálculos '!M603="","",'Cálculos '!M603)</f>
        <v/>
      </c>
      <c r="G597" s="172" t="str">
        <f>IF('Cálculos '!N603="","",'Cálculos '!N603)</f>
        <v/>
      </c>
      <c r="H597" s="172" t="str">
        <f>IF('Cálculos '!O603="","",'Cálculos '!O603)</f>
        <v/>
      </c>
      <c r="I597" s="172" t="str">
        <f>IF('Cálculos '!P603="","",'Cálculos '!P603)</f>
        <v/>
      </c>
      <c r="J597" s="172" t="str">
        <f>IF('Cálculos '!Q603="","",'Cálculos '!Q603)</f>
        <v/>
      </c>
      <c r="K597" s="172" t="str">
        <f>IF('Cálculos '!R603="","",'Cálculos '!R603)</f>
        <v/>
      </c>
      <c r="L597" s="172" t="str">
        <f>IF('Cálculos '!S603="","",'Cálculos '!S603)</f>
        <v/>
      </c>
      <c r="M597" s="172" t="str">
        <f>IF('Cálculos '!T603="","",'Cálculos '!T603)</f>
        <v/>
      </c>
      <c r="N597" s="172" t="str">
        <f>IF('Cálculos '!U603="","",'Cálculos '!U603)</f>
        <v/>
      </c>
      <c r="O597" s="172" t="str">
        <f>IF('Cálculos '!V603="","",'Cálculos '!V603)</f>
        <v/>
      </c>
      <c r="P597" s="172" t="str">
        <f>IF('Cálculos '!W603="","",'Cálculos '!W603)</f>
        <v/>
      </c>
      <c r="Q597" s="172" t="str">
        <f>IF('Cálculos '!X603="","",'Cálculos '!X603)</f>
        <v/>
      </c>
      <c r="R597" s="172" t="str">
        <f>IF('Cálculos '!Y603="","",'Cálculos '!Y603)</f>
        <v/>
      </c>
      <c r="S597" s="172" t="str">
        <f>IF('Cálculos '!Z603="","",'Cálculos '!Z603)</f>
        <v/>
      </c>
      <c r="T597" s="172" t="str">
        <f>IF('Cálculos '!AA603="","",'Cálculos '!AA603)</f>
        <v/>
      </c>
      <c r="U597" s="172" t="str">
        <f>IF('Cálculos '!AB603="","",'Cálculos '!AB603)</f>
        <v/>
      </c>
      <c r="V597" s="172" t="str">
        <f>IF('Cálculos '!AC603="","",'Cálculos '!AC603)</f>
        <v/>
      </c>
      <c r="W597" s="172" t="str">
        <f>IF('Cálculos '!AD603="","",'Cálculos '!AD603)</f>
        <v/>
      </c>
      <c r="X597" s="172" t="str">
        <f>IF('Cálculos '!AE603="","",'Cálculos '!AE603)</f>
        <v/>
      </c>
      <c r="Y597" s="172" t="str">
        <f>IF('Cálculos '!AF603="","",'Cálculos '!AF603)</f>
        <v/>
      </c>
      <c r="Z597" s="172" t="str">
        <f>IF('Cálculos '!AG603="","",'Cálculos '!AG603)</f>
        <v/>
      </c>
      <c r="AA597" s="172" t="str">
        <f>IF('Cálculos '!AH603="","",'Cálculos '!AH603)</f>
        <v/>
      </c>
      <c r="AB597" s="172" t="str">
        <f>IF('Cálculos '!AI603="","",'Cálculos '!AI603)</f>
        <v/>
      </c>
      <c r="AC597" s="172" t="str">
        <f>IF('Cálculos '!AJ603="","",'Cálculos '!AJ603)</f>
        <v/>
      </c>
      <c r="AD597" s="172" t="str">
        <f>IF('Cálculos '!AK603="","",'Cálculos '!AK603)</f>
        <v/>
      </c>
      <c r="AE597" s="172" t="str">
        <f>IF('Cálculos '!AL603="","",'Cálculos '!AL603)</f>
        <v/>
      </c>
      <c r="AF597" s="172" t="str">
        <f>IF('Cálculos '!AM603="","",'Cálculos '!AM603)</f>
        <v/>
      </c>
      <c r="AG597" s="172" t="str">
        <f>IF('Cálculos '!AN603="","",'Cálculos '!AN603)</f>
        <v/>
      </c>
      <c r="AH597" s="172" t="str">
        <f>IF('Cálculos '!AO603="","",'Cálculos '!AO603)</f>
        <v/>
      </c>
      <c r="AI597" s="172" t="str">
        <f>IF('Cálculos '!AP603="","",'Cálculos '!AP603)</f>
        <v/>
      </c>
      <c r="AJ597" s="443" t="str">
        <f>IF('Cálculos '!AQ603="","",'Cálculos '!AQ603)</f>
        <v/>
      </c>
      <c r="AK597" s="446" t="str">
        <f>IF('Cálculos '!D603="","",AVERAGE(C597:AJ597))</f>
        <v/>
      </c>
      <c r="AM597" s="181">
        <f t="shared" si="362"/>
        <v>595</v>
      </c>
      <c r="AN597" s="284" t="str">
        <f t="shared" si="363"/>
        <v/>
      </c>
      <c r="AO597" s="285" t="str">
        <f t="shared" si="364"/>
        <v/>
      </c>
      <c r="AP597" s="285" t="str">
        <f t="shared" si="365"/>
        <v/>
      </c>
      <c r="AQ597" s="285" t="str">
        <f t="shared" si="366"/>
        <v/>
      </c>
      <c r="AR597" s="182" t="str">
        <f t="shared" si="367"/>
        <v/>
      </c>
      <c r="AS597" s="182" t="str">
        <f t="shared" si="368"/>
        <v/>
      </c>
      <c r="AT597" s="182" t="str">
        <f t="shared" si="369"/>
        <v/>
      </c>
      <c r="AU597" s="182" t="str">
        <f t="shared" si="370"/>
        <v/>
      </c>
      <c r="AV597" s="182" t="str">
        <f t="shared" si="371"/>
        <v/>
      </c>
      <c r="AW597" s="182" t="str">
        <f t="shared" si="372"/>
        <v/>
      </c>
      <c r="AX597" s="182" t="str">
        <f t="shared" si="373"/>
        <v/>
      </c>
      <c r="AY597" s="182" t="str">
        <f t="shared" si="374"/>
        <v/>
      </c>
      <c r="AZ597" s="182" t="str">
        <f t="shared" si="375"/>
        <v/>
      </c>
      <c r="BA597" s="182" t="str">
        <f t="shared" si="376"/>
        <v/>
      </c>
      <c r="BB597" s="182" t="str">
        <f t="shared" si="377"/>
        <v/>
      </c>
      <c r="BC597" s="182" t="str">
        <f t="shared" si="378"/>
        <v/>
      </c>
      <c r="BD597" s="182" t="str">
        <f t="shared" si="379"/>
        <v/>
      </c>
      <c r="BE597" s="182" t="str">
        <f t="shared" si="380"/>
        <v/>
      </c>
      <c r="BF597" s="182" t="str">
        <f t="shared" si="381"/>
        <v/>
      </c>
      <c r="BG597" s="182" t="str">
        <f t="shared" si="382"/>
        <v/>
      </c>
      <c r="BH597" s="182" t="str">
        <f t="shared" si="383"/>
        <v/>
      </c>
      <c r="BI597" s="182" t="str">
        <f t="shared" si="384"/>
        <v/>
      </c>
      <c r="BJ597" s="182" t="str">
        <f t="shared" si="385"/>
        <v/>
      </c>
      <c r="BK597" s="182" t="str">
        <f t="shared" si="386"/>
        <v/>
      </c>
      <c r="BL597" s="182" t="str">
        <f t="shared" si="387"/>
        <v/>
      </c>
      <c r="BM597" s="182" t="str">
        <f t="shared" si="388"/>
        <v/>
      </c>
      <c r="BN597" s="182" t="str">
        <f t="shared" si="389"/>
        <v/>
      </c>
      <c r="BO597" s="182" t="str">
        <f t="shared" si="390"/>
        <v/>
      </c>
      <c r="BP597" s="182" t="str">
        <f t="shared" si="391"/>
        <v/>
      </c>
      <c r="BQ597" s="182" t="str">
        <f t="shared" si="392"/>
        <v/>
      </c>
      <c r="BR597" s="182" t="str">
        <f t="shared" si="393"/>
        <v/>
      </c>
      <c r="BS597" s="182" t="str">
        <f t="shared" si="394"/>
        <v/>
      </c>
      <c r="BT597" s="182" t="str">
        <f t="shared" si="395"/>
        <v/>
      </c>
      <c r="BU597" s="183" t="str">
        <f t="shared" si="396"/>
        <v/>
      </c>
      <c r="BV597" s="184" t="str">
        <f>IF('Cálculos '!C603="","",AVERAGE(AN597:BU597))</f>
        <v/>
      </c>
    </row>
    <row r="598" spans="2:74" ht="17.25" hidden="1" thickBot="1" x14ac:dyDescent="0.35">
      <c r="B598" s="165">
        <f t="shared" si="361"/>
        <v>596</v>
      </c>
      <c r="C598" s="171" t="str">
        <f>IF('Cálculos '!J604="","",'Cálculos '!J604)</f>
        <v/>
      </c>
      <c r="D598" s="172" t="str">
        <f>IF('Cálculos '!K604="","",'Cálculos '!K604)</f>
        <v/>
      </c>
      <c r="E598" s="172" t="str">
        <f>IF('Cálculos '!L604="","",'Cálculos '!L604)</f>
        <v/>
      </c>
      <c r="F598" s="172" t="str">
        <f>IF('Cálculos '!M604="","",'Cálculos '!M604)</f>
        <v/>
      </c>
      <c r="G598" s="172" t="str">
        <f>IF('Cálculos '!N604="","",'Cálculos '!N604)</f>
        <v/>
      </c>
      <c r="H598" s="172" t="str">
        <f>IF('Cálculos '!O604="","",'Cálculos '!O604)</f>
        <v/>
      </c>
      <c r="I598" s="172" t="str">
        <f>IF('Cálculos '!P604="","",'Cálculos '!P604)</f>
        <v/>
      </c>
      <c r="J598" s="172" t="str">
        <f>IF('Cálculos '!Q604="","",'Cálculos '!Q604)</f>
        <v/>
      </c>
      <c r="K598" s="172" t="str">
        <f>IF('Cálculos '!R604="","",'Cálculos '!R604)</f>
        <v/>
      </c>
      <c r="L598" s="172" t="str">
        <f>IF('Cálculos '!S604="","",'Cálculos '!S604)</f>
        <v/>
      </c>
      <c r="M598" s="172" t="str">
        <f>IF('Cálculos '!T604="","",'Cálculos '!T604)</f>
        <v/>
      </c>
      <c r="N598" s="172" t="str">
        <f>IF('Cálculos '!U604="","",'Cálculos '!U604)</f>
        <v/>
      </c>
      <c r="O598" s="172" t="str">
        <f>IF('Cálculos '!V604="","",'Cálculos '!V604)</f>
        <v/>
      </c>
      <c r="P598" s="172" t="str">
        <f>IF('Cálculos '!W604="","",'Cálculos '!W604)</f>
        <v/>
      </c>
      <c r="Q598" s="172" t="str">
        <f>IF('Cálculos '!X604="","",'Cálculos '!X604)</f>
        <v/>
      </c>
      <c r="R598" s="172" t="str">
        <f>IF('Cálculos '!Y604="","",'Cálculos '!Y604)</f>
        <v/>
      </c>
      <c r="S598" s="172" t="str">
        <f>IF('Cálculos '!Z604="","",'Cálculos '!Z604)</f>
        <v/>
      </c>
      <c r="T598" s="172" t="str">
        <f>IF('Cálculos '!AA604="","",'Cálculos '!AA604)</f>
        <v/>
      </c>
      <c r="U598" s="172" t="str">
        <f>IF('Cálculos '!AB604="","",'Cálculos '!AB604)</f>
        <v/>
      </c>
      <c r="V598" s="172" t="str">
        <f>IF('Cálculos '!AC604="","",'Cálculos '!AC604)</f>
        <v/>
      </c>
      <c r="W598" s="172" t="str">
        <f>IF('Cálculos '!AD604="","",'Cálculos '!AD604)</f>
        <v/>
      </c>
      <c r="X598" s="172" t="str">
        <f>IF('Cálculos '!AE604="","",'Cálculos '!AE604)</f>
        <v/>
      </c>
      <c r="Y598" s="172" t="str">
        <f>IF('Cálculos '!AF604="","",'Cálculos '!AF604)</f>
        <v/>
      </c>
      <c r="Z598" s="172" t="str">
        <f>IF('Cálculos '!AG604="","",'Cálculos '!AG604)</f>
        <v/>
      </c>
      <c r="AA598" s="172" t="str">
        <f>IF('Cálculos '!AH604="","",'Cálculos '!AH604)</f>
        <v/>
      </c>
      <c r="AB598" s="172" t="str">
        <f>IF('Cálculos '!AI604="","",'Cálculos '!AI604)</f>
        <v/>
      </c>
      <c r="AC598" s="172" t="str">
        <f>IF('Cálculos '!AJ604="","",'Cálculos '!AJ604)</f>
        <v/>
      </c>
      <c r="AD598" s="172" t="str">
        <f>IF('Cálculos '!AK604="","",'Cálculos '!AK604)</f>
        <v/>
      </c>
      <c r="AE598" s="172" t="str">
        <f>IF('Cálculos '!AL604="","",'Cálculos '!AL604)</f>
        <v/>
      </c>
      <c r="AF598" s="172" t="str">
        <f>IF('Cálculos '!AM604="","",'Cálculos '!AM604)</f>
        <v/>
      </c>
      <c r="AG598" s="172" t="str">
        <f>IF('Cálculos '!AN604="","",'Cálculos '!AN604)</f>
        <v/>
      </c>
      <c r="AH598" s="172" t="str">
        <f>IF('Cálculos '!AO604="","",'Cálculos '!AO604)</f>
        <v/>
      </c>
      <c r="AI598" s="172" t="str">
        <f>IF('Cálculos '!AP604="","",'Cálculos '!AP604)</f>
        <v/>
      </c>
      <c r="AJ598" s="443" t="str">
        <f>IF('Cálculos '!AQ604="","",'Cálculos '!AQ604)</f>
        <v/>
      </c>
      <c r="AK598" s="446" t="str">
        <f>IF('Cálculos '!D604="","",AVERAGE(C598:AJ598))</f>
        <v/>
      </c>
      <c r="AM598" s="181">
        <f t="shared" si="362"/>
        <v>596</v>
      </c>
      <c r="AN598" s="284" t="str">
        <f t="shared" si="363"/>
        <v/>
      </c>
      <c r="AO598" s="285" t="str">
        <f t="shared" si="364"/>
        <v/>
      </c>
      <c r="AP598" s="285" t="str">
        <f t="shared" si="365"/>
        <v/>
      </c>
      <c r="AQ598" s="285" t="str">
        <f t="shared" si="366"/>
        <v/>
      </c>
      <c r="AR598" s="182" t="str">
        <f t="shared" si="367"/>
        <v/>
      </c>
      <c r="AS598" s="182" t="str">
        <f t="shared" si="368"/>
        <v/>
      </c>
      <c r="AT598" s="182" t="str">
        <f t="shared" si="369"/>
        <v/>
      </c>
      <c r="AU598" s="182" t="str">
        <f t="shared" si="370"/>
        <v/>
      </c>
      <c r="AV598" s="182" t="str">
        <f t="shared" si="371"/>
        <v/>
      </c>
      <c r="AW598" s="182" t="str">
        <f t="shared" si="372"/>
        <v/>
      </c>
      <c r="AX598" s="182" t="str">
        <f t="shared" si="373"/>
        <v/>
      </c>
      <c r="AY598" s="182" t="str">
        <f t="shared" si="374"/>
        <v/>
      </c>
      <c r="AZ598" s="182" t="str">
        <f t="shared" si="375"/>
        <v/>
      </c>
      <c r="BA598" s="182" t="str">
        <f t="shared" si="376"/>
        <v/>
      </c>
      <c r="BB598" s="182" t="str">
        <f t="shared" si="377"/>
        <v/>
      </c>
      <c r="BC598" s="182" t="str">
        <f t="shared" si="378"/>
        <v/>
      </c>
      <c r="BD598" s="182" t="str">
        <f t="shared" si="379"/>
        <v/>
      </c>
      <c r="BE598" s="182" t="str">
        <f t="shared" si="380"/>
        <v/>
      </c>
      <c r="BF598" s="182" t="str">
        <f t="shared" si="381"/>
        <v/>
      </c>
      <c r="BG598" s="182" t="str">
        <f t="shared" si="382"/>
        <v/>
      </c>
      <c r="BH598" s="182" t="str">
        <f t="shared" si="383"/>
        <v/>
      </c>
      <c r="BI598" s="182" t="str">
        <f t="shared" si="384"/>
        <v/>
      </c>
      <c r="BJ598" s="182" t="str">
        <f t="shared" si="385"/>
        <v/>
      </c>
      <c r="BK598" s="182" t="str">
        <f t="shared" si="386"/>
        <v/>
      </c>
      <c r="BL598" s="182" t="str">
        <f t="shared" si="387"/>
        <v/>
      </c>
      <c r="BM598" s="182" t="str">
        <f t="shared" si="388"/>
        <v/>
      </c>
      <c r="BN598" s="182" t="str">
        <f t="shared" si="389"/>
        <v/>
      </c>
      <c r="BO598" s="182" t="str">
        <f t="shared" si="390"/>
        <v/>
      </c>
      <c r="BP598" s="182" t="str">
        <f t="shared" si="391"/>
        <v/>
      </c>
      <c r="BQ598" s="182" t="str">
        <f t="shared" si="392"/>
        <v/>
      </c>
      <c r="BR598" s="182" t="str">
        <f t="shared" si="393"/>
        <v/>
      </c>
      <c r="BS598" s="182" t="str">
        <f t="shared" si="394"/>
        <v/>
      </c>
      <c r="BT598" s="182" t="str">
        <f t="shared" si="395"/>
        <v/>
      </c>
      <c r="BU598" s="183" t="str">
        <f t="shared" si="396"/>
        <v/>
      </c>
      <c r="BV598" s="184" t="str">
        <f>IF('Cálculos '!C604="","",AVERAGE(AN598:BU598))</f>
        <v/>
      </c>
    </row>
    <row r="599" spans="2:74" ht="17.25" hidden="1" thickBot="1" x14ac:dyDescent="0.35">
      <c r="B599" s="165">
        <f t="shared" si="361"/>
        <v>597</v>
      </c>
      <c r="C599" s="171" t="str">
        <f>IF('Cálculos '!J605="","",'Cálculos '!J605)</f>
        <v/>
      </c>
      <c r="D599" s="172" t="str">
        <f>IF('Cálculos '!K605="","",'Cálculos '!K605)</f>
        <v/>
      </c>
      <c r="E599" s="172" t="str">
        <f>IF('Cálculos '!L605="","",'Cálculos '!L605)</f>
        <v/>
      </c>
      <c r="F599" s="172" t="str">
        <f>IF('Cálculos '!M605="","",'Cálculos '!M605)</f>
        <v/>
      </c>
      <c r="G599" s="172" t="str">
        <f>IF('Cálculos '!N605="","",'Cálculos '!N605)</f>
        <v/>
      </c>
      <c r="H599" s="172" t="str">
        <f>IF('Cálculos '!O605="","",'Cálculos '!O605)</f>
        <v/>
      </c>
      <c r="I599" s="172" t="str">
        <f>IF('Cálculos '!P605="","",'Cálculos '!P605)</f>
        <v/>
      </c>
      <c r="J599" s="172" t="str">
        <f>IF('Cálculos '!Q605="","",'Cálculos '!Q605)</f>
        <v/>
      </c>
      <c r="K599" s="172" t="str">
        <f>IF('Cálculos '!R605="","",'Cálculos '!R605)</f>
        <v/>
      </c>
      <c r="L599" s="172" t="str">
        <f>IF('Cálculos '!S605="","",'Cálculos '!S605)</f>
        <v/>
      </c>
      <c r="M599" s="172" t="str">
        <f>IF('Cálculos '!T605="","",'Cálculos '!T605)</f>
        <v/>
      </c>
      <c r="N599" s="172" t="str">
        <f>IF('Cálculos '!U605="","",'Cálculos '!U605)</f>
        <v/>
      </c>
      <c r="O599" s="172" t="str">
        <f>IF('Cálculos '!V605="","",'Cálculos '!V605)</f>
        <v/>
      </c>
      <c r="P599" s="172" t="str">
        <f>IF('Cálculos '!W605="","",'Cálculos '!W605)</f>
        <v/>
      </c>
      <c r="Q599" s="172" t="str">
        <f>IF('Cálculos '!X605="","",'Cálculos '!X605)</f>
        <v/>
      </c>
      <c r="R599" s="172" t="str">
        <f>IF('Cálculos '!Y605="","",'Cálculos '!Y605)</f>
        <v/>
      </c>
      <c r="S599" s="172" t="str">
        <f>IF('Cálculos '!Z605="","",'Cálculos '!Z605)</f>
        <v/>
      </c>
      <c r="T599" s="172" t="str">
        <f>IF('Cálculos '!AA605="","",'Cálculos '!AA605)</f>
        <v/>
      </c>
      <c r="U599" s="172" t="str">
        <f>IF('Cálculos '!AB605="","",'Cálculos '!AB605)</f>
        <v/>
      </c>
      <c r="V599" s="172" t="str">
        <f>IF('Cálculos '!AC605="","",'Cálculos '!AC605)</f>
        <v/>
      </c>
      <c r="W599" s="172" t="str">
        <f>IF('Cálculos '!AD605="","",'Cálculos '!AD605)</f>
        <v/>
      </c>
      <c r="X599" s="172" t="str">
        <f>IF('Cálculos '!AE605="","",'Cálculos '!AE605)</f>
        <v/>
      </c>
      <c r="Y599" s="172" t="str">
        <f>IF('Cálculos '!AF605="","",'Cálculos '!AF605)</f>
        <v/>
      </c>
      <c r="Z599" s="172" t="str">
        <f>IF('Cálculos '!AG605="","",'Cálculos '!AG605)</f>
        <v/>
      </c>
      <c r="AA599" s="172" t="str">
        <f>IF('Cálculos '!AH605="","",'Cálculos '!AH605)</f>
        <v/>
      </c>
      <c r="AB599" s="172" t="str">
        <f>IF('Cálculos '!AI605="","",'Cálculos '!AI605)</f>
        <v/>
      </c>
      <c r="AC599" s="172" t="str">
        <f>IF('Cálculos '!AJ605="","",'Cálculos '!AJ605)</f>
        <v/>
      </c>
      <c r="AD599" s="172" t="str">
        <f>IF('Cálculos '!AK605="","",'Cálculos '!AK605)</f>
        <v/>
      </c>
      <c r="AE599" s="172" t="str">
        <f>IF('Cálculos '!AL605="","",'Cálculos '!AL605)</f>
        <v/>
      </c>
      <c r="AF599" s="172" t="str">
        <f>IF('Cálculos '!AM605="","",'Cálculos '!AM605)</f>
        <v/>
      </c>
      <c r="AG599" s="172" t="str">
        <f>IF('Cálculos '!AN605="","",'Cálculos '!AN605)</f>
        <v/>
      </c>
      <c r="AH599" s="172" t="str">
        <f>IF('Cálculos '!AO605="","",'Cálculos '!AO605)</f>
        <v/>
      </c>
      <c r="AI599" s="172" t="str">
        <f>IF('Cálculos '!AP605="","",'Cálculos '!AP605)</f>
        <v/>
      </c>
      <c r="AJ599" s="443" t="str">
        <f>IF('Cálculos '!AQ605="","",'Cálculos '!AQ605)</f>
        <v/>
      </c>
      <c r="AK599" s="446" t="str">
        <f>IF('Cálculos '!D605="","",AVERAGE(C599:AJ599))</f>
        <v/>
      </c>
      <c r="AM599" s="181">
        <f t="shared" si="362"/>
        <v>597</v>
      </c>
      <c r="AN599" s="284" t="str">
        <f t="shared" si="363"/>
        <v/>
      </c>
      <c r="AO599" s="285" t="str">
        <f t="shared" si="364"/>
        <v/>
      </c>
      <c r="AP599" s="285" t="str">
        <f t="shared" si="365"/>
        <v/>
      </c>
      <c r="AQ599" s="285" t="str">
        <f t="shared" si="366"/>
        <v/>
      </c>
      <c r="AR599" s="182" t="str">
        <f t="shared" si="367"/>
        <v/>
      </c>
      <c r="AS599" s="182" t="str">
        <f t="shared" si="368"/>
        <v/>
      </c>
      <c r="AT599" s="182" t="str">
        <f t="shared" si="369"/>
        <v/>
      </c>
      <c r="AU599" s="182" t="str">
        <f t="shared" si="370"/>
        <v/>
      </c>
      <c r="AV599" s="182" t="str">
        <f t="shared" si="371"/>
        <v/>
      </c>
      <c r="AW599" s="182" t="str">
        <f t="shared" si="372"/>
        <v/>
      </c>
      <c r="AX599" s="182" t="str">
        <f t="shared" si="373"/>
        <v/>
      </c>
      <c r="AY599" s="182" t="str">
        <f t="shared" si="374"/>
        <v/>
      </c>
      <c r="AZ599" s="182" t="str">
        <f t="shared" si="375"/>
        <v/>
      </c>
      <c r="BA599" s="182" t="str">
        <f t="shared" si="376"/>
        <v/>
      </c>
      <c r="BB599" s="182" t="str">
        <f t="shared" si="377"/>
        <v/>
      </c>
      <c r="BC599" s="182" t="str">
        <f t="shared" si="378"/>
        <v/>
      </c>
      <c r="BD599" s="182" t="str">
        <f t="shared" si="379"/>
        <v/>
      </c>
      <c r="BE599" s="182" t="str">
        <f t="shared" si="380"/>
        <v/>
      </c>
      <c r="BF599" s="182" t="str">
        <f t="shared" si="381"/>
        <v/>
      </c>
      <c r="BG599" s="182" t="str">
        <f t="shared" si="382"/>
        <v/>
      </c>
      <c r="BH599" s="182" t="str">
        <f t="shared" si="383"/>
        <v/>
      </c>
      <c r="BI599" s="182" t="str">
        <f t="shared" si="384"/>
        <v/>
      </c>
      <c r="BJ599" s="182" t="str">
        <f t="shared" si="385"/>
        <v/>
      </c>
      <c r="BK599" s="182" t="str">
        <f t="shared" si="386"/>
        <v/>
      </c>
      <c r="BL599" s="182" t="str">
        <f t="shared" si="387"/>
        <v/>
      </c>
      <c r="BM599" s="182" t="str">
        <f t="shared" si="388"/>
        <v/>
      </c>
      <c r="BN599" s="182" t="str">
        <f t="shared" si="389"/>
        <v/>
      </c>
      <c r="BO599" s="182" t="str">
        <f t="shared" si="390"/>
        <v/>
      </c>
      <c r="BP599" s="182" t="str">
        <f t="shared" si="391"/>
        <v/>
      </c>
      <c r="BQ599" s="182" t="str">
        <f t="shared" si="392"/>
        <v/>
      </c>
      <c r="BR599" s="182" t="str">
        <f t="shared" si="393"/>
        <v/>
      </c>
      <c r="BS599" s="182" t="str">
        <f t="shared" si="394"/>
        <v/>
      </c>
      <c r="BT599" s="182" t="str">
        <f t="shared" si="395"/>
        <v/>
      </c>
      <c r="BU599" s="183" t="str">
        <f t="shared" si="396"/>
        <v/>
      </c>
      <c r="BV599" s="184" t="str">
        <f>IF('Cálculos '!C605="","",AVERAGE(AN599:BU599))</f>
        <v/>
      </c>
    </row>
    <row r="600" spans="2:74" ht="17.25" hidden="1" thickBot="1" x14ac:dyDescent="0.35">
      <c r="B600" s="165">
        <f t="shared" si="361"/>
        <v>598</v>
      </c>
      <c r="C600" s="171" t="str">
        <f>IF('Cálculos '!J606="","",'Cálculos '!J606)</f>
        <v/>
      </c>
      <c r="D600" s="172" t="str">
        <f>IF('Cálculos '!K606="","",'Cálculos '!K606)</f>
        <v/>
      </c>
      <c r="E600" s="172" t="str">
        <f>IF('Cálculos '!L606="","",'Cálculos '!L606)</f>
        <v/>
      </c>
      <c r="F600" s="172" t="str">
        <f>IF('Cálculos '!M606="","",'Cálculos '!M606)</f>
        <v/>
      </c>
      <c r="G600" s="172" t="str">
        <f>IF('Cálculos '!N606="","",'Cálculos '!N606)</f>
        <v/>
      </c>
      <c r="H600" s="172" t="str">
        <f>IF('Cálculos '!O606="","",'Cálculos '!O606)</f>
        <v/>
      </c>
      <c r="I600" s="172" t="str">
        <f>IF('Cálculos '!P606="","",'Cálculos '!P606)</f>
        <v/>
      </c>
      <c r="J600" s="172" t="str">
        <f>IF('Cálculos '!Q606="","",'Cálculos '!Q606)</f>
        <v/>
      </c>
      <c r="K600" s="172" t="str">
        <f>IF('Cálculos '!R606="","",'Cálculos '!R606)</f>
        <v/>
      </c>
      <c r="L600" s="172" t="str">
        <f>IF('Cálculos '!S606="","",'Cálculos '!S606)</f>
        <v/>
      </c>
      <c r="M600" s="172" t="str">
        <f>IF('Cálculos '!T606="","",'Cálculos '!T606)</f>
        <v/>
      </c>
      <c r="N600" s="172" t="str">
        <f>IF('Cálculos '!U606="","",'Cálculos '!U606)</f>
        <v/>
      </c>
      <c r="O600" s="172" t="str">
        <f>IF('Cálculos '!V606="","",'Cálculos '!V606)</f>
        <v/>
      </c>
      <c r="P600" s="172" t="str">
        <f>IF('Cálculos '!W606="","",'Cálculos '!W606)</f>
        <v/>
      </c>
      <c r="Q600" s="172" t="str">
        <f>IF('Cálculos '!X606="","",'Cálculos '!X606)</f>
        <v/>
      </c>
      <c r="R600" s="172" t="str">
        <f>IF('Cálculos '!Y606="","",'Cálculos '!Y606)</f>
        <v/>
      </c>
      <c r="S600" s="172" t="str">
        <f>IF('Cálculos '!Z606="","",'Cálculos '!Z606)</f>
        <v/>
      </c>
      <c r="T600" s="172" t="str">
        <f>IF('Cálculos '!AA606="","",'Cálculos '!AA606)</f>
        <v/>
      </c>
      <c r="U600" s="172" t="str">
        <f>IF('Cálculos '!AB606="","",'Cálculos '!AB606)</f>
        <v/>
      </c>
      <c r="V600" s="172" t="str">
        <f>IF('Cálculos '!AC606="","",'Cálculos '!AC606)</f>
        <v/>
      </c>
      <c r="W600" s="172" t="str">
        <f>IF('Cálculos '!AD606="","",'Cálculos '!AD606)</f>
        <v/>
      </c>
      <c r="X600" s="172" t="str">
        <f>IF('Cálculos '!AE606="","",'Cálculos '!AE606)</f>
        <v/>
      </c>
      <c r="Y600" s="172" t="str">
        <f>IF('Cálculos '!AF606="","",'Cálculos '!AF606)</f>
        <v/>
      </c>
      <c r="Z600" s="172" t="str">
        <f>IF('Cálculos '!AG606="","",'Cálculos '!AG606)</f>
        <v/>
      </c>
      <c r="AA600" s="172" t="str">
        <f>IF('Cálculos '!AH606="","",'Cálculos '!AH606)</f>
        <v/>
      </c>
      <c r="AB600" s="172" t="str">
        <f>IF('Cálculos '!AI606="","",'Cálculos '!AI606)</f>
        <v/>
      </c>
      <c r="AC600" s="172" t="str">
        <f>IF('Cálculos '!AJ606="","",'Cálculos '!AJ606)</f>
        <v/>
      </c>
      <c r="AD600" s="172" t="str">
        <f>IF('Cálculos '!AK606="","",'Cálculos '!AK606)</f>
        <v/>
      </c>
      <c r="AE600" s="172" t="str">
        <f>IF('Cálculos '!AL606="","",'Cálculos '!AL606)</f>
        <v/>
      </c>
      <c r="AF600" s="172" t="str">
        <f>IF('Cálculos '!AM606="","",'Cálculos '!AM606)</f>
        <v/>
      </c>
      <c r="AG600" s="172" t="str">
        <f>IF('Cálculos '!AN606="","",'Cálculos '!AN606)</f>
        <v/>
      </c>
      <c r="AH600" s="172" t="str">
        <f>IF('Cálculos '!AO606="","",'Cálculos '!AO606)</f>
        <v/>
      </c>
      <c r="AI600" s="172" t="str">
        <f>IF('Cálculos '!AP606="","",'Cálculos '!AP606)</f>
        <v/>
      </c>
      <c r="AJ600" s="443" t="str">
        <f>IF('Cálculos '!AQ606="","",'Cálculos '!AQ606)</f>
        <v/>
      </c>
      <c r="AK600" s="446" t="str">
        <f>IF('Cálculos '!D606="","",AVERAGE(C600:AJ600))</f>
        <v/>
      </c>
      <c r="AM600" s="181">
        <f t="shared" si="362"/>
        <v>598</v>
      </c>
      <c r="AN600" s="284" t="str">
        <f t="shared" si="363"/>
        <v/>
      </c>
      <c r="AO600" s="285" t="str">
        <f t="shared" si="364"/>
        <v/>
      </c>
      <c r="AP600" s="285" t="str">
        <f t="shared" si="365"/>
        <v/>
      </c>
      <c r="AQ600" s="285" t="str">
        <f t="shared" si="366"/>
        <v/>
      </c>
      <c r="AR600" s="182" t="str">
        <f t="shared" si="367"/>
        <v/>
      </c>
      <c r="AS600" s="182" t="str">
        <f t="shared" si="368"/>
        <v/>
      </c>
      <c r="AT600" s="182" t="str">
        <f t="shared" si="369"/>
        <v/>
      </c>
      <c r="AU600" s="182" t="str">
        <f t="shared" si="370"/>
        <v/>
      </c>
      <c r="AV600" s="182" t="str">
        <f t="shared" si="371"/>
        <v/>
      </c>
      <c r="AW600" s="182" t="str">
        <f t="shared" si="372"/>
        <v/>
      </c>
      <c r="AX600" s="182" t="str">
        <f t="shared" si="373"/>
        <v/>
      </c>
      <c r="AY600" s="182" t="str">
        <f t="shared" si="374"/>
        <v/>
      </c>
      <c r="AZ600" s="182" t="str">
        <f t="shared" si="375"/>
        <v/>
      </c>
      <c r="BA600" s="182" t="str">
        <f t="shared" si="376"/>
        <v/>
      </c>
      <c r="BB600" s="182" t="str">
        <f t="shared" si="377"/>
        <v/>
      </c>
      <c r="BC600" s="182" t="str">
        <f t="shared" si="378"/>
        <v/>
      </c>
      <c r="BD600" s="182" t="str">
        <f t="shared" si="379"/>
        <v/>
      </c>
      <c r="BE600" s="182" t="str">
        <f t="shared" si="380"/>
        <v/>
      </c>
      <c r="BF600" s="182" t="str">
        <f t="shared" si="381"/>
        <v/>
      </c>
      <c r="BG600" s="182" t="str">
        <f t="shared" si="382"/>
        <v/>
      </c>
      <c r="BH600" s="182" t="str">
        <f t="shared" si="383"/>
        <v/>
      </c>
      <c r="BI600" s="182" t="str">
        <f t="shared" si="384"/>
        <v/>
      </c>
      <c r="BJ600" s="182" t="str">
        <f t="shared" si="385"/>
        <v/>
      </c>
      <c r="BK600" s="182" t="str">
        <f t="shared" si="386"/>
        <v/>
      </c>
      <c r="BL600" s="182" t="str">
        <f t="shared" si="387"/>
        <v/>
      </c>
      <c r="BM600" s="182" t="str">
        <f t="shared" si="388"/>
        <v/>
      </c>
      <c r="BN600" s="182" t="str">
        <f t="shared" si="389"/>
        <v/>
      </c>
      <c r="BO600" s="182" t="str">
        <f t="shared" si="390"/>
        <v/>
      </c>
      <c r="BP600" s="182" t="str">
        <f t="shared" si="391"/>
        <v/>
      </c>
      <c r="BQ600" s="182" t="str">
        <f t="shared" si="392"/>
        <v/>
      </c>
      <c r="BR600" s="182" t="str">
        <f t="shared" si="393"/>
        <v/>
      </c>
      <c r="BS600" s="182" t="str">
        <f t="shared" si="394"/>
        <v/>
      </c>
      <c r="BT600" s="182" t="str">
        <f t="shared" si="395"/>
        <v/>
      </c>
      <c r="BU600" s="183" t="str">
        <f t="shared" si="396"/>
        <v/>
      </c>
      <c r="BV600" s="184" t="str">
        <f>IF('Cálculos '!C606="","",AVERAGE(AN600:BU600))</f>
        <v/>
      </c>
    </row>
    <row r="601" spans="2:74" ht="17.25" hidden="1" thickBot="1" x14ac:dyDescent="0.35">
      <c r="B601" s="165">
        <f t="shared" si="361"/>
        <v>599</v>
      </c>
      <c r="C601" s="171" t="str">
        <f>IF('Cálculos '!J607="","",'Cálculos '!J607)</f>
        <v/>
      </c>
      <c r="D601" s="172" t="str">
        <f>IF('Cálculos '!K607="","",'Cálculos '!K607)</f>
        <v/>
      </c>
      <c r="E601" s="172" t="str">
        <f>IF('Cálculos '!L607="","",'Cálculos '!L607)</f>
        <v/>
      </c>
      <c r="F601" s="172" t="str">
        <f>IF('Cálculos '!M607="","",'Cálculos '!M607)</f>
        <v/>
      </c>
      <c r="G601" s="172" t="str">
        <f>IF('Cálculos '!N607="","",'Cálculos '!N607)</f>
        <v/>
      </c>
      <c r="H601" s="172" t="str">
        <f>IF('Cálculos '!O607="","",'Cálculos '!O607)</f>
        <v/>
      </c>
      <c r="I601" s="172" t="str">
        <f>IF('Cálculos '!P607="","",'Cálculos '!P607)</f>
        <v/>
      </c>
      <c r="J601" s="172" t="str">
        <f>IF('Cálculos '!Q607="","",'Cálculos '!Q607)</f>
        <v/>
      </c>
      <c r="K601" s="172" t="str">
        <f>IF('Cálculos '!R607="","",'Cálculos '!R607)</f>
        <v/>
      </c>
      <c r="L601" s="172" t="str">
        <f>IF('Cálculos '!S607="","",'Cálculos '!S607)</f>
        <v/>
      </c>
      <c r="M601" s="172" t="str">
        <f>IF('Cálculos '!T607="","",'Cálculos '!T607)</f>
        <v/>
      </c>
      <c r="N601" s="172" t="str">
        <f>IF('Cálculos '!U607="","",'Cálculos '!U607)</f>
        <v/>
      </c>
      <c r="O601" s="172" t="str">
        <f>IF('Cálculos '!V607="","",'Cálculos '!V607)</f>
        <v/>
      </c>
      <c r="P601" s="172" t="str">
        <f>IF('Cálculos '!W607="","",'Cálculos '!W607)</f>
        <v/>
      </c>
      <c r="Q601" s="172" t="str">
        <f>IF('Cálculos '!X607="","",'Cálculos '!X607)</f>
        <v/>
      </c>
      <c r="R601" s="172" t="str">
        <f>IF('Cálculos '!Y607="","",'Cálculos '!Y607)</f>
        <v/>
      </c>
      <c r="S601" s="172" t="str">
        <f>IF('Cálculos '!Z607="","",'Cálculos '!Z607)</f>
        <v/>
      </c>
      <c r="T601" s="172" t="str">
        <f>IF('Cálculos '!AA607="","",'Cálculos '!AA607)</f>
        <v/>
      </c>
      <c r="U601" s="172" t="str">
        <f>IF('Cálculos '!AB607="","",'Cálculos '!AB607)</f>
        <v/>
      </c>
      <c r="V601" s="172" t="str">
        <f>IF('Cálculos '!AC607="","",'Cálculos '!AC607)</f>
        <v/>
      </c>
      <c r="W601" s="172" t="str">
        <f>IF('Cálculos '!AD607="","",'Cálculos '!AD607)</f>
        <v/>
      </c>
      <c r="X601" s="172" t="str">
        <f>IF('Cálculos '!AE607="","",'Cálculos '!AE607)</f>
        <v/>
      </c>
      <c r="Y601" s="172" t="str">
        <f>IF('Cálculos '!AF607="","",'Cálculos '!AF607)</f>
        <v/>
      </c>
      <c r="Z601" s="172" t="str">
        <f>IF('Cálculos '!AG607="","",'Cálculos '!AG607)</f>
        <v/>
      </c>
      <c r="AA601" s="172" t="str">
        <f>IF('Cálculos '!AH607="","",'Cálculos '!AH607)</f>
        <v/>
      </c>
      <c r="AB601" s="172" t="str">
        <f>IF('Cálculos '!AI607="","",'Cálculos '!AI607)</f>
        <v/>
      </c>
      <c r="AC601" s="172" t="str">
        <f>IF('Cálculos '!AJ607="","",'Cálculos '!AJ607)</f>
        <v/>
      </c>
      <c r="AD601" s="172" t="str">
        <f>IF('Cálculos '!AK607="","",'Cálculos '!AK607)</f>
        <v/>
      </c>
      <c r="AE601" s="172" t="str">
        <f>IF('Cálculos '!AL607="","",'Cálculos '!AL607)</f>
        <v/>
      </c>
      <c r="AF601" s="172" t="str">
        <f>IF('Cálculos '!AM607="","",'Cálculos '!AM607)</f>
        <v/>
      </c>
      <c r="AG601" s="172" t="str">
        <f>IF('Cálculos '!AN607="","",'Cálculos '!AN607)</f>
        <v/>
      </c>
      <c r="AH601" s="172" t="str">
        <f>IF('Cálculos '!AO607="","",'Cálculos '!AO607)</f>
        <v/>
      </c>
      <c r="AI601" s="172" t="str">
        <f>IF('Cálculos '!AP607="","",'Cálculos '!AP607)</f>
        <v/>
      </c>
      <c r="AJ601" s="443" t="str">
        <f>IF('Cálculos '!AQ607="","",'Cálculos '!AQ607)</f>
        <v/>
      </c>
      <c r="AK601" s="446" t="str">
        <f>IF('Cálculos '!D607="","",AVERAGE(C601:AJ601))</f>
        <v/>
      </c>
      <c r="AM601" s="181">
        <f t="shared" si="362"/>
        <v>599</v>
      </c>
      <c r="AN601" s="284" t="str">
        <f t="shared" si="363"/>
        <v/>
      </c>
      <c r="AO601" s="285" t="str">
        <f t="shared" si="364"/>
        <v/>
      </c>
      <c r="AP601" s="285" t="str">
        <f t="shared" si="365"/>
        <v/>
      </c>
      <c r="AQ601" s="285" t="str">
        <f t="shared" si="366"/>
        <v/>
      </c>
      <c r="AR601" s="182" t="str">
        <f t="shared" si="367"/>
        <v/>
      </c>
      <c r="AS601" s="182" t="str">
        <f t="shared" si="368"/>
        <v/>
      </c>
      <c r="AT601" s="182" t="str">
        <f t="shared" si="369"/>
        <v/>
      </c>
      <c r="AU601" s="182" t="str">
        <f t="shared" si="370"/>
        <v/>
      </c>
      <c r="AV601" s="182" t="str">
        <f t="shared" si="371"/>
        <v/>
      </c>
      <c r="AW601" s="182" t="str">
        <f t="shared" si="372"/>
        <v/>
      </c>
      <c r="AX601" s="182" t="str">
        <f t="shared" si="373"/>
        <v/>
      </c>
      <c r="AY601" s="182" t="str">
        <f t="shared" si="374"/>
        <v/>
      </c>
      <c r="AZ601" s="182" t="str">
        <f t="shared" si="375"/>
        <v/>
      </c>
      <c r="BA601" s="182" t="str">
        <f t="shared" si="376"/>
        <v/>
      </c>
      <c r="BB601" s="182" t="str">
        <f t="shared" si="377"/>
        <v/>
      </c>
      <c r="BC601" s="182" t="str">
        <f t="shared" si="378"/>
        <v/>
      </c>
      <c r="BD601" s="182" t="str">
        <f t="shared" si="379"/>
        <v/>
      </c>
      <c r="BE601" s="182" t="str">
        <f t="shared" si="380"/>
        <v/>
      </c>
      <c r="BF601" s="182" t="str">
        <f t="shared" si="381"/>
        <v/>
      </c>
      <c r="BG601" s="182" t="str">
        <f t="shared" si="382"/>
        <v/>
      </c>
      <c r="BH601" s="182" t="str">
        <f t="shared" si="383"/>
        <v/>
      </c>
      <c r="BI601" s="182" t="str">
        <f t="shared" si="384"/>
        <v/>
      </c>
      <c r="BJ601" s="182" t="str">
        <f t="shared" si="385"/>
        <v/>
      </c>
      <c r="BK601" s="182" t="str">
        <f t="shared" si="386"/>
        <v/>
      </c>
      <c r="BL601" s="182" t="str">
        <f t="shared" si="387"/>
        <v/>
      </c>
      <c r="BM601" s="182" t="str">
        <f t="shared" si="388"/>
        <v/>
      </c>
      <c r="BN601" s="182" t="str">
        <f t="shared" si="389"/>
        <v/>
      </c>
      <c r="BO601" s="182" t="str">
        <f t="shared" si="390"/>
        <v/>
      </c>
      <c r="BP601" s="182" t="str">
        <f t="shared" si="391"/>
        <v/>
      </c>
      <c r="BQ601" s="182" t="str">
        <f t="shared" si="392"/>
        <v/>
      </c>
      <c r="BR601" s="182" t="str">
        <f t="shared" si="393"/>
        <v/>
      </c>
      <c r="BS601" s="182" t="str">
        <f t="shared" si="394"/>
        <v/>
      </c>
      <c r="BT601" s="182" t="str">
        <f t="shared" si="395"/>
        <v/>
      </c>
      <c r="BU601" s="183" t="str">
        <f t="shared" si="396"/>
        <v/>
      </c>
      <c r="BV601" s="184" t="str">
        <f>IF('Cálculos '!C607="","",AVERAGE(AN601:BU601))</f>
        <v/>
      </c>
    </row>
    <row r="602" spans="2:74" ht="17.25" hidden="1" thickBot="1" x14ac:dyDescent="0.35">
      <c r="B602" s="165">
        <f t="shared" si="361"/>
        <v>600</v>
      </c>
      <c r="C602" s="171" t="str">
        <f>IF('Cálculos '!J608="","",'Cálculos '!J608)</f>
        <v/>
      </c>
      <c r="D602" s="172" t="str">
        <f>IF('Cálculos '!K608="","",'Cálculos '!K608)</f>
        <v/>
      </c>
      <c r="E602" s="172" t="str">
        <f>IF('Cálculos '!L608="","",'Cálculos '!L608)</f>
        <v/>
      </c>
      <c r="F602" s="172" t="str">
        <f>IF('Cálculos '!M608="","",'Cálculos '!M608)</f>
        <v/>
      </c>
      <c r="G602" s="172" t="str">
        <f>IF('Cálculos '!N608="","",'Cálculos '!N608)</f>
        <v/>
      </c>
      <c r="H602" s="172" t="str">
        <f>IF('Cálculos '!O608="","",'Cálculos '!O608)</f>
        <v/>
      </c>
      <c r="I602" s="172" t="str">
        <f>IF('Cálculos '!P608="","",'Cálculos '!P608)</f>
        <v/>
      </c>
      <c r="J602" s="172" t="str">
        <f>IF('Cálculos '!Q608="","",'Cálculos '!Q608)</f>
        <v/>
      </c>
      <c r="K602" s="172" t="str">
        <f>IF('Cálculos '!R608="","",'Cálculos '!R608)</f>
        <v/>
      </c>
      <c r="L602" s="172" t="str">
        <f>IF('Cálculos '!S608="","",'Cálculos '!S608)</f>
        <v/>
      </c>
      <c r="M602" s="172" t="str">
        <f>IF('Cálculos '!T608="","",'Cálculos '!T608)</f>
        <v/>
      </c>
      <c r="N602" s="172" t="str">
        <f>IF('Cálculos '!U608="","",'Cálculos '!U608)</f>
        <v/>
      </c>
      <c r="O602" s="172" t="str">
        <f>IF('Cálculos '!V608="","",'Cálculos '!V608)</f>
        <v/>
      </c>
      <c r="P602" s="172" t="str">
        <f>IF('Cálculos '!W608="","",'Cálculos '!W608)</f>
        <v/>
      </c>
      <c r="Q602" s="172" t="str">
        <f>IF('Cálculos '!X608="","",'Cálculos '!X608)</f>
        <v/>
      </c>
      <c r="R602" s="172" t="str">
        <f>IF('Cálculos '!Y608="","",'Cálculos '!Y608)</f>
        <v/>
      </c>
      <c r="S602" s="172" t="str">
        <f>IF('Cálculos '!Z608="","",'Cálculos '!Z608)</f>
        <v/>
      </c>
      <c r="T602" s="172" t="str">
        <f>IF('Cálculos '!AA608="","",'Cálculos '!AA608)</f>
        <v/>
      </c>
      <c r="U602" s="172" t="str">
        <f>IF('Cálculos '!AB608="","",'Cálculos '!AB608)</f>
        <v/>
      </c>
      <c r="V602" s="172" t="str">
        <f>IF('Cálculos '!AC608="","",'Cálculos '!AC608)</f>
        <v/>
      </c>
      <c r="W602" s="172" t="str">
        <f>IF('Cálculos '!AD608="","",'Cálculos '!AD608)</f>
        <v/>
      </c>
      <c r="X602" s="172" t="str">
        <f>IF('Cálculos '!AE608="","",'Cálculos '!AE608)</f>
        <v/>
      </c>
      <c r="Y602" s="172" t="str">
        <f>IF('Cálculos '!AF608="","",'Cálculos '!AF608)</f>
        <v/>
      </c>
      <c r="Z602" s="172" t="str">
        <f>IF('Cálculos '!AG608="","",'Cálculos '!AG608)</f>
        <v/>
      </c>
      <c r="AA602" s="172" t="str">
        <f>IF('Cálculos '!AH608="","",'Cálculos '!AH608)</f>
        <v/>
      </c>
      <c r="AB602" s="172" t="str">
        <f>IF('Cálculos '!AI608="","",'Cálculos '!AI608)</f>
        <v/>
      </c>
      <c r="AC602" s="172" t="str">
        <f>IF('Cálculos '!AJ608="","",'Cálculos '!AJ608)</f>
        <v/>
      </c>
      <c r="AD602" s="172" t="str">
        <f>IF('Cálculos '!AK608="","",'Cálculos '!AK608)</f>
        <v/>
      </c>
      <c r="AE602" s="172" t="str">
        <f>IF('Cálculos '!AL608="","",'Cálculos '!AL608)</f>
        <v/>
      </c>
      <c r="AF602" s="172" t="str">
        <f>IF('Cálculos '!AM608="","",'Cálculos '!AM608)</f>
        <v/>
      </c>
      <c r="AG602" s="172" t="str">
        <f>IF('Cálculos '!AN608="","",'Cálculos '!AN608)</f>
        <v/>
      </c>
      <c r="AH602" s="172" t="str">
        <f>IF('Cálculos '!AO608="","",'Cálculos '!AO608)</f>
        <v/>
      </c>
      <c r="AI602" s="172" t="str">
        <f>IF('Cálculos '!AP608="","",'Cálculos '!AP608)</f>
        <v/>
      </c>
      <c r="AJ602" s="443" t="str">
        <f>IF('Cálculos '!AQ608="","",'Cálculos '!AQ608)</f>
        <v/>
      </c>
      <c r="AK602" s="446" t="str">
        <f>IF('Cálculos '!D608="","",AVERAGE(C602:AJ602))</f>
        <v/>
      </c>
      <c r="AM602" s="181">
        <f t="shared" si="362"/>
        <v>600</v>
      </c>
      <c r="AN602" s="284" t="str">
        <f t="shared" si="363"/>
        <v/>
      </c>
      <c r="AO602" s="285" t="str">
        <f t="shared" si="364"/>
        <v/>
      </c>
      <c r="AP602" s="285" t="str">
        <f t="shared" si="365"/>
        <v/>
      </c>
      <c r="AQ602" s="285" t="str">
        <f t="shared" si="366"/>
        <v/>
      </c>
      <c r="AR602" s="182" t="str">
        <f t="shared" si="367"/>
        <v/>
      </c>
      <c r="AS602" s="182" t="str">
        <f t="shared" si="368"/>
        <v/>
      </c>
      <c r="AT602" s="182" t="str">
        <f t="shared" si="369"/>
        <v/>
      </c>
      <c r="AU602" s="182" t="str">
        <f t="shared" si="370"/>
        <v/>
      </c>
      <c r="AV602" s="182" t="str">
        <f t="shared" si="371"/>
        <v/>
      </c>
      <c r="AW602" s="182" t="str">
        <f t="shared" si="372"/>
        <v/>
      </c>
      <c r="AX602" s="182" t="str">
        <f t="shared" si="373"/>
        <v/>
      </c>
      <c r="AY602" s="182" t="str">
        <f t="shared" si="374"/>
        <v/>
      </c>
      <c r="AZ602" s="182" t="str">
        <f t="shared" si="375"/>
        <v/>
      </c>
      <c r="BA602" s="182" t="str">
        <f t="shared" si="376"/>
        <v/>
      </c>
      <c r="BB602" s="182" t="str">
        <f t="shared" si="377"/>
        <v/>
      </c>
      <c r="BC602" s="182" t="str">
        <f t="shared" si="378"/>
        <v/>
      </c>
      <c r="BD602" s="182" t="str">
        <f t="shared" si="379"/>
        <v/>
      </c>
      <c r="BE602" s="182" t="str">
        <f t="shared" si="380"/>
        <v/>
      </c>
      <c r="BF602" s="182" t="str">
        <f t="shared" si="381"/>
        <v/>
      </c>
      <c r="BG602" s="182" t="str">
        <f t="shared" si="382"/>
        <v/>
      </c>
      <c r="BH602" s="182" t="str">
        <f t="shared" si="383"/>
        <v/>
      </c>
      <c r="BI602" s="182" t="str">
        <f t="shared" si="384"/>
        <v/>
      </c>
      <c r="BJ602" s="182" t="str">
        <f t="shared" si="385"/>
        <v/>
      </c>
      <c r="BK602" s="182" t="str">
        <f t="shared" si="386"/>
        <v/>
      </c>
      <c r="BL602" s="182" t="str">
        <f t="shared" si="387"/>
        <v/>
      </c>
      <c r="BM602" s="182" t="str">
        <f t="shared" si="388"/>
        <v/>
      </c>
      <c r="BN602" s="182" t="str">
        <f t="shared" si="389"/>
        <v/>
      </c>
      <c r="BO602" s="182" t="str">
        <f t="shared" si="390"/>
        <v/>
      </c>
      <c r="BP602" s="182" t="str">
        <f t="shared" si="391"/>
        <v/>
      </c>
      <c r="BQ602" s="182" t="str">
        <f t="shared" si="392"/>
        <v/>
      </c>
      <c r="BR602" s="182" t="str">
        <f t="shared" si="393"/>
        <v/>
      </c>
      <c r="BS602" s="182" t="str">
        <f t="shared" si="394"/>
        <v/>
      </c>
      <c r="BT602" s="182" t="str">
        <f t="shared" si="395"/>
        <v/>
      </c>
      <c r="BU602" s="183" t="str">
        <f t="shared" si="396"/>
        <v/>
      </c>
      <c r="BV602" s="184" t="str">
        <f>IF('Cálculos '!C608="","",AVERAGE(AN602:BU602))</f>
        <v/>
      </c>
    </row>
    <row r="603" spans="2:74" ht="17.25" hidden="1" thickBot="1" x14ac:dyDescent="0.35">
      <c r="B603" s="165">
        <f t="shared" si="361"/>
        <v>601</v>
      </c>
      <c r="C603" s="171" t="str">
        <f>IF('Cálculos '!J609="","",'Cálculos '!J609)</f>
        <v/>
      </c>
      <c r="D603" s="172" t="str">
        <f>IF('Cálculos '!K609="","",'Cálculos '!K609)</f>
        <v/>
      </c>
      <c r="E603" s="172" t="str">
        <f>IF('Cálculos '!L609="","",'Cálculos '!L609)</f>
        <v/>
      </c>
      <c r="F603" s="172" t="str">
        <f>IF('Cálculos '!M609="","",'Cálculos '!M609)</f>
        <v/>
      </c>
      <c r="G603" s="172" t="str">
        <f>IF('Cálculos '!N609="","",'Cálculos '!N609)</f>
        <v/>
      </c>
      <c r="H603" s="172" t="str">
        <f>IF('Cálculos '!O609="","",'Cálculos '!O609)</f>
        <v/>
      </c>
      <c r="I603" s="172" t="str">
        <f>IF('Cálculos '!P609="","",'Cálculos '!P609)</f>
        <v/>
      </c>
      <c r="J603" s="172" t="str">
        <f>IF('Cálculos '!Q609="","",'Cálculos '!Q609)</f>
        <v/>
      </c>
      <c r="K603" s="172" t="str">
        <f>IF('Cálculos '!R609="","",'Cálculos '!R609)</f>
        <v/>
      </c>
      <c r="L603" s="172" t="str">
        <f>IF('Cálculos '!S609="","",'Cálculos '!S609)</f>
        <v/>
      </c>
      <c r="M603" s="172" t="str">
        <f>IF('Cálculos '!T609="","",'Cálculos '!T609)</f>
        <v/>
      </c>
      <c r="N603" s="172" t="str">
        <f>IF('Cálculos '!U609="","",'Cálculos '!U609)</f>
        <v/>
      </c>
      <c r="O603" s="172" t="str">
        <f>IF('Cálculos '!V609="","",'Cálculos '!V609)</f>
        <v/>
      </c>
      <c r="P603" s="172" t="str">
        <f>IF('Cálculos '!W609="","",'Cálculos '!W609)</f>
        <v/>
      </c>
      <c r="Q603" s="172" t="str">
        <f>IF('Cálculos '!X609="","",'Cálculos '!X609)</f>
        <v/>
      </c>
      <c r="R603" s="172" t="str">
        <f>IF('Cálculos '!Y609="","",'Cálculos '!Y609)</f>
        <v/>
      </c>
      <c r="S603" s="172" t="str">
        <f>IF('Cálculos '!Z609="","",'Cálculos '!Z609)</f>
        <v/>
      </c>
      <c r="T603" s="172" t="str">
        <f>IF('Cálculos '!AA609="","",'Cálculos '!AA609)</f>
        <v/>
      </c>
      <c r="U603" s="172" t="str">
        <f>IF('Cálculos '!AB609="","",'Cálculos '!AB609)</f>
        <v/>
      </c>
      <c r="V603" s="172" t="str">
        <f>IF('Cálculos '!AC609="","",'Cálculos '!AC609)</f>
        <v/>
      </c>
      <c r="W603" s="172" t="str">
        <f>IF('Cálculos '!AD609="","",'Cálculos '!AD609)</f>
        <v/>
      </c>
      <c r="X603" s="172" t="str">
        <f>IF('Cálculos '!AE609="","",'Cálculos '!AE609)</f>
        <v/>
      </c>
      <c r="Y603" s="172" t="str">
        <f>IF('Cálculos '!AF609="","",'Cálculos '!AF609)</f>
        <v/>
      </c>
      <c r="Z603" s="172" t="str">
        <f>IF('Cálculos '!AG609="","",'Cálculos '!AG609)</f>
        <v/>
      </c>
      <c r="AA603" s="172" t="str">
        <f>IF('Cálculos '!AH609="","",'Cálculos '!AH609)</f>
        <v/>
      </c>
      <c r="AB603" s="172" t="str">
        <f>IF('Cálculos '!AI609="","",'Cálculos '!AI609)</f>
        <v/>
      </c>
      <c r="AC603" s="172" t="str">
        <f>IF('Cálculos '!AJ609="","",'Cálculos '!AJ609)</f>
        <v/>
      </c>
      <c r="AD603" s="172" t="str">
        <f>IF('Cálculos '!AK609="","",'Cálculos '!AK609)</f>
        <v/>
      </c>
      <c r="AE603" s="172" t="str">
        <f>IF('Cálculos '!AL609="","",'Cálculos '!AL609)</f>
        <v/>
      </c>
      <c r="AF603" s="172" t="str">
        <f>IF('Cálculos '!AM609="","",'Cálculos '!AM609)</f>
        <v/>
      </c>
      <c r="AG603" s="172" t="str">
        <f>IF('Cálculos '!AN609="","",'Cálculos '!AN609)</f>
        <v/>
      </c>
      <c r="AH603" s="172" t="str">
        <f>IF('Cálculos '!AO609="","",'Cálculos '!AO609)</f>
        <v/>
      </c>
      <c r="AI603" s="172" t="str">
        <f>IF('Cálculos '!AP609="","",'Cálculos '!AP609)</f>
        <v/>
      </c>
      <c r="AJ603" s="443" t="str">
        <f>IF('Cálculos '!AQ609="","",'Cálculos '!AQ609)</f>
        <v/>
      </c>
      <c r="AK603" s="446" t="str">
        <f>IF('Cálculos '!D609="","",AVERAGE(C603:AJ603))</f>
        <v/>
      </c>
      <c r="AM603" s="181">
        <f t="shared" si="362"/>
        <v>601</v>
      </c>
      <c r="AN603" s="284" t="str">
        <f t="shared" si="363"/>
        <v/>
      </c>
      <c r="AO603" s="285" t="str">
        <f t="shared" si="364"/>
        <v/>
      </c>
      <c r="AP603" s="285" t="str">
        <f t="shared" si="365"/>
        <v/>
      </c>
      <c r="AQ603" s="285" t="str">
        <f t="shared" si="366"/>
        <v/>
      </c>
      <c r="AR603" s="182" t="str">
        <f t="shared" si="367"/>
        <v/>
      </c>
      <c r="AS603" s="182" t="str">
        <f t="shared" si="368"/>
        <v/>
      </c>
      <c r="AT603" s="182" t="str">
        <f t="shared" si="369"/>
        <v/>
      </c>
      <c r="AU603" s="182" t="str">
        <f t="shared" si="370"/>
        <v/>
      </c>
      <c r="AV603" s="182" t="str">
        <f t="shared" si="371"/>
        <v/>
      </c>
      <c r="AW603" s="182" t="str">
        <f t="shared" si="372"/>
        <v/>
      </c>
      <c r="AX603" s="182" t="str">
        <f t="shared" si="373"/>
        <v/>
      </c>
      <c r="AY603" s="182" t="str">
        <f t="shared" si="374"/>
        <v/>
      </c>
      <c r="AZ603" s="182" t="str">
        <f t="shared" si="375"/>
        <v/>
      </c>
      <c r="BA603" s="182" t="str">
        <f t="shared" si="376"/>
        <v/>
      </c>
      <c r="BB603" s="182" t="str">
        <f t="shared" si="377"/>
        <v/>
      </c>
      <c r="BC603" s="182" t="str">
        <f t="shared" si="378"/>
        <v/>
      </c>
      <c r="BD603" s="182" t="str">
        <f t="shared" si="379"/>
        <v/>
      </c>
      <c r="BE603" s="182" t="str">
        <f t="shared" si="380"/>
        <v/>
      </c>
      <c r="BF603" s="182" t="str">
        <f t="shared" si="381"/>
        <v/>
      </c>
      <c r="BG603" s="182" t="str">
        <f t="shared" si="382"/>
        <v/>
      </c>
      <c r="BH603" s="182" t="str">
        <f t="shared" si="383"/>
        <v/>
      </c>
      <c r="BI603" s="182" t="str">
        <f t="shared" si="384"/>
        <v/>
      </c>
      <c r="BJ603" s="182" t="str">
        <f t="shared" si="385"/>
        <v/>
      </c>
      <c r="BK603" s="182" t="str">
        <f t="shared" si="386"/>
        <v/>
      </c>
      <c r="BL603" s="182" t="str">
        <f t="shared" si="387"/>
        <v/>
      </c>
      <c r="BM603" s="182" t="str">
        <f t="shared" si="388"/>
        <v/>
      </c>
      <c r="BN603" s="182" t="str">
        <f t="shared" si="389"/>
        <v/>
      </c>
      <c r="BO603" s="182" t="str">
        <f t="shared" si="390"/>
        <v/>
      </c>
      <c r="BP603" s="182" t="str">
        <f t="shared" si="391"/>
        <v/>
      </c>
      <c r="BQ603" s="182" t="str">
        <f t="shared" si="392"/>
        <v/>
      </c>
      <c r="BR603" s="182" t="str">
        <f t="shared" si="393"/>
        <v/>
      </c>
      <c r="BS603" s="182" t="str">
        <f t="shared" si="394"/>
        <v/>
      </c>
      <c r="BT603" s="182" t="str">
        <f t="shared" si="395"/>
        <v/>
      </c>
      <c r="BU603" s="183" t="str">
        <f t="shared" si="396"/>
        <v/>
      </c>
      <c r="BV603" s="184" t="str">
        <f>IF('Cálculos '!C609="","",AVERAGE(AN603:BU603))</f>
        <v/>
      </c>
    </row>
    <row r="604" spans="2:74" ht="17.25" hidden="1" thickBot="1" x14ac:dyDescent="0.35">
      <c r="B604" s="165">
        <f t="shared" si="361"/>
        <v>602</v>
      </c>
      <c r="C604" s="171" t="str">
        <f>IF('Cálculos '!J610="","",'Cálculos '!J610)</f>
        <v/>
      </c>
      <c r="D604" s="172" t="str">
        <f>IF('Cálculos '!K610="","",'Cálculos '!K610)</f>
        <v/>
      </c>
      <c r="E604" s="172" t="str">
        <f>IF('Cálculos '!L610="","",'Cálculos '!L610)</f>
        <v/>
      </c>
      <c r="F604" s="172" t="str">
        <f>IF('Cálculos '!M610="","",'Cálculos '!M610)</f>
        <v/>
      </c>
      <c r="G604" s="172" t="str">
        <f>IF('Cálculos '!N610="","",'Cálculos '!N610)</f>
        <v/>
      </c>
      <c r="H604" s="172" t="str">
        <f>IF('Cálculos '!O610="","",'Cálculos '!O610)</f>
        <v/>
      </c>
      <c r="I604" s="172" t="str">
        <f>IF('Cálculos '!P610="","",'Cálculos '!P610)</f>
        <v/>
      </c>
      <c r="J604" s="172" t="str">
        <f>IF('Cálculos '!Q610="","",'Cálculos '!Q610)</f>
        <v/>
      </c>
      <c r="K604" s="172" t="str">
        <f>IF('Cálculos '!R610="","",'Cálculos '!R610)</f>
        <v/>
      </c>
      <c r="L604" s="172" t="str">
        <f>IF('Cálculos '!S610="","",'Cálculos '!S610)</f>
        <v/>
      </c>
      <c r="M604" s="172" t="str">
        <f>IF('Cálculos '!T610="","",'Cálculos '!T610)</f>
        <v/>
      </c>
      <c r="N604" s="172" t="str">
        <f>IF('Cálculos '!U610="","",'Cálculos '!U610)</f>
        <v/>
      </c>
      <c r="O604" s="172" t="str">
        <f>IF('Cálculos '!V610="","",'Cálculos '!V610)</f>
        <v/>
      </c>
      <c r="P604" s="172" t="str">
        <f>IF('Cálculos '!W610="","",'Cálculos '!W610)</f>
        <v/>
      </c>
      <c r="Q604" s="172" t="str">
        <f>IF('Cálculos '!X610="","",'Cálculos '!X610)</f>
        <v/>
      </c>
      <c r="R604" s="172" t="str">
        <f>IF('Cálculos '!Y610="","",'Cálculos '!Y610)</f>
        <v/>
      </c>
      <c r="S604" s="172" t="str">
        <f>IF('Cálculos '!Z610="","",'Cálculos '!Z610)</f>
        <v/>
      </c>
      <c r="T604" s="172" t="str">
        <f>IF('Cálculos '!AA610="","",'Cálculos '!AA610)</f>
        <v/>
      </c>
      <c r="U604" s="172" t="str">
        <f>IF('Cálculos '!AB610="","",'Cálculos '!AB610)</f>
        <v/>
      </c>
      <c r="V604" s="172" t="str">
        <f>IF('Cálculos '!AC610="","",'Cálculos '!AC610)</f>
        <v/>
      </c>
      <c r="W604" s="172" t="str">
        <f>IF('Cálculos '!AD610="","",'Cálculos '!AD610)</f>
        <v/>
      </c>
      <c r="X604" s="172" t="str">
        <f>IF('Cálculos '!AE610="","",'Cálculos '!AE610)</f>
        <v/>
      </c>
      <c r="Y604" s="172" t="str">
        <f>IF('Cálculos '!AF610="","",'Cálculos '!AF610)</f>
        <v/>
      </c>
      <c r="Z604" s="172" t="str">
        <f>IF('Cálculos '!AG610="","",'Cálculos '!AG610)</f>
        <v/>
      </c>
      <c r="AA604" s="172" t="str">
        <f>IF('Cálculos '!AH610="","",'Cálculos '!AH610)</f>
        <v/>
      </c>
      <c r="AB604" s="172" t="str">
        <f>IF('Cálculos '!AI610="","",'Cálculos '!AI610)</f>
        <v/>
      </c>
      <c r="AC604" s="172" t="str">
        <f>IF('Cálculos '!AJ610="","",'Cálculos '!AJ610)</f>
        <v/>
      </c>
      <c r="AD604" s="172" t="str">
        <f>IF('Cálculos '!AK610="","",'Cálculos '!AK610)</f>
        <v/>
      </c>
      <c r="AE604" s="172" t="str">
        <f>IF('Cálculos '!AL610="","",'Cálculos '!AL610)</f>
        <v/>
      </c>
      <c r="AF604" s="172" t="str">
        <f>IF('Cálculos '!AM610="","",'Cálculos '!AM610)</f>
        <v/>
      </c>
      <c r="AG604" s="172" t="str">
        <f>IF('Cálculos '!AN610="","",'Cálculos '!AN610)</f>
        <v/>
      </c>
      <c r="AH604" s="172" t="str">
        <f>IF('Cálculos '!AO610="","",'Cálculos '!AO610)</f>
        <v/>
      </c>
      <c r="AI604" s="172" t="str">
        <f>IF('Cálculos '!AP610="","",'Cálculos '!AP610)</f>
        <v/>
      </c>
      <c r="AJ604" s="443" t="str">
        <f>IF('Cálculos '!AQ610="","",'Cálculos '!AQ610)</f>
        <v/>
      </c>
      <c r="AK604" s="446" t="str">
        <f>IF('Cálculos '!D610="","",AVERAGE(C604:AJ604))</f>
        <v/>
      </c>
      <c r="AM604" s="181">
        <f t="shared" si="362"/>
        <v>602</v>
      </c>
      <c r="AN604" s="284" t="str">
        <f t="shared" si="363"/>
        <v/>
      </c>
      <c r="AO604" s="285" t="str">
        <f t="shared" si="364"/>
        <v/>
      </c>
      <c r="AP604" s="285" t="str">
        <f t="shared" si="365"/>
        <v/>
      </c>
      <c r="AQ604" s="285" t="str">
        <f t="shared" si="366"/>
        <v/>
      </c>
      <c r="AR604" s="182" t="str">
        <f t="shared" si="367"/>
        <v/>
      </c>
      <c r="AS604" s="182" t="str">
        <f t="shared" si="368"/>
        <v/>
      </c>
      <c r="AT604" s="182" t="str">
        <f t="shared" si="369"/>
        <v/>
      </c>
      <c r="AU604" s="182" t="str">
        <f t="shared" si="370"/>
        <v/>
      </c>
      <c r="AV604" s="182" t="str">
        <f t="shared" si="371"/>
        <v/>
      </c>
      <c r="AW604" s="182" t="str">
        <f t="shared" si="372"/>
        <v/>
      </c>
      <c r="AX604" s="182" t="str">
        <f t="shared" si="373"/>
        <v/>
      </c>
      <c r="AY604" s="182" t="str">
        <f t="shared" si="374"/>
        <v/>
      </c>
      <c r="AZ604" s="182" t="str">
        <f t="shared" si="375"/>
        <v/>
      </c>
      <c r="BA604" s="182" t="str">
        <f t="shared" si="376"/>
        <v/>
      </c>
      <c r="BB604" s="182" t="str">
        <f t="shared" si="377"/>
        <v/>
      </c>
      <c r="BC604" s="182" t="str">
        <f t="shared" si="378"/>
        <v/>
      </c>
      <c r="BD604" s="182" t="str">
        <f t="shared" si="379"/>
        <v/>
      </c>
      <c r="BE604" s="182" t="str">
        <f t="shared" si="380"/>
        <v/>
      </c>
      <c r="BF604" s="182" t="str">
        <f t="shared" si="381"/>
        <v/>
      </c>
      <c r="BG604" s="182" t="str">
        <f t="shared" si="382"/>
        <v/>
      </c>
      <c r="BH604" s="182" t="str">
        <f t="shared" si="383"/>
        <v/>
      </c>
      <c r="BI604" s="182" t="str">
        <f t="shared" si="384"/>
        <v/>
      </c>
      <c r="BJ604" s="182" t="str">
        <f t="shared" si="385"/>
        <v/>
      </c>
      <c r="BK604" s="182" t="str">
        <f t="shared" si="386"/>
        <v/>
      </c>
      <c r="BL604" s="182" t="str">
        <f t="shared" si="387"/>
        <v/>
      </c>
      <c r="BM604" s="182" t="str">
        <f t="shared" si="388"/>
        <v/>
      </c>
      <c r="BN604" s="182" t="str">
        <f t="shared" si="389"/>
        <v/>
      </c>
      <c r="BO604" s="182" t="str">
        <f t="shared" si="390"/>
        <v/>
      </c>
      <c r="BP604" s="182" t="str">
        <f t="shared" si="391"/>
        <v/>
      </c>
      <c r="BQ604" s="182" t="str">
        <f t="shared" si="392"/>
        <v/>
      </c>
      <c r="BR604" s="182" t="str">
        <f t="shared" si="393"/>
        <v/>
      </c>
      <c r="BS604" s="182" t="str">
        <f t="shared" si="394"/>
        <v/>
      </c>
      <c r="BT604" s="182" t="str">
        <f t="shared" si="395"/>
        <v/>
      </c>
      <c r="BU604" s="183" t="str">
        <f t="shared" si="396"/>
        <v/>
      </c>
      <c r="BV604" s="184" t="str">
        <f>IF('Cálculos '!C610="","",AVERAGE(AN604:BU604))</f>
        <v/>
      </c>
    </row>
    <row r="605" spans="2:74" ht="17.25" hidden="1" thickBot="1" x14ac:dyDescent="0.35">
      <c r="B605" s="165">
        <f t="shared" si="361"/>
        <v>603</v>
      </c>
      <c r="C605" s="171" t="str">
        <f>IF('Cálculos '!J611="","",'Cálculos '!J611)</f>
        <v/>
      </c>
      <c r="D605" s="172" t="str">
        <f>IF('Cálculos '!K611="","",'Cálculos '!K611)</f>
        <v/>
      </c>
      <c r="E605" s="172" t="str">
        <f>IF('Cálculos '!L611="","",'Cálculos '!L611)</f>
        <v/>
      </c>
      <c r="F605" s="172" t="str">
        <f>IF('Cálculos '!M611="","",'Cálculos '!M611)</f>
        <v/>
      </c>
      <c r="G605" s="172" t="str">
        <f>IF('Cálculos '!N611="","",'Cálculos '!N611)</f>
        <v/>
      </c>
      <c r="H605" s="172" t="str">
        <f>IF('Cálculos '!O611="","",'Cálculos '!O611)</f>
        <v/>
      </c>
      <c r="I605" s="172" t="str">
        <f>IF('Cálculos '!P611="","",'Cálculos '!P611)</f>
        <v/>
      </c>
      <c r="J605" s="172" t="str">
        <f>IF('Cálculos '!Q611="","",'Cálculos '!Q611)</f>
        <v/>
      </c>
      <c r="K605" s="172" t="str">
        <f>IF('Cálculos '!R611="","",'Cálculos '!R611)</f>
        <v/>
      </c>
      <c r="L605" s="172" t="str">
        <f>IF('Cálculos '!S611="","",'Cálculos '!S611)</f>
        <v/>
      </c>
      <c r="M605" s="172" t="str">
        <f>IF('Cálculos '!T611="","",'Cálculos '!T611)</f>
        <v/>
      </c>
      <c r="N605" s="172" t="str">
        <f>IF('Cálculos '!U611="","",'Cálculos '!U611)</f>
        <v/>
      </c>
      <c r="O605" s="172" t="str">
        <f>IF('Cálculos '!V611="","",'Cálculos '!V611)</f>
        <v/>
      </c>
      <c r="P605" s="172" t="str">
        <f>IF('Cálculos '!W611="","",'Cálculos '!W611)</f>
        <v/>
      </c>
      <c r="Q605" s="172" t="str">
        <f>IF('Cálculos '!X611="","",'Cálculos '!X611)</f>
        <v/>
      </c>
      <c r="R605" s="172" t="str">
        <f>IF('Cálculos '!Y611="","",'Cálculos '!Y611)</f>
        <v/>
      </c>
      <c r="S605" s="172" t="str">
        <f>IF('Cálculos '!Z611="","",'Cálculos '!Z611)</f>
        <v/>
      </c>
      <c r="T605" s="172" t="str">
        <f>IF('Cálculos '!AA611="","",'Cálculos '!AA611)</f>
        <v/>
      </c>
      <c r="U605" s="172" t="str">
        <f>IF('Cálculos '!AB611="","",'Cálculos '!AB611)</f>
        <v/>
      </c>
      <c r="V605" s="172" t="str">
        <f>IF('Cálculos '!AC611="","",'Cálculos '!AC611)</f>
        <v/>
      </c>
      <c r="W605" s="172" t="str">
        <f>IF('Cálculos '!AD611="","",'Cálculos '!AD611)</f>
        <v/>
      </c>
      <c r="X605" s="172" t="str">
        <f>IF('Cálculos '!AE611="","",'Cálculos '!AE611)</f>
        <v/>
      </c>
      <c r="Y605" s="172" t="str">
        <f>IF('Cálculos '!AF611="","",'Cálculos '!AF611)</f>
        <v/>
      </c>
      <c r="Z605" s="172" t="str">
        <f>IF('Cálculos '!AG611="","",'Cálculos '!AG611)</f>
        <v/>
      </c>
      <c r="AA605" s="172" t="str">
        <f>IF('Cálculos '!AH611="","",'Cálculos '!AH611)</f>
        <v/>
      </c>
      <c r="AB605" s="172" t="str">
        <f>IF('Cálculos '!AI611="","",'Cálculos '!AI611)</f>
        <v/>
      </c>
      <c r="AC605" s="172" t="str">
        <f>IF('Cálculos '!AJ611="","",'Cálculos '!AJ611)</f>
        <v/>
      </c>
      <c r="AD605" s="172" t="str">
        <f>IF('Cálculos '!AK611="","",'Cálculos '!AK611)</f>
        <v/>
      </c>
      <c r="AE605" s="172" t="str">
        <f>IF('Cálculos '!AL611="","",'Cálculos '!AL611)</f>
        <v/>
      </c>
      <c r="AF605" s="172" t="str">
        <f>IF('Cálculos '!AM611="","",'Cálculos '!AM611)</f>
        <v/>
      </c>
      <c r="AG605" s="172" t="str">
        <f>IF('Cálculos '!AN611="","",'Cálculos '!AN611)</f>
        <v/>
      </c>
      <c r="AH605" s="172" t="str">
        <f>IF('Cálculos '!AO611="","",'Cálculos '!AO611)</f>
        <v/>
      </c>
      <c r="AI605" s="172" t="str">
        <f>IF('Cálculos '!AP611="","",'Cálculos '!AP611)</f>
        <v/>
      </c>
      <c r="AJ605" s="443" t="str">
        <f>IF('Cálculos '!AQ611="","",'Cálculos '!AQ611)</f>
        <v/>
      </c>
      <c r="AK605" s="446" t="str">
        <f>IF('Cálculos '!D611="","",AVERAGE(C605:AJ605))</f>
        <v/>
      </c>
      <c r="AM605" s="181">
        <f t="shared" si="362"/>
        <v>603</v>
      </c>
      <c r="AN605" s="284" t="str">
        <f t="shared" si="363"/>
        <v/>
      </c>
      <c r="AO605" s="285" t="str">
        <f t="shared" si="364"/>
        <v/>
      </c>
      <c r="AP605" s="285" t="str">
        <f t="shared" si="365"/>
        <v/>
      </c>
      <c r="AQ605" s="285" t="str">
        <f t="shared" si="366"/>
        <v/>
      </c>
      <c r="AR605" s="182" t="str">
        <f t="shared" si="367"/>
        <v/>
      </c>
      <c r="AS605" s="182" t="str">
        <f t="shared" si="368"/>
        <v/>
      </c>
      <c r="AT605" s="182" t="str">
        <f t="shared" si="369"/>
        <v/>
      </c>
      <c r="AU605" s="182" t="str">
        <f t="shared" si="370"/>
        <v/>
      </c>
      <c r="AV605" s="182" t="str">
        <f t="shared" si="371"/>
        <v/>
      </c>
      <c r="AW605" s="182" t="str">
        <f t="shared" si="372"/>
        <v/>
      </c>
      <c r="AX605" s="182" t="str">
        <f t="shared" si="373"/>
        <v/>
      </c>
      <c r="AY605" s="182" t="str">
        <f t="shared" si="374"/>
        <v/>
      </c>
      <c r="AZ605" s="182" t="str">
        <f t="shared" si="375"/>
        <v/>
      </c>
      <c r="BA605" s="182" t="str">
        <f t="shared" si="376"/>
        <v/>
      </c>
      <c r="BB605" s="182" t="str">
        <f t="shared" si="377"/>
        <v/>
      </c>
      <c r="BC605" s="182" t="str">
        <f t="shared" si="378"/>
        <v/>
      </c>
      <c r="BD605" s="182" t="str">
        <f t="shared" si="379"/>
        <v/>
      </c>
      <c r="BE605" s="182" t="str">
        <f t="shared" si="380"/>
        <v/>
      </c>
      <c r="BF605" s="182" t="str">
        <f t="shared" si="381"/>
        <v/>
      </c>
      <c r="BG605" s="182" t="str">
        <f t="shared" si="382"/>
        <v/>
      </c>
      <c r="BH605" s="182" t="str">
        <f t="shared" si="383"/>
        <v/>
      </c>
      <c r="BI605" s="182" t="str">
        <f t="shared" si="384"/>
        <v/>
      </c>
      <c r="BJ605" s="182" t="str">
        <f t="shared" si="385"/>
        <v/>
      </c>
      <c r="BK605" s="182" t="str">
        <f t="shared" si="386"/>
        <v/>
      </c>
      <c r="BL605" s="182" t="str">
        <f t="shared" si="387"/>
        <v/>
      </c>
      <c r="BM605" s="182" t="str">
        <f t="shared" si="388"/>
        <v/>
      </c>
      <c r="BN605" s="182" t="str">
        <f t="shared" si="389"/>
        <v/>
      </c>
      <c r="BO605" s="182" t="str">
        <f t="shared" si="390"/>
        <v/>
      </c>
      <c r="BP605" s="182" t="str">
        <f t="shared" si="391"/>
        <v/>
      </c>
      <c r="BQ605" s="182" t="str">
        <f t="shared" si="392"/>
        <v/>
      </c>
      <c r="BR605" s="182" t="str">
        <f t="shared" si="393"/>
        <v/>
      </c>
      <c r="BS605" s="182" t="str">
        <f t="shared" si="394"/>
        <v/>
      </c>
      <c r="BT605" s="182" t="str">
        <f t="shared" si="395"/>
        <v/>
      </c>
      <c r="BU605" s="183" t="str">
        <f t="shared" si="396"/>
        <v/>
      </c>
      <c r="BV605" s="184" t="str">
        <f>IF('Cálculos '!C611="","",AVERAGE(AN605:BU605))</f>
        <v/>
      </c>
    </row>
    <row r="606" spans="2:74" ht="17.25" hidden="1" thickBot="1" x14ac:dyDescent="0.35">
      <c r="B606" s="165">
        <f t="shared" si="361"/>
        <v>604</v>
      </c>
      <c r="C606" s="171" t="str">
        <f>IF('Cálculos '!J612="","",'Cálculos '!J612)</f>
        <v/>
      </c>
      <c r="D606" s="172" t="str">
        <f>IF('Cálculos '!K612="","",'Cálculos '!K612)</f>
        <v/>
      </c>
      <c r="E606" s="172" t="str">
        <f>IF('Cálculos '!L612="","",'Cálculos '!L612)</f>
        <v/>
      </c>
      <c r="F606" s="172" t="str">
        <f>IF('Cálculos '!M612="","",'Cálculos '!M612)</f>
        <v/>
      </c>
      <c r="G606" s="172" t="str">
        <f>IF('Cálculos '!N612="","",'Cálculos '!N612)</f>
        <v/>
      </c>
      <c r="H606" s="172" t="str">
        <f>IF('Cálculos '!O612="","",'Cálculos '!O612)</f>
        <v/>
      </c>
      <c r="I606" s="172" t="str">
        <f>IF('Cálculos '!P612="","",'Cálculos '!P612)</f>
        <v/>
      </c>
      <c r="J606" s="172" t="str">
        <f>IF('Cálculos '!Q612="","",'Cálculos '!Q612)</f>
        <v/>
      </c>
      <c r="K606" s="172" t="str">
        <f>IF('Cálculos '!R612="","",'Cálculos '!R612)</f>
        <v/>
      </c>
      <c r="L606" s="172" t="str">
        <f>IF('Cálculos '!S612="","",'Cálculos '!S612)</f>
        <v/>
      </c>
      <c r="M606" s="172" t="str">
        <f>IF('Cálculos '!T612="","",'Cálculos '!T612)</f>
        <v/>
      </c>
      <c r="N606" s="172" t="str">
        <f>IF('Cálculos '!U612="","",'Cálculos '!U612)</f>
        <v/>
      </c>
      <c r="O606" s="172" t="str">
        <f>IF('Cálculos '!V612="","",'Cálculos '!V612)</f>
        <v/>
      </c>
      <c r="P606" s="172" t="str">
        <f>IF('Cálculos '!W612="","",'Cálculos '!W612)</f>
        <v/>
      </c>
      <c r="Q606" s="172" t="str">
        <f>IF('Cálculos '!X612="","",'Cálculos '!X612)</f>
        <v/>
      </c>
      <c r="R606" s="172" t="str">
        <f>IF('Cálculos '!Y612="","",'Cálculos '!Y612)</f>
        <v/>
      </c>
      <c r="S606" s="172" t="str">
        <f>IF('Cálculos '!Z612="","",'Cálculos '!Z612)</f>
        <v/>
      </c>
      <c r="T606" s="172" t="str">
        <f>IF('Cálculos '!AA612="","",'Cálculos '!AA612)</f>
        <v/>
      </c>
      <c r="U606" s="172" t="str">
        <f>IF('Cálculos '!AB612="","",'Cálculos '!AB612)</f>
        <v/>
      </c>
      <c r="V606" s="172" t="str">
        <f>IF('Cálculos '!AC612="","",'Cálculos '!AC612)</f>
        <v/>
      </c>
      <c r="W606" s="172" t="str">
        <f>IF('Cálculos '!AD612="","",'Cálculos '!AD612)</f>
        <v/>
      </c>
      <c r="X606" s="172" t="str">
        <f>IF('Cálculos '!AE612="","",'Cálculos '!AE612)</f>
        <v/>
      </c>
      <c r="Y606" s="172" t="str">
        <f>IF('Cálculos '!AF612="","",'Cálculos '!AF612)</f>
        <v/>
      </c>
      <c r="Z606" s="172" t="str">
        <f>IF('Cálculos '!AG612="","",'Cálculos '!AG612)</f>
        <v/>
      </c>
      <c r="AA606" s="172" t="str">
        <f>IF('Cálculos '!AH612="","",'Cálculos '!AH612)</f>
        <v/>
      </c>
      <c r="AB606" s="172" t="str">
        <f>IF('Cálculos '!AI612="","",'Cálculos '!AI612)</f>
        <v/>
      </c>
      <c r="AC606" s="172" t="str">
        <f>IF('Cálculos '!AJ612="","",'Cálculos '!AJ612)</f>
        <v/>
      </c>
      <c r="AD606" s="172" t="str">
        <f>IF('Cálculos '!AK612="","",'Cálculos '!AK612)</f>
        <v/>
      </c>
      <c r="AE606" s="172" t="str">
        <f>IF('Cálculos '!AL612="","",'Cálculos '!AL612)</f>
        <v/>
      </c>
      <c r="AF606" s="172" t="str">
        <f>IF('Cálculos '!AM612="","",'Cálculos '!AM612)</f>
        <v/>
      </c>
      <c r="AG606" s="172" t="str">
        <f>IF('Cálculos '!AN612="","",'Cálculos '!AN612)</f>
        <v/>
      </c>
      <c r="AH606" s="172" t="str">
        <f>IF('Cálculos '!AO612="","",'Cálculos '!AO612)</f>
        <v/>
      </c>
      <c r="AI606" s="172" t="str">
        <f>IF('Cálculos '!AP612="","",'Cálculos '!AP612)</f>
        <v/>
      </c>
      <c r="AJ606" s="443" t="str">
        <f>IF('Cálculos '!AQ612="","",'Cálculos '!AQ612)</f>
        <v/>
      </c>
      <c r="AK606" s="446" t="str">
        <f>IF('Cálculos '!D612="","",AVERAGE(C606:AJ606))</f>
        <v/>
      </c>
      <c r="AM606" s="181">
        <f t="shared" si="362"/>
        <v>604</v>
      </c>
      <c r="AN606" s="284" t="str">
        <f t="shared" si="363"/>
        <v/>
      </c>
      <c r="AO606" s="285" t="str">
        <f t="shared" si="364"/>
        <v/>
      </c>
      <c r="AP606" s="285" t="str">
        <f t="shared" si="365"/>
        <v/>
      </c>
      <c r="AQ606" s="285" t="str">
        <f t="shared" si="366"/>
        <v/>
      </c>
      <c r="AR606" s="182" t="str">
        <f t="shared" si="367"/>
        <v/>
      </c>
      <c r="AS606" s="182" t="str">
        <f t="shared" si="368"/>
        <v/>
      </c>
      <c r="AT606" s="182" t="str">
        <f t="shared" si="369"/>
        <v/>
      </c>
      <c r="AU606" s="182" t="str">
        <f t="shared" si="370"/>
        <v/>
      </c>
      <c r="AV606" s="182" t="str">
        <f t="shared" si="371"/>
        <v/>
      </c>
      <c r="AW606" s="182" t="str">
        <f t="shared" si="372"/>
        <v/>
      </c>
      <c r="AX606" s="182" t="str">
        <f t="shared" si="373"/>
        <v/>
      </c>
      <c r="AY606" s="182" t="str">
        <f t="shared" si="374"/>
        <v/>
      </c>
      <c r="AZ606" s="182" t="str">
        <f t="shared" si="375"/>
        <v/>
      </c>
      <c r="BA606" s="182" t="str">
        <f t="shared" si="376"/>
        <v/>
      </c>
      <c r="BB606" s="182" t="str">
        <f t="shared" si="377"/>
        <v/>
      </c>
      <c r="BC606" s="182" t="str">
        <f t="shared" si="378"/>
        <v/>
      </c>
      <c r="BD606" s="182" t="str">
        <f t="shared" si="379"/>
        <v/>
      </c>
      <c r="BE606" s="182" t="str">
        <f t="shared" si="380"/>
        <v/>
      </c>
      <c r="BF606" s="182" t="str">
        <f t="shared" si="381"/>
        <v/>
      </c>
      <c r="BG606" s="182" t="str">
        <f t="shared" si="382"/>
        <v/>
      </c>
      <c r="BH606" s="182" t="str">
        <f t="shared" si="383"/>
        <v/>
      </c>
      <c r="BI606" s="182" t="str">
        <f t="shared" si="384"/>
        <v/>
      </c>
      <c r="BJ606" s="182" t="str">
        <f t="shared" si="385"/>
        <v/>
      </c>
      <c r="BK606" s="182" t="str">
        <f t="shared" si="386"/>
        <v/>
      </c>
      <c r="BL606" s="182" t="str">
        <f t="shared" si="387"/>
        <v/>
      </c>
      <c r="BM606" s="182" t="str">
        <f t="shared" si="388"/>
        <v/>
      </c>
      <c r="BN606" s="182" t="str">
        <f t="shared" si="389"/>
        <v/>
      </c>
      <c r="BO606" s="182" t="str">
        <f t="shared" si="390"/>
        <v/>
      </c>
      <c r="BP606" s="182" t="str">
        <f t="shared" si="391"/>
        <v/>
      </c>
      <c r="BQ606" s="182" t="str">
        <f t="shared" si="392"/>
        <v/>
      </c>
      <c r="BR606" s="182" t="str">
        <f t="shared" si="393"/>
        <v/>
      </c>
      <c r="BS606" s="182" t="str">
        <f t="shared" si="394"/>
        <v/>
      </c>
      <c r="BT606" s="182" t="str">
        <f t="shared" si="395"/>
        <v/>
      </c>
      <c r="BU606" s="183" t="str">
        <f t="shared" si="396"/>
        <v/>
      </c>
      <c r="BV606" s="184" t="str">
        <f>IF('Cálculos '!C612="","",AVERAGE(AN606:BU606))</f>
        <v/>
      </c>
    </row>
    <row r="607" spans="2:74" ht="17.25" hidden="1" thickBot="1" x14ac:dyDescent="0.35">
      <c r="B607" s="165">
        <f t="shared" si="361"/>
        <v>605</v>
      </c>
      <c r="C607" s="171" t="str">
        <f>IF('Cálculos '!J613="","",'Cálculos '!J613)</f>
        <v/>
      </c>
      <c r="D607" s="172" t="str">
        <f>IF('Cálculos '!K613="","",'Cálculos '!K613)</f>
        <v/>
      </c>
      <c r="E607" s="172" t="str">
        <f>IF('Cálculos '!L613="","",'Cálculos '!L613)</f>
        <v/>
      </c>
      <c r="F607" s="172" t="str">
        <f>IF('Cálculos '!M613="","",'Cálculos '!M613)</f>
        <v/>
      </c>
      <c r="G607" s="172" t="str">
        <f>IF('Cálculos '!N613="","",'Cálculos '!N613)</f>
        <v/>
      </c>
      <c r="H607" s="172" t="str">
        <f>IF('Cálculos '!O613="","",'Cálculos '!O613)</f>
        <v/>
      </c>
      <c r="I607" s="172" t="str">
        <f>IF('Cálculos '!P613="","",'Cálculos '!P613)</f>
        <v/>
      </c>
      <c r="J607" s="172" t="str">
        <f>IF('Cálculos '!Q613="","",'Cálculos '!Q613)</f>
        <v/>
      </c>
      <c r="K607" s="172" t="str">
        <f>IF('Cálculos '!R613="","",'Cálculos '!R613)</f>
        <v/>
      </c>
      <c r="L607" s="172" t="str">
        <f>IF('Cálculos '!S613="","",'Cálculos '!S613)</f>
        <v/>
      </c>
      <c r="M607" s="172" t="str">
        <f>IF('Cálculos '!T613="","",'Cálculos '!T613)</f>
        <v/>
      </c>
      <c r="N607" s="172" t="str">
        <f>IF('Cálculos '!U613="","",'Cálculos '!U613)</f>
        <v/>
      </c>
      <c r="O607" s="172" t="str">
        <f>IF('Cálculos '!V613="","",'Cálculos '!V613)</f>
        <v/>
      </c>
      <c r="P607" s="172" t="str">
        <f>IF('Cálculos '!W613="","",'Cálculos '!W613)</f>
        <v/>
      </c>
      <c r="Q607" s="172" t="str">
        <f>IF('Cálculos '!X613="","",'Cálculos '!X613)</f>
        <v/>
      </c>
      <c r="R607" s="172" t="str">
        <f>IF('Cálculos '!Y613="","",'Cálculos '!Y613)</f>
        <v/>
      </c>
      <c r="S607" s="172" t="str">
        <f>IF('Cálculos '!Z613="","",'Cálculos '!Z613)</f>
        <v/>
      </c>
      <c r="T607" s="172" t="str">
        <f>IF('Cálculos '!AA613="","",'Cálculos '!AA613)</f>
        <v/>
      </c>
      <c r="U607" s="172" t="str">
        <f>IF('Cálculos '!AB613="","",'Cálculos '!AB613)</f>
        <v/>
      </c>
      <c r="V607" s="172" t="str">
        <f>IF('Cálculos '!AC613="","",'Cálculos '!AC613)</f>
        <v/>
      </c>
      <c r="W607" s="172" t="str">
        <f>IF('Cálculos '!AD613="","",'Cálculos '!AD613)</f>
        <v/>
      </c>
      <c r="X607" s="172" t="str">
        <f>IF('Cálculos '!AE613="","",'Cálculos '!AE613)</f>
        <v/>
      </c>
      <c r="Y607" s="172" t="str">
        <f>IF('Cálculos '!AF613="","",'Cálculos '!AF613)</f>
        <v/>
      </c>
      <c r="Z607" s="172" t="str">
        <f>IF('Cálculos '!AG613="","",'Cálculos '!AG613)</f>
        <v/>
      </c>
      <c r="AA607" s="172" t="str">
        <f>IF('Cálculos '!AH613="","",'Cálculos '!AH613)</f>
        <v/>
      </c>
      <c r="AB607" s="172" t="str">
        <f>IF('Cálculos '!AI613="","",'Cálculos '!AI613)</f>
        <v/>
      </c>
      <c r="AC607" s="172" t="str">
        <f>IF('Cálculos '!AJ613="","",'Cálculos '!AJ613)</f>
        <v/>
      </c>
      <c r="AD607" s="172" t="str">
        <f>IF('Cálculos '!AK613="","",'Cálculos '!AK613)</f>
        <v/>
      </c>
      <c r="AE607" s="172" t="str">
        <f>IF('Cálculos '!AL613="","",'Cálculos '!AL613)</f>
        <v/>
      </c>
      <c r="AF607" s="172" t="str">
        <f>IF('Cálculos '!AM613="","",'Cálculos '!AM613)</f>
        <v/>
      </c>
      <c r="AG607" s="172" t="str">
        <f>IF('Cálculos '!AN613="","",'Cálculos '!AN613)</f>
        <v/>
      </c>
      <c r="AH607" s="172" t="str">
        <f>IF('Cálculos '!AO613="","",'Cálculos '!AO613)</f>
        <v/>
      </c>
      <c r="AI607" s="172" t="str">
        <f>IF('Cálculos '!AP613="","",'Cálculos '!AP613)</f>
        <v/>
      </c>
      <c r="AJ607" s="443" t="str">
        <f>IF('Cálculos '!AQ613="","",'Cálculos '!AQ613)</f>
        <v/>
      </c>
      <c r="AK607" s="446" t="str">
        <f>IF('Cálculos '!D613="","",AVERAGE(C607:AJ607))</f>
        <v/>
      </c>
      <c r="AM607" s="181">
        <f t="shared" si="362"/>
        <v>605</v>
      </c>
      <c r="AN607" s="284" t="str">
        <f t="shared" si="363"/>
        <v/>
      </c>
      <c r="AO607" s="285" t="str">
        <f t="shared" si="364"/>
        <v/>
      </c>
      <c r="AP607" s="285" t="str">
        <f t="shared" si="365"/>
        <v/>
      </c>
      <c r="AQ607" s="285" t="str">
        <f t="shared" si="366"/>
        <v/>
      </c>
      <c r="AR607" s="182" t="str">
        <f t="shared" si="367"/>
        <v/>
      </c>
      <c r="AS607" s="182" t="str">
        <f t="shared" si="368"/>
        <v/>
      </c>
      <c r="AT607" s="182" t="str">
        <f t="shared" si="369"/>
        <v/>
      </c>
      <c r="AU607" s="182" t="str">
        <f t="shared" si="370"/>
        <v/>
      </c>
      <c r="AV607" s="182" t="str">
        <f t="shared" si="371"/>
        <v/>
      </c>
      <c r="AW607" s="182" t="str">
        <f t="shared" si="372"/>
        <v/>
      </c>
      <c r="AX607" s="182" t="str">
        <f t="shared" si="373"/>
        <v/>
      </c>
      <c r="AY607" s="182" t="str">
        <f t="shared" si="374"/>
        <v/>
      </c>
      <c r="AZ607" s="182" t="str">
        <f t="shared" si="375"/>
        <v/>
      </c>
      <c r="BA607" s="182" t="str">
        <f t="shared" si="376"/>
        <v/>
      </c>
      <c r="BB607" s="182" t="str">
        <f t="shared" si="377"/>
        <v/>
      </c>
      <c r="BC607" s="182" t="str">
        <f t="shared" si="378"/>
        <v/>
      </c>
      <c r="BD607" s="182" t="str">
        <f t="shared" si="379"/>
        <v/>
      </c>
      <c r="BE607" s="182" t="str">
        <f t="shared" si="380"/>
        <v/>
      </c>
      <c r="BF607" s="182" t="str">
        <f t="shared" si="381"/>
        <v/>
      </c>
      <c r="BG607" s="182" t="str">
        <f t="shared" si="382"/>
        <v/>
      </c>
      <c r="BH607" s="182" t="str">
        <f t="shared" si="383"/>
        <v/>
      </c>
      <c r="BI607" s="182" t="str">
        <f t="shared" si="384"/>
        <v/>
      </c>
      <c r="BJ607" s="182" t="str">
        <f t="shared" si="385"/>
        <v/>
      </c>
      <c r="BK607" s="182" t="str">
        <f t="shared" si="386"/>
        <v/>
      </c>
      <c r="BL607" s="182" t="str">
        <f t="shared" si="387"/>
        <v/>
      </c>
      <c r="BM607" s="182" t="str">
        <f t="shared" si="388"/>
        <v/>
      </c>
      <c r="BN607" s="182" t="str">
        <f t="shared" si="389"/>
        <v/>
      </c>
      <c r="BO607" s="182" t="str">
        <f t="shared" si="390"/>
        <v/>
      </c>
      <c r="BP607" s="182" t="str">
        <f t="shared" si="391"/>
        <v/>
      </c>
      <c r="BQ607" s="182" t="str">
        <f t="shared" si="392"/>
        <v/>
      </c>
      <c r="BR607" s="182" t="str">
        <f t="shared" si="393"/>
        <v/>
      </c>
      <c r="BS607" s="182" t="str">
        <f t="shared" si="394"/>
        <v/>
      </c>
      <c r="BT607" s="182" t="str">
        <f t="shared" si="395"/>
        <v/>
      </c>
      <c r="BU607" s="183" t="str">
        <f t="shared" si="396"/>
        <v/>
      </c>
      <c r="BV607" s="184" t="str">
        <f>IF('Cálculos '!C613="","",AVERAGE(AN607:BU607))</f>
        <v/>
      </c>
    </row>
    <row r="608" spans="2:74" ht="17.25" hidden="1" thickBot="1" x14ac:dyDescent="0.35">
      <c r="B608" s="165">
        <f t="shared" si="361"/>
        <v>606</v>
      </c>
      <c r="C608" s="171" t="str">
        <f>IF('Cálculos '!J614="","",'Cálculos '!J614)</f>
        <v/>
      </c>
      <c r="D608" s="172" t="str">
        <f>IF('Cálculos '!K614="","",'Cálculos '!K614)</f>
        <v/>
      </c>
      <c r="E608" s="172" t="str">
        <f>IF('Cálculos '!L614="","",'Cálculos '!L614)</f>
        <v/>
      </c>
      <c r="F608" s="172" t="str">
        <f>IF('Cálculos '!M614="","",'Cálculos '!M614)</f>
        <v/>
      </c>
      <c r="G608" s="172" t="str">
        <f>IF('Cálculos '!N614="","",'Cálculos '!N614)</f>
        <v/>
      </c>
      <c r="H608" s="172" t="str">
        <f>IF('Cálculos '!O614="","",'Cálculos '!O614)</f>
        <v/>
      </c>
      <c r="I608" s="172" t="str">
        <f>IF('Cálculos '!P614="","",'Cálculos '!P614)</f>
        <v/>
      </c>
      <c r="J608" s="172" t="str">
        <f>IF('Cálculos '!Q614="","",'Cálculos '!Q614)</f>
        <v/>
      </c>
      <c r="K608" s="172" t="str">
        <f>IF('Cálculos '!R614="","",'Cálculos '!R614)</f>
        <v/>
      </c>
      <c r="L608" s="172" t="str">
        <f>IF('Cálculos '!S614="","",'Cálculos '!S614)</f>
        <v/>
      </c>
      <c r="M608" s="172" t="str">
        <f>IF('Cálculos '!T614="","",'Cálculos '!T614)</f>
        <v/>
      </c>
      <c r="N608" s="172" t="str">
        <f>IF('Cálculos '!U614="","",'Cálculos '!U614)</f>
        <v/>
      </c>
      <c r="O608" s="172" t="str">
        <f>IF('Cálculos '!V614="","",'Cálculos '!V614)</f>
        <v/>
      </c>
      <c r="P608" s="172" t="str">
        <f>IF('Cálculos '!W614="","",'Cálculos '!W614)</f>
        <v/>
      </c>
      <c r="Q608" s="172" t="str">
        <f>IF('Cálculos '!X614="","",'Cálculos '!X614)</f>
        <v/>
      </c>
      <c r="R608" s="172" t="str">
        <f>IF('Cálculos '!Y614="","",'Cálculos '!Y614)</f>
        <v/>
      </c>
      <c r="S608" s="172" t="str">
        <f>IF('Cálculos '!Z614="","",'Cálculos '!Z614)</f>
        <v/>
      </c>
      <c r="T608" s="172" t="str">
        <f>IF('Cálculos '!AA614="","",'Cálculos '!AA614)</f>
        <v/>
      </c>
      <c r="U608" s="172" t="str">
        <f>IF('Cálculos '!AB614="","",'Cálculos '!AB614)</f>
        <v/>
      </c>
      <c r="V608" s="172" t="str">
        <f>IF('Cálculos '!AC614="","",'Cálculos '!AC614)</f>
        <v/>
      </c>
      <c r="W608" s="172" t="str">
        <f>IF('Cálculos '!AD614="","",'Cálculos '!AD614)</f>
        <v/>
      </c>
      <c r="X608" s="172" t="str">
        <f>IF('Cálculos '!AE614="","",'Cálculos '!AE614)</f>
        <v/>
      </c>
      <c r="Y608" s="172" t="str">
        <f>IF('Cálculos '!AF614="","",'Cálculos '!AF614)</f>
        <v/>
      </c>
      <c r="Z608" s="172" t="str">
        <f>IF('Cálculos '!AG614="","",'Cálculos '!AG614)</f>
        <v/>
      </c>
      <c r="AA608" s="172" t="str">
        <f>IF('Cálculos '!AH614="","",'Cálculos '!AH614)</f>
        <v/>
      </c>
      <c r="AB608" s="172" t="str">
        <f>IF('Cálculos '!AI614="","",'Cálculos '!AI614)</f>
        <v/>
      </c>
      <c r="AC608" s="172" t="str">
        <f>IF('Cálculos '!AJ614="","",'Cálculos '!AJ614)</f>
        <v/>
      </c>
      <c r="AD608" s="172" t="str">
        <f>IF('Cálculos '!AK614="","",'Cálculos '!AK614)</f>
        <v/>
      </c>
      <c r="AE608" s="172" t="str">
        <f>IF('Cálculos '!AL614="","",'Cálculos '!AL614)</f>
        <v/>
      </c>
      <c r="AF608" s="172" t="str">
        <f>IF('Cálculos '!AM614="","",'Cálculos '!AM614)</f>
        <v/>
      </c>
      <c r="AG608" s="172" t="str">
        <f>IF('Cálculos '!AN614="","",'Cálculos '!AN614)</f>
        <v/>
      </c>
      <c r="AH608" s="172" t="str">
        <f>IF('Cálculos '!AO614="","",'Cálculos '!AO614)</f>
        <v/>
      </c>
      <c r="AI608" s="172" t="str">
        <f>IF('Cálculos '!AP614="","",'Cálculos '!AP614)</f>
        <v/>
      </c>
      <c r="AJ608" s="443" t="str">
        <f>IF('Cálculos '!AQ614="","",'Cálculos '!AQ614)</f>
        <v/>
      </c>
      <c r="AK608" s="446" t="str">
        <f>IF('Cálculos '!D614="","",AVERAGE(C608:AJ608))</f>
        <v/>
      </c>
      <c r="AM608" s="181">
        <f t="shared" si="362"/>
        <v>606</v>
      </c>
      <c r="AN608" s="284" t="str">
        <f t="shared" si="363"/>
        <v/>
      </c>
      <c r="AO608" s="285" t="str">
        <f t="shared" si="364"/>
        <v/>
      </c>
      <c r="AP608" s="285" t="str">
        <f t="shared" si="365"/>
        <v/>
      </c>
      <c r="AQ608" s="285" t="str">
        <f t="shared" si="366"/>
        <v/>
      </c>
      <c r="AR608" s="182" t="str">
        <f t="shared" si="367"/>
        <v/>
      </c>
      <c r="AS608" s="182" t="str">
        <f t="shared" si="368"/>
        <v/>
      </c>
      <c r="AT608" s="182" t="str">
        <f t="shared" si="369"/>
        <v/>
      </c>
      <c r="AU608" s="182" t="str">
        <f t="shared" si="370"/>
        <v/>
      </c>
      <c r="AV608" s="182" t="str">
        <f t="shared" si="371"/>
        <v/>
      </c>
      <c r="AW608" s="182" t="str">
        <f t="shared" si="372"/>
        <v/>
      </c>
      <c r="AX608" s="182" t="str">
        <f t="shared" si="373"/>
        <v/>
      </c>
      <c r="AY608" s="182" t="str">
        <f t="shared" si="374"/>
        <v/>
      </c>
      <c r="AZ608" s="182" t="str">
        <f t="shared" si="375"/>
        <v/>
      </c>
      <c r="BA608" s="182" t="str">
        <f t="shared" si="376"/>
        <v/>
      </c>
      <c r="BB608" s="182" t="str">
        <f t="shared" si="377"/>
        <v/>
      </c>
      <c r="BC608" s="182" t="str">
        <f t="shared" si="378"/>
        <v/>
      </c>
      <c r="BD608" s="182" t="str">
        <f t="shared" si="379"/>
        <v/>
      </c>
      <c r="BE608" s="182" t="str">
        <f t="shared" si="380"/>
        <v/>
      </c>
      <c r="BF608" s="182" t="str">
        <f t="shared" si="381"/>
        <v/>
      </c>
      <c r="BG608" s="182" t="str">
        <f t="shared" si="382"/>
        <v/>
      </c>
      <c r="BH608" s="182" t="str">
        <f t="shared" si="383"/>
        <v/>
      </c>
      <c r="BI608" s="182" t="str">
        <f t="shared" si="384"/>
        <v/>
      </c>
      <c r="BJ608" s="182" t="str">
        <f t="shared" si="385"/>
        <v/>
      </c>
      <c r="BK608" s="182" t="str">
        <f t="shared" si="386"/>
        <v/>
      </c>
      <c r="BL608" s="182" t="str">
        <f t="shared" si="387"/>
        <v/>
      </c>
      <c r="BM608" s="182" t="str">
        <f t="shared" si="388"/>
        <v/>
      </c>
      <c r="BN608" s="182" t="str">
        <f t="shared" si="389"/>
        <v/>
      </c>
      <c r="BO608" s="182" t="str">
        <f t="shared" si="390"/>
        <v/>
      </c>
      <c r="BP608" s="182" t="str">
        <f t="shared" si="391"/>
        <v/>
      </c>
      <c r="BQ608" s="182" t="str">
        <f t="shared" si="392"/>
        <v/>
      </c>
      <c r="BR608" s="182" t="str">
        <f t="shared" si="393"/>
        <v/>
      </c>
      <c r="BS608" s="182" t="str">
        <f t="shared" si="394"/>
        <v/>
      </c>
      <c r="BT608" s="182" t="str">
        <f t="shared" si="395"/>
        <v/>
      </c>
      <c r="BU608" s="183" t="str">
        <f t="shared" si="396"/>
        <v/>
      </c>
      <c r="BV608" s="184" t="str">
        <f>IF('Cálculos '!C614="","",AVERAGE(AN608:BU608))</f>
        <v/>
      </c>
    </row>
    <row r="609" spans="2:74" ht="17.25" hidden="1" thickBot="1" x14ac:dyDescent="0.35">
      <c r="B609" s="165">
        <f t="shared" si="361"/>
        <v>607</v>
      </c>
      <c r="C609" s="171" t="str">
        <f>IF('Cálculos '!J615="","",'Cálculos '!J615)</f>
        <v/>
      </c>
      <c r="D609" s="172" t="str">
        <f>IF('Cálculos '!K615="","",'Cálculos '!K615)</f>
        <v/>
      </c>
      <c r="E609" s="172" t="str">
        <f>IF('Cálculos '!L615="","",'Cálculos '!L615)</f>
        <v/>
      </c>
      <c r="F609" s="172" t="str">
        <f>IF('Cálculos '!M615="","",'Cálculos '!M615)</f>
        <v/>
      </c>
      <c r="G609" s="172" t="str">
        <f>IF('Cálculos '!N615="","",'Cálculos '!N615)</f>
        <v/>
      </c>
      <c r="H609" s="172" t="str">
        <f>IF('Cálculos '!O615="","",'Cálculos '!O615)</f>
        <v/>
      </c>
      <c r="I609" s="172" t="str">
        <f>IF('Cálculos '!P615="","",'Cálculos '!P615)</f>
        <v/>
      </c>
      <c r="J609" s="172" t="str">
        <f>IF('Cálculos '!Q615="","",'Cálculos '!Q615)</f>
        <v/>
      </c>
      <c r="K609" s="172" t="str">
        <f>IF('Cálculos '!R615="","",'Cálculos '!R615)</f>
        <v/>
      </c>
      <c r="L609" s="172" t="str">
        <f>IF('Cálculos '!S615="","",'Cálculos '!S615)</f>
        <v/>
      </c>
      <c r="M609" s="172" t="str">
        <f>IF('Cálculos '!T615="","",'Cálculos '!T615)</f>
        <v/>
      </c>
      <c r="N609" s="172" t="str">
        <f>IF('Cálculos '!U615="","",'Cálculos '!U615)</f>
        <v/>
      </c>
      <c r="O609" s="172" t="str">
        <f>IF('Cálculos '!V615="","",'Cálculos '!V615)</f>
        <v/>
      </c>
      <c r="P609" s="172" t="str">
        <f>IF('Cálculos '!W615="","",'Cálculos '!W615)</f>
        <v/>
      </c>
      <c r="Q609" s="172" t="str">
        <f>IF('Cálculos '!X615="","",'Cálculos '!X615)</f>
        <v/>
      </c>
      <c r="R609" s="172" t="str">
        <f>IF('Cálculos '!Y615="","",'Cálculos '!Y615)</f>
        <v/>
      </c>
      <c r="S609" s="172" t="str">
        <f>IF('Cálculos '!Z615="","",'Cálculos '!Z615)</f>
        <v/>
      </c>
      <c r="T609" s="172" t="str">
        <f>IF('Cálculos '!AA615="","",'Cálculos '!AA615)</f>
        <v/>
      </c>
      <c r="U609" s="172" t="str">
        <f>IF('Cálculos '!AB615="","",'Cálculos '!AB615)</f>
        <v/>
      </c>
      <c r="V609" s="172" t="str">
        <f>IF('Cálculos '!AC615="","",'Cálculos '!AC615)</f>
        <v/>
      </c>
      <c r="W609" s="172" t="str">
        <f>IF('Cálculos '!AD615="","",'Cálculos '!AD615)</f>
        <v/>
      </c>
      <c r="X609" s="172" t="str">
        <f>IF('Cálculos '!AE615="","",'Cálculos '!AE615)</f>
        <v/>
      </c>
      <c r="Y609" s="172" t="str">
        <f>IF('Cálculos '!AF615="","",'Cálculos '!AF615)</f>
        <v/>
      </c>
      <c r="Z609" s="172" t="str">
        <f>IF('Cálculos '!AG615="","",'Cálculos '!AG615)</f>
        <v/>
      </c>
      <c r="AA609" s="172" t="str">
        <f>IF('Cálculos '!AH615="","",'Cálculos '!AH615)</f>
        <v/>
      </c>
      <c r="AB609" s="172" t="str">
        <f>IF('Cálculos '!AI615="","",'Cálculos '!AI615)</f>
        <v/>
      </c>
      <c r="AC609" s="172" t="str">
        <f>IF('Cálculos '!AJ615="","",'Cálculos '!AJ615)</f>
        <v/>
      </c>
      <c r="AD609" s="172" t="str">
        <f>IF('Cálculos '!AK615="","",'Cálculos '!AK615)</f>
        <v/>
      </c>
      <c r="AE609" s="172" t="str">
        <f>IF('Cálculos '!AL615="","",'Cálculos '!AL615)</f>
        <v/>
      </c>
      <c r="AF609" s="172" t="str">
        <f>IF('Cálculos '!AM615="","",'Cálculos '!AM615)</f>
        <v/>
      </c>
      <c r="AG609" s="172" t="str">
        <f>IF('Cálculos '!AN615="","",'Cálculos '!AN615)</f>
        <v/>
      </c>
      <c r="AH609" s="172" t="str">
        <f>IF('Cálculos '!AO615="","",'Cálculos '!AO615)</f>
        <v/>
      </c>
      <c r="AI609" s="172" t="str">
        <f>IF('Cálculos '!AP615="","",'Cálculos '!AP615)</f>
        <v/>
      </c>
      <c r="AJ609" s="443" t="str">
        <f>IF('Cálculos '!AQ615="","",'Cálculos '!AQ615)</f>
        <v/>
      </c>
      <c r="AK609" s="446" t="str">
        <f>IF('Cálculos '!D615="","",AVERAGE(C609:AJ609))</f>
        <v/>
      </c>
      <c r="AM609" s="181">
        <f t="shared" si="362"/>
        <v>607</v>
      </c>
      <c r="AN609" s="284" t="str">
        <f t="shared" si="363"/>
        <v/>
      </c>
      <c r="AO609" s="285" t="str">
        <f t="shared" si="364"/>
        <v/>
      </c>
      <c r="AP609" s="285" t="str">
        <f t="shared" si="365"/>
        <v/>
      </c>
      <c r="AQ609" s="285" t="str">
        <f t="shared" si="366"/>
        <v/>
      </c>
      <c r="AR609" s="182" t="str">
        <f t="shared" si="367"/>
        <v/>
      </c>
      <c r="AS609" s="182" t="str">
        <f t="shared" si="368"/>
        <v/>
      </c>
      <c r="AT609" s="182" t="str">
        <f t="shared" si="369"/>
        <v/>
      </c>
      <c r="AU609" s="182" t="str">
        <f t="shared" si="370"/>
        <v/>
      </c>
      <c r="AV609" s="182" t="str">
        <f t="shared" si="371"/>
        <v/>
      </c>
      <c r="AW609" s="182" t="str">
        <f t="shared" si="372"/>
        <v/>
      </c>
      <c r="AX609" s="182" t="str">
        <f t="shared" si="373"/>
        <v/>
      </c>
      <c r="AY609" s="182" t="str">
        <f t="shared" si="374"/>
        <v/>
      </c>
      <c r="AZ609" s="182" t="str">
        <f t="shared" si="375"/>
        <v/>
      </c>
      <c r="BA609" s="182" t="str">
        <f t="shared" si="376"/>
        <v/>
      </c>
      <c r="BB609" s="182" t="str">
        <f t="shared" si="377"/>
        <v/>
      </c>
      <c r="BC609" s="182" t="str">
        <f t="shared" si="378"/>
        <v/>
      </c>
      <c r="BD609" s="182" t="str">
        <f t="shared" si="379"/>
        <v/>
      </c>
      <c r="BE609" s="182" t="str">
        <f t="shared" si="380"/>
        <v/>
      </c>
      <c r="BF609" s="182" t="str">
        <f t="shared" si="381"/>
        <v/>
      </c>
      <c r="BG609" s="182" t="str">
        <f t="shared" si="382"/>
        <v/>
      </c>
      <c r="BH609" s="182" t="str">
        <f t="shared" si="383"/>
        <v/>
      </c>
      <c r="BI609" s="182" t="str">
        <f t="shared" si="384"/>
        <v/>
      </c>
      <c r="BJ609" s="182" t="str">
        <f t="shared" si="385"/>
        <v/>
      </c>
      <c r="BK609" s="182" t="str">
        <f t="shared" si="386"/>
        <v/>
      </c>
      <c r="BL609" s="182" t="str">
        <f t="shared" si="387"/>
        <v/>
      </c>
      <c r="BM609" s="182" t="str">
        <f t="shared" si="388"/>
        <v/>
      </c>
      <c r="BN609" s="182" t="str">
        <f t="shared" si="389"/>
        <v/>
      </c>
      <c r="BO609" s="182" t="str">
        <f t="shared" si="390"/>
        <v/>
      </c>
      <c r="BP609" s="182" t="str">
        <f t="shared" si="391"/>
        <v/>
      </c>
      <c r="BQ609" s="182" t="str">
        <f t="shared" si="392"/>
        <v/>
      </c>
      <c r="BR609" s="182" t="str">
        <f t="shared" si="393"/>
        <v/>
      </c>
      <c r="BS609" s="182" t="str">
        <f t="shared" si="394"/>
        <v/>
      </c>
      <c r="BT609" s="182" t="str">
        <f t="shared" si="395"/>
        <v/>
      </c>
      <c r="BU609" s="183" t="str">
        <f t="shared" si="396"/>
        <v/>
      </c>
      <c r="BV609" s="184" t="str">
        <f>IF('Cálculos '!C615="","",AVERAGE(AN609:BU609))</f>
        <v/>
      </c>
    </row>
    <row r="610" spans="2:74" ht="17.25" hidden="1" thickBot="1" x14ac:dyDescent="0.35">
      <c r="B610" s="165">
        <f t="shared" si="361"/>
        <v>608</v>
      </c>
      <c r="C610" s="171" t="str">
        <f>IF('Cálculos '!J616="","",'Cálculos '!J616)</f>
        <v/>
      </c>
      <c r="D610" s="172" t="str">
        <f>IF('Cálculos '!K616="","",'Cálculos '!K616)</f>
        <v/>
      </c>
      <c r="E610" s="172" t="str">
        <f>IF('Cálculos '!L616="","",'Cálculos '!L616)</f>
        <v/>
      </c>
      <c r="F610" s="172" t="str">
        <f>IF('Cálculos '!M616="","",'Cálculos '!M616)</f>
        <v/>
      </c>
      <c r="G610" s="172" t="str">
        <f>IF('Cálculos '!N616="","",'Cálculos '!N616)</f>
        <v/>
      </c>
      <c r="H610" s="172" t="str">
        <f>IF('Cálculos '!O616="","",'Cálculos '!O616)</f>
        <v/>
      </c>
      <c r="I610" s="172" t="str">
        <f>IF('Cálculos '!P616="","",'Cálculos '!P616)</f>
        <v/>
      </c>
      <c r="J610" s="172" t="str">
        <f>IF('Cálculos '!Q616="","",'Cálculos '!Q616)</f>
        <v/>
      </c>
      <c r="K610" s="172" t="str">
        <f>IF('Cálculos '!R616="","",'Cálculos '!R616)</f>
        <v/>
      </c>
      <c r="L610" s="172" t="str">
        <f>IF('Cálculos '!S616="","",'Cálculos '!S616)</f>
        <v/>
      </c>
      <c r="M610" s="172" t="str">
        <f>IF('Cálculos '!T616="","",'Cálculos '!T616)</f>
        <v/>
      </c>
      <c r="N610" s="172" t="str">
        <f>IF('Cálculos '!U616="","",'Cálculos '!U616)</f>
        <v/>
      </c>
      <c r="O610" s="172" t="str">
        <f>IF('Cálculos '!V616="","",'Cálculos '!V616)</f>
        <v/>
      </c>
      <c r="P610" s="172" t="str">
        <f>IF('Cálculos '!W616="","",'Cálculos '!W616)</f>
        <v/>
      </c>
      <c r="Q610" s="172" t="str">
        <f>IF('Cálculos '!X616="","",'Cálculos '!X616)</f>
        <v/>
      </c>
      <c r="R610" s="172" t="str">
        <f>IF('Cálculos '!Y616="","",'Cálculos '!Y616)</f>
        <v/>
      </c>
      <c r="S610" s="172" t="str">
        <f>IF('Cálculos '!Z616="","",'Cálculos '!Z616)</f>
        <v/>
      </c>
      <c r="T610" s="172" t="str">
        <f>IF('Cálculos '!AA616="","",'Cálculos '!AA616)</f>
        <v/>
      </c>
      <c r="U610" s="172" t="str">
        <f>IF('Cálculos '!AB616="","",'Cálculos '!AB616)</f>
        <v/>
      </c>
      <c r="V610" s="172" t="str">
        <f>IF('Cálculos '!AC616="","",'Cálculos '!AC616)</f>
        <v/>
      </c>
      <c r="W610" s="172" t="str">
        <f>IF('Cálculos '!AD616="","",'Cálculos '!AD616)</f>
        <v/>
      </c>
      <c r="X610" s="172" t="str">
        <f>IF('Cálculos '!AE616="","",'Cálculos '!AE616)</f>
        <v/>
      </c>
      <c r="Y610" s="172" t="str">
        <f>IF('Cálculos '!AF616="","",'Cálculos '!AF616)</f>
        <v/>
      </c>
      <c r="Z610" s="172" t="str">
        <f>IF('Cálculos '!AG616="","",'Cálculos '!AG616)</f>
        <v/>
      </c>
      <c r="AA610" s="172" t="str">
        <f>IF('Cálculos '!AH616="","",'Cálculos '!AH616)</f>
        <v/>
      </c>
      <c r="AB610" s="172" t="str">
        <f>IF('Cálculos '!AI616="","",'Cálculos '!AI616)</f>
        <v/>
      </c>
      <c r="AC610" s="172" t="str">
        <f>IF('Cálculos '!AJ616="","",'Cálculos '!AJ616)</f>
        <v/>
      </c>
      <c r="AD610" s="172" t="str">
        <f>IF('Cálculos '!AK616="","",'Cálculos '!AK616)</f>
        <v/>
      </c>
      <c r="AE610" s="172" t="str">
        <f>IF('Cálculos '!AL616="","",'Cálculos '!AL616)</f>
        <v/>
      </c>
      <c r="AF610" s="172" t="str">
        <f>IF('Cálculos '!AM616="","",'Cálculos '!AM616)</f>
        <v/>
      </c>
      <c r="AG610" s="172" t="str">
        <f>IF('Cálculos '!AN616="","",'Cálculos '!AN616)</f>
        <v/>
      </c>
      <c r="AH610" s="172" t="str">
        <f>IF('Cálculos '!AO616="","",'Cálculos '!AO616)</f>
        <v/>
      </c>
      <c r="AI610" s="172" t="str">
        <f>IF('Cálculos '!AP616="","",'Cálculos '!AP616)</f>
        <v/>
      </c>
      <c r="AJ610" s="443" t="str">
        <f>IF('Cálculos '!AQ616="","",'Cálculos '!AQ616)</f>
        <v/>
      </c>
      <c r="AK610" s="446" t="str">
        <f>IF('Cálculos '!D616="","",AVERAGE(C610:AJ610))</f>
        <v/>
      </c>
      <c r="AM610" s="181">
        <f t="shared" si="362"/>
        <v>608</v>
      </c>
      <c r="AN610" s="284" t="str">
        <f t="shared" si="363"/>
        <v/>
      </c>
      <c r="AO610" s="285" t="str">
        <f t="shared" si="364"/>
        <v/>
      </c>
      <c r="AP610" s="285" t="str">
        <f t="shared" si="365"/>
        <v/>
      </c>
      <c r="AQ610" s="285" t="str">
        <f t="shared" si="366"/>
        <v/>
      </c>
      <c r="AR610" s="182" t="str">
        <f t="shared" si="367"/>
        <v/>
      </c>
      <c r="AS610" s="182" t="str">
        <f t="shared" si="368"/>
        <v/>
      </c>
      <c r="AT610" s="182" t="str">
        <f t="shared" si="369"/>
        <v/>
      </c>
      <c r="AU610" s="182" t="str">
        <f t="shared" si="370"/>
        <v/>
      </c>
      <c r="AV610" s="182" t="str">
        <f t="shared" si="371"/>
        <v/>
      </c>
      <c r="AW610" s="182" t="str">
        <f t="shared" si="372"/>
        <v/>
      </c>
      <c r="AX610" s="182" t="str">
        <f t="shared" si="373"/>
        <v/>
      </c>
      <c r="AY610" s="182" t="str">
        <f t="shared" si="374"/>
        <v/>
      </c>
      <c r="AZ610" s="182" t="str">
        <f t="shared" si="375"/>
        <v/>
      </c>
      <c r="BA610" s="182" t="str">
        <f t="shared" si="376"/>
        <v/>
      </c>
      <c r="BB610" s="182" t="str">
        <f t="shared" si="377"/>
        <v/>
      </c>
      <c r="BC610" s="182" t="str">
        <f t="shared" si="378"/>
        <v/>
      </c>
      <c r="BD610" s="182" t="str">
        <f t="shared" si="379"/>
        <v/>
      </c>
      <c r="BE610" s="182" t="str">
        <f t="shared" si="380"/>
        <v/>
      </c>
      <c r="BF610" s="182" t="str">
        <f t="shared" si="381"/>
        <v/>
      </c>
      <c r="BG610" s="182" t="str">
        <f t="shared" si="382"/>
        <v/>
      </c>
      <c r="BH610" s="182" t="str">
        <f t="shared" si="383"/>
        <v/>
      </c>
      <c r="BI610" s="182" t="str">
        <f t="shared" si="384"/>
        <v/>
      </c>
      <c r="BJ610" s="182" t="str">
        <f t="shared" si="385"/>
        <v/>
      </c>
      <c r="BK610" s="182" t="str">
        <f t="shared" si="386"/>
        <v/>
      </c>
      <c r="BL610" s="182" t="str">
        <f t="shared" si="387"/>
        <v/>
      </c>
      <c r="BM610" s="182" t="str">
        <f t="shared" si="388"/>
        <v/>
      </c>
      <c r="BN610" s="182" t="str">
        <f t="shared" si="389"/>
        <v/>
      </c>
      <c r="BO610" s="182" t="str">
        <f t="shared" si="390"/>
        <v/>
      </c>
      <c r="BP610" s="182" t="str">
        <f t="shared" si="391"/>
        <v/>
      </c>
      <c r="BQ610" s="182" t="str">
        <f t="shared" si="392"/>
        <v/>
      </c>
      <c r="BR610" s="182" t="str">
        <f t="shared" si="393"/>
        <v/>
      </c>
      <c r="BS610" s="182" t="str">
        <f t="shared" si="394"/>
        <v/>
      </c>
      <c r="BT610" s="182" t="str">
        <f t="shared" si="395"/>
        <v/>
      </c>
      <c r="BU610" s="183" t="str">
        <f t="shared" si="396"/>
        <v/>
      </c>
      <c r="BV610" s="184" t="str">
        <f>IF('Cálculos '!C616="","",AVERAGE(AN610:BU610))</f>
        <v/>
      </c>
    </row>
    <row r="611" spans="2:74" ht="17.25" hidden="1" thickBot="1" x14ac:dyDescent="0.35">
      <c r="B611" s="165">
        <f t="shared" si="361"/>
        <v>609</v>
      </c>
      <c r="C611" s="171" t="str">
        <f>IF('Cálculos '!J617="","",'Cálculos '!J617)</f>
        <v/>
      </c>
      <c r="D611" s="172" t="str">
        <f>IF('Cálculos '!K617="","",'Cálculos '!K617)</f>
        <v/>
      </c>
      <c r="E611" s="172" t="str">
        <f>IF('Cálculos '!L617="","",'Cálculos '!L617)</f>
        <v/>
      </c>
      <c r="F611" s="172" t="str">
        <f>IF('Cálculos '!M617="","",'Cálculos '!M617)</f>
        <v/>
      </c>
      <c r="G611" s="172" t="str">
        <f>IF('Cálculos '!N617="","",'Cálculos '!N617)</f>
        <v/>
      </c>
      <c r="H611" s="172" t="str">
        <f>IF('Cálculos '!O617="","",'Cálculos '!O617)</f>
        <v/>
      </c>
      <c r="I611" s="172" t="str">
        <f>IF('Cálculos '!P617="","",'Cálculos '!P617)</f>
        <v/>
      </c>
      <c r="J611" s="172" t="str">
        <f>IF('Cálculos '!Q617="","",'Cálculos '!Q617)</f>
        <v/>
      </c>
      <c r="K611" s="172" t="str">
        <f>IF('Cálculos '!R617="","",'Cálculos '!R617)</f>
        <v/>
      </c>
      <c r="L611" s="172" t="str">
        <f>IF('Cálculos '!S617="","",'Cálculos '!S617)</f>
        <v/>
      </c>
      <c r="M611" s="172" t="str">
        <f>IF('Cálculos '!T617="","",'Cálculos '!T617)</f>
        <v/>
      </c>
      <c r="N611" s="172" t="str">
        <f>IF('Cálculos '!U617="","",'Cálculos '!U617)</f>
        <v/>
      </c>
      <c r="O611" s="172" t="str">
        <f>IF('Cálculos '!V617="","",'Cálculos '!V617)</f>
        <v/>
      </c>
      <c r="P611" s="172" t="str">
        <f>IF('Cálculos '!W617="","",'Cálculos '!W617)</f>
        <v/>
      </c>
      <c r="Q611" s="172" t="str">
        <f>IF('Cálculos '!X617="","",'Cálculos '!X617)</f>
        <v/>
      </c>
      <c r="R611" s="172" t="str">
        <f>IF('Cálculos '!Y617="","",'Cálculos '!Y617)</f>
        <v/>
      </c>
      <c r="S611" s="172" t="str">
        <f>IF('Cálculos '!Z617="","",'Cálculos '!Z617)</f>
        <v/>
      </c>
      <c r="T611" s="172" t="str">
        <f>IF('Cálculos '!AA617="","",'Cálculos '!AA617)</f>
        <v/>
      </c>
      <c r="U611" s="172" t="str">
        <f>IF('Cálculos '!AB617="","",'Cálculos '!AB617)</f>
        <v/>
      </c>
      <c r="V611" s="172" t="str">
        <f>IF('Cálculos '!AC617="","",'Cálculos '!AC617)</f>
        <v/>
      </c>
      <c r="W611" s="172" t="str">
        <f>IF('Cálculos '!AD617="","",'Cálculos '!AD617)</f>
        <v/>
      </c>
      <c r="X611" s="172" t="str">
        <f>IF('Cálculos '!AE617="","",'Cálculos '!AE617)</f>
        <v/>
      </c>
      <c r="Y611" s="172" t="str">
        <f>IF('Cálculos '!AF617="","",'Cálculos '!AF617)</f>
        <v/>
      </c>
      <c r="Z611" s="172" t="str">
        <f>IF('Cálculos '!AG617="","",'Cálculos '!AG617)</f>
        <v/>
      </c>
      <c r="AA611" s="172" t="str">
        <f>IF('Cálculos '!AH617="","",'Cálculos '!AH617)</f>
        <v/>
      </c>
      <c r="AB611" s="172" t="str">
        <f>IF('Cálculos '!AI617="","",'Cálculos '!AI617)</f>
        <v/>
      </c>
      <c r="AC611" s="172" t="str">
        <f>IF('Cálculos '!AJ617="","",'Cálculos '!AJ617)</f>
        <v/>
      </c>
      <c r="AD611" s="172" t="str">
        <f>IF('Cálculos '!AK617="","",'Cálculos '!AK617)</f>
        <v/>
      </c>
      <c r="AE611" s="172" t="str">
        <f>IF('Cálculos '!AL617="","",'Cálculos '!AL617)</f>
        <v/>
      </c>
      <c r="AF611" s="172" t="str">
        <f>IF('Cálculos '!AM617="","",'Cálculos '!AM617)</f>
        <v/>
      </c>
      <c r="AG611" s="172" t="str">
        <f>IF('Cálculos '!AN617="","",'Cálculos '!AN617)</f>
        <v/>
      </c>
      <c r="AH611" s="172" t="str">
        <f>IF('Cálculos '!AO617="","",'Cálculos '!AO617)</f>
        <v/>
      </c>
      <c r="AI611" s="172" t="str">
        <f>IF('Cálculos '!AP617="","",'Cálculos '!AP617)</f>
        <v/>
      </c>
      <c r="AJ611" s="443" t="str">
        <f>IF('Cálculos '!AQ617="","",'Cálculos '!AQ617)</f>
        <v/>
      </c>
      <c r="AK611" s="446" t="str">
        <f>IF('Cálculos '!D617="","",AVERAGE(C611:AJ611))</f>
        <v/>
      </c>
      <c r="AM611" s="181">
        <f t="shared" si="362"/>
        <v>609</v>
      </c>
      <c r="AN611" s="284" t="str">
        <f t="shared" si="363"/>
        <v/>
      </c>
      <c r="AO611" s="285" t="str">
        <f t="shared" si="364"/>
        <v/>
      </c>
      <c r="AP611" s="285" t="str">
        <f t="shared" si="365"/>
        <v/>
      </c>
      <c r="AQ611" s="285" t="str">
        <f t="shared" si="366"/>
        <v/>
      </c>
      <c r="AR611" s="182" t="str">
        <f t="shared" si="367"/>
        <v/>
      </c>
      <c r="AS611" s="182" t="str">
        <f t="shared" si="368"/>
        <v/>
      </c>
      <c r="AT611" s="182" t="str">
        <f t="shared" si="369"/>
        <v/>
      </c>
      <c r="AU611" s="182" t="str">
        <f t="shared" si="370"/>
        <v/>
      </c>
      <c r="AV611" s="182" t="str">
        <f t="shared" si="371"/>
        <v/>
      </c>
      <c r="AW611" s="182" t="str">
        <f t="shared" si="372"/>
        <v/>
      </c>
      <c r="AX611" s="182" t="str">
        <f t="shared" si="373"/>
        <v/>
      </c>
      <c r="AY611" s="182" t="str">
        <f t="shared" si="374"/>
        <v/>
      </c>
      <c r="AZ611" s="182" t="str">
        <f t="shared" si="375"/>
        <v/>
      </c>
      <c r="BA611" s="182" t="str">
        <f t="shared" si="376"/>
        <v/>
      </c>
      <c r="BB611" s="182" t="str">
        <f t="shared" si="377"/>
        <v/>
      </c>
      <c r="BC611" s="182" t="str">
        <f t="shared" si="378"/>
        <v/>
      </c>
      <c r="BD611" s="182" t="str">
        <f t="shared" si="379"/>
        <v/>
      </c>
      <c r="BE611" s="182" t="str">
        <f t="shared" si="380"/>
        <v/>
      </c>
      <c r="BF611" s="182" t="str">
        <f t="shared" si="381"/>
        <v/>
      </c>
      <c r="BG611" s="182" t="str">
        <f t="shared" si="382"/>
        <v/>
      </c>
      <c r="BH611" s="182" t="str">
        <f t="shared" si="383"/>
        <v/>
      </c>
      <c r="BI611" s="182" t="str">
        <f t="shared" si="384"/>
        <v/>
      </c>
      <c r="BJ611" s="182" t="str">
        <f t="shared" si="385"/>
        <v/>
      </c>
      <c r="BK611" s="182" t="str">
        <f t="shared" si="386"/>
        <v/>
      </c>
      <c r="BL611" s="182" t="str">
        <f t="shared" si="387"/>
        <v/>
      </c>
      <c r="BM611" s="182" t="str">
        <f t="shared" si="388"/>
        <v/>
      </c>
      <c r="BN611" s="182" t="str">
        <f t="shared" si="389"/>
        <v/>
      </c>
      <c r="BO611" s="182" t="str">
        <f t="shared" si="390"/>
        <v/>
      </c>
      <c r="BP611" s="182" t="str">
        <f t="shared" si="391"/>
        <v/>
      </c>
      <c r="BQ611" s="182" t="str">
        <f t="shared" si="392"/>
        <v/>
      </c>
      <c r="BR611" s="182" t="str">
        <f t="shared" si="393"/>
        <v/>
      </c>
      <c r="BS611" s="182" t="str">
        <f t="shared" si="394"/>
        <v/>
      </c>
      <c r="BT611" s="182" t="str">
        <f t="shared" si="395"/>
        <v/>
      </c>
      <c r="BU611" s="183" t="str">
        <f t="shared" si="396"/>
        <v/>
      </c>
      <c r="BV611" s="184" t="str">
        <f>IF('Cálculos '!C617="","",AVERAGE(AN611:BU611))</f>
        <v/>
      </c>
    </row>
    <row r="612" spans="2:74" ht="17.25" hidden="1" thickBot="1" x14ac:dyDescent="0.35">
      <c r="B612" s="165">
        <f t="shared" si="361"/>
        <v>610</v>
      </c>
      <c r="C612" s="171" t="str">
        <f>IF('Cálculos '!J618="","",'Cálculos '!J618)</f>
        <v/>
      </c>
      <c r="D612" s="172" t="str">
        <f>IF('Cálculos '!K618="","",'Cálculos '!K618)</f>
        <v/>
      </c>
      <c r="E612" s="172" t="str">
        <f>IF('Cálculos '!L618="","",'Cálculos '!L618)</f>
        <v/>
      </c>
      <c r="F612" s="172" t="str">
        <f>IF('Cálculos '!M618="","",'Cálculos '!M618)</f>
        <v/>
      </c>
      <c r="G612" s="172" t="str">
        <f>IF('Cálculos '!N618="","",'Cálculos '!N618)</f>
        <v/>
      </c>
      <c r="H612" s="172" t="str">
        <f>IF('Cálculos '!O618="","",'Cálculos '!O618)</f>
        <v/>
      </c>
      <c r="I612" s="172" t="str">
        <f>IF('Cálculos '!P618="","",'Cálculos '!P618)</f>
        <v/>
      </c>
      <c r="J612" s="172" t="str">
        <f>IF('Cálculos '!Q618="","",'Cálculos '!Q618)</f>
        <v/>
      </c>
      <c r="K612" s="172" t="str">
        <f>IF('Cálculos '!R618="","",'Cálculos '!R618)</f>
        <v/>
      </c>
      <c r="L612" s="172" t="str">
        <f>IF('Cálculos '!S618="","",'Cálculos '!S618)</f>
        <v/>
      </c>
      <c r="M612" s="172" t="str">
        <f>IF('Cálculos '!T618="","",'Cálculos '!T618)</f>
        <v/>
      </c>
      <c r="N612" s="172" t="str">
        <f>IF('Cálculos '!U618="","",'Cálculos '!U618)</f>
        <v/>
      </c>
      <c r="O612" s="172" t="str">
        <f>IF('Cálculos '!V618="","",'Cálculos '!V618)</f>
        <v/>
      </c>
      <c r="P612" s="172" t="str">
        <f>IF('Cálculos '!W618="","",'Cálculos '!W618)</f>
        <v/>
      </c>
      <c r="Q612" s="172" t="str">
        <f>IF('Cálculos '!X618="","",'Cálculos '!X618)</f>
        <v/>
      </c>
      <c r="R612" s="172" t="str">
        <f>IF('Cálculos '!Y618="","",'Cálculos '!Y618)</f>
        <v/>
      </c>
      <c r="S612" s="172" t="str">
        <f>IF('Cálculos '!Z618="","",'Cálculos '!Z618)</f>
        <v/>
      </c>
      <c r="T612" s="172" t="str">
        <f>IF('Cálculos '!AA618="","",'Cálculos '!AA618)</f>
        <v/>
      </c>
      <c r="U612" s="172" t="str">
        <f>IF('Cálculos '!AB618="","",'Cálculos '!AB618)</f>
        <v/>
      </c>
      <c r="V612" s="172" t="str">
        <f>IF('Cálculos '!AC618="","",'Cálculos '!AC618)</f>
        <v/>
      </c>
      <c r="W612" s="172" t="str">
        <f>IF('Cálculos '!AD618="","",'Cálculos '!AD618)</f>
        <v/>
      </c>
      <c r="X612" s="172" t="str">
        <f>IF('Cálculos '!AE618="","",'Cálculos '!AE618)</f>
        <v/>
      </c>
      <c r="Y612" s="172" t="str">
        <f>IF('Cálculos '!AF618="","",'Cálculos '!AF618)</f>
        <v/>
      </c>
      <c r="Z612" s="172" t="str">
        <f>IF('Cálculos '!AG618="","",'Cálculos '!AG618)</f>
        <v/>
      </c>
      <c r="AA612" s="172" t="str">
        <f>IF('Cálculos '!AH618="","",'Cálculos '!AH618)</f>
        <v/>
      </c>
      <c r="AB612" s="172" t="str">
        <f>IF('Cálculos '!AI618="","",'Cálculos '!AI618)</f>
        <v/>
      </c>
      <c r="AC612" s="172" t="str">
        <f>IF('Cálculos '!AJ618="","",'Cálculos '!AJ618)</f>
        <v/>
      </c>
      <c r="AD612" s="172" t="str">
        <f>IF('Cálculos '!AK618="","",'Cálculos '!AK618)</f>
        <v/>
      </c>
      <c r="AE612" s="172" t="str">
        <f>IF('Cálculos '!AL618="","",'Cálculos '!AL618)</f>
        <v/>
      </c>
      <c r="AF612" s="172" t="str">
        <f>IF('Cálculos '!AM618="","",'Cálculos '!AM618)</f>
        <v/>
      </c>
      <c r="AG612" s="172" t="str">
        <f>IF('Cálculos '!AN618="","",'Cálculos '!AN618)</f>
        <v/>
      </c>
      <c r="AH612" s="172" t="str">
        <f>IF('Cálculos '!AO618="","",'Cálculos '!AO618)</f>
        <v/>
      </c>
      <c r="AI612" s="172" t="str">
        <f>IF('Cálculos '!AP618="","",'Cálculos '!AP618)</f>
        <v/>
      </c>
      <c r="AJ612" s="443" t="str">
        <f>IF('Cálculos '!AQ618="","",'Cálculos '!AQ618)</f>
        <v/>
      </c>
      <c r="AK612" s="446" t="str">
        <f>IF('Cálculos '!D618="","",AVERAGE(C612:AJ612))</f>
        <v/>
      </c>
      <c r="AM612" s="181">
        <f t="shared" si="362"/>
        <v>610</v>
      </c>
      <c r="AN612" s="284" t="str">
        <f t="shared" si="363"/>
        <v/>
      </c>
      <c r="AO612" s="285" t="str">
        <f t="shared" si="364"/>
        <v/>
      </c>
      <c r="AP612" s="285" t="str">
        <f t="shared" si="365"/>
        <v/>
      </c>
      <c r="AQ612" s="285" t="str">
        <f t="shared" si="366"/>
        <v/>
      </c>
      <c r="AR612" s="182" t="str">
        <f t="shared" si="367"/>
        <v/>
      </c>
      <c r="AS612" s="182" t="str">
        <f t="shared" si="368"/>
        <v/>
      </c>
      <c r="AT612" s="182" t="str">
        <f t="shared" si="369"/>
        <v/>
      </c>
      <c r="AU612" s="182" t="str">
        <f t="shared" si="370"/>
        <v/>
      </c>
      <c r="AV612" s="182" t="str">
        <f t="shared" si="371"/>
        <v/>
      </c>
      <c r="AW612" s="182" t="str">
        <f t="shared" si="372"/>
        <v/>
      </c>
      <c r="AX612" s="182" t="str">
        <f t="shared" si="373"/>
        <v/>
      </c>
      <c r="AY612" s="182" t="str">
        <f t="shared" si="374"/>
        <v/>
      </c>
      <c r="AZ612" s="182" t="str">
        <f t="shared" si="375"/>
        <v/>
      </c>
      <c r="BA612" s="182" t="str">
        <f t="shared" si="376"/>
        <v/>
      </c>
      <c r="BB612" s="182" t="str">
        <f t="shared" si="377"/>
        <v/>
      </c>
      <c r="BC612" s="182" t="str">
        <f t="shared" si="378"/>
        <v/>
      </c>
      <c r="BD612" s="182" t="str">
        <f t="shared" si="379"/>
        <v/>
      </c>
      <c r="BE612" s="182" t="str">
        <f t="shared" si="380"/>
        <v/>
      </c>
      <c r="BF612" s="182" t="str">
        <f t="shared" si="381"/>
        <v/>
      </c>
      <c r="BG612" s="182" t="str">
        <f t="shared" si="382"/>
        <v/>
      </c>
      <c r="BH612" s="182" t="str">
        <f t="shared" si="383"/>
        <v/>
      </c>
      <c r="BI612" s="182" t="str">
        <f t="shared" si="384"/>
        <v/>
      </c>
      <c r="BJ612" s="182" t="str">
        <f t="shared" si="385"/>
        <v/>
      </c>
      <c r="BK612" s="182" t="str">
        <f t="shared" si="386"/>
        <v/>
      </c>
      <c r="BL612" s="182" t="str">
        <f t="shared" si="387"/>
        <v/>
      </c>
      <c r="BM612" s="182" t="str">
        <f t="shared" si="388"/>
        <v/>
      </c>
      <c r="BN612" s="182" t="str">
        <f t="shared" si="389"/>
        <v/>
      </c>
      <c r="BO612" s="182" t="str">
        <f t="shared" si="390"/>
        <v/>
      </c>
      <c r="BP612" s="182" t="str">
        <f t="shared" si="391"/>
        <v/>
      </c>
      <c r="BQ612" s="182" t="str">
        <f t="shared" si="392"/>
        <v/>
      </c>
      <c r="BR612" s="182" t="str">
        <f t="shared" si="393"/>
        <v/>
      </c>
      <c r="BS612" s="182" t="str">
        <f t="shared" si="394"/>
        <v/>
      </c>
      <c r="BT612" s="182" t="str">
        <f t="shared" si="395"/>
        <v/>
      </c>
      <c r="BU612" s="183" t="str">
        <f t="shared" si="396"/>
        <v/>
      </c>
      <c r="BV612" s="184" t="str">
        <f>IF('Cálculos '!C618="","",AVERAGE(AN612:BU612))</f>
        <v/>
      </c>
    </row>
    <row r="613" spans="2:74" ht="17.25" hidden="1" thickBot="1" x14ac:dyDescent="0.35">
      <c r="B613" s="165">
        <f t="shared" si="361"/>
        <v>611</v>
      </c>
      <c r="C613" s="171" t="str">
        <f>IF('Cálculos '!J619="","",'Cálculos '!J619)</f>
        <v/>
      </c>
      <c r="D613" s="172" t="str">
        <f>IF('Cálculos '!K619="","",'Cálculos '!K619)</f>
        <v/>
      </c>
      <c r="E613" s="172" t="str">
        <f>IF('Cálculos '!L619="","",'Cálculos '!L619)</f>
        <v/>
      </c>
      <c r="F613" s="172" t="str">
        <f>IF('Cálculos '!M619="","",'Cálculos '!M619)</f>
        <v/>
      </c>
      <c r="G613" s="172" t="str">
        <f>IF('Cálculos '!N619="","",'Cálculos '!N619)</f>
        <v/>
      </c>
      <c r="H613" s="172" t="str">
        <f>IF('Cálculos '!O619="","",'Cálculos '!O619)</f>
        <v/>
      </c>
      <c r="I613" s="172" t="str">
        <f>IF('Cálculos '!P619="","",'Cálculos '!P619)</f>
        <v/>
      </c>
      <c r="J613" s="172" t="str">
        <f>IF('Cálculos '!Q619="","",'Cálculos '!Q619)</f>
        <v/>
      </c>
      <c r="K613" s="172" t="str">
        <f>IF('Cálculos '!R619="","",'Cálculos '!R619)</f>
        <v/>
      </c>
      <c r="L613" s="172" t="str">
        <f>IF('Cálculos '!S619="","",'Cálculos '!S619)</f>
        <v/>
      </c>
      <c r="M613" s="172" t="str">
        <f>IF('Cálculos '!T619="","",'Cálculos '!T619)</f>
        <v/>
      </c>
      <c r="N613" s="172" t="str">
        <f>IF('Cálculos '!U619="","",'Cálculos '!U619)</f>
        <v/>
      </c>
      <c r="O613" s="172" t="str">
        <f>IF('Cálculos '!V619="","",'Cálculos '!V619)</f>
        <v/>
      </c>
      <c r="P613" s="172" t="str">
        <f>IF('Cálculos '!W619="","",'Cálculos '!W619)</f>
        <v/>
      </c>
      <c r="Q613" s="172" t="str">
        <f>IF('Cálculos '!X619="","",'Cálculos '!X619)</f>
        <v/>
      </c>
      <c r="R613" s="172" t="str">
        <f>IF('Cálculos '!Y619="","",'Cálculos '!Y619)</f>
        <v/>
      </c>
      <c r="S613" s="172" t="str">
        <f>IF('Cálculos '!Z619="","",'Cálculos '!Z619)</f>
        <v/>
      </c>
      <c r="T613" s="172" t="str">
        <f>IF('Cálculos '!AA619="","",'Cálculos '!AA619)</f>
        <v/>
      </c>
      <c r="U613" s="172" t="str">
        <f>IF('Cálculos '!AB619="","",'Cálculos '!AB619)</f>
        <v/>
      </c>
      <c r="V613" s="172" t="str">
        <f>IF('Cálculos '!AC619="","",'Cálculos '!AC619)</f>
        <v/>
      </c>
      <c r="W613" s="172" t="str">
        <f>IF('Cálculos '!AD619="","",'Cálculos '!AD619)</f>
        <v/>
      </c>
      <c r="X613" s="172" t="str">
        <f>IF('Cálculos '!AE619="","",'Cálculos '!AE619)</f>
        <v/>
      </c>
      <c r="Y613" s="172" t="str">
        <f>IF('Cálculos '!AF619="","",'Cálculos '!AF619)</f>
        <v/>
      </c>
      <c r="Z613" s="172" t="str">
        <f>IF('Cálculos '!AG619="","",'Cálculos '!AG619)</f>
        <v/>
      </c>
      <c r="AA613" s="172" t="str">
        <f>IF('Cálculos '!AH619="","",'Cálculos '!AH619)</f>
        <v/>
      </c>
      <c r="AB613" s="172" t="str">
        <f>IF('Cálculos '!AI619="","",'Cálculos '!AI619)</f>
        <v/>
      </c>
      <c r="AC613" s="172" t="str">
        <f>IF('Cálculos '!AJ619="","",'Cálculos '!AJ619)</f>
        <v/>
      </c>
      <c r="AD613" s="172" t="str">
        <f>IF('Cálculos '!AK619="","",'Cálculos '!AK619)</f>
        <v/>
      </c>
      <c r="AE613" s="172" t="str">
        <f>IF('Cálculos '!AL619="","",'Cálculos '!AL619)</f>
        <v/>
      </c>
      <c r="AF613" s="172" t="str">
        <f>IF('Cálculos '!AM619="","",'Cálculos '!AM619)</f>
        <v/>
      </c>
      <c r="AG613" s="172" t="str">
        <f>IF('Cálculos '!AN619="","",'Cálculos '!AN619)</f>
        <v/>
      </c>
      <c r="AH613" s="172" t="str">
        <f>IF('Cálculos '!AO619="","",'Cálculos '!AO619)</f>
        <v/>
      </c>
      <c r="AI613" s="172" t="str">
        <f>IF('Cálculos '!AP619="","",'Cálculos '!AP619)</f>
        <v/>
      </c>
      <c r="AJ613" s="443" t="str">
        <f>IF('Cálculos '!AQ619="","",'Cálculos '!AQ619)</f>
        <v/>
      </c>
      <c r="AK613" s="446" t="str">
        <f>IF('Cálculos '!D619="","",AVERAGE(C613:AJ613))</f>
        <v/>
      </c>
      <c r="AM613" s="181">
        <f t="shared" si="362"/>
        <v>611</v>
      </c>
      <c r="AN613" s="284" t="str">
        <f t="shared" si="363"/>
        <v/>
      </c>
      <c r="AO613" s="285" t="str">
        <f t="shared" si="364"/>
        <v/>
      </c>
      <c r="AP613" s="285" t="str">
        <f t="shared" si="365"/>
        <v/>
      </c>
      <c r="AQ613" s="285" t="str">
        <f t="shared" si="366"/>
        <v/>
      </c>
      <c r="AR613" s="182" t="str">
        <f t="shared" si="367"/>
        <v/>
      </c>
      <c r="AS613" s="182" t="str">
        <f t="shared" si="368"/>
        <v/>
      </c>
      <c r="AT613" s="182" t="str">
        <f t="shared" si="369"/>
        <v/>
      </c>
      <c r="AU613" s="182" t="str">
        <f t="shared" si="370"/>
        <v/>
      </c>
      <c r="AV613" s="182" t="str">
        <f t="shared" si="371"/>
        <v/>
      </c>
      <c r="AW613" s="182" t="str">
        <f t="shared" si="372"/>
        <v/>
      </c>
      <c r="AX613" s="182" t="str">
        <f t="shared" si="373"/>
        <v/>
      </c>
      <c r="AY613" s="182" t="str">
        <f t="shared" si="374"/>
        <v/>
      </c>
      <c r="AZ613" s="182" t="str">
        <f t="shared" si="375"/>
        <v/>
      </c>
      <c r="BA613" s="182" t="str">
        <f t="shared" si="376"/>
        <v/>
      </c>
      <c r="BB613" s="182" t="str">
        <f t="shared" si="377"/>
        <v/>
      </c>
      <c r="BC613" s="182" t="str">
        <f t="shared" si="378"/>
        <v/>
      </c>
      <c r="BD613" s="182" t="str">
        <f t="shared" si="379"/>
        <v/>
      </c>
      <c r="BE613" s="182" t="str">
        <f t="shared" si="380"/>
        <v/>
      </c>
      <c r="BF613" s="182" t="str">
        <f t="shared" si="381"/>
        <v/>
      </c>
      <c r="BG613" s="182" t="str">
        <f t="shared" si="382"/>
        <v/>
      </c>
      <c r="BH613" s="182" t="str">
        <f t="shared" si="383"/>
        <v/>
      </c>
      <c r="BI613" s="182" t="str">
        <f t="shared" si="384"/>
        <v/>
      </c>
      <c r="BJ613" s="182" t="str">
        <f t="shared" si="385"/>
        <v/>
      </c>
      <c r="BK613" s="182" t="str">
        <f t="shared" si="386"/>
        <v/>
      </c>
      <c r="BL613" s="182" t="str">
        <f t="shared" si="387"/>
        <v/>
      </c>
      <c r="BM613" s="182" t="str">
        <f t="shared" si="388"/>
        <v/>
      </c>
      <c r="BN613" s="182" t="str">
        <f t="shared" si="389"/>
        <v/>
      </c>
      <c r="BO613" s="182" t="str">
        <f t="shared" si="390"/>
        <v/>
      </c>
      <c r="BP613" s="182" t="str">
        <f t="shared" si="391"/>
        <v/>
      </c>
      <c r="BQ613" s="182" t="str">
        <f t="shared" si="392"/>
        <v/>
      </c>
      <c r="BR613" s="182" t="str">
        <f t="shared" si="393"/>
        <v/>
      </c>
      <c r="BS613" s="182" t="str">
        <f t="shared" si="394"/>
        <v/>
      </c>
      <c r="BT613" s="182" t="str">
        <f t="shared" si="395"/>
        <v/>
      </c>
      <c r="BU613" s="183" t="str">
        <f t="shared" si="396"/>
        <v/>
      </c>
      <c r="BV613" s="184" t="str">
        <f>IF('Cálculos '!C619="","",AVERAGE(AN613:BU613))</f>
        <v/>
      </c>
    </row>
    <row r="614" spans="2:74" ht="17.25" hidden="1" thickBot="1" x14ac:dyDescent="0.35">
      <c r="B614" s="165">
        <f t="shared" si="361"/>
        <v>612</v>
      </c>
      <c r="C614" s="171" t="str">
        <f>IF('Cálculos '!J620="","",'Cálculos '!J620)</f>
        <v/>
      </c>
      <c r="D614" s="172" t="str">
        <f>IF('Cálculos '!K620="","",'Cálculos '!K620)</f>
        <v/>
      </c>
      <c r="E614" s="172" t="str">
        <f>IF('Cálculos '!L620="","",'Cálculos '!L620)</f>
        <v/>
      </c>
      <c r="F614" s="172" t="str">
        <f>IF('Cálculos '!M620="","",'Cálculos '!M620)</f>
        <v/>
      </c>
      <c r="G614" s="172" t="str">
        <f>IF('Cálculos '!N620="","",'Cálculos '!N620)</f>
        <v/>
      </c>
      <c r="H614" s="172" t="str">
        <f>IF('Cálculos '!O620="","",'Cálculos '!O620)</f>
        <v/>
      </c>
      <c r="I614" s="172" t="str">
        <f>IF('Cálculos '!P620="","",'Cálculos '!P620)</f>
        <v/>
      </c>
      <c r="J614" s="172" t="str">
        <f>IF('Cálculos '!Q620="","",'Cálculos '!Q620)</f>
        <v/>
      </c>
      <c r="K614" s="172" t="str">
        <f>IF('Cálculos '!R620="","",'Cálculos '!R620)</f>
        <v/>
      </c>
      <c r="L614" s="172" t="str">
        <f>IF('Cálculos '!S620="","",'Cálculos '!S620)</f>
        <v/>
      </c>
      <c r="M614" s="172" t="str">
        <f>IF('Cálculos '!T620="","",'Cálculos '!T620)</f>
        <v/>
      </c>
      <c r="N614" s="172" t="str">
        <f>IF('Cálculos '!U620="","",'Cálculos '!U620)</f>
        <v/>
      </c>
      <c r="O614" s="172" t="str">
        <f>IF('Cálculos '!V620="","",'Cálculos '!V620)</f>
        <v/>
      </c>
      <c r="P614" s="172" t="str">
        <f>IF('Cálculos '!W620="","",'Cálculos '!W620)</f>
        <v/>
      </c>
      <c r="Q614" s="172" t="str">
        <f>IF('Cálculos '!X620="","",'Cálculos '!X620)</f>
        <v/>
      </c>
      <c r="R614" s="172" t="str">
        <f>IF('Cálculos '!Y620="","",'Cálculos '!Y620)</f>
        <v/>
      </c>
      <c r="S614" s="172" t="str">
        <f>IF('Cálculos '!Z620="","",'Cálculos '!Z620)</f>
        <v/>
      </c>
      <c r="T614" s="172" t="str">
        <f>IF('Cálculos '!AA620="","",'Cálculos '!AA620)</f>
        <v/>
      </c>
      <c r="U614" s="172" t="str">
        <f>IF('Cálculos '!AB620="","",'Cálculos '!AB620)</f>
        <v/>
      </c>
      <c r="V614" s="172" t="str">
        <f>IF('Cálculos '!AC620="","",'Cálculos '!AC620)</f>
        <v/>
      </c>
      <c r="W614" s="172" t="str">
        <f>IF('Cálculos '!AD620="","",'Cálculos '!AD620)</f>
        <v/>
      </c>
      <c r="X614" s="172" t="str">
        <f>IF('Cálculos '!AE620="","",'Cálculos '!AE620)</f>
        <v/>
      </c>
      <c r="Y614" s="172" t="str">
        <f>IF('Cálculos '!AF620="","",'Cálculos '!AF620)</f>
        <v/>
      </c>
      <c r="Z614" s="172" t="str">
        <f>IF('Cálculos '!AG620="","",'Cálculos '!AG620)</f>
        <v/>
      </c>
      <c r="AA614" s="172" t="str">
        <f>IF('Cálculos '!AH620="","",'Cálculos '!AH620)</f>
        <v/>
      </c>
      <c r="AB614" s="172" t="str">
        <f>IF('Cálculos '!AI620="","",'Cálculos '!AI620)</f>
        <v/>
      </c>
      <c r="AC614" s="172" t="str">
        <f>IF('Cálculos '!AJ620="","",'Cálculos '!AJ620)</f>
        <v/>
      </c>
      <c r="AD614" s="172" t="str">
        <f>IF('Cálculos '!AK620="","",'Cálculos '!AK620)</f>
        <v/>
      </c>
      <c r="AE614" s="172" t="str">
        <f>IF('Cálculos '!AL620="","",'Cálculos '!AL620)</f>
        <v/>
      </c>
      <c r="AF614" s="172" t="str">
        <f>IF('Cálculos '!AM620="","",'Cálculos '!AM620)</f>
        <v/>
      </c>
      <c r="AG614" s="172" t="str">
        <f>IF('Cálculos '!AN620="","",'Cálculos '!AN620)</f>
        <v/>
      </c>
      <c r="AH614" s="172" t="str">
        <f>IF('Cálculos '!AO620="","",'Cálculos '!AO620)</f>
        <v/>
      </c>
      <c r="AI614" s="172" t="str">
        <f>IF('Cálculos '!AP620="","",'Cálculos '!AP620)</f>
        <v/>
      </c>
      <c r="AJ614" s="443" t="str">
        <f>IF('Cálculos '!AQ620="","",'Cálculos '!AQ620)</f>
        <v/>
      </c>
      <c r="AK614" s="446" t="str">
        <f>IF('Cálculos '!D620="","",AVERAGE(C614:AJ614))</f>
        <v/>
      </c>
      <c r="AM614" s="181">
        <f t="shared" si="362"/>
        <v>612</v>
      </c>
      <c r="AN614" s="284" t="str">
        <f t="shared" si="363"/>
        <v/>
      </c>
      <c r="AO614" s="285" t="str">
        <f t="shared" si="364"/>
        <v/>
      </c>
      <c r="AP614" s="285" t="str">
        <f t="shared" si="365"/>
        <v/>
      </c>
      <c r="AQ614" s="285" t="str">
        <f t="shared" si="366"/>
        <v/>
      </c>
      <c r="AR614" s="182" t="str">
        <f t="shared" si="367"/>
        <v/>
      </c>
      <c r="AS614" s="182" t="str">
        <f t="shared" si="368"/>
        <v/>
      </c>
      <c r="AT614" s="182" t="str">
        <f t="shared" si="369"/>
        <v/>
      </c>
      <c r="AU614" s="182" t="str">
        <f t="shared" si="370"/>
        <v/>
      </c>
      <c r="AV614" s="182" t="str">
        <f t="shared" si="371"/>
        <v/>
      </c>
      <c r="AW614" s="182" t="str">
        <f t="shared" si="372"/>
        <v/>
      </c>
      <c r="AX614" s="182" t="str">
        <f t="shared" si="373"/>
        <v/>
      </c>
      <c r="AY614" s="182" t="str">
        <f t="shared" si="374"/>
        <v/>
      </c>
      <c r="AZ614" s="182" t="str">
        <f t="shared" si="375"/>
        <v/>
      </c>
      <c r="BA614" s="182" t="str">
        <f t="shared" si="376"/>
        <v/>
      </c>
      <c r="BB614" s="182" t="str">
        <f t="shared" si="377"/>
        <v/>
      </c>
      <c r="BC614" s="182" t="str">
        <f t="shared" si="378"/>
        <v/>
      </c>
      <c r="BD614" s="182" t="str">
        <f t="shared" si="379"/>
        <v/>
      </c>
      <c r="BE614" s="182" t="str">
        <f t="shared" si="380"/>
        <v/>
      </c>
      <c r="BF614" s="182" t="str">
        <f t="shared" si="381"/>
        <v/>
      </c>
      <c r="BG614" s="182" t="str">
        <f t="shared" si="382"/>
        <v/>
      </c>
      <c r="BH614" s="182" t="str">
        <f t="shared" si="383"/>
        <v/>
      </c>
      <c r="BI614" s="182" t="str">
        <f t="shared" si="384"/>
        <v/>
      </c>
      <c r="BJ614" s="182" t="str">
        <f t="shared" si="385"/>
        <v/>
      </c>
      <c r="BK614" s="182" t="str">
        <f t="shared" si="386"/>
        <v/>
      </c>
      <c r="BL614" s="182" t="str">
        <f t="shared" si="387"/>
        <v/>
      </c>
      <c r="BM614" s="182" t="str">
        <f t="shared" si="388"/>
        <v/>
      </c>
      <c r="BN614" s="182" t="str">
        <f t="shared" si="389"/>
        <v/>
      </c>
      <c r="BO614" s="182" t="str">
        <f t="shared" si="390"/>
        <v/>
      </c>
      <c r="BP614" s="182" t="str">
        <f t="shared" si="391"/>
        <v/>
      </c>
      <c r="BQ614" s="182" t="str">
        <f t="shared" si="392"/>
        <v/>
      </c>
      <c r="BR614" s="182" t="str">
        <f t="shared" si="393"/>
        <v/>
      </c>
      <c r="BS614" s="182" t="str">
        <f t="shared" si="394"/>
        <v/>
      </c>
      <c r="BT614" s="182" t="str">
        <f t="shared" si="395"/>
        <v/>
      </c>
      <c r="BU614" s="183" t="str">
        <f t="shared" si="396"/>
        <v/>
      </c>
      <c r="BV614" s="184" t="str">
        <f>IF('Cálculos '!C620="","",AVERAGE(AN614:BU614))</f>
        <v/>
      </c>
    </row>
    <row r="615" spans="2:74" ht="17.25" hidden="1" thickBot="1" x14ac:dyDescent="0.35">
      <c r="B615" s="165">
        <f t="shared" si="361"/>
        <v>613</v>
      </c>
      <c r="C615" s="171" t="str">
        <f>IF('Cálculos '!J621="","",'Cálculos '!J621)</f>
        <v/>
      </c>
      <c r="D615" s="172" t="str">
        <f>IF('Cálculos '!K621="","",'Cálculos '!K621)</f>
        <v/>
      </c>
      <c r="E615" s="172" t="str">
        <f>IF('Cálculos '!L621="","",'Cálculos '!L621)</f>
        <v/>
      </c>
      <c r="F615" s="172" t="str">
        <f>IF('Cálculos '!M621="","",'Cálculos '!M621)</f>
        <v/>
      </c>
      <c r="G615" s="172" t="str">
        <f>IF('Cálculos '!N621="","",'Cálculos '!N621)</f>
        <v/>
      </c>
      <c r="H615" s="172" t="str">
        <f>IF('Cálculos '!O621="","",'Cálculos '!O621)</f>
        <v/>
      </c>
      <c r="I615" s="172" t="str">
        <f>IF('Cálculos '!P621="","",'Cálculos '!P621)</f>
        <v/>
      </c>
      <c r="J615" s="172" t="str">
        <f>IF('Cálculos '!Q621="","",'Cálculos '!Q621)</f>
        <v/>
      </c>
      <c r="K615" s="172" t="str">
        <f>IF('Cálculos '!R621="","",'Cálculos '!R621)</f>
        <v/>
      </c>
      <c r="L615" s="172" t="str">
        <f>IF('Cálculos '!S621="","",'Cálculos '!S621)</f>
        <v/>
      </c>
      <c r="M615" s="172" t="str">
        <f>IF('Cálculos '!T621="","",'Cálculos '!T621)</f>
        <v/>
      </c>
      <c r="N615" s="172" t="str">
        <f>IF('Cálculos '!U621="","",'Cálculos '!U621)</f>
        <v/>
      </c>
      <c r="O615" s="172" t="str">
        <f>IF('Cálculos '!V621="","",'Cálculos '!V621)</f>
        <v/>
      </c>
      <c r="P615" s="172" t="str">
        <f>IF('Cálculos '!W621="","",'Cálculos '!W621)</f>
        <v/>
      </c>
      <c r="Q615" s="172" t="str">
        <f>IF('Cálculos '!X621="","",'Cálculos '!X621)</f>
        <v/>
      </c>
      <c r="R615" s="172" t="str">
        <f>IF('Cálculos '!Y621="","",'Cálculos '!Y621)</f>
        <v/>
      </c>
      <c r="S615" s="172" t="str">
        <f>IF('Cálculos '!Z621="","",'Cálculos '!Z621)</f>
        <v/>
      </c>
      <c r="T615" s="172" t="str">
        <f>IF('Cálculos '!AA621="","",'Cálculos '!AA621)</f>
        <v/>
      </c>
      <c r="U615" s="172" t="str">
        <f>IF('Cálculos '!AB621="","",'Cálculos '!AB621)</f>
        <v/>
      </c>
      <c r="V615" s="172" t="str">
        <f>IF('Cálculos '!AC621="","",'Cálculos '!AC621)</f>
        <v/>
      </c>
      <c r="W615" s="172" t="str">
        <f>IF('Cálculos '!AD621="","",'Cálculos '!AD621)</f>
        <v/>
      </c>
      <c r="X615" s="172" t="str">
        <f>IF('Cálculos '!AE621="","",'Cálculos '!AE621)</f>
        <v/>
      </c>
      <c r="Y615" s="172" t="str">
        <f>IF('Cálculos '!AF621="","",'Cálculos '!AF621)</f>
        <v/>
      </c>
      <c r="Z615" s="172" t="str">
        <f>IF('Cálculos '!AG621="","",'Cálculos '!AG621)</f>
        <v/>
      </c>
      <c r="AA615" s="172" t="str">
        <f>IF('Cálculos '!AH621="","",'Cálculos '!AH621)</f>
        <v/>
      </c>
      <c r="AB615" s="172" t="str">
        <f>IF('Cálculos '!AI621="","",'Cálculos '!AI621)</f>
        <v/>
      </c>
      <c r="AC615" s="172" t="str">
        <f>IF('Cálculos '!AJ621="","",'Cálculos '!AJ621)</f>
        <v/>
      </c>
      <c r="AD615" s="172" t="str">
        <f>IF('Cálculos '!AK621="","",'Cálculos '!AK621)</f>
        <v/>
      </c>
      <c r="AE615" s="172" t="str">
        <f>IF('Cálculos '!AL621="","",'Cálculos '!AL621)</f>
        <v/>
      </c>
      <c r="AF615" s="172" t="str">
        <f>IF('Cálculos '!AM621="","",'Cálculos '!AM621)</f>
        <v/>
      </c>
      <c r="AG615" s="172" t="str">
        <f>IF('Cálculos '!AN621="","",'Cálculos '!AN621)</f>
        <v/>
      </c>
      <c r="AH615" s="172" t="str">
        <f>IF('Cálculos '!AO621="","",'Cálculos '!AO621)</f>
        <v/>
      </c>
      <c r="AI615" s="172" t="str">
        <f>IF('Cálculos '!AP621="","",'Cálculos '!AP621)</f>
        <v/>
      </c>
      <c r="AJ615" s="443" t="str">
        <f>IF('Cálculos '!AQ621="","",'Cálculos '!AQ621)</f>
        <v/>
      </c>
      <c r="AK615" s="446" t="str">
        <f>IF('Cálculos '!D621="","",AVERAGE(C615:AJ615))</f>
        <v/>
      </c>
      <c r="AM615" s="181">
        <f t="shared" si="362"/>
        <v>613</v>
      </c>
      <c r="AN615" s="284" t="str">
        <f t="shared" si="363"/>
        <v/>
      </c>
      <c r="AO615" s="285" t="str">
        <f t="shared" si="364"/>
        <v/>
      </c>
      <c r="AP615" s="285" t="str">
        <f t="shared" si="365"/>
        <v/>
      </c>
      <c r="AQ615" s="285" t="str">
        <f t="shared" si="366"/>
        <v/>
      </c>
      <c r="AR615" s="182" t="str">
        <f t="shared" si="367"/>
        <v/>
      </c>
      <c r="AS615" s="182" t="str">
        <f t="shared" si="368"/>
        <v/>
      </c>
      <c r="AT615" s="182" t="str">
        <f t="shared" si="369"/>
        <v/>
      </c>
      <c r="AU615" s="182" t="str">
        <f t="shared" si="370"/>
        <v/>
      </c>
      <c r="AV615" s="182" t="str">
        <f t="shared" si="371"/>
        <v/>
      </c>
      <c r="AW615" s="182" t="str">
        <f t="shared" si="372"/>
        <v/>
      </c>
      <c r="AX615" s="182" t="str">
        <f t="shared" si="373"/>
        <v/>
      </c>
      <c r="AY615" s="182" t="str">
        <f t="shared" si="374"/>
        <v/>
      </c>
      <c r="AZ615" s="182" t="str">
        <f t="shared" si="375"/>
        <v/>
      </c>
      <c r="BA615" s="182" t="str">
        <f t="shared" si="376"/>
        <v/>
      </c>
      <c r="BB615" s="182" t="str">
        <f t="shared" si="377"/>
        <v/>
      </c>
      <c r="BC615" s="182" t="str">
        <f t="shared" si="378"/>
        <v/>
      </c>
      <c r="BD615" s="182" t="str">
        <f t="shared" si="379"/>
        <v/>
      </c>
      <c r="BE615" s="182" t="str">
        <f t="shared" si="380"/>
        <v/>
      </c>
      <c r="BF615" s="182" t="str">
        <f t="shared" si="381"/>
        <v/>
      </c>
      <c r="BG615" s="182" t="str">
        <f t="shared" si="382"/>
        <v/>
      </c>
      <c r="BH615" s="182" t="str">
        <f t="shared" si="383"/>
        <v/>
      </c>
      <c r="BI615" s="182" t="str">
        <f t="shared" si="384"/>
        <v/>
      </c>
      <c r="BJ615" s="182" t="str">
        <f t="shared" si="385"/>
        <v/>
      </c>
      <c r="BK615" s="182" t="str">
        <f t="shared" si="386"/>
        <v/>
      </c>
      <c r="BL615" s="182" t="str">
        <f t="shared" si="387"/>
        <v/>
      </c>
      <c r="BM615" s="182" t="str">
        <f t="shared" si="388"/>
        <v/>
      </c>
      <c r="BN615" s="182" t="str">
        <f t="shared" si="389"/>
        <v/>
      </c>
      <c r="BO615" s="182" t="str">
        <f t="shared" si="390"/>
        <v/>
      </c>
      <c r="BP615" s="182" t="str">
        <f t="shared" si="391"/>
        <v/>
      </c>
      <c r="BQ615" s="182" t="str">
        <f t="shared" si="392"/>
        <v/>
      </c>
      <c r="BR615" s="182" t="str">
        <f t="shared" si="393"/>
        <v/>
      </c>
      <c r="BS615" s="182" t="str">
        <f t="shared" si="394"/>
        <v/>
      </c>
      <c r="BT615" s="182" t="str">
        <f t="shared" si="395"/>
        <v/>
      </c>
      <c r="BU615" s="183" t="str">
        <f t="shared" si="396"/>
        <v/>
      </c>
      <c r="BV615" s="184" t="str">
        <f>IF('Cálculos '!C621="","",AVERAGE(AN615:BU615))</f>
        <v/>
      </c>
    </row>
    <row r="616" spans="2:74" ht="17.25" hidden="1" thickBot="1" x14ac:dyDescent="0.35">
      <c r="B616" s="165">
        <f t="shared" si="361"/>
        <v>614</v>
      </c>
      <c r="C616" s="171" t="str">
        <f>IF('Cálculos '!J622="","",'Cálculos '!J622)</f>
        <v/>
      </c>
      <c r="D616" s="172" t="str">
        <f>IF('Cálculos '!K622="","",'Cálculos '!K622)</f>
        <v/>
      </c>
      <c r="E616" s="172" t="str">
        <f>IF('Cálculos '!L622="","",'Cálculos '!L622)</f>
        <v/>
      </c>
      <c r="F616" s="172" t="str">
        <f>IF('Cálculos '!M622="","",'Cálculos '!M622)</f>
        <v/>
      </c>
      <c r="G616" s="172" t="str">
        <f>IF('Cálculos '!N622="","",'Cálculos '!N622)</f>
        <v/>
      </c>
      <c r="H616" s="172" t="str">
        <f>IF('Cálculos '!O622="","",'Cálculos '!O622)</f>
        <v/>
      </c>
      <c r="I616" s="172" t="str">
        <f>IF('Cálculos '!P622="","",'Cálculos '!P622)</f>
        <v/>
      </c>
      <c r="J616" s="172" t="str">
        <f>IF('Cálculos '!Q622="","",'Cálculos '!Q622)</f>
        <v/>
      </c>
      <c r="K616" s="172" t="str">
        <f>IF('Cálculos '!R622="","",'Cálculos '!R622)</f>
        <v/>
      </c>
      <c r="L616" s="172" t="str">
        <f>IF('Cálculos '!S622="","",'Cálculos '!S622)</f>
        <v/>
      </c>
      <c r="M616" s="172" t="str">
        <f>IF('Cálculos '!T622="","",'Cálculos '!T622)</f>
        <v/>
      </c>
      <c r="N616" s="172" t="str">
        <f>IF('Cálculos '!U622="","",'Cálculos '!U622)</f>
        <v/>
      </c>
      <c r="O616" s="172" t="str">
        <f>IF('Cálculos '!V622="","",'Cálculos '!V622)</f>
        <v/>
      </c>
      <c r="P616" s="172" t="str">
        <f>IF('Cálculos '!W622="","",'Cálculos '!W622)</f>
        <v/>
      </c>
      <c r="Q616" s="172" t="str">
        <f>IF('Cálculos '!X622="","",'Cálculos '!X622)</f>
        <v/>
      </c>
      <c r="R616" s="172" t="str">
        <f>IF('Cálculos '!Y622="","",'Cálculos '!Y622)</f>
        <v/>
      </c>
      <c r="S616" s="172" t="str">
        <f>IF('Cálculos '!Z622="","",'Cálculos '!Z622)</f>
        <v/>
      </c>
      <c r="T616" s="172" t="str">
        <f>IF('Cálculos '!AA622="","",'Cálculos '!AA622)</f>
        <v/>
      </c>
      <c r="U616" s="172" t="str">
        <f>IF('Cálculos '!AB622="","",'Cálculos '!AB622)</f>
        <v/>
      </c>
      <c r="V616" s="172" t="str">
        <f>IF('Cálculos '!AC622="","",'Cálculos '!AC622)</f>
        <v/>
      </c>
      <c r="W616" s="172" t="str">
        <f>IF('Cálculos '!AD622="","",'Cálculos '!AD622)</f>
        <v/>
      </c>
      <c r="X616" s="172" t="str">
        <f>IF('Cálculos '!AE622="","",'Cálculos '!AE622)</f>
        <v/>
      </c>
      <c r="Y616" s="172" t="str">
        <f>IF('Cálculos '!AF622="","",'Cálculos '!AF622)</f>
        <v/>
      </c>
      <c r="Z616" s="172" t="str">
        <f>IF('Cálculos '!AG622="","",'Cálculos '!AG622)</f>
        <v/>
      </c>
      <c r="AA616" s="172" t="str">
        <f>IF('Cálculos '!AH622="","",'Cálculos '!AH622)</f>
        <v/>
      </c>
      <c r="AB616" s="172" t="str">
        <f>IF('Cálculos '!AI622="","",'Cálculos '!AI622)</f>
        <v/>
      </c>
      <c r="AC616" s="172" t="str">
        <f>IF('Cálculos '!AJ622="","",'Cálculos '!AJ622)</f>
        <v/>
      </c>
      <c r="AD616" s="172" t="str">
        <f>IF('Cálculos '!AK622="","",'Cálculos '!AK622)</f>
        <v/>
      </c>
      <c r="AE616" s="172" t="str">
        <f>IF('Cálculos '!AL622="","",'Cálculos '!AL622)</f>
        <v/>
      </c>
      <c r="AF616" s="172" t="str">
        <f>IF('Cálculos '!AM622="","",'Cálculos '!AM622)</f>
        <v/>
      </c>
      <c r="AG616" s="172" t="str">
        <f>IF('Cálculos '!AN622="","",'Cálculos '!AN622)</f>
        <v/>
      </c>
      <c r="AH616" s="172" t="str">
        <f>IF('Cálculos '!AO622="","",'Cálculos '!AO622)</f>
        <v/>
      </c>
      <c r="AI616" s="172" t="str">
        <f>IF('Cálculos '!AP622="","",'Cálculos '!AP622)</f>
        <v/>
      </c>
      <c r="AJ616" s="443" t="str">
        <f>IF('Cálculos '!AQ622="","",'Cálculos '!AQ622)</f>
        <v/>
      </c>
      <c r="AK616" s="446" t="str">
        <f>IF('Cálculos '!D622="","",AVERAGE(C616:AJ616))</f>
        <v/>
      </c>
      <c r="AM616" s="181">
        <f t="shared" si="362"/>
        <v>614</v>
      </c>
      <c r="AN616" s="284" t="str">
        <f t="shared" si="363"/>
        <v/>
      </c>
      <c r="AO616" s="285" t="str">
        <f t="shared" si="364"/>
        <v/>
      </c>
      <c r="AP616" s="285" t="str">
        <f t="shared" si="365"/>
        <v/>
      </c>
      <c r="AQ616" s="285" t="str">
        <f t="shared" si="366"/>
        <v/>
      </c>
      <c r="AR616" s="182" t="str">
        <f t="shared" si="367"/>
        <v/>
      </c>
      <c r="AS616" s="182" t="str">
        <f t="shared" si="368"/>
        <v/>
      </c>
      <c r="AT616" s="182" t="str">
        <f t="shared" si="369"/>
        <v/>
      </c>
      <c r="AU616" s="182" t="str">
        <f t="shared" si="370"/>
        <v/>
      </c>
      <c r="AV616" s="182" t="str">
        <f t="shared" si="371"/>
        <v/>
      </c>
      <c r="AW616" s="182" t="str">
        <f t="shared" si="372"/>
        <v/>
      </c>
      <c r="AX616" s="182" t="str">
        <f t="shared" si="373"/>
        <v/>
      </c>
      <c r="AY616" s="182" t="str">
        <f t="shared" si="374"/>
        <v/>
      </c>
      <c r="AZ616" s="182" t="str">
        <f t="shared" si="375"/>
        <v/>
      </c>
      <c r="BA616" s="182" t="str">
        <f t="shared" si="376"/>
        <v/>
      </c>
      <c r="BB616" s="182" t="str">
        <f t="shared" si="377"/>
        <v/>
      </c>
      <c r="BC616" s="182" t="str">
        <f t="shared" si="378"/>
        <v/>
      </c>
      <c r="BD616" s="182" t="str">
        <f t="shared" si="379"/>
        <v/>
      </c>
      <c r="BE616" s="182" t="str">
        <f t="shared" si="380"/>
        <v/>
      </c>
      <c r="BF616" s="182" t="str">
        <f t="shared" si="381"/>
        <v/>
      </c>
      <c r="BG616" s="182" t="str">
        <f t="shared" si="382"/>
        <v/>
      </c>
      <c r="BH616" s="182" t="str">
        <f t="shared" si="383"/>
        <v/>
      </c>
      <c r="BI616" s="182" t="str">
        <f t="shared" si="384"/>
        <v/>
      </c>
      <c r="BJ616" s="182" t="str">
        <f t="shared" si="385"/>
        <v/>
      </c>
      <c r="BK616" s="182" t="str">
        <f t="shared" si="386"/>
        <v/>
      </c>
      <c r="BL616" s="182" t="str">
        <f t="shared" si="387"/>
        <v/>
      </c>
      <c r="BM616" s="182" t="str">
        <f t="shared" si="388"/>
        <v/>
      </c>
      <c r="BN616" s="182" t="str">
        <f t="shared" si="389"/>
        <v/>
      </c>
      <c r="BO616" s="182" t="str">
        <f t="shared" si="390"/>
        <v/>
      </c>
      <c r="BP616" s="182" t="str">
        <f t="shared" si="391"/>
        <v/>
      </c>
      <c r="BQ616" s="182" t="str">
        <f t="shared" si="392"/>
        <v/>
      </c>
      <c r="BR616" s="182" t="str">
        <f t="shared" si="393"/>
        <v/>
      </c>
      <c r="BS616" s="182" t="str">
        <f t="shared" si="394"/>
        <v/>
      </c>
      <c r="BT616" s="182" t="str">
        <f t="shared" si="395"/>
        <v/>
      </c>
      <c r="BU616" s="183" t="str">
        <f t="shared" si="396"/>
        <v/>
      </c>
      <c r="BV616" s="184" t="str">
        <f>IF('Cálculos '!C622="","",AVERAGE(AN616:BU616))</f>
        <v/>
      </c>
    </row>
    <row r="617" spans="2:74" ht="17.25" hidden="1" thickBot="1" x14ac:dyDescent="0.35">
      <c r="B617" s="165">
        <f t="shared" si="361"/>
        <v>615</v>
      </c>
      <c r="C617" s="171" t="str">
        <f>IF('Cálculos '!J623="","",'Cálculos '!J623)</f>
        <v/>
      </c>
      <c r="D617" s="172" t="str">
        <f>IF('Cálculos '!K623="","",'Cálculos '!K623)</f>
        <v/>
      </c>
      <c r="E617" s="172" t="str">
        <f>IF('Cálculos '!L623="","",'Cálculos '!L623)</f>
        <v/>
      </c>
      <c r="F617" s="172" t="str">
        <f>IF('Cálculos '!M623="","",'Cálculos '!M623)</f>
        <v/>
      </c>
      <c r="G617" s="172" t="str">
        <f>IF('Cálculos '!N623="","",'Cálculos '!N623)</f>
        <v/>
      </c>
      <c r="H617" s="172" t="str">
        <f>IF('Cálculos '!O623="","",'Cálculos '!O623)</f>
        <v/>
      </c>
      <c r="I617" s="172" t="str">
        <f>IF('Cálculos '!P623="","",'Cálculos '!P623)</f>
        <v/>
      </c>
      <c r="J617" s="172" t="str">
        <f>IF('Cálculos '!Q623="","",'Cálculos '!Q623)</f>
        <v/>
      </c>
      <c r="K617" s="172" t="str">
        <f>IF('Cálculos '!R623="","",'Cálculos '!R623)</f>
        <v/>
      </c>
      <c r="L617" s="172" t="str">
        <f>IF('Cálculos '!S623="","",'Cálculos '!S623)</f>
        <v/>
      </c>
      <c r="M617" s="172" t="str">
        <f>IF('Cálculos '!T623="","",'Cálculos '!T623)</f>
        <v/>
      </c>
      <c r="N617" s="172" t="str">
        <f>IF('Cálculos '!U623="","",'Cálculos '!U623)</f>
        <v/>
      </c>
      <c r="O617" s="172" t="str">
        <f>IF('Cálculos '!V623="","",'Cálculos '!V623)</f>
        <v/>
      </c>
      <c r="P617" s="172" t="str">
        <f>IF('Cálculos '!W623="","",'Cálculos '!W623)</f>
        <v/>
      </c>
      <c r="Q617" s="172" t="str">
        <f>IF('Cálculos '!X623="","",'Cálculos '!X623)</f>
        <v/>
      </c>
      <c r="R617" s="172" t="str">
        <f>IF('Cálculos '!Y623="","",'Cálculos '!Y623)</f>
        <v/>
      </c>
      <c r="S617" s="172" t="str">
        <f>IF('Cálculos '!Z623="","",'Cálculos '!Z623)</f>
        <v/>
      </c>
      <c r="T617" s="172" t="str">
        <f>IF('Cálculos '!AA623="","",'Cálculos '!AA623)</f>
        <v/>
      </c>
      <c r="U617" s="172" t="str">
        <f>IF('Cálculos '!AB623="","",'Cálculos '!AB623)</f>
        <v/>
      </c>
      <c r="V617" s="172" t="str">
        <f>IF('Cálculos '!AC623="","",'Cálculos '!AC623)</f>
        <v/>
      </c>
      <c r="W617" s="172" t="str">
        <f>IF('Cálculos '!AD623="","",'Cálculos '!AD623)</f>
        <v/>
      </c>
      <c r="X617" s="172" t="str">
        <f>IF('Cálculos '!AE623="","",'Cálculos '!AE623)</f>
        <v/>
      </c>
      <c r="Y617" s="172" t="str">
        <f>IF('Cálculos '!AF623="","",'Cálculos '!AF623)</f>
        <v/>
      </c>
      <c r="Z617" s="172" t="str">
        <f>IF('Cálculos '!AG623="","",'Cálculos '!AG623)</f>
        <v/>
      </c>
      <c r="AA617" s="172" t="str">
        <f>IF('Cálculos '!AH623="","",'Cálculos '!AH623)</f>
        <v/>
      </c>
      <c r="AB617" s="172" t="str">
        <f>IF('Cálculos '!AI623="","",'Cálculos '!AI623)</f>
        <v/>
      </c>
      <c r="AC617" s="172" t="str">
        <f>IF('Cálculos '!AJ623="","",'Cálculos '!AJ623)</f>
        <v/>
      </c>
      <c r="AD617" s="172" t="str">
        <f>IF('Cálculos '!AK623="","",'Cálculos '!AK623)</f>
        <v/>
      </c>
      <c r="AE617" s="172" t="str">
        <f>IF('Cálculos '!AL623="","",'Cálculos '!AL623)</f>
        <v/>
      </c>
      <c r="AF617" s="172" t="str">
        <f>IF('Cálculos '!AM623="","",'Cálculos '!AM623)</f>
        <v/>
      </c>
      <c r="AG617" s="172" t="str">
        <f>IF('Cálculos '!AN623="","",'Cálculos '!AN623)</f>
        <v/>
      </c>
      <c r="AH617" s="172" t="str">
        <f>IF('Cálculos '!AO623="","",'Cálculos '!AO623)</f>
        <v/>
      </c>
      <c r="AI617" s="172" t="str">
        <f>IF('Cálculos '!AP623="","",'Cálculos '!AP623)</f>
        <v/>
      </c>
      <c r="AJ617" s="443" t="str">
        <f>IF('Cálculos '!AQ623="","",'Cálculos '!AQ623)</f>
        <v/>
      </c>
      <c r="AK617" s="446" t="str">
        <f>IF('Cálculos '!D623="","",AVERAGE(C617:AJ617))</f>
        <v/>
      </c>
      <c r="AM617" s="181">
        <f t="shared" si="362"/>
        <v>615</v>
      </c>
      <c r="AN617" s="284" t="str">
        <f t="shared" si="363"/>
        <v/>
      </c>
      <c r="AO617" s="285" t="str">
        <f t="shared" si="364"/>
        <v/>
      </c>
      <c r="AP617" s="285" t="str">
        <f t="shared" si="365"/>
        <v/>
      </c>
      <c r="AQ617" s="285" t="str">
        <f t="shared" si="366"/>
        <v/>
      </c>
      <c r="AR617" s="182" t="str">
        <f t="shared" si="367"/>
        <v/>
      </c>
      <c r="AS617" s="182" t="str">
        <f t="shared" si="368"/>
        <v/>
      </c>
      <c r="AT617" s="182" t="str">
        <f t="shared" si="369"/>
        <v/>
      </c>
      <c r="AU617" s="182" t="str">
        <f t="shared" si="370"/>
        <v/>
      </c>
      <c r="AV617" s="182" t="str">
        <f t="shared" si="371"/>
        <v/>
      </c>
      <c r="AW617" s="182" t="str">
        <f t="shared" si="372"/>
        <v/>
      </c>
      <c r="AX617" s="182" t="str">
        <f t="shared" si="373"/>
        <v/>
      </c>
      <c r="AY617" s="182" t="str">
        <f t="shared" si="374"/>
        <v/>
      </c>
      <c r="AZ617" s="182" t="str">
        <f t="shared" si="375"/>
        <v/>
      </c>
      <c r="BA617" s="182" t="str">
        <f t="shared" si="376"/>
        <v/>
      </c>
      <c r="BB617" s="182" t="str">
        <f t="shared" si="377"/>
        <v/>
      </c>
      <c r="BC617" s="182" t="str">
        <f t="shared" si="378"/>
        <v/>
      </c>
      <c r="BD617" s="182" t="str">
        <f t="shared" si="379"/>
        <v/>
      </c>
      <c r="BE617" s="182" t="str">
        <f t="shared" si="380"/>
        <v/>
      </c>
      <c r="BF617" s="182" t="str">
        <f t="shared" si="381"/>
        <v/>
      </c>
      <c r="BG617" s="182" t="str">
        <f t="shared" si="382"/>
        <v/>
      </c>
      <c r="BH617" s="182" t="str">
        <f t="shared" si="383"/>
        <v/>
      </c>
      <c r="BI617" s="182" t="str">
        <f t="shared" si="384"/>
        <v/>
      </c>
      <c r="BJ617" s="182" t="str">
        <f t="shared" si="385"/>
        <v/>
      </c>
      <c r="BK617" s="182" t="str">
        <f t="shared" si="386"/>
        <v/>
      </c>
      <c r="BL617" s="182" t="str">
        <f t="shared" si="387"/>
        <v/>
      </c>
      <c r="BM617" s="182" t="str">
        <f t="shared" si="388"/>
        <v/>
      </c>
      <c r="BN617" s="182" t="str">
        <f t="shared" si="389"/>
        <v/>
      </c>
      <c r="BO617" s="182" t="str">
        <f t="shared" si="390"/>
        <v/>
      </c>
      <c r="BP617" s="182" t="str">
        <f t="shared" si="391"/>
        <v/>
      </c>
      <c r="BQ617" s="182" t="str">
        <f t="shared" si="392"/>
        <v/>
      </c>
      <c r="BR617" s="182" t="str">
        <f t="shared" si="393"/>
        <v/>
      </c>
      <c r="BS617" s="182" t="str">
        <f t="shared" si="394"/>
        <v/>
      </c>
      <c r="BT617" s="182" t="str">
        <f t="shared" si="395"/>
        <v/>
      </c>
      <c r="BU617" s="183" t="str">
        <f t="shared" si="396"/>
        <v/>
      </c>
      <c r="BV617" s="184" t="str">
        <f>IF('Cálculos '!C623="","",AVERAGE(AN617:BU617))</f>
        <v/>
      </c>
    </row>
    <row r="618" spans="2:74" ht="17.25" hidden="1" thickBot="1" x14ac:dyDescent="0.35">
      <c r="B618" s="165">
        <f t="shared" si="361"/>
        <v>616</v>
      </c>
      <c r="C618" s="171" t="str">
        <f>IF('Cálculos '!J624="","",'Cálculos '!J624)</f>
        <v/>
      </c>
      <c r="D618" s="172" t="str">
        <f>IF('Cálculos '!K624="","",'Cálculos '!K624)</f>
        <v/>
      </c>
      <c r="E618" s="172" t="str">
        <f>IF('Cálculos '!L624="","",'Cálculos '!L624)</f>
        <v/>
      </c>
      <c r="F618" s="172" t="str">
        <f>IF('Cálculos '!M624="","",'Cálculos '!M624)</f>
        <v/>
      </c>
      <c r="G618" s="172" t="str">
        <f>IF('Cálculos '!N624="","",'Cálculos '!N624)</f>
        <v/>
      </c>
      <c r="H618" s="172" t="str">
        <f>IF('Cálculos '!O624="","",'Cálculos '!O624)</f>
        <v/>
      </c>
      <c r="I618" s="172" t="str">
        <f>IF('Cálculos '!P624="","",'Cálculos '!P624)</f>
        <v/>
      </c>
      <c r="J618" s="172" t="str">
        <f>IF('Cálculos '!Q624="","",'Cálculos '!Q624)</f>
        <v/>
      </c>
      <c r="K618" s="172" t="str">
        <f>IF('Cálculos '!R624="","",'Cálculos '!R624)</f>
        <v/>
      </c>
      <c r="L618" s="172" t="str">
        <f>IF('Cálculos '!S624="","",'Cálculos '!S624)</f>
        <v/>
      </c>
      <c r="M618" s="172" t="str">
        <f>IF('Cálculos '!T624="","",'Cálculos '!T624)</f>
        <v/>
      </c>
      <c r="N618" s="172" t="str">
        <f>IF('Cálculos '!U624="","",'Cálculos '!U624)</f>
        <v/>
      </c>
      <c r="O618" s="172" t="str">
        <f>IF('Cálculos '!V624="","",'Cálculos '!V624)</f>
        <v/>
      </c>
      <c r="P618" s="172" t="str">
        <f>IF('Cálculos '!W624="","",'Cálculos '!W624)</f>
        <v/>
      </c>
      <c r="Q618" s="172" t="str">
        <f>IF('Cálculos '!X624="","",'Cálculos '!X624)</f>
        <v/>
      </c>
      <c r="R618" s="172" t="str">
        <f>IF('Cálculos '!Y624="","",'Cálculos '!Y624)</f>
        <v/>
      </c>
      <c r="S618" s="172" t="str">
        <f>IF('Cálculos '!Z624="","",'Cálculos '!Z624)</f>
        <v/>
      </c>
      <c r="T618" s="172" t="str">
        <f>IF('Cálculos '!AA624="","",'Cálculos '!AA624)</f>
        <v/>
      </c>
      <c r="U618" s="172" t="str">
        <f>IF('Cálculos '!AB624="","",'Cálculos '!AB624)</f>
        <v/>
      </c>
      <c r="V618" s="172" t="str">
        <f>IF('Cálculos '!AC624="","",'Cálculos '!AC624)</f>
        <v/>
      </c>
      <c r="W618" s="172" t="str">
        <f>IF('Cálculos '!AD624="","",'Cálculos '!AD624)</f>
        <v/>
      </c>
      <c r="X618" s="172" t="str">
        <f>IF('Cálculos '!AE624="","",'Cálculos '!AE624)</f>
        <v/>
      </c>
      <c r="Y618" s="172" t="str">
        <f>IF('Cálculos '!AF624="","",'Cálculos '!AF624)</f>
        <v/>
      </c>
      <c r="Z618" s="172" t="str">
        <f>IF('Cálculos '!AG624="","",'Cálculos '!AG624)</f>
        <v/>
      </c>
      <c r="AA618" s="172" t="str">
        <f>IF('Cálculos '!AH624="","",'Cálculos '!AH624)</f>
        <v/>
      </c>
      <c r="AB618" s="172" t="str">
        <f>IF('Cálculos '!AI624="","",'Cálculos '!AI624)</f>
        <v/>
      </c>
      <c r="AC618" s="172" t="str">
        <f>IF('Cálculos '!AJ624="","",'Cálculos '!AJ624)</f>
        <v/>
      </c>
      <c r="AD618" s="172" t="str">
        <f>IF('Cálculos '!AK624="","",'Cálculos '!AK624)</f>
        <v/>
      </c>
      <c r="AE618" s="172" t="str">
        <f>IF('Cálculos '!AL624="","",'Cálculos '!AL624)</f>
        <v/>
      </c>
      <c r="AF618" s="172" t="str">
        <f>IF('Cálculos '!AM624="","",'Cálculos '!AM624)</f>
        <v/>
      </c>
      <c r="AG618" s="172" t="str">
        <f>IF('Cálculos '!AN624="","",'Cálculos '!AN624)</f>
        <v/>
      </c>
      <c r="AH618" s="172" t="str">
        <f>IF('Cálculos '!AO624="","",'Cálculos '!AO624)</f>
        <v/>
      </c>
      <c r="AI618" s="172" t="str">
        <f>IF('Cálculos '!AP624="","",'Cálculos '!AP624)</f>
        <v/>
      </c>
      <c r="AJ618" s="443" t="str">
        <f>IF('Cálculos '!AQ624="","",'Cálculos '!AQ624)</f>
        <v/>
      </c>
      <c r="AK618" s="446" t="str">
        <f>IF('Cálculos '!D624="","",AVERAGE(C618:AJ618))</f>
        <v/>
      </c>
      <c r="AM618" s="181">
        <f t="shared" si="362"/>
        <v>616</v>
      </c>
      <c r="AN618" s="284" t="str">
        <f t="shared" si="363"/>
        <v/>
      </c>
      <c r="AO618" s="285" t="str">
        <f t="shared" si="364"/>
        <v/>
      </c>
      <c r="AP618" s="285" t="str">
        <f t="shared" si="365"/>
        <v/>
      </c>
      <c r="AQ618" s="285" t="str">
        <f t="shared" si="366"/>
        <v/>
      </c>
      <c r="AR618" s="182" t="str">
        <f t="shared" si="367"/>
        <v/>
      </c>
      <c r="AS618" s="182" t="str">
        <f t="shared" si="368"/>
        <v/>
      </c>
      <c r="AT618" s="182" t="str">
        <f t="shared" si="369"/>
        <v/>
      </c>
      <c r="AU618" s="182" t="str">
        <f t="shared" si="370"/>
        <v/>
      </c>
      <c r="AV618" s="182" t="str">
        <f t="shared" si="371"/>
        <v/>
      </c>
      <c r="AW618" s="182" t="str">
        <f t="shared" si="372"/>
        <v/>
      </c>
      <c r="AX618" s="182" t="str">
        <f t="shared" si="373"/>
        <v/>
      </c>
      <c r="AY618" s="182" t="str">
        <f t="shared" si="374"/>
        <v/>
      </c>
      <c r="AZ618" s="182" t="str">
        <f t="shared" si="375"/>
        <v/>
      </c>
      <c r="BA618" s="182" t="str">
        <f t="shared" si="376"/>
        <v/>
      </c>
      <c r="BB618" s="182" t="str">
        <f t="shared" si="377"/>
        <v/>
      </c>
      <c r="BC618" s="182" t="str">
        <f t="shared" si="378"/>
        <v/>
      </c>
      <c r="BD618" s="182" t="str">
        <f t="shared" si="379"/>
        <v/>
      </c>
      <c r="BE618" s="182" t="str">
        <f t="shared" si="380"/>
        <v/>
      </c>
      <c r="BF618" s="182" t="str">
        <f t="shared" si="381"/>
        <v/>
      </c>
      <c r="BG618" s="182" t="str">
        <f t="shared" si="382"/>
        <v/>
      </c>
      <c r="BH618" s="182" t="str">
        <f t="shared" si="383"/>
        <v/>
      </c>
      <c r="BI618" s="182" t="str">
        <f t="shared" si="384"/>
        <v/>
      </c>
      <c r="BJ618" s="182" t="str">
        <f t="shared" si="385"/>
        <v/>
      </c>
      <c r="BK618" s="182" t="str">
        <f t="shared" si="386"/>
        <v/>
      </c>
      <c r="BL618" s="182" t="str">
        <f t="shared" si="387"/>
        <v/>
      </c>
      <c r="BM618" s="182" t="str">
        <f t="shared" si="388"/>
        <v/>
      </c>
      <c r="BN618" s="182" t="str">
        <f t="shared" si="389"/>
        <v/>
      </c>
      <c r="BO618" s="182" t="str">
        <f t="shared" si="390"/>
        <v/>
      </c>
      <c r="BP618" s="182" t="str">
        <f t="shared" si="391"/>
        <v/>
      </c>
      <c r="BQ618" s="182" t="str">
        <f t="shared" si="392"/>
        <v/>
      </c>
      <c r="BR618" s="182" t="str">
        <f t="shared" si="393"/>
        <v/>
      </c>
      <c r="BS618" s="182" t="str">
        <f t="shared" si="394"/>
        <v/>
      </c>
      <c r="BT618" s="182" t="str">
        <f t="shared" si="395"/>
        <v/>
      </c>
      <c r="BU618" s="183" t="str">
        <f t="shared" si="396"/>
        <v/>
      </c>
      <c r="BV618" s="184" t="str">
        <f>IF('Cálculos '!C624="","",AVERAGE(AN618:BU618))</f>
        <v/>
      </c>
    </row>
    <row r="619" spans="2:74" ht="17.25" hidden="1" thickBot="1" x14ac:dyDescent="0.35">
      <c r="B619" s="165">
        <f t="shared" si="361"/>
        <v>617</v>
      </c>
      <c r="C619" s="171" t="str">
        <f>IF('Cálculos '!J625="","",'Cálculos '!J625)</f>
        <v/>
      </c>
      <c r="D619" s="172" t="str">
        <f>IF('Cálculos '!K625="","",'Cálculos '!K625)</f>
        <v/>
      </c>
      <c r="E619" s="172" t="str">
        <f>IF('Cálculos '!L625="","",'Cálculos '!L625)</f>
        <v/>
      </c>
      <c r="F619" s="172" t="str">
        <f>IF('Cálculos '!M625="","",'Cálculos '!M625)</f>
        <v/>
      </c>
      <c r="G619" s="172" t="str">
        <f>IF('Cálculos '!N625="","",'Cálculos '!N625)</f>
        <v/>
      </c>
      <c r="H619" s="172" t="str">
        <f>IF('Cálculos '!O625="","",'Cálculos '!O625)</f>
        <v/>
      </c>
      <c r="I619" s="172" t="str">
        <f>IF('Cálculos '!P625="","",'Cálculos '!P625)</f>
        <v/>
      </c>
      <c r="J619" s="172" t="str">
        <f>IF('Cálculos '!Q625="","",'Cálculos '!Q625)</f>
        <v/>
      </c>
      <c r="K619" s="172" t="str">
        <f>IF('Cálculos '!R625="","",'Cálculos '!R625)</f>
        <v/>
      </c>
      <c r="L619" s="172" t="str">
        <f>IF('Cálculos '!S625="","",'Cálculos '!S625)</f>
        <v/>
      </c>
      <c r="M619" s="172" t="str">
        <f>IF('Cálculos '!T625="","",'Cálculos '!T625)</f>
        <v/>
      </c>
      <c r="N619" s="172" t="str">
        <f>IF('Cálculos '!U625="","",'Cálculos '!U625)</f>
        <v/>
      </c>
      <c r="O619" s="172" t="str">
        <f>IF('Cálculos '!V625="","",'Cálculos '!V625)</f>
        <v/>
      </c>
      <c r="P619" s="172" t="str">
        <f>IF('Cálculos '!W625="","",'Cálculos '!W625)</f>
        <v/>
      </c>
      <c r="Q619" s="172" t="str">
        <f>IF('Cálculos '!X625="","",'Cálculos '!X625)</f>
        <v/>
      </c>
      <c r="R619" s="172" t="str">
        <f>IF('Cálculos '!Y625="","",'Cálculos '!Y625)</f>
        <v/>
      </c>
      <c r="S619" s="172" t="str">
        <f>IF('Cálculos '!Z625="","",'Cálculos '!Z625)</f>
        <v/>
      </c>
      <c r="T619" s="172" t="str">
        <f>IF('Cálculos '!AA625="","",'Cálculos '!AA625)</f>
        <v/>
      </c>
      <c r="U619" s="172" t="str">
        <f>IF('Cálculos '!AB625="","",'Cálculos '!AB625)</f>
        <v/>
      </c>
      <c r="V619" s="172" t="str">
        <f>IF('Cálculos '!AC625="","",'Cálculos '!AC625)</f>
        <v/>
      </c>
      <c r="W619" s="172" t="str">
        <f>IF('Cálculos '!AD625="","",'Cálculos '!AD625)</f>
        <v/>
      </c>
      <c r="X619" s="172" t="str">
        <f>IF('Cálculos '!AE625="","",'Cálculos '!AE625)</f>
        <v/>
      </c>
      <c r="Y619" s="172" t="str">
        <f>IF('Cálculos '!AF625="","",'Cálculos '!AF625)</f>
        <v/>
      </c>
      <c r="Z619" s="172" t="str">
        <f>IF('Cálculos '!AG625="","",'Cálculos '!AG625)</f>
        <v/>
      </c>
      <c r="AA619" s="172" t="str">
        <f>IF('Cálculos '!AH625="","",'Cálculos '!AH625)</f>
        <v/>
      </c>
      <c r="AB619" s="172" t="str">
        <f>IF('Cálculos '!AI625="","",'Cálculos '!AI625)</f>
        <v/>
      </c>
      <c r="AC619" s="172" t="str">
        <f>IF('Cálculos '!AJ625="","",'Cálculos '!AJ625)</f>
        <v/>
      </c>
      <c r="AD619" s="172" t="str">
        <f>IF('Cálculos '!AK625="","",'Cálculos '!AK625)</f>
        <v/>
      </c>
      <c r="AE619" s="172" t="str">
        <f>IF('Cálculos '!AL625="","",'Cálculos '!AL625)</f>
        <v/>
      </c>
      <c r="AF619" s="172" t="str">
        <f>IF('Cálculos '!AM625="","",'Cálculos '!AM625)</f>
        <v/>
      </c>
      <c r="AG619" s="172" t="str">
        <f>IF('Cálculos '!AN625="","",'Cálculos '!AN625)</f>
        <v/>
      </c>
      <c r="AH619" s="172" t="str">
        <f>IF('Cálculos '!AO625="","",'Cálculos '!AO625)</f>
        <v/>
      </c>
      <c r="AI619" s="172" t="str">
        <f>IF('Cálculos '!AP625="","",'Cálculos '!AP625)</f>
        <v/>
      </c>
      <c r="AJ619" s="443" t="str">
        <f>IF('Cálculos '!AQ625="","",'Cálculos '!AQ625)</f>
        <v/>
      </c>
      <c r="AK619" s="446" t="str">
        <f>IF('Cálculos '!D625="","",AVERAGE(C619:AJ619))</f>
        <v/>
      </c>
      <c r="AM619" s="181">
        <f t="shared" si="362"/>
        <v>617</v>
      </c>
      <c r="AN619" s="284" t="str">
        <f t="shared" si="363"/>
        <v/>
      </c>
      <c r="AO619" s="285" t="str">
        <f t="shared" si="364"/>
        <v/>
      </c>
      <c r="AP619" s="285" t="str">
        <f t="shared" si="365"/>
        <v/>
      </c>
      <c r="AQ619" s="285" t="str">
        <f t="shared" si="366"/>
        <v/>
      </c>
      <c r="AR619" s="182" t="str">
        <f t="shared" si="367"/>
        <v/>
      </c>
      <c r="AS619" s="182" t="str">
        <f t="shared" si="368"/>
        <v/>
      </c>
      <c r="AT619" s="182" t="str">
        <f t="shared" si="369"/>
        <v/>
      </c>
      <c r="AU619" s="182" t="str">
        <f t="shared" si="370"/>
        <v/>
      </c>
      <c r="AV619" s="182" t="str">
        <f t="shared" si="371"/>
        <v/>
      </c>
      <c r="AW619" s="182" t="str">
        <f t="shared" si="372"/>
        <v/>
      </c>
      <c r="AX619" s="182" t="str">
        <f t="shared" si="373"/>
        <v/>
      </c>
      <c r="AY619" s="182" t="str">
        <f t="shared" si="374"/>
        <v/>
      </c>
      <c r="AZ619" s="182" t="str">
        <f t="shared" si="375"/>
        <v/>
      </c>
      <c r="BA619" s="182" t="str">
        <f t="shared" si="376"/>
        <v/>
      </c>
      <c r="BB619" s="182" t="str">
        <f t="shared" si="377"/>
        <v/>
      </c>
      <c r="BC619" s="182" t="str">
        <f t="shared" si="378"/>
        <v/>
      </c>
      <c r="BD619" s="182" t="str">
        <f t="shared" si="379"/>
        <v/>
      </c>
      <c r="BE619" s="182" t="str">
        <f t="shared" si="380"/>
        <v/>
      </c>
      <c r="BF619" s="182" t="str">
        <f t="shared" si="381"/>
        <v/>
      </c>
      <c r="BG619" s="182" t="str">
        <f t="shared" si="382"/>
        <v/>
      </c>
      <c r="BH619" s="182" t="str">
        <f t="shared" si="383"/>
        <v/>
      </c>
      <c r="BI619" s="182" t="str">
        <f t="shared" si="384"/>
        <v/>
      </c>
      <c r="BJ619" s="182" t="str">
        <f t="shared" si="385"/>
        <v/>
      </c>
      <c r="BK619" s="182" t="str">
        <f t="shared" si="386"/>
        <v/>
      </c>
      <c r="BL619" s="182" t="str">
        <f t="shared" si="387"/>
        <v/>
      </c>
      <c r="BM619" s="182" t="str">
        <f t="shared" si="388"/>
        <v/>
      </c>
      <c r="BN619" s="182" t="str">
        <f t="shared" si="389"/>
        <v/>
      </c>
      <c r="BO619" s="182" t="str">
        <f t="shared" si="390"/>
        <v/>
      </c>
      <c r="BP619" s="182" t="str">
        <f t="shared" si="391"/>
        <v/>
      </c>
      <c r="BQ619" s="182" t="str">
        <f t="shared" si="392"/>
        <v/>
      </c>
      <c r="BR619" s="182" t="str">
        <f t="shared" si="393"/>
        <v/>
      </c>
      <c r="BS619" s="182" t="str">
        <f t="shared" si="394"/>
        <v/>
      </c>
      <c r="BT619" s="182" t="str">
        <f t="shared" si="395"/>
        <v/>
      </c>
      <c r="BU619" s="183" t="str">
        <f t="shared" si="396"/>
        <v/>
      </c>
      <c r="BV619" s="184" t="str">
        <f>IF('Cálculos '!C625="","",AVERAGE(AN619:BU619))</f>
        <v/>
      </c>
    </row>
    <row r="620" spans="2:74" ht="17.25" hidden="1" thickBot="1" x14ac:dyDescent="0.35">
      <c r="B620" s="165">
        <f t="shared" si="361"/>
        <v>618</v>
      </c>
      <c r="C620" s="171" t="str">
        <f>IF('Cálculos '!J626="","",'Cálculos '!J626)</f>
        <v/>
      </c>
      <c r="D620" s="172" t="str">
        <f>IF('Cálculos '!K626="","",'Cálculos '!K626)</f>
        <v/>
      </c>
      <c r="E620" s="172" t="str">
        <f>IF('Cálculos '!L626="","",'Cálculos '!L626)</f>
        <v/>
      </c>
      <c r="F620" s="172" t="str">
        <f>IF('Cálculos '!M626="","",'Cálculos '!M626)</f>
        <v/>
      </c>
      <c r="G620" s="172" t="str">
        <f>IF('Cálculos '!N626="","",'Cálculos '!N626)</f>
        <v/>
      </c>
      <c r="H620" s="172" t="str">
        <f>IF('Cálculos '!O626="","",'Cálculos '!O626)</f>
        <v/>
      </c>
      <c r="I620" s="172" t="str">
        <f>IF('Cálculos '!P626="","",'Cálculos '!P626)</f>
        <v/>
      </c>
      <c r="J620" s="172" t="str">
        <f>IF('Cálculos '!Q626="","",'Cálculos '!Q626)</f>
        <v/>
      </c>
      <c r="K620" s="172" t="str">
        <f>IF('Cálculos '!R626="","",'Cálculos '!R626)</f>
        <v/>
      </c>
      <c r="L620" s="172" t="str">
        <f>IF('Cálculos '!S626="","",'Cálculos '!S626)</f>
        <v/>
      </c>
      <c r="M620" s="172" t="str">
        <f>IF('Cálculos '!T626="","",'Cálculos '!T626)</f>
        <v/>
      </c>
      <c r="N620" s="172" t="str">
        <f>IF('Cálculos '!U626="","",'Cálculos '!U626)</f>
        <v/>
      </c>
      <c r="O620" s="172" t="str">
        <f>IF('Cálculos '!V626="","",'Cálculos '!V626)</f>
        <v/>
      </c>
      <c r="P620" s="172" t="str">
        <f>IF('Cálculos '!W626="","",'Cálculos '!W626)</f>
        <v/>
      </c>
      <c r="Q620" s="172" t="str">
        <f>IF('Cálculos '!X626="","",'Cálculos '!X626)</f>
        <v/>
      </c>
      <c r="R620" s="172" t="str">
        <f>IF('Cálculos '!Y626="","",'Cálculos '!Y626)</f>
        <v/>
      </c>
      <c r="S620" s="172" t="str">
        <f>IF('Cálculos '!Z626="","",'Cálculos '!Z626)</f>
        <v/>
      </c>
      <c r="T620" s="172" t="str">
        <f>IF('Cálculos '!AA626="","",'Cálculos '!AA626)</f>
        <v/>
      </c>
      <c r="U620" s="172" t="str">
        <f>IF('Cálculos '!AB626="","",'Cálculos '!AB626)</f>
        <v/>
      </c>
      <c r="V620" s="172" t="str">
        <f>IF('Cálculos '!AC626="","",'Cálculos '!AC626)</f>
        <v/>
      </c>
      <c r="W620" s="172" t="str">
        <f>IF('Cálculos '!AD626="","",'Cálculos '!AD626)</f>
        <v/>
      </c>
      <c r="X620" s="172" t="str">
        <f>IF('Cálculos '!AE626="","",'Cálculos '!AE626)</f>
        <v/>
      </c>
      <c r="Y620" s="172" t="str">
        <f>IF('Cálculos '!AF626="","",'Cálculos '!AF626)</f>
        <v/>
      </c>
      <c r="Z620" s="172" t="str">
        <f>IF('Cálculos '!AG626="","",'Cálculos '!AG626)</f>
        <v/>
      </c>
      <c r="AA620" s="172" t="str">
        <f>IF('Cálculos '!AH626="","",'Cálculos '!AH626)</f>
        <v/>
      </c>
      <c r="AB620" s="172" t="str">
        <f>IF('Cálculos '!AI626="","",'Cálculos '!AI626)</f>
        <v/>
      </c>
      <c r="AC620" s="172" t="str">
        <f>IF('Cálculos '!AJ626="","",'Cálculos '!AJ626)</f>
        <v/>
      </c>
      <c r="AD620" s="172" t="str">
        <f>IF('Cálculos '!AK626="","",'Cálculos '!AK626)</f>
        <v/>
      </c>
      <c r="AE620" s="172" t="str">
        <f>IF('Cálculos '!AL626="","",'Cálculos '!AL626)</f>
        <v/>
      </c>
      <c r="AF620" s="172" t="str">
        <f>IF('Cálculos '!AM626="","",'Cálculos '!AM626)</f>
        <v/>
      </c>
      <c r="AG620" s="172" t="str">
        <f>IF('Cálculos '!AN626="","",'Cálculos '!AN626)</f>
        <v/>
      </c>
      <c r="AH620" s="172" t="str">
        <f>IF('Cálculos '!AO626="","",'Cálculos '!AO626)</f>
        <v/>
      </c>
      <c r="AI620" s="172" t="str">
        <f>IF('Cálculos '!AP626="","",'Cálculos '!AP626)</f>
        <v/>
      </c>
      <c r="AJ620" s="443" t="str">
        <f>IF('Cálculos '!AQ626="","",'Cálculos '!AQ626)</f>
        <v/>
      </c>
      <c r="AK620" s="446" t="str">
        <f>IF('Cálculos '!D626="","",AVERAGE(C620:AJ620))</f>
        <v/>
      </c>
      <c r="AM620" s="181">
        <f t="shared" si="362"/>
        <v>618</v>
      </c>
      <c r="AN620" s="284" t="str">
        <f t="shared" si="363"/>
        <v/>
      </c>
      <c r="AO620" s="285" t="str">
        <f t="shared" si="364"/>
        <v/>
      </c>
      <c r="AP620" s="285" t="str">
        <f t="shared" si="365"/>
        <v/>
      </c>
      <c r="AQ620" s="285" t="str">
        <f t="shared" si="366"/>
        <v/>
      </c>
      <c r="AR620" s="182" t="str">
        <f t="shared" si="367"/>
        <v/>
      </c>
      <c r="AS620" s="182" t="str">
        <f t="shared" si="368"/>
        <v/>
      </c>
      <c r="AT620" s="182" t="str">
        <f t="shared" si="369"/>
        <v/>
      </c>
      <c r="AU620" s="182" t="str">
        <f t="shared" si="370"/>
        <v/>
      </c>
      <c r="AV620" s="182" t="str">
        <f t="shared" si="371"/>
        <v/>
      </c>
      <c r="AW620" s="182" t="str">
        <f t="shared" si="372"/>
        <v/>
      </c>
      <c r="AX620" s="182" t="str">
        <f t="shared" si="373"/>
        <v/>
      </c>
      <c r="AY620" s="182" t="str">
        <f t="shared" si="374"/>
        <v/>
      </c>
      <c r="AZ620" s="182" t="str">
        <f t="shared" si="375"/>
        <v/>
      </c>
      <c r="BA620" s="182" t="str">
        <f t="shared" si="376"/>
        <v/>
      </c>
      <c r="BB620" s="182" t="str">
        <f t="shared" si="377"/>
        <v/>
      </c>
      <c r="BC620" s="182" t="str">
        <f t="shared" si="378"/>
        <v/>
      </c>
      <c r="BD620" s="182" t="str">
        <f t="shared" si="379"/>
        <v/>
      </c>
      <c r="BE620" s="182" t="str">
        <f t="shared" si="380"/>
        <v/>
      </c>
      <c r="BF620" s="182" t="str">
        <f t="shared" si="381"/>
        <v/>
      </c>
      <c r="BG620" s="182" t="str">
        <f t="shared" si="382"/>
        <v/>
      </c>
      <c r="BH620" s="182" t="str">
        <f t="shared" si="383"/>
        <v/>
      </c>
      <c r="BI620" s="182" t="str">
        <f t="shared" si="384"/>
        <v/>
      </c>
      <c r="BJ620" s="182" t="str">
        <f t="shared" si="385"/>
        <v/>
      </c>
      <c r="BK620" s="182" t="str">
        <f t="shared" si="386"/>
        <v/>
      </c>
      <c r="BL620" s="182" t="str">
        <f t="shared" si="387"/>
        <v/>
      </c>
      <c r="BM620" s="182" t="str">
        <f t="shared" si="388"/>
        <v/>
      </c>
      <c r="BN620" s="182" t="str">
        <f t="shared" si="389"/>
        <v/>
      </c>
      <c r="BO620" s="182" t="str">
        <f t="shared" si="390"/>
        <v/>
      </c>
      <c r="BP620" s="182" t="str">
        <f t="shared" si="391"/>
        <v/>
      </c>
      <c r="BQ620" s="182" t="str">
        <f t="shared" si="392"/>
        <v/>
      </c>
      <c r="BR620" s="182" t="str">
        <f t="shared" si="393"/>
        <v/>
      </c>
      <c r="BS620" s="182" t="str">
        <f t="shared" si="394"/>
        <v/>
      </c>
      <c r="BT620" s="182" t="str">
        <f t="shared" si="395"/>
        <v/>
      </c>
      <c r="BU620" s="183" t="str">
        <f t="shared" si="396"/>
        <v/>
      </c>
      <c r="BV620" s="184" t="str">
        <f>IF('Cálculos '!C626="","",AVERAGE(AN620:BU620))</f>
        <v/>
      </c>
    </row>
    <row r="621" spans="2:74" ht="17.25" hidden="1" thickBot="1" x14ac:dyDescent="0.35">
      <c r="B621" s="165">
        <f t="shared" si="361"/>
        <v>619</v>
      </c>
      <c r="C621" s="171" t="str">
        <f>IF('Cálculos '!J627="","",'Cálculos '!J627)</f>
        <v/>
      </c>
      <c r="D621" s="172" t="str">
        <f>IF('Cálculos '!K627="","",'Cálculos '!K627)</f>
        <v/>
      </c>
      <c r="E621" s="172" t="str">
        <f>IF('Cálculos '!L627="","",'Cálculos '!L627)</f>
        <v/>
      </c>
      <c r="F621" s="172" t="str">
        <f>IF('Cálculos '!M627="","",'Cálculos '!M627)</f>
        <v/>
      </c>
      <c r="G621" s="172" t="str">
        <f>IF('Cálculos '!N627="","",'Cálculos '!N627)</f>
        <v/>
      </c>
      <c r="H621" s="172" t="str">
        <f>IF('Cálculos '!O627="","",'Cálculos '!O627)</f>
        <v/>
      </c>
      <c r="I621" s="172" t="str">
        <f>IF('Cálculos '!P627="","",'Cálculos '!P627)</f>
        <v/>
      </c>
      <c r="J621" s="172" t="str">
        <f>IF('Cálculos '!Q627="","",'Cálculos '!Q627)</f>
        <v/>
      </c>
      <c r="K621" s="172" t="str">
        <f>IF('Cálculos '!R627="","",'Cálculos '!R627)</f>
        <v/>
      </c>
      <c r="L621" s="172" t="str">
        <f>IF('Cálculos '!S627="","",'Cálculos '!S627)</f>
        <v/>
      </c>
      <c r="M621" s="172" t="str">
        <f>IF('Cálculos '!T627="","",'Cálculos '!T627)</f>
        <v/>
      </c>
      <c r="N621" s="172" t="str">
        <f>IF('Cálculos '!U627="","",'Cálculos '!U627)</f>
        <v/>
      </c>
      <c r="O621" s="172" t="str">
        <f>IF('Cálculos '!V627="","",'Cálculos '!V627)</f>
        <v/>
      </c>
      <c r="P621" s="172" t="str">
        <f>IF('Cálculos '!W627="","",'Cálculos '!W627)</f>
        <v/>
      </c>
      <c r="Q621" s="172" t="str">
        <f>IF('Cálculos '!X627="","",'Cálculos '!X627)</f>
        <v/>
      </c>
      <c r="R621" s="172" t="str">
        <f>IF('Cálculos '!Y627="","",'Cálculos '!Y627)</f>
        <v/>
      </c>
      <c r="S621" s="172" t="str">
        <f>IF('Cálculos '!Z627="","",'Cálculos '!Z627)</f>
        <v/>
      </c>
      <c r="T621" s="172" t="str">
        <f>IF('Cálculos '!AA627="","",'Cálculos '!AA627)</f>
        <v/>
      </c>
      <c r="U621" s="172" t="str">
        <f>IF('Cálculos '!AB627="","",'Cálculos '!AB627)</f>
        <v/>
      </c>
      <c r="V621" s="172" t="str">
        <f>IF('Cálculos '!AC627="","",'Cálculos '!AC627)</f>
        <v/>
      </c>
      <c r="W621" s="172" t="str">
        <f>IF('Cálculos '!AD627="","",'Cálculos '!AD627)</f>
        <v/>
      </c>
      <c r="X621" s="172" t="str">
        <f>IF('Cálculos '!AE627="","",'Cálculos '!AE627)</f>
        <v/>
      </c>
      <c r="Y621" s="172" t="str">
        <f>IF('Cálculos '!AF627="","",'Cálculos '!AF627)</f>
        <v/>
      </c>
      <c r="Z621" s="172" t="str">
        <f>IF('Cálculos '!AG627="","",'Cálculos '!AG627)</f>
        <v/>
      </c>
      <c r="AA621" s="172" t="str">
        <f>IF('Cálculos '!AH627="","",'Cálculos '!AH627)</f>
        <v/>
      </c>
      <c r="AB621" s="172" t="str">
        <f>IF('Cálculos '!AI627="","",'Cálculos '!AI627)</f>
        <v/>
      </c>
      <c r="AC621" s="172" t="str">
        <f>IF('Cálculos '!AJ627="","",'Cálculos '!AJ627)</f>
        <v/>
      </c>
      <c r="AD621" s="172" t="str">
        <f>IF('Cálculos '!AK627="","",'Cálculos '!AK627)</f>
        <v/>
      </c>
      <c r="AE621" s="172" t="str">
        <f>IF('Cálculos '!AL627="","",'Cálculos '!AL627)</f>
        <v/>
      </c>
      <c r="AF621" s="172" t="str">
        <f>IF('Cálculos '!AM627="","",'Cálculos '!AM627)</f>
        <v/>
      </c>
      <c r="AG621" s="172" t="str">
        <f>IF('Cálculos '!AN627="","",'Cálculos '!AN627)</f>
        <v/>
      </c>
      <c r="AH621" s="172" t="str">
        <f>IF('Cálculos '!AO627="","",'Cálculos '!AO627)</f>
        <v/>
      </c>
      <c r="AI621" s="172" t="str">
        <f>IF('Cálculos '!AP627="","",'Cálculos '!AP627)</f>
        <v/>
      </c>
      <c r="AJ621" s="443" t="str">
        <f>IF('Cálculos '!AQ627="","",'Cálculos '!AQ627)</f>
        <v/>
      </c>
      <c r="AK621" s="446" t="str">
        <f>IF('Cálculos '!D627="","",AVERAGE(C621:AJ621))</f>
        <v/>
      </c>
      <c r="AM621" s="181">
        <f t="shared" si="362"/>
        <v>619</v>
      </c>
      <c r="AN621" s="284" t="str">
        <f t="shared" si="363"/>
        <v/>
      </c>
      <c r="AO621" s="285" t="str">
        <f t="shared" si="364"/>
        <v/>
      </c>
      <c r="AP621" s="285" t="str">
        <f t="shared" si="365"/>
        <v/>
      </c>
      <c r="AQ621" s="285" t="str">
        <f t="shared" si="366"/>
        <v/>
      </c>
      <c r="AR621" s="182" t="str">
        <f t="shared" si="367"/>
        <v/>
      </c>
      <c r="AS621" s="182" t="str">
        <f t="shared" si="368"/>
        <v/>
      </c>
      <c r="AT621" s="182" t="str">
        <f t="shared" si="369"/>
        <v/>
      </c>
      <c r="AU621" s="182" t="str">
        <f t="shared" si="370"/>
        <v/>
      </c>
      <c r="AV621" s="182" t="str">
        <f t="shared" si="371"/>
        <v/>
      </c>
      <c r="AW621" s="182" t="str">
        <f t="shared" si="372"/>
        <v/>
      </c>
      <c r="AX621" s="182" t="str">
        <f t="shared" si="373"/>
        <v/>
      </c>
      <c r="AY621" s="182" t="str">
        <f t="shared" si="374"/>
        <v/>
      </c>
      <c r="AZ621" s="182" t="str">
        <f t="shared" si="375"/>
        <v/>
      </c>
      <c r="BA621" s="182" t="str">
        <f t="shared" si="376"/>
        <v/>
      </c>
      <c r="BB621" s="182" t="str">
        <f t="shared" si="377"/>
        <v/>
      </c>
      <c r="BC621" s="182" t="str">
        <f t="shared" si="378"/>
        <v/>
      </c>
      <c r="BD621" s="182" t="str">
        <f t="shared" si="379"/>
        <v/>
      </c>
      <c r="BE621" s="182" t="str">
        <f t="shared" si="380"/>
        <v/>
      </c>
      <c r="BF621" s="182" t="str">
        <f t="shared" si="381"/>
        <v/>
      </c>
      <c r="BG621" s="182" t="str">
        <f t="shared" si="382"/>
        <v/>
      </c>
      <c r="BH621" s="182" t="str">
        <f t="shared" si="383"/>
        <v/>
      </c>
      <c r="BI621" s="182" t="str">
        <f t="shared" si="384"/>
        <v/>
      </c>
      <c r="BJ621" s="182" t="str">
        <f t="shared" si="385"/>
        <v/>
      </c>
      <c r="BK621" s="182" t="str">
        <f t="shared" si="386"/>
        <v/>
      </c>
      <c r="BL621" s="182" t="str">
        <f t="shared" si="387"/>
        <v/>
      </c>
      <c r="BM621" s="182" t="str">
        <f t="shared" si="388"/>
        <v/>
      </c>
      <c r="BN621" s="182" t="str">
        <f t="shared" si="389"/>
        <v/>
      </c>
      <c r="BO621" s="182" t="str">
        <f t="shared" si="390"/>
        <v/>
      </c>
      <c r="BP621" s="182" t="str">
        <f t="shared" si="391"/>
        <v/>
      </c>
      <c r="BQ621" s="182" t="str">
        <f t="shared" si="392"/>
        <v/>
      </c>
      <c r="BR621" s="182" t="str">
        <f t="shared" si="393"/>
        <v/>
      </c>
      <c r="BS621" s="182" t="str">
        <f t="shared" si="394"/>
        <v/>
      </c>
      <c r="BT621" s="182" t="str">
        <f t="shared" si="395"/>
        <v/>
      </c>
      <c r="BU621" s="183" t="str">
        <f t="shared" si="396"/>
        <v/>
      </c>
      <c r="BV621" s="184" t="str">
        <f>IF('Cálculos '!C627="","",AVERAGE(AN621:BU621))</f>
        <v/>
      </c>
    </row>
    <row r="622" spans="2:74" ht="17.25" hidden="1" thickBot="1" x14ac:dyDescent="0.35">
      <c r="B622" s="165">
        <f t="shared" si="361"/>
        <v>620</v>
      </c>
      <c r="C622" s="171" t="str">
        <f>IF('Cálculos '!J628="","",'Cálculos '!J628)</f>
        <v/>
      </c>
      <c r="D622" s="172" t="str">
        <f>IF('Cálculos '!K628="","",'Cálculos '!K628)</f>
        <v/>
      </c>
      <c r="E622" s="172" t="str">
        <f>IF('Cálculos '!L628="","",'Cálculos '!L628)</f>
        <v/>
      </c>
      <c r="F622" s="172" t="str">
        <f>IF('Cálculos '!M628="","",'Cálculos '!M628)</f>
        <v/>
      </c>
      <c r="G622" s="172" t="str">
        <f>IF('Cálculos '!N628="","",'Cálculos '!N628)</f>
        <v/>
      </c>
      <c r="H622" s="172" t="str">
        <f>IF('Cálculos '!O628="","",'Cálculos '!O628)</f>
        <v/>
      </c>
      <c r="I622" s="172" t="str">
        <f>IF('Cálculos '!P628="","",'Cálculos '!P628)</f>
        <v/>
      </c>
      <c r="J622" s="172" t="str">
        <f>IF('Cálculos '!Q628="","",'Cálculos '!Q628)</f>
        <v/>
      </c>
      <c r="K622" s="172" t="str">
        <f>IF('Cálculos '!R628="","",'Cálculos '!R628)</f>
        <v/>
      </c>
      <c r="L622" s="172" t="str">
        <f>IF('Cálculos '!S628="","",'Cálculos '!S628)</f>
        <v/>
      </c>
      <c r="M622" s="172" t="str">
        <f>IF('Cálculos '!T628="","",'Cálculos '!T628)</f>
        <v/>
      </c>
      <c r="N622" s="172" t="str">
        <f>IF('Cálculos '!U628="","",'Cálculos '!U628)</f>
        <v/>
      </c>
      <c r="O622" s="172" t="str">
        <f>IF('Cálculos '!V628="","",'Cálculos '!V628)</f>
        <v/>
      </c>
      <c r="P622" s="172" t="str">
        <f>IF('Cálculos '!W628="","",'Cálculos '!W628)</f>
        <v/>
      </c>
      <c r="Q622" s="172" t="str">
        <f>IF('Cálculos '!X628="","",'Cálculos '!X628)</f>
        <v/>
      </c>
      <c r="R622" s="172" t="str">
        <f>IF('Cálculos '!Y628="","",'Cálculos '!Y628)</f>
        <v/>
      </c>
      <c r="S622" s="172" t="str">
        <f>IF('Cálculos '!Z628="","",'Cálculos '!Z628)</f>
        <v/>
      </c>
      <c r="T622" s="172" t="str">
        <f>IF('Cálculos '!AA628="","",'Cálculos '!AA628)</f>
        <v/>
      </c>
      <c r="U622" s="172" t="str">
        <f>IF('Cálculos '!AB628="","",'Cálculos '!AB628)</f>
        <v/>
      </c>
      <c r="V622" s="172" t="str">
        <f>IF('Cálculos '!AC628="","",'Cálculos '!AC628)</f>
        <v/>
      </c>
      <c r="W622" s="172" t="str">
        <f>IF('Cálculos '!AD628="","",'Cálculos '!AD628)</f>
        <v/>
      </c>
      <c r="X622" s="172" t="str">
        <f>IF('Cálculos '!AE628="","",'Cálculos '!AE628)</f>
        <v/>
      </c>
      <c r="Y622" s="172" t="str">
        <f>IF('Cálculos '!AF628="","",'Cálculos '!AF628)</f>
        <v/>
      </c>
      <c r="Z622" s="172" t="str">
        <f>IF('Cálculos '!AG628="","",'Cálculos '!AG628)</f>
        <v/>
      </c>
      <c r="AA622" s="172" t="str">
        <f>IF('Cálculos '!AH628="","",'Cálculos '!AH628)</f>
        <v/>
      </c>
      <c r="AB622" s="172" t="str">
        <f>IF('Cálculos '!AI628="","",'Cálculos '!AI628)</f>
        <v/>
      </c>
      <c r="AC622" s="172" t="str">
        <f>IF('Cálculos '!AJ628="","",'Cálculos '!AJ628)</f>
        <v/>
      </c>
      <c r="AD622" s="172" t="str">
        <f>IF('Cálculos '!AK628="","",'Cálculos '!AK628)</f>
        <v/>
      </c>
      <c r="AE622" s="172" t="str">
        <f>IF('Cálculos '!AL628="","",'Cálculos '!AL628)</f>
        <v/>
      </c>
      <c r="AF622" s="172" t="str">
        <f>IF('Cálculos '!AM628="","",'Cálculos '!AM628)</f>
        <v/>
      </c>
      <c r="AG622" s="172" t="str">
        <f>IF('Cálculos '!AN628="","",'Cálculos '!AN628)</f>
        <v/>
      </c>
      <c r="AH622" s="172" t="str">
        <f>IF('Cálculos '!AO628="","",'Cálculos '!AO628)</f>
        <v/>
      </c>
      <c r="AI622" s="172" t="str">
        <f>IF('Cálculos '!AP628="","",'Cálculos '!AP628)</f>
        <v/>
      </c>
      <c r="AJ622" s="443" t="str">
        <f>IF('Cálculos '!AQ628="","",'Cálculos '!AQ628)</f>
        <v/>
      </c>
      <c r="AK622" s="446" t="str">
        <f>IF('Cálculos '!D628="","",AVERAGE(C622:AJ622))</f>
        <v/>
      </c>
      <c r="AM622" s="181">
        <f t="shared" si="362"/>
        <v>620</v>
      </c>
      <c r="AN622" s="284" t="str">
        <f t="shared" si="363"/>
        <v/>
      </c>
      <c r="AO622" s="285" t="str">
        <f t="shared" si="364"/>
        <v/>
      </c>
      <c r="AP622" s="285" t="str">
        <f t="shared" si="365"/>
        <v/>
      </c>
      <c r="AQ622" s="285" t="str">
        <f t="shared" si="366"/>
        <v/>
      </c>
      <c r="AR622" s="182" t="str">
        <f t="shared" si="367"/>
        <v/>
      </c>
      <c r="AS622" s="182" t="str">
        <f t="shared" si="368"/>
        <v/>
      </c>
      <c r="AT622" s="182" t="str">
        <f t="shared" si="369"/>
        <v/>
      </c>
      <c r="AU622" s="182" t="str">
        <f t="shared" si="370"/>
        <v/>
      </c>
      <c r="AV622" s="182" t="str">
        <f t="shared" si="371"/>
        <v/>
      </c>
      <c r="AW622" s="182" t="str">
        <f t="shared" si="372"/>
        <v/>
      </c>
      <c r="AX622" s="182" t="str">
        <f t="shared" si="373"/>
        <v/>
      </c>
      <c r="AY622" s="182" t="str">
        <f t="shared" si="374"/>
        <v/>
      </c>
      <c r="AZ622" s="182" t="str">
        <f t="shared" si="375"/>
        <v/>
      </c>
      <c r="BA622" s="182" t="str">
        <f t="shared" si="376"/>
        <v/>
      </c>
      <c r="BB622" s="182" t="str">
        <f t="shared" si="377"/>
        <v/>
      </c>
      <c r="BC622" s="182" t="str">
        <f t="shared" si="378"/>
        <v/>
      </c>
      <c r="BD622" s="182" t="str">
        <f t="shared" si="379"/>
        <v/>
      </c>
      <c r="BE622" s="182" t="str">
        <f t="shared" si="380"/>
        <v/>
      </c>
      <c r="BF622" s="182" t="str">
        <f t="shared" si="381"/>
        <v/>
      </c>
      <c r="BG622" s="182" t="str">
        <f t="shared" si="382"/>
        <v/>
      </c>
      <c r="BH622" s="182" t="str">
        <f t="shared" si="383"/>
        <v/>
      </c>
      <c r="BI622" s="182" t="str">
        <f t="shared" si="384"/>
        <v/>
      </c>
      <c r="BJ622" s="182" t="str">
        <f t="shared" si="385"/>
        <v/>
      </c>
      <c r="BK622" s="182" t="str">
        <f t="shared" si="386"/>
        <v/>
      </c>
      <c r="BL622" s="182" t="str">
        <f t="shared" si="387"/>
        <v/>
      </c>
      <c r="BM622" s="182" t="str">
        <f t="shared" si="388"/>
        <v/>
      </c>
      <c r="BN622" s="182" t="str">
        <f t="shared" si="389"/>
        <v/>
      </c>
      <c r="BO622" s="182" t="str">
        <f t="shared" si="390"/>
        <v/>
      </c>
      <c r="BP622" s="182" t="str">
        <f t="shared" si="391"/>
        <v/>
      </c>
      <c r="BQ622" s="182" t="str">
        <f t="shared" si="392"/>
        <v/>
      </c>
      <c r="BR622" s="182" t="str">
        <f t="shared" si="393"/>
        <v/>
      </c>
      <c r="BS622" s="182" t="str">
        <f t="shared" si="394"/>
        <v/>
      </c>
      <c r="BT622" s="182" t="str">
        <f t="shared" si="395"/>
        <v/>
      </c>
      <c r="BU622" s="183" t="str">
        <f t="shared" si="396"/>
        <v/>
      </c>
      <c r="BV622" s="184" t="str">
        <f>IF('Cálculos '!C628="","",AVERAGE(AN622:BU622))</f>
        <v/>
      </c>
    </row>
    <row r="623" spans="2:74" ht="17.25" hidden="1" thickBot="1" x14ac:dyDescent="0.35">
      <c r="B623" s="165">
        <f t="shared" si="361"/>
        <v>621</v>
      </c>
      <c r="C623" s="171" t="str">
        <f>IF('Cálculos '!J629="","",'Cálculos '!J629)</f>
        <v/>
      </c>
      <c r="D623" s="172" t="str">
        <f>IF('Cálculos '!K629="","",'Cálculos '!K629)</f>
        <v/>
      </c>
      <c r="E623" s="172" t="str">
        <f>IF('Cálculos '!L629="","",'Cálculos '!L629)</f>
        <v/>
      </c>
      <c r="F623" s="172" t="str">
        <f>IF('Cálculos '!M629="","",'Cálculos '!M629)</f>
        <v/>
      </c>
      <c r="G623" s="172" t="str">
        <f>IF('Cálculos '!N629="","",'Cálculos '!N629)</f>
        <v/>
      </c>
      <c r="H623" s="172" t="str">
        <f>IF('Cálculos '!O629="","",'Cálculos '!O629)</f>
        <v/>
      </c>
      <c r="I623" s="172" t="str">
        <f>IF('Cálculos '!P629="","",'Cálculos '!P629)</f>
        <v/>
      </c>
      <c r="J623" s="172" t="str">
        <f>IF('Cálculos '!Q629="","",'Cálculos '!Q629)</f>
        <v/>
      </c>
      <c r="K623" s="172" t="str">
        <f>IF('Cálculos '!R629="","",'Cálculos '!R629)</f>
        <v/>
      </c>
      <c r="L623" s="172" t="str">
        <f>IF('Cálculos '!S629="","",'Cálculos '!S629)</f>
        <v/>
      </c>
      <c r="M623" s="172" t="str">
        <f>IF('Cálculos '!T629="","",'Cálculos '!T629)</f>
        <v/>
      </c>
      <c r="N623" s="172" t="str">
        <f>IF('Cálculos '!U629="","",'Cálculos '!U629)</f>
        <v/>
      </c>
      <c r="O623" s="172" t="str">
        <f>IF('Cálculos '!V629="","",'Cálculos '!V629)</f>
        <v/>
      </c>
      <c r="P623" s="172" t="str">
        <f>IF('Cálculos '!W629="","",'Cálculos '!W629)</f>
        <v/>
      </c>
      <c r="Q623" s="172" t="str">
        <f>IF('Cálculos '!X629="","",'Cálculos '!X629)</f>
        <v/>
      </c>
      <c r="R623" s="172" t="str">
        <f>IF('Cálculos '!Y629="","",'Cálculos '!Y629)</f>
        <v/>
      </c>
      <c r="S623" s="172" t="str">
        <f>IF('Cálculos '!Z629="","",'Cálculos '!Z629)</f>
        <v/>
      </c>
      <c r="T623" s="172" t="str">
        <f>IF('Cálculos '!AA629="","",'Cálculos '!AA629)</f>
        <v/>
      </c>
      <c r="U623" s="172" t="str">
        <f>IF('Cálculos '!AB629="","",'Cálculos '!AB629)</f>
        <v/>
      </c>
      <c r="V623" s="172" t="str">
        <f>IF('Cálculos '!AC629="","",'Cálculos '!AC629)</f>
        <v/>
      </c>
      <c r="W623" s="172" t="str">
        <f>IF('Cálculos '!AD629="","",'Cálculos '!AD629)</f>
        <v/>
      </c>
      <c r="X623" s="172" t="str">
        <f>IF('Cálculos '!AE629="","",'Cálculos '!AE629)</f>
        <v/>
      </c>
      <c r="Y623" s="172" t="str">
        <f>IF('Cálculos '!AF629="","",'Cálculos '!AF629)</f>
        <v/>
      </c>
      <c r="Z623" s="172" t="str">
        <f>IF('Cálculos '!AG629="","",'Cálculos '!AG629)</f>
        <v/>
      </c>
      <c r="AA623" s="172" t="str">
        <f>IF('Cálculos '!AH629="","",'Cálculos '!AH629)</f>
        <v/>
      </c>
      <c r="AB623" s="172" t="str">
        <f>IF('Cálculos '!AI629="","",'Cálculos '!AI629)</f>
        <v/>
      </c>
      <c r="AC623" s="172" t="str">
        <f>IF('Cálculos '!AJ629="","",'Cálculos '!AJ629)</f>
        <v/>
      </c>
      <c r="AD623" s="172" t="str">
        <f>IF('Cálculos '!AK629="","",'Cálculos '!AK629)</f>
        <v/>
      </c>
      <c r="AE623" s="172" t="str">
        <f>IF('Cálculos '!AL629="","",'Cálculos '!AL629)</f>
        <v/>
      </c>
      <c r="AF623" s="172" t="str">
        <f>IF('Cálculos '!AM629="","",'Cálculos '!AM629)</f>
        <v/>
      </c>
      <c r="AG623" s="172" t="str">
        <f>IF('Cálculos '!AN629="","",'Cálculos '!AN629)</f>
        <v/>
      </c>
      <c r="AH623" s="172" t="str">
        <f>IF('Cálculos '!AO629="","",'Cálculos '!AO629)</f>
        <v/>
      </c>
      <c r="AI623" s="172" t="str">
        <f>IF('Cálculos '!AP629="","",'Cálculos '!AP629)</f>
        <v/>
      </c>
      <c r="AJ623" s="443" t="str">
        <f>IF('Cálculos '!AQ629="","",'Cálculos '!AQ629)</f>
        <v/>
      </c>
      <c r="AK623" s="446" t="str">
        <f>IF('Cálculos '!D629="","",AVERAGE(C623:AJ623))</f>
        <v/>
      </c>
      <c r="AM623" s="181">
        <f t="shared" si="362"/>
        <v>621</v>
      </c>
      <c r="AN623" s="284" t="str">
        <f t="shared" si="363"/>
        <v/>
      </c>
      <c r="AO623" s="285" t="str">
        <f t="shared" si="364"/>
        <v/>
      </c>
      <c r="AP623" s="285" t="str">
        <f t="shared" si="365"/>
        <v/>
      </c>
      <c r="AQ623" s="285" t="str">
        <f t="shared" si="366"/>
        <v/>
      </c>
      <c r="AR623" s="182" t="str">
        <f t="shared" si="367"/>
        <v/>
      </c>
      <c r="AS623" s="182" t="str">
        <f t="shared" si="368"/>
        <v/>
      </c>
      <c r="AT623" s="182" t="str">
        <f t="shared" si="369"/>
        <v/>
      </c>
      <c r="AU623" s="182" t="str">
        <f t="shared" si="370"/>
        <v/>
      </c>
      <c r="AV623" s="182" t="str">
        <f t="shared" si="371"/>
        <v/>
      </c>
      <c r="AW623" s="182" t="str">
        <f t="shared" si="372"/>
        <v/>
      </c>
      <c r="AX623" s="182" t="str">
        <f t="shared" si="373"/>
        <v/>
      </c>
      <c r="AY623" s="182" t="str">
        <f t="shared" si="374"/>
        <v/>
      </c>
      <c r="AZ623" s="182" t="str">
        <f t="shared" si="375"/>
        <v/>
      </c>
      <c r="BA623" s="182" t="str">
        <f t="shared" si="376"/>
        <v/>
      </c>
      <c r="BB623" s="182" t="str">
        <f t="shared" si="377"/>
        <v/>
      </c>
      <c r="BC623" s="182" t="str">
        <f t="shared" si="378"/>
        <v/>
      </c>
      <c r="BD623" s="182" t="str">
        <f t="shared" si="379"/>
        <v/>
      </c>
      <c r="BE623" s="182" t="str">
        <f t="shared" si="380"/>
        <v/>
      </c>
      <c r="BF623" s="182" t="str">
        <f t="shared" si="381"/>
        <v/>
      </c>
      <c r="BG623" s="182" t="str">
        <f t="shared" si="382"/>
        <v/>
      </c>
      <c r="BH623" s="182" t="str">
        <f t="shared" si="383"/>
        <v/>
      </c>
      <c r="BI623" s="182" t="str">
        <f t="shared" si="384"/>
        <v/>
      </c>
      <c r="BJ623" s="182" t="str">
        <f t="shared" si="385"/>
        <v/>
      </c>
      <c r="BK623" s="182" t="str">
        <f t="shared" si="386"/>
        <v/>
      </c>
      <c r="BL623" s="182" t="str">
        <f t="shared" si="387"/>
        <v/>
      </c>
      <c r="BM623" s="182" t="str">
        <f t="shared" si="388"/>
        <v/>
      </c>
      <c r="BN623" s="182" t="str">
        <f t="shared" si="389"/>
        <v/>
      </c>
      <c r="BO623" s="182" t="str">
        <f t="shared" si="390"/>
        <v/>
      </c>
      <c r="BP623" s="182" t="str">
        <f t="shared" si="391"/>
        <v/>
      </c>
      <c r="BQ623" s="182" t="str">
        <f t="shared" si="392"/>
        <v/>
      </c>
      <c r="BR623" s="182" t="str">
        <f t="shared" si="393"/>
        <v/>
      </c>
      <c r="BS623" s="182" t="str">
        <f t="shared" si="394"/>
        <v/>
      </c>
      <c r="BT623" s="182" t="str">
        <f t="shared" si="395"/>
        <v/>
      </c>
      <c r="BU623" s="183" t="str">
        <f t="shared" si="396"/>
        <v/>
      </c>
      <c r="BV623" s="184" t="str">
        <f>IF('Cálculos '!C629="","",AVERAGE(AN623:BU623))</f>
        <v/>
      </c>
    </row>
    <row r="624" spans="2:74" ht="17.25" hidden="1" thickBot="1" x14ac:dyDescent="0.35">
      <c r="B624" s="165">
        <f t="shared" si="361"/>
        <v>622</v>
      </c>
      <c r="C624" s="171" t="str">
        <f>IF('Cálculos '!J630="","",'Cálculos '!J630)</f>
        <v/>
      </c>
      <c r="D624" s="172" t="str">
        <f>IF('Cálculos '!K630="","",'Cálculos '!K630)</f>
        <v/>
      </c>
      <c r="E624" s="172" t="str">
        <f>IF('Cálculos '!L630="","",'Cálculos '!L630)</f>
        <v/>
      </c>
      <c r="F624" s="172" t="str">
        <f>IF('Cálculos '!M630="","",'Cálculos '!M630)</f>
        <v/>
      </c>
      <c r="G624" s="172" t="str">
        <f>IF('Cálculos '!N630="","",'Cálculos '!N630)</f>
        <v/>
      </c>
      <c r="H624" s="172" t="str">
        <f>IF('Cálculos '!O630="","",'Cálculos '!O630)</f>
        <v/>
      </c>
      <c r="I624" s="172" t="str">
        <f>IF('Cálculos '!P630="","",'Cálculos '!P630)</f>
        <v/>
      </c>
      <c r="J624" s="172" t="str">
        <f>IF('Cálculos '!Q630="","",'Cálculos '!Q630)</f>
        <v/>
      </c>
      <c r="K624" s="172" t="str">
        <f>IF('Cálculos '!R630="","",'Cálculos '!R630)</f>
        <v/>
      </c>
      <c r="L624" s="172" t="str">
        <f>IF('Cálculos '!S630="","",'Cálculos '!S630)</f>
        <v/>
      </c>
      <c r="M624" s="172" t="str">
        <f>IF('Cálculos '!T630="","",'Cálculos '!T630)</f>
        <v/>
      </c>
      <c r="N624" s="172" t="str">
        <f>IF('Cálculos '!U630="","",'Cálculos '!U630)</f>
        <v/>
      </c>
      <c r="O624" s="172" t="str">
        <f>IF('Cálculos '!V630="","",'Cálculos '!V630)</f>
        <v/>
      </c>
      <c r="P624" s="172" t="str">
        <f>IF('Cálculos '!W630="","",'Cálculos '!W630)</f>
        <v/>
      </c>
      <c r="Q624" s="172" t="str">
        <f>IF('Cálculos '!X630="","",'Cálculos '!X630)</f>
        <v/>
      </c>
      <c r="R624" s="172" t="str">
        <f>IF('Cálculos '!Y630="","",'Cálculos '!Y630)</f>
        <v/>
      </c>
      <c r="S624" s="172" t="str">
        <f>IF('Cálculos '!Z630="","",'Cálculos '!Z630)</f>
        <v/>
      </c>
      <c r="T624" s="172" t="str">
        <f>IF('Cálculos '!AA630="","",'Cálculos '!AA630)</f>
        <v/>
      </c>
      <c r="U624" s="172" t="str">
        <f>IF('Cálculos '!AB630="","",'Cálculos '!AB630)</f>
        <v/>
      </c>
      <c r="V624" s="172" t="str">
        <f>IF('Cálculos '!AC630="","",'Cálculos '!AC630)</f>
        <v/>
      </c>
      <c r="W624" s="172" t="str">
        <f>IF('Cálculos '!AD630="","",'Cálculos '!AD630)</f>
        <v/>
      </c>
      <c r="X624" s="172" t="str">
        <f>IF('Cálculos '!AE630="","",'Cálculos '!AE630)</f>
        <v/>
      </c>
      <c r="Y624" s="172" t="str">
        <f>IF('Cálculos '!AF630="","",'Cálculos '!AF630)</f>
        <v/>
      </c>
      <c r="Z624" s="172" t="str">
        <f>IF('Cálculos '!AG630="","",'Cálculos '!AG630)</f>
        <v/>
      </c>
      <c r="AA624" s="172" t="str">
        <f>IF('Cálculos '!AH630="","",'Cálculos '!AH630)</f>
        <v/>
      </c>
      <c r="AB624" s="172" t="str">
        <f>IF('Cálculos '!AI630="","",'Cálculos '!AI630)</f>
        <v/>
      </c>
      <c r="AC624" s="172" t="str">
        <f>IF('Cálculos '!AJ630="","",'Cálculos '!AJ630)</f>
        <v/>
      </c>
      <c r="AD624" s="172" t="str">
        <f>IF('Cálculos '!AK630="","",'Cálculos '!AK630)</f>
        <v/>
      </c>
      <c r="AE624" s="172" t="str">
        <f>IF('Cálculos '!AL630="","",'Cálculos '!AL630)</f>
        <v/>
      </c>
      <c r="AF624" s="172" t="str">
        <f>IF('Cálculos '!AM630="","",'Cálculos '!AM630)</f>
        <v/>
      </c>
      <c r="AG624" s="172" t="str">
        <f>IF('Cálculos '!AN630="","",'Cálculos '!AN630)</f>
        <v/>
      </c>
      <c r="AH624" s="172" t="str">
        <f>IF('Cálculos '!AO630="","",'Cálculos '!AO630)</f>
        <v/>
      </c>
      <c r="AI624" s="172" t="str">
        <f>IF('Cálculos '!AP630="","",'Cálculos '!AP630)</f>
        <v/>
      </c>
      <c r="AJ624" s="443" t="str">
        <f>IF('Cálculos '!AQ630="","",'Cálculos '!AQ630)</f>
        <v/>
      </c>
      <c r="AK624" s="446" t="str">
        <f>IF('Cálculos '!D630="","",AVERAGE(C624:AJ624))</f>
        <v/>
      </c>
      <c r="AM624" s="181">
        <f t="shared" si="362"/>
        <v>622</v>
      </c>
      <c r="AN624" s="284" t="str">
        <f t="shared" si="363"/>
        <v/>
      </c>
      <c r="AO624" s="285" t="str">
        <f t="shared" si="364"/>
        <v/>
      </c>
      <c r="AP624" s="285" t="str">
        <f t="shared" si="365"/>
        <v/>
      </c>
      <c r="AQ624" s="285" t="str">
        <f t="shared" si="366"/>
        <v/>
      </c>
      <c r="AR624" s="182" t="str">
        <f t="shared" si="367"/>
        <v/>
      </c>
      <c r="AS624" s="182" t="str">
        <f t="shared" si="368"/>
        <v/>
      </c>
      <c r="AT624" s="182" t="str">
        <f t="shared" si="369"/>
        <v/>
      </c>
      <c r="AU624" s="182" t="str">
        <f t="shared" si="370"/>
        <v/>
      </c>
      <c r="AV624" s="182" t="str">
        <f t="shared" si="371"/>
        <v/>
      </c>
      <c r="AW624" s="182" t="str">
        <f t="shared" si="372"/>
        <v/>
      </c>
      <c r="AX624" s="182" t="str">
        <f t="shared" si="373"/>
        <v/>
      </c>
      <c r="AY624" s="182" t="str">
        <f t="shared" si="374"/>
        <v/>
      </c>
      <c r="AZ624" s="182" t="str">
        <f t="shared" si="375"/>
        <v/>
      </c>
      <c r="BA624" s="182" t="str">
        <f t="shared" si="376"/>
        <v/>
      </c>
      <c r="BB624" s="182" t="str">
        <f t="shared" si="377"/>
        <v/>
      </c>
      <c r="BC624" s="182" t="str">
        <f t="shared" si="378"/>
        <v/>
      </c>
      <c r="BD624" s="182" t="str">
        <f t="shared" si="379"/>
        <v/>
      </c>
      <c r="BE624" s="182" t="str">
        <f t="shared" si="380"/>
        <v/>
      </c>
      <c r="BF624" s="182" t="str">
        <f t="shared" si="381"/>
        <v/>
      </c>
      <c r="BG624" s="182" t="str">
        <f t="shared" si="382"/>
        <v/>
      </c>
      <c r="BH624" s="182" t="str">
        <f t="shared" si="383"/>
        <v/>
      </c>
      <c r="BI624" s="182" t="str">
        <f t="shared" si="384"/>
        <v/>
      </c>
      <c r="BJ624" s="182" t="str">
        <f t="shared" si="385"/>
        <v/>
      </c>
      <c r="BK624" s="182" t="str">
        <f t="shared" si="386"/>
        <v/>
      </c>
      <c r="BL624" s="182" t="str">
        <f t="shared" si="387"/>
        <v/>
      </c>
      <c r="BM624" s="182" t="str">
        <f t="shared" si="388"/>
        <v/>
      </c>
      <c r="BN624" s="182" t="str">
        <f t="shared" si="389"/>
        <v/>
      </c>
      <c r="BO624" s="182" t="str">
        <f t="shared" si="390"/>
        <v/>
      </c>
      <c r="BP624" s="182" t="str">
        <f t="shared" si="391"/>
        <v/>
      </c>
      <c r="BQ624" s="182" t="str">
        <f t="shared" si="392"/>
        <v/>
      </c>
      <c r="BR624" s="182" t="str">
        <f t="shared" si="393"/>
        <v/>
      </c>
      <c r="BS624" s="182" t="str">
        <f t="shared" si="394"/>
        <v/>
      </c>
      <c r="BT624" s="182" t="str">
        <f t="shared" si="395"/>
        <v/>
      </c>
      <c r="BU624" s="183" t="str">
        <f t="shared" si="396"/>
        <v/>
      </c>
      <c r="BV624" s="184" t="str">
        <f>IF('Cálculos '!C630="","",AVERAGE(AN624:BU624))</f>
        <v/>
      </c>
    </row>
    <row r="625" spans="2:74" ht="17.25" hidden="1" thickBot="1" x14ac:dyDescent="0.35">
      <c r="B625" s="165">
        <f t="shared" si="361"/>
        <v>623</v>
      </c>
      <c r="C625" s="171" t="str">
        <f>IF('Cálculos '!J631="","",'Cálculos '!J631)</f>
        <v/>
      </c>
      <c r="D625" s="172" t="str">
        <f>IF('Cálculos '!K631="","",'Cálculos '!K631)</f>
        <v/>
      </c>
      <c r="E625" s="172" t="str">
        <f>IF('Cálculos '!L631="","",'Cálculos '!L631)</f>
        <v/>
      </c>
      <c r="F625" s="172" t="str">
        <f>IF('Cálculos '!M631="","",'Cálculos '!M631)</f>
        <v/>
      </c>
      <c r="G625" s="172" t="str">
        <f>IF('Cálculos '!N631="","",'Cálculos '!N631)</f>
        <v/>
      </c>
      <c r="H625" s="172" t="str">
        <f>IF('Cálculos '!O631="","",'Cálculos '!O631)</f>
        <v/>
      </c>
      <c r="I625" s="172" t="str">
        <f>IF('Cálculos '!P631="","",'Cálculos '!P631)</f>
        <v/>
      </c>
      <c r="J625" s="172" t="str">
        <f>IF('Cálculos '!Q631="","",'Cálculos '!Q631)</f>
        <v/>
      </c>
      <c r="K625" s="172" t="str">
        <f>IF('Cálculos '!R631="","",'Cálculos '!R631)</f>
        <v/>
      </c>
      <c r="L625" s="172" t="str">
        <f>IF('Cálculos '!S631="","",'Cálculos '!S631)</f>
        <v/>
      </c>
      <c r="M625" s="172" t="str">
        <f>IF('Cálculos '!T631="","",'Cálculos '!T631)</f>
        <v/>
      </c>
      <c r="N625" s="172" t="str">
        <f>IF('Cálculos '!U631="","",'Cálculos '!U631)</f>
        <v/>
      </c>
      <c r="O625" s="172" t="str">
        <f>IF('Cálculos '!V631="","",'Cálculos '!V631)</f>
        <v/>
      </c>
      <c r="P625" s="172" t="str">
        <f>IF('Cálculos '!W631="","",'Cálculos '!W631)</f>
        <v/>
      </c>
      <c r="Q625" s="172" t="str">
        <f>IF('Cálculos '!X631="","",'Cálculos '!X631)</f>
        <v/>
      </c>
      <c r="R625" s="172" t="str">
        <f>IF('Cálculos '!Y631="","",'Cálculos '!Y631)</f>
        <v/>
      </c>
      <c r="S625" s="172" t="str">
        <f>IF('Cálculos '!Z631="","",'Cálculos '!Z631)</f>
        <v/>
      </c>
      <c r="T625" s="172" t="str">
        <f>IF('Cálculos '!AA631="","",'Cálculos '!AA631)</f>
        <v/>
      </c>
      <c r="U625" s="172" t="str">
        <f>IF('Cálculos '!AB631="","",'Cálculos '!AB631)</f>
        <v/>
      </c>
      <c r="V625" s="172" t="str">
        <f>IF('Cálculos '!AC631="","",'Cálculos '!AC631)</f>
        <v/>
      </c>
      <c r="W625" s="172" t="str">
        <f>IF('Cálculos '!AD631="","",'Cálculos '!AD631)</f>
        <v/>
      </c>
      <c r="X625" s="172" t="str">
        <f>IF('Cálculos '!AE631="","",'Cálculos '!AE631)</f>
        <v/>
      </c>
      <c r="Y625" s="172" t="str">
        <f>IF('Cálculos '!AF631="","",'Cálculos '!AF631)</f>
        <v/>
      </c>
      <c r="Z625" s="172" t="str">
        <f>IF('Cálculos '!AG631="","",'Cálculos '!AG631)</f>
        <v/>
      </c>
      <c r="AA625" s="172" t="str">
        <f>IF('Cálculos '!AH631="","",'Cálculos '!AH631)</f>
        <v/>
      </c>
      <c r="AB625" s="172" t="str">
        <f>IF('Cálculos '!AI631="","",'Cálculos '!AI631)</f>
        <v/>
      </c>
      <c r="AC625" s="172" t="str">
        <f>IF('Cálculos '!AJ631="","",'Cálculos '!AJ631)</f>
        <v/>
      </c>
      <c r="AD625" s="172" t="str">
        <f>IF('Cálculos '!AK631="","",'Cálculos '!AK631)</f>
        <v/>
      </c>
      <c r="AE625" s="172" t="str">
        <f>IF('Cálculos '!AL631="","",'Cálculos '!AL631)</f>
        <v/>
      </c>
      <c r="AF625" s="172" t="str">
        <f>IF('Cálculos '!AM631="","",'Cálculos '!AM631)</f>
        <v/>
      </c>
      <c r="AG625" s="172" t="str">
        <f>IF('Cálculos '!AN631="","",'Cálculos '!AN631)</f>
        <v/>
      </c>
      <c r="AH625" s="172" t="str">
        <f>IF('Cálculos '!AO631="","",'Cálculos '!AO631)</f>
        <v/>
      </c>
      <c r="AI625" s="172" t="str">
        <f>IF('Cálculos '!AP631="","",'Cálculos '!AP631)</f>
        <v/>
      </c>
      <c r="AJ625" s="443" t="str">
        <f>IF('Cálculos '!AQ631="","",'Cálculos '!AQ631)</f>
        <v/>
      </c>
      <c r="AK625" s="446" t="str">
        <f>IF('Cálculos '!D631="","",AVERAGE(C625:AJ625))</f>
        <v/>
      </c>
      <c r="AM625" s="181">
        <f t="shared" si="362"/>
        <v>623</v>
      </c>
      <c r="AN625" s="284" t="str">
        <f t="shared" si="363"/>
        <v/>
      </c>
      <c r="AO625" s="285" t="str">
        <f t="shared" si="364"/>
        <v/>
      </c>
      <c r="AP625" s="285" t="str">
        <f t="shared" si="365"/>
        <v/>
      </c>
      <c r="AQ625" s="285" t="str">
        <f t="shared" si="366"/>
        <v/>
      </c>
      <c r="AR625" s="182" t="str">
        <f t="shared" si="367"/>
        <v/>
      </c>
      <c r="AS625" s="182" t="str">
        <f t="shared" si="368"/>
        <v/>
      </c>
      <c r="AT625" s="182" t="str">
        <f t="shared" si="369"/>
        <v/>
      </c>
      <c r="AU625" s="182" t="str">
        <f t="shared" si="370"/>
        <v/>
      </c>
      <c r="AV625" s="182" t="str">
        <f t="shared" si="371"/>
        <v/>
      </c>
      <c r="AW625" s="182" t="str">
        <f t="shared" si="372"/>
        <v/>
      </c>
      <c r="AX625" s="182" t="str">
        <f t="shared" si="373"/>
        <v/>
      </c>
      <c r="AY625" s="182" t="str">
        <f t="shared" si="374"/>
        <v/>
      </c>
      <c r="AZ625" s="182" t="str">
        <f t="shared" si="375"/>
        <v/>
      </c>
      <c r="BA625" s="182" t="str">
        <f t="shared" si="376"/>
        <v/>
      </c>
      <c r="BB625" s="182" t="str">
        <f t="shared" si="377"/>
        <v/>
      </c>
      <c r="BC625" s="182" t="str">
        <f t="shared" si="378"/>
        <v/>
      </c>
      <c r="BD625" s="182" t="str">
        <f t="shared" si="379"/>
        <v/>
      </c>
      <c r="BE625" s="182" t="str">
        <f t="shared" si="380"/>
        <v/>
      </c>
      <c r="BF625" s="182" t="str">
        <f t="shared" si="381"/>
        <v/>
      </c>
      <c r="BG625" s="182" t="str">
        <f t="shared" si="382"/>
        <v/>
      </c>
      <c r="BH625" s="182" t="str">
        <f t="shared" si="383"/>
        <v/>
      </c>
      <c r="BI625" s="182" t="str">
        <f t="shared" si="384"/>
        <v/>
      </c>
      <c r="BJ625" s="182" t="str">
        <f t="shared" si="385"/>
        <v/>
      </c>
      <c r="BK625" s="182" t="str">
        <f t="shared" si="386"/>
        <v/>
      </c>
      <c r="BL625" s="182" t="str">
        <f t="shared" si="387"/>
        <v/>
      </c>
      <c r="BM625" s="182" t="str">
        <f t="shared" si="388"/>
        <v/>
      </c>
      <c r="BN625" s="182" t="str">
        <f t="shared" si="389"/>
        <v/>
      </c>
      <c r="BO625" s="182" t="str">
        <f t="shared" si="390"/>
        <v/>
      </c>
      <c r="BP625" s="182" t="str">
        <f t="shared" si="391"/>
        <v/>
      </c>
      <c r="BQ625" s="182" t="str">
        <f t="shared" si="392"/>
        <v/>
      </c>
      <c r="BR625" s="182" t="str">
        <f t="shared" si="393"/>
        <v/>
      </c>
      <c r="BS625" s="182" t="str">
        <f t="shared" si="394"/>
        <v/>
      </c>
      <c r="BT625" s="182" t="str">
        <f t="shared" si="395"/>
        <v/>
      </c>
      <c r="BU625" s="183" t="str">
        <f t="shared" si="396"/>
        <v/>
      </c>
      <c r="BV625" s="184" t="str">
        <f>IF('Cálculos '!C631="","",AVERAGE(AN625:BU625))</f>
        <v/>
      </c>
    </row>
    <row r="626" spans="2:74" ht="17.25" hidden="1" thickBot="1" x14ac:dyDescent="0.35">
      <c r="B626" s="165">
        <f t="shared" si="361"/>
        <v>624</v>
      </c>
      <c r="C626" s="171" t="str">
        <f>IF('Cálculos '!J632="","",'Cálculos '!J632)</f>
        <v/>
      </c>
      <c r="D626" s="172" t="str">
        <f>IF('Cálculos '!K632="","",'Cálculos '!K632)</f>
        <v/>
      </c>
      <c r="E626" s="172" t="str">
        <f>IF('Cálculos '!L632="","",'Cálculos '!L632)</f>
        <v/>
      </c>
      <c r="F626" s="172" t="str">
        <f>IF('Cálculos '!M632="","",'Cálculos '!M632)</f>
        <v/>
      </c>
      <c r="G626" s="172" t="str">
        <f>IF('Cálculos '!N632="","",'Cálculos '!N632)</f>
        <v/>
      </c>
      <c r="H626" s="172" t="str">
        <f>IF('Cálculos '!O632="","",'Cálculos '!O632)</f>
        <v/>
      </c>
      <c r="I626" s="172" t="str">
        <f>IF('Cálculos '!P632="","",'Cálculos '!P632)</f>
        <v/>
      </c>
      <c r="J626" s="172" t="str">
        <f>IF('Cálculos '!Q632="","",'Cálculos '!Q632)</f>
        <v/>
      </c>
      <c r="K626" s="172" t="str">
        <f>IF('Cálculos '!R632="","",'Cálculos '!R632)</f>
        <v/>
      </c>
      <c r="L626" s="172" t="str">
        <f>IF('Cálculos '!S632="","",'Cálculos '!S632)</f>
        <v/>
      </c>
      <c r="M626" s="172" t="str">
        <f>IF('Cálculos '!T632="","",'Cálculos '!T632)</f>
        <v/>
      </c>
      <c r="N626" s="172" t="str">
        <f>IF('Cálculos '!U632="","",'Cálculos '!U632)</f>
        <v/>
      </c>
      <c r="O626" s="172" t="str">
        <f>IF('Cálculos '!V632="","",'Cálculos '!V632)</f>
        <v/>
      </c>
      <c r="P626" s="172" t="str">
        <f>IF('Cálculos '!W632="","",'Cálculos '!W632)</f>
        <v/>
      </c>
      <c r="Q626" s="172" t="str">
        <f>IF('Cálculos '!X632="","",'Cálculos '!X632)</f>
        <v/>
      </c>
      <c r="R626" s="172" t="str">
        <f>IF('Cálculos '!Y632="","",'Cálculos '!Y632)</f>
        <v/>
      </c>
      <c r="S626" s="172" t="str">
        <f>IF('Cálculos '!Z632="","",'Cálculos '!Z632)</f>
        <v/>
      </c>
      <c r="T626" s="172" t="str">
        <f>IF('Cálculos '!AA632="","",'Cálculos '!AA632)</f>
        <v/>
      </c>
      <c r="U626" s="172" t="str">
        <f>IF('Cálculos '!AB632="","",'Cálculos '!AB632)</f>
        <v/>
      </c>
      <c r="V626" s="172" t="str">
        <f>IF('Cálculos '!AC632="","",'Cálculos '!AC632)</f>
        <v/>
      </c>
      <c r="W626" s="172" t="str">
        <f>IF('Cálculos '!AD632="","",'Cálculos '!AD632)</f>
        <v/>
      </c>
      <c r="X626" s="172" t="str">
        <f>IF('Cálculos '!AE632="","",'Cálculos '!AE632)</f>
        <v/>
      </c>
      <c r="Y626" s="172" t="str">
        <f>IF('Cálculos '!AF632="","",'Cálculos '!AF632)</f>
        <v/>
      </c>
      <c r="Z626" s="172" t="str">
        <f>IF('Cálculos '!AG632="","",'Cálculos '!AG632)</f>
        <v/>
      </c>
      <c r="AA626" s="172" t="str">
        <f>IF('Cálculos '!AH632="","",'Cálculos '!AH632)</f>
        <v/>
      </c>
      <c r="AB626" s="172" t="str">
        <f>IF('Cálculos '!AI632="","",'Cálculos '!AI632)</f>
        <v/>
      </c>
      <c r="AC626" s="172" t="str">
        <f>IF('Cálculos '!AJ632="","",'Cálculos '!AJ632)</f>
        <v/>
      </c>
      <c r="AD626" s="172" t="str">
        <f>IF('Cálculos '!AK632="","",'Cálculos '!AK632)</f>
        <v/>
      </c>
      <c r="AE626" s="172" t="str">
        <f>IF('Cálculos '!AL632="","",'Cálculos '!AL632)</f>
        <v/>
      </c>
      <c r="AF626" s="172" t="str">
        <f>IF('Cálculos '!AM632="","",'Cálculos '!AM632)</f>
        <v/>
      </c>
      <c r="AG626" s="172" t="str">
        <f>IF('Cálculos '!AN632="","",'Cálculos '!AN632)</f>
        <v/>
      </c>
      <c r="AH626" s="172" t="str">
        <f>IF('Cálculos '!AO632="","",'Cálculos '!AO632)</f>
        <v/>
      </c>
      <c r="AI626" s="172" t="str">
        <f>IF('Cálculos '!AP632="","",'Cálculos '!AP632)</f>
        <v/>
      </c>
      <c r="AJ626" s="443" t="str">
        <f>IF('Cálculos '!AQ632="","",'Cálculos '!AQ632)</f>
        <v/>
      </c>
      <c r="AK626" s="446" t="str">
        <f>IF('Cálculos '!D632="","",AVERAGE(C626:AJ626))</f>
        <v/>
      </c>
      <c r="AM626" s="181">
        <f t="shared" si="362"/>
        <v>624</v>
      </c>
      <c r="AN626" s="284" t="str">
        <f t="shared" si="363"/>
        <v/>
      </c>
      <c r="AO626" s="285" t="str">
        <f t="shared" si="364"/>
        <v/>
      </c>
      <c r="AP626" s="285" t="str">
        <f t="shared" si="365"/>
        <v/>
      </c>
      <c r="AQ626" s="285" t="str">
        <f t="shared" si="366"/>
        <v/>
      </c>
      <c r="AR626" s="182" t="str">
        <f t="shared" si="367"/>
        <v/>
      </c>
      <c r="AS626" s="182" t="str">
        <f t="shared" si="368"/>
        <v/>
      </c>
      <c r="AT626" s="182" t="str">
        <f t="shared" si="369"/>
        <v/>
      </c>
      <c r="AU626" s="182" t="str">
        <f t="shared" si="370"/>
        <v/>
      </c>
      <c r="AV626" s="182" t="str">
        <f t="shared" si="371"/>
        <v/>
      </c>
      <c r="AW626" s="182" t="str">
        <f t="shared" si="372"/>
        <v/>
      </c>
      <c r="AX626" s="182" t="str">
        <f t="shared" si="373"/>
        <v/>
      </c>
      <c r="AY626" s="182" t="str">
        <f t="shared" si="374"/>
        <v/>
      </c>
      <c r="AZ626" s="182" t="str">
        <f t="shared" si="375"/>
        <v/>
      </c>
      <c r="BA626" s="182" t="str">
        <f t="shared" si="376"/>
        <v/>
      </c>
      <c r="BB626" s="182" t="str">
        <f t="shared" si="377"/>
        <v/>
      </c>
      <c r="BC626" s="182" t="str">
        <f t="shared" si="378"/>
        <v/>
      </c>
      <c r="BD626" s="182" t="str">
        <f t="shared" si="379"/>
        <v/>
      </c>
      <c r="BE626" s="182" t="str">
        <f t="shared" si="380"/>
        <v/>
      </c>
      <c r="BF626" s="182" t="str">
        <f t="shared" si="381"/>
        <v/>
      </c>
      <c r="BG626" s="182" t="str">
        <f t="shared" si="382"/>
        <v/>
      </c>
      <c r="BH626" s="182" t="str">
        <f t="shared" si="383"/>
        <v/>
      </c>
      <c r="BI626" s="182" t="str">
        <f t="shared" si="384"/>
        <v/>
      </c>
      <c r="BJ626" s="182" t="str">
        <f t="shared" si="385"/>
        <v/>
      </c>
      <c r="BK626" s="182" t="str">
        <f t="shared" si="386"/>
        <v/>
      </c>
      <c r="BL626" s="182" t="str">
        <f t="shared" si="387"/>
        <v/>
      </c>
      <c r="BM626" s="182" t="str">
        <f t="shared" si="388"/>
        <v/>
      </c>
      <c r="BN626" s="182" t="str">
        <f t="shared" si="389"/>
        <v/>
      </c>
      <c r="BO626" s="182" t="str">
        <f t="shared" si="390"/>
        <v/>
      </c>
      <c r="BP626" s="182" t="str">
        <f t="shared" si="391"/>
        <v/>
      </c>
      <c r="BQ626" s="182" t="str">
        <f t="shared" si="392"/>
        <v/>
      </c>
      <c r="BR626" s="182" t="str">
        <f t="shared" si="393"/>
        <v/>
      </c>
      <c r="BS626" s="182" t="str">
        <f t="shared" si="394"/>
        <v/>
      </c>
      <c r="BT626" s="182" t="str">
        <f t="shared" si="395"/>
        <v/>
      </c>
      <c r="BU626" s="183" t="str">
        <f t="shared" si="396"/>
        <v/>
      </c>
      <c r="BV626" s="184" t="str">
        <f>IF('Cálculos '!C632="","",AVERAGE(AN626:BU626))</f>
        <v/>
      </c>
    </row>
    <row r="627" spans="2:74" ht="17.25" hidden="1" thickBot="1" x14ac:dyDescent="0.35">
      <c r="B627" s="165">
        <f t="shared" si="361"/>
        <v>625</v>
      </c>
      <c r="C627" s="171" t="str">
        <f>IF('Cálculos '!J633="","",'Cálculos '!J633)</f>
        <v/>
      </c>
      <c r="D627" s="172" t="str">
        <f>IF('Cálculos '!K633="","",'Cálculos '!K633)</f>
        <v/>
      </c>
      <c r="E627" s="172" t="str">
        <f>IF('Cálculos '!L633="","",'Cálculos '!L633)</f>
        <v/>
      </c>
      <c r="F627" s="172" t="str">
        <f>IF('Cálculos '!M633="","",'Cálculos '!M633)</f>
        <v/>
      </c>
      <c r="G627" s="172" t="str">
        <f>IF('Cálculos '!N633="","",'Cálculos '!N633)</f>
        <v/>
      </c>
      <c r="H627" s="172" t="str">
        <f>IF('Cálculos '!O633="","",'Cálculos '!O633)</f>
        <v/>
      </c>
      <c r="I627" s="172" t="str">
        <f>IF('Cálculos '!P633="","",'Cálculos '!P633)</f>
        <v/>
      </c>
      <c r="J627" s="172" t="str">
        <f>IF('Cálculos '!Q633="","",'Cálculos '!Q633)</f>
        <v/>
      </c>
      <c r="K627" s="172" t="str">
        <f>IF('Cálculos '!R633="","",'Cálculos '!R633)</f>
        <v/>
      </c>
      <c r="L627" s="172" t="str">
        <f>IF('Cálculos '!S633="","",'Cálculos '!S633)</f>
        <v/>
      </c>
      <c r="M627" s="172" t="str">
        <f>IF('Cálculos '!T633="","",'Cálculos '!T633)</f>
        <v/>
      </c>
      <c r="N627" s="172" t="str">
        <f>IF('Cálculos '!U633="","",'Cálculos '!U633)</f>
        <v/>
      </c>
      <c r="O627" s="172" t="str">
        <f>IF('Cálculos '!V633="","",'Cálculos '!V633)</f>
        <v/>
      </c>
      <c r="P627" s="172" t="str">
        <f>IF('Cálculos '!W633="","",'Cálculos '!W633)</f>
        <v/>
      </c>
      <c r="Q627" s="172" t="str">
        <f>IF('Cálculos '!X633="","",'Cálculos '!X633)</f>
        <v/>
      </c>
      <c r="R627" s="172" t="str">
        <f>IF('Cálculos '!Y633="","",'Cálculos '!Y633)</f>
        <v/>
      </c>
      <c r="S627" s="172" t="str">
        <f>IF('Cálculos '!Z633="","",'Cálculos '!Z633)</f>
        <v/>
      </c>
      <c r="T627" s="172" t="str">
        <f>IF('Cálculos '!AA633="","",'Cálculos '!AA633)</f>
        <v/>
      </c>
      <c r="U627" s="172" t="str">
        <f>IF('Cálculos '!AB633="","",'Cálculos '!AB633)</f>
        <v/>
      </c>
      <c r="V627" s="172" t="str">
        <f>IF('Cálculos '!AC633="","",'Cálculos '!AC633)</f>
        <v/>
      </c>
      <c r="W627" s="172" t="str">
        <f>IF('Cálculos '!AD633="","",'Cálculos '!AD633)</f>
        <v/>
      </c>
      <c r="X627" s="172" t="str">
        <f>IF('Cálculos '!AE633="","",'Cálculos '!AE633)</f>
        <v/>
      </c>
      <c r="Y627" s="172" t="str">
        <f>IF('Cálculos '!AF633="","",'Cálculos '!AF633)</f>
        <v/>
      </c>
      <c r="Z627" s="172" t="str">
        <f>IF('Cálculos '!AG633="","",'Cálculos '!AG633)</f>
        <v/>
      </c>
      <c r="AA627" s="172" t="str">
        <f>IF('Cálculos '!AH633="","",'Cálculos '!AH633)</f>
        <v/>
      </c>
      <c r="AB627" s="172" t="str">
        <f>IF('Cálculos '!AI633="","",'Cálculos '!AI633)</f>
        <v/>
      </c>
      <c r="AC627" s="172" t="str">
        <f>IF('Cálculos '!AJ633="","",'Cálculos '!AJ633)</f>
        <v/>
      </c>
      <c r="AD627" s="172" t="str">
        <f>IF('Cálculos '!AK633="","",'Cálculos '!AK633)</f>
        <v/>
      </c>
      <c r="AE627" s="172" t="str">
        <f>IF('Cálculos '!AL633="","",'Cálculos '!AL633)</f>
        <v/>
      </c>
      <c r="AF627" s="172" t="str">
        <f>IF('Cálculos '!AM633="","",'Cálculos '!AM633)</f>
        <v/>
      </c>
      <c r="AG627" s="172" t="str">
        <f>IF('Cálculos '!AN633="","",'Cálculos '!AN633)</f>
        <v/>
      </c>
      <c r="AH627" s="172" t="str">
        <f>IF('Cálculos '!AO633="","",'Cálculos '!AO633)</f>
        <v/>
      </c>
      <c r="AI627" s="172" t="str">
        <f>IF('Cálculos '!AP633="","",'Cálculos '!AP633)</f>
        <v/>
      </c>
      <c r="AJ627" s="443" t="str">
        <f>IF('Cálculos '!AQ633="","",'Cálculos '!AQ633)</f>
        <v/>
      </c>
      <c r="AK627" s="446" t="str">
        <f>IF('Cálculos '!D633="","",AVERAGE(C627:AJ627))</f>
        <v/>
      </c>
      <c r="AM627" s="181">
        <f t="shared" si="362"/>
        <v>625</v>
      </c>
      <c r="AN627" s="284" t="str">
        <f t="shared" si="363"/>
        <v/>
      </c>
      <c r="AO627" s="285" t="str">
        <f t="shared" si="364"/>
        <v/>
      </c>
      <c r="AP627" s="285" t="str">
        <f t="shared" si="365"/>
        <v/>
      </c>
      <c r="AQ627" s="285" t="str">
        <f t="shared" si="366"/>
        <v/>
      </c>
      <c r="AR627" s="182" t="str">
        <f t="shared" si="367"/>
        <v/>
      </c>
      <c r="AS627" s="182" t="str">
        <f t="shared" si="368"/>
        <v/>
      </c>
      <c r="AT627" s="182" t="str">
        <f t="shared" si="369"/>
        <v/>
      </c>
      <c r="AU627" s="182" t="str">
        <f t="shared" si="370"/>
        <v/>
      </c>
      <c r="AV627" s="182" t="str">
        <f t="shared" si="371"/>
        <v/>
      </c>
      <c r="AW627" s="182" t="str">
        <f t="shared" si="372"/>
        <v/>
      </c>
      <c r="AX627" s="182" t="str">
        <f t="shared" si="373"/>
        <v/>
      </c>
      <c r="AY627" s="182" t="str">
        <f t="shared" si="374"/>
        <v/>
      </c>
      <c r="AZ627" s="182" t="str">
        <f t="shared" si="375"/>
        <v/>
      </c>
      <c r="BA627" s="182" t="str">
        <f t="shared" si="376"/>
        <v/>
      </c>
      <c r="BB627" s="182" t="str">
        <f t="shared" si="377"/>
        <v/>
      </c>
      <c r="BC627" s="182" t="str">
        <f t="shared" si="378"/>
        <v/>
      </c>
      <c r="BD627" s="182" t="str">
        <f t="shared" si="379"/>
        <v/>
      </c>
      <c r="BE627" s="182" t="str">
        <f t="shared" si="380"/>
        <v/>
      </c>
      <c r="BF627" s="182" t="str">
        <f t="shared" si="381"/>
        <v/>
      </c>
      <c r="BG627" s="182" t="str">
        <f t="shared" si="382"/>
        <v/>
      </c>
      <c r="BH627" s="182" t="str">
        <f t="shared" si="383"/>
        <v/>
      </c>
      <c r="BI627" s="182" t="str">
        <f t="shared" si="384"/>
        <v/>
      </c>
      <c r="BJ627" s="182" t="str">
        <f t="shared" si="385"/>
        <v/>
      </c>
      <c r="BK627" s="182" t="str">
        <f t="shared" si="386"/>
        <v/>
      </c>
      <c r="BL627" s="182" t="str">
        <f t="shared" si="387"/>
        <v/>
      </c>
      <c r="BM627" s="182" t="str">
        <f t="shared" si="388"/>
        <v/>
      </c>
      <c r="BN627" s="182" t="str">
        <f t="shared" si="389"/>
        <v/>
      </c>
      <c r="BO627" s="182" t="str">
        <f t="shared" si="390"/>
        <v/>
      </c>
      <c r="BP627" s="182" t="str">
        <f t="shared" si="391"/>
        <v/>
      </c>
      <c r="BQ627" s="182" t="str">
        <f t="shared" si="392"/>
        <v/>
      </c>
      <c r="BR627" s="182" t="str">
        <f t="shared" si="393"/>
        <v/>
      </c>
      <c r="BS627" s="182" t="str">
        <f t="shared" si="394"/>
        <v/>
      </c>
      <c r="BT627" s="182" t="str">
        <f t="shared" si="395"/>
        <v/>
      </c>
      <c r="BU627" s="183" t="str">
        <f t="shared" si="396"/>
        <v/>
      </c>
      <c r="BV627" s="184" t="str">
        <f>IF('Cálculos '!C633="","",AVERAGE(AN627:BU627))</f>
        <v/>
      </c>
    </row>
    <row r="628" spans="2:74" ht="17.25" hidden="1" thickBot="1" x14ac:dyDescent="0.35">
      <c r="B628" s="165">
        <f t="shared" si="361"/>
        <v>626</v>
      </c>
      <c r="C628" s="171" t="str">
        <f>IF('Cálculos '!J634="","",'Cálculos '!J634)</f>
        <v/>
      </c>
      <c r="D628" s="172" t="str">
        <f>IF('Cálculos '!K634="","",'Cálculos '!K634)</f>
        <v/>
      </c>
      <c r="E628" s="172" t="str">
        <f>IF('Cálculos '!L634="","",'Cálculos '!L634)</f>
        <v/>
      </c>
      <c r="F628" s="172" t="str">
        <f>IF('Cálculos '!M634="","",'Cálculos '!M634)</f>
        <v/>
      </c>
      <c r="G628" s="172" t="str">
        <f>IF('Cálculos '!N634="","",'Cálculos '!N634)</f>
        <v/>
      </c>
      <c r="H628" s="172" t="str">
        <f>IF('Cálculos '!O634="","",'Cálculos '!O634)</f>
        <v/>
      </c>
      <c r="I628" s="172" t="str">
        <f>IF('Cálculos '!P634="","",'Cálculos '!P634)</f>
        <v/>
      </c>
      <c r="J628" s="172" t="str">
        <f>IF('Cálculos '!Q634="","",'Cálculos '!Q634)</f>
        <v/>
      </c>
      <c r="K628" s="172" t="str">
        <f>IF('Cálculos '!R634="","",'Cálculos '!R634)</f>
        <v/>
      </c>
      <c r="L628" s="172" t="str">
        <f>IF('Cálculos '!S634="","",'Cálculos '!S634)</f>
        <v/>
      </c>
      <c r="M628" s="172" t="str">
        <f>IF('Cálculos '!T634="","",'Cálculos '!T634)</f>
        <v/>
      </c>
      <c r="N628" s="172" t="str">
        <f>IF('Cálculos '!U634="","",'Cálculos '!U634)</f>
        <v/>
      </c>
      <c r="O628" s="172" t="str">
        <f>IF('Cálculos '!V634="","",'Cálculos '!V634)</f>
        <v/>
      </c>
      <c r="P628" s="172" t="str">
        <f>IF('Cálculos '!W634="","",'Cálculos '!W634)</f>
        <v/>
      </c>
      <c r="Q628" s="172" t="str">
        <f>IF('Cálculos '!X634="","",'Cálculos '!X634)</f>
        <v/>
      </c>
      <c r="R628" s="172" t="str">
        <f>IF('Cálculos '!Y634="","",'Cálculos '!Y634)</f>
        <v/>
      </c>
      <c r="S628" s="172" t="str">
        <f>IF('Cálculos '!Z634="","",'Cálculos '!Z634)</f>
        <v/>
      </c>
      <c r="T628" s="172" t="str">
        <f>IF('Cálculos '!AA634="","",'Cálculos '!AA634)</f>
        <v/>
      </c>
      <c r="U628" s="172" t="str">
        <f>IF('Cálculos '!AB634="","",'Cálculos '!AB634)</f>
        <v/>
      </c>
      <c r="V628" s="172" t="str">
        <f>IF('Cálculos '!AC634="","",'Cálculos '!AC634)</f>
        <v/>
      </c>
      <c r="W628" s="172" t="str">
        <f>IF('Cálculos '!AD634="","",'Cálculos '!AD634)</f>
        <v/>
      </c>
      <c r="X628" s="172" t="str">
        <f>IF('Cálculos '!AE634="","",'Cálculos '!AE634)</f>
        <v/>
      </c>
      <c r="Y628" s="172" t="str">
        <f>IF('Cálculos '!AF634="","",'Cálculos '!AF634)</f>
        <v/>
      </c>
      <c r="Z628" s="172" t="str">
        <f>IF('Cálculos '!AG634="","",'Cálculos '!AG634)</f>
        <v/>
      </c>
      <c r="AA628" s="172" t="str">
        <f>IF('Cálculos '!AH634="","",'Cálculos '!AH634)</f>
        <v/>
      </c>
      <c r="AB628" s="172" t="str">
        <f>IF('Cálculos '!AI634="","",'Cálculos '!AI634)</f>
        <v/>
      </c>
      <c r="AC628" s="172" t="str">
        <f>IF('Cálculos '!AJ634="","",'Cálculos '!AJ634)</f>
        <v/>
      </c>
      <c r="AD628" s="172" t="str">
        <f>IF('Cálculos '!AK634="","",'Cálculos '!AK634)</f>
        <v/>
      </c>
      <c r="AE628" s="172" t="str">
        <f>IF('Cálculos '!AL634="","",'Cálculos '!AL634)</f>
        <v/>
      </c>
      <c r="AF628" s="172" t="str">
        <f>IF('Cálculos '!AM634="","",'Cálculos '!AM634)</f>
        <v/>
      </c>
      <c r="AG628" s="172" t="str">
        <f>IF('Cálculos '!AN634="","",'Cálculos '!AN634)</f>
        <v/>
      </c>
      <c r="AH628" s="172" t="str">
        <f>IF('Cálculos '!AO634="","",'Cálculos '!AO634)</f>
        <v/>
      </c>
      <c r="AI628" s="172" t="str">
        <f>IF('Cálculos '!AP634="","",'Cálculos '!AP634)</f>
        <v/>
      </c>
      <c r="AJ628" s="443" t="str">
        <f>IF('Cálculos '!AQ634="","",'Cálculos '!AQ634)</f>
        <v/>
      </c>
      <c r="AK628" s="446" t="str">
        <f>IF('Cálculos '!D634="","",AVERAGE(C628:AJ628))</f>
        <v/>
      </c>
      <c r="AM628" s="181">
        <f t="shared" si="362"/>
        <v>626</v>
      </c>
      <c r="AN628" s="284" t="str">
        <f t="shared" si="363"/>
        <v/>
      </c>
      <c r="AO628" s="285" t="str">
        <f t="shared" si="364"/>
        <v/>
      </c>
      <c r="AP628" s="285" t="str">
        <f t="shared" si="365"/>
        <v/>
      </c>
      <c r="AQ628" s="285" t="str">
        <f t="shared" si="366"/>
        <v/>
      </c>
      <c r="AR628" s="182" t="str">
        <f t="shared" si="367"/>
        <v/>
      </c>
      <c r="AS628" s="182" t="str">
        <f t="shared" si="368"/>
        <v/>
      </c>
      <c r="AT628" s="182" t="str">
        <f t="shared" si="369"/>
        <v/>
      </c>
      <c r="AU628" s="182" t="str">
        <f t="shared" si="370"/>
        <v/>
      </c>
      <c r="AV628" s="182" t="str">
        <f t="shared" si="371"/>
        <v/>
      </c>
      <c r="AW628" s="182" t="str">
        <f t="shared" si="372"/>
        <v/>
      </c>
      <c r="AX628" s="182" t="str">
        <f t="shared" si="373"/>
        <v/>
      </c>
      <c r="AY628" s="182" t="str">
        <f t="shared" si="374"/>
        <v/>
      </c>
      <c r="AZ628" s="182" t="str">
        <f t="shared" si="375"/>
        <v/>
      </c>
      <c r="BA628" s="182" t="str">
        <f t="shared" si="376"/>
        <v/>
      </c>
      <c r="BB628" s="182" t="str">
        <f t="shared" si="377"/>
        <v/>
      </c>
      <c r="BC628" s="182" t="str">
        <f t="shared" si="378"/>
        <v/>
      </c>
      <c r="BD628" s="182" t="str">
        <f t="shared" si="379"/>
        <v/>
      </c>
      <c r="BE628" s="182" t="str">
        <f t="shared" si="380"/>
        <v/>
      </c>
      <c r="BF628" s="182" t="str">
        <f t="shared" si="381"/>
        <v/>
      </c>
      <c r="BG628" s="182" t="str">
        <f t="shared" si="382"/>
        <v/>
      </c>
      <c r="BH628" s="182" t="str">
        <f t="shared" si="383"/>
        <v/>
      </c>
      <c r="BI628" s="182" t="str">
        <f t="shared" si="384"/>
        <v/>
      </c>
      <c r="BJ628" s="182" t="str">
        <f t="shared" si="385"/>
        <v/>
      </c>
      <c r="BK628" s="182" t="str">
        <f t="shared" si="386"/>
        <v/>
      </c>
      <c r="BL628" s="182" t="str">
        <f t="shared" si="387"/>
        <v/>
      </c>
      <c r="BM628" s="182" t="str">
        <f t="shared" si="388"/>
        <v/>
      </c>
      <c r="BN628" s="182" t="str">
        <f t="shared" si="389"/>
        <v/>
      </c>
      <c r="BO628" s="182" t="str">
        <f t="shared" si="390"/>
        <v/>
      </c>
      <c r="BP628" s="182" t="str">
        <f t="shared" si="391"/>
        <v/>
      </c>
      <c r="BQ628" s="182" t="str">
        <f t="shared" si="392"/>
        <v/>
      </c>
      <c r="BR628" s="182" t="str">
        <f t="shared" si="393"/>
        <v/>
      </c>
      <c r="BS628" s="182" t="str">
        <f t="shared" si="394"/>
        <v/>
      </c>
      <c r="BT628" s="182" t="str">
        <f t="shared" si="395"/>
        <v/>
      </c>
      <c r="BU628" s="183" t="str">
        <f t="shared" si="396"/>
        <v/>
      </c>
      <c r="BV628" s="184" t="str">
        <f>IF('Cálculos '!C634="","",AVERAGE(AN628:BU628))</f>
        <v/>
      </c>
    </row>
    <row r="629" spans="2:74" ht="17.25" hidden="1" thickBot="1" x14ac:dyDescent="0.35">
      <c r="B629" s="165">
        <f t="shared" si="361"/>
        <v>627</v>
      </c>
      <c r="C629" s="171" t="str">
        <f>IF('Cálculos '!J635="","",'Cálculos '!J635)</f>
        <v/>
      </c>
      <c r="D629" s="172" t="str">
        <f>IF('Cálculos '!K635="","",'Cálculos '!K635)</f>
        <v/>
      </c>
      <c r="E629" s="172" t="str">
        <f>IF('Cálculos '!L635="","",'Cálculos '!L635)</f>
        <v/>
      </c>
      <c r="F629" s="172" t="str">
        <f>IF('Cálculos '!M635="","",'Cálculos '!M635)</f>
        <v/>
      </c>
      <c r="G629" s="172" t="str">
        <f>IF('Cálculos '!N635="","",'Cálculos '!N635)</f>
        <v/>
      </c>
      <c r="H629" s="172" t="str">
        <f>IF('Cálculos '!O635="","",'Cálculos '!O635)</f>
        <v/>
      </c>
      <c r="I629" s="172" t="str">
        <f>IF('Cálculos '!P635="","",'Cálculos '!P635)</f>
        <v/>
      </c>
      <c r="J629" s="172" t="str">
        <f>IF('Cálculos '!Q635="","",'Cálculos '!Q635)</f>
        <v/>
      </c>
      <c r="K629" s="172" t="str">
        <f>IF('Cálculos '!R635="","",'Cálculos '!R635)</f>
        <v/>
      </c>
      <c r="L629" s="172" t="str">
        <f>IF('Cálculos '!S635="","",'Cálculos '!S635)</f>
        <v/>
      </c>
      <c r="M629" s="172" t="str">
        <f>IF('Cálculos '!T635="","",'Cálculos '!T635)</f>
        <v/>
      </c>
      <c r="N629" s="172" t="str">
        <f>IF('Cálculos '!U635="","",'Cálculos '!U635)</f>
        <v/>
      </c>
      <c r="O629" s="172" t="str">
        <f>IF('Cálculos '!V635="","",'Cálculos '!V635)</f>
        <v/>
      </c>
      <c r="P629" s="172" t="str">
        <f>IF('Cálculos '!W635="","",'Cálculos '!W635)</f>
        <v/>
      </c>
      <c r="Q629" s="172" t="str">
        <f>IF('Cálculos '!X635="","",'Cálculos '!X635)</f>
        <v/>
      </c>
      <c r="R629" s="172" t="str">
        <f>IF('Cálculos '!Y635="","",'Cálculos '!Y635)</f>
        <v/>
      </c>
      <c r="S629" s="172" t="str">
        <f>IF('Cálculos '!Z635="","",'Cálculos '!Z635)</f>
        <v/>
      </c>
      <c r="T629" s="172" t="str">
        <f>IF('Cálculos '!AA635="","",'Cálculos '!AA635)</f>
        <v/>
      </c>
      <c r="U629" s="172" t="str">
        <f>IF('Cálculos '!AB635="","",'Cálculos '!AB635)</f>
        <v/>
      </c>
      <c r="V629" s="172" t="str">
        <f>IF('Cálculos '!AC635="","",'Cálculos '!AC635)</f>
        <v/>
      </c>
      <c r="W629" s="172" t="str">
        <f>IF('Cálculos '!AD635="","",'Cálculos '!AD635)</f>
        <v/>
      </c>
      <c r="X629" s="172" t="str">
        <f>IF('Cálculos '!AE635="","",'Cálculos '!AE635)</f>
        <v/>
      </c>
      <c r="Y629" s="172" t="str">
        <f>IF('Cálculos '!AF635="","",'Cálculos '!AF635)</f>
        <v/>
      </c>
      <c r="Z629" s="172" t="str">
        <f>IF('Cálculos '!AG635="","",'Cálculos '!AG635)</f>
        <v/>
      </c>
      <c r="AA629" s="172" t="str">
        <f>IF('Cálculos '!AH635="","",'Cálculos '!AH635)</f>
        <v/>
      </c>
      <c r="AB629" s="172" t="str">
        <f>IF('Cálculos '!AI635="","",'Cálculos '!AI635)</f>
        <v/>
      </c>
      <c r="AC629" s="172" t="str">
        <f>IF('Cálculos '!AJ635="","",'Cálculos '!AJ635)</f>
        <v/>
      </c>
      <c r="AD629" s="172" t="str">
        <f>IF('Cálculos '!AK635="","",'Cálculos '!AK635)</f>
        <v/>
      </c>
      <c r="AE629" s="172" t="str">
        <f>IF('Cálculos '!AL635="","",'Cálculos '!AL635)</f>
        <v/>
      </c>
      <c r="AF629" s="172" t="str">
        <f>IF('Cálculos '!AM635="","",'Cálculos '!AM635)</f>
        <v/>
      </c>
      <c r="AG629" s="172" t="str">
        <f>IF('Cálculos '!AN635="","",'Cálculos '!AN635)</f>
        <v/>
      </c>
      <c r="AH629" s="172" t="str">
        <f>IF('Cálculos '!AO635="","",'Cálculos '!AO635)</f>
        <v/>
      </c>
      <c r="AI629" s="172" t="str">
        <f>IF('Cálculos '!AP635="","",'Cálculos '!AP635)</f>
        <v/>
      </c>
      <c r="AJ629" s="443" t="str">
        <f>IF('Cálculos '!AQ635="","",'Cálculos '!AQ635)</f>
        <v/>
      </c>
      <c r="AK629" s="446" t="str">
        <f>IF('Cálculos '!D635="","",AVERAGE(C629:AJ629))</f>
        <v/>
      </c>
      <c r="AM629" s="181">
        <f t="shared" si="362"/>
        <v>627</v>
      </c>
      <c r="AN629" s="284" t="str">
        <f t="shared" si="363"/>
        <v/>
      </c>
      <c r="AO629" s="285" t="str">
        <f t="shared" si="364"/>
        <v/>
      </c>
      <c r="AP629" s="285" t="str">
        <f t="shared" si="365"/>
        <v/>
      </c>
      <c r="AQ629" s="285" t="str">
        <f t="shared" si="366"/>
        <v/>
      </c>
      <c r="AR629" s="182" t="str">
        <f t="shared" si="367"/>
        <v/>
      </c>
      <c r="AS629" s="182" t="str">
        <f t="shared" si="368"/>
        <v/>
      </c>
      <c r="AT629" s="182" t="str">
        <f t="shared" si="369"/>
        <v/>
      </c>
      <c r="AU629" s="182" t="str">
        <f t="shared" si="370"/>
        <v/>
      </c>
      <c r="AV629" s="182" t="str">
        <f t="shared" si="371"/>
        <v/>
      </c>
      <c r="AW629" s="182" t="str">
        <f t="shared" si="372"/>
        <v/>
      </c>
      <c r="AX629" s="182" t="str">
        <f t="shared" si="373"/>
        <v/>
      </c>
      <c r="AY629" s="182" t="str">
        <f t="shared" si="374"/>
        <v/>
      </c>
      <c r="AZ629" s="182" t="str">
        <f t="shared" si="375"/>
        <v/>
      </c>
      <c r="BA629" s="182" t="str">
        <f t="shared" si="376"/>
        <v/>
      </c>
      <c r="BB629" s="182" t="str">
        <f t="shared" si="377"/>
        <v/>
      </c>
      <c r="BC629" s="182" t="str">
        <f t="shared" si="378"/>
        <v/>
      </c>
      <c r="BD629" s="182" t="str">
        <f t="shared" si="379"/>
        <v/>
      </c>
      <c r="BE629" s="182" t="str">
        <f t="shared" si="380"/>
        <v/>
      </c>
      <c r="BF629" s="182" t="str">
        <f t="shared" si="381"/>
        <v/>
      </c>
      <c r="BG629" s="182" t="str">
        <f t="shared" si="382"/>
        <v/>
      </c>
      <c r="BH629" s="182" t="str">
        <f t="shared" si="383"/>
        <v/>
      </c>
      <c r="BI629" s="182" t="str">
        <f t="shared" si="384"/>
        <v/>
      </c>
      <c r="BJ629" s="182" t="str">
        <f t="shared" si="385"/>
        <v/>
      </c>
      <c r="BK629" s="182" t="str">
        <f t="shared" si="386"/>
        <v/>
      </c>
      <c r="BL629" s="182" t="str">
        <f t="shared" si="387"/>
        <v/>
      </c>
      <c r="BM629" s="182" t="str">
        <f t="shared" si="388"/>
        <v/>
      </c>
      <c r="BN629" s="182" t="str">
        <f t="shared" si="389"/>
        <v/>
      </c>
      <c r="BO629" s="182" t="str">
        <f t="shared" si="390"/>
        <v/>
      </c>
      <c r="BP629" s="182" t="str">
        <f t="shared" si="391"/>
        <v/>
      </c>
      <c r="BQ629" s="182" t="str">
        <f t="shared" si="392"/>
        <v/>
      </c>
      <c r="BR629" s="182" t="str">
        <f t="shared" si="393"/>
        <v/>
      </c>
      <c r="BS629" s="182" t="str">
        <f t="shared" si="394"/>
        <v/>
      </c>
      <c r="BT629" s="182" t="str">
        <f t="shared" si="395"/>
        <v/>
      </c>
      <c r="BU629" s="183" t="str">
        <f t="shared" si="396"/>
        <v/>
      </c>
      <c r="BV629" s="184" t="str">
        <f>IF('Cálculos '!C635="","",AVERAGE(AN629:BU629))</f>
        <v/>
      </c>
    </row>
    <row r="630" spans="2:74" ht="17.25" hidden="1" thickBot="1" x14ac:dyDescent="0.35">
      <c r="B630" s="165">
        <f t="shared" si="361"/>
        <v>628</v>
      </c>
      <c r="C630" s="171" t="str">
        <f>IF('Cálculos '!J636="","",'Cálculos '!J636)</f>
        <v/>
      </c>
      <c r="D630" s="172" t="str">
        <f>IF('Cálculos '!K636="","",'Cálculos '!K636)</f>
        <v/>
      </c>
      <c r="E630" s="172" t="str">
        <f>IF('Cálculos '!L636="","",'Cálculos '!L636)</f>
        <v/>
      </c>
      <c r="F630" s="172" t="str">
        <f>IF('Cálculos '!M636="","",'Cálculos '!M636)</f>
        <v/>
      </c>
      <c r="G630" s="172" t="str">
        <f>IF('Cálculos '!N636="","",'Cálculos '!N636)</f>
        <v/>
      </c>
      <c r="H630" s="172" t="str">
        <f>IF('Cálculos '!O636="","",'Cálculos '!O636)</f>
        <v/>
      </c>
      <c r="I630" s="172" t="str">
        <f>IF('Cálculos '!P636="","",'Cálculos '!P636)</f>
        <v/>
      </c>
      <c r="J630" s="172" t="str">
        <f>IF('Cálculos '!Q636="","",'Cálculos '!Q636)</f>
        <v/>
      </c>
      <c r="K630" s="172" t="str">
        <f>IF('Cálculos '!R636="","",'Cálculos '!R636)</f>
        <v/>
      </c>
      <c r="L630" s="172" t="str">
        <f>IF('Cálculos '!S636="","",'Cálculos '!S636)</f>
        <v/>
      </c>
      <c r="M630" s="172" t="str">
        <f>IF('Cálculos '!T636="","",'Cálculos '!T636)</f>
        <v/>
      </c>
      <c r="N630" s="172" t="str">
        <f>IF('Cálculos '!U636="","",'Cálculos '!U636)</f>
        <v/>
      </c>
      <c r="O630" s="172" t="str">
        <f>IF('Cálculos '!V636="","",'Cálculos '!V636)</f>
        <v/>
      </c>
      <c r="P630" s="172" t="str">
        <f>IF('Cálculos '!W636="","",'Cálculos '!W636)</f>
        <v/>
      </c>
      <c r="Q630" s="172" t="str">
        <f>IF('Cálculos '!X636="","",'Cálculos '!X636)</f>
        <v/>
      </c>
      <c r="R630" s="172" t="str">
        <f>IF('Cálculos '!Y636="","",'Cálculos '!Y636)</f>
        <v/>
      </c>
      <c r="S630" s="172" t="str">
        <f>IF('Cálculos '!Z636="","",'Cálculos '!Z636)</f>
        <v/>
      </c>
      <c r="T630" s="172" t="str">
        <f>IF('Cálculos '!AA636="","",'Cálculos '!AA636)</f>
        <v/>
      </c>
      <c r="U630" s="172" t="str">
        <f>IF('Cálculos '!AB636="","",'Cálculos '!AB636)</f>
        <v/>
      </c>
      <c r="V630" s="172" t="str">
        <f>IF('Cálculos '!AC636="","",'Cálculos '!AC636)</f>
        <v/>
      </c>
      <c r="W630" s="172" t="str">
        <f>IF('Cálculos '!AD636="","",'Cálculos '!AD636)</f>
        <v/>
      </c>
      <c r="X630" s="172" t="str">
        <f>IF('Cálculos '!AE636="","",'Cálculos '!AE636)</f>
        <v/>
      </c>
      <c r="Y630" s="172" t="str">
        <f>IF('Cálculos '!AF636="","",'Cálculos '!AF636)</f>
        <v/>
      </c>
      <c r="Z630" s="172" t="str">
        <f>IF('Cálculos '!AG636="","",'Cálculos '!AG636)</f>
        <v/>
      </c>
      <c r="AA630" s="172" t="str">
        <f>IF('Cálculos '!AH636="","",'Cálculos '!AH636)</f>
        <v/>
      </c>
      <c r="AB630" s="172" t="str">
        <f>IF('Cálculos '!AI636="","",'Cálculos '!AI636)</f>
        <v/>
      </c>
      <c r="AC630" s="172" t="str">
        <f>IF('Cálculos '!AJ636="","",'Cálculos '!AJ636)</f>
        <v/>
      </c>
      <c r="AD630" s="172" t="str">
        <f>IF('Cálculos '!AK636="","",'Cálculos '!AK636)</f>
        <v/>
      </c>
      <c r="AE630" s="172" t="str">
        <f>IF('Cálculos '!AL636="","",'Cálculos '!AL636)</f>
        <v/>
      </c>
      <c r="AF630" s="172" t="str">
        <f>IF('Cálculos '!AM636="","",'Cálculos '!AM636)</f>
        <v/>
      </c>
      <c r="AG630" s="172" t="str">
        <f>IF('Cálculos '!AN636="","",'Cálculos '!AN636)</f>
        <v/>
      </c>
      <c r="AH630" s="172" t="str">
        <f>IF('Cálculos '!AO636="","",'Cálculos '!AO636)</f>
        <v/>
      </c>
      <c r="AI630" s="172" t="str">
        <f>IF('Cálculos '!AP636="","",'Cálculos '!AP636)</f>
        <v/>
      </c>
      <c r="AJ630" s="443" t="str">
        <f>IF('Cálculos '!AQ636="","",'Cálculos '!AQ636)</f>
        <v/>
      </c>
      <c r="AK630" s="446" t="str">
        <f>IF('Cálculos '!D636="","",AVERAGE(C630:AJ630))</f>
        <v/>
      </c>
      <c r="AM630" s="181">
        <f t="shared" si="362"/>
        <v>628</v>
      </c>
      <c r="AN630" s="284" t="str">
        <f t="shared" si="363"/>
        <v/>
      </c>
      <c r="AO630" s="285" t="str">
        <f t="shared" si="364"/>
        <v/>
      </c>
      <c r="AP630" s="285" t="str">
        <f t="shared" si="365"/>
        <v/>
      </c>
      <c r="AQ630" s="285" t="str">
        <f t="shared" si="366"/>
        <v/>
      </c>
      <c r="AR630" s="182" t="str">
        <f t="shared" si="367"/>
        <v/>
      </c>
      <c r="AS630" s="182" t="str">
        <f t="shared" si="368"/>
        <v/>
      </c>
      <c r="AT630" s="182" t="str">
        <f t="shared" si="369"/>
        <v/>
      </c>
      <c r="AU630" s="182" t="str">
        <f t="shared" si="370"/>
        <v/>
      </c>
      <c r="AV630" s="182" t="str">
        <f t="shared" si="371"/>
        <v/>
      </c>
      <c r="AW630" s="182" t="str">
        <f t="shared" si="372"/>
        <v/>
      </c>
      <c r="AX630" s="182" t="str">
        <f t="shared" si="373"/>
        <v/>
      </c>
      <c r="AY630" s="182" t="str">
        <f t="shared" si="374"/>
        <v/>
      </c>
      <c r="AZ630" s="182" t="str">
        <f t="shared" si="375"/>
        <v/>
      </c>
      <c r="BA630" s="182" t="str">
        <f t="shared" si="376"/>
        <v/>
      </c>
      <c r="BB630" s="182" t="str">
        <f t="shared" si="377"/>
        <v/>
      </c>
      <c r="BC630" s="182" t="str">
        <f t="shared" si="378"/>
        <v/>
      </c>
      <c r="BD630" s="182" t="str">
        <f t="shared" si="379"/>
        <v/>
      </c>
      <c r="BE630" s="182" t="str">
        <f t="shared" si="380"/>
        <v/>
      </c>
      <c r="BF630" s="182" t="str">
        <f t="shared" si="381"/>
        <v/>
      </c>
      <c r="BG630" s="182" t="str">
        <f t="shared" si="382"/>
        <v/>
      </c>
      <c r="BH630" s="182" t="str">
        <f t="shared" si="383"/>
        <v/>
      </c>
      <c r="BI630" s="182" t="str">
        <f t="shared" si="384"/>
        <v/>
      </c>
      <c r="BJ630" s="182" t="str">
        <f t="shared" si="385"/>
        <v/>
      </c>
      <c r="BK630" s="182" t="str">
        <f t="shared" si="386"/>
        <v/>
      </c>
      <c r="BL630" s="182" t="str">
        <f t="shared" si="387"/>
        <v/>
      </c>
      <c r="BM630" s="182" t="str">
        <f t="shared" si="388"/>
        <v/>
      </c>
      <c r="BN630" s="182" t="str">
        <f t="shared" si="389"/>
        <v/>
      </c>
      <c r="BO630" s="182" t="str">
        <f t="shared" si="390"/>
        <v/>
      </c>
      <c r="BP630" s="182" t="str">
        <f t="shared" si="391"/>
        <v/>
      </c>
      <c r="BQ630" s="182" t="str">
        <f t="shared" si="392"/>
        <v/>
      </c>
      <c r="BR630" s="182" t="str">
        <f t="shared" si="393"/>
        <v/>
      </c>
      <c r="BS630" s="182" t="str">
        <f t="shared" si="394"/>
        <v/>
      </c>
      <c r="BT630" s="182" t="str">
        <f t="shared" si="395"/>
        <v/>
      </c>
      <c r="BU630" s="183" t="str">
        <f t="shared" si="396"/>
        <v/>
      </c>
      <c r="BV630" s="184" t="str">
        <f>IF('Cálculos '!C636="","",AVERAGE(AN630:BU630))</f>
        <v/>
      </c>
    </row>
    <row r="631" spans="2:74" ht="17.25" hidden="1" thickBot="1" x14ac:dyDescent="0.35">
      <c r="B631" s="165">
        <f t="shared" si="361"/>
        <v>629</v>
      </c>
      <c r="C631" s="171" t="str">
        <f>IF('Cálculos '!J637="","",'Cálculos '!J637)</f>
        <v/>
      </c>
      <c r="D631" s="172" t="str">
        <f>IF('Cálculos '!K637="","",'Cálculos '!K637)</f>
        <v/>
      </c>
      <c r="E631" s="172" t="str">
        <f>IF('Cálculos '!L637="","",'Cálculos '!L637)</f>
        <v/>
      </c>
      <c r="F631" s="172" t="str">
        <f>IF('Cálculos '!M637="","",'Cálculos '!M637)</f>
        <v/>
      </c>
      <c r="G631" s="172" t="str">
        <f>IF('Cálculos '!N637="","",'Cálculos '!N637)</f>
        <v/>
      </c>
      <c r="H631" s="172" t="str">
        <f>IF('Cálculos '!O637="","",'Cálculos '!O637)</f>
        <v/>
      </c>
      <c r="I631" s="172" t="str">
        <f>IF('Cálculos '!P637="","",'Cálculos '!P637)</f>
        <v/>
      </c>
      <c r="J631" s="172" t="str">
        <f>IF('Cálculos '!Q637="","",'Cálculos '!Q637)</f>
        <v/>
      </c>
      <c r="K631" s="172" t="str">
        <f>IF('Cálculos '!R637="","",'Cálculos '!R637)</f>
        <v/>
      </c>
      <c r="L631" s="172" t="str">
        <f>IF('Cálculos '!S637="","",'Cálculos '!S637)</f>
        <v/>
      </c>
      <c r="M631" s="172" t="str">
        <f>IF('Cálculos '!T637="","",'Cálculos '!T637)</f>
        <v/>
      </c>
      <c r="N631" s="172" t="str">
        <f>IF('Cálculos '!U637="","",'Cálculos '!U637)</f>
        <v/>
      </c>
      <c r="O631" s="172" t="str">
        <f>IF('Cálculos '!V637="","",'Cálculos '!V637)</f>
        <v/>
      </c>
      <c r="P631" s="172" t="str">
        <f>IF('Cálculos '!W637="","",'Cálculos '!W637)</f>
        <v/>
      </c>
      <c r="Q631" s="172" t="str">
        <f>IF('Cálculos '!X637="","",'Cálculos '!X637)</f>
        <v/>
      </c>
      <c r="R631" s="172" t="str">
        <f>IF('Cálculos '!Y637="","",'Cálculos '!Y637)</f>
        <v/>
      </c>
      <c r="S631" s="172" t="str">
        <f>IF('Cálculos '!Z637="","",'Cálculos '!Z637)</f>
        <v/>
      </c>
      <c r="T631" s="172" t="str">
        <f>IF('Cálculos '!AA637="","",'Cálculos '!AA637)</f>
        <v/>
      </c>
      <c r="U631" s="172" t="str">
        <f>IF('Cálculos '!AB637="","",'Cálculos '!AB637)</f>
        <v/>
      </c>
      <c r="V631" s="172" t="str">
        <f>IF('Cálculos '!AC637="","",'Cálculos '!AC637)</f>
        <v/>
      </c>
      <c r="W631" s="172" t="str">
        <f>IF('Cálculos '!AD637="","",'Cálculos '!AD637)</f>
        <v/>
      </c>
      <c r="X631" s="172" t="str">
        <f>IF('Cálculos '!AE637="","",'Cálculos '!AE637)</f>
        <v/>
      </c>
      <c r="Y631" s="172" t="str">
        <f>IF('Cálculos '!AF637="","",'Cálculos '!AF637)</f>
        <v/>
      </c>
      <c r="Z631" s="172" t="str">
        <f>IF('Cálculos '!AG637="","",'Cálculos '!AG637)</f>
        <v/>
      </c>
      <c r="AA631" s="172" t="str">
        <f>IF('Cálculos '!AH637="","",'Cálculos '!AH637)</f>
        <v/>
      </c>
      <c r="AB631" s="172" t="str">
        <f>IF('Cálculos '!AI637="","",'Cálculos '!AI637)</f>
        <v/>
      </c>
      <c r="AC631" s="172" t="str">
        <f>IF('Cálculos '!AJ637="","",'Cálculos '!AJ637)</f>
        <v/>
      </c>
      <c r="AD631" s="172" t="str">
        <f>IF('Cálculos '!AK637="","",'Cálculos '!AK637)</f>
        <v/>
      </c>
      <c r="AE631" s="172" t="str">
        <f>IF('Cálculos '!AL637="","",'Cálculos '!AL637)</f>
        <v/>
      </c>
      <c r="AF631" s="172" t="str">
        <f>IF('Cálculos '!AM637="","",'Cálculos '!AM637)</f>
        <v/>
      </c>
      <c r="AG631" s="172" t="str">
        <f>IF('Cálculos '!AN637="","",'Cálculos '!AN637)</f>
        <v/>
      </c>
      <c r="AH631" s="172" t="str">
        <f>IF('Cálculos '!AO637="","",'Cálculos '!AO637)</f>
        <v/>
      </c>
      <c r="AI631" s="172" t="str">
        <f>IF('Cálculos '!AP637="","",'Cálculos '!AP637)</f>
        <v/>
      </c>
      <c r="AJ631" s="443" t="str">
        <f>IF('Cálculos '!AQ637="","",'Cálculos '!AQ637)</f>
        <v/>
      </c>
      <c r="AK631" s="446" t="str">
        <f>IF('Cálculos '!D637="","",AVERAGE(C631:AJ631))</f>
        <v/>
      </c>
      <c r="AM631" s="181">
        <f t="shared" si="362"/>
        <v>629</v>
      </c>
      <c r="AN631" s="284" t="str">
        <f t="shared" si="363"/>
        <v/>
      </c>
      <c r="AO631" s="285" t="str">
        <f t="shared" si="364"/>
        <v/>
      </c>
      <c r="AP631" s="285" t="str">
        <f t="shared" si="365"/>
        <v/>
      </c>
      <c r="AQ631" s="285" t="str">
        <f t="shared" si="366"/>
        <v/>
      </c>
      <c r="AR631" s="182" t="str">
        <f t="shared" si="367"/>
        <v/>
      </c>
      <c r="AS631" s="182" t="str">
        <f t="shared" si="368"/>
        <v/>
      </c>
      <c r="AT631" s="182" t="str">
        <f t="shared" si="369"/>
        <v/>
      </c>
      <c r="AU631" s="182" t="str">
        <f t="shared" si="370"/>
        <v/>
      </c>
      <c r="AV631" s="182" t="str">
        <f t="shared" si="371"/>
        <v/>
      </c>
      <c r="AW631" s="182" t="str">
        <f t="shared" si="372"/>
        <v/>
      </c>
      <c r="AX631" s="182" t="str">
        <f t="shared" si="373"/>
        <v/>
      </c>
      <c r="AY631" s="182" t="str">
        <f t="shared" si="374"/>
        <v/>
      </c>
      <c r="AZ631" s="182" t="str">
        <f t="shared" si="375"/>
        <v/>
      </c>
      <c r="BA631" s="182" t="str">
        <f t="shared" si="376"/>
        <v/>
      </c>
      <c r="BB631" s="182" t="str">
        <f t="shared" si="377"/>
        <v/>
      </c>
      <c r="BC631" s="182" t="str">
        <f t="shared" si="378"/>
        <v/>
      </c>
      <c r="BD631" s="182" t="str">
        <f t="shared" si="379"/>
        <v/>
      </c>
      <c r="BE631" s="182" t="str">
        <f t="shared" si="380"/>
        <v/>
      </c>
      <c r="BF631" s="182" t="str">
        <f t="shared" si="381"/>
        <v/>
      </c>
      <c r="BG631" s="182" t="str">
        <f t="shared" si="382"/>
        <v/>
      </c>
      <c r="BH631" s="182" t="str">
        <f t="shared" si="383"/>
        <v/>
      </c>
      <c r="BI631" s="182" t="str">
        <f t="shared" si="384"/>
        <v/>
      </c>
      <c r="BJ631" s="182" t="str">
        <f t="shared" si="385"/>
        <v/>
      </c>
      <c r="BK631" s="182" t="str">
        <f t="shared" si="386"/>
        <v/>
      </c>
      <c r="BL631" s="182" t="str">
        <f t="shared" si="387"/>
        <v/>
      </c>
      <c r="BM631" s="182" t="str">
        <f t="shared" si="388"/>
        <v/>
      </c>
      <c r="BN631" s="182" t="str">
        <f t="shared" si="389"/>
        <v/>
      </c>
      <c r="BO631" s="182" t="str">
        <f t="shared" si="390"/>
        <v/>
      </c>
      <c r="BP631" s="182" t="str">
        <f t="shared" si="391"/>
        <v/>
      </c>
      <c r="BQ631" s="182" t="str">
        <f t="shared" si="392"/>
        <v/>
      </c>
      <c r="BR631" s="182" t="str">
        <f t="shared" si="393"/>
        <v/>
      </c>
      <c r="BS631" s="182" t="str">
        <f t="shared" si="394"/>
        <v/>
      </c>
      <c r="BT631" s="182" t="str">
        <f t="shared" si="395"/>
        <v/>
      </c>
      <c r="BU631" s="183" t="str">
        <f t="shared" si="396"/>
        <v/>
      </c>
      <c r="BV631" s="184" t="str">
        <f>IF('Cálculos '!C637="","",AVERAGE(AN631:BU631))</f>
        <v/>
      </c>
    </row>
    <row r="632" spans="2:74" ht="17.25" hidden="1" thickBot="1" x14ac:dyDescent="0.35">
      <c r="B632" s="165">
        <f t="shared" si="361"/>
        <v>630</v>
      </c>
      <c r="C632" s="171" t="str">
        <f>IF('Cálculos '!J638="","",'Cálculos '!J638)</f>
        <v/>
      </c>
      <c r="D632" s="172" t="str">
        <f>IF('Cálculos '!K638="","",'Cálculos '!K638)</f>
        <v/>
      </c>
      <c r="E632" s="172" t="str">
        <f>IF('Cálculos '!L638="","",'Cálculos '!L638)</f>
        <v/>
      </c>
      <c r="F632" s="172" t="str">
        <f>IF('Cálculos '!M638="","",'Cálculos '!M638)</f>
        <v/>
      </c>
      <c r="G632" s="172" t="str">
        <f>IF('Cálculos '!N638="","",'Cálculos '!N638)</f>
        <v/>
      </c>
      <c r="H632" s="172" t="str">
        <f>IF('Cálculos '!O638="","",'Cálculos '!O638)</f>
        <v/>
      </c>
      <c r="I632" s="172" t="str">
        <f>IF('Cálculos '!P638="","",'Cálculos '!P638)</f>
        <v/>
      </c>
      <c r="J632" s="172" t="str">
        <f>IF('Cálculos '!Q638="","",'Cálculos '!Q638)</f>
        <v/>
      </c>
      <c r="K632" s="172" t="str">
        <f>IF('Cálculos '!R638="","",'Cálculos '!R638)</f>
        <v/>
      </c>
      <c r="L632" s="172" t="str">
        <f>IF('Cálculos '!S638="","",'Cálculos '!S638)</f>
        <v/>
      </c>
      <c r="M632" s="172" t="str">
        <f>IF('Cálculos '!T638="","",'Cálculos '!T638)</f>
        <v/>
      </c>
      <c r="N632" s="172" t="str">
        <f>IF('Cálculos '!U638="","",'Cálculos '!U638)</f>
        <v/>
      </c>
      <c r="O632" s="172" t="str">
        <f>IF('Cálculos '!V638="","",'Cálculos '!V638)</f>
        <v/>
      </c>
      <c r="P632" s="172" t="str">
        <f>IF('Cálculos '!W638="","",'Cálculos '!W638)</f>
        <v/>
      </c>
      <c r="Q632" s="172" t="str">
        <f>IF('Cálculos '!X638="","",'Cálculos '!X638)</f>
        <v/>
      </c>
      <c r="R632" s="172" t="str">
        <f>IF('Cálculos '!Y638="","",'Cálculos '!Y638)</f>
        <v/>
      </c>
      <c r="S632" s="172" t="str">
        <f>IF('Cálculos '!Z638="","",'Cálculos '!Z638)</f>
        <v/>
      </c>
      <c r="T632" s="172" t="str">
        <f>IF('Cálculos '!AA638="","",'Cálculos '!AA638)</f>
        <v/>
      </c>
      <c r="U632" s="172" t="str">
        <f>IF('Cálculos '!AB638="","",'Cálculos '!AB638)</f>
        <v/>
      </c>
      <c r="V632" s="172" t="str">
        <f>IF('Cálculos '!AC638="","",'Cálculos '!AC638)</f>
        <v/>
      </c>
      <c r="W632" s="172" t="str">
        <f>IF('Cálculos '!AD638="","",'Cálculos '!AD638)</f>
        <v/>
      </c>
      <c r="X632" s="172" t="str">
        <f>IF('Cálculos '!AE638="","",'Cálculos '!AE638)</f>
        <v/>
      </c>
      <c r="Y632" s="172" t="str">
        <f>IF('Cálculos '!AF638="","",'Cálculos '!AF638)</f>
        <v/>
      </c>
      <c r="Z632" s="172" t="str">
        <f>IF('Cálculos '!AG638="","",'Cálculos '!AG638)</f>
        <v/>
      </c>
      <c r="AA632" s="172" t="str">
        <f>IF('Cálculos '!AH638="","",'Cálculos '!AH638)</f>
        <v/>
      </c>
      <c r="AB632" s="172" t="str">
        <f>IF('Cálculos '!AI638="","",'Cálculos '!AI638)</f>
        <v/>
      </c>
      <c r="AC632" s="172" t="str">
        <f>IF('Cálculos '!AJ638="","",'Cálculos '!AJ638)</f>
        <v/>
      </c>
      <c r="AD632" s="172" t="str">
        <f>IF('Cálculos '!AK638="","",'Cálculos '!AK638)</f>
        <v/>
      </c>
      <c r="AE632" s="172" t="str">
        <f>IF('Cálculos '!AL638="","",'Cálculos '!AL638)</f>
        <v/>
      </c>
      <c r="AF632" s="172" t="str">
        <f>IF('Cálculos '!AM638="","",'Cálculos '!AM638)</f>
        <v/>
      </c>
      <c r="AG632" s="172" t="str">
        <f>IF('Cálculos '!AN638="","",'Cálculos '!AN638)</f>
        <v/>
      </c>
      <c r="AH632" s="172" t="str">
        <f>IF('Cálculos '!AO638="","",'Cálculos '!AO638)</f>
        <v/>
      </c>
      <c r="AI632" s="172" t="str">
        <f>IF('Cálculos '!AP638="","",'Cálculos '!AP638)</f>
        <v/>
      </c>
      <c r="AJ632" s="443" t="str">
        <f>IF('Cálculos '!AQ638="","",'Cálculos '!AQ638)</f>
        <v/>
      </c>
      <c r="AK632" s="446" t="str">
        <f>IF('Cálculos '!D638="","",AVERAGE(C632:AJ632))</f>
        <v/>
      </c>
      <c r="AM632" s="181">
        <f t="shared" si="362"/>
        <v>630</v>
      </c>
      <c r="AN632" s="284" t="str">
        <f t="shared" si="363"/>
        <v/>
      </c>
      <c r="AO632" s="285" t="str">
        <f t="shared" si="364"/>
        <v/>
      </c>
      <c r="AP632" s="285" t="str">
        <f t="shared" si="365"/>
        <v/>
      </c>
      <c r="AQ632" s="285" t="str">
        <f t="shared" si="366"/>
        <v/>
      </c>
      <c r="AR632" s="182" t="str">
        <f t="shared" si="367"/>
        <v/>
      </c>
      <c r="AS632" s="182" t="str">
        <f t="shared" si="368"/>
        <v/>
      </c>
      <c r="AT632" s="182" t="str">
        <f t="shared" si="369"/>
        <v/>
      </c>
      <c r="AU632" s="182" t="str">
        <f t="shared" si="370"/>
        <v/>
      </c>
      <c r="AV632" s="182" t="str">
        <f t="shared" si="371"/>
        <v/>
      </c>
      <c r="AW632" s="182" t="str">
        <f t="shared" si="372"/>
        <v/>
      </c>
      <c r="AX632" s="182" t="str">
        <f t="shared" si="373"/>
        <v/>
      </c>
      <c r="AY632" s="182" t="str">
        <f t="shared" si="374"/>
        <v/>
      </c>
      <c r="AZ632" s="182" t="str">
        <f t="shared" si="375"/>
        <v/>
      </c>
      <c r="BA632" s="182" t="str">
        <f t="shared" si="376"/>
        <v/>
      </c>
      <c r="BB632" s="182" t="str">
        <f t="shared" si="377"/>
        <v/>
      </c>
      <c r="BC632" s="182" t="str">
        <f t="shared" si="378"/>
        <v/>
      </c>
      <c r="BD632" s="182" t="str">
        <f t="shared" si="379"/>
        <v/>
      </c>
      <c r="BE632" s="182" t="str">
        <f t="shared" si="380"/>
        <v/>
      </c>
      <c r="BF632" s="182" t="str">
        <f t="shared" si="381"/>
        <v/>
      </c>
      <c r="BG632" s="182" t="str">
        <f t="shared" si="382"/>
        <v/>
      </c>
      <c r="BH632" s="182" t="str">
        <f t="shared" si="383"/>
        <v/>
      </c>
      <c r="BI632" s="182" t="str">
        <f t="shared" si="384"/>
        <v/>
      </c>
      <c r="BJ632" s="182" t="str">
        <f t="shared" si="385"/>
        <v/>
      </c>
      <c r="BK632" s="182" t="str">
        <f t="shared" si="386"/>
        <v/>
      </c>
      <c r="BL632" s="182" t="str">
        <f t="shared" si="387"/>
        <v/>
      </c>
      <c r="BM632" s="182" t="str">
        <f t="shared" si="388"/>
        <v/>
      </c>
      <c r="BN632" s="182" t="str">
        <f t="shared" si="389"/>
        <v/>
      </c>
      <c r="BO632" s="182" t="str">
        <f t="shared" si="390"/>
        <v/>
      </c>
      <c r="BP632" s="182" t="str">
        <f t="shared" si="391"/>
        <v/>
      </c>
      <c r="BQ632" s="182" t="str">
        <f t="shared" si="392"/>
        <v/>
      </c>
      <c r="BR632" s="182" t="str">
        <f t="shared" si="393"/>
        <v/>
      </c>
      <c r="BS632" s="182" t="str">
        <f t="shared" si="394"/>
        <v/>
      </c>
      <c r="BT632" s="182" t="str">
        <f t="shared" si="395"/>
        <v/>
      </c>
      <c r="BU632" s="183" t="str">
        <f t="shared" si="396"/>
        <v/>
      </c>
      <c r="BV632" s="184" t="str">
        <f>IF('Cálculos '!C638="","",AVERAGE(AN632:BU632))</f>
        <v/>
      </c>
    </row>
    <row r="633" spans="2:74" ht="17.25" hidden="1" thickBot="1" x14ac:dyDescent="0.35">
      <c r="B633" s="165">
        <f t="shared" si="361"/>
        <v>631</v>
      </c>
      <c r="C633" s="171" t="str">
        <f>IF('Cálculos '!J639="","",'Cálculos '!J639)</f>
        <v/>
      </c>
      <c r="D633" s="172" t="str">
        <f>IF('Cálculos '!K639="","",'Cálculos '!K639)</f>
        <v/>
      </c>
      <c r="E633" s="172" t="str">
        <f>IF('Cálculos '!L639="","",'Cálculos '!L639)</f>
        <v/>
      </c>
      <c r="F633" s="172" t="str">
        <f>IF('Cálculos '!M639="","",'Cálculos '!M639)</f>
        <v/>
      </c>
      <c r="G633" s="172" t="str">
        <f>IF('Cálculos '!N639="","",'Cálculos '!N639)</f>
        <v/>
      </c>
      <c r="H633" s="172" t="str">
        <f>IF('Cálculos '!O639="","",'Cálculos '!O639)</f>
        <v/>
      </c>
      <c r="I633" s="172" t="str">
        <f>IF('Cálculos '!P639="","",'Cálculos '!P639)</f>
        <v/>
      </c>
      <c r="J633" s="172" t="str">
        <f>IF('Cálculos '!Q639="","",'Cálculos '!Q639)</f>
        <v/>
      </c>
      <c r="K633" s="172" t="str">
        <f>IF('Cálculos '!R639="","",'Cálculos '!R639)</f>
        <v/>
      </c>
      <c r="L633" s="172" t="str">
        <f>IF('Cálculos '!S639="","",'Cálculos '!S639)</f>
        <v/>
      </c>
      <c r="M633" s="172" t="str">
        <f>IF('Cálculos '!T639="","",'Cálculos '!T639)</f>
        <v/>
      </c>
      <c r="N633" s="172" t="str">
        <f>IF('Cálculos '!U639="","",'Cálculos '!U639)</f>
        <v/>
      </c>
      <c r="O633" s="172" t="str">
        <f>IF('Cálculos '!V639="","",'Cálculos '!V639)</f>
        <v/>
      </c>
      <c r="P633" s="172" t="str">
        <f>IF('Cálculos '!W639="","",'Cálculos '!W639)</f>
        <v/>
      </c>
      <c r="Q633" s="172" t="str">
        <f>IF('Cálculos '!X639="","",'Cálculos '!X639)</f>
        <v/>
      </c>
      <c r="R633" s="172" t="str">
        <f>IF('Cálculos '!Y639="","",'Cálculos '!Y639)</f>
        <v/>
      </c>
      <c r="S633" s="172" t="str">
        <f>IF('Cálculos '!Z639="","",'Cálculos '!Z639)</f>
        <v/>
      </c>
      <c r="T633" s="172" t="str">
        <f>IF('Cálculos '!AA639="","",'Cálculos '!AA639)</f>
        <v/>
      </c>
      <c r="U633" s="172" t="str">
        <f>IF('Cálculos '!AB639="","",'Cálculos '!AB639)</f>
        <v/>
      </c>
      <c r="V633" s="172" t="str">
        <f>IF('Cálculos '!AC639="","",'Cálculos '!AC639)</f>
        <v/>
      </c>
      <c r="W633" s="172" t="str">
        <f>IF('Cálculos '!AD639="","",'Cálculos '!AD639)</f>
        <v/>
      </c>
      <c r="X633" s="172" t="str">
        <f>IF('Cálculos '!AE639="","",'Cálculos '!AE639)</f>
        <v/>
      </c>
      <c r="Y633" s="172" t="str">
        <f>IF('Cálculos '!AF639="","",'Cálculos '!AF639)</f>
        <v/>
      </c>
      <c r="Z633" s="172" t="str">
        <f>IF('Cálculos '!AG639="","",'Cálculos '!AG639)</f>
        <v/>
      </c>
      <c r="AA633" s="172" t="str">
        <f>IF('Cálculos '!AH639="","",'Cálculos '!AH639)</f>
        <v/>
      </c>
      <c r="AB633" s="172" t="str">
        <f>IF('Cálculos '!AI639="","",'Cálculos '!AI639)</f>
        <v/>
      </c>
      <c r="AC633" s="172" t="str">
        <f>IF('Cálculos '!AJ639="","",'Cálculos '!AJ639)</f>
        <v/>
      </c>
      <c r="AD633" s="172" t="str">
        <f>IF('Cálculos '!AK639="","",'Cálculos '!AK639)</f>
        <v/>
      </c>
      <c r="AE633" s="172" t="str">
        <f>IF('Cálculos '!AL639="","",'Cálculos '!AL639)</f>
        <v/>
      </c>
      <c r="AF633" s="172" t="str">
        <f>IF('Cálculos '!AM639="","",'Cálculos '!AM639)</f>
        <v/>
      </c>
      <c r="AG633" s="172" t="str">
        <f>IF('Cálculos '!AN639="","",'Cálculos '!AN639)</f>
        <v/>
      </c>
      <c r="AH633" s="172" t="str">
        <f>IF('Cálculos '!AO639="","",'Cálculos '!AO639)</f>
        <v/>
      </c>
      <c r="AI633" s="172" t="str">
        <f>IF('Cálculos '!AP639="","",'Cálculos '!AP639)</f>
        <v/>
      </c>
      <c r="AJ633" s="443" t="str">
        <f>IF('Cálculos '!AQ639="","",'Cálculos '!AQ639)</f>
        <v/>
      </c>
      <c r="AK633" s="446" t="str">
        <f>IF('Cálculos '!D639="","",AVERAGE(C633:AJ633))</f>
        <v/>
      </c>
      <c r="AM633" s="181">
        <f t="shared" si="362"/>
        <v>631</v>
      </c>
      <c r="AN633" s="284" t="str">
        <f t="shared" si="363"/>
        <v/>
      </c>
      <c r="AO633" s="285" t="str">
        <f t="shared" si="364"/>
        <v/>
      </c>
      <c r="AP633" s="285" t="str">
        <f t="shared" si="365"/>
        <v/>
      </c>
      <c r="AQ633" s="285" t="str">
        <f t="shared" si="366"/>
        <v/>
      </c>
      <c r="AR633" s="182" t="str">
        <f t="shared" si="367"/>
        <v/>
      </c>
      <c r="AS633" s="182" t="str">
        <f t="shared" si="368"/>
        <v/>
      </c>
      <c r="AT633" s="182" t="str">
        <f t="shared" si="369"/>
        <v/>
      </c>
      <c r="AU633" s="182" t="str">
        <f t="shared" si="370"/>
        <v/>
      </c>
      <c r="AV633" s="182" t="str">
        <f t="shared" si="371"/>
        <v/>
      </c>
      <c r="AW633" s="182" t="str">
        <f t="shared" si="372"/>
        <v/>
      </c>
      <c r="AX633" s="182" t="str">
        <f t="shared" si="373"/>
        <v/>
      </c>
      <c r="AY633" s="182" t="str">
        <f t="shared" si="374"/>
        <v/>
      </c>
      <c r="AZ633" s="182" t="str">
        <f t="shared" si="375"/>
        <v/>
      </c>
      <c r="BA633" s="182" t="str">
        <f t="shared" si="376"/>
        <v/>
      </c>
      <c r="BB633" s="182" t="str">
        <f t="shared" si="377"/>
        <v/>
      </c>
      <c r="BC633" s="182" t="str">
        <f t="shared" si="378"/>
        <v/>
      </c>
      <c r="BD633" s="182" t="str">
        <f t="shared" si="379"/>
        <v/>
      </c>
      <c r="BE633" s="182" t="str">
        <f t="shared" si="380"/>
        <v/>
      </c>
      <c r="BF633" s="182" t="str">
        <f t="shared" si="381"/>
        <v/>
      </c>
      <c r="BG633" s="182" t="str">
        <f t="shared" si="382"/>
        <v/>
      </c>
      <c r="BH633" s="182" t="str">
        <f t="shared" si="383"/>
        <v/>
      </c>
      <c r="BI633" s="182" t="str">
        <f t="shared" si="384"/>
        <v/>
      </c>
      <c r="BJ633" s="182" t="str">
        <f t="shared" si="385"/>
        <v/>
      </c>
      <c r="BK633" s="182" t="str">
        <f t="shared" si="386"/>
        <v/>
      </c>
      <c r="BL633" s="182" t="str">
        <f t="shared" si="387"/>
        <v/>
      </c>
      <c r="BM633" s="182" t="str">
        <f t="shared" si="388"/>
        <v/>
      </c>
      <c r="BN633" s="182" t="str">
        <f t="shared" si="389"/>
        <v/>
      </c>
      <c r="BO633" s="182" t="str">
        <f t="shared" si="390"/>
        <v/>
      </c>
      <c r="BP633" s="182" t="str">
        <f t="shared" si="391"/>
        <v/>
      </c>
      <c r="BQ633" s="182" t="str">
        <f t="shared" si="392"/>
        <v/>
      </c>
      <c r="BR633" s="182" t="str">
        <f t="shared" si="393"/>
        <v/>
      </c>
      <c r="BS633" s="182" t="str">
        <f t="shared" si="394"/>
        <v/>
      </c>
      <c r="BT633" s="182" t="str">
        <f t="shared" si="395"/>
        <v/>
      </c>
      <c r="BU633" s="183" t="str">
        <f t="shared" si="396"/>
        <v/>
      </c>
      <c r="BV633" s="184" t="str">
        <f>IF('Cálculos '!C639="","",AVERAGE(AN633:BU633))</f>
        <v/>
      </c>
    </row>
    <row r="634" spans="2:74" ht="17.25" hidden="1" thickBot="1" x14ac:dyDescent="0.35">
      <c r="B634" s="165">
        <f t="shared" si="361"/>
        <v>632</v>
      </c>
      <c r="C634" s="171" t="str">
        <f>IF('Cálculos '!J640="","",'Cálculos '!J640)</f>
        <v/>
      </c>
      <c r="D634" s="172" t="str">
        <f>IF('Cálculos '!K640="","",'Cálculos '!K640)</f>
        <v/>
      </c>
      <c r="E634" s="172" t="str">
        <f>IF('Cálculos '!L640="","",'Cálculos '!L640)</f>
        <v/>
      </c>
      <c r="F634" s="172" t="str">
        <f>IF('Cálculos '!M640="","",'Cálculos '!M640)</f>
        <v/>
      </c>
      <c r="G634" s="172" t="str">
        <f>IF('Cálculos '!N640="","",'Cálculos '!N640)</f>
        <v/>
      </c>
      <c r="H634" s="172" t="str">
        <f>IF('Cálculos '!O640="","",'Cálculos '!O640)</f>
        <v/>
      </c>
      <c r="I634" s="172" t="str">
        <f>IF('Cálculos '!P640="","",'Cálculos '!P640)</f>
        <v/>
      </c>
      <c r="J634" s="172" t="str">
        <f>IF('Cálculos '!Q640="","",'Cálculos '!Q640)</f>
        <v/>
      </c>
      <c r="K634" s="172" t="str">
        <f>IF('Cálculos '!R640="","",'Cálculos '!R640)</f>
        <v/>
      </c>
      <c r="L634" s="172" t="str">
        <f>IF('Cálculos '!S640="","",'Cálculos '!S640)</f>
        <v/>
      </c>
      <c r="M634" s="172" t="str">
        <f>IF('Cálculos '!T640="","",'Cálculos '!T640)</f>
        <v/>
      </c>
      <c r="N634" s="172" t="str">
        <f>IF('Cálculos '!U640="","",'Cálculos '!U640)</f>
        <v/>
      </c>
      <c r="O634" s="172" t="str">
        <f>IF('Cálculos '!V640="","",'Cálculos '!V640)</f>
        <v/>
      </c>
      <c r="P634" s="172" t="str">
        <f>IF('Cálculos '!W640="","",'Cálculos '!W640)</f>
        <v/>
      </c>
      <c r="Q634" s="172" t="str">
        <f>IF('Cálculos '!X640="","",'Cálculos '!X640)</f>
        <v/>
      </c>
      <c r="R634" s="172" t="str">
        <f>IF('Cálculos '!Y640="","",'Cálculos '!Y640)</f>
        <v/>
      </c>
      <c r="S634" s="172" t="str">
        <f>IF('Cálculos '!Z640="","",'Cálculos '!Z640)</f>
        <v/>
      </c>
      <c r="T634" s="172" t="str">
        <f>IF('Cálculos '!AA640="","",'Cálculos '!AA640)</f>
        <v/>
      </c>
      <c r="U634" s="172" t="str">
        <f>IF('Cálculos '!AB640="","",'Cálculos '!AB640)</f>
        <v/>
      </c>
      <c r="V634" s="172" t="str">
        <f>IF('Cálculos '!AC640="","",'Cálculos '!AC640)</f>
        <v/>
      </c>
      <c r="W634" s="172" t="str">
        <f>IF('Cálculos '!AD640="","",'Cálculos '!AD640)</f>
        <v/>
      </c>
      <c r="X634" s="172" t="str">
        <f>IF('Cálculos '!AE640="","",'Cálculos '!AE640)</f>
        <v/>
      </c>
      <c r="Y634" s="172" t="str">
        <f>IF('Cálculos '!AF640="","",'Cálculos '!AF640)</f>
        <v/>
      </c>
      <c r="Z634" s="172" t="str">
        <f>IF('Cálculos '!AG640="","",'Cálculos '!AG640)</f>
        <v/>
      </c>
      <c r="AA634" s="172" t="str">
        <f>IF('Cálculos '!AH640="","",'Cálculos '!AH640)</f>
        <v/>
      </c>
      <c r="AB634" s="172" t="str">
        <f>IF('Cálculos '!AI640="","",'Cálculos '!AI640)</f>
        <v/>
      </c>
      <c r="AC634" s="172" t="str">
        <f>IF('Cálculos '!AJ640="","",'Cálculos '!AJ640)</f>
        <v/>
      </c>
      <c r="AD634" s="172" t="str">
        <f>IF('Cálculos '!AK640="","",'Cálculos '!AK640)</f>
        <v/>
      </c>
      <c r="AE634" s="172" t="str">
        <f>IF('Cálculos '!AL640="","",'Cálculos '!AL640)</f>
        <v/>
      </c>
      <c r="AF634" s="172" t="str">
        <f>IF('Cálculos '!AM640="","",'Cálculos '!AM640)</f>
        <v/>
      </c>
      <c r="AG634" s="172" t="str">
        <f>IF('Cálculos '!AN640="","",'Cálculos '!AN640)</f>
        <v/>
      </c>
      <c r="AH634" s="172" t="str">
        <f>IF('Cálculos '!AO640="","",'Cálculos '!AO640)</f>
        <v/>
      </c>
      <c r="AI634" s="172" t="str">
        <f>IF('Cálculos '!AP640="","",'Cálculos '!AP640)</f>
        <v/>
      </c>
      <c r="AJ634" s="443" t="str">
        <f>IF('Cálculos '!AQ640="","",'Cálculos '!AQ640)</f>
        <v/>
      </c>
      <c r="AK634" s="446" t="str">
        <f>IF('Cálculos '!D640="","",AVERAGE(C634:AJ634))</f>
        <v/>
      </c>
      <c r="AM634" s="181">
        <f t="shared" si="362"/>
        <v>632</v>
      </c>
      <c r="AN634" s="284" t="str">
        <f t="shared" si="363"/>
        <v/>
      </c>
      <c r="AO634" s="285" t="str">
        <f t="shared" si="364"/>
        <v/>
      </c>
      <c r="AP634" s="285" t="str">
        <f t="shared" si="365"/>
        <v/>
      </c>
      <c r="AQ634" s="285" t="str">
        <f t="shared" si="366"/>
        <v/>
      </c>
      <c r="AR634" s="182" t="str">
        <f t="shared" si="367"/>
        <v/>
      </c>
      <c r="AS634" s="182" t="str">
        <f t="shared" si="368"/>
        <v/>
      </c>
      <c r="AT634" s="182" t="str">
        <f t="shared" si="369"/>
        <v/>
      </c>
      <c r="AU634" s="182" t="str">
        <f t="shared" si="370"/>
        <v/>
      </c>
      <c r="AV634" s="182" t="str">
        <f t="shared" si="371"/>
        <v/>
      </c>
      <c r="AW634" s="182" t="str">
        <f t="shared" si="372"/>
        <v/>
      </c>
      <c r="AX634" s="182" t="str">
        <f t="shared" si="373"/>
        <v/>
      </c>
      <c r="AY634" s="182" t="str">
        <f t="shared" si="374"/>
        <v/>
      </c>
      <c r="AZ634" s="182" t="str">
        <f t="shared" si="375"/>
        <v/>
      </c>
      <c r="BA634" s="182" t="str">
        <f t="shared" si="376"/>
        <v/>
      </c>
      <c r="BB634" s="182" t="str">
        <f t="shared" si="377"/>
        <v/>
      </c>
      <c r="BC634" s="182" t="str">
        <f t="shared" si="378"/>
        <v/>
      </c>
      <c r="BD634" s="182" t="str">
        <f t="shared" si="379"/>
        <v/>
      </c>
      <c r="BE634" s="182" t="str">
        <f t="shared" si="380"/>
        <v/>
      </c>
      <c r="BF634" s="182" t="str">
        <f t="shared" si="381"/>
        <v/>
      </c>
      <c r="BG634" s="182" t="str">
        <f t="shared" si="382"/>
        <v/>
      </c>
      <c r="BH634" s="182" t="str">
        <f t="shared" si="383"/>
        <v/>
      </c>
      <c r="BI634" s="182" t="str">
        <f t="shared" si="384"/>
        <v/>
      </c>
      <c r="BJ634" s="182" t="str">
        <f t="shared" si="385"/>
        <v/>
      </c>
      <c r="BK634" s="182" t="str">
        <f t="shared" si="386"/>
        <v/>
      </c>
      <c r="BL634" s="182" t="str">
        <f t="shared" si="387"/>
        <v/>
      </c>
      <c r="BM634" s="182" t="str">
        <f t="shared" si="388"/>
        <v/>
      </c>
      <c r="BN634" s="182" t="str">
        <f t="shared" si="389"/>
        <v/>
      </c>
      <c r="BO634" s="182" t="str">
        <f t="shared" si="390"/>
        <v/>
      </c>
      <c r="BP634" s="182" t="str">
        <f t="shared" si="391"/>
        <v/>
      </c>
      <c r="BQ634" s="182" t="str">
        <f t="shared" si="392"/>
        <v/>
      </c>
      <c r="BR634" s="182" t="str">
        <f t="shared" si="393"/>
        <v/>
      </c>
      <c r="BS634" s="182" t="str">
        <f t="shared" si="394"/>
        <v/>
      </c>
      <c r="BT634" s="182" t="str">
        <f t="shared" si="395"/>
        <v/>
      </c>
      <c r="BU634" s="183" t="str">
        <f t="shared" si="396"/>
        <v/>
      </c>
      <c r="BV634" s="184" t="str">
        <f>IF('Cálculos '!C640="","",AVERAGE(AN634:BU634))</f>
        <v/>
      </c>
    </row>
    <row r="635" spans="2:74" ht="17.25" hidden="1" thickBot="1" x14ac:dyDescent="0.35">
      <c r="B635" s="165">
        <f t="shared" si="361"/>
        <v>633</v>
      </c>
      <c r="C635" s="171" t="str">
        <f>IF('Cálculos '!J641="","",'Cálculos '!J641)</f>
        <v/>
      </c>
      <c r="D635" s="172" t="str">
        <f>IF('Cálculos '!K641="","",'Cálculos '!K641)</f>
        <v/>
      </c>
      <c r="E635" s="172" t="str">
        <f>IF('Cálculos '!L641="","",'Cálculos '!L641)</f>
        <v/>
      </c>
      <c r="F635" s="172" t="str">
        <f>IF('Cálculos '!M641="","",'Cálculos '!M641)</f>
        <v/>
      </c>
      <c r="G635" s="172" t="str">
        <f>IF('Cálculos '!N641="","",'Cálculos '!N641)</f>
        <v/>
      </c>
      <c r="H635" s="172" t="str">
        <f>IF('Cálculos '!O641="","",'Cálculos '!O641)</f>
        <v/>
      </c>
      <c r="I635" s="172" t="str">
        <f>IF('Cálculos '!P641="","",'Cálculos '!P641)</f>
        <v/>
      </c>
      <c r="J635" s="172" t="str">
        <f>IF('Cálculos '!Q641="","",'Cálculos '!Q641)</f>
        <v/>
      </c>
      <c r="K635" s="172" t="str">
        <f>IF('Cálculos '!R641="","",'Cálculos '!R641)</f>
        <v/>
      </c>
      <c r="L635" s="172" t="str">
        <f>IF('Cálculos '!S641="","",'Cálculos '!S641)</f>
        <v/>
      </c>
      <c r="M635" s="172" t="str">
        <f>IF('Cálculos '!T641="","",'Cálculos '!T641)</f>
        <v/>
      </c>
      <c r="N635" s="172" t="str">
        <f>IF('Cálculos '!U641="","",'Cálculos '!U641)</f>
        <v/>
      </c>
      <c r="O635" s="172" t="str">
        <f>IF('Cálculos '!V641="","",'Cálculos '!V641)</f>
        <v/>
      </c>
      <c r="P635" s="172" t="str">
        <f>IF('Cálculos '!W641="","",'Cálculos '!W641)</f>
        <v/>
      </c>
      <c r="Q635" s="172" t="str">
        <f>IF('Cálculos '!X641="","",'Cálculos '!X641)</f>
        <v/>
      </c>
      <c r="R635" s="172" t="str">
        <f>IF('Cálculos '!Y641="","",'Cálculos '!Y641)</f>
        <v/>
      </c>
      <c r="S635" s="172" t="str">
        <f>IF('Cálculos '!Z641="","",'Cálculos '!Z641)</f>
        <v/>
      </c>
      <c r="T635" s="172" t="str">
        <f>IF('Cálculos '!AA641="","",'Cálculos '!AA641)</f>
        <v/>
      </c>
      <c r="U635" s="172" t="str">
        <f>IF('Cálculos '!AB641="","",'Cálculos '!AB641)</f>
        <v/>
      </c>
      <c r="V635" s="172" t="str">
        <f>IF('Cálculos '!AC641="","",'Cálculos '!AC641)</f>
        <v/>
      </c>
      <c r="W635" s="172" t="str">
        <f>IF('Cálculos '!AD641="","",'Cálculos '!AD641)</f>
        <v/>
      </c>
      <c r="X635" s="172" t="str">
        <f>IF('Cálculos '!AE641="","",'Cálculos '!AE641)</f>
        <v/>
      </c>
      <c r="Y635" s="172" t="str">
        <f>IF('Cálculos '!AF641="","",'Cálculos '!AF641)</f>
        <v/>
      </c>
      <c r="Z635" s="172" t="str">
        <f>IF('Cálculos '!AG641="","",'Cálculos '!AG641)</f>
        <v/>
      </c>
      <c r="AA635" s="172" t="str">
        <f>IF('Cálculos '!AH641="","",'Cálculos '!AH641)</f>
        <v/>
      </c>
      <c r="AB635" s="172" t="str">
        <f>IF('Cálculos '!AI641="","",'Cálculos '!AI641)</f>
        <v/>
      </c>
      <c r="AC635" s="172" t="str">
        <f>IF('Cálculos '!AJ641="","",'Cálculos '!AJ641)</f>
        <v/>
      </c>
      <c r="AD635" s="172" t="str">
        <f>IF('Cálculos '!AK641="","",'Cálculos '!AK641)</f>
        <v/>
      </c>
      <c r="AE635" s="172" t="str">
        <f>IF('Cálculos '!AL641="","",'Cálculos '!AL641)</f>
        <v/>
      </c>
      <c r="AF635" s="172" t="str">
        <f>IF('Cálculos '!AM641="","",'Cálculos '!AM641)</f>
        <v/>
      </c>
      <c r="AG635" s="172" t="str">
        <f>IF('Cálculos '!AN641="","",'Cálculos '!AN641)</f>
        <v/>
      </c>
      <c r="AH635" s="172" t="str">
        <f>IF('Cálculos '!AO641="","",'Cálculos '!AO641)</f>
        <v/>
      </c>
      <c r="AI635" s="172" t="str">
        <f>IF('Cálculos '!AP641="","",'Cálculos '!AP641)</f>
        <v/>
      </c>
      <c r="AJ635" s="443" t="str">
        <f>IF('Cálculos '!AQ641="","",'Cálculos '!AQ641)</f>
        <v/>
      </c>
      <c r="AK635" s="446" t="str">
        <f>IF('Cálculos '!D641="","",AVERAGE(C635:AJ635))</f>
        <v/>
      </c>
      <c r="AM635" s="181">
        <f t="shared" si="362"/>
        <v>633</v>
      </c>
      <c r="AN635" s="284" t="str">
        <f t="shared" si="363"/>
        <v/>
      </c>
      <c r="AO635" s="285" t="str">
        <f t="shared" si="364"/>
        <v/>
      </c>
      <c r="AP635" s="285" t="str">
        <f t="shared" si="365"/>
        <v/>
      </c>
      <c r="AQ635" s="285" t="str">
        <f t="shared" si="366"/>
        <v/>
      </c>
      <c r="AR635" s="182" t="str">
        <f t="shared" si="367"/>
        <v/>
      </c>
      <c r="AS635" s="182" t="str">
        <f t="shared" si="368"/>
        <v/>
      </c>
      <c r="AT635" s="182" t="str">
        <f t="shared" si="369"/>
        <v/>
      </c>
      <c r="AU635" s="182" t="str">
        <f t="shared" si="370"/>
        <v/>
      </c>
      <c r="AV635" s="182" t="str">
        <f t="shared" si="371"/>
        <v/>
      </c>
      <c r="AW635" s="182" t="str">
        <f t="shared" si="372"/>
        <v/>
      </c>
      <c r="AX635" s="182" t="str">
        <f t="shared" si="373"/>
        <v/>
      </c>
      <c r="AY635" s="182" t="str">
        <f t="shared" si="374"/>
        <v/>
      </c>
      <c r="AZ635" s="182" t="str">
        <f t="shared" si="375"/>
        <v/>
      </c>
      <c r="BA635" s="182" t="str">
        <f t="shared" si="376"/>
        <v/>
      </c>
      <c r="BB635" s="182" t="str">
        <f t="shared" si="377"/>
        <v/>
      </c>
      <c r="BC635" s="182" t="str">
        <f t="shared" si="378"/>
        <v/>
      </c>
      <c r="BD635" s="182" t="str">
        <f t="shared" si="379"/>
        <v/>
      </c>
      <c r="BE635" s="182" t="str">
        <f t="shared" si="380"/>
        <v/>
      </c>
      <c r="BF635" s="182" t="str">
        <f t="shared" si="381"/>
        <v/>
      </c>
      <c r="BG635" s="182" t="str">
        <f t="shared" si="382"/>
        <v/>
      </c>
      <c r="BH635" s="182" t="str">
        <f t="shared" si="383"/>
        <v/>
      </c>
      <c r="BI635" s="182" t="str">
        <f t="shared" si="384"/>
        <v/>
      </c>
      <c r="BJ635" s="182" t="str">
        <f t="shared" si="385"/>
        <v/>
      </c>
      <c r="BK635" s="182" t="str">
        <f t="shared" si="386"/>
        <v/>
      </c>
      <c r="BL635" s="182" t="str">
        <f t="shared" si="387"/>
        <v/>
      </c>
      <c r="BM635" s="182" t="str">
        <f t="shared" si="388"/>
        <v/>
      </c>
      <c r="BN635" s="182" t="str">
        <f t="shared" si="389"/>
        <v/>
      </c>
      <c r="BO635" s="182" t="str">
        <f t="shared" si="390"/>
        <v/>
      </c>
      <c r="BP635" s="182" t="str">
        <f t="shared" si="391"/>
        <v/>
      </c>
      <c r="BQ635" s="182" t="str">
        <f t="shared" si="392"/>
        <v/>
      </c>
      <c r="BR635" s="182" t="str">
        <f t="shared" si="393"/>
        <v/>
      </c>
      <c r="BS635" s="182" t="str">
        <f t="shared" si="394"/>
        <v/>
      </c>
      <c r="BT635" s="182" t="str">
        <f t="shared" si="395"/>
        <v/>
      </c>
      <c r="BU635" s="183" t="str">
        <f t="shared" si="396"/>
        <v/>
      </c>
      <c r="BV635" s="184" t="str">
        <f>IF('Cálculos '!C641="","",AVERAGE(AN635:BU635))</f>
        <v/>
      </c>
    </row>
    <row r="636" spans="2:74" ht="17.25" hidden="1" thickBot="1" x14ac:dyDescent="0.35">
      <c r="B636" s="165">
        <f t="shared" si="361"/>
        <v>634</v>
      </c>
      <c r="C636" s="171" t="str">
        <f>IF('Cálculos '!J642="","",'Cálculos '!J642)</f>
        <v/>
      </c>
      <c r="D636" s="172" t="str">
        <f>IF('Cálculos '!K642="","",'Cálculos '!K642)</f>
        <v/>
      </c>
      <c r="E636" s="172" t="str">
        <f>IF('Cálculos '!L642="","",'Cálculos '!L642)</f>
        <v/>
      </c>
      <c r="F636" s="172" t="str">
        <f>IF('Cálculos '!M642="","",'Cálculos '!M642)</f>
        <v/>
      </c>
      <c r="G636" s="172" t="str">
        <f>IF('Cálculos '!N642="","",'Cálculos '!N642)</f>
        <v/>
      </c>
      <c r="H636" s="172" t="str">
        <f>IF('Cálculos '!O642="","",'Cálculos '!O642)</f>
        <v/>
      </c>
      <c r="I636" s="172" t="str">
        <f>IF('Cálculos '!P642="","",'Cálculos '!P642)</f>
        <v/>
      </c>
      <c r="J636" s="172" t="str">
        <f>IF('Cálculos '!Q642="","",'Cálculos '!Q642)</f>
        <v/>
      </c>
      <c r="K636" s="172" t="str">
        <f>IF('Cálculos '!R642="","",'Cálculos '!R642)</f>
        <v/>
      </c>
      <c r="L636" s="172" t="str">
        <f>IF('Cálculos '!S642="","",'Cálculos '!S642)</f>
        <v/>
      </c>
      <c r="M636" s="172" t="str">
        <f>IF('Cálculos '!T642="","",'Cálculos '!T642)</f>
        <v/>
      </c>
      <c r="N636" s="172" t="str">
        <f>IF('Cálculos '!U642="","",'Cálculos '!U642)</f>
        <v/>
      </c>
      <c r="O636" s="172" t="str">
        <f>IF('Cálculos '!V642="","",'Cálculos '!V642)</f>
        <v/>
      </c>
      <c r="P636" s="172" t="str">
        <f>IF('Cálculos '!W642="","",'Cálculos '!W642)</f>
        <v/>
      </c>
      <c r="Q636" s="172" t="str">
        <f>IF('Cálculos '!X642="","",'Cálculos '!X642)</f>
        <v/>
      </c>
      <c r="R636" s="172" t="str">
        <f>IF('Cálculos '!Y642="","",'Cálculos '!Y642)</f>
        <v/>
      </c>
      <c r="S636" s="172" t="str">
        <f>IF('Cálculos '!Z642="","",'Cálculos '!Z642)</f>
        <v/>
      </c>
      <c r="T636" s="172" t="str">
        <f>IF('Cálculos '!AA642="","",'Cálculos '!AA642)</f>
        <v/>
      </c>
      <c r="U636" s="172" t="str">
        <f>IF('Cálculos '!AB642="","",'Cálculos '!AB642)</f>
        <v/>
      </c>
      <c r="V636" s="172" t="str">
        <f>IF('Cálculos '!AC642="","",'Cálculos '!AC642)</f>
        <v/>
      </c>
      <c r="W636" s="172" t="str">
        <f>IF('Cálculos '!AD642="","",'Cálculos '!AD642)</f>
        <v/>
      </c>
      <c r="X636" s="172" t="str">
        <f>IF('Cálculos '!AE642="","",'Cálculos '!AE642)</f>
        <v/>
      </c>
      <c r="Y636" s="172" t="str">
        <f>IF('Cálculos '!AF642="","",'Cálculos '!AF642)</f>
        <v/>
      </c>
      <c r="Z636" s="172" t="str">
        <f>IF('Cálculos '!AG642="","",'Cálculos '!AG642)</f>
        <v/>
      </c>
      <c r="AA636" s="172" t="str">
        <f>IF('Cálculos '!AH642="","",'Cálculos '!AH642)</f>
        <v/>
      </c>
      <c r="AB636" s="172" t="str">
        <f>IF('Cálculos '!AI642="","",'Cálculos '!AI642)</f>
        <v/>
      </c>
      <c r="AC636" s="172" t="str">
        <f>IF('Cálculos '!AJ642="","",'Cálculos '!AJ642)</f>
        <v/>
      </c>
      <c r="AD636" s="172" t="str">
        <f>IF('Cálculos '!AK642="","",'Cálculos '!AK642)</f>
        <v/>
      </c>
      <c r="AE636" s="172" t="str">
        <f>IF('Cálculos '!AL642="","",'Cálculos '!AL642)</f>
        <v/>
      </c>
      <c r="AF636" s="172" t="str">
        <f>IF('Cálculos '!AM642="","",'Cálculos '!AM642)</f>
        <v/>
      </c>
      <c r="AG636" s="172" t="str">
        <f>IF('Cálculos '!AN642="","",'Cálculos '!AN642)</f>
        <v/>
      </c>
      <c r="AH636" s="172" t="str">
        <f>IF('Cálculos '!AO642="","",'Cálculos '!AO642)</f>
        <v/>
      </c>
      <c r="AI636" s="172" t="str">
        <f>IF('Cálculos '!AP642="","",'Cálculos '!AP642)</f>
        <v/>
      </c>
      <c r="AJ636" s="443" t="str">
        <f>IF('Cálculos '!AQ642="","",'Cálculos '!AQ642)</f>
        <v/>
      </c>
      <c r="AK636" s="446" t="str">
        <f>IF('Cálculos '!D642="","",AVERAGE(C636:AJ636))</f>
        <v/>
      </c>
      <c r="AM636" s="181">
        <f t="shared" si="362"/>
        <v>634</v>
      </c>
      <c r="AN636" s="284" t="str">
        <f t="shared" si="363"/>
        <v/>
      </c>
      <c r="AO636" s="285" t="str">
        <f t="shared" si="364"/>
        <v/>
      </c>
      <c r="AP636" s="285" t="str">
        <f t="shared" si="365"/>
        <v/>
      </c>
      <c r="AQ636" s="285" t="str">
        <f t="shared" si="366"/>
        <v/>
      </c>
      <c r="AR636" s="182" t="str">
        <f t="shared" si="367"/>
        <v/>
      </c>
      <c r="AS636" s="182" t="str">
        <f t="shared" si="368"/>
        <v/>
      </c>
      <c r="AT636" s="182" t="str">
        <f t="shared" si="369"/>
        <v/>
      </c>
      <c r="AU636" s="182" t="str">
        <f t="shared" si="370"/>
        <v/>
      </c>
      <c r="AV636" s="182" t="str">
        <f t="shared" si="371"/>
        <v/>
      </c>
      <c r="AW636" s="182" t="str">
        <f t="shared" si="372"/>
        <v/>
      </c>
      <c r="AX636" s="182" t="str">
        <f t="shared" si="373"/>
        <v/>
      </c>
      <c r="AY636" s="182" t="str">
        <f t="shared" si="374"/>
        <v/>
      </c>
      <c r="AZ636" s="182" t="str">
        <f t="shared" si="375"/>
        <v/>
      </c>
      <c r="BA636" s="182" t="str">
        <f t="shared" si="376"/>
        <v/>
      </c>
      <c r="BB636" s="182" t="str">
        <f t="shared" si="377"/>
        <v/>
      </c>
      <c r="BC636" s="182" t="str">
        <f t="shared" si="378"/>
        <v/>
      </c>
      <c r="BD636" s="182" t="str">
        <f t="shared" si="379"/>
        <v/>
      </c>
      <c r="BE636" s="182" t="str">
        <f t="shared" si="380"/>
        <v/>
      </c>
      <c r="BF636" s="182" t="str">
        <f t="shared" si="381"/>
        <v/>
      </c>
      <c r="BG636" s="182" t="str">
        <f t="shared" si="382"/>
        <v/>
      </c>
      <c r="BH636" s="182" t="str">
        <f t="shared" si="383"/>
        <v/>
      </c>
      <c r="BI636" s="182" t="str">
        <f t="shared" si="384"/>
        <v/>
      </c>
      <c r="BJ636" s="182" t="str">
        <f t="shared" si="385"/>
        <v/>
      </c>
      <c r="BK636" s="182" t="str">
        <f t="shared" si="386"/>
        <v/>
      </c>
      <c r="BL636" s="182" t="str">
        <f t="shared" si="387"/>
        <v/>
      </c>
      <c r="BM636" s="182" t="str">
        <f t="shared" si="388"/>
        <v/>
      </c>
      <c r="BN636" s="182" t="str">
        <f t="shared" si="389"/>
        <v/>
      </c>
      <c r="BO636" s="182" t="str">
        <f t="shared" si="390"/>
        <v/>
      </c>
      <c r="BP636" s="182" t="str">
        <f t="shared" si="391"/>
        <v/>
      </c>
      <c r="BQ636" s="182" t="str">
        <f t="shared" si="392"/>
        <v/>
      </c>
      <c r="BR636" s="182" t="str">
        <f t="shared" si="393"/>
        <v/>
      </c>
      <c r="BS636" s="182" t="str">
        <f t="shared" si="394"/>
        <v/>
      </c>
      <c r="BT636" s="182" t="str">
        <f t="shared" si="395"/>
        <v/>
      </c>
      <c r="BU636" s="183" t="str">
        <f t="shared" si="396"/>
        <v/>
      </c>
      <c r="BV636" s="184" t="str">
        <f>IF('Cálculos '!C642="","",AVERAGE(AN636:BU636))</f>
        <v/>
      </c>
    </row>
    <row r="637" spans="2:74" ht="17.25" hidden="1" thickBot="1" x14ac:dyDescent="0.35">
      <c r="B637" s="165">
        <f t="shared" si="361"/>
        <v>635</v>
      </c>
      <c r="C637" s="171" t="str">
        <f>IF('Cálculos '!J643="","",'Cálculos '!J643)</f>
        <v/>
      </c>
      <c r="D637" s="172" t="str">
        <f>IF('Cálculos '!K643="","",'Cálculos '!K643)</f>
        <v/>
      </c>
      <c r="E637" s="172" t="str">
        <f>IF('Cálculos '!L643="","",'Cálculos '!L643)</f>
        <v/>
      </c>
      <c r="F637" s="172" t="str">
        <f>IF('Cálculos '!M643="","",'Cálculos '!M643)</f>
        <v/>
      </c>
      <c r="G637" s="172" t="str">
        <f>IF('Cálculos '!N643="","",'Cálculos '!N643)</f>
        <v/>
      </c>
      <c r="H637" s="172" t="str">
        <f>IF('Cálculos '!O643="","",'Cálculos '!O643)</f>
        <v/>
      </c>
      <c r="I637" s="172" t="str">
        <f>IF('Cálculos '!P643="","",'Cálculos '!P643)</f>
        <v/>
      </c>
      <c r="J637" s="172" t="str">
        <f>IF('Cálculos '!Q643="","",'Cálculos '!Q643)</f>
        <v/>
      </c>
      <c r="K637" s="172" t="str">
        <f>IF('Cálculos '!R643="","",'Cálculos '!R643)</f>
        <v/>
      </c>
      <c r="L637" s="172" t="str">
        <f>IF('Cálculos '!S643="","",'Cálculos '!S643)</f>
        <v/>
      </c>
      <c r="M637" s="172" t="str">
        <f>IF('Cálculos '!T643="","",'Cálculos '!T643)</f>
        <v/>
      </c>
      <c r="N637" s="172" t="str">
        <f>IF('Cálculos '!U643="","",'Cálculos '!U643)</f>
        <v/>
      </c>
      <c r="O637" s="172" t="str">
        <f>IF('Cálculos '!V643="","",'Cálculos '!V643)</f>
        <v/>
      </c>
      <c r="P637" s="172" t="str">
        <f>IF('Cálculos '!W643="","",'Cálculos '!W643)</f>
        <v/>
      </c>
      <c r="Q637" s="172" t="str">
        <f>IF('Cálculos '!X643="","",'Cálculos '!X643)</f>
        <v/>
      </c>
      <c r="R637" s="172" t="str">
        <f>IF('Cálculos '!Y643="","",'Cálculos '!Y643)</f>
        <v/>
      </c>
      <c r="S637" s="172" t="str">
        <f>IF('Cálculos '!Z643="","",'Cálculos '!Z643)</f>
        <v/>
      </c>
      <c r="T637" s="172" t="str">
        <f>IF('Cálculos '!AA643="","",'Cálculos '!AA643)</f>
        <v/>
      </c>
      <c r="U637" s="172" t="str">
        <f>IF('Cálculos '!AB643="","",'Cálculos '!AB643)</f>
        <v/>
      </c>
      <c r="V637" s="172" t="str">
        <f>IF('Cálculos '!AC643="","",'Cálculos '!AC643)</f>
        <v/>
      </c>
      <c r="W637" s="172" t="str">
        <f>IF('Cálculos '!AD643="","",'Cálculos '!AD643)</f>
        <v/>
      </c>
      <c r="X637" s="172" t="str">
        <f>IF('Cálculos '!AE643="","",'Cálculos '!AE643)</f>
        <v/>
      </c>
      <c r="Y637" s="172" t="str">
        <f>IF('Cálculos '!AF643="","",'Cálculos '!AF643)</f>
        <v/>
      </c>
      <c r="Z637" s="172" t="str">
        <f>IF('Cálculos '!AG643="","",'Cálculos '!AG643)</f>
        <v/>
      </c>
      <c r="AA637" s="172" t="str">
        <f>IF('Cálculos '!AH643="","",'Cálculos '!AH643)</f>
        <v/>
      </c>
      <c r="AB637" s="172" t="str">
        <f>IF('Cálculos '!AI643="","",'Cálculos '!AI643)</f>
        <v/>
      </c>
      <c r="AC637" s="172" t="str">
        <f>IF('Cálculos '!AJ643="","",'Cálculos '!AJ643)</f>
        <v/>
      </c>
      <c r="AD637" s="172" t="str">
        <f>IF('Cálculos '!AK643="","",'Cálculos '!AK643)</f>
        <v/>
      </c>
      <c r="AE637" s="172" t="str">
        <f>IF('Cálculos '!AL643="","",'Cálculos '!AL643)</f>
        <v/>
      </c>
      <c r="AF637" s="172" t="str">
        <f>IF('Cálculos '!AM643="","",'Cálculos '!AM643)</f>
        <v/>
      </c>
      <c r="AG637" s="172" t="str">
        <f>IF('Cálculos '!AN643="","",'Cálculos '!AN643)</f>
        <v/>
      </c>
      <c r="AH637" s="172" t="str">
        <f>IF('Cálculos '!AO643="","",'Cálculos '!AO643)</f>
        <v/>
      </c>
      <c r="AI637" s="172" t="str">
        <f>IF('Cálculos '!AP643="","",'Cálculos '!AP643)</f>
        <v/>
      </c>
      <c r="AJ637" s="443" t="str">
        <f>IF('Cálculos '!AQ643="","",'Cálculos '!AQ643)</f>
        <v/>
      </c>
      <c r="AK637" s="446" t="str">
        <f>IF('Cálculos '!D643="","",AVERAGE(C637:AJ637))</f>
        <v/>
      </c>
      <c r="AM637" s="181">
        <f t="shared" si="362"/>
        <v>635</v>
      </c>
      <c r="AN637" s="284" t="str">
        <f t="shared" si="363"/>
        <v/>
      </c>
      <c r="AO637" s="285" t="str">
        <f t="shared" si="364"/>
        <v/>
      </c>
      <c r="AP637" s="285" t="str">
        <f t="shared" si="365"/>
        <v/>
      </c>
      <c r="AQ637" s="285" t="str">
        <f t="shared" si="366"/>
        <v/>
      </c>
      <c r="AR637" s="182" t="str">
        <f t="shared" si="367"/>
        <v/>
      </c>
      <c r="AS637" s="182" t="str">
        <f t="shared" si="368"/>
        <v/>
      </c>
      <c r="AT637" s="182" t="str">
        <f t="shared" si="369"/>
        <v/>
      </c>
      <c r="AU637" s="182" t="str">
        <f t="shared" si="370"/>
        <v/>
      </c>
      <c r="AV637" s="182" t="str">
        <f t="shared" si="371"/>
        <v/>
      </c>
      <c r="AW637" s="182" t="str">
        <f t="shared" si="372"/>
        <v/>
      </c>
      <c r="AX637" s="182" t="str">
        <f t="shared" si="373"/>
        <v/>
      </c>
      <c r="AY637" s="182" t="str">
        <f t="shared" si="374"/>
        <v/>
      </c>
      <c r="AZ637" s="182" t="str">
        <f t="shared" si="375"/>
        <v/>
      </c>
      <c r="BA637" s="182" t="str">
        <f t="shared" si="376"/>
        <v/>
      </c>
      <c r="BB637" s="182" t="str">
        <f t="shared" si="377"/>
        <v/>
      </c>
      <c r="BC637" s="182" t="str">
        <f t="shared" si="378"/>
        <v/>
      </c>
      <c r="BD637" s="182" t="str">
        <f t="shared" si="379"/>
        <v/>
      </c>
      <c r="BE637" s="182" t="str">
        <f t="shared" si="380"/>
        <v/>
      </c>
      <c r="BF637" s="182" t="str">
        <f t="shared" si="381"/>
        <v/>
      </c>
      <c r="BG637" s="182" t="str">
        <f t="shared" si="382"/>
        <v/>
      </c>
      <c r="BH637" s="182" t="str">
        <f t="shared" si="383"/>
        <v/>
      </c>
      <c r="BI637" s="182" t="str">
        <f t="shared" si="384"/>
        <v/>
      </c>
      <c r="BJ637" s="182" t="str">
        <f t="shared" si="385"/>
        <v/>
      </c>
      <c r="BK637" s="182" t="str">
        <f t="shared" si="386"/>
        <v/>
      </c>
      <c r="BL637" s="182" t="str">
        <f t="shared" si="387"/>
        <v/>
      </c>
      <c r="BM637" s="182" t="str">
        <f t="shared" si="388"/>
        <v/>
      </c>
      <c r="BN637" s="182" t="str">
        <f t="shared" si="389"/>
        <v/>
      </c>
      <c r="BO637" s="182" t="str">
        <f t="shared" si="390"/>
        <v/>
      </c>
      <c r="BP637" s="182" t="str">
        <f t="shared" si="391"/>
        <v/>
      </c>
      <c r="BQ637" s="182" t="str">
        <f t="shared" si="392"/>
        <v/>
      </c>
      <c r="BR637" s="182" t="str">
        <f t="shared" si="393"/>
        <v/>
      </c>
      <c r="BS637" s="182" t="str">
        <f t="shared" si="394"/>
        <v/>
      </c>
      <c r="BT637" s="182" t="str">
        <f t="shared" si="395"/>
        <v/>
      </c>
      <c r="BU637" s="183" t="str">
        <f t="shared" si="396"/>
        <v/>
      </c>
      <c r="BV637" s="184" t="str">
        <f>IF('Cálculos '!C643="","",AVERAGE(AN637:BU637))</f>
        <v/>
      </c>
    </row>
    <row r="638" spans="2:74" ht="17.25" hidden="1" thickBot="1" x14ac:dyDescent="0.35">
      <c r="B638" s="165">
        <f t="shared" ref="B638:B701" si="397">+B637+1</f>
        <v>636</v>
      </c>
      <c r="C638" s="171" t="str">
        <f>IF('Cálculos '!J644="","",'Cálculos '!J644)</f>
        <v/>
      </c>
      <c r="D638" s="172" t="str">
        <f>IF('Cálculos '!K644="","",'Cálculos '!K644)</f>
        <v/>
      </c>
      <c r="E638" s="172" t="str">
        <f>IF('Cálculos '!L644="","",'Cálculos '!L644)</f>
        <v/>
      </c>
      <c r="F638" s="172" t="str">
        <f>IF('Cálculos '!M644="","",'Cálculos '!M644)</f>
        <v/>
      </c>
      <c r="G638" s="172" t="str">
        <f>IF('Cálculos '!N644="","",'Cálculos '!N644)</f>
        <v/>
      </c>
      <c r="H638" s="172" t="str">
        <f>IF('Cálculos '!O644="","",'Cálculos '!O644)</f>
        <v/>
      </c>
      <c r="I638" s="172" t="str">
        <f>IF('Cálculos '!P644="","",'Cálculos '!P644)</f>
        <v/>
      </c>
      <c r="J638" s="172" t="str">
        <f>IF('Cálculos '!Q644="","",'Cálculos '!Q644)</f>
        <v/>
      </c>
      <c r="K638" s="172" t="str">
        <f>IF('Cálculos '!R644="","",'Cálculos '!R644)</f>
        <v/>
      </c>
      <c r="L638" s="172" t="str">
        <f>IF('Cálculos '!S644="","",'Cálculos '!S644)</f>
        <v/>
      </c>
      <c r="M638" s="172" t="str">
        <f>IF('Cálculos '!T644="","",'Cálculos '!T644)</f>
        <v/>
      </c>
      <c r="N638" s="172" t="str">
        <f>IF('Cálculos '!U644="","",'Cálculos '!U644)</f>
        <v/>
      </c>
      <c r="O638" s="172" t="str">
        <f>IF('Cálculos '!V644="","",'Cálculos '!V644)</f>
        <v/>
      </c>
      <c r="P638" s="172" t="str">
        <f>IF('Cálculos '!W644="","",'Cálculos '!W644)</f>
        <v/>
      </c>
      <c r="Q638" s="172" t="str">
        <f>IF('Cálculos '!X644="","",'Cálculos '!X644)</f>
        <v/>
      </c>
      <c r="R638" s="172" t="str">
        <f>IF('Cálculos '!Y644="","",'Cálculos '!Y644)</f>
        <v/>
      </c>
      <c r="S638" s="172" t="str">
        <f>IF('Cálculos '!Z644="","",'Cálculos '!Z644)</f>
        <v/>
      </c>
      <c r="T638" s="172" t="str">
        <f>IF('Cálculos '!AA644="","",'Cálculos '!AA644)</f>
        <v/>
      </c>
      <c r="U638" s="172" t="str">
        <f>IF('Cálculos '!AB644="","",'Cálculos '!AB644)</f>
        <v/>
      </c>
      <c r="V638" s="172" t="str">
        <f>IF('Cálculos '!AC644="","",'Cálculos '!AC644)</f>
        <v/>
      </c>
      <c r="W638" s="172" t="str">
        <f>IF('Cálculos '!AD644="","",'Cálculos '!AD644)</f>
        <v/>
      </c>
      <c r="X638" s="172" t="str">
        <f>IF('Cálculos '!AE644="","",'Cálculos '!AE644)</f>
        <v/>
      </c>
      <c r="Y638" s="172" t="str">
        <f>IF('Cálculos '!AF644="","",'Cálculos '!AF644)</f>
        <v/>
      </c>
      <c r="Z638" s="172" t="str">
        <f>IF('Cálculos '!AG644="","",'Cálculos '!AG644)</f>
        <v/>
      </c>
      <c r="AA638" s="172" t="str">
        <f>IF('Cálculos '!AH644="","",'Cálculos '!AH644)</f>
        <v/>
      </c>
      <c r="AB638" s="172" t="str">
        <f>IF('Cálculos '!AI644="","",'Cálculos '!AI644)</f>
        <v/>
      </c>
      <c r="AC638" s="172" t="str">
        <f>IF('Cálculos '!AJ644="","",'Cálculos '!AJ644)</f>
        <v/>
      </c>
      <c r="AD638" s="172" t="str">
        <f>IF('Cálculos '!AK644="","",'Cálculos '!AK644)</f>
        <v/>
      </c>
      <c r="AE638" s="172" t="str">
        <f>IF('Cálculos '!AL644="","",'Cálculos '!AL644)</f>
        <v/>
      </c>
      <c r="AF638" s="172" t="str">
        <f>IF('Cálculos '!AM644="","",'Cálculos '!AM644)</f>
        <v/>
      </c>
      <c r="AG638" s="172" t="str">
        <f>IF('Cálculos '!AN644="","",'Cálculos '!AN644)</f>
        <v/>
      </c>
      <c r="AH638" s="172" t="str">
        <f>IF('Cálculos '!AO644="","",'Cálculos '!AO644)</f>
        <v/>
      </c>
      <c r="AI638" s="172" t="str">
        <f>IF('Cálculos '!AP644="","",'Cálculos '!AP644)</f>
        <v/>
      </c>
      <c r="AJ638" s="443" t="str">
        <f>IF('Cálculos '!AQ644="","",'Cálculos '!AQ644)</f>
        <v/>
      </c>
      <c r="AK638" s="446" t="str">
        <f>IF('Cálculos '!D644="","",AVERAGE(C638:AJ638))</f>
        <v/>
      </c>
      <c r="AM638" s="181">
        <f t="shared" si="362"/>
        <v>636</v>
      </c>
      <c r="AN638" s="284" t="str">
        <f t="shared" si="363"/>
        <v/>
      </c>
      <c r="AO638" s="285" t="str">
        <f t="shared" si="364"/>
        <v/>
      </c>
      <c r="AP638" s="285" t="str">
        <f t="shared" si="365"/>
        <v/>
      </c>
      <c r="AQ638" s="285" t="str">
        <f t="shared" si="366"/>
        <v/>
      </c>
      <c r="AR638" s="182" t="str">
        <f t="shared" si="367"/>
        <v/>
      </c>
      <c r="AS638" s="182" t="str">
        <f t="shared" si="368"/>
        <v/>
      </c>
      <c r="AT638" s="182" t="str">
        <f t="shared" si="369"/>
        <v/>
      </c>
      <c r="AU638" s="182" t="str">
        <f t="shared" si="370"/>
        <v/>
      </c>
      <c r="AV638" s="182" t="str">
        <f t="shared" si="371"/>
        <v/>
      </c>
      <c r="AW638" s="182" t="str">
        <f t="shared" si="372"/>
        <v/>
      </c>
      <c r="AX638" s="182" t="str">
        <f t="shared" si="373"/>
        <v/>
      </c>
      <c r="AY638" s="182" t="str">
        <f t="shared" si="374"/>
        <v/>
      </c>
      <c r="AZ638" s="182" t="str">
        <f t="shared" si="375"/>
        <v/>
      </c>
      <c r="BA638" s="182" t="str">
        <f t="shared" si="376"/>
        <v/>
      </c>
      <c r="BB638" s="182" t="str">
        <f t="shared" si="377"/>
        <v/>
      </c>
      <c r="BC638" s="182" t="str">
        <f t="shared" si="378"/>
        <v/>
      </c>
      <c r="BD638" s="182" t="str">
        <f t="shared" si="379"/>
        <v/>
      </c>
      <c r="BE638" s="182" t="str">
        <f t="shared" si="380"/>
        <v/>
      </c>
      <c r="BF638" s="182" t="str">
        <f t="shared" si="381"/>
        <v/>
      </c>
      <c r="BG638" s="182" t="str">
        <f t="shared" si="382"/>
        <v/>
      </c>
      <c r="BH638" s="182" t="str">
        <f t="shared" si="383"/>
        <v/>
      </c>
      <c r="BI638" s="182" t="str">
        <f t="shared" si="384"/>
        <v/>
      </c>
      <c r="BJ638" s="182" t="str">
        <f t="shared" si="385"/>
        <v/>
      </c>
      <c r="BK638" s="182" t="str">
        <f t="shared" si="386"/>
        <v/>
      </c>
      <c r="BL638" s="182" t="str">
        <f t="shared" si="387"/>
        <v/>
      </c>
      <c r="BM638" s="182" t="str">
        <f t="shared" si="388"/>
        <v/>
      </c>
      <c r="BN638" s="182" t="str">
        <f t="shared" si="389"/>
        <v/>
      </c>
      <c r="BO638" s="182" t="str">
        <f t="shared" si="390"/>
        <v/>
      </c>
      <c r="BP638" s="182" t="str">
        <f t="shared" si="391"/>
        <v/>
      </c>
      <c r="BQ638" s="182" t="str">
        <f t="shared" si="392"/>
        <v/>
      </c>
      <c r="BR638" s="182" t="str">
        <f t="shared" si="393"/>
        <v/>
      </c>
      <c r="BS638" s="182" t="str">
        <f t="shared" si="394"/>
        <v/>
      </c>
      <c r="BT638" s="182" t="str">
        <f t="shared" si="395"/>
        <v/>
      </c>
      <c r="BU638" s="183" t="str">
        <f t="shared" si="396"/>
        <v/>
      </c>
      <c r="BV638" s="184" t="str">
        <f>IF('Cálculos '!C644="","",AVERAGE(AN638:BU638))</f>
        <v/>
      </c>
    </row>
    <row r="639" spans="2:74" ht="17.25" hidden="1" thickBot="1" x14ac:dyDescent="0.35">
      <c r="B639" s="165">
        <f t="shared" si="397"/>
        <v>637</v>
      </c>
      <c r="C639" s="171" t="str">
        <f>IF('Cálculos '!J645="","",'Cálculos '!J645)</f>
        <v/>
      </c>
      <c r="D639" s="172" t="str">
        <f>IF('Cálculos '!K645="","",'Cálculos '!K645)</f>
        <v/>
      </c>
      <c r="E639" s="172" t="str">
        <f>IF('Cálculos '!L645="","",'Cálculos '!L645)</f>
        <v/>
      </c>
      <c r="F639" s="172" t="str">
        <f>IF('Cálculos '!M645="","",'Cálculos '!M645)</f>
        <v/>
      </c>
      <c r="G639" s="172" t="str">
        <f>IF('Cálculos '!N645="","",'Cálculos '!N645)</f>
        <v/>
      </c>
      <c r="H639" s="172" t="str">
        <f>IF('Cálculos '!O645="","",'Cálculos '!O645)</f>
        <v/>
      </c>
      <c r="I639" s="172" t="str">
        <f>IF('Cálculos '!P645="","",'Cálculos '!P645)</f>
        <v/>
      </c>
      <c r="J639" s="172" t="str">
        <f>IF('Cálculos '!Q645="","",'Cálculos '!Q645)</f>
        <v/>
      </c>
      <c r="K639" s="172" t="str">
        <f>IF('Cálculos '!R645="","",'Cálculos '!R645)</f>
        <v/>
      </c>
      <c r="L639" s="172" t="str">
        <f>IF('Cálculos '!S645="","",'Cálculos '!S645)</f>
        <v/>
      </c>
      <c r="M639" s="172" t="str">
        <f>IF('Cálculos '!T645="","",'Cálculos '!T645)</f>
        <v/>
      </c>
      <c r="N639" s="172" t="str">
        <f>IF('Cálculos '!U645="","",'Cálculos '!U645)</f>
        <v/>
      </c>
      <c r="O639" s="172" t="str">
        <f>IF('Cálculos '!V645="","",'Cálculos '!V645)</f>
        <v/>
      </c>
      <c r="P639" s="172" t="str">
        <f>IF('Cálculos '!W645="","",'Cálculos '!W645)</f>
        <v/>
      </c>
      <c r="Q639" s="172" t="str">
        <f>IF('Cálculos '!X645="","",'Cálculos '!X645)</f>
        <v/>
      </c>
      <c r="R639" s="172" t="str">
        <f>IF('Cálculos '!Y645="","",'Cálculos '!Y645)</f>
        <v/>
      </c>
      <c r="S639" s="172" t="str">
        <f>IF('Cálculos '!Z645="","",'Cálculos '!Z645)</f>
        <v/>
      </c>
      <c r="T639" s="172" t="str">
        <f>IF('Cálculos '!AA645="","",'Cálculos '!AA645)</f>
        <v/>
      </c>
      <c r="U639" s="172" t="str">
        <f>IF('Cálculos '!AB645="","",'Cálculos '!AB645)</f>
        <v/>
      </c>
      <c r="V639" s="172" t="str">
        <f>IF('Cálculos '!AC645="","",'Cálculos '!AC645)</f>
        <v/>
      </c>
      <c r="W639" s="172" t="str">
        <f>IF('Cálculos '!AD645="","",'Cálculos '!AD645)</f>
        <v/>
      </c>
      <c r="X639" s="172" t="str">
        <f>IF('Cálculos '!AE645="","",'Cálculos '!AE645)</f>
        <v/>
      </c>
      <c r="Y639" s="172" t="str">
        <f>IF('Cálculos '!AF645="","",'Cálculos '!AF645)</f>
        <v/>
      </c>
      <c r="Z639" s="172" t="str">
        <f>IF('Cálculos '!AG645="","",'Cálculos '!AG645)</f>
        <v/>
      </c>
      <c r="AA639" s="172" t="str">
        <f>IF('Cálculos '!AH645="","",'Cálculos '!AH645)</f>
        <v/>
      </c>
      <c r="AB639" s="172" t="str">
        <f>IF('Cálculos '!AI645="","",'Cálculos '!AI645)</f>
        <v/>
      </c>
      <c r="AC639" s="172" t="str">
        <f>IF('Cálculos '!AJ645="","",'Cálculos '!AJ645)</f>
        <v/>
      </c>
      <c r="AD639" s="172" t="str">
        <f>IF('Cálculos '!AK645="","",'Cálculos '!AK645)</f>
        <v/>
      </c>
      <c r="AE639" s="172" t="str">
        <f>IF('Cálculos '!AL645="","",'Cálculos '!AL645)</f>
        <v/>
      </c>
      <c r="AF639" s="172" t="str">
        <f>IF('Cálculos '!AM645="","",'Cálculos '!AM645)</f>
        <v/>
      </c>
      <c r="AG639" s="172" t="str">
        <f>IF('Cálculos '!AN645="","",'Cálculos '!AN645)</f>
        <v/>
      </c>
      <c r="AH639" s="172" t="str">
        <f>IF('Cálculos '!AO645="","",'Cálculos '!AO645)</f>
        <v/>
      </c>
      <c r="AI639" s="172" t="str">
        <f>IF('Cálculos '!AP645="","",'Cálculos '!AP645)</f>
        <v/>
      </c>
      <c r="AJ639" s="443" t="str">
        <f>IF('Cálculos '!AQ645="","",'Cálculos '!AQ645)</f>
        <v/>
      </c>
      <c r="AK639" s="446" t="str">
        <f>IF('Cálculos '!D645="","",AVERAGE(C639:AJ639))</f>
        <v/>
      </c>
      <c r="AM639" s="181">
        <f t="shared" si="362"/>
        <v>637</v>
      </c>
      <c r="AN639" s="284" t="str">
        <f t="shared" si="363"/>
        <v/>
      </c>
      <c r="AO639" s="285" t="str">
        <f t="shared" si="364"/>
        <v/>
      </c>
      <c r="AP639" s="285" t="str">
        <f t="shared" si="365"/>
        <v/>
      </c>
      <c r="AQ639" s="285" t="str">
        <f t="shared" si="366"/>
        <v/>
      </c>
      <c r="AR639" s="182" t="str">
        <f t="shared" si="367"/>
        <v/>
      </c>
      <c r="AS639" s="182" t="str">
        <f t="shared" si="368"/>
        <v/>
      </c>
      <c r="AT639" s="182" t="str">
        <f t="shared" si="369"/>
        <v/>
      </c>
      <c r="AU639" s="182" t="str">
        <f t="shared" si="370"/>
        <v/>
      </c>
      <c r="AV639" s="182" t="str">
        <f t="shared" si="371"/>
        <v/>
      </c>
      <c r="AW639" s="182" t="str">
        <f t="shared" si="372"/>
        <v/>
      </c>
      <c r="AX639" s="182" t="str">
        <f t="shared" si="373"/>
        <v/>
      </c>
      <c r="AY639" s="182" t="str">
        <f t="shared" si="374"/>
        <v/>
      </c>
      <c r="AZ639" s="182" t="str">
        <f t="shared" si="375"/>
        <v/>
      </c>
      <c r="BA639" s="182" t="str">
        <f t="shared" si="376"/>
        <v/>
      </c>
      <c r="BB639" s="182" t="str">
        <f t="shared" si="377"/>
        <v/>
      </c>
      <c r="BC639" s="182" t="str">
        <f t="shared" si="378"/>
        <v/>
      </c>
      <c r="BD639" s="182" t="str">
        <f t="shared" si="379"/>
        <v/>
      </c>
      <c r="BE639" s="182" t="str">
        <f t="shared" si="380"/>
        <v/>
      </c>
      <c r="BF639" s="182" t="str">
        <f t="shared" si="381"/>
        <v/>
      </c>
      <c r="BG639" s="182" t="str">
        <f t="shared" si="382"/>
        <v/>
      </c>
      <c r="BH639" s="182" t="str">
        <f t="shared" si="383"/>
        <v/>
      </c>
      <c r="BI639" s="182" t="str">
        <f t="shared" si="384"/>
        <v/>
      </c>
      <c r="BJ639" s="182" t="str">
        <f t="shared" si="385"/>
        <v/>
      </c>
      <c r="BK639" s="182" t="str">
        <f t="shared" si="386"/>
        <v/>
      </c>
      <c r="BL639" s="182" t="str">
        <f t="shared" si="387"/>
        <v/>
      </c>
      <c r="BM639" s="182" t="str">
        <f t="shared" si="388"/>
        <v/>
      </c>
      <c r="BN639" s="182" t="str">
        <f t="shared" si="389"/>
        <v/>
      </c>
      <c r="BO639" s="182" t="str">
        <f t="shared" si="390"/>
        <v/>
      </c>
      <c r="BP639" s="182" t="str">
        <f t="shared" si="391"/>
        <v/>
      </c>
      <c r="BQ639" s="182" t="str">
        <f t="shared" si="392"/>
        <v/>
      </c>
      <c r="BR639" s="182" t="str">
        <f t="shared" si="393"/>
        <v/>
      </c>
      <c r="BS639" s="182" t="str">
        <f t="shared" si="394"/>
        <v/>
      </c>
      <c r="BT639" s="182" t="str">
        <f t="shared" si="395"/>
        <v/>
      </c>
      <c r="BU639" s="183" t="str">
        <f t="shared" si="396"/>
        <v/>
      </c>
      <c r="BV639" s="184" t="str">
        <f>IF('Cálculos '!C645="","",AVERAGE(AN639:BU639))</f>
        <v/>
      </c>
    </row>
    <row r="640" spans="2:74" ht="17.25" hidden="1" thickBot="1" x14ac:dyDescent="0.35">
      <c r="B640" s="165">
        <f t="shared" si="397"/>
        <v>638</v>
      </c>
      <c r="C640" s="171" t="str">
        <f>IF('Cálculos '!J646="","",'Cálculos '!J646)</f>
        <v/>
      </c>
      <c r="D640" s="172" t="str">
        <f>IF('Cálculos '!K646="","",'Cálculos '!K646)</f>
        <v/>
      </c>
      <c r="E640" s="172" t="str">
        <f>IF('Cálculos '!L646="","",'Cálculos '!L646)</f>
        <v/>
      </c>
      <c r="F640" s="172" t="str">
        <f>IF('Cálculos '!M646="","",'Cálculos '!M646)</f>
        <v/>
      </c>
      <c r="G640" s="172" t="str">
        <f>IF('Cálculos '!N646="","",'Cálculos '!N646)</f>
        <v/>
      </c>
      <c r="H640" s="172" t="str">
        <f>IF('Cálculos '!O646="","",'Cálculos '!O646)</f>
        <v/>
      </c>
      <c r="I640" s="172" t="str">
        <f>IF('Cálculos '!P646="","",'Cálculos '!P646)</f>
        <v/>
      </c>
      <c r="J640" s="172" t="str">
        <f>IF('Cálculos '!Q646="","",'Cálculos '!Q646)</f>
        <v/>
      </c>
      <c r="K640" s="172" t="str">
        <f>IF('Cálculos '!R646="","",'Cálculos '!R646)</f>
        <v/>
      </c>
      <c r="L640" s="172" t="str">
        <f>IF('Cálculos '!S646="","",'Cálculos '!S646)</f>
        <v/>
      </c>
      <c r="M640" s="172" t="str">
        <f>IF('Cálculos '!T646="","",'Cálculos '!T646)</f>
        <v/>
      </c>
      <c r="N640" s="172" t="str">
        <f>IF('Cálculos '!U646="","",'Cálculos '!U646)</f>
        <v/>
      </c>
      <c r="O640" s="172" t="str">
        <f>IF('Cálculos '!V646="","",'Cálculos '!V646)</f>
        <v/>
      </c>
      <c r="P640" s="172" t="str">
        <f>IF('Cálculos '!W646="","",'Cálculos '!W646)</f>
        <v/>
      </c>
      <c r="Q640" s="172" t="str">
        <f>IF('Cálculos '!X646="","",'Cálculos '!X646)</f>
        <v/>
      </c>
      <c r="R640" s="172" t="str">
        <f>IF('Cálculos '!Y646="","",'Cálculos '!Y646)</f>
        <v/>
      </c>
      <c r="S640" s="172" t="str">
        <f>IF('Cálculos '!Z646="","",'Cálculos '!Z646)</f>
        <v/>
      </c>
      <c r="T640" s="172" t="str">
        <f>IF('Cálculos '!AA646="","",'Cálculos '!AA646)</f>
        <v/>
      </c>
      <c r="U640" s="172" t="str">
        <f>IF('Cálculos '!AB646="","",'Cálculos '!AB646)</f>
        <v/>
      </c>
      <c r="V640" s="172" t="str">
        <f>IF('Cálculos '!AC646="","",'Cálculos '!AC646)</f>
        <v/>
      </c>
      <c r="W640" s="172" t="str">
        <f>IF('Cálculos '!AD646="","",'Cálculos '!AD646)</f>
        <v/>
      </c>
      <c r="X640" s="172" t="str">
        <f>IF('Cálculos '!AE646="","",'Cálculos '!AE646)</f>
        <v/>
      </c>
      <c r="Y640" s="172" t="str">
        <f>IF('Cálculos '!AF646="","",'Cálculos '!AF646)</f>
        <v/>
      </c>
      <c r="Z640" s="172" t="str">
        <f>IF('Cálculos '!AG646="","",'Cálculos '!AG646)</f>
        <v/>
      </c>
      <c r="AA640" s="172" t="str">
        <f>IF('Cálculos '!AH646="","",'Cálculos '!AH646)</f>
        <v/>
      </c>
      <c r="AB640" s="172" t="str">
        <f>IF('Cálculos '!AI646="","",'Cálculos '!AI646)</f>
        <v/>
      </c>
      <c r="AC640" s="172" t="str">
        <f>IF('Cálculos '!AJ646="","",'Cálculos '!AJ646)</f>
        <v/>
      </c>
      <c r="AD640" s="172" t="str">
        <f>IF('Cálculos '!AK646="","",'Cálculos '!AK646)</f>
        <v/>
      </c>
      <c r="AE640" s="172" t="str">
        <f>IF('Cálculos '!AL646="","",'Cálculos '!AL646)</f>
        <v/>
      </c>
      <c r="AF640" s="172" t="str">
        <f>IF('Cálculos '!AM646="","",'Cálculos '!AM646)</f>
        <v/>
      </c>
      <c r="AG640" s="172" t="str">
        <f>IF('Cálculos '!AN646="","",'Cálculos '!AN646)</f>
        <v/>
      </c>
      <c r="AH640" s="172" t="str">
        <f>IF('Cálculos '!AO646="","",'Cálculos '!AO646)</f>
        <v/>
      </c>
      <c r="AI640" s="172" t="str">
        <f>IF('Cálculos '!AP646="","",'Cálculos '!AP646)</f>
        <v/>
      </c>
      <c r="AJ640" s="443" t="str">
        <f>IF('Cálculos '!AQ646="","",'Cálculos '!AQ646)</f>
        <v/>
      </c>
      <c r="AK640" s="446" t="str">
        <f>IF('Cálculos '!D646="","",AVERAGE(C640:AJ640))</f>
        <v/>
      </c>
      <c r="AM640" s="181">
        <f t="shared" si="362"/>
        <v>638</v>
      </c>
      <c r="AN640" s="284" t="str">
        <f t="shared" si="363"/>
        <v/>
      </c>
      <c r="AO640" s="285" t="str">
        <f t="shared" si="364"/>
        <v/>
      </c>
      <c r="AP640" s="285" t="str">
        <f t="shared" si="365"/>
        <v/>
      </c>
      <c r="AQ640" s="285" t="str">
        <f t="shared" si="366"/>
        <v/>
      </c>
      <c r="AR640" s="182" t="str">
        <f t="shared" si="367"/>
        <v/>
      </c>
      <c r="AS640" s="182" t="str">
        <f t="shared" si="368"/>
        <v/>
      </c>
      <c r="AT640" s="182" t="str">
        <f t="shared" si="369"/>
        <v/>
      </c>
      <c r="AU640" s="182" t="str">
        <f t="shared" si="370"/>
        <v/>
      </c>
      <c r="AV640" s="182" t="str">
        <f t="shared" si="371"/>
        <v/>
      </c>
      <c r="AW640" s="182" t="str">
        <f t="shared" si="372"/>
        <v/>
      </c>
      <c r="AX640" s="182" t="str">
        <f t="shared" si="373"/>
        <v/>
      </c>
      <c r="AY640" s="182" t="str">
        <f t="shared" si="374"/>
        <v/>
      </c>
      <c r="AZ640" s="182" t="str">
        <f t="shared" si="375"/>
        <v/>
      </c>
      <c r="BA640" s="182" t="str">
        <f t="shared" si="376"/>
        <v/>
      </c>
      <c r="BB640" s="182" t="str">
        <f t="shared" si="377"/>
        <v/>
      </c>
      <c r="BC640" s="182" t="str">
        <f t="shared" si="378"/>
        <v/>
      </c>
      <c r="BD640" s="182" t="str">
        <f t="shared" si="379"/>
        <v/>
      </c>
      <c r="BE640" s="182" t="str">
        <f t="shared" si="380"/>
        <v/>
      </c>
      <c r="BF640" s="182" t="str">
        <f t="shared" si="381"/>
        <v/>
      </c>
      <c r="BG640" s="182" t="str">
        <f t="shared" si="382"/>
        <v/>
      </c>
      <c r="BH640" s="182" t="str">
        <f t="shared" si="383"/>
        <v/>
      </c>
      <c r="BI640" s="182" t="str">
        <f t="shared" si="384"/>
        <v/>
      </c>
      <c r="BJ640" s="182" t="str">
        <f t="shared" si="385"/>
        <v/>
      </c>
      <c r="BK640" s="182" t="str">
        <f t="shared" si="386"/>
        <v/>
      </c>
      <c r="BL640" s="182" t="str">
        <f t="shared" si="387"/>
        <v/>
      </c>
      <c r="BM640" s="182" t="str">
        <f t="shared" si="388"/>
        <v/>
      </c>
      <c r="BN640" s="182" t="str">
        <f t="shared" si="389"/>
        <v/>
      </c>
      <c r="BO640" s="182" t="str">
        <f t="shared" si="390"/>
        <v/>
      </c>
      <c r="BP640" s="182" t="str">
        <f t="shared" si="391"/>
        <v/>
      </c>
      <c r="BQ640" s="182" t="str">
        <f t="shared" si="392"/>
        <v/>
      </c>
      <c r="BR640" s="182" t="str">
        <f t="shared" si="393"/>
        <v/>
      </c>
      <c r="BS640" s="182" t="str">
        <f t="shared" si="394"/>
        <v/>
      </c>
      <c r="BT640" s="182" t="str">
        <f t="shared" si="395"/>
        <v/>
      </c>
      <c r="BU640" s="183" t="str">
        <f t="shared" si="396"/>
        <v/>
      </c>
      <c r="BV640" s="184" t="str">
        <f>IF('Cálculos '!C646="","",AVERAGE(AN640:BU640))</f>
        <v/>
      </c>
    </row>
    <row r="641" spans="2:74" ht="17.25" hidden="1" thickBot="1" x14ac:dyDescent="0.35">
      <c r="B641" s="165">
        <f t="shared" si="397"/>
        <v>639</v>
      </c>
      <c r="C641" s="171" t="str">
        <f>IF('Cálculos '!J647="","",'Cálculos '!J647)</f>
        <v/>
      </c>
      <c r="D641" s="172" t="str">
        <f>IF('Cálculos '!K647="","",'Cálculos '!K647)</f>
        <v/>
      </c>
      <c r="E641" s="172" t="str">
        <f>IF('Cálculos '!L647="","",'Cálculos '!L647)</f>
        <v/>
      </c>
      <c r="F641" s="172" t="str">
        <f>IF('Cálculos '!M647="","",'Cálculos '!M647)</f>
        <v/>
      </c>
      <c r="G641" s="172" t="str">
        <f>IF('Cálculos '!N647="","",'Cálculos '!N647)</f>
        <v/>
      </c>
      <c r="H641" s="172" t="str">
        <f>IF('Cálculos '!O647="","",'Cálculos '!O647)</f>
        <v/>
      </c>
      <c r="I641" s="172" t="str">
        <f>IF('Cálculos '!P647="","",'Cálculos '!P647)</f>
        <v/>
      </c>
      <c r="J641" s="172" t="str">
        <f>IF('Cálculos '!Q647="","",'Cálculos '!Q647)</f>
        <v/>
      </c>
      <c r="K641" s="172" t="str">
        <f>IF('Cálculos '!R647="","",'Cálculos '!R647)</f>
        <v/>
      </c>
      <c r="L641" s="172" t="str">
        <f>IF('Cálculos '!S647="","",'Cálculos '!S647)</f>
        <v/>
      </c>
      <c r="M641" s="172" t="str">
        <f>IF('Cálculos '!T647="","",'Cálculos '!T647)</f>
        <v/>
      </c>
      <c r="N641" s="172" t="str">
        <f>IF('Cálculos '!U647="","",'Cálculos '!U647)</f>
        <v/>
      </c>
      <c r="O641" s="172" t="str">
        <f>IF('Cálculos '!V647="","",'Cálculos '!V647)</f>
        <v/>
      </c>
      <c r="P641" s="172" t="str">
        <f>IF('Cálculos '!W647="","",'Cálculos '!W647)</f>
        <v/>
      </c>
      <c r="Q641" s="172" t="str">
        <f>IF('Cálculos '!X647="","",'Cálculos '!X647)</f>
        <v/>
      </c>
      <c r="R641" s="172" t="str">
        <f>IF('Cálculos '!Y647="","",'Cálculos '!Y647)</f>
        <v/>
      </c>
      <c r="S641" s="172" t="str">
        <f>IF('Cálculos '!Z647="","",'Cálculos '!Z647)</f>
        <v/>
      </c>
      <c r="T641" s="172" t="str">
        <f>IF('Cálculos '!AA647="","",'Cálculos '!AA647)</f>
        <v/>
      </c>
      <c r="U641" s="172" t="str">
        <f>IF('Cálculos '!AB647="","",'Cálculos '!AB647)</f>
        <v/>
      </c>
      <c r="V641" s="172" t="str">
        <f>IF('Cálculos '!AC647="","",'Cálculos '!AC647)</f>
        <v/>
      </c>
      <c r="W641" s="172" t="str">
        <f>IF('Cálculos '!AD647="","",'Cálculos '!AD647)</f>
        <v/>
      </c>
      <c r="X641" s="172" t="str">
        <f>IF('Cálculos '!AE647="","",'Cálculos '!AE647)</f>
        <v/>
      </c>
      <c r="Y641" s="172" t="str">
        <f>IF('Cálculos '!AF647="","",'Cálculos '!AF647)</f>
        <v/>
      </c>
      <c r="Z641" s="172" t="str">
        <f>IF('Cálculos '!AG647="","",'Cálculos '!AG647)</f>
        <v/>
      </c>
      <c r="AA641" s="172" t="str">
        <f>IF('Cálculos '!AH647="","",'Cálculos '!AH647)</f>
        <v/>
      </c>
      <c r="AB641" s="172" t="str">
        <f>IF('Cálculos '!AI647="","",'Cálculos '!AI647)</f>
        <v/>
      </c>
      <c r="AC641" s="172" t="str">
        <f>IF('Cálculos '!AJ647="","",'Cálculos '!AJ647)</f>
        <v/>
      </c>
      <c r="AD641" s="172" t="str">
        <f>IF('Cálculos '!AK647="","",'Cálculos '!AK647)</f>
        <v/>
      </c>
      <c r="AE641" s="172" t="str">
        <f>IF('Cálculos '!AL647="","",'Cálculos '!AL647)</f>
        <v/>
      </c>
      <c r="AF641" s="172" t="str">
        <f>IF('Cálculos '!AM647="","",'Cálculos '!AM647)</f>
        <v/>
      </c>
      <c r="AG641" s="172" t="str">
        <f>IF('Cálculos '!AN647="","",'Cálculos '!AN647)</f>
        <v/>
      </c>
      <c r="AH641" s="172" t="str">
        <f>IF('Cálculos '!AO647="","",'Cálculos '!AO647)</f>
        <v/>
      </c>
      <c r="AI641" s="172" t="str">
        <f>IF('Cálculos '!AP647="","",'Cálculos '!AP647)</f>
        <v/>
      </c>
      <c r="AJ641" s="443" t="str">
        <f>IF('Cálculos '!AQ647="","",'Cálculos '!AQ647)</f>
        <v/>
      </c>
      <c r="AK641" s="446" t="str">
        <f>IF('Cálculos '!D647="","",AVERAGE(C641:AJ641))</f>
        <v/>
      </c>
      <c r="AM641" s="181">
        <f t="shared" si="362"/>
        <v>639</v>
      </c>
      <c r="AN641" s="284" t="str">
        <f t="shared" si="363"/>
        <v/>
      </c>
      <c r="AO641" s="285" t="str">
        <f t="shared" si="364"/>
        <v/>
      </c>
      <c r="AP641" s="285" t="str">
        <f t="shared" si="365"/>
        <v/>
      </c>
      <c r="AQ641" s="285" t="str">
        <f t="shared" si="366"/>
        <v/>
      </c>
      <c r="AR641" s="182" t="str">
        <f t="shared" si="367"/>
        <v/>
      </c>
      <c r="AS641" s="182" t="str">
        <f t="shared" si="368"/>
        <v/>
      </c>
      <c r="AT641" s="182" t="str">
        <f t="shared" si="369"/>
        <v/>
      </c>
      <c r="AU641" s="182" t="str">
        <f t="shared" si="370"/>
        <v/>
      </c>
      <c r="AV641" s="182" t="str">
        <f t="shared" si="371"/>
        <v/>
      </c>
      <c r="AW641" s="182" t="str">
        <f t="shared" si="372"/>
        <v/>
      </c>
      <c r="AX641" s="182" t="str">
        <f t="shared" si="373"/>
        <v/>
      </c>
      <c r="AY641" s="182" t="str">
        <f t="shared" si="374"/>
        <v/>
      </c>
      <c r="AZ641" s="182" t="str">
        <f t="shared" si="375"/>
        <v/>
      </c>
      <c r="BA641" s="182" t="str">
        <f t="shared" si="376"/>
        <v/>
      </c>
      <c r="BB641" s="182" t="str">
        <f t="shared" si="377"/>
        <v/>
      </c>
      <c r="BC641" s="182" t="str">
        <f t="shared" si="378"/>
        <v/>
      </c>
      <c r="BD641" s="182" t="str">
        <f t="shared" si="379"/>
        <v/>
      </c>
      <c r="BE641" s="182" t="str">
        <f t="shared" si="380"/>
        <v/>
      </c>
      <c r="BF641" s="182" t="str">
        <f t="shared" si="381"/>
        <v/>
      </c>
      <c r="BG641" s="182" t="str">
        <f t="shared" si="382"/>
        <v/>
      </c>
      <c r="BH641" s="182" t="str">
        <f t="shared" si="383"/>
        <v/>
      </c>
      <c r="BI641" s="182" t="str">
        <f t="shared" si="384"/>
        <v/>
      </c>
      <c r="BJ641" s="182" t="str">
        <f t="shared" si="385"/>
        <v/>
      </c>
      <c r="BK641" s="182" t="str">
        <f t="shared" si="386"/>
        <v/>
      </c>
      <c r="BL641" s="182" t="str">
        <f t="shared" si="387"/>
        <v/>
      </c>
      <c r="BM641" s="182" t="str">
        <f t="shared" si="388"/>
        <v/>
      </c>
      <c r="BN641" s="182" t="str">
        <f t="shared" si="389"/>
        <v/>
      </c>
      <c r="BO641" s="182" t="str">
        <f t="shared" si="390"/>
        <v/>
      </c>
      <c r="BP641" s="182" t="str">
        <f t="shared" si="391"/>
        <v/>
      </c>
      <c r="BQ641" s="182" t="str">
        <f t="shared" si="392"/>
        <v/>
      </c>
      <c r="BR641" s="182" t="str">
        <f t="shared" si="393"/>
        <v/>
      </c>
      <c r="BS641" s="182" t="str">
        <f t="shared" si="394"/>
        <v/>
      </c>
      <c r="BT641" s="182" t="str">
        <f t="shared" si="395"/>
        <v/>
      </c>
      <c r="BU641" s="183" t="str">
        <f t="shared" si="396"/>
        <v/>
      </c>
      <c r="BV641" s="184" t="str">
        <f>IF('Cálculos '!C647="","",AVERAGE(AN641:BU641))</f>
        <v/>
      </c>
    </row>
    <row r="642" spans="2:74" ht="17.25" hidden="1" thickBot="1" x14ac:dyDescent="0.35">
      <c r="B642" s="165">
        <f t="shared" si="397"/>
        <v>640</v>
      </c>
      <c r="C642" s="171" t="str">
        <f>IF('Cálculos '!J648="","",'Cálculos '!J648)</f>
        <v/>
      </c>
      <c r="D642" s="172" t="str">
        <f>IF('Cálculos '!K648="","",'Cálculos '!K648)</f>
        <v/>
      </c>
      <c r="E642" s="172" t="str">
        <f>IF('Cálculos '!L648="","",'Cálculos '!L648)</f>
        <v/>
      </c>
      <c r="F642" s="172" t="str">
        <f>IF('Cálculos '!M648="","",'Cálculos '!M648)</f>
        <v/>
      </c>
      <c r="G642" s="172" t="str">
        <f>IF('Cálculos '!N648="","",'Cálculos '!N648)</f>
        <v/>
      </c>
      <c r="H642" s="172" t="str">
        <f>IF('Cálculos '!O648="","",'Cálculos '!O648)</f>
        <v/>
      </c>
      <c r="I642" s="172" t="str">
        <f>IF('Cálculos '!P648="","",'Cálculos '!P648)</f>
        <v/>
      </c>
      <c r="J642" s="172" t="str">
        <f>IF('Cálculos '!Q648="","",'Cálculos '!Q648)</f>
        <v/>
      </c>
      <c r="K642" s="172" t="str">
        <f>IF('Cálculos '!R648="","",'Cálculos '!R648)</f>
        <v/>
      </c>
      <c r="L642" s="172" t="str">
        <f>IF('Cálculos '!S648="","",'Cálculos '!S648)</f>
        <v/>
      </c>
      <c r="M642" s="172" t="str">
        <f>IF('Cálculos '!T648="","",'Cálculos '!T648)</f>
        <v/>
      </c>
      <c r="N642" s="172" t="str">
        <f>IF('Cálculos '!U648="","",'Cálculos '!U648)</f>
        <v/>
      </c>
      <c r="O642" s="172" t="str">
        <f>IF('Cálculos '!V648="","",'Cálculos '!V648)</f>
        <v/>
      </c>
      <c r="P642" s="172" t="str">
        <f>IF('Cálculos '!W648="","",'Cálculos '!W648)</f>
        <v/>
      </c>
      <c r="Q642" s="172" t="str">
        <f>IF('Cálculos '!X648="","",'Cálculos '!X648)</f>
        <v/>
      </c>
      <c r="R642" s="172" t="str">
        <f>IF('Cálculos '!Y648="","",'Cálculos '!Y648)</f>
        <v/>
      </c>
      <c r="S642" s="172" t="str">
        <f>IF('Cálculos '!Z648="","",'Cálculos '!Z648)</f>
        <v/>
      </c>
      <c r="T642" s="172" t="str">
        <f>IF('Cálculos '!AA648="","",'Cálculos '!AA648)</f>
        <v/>
      </c>
      <c r="U642" s="172" t="str">
        <f>IF('Cálculos '!AB648="","",'Cálculos '!AB648)</f>
        <v/>
      </c>
      <c r="V642" s="172" t="str">
        <f>IF('Cálculos '!AC648="","",'Cálculos '!AC648)</f>
        <v/>
      </c>
      <c r="W642" s="172" t="str">
        <f>IF('Cálculos '!AD648="","",'Cálculos '!AD648)</f>
        <v/>
      </c>
      <c r="X642" s="172" t="str">
        <f>IF('Cálculos '!AE648="","",'Cálculos '!AE648)</f>
        <v/>
      </c>
      <c r="Y642" s="172" t="str">
        <f>IF('Cálculos '!AF648="","",'Cálculos '!AF648)</f>
        <v/>
      </c>
      <c r="Z642" s="172" t="str">
        <f>IF('Cálculos '!AG648="","",'Cálculos '!AG648)</f>
        <v/>
      </c>
      <c r="AA642" s="172" t="str">
        <f>IF('Cálculos '!AH648="","",'Cálculos '!AH648)</f>
        <v/>
      </c>
      <c r="AB642" s="172" t="str">
        <f>IF('Cálculos '!AI648="","",'Cálculos '!AI648)</f>
        <v/>
      </c>
      <c r="AC642" s="172" t="str">
        <f>IF('Cálculos '!AJ648="","",'Cálculos '!AJ648)</f>
        <v/>
      </c>
      <c r="AD642" s="172" t="str">
        <f>IF('Cálculos '!AK648="","",'Cálculos '!AK648)</f>
        <v/>
      </c>
      <c r="AE642" s="172" t="str">
        <f>IF('Cálculos '!AL648="","",'Cálculos '!AL648)</f>
        <v/>
      </c>
      <c r="AF642" s="172" t="str">
        <f>IF('Cálculos '!AM648="","",'Cálculos '!AM648)</f>
        <v/>
      </c>
      <c r="AG642" s="172" t="str">
        <f>IF('Cálculos '!AN648="","",'Cálculos '!AN648)</f>
        <v/>
      </c>
      <c r="AH642" s="172" t="str">
        <f>IF('Cálculos '!AO648="","",'Cálculos '!AO648)</f>
        <v/>
      </c>
      <c r="AI642" s="172" t="str">
        <f>IF('Cálculos '!AP648="","",'Cálculos '!AP648)</f>
        <v/>
      </c>
      <c r="AJ642" s="443" t="str">
        <f>IF('Cálculos '!AQ648="","",'Cálculos '!AQ648)</f>
        <v/>
      </c>
      <c r="AK642" s="446" t="str">
        <f>IF('Cálculos '!D648="","",AVERAGE(C642:AJ642))</f>
        <v/>
      </c>
      <c r="AM642" s="181">
        <f t="shared" si="362"/>
        <v>640</v>
      </c>
      <c r="AN642" s="284" t="str">
        <f t="shared" si="363"/>
        <v/>
      </c>
      <c r="AO642" s="285" t="str">
        <f t="shared" si="364"/>
        <v/>
      </c>
      <c r="AP642" s="285" t="str">
        <f t="shared" si="365"/>
        <v/>
      </c>
      <c r="AQ642" s="285" t="str">
        <f t="shared" si="366"/>
        <v/>
      </c>
      <c r="AR642" s="182" t="str">
        <f t="shared" si="367"/>
        <v/>
      </c>
      <c r="AS642" s="182" t="str">
        <f t="shared" si="368"/>
        <v/>
      </c>
      <c r="AT642" s="182" t="str">
        <f t="shared" si="369"/>
        <v/>
      </c>
      <c r="AU642" s="182" t="str">
        <f t="shared" si="370"/>
        <v/>
      </c>
      <c r="AV642" s="182" t="str">
        <f t="shared" si="371"/>
        <v/>
      </c>
      <c r="AW642" s="182" t="str">
        <f t="shared" si="372"/>
        <v/>
      </c>
      <c r="AX642" s="182" t="str">
        <f t="shared" si="373"/>
        <v/>
      </c>
      <c r="AY642" s="182" t="str">
        <f t="shared" si="374"/>
        <v/>
      </c>
      <c r="AZ642" s="182" t="str">
        <f t="shared" si="375"/>
        <v/>
      </c>
      <c r="BA642" s="182" t="str">
        <f t="shared" si="376"/>
        <v/>
      </c>
      <c r="BB642" s="182" t="str">
        <f t="shared" si="377"/>
        <v/>
      </c>
      <c r="BC642" s="182" t="str">
        <f t="shared" si="378"/>
        <v/>
      </c>
      <c r="BD642" s="182" t="str">
        <f t="shared" si="379"/>
        <v/>
      </c>
      <c r="BE642" s="182" t="str">
        <f t="shared" si="380"/>
        <v/>
      </c>
      <c r="BF642" s="182" t="str">
        <f t="shared" si="381"/>
        <v/>
      </c>
      <c r="BG642" s="182" t="str">
        <f t="shared" si="382"/>
        <v/>
      </c>
      <c r="BH642" s="182" t="str">
        <f t="shared" si="383"/>
        <v/>
      </c>
      <c r="BI642" s="182" t="str">
        <f t="shared" si="384"/>
        <v/>
      </c>
      <c r="BJ642" s="182" t="str">
        <f t="shared" si="385"/>
        <v/>
      </c>
      <c r="BK642" s="182" t="str">
        <f t="shared" si="386"/>
        <v/>
      </c>
      <c r="BL642" s="182" t="str">
        <f t="shared" si="387"/>
        <v/>
      </c>
      <c r="BM642" s="182" t="str">
        <f t="shared" si="388"/>
        <v/>
      </c>
      <c r="BN642" s="182" t="str">
        <f t="shared" si="389"/>
        <v/>
      </c>
      <c r="BO642" s="182" t="str">
        <f t="shared" si="390"/>
        <v/>
      </c>
      <c r="BP642" s="182" t="str">
        <f t="shared" si="391"/>
        <v/>
      </c>
      <c r="BQ642" s="182" t="str">
        <f t="shared" si="392"/>
        <v/>
      </c>
      <c r="BR642" s="182" t="str">
        <f t="shared" si="393"/>
        <v/>
      </c>
      <c r="BS642" s="182" t="str">
        <f t="shared" si="394"/>
        <v/>
      </c>
      <c r="BT642" s="182" t="str">
        <f t="shared" si="395"/>
        <v/>
      </c>
      <c r="BU642" s="183" t="str">
        <f t="shared" si="396"/>
        <v/>
      </c>
      <c r="BV642" s="184" t="str">
        <f>IF('Cálculos '!C648="","",AVERAGE(AN642:BU642))</f>
        <v/>
      </c>
    </row>
    <row r="643" spans="2:74" ht="17.25" hidden="1" thickBot="1" x14ac:dyDescent="0.35">
      <c r="B643" s="165">
        <f t="shared" si="397"/>
        <v>641</v>
      </c>
      <c r="C643" s="171" t="str">
        <f>IF('Cálculos '!J649="","",'Cálculos '!J649)</f>
        <v/>
      </c>
      <c r="D643" s="172" t="str">
        <f>IF('Cálculos '!K649="","",'Cálculos '!K649)</f>
        <v/>
      </c>
      <c r="E643" s="172" t="str">
        <f>IF('Cálculos '!L649="","",'Cálculos '!L649)</f>
        <v/>
      </c>
      <c r="F643" s="172" t="str">
        <f>IF('Cálculos '!M649="","",'Cálculos '!M649)</f>
        <v/>
      </c>
      <c r="G643" s="172" t="str">
        <f>IF('Cálculos '!N649="","",'Cálculos '!N649)</f>
        <v/>
      </c>
      <c r="H643" s="172" t="str">
        <f>IF('Cálculos '!O649="","",'Cálculos '!O649)</f>
        <v/>
      </c>
      <c r="I643" s="172" t="str">
        <f>IF('Cálculos '!P649="","",'Cálculos '!P649)</f>
        <v/>
      </c>
      <c r="J643" s="172" t="str">
        <f>IF('Cálculos '!Q649="","",'Cálculos '!Q649)</f>
        <v/>
      </c>
      <c r="K643" s="172" t="str">
        <f>IF('Cálculos '!R649="","",'Cálculos '!R649)</f>
        <v/>
      </c>
      <c r="L643" s="172" t="str">
        <f>IF('Cálculos '!S649="","",'Cálculos '!S649)</f>
        <v/>
      </c>
      <c r="M643" s="172" t="str">
        <f>IF('Cálculos '!T649="","",'Cálculos '!T649)</f>
        <v/>
      </c>
      <c r="N643" s="172" t="str">
        <f>IF('Cálculos '!U649="","",'Cálculos '!U649)</f>
        <v/>
      </c>
      <c r="O643" s="172" t="str">
        <f>IF('Cálculos '!V649="","",'Cálculos '!V649)</f>
        <v/>
      </c>
      <c r="P643" s="172" t="str">
        <f>IF('Cálculos '!W649="","",'Cálculos '!W649)</f>
        <v/>
      </c>
      <c r="Q643" s="172" t="str">
        <f>IF('Cálculos '!X649="","",'Cálculos '!X649)</f>
        <v/>
      </c>
      <c r="R643" s="172" t="str">
        <f>IF('Cálculos '!Y649="","",'Cálculos '!Y649)</f>
        <v/>
      </c>
      <c r="S643" s="172" t="str">
        <f>IF('Cálculos '!Z649="","",'Cálculos '!Z649)</f>
        <v/>
      </c>
      <c r="T643" s="172" t="str">
        <f>IF('Cálculos '!AA649="","",'Cálculos '!AA649)</f>
        <v/>
      </c>
      <c r="U643" s="172" t="str">
        <f>IF('Cálculos '!AB649="","",'Cálculos '!AB649)</f>
        <v/>
      </c>
      <c r="V643" s="172" t="str">
        <f>IF('Cálculos '!AC649="","",'Cálculos '!AC649)</f>
        <v/>
      </c>
      <c r="W643" s="172" t="str">
        <f>IF('Cálculos '!AD649="","",'Cálculos '!AD649)</f>
        <v/>
      </c>
      <c r="X643" s="172" t="str">
        <f>IF('Cálculos '!AE649="","",'Cálculos '!AE649)</f>
        <v/>
      </c>
      <c r="Y643" s="172" t="str">
        <f>IF('Cálculos '!AF649="","",'Cálculos '!AF649)</f>
        <v/>
      </c>
      <c r="Z643" s="172" t="str">
        <f>IF('Cálculos '!AG649="","",'Cálculos '!AG649)</f>
        <v/>
      </c>
      <c r="AA643" s="172" t="str">
        <f>IF('Cálculos '!AH649="","",'Cálculos '!AH649)</f>
        <v/>
      </c>
      <c r="AB643" s="172" t="str">
        <f>IF('Cálculos '!AI649="","",'Cálculos '!AI649)</f>
        <v/>
      </c>
      <c r="AC643" s="172" t="str">
        <f>IF('Cálculos '!AJ649="","",'Cálculos '!AJ649)</f>
        <v/>
      </c>
      <c r="AD643" s="172" t="str">
        <f>IF('Cálculos '!AK649="","",'Cálculos '!AK649)</f>
        <v/>
      </c>
      <c r="AE643" s="172" t="str">
        <f>IF('Cálculos '!AL649="","",'Cálculos '!AL649)</f>
        <v/>
      </c>
      <c r="AF643" s="172" t="str">
        <f>IF('Cálculos '!AM649="","",'Cálculos '!AM649)</f>
        <v/>
      </c>
      <c r="AG643" s="172" t="str">
        <f>IF('Cálculos '!AN649="","",'Cálculos '!AN649)</f>
        <v/>
      </c>
      <c r="AH643" s="172" t="str">
        <f>IF('Cálculos '!AO649="","",'Cálculos '!AO649)</f>
        <v/>
      </c>
      <c r="AI643" s="172" t="str">
        <f>IF('Cálculos '!AP649="","",'Cálculos '!AP649)</f>
        <v/>
      </c>
      <c r="AJ643" s="443" t="str">
        <f>IF('Cálculos '!AQ649="","",'Cálculos '!AQ649)</f>
        <v/>
      </c>
      <c r="AK643" s="446" t="str">
        <f>IF('Cálculos '!D649="","",AVERAGE(C643:AJ643))</f>
        <v/>
      </c>
      <c r="AM643" s="181">
        <f t="shared" si="362"/>
        <v>641</v>
      </c>
      <c r="AN643" s="284" t="str">
        <f t="shared" si="363"/>
        <v/>
      </c>
      <c r="AO643" s="285" t="str">
        <f t="shared" si="364"/>
        <v/>
      </c>
      <c r="AP643" s="285" t="str">
        <f t="shared" si="365"/>
        <v/>
      </c>
      <c r="AQ643" s="285" t="str">
        <f t="shared" si="366"/>
        <v/>
      </c>
      <c r="AR643" s="182" t="str">
        <f t="shared" si="367"/>
        <v/>
      </c>
      <c r="AS643" s="182" t="str">
        <f t="shared" si="368"/>
        <v/>
      </c>
      <c r="AT643" s="182" t="str">
        <f t="shared" si="369"/>
        <v/>
      </c>
      <c r="AU643" s="182" t="str">
        <f t="shared" si="370"/>
        <v/>
      </c>
      <c r="AV643" s="182" t="str">
        <f t="shared" si="371"/>
        <v/>
      </c>
      <c r="AW643" s="182" t="str">
        <f t="shared" si="372"/>
        <v/>
      </c>
      <c r="AX643" s="182" t="str">
        <f t="shared" si="373"/>
        <v/>
      </c>
      <c r="AY643" s="182" t="str">
        <f t="shared" si="374"/>
        <v/>
      </c>
      <c r="AZ643" s="182" t="str">
        <f t="shared" si="375"/>
        <v/>
      </c>
      <c r="BA643" s="182" t="str">
        <f t="shared" si="376"/>
        <v/>
      </c>
      <c r="BB643" s="182" t="str">
        <f t="shared" si="377"/>
        <v/>
      </c>
      <c r="BC643" s="182" t="str">
        <f t="shared" si="378"/>
        <v/>
      </c>
      <c r="BD643" s="182" t="str">
        <f t="shared" si="379"/>
        <v/>
      </c>
      <c r="BE643" s="182" t="str">
        <f t="shared" si="380"/>
        <v/>
      </c>
      <c r="BF643" s="182" t="str">
        <f t="shared" si="381"/>
        <v/>
      </c>
      <c r="BG643" s="182" t="str">
        <f t="shared" si="382"/>
        <v/>
      </c>
      <c r="BH643" s="182" t="str">
        <f t="shared" si="383"/>
        <v/>
      </c>
      <c r="BI643" s="182" t="str">
        <f t="shared" si="384"/>
        <v/>
      </c>
      <c r="BJ643" s="182" t="str">
        <f t="shared" si="385"/>
        <v/>
      </c>
      <c r="BK643" s="182" t="str">
        <f t="shared" si="386"/>
        <v/>
      </c>
      <c r="BL643" s="182" t="str">
        <f t="shared" si="387"/>
        <v/>
      </c>
      <c r="BM643" s="182" t="str">
        <f t="shared" si="388"/>
        <v/>
      </c>
      <c r="BN643" s="182" t="str">
        <f t="shared" si="389"/>
        <v/>
      </c>
      <c r="BO643" s="182" t="str">
        <f t="shared" si="390"/>
        <v/>
      </c>
      <c r="BP643" s="182" t="str">
        <f t="shared" si="391"/>
        <v/>
      </c>
      <c r="BQ643" s="182" t="str">
        <f t="shared" si="392"/>
        <v/>
      </c>
      <c r="BR643" s="182" t="str">
        <f t="shared" si="393"/>
        <v/>
      </c>
      <c r="BS643" s="182" t="str">
        <f t="shared" si="394"/>
        <v/>
      </c>
      <c r="BT643" s="182" t="str">
        <f t="shared" si="395"/>
        <v/>
      </c>
      <c r="BU643" s="183" t="str">
        <f t="shared" si="396"/>
        <v/>
      </c>
      <c r="BV643" s="184" t="str">
        <f>IF('Cálculos '!C649="","",AVERAGE(AN643:BU643))</f>
        <v/>
      </c>
    </row>
    <row r="644" spans="2:74" ht="17.25" hidden="1" thickBot="1" x14ac:dyDescent="0.35">
      <c r="B644" s="165">
        <f t="shared" si="397"/>
        <v>642</v>
      </c>
      <c r="C644" s="171" t="str">
        <f>IF('Cálculos '!J650="","",'Cálculos '!J650)</f>
        <v/>
      </c>
      <c r="D644" s="172" t="str">
        <f>IF('Cálculos '!K650="","",'Cálculos '!K650)</f>
        <v/>
      </c>
      <c r="E644" s="172" t="str">
        <f>IF('Cálculos '!L650="","",'Cálculos '!L650)</f>
        <v/>
      </c>
      <c r="F644" s="172" t="str">
        <f>IF('Cálculos '!M650="","",'Cálculos '!M650)</f>
        <v/>
      </c>
      <c r="G644" s="172" t="str">
        <f>IF('Cálculos '!N650="","",'Cálculos '!N650)</f>
        <v/>
      </c>
      <c r="H644" s="172" t="str">
        <f>IF('Cálculos '!O650="","",'Cálculos '!O650)</f>
        <v/>
      </c>
      <c r="I644" s="172" t="str">
        <f>IF('Cálculos '!P650="","",'Cálculos '!P650)</f>
        <v/>
      </c>
      <c r="J644" s="172" t="str">
        <f>IF('Cálculos '!Q650="","",'Cálculos '!Q650)</f>
        <v/>
      </c>
      <c r="K644" s="172" t="str">
        <f>IF('Cálculos '!R650="","",'Cálculos '!R650)</f>
        <v/>
      </c>
      <c r="L644" s="172" t="str">
        <f>IF('Cálculos '!S650="","",'Cálculos '!S650)</f>
        <v/>
      </c>
      <c r="M644" s="172" t="str">
        <f>IF('Cálculos '!T650="","",'Cálculos '!T650)</f>
        <v/>
      </c>
      <c r="N644" s="172" t="str">
        <f>IF('Cálculos '!U650="","",'Cálculos '!U650)</f>
        <v/>
      </c>
      <c r="O644" s="172" t="str">
        <f>IF('Cálculos '!V650="","",'Cálculos '!V650)</f>
        <v/>
      </c>
      <c r="P644" s="172" t="str">
        <f>IF('Cálculos '!W650="","",'Cálculos '!W650)</f>
        <v/>
      </c>
      <c r="Q644" s="172" t="str">
        <f>IF('Cálculos '!X650="","",'Cálculos '!X650)</f>
        <v/>
      </c>
      <c r="R644" s="172" t="str">
        <f>IF('Cálculos '!Y650="","",'Cálculos '!Y650)</f>
        <v/>
      </c>
      <c r="S644" s="172" t="str">
        <f>IF('Cálculos '!Z650="","",'Cálculos '!Z650)</f>
        <v/>
      </c>
      <c r="T644" s="172" t="str">
        <f>IF('Cálculos '!AA650="","",'Cálculos '!AA650)</f>
        <v/>
      </c>
      <c r="U644" s="172" t="str">
        <f>IF('Cálculos '!AB650="","",'Cálculos '!AB650)</f>
        <v/>
      </c>
      <c r="V644" s="172" t="str">
        <f>IF('Cálculos '!AC650="","",'Cálculos '!AC650)</f>
        <v/>
      </c>
      <c r="W644" s="172" t="str">
        <f>IF('Cálculos '!AD650="","",'Cálculos '!AD650)</f>
        <v/>
      </c>
      <c r="X644" s="172" t="str">
        <f>IF('Cálculos '!AE650="","",'Cálculos '!AE650)</f>
        <v/>
      </c>
      <c r="Y644" s="172" t="str">
        <f>IF('Cálculos '!AF650="","",'Cálculos '!AF650)</f>
        <v/>
      </c>
      <c r="Z644" s="172" t="str">
        <f>IF('Cálculos '!AG650="","",'Cálculos '!AG650)</f>
        <v/>
      </c>
      <c r="AA644" s="172" t="str">
        <f>IF('Cálculos '!AH650="","",'Cálculos '!AH650)</f>
        <v/>
      </c>
      <c r="AB644" s="172" t="str">
        <f>IF('Cálculos '!AI650="","",'Cálculos '!AI650)</f>
        <v/>
      </c>
      <c r="AC644" s="172" t="str">
        <f>IF('Cálculos '!AJ650="","",'Cálculos '!AJ650)</f>
        <v/>
      </c>
      <c r="AD644" s="172" t="str">
        <f>IF('Cálculos '!AK650="","",'Cálculos '!AK650)</f>
        <v/>
      </c>
      <c r="AE644" s="172" t="str">
        <f>IF('Cálculos '!AL650="","",'Cálculos '!AL650)</f>
        <v/>
      </c>
      <c r="AF644" s="172" t="str">
        <f>IF('Cálculos '!AM650="","",'Cálculos '!AM650)</f>
        <v/>
      </c>
      <c r="AG644" s="172" t="str">
        <f>IF('Cálculos '!AN650="","",'Cálculos '!AN650)</f>
        <v/>
      </c>
      <c r="AH644" s="172" t="str">
        <f>IF('Cálculos '!AO650="","",'Cálculos '!AO650)</f>
        <v/>
      </c>
      <c r="AI644" s="172" t="str">
        <f>IF('Cálculos '!AP650="","",'Cálculos '!AP650)</f>
        <v/>
      </c>
      <c r="AJ644" s="443" t="str">
        <f>IF('Cálculos '!AQ650="","",'Cálculos '!AQ650)</f>
        <v/>
      </c>
      <c r="AK644" s="446" t="str">
        <f>IF('Cálculos '!D650="","",AVERAGE(C644:AJ644))</f>
        <v/>
      </c>
      <c r="AM644" s="181">
        <f t="shared" si="362"/>
        <v>642</v>
      </c>
      <c r="AN644" s="284" t="str">
        <f t="shared" si="363"/>
        <v/>
      </c>
      <c r="AO644" s="285" t="str">
        <f t="shared" si="364"/>
        <v/>
      </c>
      <c r="AP644" s="285" t="str">
        <f t="shared" si="365"/>
        <v/>
      </c>
      <c r="AQ644" s="285" t="str">
        <f t="shared" si="366"/>
        <v/>
      </c>
      <c r="AR644" s="182" t="str">
        <f t="shared" si="367"/>
        <v/>
      </c>
      <c r="AS644" s="182" t="str">
        <f t="shared" si="368"/>
        <v/>
      </c>
      <c r="AT644" s="182" t="str">
        <f t="shared" si="369"/>
        <v/>
      </c>
      <c r="AU644" s="182" t="str">
        <f t="shared" si="370"/>
        <v/>
      </c>
      <c r="AV644" s="182" t="str">
        <f t="shared" si="371"/>
        <v/>
      </c>
      <c r="AW644" s="182" t="str">
        <f t="shared" si="372"/>
        <v/>
      </c>
      <c r="AX644" s="182" t="str">
        <f t="shared" si="373"/>
        <v/>
      </c>
      <c r="AY644" s="182" t="str">
        <f t="shared" si="374"/>
        <v/>
      </c>
      <c r="AZ644" s="182" t="str">
        <f t="shared" si="375"/>
        <v/>
      </c>
      <c r="BA644" s="182" t="str">
        <f t="shared" si="376"/>
        <v/>
      </c>
      <c r="BB644" s="182" t="str">
        <f t="shared" si="377"/>
        <v/>
      </c>
      <c r="BC644" s="182" t="str">
        <f t="shared" si="378"/>
        <v/>
      </c>
      <c r="BD644" s="182" t="str">
        <f t="shared" si="379"/>
        <v/>
      </c>
      <c r="BE644" s="182" t="str">
        <f t="shared" si="380"/>
        <v/>
      </c>
      <c r="BF644" s="182" t="str">
        <f t="shared" si="381"/>
        <v/>
      </c>
      <c r="BG644" s="182" t="str">
        <f t="shared" si="382"/>
        <v/>
      </c>
      <c r="BH644" s="182" t="str">
        <f t="shared" si="383"/>
        <v/>
      </c>
      <c r="BI644" s="182" t="str">
        <f t="shared" si="384"/>
        <v/>
      </c>
      <c r="BJ644" s="182" t="str">
        <f t="shared" si="385"/>
        <v/>
      </c>
      <c r="BK644" s="182" t="str">
        <f t="shared" si="386"/>
        <v/>
      </c>
      <c r="BL644" s="182" t="str">
        <f t="shared" si="387"/>
        <v/>
      </c>
      <c r="BM644" s="182" t="str">
        <f t="shared" si="388"/>
        <v/>
      </c>
      <c r="BN644" s="182" t="str">
        <f t="shared" si="389"/>
        <v/>
      </c>
      <c r="BO644" s="182" t="str">
        <f t="shared" si="390"/>
        <v/>
      </c>
      <c r="BP644" s="182" t="str">
        <f t="shared" si="391"/>
        <v/>
      </c>
      <c r="BQ644" s="182" t="str">
        <f t="shared" si="392"/>
        <v/>
      </c>
      <c r="BR644" s="182" t="str">
        <f t="shared" si="393"/>
        <v/>
      </c>
      <c r="BS644" s="182" t="str">
        <f t="shared" si="394"/>
        <v/>
      </c>
      <c r="BT644" s="182" t="str">
        <f t="shared" si="395"/>
        <v/>
      </c>
      <c r="BU644" s="183" t="str">
        <f t="shared" si="396"/>
        <v/>
      </c>
      <c r="BV644" s="184" t="str">
        <f>IF('Cálculos '!C650="","",AVERAGE(AN644:BU644))</f>
        <v/>
      </c>
    </row>
    <row r="645" spans="2:74" ht="17.25" hidden="1" thickBot="1" x14ac:dyDescent="0.35">
      <c r="B645" s="165">
        <f t="shared" si="397"/>
        <v>643</v>
      </c>
      <c r="C645" s="171" t="str">
        <f>IF('Cálculos '!J651="","",'Cálculos '!J651)</f>
        <v/>
      </c>
      <c r="D645" s="172" t="str">
        <f>IF('Cálculos '!K651="","",'Cálculos '!K651)</f>
        <v/>
      </c>
      <c r="E645" s="172" t="str">
        <f>IF('Cálculos '!L651="","",'Cálculos '!L651)</f>
        <v/>
      </c>
      <c r="F645" s="172" t="str">
        <f>IF('Cálculos '!M651="","",'Cálculos '!M651)</f>
        <v/>
      </c>
      <c r="G645" s="172" t="str">
        <f>IF('Cálculos '!N651="","",'Cálculos '!N651)</f>
        <v/>
      </c>
      <c r="H645" s="172" t="str">
        <f>IF('Cálculos '!O651="","",'Cálculos '!O651)</f>
        <v/>
      </c>
      <c r="I645" s="172" t="str">
        <f>IF('Cálculos '!P651="","",'Cálculos '!P651)</f>
        <v/>
      </c>
      <c r="J645" s="172" t="str">
        <f>IF('Cálculos '!Q651="","",'Cálculos '!Q651)</f>
        <v/>
      </c>
      <c r="K645" s="172" t="str">
        <f>IF('Cálculos '!R651="","",'Cálculos '!R651)</f>
        <v/>
      </c>
      <c r="L645" s="172" t="str">
        <f>IF('Cálculos '!S651="","",'Cálculos '!S651)</f>
        <v/>
      </c>
      <c r="M645" s="172" t="str">
        <f>IF('Cálculos '!T651="","",'Cálculos '!T651)</f>
        <v/>
      </c>
      <c r="N645" s="172" t="str">
        <f>IF('Cálculos '!U651="","",'Cálculos '!U651)</f>
        <v/>
      </c>
      <c r="O645" s="172" t="str">
        <f>IF('Cálculos '!V651="","",'Cálculos '!V651)</f>
        <v/>
      </c>
      <c r="P645" s="172" t="str">
        <f>IF('Cálculos '!W651="","",'Cálculos '!W651)</f>
        <v/>
      </c>
      <c r="Q645" s="172" t="str">
        <f>IF('Cálculos '!X651="","",'Cálculos '!X651)</f>
        <v/>
      </c>
      <c r="R645" s="172" t="str">
        <f>IF('Cálculos '!Y651="","",'Cálculos '!Y651)</f>
        <v/>
      </c>
      <c r="S645" s="172" t="str">
        <f>IF('Cálculos '!Z651="","",'Cálculos '!Z651)</f>
        <v/>
      </c>
      <c r="T645" s="172" t="str">
        <f>IF('Cálculos '!AA651="","",'Cálculos '!AA651)</f>
        <v/>
      </c>
      <c r="U645" s="172" t="str">
        <f>IF('Cálculos '!AB651="","",'Cálculos '!AB651)</f>
        <v/>
      </c>
      <c r="V645" s="172" t="str">
        <f>IF('Cálculos '!AC651="","",'Cálculos '!AC651)</f>
        <v/>
      </c>
      <c r="W645" s="172" t="str">
        <f>IF('Cálculos '!AD651="","",'Cálculos '!AD651)</f>
        <v/>
      </c>
      <c r="X645" s="172" t="str">
        <f>IF('Cálculos '!AE651="","",'Cálculos '!AE651)</f>
        <v/>
      </c>
      <c r="Y645" s="172" t="str">
        <f>IF('Cálculos '!AF651="","",'Cálculos '!AF651)</f>
        <v/>
      </c>
      <c r="Z645" s="172" t="str">
        <f>IF('Cálculos '!AG651="","",'Cálculos '!AG651)</f>
        <v/>
      </c>
      <c r="AA645" s="172" t="str">
        <f>IF('Cálculos '!AH651="","",'Cálculos '!AH651)</f>
        <v/>
      </c>
      <c r="AB645" s="172" t="str">
        <f>IF('Cálculos '!AI651="","",'Cálculos '!AI651)</f>
        <v/>
      </c>
      <c r="AC645" s="172" t="str">
        <f>IF('Cálculos '!AJ651="","",'Cálculos '!AJ651)</f>
        <v/>
      </c>
      <c r="AD645" s="172" t="str">
        <f>IF('Cálculos '!AK651="","",'Cálculos '!AK651)</f>
        <v/>
      </c>
      <c r="AE645" s="172" t="str">
        <f>IF('Cálculos '!AL651="","",'Cálculos '!AL651)</f>
        <v/>
      </c>
      <c r="AF645" s="172" t="str">
        <f>IF('Cálculos '!AM651="","",'Cálculos '!AM651)</f>
        <v/>
      </c>
      <c r="AG645" s="172" t="str">
        <f>IF('Cálculos '!AN651="","",'Cálculos '!AN651)</f>
        <v/>
      </c>
      <c r="AH645" s="172" t="str">
        <f>IF('Cálculos '!AO651="","",'Cálculos '!AO651)</f>
        <v/>
      </c>
      <c r="AI645" s="172" t="str">
        <f>IF('Cálculos '!AP651="","",'Cálculos '!AP651)</f>
        <v/>
      </c>
      <c r="AJ645" s="443" t="str">
        <f>IF('Cálculos '!AQ651="","",'Cálculos '!AQ651)</f>
        <v/>
      </c>
      <c r="AK645" s="446" t="str">
        <f>IF('Cálculos '!D651="","",AVERAGE(C645:AJ645))</f>
        <v/>
      </c>
      <c r="AM645" s="181">
        <f t="shared" si="362"/>
        <v>643</v>
      </c>
      <c r="AN645" s="284" t="str">
        <f t="shared" si="363"/>
        <v/>
      </c>
      <c r="AO645" s="285" t="str">
        <f t="shared" si="364"/>
        <v/>
      </c>
      <c r="AP645" s="285" t="str">
        <f t="shared" si="365"/>
        <v/>
      </c>
      <c r="AQ645" s="285" t="str">
        <f t="shared" si="366"/>
        <v/>
      </c>
      <c r="AR645" s="182" t="str">
        <f t="shared" si="367"/>
        <v/>
      </c>
      <c r="AS645" s="182" t="str">
        <f t="shared" si="368"/>
        <v/>
      </c>
      <c r="AT645" s="182" t="str">
        <f t="shared" si="369"/>
        <v/>
      </c>
      <c r="AU645" s="182" t="str">
        <f t="shared" si="370"/>
        <v/>
      </c>
      <c r="AV645" s="182" t="str">
        <f t="shared" si="371"/>
        <v/>
      </c>
      <c r="AW645" s="182" t="str">
        <f t="shared" si="372"/>
        <v/>
      </c>
      <c r="AX645" s="182" t="str">
        <f t="shared" si="373"/>
        <v/>
      </c>
      <c r="AY645" s="182" t="str">
        <f t="shared" si="374"/>
        <v/>
      </c>
      <c r="AZ645" s="182" t="str">
        <f t="shared" si="375"/>
        <v/>
      </c>
      <c r="BA645" s="182" t="str">
        <f t="shared" si="376"/>
        <v/>
      </c>
      <c r="BB645" s="182" t="str">
        <f t="shared" si="377"/>
        <v/>
      </c>
      <c r="BC645" s="182" t="str">
        <f t="shared" si="378"/>
        <v/>
      </c>
      <c r="BD645" s="182" t="str">
        <f t="shared" si="379"/>
        <v/>
      </c>
      <c r="BE645" s="182" t="str">
        <f t="shared" si="380"/>
        <v/>
      </c>
      <c r="BF645" s="182" t="str">
        <f t="shared" si="381"/>
        <v/>
      </c>
      <c r="BG645" s="182" t="str">
        <f t="shared" si="382"/>
        <v/>
      </c>
      <c r="BH645" s="182" t="str">
        <f t="shared" si="383"/>
        <v/>
      </c>
      <c r="BI645" s="182" t="str">
        <f t="shared" si="384"/>
        <v/>
      </c>
      <c r="BJ645" s="182" t="str">
        <f t="shared" si="385"/>
        <v/>
      </c>
      <c r="BK645" s="182" t="str">
        <f t="shared" si="386"/>
        <v/>
      </c>
      <c r="BL645" s="182" t="str">
        <f t="shared" si="387"/>
        <v/>
      </c>
      <c r="BM645" s="182" t="str">
        <f t="shared" si="388"/>
        <v/>
      </c>
      <c r="BN645" s="182" t="str">
        <f t="shared" si="389"/>
        <v/>
      </c>
      <c r="BO645" s="182" t="str">
        <f t="shared" si="390"/>
        <v/>
      </c>
      <c r="BP645" s="182" t="str">
        <f t="shared" si="391"/>
        <v/>
      </c>
      <c r="BQ645" s="182" t="str">
        <f t="shared" si="392"/>
        <v/>
      </c>
      <c r="BR645" s="182" t="str">
        <f t="shared" si="393"/>
        <v/>
      </c>
      <c r="BS645" s="182" t="str">
        <f t="shared" si="394"/>
        <v/>
      </c>
      <c r="BT645" s="182" t="str">
        <f t="shared" si="395"/>
        <v/>
      </c>
      <c r="BU645" s="183" t="str">
        <f t="shared" si="396"/>
        <v/>
      </c>
      <c r="BV645" s="184" t="str">
        <f>IF('Cálculos '!C651="","",AVERAGE(AN645:BU645))</f>
        <v/>
      </c>
    </row>
    <row r="646" spans="2:74" ht="17.25" hidden="1" thickBot="1" x14ac:dyDescent="0.35">
      <c r="B646" s="165">
        <f t="shared" si="397"/>
        <v>644</v>
      </c>
      <c r="C646" s="171" t="str">
        <f>IF('Cálculos '!J652="","",'Cálculos '!J652)</f>
        <v/>
      </c>
      <c r="D646" s="172" t="str">
        <f>IF('Cálculos '!K652="","",'Cálculos '!K652)</f>
        <v/>
      </c>
      <c r="E646" s="172" t="str">
        <f>IF('Cálculos '!L652="","",'Cálculos '!L652)</f>
        <v/>
      </c>
      <c r="F646" s="172" t="str">
        <f>IF('Cálculos '!M652="","",'Cálculos '!M652)</f>
        <v/>
      </c>
      <c r="G646" s="172" t="str">
        <f>IF('Cálculos '!N652="","",'Cálculos '!N652)</f>
        <v/>
      </c>
      <c r="H646" s="172" t="str">
        <f>IF('Cálculos '!O652="","",'Cálculos '!O652)</f>
        <v/>
      </c>
      <c r="I646" s="172" t="str">
        <f>IF('Cálculos '!P652="","",'Cálculos '!P652)</f>
        <v/>
      </c>
      <c r="J646" s="172" t="str">
        <f>IF('Cálculos '!Q652="","",'Cálculos '!Q652)</f>
        <v/>
      </c>
      <c r="K646" s="172" t="str">
        <f>IF('Cálculos '!R652="","",'Cálculos '!R652)</f>
        <v/>
      </c>
      <c r="L646" s="172" t="str">
        <f>IF('Cálculos '!S652="","",'Cálculos '!S652)</f>
        <v/>
      </c>
      <c r="M646" s="172" t="str">
        <f>IF('Cálculos '!T652="","",'Cálculos '!T652)</f>
        <v/>
      </c>
      <c r="N646" s="172" t="str">
        <f>IF('Cálculos '!U652="","",'Cálculos '!U652)</f>
        <v/>
      </c>
      <c r="O646" s="172" t="str">
        <f>IF('Cálculos '!V652="","",'Cálculos '!V652)</f>
        <v/>
      </c>
      <c r="P646" s="172" t="str">
        <f>IF('Cálculos '!W652="","",'Cálculos '!W652)</f>
        <v/>
      </c>
      <c r="Q646" s="172" t="str">
        <f>IF('Cálculos '!X652="","",'Cálculos '!X652)</f>
        <v/>
      </c>
      <c r="R646" s="172" t="str">
        <f>IF('Cálculos '!Y652="","",'Cálculos '!Y652)</f>
        <v/>
      </c>
      <c r="S646" s="172" t="str">
        <f>IF('Cálculos '!Z652="","",'Cálculos '!Z652)</f>
        <v/>
      </c>
      <c r="T646" s="172" t="str">
        <f>IF('Cálculos '!AA652="","",'Cálculos '!AA652)</f>
        <v/>
      </c>
      <c r="U646" s="172" t="str">
        <f>IF('Cálculos '!AB652="","",'Cálculos '!AB652)</f>
        <v/>
      </c>
      <c r="V646" s="172" t="str">
        <f>IF('Cálculos '!AC652="","",'Cálculos '!AC652)</f>
        <v/>
      </c>
      <c r="W646" s="172" t="str">
        <f>IF('Cálculos '!AD652="","",'Cálculos '!AD652)</f>
        <v/>
      </c>
      <c r="X646" s="172" t="str">
        <f>IF('Cálculos '!AE652="","",'Cálculos '!AE652)</f>
        <v/>
      </c>
      <c r="Y646" s="172" t="str">
        <f>IF('Cálculos '!AF652="","",'Cálculos '!AF652)</f>
        <v/>
      </c>
      <c r="Z646" s="172" t="str">
        <f>IF('Cálculos '!AG652="","",'Cálculos '!AG652)</f>
        <v/>
      </c>
      <c r="AA646" s="172" t="str">
        <f>IF('Cálculos '!AH652="","",'Cálculos '!AH652)</f>
        <v/>
      </c>
      <c r="AB646" s="172" t="str">
        <f>IF('Cálculos '!AI652="","",'Cálculos '!AI652)</f>
        <v/>
      </c>
      <c r="AC646" s="172" t="str">
        <f>IF('Cálculos '!AJ652="","",'Cálculos '!AJ652)</f>
        <v/>
      </c>
      <c r="AD646" s="172" t="str">
        <f>IF('Cálculos '!AK652="","",'Cálculos '!AK652)</f>
        <v/>
      </c>
      <c r="AE646" s="172" t="str">
        <f>IF('Cálculos '!AL652="","",'Cálculos '!AL652)</f>
        <v/>
      </c>
      <c r="AF646" s="172" t="str">
        <f>IF('Cálculos '!AM652="","",'Cálculos '!AM652)</f>
        <v/>
      </c>
      <c r="AG646" s="172" t="str">
        <f>IF('Cálculos '!AN652="","",'Cálculos '!AN652)</f>
        <v/>
      </c>
      <c r="AH646" s="172" t="str">
        <f>IF('Cálculos '!AO652="","",'Cálculos '!AO652)</f>
        <v/>
      </c>
      <c r="AI646" s="172" t="str">
        <f>IF('Cálculos '!AP652="","",'Cálculos '!AP652)</f>
        <v/>
      </c>
      <c r="AJ646" s="443" t="str">
        <f>IF('Cálculos '!AQ652="","",'Cálculos '!AQ652)</f>
        <v/>
      </c>
      <c r="AK646" s="446" t="str">
        <f>IF('Cálculos '!D652="","",AVERAGE(C646:AJ646))</f>
        <v/>
      </c>
      <c r="AM646" s="181">
        <f t="shared" ref="AM646:AM709" si="398">+AM645+1</f>
        <v>644</v>
      </c>
      <c r="AN646" s="284" t="str">
        <f t="shared" ref="AN646:AN709" si="399">+IF(OR(C646=0,C646=""),"",SUM(C646-$AK646)/C646)</f>
        <v/>
      </c>
      <c r="AO646" s="285" t="str">
        <f t="shared" ref="AO646:AO709" si="400">+IF(OR(D646=0,D646=""),"",SUM(D646-$AK646)/D646)</f>
        <v/>
      </c>
      <c r="AP646" s="285" t="str">
        <f t="shared" ref="AP646:AP709" si="401">+IF(OR(E646=0,E646=""),"",SUM(E646-$AK646)/E646)</f>
        <v/>
      </c>
      <c r="AQ646" s="285" t="str">
        <f t="shared" ref="AQ646:AQ709" si="402">+IF(OR(F646=0,F646=""),"",SUM(F646-$AK646)/F646)</f>
        <v/>
      </c>
      <c r="AR646" s="182" t="str">
        <f t="shared" ref="AR646:AR709" si="403">+IF(OR(G646=0,G646=""),"",SUM(G646-$AK646)/G646)</f>
        <v/>
      </c>
      <c r="AS646" s="182" t="str">
        <f t="shared" ref="AS646:AS709" si="404">+IF(OR(H646=0,H646=""),"",SUM(H646-$AK646)/H646)</f>
        <v/>
      </c>
      <c r="AT646" s="182" t="str">
        <f t="shared" ref="AT646:AT709" si="405">+IF(OR(I646=0,I646=""),"",SUM(I646-$AK646)/I646)</f>
        <v/>
      </c>
      <c r="AU646" s="182" t="str">
        <f t="shared" ref="AU646:AU709" si="406">+IF(OR(J646=0,J646=""),"",SUM(J646-$AK646)/J646)</f>
        <v/>
      </c>
      <c r="AV646" s="182" t="str">
        <f t="shared" ref="AV646:AV709" si="407">+IF(OR(K646=0,K646=""),"",SUM(K646-$AK646)/K646)</f>
        <v/>
      </c>
      <c r="AW646" s="182" t="str">
        <f t="shared" ref="AW646:AW709" si="408">+IF(OR(L646=0,L646=""),"",SUM(L646-$AK646)/L646)</f>
        <v/>
      </c>
      <c r="AX646" s="182" t="str">
        <f t="shared" ref="AX646:AX709" si="409">+IF(OR(M646=0,M646=""),"",SUM(M646-$AK646)/M646)</f>
        <v/>
      </c>
      <c r="AY646" s="182" t="str">
        <f t="shared" ref="AY646:AY709" si="410">+IF(OR(N646=0,N646=""),"",SUM(N646-$AK646)/N646)</f>
        <v/>
      </c>
      <c r="AZ646" s="182" t="str">
        <f t="shared" ref="AZ646:AZ709" si="411">+IF(OR(O646=0,O646=""),"",SUM(O646-$AK646)/O646)</f>
        <v/>
      </c>
      <c r="BA646" s="182" t="str">
        <f t="shared" ref="BA646:BA709" si="412">+IF(OR(P646=0,P646=""),"",SUM(P646-$AK646)/P646)</f>
        <v/>
      </c>
      <c r="BB646" s="182" t="str">
        <f t="shared" ref="BB646:BB709" si="413">+IF(OR(Q646=0,Q646=""),"",SUM(Q646-$AK646)/Q646)</f>
        <v/>
      </c>
      <c r="BC646" s="182" t="str">
        <f t="shared" ref="BC646:BC709" si="414">+IF(OR(R646=0,R646=""),"",SUM(R646-$AK646)/R646)</f>
        <v/>
      </c>
      <c r="BD646" s="182" t="str">
        <f t="shared" ref="BD646:BD709" si="415">+IF(OR(S646=0,S646=""),"",SUM(S646-$AK646)/S646)</f>
        <v/>
      </c>
      <c r="BE646" s="182" t="str">
        <f t="shared" ref="BE646:BE709" si="416">+IF(OR(T646=0,T646=""),"",SUM(T646-$AK646)/T646)</f>
        <v/>
      </c>
      <c r="BF646" s="182" t="str">
        <f t="shared" ref="BF646:BF709" si="417">+IF(OR(U646=0,U646=""),"",SUM(U646-$AK646)/U646)</f>
        <v/>
      </c>
      <c r="BG646" s="182" t="str">
        <f t="shared" ref="BG646:BG709" si="418">+IF(OR(V646=0,V646=""),"",SUM(V646-$AK646)/V646)</f>
        <v/>
      </c>
      <c r="BH646" s="182" t="str">
        <f t="shared" ref="BH646:BH709" si="419">+IF(OR(W646=0,W646=""),"",SUM(W646-$AK646)/W646)</f>
        <v/>
      </c>
      <c r="BI646" s="182" t="str">
        <f t="shared" ref="BI646:BI709" si="420">+IF(OR(X646=0,X646=""),"",SUM(X646-$AK646)/X646)</f>
        <v/>
      </c>
      <c r="BJ646" s="182" t="str">
        <f t="shared" ref="BJ646:BJ709" si="421">+IF(OR(Y646=0,Y646=""),"",SUM(Y646-$AK646)/Y646)</f>
        <v/>
      </c>
      <c r="BK646" s="182" t="str">
        <f t="shared" ref="BK646:BK709" si="422">+IF(OR(Z646=0,Z646=""),"",SUM(Z646-$AK646)/Z646)</f>
        <v/>
      </c>
      <c r="BL646" s="182" t="str">
        <f t="shared" ref="BL646:BL709" si="423">+IF(OR(AA646=0,AA646=""),"",SUM(AA646-$AK646)/AA646)</f>
        <v/>
      </c>
      <c r="BM646" s="182" t="str">
        <f t="shared" ref="BM646:BM709" si="424">+IF(OR(AB646=0,AB646=""),"",SUM(AB646-$AK646)/AB646)</f>
        <v/>
      </c>
      <c r="BN646" s="182" t="str">
        <f t="shared" ref="BN646:BN709" si="425">+IF(OR(AC646=0,AC646=""),"",SUM(AC646-$AK646)/AC646)</f>
        <v/>
      </c>
      <c r="BO646" s="182" t="str">
        <f t="shared" ref="BO646:BO709" si="426">+IF(OR(AD646=0,AD646=""),"",SUM(AD646-$AK646)/AD646)</f>
        <v/>
      </c>
      <c r="BP646" s="182" t="str">
        <f t="shared" ref="BP646:BP709" si="427">+IF(OR(AE646=0,AE646=""),"",SUM(AE646-$AK646)/AE646)</f>
        <v/>
      </c>
      <c r="BQ646" s="182" t="str">
        <f t="shared" ref="BQ646:BQ709" si="428">+IF(OR(AF646=0,AF646=""),"",SUM(AF646-$AK646)/AF646)</f>
        <v/>
      </c>
      <c r="BR646" s="182" t="str">
        <f t="shared" ref="BR646:BR709" si="429">+IF(OR(AG646=0,AG646=""),"",SUM(AG646-$AK646)/AG646)</f>
        <v/>
      </c>
      <c r="BS646" s="182" t="str">
        <f t="shared" ref="BS646:BS709" si="430">+IF(OR(AH646=0,AH646=""),"",SUM(AH646-$AK646)/AH646)</f>
        <v/>
      </c>
      <c r="BT646" s="182" t="str">
        <f t="shared" ref="BT646:BT709" si="431">+IF(OR(AI646=0,AI646=""),"",SUM(AI646-$AK646)/AI646)</f>
        <v/>
      </c>
      <c r="BU646" s="183" t="str">
        <f t="shared" ref="BU646:BU709" si="432">+IF(OR(AJ646=0,AJ646=""),"",SUM(AJ646-$AK646)/AJ646)</f>
        <v/>
      </c>
      <c r="BV646" s="184" t="str">
        <f>IF('Cálculos '!C652="","",AVERAGE(AN646:BU646))</f>
        <v/>
      </c>
    </row>
    <row r="647" spans="2:74" ht="17.25" hidden="1" thickBot="1" x14ac:dyDescent="0.35">
      <c r="B647" s="165">
        <f t="shared" si="397"/>
        <v>645</v>
      </c>
      <c r="C647" s="171" t="str">
        <f>IF('Cálculos '!J653="","",'Cálculos '!J653)</f>
        <v/>
      </c>
      <c r="D647" s="172" t="str">
        <f>IF('Cálculos '!K653="","",'Cálculos '!K653)</f>
        <v/>
      </c>
      <c r="E647" s="172" t="str">
        <f>IF('Cálculos '!L653="","",'Cálculos '!L653)</f>
        <v/>
      </c>
      <c r="F647" s="172" t="str">
        <f>IF('Cálculos '!M653="","",'Cálculos '!M653)</f>
        <v/>
      </c>
      <c r="G647" s="172" t="str">
        <f>IF('Cálculos '!N653="","",'Cálculos '!N653)</f>
        <v/>
      </c>
      <c r="H647" s="172" t="str">
        <f>IF('Cálculos '!O653="","",'Cálculos '!O653)</f>
        <v/>
      </c>
      <c r="I647" s="172" t="str">
        <f>IF('Cálculos '!P653="","",'Cálculos '!P653)</f>
        <v/>
      </c>
      <c r="J647" s="172" t="str">
        <f>IF('Cálculos '!Q653="","",'Cálculos '!Q653)</f>
        <v/>
      </c>
      <c r="K647" s="172" t="str">
        <f>IF('Cálculos '!R653="","",'Cálculos '!R653)</f>
        <v/>
      </c>
      <c r="L647" s="172" t="str">
        <f>IF('Cálculos '!S653="","",'Cálculos '!S653)</f>
        <v/>
      </c>
      <c r="M647" s="172" t="str">
        <f>IF('Cálculos '!T653="","",'Cálculos '!T653)</f>
        <v/>
      </c>
      <c r="N647" s="172" t="str">
        <f>IF('Cálculos '!U653="","",'Cálculos '!U653)</f>
        <v/>
      </c>
      <c r="O647" s="172" t="str">
        <f>IF('Cálculos '!V653="","",'Cálculos '!V653)</f>
        <v/>
      </c>
      <c r="P647" s="172" t="str">
        <f>IF('Cálculos '!W653="","",'Cálculos '!W653)</f>
        <v/>
      </c>
      <c r="Q647" s="172" t="str">
        <f>IF('Cálculos '!X653="","",'Cálculos '!X653)</f>
        <v/>
      </c>
      <c r="R647" s="172" t="str">
        <f>IF('Cálculos '!Y653="","",'Cálculos '!Y653)</f>
        <v/>
      </c>
      <c r="S647" s="172" t="str">
        <f>IF('Cálculos '!Z653="","",'Cálculos '!Z653)</f>
        <v/>
      </c>
      <c r="T647" s="172" t="str">
        <f>IF('Cálculos '!AA653="","",'Cálculos '!AA653)</f>
        <v/>
      </c>
      <c r="U647" s="172" t="str">
        <f>IF('Cálculos '!AB653="","",'Cálculos '!AB653)</f>
        <v/>
      </c>
      <c r="V647" s="172" t="str">
        <f>IF('Cálculos '!AC653="","",'Cálculos '!AC653)</f>
        <v/>
      </c>
      <c r="W647" s="172" t="str">
        <f>IF('Cálculos '!AD653="","",'Cálculos '!AD653)</f>
        <v/>
      </c>
      <c r="X647" s="172" t="str">
        <f>IF('Cálculos '!AE653="","",'Cálculos '!AE653)</f>
        <v/>
      </c>
      <c r="Y647" s="172" t="str">
        <f>IF('Cálculos '!AF653="","",'Cálculos '!AF653)</f>
        <v/>
      </c>
      <c r="Z647" s="172" t="str">
        <f>IF('Cálculos '!AG653="","",'Cálculos '!AG653)</f>
        <v/>
      </c>
      <c r="AA647" s="172" t="str">
        <f>IF('Cálculos '!AH653="","",'Cálculos '!AH653)</f>
        <v/>
      </c>
      <c r="AB647" s="172" t="str">
        <f>IF('Cálculos '!AI653="","",'Cálculos '!AI653)</f>
        <v/>
      </c>
      <c r="AC647" s="172" t="str">
        <f>IF('Cálculos '!AJ653="","",'Cálculos '!AJ653)</f>
        <v/>
      </c>
      <c r="AD647" s="172" t="str">
        <f>IF('Cálculos '!AK653="","",'Cálculos '!AK653)</f>
        <v/>
      </c>
      <c r="AE647" s="172" t="str">
        <f>IF('Cálculos '!AL653="","",'Cálculos '!AL653)</f>
        <v/>
      </c>
      <c r="AF647" s="172" t="str">
        <f>IF('Cálculos '!AM653="","",'Cálculos '!AM653)</f>
        <v/>
      </c>
      <c r="AG647" s="172" t="str">
        <f>IF('Cálculos '!AN653="","",'Cálculos '!AN653)</f>
        <v/>
      </c>
      <c r="AH647" s="172" t="str">
        <f>IF('Cálculos '!AO653="","",'Cálculos '!AO653)</f>
        <v/>
      </c>
      <c r="AI647" s="172" t="str">
        <f>IF('Cálculos '!AP653="","",'Cálculos '!AP653)</f>
        <v/>
      </c>
      <c r="AJ647" s="443" t="str">
        <f>IF('Cálculos '!AQ653="","",'Cálculos '!AQ653)</f>
        <v/>
      </c>
      <c r="AK647" s="446" t="str">
        <f>IF('Cálculos '!D653="","",AVERAGE(C647:AJ647))</f>
        <v/>
      </c>
      <c r="AM647" s="181">
        <f t="shared" si="398"/>
        <v>645</v>
      </c>
      <c r="AN647" s="284" t="str">
        <f t="shared" si="399"/>
        <v/>
      </c>
      <c r="AO647" s="285" t="str">
        <f t="shared" si="400"/>
        <v/>
      </c>
      <c r="AP647" s="285" t="str">
        <f t="shared" si="401"/>
        <v/>
      </c>
      <c r="AQ647" s="285" t="str">
        <f t="shared" si="402"/>
        <v/>
      </c>
      <c r="AR647" s="182" t="str">
        <f t="shared" si="403"/>
        <v/>
      </c>
      <c r="AS647" s="182" t="str">
        <f t="shared" si="404"/>
        <v/>
      </c>
      <c r="AT647" s="182" t="str">
        <f t="shared" si="405"/>
        <v/>
      </c>
      <c r="AU647" s="182" t="str">
        <f t="shared" si="406"/>
        <v/>
      </c>
      <c r="AV647" s="182" t="str">
        <f t="shared" si="407"/>
        <v/>
      </c>
      <c r="AW647" s="182" t="str">
        <f t="shared" si="408"/>
        <v/>
      </c>
      <c r="AX647" s="182" t="str">
        <f t="shared" si="409"/>
        <v/>
      </c>
      <c r="AY647" s="182" t="str">
        <f t="shared" si="410"/>
        <v/>
      </c>
      <c r="AZ647" s="182" t="str">
        <f t="shared" si="411"/>
        <v/>
      </c>
      <c r="BA647" s="182" t="str">
        <f t="shared" si="412"/>
        <v/>
      </c>
      <c r="BB647" s="182" t="str">
        <f t="shared" si="413"/>
        <v/>
      </c>
      <c r="BC647" s="182" t="str">
        <f t="shared" si="414"/>
        <v/>
      </c>
      <c r="BD647" s="182" t="str">
        <f t="shared" si="415"/>
        <v/>
      </c>
      <c r="BE647" s="182" t="str">
        <f t="shared" si="416"/>
        <v/>
      </c>
      <c r="BF647" s="182" t="str">
        <f t="shared" si="417"/>
        <v/>
      </c>
      <c r="BG647" s="182" t="str">
        <f t="shared" si="418"/>
        <v/>
      </c>
      <c r="BH647" s="182" t="str">
        <f t="shared" si="419"/>
        <v/>
      </c>
      <c r="BI647" s="182" t="str">
        <f t="shared" si="420"/>
        <v/>
      </c>
      <c r="BJ647" s="182" t="str">
        <f t="shared" si="421"/>
        <v/>
      </c>
      <c r="BK647" s="182" t="str">
        <f t="shared" si="422"/>
        <v/>
      </c>
      <c r="BL647" s="182" t="str">
        <f t="shared" si="423"/>
        <v/>
      </c>
      <c r="BM647" s="182" t="str">
        <f t="shared" si="424"/>
        <v/>
      </c>
      <c r="BN647" s="182" t="str">
        <f t="shared" si="425"/>
        <v/>
      </c>
      <c r="BO647" s="182" t="str">
        <f t="shared" si="426"/>
        <v/>
      </c>
      <c r="BP647" s="182" t="str">
        <f t="shared" si="427"/>
        <v/>
      </c>
      <c r="BQ647" s="182" t="str">
        <f t="shared" si="428"/>
        <v/>
      </c>
      <c r="BR647" s="182" t="str">
        <f t="shared" si="429"/>
        <v/>
      </c>
      <c r="BS647" s="182" t="str">
        <f t="shared" si="430"/>
        <v/>
      </c>
      <c r="BT647" s="182" t="str">
        <f t="shared" si="431"/>
        <v/>
      </c>
      <c r="BU647" s="183" t="str">
        <f t="shared" si="432"/>
        <v/>
      </c>
      <c r="BV647" s="184" t="str">
        <f>IF('Cálculos '!C653="","",AVERAGE(AN647:BU647))</f>
        <v/>
      </c>
    </row>
    <row r="648" spans="2:74" ht="17.25" hidden="1" thickBot="1" x14ac:dyDescent="0.35">
      <c r="B648" s="165">
        <f t="shared" si="397"/>
        <v>646</v>
      </c>
      <c r="C648" s="171" t="str">
        <f>IF('Cálculos '!J654="","",'Cálculos '!J654)</f>
        <v/>
      </c>
      <c r="D648" s="172" t="str">
        <f>IF('Cálculos '!K654="","",'Cálculos '!K654)</f>
        <v/>
      </c>
      <c r="E648" s="172" t="str">
        <f>IF('Cálculos '!L654="","",'Cálculos '!L654)</f>
        <v/>
      </c>
      <c r="F648" s="172" t="str">
        <f>IF('Cálculos '!M654="","",'Cálculos '!M654)</f>
        <v/>
      </c>
      <c r="G648" s="172" t="str">
        <f>IF('Cálculos '!N654="","",'Cálculos '!N654)</f>
        <v/>
      </c>
      <c r="H648" s="172" t="str">
        <f>IF('Cálculos '!O654="","",'Cálculos '!O654)</f>
        <v/>
      </c>
      <c r="I648" s="172" t="str">
        <f>IF('Cálculos '!P654="","",'Cálculos '!P654)</f>
        <v/>
      </c>
      <c r="J648" s="172" t="str">
        <f>IF('Cálculos '!Q654="","",'Cálculos '!Q654)</f>
        <v/>
      </c>
      <c r="K648" s="172" t="str">
        <f>IF('Cálculos '!R654="","",'Cálculos '!R654)</f>
        <v/>
      </c>
      <c r="L648" s="172" t="str">
        <f>IF('Cálculos '!S654="","",'Cálculos '!S654)</f>
        <v/>
      </c>
      <c r="M648" s="172" t="str">
        <f>IF('Cálculos '!T654="","",'Cálculos '!T654)</f>
        <v/>
      </c>
      <c r="N648" s="172" t="str">
        <f>IF('Cálculos '!U654="","",'Cálculos '!U654)</f>
        <v/>
      </c>
      <c r="O648" s="172" t="str">
        <f>IF('Cálculos '!V654="","",'Cálculos '!V654)</f>
        <v/>
      </c>
      <c r="P648" s="172" t="str">
        <f>IF('Cálculos '!W654="","",'Cálculos '!W654)</f>
        <v/>
      </c>
      <c r="Q648" s="172" t="str">
        <f>IF('Cálculos '!X654="","",'Cálculos '!X654)</f>
        <v/>
      </c>
      <c r="R648" s="172" t="str">
        <f>IF('Cálculos '!Y654="","",'Cálculos '!Y654)</f>
        <v/>
      </c>
      <c r="S648" s="172" t="str">
        <f>IF('Cálculos '!Z654="","",'Cálculos '!Z654)</f>
        <v/>
      </c>
      <c r="T648" s="172" t="str">
        <f>IF('Cálculos '!AA654="","",'Cálculos '!AA654)</f>
        <v/>
      </c>
      <c r="U648" s="172" t="str">
        <f>IF('Cálculos '!AB654="","",'Cálculos '!AB654)</f>
        <v/>
      </c>
      <c r="V648" s="172" t="str">
        <f>IF('Cálculos '!AC654="","",'Cálculos '!AC654)</f>
        <v/>
      </c>
      <c r="W648" s="172" t="str">
        <f>IF('Cálculos '!AD654="","",'Cálculos '!AD654)</f>
        <v/>
      </c>
      <c r="X648" s="172" t="str">
        <f>IF('Cálculos '!AE654="","",'Cálculos '!AE654)</f>
        <v/>
      </c>
      <c r="Y648" s="172" t="str">
        <f>IF('Cálculos '!AF654="","",'Cálculos '!AF654)</f>
        <v/>
      </c>
      <c r="Z648" s="172" t="str">
        <f>IF('Cálculos '!AG654="","",'Cálculos '!AG654)</f>
        <v/>
      </c>
      <c r="AA648" s="172" t="str">
        <f>IF('Cálculos '!AH654="","",'Cálculos '!AH654)</f>
        <v/>
      </c>
      <c r="AB648" s="172" t="str">
        <f>IF('Cálculos '!AI654="","",'Cálculos '!AI654)</f>
        <v/>
      </c>
      <c r="AC648" s="172" t="str">
        <f>IF('Cálculos '!AJ654="","",'Cálculos '!AJ654)</f>
        <v/>
      </c>
      <c r="AD648" s="172" t="str">
        <f>IF('Cálculos '!AK654="","",'Cálculos '!AK654)</f>
        <v/>
      </c>
      <c r="AE648" s="172" t="str">
        <f>IF('Cálculos '!AL654="","",'Cálculos '!AL654)</f>
        <v/>
      </c>
      <c r="AF648" s="172" t="str">
        <f>IF('Cálculos '!AM654="","",'Cálculos '!AM654)</f>
        <v/>
      </c>
      <c r="AG648" s="172" t="str">
        <f>IF('Cálculos '!AN654="","",'Cálculos '!AN654)</f>
        <v/>
      </c>
      <c r="AH648" s="172" t="str">
        <f>IF('Cálculos '!AO654="","",'Cálculos '!AO654)</f>
        <v/>
      </c>
      <c r="AI648" s="172" t="str">
        <f>IF('Cálculos '!AP654="","",'Cálculos '!AP654)</f>
        <v/>
      </c>
      <c r="AJ648" s="443" t="str">
        <f>IF('Cálculos '!AQ654="","",'Cálculos '!AQ654)</f>
        <v/>
      </c>
      <c r="AK648" s="446" t="str">
        <f>IF('Cálculos '!D654="","",AVERAGE(C648:AJ648))</f>
        <v/>
      </c>
      <c r="AM648" s="181">
        <f t="shared" si="398"/>
        <v>646</v>
      </c>
      <c r="AN648" s="284" t="str">
        <f t="shared" si="399"/>
        <v/>
      </c>
      <c r="AO648" s="285" t="str">
        <f t="shared" si="400"/>
        <v/>
      </c>
      <c r="AP648" s="285" t="str">
        <f t="shared" si="401"/>
        <v/>
      </c>
      <c r="AQ648" s="285" t="str">
        <f t="shared" si="402"/>
        <v/>
      </c>
      <c r="AR648" s="182" t="str">
        <f t="shared" si="403"/>
        <v/>
      </c>
      <c r="AS648" s="182" t="str">
        <f t="shared" si="404"/>
        <v/>
      </c>
      <c r="AT648" s="182" t="str">
        <f t="shared" si="405"/>
        <v/>
      </c>
      <c r="AU648" s="182" t="str">
        <f t="shared" si="406"/>
        <v/>
      </c>
      <c r="AV648" s="182" t="str">
        <f t="shared" si="407"/>
        <v/>
      </c>
      <c r="AW648" s="182" t="str">
        <f t="shared" si="408"/>
        <v/>
      </c>
      <c r="AX648" s="182" t="str">
        <f t="shared" si="409"/>
        <v/>
      </c>
      <c r="AY648" s="182" t="str">
        <f t="shared" si="410"/>
        <v/>
      </c>
      <c r="AZ648" s="182" t="str">
        <f t="shared" si="411"/>
        <v/>
      </c>
      <c r="BA648" s="182" t="str">
        <f t="shared" si="412"/>
        <v/>
      </c>
      <c r="BB648" s="182" t="str">
        <f t="shared" si="413"/>
        <v/>
      </c>
      <c r="BC648" s="182" t="str">
        <f t="shared" si="414"/>
        <v/>
      </c>
      <c r="BD648" s="182" t="str">
        <f t="shared" si="415"/>
        <v/>
      </c>
      <c r="BE648" s="182" t="str">
        <f t="shared" si="416"/>
        <v/>
      </c>
      <c r="BF648" s="182" t="str">
        <f t="shared" si="417"/>
        <v/>
      </c>
      <c r="BG648" s="182" t="str">
        <f t="shared" si="418"/>
        <v/>
      </c>
      <c r="BH648" s="182" t="str">
        <f t="shared" si="419"/>
        <v/>
      </c>
      <c r="BI648" s="182" t="str">
        <f t="shared" si="420"/>
        <v/>
      </c>
      <c r="BJ648" s="182" t="str">
        <f t="shared" si="421"/>
        <v/>
      </c>
      <c r="BK648" s="182" t="str">
        <f t="shared" si="422"/>
        <v/>
      </c>
      <c r="BL648" s="182" t="str">
        <f t="shared" si="423"/>
        <v/>
      </c>
      <c r="BM648" s="182" t="str">
        <f t="shared" si="424"/>
        <v/>
      </c>
      <c r="BN648" s="182" t="str">
        <f t="shared" si="425"/>
        <v/>
      </c>
      <c r="BO648" s="182" t="str">
        <f t="shared" si="426"/>
        <v/>
      </c>
      <c r="BP648" s="182" t="str">
        <f t="shared" si="427"/>
        <v/>
      </c>
      <c r="BQ648" s="182" t="str">
        <f t="shared" si="428"/>
        <v/>
      </c>
      <c r="BR648" s="182" t="str">
        <f t="shared" si="429"/>
        <v/>
      </c>
      <c r="BS648" s="182" t="str">
        <f t="shared" si="430"/>
        <v/>
      </c>
      <c r="BT648" s="182" t="str">
        <f t="shared" si="431"/>
        <v/>
      </c>
      <c r="BU648" s="183" t="str">
        <f t="shared" si="432"/>
        <v/>
      </c>
      <c r="BV648" s="184" t="str">
        <f>IF('Cálculos '!C654="","",AVERAGE(AN648:BU648))</f>
        <v/>
      </c>
    </row>
    <row r="649" spans="2:74" ht="17.25" hidden="1" thickBot="1" x14ac:dyDescent="0.35">
      <c r="B649" s="165">
        <f t="shared" si="397"/>
        <v>647</v>
      </c>
      <c r="C649" s="171" t="str">
        <f>IF('Cálculos '!J655="","",'Cálculos '!J655)</f>
        <v/>
      </c>
      <c r="D649" s="172" t="str">
        <f>IF('Cálculos '!K655="","",'Cálculos '!K655)</f>
        <v/>
      </c>
      <c r="E649" s="172" t="str">
        <f>IF('Cálculos '!L655="","",'Cálculos '!L655)</f>
        <v/>
      </c>
      <c r="F649" s="172" t="str">
        <f>IF('Cálculos '!M655="","",'Cálculos '!M655)</f>
        <v/>
      </c>
      <c r="G649" s="172" t="str">
        <f>IF('Cálculos '!N655="","",'Cálculos '!N655)</f>
        <v/>
      </c>
      <c r="H649" s="172" t="str">
        <f>IF('Cálculos '!O655="","",'Cálculos '!O655)</f>
        <v/>
      </c>
      <c r="I649" s="172" t="str">
        <f>IF('Cálculos '!P655="","",'Cálculos '!P655)</f>
        <v/>
      </c>
      <c r="J649" s="172" t="str">
        <f>IF('Cálculos '!Q655="","",'Cálculos '!Q655)</f>
        <v/>
      </c>
      <c r="K649" s="172" t="str">
        <f>IF('Cálculos '!R655="","",'Cálculos '!R655)</f>
        <v/>
      </c>
      <c r="L649" s="172" t="str">
        <f>IF('Cálculos '!S655="","",'Cálculos '!S655)</f>
        <v/>
      </c>
      <c r="M649" s="172" t="str">
        <f>IF('Cálculos '!T655="","",'Cálculos '!T655)</f>
        <v/>
      </c>
      <c r="N649" s="172" t="str">
        <f>IF('Cálculos '!U655="","",'Cálculos '!U655)</f>
        <v/>
      </c>
      <c r="O649" s="172" t="str">
        <f>IF('Cálculos '!V655="","",'Cálculos '!V655)</f>
        <v/>
      </c>
      <c r="P649" s="172" t="str">
        <f>IF('Cálculos '!W655="","",'Cálculos '!W655)</f>
        <v/>
      </c>
      <c r="Q649" s="172" t="str">
        <f>IF('Cálculos '!X655="","",'Cálculos '!X655)</f>
        <v/>
      </c>
      <c r="R649" s="172" t="str">
        <f>IF('Cálculos '!Y655="","",'Cálculos '!Y655)</f>
        <v/>
      </c>
      <c r="S649" s="172" t="str">
        <f>IF('Cálculos '!Z655="","",'Cálculos '!Z655)</f>
        <v/>
      </c>
      <c r="T649" s="172" t="str">
        <f>IF('Cálculos '!AA655="","",'Cálculos '!AA655)</f>
        <v/>
      </c>
      <c r="U649" s="172" t="str">
        <f>IF('Cálculos '!AB655="","",'Cálculos '!AB655)</f>
        <v/>
      </c>
      <c r="V649" s="172" t="str">
        <f>IF('Cálculos '!AC655="","",'Cálculos '!AC655)</f>
        <v/>
      </c>
      <c r="W649" s="172" t="str">
        <f>IF('Cálculos '!AD655="","",'Cálculos '!AD655)</f>
        <v/>
      </c>
      <c r="X649" s="172" t="str">
        <f>IF('Cálculos '!AE655="","",'Cálculos '!AE655)</f>
        <v/>
      </c>
      <c r="Y649" s="172" t="str">
        <f>IF('Cálculos '!AF655="","",'Cálculos '!AF655)</f>
        <v/>
      </c>
      <c r="Z649" s="172" t="str">
        <f>IF('Cálculos '!AG655="","",'Cálculos '!AG655)</f>
        <v/>
      </c>
      <c r="AA649" s="172" t="str">
        <f>IF('Cálculos '!AH655="","",'Cálculos '!AH655)</f>
        <v/>
      </c>
      <c r="AB649" s="172" t="str">
        <f>IF('Cálculos '!AI655="","",'Cálculos '!AI655)</f>
        <v/>
      </c>
      <c r="AC649" s="172" t="str">
        <f>IF('Cálculos '!AJ655="","",'Cálculos '!AJ655)</f>
        <v/>
      </c>
      <c r="AD649" s="172" t="str">
        <f>IF('Cálculos '!AK655="","",'Cálculos '!AK655)</f>
        <v/>
      </c>
      <c r="AE649" s="172" t="str">
        <f>IF('Cálculos '!AL655="","",'Cálculos '!AL655)</f>
        <v/>
      </c>
      <c r="AF649" s="172" t="str">
        <f>IF('Cálculos '!AM655="","",'Cálculos '!AM655)</f>
        <v/>
      </c>
      <c r="AG649" s="172" t="str">
        <f>IF('Cálculos '!AN655="","",'Cálculos '!AN655)</f>
        <v/>
      </c>
      <c r="AH649" s="172" t="str">
        <f>IF('Cálculos '!AO655="","",'Cálculos '!AO655)</f>
        <v/>
      </c>
      <c r="AI649" s="172" t="str">
        <f>IF('Cálculos '!AP655="","",'Cálculos '!AP655)</f>
        <v/>
      </c>
      <c r="AJ649" s="443" t="str">
        <f>IF('Cálculos '!AQ655="","",'Cálculos '!AQ655)</f>
        <v/>
      </c>
      <c r="AK649" s="446" t="str">
        <f>IF('Cálculos '!D655="","",AVERAGE(C649:AJ649))</f>
        <v/>
      </c>
      <c r="AM649" s="181">
        <f t="shared" si="398"/>
        <v>647</v>
      </c>
      <c r="AN649" s="284" t="str">
        <f t="shared" si="399"/>
        <v/>
      </c>
      <c r="AO649" s="285" t="str">
        <f t="shared" si="400"/>
        <v/>
      </c>
      <c r="AP649" s="285" t="str">
        <f t="shared" si="401"/>
        <v/>
      </c>
      <c r="AQ649" s="285" t="str">
        <f t="shared" si="402"/>
        <v/>
      </c>
      <c r="AR649" s="182" t="str">
        <f t="shared" si="403"/>
        <v/>
      </c>
      <c r="AS649" s="182" t="str">
        <f t="shared" si="404"/>
        <v/>
      </c>
      <c r="AT649" s="182" t="str">
        <f t="shared" si="405"/>
        <v/>
      </c>
      <c r="AU649" s="182" t="str">
        <f t="shared" si="406"/>
        <v/>
      </c>
      <c r="AV649" s="182" t="str">
        <f t="shared" si="407"/>
        <v/>
      </c>
      <c r="AW649" s="182" t="str">
        <f t="shared" si="408"/>
        <v/>
      </c>
      <c r="AX649" s="182" t="str">
        <f t="shared" si="409"/>
        <v/>
      </c>
      <c r="AY649" s="182" t="str">
        <f t="shared" si="410"/>
        <v/>
      </c>
      <c r="AZ649" s="182" t="str">
        <f t="shared" si="411"/>
        <v/>
      </c>
      <c r="BA649" s="182" t="str">
        <f t="shared" si="412"/>
        <v/>
      </c>
      <c r="BB649" s="182" t="str">
        <f t="shared" si="413"/>
        <v/>
      </c>
      <c r="BC649" s="182" t="str">
        <f t="shared" si="414"/>
        <v/>
      </c>
      <c r="BD649" s="182" t="str">
        <f t="shared" si="415"/>
        <v/>
      </c>
      <c r="BE649" s="182" t="str">
        <f t="shared" si="416"/>
        <v/>
      </c>
      <c r="BF649" s="182" t="str">
        <f t="shared" si="417"/>
        <v/>
      </c>
      <c r="BG649" s="182" t="str">
        <f t="shared" si="418"/>
        <v/>
      </c>
      <c r="BH649" s="182" t="str">
        <f t="shared" si="419"/>
        <v/>
      </c>
      <c r="BI649" s="182" t="str">
        <f t="shared" si="420"/>
        <v/>
      </c>
      <c r="BJ649" s="182" t="str">
        <f t="shared" si="421"/>
        <v/>
      </c>
      <c r="BK649" s="182" t="str">
        <f t="shared" si="422"/>
        <v/>
      </c>
      <c r="BL649" s="182" t="str">
        <f t="shared" si="423"/>
        <v/>
      </c>
      <c r="BM649" s="182" t="str">
        <f t="shared" si="424"/>
        <v/>
      </c>
      <c r="BN649" s="182" t="str">
        <f t="shared" si="425"/>
        <v/>
      </c>
      <c r="BO649" s="182" t="str">
        <f t="shared" si="426"/>
        <v/>
      </c>
      <c r="BP649" s="182" t="str">
        <f t="shared" si="427"/>
        <v/>
      </c>
      <c r="BQ649" s="182" t="str">
        <f t="shared" si="428"/>
        <v/>
      </c>
      <c r="BR649" s="182" t="str">
        <f t="shared" si="429"/>
        <v/>
      </c>
      <c r="BS649" s="182" t="str">
        <f t="shared" si="430"/>
        <v/>
      </c>
      <c r="BT649" s="182" t="str">
        <f t="shared" si="431"/>
        <v/>
      </c>
      <c r="BU649" s="183" t="str">
        <f t="shared" si="432"/>
        <v/>
      </c>
      <c r="BV649" s="184" t="str">
        <f>IF('Cálculos '!C655="","",AVERAGE(AN649:BU649))</f>
        <v/>
      </c>
    </row>
    <row r="650" spans="2:74" ht="17.25" hidden="1" thickBot="1" x14ac:dyDescent="0.35">
      <c r="B650" s="165">
        <f t="shared" si="397"/>
        <v>648</v>
      </c>
      <c r="C650" s="171" t="str">
        <f>IF('Cálculos '!J656="","",'Cálculos '!J656)</f>
        <v/>
      </c>
      <c r="D650" s="172" t="str">
        <f>IF('Cálculos '!K656="","",'Cálculos '!K656)</f>
        <v/>
      </c>
      <c r="E650" s="172" t="str">
        <f>IF('Cálculos '!L656="","",'Cálculos '!L656)</f>
        <v/>
      </c>
      <c r="F650" s="172" t="str">
        <f>IF('Cálculos '!M656="","",'Cálculos '!M656)</f>
        <v/>
      </c>
      <c r="G650" s="172" t="str">
        <f>IF('Cálculos '!N656="","",'Cálculos '!N656)</f>
        <v/>
      </c>
      <c r="H650" s="172" t="str">
        <f>IF('Cálculos '!O656="","",'Cálculos '!O656)</f>
        <v/>
      </c>
      <c r="I650" s="172" t="str">
        <f>IF('Cálculos '!P656="","",'Cálculos '!P656)</f>
        <v/>
      </c>
      <c r="J650" s="172" t="str">
        <f>IF('Cálculos '!Q656="","",'Cálculos '!Q656)</f>
        <v/>
      </c>
      <c r="K650" s="172" t="str">
        <f>IF('Cálculos '!R656="","",'Cálculos '!R656)</f>
        <v/>
      </c>
      <c r="L650" s="172" t="str">
        <f>IF('Cálculos '!S656="","",'Cálculos '!S656)</f>
        <v/>
      </c>
      <c r="M650" s="172" t="str">
        <f>IF('Cálculos '!T656="","",'Cálculos '!T656)</f>
        <v/>
      </c>
      <c r="N650" s="172" t="str">
        <f>IF('Cálculos '!U656="","",'Cálculos '!U656)</f>
        <v/>
      </c>
      <c r="O650" s="172" t="str">
        <f>IF('Cálculos '!V656="","",'Cálculos '!V656)</f>
        <v/>
      </c>
      <c r="P650" s="172" t="str">
        <f>IF('Cálculos '!W656="","",'Cálculos '!W656)</f>
        <v/>
      </c>
      <c r="Q650" s="172" t="str">
        <f>IF('Cálculos '!X656="","",'Cálculos '!X656)</f>
        <v/>
      </c>
      <c r="R650" s="172" t="str">
        <f>IF('Cálculos '!Y656="","",'Cálculos '!Y656)</f>
        <v/>
      </c>
      <c r="S650" s="172" t="str">
        <f>IF('Cálculos '!Z656="","",'Cálculos '!Z656)</f>
        <v/>
      </c>
      <c r="T650" s="172" t="str">
        <f>IF('Cálculos '!AA656="","",'Cálculos '!AA656)</f>
        <v/>
      </c>
      <c r="U650" s="172" t="str">
        <f>IF('Cálculos '!AB656="","",'Cálculos '!AB656)</f>
        <v/>
      </c>
      <c r="V650" s="172" t="str">
        <f>IF('Cálculos '!AC656="","",'Cálculos '!AC656)</f>
        <v/>
      </c>
      <c r="W650" s="172" t="str">
        <f>IF('Cálculos '!AD656="","",'Cálculos '!AD656)</f>
        <v/>
      </c>
      <c r="X650" s="172" t="str">
        <f>IF('Cálculos '!AE656="","",'Cálculos '!AE656)</f>
        <v/>
      </c>
      <c r="Y650" s="172" t="str">
        <f>IF('Cálculos '!AF656="","",'Cálculos '!AF656)</f>
        <v/>
      </c>
      <c r="Z650" s="172" t="str">
        <f>IF('Cálculos '!AG656="","",'Cálculos '!AG656)</f>
        <v/>
      </c>
      <c r="AA650" s="172" t="str">
        <f>IF('Cálculos '!AH656="","",'Cálculos '!AH656)</f>
        <v/>
      </c>
      <c r="AB650" s="172" t="str">
        <f>IF('Cálculos '!AI656="","",'Cálculos '!AI656)</f>
        <v/>
      </c>
      <c r="AC650" s="172" t="str">
        <f>IF('Cálculos '!AJ656="","",'Cálculos '!AJ656)</f>
        <v/>
      </c>
      <c r="AD650" s="172" t="str">
        <f>IF('Cálculos '!AK656="","",'Cálculos '!AK656)</f>
        <v/>
      </c>
      <c r="AE650" s="172" t="str">
        <f>IF('Cálculos '!AL656="","",'Cálculos '!AL656)</f>
        <v/>
      </c>
      <c r="AF650" s="172" t="str">
        <f>IF('Cálculos '!AM656="","",'Cálculos '!AM656)</f>
        <v/>
      </c>
      <c r="AG650" s="172" t="str">
        <f>IF('Cálculos '!AN656="","",'Cálculos '!AN656)</f>
        <v/>
      </c>
      <c r="AH650" s="172" t="str">
        <f>IF('Cálculos '!AO656="","",'Cálculos '!AO656)</f>
        <v/>
      </c>
      <c r="AI650" s="172" t="str">
        <f>IF('Cálculos '!AP656="","",'Cálculos '!AP656)</f>
        <v/>
      </c>
      <c r="AJ650" s="443" t="str">
        <f>IF('Cálculos '!AQ656="","",'Cálculos '!AQ656)</f>
        <v/>
      </c>
      <c r="AK650" s="446" t="str">
        <f>IF('Cálculos '!D656="","",AVERAGE(C650:AJ650))</f>
        <v/>
      </c>
      <c r="AM650" s="181">
        <f t="shared" si="398"/>
        <v>648</v>
      </c>
      <c r="AN650" s="284" t="str">
        <f t="shared" si="399"/>
        <v/>
      </c>
      <c r="AO650" s="285" t="str">
        <f t="shared" si="400"/>
        <v/>
      </c>
      <c r="AP650" s="285" t="str">
        <f t="shared" si="401"/>
        <v/>
      </c>
      <c r="AQ650" s="285" t="str">
        <f t="shared" si="402"/>
        <v/>
      </c>
      <c r="AR650" s="182" t="str">
        <f t="shared" si="403"/>
        <v/>
      </c>
      <c r="AS650" s="182" t="str">
        <f t="shared" si="404"/>
        <v/>
      </c>
      <c r="AT650" s="182" t="str">
        <f t="shared" si="405"/>
        <v/>
      </c>
      <c r="AU650" s="182" t="str">
        <f t="shared" si="406"/>
        <v/>
      </c>
      <c r="AV650" s="182" t="str">
        <f t="shared" si="407"/>
        <v/>
      </c>
      <c r="AW650" s="182" t="str">
        <f t="shared" si="408"/>
        <v/>
      </c>
      <c r="AX650" s="182" t="str">
        <f t="shared" si="409"/>
        <v/>
      </c>
      <c r="AY650" s="182" t="str">
        <f t="shared" si="410"/>
        <v/>
      </c>
      <c r="AZ650" s="182" t="str">
        <f t="shared" si="411"/>
        <v/>
      </c>
      <c r="BA650" s="182" t="str">
        <f t="shared" si="412"/>
        <v/>
      </c>
      <c r="BB650" s="182" t="str">
        <f t="shared" si="413"/>
        <v/>
      </c>
      <c r="BC650" s="182" t="str">
        <f t="shared" si="414"/>
        <v/>
      </c>
      <c r="BD650" s="182" t="str">
        <f t="shared" si="415"/>
        <v/>
      </c>
      <c r="BE650" s="182" t="str">
        <f t="shared" si="416"/>
        <v/>
      </c>
      <c r="BF650" s="182" t="str">
        <f t="shared" si="417"/>
        <v/>
      </c>
      <c r="BG650" s="182" t="str">
        <f t="shared" si="418"/>
        <v/>
      </c>
      <c r="BH650" s="182" t="str">
        <f t="shared" si="419"/>
        <v/>
      </c>
      <c r="BI650" s="182" t="str">
        <f t="shared" si="420"/>
        <v/>
      </c>
      <c r="BJ650" s="182" t="str">
        <f t="shared" si="421"/>
        <v/>
      </c>
      <c r="BK650" s="182" t="str">
        <f t="shared" si="422"/>
        <v/>
      </c>
      <c r="BL650" s="182" t="str">
        <f t="shared" si="423"/>
        <v/>
      </c>
      <c r="BM650" s="182" t="str">
        <f t="shared" si="424"/>
        <v/>
      </c>
      <c r="BN650" s="182" t="str">
        <f t="shared" si="425"/>
        <v/>
      </c>
      <c r="BO650" s="182" t="str">
        <f t="shared" si="426"/>
        <v/>
      </c>
      <c r="BP650" s="182" t="str">
        <f t="shared" si="427"/>
        <v/>
      </c>
      <c r="BQ650" s="182" t="str">
        <f t="shared" si="428"/>
        <v/>
      </c>
      <c r="BR650" s="182" t="str">
        <f t="shared" si="429"/>
        <v/>
      </c>
      <c r="BS650" s="182" t="str">
        <f t="shared" si="430"/>
        <v/>
      </c>
      <c r="BT650" s="182" t="str">
        <f t="shared" si="431"/>
        <v/>
      </c>
      <c r="BU650" s="183" t="str">
        <f t="shared" si="432"/>
        <v/>
      </c>
      <c r="BV650" s="184" t="str">
        <f>IF('Cálculos '!C656="","",AVERAGE(AN650:BU650))</f>
        <v/>
      </c>
    </row>
    <row r="651" spans="2:74" ht="17.25" hidden="1" thickBot="1" x14ac:dyDescent="0.35">
      <c r="B651" s="165">
        <f t="shared" si="397"/>
        <v>649</v>
      </c>
      <c r="C651" s="171" t="str">
        <f>IF('Cálculos '!J657="","",'Cálculos '!J657)</f>
        <v/>
      </c>
      <c r="D651" s="172" t="str">
        <f>IF('Cálculos '!K657="","",'Cálculos '!K657)</f>
        <v/>
      </c>
      <c r="E651" s="172" t="str">
        <f>IF('Cálculos '!L657="","",'Cálculos '!L657)</f>
        <v/>
      </c>
      <c r="F651" s="172" t="str">
        <f>IF('Cálculos '!M657="","",'Cálculos '!M657)</f>
        <v/>
      </c>
      <c r="G651" s="172" t="str">
        <f>IF('Cálculos '!N657="","",'Cálculos '!N657)</f>
        <v/>
      </c>
      <c r="H651" s="172" t="str">
        <f>IF('Cálculos '!O657="","",'Cálculos '!O657)</f>
        <v/>
      </c>
      <c r="I651" s="172" t="str">
        <f>IF('Cálculos '!P657="","",'Cálculos '!P657)</f>
        <v/>
      </c>
      <c r="J651" s="172" t="str">
        <f>IF('Cálculos '!Q657="","",'Cálculos '!Q657)</f>
        <v/>
      </c>
      <c r="K651" s="172" t="str">
        <f>IF('Cálculos '!R657="","",'Cálculos '!R657)</f>
        <v/>
      </c>
      <c r="L651" s="172" t="str">
        <f>IF('Cálculos '!S657="","",'Cálculos '!S657)</f>
        <v/>
      </c>
      <c r="M651" s="172" t="str">
        <f>IF('Cálculos '!T657="","",'Cálculos '!T657)</f>
        <v/>
      </c>
      <c r="N651" s="172" t="str">
        <f>IF('Cálculos '!U657="","",'Cálculos '!U657)</f>
        <v/>
      </c>
      <c r="O651" s="172" t="str">
        <f>IF('Cálculos '!V657="","",'Cálculos '!V657)</f>
        <v/>
      </c>
      <c r="P651" s="172" t="str">
        <f>IF('Cálculos '!W657="","",'Cálculos '!W657)</f>
        <v/>
      </c>
      <c r="Q651" s="172" t="str">
        <f>IF('Cálculos '!X657="","",'Cálculos '!X657)</f>
        <v/>
      </c>
      <c r="R651" s="172" t="str">
        <f>IF('Cálculos '!Y657="","",'Cálculos '!Y657)</f>
        <v/>
      </c>
      <c r="S651" s="172" t="str">
        <f>IF('Cálculos '!Z657="","",'Cálculos '!Z657)</f>
        <v/>
      </c>
      <c r="T651" s="172" t="str">
        <f>IF('Cálculos '!AA657="","",'Cálculos '!AA657)</f>
        <v/>
      </c>
      <c r="U651" s="172" t="str">
        <f>IF('Cálculos '!AB657="","",'Cálculos '!AB657)</f>
        <v/>
      </c>
      <c r="V651" s="172" t="str">
        <f>IF('Cálculos '!AC657="","",'Cálculos '!AC657)</f>
        <v/>
      </c>
      <c r="W651" s="172" t="str">
        <f>IF('Cálculos '!AD657="","",'Cálculos '!AD657)</f>
        <v/>
      </c>
      <c r="X651" s="172" t="str">
        <f>IF('Cálculos '!AE657="","",'Cálculos '!AE657)</f>
        <v/>
      </c>
      <c r="Y651" s="172" t="str">
        <f>IF('Cálculos '!AF657="","",'Cálculos '!AF657)</f>
        <v/>
      </c>
      <c r="Z651" s="172" t="str">
        <f>IF('Cálculos '!AG657="","",'Cálculos '!AG657)</f>
        <v/>
      </c>
      <c r="AA651" s="172" t="str">
        <f>IF('Cálculos '!AH657="","",'Cálculos '!AH657)</f>
        <v/>
      </c>
      <c r="AB651" s="172" t="str">
        <f>IF('Cálculos '!AI657="","",'Cálculos '!AI657)</f>
        <v/>
      </c>
      <c r="AC651" s="172" t="str">
        <f>IF('Cálculos '!AJ657="","",'Cálculos '!AJ657)</f>
        <v/>
      </c>
      <c r="AD651" s="172" t="str">
        <f>IF('Cálculos '!AK657="","",'Cálculos '!AK657)</f>
        <v/>
      </c>
      <c r="AE651" s="172" t="str">
        <f>IF('Cálculos '!AL657="","",'Cálculos '!AL657)</f>
        <v/>
      </c>
      <c r="AF651" s="172" t="str">
        <f>IF('Cálculos '!AM657="","",'Cálculos '!AM657)</f>
        <v/>
      </c>
      <c r="AG651" s="172" t="str">
        <f>IF('Cálculos '!AN657="","",'Cálculos '!AN657)</f>
        <v/>
      </c>
      <c r="AH651" s="172" t="str">
        <f>IF('Cálculos '!AO657="","",'Cálculos '!AO657)</f>
        <v/>
      </c>
      <c r="AI651" s="172" t="str">
        <f>IF('Cálculos '!AP657="","",'Cálculos '!AP657)</f>
        <v/>
      </c>
      <c r="AJ651" s="443" t="str">
        <f>IF('Cálculos '!AQ657="","",'Cálculos '!AQ657)</f>
        <v/>
      </c>
      <c r="AK651" s="446" t="str">
        <f>IF('Cálculos '!D657="","",AVERAGE(C651:AJ651))</f>
        <v/>
      </c>
      <c r="AM651" s="181">
        <f t="shared" si="398"/>
        <v>649</v>
      </c>
      <c r="AN651" s="284" t="str">
        <f t="shared" si="399"/>
        <v/>
      </c>
      <c r="AO651" s="285" t="str">
        <f t="shared" si="400"/>
        <v/>
      </c>
      <c r="AP651" s="285" t="str">
        <f t="shared" si="401"/>
        <v/>
      </c>
      <c r="AQ651" s="285" t="str">
        <f t="shared" si="402"/>
        <v/>
      </c>
      <c r="AR651" s="182" t="str">
        <f t="shared" si="403"/>
        <v/>
      </c>
      <c r="AS651" s="182" t="str">
        <f t="shared" si="404"/>
        <v/>
      </c>
      <c r="AT651" s="182" t="str">
        <f t="shared" si="405"/>
        <v/>
      </c>
      <c r="AU651" s="182" t="str">
        <f t="shared" si="406"/>
        <v/>
      </c>
      <c r="AV651" s="182" t="str">
        <f t="shared" si="407"/>
        <v/>
      </c>
      <c r="AW651" s="182" t="str">
        <f t="shared" si="408"/>
        <v/>
      </c>
      <c r="AX651" s="182" t="str">
        <f t="shared" si="409"/>
        <v/>
      </c>
      <c r="AY651" s="182" t="str">
        <f t="shared" si="410"/>
        <v/>
      </c>
      <c r="AZ651" s="182" t="str">
        <f t="shared" si="411"/>
        <v/>
      </c>
      <c r="BA651" s="182" t="str">
        <f t="shared" si="412"/>
        <v/>
      </c>
      <c r="BB651" s="182" t="str">
        <f t="shared" si="413"/>
        <v/>
      </c>
      <c r="BC651" s="182" t="str">
        <f t="shared" si="414"/>
        <v/>
      </c>
      <c r="BD651" s="182" t="str">
        <f t="shared" si="415"/>
        <v/>
      </c>
      <c r="BE651" s="182" t="str">
        <f t="shared" si="416"/>
        <v/>
      </c>
      <c r="BF651" s="182" t="str">
        <f t="shared" si="417"/>
        <v/>
      </c>
      <c r="BG651" s="182" t="str">
        <f t="shared" si="418"/>
        <v/>
      </c>
      <c r="BH651" s="182" t="str">
        <f t="shared" si="419"/>
        <v/>
      </c>
      <c r="BI651" s="182" t="str">
        <f t="shared" si="420"/>
        <v/>
      </c>
      <c r="BJ651" s="182" t="str">
        <f t="shared" si="421"/>
        <v/>
      </c>
      <c r="BK651" s="182" t="str">
        <f t="shared" si="422"/>
        <v/>
      </c>
      <c r="BL651" s="182" t="str">
        <f t="shared" si="423"/>
        <v/>
      </c>
      <c r="BM651" s="182" t="str">
        <f t="shared" si="424"/>
        <v/>
      </c>
      <c r="BN651" s="182" t="str">
        <f t="shared" si="425"/>
        <v/>
      </c>
      <c r="BO651" s="182" t="str">
        <f t="shared" si="426"/>
        <v/>
      </c>
      <c r="BP651" s="182" t="str">
        <f t="shared" si="427"/>
        <v/>
      </c>
      <c r="BQ651" s="182" t="str">
        <f t="shared" si="428"/>
        <v/>
      </c>
      <c r="BR651" s="182" t="str">
        <f t="shared" si="429"/>
        <v/>
      </c>
      <c r="BS651" s="182" t="str">
        <f t="shared" si="430"/>
        <v/>
      </c>
      <c r="BT651" s="182" t="str">
        <f t="shared" si="431"/>
        <v/>
      </c>
      <c r="BU651" s="183" t="str">
        <f t="shared" si="432"/>
        <v/>
      </c>
      <c r="BV651" s="184" t="str">
        <f>IF('Cálculos '!C657="","",AVERAGE(AN651:BU651))</f>
        <v/>
      </c>
    </row>
    <row r="652" spans="2:74" ht="17.25" hidden="1" thickBot="1" x14ac:dyDescent="0.35">
      <c r="B652" s="165">
        <f t="shared" si="397"/>
        <v>650</v>
      </c>
      <c r="C652" s="171" t="str">
        <f>IF('Cálculos '!J658="","",'Cálculos '!J658)</f>
        <v/>
      </c>
      <c r="D652" s="172" t="str">
        <f>IF('Cálculos '!K658="","",'Cálculos '!K658)</f>
        <v/>
      </c>
      <c r="E652" s="172" t="str">
        <f>IF('Cálculos '!L658="","",'Cálculos '!L658)</f>
        <v/>
      </c>
      <c r="F652" s="172" t="str">
        <f>IF('Cálculos '!M658="","",'Cálculos '!M658)</f>
        <v/>
      </c>
      <c r="G652" s="172" t="str">
        <f>IF('Cálculos '!N658="","",'Cálculos '!N658)</f>
        <v/>
      </c>
      <c r="H652" s="172" t="str">
        <f>IF('Cálculos '!O658="","",'Cálculos '!O658)</f>
        <v/>
      </c>
      <c r="I652" s="172" t="str">
        <f>IF('Cálculos '!P658="","",'Cálculos '!P658)</f>
        <v/>
      </c>
      <c r="J652" s="172" t="str">
        <f>IF('Cálculos '!Q658="","",'Cálculos '!Q658)</f>
        <v/>
      </c>
      <c r="K652" s="172" t="str">
        <f>IF('Cálculos '!R658="","",'Cálculos '!R658)</f>
        <v/>
      </c>
      <c r="L652" s="172" t="str">
        <f>IF('Cálculos '!S658="","",'Cálculos '!S658)</f>
        <v/>
      </c>
      <c r="M652" s="172" t="str">
        <f>IF('Cálculos '!T658="","",'Cálculos '!T658)</f>
        <v/>
      </c>
      <c r="N652" s="172" t="str">
        <f>IF('Cálculos '!U658="","",'Cálculos '!U658)</f>
        <v/>
      </c>
      <c r="O652" s="172" t="str">
        <f>IF('Cálculos '!V658="","",'Cálculos '!V658)</f>
        <v/>
      </c>
      <c r="P652" s="172" t="str">
        <f>IF('Cálculos '!W658="","",'Cálculos '!W658)</f>
        <v/>
      </c>
      <c r="Q652" s="172" t="str">
        <f>IF('Cálculos '!X658="","",'Cálculos '!X658)</f>
        <v/>
      </c>
      <c r="R652" s="172" t="str">
        <f>IF('Cálculos '!Y658="","",'Cálculos '!Y658)</f>
        <v/>
      </c>
      <c r="S652" s="172" t="str">
        <f>IF('Cálculos '!Z658="","",'Cálculos '!Z658)</f>
        <v/>
      </c>
      <c r="T652" s="172" t="str">
        <f>IF('Cálculos '!AA658="","",'Cálculos '!AA658)</f>
        <v/>
      </c>
      <c r="U652" s="172" t="str">
        <f>IF('Cálculos '!AB658="","",'Cálculos '!AB658)</f>
        <v/>
      </c>
      <c r="V652" s="172" t="str">
        <f>IF('Cálculos '!AC658="","",'Cálculos '!AC658)</f>
        <v/>
      </c>
      <c r="W652" s="172" t="str">
        <f>IF('Cálculos '!AD658="","",'Cálculos '!AD658)</f>
        <v/>
      </c>
      <c r="X652" s="172" t="str">
        <f>IF('Cálculos '!AE658="","",'Cálculos '!AE658)</f>
        <v/>
      </c>
      <c r="Y652" s="172" t="str">
        <f>IF('Cálculos '!AF658="","",'Cálculos '!AF658)</f>
        <v/>
      </c>
      <c r="Z652" s="172" t="str">
        <f>IF('Cálculos '!AG658="","",'Cálculos '!AG658)</f>
        <v/>
      </c>
      <c r="AA652" s="172" t="str">
        <f>IF('Cálculos '!AH658="","",'Cálculos '!AH658)</f>
        <v/>
      </c>
      <c r="AB652" s="172" t="str">
        <f>IF('Cálculos '!AI658="","",'Cálculos '!AI658)</f>
        <v/>
      </c>
      <c r="AC652" s="172" t="str">
        <f>IF('Cálculos '!AJ658="","",'Cálculos '!AJ658)</f>
        <v/>
      </c>
      <c r="AD652" s="172" t="str">
        <f>IF('Cálculos '!AK658="","",'Cálculos '!AK658)</f>
        <v/>
      </c>
      <c r="AE652" s="172" t="str">
        <f>IF('Cálculos '!AL658="","",'Cálculos '!AL658)</f>
        <v/>
      </c>
      <c r="AF652" s="172" t="str">
        <f>IF('Cálculos '!AM658="","",'Cálculos '!AM658)</f>
        <v/>
      </c>
      <c r="AG652" s="172" t="str">
        <f>IF('Cálculos '!AN658="","",'Cálculos '!AN658)</f>
        <v/>
      </c>
      <c r="AH652" s="172" t="str">
        <f>IF('Cálculos '!AO658="","",'Cálculos '!AO658)</f>
        <v/>
      </c>
      <c r="AI652" s="172" t="str">
        <f>IF('Cálculos '!AP658="","",'Cálculos '!AP658)</f>
        <v/>
      </c>
      <c r="AJ652" s="443" t="str">
        <f>IF('Cálculos '!AQ658="","",'Cálculos '!AQ658)</f>
        <v/>
      </c>
      <c r="AK652" s="446" t="str">
        <f>IF('Cálculos '!D658="","",AVERAGE(C652:AJ652))</f>
        <v/>
      </c>
      <c r="AM652" s="181">
        <f t="shared" si="398"/>
        <v>650</v>
      </c>
      <c r="AN652" s="284" t="str">
        <f t="shared" si="399"/>
        <v/>
      </c>
      <c r="AO652" s="285" t="str">
        <f t="shared" si="400"/>
        <v/>
      </c>
      <c r="AP652" s="285" t="str">
        <f t="shared" si="401"/>
        <v/>
      </c>
      <c r="AQ652" s="285" t="str">
        <f t="shared" si="402"/>
        <v/>
      </c>
      <c r="AR652" s="182" t="str">
        <f t="shared" si="403"/>
        <v/>
      </c>
      <c r="AS652" s="182" t="str">
        <f t="shared" si="404"/>
        <v/>
      </c>
      <c r="AT652" s="182" t="str">
        <f t="shared" si="405"/>
        <v/>
      </c>
      <c r="AU652" s="182" t="str">
        <f t="shared" si="406"/>
        <v/>
      </c>
      <c r="AV652" s="182" t="str">
        <f t="shared" si="407"/>
        <v/>
      </c>
      <c r="AW652" s="182" t="str">
        <f t="shared" si="408"/>
        <v/>
      </c>
      <c r="AX652" s="182" t="str">
        <f t="shared" si="409"/>
        <v/>
      </c>
      <c r="AY652" s="182" t="str">
        <f t="shared" si="410"/>
        <v/>
      </c>
      <c r="AZ652" s="182" t="str">
        <f t="shared" si="411"/>
        <v/>
      </c>
      <c r="BA652" s="182" t="str">
        <f t="shared" si="412"/>
        <v/>
      </c>
      <c r="BB652" s="182" t="str">
        <f t="shared" si="413"/>
        <v/>
      </c>
      <c r="BC652" s="182" t="str">
        <f t="shared" si="414"/>
        <v/>
      </c>
      <c r="BD652" s="182" t="str">
        <f t="shared" si="415"/>
        <v/>
      </c>
      <c r="BE652" s="182" t="str">
        <f t="shared" si="416"/>
        <v/>
      </c>
      <c r="BF652" s="182" t="str">
        <f t="shared" si="417"/>
        <v/>
      </c>
      <c r="BG652" s="182" t="str">
        <f t="shared" si="418"/>
        <v/>
      </c>
      <c r="BH652" s="182" t="str">
        <f t="shared" si="419"/>
        <v/>
      </c>
      <c r="BI652" s="182" t="str">
        <f t="shared" si="420"/>
        <v/>
      </c>
      <c r="BJ652" s="182" t="str">
        <f t="shared" si="421"/>
        <v/>
      </c>
      <c r="BK652" s="182" t="str">
        <f t="shared" si="422"/>
        <v/>
      </c>
      <c r="BL652" s="182" t="str">
        <f t="shared" si="423"/>
        <v/>
      </c>
      <c r="BM652" s="182" t="str">
        <f t="shared" si="424"/>
        <v/>
      </c>
      <c r="BN652" s="182" t="str">
        <f t="shared" si="425"/>
        <v/>
      </c>
      <c r="BO652" s="182" t="str">
        <f t="shared" si="426"/>
        <v/>
      </c>
      <c r="BP652" s="182" t="str">
        <f t="shared" si="427"/>
        <v/>
      </c>
      <c r="BQ652" s="182" t="str">
        <f t="shared" si="428"/>
        <v/>
      </c>
      <c r="BR652" s="182" t="str">
        <f t="shared" si="429"/>
        <v/>
      </c>
      <c r="BS652" s="182" t="str">
        <f t="shared" si="430"/>
        <v/>
      </c>
      <c r="BT652" s="182" t="str">
        <f t="shared" si="431"/>
        <v/>
      </c>
      <c r="BU652" s="183" t="str">
        <f t="shared" si="432"/>
        <v/>
      </c>
      <c r="BV652" s="184" t="str">
        <f>IF('Cálculos '!C658="","",AVERAGE(AN652:BU652))</f>
        <v/>
      </c>
    </row>
    <row r="653" spans="2:74" ht="17.25" hidden="1" thickBot="1" x14ac:dyDescent="0.35">
      <c r="B653" s="165">
        <f t="shared" si="397"/>
        <v>651</v>
      </c>
      <c r="C653" s="171" t="str">
        <f>IF('Cálculos '!J659="","",'Cálculos '!J659)</f>
        <v/>
      </c>
      <c r="D653" s="172" t="str">
        <f>IF('Cálculos '!K659="","",'Cálculos '!K659)</f>
        <v/>
      </c>
      <c r="E653" s="172" t="str">
        <f>IF('Cálculos '!L659="","",'Cálculos '!L659)</f>
        <v/>
      </c>
      <c r="F653" s="172" t="str">
        <f>IF('Cálculos '!M659="","",'Cálculos '!M659)</f>
        <v/>
      </c>
      <c r="G653" s="172" t="str">
        <f>IF('Cálculos '!N659="","",'Cálculos '!N659)</f>
        <v/>
      </c>
      <c r="H653" s="172" t="str">
        <f>IF('Cálculos '!O659="","",'Cálculos '!O659)</f>
        <v/>
      </c>
      <c r="I653" s="172" t="str">
        <f>IF('Cálculos '!P659="","",'Cálculos '!P659)</f>
        <v/>
      </c>
      <c r="J653" s="172" t="str">
        <f>IF('Cálculos '!Q659="","",'Cálculos '!Q659)</f>
        <v/>
      </c>
      <c r="K653" s="172" t="str">
        <f>IF('Cálculos '!R659="","",'Cálculos '!R659)</f>
        <v/>
      </c>
      <c r="L653" s="172" t="str">
        <f>IF('Cálculos '!S659="","",'Cálculos '!S659)</f>
        <v/>
      </c>
      <c r="M653" s="172" t="str">
        <f>IF('Cálculos '!T659="","",'Cálculos '!T659)</f>
        <v/>
      </c>
      <c r="N653" s="172" t="str">
        <f>IF('Cálculos '!U659="","",'Cálculos '!U659)</f>
        <v/>
      </c>
      <c r="O653" s="172" t="str">
        <f>IF('Cálculos '!V659="","",'Cálculos '!V659)</f>
        <v/>
      </c>
      <c r="P653" s="172" t="str">
        <f>IF('Cálculos '!W659="","",'Cálculos '!W659)</f>
        <v/>
      </c>
      <c r="Q653" s="172" t="str">
        <f>IF('Cálculos '!X659="","",'Cálculos '!X659)</f>
        <v/>
      </c>
      <c r="R653" s="172" t="str">
        <f>IF('Cálculos '!Y659="","",'Cálculos '!Y659)</f>
        <v/>
      </c>
      <c r="S653" s="172" t="str">
        <f>IF('Cálculos '!Z659="","",'Cálculos '!Z659)</f>
        <v/>
      </c>
      <c r="T653" s="172" t="str">
        <f>IF('Cálculos '!AA659="","",'Cálculos '!AA659)</f>
        <v/>
      </c>
      <c r="U653" s="172" t="str">
        <f>IF('Cálculos '!AB659="","",'Cálculos '!AB659)</f>
        <v/>
      </c>
      <c r="V653" s="172" t="str">
        <f>IF('Cálculos '!AC659="","",'Cálculos '!AC659)</f>
        <v/>
      </c>
      <c r="W653" s="172" t="str">
        <f>IF('Cálculos '!AD659="","",'Cálculos '!AD659)</f>
        <v/>
      </c>
      <c r="X653" s="172" t="str">
        <f>IF('Cálculos '!AE659="","",'Cálculos '!AE659)</f>
        <v/>
      </c>
      <c r="Y653" s="172" t="str">
        <f>IF('Cálculos '!AF659="","",'Cálculos '!AF659)</f>
        <v/>
      </c>
      <c r="Z653" s="172" t="str">
        <f>IF('Cálculos '!AG659="","",'Cálculos '!AG659)</f>
        <v/>
      </c>
      <c r="AA653" s="172" t="str">
        <f>IF('Cálculos '!AH659="","",'Cálculos '!AH659)</f>
        <v/>
      </c>
      <c r="AB653" s="172" t="str">
        <f>IF('Cálculos '!AI659="","",'Cálculos '!AI659)</f>
        <v/>
      </c>
      <c r="AC653" s="172" t="str">
        <f>IF('Cálculos '!AJ659="","",'Cálculos '!AJ659)</f>
        <v/>
      </c>
      <c r="AD653" s="172" t="str">
        <f>IF('Cálculos '!AK659="","",'Cálculos '!AK659)</f>
        <v/>
      </c>
      <c r="AE653" s="172" t="str">
        <f>IF('Cálculos '!AL659="","",'Cálculos '!AL659)</f>
        <v/>
      </c>
      <c r="AF653" s="172" t="str">
        <f>IF('Cálculos '!AM659="","",'Cálculos '!AM659)</f>
        <v/>
      </c>
      <c r="AG653" s="172" t="str">
        <f>IF('Cálculos '!AN659="","",'Cálculos '!AN659)</f>
        <v/>
      </c>
      <c r="AH653" s="172" t="str">
        <f>IF('Cálculos '!AO659="","",'Cálculos '!AO659)</f>
        <v/>
      </c>
      <c r="AI653" s="172" t="str">
        <f>IF('Cálculos '!AP659="","",'Cálculos '!AP659)</f>
        <v/>
      </c>
      <c r="AJ653" s="443" t="str">
        <f>IF('Cálculos '!AQ659="","",'Cálculos '!AQ659)</f>
        <v/>
      </c>
      <c r="AK653" s="446" t="str">
        <f>IF('Cálculos '!D659="","",AVERAGE(C653:AJ653))</f>
        <v/>
      </c>
      <c r="AM653" s="181">
        <f t="shared" si="398"/>
        <v>651</v>
      </c>
      <c r="AN653" s="284" t="str">
        <f t="shared" si="399"/>
        <v/>
      </c>
      <c r="AO653" s="285" t="str">
        <f t="shared" si="400"/>
        <v/>
      </c>
      <c r="AP653" s="285" t="str">
        <f t="shared" si="401"/>
        <v/>
      </c>
      <c r="AQ653" s="285" t="str">
        <f t="shared" si="402"/>
        <v/>
      </c>
      <c r="AR653" s="182" t="str">
        <f t="shared" si="403"/>
        <v/>
      </c>
      <c r="AS653" s="182" t="str">
        <f t="shared" si="404"/>
        <v/>
      </c>
      <c r="AT653" s="182" t="str">
        <f t="shared" si="405"/>
        <v/>
      </c>
      <c r="AU653" s="182" t="str">
        <f t="shared" si="406"/>
        <v/>
      </c>
      <c r="AV653" s="182" t="str">
        <f t="shared" si="407"/>
        <v/>
      </c>
      <c r="AW653" s="182" t="str">
        <f t="shared" si="408"/>
        <v/>
      </c>
      <c r="AX653" s="182" t="str">
        <f t="shared" si="409"/>
        <v/>
      </c>
      <c r="AY653" s="182" t="str">
        <f t="shared" si="410"/>
        <v/>
      </c>
      <c r="AZ653" s="182" t="str">
        <f t="shared" si="411"/>
        <v/>
      </c>
      <c r="BA653" s="182" t="str">
        <f t="shared" si="412"/>
        <v/>
      </c>
      <c r="BB653" s="182" t="str">
        <f t="shared" si="413"/>
        <v/>
      </c>
      <c r="BC653" s="182" t="str">
        <f t="shared" si="414"/>
        <v/>
      </c>
      <c r="BD653" s="182" t="str">
        <f t="shared" si="415"/>
        <v/>
      </c>
      <c r="BE653" s="182" t="str">
        <f t="shared" si="416"/>
        <v/>
      </c>
      <c r="BF653" s="182" t="str">
        <f t="shared" si="417"/>
        <v/>
      </c>
      <c r="BG653" s="182" t="str">
        <f t="shared" si="418"/>
        <v/>
      </c>
      <c r="BH653" s="182" t="str">
        <f t="shared" si="419"/>
        <v/>
      </c>
      <c r="BI653" s="182" t="str">
        <f t="shared" si="420"/>
        <v/>
      </c>
      <c r="BJ653" s="182" t="str">
        <f t="shared" si="421"/>
        <v/>
      </c>
      <c r="BK653" s="182" t="str">
        <f t="shared" si="422"/>
        <v/>
      </c>
      <c r="BL653" s="182" t="str">
        <f t="shared" si="423"/>
        <v/>
      </c>
      <c r="BM653" s="182" t="str">
        <f t="shared" si="424"/>
        <v/>
      </c>
      <c r="BN653" s="182" t="str">
        <f t="shared" si="425"/>
        <v/>
      </c>
      <c r="BO653" s="182" t="str">
        <f t="shared" si="426"/>
        <v/>
      </c>
      <c r="BP653" s="182" t="str">
        <f t="shared" si="427"/>
        <v/>
      </c>
      <c r="BQ653" s="182" t="str">
        <f t="shared" si="428"/>
        <v/>
      </c>
      <c r="BR653" s="182" t="str">
        <f t="shared" si="429"/>
        <v/>
      </c>
      <c r="BS653" s="182" t="str">
        <f t="shared" si="430"/>
        <v/>
      </c>
      <c r="BT653" s="182" t="str">
        <f t="shared" si="431"/>
        <v/>
      </c>
      <c r="BU653" s="183" t="str">
        <f t="shared" si="432"/>
        <v/>
      </c>
      <c r="BV653" s="184" t="str">
        <f>IF('Cálculos '!C659="","",AVERAGE(AN653:BU653))</f>
        <v/>
      </c>
    </row>
    <row r="654" spans="2:74" ht="17.25" hidden="1" thickBot="1" x14ac:dyDescent="0.35">
      <c r="B654" s="165">
        <f t="shared" si="397"/>
        <v>652</v>
      </c>
      <c r="C654" s="171" t="str">
        <f>IF('Cálculos '!J660="","",'Cálculos '!J660)</f>
        <v/>
      </c>
      <c r="D654" s="172" t="str">
        <f>IF('Cálculos '!K660="","",'Cálculos '!K660)</f>
        <v/>
      </c>
      <c r="E654" s="172" t="str">
        <f>IF('Cálculos '!L660="","",'Cálculos '!L660)</f>
        <v/>
      </c>
      <c r="F654" s="172" t="str">
        <f>IF('Cálculos '!M660="","",'Cálculos '!M660)</f>
        <v/>
      </c>
      <c r="G654" s="172" t="str">
        <f>IF('Cálculos '!N660="","",'Cálculos '!N660)</f>
        <v/>
      </c>
      <c r="H654" s="172" t="str">
        <f>IF('Cálculos '!O660="","",'Cálculos '!O660)</f>
        <v/>
      </c>
      <c r="I654" s="172" t="str">
        <f>IF('Cálculos '!P660="","",'Cálculos '!P660)</f>
        <v/>
      </c>
      <c r="J654" s="172" t="str">
        <f>IF('Cálculos '!Q660="","",'Cálculos '!Q660)</f>
        <v/>
      </c>
      <c r="K654" s="172" t="str">
        <f>IF('Cálculos '!R660="","",'Cálculos '!R660)</f>
        <v/>
      </c>
      <c r="L654" s="172" t="str">
        <f>IF('Cálculos '!S660="","",'Cálculos '!S660)</f>
        <v/>
      </c>
      <c r="M654" s="172" t="str">
        <f>IF('Cálculos '!T660="","",'Cálculos '!T660)</f>
        <v/>
      </c>
      <c r="N654" s="172" t="str">
        <f>IF('Cálculos '!U660="","",'Cálculos '!U660)</f>
        <v/>
      </c>
      <c r="O654" s="172" t="str">
        <f>IF('Cálculos '!V660="","",'Cálculos '!V660)</f>
        <v/>
      </c>
      <c r="P654" s="172" t="str">
        <f>IF('Cálculos '!W660="","",'Cálculos '!W660)</f>
        <v/>
      </c>
      <c r="Q654" s="172" t="str">
        <f>IF('Cálculos '!X660="","",'Cálculos '!X660)</f>
        <v/>
      </c>
      <c r="R654" s="172" t="str">
        <f>IF('Cálculos '!Y660="","",'Cálculos '!Y660)</f>
        <v/>
      </c>
      <c r="S654" s="172" t="str">
        <f>IF('Cálculos '!Z660="","",'Cálculos '!Z660)</f>
        <v/>
      </c>
      <c r="T654" s="172" t="str">
        <f>IF('Cálculos '!AA660="","",'Cálculos '!AA660)</f>
        <v/>
      </c>
      <c r="U654" s="172" t="str">
        <f>IF('Cálculos '!AB660="","",'Cálculos '!AB660)</f>
        <v/>
      </c>
      <c r="V654" s="172" t="str">
        <f>IF('Cálculos '!AC660="","",'Cálculos '!AC660)</f>
        <v/>
      </c>
      <c r="W654" s="172" t="str">
        <f>IF('Cálculos '!AD660="","",'Cálculos '!AD660)</f>
        <v/>
      </c>
      <c r="X654" s="172" t="str">
        <f>IF('Cálculos '!AE660="","",'Cálculos '!AE660)</f>
        <v/>
      </c>
      <c r="Y654" s="172" t="str">
        <f>IF('Cálculos '!AF660="","",'Cálculos '!AF660)</f>
        <v/>
      </c>
      <c r="Z654" s="172" t="str">
        <f>IF('Cálculos '!AG660="","",'Cálculos '!AG660)</f>
        <v/>
      </c>
      <c r="AA654" s="172" t="str">
        <f>IF('Cálculos '!AH660="","",'Cálculos '!AH660)</f>
        <v/>
      </c>
      <c r="AB654" s="172" t="str">
        <f>IF('Cálculos '!AI660="","",'Cálculos '!AI660)</f>
        <v/>
      </c>
      <c r="AC654" s="172" t="str">
        <f>IF('Cálculos '!AJ660="","",'Cálculos '!AJ660)</f>
        <v/>
      </c>
      <c r="AD654" s="172" t="str">
        <f>IF('Cálculos '!AK660="","",'Cálculos '!AK660)</f>
        <v/>
      </c>
      <c r="AE654" s="172" t="str">
        <f>IF('Cálculos '!AL660="","",'Cálculos '!AL660)</f>
        <v/>
      </c>
      <c r="AF654" s="172" t="str">
        <f>IF('Cálculos '!AM660="","",'Cálculos '!AM660)</f>
        <v/>
      </c>
      <c r="AG654" s="172" t="str">
        <f>IF('Cálculos '!AN660="","",'Cálculos '!AN660)</f>
        <v/>
      </c>
      <c r="AH654" s="172" t="str">
        <f>IF('Cálculos '!AO660="","",'Cálculos '!AO660)</f>
        <v/>
      </c>
      <c r="AI654" s="172" t="str">
        <f>IF('Cálculos '!AP660="","",'Cálculos '!AP660)</f>
        <v/>
      </c>
      <c r="AJ654" s="443" t="str">
        <f>IF('Cálculos '!AQ660="","",'Cálculos '!AQ660)</f>
        <v/>
      </c>
      <c r="AK654" s="446" t="str">
        <f>IF('Cálculos '!D660="","",AVERAGE(C654:AJ654))</f>
        <v/>
      </c>
      <c r="AM654" s="181">
        <f t="shared" si="398"/>
        <v>652</v>
      </c>
      <c r="AN654" s="284" t="str">
        <f t="shared" si="399"/>
        <v/>
      </c>
      <c r="AO654" s="285" t="str">
        <f t="shared" si="400"/>
        <v/>
      </c>
      <c r="AP654" s="285" t="str">
        <f t="shared" si="401"/>
        <v/>
      </c>
      <c r="AQ654" s="285" t="str">
        <f t="shared" si="402"/>
        <v/>
      </c>
      <c r="AR654" s="182" t="str">
        <f t="shared" si="403"/>
        <v/>
      </c>
      <c r="AS654" s="182" t="str">
        <f t="shared" si="404"/>
        <v/>
      </c>
      <c r="AT654" s="182" t="str">
        <f t="shared" si="405"/>
        <v/>
      </c>
      <c r="AU654" s="182" t="str">
        <f t="shared" si="406"/>
        <v/>
      </c>
      <c r="AV654" s="182" t="str">
        <f t="shared" si="407"/>
        <v/>
      </c>
      <c r="AW654" s="182" t="str">
        <f t="shared" si="408"/>
        <v/>
      </c>
      <c r="AX654" s="182" t="str">
        <f t="shared" si="409"/>
        <v/>
      </c>
      <c r="AY654" s="182" t="str">
        <f t="shared" si="410"/>
        <v/>
      </c>
      <c r="AZ654" s="182" t="str">
        <f t="shared" si="411"/>
        <v/>
      </c>
      <c r="BA654" s="182" t="str">
        <f t="shared" si="412"/>
        <v/>
      </c>
      <c r="BB654" s="182" t="str">
        <f t="shared" si="413"/>
        <v/>
      </c>
      <c r="BC654" s="182" t="str">
        <f t="shared" si="414"/>
        <v/>
      </c>
      <c r="BD654" s="182" t="str">
        <f t="shared" si="415"/>
        <v/>
      </c>
      <c r="BE654" s="182" t="str">
        <f t="shared" si="416"/>
        <v/>
      </c>
      <c r="BF654" s="182" t="str">
        <f t="shared" si="417"/>
        <v/>
      </c>
      <c r="BG654" s="182" t="str">
        <f t="shared" si="418"/>
        <v/>
      </c>
      <c r="BH654" s="182" t="str">
        <f t="shared" si="419"/>
        <v/>
      </c>
      <c r="BI654" s="182" t="str">
        <f t="shared" si="420"/>
        <v/>
      </c>
      <c r="BJ654" s="182" t="str">
        <f t="shared" si="421"/>
        <v/>
      </c>
      <c r="BK654" s="182" t="str">
        <f t="shared" si="422"/>
        <v/>
      </c>
      <c r="BL654" s="182" t="str">
        <f t="shared" si="423"/>
        <v/>
      </c>
      <c r="BM654" s="182" t="str">
        <f t="shared" si="424"/>
        <v/>
      </c>
      <c r="BN654" s="182" t="str">
        <f t="shared" si="425"/>
        <v/>
      </c>
      <c r="BO654" s="182" t="str">
        <f t="shared" si="426"/>
        <v/>
      </c>
      <c r="BP654" s="182" t="str">
        <f t="shared" si="427"/>
        <v/>
      </c>
      <c r="BQ654" s="182" t="str">
        <f t="shared" si="428"/>
        <v/>
      </c>
      <c r="BR654" s="182" t="str">
        <f t="shared" si="429"/>
        <v/>
      </c>
      <c r="BS654" s="182" t="str">
        <f t="shared" si="430"/>
        <v/>
      </c>
      <c r="BT654" s="182" t="str">
        <f t="shared" si="431"/>
        <v/>
      </c>
      <c r="BU654" s="183" t="str">
        <f t="shared" si="432"/>
        <v/>
      </c>
      <c r="BV654" s="184" t="str">
        <f>IF('Cálculos '!C660="","",AVERAGE(AN654:BU654))</f>
        <v/>
      </c>
    </row>
    <row r="655" spans="2:74" ht="17.25" hidden="1" thickBot="1" x14ac:dyDescent="0.35">
      <c r="B655" s="165">
        <f t="shared" si="397"/>
        <v>653</v>
      </c>
      <c r="C655" s="171" t="str">
        <f>IF('Cálculos '!J661="","",'Cálculos '!J661)</f>
        <v/>
      </c>
      <c r="D655" s="172" t="str">
        <f>IF('Cálculos '!K661="","",'Cálculos '!K661)</f>
        <v/>
      </c>
      <c r="E655" s="172" t="str">
        <f>IF('Cálculos '!L661="","",'Cálculos '!L661)</f>
        <v/>
      </c>
      <c r="F655" s="172" t="str">
        <f>IF('Cálculos '!M661="","",'Cálculos '!M661)</f>
        <v/>
      </c>
      <c r="G655" s="172" t="str">
        <f>IF('Cálculos '!N661="","",'Cálculos '!N661)</f>
        <v/>
      </c>
      <c r="H655" s="172" t="str">
        <f>IF('Cálculos '!O661="","",'Cálculos '!O661)</f>
        <v/>
      </c>
      <c r="I655" s="172" t="str">
        <f>IF('Cálculos '!P661="","",'Cálculos '!P661)</f>
        <v/>
      </c>
      <c r="J655" s="172" t="str">
        <f>IF('Cálculos '!Q661="","",'Cálculos '!Q661)</f>
        <v/>
      </c>
      <c r="K655" s="172" t="str">
        <f>IF('Cálculos '!R661="","",'Cálculos '!R661)</f>
        <v/>
      </c>
      <c r="L655" s="172" t="str">
        <f>IF('Cálculos '!S661="","",'Cálculos '!S661)</f>
        <v/>
      </c>
      <c r="M655" s="172" t="str">
        <f>IF('Cálculos '!T661="","",'Cálculos '!T661)</f>
        <v/>
      </c>
      <c r="N655" s="172" t="str">
        <f>IF('Cálculos '!U661="","",'Cálculos '!U661)</f>
        <v/>
      </c>
      <c r="O655" s="172" t="str">
        <f>IF('Cálculos '!V661="","",'Cálculos '!V661)</f>
        <v/>
      </c>
      <c r="P655" s="172" t="str">
        <f>IF('Cálculos '!W661="","",'Cálculos '!W661)</f>
        <v/>
      </c>
      <c r="Q655" s="172" t="str">
        <f>IF('Cálculos '!X661="","",'Cálculos '!X661)</f>
        <v/>
      </c>
      <c r="R655" s="172" t="str">
        <f>IF('Cálculos '!Y661="","",'Cálculos '!Y661)</f>
        <v/>
      </c>
      <c r="S655" s="172" t="str">
        <f>IF('Cálculos '!Z661="","",'Cálculos '!Z661)</f>
        <v/>
      </c>
      <c r="T655" s="172" t="str">
        <f>IF('Cálculos '!AA661="","",'Cálculos '!AA661)</f>
        <v/>
      </c>
      <c r="U655" s="172" t="str">
        <f>IF('Cálculos '!AB661="","",'Cálculos '!AB661)</f>
        <v/>
      </c>
      <c r="V655" s="172" t="str">
        <f>IF('Cálculos '!AC661="","",'Cálculos '!AC661)</f>
        <v/>
      </c>
      <c r="W655" s="172" t="str">
        <f>IF('Cálculos '!AD661="","",'Cálculos '!AD661)</f>
        <v/>
      </c>
      <c r="X655" s="172" t="str">
        <f>IF('Cálculos '!AE661="","",'Cálculos '!AE661)</f>
        <v/>
      </c>
      <c r="Y655" s="172" t="str">
        <f>IF('Cálculos '!AF661="","",'Cálculos '!AF661)</f>
        <v/>
      </c>
      <c r="Z655" s="172" t="str">
        <f>IF('Cálculos '!AG661="","",'Cálculos '!AG661)</f>
        <v/>
      </c>
      <c r="AA655" s="172" t="str">
        <f>IF('Cálculos '!AH661="","",'Cálculos '!AH661)</f>
        <v/>
      </c>
      <c r="AB655" s="172" t="str">
        <f>IF('Cálculos '!AI661="","",'Cálculos '!AI661)</f>
        <v/>
      </c>
      <c r="AC655" s="172" t="str">
        <f>IF('Cálculos '!AJ661="","",'Cálculos '!AJ661)</f>
        <v/>
      </c>
      <c r="AD655" s="172" t="str">
        <f>IF('Cálculos '!AK661="","",'Cálculos '!AK661)</f>
        <v/>
      </c>
      <c r="AE655" s="172" t="str">
        <f>IF('Cálculos '!AL661="","",'Cálculos '!AL661)</f>
        <v/>
      </c>
      <c r="AF655" s="172" t="str">
        <f>IF('Cálculos '!AM661="","",'Cálculos '!AM661)</f>
        <v/>
      </c>
      <c r="AG655" s="172" t="str">
        <f>IF('Cálculos '!AN661="","",'Cálculos '!AN661)</f>
        <v/>
      </c>
      <c r="AH655" s="172" t="str">
        <f>IF('Cálculos '!AO661="","",'Cálculos '!AO661)</f>
        <v/>
      </c>
      <c r="AI655" s="172" t="str">
        <f>IF('Cálculos '!AP661="","",'Cálculos '!AP661)</f>
        <v/>
      </c>
      <c r="AJ655" s="443" t="str">
        <f>IF('Cálculos '!AQ661="","",'Cálculos '!AQ661)</f>
        <v/>
      </c>
      <c r="AK655" s="446" t="str">
        <f>IF('Cálculos '!D661="","",AVERAGE(C655:AJ655))</f>
        <v/>
      </c>
      <c r="AM655" s="181">
        <f t="shared" si="398"/>
        <v>653</v>
      </c>
      <c r="AN655" s="284" t="str">
        <f t="shared" si="399"/>
        <v/>
      </c>
      <c r="AO655" s="285" t="str">
        <f t="shared" si="400"/>
        <v/>
      </c>
      <c r="AP655" s="285" t="str">
        <f t="shared" si="401"/>
        <v/>
      </c>
      <c r="AQ655" s="285" t="str">
        <f t="shared" si="402"/>
        <v/>
      </c>
      <c r="AR655" s="182" t="str">
        <f t="shared" si="403"/>
        <v/>
      </c>
      <c r="AS655" s="182" t="str">
        <f t="shared" si="404"/>
        <v/>
      </c>
      <c r="AT655" s="182" t="str">
        <f t="shared" si="405"/>
        <v/>
      </c>
      <c r="AU655" s="182" t="str">
        <f t="shared" si="406"/>
        <v/>
      </c>
      <c r="AV655" s="182" t="str">
        <f t="shared" si="407"/>
        <v/>
      </c>
      <c r="AW655" s="182" t="str">
        <f t="shared" si="408"/>
        <v/>
      </c>
      <c r="AX655" s="182" t="str">
        <f t="shared" si="409"/>
        <v/>
      </c>
      <c r="AY655" s="182" t="str">
        <f t="shared" si="410"/>
        <v/>
      </c>
      <c r="AZ655" s="182" t="str">
        <f t="shared" si="411"/>
        <v/>
      </c>
      <c r="BA655" s="182" t="str">
        <f t="shared" si="412"/>
        <v/>
      </c>
      <c r="BB655" s="182" t="str">
        <f t="shared" si="413"/>
        <v/>
      </c>
      <c r="BC655" s="182" t="str">
        <f t="shared" si="414"/>
        <v/>
      </c>
      <c r="BD655" s="182" t="str">
        <f t="shared" si="415"/>
        <v/>
      </c>
      <c r="BE655" s="182" t="str">
        <f t="shared" si="416"/>
        <v/>
      </c>
      <c r="BF655" s="182" t="str">
        <f t="shared" si="417"/>
        <v/>
      </c>
      <c r="BG655" s="182" t="str">
        <f t="shared" si="418"/>
        <v/>
      </c>
      <c r="BH655" s="182" t="str">
        <f t="shared" si="419"/>
        <v/>
      </c>
      <c r="BI655" s="182" t="str">
        <f t="shared" si="420"/>
        <v/>
      </c>
      <c r="BJ655" s="182" t="str">
        <f t="shared" si="421"/>
        <v/>
      </c>
      <c r="BK655" s="182" t="str">
        <f t="shared" si="422"/>
        <v/>
      </c>
      <c r="BL655" s="182" t="str">
        <f t="shared" si="423"/>
        <v/>
      </c>
      <c r="BM655" s="182" t="str">
        <f t="shared" si="424"/>
        <v/>
      </c>
      <c r="BN655" s="182" t="str">
        <f t="shared" si="425"/>
        <v/>
      </c>
      <c r="BO655" s="182" t="str">
        <f t="shared" si="426"/>
        <v/>
      </c>
      <c r="BP655" s="182" t="str">
        <f t="shared" si="427"/>
        <v/>
      </c>
      <c r="BQ655" s="182" t="str">
        <f t="shared" si="428"/>
        <v/>
      </c>
      <c r="BR655" s="182" t="str">
        <f t="shared" si="429"/>
        <v/>
      </c>
      <c r="BS655" s="182" t="str">
        <f t="shared" si="430"/>
        <v/>
      </c>
      <c r="BT655" s="182" t="str">
        <f t="shared" si="431"/>
        <v/>
      </c>
      <c r="BU655" s="183" t="str">
        <f t="shared" si="432"/>
        <v/>
      </c>
      <c r="BV655" s="184" t="str">
        <f>IF('Cálculos '!C661="","",AVERAGE(AN655:BU655))</f>
        <v/>
      </c>
    </row>
    <row r="656" spans="2:74" ht="17.25" hidden="1" thickBot="1" x14ac:dyDescent="0.35">
      <c r="B656" s="165">
        <f t="shared" si="397"/>
        <v>654</v>
      </c>
      <c r="C656" s="171" t="str">
        <f>IF('Cálculos '!J662="","",'Cálculos '!J662)</f>
        <v/>
      </c>
      <c r="D656" s="172" t="str">
        <f>IF('Cálculos '!K662="","",'Cálculos '!K662)</f>
        <v/>
      </c>
      <c r="E656" s="172" t="str">
        <f>IF('Cálculos '!L662="","",'Cálculos '!L662)</f>
        <v/>
      </c>
      <c r="F656" s="172" t="str">
        <f>IF('Cálculos '!M662="","",'Cálculos '!M662)</f>
        <v/>
      </c>
      <c r="G656" s="172" t="str">
        <f>IF('Cálculos '!N662="","",'Cálculos '!N662)</f>
        <v/>
      </c>
      <c r="H656" s="172" t="str">
        <f>IF('Cálculos '!O662="","",'Cálculos '!O662)</f>
        <v/>
      </c>
      <c r="I656" s="172" t="str">
        <f>IF('Cálculos '!P662="","",'Cálculos '!P662)</f>
        <v/>
      </c>
      <c r="J656" s="172" t="str">
        <f>IF('Cálculos '!Q662="","",'Cálculos '!Q662)</f>
        <v/>
      </c>
      <c r="K656" s="172" t="str">
        <f>IF('Cálculos '!R662="","",'Cálculos '!R662)</f>
        <v/>
      </c>
      <c r="L656" s="172" t="str">
        <f>IF('Cálculos '!S662="","",'Cálculos '!S662)</f>
        <v/>
      </c>
      <c r="M656" s="172" t="str">
        <f>IF('Cálculos '!T662="","",'Cálculos '!T662)</f>
        <v/>
      </c>
      <c r="N656" s="172" t="str">
        <f>IF('Cálculos '!U662="","",'Cálculos '!U662)</f>
        <v/>
      </c>
      <c r="O656" s="172" t="str">
        <f>IF('Cálculos '!V662="","",'Cálculos '!V662)</f>
        <v/>
      </c>
      <c r="P656" s="172" t="str">
        <f>IF('Cálculos '!W662="","",'Cálculos '!W662)</f>
        <v/>
      </c>
      <c r="Q656" s="172" t="str">
        <f>IF('Cálculos '!X662="","",'Cálculos '!X662)</f>
        <v/>
      </c>
      <c r="R656" s="172" t="str">
        <f>IF('Cálculos '!Y662="","",'Cálculos '!Y662)</f>
        <v/>
      </c>
      <c r="S656" s="172" t="str">
        <f>IF('Cálculos '!Z662="","",'Cálculos '!Z662)</f>
        <v/>
      </c>
      <c r="T656" s="172" t="str">
        <f>IF('Cálculos '!AA662="","",'Cálculos '!AA662)</f>
        <v/>
      </c>
      <c r="U656" s="172" t="str">
        <f>IF('Cálculos '!AB662="","",'Cálculos '!AB662)</f>
        <v/>
      </c>
      <c r="V656" s="172" t="str">
        <f>IF('Cálculos '!AC662="","",'Cálculos '!AC662)</f>
        <v/>
      </c>
      <c r="W656" s="172" t="str">
        <f>IF('Cálculos '!AD662="","",'Cálculos '!AD662)</f>
        <v/>
      </c>
      <c r="X656" s="172" t="str">
        <f>IF('Cálculos '!AE662="","",'Cálculos '!AE662)</f>
        <v/>
      </c>
      <c r="Y656" s="172" t="str">
        <f>IF('Cálculos '!AF662="","",'Cálculos '!AF662)</f>
        <v/>
      </c>
      <c r="Z656" s="172" t="str">
        <f>IF('Cálculos '!AG662="","",'Cálculos '!AG662)</f>
        <v/>
      </c>
      <c r="AA656" s="172" t="str">
        <f>IF('Cálculos '!AH662="","",'Cálculos '!AH662)</f>
        <v/>
      </c>
      <c r="AB656" s="172" t="str">
        <f>IF('Cálculos '!AI662="","",'Cálculos '!AI662)</f>
        <v/>
      </c>
      <c r="AC656" s="172" t="str">
        <f>IF('Cálculos '!AJ662="","",'Cálculos '!AJ662)</f>
        <v/>
      </c>
      <c r="AD656" s="172" t="str">
        <f>IF('Cálculos '!AK662="","",'Cálculos '!AK662)</f>
        <v/>
      </c>
      <c r="AE656" s="172" t="str">
        <f>IF('Cálculos '!AL662="","",'Cálculos '!AL662)</f>
        <v/>
      </c>
      <c r="AF656" s="172" t="str">
        <f>IF('Cálculos '!AM662="","",'Cálculos '!AM662)</f>
        <v/>
      </c>
      <c r="AG656" s="172" t="str">
        <f>IF('Cálculos '!AN662="","",'Cálculos '!AN662)</f>
        <v/>
      </c>
      <c r="AH656" s="172" t="str">
        <f>IF('Cálculos '!AO662="","",'Cálculos '!AO662)</f>
        <v/>
      </c>
      <c r="AI656" s="172" t="str">
        <f>IF('Cálculos '!AP662="","",'Cálculos '!AP662)</f>
        <v/>
      </c>
      <c r="AJ656" s="443" t="str">
        <f>IF('Cálculos '!AQ662="","",'Cálculos '!AQ662)</f>
        <v/>
      </c>
      <c r="AK656" s="446" t="str">
        <f>IF('Cálculos '!D662="","",AVERAGE(C656:AJ656))</f>
        <v/>
      </c>
      <c r="AM656" s="181">
        <f t="shared" si="398"/>
        <v>654</v>
      </c>
      <c r="AN656" s="284" t="str">
        <f t="shared" si="399"/>
        <v/>
      </c>
      <c r="AO656" s="285" t="str">
        <f t="shared" si="400"/>
        <v/>
      </c>
      <c r="AP656" s="285" t="str">
        <f t="shared" si="401"/>
        <v/>
      </c>
      <c r="AQ656" s="285" t="str">
        <f t="shared" si="402"/>
        <v/>
      </c>
      <c r="AR656" s="182" t="str">
        <f t="shared" si="403"/>
        <v/>
      </c>
      <c r="AS656" s="182" t="str">
        <f t="shared" si="404"/>
        <v/>
      </c>
      <c r="AT656" s="182" t="str">
        <f t="shared" si="405"/>
        <v/>
      </c>
      <c r="AU656" s="182" t="str">
        <f t="shared" si="406"/>
        <v/>
      </c>
      <c r="AV656" s="182" t="str">
        <f t="shared" si="407"/>
        <v/>
      </c>
      <c r="AW656" s="182" t="str">
        <f t="shared" si="408"/>
        <v/>
      </c>
      <c r="AX656" s="182" t="str">
        <f t="shared" si="409"/>
        <v/>
      </c>
      <c r="AY656" s="182" t="str">
        <f t="shared" si="410"/>
        <v/>
      </c>
      <c r="AZ656" s="182" t="str">
        <f t="shared" si="411"/>
        <v/>
      </c>
      <c r="BA656" s="182" t="str">
        <f t="shared" si="412"/>
        <v/>
      </c>
      <c r="BB656" s="182" t="str">
        <f t="shared" si="413"/>
        <v/>
      </c>
      <c r="BC656" s="182" t="str">
        <f t="shared" si="414"/>
        <v/>
      </c>
      <c r="BD656" s="182" t="str">
        <f t="shared" si="415"/>
        <v/>
      </c>
      <c r="BE656" s="182" t="str">
        <f t="shared" si="416"/>
        <v/>
      </c>
      <c r="BF656" s="182" t="str">
        <f t="shared" si="417"/>
        <v/>
      </c>
      <c r="BG656" s="182" t="str">
        <f t="shared" si="418"/>
        <v/>
      </c>
      <c r="BH656" s="182" t="str">
        <f t="shared" si="419"/>
        <v/>
      </c>
      <c r="BI656" s="182" t="str">
        <f t="shared" si="420"/>
        <v/>
      </c>
      <c r="BJ656" s="182" t="str">
        <f t="shared" si="421"/>
        <v/>
      </c>
      <c r="BK656" s="182" t="str">
        <f t="shared" si="422"/>
        <v/>
      </c>
      <c r="BL656" s="182" t="str">
        <f t="shared" si="423"/>
        <v/>
      </c>
      <c r="BM656" s="182" t="str">
        <f t="shared" si="424"/>
        <v/>
      </c>
      <c r="BN656" s="182" t="str">
        <f t="shared" si="425"/>
        <v/>
      </c>
      <c r="BO656" s="182" t="str">
        <f t="shared" si="426"/>
        <v/>
      </c>
      <c r="BP656" s="182" t="str">
        <f t="shared" si="427"/>
        <v/>
      </c>
      <c r="BQ656" s="182" t="str">
        <f t="shared" si="428"/>
        <v/>
      </c>
      <c r="BR656" s="182" t="str">
        <f t="shared" si="429"/>
        <v/>
      </c>
      <c r="BS656" s="182" t="str">
        <f t="shared" si="430"/>
        <v/>
      </c>
      <c r="BT656" s="182" t="str">
        <f t="shared" si="431"/>
        <v/>
      </c>
      <c r="BU656" s="183" t="str">
        <f t="shared" si="432"/>
        <v/>
      </c>
      <c r="BV656" s="184" t="str">
        <f>IF('Cálculos '!C662="","",AVERAGE(AN656:BU656))</f>
        <v/>
      </c>
    </row>
    <row r="657" spans="2:74" ht="17.25" hidden="1" thickBot="1" x14ac:dyDescent="0.35">
      <c r="B657" s="165">
        <f t="shared" si="397"/>
        <v>655</v>
      </c>
      <c r="C657" s="171" t="str">
        <f>IF('Cálculos '!J663="","",'Cálculos '!J663)</f>
        <v/>
      </c>
      <c r="D657" s="172" t="str">
        <f>IF('Cálculos '!K663="","",'Cálculos '!K663)</f>
        <v/>
      </c>
      <c r="E657" s="172" t="str">
        <f>IF('Cálculos '!L663="","",'Cálculos '!L663)</f>
        <v/>
      </c>
      <c r="F657" s="172" t="str">
        <f>IF('Cálculos '!M663="","",'Cálculos '!M663)</f>
        <v/>
      </c>
      <c r="G657" s="172" t="str">
        <f>IF('Cálculos '!N663="","",'Cálculos '!N663)</f>
        <v/>
      </c>
      <c r="H657" s="172" t="str">
        <f>IF('Cálculos '!O663="","",'Cálculos '!O663)</f>
        <v/>
      </c>
      <c r="I657" s="172" t="str">
        <f>IF('Cálculos '!P663="","",'Cálculos '!P663)</f>
        <v/>
      </c>
      <c r="J657" s="172" t="str">
        <f>IF('Cálculos '!Q663="","",'Cálculos '!Q663)</f>
        <v/>
      </c>
      <c r="K657" s="172" t="str">
        <f>IF('Cálculos '!R663="","",'Cálculos '!R663)</f>
        <v/>
      </c>
      <c r="L657" s="172" t="str">
        <f>IF('Cálculos '!S663="","",'Cálculos '!S663)</f>
        <v/>
      </c>
      <c r="M657" s="172" t="str">
        <f>IF('Cálculos '!T663="","",'Cálculos '!T663)</f>
        <v/>
      </c>
      <c r="N657" s="172" t="str">
        <f>IF('Cálculos '!U663="","",'Cálculos '!U663)</f>
        <v/>
      </c>
      <c r="O657" s="172" t="str">
        <f>IF('Cálculos '!V663="","",'Cálculos '!V663)</f>
        <v/>
      </c>
      <c r="P657" s="172" t="str">
        <f>IF('Cálculos '!W663="","",'Cálculos '!W663)</f>
        <v/>
      </c>
      <c r="Q657" s="172" t="str">
        <f>IF('Cálculos '!X663="","",'Cálculos '!X663)</f>
        <v/>
      </c>
      <c r="R657" s="172" t="str">
        <f>IF('Cálculos '!Y663="","",'Cálculos '!Y663)</f>
        <v/>
      </c>
      <c r="S657" s="172" t="str">
        <f>IF('Cálculos '!Z663="","",'Cálculos '!Z663)</f>
        <v/>
      </c>
      <c r="T657" s="172" t="str">
        <f>IF('Cálculos '!AA663="","",'Cálculos '!AA663)</f>
        <v/>
      </c>
      <c r="U657" s="172" t="str">
        <f>IF('Cálculos '!AB663="","",'Cálculos '!AB663)</f>
        <v/>
      </c>
      <c r="V657" s="172" t="str">
        <f>IF('Cálculos '!AC663="","",'Cálculos '!AC663)</f>
        <v/>
      </c>
      <c r="W657" s="172" t="str">
        <f>IF('Cálculos '!AD663="","",'Cálculos '!AD663)</f>
        <v/>
      </c>
      <c r="X657" s="172" t="str">
        <f>IF('Cálculos '!AE663="","",'Cálculos '!AE663)</f>
        <v/>
      </c>
      <c r="Y657" s="172" t="str">
        <f>IF('Cálculos '!AF663="","",'Cálculos '!AF663)</f>
        <v/>
      </c>
      <c r="Z657" s="172" t="str">
        <f>IF('Cálculos '!AG663="","",'Cálculos '!AG663)</f>
        <v/>
      </c>
      <c r="AA657" s="172" t="str">
        <f>IF('Cálculos '!AH663="","",'Cálculos '!AH663)</f>
        <v/>
      </c>
      <c r="AB657" s="172" t="str">
        <f>IF('Cálculos '!AI663="","",'Cálculos '!AI663)</f>
        <v/>
      </c>
      <c r="AC657" s="172" t="str">
        <f>IF('Cálculos '!AJ663="","",'Cálculos '!AJ663)</f>
        <v/>
      </c>
      <c r="AD657" s="172" t="str">
        <f>IF('Cálculos '!AK663="","",'Cálculos '!AK663)</f>
        <v/>
      </c>
      <c r="AE657" s="172" t="str">
        <f>IF('Cálculos '!AL663="","",'Cálculos '!AL663)</f>
        <v/>
      </c>
      <c r="AF657" s="172" t="str">
        <f>IF('Cálculos '!AM663="","",'Cálculos '!AM663)</f>
        <v/>
      </c>
      <c r="AG657" s="172" t="str">
        <f>IF('Cálculos '!AN663="","",'Cálculos '!AN663)</f>
        <v/>
      </c>
      <c r="AH657" s="172" t="str">
        <f>IF('Cálculos '!AO663="","",'Cálculos '!AO663)</f>
        <v/>
      </c>
      <c r="AI657" s="172" t="str">
        <f>IF('Cálculos '!AP663="","",'Cálculos '!AP663)</f>
        <v/>
      </c>
      <c r="AJ657" s="443" t="str">
        <f>IF('Cálculos '!AQ663="","",'Cálculos '!AQ663)</f>
        <v/>
      </c>
      <c r="AK657" s="446" t="str">
        <f>IF('Cálculos '!D663="","",AVERAGE(C657:AJ657))</f>
        <v/>
      </c>
      <c r="AM657" s="181">
        <f t="shared" si="398"/>
        <v>655</v>
      </c>
      <c r="AN657" s="284" t="str">
        <f t="shared" si="399"/>
        <v/>
      </c>
      <c r="AO657" s="285" t="str">
        <f t="shared" si="400"/>
        <v/>
      </c>
      <c r="AP657" s="285" t="str">
        <f t="shared" si="401"/>
        <v/>
      </c>
      <c r="AQ657" s="285" t="str">
        <f t="shared" si="402"/>
        <v/>
      </c>
      <c r="AR657" s="182" t="str">
        <f t="shared" si="403"/>
        <v/>
      </c>
      <c r="AS657" s="182" t="str">
        <f t="shared" si="404"/>
        <v/>
      </c>
      <c r="AT657" s="182" t="str">
        <f t="shared" si="405"/>
        <v/>
      </c>
      <c r="AU657" s="182" t="str">
        <f t="shared" si="406"/>
        <v/>
      </c>
      <c r="AV657" s="182" t="str">
        <f t="shared" si="407"/>
        <v/>
      </c>
      <c r="AW657" s="182" t="str">
        <f t="shared" si="408"/>
        <v/>
      </c>
      <c r="AX657" s="182" t="str">
        <f t="shared" si="409"/>
        <v/>
      </c>
      <c r="AY657" s="182" t="str">
        <f t="shared" si="410"/>
        <v/>
      </c>
      <c r="AZ657" s="182" t="str">
        <f t="shared" si="411"/>
        <v/>
      </c>
      <c r="BA657" s="182" t="str">
        <f t="shared" si="412"/>
        <v/>
      </c>
      <c r="BB657" s="182" t="str">
        <f t="shared" si="413"/>
        <v/>
      </c>
      <c r="BC657" s="182" t="str">
        <f t="shared" si="414"/>
        <v/>
      </c>
      <c r="BD657" s="182" t="str">
        <f t="shared" si="415"/>
        <v/>
      </c>
      <c r="BE657" s="182" t="str">
        <f t="shared" si="416"/>
        <v/>
      </c>
      <c r="BF657" s="182" t="str">
        <f t="shared" si="417"/>
        <v/>
      </c>
      <c r="BG657" s="182" t="str">
        <f t="shared" si="418"/>
        <v/>
      </c>
      <c r="BH657" s="182" t="str">
        <f t="shared" si="419"/>
        <v/>
      </c>
      <c r="BI657" s="182" t="str">
        <f t="shared" si="420"/>
        <v/>
      </c>
      <c r="BJ657" s="182" t="str">
        <f t="shared" si="421"/>
        <v/>
      </c>
      <c r="BK657" s="182" t="str">
        <f t="shared" si="422"/>
        <v/>
      </c>
      <c r="BL657" s="182" t="str">
        <f t="shared" si="423"/>
        <v/>
      </c>
      <c r="BM657" s="182" t="str">
        <f t="shared" si="424"/>
        <v/>
      </c>
      <c r="BN657" s="182" t="str">
        <f t="shared" si="425"/>
        <v/>
      </c>
      <c r="BO657" s="182" t="str">
        <f t="shared" si="426"/>
        <v/>
      </c>
      <c r="BP657" s="182" t="str">
        <f t="shared" si="427"/>
        <v/>
      </c>
      <c r="BQ657" s="182" t="str">
        <f t="shared" si="428"/>
        <v/>
      </c>
      <c r="BR657" s="182" t="str">
        <f t="shared" si="429"/>
        <v/>
      </c>
      <c r="BS657" s="182" t="str">
        <f t="shared" si="430"/>
        <v/>
      </c>
      <c r="BT657" s="182" t="str">
        <f t="shared" si="431"/>
        <v/>
      </c>
      <c r="BU657" s="183" t="str">
        <f t="shared" si="432"/>
        <v/>
      </c>
      <c r="BV657" s="184" t="str">
        <f>IF('Cálculos '!C663="","",AVERAGE(AN657:BU657))</f>
        <v/>
      </c>
    </row>
    <row r="658" spans="2:74" ht="17.25" hidden="1" thickBot="1" x14ac:dyDescent="0.35">
      <c r="B658" s="165">
        <f t="shared" si="397"/>
        <v>656</v>
      </c>
      <c r="C658" s="171" t="str">
        <f>IF('Cálculos '!J664="","",'Cálculos '!J664)</f>
        <v/>
      </c>
      <c r="D658" s="172" t="str">
        <f>IF('Cálculos '!K664="","",'Cálculos '!K664)</f>
        <v/>
      </c>
      <c r="E658" s="172" t="str">
        <f>IF('Cálculos '!L664="","",'Cálculos '!L664)</f>
        <v/>
      </c>
      <c r="F658" s="172" t="str">
        <f>IF('Cálculos '!M664="","",'Cálculos '!M664)</f>
        <v/>
      </c>
      <c r="G658" s="172" t="str">
        <f>IF('Cálculos '!N664="","",'Cálculos '!N664)</f>
        <v/>
      </c>
      <c r="H658" s="172" t="str">
        <f>IF('Cálculos '!O664="","",'Cálculos '!O664)</f>
        <v/>
      </c>
      <c r="I658" s="172" t="str">
        <f>IF('Cálculos '!P664="","",'Cálculos '!P664)</f>
        <v/>
      </c>
      <c r="J658" s="172" t="str">
        <f>IF('Cálculos '!Q664="","",'Cálculos '!Q664)</f>
        <v/>
      </c>
      <c r="K658" s="172" t="str">
        <f>IF('Cálculos '!R664="","",'Cálculos '!R664)</f>
        <v/>
      </c>
      <c r="L658" s="172" t="str">
        <f>IF('Cálculos '!S664="","",'Cálculos '!S664)</f>
        <v/>
      </c>
      <c r="M658" s="172" t="str">
        <f>IF('Cálculos '!T664="","",'Cálculos '!T664)</f>
        <v/>
      </c>
      <c r="N658" s="172" t="str">
        <f>IF('Cálculos '!U664="","",'Cálculos '!U664)</f>
        <v/>
      </c>
      <c r="O658" s="172" t="str">
        <f>IF('Cálculos '!V664="","",'Cálculos '!V664)</f>
        <v/>
      </c>
      <c r="P658" s="172" t="str">
        <f>IF('Cálculos '!W664="","",'Cálculos '!W664)</f>
        <v/>
      </c>
      <c r="Q658" s="172" t="str">
        <f>IF('Cálculos '!X664="","",'Cálculos '!X664)</f>
        <v/>
      </c>
      <c r="R658" s="172" t="str">
        <f>IF('Cálculos '!Y664="","",'Cálculos '!Y664)</f>
        <v/>
      </c>
      <c r="S658" s="172" t="str">
        <f>IF('Cálculos '!Z664="","",'Cálculos '!Z664)</f>
        <v/>
      </c>
      <c r="T658" s="172" t="str">
        <f>IF('Cálculos '!AA664="","",'Cálculos '!AA664)</f>
        <v/>
      </c>
      <c r="U658" s="172" t="str">
        <f>IF('Cálculos '!AB664="","",'Cálculos '!AB664)</f>
        <v/>
      </c>
      <c r="V658" s="172" t="str">
        <f>IF('Cálculos '!AC664="","",'Cálculos '!AC664)</f>
        <v/>
      </c>
      <c r="W658" s="172" t="str">
        <f>IF('Cálculos '!AD664="","",'Cálculos '!AD664)</f>
        <v/>
      </c>
      <c r="X658" s="172" t="str">
        <f>IF('Cálculos '!AE664="","",'Cálculos '!AE664)</f>
        <v/>
      </c>
      <c r="Y658" s="172" t="str">
        <f>IF('Cálculos '!AF664="","",'Cálculos '!AF664)</f>
        <v/>
      </c>
      <c r="Z658" s="172" t="str">
        <f>IF('Cálculos '!AG664="","",'Cálculos '!AG664)</f>
        <v/>
      </c>
      <c r="AA658" s="172" t="str">
        <f>IF('Cálculos '!AH664="","",'Cálculos '!AH664)</f>
        <v/>
      </c>
      <c r="AB658" s="172" t="str">
        <f>IF('Cálculos '!AI664="","",'Cálculos '!AI664)</f>
        <v/>
      </c>
      <c r="AC658" s="172" t="str">
        <f>IF('Cálculos '!AJ664="","",'Cálculos '!AJ664)</f>
        <v/>
      </c>
      <c r="AD658" s="172" t="str">
        <f>IF('Cálculos '!AK664="","",'Cálculos '!AK664)</f>
        <v/>
      </c>
      <c r="AE658" s="172" t="str">
        <f>IF('Cálculos '!AL664="","",'Cálculos '!AL664)</f>
        <v/>
      </c>
      <c r="AF658" s="172" t="str">
        <f>IF('Cálculos '!AM664="","",'Cálculos '!AM664)</f>
        <v/>
      </c>
      <c r="AG658" s="172" t="str">
        <f>IF('Cálculos '!AN664="","",'Cálculos '!AN664)</f>
        <v/>
      </c>
      <c r="AH658" s="172" t="str">
        <f>IF('Cálculos '!AO664="","",'Cálculos '!AO664)</f>
        <v/>
      </c>
      <c r="AI658" s="172" t="str">
        <f>IF('Cálculos '!AP664="","",'Cálculos '!AP664)</f>
        <v/>
      </c>
      <c r="AJ658" s="443" t="str">
        <f>IF('Cálculos '!AQ664="","",'Cálculos '!AQ664)</f>
        <v/>
      </c>
      <c r="AK658" s="446" t="str">
        <f>IF('Cálculos '!D664="","",AVERAGE(C658:AJ658))</f>
        <v/>
      </c>
      <c r="AM658" s="181">
        <f t="shared" si="398"/>
        <v>656</v>
      </c>
      <c r="AN658" s="284" t="str">
        <f t="shared" si="399"/>
        <v/>
      </c>
      <c r="AO658" s="285" t="str">
        <f t="shared" si="400"/>
        <v/>
      </c>
      <c r="AP658" s="285" t="str">
        <f t="shared" si="401"/>
        <v/>
      </c>
      <c r="AQ658" s="285" t="str">
        <f t="shared" si="402"/>
        <v/>
      </c>
      <c r="AR658" s="182" t="str">
        <f t="shared" si="403"/>
        <v/>
      </c>
      <c r="AS658" s="182" t="str">
        <f t="shared" si="404"/>
        <v/>
      </c>
      <c r="AT658" s="182" t="str">
        <f t="shared" si="405"/>
        <v/>
      </c>
      <c r="AU658" s="182" t="str">
        <f t="shared" si="406"/>
        <v/>
      </c>
      <c r="AV658" s="182" t="str">
        <f t="shared" si="407"/>
        <v/>
      </c>
      <c r="AW658" s="182" t="str">
        <f t="shared" si="408"/>
        <v/>
      </c>
      <c r="AX658" s="182" t="str">
        <f t="shared" si="409"/>
        <v/>
      </c>
      <c r="AY658" s="182" t="str">
        <f t="shared" si="410"/>
        <v/>
      </c>
      <c r="AZ658" s="182" t="str">
        <f t="shared" si="411"/>
        <v/>
      </c>
      <c r="BA658" s="182" t="str">
        <f t="shared" si="412"/>
        <v/>
      </c>
      <c r="BB658" s="182" t="str">
        <f t="shared" si="413"/>
        <v/>
      </c>
      <c r="BC658" s="182" t="str">
        <f t="shared" si="414"/>
        <v/>
      </c>
      <c r="BD658" s="182" t="str">
        <f t="shared" si="415"/>
        <v/>
      </c>
      <c r="BE658" s="182" t="str">
        <f t="shared" si="416"/>
        <v/>
      </c>
      <c r="BF658" s="182" t="str">
        <f t="shared" si="417"/>
        <v/>
      </c>
      <c r="BG658" s="182" t="str">
        <f t="shared" si="418"/>
        <v/>
      </c>
      <c r="BH658" s="182" t="str">
        <f t="shared" si="419"/>
        <v/>
      </c>
      <c r="BI658" s="182" t="str">
        <f t="shared" si="420"/>
        <v/>
      </c>
      <c r="BJ658" s="182" t="str">
        <f t="shared" si="421"/>
        <v/>
      </c>
      <c r="BK658" s="182" t="str">
        <f t="shared" si="422"/>
        <v/>
      </c>
      <c r="BL658" s="182" t="str">
        <f t="shared" si="423"/>
        <v/>
      </c>
      <c r="BM658" s="182" t="str">
        <f t="shared" si="424"/>
        <v/>
      </c>
      <c r="BN658" s="182" t="str">
        <f t="shared" si="425"/>
        <v/>
      </c>
      <c r="BO658" s="182" t="str">
        <f t="shared" si="426"/>
        <v/>
      </c>
      <c r="BP658" s="182" t="str">
        <f t="shared" si="427"/>
        <v/>
      </c>
      <c r="BQ658" s="182" t="str">
        <f t="shared" si="428"/>
        <v/>
      </c>
      <c r="BR658" s="182" t="str">
        <f t="shared" si="429"/>
        <v/>
      </c>
      <c r="BS658" s="182" t="str">
        <f t="shared" si="430"/>
        <v/>
      </c>
      <c r="BT658" s="182" t="str">
        <f t="shared" si="431"/>
        <v/>
      </c>
      <c r="BU658" s="183" t="str">
        <f t="shared" si="432"/>
        <v/>
      </c>
      <c r="BV658" s="184" t="str">
        <f>IF('Cálculos '!C664="","",AVERAGE(AN658:BU658))</f>
        <v/>
      </c>
    </row>
    <row r="659" spans="2:74" ht="17.25" hidden="1" thickBot="1" x14ac:dyDescent="0.35">
      <c r="B659" s="165">
        <f t="shared" si="397"/>
        <v>657</v>
      </c>
      <c r="C659" s="171" t="str">
        <f>IF('Cálculos '!J665="","",'Cálculos '!J665)</f>
        <v/>
      </c>
      <c r="D659" s="172" t="str">
        <f>IF('Cálculos '!K665="","",'Cálculos '!K665)</f>
        <v/>
      </c>
      <c r="E659" s="172" t="str">
        <f>IF('Cálculos '!L665="","",'Cálculos '!L665)</f>
        <v/>
      </c>
      <c r="F659" s="172" t="str">
        <f>IF('Cálculos '!M665="","",'Cálculos '!M665)</f>
        <v/>
      </c>
      <c r="G659" s="172" t="str">
        <f>IF('Cálculos '!N665="","",'Cálculos '!N665)</f>
        <v/>
      </c>
      <c r="H659" s="172" t="str">
        <f>IF('Cálculos '!O665="","",'Cálculos '!O665)</f>
        <v/>
      </c>
      <c r="I659" s="172" t="str">
        <f>IF('Cálculos '!P665="","",'Cálculos '!P665)</f>
        <v/>
      </c>
      <c r="J659" s="172" t="str">
        <f>IF('Cálculos '!Q665="","",'Cálculos '!Q665)</f>
        <v/>
      </c>
      <c r="K659" s="172" t="str">
        <f>IF('Cálculos '!R665="","",'Cálculos '!R665)</f>
        <v/>
      </c>
      <c r="L659" s="172" t="str">
        <f>IF('Cálculos '!S665="","",'Cálculos '!S665)</f>
        <v/>
      </c>
      <c r="M659" s="172" t="str">
        <f>IF('Cálculos '!T665="","",'Cálculos '!T665)</f>
        <v/>
      </c>
      <c r="N659" s="172" t="str">
        <f>IF('Cálculos '!U665="","",'Cálculos '!U665)</f>
        <v/>
      </c>
      <c r="O659" s="172" t="str">
        <f>IF('Cálculos '!V665="","",'Cálculos '!V665)</f>
        <v/>
      </c>
      <c r="P659" s="172" t="str">
        <f>IF('Cálculos '!W665="","",'Cálculos '!W665)</f>
        <v/>
      </c>
      <c r="Q659" s="172" t="str">
        <f>IF('Cálculos '!X665="","",'Cálculos '!X665)</f>
        <v/>
      </c>
      <c r="R659" s="172" t="str">
        <f>IF('Cálculos '!Y665="","",'Cálculos '!Y665)</f>
        <v/>
      </c>
      <c r="S659" s="172" t="str">
        <f>IF('Cálculos '!Z665="","",'Cálculos '!Z665)</f>
        <v/>
      </c>
      <c r="T659" s="172" t="str">
        <f>IF('Cálculos '!AA665="","",'Cálculos '!AA665)</f>
        <v/>
      </c>
      <c r="U659" s="172" t="str">
        <f>IF('Cálculos '!AB665="","",'Cálculos '!AB665)</f>
        <v/>
      </c>
      <c r="V659" s="172" t="str">
        <f>IF('Cálculos '!AC665="","",'Cálculos '!AC665)</f>
        <v/>
      </c>
      <c r="W659" s="172" t="str">
        <f>IF('Cálculos '!AD665="","",'Cálculos '!AD665)</f>
        <v/>
      </c>
      <c r="X659" s="172" t="str">
        <f>IF('Cálculos '!AE665="","",'Cálculos '!AE665)</f>
        <v/>
      </c>
      <c r="Y659" s="172" t="str">
        <f>IF('Cálculos '!AF665="","",'Cálculos '!AF665)</f>
        <v/>
      </c>
      <c r="Z659" s="172" t="str">
        <f>IF('Cálculos '!AG665="","",'Cálculos '!AG665)</f>
        <v/>
      </c>
      <c r="AA659" s="172" t="str">
        <f>IF('Cálculos '!AH665="","",'Cálculos '!AH665)</f>
        <v/>
      </c>
      <c r="AB659" s="172" t="str">
        <f>IF('Cálculos '!AI665="","",'Cálculos '!AI665)</f>
        <v/>
      </c>
      <c r="AC659" s="172" t="str">
        <f>IF('Cálculos '!AJ665="","",'Cálculos '!AJ665)</f>
        <v/>
      </c>
      <c r="AD659" s="172" t="str">
        <f>IF('Cálculos '!AK665="","",'Cálculos '!AK665)</f>
        <v/>
      </c>
      <c r="AE659" s="172" t="str">
        <f>IF('Cálculos '!AL665="","",'Cálculos '!AL665)</f>
        <v/>
      </c>
      <c r="AF659" s="172" t="str">
        <f>IF('Cálculos '!AM665="","",'Cálculos '!AM665)</f>
        <v/>
      </c>
      <c r="AG659" s="172" t="str">
        <f>IF('Cálculos '!AN665="","",'Cálculos '!AN665)</f>
        <v/>
      </c>
      <c r="AH659" s="172" t="str">
        <f>IF('Cálculos '!AO665="","",'Cálculos '!AO665)</f>
        <v/>
      </c>
      <c r="AI659" s="172" t="str">
        <f>IF('Cálculos '!AP665="","",'Cálculos '!AP665)</f>
        <v/>
      </c>
      <c r="AJ659" s="443" t="str">
        <f>IF('Cálculos '!AQ665="","",'Cálculos '!AQ665)</f>
        <v/>
      </c>
      <c r="AK659" s="446" t="str">
        <f>IF('Cálculos '!D665="","",AVERAGE(C659:AJ659))</f>
        <v/>
      </c>
      <c r="AM659" s="181">
        <f t="shared" si="398"/>
        <v>657</v>
      </c>
      <c r="AN659" s="284" t="str">
        <f t="shared" si="399"/>
        <v/>
      </c>
      <c r="AO659" s="285" t="str">
        <f t="shared" si="400"/>
        <v/>
      </c>
      <c r="AP659" s="285" t="str">
        <f t="shared" si="401"/>
        <v/>
      </c>
      <c r="AQ659" s="285" t="str">
        <f t="shared" si="402"/>
        <v/>
      </c>
      <c r="AR659" s="182" t="str">
        <f t="shared" si="403"/>
        <v/>
      </c>
      <c r="AS659" s="182" t="str">
        <f t="shared" si="404"/>
        <v/>
      </c>
      <c r="AT659" s="182" t="str">
        <f t="shared" si="405"/>
        <v/>
      </c>
      <c r="AU659" s="182" t="str">
        <f t="shared" si="406"/>
        <v/>
      </c>
      <c r="AV659" s="182" t="str">
        <f t="shared" si="407"/>
        <v/>
      </c>
      <c r="AW659" s="182" t="str">
        <f t="shared" si="408"/>
        <v/>
      </c>
      <c r="AX659" s="182" t="str">
        <f t="shared" si="409"/>
        <v/>
      </c>
      <c r="AY659" s="182" t="str">
        <f t="shared" si="410"/>
        <v/>
      </c>
      <c r="AZ659" s="182" t="str">
        <f t="shared" si="411"/>
        <v/>
      </c>
      <c r="BA659" s="182" t="str">
        <f t="shared" si="412"/>
        <v/>
      </c>
      <c r="BB659" s="182" t="str">
        <f t="shared" si="413"/>
        <v/>
      </c>
      <c r="BC659" s="182" t="str">
        <f t="shared" si="414"/>
        <v/>
      </c>
      <c r="BD659" s="182" t="str">
        <f t="shared" si="415"/>
        <v/>
      </c>
      <c r="BE659" s="182" t="str">
        <f t="shared" si="416"/>
        <v/>
      </c>
      <c r="BF659" s="182" t="str">
        <f t="shared" si="417"/>
        <v/>
      </c>
      <c r="BG659" s="182" t="str">
        <f t="shared" si="418"/>
        <v/>
      </c>
      <c r="BH659" s="182" t="str">
        <f t="shared" si="419"/>
        <v/>
      </c>
      <c r="BI659" s="182" t="str">
        <f t="shared" si="420"/>
        <v/>
      </c>
      <c r="BJ659" s="182" t="str">
        <f t="shared" si="421"/>
        <v/>
      </c>
      <c r="BK659" s="182" t="str">
        <f t="shared" si="422"/>
        <v/>
      </c>
      <c r="BL659" s="182" t="str">
        <f t="shared" si="423"/>
        <v/>
      </c>
      <c r="BM659" s="182" t="str">
        <f t="shared" si="424"/>
        <v/>
      </c>
      <c r="BN659" s="182" t="str">
        <f t="shared" si="425"/>
        <v/>
      </c>
      <c r="BO659" s="182" t="str">
        <f t="shared" si="426"/>
        <v/>
      </c>
      <c r="BP659" s="182" t="str">
        <f t="shared" si="427"/>
        <v/>
      </c>
      <c r="BQ659" s="182" t="str">
        <f t="shared" si="428"/>
        <v/>
      </c>
      <c r="BR659" s="182" t="str">
        <f t="shared" si="429"/>
        <v/>
      </c>
      <c r="BS659" s="182" t="str">
        <f t="shared" si="430"/>
        <v/>
      </c>
      <c r="BT659" s="182" t="str">
        <f t="shared" si="431"/>
        <v/>
      </c>
      <c r="BU659" s="183" t="str">
        <f t="shared" si="432"/>
        <v/>
      </c>
      <c r="BV659" s="184" t="str">
        <f>IF('Cálculos '!C665="","",AVERAGE(AN659:BU659))</f>
        <v/>
      </c>
    </row>
    <row r="660" spans="2:74" ht="17.25" hidden="1" thickBot="1" x14ac:dyDescent="0.35">
      <c r="B660" s="165">
        <f t="shared" si="397"/>
        <v>658</v>
      </c>
      <c r="C660" s="171" t="str">
        <f>IF('Cálculos '!J666="","",'Cálculos '!J666)</f>
        <v/>
      </c>
      <c r="D660" s="172" t="str">
        <f>IF('Cálculos '!K666="","",'Cálculos '!K666)</f>
        <v/>
      </c>
      <c r="E660" s="172" t="str">
        <f>IF('Cálculos '!L666="","",'Cálculos '!L666)</f>
        <v/>
      </c>
      <c r="F660" s="172" t="str">
        <f>IF('Cálculos '!M666="","",'Cálculos '!M666)</f>
        <v/>
      </c>
      <c r="G660" s="172" t="str">
        <f>IF('Cálculos '!N666="","",'Cálculos '!N666)</f>
        <v/>
      </c>
      <c r="H660" s="172" t="str">
        <f>IF('Cálculos '!O666="","",'Cálculos '!O666)</f>
        <v/>
      </c>
      <c r="I660" s="172" t="str">
        <f>IF('Cálculos '!P666="","",'Cálculos '!P666)</f>
        <v/>
      </c>
      <c r="J660" s="172" t="str">
        <f>IF('Cálculos '!Q666="","",'Cálculos '!Q666)</f>
        <v/>
      </c>
      <c r="K660" s="172" t="str">
        <f>IF('Cálculos '!R666="","",'Cálculos '!R666)</f>
        <v/>
      </c>
      <c r="L660" s="172" t="str">
        <f>IF('Cálculos '!S666="","",'Cálculos '!S666)</f>
        <v/>
      </c>
      <c r="M660" s="172" t="str">
        <f>IF('Cálculos '!T666="","",'Cálculos '!T666)</f>
        <v/>
      </c>
      <c r="N660" s="172" t="str">
        <f>IF('Cálculos '!U666="","",'Cálculos '!U666)</f>
        <v/>
      </c>
      <c r="O660" s="172" t="str">
        <f>IF('Cálculos '!V666="","",'Cálculos '!V666)</f>
        <v/>
      </c>
      <c r="P660" s="172" t="str">
        <f>IF('Cálculos '!W666="","",'Cálculos '!W666)</f>
        <v/>
      </c>
      <c r="Q660" s="172" t="str">
        <f>IF('Cálculos '!X666="","",'Cálculos '!X666)</f>
        <v/>
      </c>
      <c r="R660" s="172" t="str">
        <f>IF('Cálculos '!Y666="","",'Cálculos '!Y666)</f>
        <v/>
      </c>
      <c r="S660" s="172" t="str">
        <f>IF('Cálculos '!Z666="","",'Cálculos '!Z666)</f>
        <v/>
      </c>
      <c r="T660" s="172" t="str">
        <f>IF('Cálculos '!AA666="","",'Cálculos '!AA666)</f>
        <v/>
      </c>
      <c r="U660" s="172" t="str">
        <f>IF('Cálculos '!AB666="","",'Cálculos '!AB666)</f>
        <v/>
      </c>
      <c r="V660" s="172" t="str">
        <f>IF('Cálculos '!AC666="","",'Cálculos '!AC666)</f>
        <v/>
      </c>
      <c r="W660" s="172" t="str">
        <f>IF('Cálculos '!AD666="","",'Cálculos '!AD666)</f>
        <v/>
      </c>
      <c r="X660" s="172" t="str">
        <f>IF('Cálculos '!AE666="","",'Cálculos '!AE666)</f>
        <v/>
      </c>
      <c r="Y660" s="172" t="str">
        <f>IF('Cálculos '!AF666="","",'Cálculos '!AF666)</f>
        <v/>
      </c>
      <c r="Z660" s="172" t="str">
        <f>IF('Cálculos '!AG666="","",'Cálculos '!AG666)</f>
        <v/>
      </c>
      <c r="AA660" s="172" t="str">
        <f>IF('Cálculos '!AH666="","",'Cálculos '!AH666)</f>
        <v/>
      </c>
      <c r="AB660" s="172" t="str">
        <f>IF('Cálculos '!AI666="","",'Cálculos '!AI666)</f>
        <v/>
      </c>
      <c r="AC660" s="172" t="str">
        <f>IF('Cálculos '!AJ666="","",'Cálculos '!AJ666)</f>
        <v/>
      </c>
      <c r="AD660" s="172" t="str">
        <f>IF('Cálculos '!AK666="","",'Cálculos '!AK666)</f>
        <v/>
      </c>
      <c r="AE660" s="172" t="str">
        <f>IF('Cálculos '!AL666="","",'Cálculos '!AL666)</f>
        <v/>
      </c>
      <c r="AF660" s="172" t="str">
        <f>IF('Cálculos '!AM666="","",'Cálculos '!AM666)</f>
        <v/>
      </c>
      <c r="AG660" s="172" t="str">
        <f>IF('Cálculos '!AN666="","",'Cálculos '!AN666)</f>
        <v/>
      </c>
      <c r="AH660" s="172" t="str">
        <f>IF('Cálculos '!AO666="","",'Cálculos '!AO666)</f>
        <v/>
      </c>
      <c r="AI660" s="172" t="str">
        <f>IF('Cálculos '!AP666="","",'Cálculos '!AP666)</f>
        <v/>
      </c>
      <c r="AJ660" s="443" t="str">
        <f>IF('Cálculos '!AQ666="","",'Cálculos '!AQ666)</f>
        <v/>
      </c>
      <c r="AK660" s="446" t="str">
        <f>IF('Cálculos '!D666="","",AVERAGE(C660:AJ660))</f>
        <v/>
      </c>
      <c r="AM660" s="181">
        <f t="shared" si="398"/>
        <v>658</v>
      </c>
      <c r="AN660" s="284" t="str">
        <f t="shared" si="399"/>
        <v/>
      </c>
      <c r="AO660" s="285" t="str">
        <f t="shared" si="400"/>
        <v/>
      </c>
      <c r="AP660" s="285" t="str">
        <f t="shared" si="401"/>
        <v/>
      </c>
      <c r="AQ660" s="285" t="str">
        <f t="shared" si="402"/>
        <v/>
      </c>
      <c r="AR660" s="182" t="str">
        <f t="shared" si="403"/>
        <v/>
      </c>
      <c r="AS660" s="182" t="str">
        <f t="shared" si="404"/>
        <v/>
      </c>
      <c r="AT660" s="182" t="str">
        <f t="shared" si="405"/>
        <v/>
      </c>
      <c r="AU660" s="182" t="str">
        <f t="shared" si="406"/>
        <v/>
      </c>
      <c r="AV660" s="182" t="str">
        <f t="shared" si="407"/>
        <v/>
      </c>
      <c r="AW660" s="182" t="str">
        <f t="shared" si="408"/>
        <v/>
      </c>
      <c r="AX660" s="182" t="str">
        <f t="shared" si="409"/>
        <v/>
      </c>
      <c r="AY660" s="182" t="str">
        <f t="shared" si="410"/>
        <v/>
      </c>
      <c r="AZ660" s="182" t="str">
        <f t="shared" si="411"/>
        <v/>
      </c>
      <c r="BA660" s="182" t="str">
        <f t="shared" si="412"/>
        <v/>
      </c>
      <c r="BB660" s="182" t="str">
        <f t="shared" si="413"/>
        <v/>
      </c>
      <c r="BC660" s="182" t="str">
        <f t="shared" si="414"/>
        <v/>
      </c>
      <c r="BD660" s="182" t="str">
        <f t="shared" si="415"/>
        <v/>
      </c>
      <c r="BE660" s="182" t="str">
        <f t="shared" si="416"/>
        <v/>
      </c>
      <c r="BF660" s="182" t="str">
        <f t="shared" si="417"/>
        <v/>
      </c>
      <c r="BG660" s="182" t="str">
        <f t="shared" si="418"/>
        <v/>
      </c>
      <c r="BH660" s="182" t="str">
        <f t="shared" si="419"/>
        <v/>
      </c>
      <c r="BI660" s="182" t="str">
        <f t="shared" si="420"/>
        <v/>
      </c>
      <c r="BJ660" s="182" t="str">
        <f t="shared" si="421"/>
        <v/>
      </c>
      <c r="BK660" s="182" t="str">
        <f t="shared" si="422"/>
        <v/>
      </c>
      <c r="BL660" s="182" t="str">
        <f t="shared" si="423"/>
        <v/>
      </c>
      <c r="BM660" s="182" t="str">
        <f t="shared" si="424"/>
        <v/>
      </c>
      <c r="BN660" s="182" t="str">
        <f t="shared" si="425"/>
        <v/>
      </c>
      <c r="BO660" s="182" t="str">
        <f t="shared" si="426"/>
        <v/>
      </c>
      <c r="BP660" s="182" t="str">
        <f t="shared" si="427"/>
        <v/>
      </c>
      <c r="BQ660" s="182" t="str">
        <f t="shared" si="428"/>
        <v/>
      </c>
      <c r="BR660" s="182" t="str">
        <f t="shared" si="429"/>
        <v/>
      </c>
      <c r="BS660" s="182" t="str">
        <f t="shared" si="430"/>
        <v/>
      </c>
      <c r="BT660" s="182" t="str">
        <f t="shared" si="431"/>
        <v/>
      </c>
      <c r="BU660" s="183" t="str">
        <f t="shared" si="432"/>
        <v/>
      </c>
      <c r="BV660" s="184" t="str">
        <f>IF('Cálculos '!C666="","",AVERAGE(AN660:BU660))</f>
        <v/>
      </c>
    </row>
    <row r="661" spans="2:74" ht="17.25" hidden="1" thickBot="1" x14ac:dyDescent="0.35">
      <c r="B661" s="165">
        <f t="shared" si="397"/>
        <v>659</v>
      </c>
      <c r="C661" s="171" t="str">
        <f>IF('Cálculos '!J667="","",'Cálculos '!J667)</f>
        <v/>
      </c>
      <c r="D661" s="172" t="str">
        <f>IF('Cálculos '!K667="","",'Cálculos '!K667)</f>
        <v/>
      </c>
      <c r="E661" s="172" t="str">
        <f>IF('Cálculos '!L667="","",'Cálculos '!L667)</f>
        <v/>
      </c>
      <c r="F661" s="172" t="str">
        <f>IF('Cálculos '!M667="","",'Cálculos '!M667)</f>
        <v/>
      </c>
      <c r="G661" s="172" t="str">
        <f>IF('Cálculos '!N667="","",'Cálculos '!N667)</f>
        <v/>
      </c>
      <c r="H661" s="172" t="str">
        <f>IF('Cálculos '!O667="","",'Cálculos '!O667)</f>
        <v/>
      </c>
      <c r="I661" s="172" t="str">
        <f>IF('Cálculos '!P667="","",'Cálculos '!P667)</f>
        <v/>
      </c>
      <c r="J661" s="172" t="str">
        <f>IF('Cálculos '!Q667="","",'Cálculos '!Q667)</f>
        <v/>
      </c>
      <c r="K661" s="172" t="str">
        <f>IF('Cálculos '!R667="","",'Cálculos '!R667)</f>
        <v/>
      </c>
      <c r="L661" s="172" t="str">
        <f>IF('Cálculos '!S667="","",'Cálculos '!S667)</f>
        <v/>
      </c>
      <c r="M661" s="172" t="str">
        <f>IF('Cálculos '!T667="","",'Cálculos '!T667)</f>
        <v/>
      </c>
      <c r="N661" s="172" t="str">
        <f>IF('Cálculos '!U667="","",'Cálculos '!U667)</f>
        <v/>
      </c>
      <c r="O661" s="172" t="str">
        <f>IF('Cálculos '!V667="","",'Cálculos '!V667)</f>
        <v/>
      </c>
      <c r="P661" s="172" t="str">
        <f>IF('Cálculos '!W667="","",'Cálculos '!W667)</f>
        <v/>
      </c>
      <c r="Q661" s="172" t="str">
        <f>IF('Cálculos '!X667="","",'Cálculos '!X667)</f>
        <v/>
      </c>
      <c r="R661" s="172" t="str">
        <f>IF('Cálculos '!Y667="","",'Cálculos '!Y667)</f>
        <v/>
      </c>
      <c r="S661" s="172" t="str">
        <f>IF('Cálculos '!Z667="","",'Cálculos '!Z667)</f>
        <v/>
      </c>
      <c r="T661" s="172" t="str">
        <f>IF('Cálculos '!AA667="","",'Cálculos '!AA667)</f>
        <v/>
      </c>
      <c r="U661" s="172" t="str">
        <f>IF('Cálculos '!AB667="","",'Cálculos '!AB667)</f>
        <v/>
      </c>
      <c r="V661" s="172" t="str">
        <f>IF('Cálculos '!AC667="","",'Cálculos '!AC667)</f>
        <v/>
      </c>
      <c r="W661" s="172" t="str">
        <f>IF('Cálculos '!AD667="","",'Cálculos '!AD667)</f>
        <v/>
      </c>
      <c r="X661" s="172" t="str">
        <f>IF('Cálculos '!AE667="","",'Cálculos '!AE667)</f>
        <v/>
      </c>
      <c r="Y661" s="172" t="str">
        <f>IF('Cálculos '!AF667="","",'Cálculos '!AF667)</f>
        <v/>
      </c>
      <c r="Z661" s="172" t="str">
        <f>IF('Cálculos '!AG667="","",'Cálculos '!AG667)</f>
        <v/>
      </c>
      <c r="AA661" s="172" t="str">
        <f>IF('Cálculos '!AH667="","",'Cálculos '!AH667)</f>
        <v/>
      </c>
      <c r="AB661" s="172" t="str">
        <f>IF('Cálculos '!AI667="","",'Cálculos '!AI667)</f>
        <v/>
      </c>
      <c r="AC661" s="172" t="str">
        <f>IF('Cálculos '!AJ667="","",'Cálculos '!AJ667)</f>
        <v/>
      </c>
      <c r="AD661" s="172" t="str">
        <f>IF('Cálculos '!AK667="","",'Cálculos '!AK667)</f>
        <v/>
      </c>
      <c r="AE661" s="172" t="str">
        <f>IF('Cálculos '!AL667="","",'Cálculos '!AL667)</f>
        <v/>
      </c>
      <c r="AF661" s="172" t="str">
        <f>IF('Cálculos '!AM667="","",'Cálculos '!AM667)</f>
        <v/>
      </c>
      <c r="AG661" s="172" t="str">
        <f>IF('Cálculos '!AN667="","",'Cálculos '!AN667)</f>
        <v/>
      </c>
      <c r="AH661" s="172" t="str">
        <f>IF('Cálculos '!AO667="","",'Cálculos '!AO667)</f>
        <v/>
      </c>
      <c r="AI661" s="172" t="str">
        <f>IF('Cálculos '!AP667="","",'Cálculos '!AP667)</f>
        <v/>
      </c>
      <c r="AJ661" s="443" t="str">
        <f>IF('Cálculos '!AQ667="","",'Cálculos '!AQ667)</f>
        <v/>
      </c>
      <c r="AK661" s="446" t="str">
        <f>IF('Cálculos '!D667="","",AVERAGE(C661:AJ661))</f>
        <v/>
      </c>
      <c r="AM661" s="181">
        <f t="shared" si="398"/>
        <v>659</v>
      </c>
      <c r="AN661" s="284" t="str">
        <f t="shared" si="399"/>
        <v/>
      </c>
      <c r="AO661" s="285" t="str">
        <f t="shared" si="400"/>
        <v/>
      </c>
      <c r="AP661" s="285" t="str">
        <f t="shared" si="401"/>
        <v/>
      </c>
      <c r="AQ661" s="285" t="str">
        <f t="shared" si="402"/>
        <v/>
      </c>
      <c r="AR661" s="182" t="str">
        <f t="shared" si="403"/>
        <v/>
      </c>
      <c r="AS661" s="182" t="str">
        <f t="shared" si="404"/>
        <v/>
      </c>
      <c r="AT661" s="182" t="str">
        <f t="shared" si="405"/>
        <v/>
      </c>
      <c r="AU661" s="182" t="str">
        <f t="shared" si="406"/>
        <v/>
      </c>
      <c r="AV661" s="182" t="str">
        <f t="shared" si="407"/>
        <v/>
      </c>
      <c r="AW661" s="182" t="str">
        <f t="shared" si="408"/>
        <v/>
      </c>
      <c r="AX661" s="182" t="str">
        <f t="shared" si="409"/>
        <v/>
      </c>
      <c r="AY661" s="182" t="str">
        <f t="shared" si="410"/>
        <v/>
      </c>
      <c r="AZ661" s="182" t="str">
        <f t="shared" si="411"/>
        <v/>
      </c>
      <c r="BA661" s="182" t="str">
        <f t="shared" si="412"/>
        <v/>
      </c>
      <c r="BB661" s="182" t="str">
        <f t="shared" si="413"/>
        <v/>
      </c>
      <c r="BC661" s="182" t="str">
        <f t="shared" si="414"/>
        <v/>
      </c>
      <c r="BD661" s="182" t="str">
        <f t="shared" si="415"/>
        <v/>
      </c>
      <c r="BE661" s="182" t="str">
        <f t="shared" si="416"/>
        <v/>
      </c>
      <c r="BF661" s="182" t="str">
        <f t="shared" si="417"/>
        <v/>
      </c>
      <c r="BG661" s="182" t="str">
        <f t="shared" si="418"/>
        <v/>
      </c>
      <c r="BH661" s="182" t="str">
        <f t="shared" si="419"/>
        <v/>
      </c>
      <c r="BI661" s="182" t="str">
        <f t="shared" si="420"/>
        <v/>
      </c>
      <c r="BJ661" s="182" t="str">
        <f t="shared" si="421"/>
        <v/>
      </c>
      <c r="BK661" s="182" t="str">
        <f t="shared" si="422"/>
        <v/>
      </c>
      <c r="BL661" s="182" t="str">
        <f t="shared" si="423"/>
        <v/>
      </c>
      <c r="BM661" s="182" t="str">
        <f t="shared" si="424"/>
        <v/>
      </c>
      <c r="BN661" s="182" t="str">
        <f t="shared" si="425"/>
        <v/>
      </c>
      <c r="BO661" s="182" t="str">
        <f t="shared" si="426"/>
        <v/>
      </c>
      <c r="BP661" s="182" t="str">
        <f t="shared" si="427"/>
        <v/>
      </c>
      <c r="BQ661" s="182" t="str">
        <f t="shared" si="428"/>
        <v/>
      </c>
      <c r="BR661" s="182" t="str">
        <f t="shared" si="429"/>
        <v/>
      </c>
      <c r="BS661" s="182" t="str">
        <f t="shared" si="430"/>
        <v/>
      </c>
      <c r="BT661" s="182" t="str">
        <f t="shared" si="431"/>
        <v/>
      </c>
      <c r="BU661" s="183" t="str">
        <f t="shared" si="432"/>
        <v/>
      </c>
      <c r="BV661" s="184" t="str">
        <f>IF('Cálculos '!C667="","",AVERAGE(AN661:BU661))</f>
        <v/>
      </c>
    </row>
    <row r="662" spans="2:74" ht="17.25" hidden="1" thickBot="1" x14ac:dyDescent="0.35">
      <c r="B662" s="165">
        <f t="shared" si="397"/>
        <v>660</v>
      </c>
      <c r="C662" s="171" t="str">
        <f>IF('Cálculos '!J668="","",'Cálculos '!J668)</f>
        <v/>
      </c>
      <c r="D662" s="172" t="str">
        <f>IF('Cálculos '!K668="","",'Cálculos '!K668)</f>
        <v/>
      </c>
      <c r="E662" s="172" t="str">
        <f>IF('Cálculos '!L668="","",'Cálculos '!L668)</f>
        <v/>
      </c>
      <c r="F662" s="172" t="str">
        <f>IF('Cálculos '!M668="","",'Cálculos '!M668)</f>
        <v/>
      </c>
      <c r="G662" s="172" t="str">
        <f>IF('Cálculos '!N668="","",'Cálculos '!N668)</f>
        <v/>
      </c>
      <c r="H662" s="172" t="str">
        <f>IF('Cálculos '!O668="","",'Cálculos '!O668)</f>
        <v/>
      </c>
      <c r="I662" s="172" t="str">
        <f>IF('Cálculos '!P668="","",'Cálculos '!P668)</f>
        <v/>
      </c>
      <c r="J662" s="172" t="str">
        <f>IF('Cálculos '!Q668="","",'Cálculos '!Q668)</f>
        <v/>
      </c>
      <c r="K662" s="172" t="str">
        <f>IF('Cálculos '!R668="","",'Cálculos '!R668)</f>
        <v/>
      </c>
      <c r="L662" s="172" t="str">
        <f>IF('Cálculos '!S668="","",'Cálculos '!S668)</f>
        <v/>
      </c>
      <c r="M662" s="172" t="str">
        <f>IF('Cálculos '!T668="","",'Cálculos '!T668)</f>
        <v/>
      </c>
      <c r="N662" s="172" t="str">
        <f>IF('Cálculos '!U668="","",'Cálculos '!U668)</f>
        <v/>
      </c>
      <c r="O662" s="172" t="str">
        <f>IF('Cálculos '!V668="","",'Cálculos '!V668)</f>
        <v/>
      </c>
      <c r="P662" s="172" t="str">
        <f>IF('Cálculos '!W668="","",'Cálculos '!W668)</f>
        <v/>
      </c>
      <c r="Q662" s="172" t="str">
        <f>IF('Cálculos '!X668="","",'Cálculos '!X668)</f>
        <v/>
      </c>
      <c r="R662" s="172" t="str">
        <f>IF('Cálculos '!Y668="","",'Cálculos '!Y668)</f>
        <v/>
      </c>
      <c r="S662" s="172" t="str">
        <f>IF('Cálculos '!Z668="","",'Cálculos '!Z668)</f>
        <v/>
      </c>
      <c r="T662" s="172" t="str">
        <f>IF('Cálculos '!AA668="","",'Cálculos '!AA668)</f>
        <v/>
      </c>
      <c r="U662" s="172" t="str">
        <f>IF('Cálculos '!AB668="","",'Cálculos '!AB668)</f>
        <v/>
      </c>
      <c r="V662" s="172" t="str">
        <f>IF('Cálculos '!AC668="","",'Cálculos '!AC668)</f>
        <v/>
      </c>
      <c r="W662" s="172" t="str">
        <f>IF('Cálculos '!AD668="","",'Cálculos '!AD668)</f>
        <v/>
      </c>
      <c r="X662" s="172" t="str">
        <f>IF('Cálculos '!AE668="","",'Cálculos '!AE668)</f>
        <v/>
      </c>
      <c r="Y662" s="172" t="str">
        <f>IF('Cálculos '!AF668="","",'Cálculos '!AF668)</f>
        <v/>
      </c>
      <c r="Z662" s="172" t="str">
        <f>IF('Cálculos '!AG668="","",'Cálculos '!AG668)</f>
        <v/>
      </c>
      <c r="AA662" s="172" t="str">
        <f>IF('Cálculos '!AH668="","",'Cálculos '!AH668)</f>
        <v/>
      </c>
      <c r="AB662" s="172" t="str">
        <f>IF('Cálculos '!AI668="","",'Cálculos '!AI668)</f>
        <v/>
      </c>
      <c r="AC662" s="172" t="str">
        <f>IF('Cálculos '!AJ668="","",'Cálculos '!AJ668)</f>
        <v/>
      </c>
      <c r="AD662" s="172" t="str">
        <f>IF('Cálculos '!AK668="","",'Cálculos '!AK668)</f>
        <v/>
      </c>
      <c r="AE662" s="172" t="str">
        <f>IF('Cálculos '!AL668="","",'Cálculos '!AL668)</f>
        <v/>
      </c>
      <c r="AF662" s="172" t="str">
        <f>IF('Cálculos '!AM668="","",'Cálculos '!AM668)</f>
        <v/>
      </c>
      <c r="AG662" s="172" t="str">
        <f>IF('Cálculos '!AN668="","",'Cálculos '!AN668)</f>
        <v/>
      </c>
      <c r="AH662" s="172" t="str">
        <f>IF('Cálculos '!AO668="","",'Cálculos '!AO668)</f>
        <v/>
      </c>
      <c r="AI662" s="172" t="str">
        <f>IF('Cálculos '!AP668="","",'Cálculos '!AP668)</f>
        <v/>
      </c>
      <c r="AJ662" s="443" t="str">
        <f>IF('Cálculos '!AQ668="","",'Cálculos '!AQ668)</f>
        <v/>
      </c>
      <c r="AK662" s="446" t="str">
        <f>IF('Cálculos '!D668="","",AVERAGE(C662:AJ662))</f>
        <v/>
      </c>
      <c r="AM662" s="181">
        <f t="shared" si="398"/>
        <v>660</v>
      </c>
      <c r="AN662" s="284" t="str">
        <f t="shared" si="399"/>
        <v/>
      </c>
      <c r="AO662" s="285" t="str">
        <f t="shared" si="400"/>
        <v/>
      </c>
      <c r="AP662" s="285" t="str">
        <f t="shared" si="401"/>
        <v/>
      </c>
      <c r="AQ662" s="285" t="str">
        <f t="shared" si="402"/>
        <v/>
      </c>
      <c r="AR662" s="182" t="str">
        <f t="shared" si="403"/>
        <v/>
      </c>
      <c r="AS662" s="182" t="str">
        <f t="shared" si="404"/>
        <v/>
      </c>
      <c r="AT662" s="182" t="str">
        <f t="shared" si="405"/>
        <v/>
      </c>
      <c r="AU662" s="182" t="str">
        <f t="shared" si="406"/>
        <v/>
      </c>
      <c r="AV662" s="182" t="str">
        <f t="shared" si="407"/>
        <v/>
      </c>
      <c r="AW662" s="182" t="str">
        <f t="shared" si="408"/>
        <v/>
      </c>
      <c r="AX662" s="182" t="str">
        <f t="shared" si="409"/>
        <v/>
      </c>
      <c r="AY662" s="182" t="str">
        <f t="shared" si="410"/>
        <v/>
      </c>
      <c r="AZ662" s="182" t="str">
        <f t="shared" si="411"/>
        <v/>
      </c>
      <c r="BA662" s="182" t="str">
        <f t="shared" si="412"/>
        <v/>
      </c>
      <c r="BB662" s="182" t="str">
        <f t="shared" si="413"/>
        <v/>
      </c>
      <c r="BC662" s="182" t="str">
        <f t="shared" si="414"/>
        <v/>
      </c>
      <c r="BD662" s="182" t="str">
        <f t="shared" si="415"/>
        <v/>
      </c>
      <c r="BE662" s="182" t="str">
        <f t="shared" si="416"/>
        <v/>
      </c>
      <c r="BF662" s="182" t="str">
        <f t="shared" si="417"/>
        <v/>
      </c>
      <c r="BG662" s="182" t="str">
        <f t="shared" si="418"/>
        <v/>
      </c>
      <c r="BH662" s="182" t="str">
        <f t="shared" si="419"/>
        <v/>
      </c>
      <c r="BI662" s="182" t="str">
        <f t="shared" si="420"/>
        <v/>
      </c>
      <c r="BJ662" s="182" t="str">
        <f t="shared" si="421"/>
        <v/>
      </c>
      <c r="BK662" s="182" t="str">
        <f t="shared" si="422"/>
        <v/>
      </c>
      <c r="BL662" s="182" t="str">
        <f t="shared" si="423"/>
        <v/>
      </c>
      <c r="BM662" s="182" t="str">
        <f t="shared" si="424"/>
        <v/>
      </c>
      <c r="BN662" s="182" t="str">
        <f t="shared" si="425"/>
        <v/>
      </c>
      <c r="BO662" s="182" t="str">
        <f t="shared" si="426"/>
        <v/>
      </c>
      <c r="BP662" s="182" t="str">
        <f t="shared" si="427"/>
        <v/>
      </c>
      <c r="BQ662" s="182" t="str">
        <f t="shared" si="428"/>
        <v/>
      </c>
      <c r="BR662" s="182" t="str">
        <f t="shared" si="429"/>
        <v/>
      </c>
      <c r="BS662" s="182" t="str">
        <f t="shared" si="430"/>
        <v/>
      </c>
      <c r="BT662" s="182" t="str">
        <f t="shared" si="431"/>
        <v/>
      </c>
      <c r="BU662" s="183" t="str">
        <f t="shared" si="432"/>
        <v/>
      </c>
      <c r="BV662" s="184" t="str">
        <f>IF('Cálculos '!C668="","",AVERAGE(AN662:BU662))</f>
        <v/>
      </c>
    </row>
    <row r="663" spans="2:74" ht="17.25" hidden="1" thickBot="1" x14ac:dyDescent="0.35">
      <c r="B663" s="165">
        <f t="shared" si="397"/>
        <v>661</v>
      </c>
      <c r="C663" s="171" t="str">
        <f>IF('Cálculos '!J669="","",'Cálculos '!J669)</f>
        <v/>
      </c>
      <c r="D663" s="172" t="str">
        <f>IF('Cálculos '!K669="","",'Cálculos '!K669)</f>
        <v/>
      </c>
      <c r="E663" s="172" t="str">
        <f>IF('Cálculos '!L669="","",'Cálculos '!L669)</f>
        <v/>
      </c>
      <c r="F663" s="172" t="str">
        <f>IF('Cálculos '!M669="","",'Cálculos '!M669)</f>
        <v/>
      </c>
      <c r="G663" s="172" t="str">
        <f>IF('Cálculos '!N669="","",'Cálculos '!N669)</f>
        <v/>
      </c>
      <c r="H663" s="172" t="str">
        <f>IF('Cálculos '!O669="","",'Cálculos '!O669)</f>
        <v/>
      </c>
      <c r="I663" s="172" t="str">
        <f>IF('Cálculos '!P669="","",'Cálculos '!P669)</f>
        <v/>
      </c>
      <c r="J663" s="172" t="str">
        <f>IF('Cálculos '!Q669="","",'Cálculos '!Q669)</f>
        <v/>
      </c>
      <c r="K663" s="172" t="str">
        <f>IF('Cálculos '!R669="","",'Cálculos '!R669)</f>
        <v/>
      </c>
      <c r="L663" s="172" t="str">
        <f>IF('Cálculos '!S669="","",'Cálculos '!S669)</f>
        <v/>
      </c>
      <c r="M663" s="172" t="str">
        <f>IF('Cálculos '!T669="","",'Cálculos '!T669)</f>
        <v/>
      </c>
      <c r="N663" s="172" t="str">
        <f>IF('Cálculos '!U669="","",'Cálculos '!U669)</f>
        <v/>
      </c>
      <c r="O663" s="172" t="str">
        <f>IF('Cálculos '!V669="","",'Cálculos '!V669)</f>
        <v/>
      </c>
      <c r="P663" s="172" t="str">
        <f>IF('Cálculos '!W669="","",'Cálculos '!W669)</f>
        <v/>
      </c>
      <c r="Q663" s="172" t="str">
        <f>IF('Cálculos '!X669="","",'Cálculos '!X669)</f>
        <v/>
      </c>
      <c r="R663" s="172" t="str">
        <f>IF('Cálculos '!Y669="","",'Cálculos '!Y669)</f>
        <v/>
      </c>
      <c r="S663" s="172" t="str">
        <f>IF('Cálculos '!Z669="","",'Cálculos '!Z669)</f>
        <v/>
      </c>
      <c r="T663" s="172" t="str">
        <f>IF('Cálculos '!AA669="","",'Cálculos '!AA669)</f>
        <v/>
      </c>
      <c r="U663" s="172" t="str">
        <f>IF('Cálculos '!AB669="","",'Cálculos '!AB669)</f>
        <v/>
      </c>
      <c r="V663" s="172" t="str">
        <f>IF('Cálculos '!AC669="","",'Cálculos '!AC669)</f>
        <v/>
      </c>
      <c r="W663" s="172" t="str">
        <f>IF('Cálculos '!AD669="","",'Cálculos '!AD669)</f>
        <v/>
      </c>
      <c r="X663" s="172" t="str">
        <f>IF('Cálculos '!AE669="","",'Cálculos '!AE669)</f>
        <v/>
      </c>
      <c r="Y663" s="172" t="str">
        <f>IF('Cálculos '!AF669="","",'Cálculos '!AF669)</f>
        <v/>
      </c>
      <c r="Z663" s="172" t="str">
        <f>IF('Cálculos '!AG669="","",'Cálculos '!AG669)</f>
        <v/>
      </c>
      <c r="AA663" s="172" t="str">
        <f>IF('Cálculos '!AH669="","",'Cálculos '!AH669)</f>
        <v/>
      </c>
      <c r="AB663" s="172" t="str">
        <f>IF('Cálculos '!AI669="","",'Cálculos '!AI669)</f>
        <v/>
      </c>
      <c r="AC663" s="172" t="str">
        <f>IF('Cálculos '!AJ669="","",'Cálculos '!AJ669)</f>
        <v/>
      </c>
      <c r="AD663" s="172" t="str">
        <f>IF('Cálculos '!AK669="","",'Cálculos '!AK669)</f>
        <v/>
      </c>
      <c r="AE663" s="172" t="str">
        <f>IF('Cálculos '!AL669="","",'Cálculos '!AL669)</f>
        <v/>
      </c>
      <c r="AF663" s="172" t="str">
        <f>IF('Cálculos '!AM669="","",'Cálculos '!AM669)</f>
        <v/>
      </c>
      <c r="AG663" s="172" t="str">
        <f>IF('Cálculos '!AN669="","",'Cálculos '!AN669)</f>
        <v/>
      </c>
      <c r="AH663" s="172" t="str">
        <f>IF('Cálculos '!AO669="","",'Cálculos '!AO669)</f>
        <v/>
      </c>
      <c r="AI663" s="172" t="str">
        <f>IF('Cálculos '!AP669="","",'Cálculos '!AP669)</f>
        <v/>
      </c>
      <c r="AJ663" s="443" t="str">
        <f>IF('Cálculos '!AQ669="","",'Cálculos '!AQ669)</f>
        <v/>
      </c>
      <c r="AK663" s="446" t="str">
        <f>IF('Cálculos '!D669="","",AVERAGE(C663:AJ663))</f>
        <v/>
      </c>
      <c r="AM663" s="181">
        <f t="shared" si="398"/>
        <v>661</v>
      </c>
      <c r="AN663" s="284" t="str">
        <f t="shared" si="399"/>
        <v/>
      </c>
      <c r="AO663" s="285" t="str">
        <f t="shared" si="400"/>
        <v/>
      </c>
      <c r="AP663" s="285" t="str">
        <f t="shared" si="401"/>
        <v/>
      </c>
      <c r="AQ663" s="285" t="str">
        <f t="shared" si="402"/>
        <v/>
      </c>
      <c r="AR663" s="182" t="str">
        <f t="shared" si="403"/>
        <v/>
      </c>
      <c r="AS663" s="182" t="str">
        <f t="shared" si="404"/>
        <v/>
      </c>
      <c r="AT663" s="182" t="str">
        <f t="shared" si="405"/>
        <v/>
      </c>
      <c r="AU663" s="182" t="str">
        <f t="shared" si="406"/>
        <v/>
      </c>
      <c r="AV663" s="182" t="str">
        <f t="shared" si="407"/>
        <v/>
      </c>
      <c r="AW663" s="182" t="str">
        <f t="shared" si="408"/>
        <v/>
      </c>
      <c r="AX663" s="182" t="str">
        <f t="shared" si="409"/>
        <v/>
      </c>
      <c r="AY663" s="182" t="str">
        <f t="shared" si="410"/>
        <v/>
      </c>
      <c r="AZ663" s="182" t="str">
        <f t="shared" si="411"/>
        <v/>
      </c>
      <c r="BA663" s="182" t="str">
        <f t="shared" si="412"/>
        <v/>
      </c>
      <c r="BB663" s="182" t="str">
        <f t="shared" si="413"/>
        <v/>
      </c>
      <c r="BC663" s="182" t="str">
        <f t="shared" si="414"/>
        <v/>
      </c>
      <c r="BD663" s="182" t="str">
        <f t="shared" si="415"/>
        <v/>
      </c>
      <c r="BE663" s="182" t="str">
        <f t="shared" si="416"/>
        <v/>
      </c>
      <c r="BF663" s="182" t="str">
        <f t="shared" si="417"/>
        <v/>
      </c>
      <c r="BG663" s="182" t="str">
        <f t="shared" si="418"/>
        <v/>
      </c>
      <c r="BH663" s="182" t="str">
        <f t="shared" si="419"/>
        <v/>
      </c>
      <c r="BI663" s="182" t="str">
        <f t="shared" si="420"/>
        <v/>
      </c>
      <c r="BJ663" s="182" t="str">
        <f t="shared" si="421"/>
        <v/>
      </c>
      <c r="BK663" s="182" t="str">
        <f t="shared" si="422"/>
        <v/>
      </c>
      <c r="BL663" s="182" t="str">
        <f t="shared" si="423"/>
        <v/>
      </c>
      <c r="BM663" s="182" t="str">
        <f t="shared" si="424"/>
        <v/>
      </c>
      <c r="BN663" s="182" t="str">
        <f t="shared" si="425"/>
        <v/>
      </c>
      <c r="BO663" s="182" t="str">
        <f t="shared" si="426"/>
        <v/>
      </c>
      <c r="BP663" s="182" t="str">
        <f t="shared" si="427"/>
        <v/>
      </c>
      <c r="BQ663" s="182" t="str">
        <f t="shared" si="428"/>
        <v/>
      </c>
      <c r="BR663" s="182" t="str">
        <f t="shared" si="429"/>
        <v/>
      </c>
      <c r="BS663" s="182" t="str">
        <f t="shared" si="430"/>
        <v/>
      </c>
      <c r="BT663" s="182" t="str">
        <f t="shared" si="431"/>
        <v/>
      </c>
      <c r="BU663" s="183" t="str">
        <f t="shared" si="432"/>
        <v/>
      </c>
      <c r="BV663" s="184" t="str">
        <f>IF('Cálculos '!C669="","",AVERAGE(AN663:BU663))</f>
        <v/>
      </c>
    </row>
    <row r="664" spans="2:74" ht="17.25" hidden="1" thickBot="1" x14ac:dyDescent="0.35">
      <c r="B664" s="165">
        <f t="shared" si="397"/>
        <v>662</v>
      </c>
      <c r="C664" s="171" t="str">
        <f>IF('Cálculos '!J670="","",'Cálculos '!J670)</f>
        <v/>
      </c>
      <c r="D664" s="172" t="str">
        <f>IF('Cálculos '!K670="","",'Cálculos '!K670)</f>
        <v/>
      </c>
      <c r="E664" s="172" t="str">
        <f>IF('Cálculos '!L670="","",'Cálculos '!L670)</f>
        <v/>
      </c>
      <c r="F664" s="172" t="str">
        <f>IF('Cálculos '!M670="","",'Cálculos '!M670)</f>
        <v/>
      </c>
      <c r="G664" s="172" t="str">
        <f>IF('Cálculos '!N670="","",'Cálculos '!N670)</f>
        <v/>
      </c>
      <c r="H664" s="172" t="str">
        <f>IF('Cálculos '!O670="","",'Cálculos '!O670)</f>
        <v/>
      </c>
      <c r="I664" s="172" t="str">
        <f>IF('Cálculos '!P670="","",'Cálculos '!P670)</f>
        <v/>
      </c>
      <c r="J664" s="172" t="str">
        <f>IF('Cálculos '!Q670="","",'Cálculos '!Q670)</f>
        <v/>
      </c>
      <c r="K664" s="172" t="str">
        <f>IF('Cálculos '!R670="","",'Cálculos '!R670)</f>
        <v/>
      </c>
      <c r="L664" s="172" t="str">
        <f>IF('Cálculos '!S670="","",'Cálculos '!S670)</f>
        <v/>
      </c>
      <c r="M664" s="172" t="str">
        <f>IF('Cálculos '!T670="","",'Cálculos '!T670)</f>
        <v/>
      </c>
      <c r="N664" s="172" t="str">
        <f>IF('Cálculos '!U670="","",'Cálculos '!U670)</f>
        <v/>
      </c>
      <c r="O664" s="172" t="str">
        <f>IF('Cálculos '!V670="","",'Cálculos '!V670)</f>
        <v/>
      </c>
      <c r="P664" s="172" t="str">
        <f>IF('Cálculos '!W670="","",'Cálculos '!W670)</f>
        <v/>
      </c>
      <c r="Q664" s="172" t="str">
        <f>IF('Cálculos '!X670="","",'Cálculos '!X670)</f>
        <v/>
      </c>
      <c r="R664" s="172" t="str">
        <f>IF('Cálculos '!Y670="","",'Cálculos '!Y670)</f>
        <v/>
      </c>
      <c r="S664" s="172" t="str">
        <f>IF('Cálculos '!Z670="","",'Cálculos '!Z670)</f>
        <v/>
      </c>
      <c r="T664" s="172" t="str">
        <f>IF('Cálculos '!AA670="","",'Cálculos '!AA670)</f>
        <v/>
      </c>
      <c r="U664" s="172" t="str">
        <f>IF('Cálculos '!AB670="","",'Cálculos '!AB670)</f>
        <v/>
      </c>
      <c r="V664" s="172" t="str">
        <f>IF('Cálculos '!AC670="","",'Cálculos '!AC670)</f>
        <v/>
      </c>
      <c r="W664" s="172" t="str">
        <f>IF('Cálculos '!AD670="","",'Cálculos '!AD670)</f>
        <v/>
      </c>
      <c r="X664" s="172" t="str">
        <f>IF('Cálculos '!AE670="","",'Cálculos '!AE670)</f>
        <v/>
      </c>
      <c r="Y664" s="172" t="str">
        <f>IF('Cálculos '!AF670="","",'Cálculos '!AF670)</f>
        <v/>
      </c>
      <c r="Z664" s="172" t="str">
        <f>IF('Cálculos '!AG670="","",'Cálculos '!AG670)</f>
        <v/>
      </c>
      <c r="AA664" s="172" t="str">
        <f>IF('Cálculos '!AH670="","",'Cálculos '!AH670)</f>
        <v/>
      </c>
      <c r="AB664" s="172" t="str">
        <f>IF('Cálculos '!AI670="","",'Cálculos '!AI670)</f>
        <v/>
      </c>
      <c r="AC664" s="172" t="str">
        <f>IF('Cálculos '!AJ670="","",'Cálculos '!AJ670)</f>
        <v/>
      </c>
      <c r="AD664" s="172" t="str">
        <f>IF('Cálculos '!AK670="","",'Cálculos '!AK670)</f>
        <v/>
      </c>
      <c r="AE664" s="172" t="str">
        <f>IF('Cálculos '!AL670="","",'Cálculos '!AL670)</f>
        <v/>
      </c>
      <c r="AF664" s="172" t="str">
        <f>IF('Cálculos '!AM670="","",'Cálculos '!AM670)</f>
        <v/>
      </c>
      <c r="AG664" s="172" t="str">
        <f>IF('Cálculos '!AN670="","",'Cálculos '!AN670)</f>
        <v/>
      </c>
      <c r="AH664" s="172" t="str">
        <f>IF('Cálculos '!AO670="","",'Cálculos '!AO670)</f>
        <v/>
      </c>
      <c r="AI664" s="172" t="str">
        <f>IF('Cálculos '!AP670="","",'Cálculos '!AP670)</f>
        <v/>
      </c>
      <c r="AJ664" s="443" t="str">
        <f>IF('Cálculos '!AQ670="","",'Cálculos '!AQ670)</f>
        <v/>
      </c>
      <c r="AK664" s="446" t="str">
        <f>IF('Cálculos '!D670="","",AVERAGE(C664:AJ664))</f>
        <v/>
      </c>
      <c r="AM664" s="181">
        <f t="shared" si="398"/>
        <v>662</v>
      </c>
      <c r="AN664" s="284" t="str">
        <f t="shared" si="399"/>
        <v/>
      </c>
      <c r="AO664" s="285" t="str">
        <f t="shared" si="400"/>
        <v/>
      </c>
      <c r="AP664" s="285" t="str">
        <f t="shared" si="401"/>
        <v/>
      </c>
      <c r="AQ664" s="285" t="str">
        <f t="shared" si="402"/>
        <v/>
      </c>
      <c r="AR664" s="182" t="str">
        <f t="shared" si="403"/>
        <v/>
      </c>
      <c r="AS664" s="182" t="str">
        <f t="shared" si="404"/>
        <v/>
      </c>
      <c r="AT664" s="182" t="str">
        <f t="shared" si="405"/>
        <v/>
      </c>
      <c r="AU664" s="182" t="str">
        <f t="shared" si="406"/>
        <v/>
      </c>
      <c r="AV664" s="182" t="str">
        <f t="shared" si="407"/>
        <v/>
      </c>
      <c r="AW664" s="182" t="str">
        <f t="shared" si="408"/>
        <v/>
      </c>
      <c r="AX664" s="182" t="str">
        <f t="shared" si="409"/>
        <v/>
      </c>
      <c r="AY664" s="182" t="str">
        <f t="shared" si="410"/>
        <v/>
      </c>
      <c r="AZ664" s="182" t="str">
        <f t="shared" si="411"/>
        <v/>
      </c>
      <c r="BA664" s="182" t="str">
        <f t="shared" si="412"/>
        <v/>
      </c>
      <c r="BB664" s="182" t="str">
        <f t="shared" si="413"/>
        <v/>
      </c>
      <c r="BC664" s="182" t="str">
        <f t="shared" si="414"/>
        <v/>
      </c>
      <c r="BD664" s="182" t="str">
        <f t="shared" si="415"/>
        <v/>
      </c>
      <c r="BE664" s="182" t="str">
        <f t="shared" si="416"/>
        <v/>
      </c>
      <c r="BF664" s="182" t="str">
        <f t="shared" si="417"/>
        <v/>
      </c>
      <c r="BG664" s="182" t="str">
        <f t="shared" si="418"/>
        <v/>
      </c>
      <c r="BH664" s="182" t="str">
        <f t="shared" si="419"/>
        <v/>
      </c>
      <c r="BI664" s="182" t="str">
        <f t="shared" si="420"/>
        <v/>
      </c>
      <c r="BJ664" s="182" t="str">
        <f t="shared" si="421"/>
        <v/>
      </c>
      <c r="BK664" s="182" t="str">
        <f t="shared" si="422"/>
        <v/>
      </c>
      <c r="BL664" s="182" t="str">
        <f t="shared" si="423"/>
        <v/>
      </c>
      <c r="BM664" s="182" t="str">
        <f t="shared" si="424"/>
        <v/>
      </c>
      <c r="BN664" s="182" t="str">
        <f t="shared" si="425"/>
        <v/>
      </c>
      <c r="BO664" s="182" t="str">
        <f t="shared" si="426"/>
        <v/>
      </c>
      <c r="BP664" s="182" t="str">
        <f t="shared" si="427"/>
        <v/>
      </c>
      <c r="BQ664" s="182" t="str">
        <f t="shared" si="428"/>
        <v/>
      </c>
      <c r="BR664" s="182" t="str">
        <f t="shared" si="429"/>
        <v/>
      </c>
      <c r="BS664" s="182" t="str">
        <f t="shared" si="430"/>
        <v/>
      </c>
      <c r="BT664" s="182" t="str">
        <f t="shared" si="431"/>
        <v/>
      </c>
      <c r="BU664" s="183" t="str">
        <f t="shared" si="432"/>
        <v/>
      </c>
      <c r="BV664" s="184" t="str">
        <f>IF('Cálculos '!C670="","",AVERAGE(AN664:BU664))</f>
        <v/>
      </c>
    </row>
    <row r="665" spans="2:74" ht="17.25" hidden="1" thickBot="1" x14ac:dyDescent="0.35">
      <c r="B665" s="165">
        <f t="shared" si="397"/>
        <v>663</v>
      </c>
      <c r="C665" s="171" t="str">
        <f>IF('Cálculos '!J671="","",'Cálculos '!J671)</f>
        <v/>
      </c>
      <c r="D665" s="172" t="str">
        <f>IF('Cálculos '!K671="","",'Cálculos '!K671)</f>
        <v/>
      </c>
      <c r="E665" s="172" t="str">
        <f>IF('Cálculos '!L671="","",'Cálculos '!L671)</f>
        <v/>
      </c>
      <c r="F665" s="172" t="str">
        <f>IF('Cálculos '!M671="","",'Cálculos '!M671)</f>
        <v/>
      </c>
      <c r="G665" s="172" t="str">
        <f>IF('Cálculos '!N671="","",'Cálculos '!N671)</f>
        <v/>
      </c>
      <c r="H665" s="172" t="str">
        <f>IF('Cálculos '!O671="","",'Cálculos '!O671)</f>
        <v/>
      </c>
      <c r="I665" s="172" t="str">
        <f>IF('Cálculos '!P671="","",'Cálculos '!P671)</f>
        <v/>
      </c>
      <c r="J665" s="172" t="str">
        <f>IF('Cálculos '!Q671="","",'Cálculos '!Q671)</f>
        <v/>
      </c>
      <c r="K665" s="172" t="str">
        <f>IF('Cálculos '!R671="","",'Cálculos '!R671)</f>
        <v/>
      </c>
      <c r="L665" s="172" t="str">
        <f>IF('Cálculos '!S671="","",'Cálculos '!S671)</f>
        <v/>
      </c>
      <c r="M665" s="172" t="str">
        <f>IF('Cálculos '!T671="","",'Cálculos '!T671)</f>
        <v/>
      </c>
      <c r="N665" s="172" t="str">
        <f>IF('Cálculos '!U671="","",'Cálculos '!U671)</f>
        <v/>
      </c>
      <c r="O665" s="172" t="str">
        <f>IF('Cálculos '!V671="","",'Cálculos '!V671)</f>
        <v/>
      </c>
      <c r="P665" s="172" t="str">
        <f>IF('Cálculos '!W671="","",'Cálculos '!W671)</f>
        <v/>
      </c>
      <c r="Q665" s="172" t="str">
        <f>IF('Cálculos '!X671="","",'Cálculos '!X671)</f>
        <v/>
      </c>
      <c r="R665" s="172" t="str">
        <f>IF('Cálculos '!Y671="","",'Cálculos '!Y671)</f>
        <v/>
      </c>
      <c r="S665" s="172" t="str">
        <f>IF('Cálculos '!Z671="","",'Cálculos '!Z671)</f>
        <v/>
      </c>
      <c r="T665" s="172" t="str">
        <f>IF('Cálculos '!AA671="","",'Cálculos '!AA671)</f>
        <v/>
      </c>
      <c r="U665" s="172" t="str">
        <f>IF('Cálculos '!AB671="","",'Cálculos '!AB671)</f>
        <v/>
      </c>
      <c r="V665" s="172" t="str">
        <f>IF('Cálculos '!AC671="","",'Cálculos '!AC671)</f>
        <v/>
      </c>
      <c r="W665" s="172" t="str">
        <f>IF('Cálculos '!AD671="","",'Cálculos '!AD671)</f>
        <v/>
      </c>
      <c r="X665" s="172" t="str">
        <f>IF('Cálculos '!AE671="","",'Cálculos '!AE671)</f>
        <v/>
      </c>
      <c r="Y665" s="172" t="str">
        <f>IF('Cálculos '!AF671="","",'Cálculos '!AF671)</f>
        <v/>
      </c>
      <c r="Z665" s="172" t="str">
        <f>IF('Cálculos '!AG671="","",'Cálculos '!AG671)</f>
        <v/>
      </c>
      <c r="AA665" s="172" t="str">
        <f>IF('Cálculos '!AH671="","",'Cálculos '!AH671)</f>
        <v/>
      </c>
      <c r="AB665" s="172" t="str">
        <f>IF('Cálculos '!AI671="","",'Cálculos '!AI671)</f>
        <v/>
      </c>
      <c r="AC665" s="172" t="str">
        <f>IF('Cálculos '!AJ671="","",'Cálculos '!AJ671)</f>
        <v/>
      </c>
      <c r="AD665" s="172" t="str">
        <f>IF('Cálculos '!AK671="","",'Cálculos '!AK671)</f>
        <v/>
      </c>
      <c r="AE665" s="172" t="str">
        <f>IF('Cálculos '!AL671="","",'Cálculos '!AL671)</f>
        <v/>
      </c>
      <c r="AF665" s="172" t="str">
        <f>IF('Cálculos '!AM671="","",'Cálculos '!AM671)</f>
        <v/>
      </c>
      <c r="AG665" s="172" t="str">
        <f>IF('Cálculos '!AN671="","",'Cálculos '!AN671)</f>
        <v/>
      </c>
      <c r="AH665" s="172" t="str">
        <f>IF('Cálculos '!AO671="","",'Cálculos '!AO671)</f>
        <v/>
      </c>
      <c r="AI665" s="172" t="str">
        <f>IF('Cálculos '!AP671="","",'Cálculos '!AP671)</f>
        <v/>
      </c>
      <c r="AJ665" s="443" t="str">
        <f>IF('Cálculos '!AQ671="","",'Cálculos '!AQ671)</f>
        <v/>
      </c>
      <c r="AK665" s="446" t="str">
        <f>IF('Cálculos '!D671="","",AVERAGE(C665:AJ665))</f>
        <v/>
      </c>
      <c r="AM665" s="181">
        <f t="shared" si="398"/>
        <v>663</v>
      </c>
      <c r="AN665" s="284" t="str">
        <f t="shared" si="399"/>
        <v/>
      </c>
      <c r="AO665" s="285" t="str">
        <f t="shared" si="400"/>
        <v/>
      </c>
      <c r="AP665" s="285" t="str">
        <f t="shared" si="401"/>
        <v/>
      </c>
      <c r="AQ665" s="285" t="str">
        <f t="shared" si="402"/>
        <v/>
      </c>
      <c r="AR665" s="182" t="str">
        <f t="shared" si="403"/>
        <v/>
      </c>
      <c r="AS665" s="182" t="str">
        <f t="shared" si="404"/>
        <v/>
      </c>
      <c r="AT665" s="182" t="str">
        <f t="shared" si="405"/>
        <v/>
      </c>
      <c r="AU665" s="182" t="str">
        <f t="shared" si="406"/>
        <v/>
      </c>
      <c r="AV665" s="182" t="str">
        <f t="shared" si="407"/>
        <v/>
      </c>
      <c r="AW665" s="182" t="str">
        <f t="shared" si="408"/>
        <v/>
      </c>
      <c r="AX665" s="182" t="str">
        <f t="shared" si="409"/>
        <v/>
      </c>
      <c r="AY665" s="182" t="str">
        <f t="shared" si="410"/>
        <v/>
      </c>
      <c r="AZ665" s="182" t="str">
        <f t="shared" si="411"/>
        <v/>
      </c>
      <c r="BA665" s="182" t="str">
        <f t="shared" si="412"/>
        <v/>
      </c>
      <c r="BB665" s="182" t="str">
        <f t="shared" si="413"/>
        <v/>
      </c>
      <c r="BC665" s="182" t="str">
        <f t="shared" si="414"/>
        <v/>
      </c>
      <c r="BD665" s="182" t="str">
        <f t="shared" si="415"/>
        <v/>
      </c>
      <c r="BE665" s="182" t="str">
        <f t="shared" si="416"/>
        <v/>
      </c>
      <c r="BF665" s="182" t="str">
        <f t="shared" si="417"/>
        <v/>
      </c>
      <c r="BG665" s="182" t="str">
        <f t="shared" si="418"/>
        <v/>
      </c>
      <c r="BH665" s="182" t="str">
        <f t="shared" si="419"/>
        <v/>
      </c>
      <c r="BI665" s="182" t="str">
        <f t="shared" si="420"/>
        <v/>
      </c>
      <c r="BJ665" s="182" t="str">
        <f t="shared" si="421"/>
        <v/>
      </c>
      <c r="BK665" s="182" t="str">
        <f t="shared" si="422"/>
        <v/>
      </c>
      <c r="BL665" s="182" t="str">
        <f t="shared" si="423"/>
        <v/>
      </c>
      <c r="BM665" s="182" t="str">
        <f t="shared" si="424"/>
        <v/>
      </c>
      <c r="BN665" s="182" t="str">
        <f t="shared" si="425"/>
        <v/>
      </c>
      <c r="BO665" s="182" t="str">
        <f t="shared" si="426"/>
        <v/>
      </c>
      <c r="BP665" s="182" t="str">
        <f t="shared" si="427"/>
        <v/>
      </c>
      <c r="BQ665" s="182" t="str">
        <f t="shared" si="428"/>
        <v/>
      </c>
      <c r="BR665" s="182" t="str">
        <f t="shared" si="429"/>
        <v/>
      </c>
      <c r="BS665" s="182" t="str">
        <f t="shared" si="430"/>
        <v/>
      </c>
      <c r="BT665" s="182" t="str">
        <f t="shared" si="431"/>
        <v/>
      </c>
      <c r="BU665" s="183" t="str">
        <f t="shared" si="432"/>
        <v/>
      </c>
      <c r="BV665" s="184" t="str">
        <f>IF('Cálculos '!C671="","",AVERAGE(AN665:BU665))</f>
        <v/>
      </c>
    </row>
    <row r="666" spans="2:74" ht="17.25" hidden="1" thickBot="1" x14ac:dyDescent="0.35">
      <c r="B666" s="165">
        <f t="shared" si="397"/>
        <v>664</v>
      </c>
      <c r="C666" s="171" t="str">
        <f>IF('Cálculos '!J672="","",'Cálculos '!J672)</f>
        <v/>
      </c>
      <c r="D666" s="172" t="str">
        <f>IF('Cálculos '!K672="","",'Cálculos '!K672)</f>
        <v/>
      </c>
      <c r="E666" s="172" t="str">
        <f>IF('Cálculos '!L672="","",'Cálculos '!L672)</f>
        <v/>
      </c>
      <c r="F666" s="172" t="str">
        <f>IF('Cálculos '!M672="","",'Cálculos '!M672)</f>
        <v/>
      </c>
      <c r="G666" s="172" t="str">
        <f>IF('Cálculos '!N672="","",'Cálculos '!N672)</f>
        <v/>
      </c>
      <c r="H666" s="172" t="str">
        <f>IF('Cálculos '!O672="","",'Cálculos '!O672)</f>
        <v/>
      </c>
      <c r="I666" s="172" t="str">
        <f>IF('Cálculos '!P672="","",'Cálculos '!P672)</f>
        <v/>
      </c>
      <c r="J666" s="172" t="str">
        <f>IF('Cálculos '!Q672="","",'Cálculos '!Q672)</f>
        <v/>
      </c>
      <c r="K666" s="172" t="str">
        <f>IF('Cálculos '!R672="","",'Cálculos '!R672)</f>
        <v/>
      </c>
      <c r="L666" s="172" t="str">
        <f>IF('Cálculos '!S672="","",'Cálculos '!S672)</f>
        <v/>
      </c>
      <c r="M666" s="172" t="str">
        <f>IF('Cálculos '!T672="","",'Cálculos '!T672)</f>
        <v/>
      </c>
      <c r="N666" s="172" t="str">
        <f>IF('Cálculos '!U672="","",'Cálculos '!U672)</f>
        <v/>
      </c>
      <c r="O666" s="172" t="str">
        <f>IF('Cálculos '!V672="","",'Cálculos '!V672)</f>
        <v/>
      </c>
      <c r="P666" s="172" t="str">
        <f>IF('Cálculos '!W672="","",'Cálculos '!W672)</f>
        <v/>
      </c>
      <c r="Q666" s="172" t="str">
        <f>IF('Cálculos '!X672="","",'Cálculos '!X672)</f>
        <v/>
      </c>
      <c r="R666" s="172" t="str">
        <f>IF('Cálculos '!Y672="","",'Cálculos '!Y672)</f>
        <v/>
      </c>
      <c r="S666" s="172" t="str">
        <f>IF('Cálculos '!Z672="","",'Cálculos '!Z672)</f>
        <v/>
      </c>
      <c r="T666" s="172" t="str">
        <f>IF('Cálculos '!AA672="","",'Cálculos '!AA672)</f>
        <v/>
      </c>
      <c r="U666" s="172" t="str">
        <f>IF('Cálculos '!AB672="","",'Cálculos '!AB672)</f>
        <v/>
      </c>
      <c r="V666" s="172" t="str">
        <f>IF('Cálculos '!AC672="","",'Cálculos '!AC672)</f>
        <v/>
      </c>
      <c r="W666" s="172" t="str">
        <f>IF('Cálculos '!AD672="","",'Cálculos '!AD672)</f>
        <v/>
      </c>
      <c r="X666" s="172" t="str">
        <f>IF('Cálculos '!AE672="","",'Cálculos '!AE672)</f>
        <v/>
      </c>
      <c r="Y666" s="172" t="str">
        <f>IF('Cálculos '!AF672="","",'Cálculos '!AF672)</f>
        <v/>
      </c>
      <c r="Z666" s="172" t="str">
        <f>IF('Cálculos '!AG672="","",'Cálculos '!AG672)</f>
        <v/>
      </c>
      <c r="AA666" s="172" t="str">
        <f>IF('Cálculos '!AH672="","",'Cálculos '!AH672)</f>
        <v/>
      </c>
      <c r="AB666" s="172" t="str">
        <f>IF('Cálculos '!AI672="","",'Cálculos '!AI672)</f>
        <v/>
      </c>
      <c r="AC666" s="172" t="str">
        <f>IF('Cálculos '!AJ672="","",'Cálculos '!AJ672)</f>
        <v/>
      </c>
      <c r="AD666" s="172" t="str">
        <f>IF('Cálculos '!AK672="","",'Cálculos '!AK672)</f>
        <v/>
      </c>
      <c r="AE666" s="172" t="str">
        <f>IF('Cálculos '!AL672="","",'Cálculos '!AL672)</f>
        <v/>
      </c>
      <c r="AF666" s="172" t="str">
        <f>IF('Cálculos '!AM672="","",'Cálculos '!AM672)</f>
        <v/>
      </c>
      <c r="AG666" s="172" t="str">
        <f>IF('Cálculos '!AN672="","",'Cálculos '!AN672)</f>
        <v/>
      </c>
      <c r="AH666" s="172" t="str">
        <f>IF('Cálculos '!AO672="","",'Cálculos '!AO672)</f>
        <v/>
      </c>
      <c r="AI666" s="172" t="str">
        <f>IF('Cálculos '!AP672="","",'Cálculos '!AP672)</f>
        <v/>
      </c>
      <c r="AJ666" s="443" t="str">
        <f>IF('Cálculos '!AQ672="","",'Cálculos '!AQ672)</f>
        <v/>
      </c>
      <c r="AK666" s="446" t="str">
        <f>IF('Cálculos '!D672="","",AVERAGE(C666:AJ666))</f>
        <v/>
      </c>
      <c r="AM666" s="181">
        <f t="shared" si="398"/>
        <v>664</v>
      </c>
      <c r="AN666" s="284" t="str">
        <f t="shared" si="399"/>
        <v/>
      </c>
      <c r="AO666" s="285" t="str">
        <f t="shared" si="400"/>
        <v/>
      </c>
      <c r="AP666" s="285" t="str">
        <f t="shared" si="401"/>
        <v/>
      </c>
      <c r="AQ666" s="285" t="str">
        <f t="shared" si="402"/>
        <v/>
      </c>
      <c r="AR666" s="182" t="str">
        <f t="shared" si="403"/>
        <v/>
      </c>
      <c r="AS666" s="182" t="str">
        <f t="shared" si="404"/>
        <v/>
      </c>
      <c r="AT666" s="182" t="str">
        <f t="shared" si="405"/>
        <v/>
      </c>
      <c r="AU666" s="182" t="str">
        <f t="shared" si="406"/>
        <v/>
      </c>
      <c r="AV666" s="182" t="str">
        <f t="shared" si="407"/>
        <v/>
      </c>
      <c r="AW666" s="182" t="str">
        <f t="shared" si="408"/>
        <v/>
      </c>
      <c r="AX666" s="182" t="str">
        <f t="shared" si="409"/>
        <v/>
      </c>
      <c r="AY666" s="182" t="str">
        <f t="shared" si="410"/>
        <v/>
      </c>
      <c r="AZ666" s="182" t="str">
        <f t="shared" si="411"/>
        <v/>
      </c>
      <c r="BA666" s="182" t="str">
        <f t="shared" si="412"/>
        <v/>
      </c>
      <c r="BB666" s="182" t="str">
        <f t="shared" si="413"/>
        <v/>
      </c>
      <c r="BC666" s="182" t="str">
        <f t="shared" si="414"/>
        <v/>
      </c>
      <c r="BD666" s="182" t="str">
        <f t="shared" si="415"/>
        <v/>
      </c>
      <c r="BE666" s="182" t="str">
        <f t="shared" si="416"/>
        <v/>
      </c>
      <c r="BF666" s="182" t="str">
        <f t="shared" si="417"/>
        <v/>
      </c>
      <c r="BG666" s="182" t="str">
        <f t="shared" si="418"/>
        <v/>
      </c>
      <c r="BH666" s="182" t="str">
        <f t="shared" si="419"/>
        <v/>
      </c>
      <c r="BI666" s="182" t="str">
        <f t="shared" si="420"/>
        <v/>
      </c>
      <c r="BJ666" s="182" t="str">
        <f t="shared" si="421"/>
        <v/>
      </c>
      <c r="BK666" s="182" t="str">
        <f t="shared" si="422"/>
        <v/>
      </c>
      <c r="BL666" s="182" t="str">
        <f t="shared" si="423"/>
        <v/>
      </c>
      <c r="BM666" s="182" t="str">
        <f t="shared" si="424"/>
        <v/>
      </c>
      <c r="BN666" s="182" t="str">
        <f t="shared" si="425"/>
        <v/>
      </c>
      <c r="BO666" s="182" t="str">
        <f t="shared" si="426"/>
        <v/>
      </c>
      <c r="BP666" s="182" t="str">
        <f t="shared" si="427"/>
        <v/>
      </c>
      <c r="BQ666" s="182" t="str">
        <f t="shared" si="428"/>
        <v/>
      </c>
      <c r="BR666" s="182" t="str">
        <f t="shared" si="429"/>
        <v/>
      </c>
      <c r="BS666" s="182" t="str">
        <f t="shared" si="430"/>
        <v/>
      </c>
      <c r="BT666" s="182" t="str">
        <f t="shared" si="431"/>
        <v/>
      </c>
      <c r="BU666" s="183" t="str">
        <f t="shared" si="432"/>
        <v/>
      </c>
      <c r="BV666" s="184" t="str">
        <f>IF('Cálculos '!C672="","",AVERAGE(AN666:BU666))</f>
        <v/>
      </c>
    </row>
    <row r="667" spans="2:74" ht="17.25" hidden="1" thickBot="1" x14ac:dyDescent="0.35">
      <c r="B667" s="165">
        <f t="shared" si="397"/>
        <v>665</v>
      </c>
      <c r="C667" s="171" t="str">
        <f>IF('Cálculos '!J673="","",'Cálculos '!J673)</f>
        <v/>
      </c>
      <c r="D667" s="172" t="str">
        <f>IF('Cálculos '!K673="","",'Cálculos '!K673)</f>
        <v/>
      </c>
      <c r="E667" s="172" t="str">
        <f>IF('Cálculos '!L673="","",'Cálculos '!L673)</f>
        <v/>
      </c>
      <c r="F667" s="172" t="str">
        <f>IF('Cálculos '!M673="","",'Cálculos '!M673)</f>
        <v/>
      </c>
      <c r="G667" s="172" t="str">
        <f>IF('Cálculos '!N673="","",'Cálculos '!N673)</f>
        <v/>
      </c>
      <c r="H667" s="172" t="str">
        <f>IF('Cálculos '!O673="","",'Cálculos '!O673)</f>
        <v/>
      </c>
      <c r="I667" s="172" t="str">
        <f>IF('Cálculos '!P673="","",'Cálculos '!P673)</f>
        <v/>
      </c>
      <c r="J667" s="172" t="str">
        <f>IF('Cálculos '!Q673="","",'Cálculos '!Q673)</f>
        <v/>
      </c>
      <c r="K667" s="172" t="str">
        <f>IF('Cálculos '!R673="","",'Cálculos '!R673)</f>
        <v/>
      </c>
      <c r="L667" s="172" t="str">
        <f>IF('Cálculos '!S673="","",'Cálculos '!S673)</f>
        <v/>
      </c>
      <c r="M667" s="172" t="str">
        <f>IF('Cálculos '!T673="","",'Cálculos '!T673)</f>
        <v/>
      </c>
      <c r="N667" s="172" t="str">
        <f>IF('Cálculos '!U673="","",'Cálculos '!U673)</f>
        <v/>
      </c>
      <c r="O667" s="172" t="str">
        <f>IF('Cálculos '!V673="","",'Cálculos '!V673)</f>
        <v/>
      </c>
      <c r="P667" s="172" t="str">
        <f>IF('Cálculos '!W673="","",'Cálculos '!W673)</f>
        <v/>
      </c>
      <c r="Q667" s="172" t="str">
        <f>IF('Cálculos '!X673="","",'Cálculos '!X673)</f>
        <v/>
      </c>
      <c r="R667" s="172" t="str">
        <f>IF('Cálculos '!Y673="","",'Cálculos '!Y673)</f>
        <v/>
      </c>
      <c r="S667" s="172" t="str">
        <f>IF('Cálculos '!Z673="","",'Cálculos '!Z673)</f>
        <v/>
      </c>
      <c r="T667" s="172" t="str">
        <f>IF('Cálculos '!AA673="","",'Cálculos '!AA673)</f>
        <v/>
      </c>
      <c r="U667" s="172" t="str">
        <f>IF('Cálculos '!AB673="","",'Cálculos '!AB673)</f>
        <v/>
      </c>
      <c r="V667" s="172" t="str">
        <f>IF('Cálculos '!AC673="","",'Cálculos '!AC673)</f>
        <v/>
      </c>
      <c r="W667" s="172" t="str">
        <f>IF('Cálculos '!AD673="","",'Cálculos '!AD673)</f>
        <v/>
      </c>
      <c r="X667" s="172" t="str">
        <f>IF('Cálculos '!AE673="","",'Cálculos '!AE673)</f>
        <v/>
      </c>
      <c r="Y667" s="172" t="str">
        <f>IF('Cálculos '!AF673="","",'Cálculos '!AF673)</f>
        <v/>
      </c>
      <c r="Z667" s="172" t="str">
        <f>IF('Cálculos '!AG673="","",'Cálculos '!AG673)</f>
        <v/>
      </c>
      <c r="AA667" s="172" t="str">
        <f>IF('Cálculos '!AH673="","",'Cálculos '!AH673)</f>
        <v/>
      </c>
      <c r="AB667" s="172" t="str">
        <f>IF('Cálculos '!AI673="","",'Cálculos '!AI673)</f>
        <v/>
      </c>
      <c r="AC667" s="172" t="str">
        <f>IF('Cálculos '!AJ673="","",'Cálculos '!AJ673)</f>
        <v/>
      </c>
      <c r="AD667" s="172" t="str">
        <f>IF('Cálculos '!AK673="","",'Cálculos '!AK673)</f>
        <v/>
      </c>
      <c r="AE667" s="172" t="str">
        <f>IF('Cálculos '!AL673="","",'Cálculos '!AL673)</f>
        <v/>
      </c>
      <c r="AF667" s="172" t="str">
        <f>IF('Cálculos '!AM673="","",'Cálculos '!AM673)</f>
        <v/>
      </c>
      <c r="AG667" s="172" t="str">
        <f>IF('Cálculos '!AN673="","",'Cálculos '!AN673)</f>
        <v/>
      </c>
      <c r="AH667" s="172" t="str">
        <f>IF('Cálculos '!AO673="","",'Cálculos '!AO673)</f>
        <v/>
      </c>
      <c r="AI667" s="172" t="str">
        <f>IF('Cálculos '!AP673="","",'Cálculos '!AP673)</f>
        <v/>
      </c>
      <c r="AJ667" s="443" t="str">
        <f>IF('Cálculos '!AQ673="","",'Cálculos '!AQ673)</f>
        <v/>
      </c>
      <c r="AK667" s="446" t="str">
        <f>IF('Cálculos '!D673="","",AVERAGE(C667:AJ667))</f>
        <v/>
      </c>
      <c r="AM667" s="181">
        <f t="shared" si="398"/>
        <v>665</v>
      </c>
      <c r="AN667" s="284" t="str">
        <f t="shared" si="399"/>
        <v/>
      </c>
      <c r="AO667" s="285" t="str">
        <f t="shared" si="400"/>
        <v/>
      </c>
      <c r="AP667" s="285" t="str">
        <f t="shared" si="401"/>
        <v/>
      </c>
      <c r="AQ667" s="285" t="str">
        <f t="shared" si="402"/>
        <v/>
      </c>
      <c r="AR667" s="182" t="str">
        <f t="shared" si="403"/>
        <v/>
      </c>
      <c r="AS667" s="182" t="str">
        <f t="shared" si="404"/>
        <v/>
      </c>
      <c r="AT667" s="182" t="str">
        <f t="shared" si="405"/>
        <v/>
      </c>
      <c r="AU667" s="182" t="str">
        <f t="shared" si="406"/>
        <v/>
      </c>
      <c r="AV667" s="182" t="str">
        <f t="shared" si="407"/>
        <v/>
      </c>
      <c r="AW667" s="182" t="str">
        <f t="shared" si="408"/>
        <v/>
      </c>
      <c r="AX667" s="182" t="str">
        <f t="shared" si="409"/>
        <v/>
      </c>
      <c r="AY667" s="182" t="str">
        <f t="shared" si="410"/>
        <v/>
      </c>
      <c r="AZ667" s="182" t="str">
        <f t="shared" si="411"/>
        <v/>
      </c>
      <c r="BA667" s="182" t="str">
        <f t="shared" si="412"/>
        <v/>
      </c>
      <c r="BB667" s="182" t="str">
        <f t="shared" si="413"/>
        <v/>
      </c>
      <c r="BC667" s="182" t="str">
        <f t="shared" si="414"/>
        <v/>
      </c>
      <c r="BD667" s="182" t="str">
        <f t="shared" si="415"/>
        <v/>
      </c>
      <c r="BE667" s="182" t="str">
        <f t="shared" si="416"/>
        <v/>
      </c>
      <c r="BF667" s="182" t="str">
        <f t="shared" si="417"/>
        <v/>
      </c>
      <c r="BG667" s="182" t="str">
        <f t="shared" si="418"/>
        <v/>
      </c>
      <c r="BH667" s="182" t="str">
        <f t="shared" si="419"/>
        <v/>
      </c>
      <c r="BI667" s="182" t="str">
        <f t="shared" si="420"/>
        <v/>
      </c>
      <c r="BJ667" s="182" t="str">
        <f t="shared" si="421"/>
        <v/>
      </c>
      <c r="BK667" s="182" t="str">
        <f t="shared" si="422"/>
        <v/>
      </c>
      <c r="BL667" s="182" t="str">
        <f t="shared" si="423"/>
        <v/>
      </c>
      <c r="BM667" s="182" t="str">
        <f t="shared" si="424"/>
        <v/>
      </c>
      <c r="BN667" s="182" t="str">
        <f t="shared" si="425"/>
        <v/>
      </c>
      <c r="BO667" s="182" t="str">
        <f t="shared" si="426"/>
        <v/>
      </c>
      <c r="BP667" s="182" t="str">
        <f t="shared" si="427"/>
        <v/>
      </c>
      <c r="BQ667" s="182" t="str">
        <f t="shared" si="428"/>
        <v/>
      </c>
      <c r="BR667" s="182" t="str">
        <f t="shared" si="429"/>
        <v/>
      </c>
      <c r="BS667" s="182" t="str">
        <f t="shared" si="430"/>
        <v/>
      </c>
      <c r="BT667" s="182" t="str">
        <f t="shared" si="431"/>
        <v/>
      </c>
      <c r="BU667" s="183" t="str">
        <f t="shared" si="432"/>
        <v/>
      </c>
      <c r="BV667" s="184" t="str">
        <f>IF('Cálculos '!C673="","",AVERAGE(AN667:BU667))</f>
        <v/>
      </c>
    </row>
    <row r="668" spans="2:74" ht="17.25" hidden="1" thickBot="1" x14ac:dyDescent="0.35">
      <c r="B668" s="165">
        <f t="shared" si="397"/>
        <v>666</v>
      </c>
      <c r="C668" s="171" t="str">
        <f>IF('Cálculos '!J674="","",'Cálculos '!J674)</f>
        <v/>
      </c>
      <c r="D668" s="172" t="str">
        <f>IF('Cálculos '!K674="","",'Cálculos '!K674)</f>
        <v/>
      </c>
      <c r="E668" s="172" t="str">
        <f>IF('Cálculos '!L674="","",'Cálculos '!L674)</f>
        <v/>
      </c>
      <c r="F668" s="172" t="str">
        <f>IF('Cálculos '!M674="","",'Cálculos '!M674)</f>
        <v/>
      </c>
      <c r="G668" s="172" t="str">
        <f>IF('Cálculos '!N674="","",'Cálculos '!N674)</f>
        <v/>
      </c>
      <c r="H668" s="172" t="str">
        <f>IF('Cálculos '!O674="","",'Cálculos '!O674)</f>
        <v/>
      </c>
      <c r="I668" s="172" t="str">
        <f>IF('Cálculos '!P674="","",'Cálculos '!P674)</f>
        <v/>
      </c>
      <c r="J668" s="172" t="str">
        <f>IF('Cálculos '!Q674="","",'Cálculos '!Q674)</f>
        <v/>
      </c>
      <c r="K668" s="172" t="str">
        <f>IF('Cálculos '!R674="","",'Cálculos '!R674)</f>
        <v/>
      </c>
      <c r="L668" s="172" t="str">
        <f>IF('Cálculos '!S674="","",'Cálculos '!S674)</f>
        <v/>
      </c>
      <c r="M668" s="172" t="str">
        <f>IF('Cálculos '!T674="","",'Cálculos '!T674)</f>
        <v/>
      </c>
      <c r="N668" s="172" t="str">
        <f>IF('Cálculos '!U674="","",'Cálculos '!U674)</f>
        <v/>
      </c>
      <c r="O668" s="172" t="str">
        <f>IF('Cálculos '!V674="","",'Cálculos '!V674)</f>
        <v/>
      </c>
      <c r="P668" s="172" t="str">
        <f>IF('Cálculos '!W674="","",'Cálculos '!W674)</f>
        <v/>
      </c>
      <c r="Q668" s="172" t="str">
        <f>IF('Cálculos '!X674="","",'Cálculos '!X674)</f>
        <v/>
      </c>
      <c r="R668" s="172" t="str">
        <f>IF('Cálculos '!Y674="","",'Cálculos '!Y674)</f>
        <v/>
      </c>
      <c r="S668" s="172" t="str">
        <f>IF('Cálculos '!Z674="","",'Cálculos '!Z674)</f>
        <v/>
      </c>
      <c r="T668" s="172" t="str">
        <f>IF('Cálculos '!AA674="","",'Cálculos '!AA674)</f>
        <v/>
      </c>
      <c r="U668" s="172" t="str">
        <f>IF('Cálculos '!AB674="","",'Cálculos '!AB674)</f>
        <v/>
      </c>
      <c r="V668" s="172" t="str">
        <f>IF('Cálculos '!AC674="","",'Cálculos '!AC674)</f>
        <v/>
      </c>
      <c r="W668" s="172" t="str">
        <f>IF('Cálculos '!AD674="","",'Cálculos '!AD674)</f>
        <v/>
      </c>
      <c r="X668" s="172" t="str">
        <f>IF('Cálculos '!AE674="","",'Cálculos '!AE674)</f>
        <v/>
      </c>
      <c r="Y668" s="172" t="str">
        <f>IF('Cálculos '!AF674="","",'Cálculos '!AF674)</f>
        <v/>
      </c>
      <c r="Z668" s="172" t="str">
        <f>IF('Cálculos '!AG674="","",'Cálculos '!AG674)</f>
        <v/>
      </c>
      <c r="AA668" s="172" t="str">
        <f>IF('Cálculos '!AH674="","",'Cálculos '!AH674)</f>
        <v/>
      </c>
      <c r="AB668" s="172" t="str">
        <f>IF('Cálculos '!AI674="","",'Cálculos '!AI674)</f>
        <v/>
      </c>
      <c r="AC668" s="172" t="str">
        <f>IF('Cálculos '!AJ674="","",'Cálculos '!AJ674)</f>
        <v/>
      </c>
      <c r="AD668" s="172" t="str">
        <f>IF('Cálculos '!AK674="","",'Cálculos '!AK674)</f>
        <v/>
      </c>
      <c r="AE668" s="172" t="str">
        <f>IF('Cálculos '!AL674="","",'Cálculos '!AL674)</f>
        <v/>
      </c>
      <c r="AF668" s="172" t="str">
        <f>IF('Cálculos '!AM674="","",'Cálculos '!AM674)</f>
        <v/>
      </c>
      <c r="AG668" s="172" t="str">
        <f>IF('Cálculos '!AN674="","",'Cálculos '!AN674)</f>
        <v/>
      </c>
      <c r="AH668" s="172" t="str">
        <f>IF('Cálculos '!AO674="","",'Cálculos '!AO674)</f>
        <v/>
      </c>
      <c r="AI668" s="172" t="str">
        <f>IF('Cálculos '!AP674="","",'Cálculos '!AP674)</f>
        <v/>
      </c>
      <c r="AJ668" s="443" t="str">
        <f>IF('Cálculos '!AQ674="","",'Cálculos '!AQ674)</f>
        <v/>
      </c>
      <c r="AK668" s="446" t="str">
        <f>IF('Cálculos '!D674="","",AVERAGE(C668:AJ668))</f>
        <v/>
      </c>
      <c r="AM668" s="181">
        <f t="shared" si="398"/>
        <v>666</v>
      </c>
      <c r="AN668" s="284" t="str">
        <f t="shared" si="399"/>
        <v/>
      </c>
      <c r="AO668" s="285" t="str">
        <f t="shared" si="400"/>
        <v/>
      </c>
      <c r="AP668" s="285" t="str">
        <f t="shared" si="401"/>
        <v/>
      </c>
      <c r="AQ668" s="285" t="str">
        <f t="shared" si="402"/>
        <v/>
      </c>
      <c r="AR668" s="182" t="str">
        <f t="shared" si="403"/>
        <v/>
      </c>
      <c r="AS668" s="182" t="str">
        <f t="shared" si="404"/>
        <v/>
      </c>
      <c r="AT668" s="182" t="str">
        <f t="shared" si="405"/>
        <v/>
      </c>
      <c r="AU668" s="182" t="str">
        <f t="shared" si="406"/>
        <v/>
      </c>
      <c r="AV668" s="182" t="str">
        <f t="shared" si="407"/>
        <v/>
      </c>
      <c r="AW668" s="182" t="str">
        <f t="shared" si="408"/>
        <v/>
      </c>
      <c r="AX668" s="182" t="str">
        <f t="shared" si="409"/>
        <v/>
      </c>
      <c r="AY668" s="182" t="str">
        <f t="shared" si="410"/>
        <v/>
      </c>
      <c r="AZ668" s="182" t="str">
        <f t="shared" si="411"/>
        <v/>
      </c>
      <c r="BA668" s="182" t="str">
        <f t="shared" si="412"/>
        <v/>
      </c>
      <c r="BB668" s="182" t="str">
        <f t="shared" si="413"/>
        <v/>
      </c>
      <c r="BC668" s="182" t="str">
        <f t="shared" si="414"/>
        <v/>
      </c>
      <c r="BD668" s="182" t="str">
        <f t="shared" si="415"/>
        <v/>
      </c>
      <c r="BE668" s="182" t="str">
        <f t="shared" si="416"/>
        <v/>
      </c>
      <c r="BF668" s="182" t="str">
        <f t="shared" si="417"/>
        <v/>
      </c>
      <c r="BG668" s="182" t="str">
        <f t="shared" si="418"/>
        <v/>
      </c>
      <c r="BH668" s="182" t="str">
        <f t="shared" si="419"/>
        <v/>
      </c>
      <c r="BI668" s="182" t="str">
        <f t="shared" si="420"/>
        <v/>
      </c>
      <c r="BJ668" s="182" t="str">
        <f t="shared" si="421"/>
        <v/>
      </c>
      <c r="BK668" s="182" t="str">
        <f t="shared" si="422"/>
        <v/>
      </c>
      <c r="BL668" s="182" t="str">
        <f t="shared" si="423"/>
        <v/>
      </c>
      <c r="BM668" s="182" t="str">
        <f t="shared" si="424"/>
        <v/>
      </c>
      <c r="BN668" s="182" t="str">
        <f t="shared" si="425"/>
        <v/>
      </c>
      <c r="BO668" s="182" t="str">
        <f t="shared" si="426"/>
        <v/>
      </c>
      <c r="BP668" s="182" t="str">
        <f t="shared" si="427"/>
        <v/>
      </c>
      <c r="BQ668" s="182" t="str">
        <f t="shared" si="428"/>
        <v/>
      </c>
      <c r="BR668" s="182" t="str">
        <f t="shared" si="429"/>
        <v/>
      </c>
      <c r="BS668" s="182" t="str">
        <f t="shared" si="430"/>
        <v/>
      </c>
      <c r="BT668" s="182" t="str">
        <f t="shared" si="431"/>
        <v/>
      </c>
      <c r="BU668" s="183" t="str">
        <f t="shared" si="432"/>
        <v/>
      </c>
      <c r="BV668" s="184" t="str">
        <f>IF('Cálculos '!C674="","",AVERAGE(AN668:BU668))</f>
        <v/>
      </c>
    </row>
    <row r="669" spans="2:74" ht="17.25" hidden="1" thickBot="1" x14ac:dyDescent="0.35">
      <c r="B669" s="165">
        <f t="shared" si="397"/>
        <v>667</v>
      </c>
      <c r="C669" s="171" t="str">
        <f>IF('Cálculos '!J675="","",'Cálculos '!J675)</f>
        <v/>
      </c>
      <c r="D669" s="172" t="str">
        <f>IF('Cálculos '!K675="","",'Cálculos '!K675)</f>
        <v/>
      </c>
      <c r="E669" s="172" t="str">
        <f>IF('Cálculos '!L675="","",'Cálculos '!L675)</f>
        <v/>
      </c>
      <c r="F669" s="172" t="str">
        <f>IF('Cálculos '!M675="","",'Cálculos '!M675)</f>
        <v/>
      </c>
      <c r="G669" s="172" t="str">
        <f>IF('Cálculos '!N675="","",'Cálculos '!N675)</f>
        <v/>
      </c>
      <c r="H669" s="172" t="str">
        <f>IF('Cálculos '!O675="","",'Cálculos '!O675)</f>
        <v/>
      </c>
      <c r="I669" s="172" t="str">
        <f>IF('Cálculos '!P675="","",'Cálculos '!P675)</f>
        <v/>
      </c>
      <c r="J669" s="172" t="str">
        <f>IF('Cálculos '!Q675="","",'Cálculos '!Q675)</f>
        <v/>
      </c>
      <c r="K669" s="172" t="str">
        <f>IF('Cálculos '!R675="","",'Cálculos '!R675)</f>
        <v/>
      </c>
      <c r="L669" s="172" t="str">
        <f>IF('Cálculos '!S675="","",'Cálculos '!S675)</f>
        <v/>
      </c>
      <c r="M669" s="172" t="str">
        <f>IF('Cálculos '!T675="","",'Cálculos '!T675)</f>
        <v/>
      </c>
      <c r="N669" s="172" t="str">
        <f>IF('Cálculos '!U675="","",'Cálculos '!U675)</f>
        <v/>
      </c>
      <c r="O669" s="172" t="str">
        <f>IF('Cálculos '!V675="","",'Cálculos '!V675)</f>
        <v/>
      </c>
      <c r="P669" s="172" t="str">
        <f>IF('Cálculos '!W675="","",'Cálculos '!W675)</f>
        <v/>
      </c>
      <c r="Q669" s="172" t="str">
        <f>IF('Cálculos '!X675="","",'Cálculos '!X675)</f>
        <v/>
      </c>
      <c r="R669" s="172" t="str">
        <f>IF('Cálculos '!Y675="","",'Cálculos '!Y675)</f>
        <v/>
      </c>
      <c r="S669" s="172" t="str">
        <f>IF('Cálculos '!Z675="","",'Cálculos '!Z675)</f>
        <v/>
      </c>
      <c r="T669" s="172" t="str">
        <f>IF('Cálculos '!AA675="","",'Cálculos '!AA675)</f>
        <v/>
      </c>
      <c r="U669" s="172" t="str">
        <f>IF('Cálculos '!AB675="","",'Cálculos '!AB675)</f>
        <v/>
      </c>
      <c r="V669" s="172" t="str">
        <f>IF('Cálculos '!AC675="","",'Cálculos '!AC675)</f>
        <v/>
      </c>
      <c r="W669" s="172" t="str">
        <f>IF('Cálculos '!AD675="","",'Cálculos '!AD675)</f>
        <v/>
      </c>
      <c r="X669" s="172" t="str">
        <f>IF('Cálculos '!AE675="","",'Cálculos '!AE675)</f>
        <v/>
      </c>
      <c r="Y669" s="172" t="str">
        <f>IF('Cálculos '!AF675="","",'Cálculos '!AF675)</f>
        <v/>
      </c>
      <c r="Z669" s="172" t="str">
        <f>IF('Cálculos '!AG675="","",'Cálculos '!AG675)</f>
        <v/>
      </c>
      <c r="AA669" s="172" t="str">
        <f>IF('Cálculos '!AH675="","",'Cálculos '!AH675)</f>
        <v/>
      </c>
      <c r="AB669" s="172" t="str">
        <f>IF('Cálculos '!AI675="","",'Cálculos '!AI675)</f>
        <v/>
      </c>
      <c r="AC669" s="172" t="str">
        <f>IF('Cálculos '!AJ675="","",'Cálculos '!AJ675)</f>
        <v/>
      </c>
      <c r="AD669" s="172" t="str">
        <f>IF('Cálculos '!AK675="","",'Cálculos '!AK675)</f>
        <v/>
      </c>
      <c r="AE669" s="172" t="str">
        <f>IF('Cálculos '!AL675="","",'Cálculos '!AL675)</f>
        <v/>
      </c>
      <c r="AF669" s="172" t="str">
        <f>IF('Cálculos '!AM675="","",'Cálculos '!AM675)</f>
        <v/>
      </c>
      <c r="AG669" s="172" t="str">
        <f>IF('Cálculos '!AN675="","",'Cálculos '!AN675)</f>
        <v/>
      </c>
      <c r="AH669" s="172" t="str">
        <f>IF('Cálculos '!AO675="","",'Cálculos '!AO675)</f>
        <v/>
      </c>
      <c r="AI669" s="172" t="str">
        <f>IF('Cálculos '!AP675="","",'Cálculos '!AP675)</f>
        <v/>
      </c>
      <c r="AJ669" s="443" t="str">
        <f>IF('Cálculos '!AQ675="","",'Cálculos '!AQ675)</f>
        <v/>
      </c>
      <c r="AK669" s="446" t="str">
        <f>IF('Cálculos '!D675="","",AVERAGE(C669:AJ669))</f>
        <v/>
      </c>
      <c r="AM669" s="181">
        <f t="shared" si="398"/>
        <v>667</v>
      </c>
      <c r="AN669" s="284" t="str">
        <f t="shared" si="399"/>
        <v/>
      </c>
      <c r="AO669" s="285" t="str">
        <f t="shared" si="400"/>
        <v/>
      </c>
      <c r="AP669" s="285" t="str">
        <f t="shared" si="401"/>
        <v/>
      </c>
      <c r="AQ669" s="285" t="str">
        <f t="shared" si="402"/>
        <v/>
      </c>
      <c r="AR669" s="182" t="str">
        <f t="shared" si="403"/>
        <v/>
      </c>
      <c r="AS669" s="182" t="str">
        <f t="shared" si="404"/>
        <v/>
      </c>
      <c r="AT669" s="182" t="str">
        <f t="shared" si="405"/>
        <v/>
      </c>
      <c r="AU669" s="182" t="str">
        <f t="shared" si="406"/>
        <v/>
      </c>
      <c r="AV669" s="182" t="str">
        <f t="shared" si="407"/>
        <v/>
      </c>
      <c r="AW669" s="182" t="str">
        <f t="shared" si="408"/>
        <v/>
      </c>
      <c r="AX669" s="182" t="str">
        <f t="shared" si="409"/>
        <v/>
      </c>
      <c r="AY669" s="182" t="str">
        <f t="shared" si="410"/>
        <v/>
      </c>
      <c r="AZ669" s="182" t="str">
        <f t="shared" si="411"/>
        <v/>
      </c>
      <c r="BA669" s="182" t="str">
        <f t="shared" si="412"/>
        <v/>
      </c>
      <c r="BB669" s="182" t="str">
        <f t="shared" si="413"/>
        <v/>
      </c>
      <c r="BC669" s="182" t="str">
        <f t="shared" si="414"/>
        <v/>
      </c>
      <c r="BD669" s="182" t="str">
        <f t="shared" si="415"/>
        <v/>
      </c>
      <c r="BE669" s="182" t="str">
        <f t="shared" si="416"/>
        <v/>
      </c>
      <c r="BF669" s="182" t="str">
        <f t="shared" si="417"/>
        <v/>
      </c>
      <c r="BG669" s="182" t="str">
        <f t="shared" si="418"/>
        <v/>
      </c>
      <c r="BH669" s="182" t="str">
        <f t="shared" si="419"/>
        <v/>
      </c>
      <c r="BI669" s="182" t="str">
        <f t="shared" si="420"/>
        <v/>
      </c>
      <c r="BJ669" s="182" t="str">
        <f t="shared" si="421"/>
        <v/>
      </c>
      <c r="BK669" s="182" t="str">
        <f t="shared" si="422"/>
        <v/>
      </c>
      <c r="BL669" s="182" t="str">
        <f t="shared" si="423"/>
        <v/>
      </c>
      <c r="BM669" s="182" t="str">
        <f t="shared" si="424"/>
        <v/>
      </c>
      <c r="BN669" s="182" t="str">
        <f t="shared" si="425"/>
        <v/>
      </c>
      <c r="BO669" s="182" t="str">
        <f t="shared" si="426"/>
        <v/>
      </c>
      <c r="BP669" s="182" t="str">
        <f t="shared" si="427"/>
        <v/>
      </c>
      <c r="BQ669" s="182" t="str">
        <f t="shared" si="428"/>
        <v/>
      </c>
      <c r="BR669" s="182" t="str">
        <f t="shared" si="429"/>
        <v/>
      </c>
      <c r="BS669" s="182" t="str">
        <f t="shared" si="430"/>
        <v/>
      </c>
      <c r="BT669" s="182" t="str">
        <f t="shared" si="431"/>
        <v/>
      </c>
      <c r="BU669" s="183" t="str">
        <f t="shared" si="432"/>
        <v/>
      </c>
      <c r="BV669" s="184" t="str">
        <f>IF('Cálculos '!C675="","",AVERAGE(AN669:BU669))</f>
        <v/>
      </c>
    </row>
    <row r="670" spans="2:74" ht="17.25" hidden="1" thickBot="1" x14ac:dyDescent="0.35">
      <c r="B670" s="165">
        <f t="shared" si="397"/>
        <v>668</v>
      </c>
      <c r="C670" s="171" t="str">
        <f>IF('Cálculos '!J676="","",'Cálculos '!J676)</f>
        <v/>
      </c>
      <c r="D670" s="172" t="str">
        <f>IF('Cálculos '!K676="","",'Cálculos '!K676)</f>
        <v/>
      </c>
      <c r="E670" s="172" t="str">
        <f>IF('Cálculos '!L676="","",'Cálculos '!L676)</f>
        <v/>
      </c>
      <c r="F670" s="172" t="str">
        <f>IF('Cálculos '!M676="","",'Cálculos '!M676)</f>
        <v/>
      </c>
      <c r="G670" s="172" t="str">
        <f>IF('Cálculos '!N676="","",'Cálculos '!N676)</f>
        <v/>
      </c>
      <c r="H670" s="172" t="str">
        <f>IF('Cálculos '!O676="","",'Cálculos '!O676)</f>
        <v/>
      </c>
      <c r="I670" s="172" t="str">
        <f>IF('Cálculos '!P676="","",'Cálculos '!P676)</f>
        <v/>
      </c>
      <c r="J670" s="172" t="str">
        <f>IF('Cálculos '!Q676="","",'Cálculos '!Q676)</f>
        <v/>
      </c>
      <c r="K670" s="172" t="str">
        <f>IF('Cálculos '!R676="","",'Cálculos '!R676)</f>
        <v/>
      </c>
      <c r="L670" s="172" t="str">
        <f>IF('Cálculos '!S676="","",'Cálculos '!S676)</f>
        <v/>
      </c>
      <c r="M670" s="172" t="str">
        <f>IF('Cálculos '!T676="","",'Cálculos '!T676)</f>
        <v/>
      </c>
      <c r="N670" s="172" t="str">
        <f>IF('Cálculos '!U676="","",'Cálculos '!U676)</f>
        <v/>
      </c>
      <c r="O670" s="172" t="str">
        <f>IF('Cálculos '!V676="","",'Cálculos '!V676)</f>
        <v/>
      </c>
      <c r="P670" s="172" t="str">
        <f>IF('Cálculos '!W676="","",'Cálculos '!W676)</f>
        <v/>
      </c>
      <c r="Q670" s="172" t="str">
        <f>IF('Cálculos '!X676="","",'Cálculos '!X676)</f>
        <v/>
      </c>
      <c r="R670" s="172" t="str">
        <f>IF('Cálculos '!Y676="","",'Cálculos '!Y676)</f>
        <v/>
      </c>
      <c r="S670" s="172" t="str">
        <f>IF('Cálculos '!Z676="","",'Cálculos '!Z676)</f>
        <v/>
      </c>
      <c r="T670" s="172" t="str">
        <f>IF('Cálculos '!AA676="","",'Cálculos '!AA676)</f>
        <v/>
      </c>
      <c r="U670" s="172" t="str">
        <f>IF('Cálculos '!AB676="","",'Cálculos '!AB676)</f>
        <v/>
      </c>
      <c r="V670" s="172" t="str">
        <f>IF('Cálculos '!AC676="","",'Cálculos '!AC676)</f>
        <v/>
      </c>
      <c r="W670" s="172" t="str">
        <f>IF('Cálculos '!AD676="","",'Cálculos '!AD676)</f>
        <v/>
      </c>
      <c r="X670" s="172" t="str">
        <f>IF('Cálculos '!AE676="","",'Cálculos '!AE676)</f>
        <v/>
      </c>
      <c r="Y670" s="172" t="str">
        <f>IF('Cálculos '!AF676="","",'Cálculos '!AF676)</f>
        <v/>
      </c>
      <c r="Z670" s="172" t="str">
        <f>IF('Cálculos '!AG676="","",'Cálculos '!AG676)</f>
        <v/>
      </c>
      <c r="AA670" s="172" t="str">
        <f>IF('Cálculos '!AH676="","",'Cálculos '!AH676)</f>
        <v/>
      </c>
      <c r="AB670" s="172" t="str">
        <f>IF('Cálculos '!AI676="","",'Cálculos '!AI676)</f>
        <v/>
      </c>
      <c r="AC670" s="172" t="str">
        <f>IF('Cálculos '!AJ676="","",'Cálculos '!AJ676)</f>
        <v/>
      </c>
      <c r="AD670" s="172" t="str">
        <f>IF('Cálculos '!AK676="","",'Cálculos '!AK676)</f>
        <v/>
      </c>
      <c r="AE670" s="172" t="str">
        <f>IF('Cálculos '!AL676="","",'Cálculos '!AL676)</f>
        <v/>
      </c>
      <c r="AF670" s="172" t="str">
        <f>IF('Cálculos '!AM676="","",'Cálculos '!AM676)</f>
        <v/>
      </c>
      <c r="AG670" s="172" t="str">
        <f>IF('Cálculos '!AN676="","",'Cálculos '!AN676)</f>
        <v/>
      </c>
      <c r="AH670" s="172" t="str">
        <f>IF('Cálculos '!AO676="","",'Cálculos '!AO676)</f>
        <v/>
      </c>
      <c r="AI670" s="172" t="str">
        <f>IF('Cálculos '!AP676="","",'Cálculos '!AP676)</f>
        <v/>
      </c>
      <c r="AJ670" s="443" t="str">
        <f>IF('Cálculos '!AQ676="","",'Cálculos '!AQ676)</f>
        <v/>
      </c>
      <c r="AK670" s="446" t="str">
        <f>IF('Cálculos '!D676="","",AVERAGE(C670:AJ670))</f>
        <v/>
      </c>
      <c r="AM670" s="181">
        <f t="shared" si="398"/>
        <v>668</v>
      </c>
      <c r="AN670" s="284" t="str">
        <f t="shared" si="399"/>
        <v/>
      </c>
      <c r="AO670" s="285" t="str">
        <f t="shared" si="400"/>
        <v/>
      </c>
      <c r="AP670" s="285" t="str">
        <f t="shared" si="401"/>
        <v/>
      </c>
      <c r="AQ670" s="285" t="str">
        <f t="shared" si="402"/>
        <v/>
      </c>
      <c r="AR670" s="182" t="str">
        <f t="shared" si="403"/>
        <v/>
      </c>
      <c r="AS670" s="182" t="str">
        <f t="shared" si="404"/>
        <v/>
      </c>
      <c r="AT670" s="182" t="str">
        <f t="shared" si="405"/>
        <v/>
      </c>
      <c r="AU670" s="182" t="str">
        <f t="shared" si="406"/>
        <v/>
      </c>
      <c r="AV670" s="182" t="str">
        <f t="shared" si="407"/>
        <v/>
      </c>
      <c r="AW670" s="182" t="str">
        <f t="shared" si="408"/>
        <v/>
      </c>
      <c r="AX670" s="182" t="str">
        <f t="shared" si="409"/>
        <v/>
      </c>
      <c r="AY670" s="182" t="str">
        <f t="shared" si="410"/>
        <v/>
      </c>
      <c r="AZ670" s="182" t="str">
        <f t="shared" si="411"/>
        <v/>
      </c>
      <c r="BA670" s="182" t="str">
        <f t="shared" si="412"/>
        <v/>
      </c>
      <c r="BB670" s="182" t="str">
        <f t="shared" si="413"/>
        <v/>
      </c>
      <c r="BC670" s="182" t="str">
        <f t="shared" si="414"/>
        <v/>
      </c>
      <c r="BD670" s="182" t="str">
        <f t="shared" si="415"/>
        <v/>
      </c>
      <c r="BE670" s="182" t="str">
        <f t="shared" si="416"/>
        <v/>
      </c>
      <c r="BF670" s="182" t="str">
        <f t="shared" si="417"/>
        <v/>
      </c>
      <c r="BG670" s="182" t="str">
        <f t="shared" si="418"/>
        <v/>
      </c>
      <c r="BH670" s="182" t="str">
        <f t="shared" si="419"/>
        <v/>
      </c>
      <c r="BI670" s="182" t="str">
        <f t="shared" si="420"/>
        <v/>
      </c>
      <c r="BJ670" s="182" t="str">
        <f t="shared" si="421"/>
        <v/>
      </c>
      <c r="BK670" s="182" t="str">
        <f t="shared" si="422"/>
        <v/>
      </c>
      <c r="BL670" s="182" t="str">
        <f t="shared" si="423"/>
        <v/>
      </c>
      <c r="BM670" s="182" t="str">
        <f t="shared" si="424"/>
        <v/>
      </c>
      <c r="BN670" s="182" t="str">
        <f t="shared" si="425"/>
        <v/>
      </c>
      <c r="BO670" s="182" t="str">
        <f t="shared" si="426"/>
        <v/>
      </c>
      <c r="BP670" s="182" t="str">
        <f t="shared" si="427"/>
        <v/>
      </c>
      <c r="BQ670" s="182" t="str">
        <f t="shared" si="428"/>
        <v/>
      </c>
      <c r="BR670" s="182" t="str">
        <f t="shared" si="429"/>
        <v/>
      </c>
      <c r="BS670" s="182" t="str">
        <f t="shared" si="430"/>
        <v/>
      </c>
      <c r="BT670" s="182" t="str">
        <f t="shared" si="431"/>
        <v/>
      </c>
      <c r="BU670" s="183" t="str">
        <f t="shared" si="432"/>
        <v/>
      </c>
      <c r="BV670" s="184" t="str">
        <f>IF('Cálculos '!C676="","",AVERAGE(AN670:BU670))</f>
        <v/>
      </c>
    </row>
    <row r="671" spans="2:74" ht="17.25" hidden="1" thickBot="1" x14ac:dyDescent="0.35">
      <c r="B671" s="165">
        <f t="shared" si="397"/>
        <v>669</v>
      </c>
      <c r="C671" s="171" t="str">
        <f>IF('Cálculos '!J677="","",'Cálculos '!J677)</f>
        <v/>
      </c>
      <c r="D671" s="172" t="str">
        <f>IF('Cálculos '!K677="","",'Cálculos '!K677)</f>
        <v/>
      </c>
      <c r="E671" s="172" t="str">
        <f>IF('Cálculos '!L677="","",'Cálculos '!L677)</f>
        <v/>
      </c>
      <c r="F671" s="172" t="str">
        <f>IF('Cálculos '!M677="","",'Cálculos '!M677)</f>
        <v/>
      </c>
      <c r="G671" s="172" t="str">
        <f>IF('Cálculos '!N677="","",'Cálculos '!N677)</f>
        <v/>
      </c>
      <c r="H671" s="172" t="str">
        <f>IF('Cálculos '!O677="","",'Cálculos '!O677)</f>
        <v/>
      </c>
      <c r="I671" s="172" t="str">
        <f>IF('Cálculos '!P677="","",'Cálculos '!P677)</f>
        <v/>
      </c>
      <c r="J671" s="172" t="str">
        <f>IF('Cálculos '!Q677="","",'Cálculos '!Q677)</f>
        <v/>
      </c>
      <c r="K671" s="172" t="str">
        <f>IF('Cálculos '!R677="","",'Cálculos '!R677)</f>
        <v/>
      </c>
      <c r="L671" s="172" t="str">
        <f>IF('Cálculos '!S677="","",'Cálculos '!S677)</f>
        <v/>
      </c>
      <c r="M671" s="172" t="str">
        <f>IF('Cálculos '!T677="","",'Cálculos '!T677)</f>
        <v/>
      </c>
      <c r="N671" s="172" t="str">
        <f>IF('Cálculos '!U677="","",'Cálculos '!U677)</f>
        <v/>
      </c>
      <c r="O671" s="172" t="str">
        <f>IF('Cálculos '!V677="","",'Cálculos '!V677)</f>
        <v/>
      </c>
      <c r="P671" s="172" t="str">
        <f>IF('Cálculos '!W677="","",'Cálculos '!W677)</f>
        <v/>
      </c>
      <c r="Q671" s="172" t="str">
        <f>IF('Cálculos '!X677="","",'Cálculos '!X677)</f>
        <v/>
      </c>
      <c r="R671" s="172" t="str">
        <f>IF('Cálculos '!Y677="","",'Cálculos '!Y677)</f>
        <v/>
      </c>
      <c r="S671" s="172" t="str">
        <f>IF('Cálculos '!Z677="","",'Cálculos '!Z677)</f>
        <v/>
      </c>
      <c r="T671" s="172" t="str">
        <f>IF('Cálculos '!AA677="","",'Cálculos '!AA677)</f>
        <v/>
      </c>
      <c r="U671" s="172" t="str">
        <f>IF('Cálculos '!AB677="","",'Cálculos '!AB677)</f>
        <v/>
      </c>
      <c r="V671" s="172" t="str">
        <f>IF('Cálculos '!AC677="","",'Cálculos '!AC677)</f>
        <v/>
      </c>
      <c r="W671" s="172" t="str">
        <f>IF('Cálculos '!AD677="","",'Cálculos '!AD677)</f>
        <v/>
      </c>
      <c r="X671" s="172" t="str">
        <f>IF('Cálculos '!AE677="","",'Cálculos '!AE677)</f>
        <v/>
      </c>
      <c r="Y671" s="172" t="str">
        <f>IF('Cálculos '!AF677="","",'Cálculos '!AF677)</f>
        <v/>
      </c>
      <c r="Z671" s="172" t="str">
        <f>IF('Cálculos '!AG677="","",'Cálculos '!AG677)</f>
        <v/>
      </c>
      <c r="AA671" s="172" t="str">
        <f>IF('Cálculos '!AH677="","",'Cálculos '!AH677)</f>
        <v/>
      </c>
      <c r="AB671" s="172" t="str">
        <f>IF('Cálculos '!AI677="","",'Cálculos '!AI677)</f>
        <v/>
      </c>
      <c r="AC671" s="172" t="str">
        <f>IF('Cálculos '!AJ677="","",'Cálculos '!AJ677)</f>
        <v/>
      </c>
      <c r="AD671" s="172" t="str">
        <f>IF('Cálculos '!AK677="","",'Cálculos '!AK677)</f>
        <v/>
      </c>
      <c r="AE671" s="172" t="str">
        <f>IF('Cálculos '!AL677="","",'Cálculos '!AL677)</f>
        <v/>
      </c>
      <c r="AF671" s="172" t="str">
        <f>IF('Cálculos '!AM677="","",'Cálculos '!AM677)</f>
        <v/>
      </c>
      <c r="AG671" s="172" t="str">
        <f>IF('Cálculos '!AN677="","",'Cálculos '!AN677)</f>
        <v/>
      </c>
      <c r="AH671" s="172" t="str">
        <f>IF('Cálculos '!AO677="","",'Cálculos '!AO677)</f>
        <v/>
      </c>
      <c r="AI671" s="172" t="str">
        <f>IF('Cálculos '!AP677="","",'Cálculos '!AP677)</f>
        <v/>
      </c>
      <c r="AJ671" s="443" t="str">
        <f>IF('Cálculos '!AQ677="","",'Cálculos '!AQ677)</f>
        <v/>
      </c>
      <c r="AK671" s="446" t="str">
        <f>IF('Cálculos '!D677="","",AVERAGE(C671:AJ671))</f>
        <v/>
      </c>
      <c r="AM671" s="181">
        <f t="shared" si="398"/>
        <v>669</v>
      </c>
      <c r="AN671" s="284" t="str">
        <f t="shared" si="399"/>
        <v/>
      </c>
      <c r="AO671" s="285" t="str">
        <f t="shared" si="400"/>
        <v/>
      </c>
      <c r="AP671" s="285" t="str">
        <f t="shared" si="401"/>
        <v/>
      </c>
      <c r="AQ671" s="285" t="str">
        <f t="shared" si="402"/>
        <v/>
      </c>
      <c r="AR671" s="182" t="str">
        <f t="shared" si="403"/>
        <v/>
      </c>
      <c r="AS671" s="182" t="str">
        <f t="shared" si="404"/>
        <v/>
      </c>
      <c r="AT671" s="182" t="str">
        <f t="shared" si="405"/>
        <v/>
      </c>
      <c r="AU671" s="182" t="str">
        <f t="shared" si="406"/>
        <v/>
      </c>
      <c r="AV671" s="182" t="str">
        <f t="shared" si="407"/>
        <v/>
      </c>
      <c r="AW671" s="182" t="str">
        <f t="shared" si="408"/>
        <v/>
      </c>
      <c r="AX671" s="182" t="str">
        <f t="shared" si="409"/>
        <v/>
      </c>
      <c r="AY671" s="182" t="str">
        <f t="shared" si="410"/>
        <v/>
      </c>
      <c r="AZ671" s="182" t="str">
        <f t="shared" si="411"/>
        <v/>
      </c>
      <c r="BA671" s="182" t="str">
        <f t="shared" si="412"/>
        <v/>
      </c>
      <c r="BB671" s="182" t="str">
        <f t="shared" si="413"/>
        <v/>
      </c>
      <c r="BC671" s="182" t="str">
        <f t="shared" si="414"/>
        <v/>
      </c>
      <c r="BD671" s="182" t="str">
        <f t="shared" si="415"/>
        <v/>
      </c>
      <c r="BE671" s="182" t="str">
        <f t="shared" si="416"/>
        <v/>
      </c>
      <c r="BF671" s="182" t="str">
        <f t="shared" si="417"/>
        <v/>
      </c>
      <c r="BG671" s="182" t="str">
        <f t="shared" si="418"/>
        <v/>
      </c>
      <c r="BH671" s="182" t="str">
        <f t="shared" si="419"/>
        <v/>
      </c>
      <c r="BI671" s="182" t="str">
        <f t="shared" si="420"/>
        <v/>
      </c>
      <c r="BJ671" s="182" t="str">
        <f t="shared" si="421"/>
        <v/>
      </c>
      <c r="BK671" s="182" t="str">
        <f t="shared" si="422"/>
        <v/>
      </c>
      <c r="BL671" s="182" t="str">
        <f t="shared" si="423"/>
        <v/>
      </c>
      <c r="BM671" s="182" t="str">
        <f t="shared" si="424"/>
        <v/>
      </c>
      <c r="BN671" s="182" t="str">
        <f t="shared" si="425"/>
        <v/>
      </c>
      <c r="BO671" s="182" t="str">
        <f t="shared" si="426"/>
        <v/>
      </c>
      <c r="BP671" s="182" t="str">
        <f t="shared" si="427"/>
        <v/>
      </c>
      <c r="BQ671" s="182" t="str">
        <f t="shared" si="428"/>
        <v/>
      </c>
      <c r="BR671" s="182" t="str">
        <f t="shared" si="429"/>
        <v/>
      </c>
      <c r="BS671" s="182" t="str">
        <f t="shared" si="430"/>
        <v/>
      </c>
      <c r="BT671" s="182" t="str">
        <f t="shared" si="431"/>
        <v/>
      </c>
      <c r="BU671" s="183" t="str">
        <f t="shared" si="432"/>
        <v/>
      </c>
      <c r="BV671" s="184" t="str">
        <f>IF('Cálculos '!C677="","",AVERAGE(AN671:BU671))</f>
        <v/>
      </c>
    </row>
    <row r="672" spans="2:74" ht="17.25" hidden="1" thickBot="1" x14ac:dyDescent="0.35">
      <c r="B672" s="165">
        <f t="shared" si="397"/>
        <v>670</v>
      </c>
      <c r="C672" s="171" t="str">
        <f>IF('Cálculos '!J678="","",'Cálculos '!J678)</f>
        <v/>
      </c>
      <c r="D672" s="172" t="str">
        <f>IF('Cálculos '!K678="","",'Cálculos '!K678)</f>
        <v/>
      </c>
      <c r="E672" s="172" t="str">
        <f>IF('Cálculos '!L678="","",'Cálculos '!L678)</f>
        <v/>
      </c>
      <c r="F672" s="172" t="str">
        <f>IF('Cálculos '!M678="","",'Cálculos '!M678)</f>
        <v/>
      </c>
      <c r="G672" s="172" t="str">
        <f>IF('Cálculos '!N678="","",'Cálculos '!N678)</f>
        <v/>
      </c>
      <c r="H672" s="172" t="str">
        <f>IF('Cálculos '!O678="","",'Cálculos '!O678)</f>
        <v/>
      </c>
      <c r="I672" s="172" t="str">
        <f>IF('Cálculos '!P678="","",'Cálculos '!P678)</f>
        <v/>
      </c>
      <c r="J672" s="172" t="str">
        <f>IF('Cálculos '!Q678="","",'Cálculos '!Q678)</f>
        <v/>
      </c>
      <c r="K672" s="172" t="str">
        <f>IF('Cálculos '!R678="","",'Cálculos '!R678)</f>
        <v/>
      </c>
      <c r="L672" s="172" t="str">
        <f>IF('Cálculos '!S678="","",'Cálculos '!S678)</f>
        <v/>
      </c>
      <c r="M672" s="172" t="str">
        <f>IF('Cálculos '!T678="","",'Cálculos '!T678)</f>
        <v/>
      </c>
      <c r="N672" s="172" t="str">
        <f>IF('Cálculos '!U678="","",'Cálculos '!U678)</f>
        <v/>
      </c>
      <c r="O672" s="172" t="str">
        <f>IF('Cálculos '!V678="","",'Cálculos '!V678)</f>
        <v/>
      </c>
      <c r="P672" s="172" t="str">
        <f>IF('Cálculos '!W678="","",'Cálculos '!W678)</f>
        <v/>
      </c>
      <c r="Q672" s="172" t="str">
        <f>IF('Cálculos '!X678="","",'Cálculos '!X678)</f>
        <v/>
      </c>
      <c r="R672" s="172" t="str">
        <f>IF('Cálculos '!Y678="","",'Cálculos '!Y678)</f>
        <v/>
      </c>
      <c r="S672" s="172" t="str">
        <f>IF('Cálculos '!Z678="","",'Cálculos '!Z678)</f>
        <v/>
      </c>
      <c r="T672" s="172" t="str">
        <f>IF('Cálculos '!AA678="","",'Cálculos '!AA678)</f>
        <v/>
      </c>
      <c r="U672" s="172" t="str">
        <f>IF('Cálculos '!AB678="","",'Cálculos '!AB678)</f>
        <v/>
      </c>
      <c r="V672" s="172" t="str">
        <f>IF('Cálculos '!AC678="","",'Cálculos '!AC678)</f>
        <v/>
      </c>
      <c r="W672" s="172" t="str">
        <f>IF('Cálculos '!AD678="","",'Cálculos '!AD678)</f>
        <v/>
      </c>
      <c r="X672" s="172" t="str">
        <f>IF('Cálculos '!AE678="","",'Cálculos '!AE678)</f>
        <v/>
      </c>
      <c r="Y672" s="172" t="str">
        <f>IF('Cálculos '!AF678="","",'Cálculos '!AF678)</f>
        <v/>
      </c>
      <c r="Z672" s="172" t="str">
        <f>IF('Cálculos '!AG678="","",'Cálculos '!AG678)</f>
        <v/>
      </c>
      <c r="AA672" s="172" t="str">
        <f>IF('Cálculos '!AH678="","",'Cálculos '!AH678)</f>
        <v/>
      </c>
      <c r="AB672" s="172" t="str">
        <f>IF('Cálculos '!AI678="","",'Cálculos '!AI678)</f>
        <v/>
      </c>
      <c r="AC672" s="172" t="str">
        <f>IF('Cálculos '!AJ678="","",'Cálculos '!AJ678)</f>
        <v/>
      </c>
      <c r="AD672" s="172" t="str">
        <f>IF('Cálculos '!AK678="","",'Cálculos '!AK678)</f>
        <v/>
      </c>
      <c r="AE672" s="172" t="str">
        <f>IF('Cálculos '!AL678="","",'Cálculos '!AL678)</f>
        <v/>
      </c>
      <c r="AF672" s="172" t="str">
        <f>IF('Cálculos '!AM678="","",'Cálculos '!AM678)</f>
        <v/>
      </c>
      <c r="AG672" s="172" t="str">
        <f>IF('Cálculos '!AN678="","",'Cálculos '!AN678)</f>
        <v/>
      </c>
      <c r="AH672" s="172" t="str">
        <f>IF('Cálculos '!AO678="","",'Cálculos '!AO678)</f>
        <v/>
      </c>
      <c r="AI672" s="172" t="str">
        <f>IF('Cálculos '!AP678="","",'Cálculos '!AP678)</f>
        <v/>
      </c>
      <c r="AJ672" s="443" t="str">
        <f>IF('Cálculos '!AQ678="","",'Cálculos '!AQ678)</f>
        <v/>
      </c>
      <c r="AK672" s="446" t="str">
        <f>IF('Cálculos '!D678="","",AVERAGE(C672:AJ672))</f>
        <v/>
      </c>
      <c r="AM672" s="181">
        <f t="shared" si="398"/>
        <v>670</v>
      </c>
      <c r="AN672" s="284" t="str">
        <f t="shared" si="399"/>
        <v/>
      </c>
      <c r="AO672" s="285" t="str">
        <f t="shared" si="400"/>
        <v/>
      </c>
      <c r="AP672" s="285" t="str">
        <f t="shared" si="401"/>
        <v/>
      </c>
      <c r="AQ672" s="285" t="str">
        <f t="shared" si="402"/>
        <v/>
      </c>
      <c r="AR672" s="182" t="str">
        <f t="shared" si="403"/>
        <v/>
      </c>
      <c r="AS672" s="182" t="str">
        <f t="shared" si="404"/>
        <v/>
      </c>
      <c r="AT672" s="182" t="str">
        <f t="shared" si="405"/>
        <v/>
      </c>
      <c r="AU672" s="182" t="str">
        <f t="shared" si="406"/>
        <v/>
      </c>
      <c r="AV672" s="182" t="str">
        <f t="shared" si="407"/>
        <v/>
      </c>
      <c r="AW672" s="182" t="str">
        <f t="shared" si="408"/>
        <v/>
      </c>
      <c r="AX672" s="182" t="str">
        <f t="shared" si="409"/>
        <v/>
      </c>
      <c r="AY672" s="182" t="str">
        <f t="shared" si="410"/>
        <v/>
      </c>
      <c r="AZ672" s="182" t="str">
        <f t="shared" si="411"/>
        <v/>
      </c>
      <c r="BA672" s="182" t="str">
        <f t="shared" si="412"/>
        <v/>
      </c>
      <c r="BB672" s="182" t="str">
        <f t="shared" si="413"/>
        <v/>
      </c>
      <c r="BC672" s="182" t="str">
        <f t="shared" si="414"/>
        <v/>
      </c>
      <c r="BD672" s="182" t="str">
        <f t="shared" si="415"/>
        <v/>
      </c>
      <c r="BE672" s="182" t="str">
        <f t="shared" si="416"/>
        <v/>
      </c>
      <c r="BF672" s="182" t="str">
        <f t="shared" si="417"/>
        <v/>
      </c>
      <c r="BG672" s="182" t="str">
        <f t="shared" si="418"/>
        <v/>
      </c>
      <c r="BH672" s="182" t="str">
        <f t="shared" si="419"/>
        <v/>
      </c>
      <c r="BI672" s="182" t="str">
        <f t="shared" si="420"/>
        <v/>
      </c>
      <c r="BJ672" s="182" t="str">
        <f t="shared" si="421"/>
        <v/>
      </c>
      <c r="BK672" s="182" t="str">
        <f t="shared" si="422"/>
        <v/>
      </c>
      <c r="BL672" s="182" t="str">
        <f t="shared" si="423"/>
        <v/>
      </c>
      <c r="BM672" s="182" t="str">
        <f t="shared" si="424"/>
        <v/>
      </c>
      <c r="BN672" s="182" t="str">
        <f t="shared" si="425"/>
        <v/>
      </c>
      <c r="BO672" s="182" t="str">
        <f t="shared" si="426"/>
        <v/>
      </c>
      <c r="BP672" s="182" t="str">
        <f t="shared" si="427"/>
        <v/>
      </c>
      <c r="BQ672" s="182" t="str">
        <f t="shared" si="428"/>
        <v/>
      </c>
      <c r="BR672" s="182" t="str">
        <f t="shared" si="429"/>
        <v/>
      </c>
      <c r="BS672" s="182" t="str">
        <f t="shared" si="430"/>
        <v/>
      </c>
      <c r="BT672" s="182" t="str">
        <f t="shared" si="431"/>
        <v/>
      </c>
      <c r="BU672" s="183" t="str">
        <f t="shared" si="432"/>
        <v/>
      </c>
      <c r="BV672" s="184" t="str">
        <f>IF('Cálculos '!C678="","",AVERAGE(AN672:BU672))</f>
        <v/>
      </c>
    </row>
    <row r="673" spans="2:74" ht="17.25" hidden="1" thickBot="1" x14ac:dyDescent="0.35">
      <c r="B673" s="165">
        <f t="shared" si="397"/>
        <v>671</v>
      </c>
      <c r="C673" s="171" t="str">
        <f>IF('Cálculos '!J679="","",'Cálculos '!J679)</f>
        <v/>
      </c>
      <c r="D673" s="172" t="str">
        <f>IF('Cálculos '!K679="","",'Cálculos '!K679)</f>
        <v/>
      </c>
      <c r="E673" s="172" t="str">
        <f>IF('Cálculos '!L679="","",'Cálculos '!L679)</f>
        <v/>
      </c>
      <c r="F673" s="172" t="str">
        <f>IF('Cálculos '!M679="","",'Cálculos '!M679)</f>
        <v/>
      </c>
      <c r="G673" s="172" t="str">
        <f>IF('Cálculos '!N679="","",'Cálculos '!N679)</f>
        <v/>
      </c>
      <c r="H673" s="172" t="str">
        <f>IF('Cálculos '!O679="","",'Cálculos '!O679)</f>
        <v/>
      </c>
      <c r="I673" s="172" t="str">
        <f>IF('Cálculos '!P679="","",'Cálculos '!P679)</f>
        <v/>
      </c>
      <c r="J673" s="172" t="str">
        <f>IF('Cálculos '!Q679="","",'Cálculos '!Q679)</f>
        <v/>
      </c>
      <c r="K673" s="172" t="str">
        <f>IF('Cálculos '!R679="","",'Cálculos '!R679)</f>
        <v/>
      </c>
      <c r="L673" s="172" t="str">
        <f>IF('Cálculos '!S679="","",'Cálculos '!S679)</f>
        <v/>
      </c>
      <c r="M673" s="172" t="str">
        <f>IF('Cálculos '!T679="","",'Cálculos '!T679)</f>
        <v/>
      </c>
      <c r="N673" s="172" t="str">
        <f>IF('Cálculos '!U679="","",'Cálculos '!U679)</f>
        <v/>
      </c>
      <c r="O673" s="172" t="str">
        <f>IF('Cálculos '!V679="","",'Cálculos '!V679)</f>
        <v/>
      </c>
      <c r="P673" s="172" t="str">
        <f>IF('Cálculos '!W679="","",'Cálculos '!W679)</f>
        <v/>
      </c>
      <c r="Q673" s="172" t="str">
        <f>IF('Cálculos '!X679="","",'Cálculos '!X679)</f>
        <v/>
      </c>
      <c r="R673" s="172" t="str">
        <f>IF('Cálculos '!Y679="","",'Cálculos '!Y679)</f>
        <v/>
      </c>
      <c r="S673" s="172" t="str">
        <f>IF('Cálculos '!Z679="","",'Cálculos '!Z679)</f>
        <v/>
      </c>
      <c r="T673" s="172" t="str">
        <f>IF('Cálculos '!AA679="","",'Cálculos '!AA679)</f>
        <v/>
      </c>
      <c r="U673" s="172" t="str">
        <f>IF('Cálculos '!AB679="","",'Cálculos '!AB679)</f>
        <v/>
      </c>
      <c r="V673" s="172" t="str">
        <f>IF('Cálculos '!AC679="","",'Cálculos '!AC679)</f>
        <v/>
      </c>
      <c r="W673" s="172" t="str">
        <f>IF('Cálculos '!AD679="","",'Cálculos '!AD679)</f>
        <v/>
      </c>
      <c r="X673" s="172" t="str">
        <f>IF('Cálculos '!AE679="","",'Cálculos '!AE679)</f>
        <v/>
      </c>
      <c r="Y673" s="172" t="str">
        <f>IF('Cálculos '!AF679="","",'Cálculos '!AF679)</f>
        <v/>
      </c>
      <c r="Z673" s="172" t="str">
        <f>IF('Cálculos '!AG679="","",'Cálculos '!AG679)</f>
        <v/>
      </c>
      <c r="AA673" s="172" t="str">
        <f>IF('Cálculos '!AH679="","",'Cálculos '!AH679)</f>
        <v/>
      </c>
      <c r="AB673" s="172" t="str">
        <f>IF('Cálculos '!AI679="","",'Cálculos '!AI679)</f>
        <v/>
      </c>
      <c r="AC673" s="172" t="str">
        <f>IF('Cálculos '!AJ679="","",'Cálculos '!AJ679)</f>
        <v/>
      </c>
      <c r="AD673" s="172" t="str">
        <f>IF('Cálculos '!AK679="","",'Cálculos '!AK679)</f>
        <v/>
      </c>
      <c r="AE673" s="172" t="str">
        <f>IF('Cálculos '!AL679="","",'Cálculos '!AL679)</f>
        <v/>
      </c>
      <c r="AF673" s="172" t="str">
        <f>IF('Cálculos '!AM679="","",'Cálculos '!AM679)</f>
        <v/>
      </c>
      <c r="AG673" s="172" t="str">
        <f>IF('Cálculos '!AN679="","",'Cálculos '!AN679)</f>
        <v/>
      </c>
      <c r="AH673" s="172" t="str">
        <f>IF('Cálculos '!AO679="","",'Cálculos '!AO679)</f>
        <v/>
      </c>
      <c r="AI673" s="172" t="str">
        <f>IF('Cálculos '!AP679="","",'Cálculos '!AP679)</f>
        <v/>
      </c>
      <c r="AJ673" s="443" t="str">
        <f>IF('Cálculos '!AQ679="","",'Cálculos '!AQ679)</f>
        <v/>
      </c>
      <c r="AK673" s="446" t="str">
        <f>IF('Cálculos '!D679="","",AVERAGE(C673:AJ673))</f>
        <v/>
      </c>
      <c r="AM673" s="181">
        <f t="shared" si="398"/>
        <v>671</v>
      </c>
      <c r="AN673" s="284" t="str">
        <f t="shared" si="399"/>
        <v/>
      </c>
      <c r="AO673" s="285" t="str">
        <f t="shared" si="400"/>
        <v/>
      </c>
      <c r="AP673" s="285" t="str">
        <f t="shared" si="401"/>
        <v/>
      </c>
      <c r="AQ673" s="285" t="str">
        <f t="shared" si="402"/>
        <v/>
      </c>
      <c r="AR673" s="182" t="str">
        <f t="shared" si="403"/>
        <v/>
      </c>
      <c r="AS673" s="182" t="str">
        <f t="shared" si="404"/>
        <v/>
      </c>
      <c r="AT673" s="182" t="str">
        <f t="shared" si="405"/>
        <v/>
      </c>
      <c r="AU673" s="182" t="str">
        <f t="shared" si="406"/>
        <v/>
      </c>
      <c r="AV673" s="182" t="str">
        <f t="shared" si="407"/>
        <v/>
      </c>
      <c r="AW673" s="182" t="str">
        <f t="shared" si="408"/>
        <v/>
      </c>
      <c r="AX673" s="182" t="str">
        <f t="shared" si="409"/>
        <v/>
      </c>
      <c r="AY673" s="182" t="str">
        <f t="shared" si="410"/>
        <v/>
      </c>
      <c r="AZ673" s="182" t="str">
        <f t="shared" si="411"/>
        <v/>
      </c>
      <c r="BA673" s="182" t="str">
        <f t="shared" si="412"/>
        <v/>
      </c>
      <c r="BB673" s="182" t="str">
        <f t="shared" si="413"/>
        <v/>
      </c>
      <c r="BC673" s="182" t="str">
        <f t="shared" si="414"/>
        <v/>
      </c>
      <c r="BD673" s="182" t="str">
        <f t="shared" si="415"/>
        <v/>
      </c>
      <c r="BE673" s="182" t="str">
        <f t="shared" si="416"/>
        <v/>
      </c>
      <c r="BF673" s="182" t="str">
        <f t="shared" si="417"/>
        <v/>
      </c>
      <c r="BG673" s="182" t="str">
        <f t="shared" si="418"/>
        <v/>
      </c>
      <c r="BH673" s="182" t="str">
        <f t="shared" si="419"/>
        <v/>
      </c>
      <c r="BI673" s="182" t="str">
        <f t="shared" si="420"/>
        <v/>
      </c>
      <c r="BJ673" s="182" t="str">
        <f t="shared" si="421"/>
        <v/>
      </c>
      <c r="BK673" s="182" t="str">
        <f t="shared" si="422"/>
        <v/>
      </c>
      <c r="BL673" s="182" t="str">
        <f t="shared" si="423"/>
        <v/>
      </c>
      <c r="BM673" s="182" t="str">
        <f t="shared" si="424"/>
        <v/>
      </c>
      <c r="BN673" s="182" t="str">
        <f t="shared" si="425"/>
        <v/>
      </c>
      <c r="BO673" s="182" t="str">
        <f t="shared" si="426"/>
        <v/>
      </c>
      <c r="BP673" s="182" t="str">
        <f t="shared" si="427"/>
        <v/>
      </c>
      <c r="BQ673" s="182" t="str">
        <f t="shared" si="428"/>
        <v/>
      </c>
      <c r="BR673" s="182" t="str">
        <f t="shared" si="429"/>
        <v/>
      </c>
      <c r="BS673" s="182" t="str">
        <f t="shared" si="430"/>
        <v/>
      </c>
      <c r="BT673" s="182" t="str">
        <f t="shared" si="431"/>
        <v/>
      </c>
      <c r="BU673" s="183" t="str">
        <f t="shared" si="432"/>
        <v/>
      </c>
      <c r="BV673" s="184" t="str">
        <f>IF('Cálculos '!C679="","",AVERAGE(AN673:BU673))</f>
        <v/>
      </c>
    </row>
    <row r="674" spans="2:74" ht="17.25" hidden="1" thickBot="1" x14ac:dyDescent="0.35">
      <c r="B674" s="165">
        <f t="shared" si="397"/>
        <v>672</v>
      </c>
      <c r="C674" s="171" t="str">
        <f>IF('Cálculos '!J680="","",'Cálculos '!J680)</f>
        <v/>
      </c>
      <c r="D674" s="172" t="str">
        <f>IF('Cálculos '!K680="","",'Cálculos '!K680)</f>
        <v/>
      </c>
      <c r="E674" s="172" t="str">
        <f>IF('Cálculos '!L680="","",'Cálculos '!L680)</f>
        <v/>
      </c>
      <c r="F674" s="172" t="str">
        <f>IF('Cálculos '!M680="","",'Cálculos '!M680)</f>
        <v/>
      </c>
      <c r="G674" s="172" t="str">
        <f>IF('Cálculos '!N680="","",'Cálculos '!N680)</f>
        <v/>
      </c>
      <c r="H674" s="172" t="str">
        <f>IF('Cálculos '!O680="","",'Cálculos '!O680)</f>
        <v/>
      </c>
      <c r="I674" s="172" t="str">
        <f>IF('Cálculos '!P680="","",'Cálculos '!P680)</f>
        <v/>
      </c>
      <c r="J674" s="172" t="str">
        <f>IF('Cálculos '!Q680="","",'Cálculos '!Q680)</f>
        <v/>
      </c>
      <c r="K674" s="172" t="str">
        <f>IF('Cálculos '!R680="","",'Cálculos '!R680)</f>
        <v/>
      </c>
      <c r="L674" s="172" t="str">
        <f>IF('Cálculos '!S680="","",'Cálculos '!S680)</f>
        <v/>
      </c>
      <c r="M674" s="172" t="str">
        <f>IF('Cálculos '!T680="","",'Cálculos '!T680)</f>
        <v/>
      </c>
      <c r="N674" s="172" t="str">
        <f>IF('Cálculos '!U680="","",'Cálculos '!U680)</f>
        <v/>
      </c>
      <c r="O674" s="172" t="str">
        <f>IF('Cálculos '!V680="","",'Cálculos '!V680)</f>
        <v/>
      </c>
      <c r="P674" s="172" t="str">
        <f>IF('Cálculos '!W680="","",'Cálculos '!W680)</f>
        <v/>
      </c>
      <c r="Q674" s="172" t="str">
        <f>IF('Cálculos '!X680="","",'Cálculos '!X680)</f>
        <v/>
      </c>
      <c r="R674" s="172" t="str">
        <f>IF('Cálculos '!Y680="","",'Cálculos '!Y680)</f>
        <v/>
      </c>
      <c r="S674" s="172" t="str">
        <f>IF('Cálculos '!Z680="","",'Cálculos '!Z680)</f>
        <v/>
      </c>
      <c r="T674" s="172" t="str">
        <f>IF('Cálculos '!AA680="","",'Cálculos '!AA680)</f>
        <v/>
      </c>
      <c r="U674" s="172" t="str">
        <f>IF('Cálculos '!AB680="","",'Cálculos '!AB680)</f>
        <v/>
      </c>
      <c r="V674" s="172" t="str">
        <f>IF('Cálculos '!AC680="","",'Cálculos '!AC680)</f>
        <v/>
      </c>
      <c r="W674" s="172" t="str">
        <f>IF('Cálculos '!AD680="","",'Cálculos '!AD680)</f>
        <v/>
      </c>
      <c r="X674" s="172" t="str">
        <f>IF('Cálculos '!AE680="","",'Cálculos '!AE680)</f>
        <v/>
      </c>
      <c r="Y674" s="172" t="str">
        <f>IF('Cálculos '!AF680="","",'Cálculos '!AF680)</f>
        <v/>
      </c>
      <c r="Z674" s="172" t="str">
        <f>IF('Cálculos '!AG680="","",'Cálculos '!AG680)</f>
        <v/>
      </c>
      <c r="AA674" s="172" t="str">
        <f>IF('Cálculos '!AH680="","",'Cálculos '!AH680)</f>
        <v/>
      </c>
      <c r="AB674" s="172" t="str">
        <f>IF('Cálculos '!AI680="","",'Cálculos '!AI680)</f>
        <v/>
      </c>
      <c r="AC674" s="172" t="str">
        <f>IF('Cálculos '!AJ680="","",'Cálculos '!AJ680)</f>
        <v/>
      </c>
      <c r="AD674" s="172" t="str">
        <f>IF('Cálculos '!AK680="","",'Cálculos '!AK680)</f>
        <v/>
      </c>
      <c r="AE674" s="172" t="str">
        <f>IF('Cálculos '!AL680="","",'Cálculos '!AL680)</f>
        <v/>
      </c>
      <c r="AF674" s="172" t="str">
        <f>IF('Cálculos '!AM680="","",'Cálculos '!AM680)</f>
        <v/>
      </c>
      <c r="AG674" s="172" t="str">
        <f>IF('Cálculos '!AN680="","",'Cálculos '!AN680)</f>
        <v/>
      </c>
      <c r="AH674" s="172" t="str">
        <f>IF('Cálculos '!AO680="","",'Cálculos '!AO680)</f>
        <v/>
      </c>
      <c r="AI674" s="172" t="str">
        <f>IF('Cálculos '!AP680="","",'Cálculos '!AP680)</f>
        <v/>
      </c>
      <c r="AJ674" s="443" t="str">
        <f>IF('Cálculos '!AQ680="","",'Cálculos '!AQ680)</f>
        <v/>
      </c>
      <c r="AK674" s="446" t="str">
        <f>IF('Cálculos '!D680="","",AVERAGE(C674:AJ674))</f>
        <v/>
      </c>
      <c r="AM674" s="181">
        <f t="shared" si="398"/>
        <v>672</v>
      </c>
      <c r="AN674" s="284" t="str">
        <f t="shared" si="399"/>
        <v/>
      </c>
      <c r="AO674" s="285" t="str">
        <f t="shared" si="400"/>
        <v/>
      </c>
      <c r="AP674" s="285" t="str">
        <f t="shared" si="401"/>
        <v/>
      </c>
      <c r="AQ674" s="285" t="str">
        <f t="shared" si="402"/>
        <v/>
      </c>
      <c r="AR674" s="182" t="str">
        <f t="shared" si="403"/>
        <v/>
      </c>
      <c r="AS674" s="182" t="str">
        <f t="shared" si="404"/>
        <v/>
      </c>
      <c r="AT674" s="182" t="str">
        <f t="shared" si="405"/>
        <v/>
      </c>
      <c r="AU674" s="182" t="str">
        <f t="shared" si="406"/>
        <v/>
      </c>
      <c r="AV674" s="182" t="str">
        <f t="shared" si="407"/>
        <v/>
      </c>
      <c r="AW674" s="182" t="str">
        <f t="shared" si="408"/>
        <v/>
      </c>
      <c r="AX674" s="182" t="str">
        <f t="shared" si="409"/>
        <v/>
      </c>
      <c r="AY674" s="182" t="str">
        <f t="shared" si="410"/>
        <v/>
      </c>
      <c r="AZ674" s="182" t="str">
        <f t="shared" si="411"/>
        <v/>
      </c>
      <c r="BA674" s="182" t="str">
        <f t="shared" si="412"/>
        <v/>
      </c>
      <c r="BB674" s="182" t="str">
        <f t="shared" si="413"/>
        <v/>
      </c>
      <c r="BC674" s="182" t="str">
        <f t="shared" si="414"/>
        <v/>
      </c>
      <c r="BD674" s="182" t="str">
        <f t="shared" si="415"/>
        <v/>
      </c>
      <c r="BE674" s="182" t="str">
        <f t="shared" si="416"/>
        <v/>
      </c>
      <c r="BF674" s="182" t="str">
        <f t="shared" si="417"/>
        <v/>
      </c>
      <c r="BG674" s="182" t="str">
        <f t="shared" si="418"/>
        <v/>
      </c>
      <c r="BH674" s="182" t="str">
        <f t="shared" si="419"/>
        <v/>
      </c>
      <c r="BI674" s="182" t="str">
        <f t="shared" si="420"/>
        <v/>
      </c>
      <c r="BJ674" s="182" t="str">
        <f t="shared" si="421"/>
        <v/>
      </c>
      <c r="BK674" s="182" t="str">
        <f t="shared" si="422"/>
        <v/>
      </c>
      <c r="BL674" s="182" t="str">
        <f t="shared" si="423"/>
        <v/>
      </c>
      <c r="BM674" s="182" t="str">
        <f t="shared" si="424"/>
        <v/>
      </c>
      <c r="BN674" s="182" t="str">
        <f t="shared" si="425"/>
        <v/>
      </c>
      <c r="BO674" s="182" t="str">
        <f t="shared" si="426"/>
        <v/>
      </c>
      <c r="BP674" s="182" t="str">
        <f t="shared" si="427"/>
        <v/>
      </c>
      <c r="BQ674" s="182" t="str">
        <f t="shared" si="428"/>
        <v/>
      </c>
      <c r="BR674" s="182" t="str">
        <f t="shared" si="429"/>
        <v/>
      </c>
      <c r="BS674" s="182" t="str">
        <f t="shared" si="430"/>
        <v/>
      </c>
      <c r="BT674" s="182" t="str">
        <f t="shared" si="431"/>
        <v/>
      </c>
      <c r="BU674" s="183" t="str">
        <f t="shared" si="432"/>
        <v/>
      </c>
      <c r="BV674" s="184" t="str">
        <f>IF('Cálculos '!C680="","",AVERAGE(AN674:BU674))</f>
        <v/>
      </c>
    </row>
    <row r="675" spans="2:74" ht="17.25" hidden="1" thickBot="1" x14ac:dyDescent="0.35">
      <c r="B675" s="165">
        <f t="shared" si="397"/>
        <v>673</v>
      </c>
      <c r="C675" s="171" t="str">
        <f>IF('Cálculos '!J681="","",'Cálculos '!J681)</f>
        <v/>
      </c>
      <c r="D675" s="172" t="str">
        <f>IF('Cálculos '!K681="","",'Cálculos '!K681)</f>
        <v/>
      </c>
      <c r="E675" s="172" t="str">
        <f>IF('Cálculos '!L681="","",'Cálculos '!L681)</f>
        <v/>
      </c>
      <c r="F675" s="172" t="str">
        <f>IF('Cálculos '!M681="","",'Cálculos '!M681)</f>
        <v/>
      </c>
      <c r="G675" s="172" t="str">
        <f>IF('Cálculos '!N681="","",'Cálculos '!N681)</f>
        <v/>
      </c>
      <c r="H675" s="172" t="str">
        <f>IF('Cálculos '!O681="","",'Cálculos '!O681)</f>
        <v/>
      </c>
      <c r="I675" s="172" t="str">
        <f>IF('Cálculos '!P681="","",'Cálculos '!P681)</f>
        <v/>
      </c>
      <c r="J675" s="172" t="str">
        <f>IF('Cálculos '!Q681="","",'Cálculos '!Q681)</f>
        <v/>
      </c>
      <c r="K675" s="172" t="str">
        <f>IF('Cálculos '!R681="","",'Cálculos '!R681)</f>
        <v/>
      </c>
      <c r="L675" s="172" t="str">
        <f>IF('Cálculos '!S681="","",'Cálculos '!S681)</f>
        <v/>
      </c>
      <c r="M675" s="172" t="str">
        <f>IF('Cálculos '!T681="","",'Cálculos '!T681)</f>
        <v/>
      </c>
      <c r="N675" s="172" t="str">
        <f>IF('Cálculos '!U681="","",'Cálculos '!U681)</f>
        <v/>
      </c>
      <c r="O675" s="172" t="str">
        <f>IF('Cálculos '!V681="","",'Cálculos '!V681)</f>
        <v/>
      </c>
      <c r="P675" s="172" t="str">
        <f>IF('Cálculos '!W681="","",'Cálculos '!W681)</f>
        <v/>
      </c>
      <c r="Q675" s="172" t="str">
        <f>IF('Cálculos '!X681="","",'Cálculos '!X681)</f>
        <v/>
      </c>
      <c r="R675" s="172" t="str">
        <f>IF('Cálculos '!Y681="","",'Cálculos '!Y681)</f>
        <v/>
      </c>
      <c r="S675" s="172" t="str">
        <f>IF('Cálculos '!Z681="","",'Cálculos '!Z681)</f>
        <v/>
      </c>
      <c r="T675" s="172" t="str">
        <f>IF('Cálculos '!AA681="","",'Cálculos '!AA681)</f>
        <v/>
      </c>
      <c r="U675" s="172" t="str">
        <f>IF('Cálculos '!AB681="","",'Cálculos '!AB681)</f>
        <v/>
      </c>
      <c r="V675" s="172" t="str">
        <f>IF('Cálculos '!AC681="","",'Cálculos '!AC681)</f>
        <v/>
      </c>
      <c r="W675" s="172" t="str">
        <f>IF('Cálculos '!AD681="","",'Cálculos '!AD681)</f>
        <v/>
      </c>
      <c r="X675" s="172" t="str">
        <f>IF('Cálculos '!AE681="","",'Cálculos '!AE681)</f>
        <v/>
      </c>
      <c r="Y675" s="172" t="str">
        <f>IF('Cálculos '!AF681="","",'Cálculos '!AF681)</f>
        <v/>
      </c>
      <c r="Z675" s="172" t="str">
        <f>IF('Cálculos '!AG681="","",'Cálculos '!AG681)</f>
        <v/>
      </c>
      <c r="AA675" s="172" t="str">
        <f>IF('Cálculos '!AH681="","",'Cálculos '!AH681)</f>
        <v/>
      </c>
      <c r="AB675" s="172" t="str">
        <f>IF('Cálculos '!AI681="","",'Cálculos '!AI681)</f>
        <v/>
      </c>
      <c r="AC675" s="172" t="str">
        <f>IF('Cálculos '!AJ681="","",'Cálculos '!AJ681)</f>
        <v/>
      </c>
      <c r="AD675" s="172" t="str">
        <f>IF('Cálculos '!AK681="","",'Cálculos '!AK681)</f>
        <v/>
      </c>
      <c r="AE675" s="172" t="str">
        <f>IF('Cálculos '!AL681="","",'Cálculos '!AL681)</f>
        <v/>
      </c>
      <c r="AF675" s="172" t="str">
        <f>IF('Cálculos '!AM681="","",'Cálculos '!AM681)</f>
        <v/>
      </c>
      <c r="AG675" s="172" t="str">
        <f>IF('Cálculos '!AN681="","",'Cálculos '!AN681)</f>
        <v/>
      </c>
      <c r="AH675" s="172" t="str">
        <f>IF('Cálculos '!AO681="","",'Cálculos '!AO681)</f>
        <v/>
      </c>
      <c r="AI675" s="172" t="str">
        <f>IF('Cálculos '!AP681="","",'Cálculos '!AP681)</f>
        <v/>
      </c>
      <c r="AJ675" s="443" t="str">
        <f>IF('Cálculos '!AQ681="","",'Cálculos '!AQ681)</f>
        <v/>
      </c>
      <c r="AK675" s="446" t="str">
        <f>IF('Cálculos '!D681="","",AVERAGE(C675:AJ675))</f>
        <v/>
      </c>
      <c r="AM675" s="181">
        <f t="shared" si="398"/>
        <v>673</v>
      </c>
      <c r="AN675" s="284" t="str">
        <f t="shared" si="399"/>
        <v/>
      </c>
      <c r="AO675" s="285" t="str">
        <f t="shared" si="400"/>
        <v/>
      </c>
      <c r="AP675" s="285" t="str">
        <f t="shared" si="401"/>
        <v/>
      </c>
      <c r="AQ675" s="285" t="str">
        <f t="shared" si="402"/>
        <v/>
      </c>
      <c r="AR675" s="182" t="str">
        <f t="shared" si="403"/>
        <v/>
      </c>
      <c r="AS675" s="182" t="str">
        <f t="shared" si="404"/>
        <v/>
      </c>
      <c r="AT675" s="182" t="str">
        <f t="shared" si="405"/>
        <v/>
      </c>
      <c r="AU675" s="182" t="str">
        <f t="shared" si="406"/>
        <v/>
      </c>
      <c r="AV675" s="182" t="str">
        <f t="shared" si="407"/>
        <v/>
      </c>
      <c r="AW675" s="182" t="str">
        <f t="shared" si="408"/>
        <v/>
      </c>
      <c r="AX675" s="182" t="str">
        <f t="shared" si="409"/>
        <v/>
      </c>
      <c r="AY675" s="182" t="str">
        <f t="shared" si="410"/>
        <v/>
      </c>
      <c r="AZ675" s="182" t="str">
        <f t="shared" si="411"/>
        <v/>
      </c>
      <c r="BA675" s="182" t="str">
        <f t="shared" si="412"/>
        <v/>
      </c>
      <c r="BB675" s="182" t="str">
        <f t="shared" si="413"/>
        <v/>
      </c>
      <c r="BC675" s="182" t="str">
        <f t="shared" si="414"/>
        <v/>
      </c>
      <c r="BD675" s="182" t="str">
        <f t="shared" si="415"/>
        <v/>
      </c>
      <c r="BE675" s="182" t="str">
        <f t="shared" si="416"/>
        <v/>
      </c>
      <c r="BF675" s="182" t="str">
        <f t="shared" si="417"/>
        <v/>
      </c>
      <c r="BG675" s="182" t="str">
        <f t="shared" si="418"/>
        <v/>
      </c>
      <c r="BH675" s="182" t="str">
        <f t="shared" si="419"/>
        <v/>
      </c>
      <c r="BI675" s="182" t="str">
        <f t="shared" si="420"/>
        <v/>
      </c>
      <c r="BJ675" s="182" t="str">
        <f t="shared" si="421"/>
        <v/>
      </c>
      <c r="BK675" s="182" t="str">
        <f t="shared" si="422"/>
        <v/>
      </c>
      <c r="BL675" s="182" t="str">
        <f t="shared" si="423"/>
        <v/>
      </c>
      <c r="BM675" s="182" t="str">
        <f t="shared" si="424"/>
        <v/>
      </c>
      <c r="BN675" s="182" t="str">
        <f t="shared" si="425"/>
        <v/>
      </c>
      <c r="BO675" s="182" t="str">
        <f t="shared" si="426"/>
        <v/>
      </c>
      <c r="BP675" s="182" t="str">
        <f t="shared" si="427"/>
        <v/>
      </c>
      <c r="BQ675" s="182" t="str">
        <f t="shared" si="428"/>
        <v/>
      </c>
      <c r="BR675" s="182" t="str">
        <f t="shared" si="429"/>
        <v/>
      </c>
      <c r="BS675" s="182" t="str">
        <f t="shared" si="430"/>
        <v/>
      </c>
      <c r="BT675" s="182" t="str">
        <f t="shared" si="431"/>
        <v/>
      </c>
      <c r="BU675" s="183" t="str">
        <f t="shared" si="432"/>
        <v/>
      </c>
      <c r="BV675" s="184" t="str">
        <f>IF('Cálculos '!C681="","",AVERAGE(AN675:BU675))</f>
        <v/>
      </c>
    </row>
    <row r="676" spans="2:74" ht="17.25" hidden="1" thickBot="1" x14ac:dyDescent="0.35">
      <c r="B676" s="165">
        <f t="shared" si="397"/>
        <v>674</v>
      </c>
      <c r="C676" s="171" t="str">
        <f>IF('Cálculos '!J682="","",'Cálculos '!J682)</f>
        <v/>
      </c>
      <c r="D676" s="172" t="str">
        <f>IF('Cálculos '!K682="","",'Cálculos '!K682)</f>
        <v/>
      </c>
      <c r="E676" s="172" t="str">
        <f>IF('Cálculos '!L682="","",'Cálculos '!L682)</f>
        <v/>
      </c>
      <c r="F676" s="172" t="str">
        <f>IF('Cálculos '!M682="","",'Cálculos '!M682)</f>
        <v/>
      </c>
      <c r="G676" s="172" t="str">
        <f>IF('Cálculos '!N682="","",'Cálculos '!N682)</f>
        <v/>
      </c>
      <c r="H676" s="172" t="str">
        <f>IF('Cálculos '!O682="","",'Cálculos '!O682)</f>
        <v/>
      </c>
      <c r="I676" s="172" t="str">
        <f>IF('Cálculos '!P682="","",'Cálculos '!P682)</f>
        <v/>
      </c>
      <c r="J676" s="172" t="str">
        <f>IF('Cálculos '!Q682="","",'Cálculos '!Q682)</f>
        <v/>
      </c>
      <c r="K676" s="172" t="str">
        <f>IF('Cálculos '!R682="","",'Cálculos '!R682)</f>
        <v/>
      </c>
      <c r="L676" s="172" t="str">
        <f>IF('Cálculos '!S682="","",'Cálculos '!S682)</f>
        <v/>
      </c>
      <c r="M676" s="172" t="str">
        <f>IF('Cálculos '!T682="","",'Cálculos '!T682)</f>
        <v/>
      </c>
      <c r="N676" s="172" t="str">
        <f>IF('Cálculos '!U682="","",'Cálculos '!U682)</f>
        <v/>
      </c>
      <c r="O676" s="172" t="str">
        <f>IF('Cálculos '!V682="","",'Cálculos '!V682)</f>
        <v/>
      </c>
      <c r="P676" s="172" t="str">
        <f>IF('Cálculos '!W682="","",'Cálculos '!W682)</f>
        <v/>
      </c>
      <c r="Q676" s="172" t="str">
        <f>IF('Cálculos '!X682="","",'Cálculos '!X682)</f>
        <v/>
      </c>
      <c r="R676" s="172" t="str">
        <f>IF('Cálculos '!Y682="","",'Cálculos '!Y682)</f>
        <v/>
      </c>
      <c r="S676" s="172" t="str">
        <f>IF('Cálculos '!Z682="","",'Cálculos '!Z682)</f>
        <v/>
      </c>
      <c r="T676" s="172" t="str">
        <f>IF('Cálculos '!AA682="","",'Cálculos '!AA682)</f>
        <v/>
      </c>
      <c r="U676" s="172" t="str">
        <f>IF('Cálculos '!AB682="","",'Cálculos '!AB682)</f>
        <v/>
      </c>
      <c r="V676" s="172" t="str">
        <f>IF('Cálculos '!AC682="","",'Cálculos '!AC682)</f>
        <v/>
      </c>
      <c r="W676" s="172" t="str">
        <f>IF('Cálculos '!AD682="","",'Cálculos '!AD682)</f>
        <v/>
      </c>
      <c r="X676" s="172" t="str">
        <f>IF('Cálculos '!AE682="","",'Cálculos '!AE682)</f>
        <v/>
      </c>
      <c r="Y676" s="172" t="str">
        <f>IF('Cálculos '!AF682="","",'Cálculos '!AF682)</f>
        <v/>
      </c>
      <c r="Z676" s="172" t="str">
        <f>IF('Cálculos '!AG682="","",'Cálculos '!AG682)</f>
        <v/>
      </c>
      <c r="AA676" s="172" t="str">
        <f>IF('Cálculos '!AH682="","",'Cálculos '!AH682)</f>
        <v/>
      </c>
      <c r="AB676" s="172" t="str">
        <f>IF('Cálculos '!AI682="","",'Cálculos '!AI682)</f>
        <v/>
      </c>
      <c r="AC676" s="172" t="str">
        <f>IF('Cálculos '!AJ682="","",'Cálculos '!AJ682)</f>
        <v/>
      </c>
      <c r="AD676" s="172" t="str">
        <f>IF('Cálculos '!AK682="","",'Cálculos '!AK682)</f>
        <v/>
      </c>
      <c r="AE676" s="172" t="str">
        <f>IF('Cálculos '!AL682="","",'Cálculos '!AL682)</f>
        <v/>
      </c>
      <c r="AF676" s="172" t="str">
        <f>IF('Cálculos '!AM682="","",'Cálculos '!AM682)</f>
        <v/>
      </c>
      <c r="AG676" s="172" t="str">
        <f>IF('Cálculos '!AN682="","",'Cálculos '!AN682)</f>
        <v/>
      </c>
      <c r="AH676" s="172" t="str">
        <f>IF('Cálculos '!AO682="","",'Cálculos '!AO682)</f>
        <v/>
      </c>
      <c r="AI676" s="172" t="str">
        <f>IF('Cálculos '!AP682="","",'Cálculos '!AP682)</f>
        <v/>
      </c>
      <c r="AJ676" s="443" t="str">
        <f>IF('Cálculos '!AQ682="","",'Cálculos '!AQ682)</f>
        <v/>
      </c>
      <c r="AK676" s="446" t="str">
        <f>IF('Cálculos '!D682="","",AVERAGE(C676:AJ676))</f>
        <v/>
      </c>
      <c r="AM676" s="181">
        <f t="shared" si="398"/>
        <v>674</v>
      </c>
      <c r="AN676" s="284" t="str">
        <f t="shared" si="399"/>
        <v/>
      </c>
      <c r="AO676" s="285" t="str">
        <f t="shared" si="400"/>
        <v/>
      </c>
      <c r="AP676" s="285" t="str">
        <f t="shared" si="401"/>
        <v/>
      </c>
      <c r="AQ676" s="285" t="str">
        <f t="shared" si="402"/>
        <v/>
      </c>
      <c r="AR676" s="182" t="str">
        <f t="shared" si="403"/>
        <v/>
      </c>
      <c r="AS676" s="182" t="str">
        <f t="shared" si="404"/>
        <v/>
      </c>
      <c r="AT676" s="182" t="str">
        <f t="shared" si="405"/>
        <v/>
      </c>
      <c r="AU676" s="182" t="str">
        <f t="shared" si="406"/>
        <v/>
      </c>
      <c r="AV676" s="182" t="str">
        <f t="shared" si="407"/>
        <v/>
      </c>
      <c r="AW676" s="182" t="str">
        <f t="shared" si="408"/>
        <v/>
      </c>
      <c r="AX676" s="182" t="str">
        <f t="shared" si="409"/>
        <v/>
      </c>
      <c r="AY676" s="182" t="str">
        <f t="shared" si="410"/>
        <v/>
      </c>
      <c r="AZ676" s="182" t="str">
        <f t="shared" si="411"/>
        <v/>
      </c>
      <c r="BA676" s="182" t="str">
        <f t="shared" si="412"/>
        <v/>
      </c>
      <c r="BB676" s="182" t="str">
        <f t="shared" si="413"/>
        <v/>
      </c>
      <c r="BC676" s="182" t="str">
        <f t="shared" si="414"/>
        <v/>
      </c>
      <c r="BD676" s="182" t="str">
        <f t="shared" si="415"/>
        <v/>
      </c>
      <c r="BE676" s="182" t="str">
        <f t="shared" si="416"/>
        <v/>
      </c>
      <c r="BF676" s="182" t="str">
        <f t="shared" si="417"/>
        <v/>
      </c>
      <c r="BG676" s="182" t="str">
        <f t="shared" si="418"/>
        <v/>
      </c>
      <c r="BH676" s="182" t="str">
        <f t="shared" si="419"/>
        <v/>
      </c>
      <c r="BI676" s="182" t="str">
        <f t="shared" si="420"/>
        <v/>
      </c>
      <c r="BJ676" s="182" t="str">
        <f t="shared" si="421"/>
        <v/>
      </c>
      <c r="BK676" s="182" t="str">
        <f t="shared" si="422"/>
        <v/>
      </c>
      <c r="BL676" s="182" t="str">
        <f t="shared" si="423"/>
        <v/>
      </c>
      <c r="BM676" s="182" t="str">
        <f t="shared" si="424"/>
        <v/>
      </c>
      <c r="BN676" s="182" t="str">
        <f t="shared" si="425"/>
        <v/>
      </c>
      <c r="BO676" s="182" t="str">
        <f t="shared" si="426"/>
        <v/>
      </c>
      <c r="BP676" s="182" t="str">
        <f t="shared" si="427"/>
        <v/>
      </c>
      <c r="BQ676" s="182" t="str">
        <f t="shared" si="428"/>
        <v/>
      </c>
      <c r="BR676" s="182" t="str">
        <f t="shared" si="429"/>
        <v/>
      </c>
      <c r="BS676" s="182" t="str">
        <f t="shared" si="430"/>
        <v/>
      </c>
      <c r="BT676" s="182" t="str">
        <f t="shared" si="431"/>
        <v/>
      </c>
      <c r="BU676" s="183" t="str">
        <f t="shared" si="432"/>
        <v/>
      </c>
      <c r="BV676" s="184" t="str">
        <f>IF('Cálculos '!C682="","",AVERAGE(AN676:BU676))</f>
        <v/>
      </c>
    </row>
    <row r="677" spans="2:74" ht="17.25" hidden="1" thickBot="1" x14ac:dyDescent="0.35">
      <c r="B677" s="165">
        <f t="shared" si="397"/>
        <v>675</v>
      </c>
      <c r="C677" s="171" t="str">
        <f>IF('Cálculos '!J683="","",'Cálculos '!J683)</f>
        <v/>
      </c>
      <c r="D677" s="172" t="str">
        <f>IF('Cálculos '!K683="","",'Cálculos '!K683)</f>
        <v/>
      </c>
      <c r="E677" s="172" t="str">
        <f>IF('Cálculos '!L683="","",'Cálculos '!L683)</f>
        <v/>
      </c>
      <c r="F677" s="172" t="str">
        <f>IF('Cálculos '!M683="","",'Cálculos '!M683)</f>
        <v/>
      </c>
      <c r="G677" s="172" t="str">
        <f>IF('Cálculos '!N683="","",'Cálculos '!N683)</f>
        <v/>
      </c>
      <c r="H677" s="172" t="str">
        <f>IF('Cálculos '!O683="","",'Cálculos '!O683)</f>
        <v/>
      </c>
      <c r="I677" s="172" t="str">
        <f>IF('Cálculos '!P683="","",'Cálculos '!P683)</f>
        <v/>
      </c>
      <c r="J677" s="172" t="str">
        <f>IF('Cálculos '!Q683="","",'Cálculos '!Q683)</f>
        <v/>
      </c>
      <c r="K677" s="172" t="str">
        <f>IF('Cálculos '!R683="","",'Cálculos '!R683)</f>
        <v/>
      </c>
      <c r="L677" s="172" t="str">
        <f>IF('Cálculos '!S683="","",'Cálculos '!S683)</f>
        <v/>
      </c>
      <c r="M677" s="172" t="str">
        <f>IF('Cálculos '!T683="","",'Cálculos '!T683)</f>
        <v/>
      </c>
      <c r="N677" s="172" t="str">
        <f>IF('Cálculos '!U683="","",'Cálculos '!U683)</f>
        <v/>
      </c>
      <c r="O677" s="172" t="str">
        <f>IF('Cálculos '!V683="","",'Cálculos '!V683)</f>
        <v/>
      </c>
      <c r="P677" s="172" t="str">
        <f>IF('Cálculos '!W683="","",'Cálculos '!W683)</f>
        <v/>
      </c>
      <c r="Q677" s="172" t="str">
        <f>IF('Cálculos '!X683="","",'Cálculos '!X683)</f>
        <v/>
      </c>
      <c r="R677" s="172" t="str">
        <f>IF('Cálculos '!Y683="","",'Cálculos '!Y683)</f>
        <v/>
      </c>
      <c r="S677" s="172" t="str">
        <f>IF('Cálculos '!Z683="","",'Cálculos '!Z683)</f>
        <v/>
      </c>
      <c r="T677" s="172" t="str">
        <f>IF('Cálculos '!AA683="","",'Cálculos '!AA683)</f>
        <v/>
      </c>
      <c r="U677" s="172" t="str">
        <f>IF('Cálculos '!AB683="","",'Cálculos '!AB683)</f>
        <v/>
      </c>
      <c r="V677" s="172" t="str">
        <f>IF('Cálculos '!AC683="","",'Cálculos '!AC683)</f>
        <v/>
      </c>
      <c r="W677" s="172" t="str">
        <f>IF('Cálculos '!AD683="","",'Cálculos '!AD683)</f>
        <v/>
      </c>
      <c r="X677" s="172" t="str">
        <f>IF('Cálculos '!AE683="","",'Cálculos '!AE683)</f>
        <v/>
      </c>
      <c r="Y677" s="172" t="str">
        <f>IF('Cálculos '!AF683="","",'Cálculos '!AF683)</f>
        <v/>
      </c>
      <c r="Z677" s="172" t="str">
        <f>IF('Cálculos '!AG683="","",'Cálculos '!AG683)</f>
        <v/>
      </c>
      <c r="AA677" s="172" t="str">
        <f>IF('Cálculos '!AH683="","",'Cálculos '!AH683)</f>
        <v/>
      </c>
      <c r="AB677" s="172" t="str">
        <f>IF('Cálculos '!AI683="","",'Cálculos '!AI683)</f>
        <v/>
      </c>
      <c r="AC677" s="172" t="str">
        <f>IF('Cálculos '!AJ683="","",'Cálculos '!AJ683)</f>
        <v/>
      </c>
      <c r="AD677" s="172" t="str">
        <f>IF('Cálculos '!AK683="","",'Cálculos '!AK683)</f>
        <v/>
      </c>
      <c r="AE677" s="172" t="str">
        <f>IF('Cálculos '!AL683="","",'Cálculos '!AL683)</f>
        <v/>
      </c>
      <c r="AF677" s="172" t="str">
        <f>IF('Cálculos '!AM683="","",'Cálculos '!AM683)</f>
        <v/>
      </c>
      <c r="AG677" s="172" t="str">
        <f>IF('Cálculos '!AN683="","",'Cálculos '!AN683)</f>
        <v/>
      </c>
      <c r="AH677" s="172" t="str">
        <f>IF('Cálculos '!AO683="","",'Cálculos '!AO683)</f>
        <v/>
      </c>
      <c r="AI677" s="172" t="str">
        <f>IF('Cálculos '!AP683="","",'Cálculos '!AP683)</f>
        <v/>
      </c>
      <c r="AJ677" s="443" t="str">
        <f>IF('Cálculos '!AQ683="","",'Cálculos '!AQ683)</f>
        <v/>
      </c>
      <c r="AK677" s="446" t="str">
        <f>IF('Cálculos '!D683="","",AVERAGE(C677:AJ677))</f>
        <v/>
      </c>
      <c r="AM677" s="181">
        <f t="shared" si="398"/>
        <v>675</v>
      </c>
      <c r="AN677" s="284" t="str">
        <f t="shared" si="399"/>
        <v/>
      </c>
      <c r="AO677" s="285" t="str">
        <f t="shared" si="400"/>
        <v/>
      </c>
      <c r="AP677" s="285" t="str">
        <f t="shared" si="401"/>
        <v/>
      </c>
      <c r="AQ677" s="285" t="str">
        <f t="shared" si="402"/>
        <v/>
      </c>
      <c r="AR677" s="182" t="str">
        <f t="shared" si="403"/>
        <v/>
      </c>
      <c r="AS677" s="182" t="str">
        <f t="shared" si="404"/>
        <v/>
      </c>
      <c r="AT677" s="182" t="str">
        <f t="shared" si="405"/>
        <v/>
      </c>
      <c r="AU677" s="182" t="str">
        <f t="shared" si="406"/>
        <v/>
      </c>
      <c r="AV677" s="182" t="str">
        <f t="shared" si="407"/>
        <v/>
      </c>
      <c r="AW677" s="182" t="str">
        <f t="shared" si="408"/>
        <v/>
      </c>
      <c r="AX677" s="182" t="str">
        <f t="shared" si="409"/>
        <v/>
      </c>
      <c r="AY677" s="182" t="str">
        <f t="shared" si="410"/>
        <v/>
      </c>
      <c r="AZ677" s="182" t="str">
        <f t="shared" si="411"/>
        <v/>
      </c>
      <c r="BA677" s="182" t="str">
        <f t="shared" si="412"/>
        <v/>
      </c>
      <c r="BB677" s="182" t="str">
        <f t="shared" si="413"/>
        <v/>
      </c>
      <c r="BC677" s="182" t="str">
        <f t="shared" si="414"/>
        <v/>
      </c>
      <c r="BD677" s="182" t="str">
        <f t="shared" si="415"/>
        <v/>
      </c>
      <c r="BE677" s="182" t="str">
        <f t="shared" si="416"/>
        <v/>
      </c>
      <c r="BF677" s="182" t="str">
        <f t="shared" si="417"/>
        <v/>
      </c>
      <c r="BG677" s="182" t="str">
        <f t="shared" si="418"/>
        <v/>
      </c>
      <c r="BH677" s="182" t="str">
        <f t="shared" si="419"/>
        <v/>
      </c>
      <c r="BI677" s="182" t="str">
        <f t="shared" si="420"/>
        <v/>
      </c>
      <c r="BJ677" s="182" t="str">
        <f t="shared" si="421"/>
        <v/>
      </c>
      <c r="BK677" s="182" t="str">
        <f t="shared" si="422"/>
        <v/>
      </c>
      <c r="BL677" s="182" t="str">
        <f t="shared" si="423"/>
        <v/>
      </c>
      <c r="BM677" s="182" t="str">
        <f t="shared" si="424"/>
        <v/>
      </c>
      <c r="BN677" s="182" t="str">
        <f t="shared" si="425"/>
        <v/>
      </c>
      <c r="BO677" s="182" t="str">
        <f t="shared" si="426"/>
        <v/>
      </c>
      <c r="BP677" s="182" t="str">
        <f t="shared" si="427"/>
        <v/>
      </c>
      <c r="BQ677" s="182" t="str">
        <f t="shared" si="428"/>
        <v/>
      </c>
      <c r="BR677" s="182" t="str">
        <f t="shared" si="429"/>
        <v/>
      </c>
      <c r="BS677" s="182" t="str">
        <f t="shared" si="430"/>
        <v/>
      </c>
      <c r="BT677" s="182" t="str">
        <f t="shared" si="431"/>
        <v/>
      </c>
      <c r="BU677" s="183" t="str">
        <f t="shared" si="432"/>
        <v/>
      </c>
      <c r="BV677" s="184" t="str">
        <f>IF('Cálculos '!C683="","",AVERAGE(AN677:BU677))</f>
        <v/>
      </c>
    </row>
    <row r="678" spans="2:74" ht="17.25" hidden="1" thickBot="1" x14ac:dyDescent="0.35">
      <c r="B678" s="165">
        <f t="shared" si="397"/>
        <v>676</v>
      </c>
      <c r="C678" s="171" t="str">
        <f>IF('Cálculos '!J684="","",'Cálculos '!J684)</f>
        <v/>
      </c>
      <c r="D678" s="172" t="str">
        <f>IF('Cálculos '!K684="","",'Cálculos '!K684)</f>
        <v/>
      </c>
      <c r="E678" s="172" t="str">
        <f>IF('Cálculos '!L684="","",'Cálculos '!L684)</f>
        <v/>
      </c>
      <c r="F678" s="172" t="str">
        <f>IF('Cálculos '!M684="","",'Cálculos '!M684)</f>
        <v/>
      </c>
      <c r="G678" s="172" t="str">
        <f>IF('Cálculos '!N684="","",'Cálculos '!N684)</f>
        <v/>
      </c>
      <c r="H678" s="172" t="str">
        <f>IF('Cálculos '!O684="","",'Cálculos '!O684)</f>
        <v/>
      </c>
      <c r="I678" s="172" t="str">
        <f>IF('Cálculos '!P684="","",'Cálculos '!P684)</f>
        <v/>
      </c>
      <c r="J678" s="172" t="str">
        <f>IF('Cálculos '!Q684="","",'Cálculos '!Q684)</f>
        <v/>
      </c>
      <c r="K678" s="172" t="str">
        <f>IF('Cálculos '!R684="","",'Cálculos '!R684)</f>
        <v/>
      </c>
      <c r="L678" s="172" t="str">
        <f>IF('Cálculos '!S684="","",'Cálculos '!S684)</f>
        <v/>
      </c>
      <c r="M678" s="172" t="str">
        <f>IF('Cálculos '!T684="","",'Cálculos '!T684)</f>
        <v/>
      </c>
      <c r="N678" s="172" t="str">
        <f>IF('Cálculos '!U684="","",'Cálculos '!U684)</f>
        <v/>
      </c>
      <c r="O678" s="172" t="str">
        <f>IF('Cálculos '!V684="","",'Cálculos '!V684)</f>
        <v/>
      </c>
      <c r="P678" s="172" t="str">
        <f>IF('Cálculos '!W684="","",'Cálculos '!W684)</f>
        <v/>
      </c>
      <c r="Q678" s="172" t="str">
        <f>IF('Cálculos '!X684="","",'Cálculos '!X684)</f>
        <v/>
      </c>
      <c r="R678" s="172" t="str">
        <f>IF('Cálculos '!Y684="","",'Cálculos '!Y684)</f>
        <v/>
      </c>
      <c r="S678" s="172" t="str">
        <f>IF('Cálculos '!Z684="","",'Cálculos '!Z684)</f>
        <v/>
      </c>
      <c r="T678" s="172" t="str">
        <f>IF('Cálculos '!AA684="","",'Cálculos '!AA684)</f>
        <v/>
      </c>
      <c r="U678" s="172" t="str">
        <f>IF('Cálculos '!AB684="","",'Cálculos '!AB684)</f>
        <v/>
      </c>
      <c r="V678" s="172" t="str">
        <f>IF('Cálculos '!AC684="","",'Cálculos '!AC684)</f>
        <v/>
      </c>
      <c r="W678" s="172" t="str">
        <f>IF('Cálculos '!AD684="","",'Cálculos '!AD684)</f>
        <v/>
      </c>
      <c r="X678" s="172" t="str">
        <f>IF('Cálculos '!AE684="","",'Cálculos '!AE684)</f>
        <v/>
      </c>
      <c r="Y678" s="172" t="str">
        <f>IF('Cálculos '!AF684="","",'Cálculos '!AF684)</f>
        <v/>
      </c>
      <c r="Z678" s="172" t="str">
        <f>IF('Cálculos '!AG684="","",'Cálculos '!AG684)</f>
        <v/>
      </c>
      <c r="AA678" s="172" t="str">
        <f>IF('Cálculos '!AH684="","",'Cálculos '!AH684)</f>
        <v/>
      </c>
      <c r="AB678" s="172" t="str">
        <f>IF('Cálculos '!AI684="","",'Cálculos '!AI684)</f>
        <v/>
      </c>
      <c r="AC678" s="172" t="str">
        <f>IF('Cálculos '!AJ684="","",'Cálculos '!AJ684)</f>
        <v/>
      </c>
      <c r="AD678" s="172" t="str">
        <f>IF('Cálculos '!AK684="","",'Cálculos '!AK684)</f>
        <v/>
      </c>
      <c r="AE678" s="172" t="str">
        <f>IF('Cálculos '!AL684="","",'Cálculos '!AL684)</f>
        <v/>
      </c>
      <c r="AF678" s="172" t="str">
        <f>IF('Cálculos '!AM684="","",'Cálculos '!AM684)</f>
        <v/>
      </c>
      <c r="AG678" s="172" t="str">
        <f>IF('Cálculos '!AN684="","",'Cálculos '!AN684)</f>
        <v/>
      </c>
      <c r="AH678" s="172" t="str">
        <f>IF('Cálculos '!AO684="","",'Cálculos '!AO684)</f>
        <v/>
      </c>
      <c r="AI678" s="172" t="str">
        <f>IF('Cálculos '!AP684="","",'Cálculos '!AP684)</f>
        <v/>
      </c>
      <c r="AJ678" s="443" t="str">
        <f>IF('Cálculos '!AQ684="","",'Cálculos '!AQ684)</f>
        <v/>
      </c>
      <c r="AK678" s="446" t="str">
        <f>IF('Cálculos '!D684="","",AVERAGE(C678:AJ678))</f>
        <v/>
      </c>
      <c r="AM678" s="181">
        <f t="shared" si="398"/>
        <v>676</v>
      </c>
      <c r="AN678" s="284" t="str">
        <f t="shared" si="399"/>
        <v/>
      </c>
      <c r="AO678" s="285" t="str">
        <f t="shared" si="400"/>
        <v/>
      </c>
      <c r="AP678" s="285" t="str">
        <f t="shared" si="401"/>
        <v/>
      </c>
      <c r="AQ678" s="285" t="str">
        <f t="shared" si="402"/>
        <v/>
      </c>
      <c r="AR678" s="182" t="str">
        <f t="shared" si="403"/>
        <v/>
      </c>
      <c r="AS678" s="182" t="str">
        <f t="shared" si="404"/>
        <v/>
      </c>
      <c r="AT678" s="182" t="str">
        <f t="shared" si="405"/>
        <v/>
      </c>
      <c r="AU678" s="182" t="str">
        <f t="shared" si="406"/>
        <v/>
      </c>
      <c r="AV678" s="182" t="str">
        <f t="shared" si="407"/>
        <v/>
      </c>
      <c r="AW678" s="182" t="str">
        <f t="shared" si="408"/>
        <v/>
      </c>
      <c r="AX678" s="182" t="str">
        <f t="shared" si="409"/>
        <v/>
      </c>
      <c r="AY678" s="182" t="str">
        <f t="shared" si="410"/>
        <v/>
      </c>
      <c r="AZ678" s="182" t="str">
        <f t="shared" si="411"/>
        <v/>
      </c>
      <c r="BA678" s="182" t="str">
        <f t="shared" si="412"/>
        <v/>
      </c>
      <c r="BB678" s="182" t="str">
        <f t="shared" si="413"/>
        <v/>
      </c>
      <c r="BC678" s="182" t="str">
        <f t="shared" si="414"/>
        <v/>
      </c>
      <c r="BD678" s="182" t="str">
        <f t="shared" si="415"/>
        <v/>
      </c>
      <c r="BE678" s="182" t="str">
        <f t="shared" si="416"/>
        <v/>
      </c>
      <c r="BF678" s="182" t="str">
        <f t="shared" si="417"/>
        <v/>
      </c>
      <c r="BG678" s="182" t="str">
        <f t="shared" si="418"/>
        <v/>
      </c>
      <c r="BH678" s="182" t="str">
        <f t="shared" si="419"/>
        <v/>
      </c>
      <c r="BI678" s="182" t="str">
        <f t="shared" si="420"/>
        <v/>
      </c>
      <c r="BJ678" s="182" t="str">
        <f t="shared" si="421"/>
        <v/>
      </c>
      <c r="BK678" s="182" t="str">
        <f t="shared" si="422"/>
        <v/>
      </c>
      <c r="BL678" s="182" t="str">
        <f t="shared" si="423"/>
        <v/>
      </c>
      <c r="BM678" s="182" t="str">
        <f t="shared" si="424"/>
        <v/>
      </c>
      <c r="BN678" s="182" t="str">
        <f t="shared" si="425"/>
        <v/>
      </c>
      <c r="BO678" s="182" t="str">
        <f t="shared" si="426"/>
        <v/>
      </c>
      <c r="BP678" s="182" t="str">
        <f t="shared" si="427"/>
        <v/>
      </c>
      <c r="BQ678" s="182" t="str">
        <f t="shared" si="428"/>
        <v/>
      </c>
      <c r="BR678" s="182" t="str">
        <f t="shared" si="429"/>
        <v/>
      </c>
      <c r="BS678" s="182" t="str">
        <f t="shared" si="430"/>
        <v/>
      </c>
      <c r="BT678" s="182" t="str">
        <f t="shared" si="431"/>
        <v/>
      </c>
      <c r="BU678" s="183" t="str">
        <f t="shared" si="432"/>
        <v/>
      </c>
      <c r="BV678" s="184" t="str">
        <f>IF('Cálculos '!C684="","",AVERAGE(AN678:BU678))</f>
        <v/>
      </c>
    </row>
    <row r="679" spans="2:74" ht="17.25" hidden="1" thickBot="1" x14ac:dyDescent="0.35">
      <c r="B679" s="165">
        <f t="shared" si="397"/>
        <v>677</v>
      </c>
      <c r="C679" s="171" t="str">
        <f>IF('Cálculos '!J685="","",'Cálculos '!J685)</f>
        <v/>
      </c>
      <c r="D679" s="172" t="str">
        <f>IF('Cálculos '!K685="","",'Cálculos '!K685)</f>
        <v/>
      </c>
      <c r="E679" s="172" t="str">
        <f>IF('Cálculos '!L685="","",'Cálculos '!L685)</f>
        <v/>
      </c>
      <c r="F679" s="172" t="str">
        <f>IF('Cálculos '!M685="","",'Cálculos '!M685)</f>
        <v/>
      </c>
      <c r="G679" s="172" t="str">
        <f>IF('Cálculos '!N685="","",'Cálculos '!N685)</f>
        <v/>
      </c>
      <c r="H679" s="172" t="str">
        <f>IF('Cálculos '!O685="","",'Cálculos '!O685)</f>
        <v/>
      </c>
      <c r="I679" s="172" t="str">
        <f>IF('Cálculos '!P685="","",'Cálculos '!P685)</f>
        <v/>
      </c>
      <c r="J679" s="172" t="str">
        <f>IF('Cálculos '!Q685="","",'Cálculos '!Q685)</f>
        <v/>
      </c>
      <c r="K679" s="172" t="str">
        <f>IF('Cálculos '!R685="","",'Cálculos '!R685)</f>
        <v/>
      </c>
      <c r="L679" s="172" t="str">
        <f>IF('Cálculos '!S685="","",'Cálculos '!S685)</f>
        <v/>
      </c>
      <c r="M679" s="172" t="str">
        <f>IF('Cálculos '!T685="","",'Cálculos '!T685)</f>
        <v/>
      </c>
      <c r="N679" s="172" t="str">
        <f>IF('Cálculos '!U685="","",'Cálculos '!U685)</f>
        <v/>
      </c>
      <c r="O679" s="172" t="str">
        <f>IF('Cálculos '!V685="","",'Cálculos '!V685)</f>
        <v/>
      </c>
      <c r="P679" s="172" t="str">
        <f>IF('Cálculos '!W685="","",'Cálculos '!W685)</f>
        <v/>
      </c>
      <c r="Q679" s="172" t="str">
        <f>IF('Cálculos '!X685="","",'Cálculos '!X685)</f>
        <v/>
      </c>
      <c r="R679" s="172" t="str">
        <f>IF('Cálculos '!Y685="","",'Cálculos '!Y685)</f>
        <v/>
      </c>
      <c r="S679" s="172" t="str">
        <f>IF('Cálculos '!Z685="","",'Cálculos '!Z685)</f>
        <v/>
      </c>
      <c r="T679" s="172" t="str">
        <f>IF('Cálculos '!AA685="","",'Cálculos '!AA685)</f>
        <v/>
      </c>
      <c r="U679" s="172" t="str">
        <f>IF('Cálculos '!AB685="","",'Cálculos '!AB685)</f>
        <v/>
      </c>
      <c r="V679" s="172" t="str">
        <f>IF('Cálculos '!AC685="","",'Cálculos '!AC685)</f>
        <v/>
      </c>
      <c r="W679" s="172" t="str">
        <f>IF('Cálculos '!AD685="","",'Cálculos '!AD685)</f>
        <v/>
      </c>
      <c r="X679" s="172" t="str">
        <f>IF('Cálculos '!AE685="","",'Cálculos '!AE685)</f>
        <v/>
      </c>
      <c r="Y679" s="172" t="str">
        <f>IF('Cálculos '!AF685="","",'Cálculos '!AF685)</f>
        <v/>
      </c>
      <c r="Z679" s="172" t="str">
        <f>IF('Cálculos '!AG685="","",'Cálculos '!AG685)</f>
        <v/>
      </c>
      <c r="AA679" s="172" t="str">
        <f>IF('Cálculos '!AH685="","",'Cálculos '!AH685)</f>
        <v/>
      </c>
      <c r="AB679" s="172" t="str">
        <f>IF('Cálculos '!AI685="","",'Cálculos '!AI685)</f>
        <v/>
      </c>
      <c r="AC679" s="172" t="str">
        <f>IF('Cálculos '!AJ685="","",'Cálculos '!AJ685)</f>
        <v/>
      </c>
      <c r="AD679" s="172" t="str">
        <f>IF('Cálculos '!AK685="","",'Cálculos '!AK685)</f>
        <v/>
      </c>
      <c r="AE679" s="172" t="str">
        <f>IF('Cálculos '!AL685="","",'Cálculos '!AL685)</f>
        <v/>
      </c>
      <c r="AF679" s="172" t="str">
        <f>IF('Cálculos '!AM685="","",'Cálculos '!AM685)</f>
        <v/>
      </c>
      <c r="AG679" s="172" t="str">
        <f>IF('Cálculos '!AN685="","",'Cálculos '!AN685)</f>
        <v/>
      </c>
      <c r="AH679" s="172" t="str">
        <f>IF('Cálculos '!AO685="","",'Cálculos '!AO685)</f>
        <v/>
      </c>
      <c r="AI679" s="172" t="str">
        <f>IF('Cálculos '!AP685="","",'Cálculos '!AP685)</f>
        <v/>
      </c>
      <c r="AJ679" s="443" t="str">
        <f>IF('Cálculos '!AQ685="","",'Cálculos '!AQ685)</f>
        <v/>
      </c>
      <c r="AK679" s="446" t="str">
        <f>IF('Cálculos '!D685="","",AVERAGE(C679:AJ679))</f>
        <v/>
      </c>
      <c r="AM679" s="181">
        <f t="shared" si="398"/>
        <v>677</v>
      </c>
      <c r="AN679" s="284" t="str">
        <f t="shared" si="399"/>
        <v/>
      </c>
      <c r="AO679" s="285" t="str">
        <f t="shared" si="400"/>
        <v/>
      </c>
      <c r="AP679" s="285" t="str">
        <f t="shared" si="401"/>
        <v/>
      </c>
      <c r="AQ679" s="285" t="str">
        <f t="shared" si="402"/>
        <v/>
      </c>
      <c r="AR679" s="182" t="str">
        <f t="shared" si="403"/>
        <v/>
      </c>
      <c r="AS679" s="182" t="str">
        <f t="shared" si="404"/>
        <v/>
      </c>
      <c r="AT679" s="182" t="str">
        <f t="shared" si="405"/>
        <v/>
      </c>
      <c r="AU679" s="182" t="str">
        <f t="shared" si="406"/>
        <v/>
      </c>
      <c r="AV679" s="182" t="str">
        <f t="shared" si="407"/>
        <v/>
      </c>
      <c r="AW679" s="182" t="str">
        <f t="shared" si="408"/>
        <v/>
      </c>
      <c r="AX679" s="182" t="str">
        <f t="shared" si="409"/>
        <v/>
      </c>
      <c r="AY679" s="182" t="str">
        <f t="shared" si="410"/>
        <v/>
      </c>
      <c r="AZ679" s="182" t="str">
        <f t="shared" si="411"/>
        <v/>
      </c>
      <c r="BA679" s="182" t="str">
        <f t="shared" si="412"/>
        <v/>
      </c>
      <c r="BB679" s="182" t="str">
        <f t="shared" si="413"/>
        <v/>
      </c>
      <c r="BC679" s="182" t="str">
        <f t="shared" si="414"/>
        <v/>
      </c>
      <c r="BD679" s="182" t="str">
        <f t="shared" si="415"/>
        <v/>
      </c>
      <c r="BE679" s="182" t="str">
        <f t="shared" si="416"/>
        <v/>
      </c>
      <c r="BF679" s="182" t="str">
        <f t="shared" si="417"/>
        <v/>
      </c>
      <c r="BG679" s="182" t="str">
        <f t="shared" si="418"/>
        <v/>
      </c>
      <c r="BH679" s="182" t="str">
        <f t="shared" si="419"/>
        <v/>
      </c>
      <c r="BI679" s="182" t="str">
        <f t="shared" si="420"/>
        <v/>
      </c>
      <c r="BJ679" s="182" t="str">
        <f t="shared" si="421"/>
        <v/>
      </c>
      <c r="BK679" s="182" t="str">
        <f t="shared" si="422"/>
        <v/>
      </c>
      <c r="BL679" s="182" t="str">
        <f t="shared" si="423"/>
        <v/>
      </c>
      <c r="BM679" s="182" t="str">
        <f t="shared" si="424"/>
        <v/>
      </c>
      <c r="BN679" s="182" t="str">
        <f t="shared" si="425"/>
        <v/>
      </c>
      <c r="BO679" s="182" t="str">
        <f t="shared" si="426"/>
        <v/>
      </c>
      <c r="BP679" s="182" t="str">
        <f t="shared" si="427"/>
        <v/>
      </c>
      <c r="BQ679" s="182" t="str">
        <f t="shared" si="428"/>
        <v/>
      </c>
      <c r="BR679" s="182" t="str">
        <f t="shared" si="429"/>
        <v/>
      </c>
      <c r="BS679" s="182" t="str">
        <f t="shared" si="430"/>
        <v/>
      </c>
      <c r="BT679" s="182" t="str">
        <f t="shared" si="431"/>
        <v/>
      </c>
      <c r="BU679" s="183" t="str">
        <f t="shared" si="432"/>
        <v/>
      </c>
      <c r="BV679" s="184" t="str">
        <f>IF('Cálculos '!C685="","",AVERAGE(AN679:BU679))</f>
        <v/>
      </c>
    </row>
    <row r="680" spans="2:74" ht="17.25" hidden="1" thickBot="1" x14ac:dyDescent="0.35">
      <c r="B680" s="165">
        <f t="shared" si="397"/>
        <v>678</v>
      </c>
      <c r="C680" s="171" t="str">
        <f>IF('Cálculos '!J686="","",'Cálculos '!J686)</f>
        <v/>
      </c>
      <c r="D680" s="172" t="str">
        <f>IF('Cálculos '!K686="","",'Cálculos '!K686)</f>
        <v/>
      </c>
      <c r="E680" s="172" t="str">
        <f>IF('Cálculos '!L686="","",'Cálculos '!L686)</f>
        <v/>
      </c>
      <c r="F680" s="172" t="str">
        <f>IF('Cálculos '!M686="","",'Cálculos '!M686)</f>
        <v/>
      </c>
      <c r="G680" s="172" t="str">
        <f>IF('Cálculos '!N686="","",'Cálculos '!N686)</f>
        <v/>
      </c>
      <c r="H680" s="172" t="str">
        <f>IF('Cálculos '!O686="","",'Cálculos '!O686)</f>
        <v/>
      </c>
      <c r="I680" s="172" t="str">
        <f>IF('Cálculos '!P686="","",'Cálculos '!P686)</f>
        <v/>
      </c>
      <c r="J680" s="172" t="str">
        <f>IF('Cálculos '!Q686="","",'Cálculos '!Q686)</f>
        <v/>
      </c>
      <c r="K680" s="172" t="str">
        <f>IF('Cálculos '!R686="","",'Cálculos '!R686)</f>
        <v/>
      </c>
      <c r="L680" s="172" t="str">
        <f>IF('Cálculos '!S686="","",'Cálculos '!S686)</f>
        <v/>
      </c>
      <c r="M680" s="172" t="str">
        <f>IF('Cálculos '!T686="","",'Cálculos '!T686)</f>
        <v/>
      </c>
      <c r="N680" s="172" t="str">
        <f>IF('Cálculos '!U686="","",'Cálculos '!U686)</f>
        <v/>
      </c>
      <c r="O680" s="172" t="str">
        <f>IF('Cálculos '!V686="","",'Cálculos '!V686)</f>
        <v/>
      </c>
      <c r="P680" s="172" t="str">
        <f>IF('Cálculos '!W686="","",'Cálculos '!W686)</f>
        <v/>
      </c>
      <c r="Q680" s="172" t="str">
        <f>IF('Cálculos '!X686="","",'Cálculos '!X686)</f>
        <v/>
      </c>
      <c r="R680" s="172" t="str">
        <f>IF('Cálculos '!Y686="","",'Cálculos '!Y686)</f>
        <v/>
      </c>
      <c r="S680" s="172" t="str">
        <f>IF('Cálculos '!Z686="","",'Cálculos '!Z686)</f>
        <v/>
      </c>
      <c r="T680" s="172" t="str">
        <f>IF('Cálculos '!AA686="","",'Cálculos '!AA686)</f>
        <v/>
      </c>
      <c r="U680" s="172" t="str">
        <f>IF('Cálculos '!AB686="","",'Cálculos '!AB686)</f>
        <v/>
      </c>
      <c r="V680" s="172" t="str">
        <f>IF('Cálculos '!AC686="","",'Cálculos '!AC686)</f>
        <v/>
      </c>
      <c r="W680" s="172" t="str">
        <f>IF('Cálculos '!AD686="","",'Cálculos '!AD686)</f>
        <v/>
      </c>
      <c r="X680" s="172" t="str">
        <f>IF('Cálculos '!AE686="","",'Cálculos '!AE686)</f>
        <v/>
      </c>
      <c r="Y680" s="172" t="str">
        <f>IF('Cálculos '!AF686="","",'Cálculos '!AF686)</f>
        <v/>
      </c>
      <c r="Z680" s="172" t="str">
        <f>IF('Cálculos '!AG686="","",'Cálculos '!AG686)</f>
        <v/>
      </c>
      <c r="AA680" s="172" t="str">
        <f>IF('Cálculos '!AH686="","",'Cálculos '!AH686)</f>
        <v/>
      </c>
      <c r="AB680" s="172" t="str">
        <f>IF('Cálculos '!AI686="","",'Cálculos '!AI686)</f>
        <v/>
      </c>
      <c r="AC680" s="172" t="str">
        <f>IF('Cálculos '!AJ686="","",'Cálculos '!AJ686)</f>
        <v/>
      </c>
      <c r="AD680" s="172" t="str">
        <f>IF('Cálculos '!AK686="","",'Cálculos '!AK686)</f>
        <v/>
      </c>
      <c r="AE680" s="172" t="str">
        <f>IF('Cálculos '!AL686="","",'Cálculos '!AL686)</f>
        <v/>
      </c>
      <c r="AF680" s="172" t="str">
        <f>IF('Cálculos '!AM686="","",'Cálculos '!AM686)</f>
        <v/>
      </c>
      <c r="AG680" s="172" t="str">
        <f>IF('Cálculos '!AN686="","",'Cálculos '!AN686)</f>
        <v/>
      </c>
      <c r="AH680" s="172" t="str">
        <f>IF('Cálculos '!AO686="","",'Cálculos '!AO686)</f>
        <v/>
      </c>
      <c r="AI680" s="172" t="str">
        <f>IF('Cálculos '!AP686="","",'Cálculos '!AP686)</f>
        <v/>
      </c>
      <c r="AJ680" s="443" t="str">
        <f>IF('Cálculos '!AQ686="","",'Cálculos '!AQ686)</f>
        <v/>
      </c>
      <c r="AK680" s="446" t="str">
        <f>IF('Cálculos '!D686="","",AVERAGE(C680:AJ680))</f>
        <v/>
      </c>
      <c r="AM680" s="181">
        <f t="shared" si="398"/>
        <v>678</v>
      </c>
      <c r="AN680" s="284" t="str">
        <f t="shared" si="399"/>
        <v/>
      </c>
      <c r="AO680" s="285" t="str">
        <f t="shared" si="400"/>
        <v/>
      </c>
      <c r="AP680" s="285" t="str">
        <f t="shared" si="401"/>
        <v/>
      </c>
      <c r="AQ680" s="285" t="str">
        <f t="shared" si="402"/>
        <v/>
      </c>
      <c r="AR680" s="182" t="str">
        <f t="shared" si="403"/>
        <v/>
      </c>
      <c r="AS680" s="182" t="str">
        <f t="shared" si="404"/>
        <v/>
      </c>
      <c r="AT680" s="182" t="str">
        <f t="shared" si="405"/>
        <v/>
      </c>
      <c r="AU680" s="182" t="str">
        <f t="shared" si="406"/>
        <v/>
      </c>
      <c r="AV680" s="182" t="str">
        <f t="shared" si="407"/>
        <v/>
      </c>
      <c r="AW680" s="182" t="str">
        <f t="shared" si="408"/>
        <v/>
      </c>
      <c r="AX680" s="182" t="str">
        <f t="shared" si="409"/>
        <v/>
      </c>
      <c r="AY680" s="182" t="str">
        <f t="shared" si="410"/>
        <v/>
      </c>
      <c r="AZ680" s="182" t="str">
        <f t="shared" si="411"/>
        <v/>
      </c>
      <c r="BA680" s="182" t="str">
        <f t="shared" si="412"/>
        <v/>
      </c>
      <c r="BB680" s="182" t="str">
        <f t="shared" si="413"/>
        <v/>
      </c>
      <c r="BC680" s="182" t="str">
        <f t="shared" si="414"/>
        <v/>
      </c>
      <c r="BD680" s="182" t="str">
        <f t="shared" si="415"/>
        <v/>
      </c>
      <c r="BE680" s="182" t="str">
        <f t="shared" si="416"/>
        <v/>
      </c>
      <c r="BF680" s="182" t="str">
        <f t="shared" si="417"/>
        <v/>
      </c>
      <c r="BG680" s="182" t="str">
        <f t="shared" si="418"/>
        <v/>
      </c>
      <c r="BH680" s="182" t="str">
        <f t="shared" si="419"/>
        <v/>
      </c>
      <c r="BI680" s="182" t="str">
        <f t="shared" si="420"/>
        <v/>
      </c>
      <c r="BJ680" s="182" t="str">
        <f t="shared" si="421"/>
        <v/>
      </c>
      <c r="BK680" s="182" t="str">
        <f t="shared" si="422"/>
        <v/>
      </c>
      <c r="BL680" s="182" t="str">
        <f t="shared" si="423"/>
        <v/>
      </c>
      <c r="BM680" s="182" t="str">
        <f t="shared" si="424"/>
        <v/>
      </c>
      <c r="BN680" s="182" t="str">
        <f t="shared" si="425"/>
        <v/>
      </c>
      <c r="BO680" s="182" t="str">
        <f t="shared" si="426"/>
        <v/>
      </c>
      <c r="BP680" s="182" t="str">
        <f t="shared" si="427"/>
        <v/>
      </c>
      <c r="BQ680" s="182" t="str">
        <f t="shared" si="428"/>
        <v/>
      </c>
      <c r="BR680" s="182" t="str">
        <f t="shared" si="429"/>
        <v/>
      </c>
      <c r="BS680" s="182" t="str">
        <f t="shared" si="430"/>
        <v/>
      </c>
      <c r="BT680" s="182" t="str">
        <f t="shared" si="431"/>
        <v/>
      </c>
      <c r="BU680" s="183" t="str">
        <f t="shared" si="432"/>
        <v/>
      </c>
      <c r="BV680" s="184" t="str">
        <f>IF('Cálculos '!C686="","",AVERAGE(AN680:BU680))</f>
        <v/>
      </c>
    </row>
    <row r="681" spans="2:74" ht="17.25" hidden="1" thickBot="1" x14ac:dyDescent="0.35">
      <c r="B681" s="165">
        <f t="shared" si="397"/>
        <v>679</v>
      </c>
      <c r="C681" s="171" t="str">
        <f>IF('Cálculos '!J687="","",'Cálculos '!J687)</f>
        <v/>
      </c>
      <c r="D681" s="172" t="str">
        <f>IF('Cálculos '!K687="","",'Cálculos '!K687)</f>
        <v/>
      </c>
      <c r="E681" s="172" t="str">
        <f>IF('Cálculos '!L687="","",'Cálculos '!L687)</f>
        <v/>
      </c>
      <c r="F681" s="172" t="str">
        <f>IF('Cálculos '!M687="","",'Cálculos '!M687)</f>
        <v/>
      </c>
      <c r="G681" s="172" t="str">
        <f>IF('Cálculos '!N687="","",'Cálculos '!N687)</f>
        <v/>
      </c>
      <c r="H681" s="172" t="str">
        <f>IF('Cálculos '!O687="","",'Cálculos '!O687)</f>
        <v/>
      </c>
      <c r="I681" s="172" t="str">
        <f>IF('Cálculos '!P687="","",'Cálculos '!P687)</f>
        <v/>
      </c>
      <c r="J681" s="172" t="str">
        <f>IF('Cálculos '!Q687="","",'Cálculos '!Q687)</f>
        <v/>
      </c>
      <c r="K681" s="172" t="str">
        <f>IF('Cálculos '!R687="","",'Cálculos '!R687)</f>
        <v/>
      </c>
      <c r="L681" s="172" t="str">
        <f>IF('Cálculos '!S687="","",'Cálculos '!S687)</f>
        <v/>
      </c>
      <c r="M681" s="172" t="str">
        <f>IF('Cálculos '!T687="","",'Cálculos '!T687)</f>
        <v/>
      </c>
      <c r="N681" s="172" t="str">
        <f>IF('Cálculos '!U687="","",'Cálculos '!U687)</f>
        <v/>
      </c>
      <c r="O681" s="172" t="str">
        <f>IF('Cálculos '!V687="","",'Cálculos '!V687)</f>
        <v/>
      </c>
      <c r="P681" s="172" t="str">
        <f>IF('Cálculos '!W687="","",'Cálculos '!W687)</f>
        <v/>
      </c>
      <c r="Q681" s="172" t="str">
        <f>IF('Cálculos '!X687="","",'Cálculos '!X687)</f>
        <v/>
      </c>
      <c r="R681" s="172" t="str">
        <f>IF('Cálculos '!Y687="","",'Cálculos '!Y687)</f>
        <v/>
      </c>
      <c r="S681" s="172" t="str">
        <f>IF('Cálculos '!Z687="","",'Cálculos '!Z687)</f>
        <v/>
      </c>
      <c r="T681" s="172" t="str">
        <f>IF('Cálculos '!AA687="","",'Cálculos '!AA687)</f>
        <v/>
      </c>
      <c r="U681" s="172" t="str">
        <f>IF('Cálculos '!AB687="","",'Cálculos '!AB687)</f>
        <v/>
      </c>
      <c r="V681" s="172" t="str">
        <f>IF('Cálculos '!AC687="","",'Cálculos '!AC687)</f>
        <v/>
      </c>
      <c r="W681" s="172" t="str">
        <f>IF('Cálculos '!AD687="","",'Cálculos '!AD687)</f>
        <v/>
      </c>
      <c r="X681" s="172" t="str">
        <f>IF('Cálculos '!AE687="","",'Cálculos '!AE687)</f>
        <v/>
      </c>
      <c r="Y681" s="172" t="str">
        <f>IF('Cálculos '!AF687="","",'Cálculos '!AF687)</f>
        <v/>
      </c>
      <c r="Z681" s="172" t="str">
        <f>IF('Cálculos '!AG687="","",'Cálculos '!AG687)</f>
        <v/>
      </c>
      <c r="AA681" s="172" t="str">
        <f>IF('Cálculos '!AH687="","",'Cálculos '!AH687)</f>
        <v/>
      </c>
      <c r="AB681" s="172" t="str">
        <f>IF('Cálculos '!AI687="","",'Cálculos '!AI687)</f>
        <v/>
      </c>
      <c r="AC681" s="172" t="str">
        <f>IF('Cálculos '!AJ687="","",'Cálculos '!AJ687)</f>
        <v/>
      </c>
      <c r="AD681" s="172" t="str">
        <f>IF('Cálculos '!AK687="","",'Cálculos '!AK687)</f>
        <v/>
      </c>
      <c r="AE681" s="172" t="str">
        <f>IF('Cálculos '!AL687="","",'Cálculos '!AL687)</f>
        <v/>
      </c>
      <c r="AF681" s="172" t="str">
        <f>IF('Cálculos '!AM687="","",'Cálculos '!AM687)</f>
        <v/>
      </c>
      <c r="AG681" s="172" t="str">
        <f>IF('Cálculos '!AN687="","",'Cálculos '!AN687)</f>
        <v/>
      </c>
      <c r="AH681" s="172" t="str">
        <f>IF('Cálculos '!AO687="","",'Cálculos '!AO687)</f>
        <v/>
      </c>
      <c r="AI681" s="172" t="str">
        <f>IF('Cálculos '!AP687="","",'Cálculos '!AP687)</f>
        <v/>
      </c>
      <c r="AJ681" s="443" t="str">
        <f>IF('Cálculos '!AQ687="","",'Cálculos '!AQ687)</f>
        <v/>
      </c>
      <c r="AK681" s="446" t="str">
        <f>IF('Cálculos '!D687="","",AVERAGE(C681:AJ681))</f>
        <v/>
      </c>
      <c r="AM681" s="181">
        <f t="shared" si="398"/>
        <v>679</v>
      </c>
      <c r="AN681" s="284" t="str">
        <f t="shared" si="399"/>
        <v/>
      </c>
      <c r="AO681" s="285" t="str">
        <f t="shared" si="400"/>
        <v/>
      </c>
      <c r="AP681" s="285" t="str">
        <f t="shared" si="401"/>
        <v/>
      </c>
      <c r="AQ681" s="285" t="str">
        <f t="shared" si="402"/>
        <v/>
      </c>
      <c r="AR681" s="182" t="str">
        <f t="shared" si="403"/>
        <v/>
      </c>
      <c r="AS681" s="182" t="str">
        <f t="shared" si="404"/>
        <v/>
      </c>
      <c r="AT681" s="182" t="str">
        <f t="shared" si="405"/>
        <v/>
      </c>
      <c r="AU681" s="182" t="str">
        <f t="shared" si="406"/>
        <v/>
      </c>
      <c r="AV681" s="182" t="str">
        <f t="shared" si="407"/>
        <v/>
      </c>
      <c r="AW681" s="182" t="str">
        <f t="shared" si="408"/>
        <v/>
      </c>
      <c r="AX681" s="182" t="str">
        <f t="shared" si="409"/>
        <v/>
      </c>
      <c r="AY681" s="182" t="str">
        <f t="shared" si="410"/>
        <v/>
      </c>
      <c r="AZ681" s="182" t="str">
        <f t="shared" si="411"/>
        <v/>
      </c>
      <c r="BA681" s="182" t="str">
        <f t="shared" si="412"/>
        <v/>
      </c>
      <c r="BB681" s="182" t="str">
        <f t="shared" si="413"/>
        <v/>
      </c>
      <c r="BC681" s="182" t="str">
        <f t="shared" si="414"/>
        <v/>
      </c>
      <c r="BD681" s="182" t="str">
        <f t="shared" si="415"/>
        <v/>
      </c>
      <c r="BE681" s="182" t="str">
        <f t="shared" si="416"/>
        <v/>
      </c>
      <c r="BF681" s="182" t="str">
        <f t="shared" si="417"/>
        <v/>
      </c>
      <c r="BG681" s="182" t="str">
        <f t="shared" si="418"/>
        <v/>
      </c>
      <c r="BH681" s="182" t="str">
        <f t="shared" si="419"/>
        <v/>
      </c>
      <c r="BI681" s="182" t="str">
        <f t="shared" si="420"/>
        <v/>
      </c>
      <c r="BJ681" s="182" t="str">
        <f t="shared" si="421"/>
        <v/>
      </c>
      <c r="BK681" s="182" t="str">
        <f t="shared" si="422"/>
        <v/>
      </c>
      <c r="BL681" s="182" t="str">
        <f t="shared" si="423"/>
        <v/>
      </c>
      <c r="BM681" s="182" t="str">
        <f t="shared" si="424"/>
        <v/>
      </c>
      <c r="BN681" s="182" t="str">
        <f t="shared" si="425"/>
        <v/>
      </c>
      <c r="BO681" s="182" t="str">
        <f t="shared" si="426"/>
        <v/>
      </c>
      <c r="BP681" s="182" t="str">
        <f t="shared" si="427"/>
        <v/>
      </c>
      <c r="BQ681" s="182" t="str">
        <f t="shared" si="428"/>
        <v/>
      </c>
      <c r="BR681" s="182" t="str">
        <f t="shared" si="429"/>
        <v/>
      </c>
      <c r="BS681" s="182" t="str">
        <f t="shared" si="430"/>
        <v/>
      </c>
      <c r="BT681" s="182" t="str">
        <f t="shared" si="431"/>
        <v/>
      </c>
      <c r="BU681" s="183" t="str">
        <f t="shared" si="432"/>
        <v/>
      </c>
      <c r="BV681" s="184" t="str">
        <f>IF('Cálculos '!C687="","",AVERAGE(AN681:BU681))</f>
        <v/>
      </c>
    </row>
    <row r="682" spans="2:74" ht="17.25" hidden="1" thickBot="1" x14ac:dyDescent="0.35">
      <c r="B682" s="165">
        <f t="shared" si="397"/>
        <v>680</v>
      </c>
      <c r="C682" s="171" t="str">
        <f>IF('Cálculos '!J688="","",'Cálculos '!J688)</f>
        <v/>
      </c>
      <c r="D682" s="172" t="str">
        <f>IF('Cálculos '!K688="","",'Cálculos '!K688)</f>
        <v/>
      </c>
      <c r="E682" s="172" t="str">
        <f>IF('Cálculos '!L688="","",'Cálculos '!L688)</f>
        <v/>
      </c>
      <c r="F682" s="172" t="str">
        <f>IF('Cálculos '!M688="","",'Cálculos '!M688)</f>
        <v/>
      </c>
      <c r="G682" s="172" t="str">
        <f>IF('Cálculos '!N688="","",'Cálculos '!N688)</f>
        <v/>
      </c>
      <c r="H682" s="172" t="str">
        <f>IF('Cálculos '!O688="","",'Cálculos '!O688)</f>
        <v/>
      </c>
      <c r="I682" s="172" t="str">
        <f>IF('Cálculos '!P688="","",'Cálculos '!P688)</f>
        <v/>
      </c>
      <c r="J682" s="172" t="str">
        <f>IF('Cálculos '!Q688="","",'Cálculos '!Q688)</f>
        <v/>
      </c>
      <c r="K682" s="172" t="str">
        <f>IF('Cálculos '!R688="","",'Cálculos '!R688)</f>
        <v/>
      </c>
      <c r="L682" s="172" t="str">
        <f>IF('Cálculos '!S688="","",'Cálculos '!S688)</f>
        <v/>
      </c>
      <c r="M682" s="172" t="str">
        <f>IF('Cálculos '!T688="","",'Cálculos '!T688)</f>
        <v/>
      </c>
      <c r="N682" s="172" t="str">
        <f>IF('Cálculos '!U688="","",'Cálculos '!U688)</f>
        <v/>
      </c>
      <c r="O682" s="172" t="str">
        <f>IF('Cálculos '!V688="","",'Cálculos '!V688)</f>
        <v/>
      </c>
      <c r="P682" s="172" t="str">
        <f>IF('Cálculos '!W688="","",'Cálculos '!W688)</f>
        <v/>
      </c>
      <c r="Q682" s="172" t="str">
        <f>IF('Cálculos '!X688="","",'Cálculos '!X688)</f>
        <v/>
      </c>
      <c r="R682" s="172" t="str">
        <f>IF('Cálculos '!Y688="","",'Cálculos '!Y688)</f>
        <v/>
      </c>
      <c r="S682" s="172" t="str">
        <f>IF('Cálculos '!Z688="","",'Cálculos '!Z688)</f>
        <v/>
      </c>
      <c r="T682" s="172" t="str">
        <f>IF('Cálculos '!AA688="","",'Cálculos '!AA688)</f>
        <v/>
      </c>
      <c r="U682" s="172" t="str">
        <f>IF('Cálculos '!AB688="","",'Cálculos '!AB688)</f>
        <v/>
      </c>
      <c r="V682" s="172" t="str">
        <f>IF('Cálculos '!AC688="","",'Cálculos '!AC688)</f>
        <v/>
      </c>
      <c r="W682" s="172" t="str">
        <f>IF('Cálculos '!AD688="","",'Cálculos '!AD688)</f>
        <v/>
      </c>
      <c r="X682" s="172" t="str">
        <f>IF('Cálculos '!AE688="","",'Cálculos '!AE688)</f>
        <v/>
      </c>
      <c r="Y682" s="172" t="str">
        <f>IF('Cálculos '!AF688="","",'Cálculos '!AF688)</f>
        <v/>
      </c>
      <c r="Z682" s="172" t="str">
        <f>IF('Cálculos '!AG688="","",'Cálculos '!AG688)</f>
        <v/>
      </c>
      <c r="AA682" s="172" t="str">
        <f>IF('Cálculos '!AH688="","",'Cálculos '!AH688)</f>
        <v/>
      </c>
      <c r="AB682" s="172" t="str">
        <f>IF('Cálculos '!AI688="","",'Cálculos '!AI688)</f>
        <v/>
      </c>
      <c r="AC682" s="172" t="str">
        <f>IF('Cálculos '!AJ688="","",'Cálculos '!AJ688)</f>
        <v/>
      </c>
      <c r="AD682" s="172" t="str">
        <f>IF('Cálculos '!AK688="","",'Cálculos '!AK688)</f>
        <v/>
      </c>
      <c r="AE682" s="172" t="str">
        <f>IF('Cálculos '!AL688="","",'Cálculos '!AL688)</f>
        <v/>
      </c>
      <c r="AF682" s="172" t="str">
        <f>IF('Cálculos '!AM688="","",'Cálculos '!AM688)</f>
        <v/>
      </c>
      <c r="AG682" s="172" t="str">
        <f>IF('Cálculos '!AN688="","",'Cálculos '!AN688)</f>
        <v/>
      </c>
      <c r="AH682" s="172" t="str">
        <f>IF('Cálculos '!AO688="","",'Cálculos '!AO688)</f>
        <v/>
      </c>
      <c r="AI682" s="172" t="str">
        <f>IF('Cálculos '!AP688="","",'Cálculos '!AP688)</f>
        <v/>
      </c>
      <c r="AJ682" s="443" t="str">
        <f>IF('Cálculos '!AQ688="","",'Cálculos '!AQ688)</f>
        <v/>
      </c>
      <c r="AK682" s="446" t="str">
        <f>IF('Cálculos '!D688="","",AVERAGE(C682:AJ682))</f>
        <v/>
      </c>
      <c r="AM682" s="181">
        <f t="shared" si="398"/>
        <v>680</v>
      </c>
      <c r="AN682" s="284" t="str">
        <f t="shared" si="399"/>
        <v/>
      </c>
      <c r="AO682" s="285" t="str">
        <f t="shared" si="400"/>
        <v/>
      </c>
      <c r="AP682" s="285" t="str">
        <f t="shared" si="401"/>
        <v/>
      </c>
      <c r="AQ682" s="285" t="str">
        <f t="shared" si="402"/>
        <v/>
      </c>
      <c r="AR682" s="182" t="str">
        <f t="shared" si="403"/>
        <v/>
      </c>
      <c r="AS682" s="182" t="str">
        <f t="shared" si="404"/>
        <v/>
      </c>
      <c r="AT682" s="182" t="str">
        <f t="shared" si="405"/>
        <v/>
      </c>
      <c r="AU682" s="182" t="str">
        <f t="shared" si="406"/>
        <v/>
      </c>
      <c r="AV682" s="182" t="str">
        <f t="shared" si="407"/>
        <v/>
      </c>
      <c r="AW682" s="182" t="str">
        <f t="shared" si="408"/>
        <v/>
      </c>
      <c r="AX682" s="182" t="str">
        <f t="shared" si="409"/>
        <v/>
      </c>
      <c r="AY682" s="182" t="str">
        <f t="shared" si="410"/>
        <v/>
      </c>
      <c r="AZ682" s="182" t="str">
        <f t="shared" si="411"/>
        <v/>
      </c>
      <c r="BA682" s="182" t="str">
        <f t="shared" si="412"/>
        <v/>
      </c>
      <c r="BB682" s="182" t="str">
        <f t="shared" si="413"/>
        <v/>
      </c>
      <c r="BC682" s="182" t="str">
        <f t="shared" si="414"/>
        <v/>
      </c>
      <c r="BD682" s="182" t="str">
        <f t="shared" si="415"/>
        <v/>
      </c>
      <c r="BE682" s="182" t="str">
        <f t="shared" si="416"/>
        <v/>
      </c>
      <c r="BF682" s="182" t="str">
        <f t="shared" si="417"/>
        <v/>
      </c>
      <c r="BG682" s="182" t="str">
        <f t="shared" si="418"/>
        <v/>
      </c>
      <c r="BH682" s="182" t="str">
        <f t="shared" si="419"/>
        <v/>
      </c>
      <c r="BI682" s="182" t="str">
        <f t="shared" si="420"/>
        <v/>
      </c>
      <c r="BJ682" s="182" t="str">
        <f t="shared" si="421"/>
        <v/>
      </c>
      <c r="BK682" s="182" t="str">
        <f t="shared" si="422"/>
        <v/>
      </c>
      <c r="BL682" s="182" t="str">
        <f t="shared" si="423"/>
        <v/>
      </c>
      <c r="BM682" s="182" t="str">
        <f t="shared" si="424"/>
        <v/>
      </c>
      <c r="BN682" s="182" t="str">
        <f t="shared" si="425"/>
        <v/>
      </c>
      <c r="BO682" s="182" t="str">
        <f t="shared" si="426"/>
        <v/>
      </c>
      <c r="BP682" s="182" t="str">
        <f t="shared" si="427"/>
        <v/>
      </c>
      <c r="BQ682" s="182" t="str">
        <f t="shared" si="428"/>
        <v/>
      </c>
      <c r="BR682" s="182" t="str">
        <f t="shared" si="429"/>
        <v/>
      </c>
      <c r="BS682" s="182" t="str">
        <f t="shared" si="430"/>
        <v/>
      </c>
      <c r="BT682" s="182" t="str">
        <f t="shared" si="431"/>
        <v/>
      </c>
      <c r="BU682" s="183" t="str">
        <f t="shared" si="432"/>
        <v/>
      </c>
      <c r="BV682" s="184" t="str">
        <f>IF('Cálculos '!C688="","",AVERAGE(AN682:BU682))</f>
        <v/>
      </c>
    </row>
    <row r="683" spans="2:74" ht="17.25" hidden="1" thickBot="1" x14ac:dyDescent="0.35">
      <c r="B683" s="165">
        <f t="shared" si="397"/>
        <v>681</v>
      </c>
      <c r="C683" s="171" t="str">
        <f>IF('Cálculos '!J689="","",'Cálculos '!J689)</f>
        <v/>
      </c>
      <c r="D683" s="172" t="str">
        <f>IF('Cálculos '!K689="","",'Cálculos '!K689)</f>
        <v/>
      </c>
      <c r="E683" s="172" t="str">
        <f>IF('Cálculos '!L689="","",'Cálculos '!L689)</f>
        <v/>
      </c>
      <c r="F683" s="172" t="str">
        <f>IF('Cálculos '!M689="","",'Cálculos '!M689)</f>
        <v/>
      </c>
      <c r="G683" s="172" t="str">
        <f>IF('Cálculos '!N689="","",'Cálculos '!N689)</f>
        <v/>
      </c>
      <c r="H683" s="172" t="str">
        <f>IF('Cálculos '!O689="","",'Cálculos '!O689)</f>
        <v/>
      </c>
      <c r="I683" s="172" t="str">
        <f>IF('Cálculos '!P689="","",'Cálculos '!P689)</f>
        <v/>
      </c>
      <c r="J683" s="172" t="str">
        <f>IF('Cálculos '!Q689="","",'Cálculos '!Q689)</f>
        <v/>
      </c>
      <c r="K683" s="172" t="str">
        <f>IF('Cálculos '!R689="","",'Cálculos '!R689)</f>
        <v/>
      </c>
      <c r="L683" s="172" t="str">
        <f>IF('Cálculos '!S689="","",'Cálculos '!S689)</f>
        <v/>
      </c>
      <c r="M683" s="172" t="str">
        <f>IF('Cálculos '!T689="","",'Cálculos '!T689)</f>
        <v/>
      </c>
      <c r="N683" s="172" t="str">
        <f>IF('Cálculos '!U689="","",'Cálculos '!U689)</f>
        <v/>
      </c>
      <c r="O683" s="172" t="str">
        <f>IF('Cálculos '!V689="","",'Cálculos '!V689)</f>
        <v/>
      </c>
      <c r="P683" s="172" t="str">
        <f>IF('Cálculos '!W689="","",'Cálculos '!W689)</f>
        <v/>
      </c>
      <c r="Q683" s="172" t="str">
        <f>IF('Cálculos '!X689="","",'Cálculos '!X689)</f>
        <v/>
      </c>
      <c r="R683" s="172" t="str">
        <f>IF('Cálculos '!Y689="","",'Cálculos '!Y689)</f>
        <v/>
      </c>
      <c r="S683" s="172" t="str">
        <f>IF('Cálculos '!Z689="","",'Cálculos '!Z689)</f>
        <v/>
      </c>
      <c r="T683" s="172" t="str">
        <f>IF('Cálculos '!AA689="","",'Cálculos '!AA689)</f>
        <v/>
      </c>
      <c r="U683" s="172" t="str">
        <f>IF('Cálculos '!AB689="","",'Cálculos '!AB689)</f>
        <v/>
      </c>
      <c r="V683" s="172" t="str">
        <f>IF('Cálculos '!AC689="","",'Cálculos '!AC689)</f>
        <v/>
      </c>
      <c r="W683" s="172" t="str">
        <f>IF('Cálculos '!AD689="","",'Cálculos '!AD689)</f>
        <v/>
      </c>
      <c r="X683" s="172" t="str">
        <f>IF('Cálculos '!AE689="","",'Cálculos '!AE689)</f>
        <v/>
      </c>
      <c r="Y683" s="172" t="str">
        <f>IF('Cálculos '!AF689="","",'Cálculos '!AF689)</f>
        <v/>
      </c>
      <c r="Z683" s="172" t="str">
        <f>IF('Cálculos '!AG689="","",'Cálculos '!AG689)</f>
        <v/>
      </c>
      <c r="AA683" s="172" t="str">
        <f>IF('Cálculos '!AH689="","",'Cálculos '!AH689)</f>
        <v/>
      </c>
      <c r="AB683" s="172" t="str">
        <f>IF('Cálculos '!AI689="","",'Cálculos '!AI689)</f>
        <v/>
      </c>
      <c r="AC683" s="172" t="str">
        <f>IF('Cálculos '!AJ689="","",'Cálculos '!AJ689)</f>
        <v/>
      </c>
      <c r="AD683" s="172" t="str">
        <f>IF('Cálculos '!AK689="","",'Cálculos '!AK689)</f>
        <v/>
      </c>
      <c r="AE683" s="172" t="str">
        <f>IF('Cálculos '!AL689="","",'Cálculos '!AL689)</f>
        <v/>
      </c>
      <c r="AF683" s="172" t="str">
        <f>IF('Cálculos '!AM689="","",'Cálculos '!AM689)</f>
        <v/>
      </c>
      <c r="AG683" s="172" t="str">
        <f>IF('Cálculos '!AN689="","",'Cálculos '!AN689)</f>
        <v/>
      </c>
      <c r="AH683" s="172" t="str">
        <f>IF('Cálculos '!AO689="","",'Cálculos '!AO689)</f>
        <v/>
      </c>
      <c r="AI683" s="172" t="str">
        <f>IF('Cálculos '!AP689="","",'Cálculos '!AP689)</f>
        <v/>
      </c>
      <c r="AJ683" s="443" t="str">
        <f>IF('Cálculos '!AQ689="","",'Cálculos '!AQ689)</f>
        <v/>
      </c>
      <c r="AK683" s="446" t="str">
        <f>IF('Cálculos '!D689="","",AVERAGE(C683:AJ683))</f>
        <v/>
      </c>
      <c r="AM683" s="181">
        <f t="shared" si="398"/>
        <v>681</v>
      </c>
      <c r="AN683" s="284" t="str">
        <f t="shared" si="399"/>
        <v/>
      </c>
      <c r="AO683" s="285" t="str">
        <f t="shared" si="400"/>
        <v/>
      </c>
      <c r="AP683" s="285" t="str">
        <f t="shared" si="401"/>
        <v/>
      </c>
      <c r="AQ683" s="285" t="str">
        <f t="shared" si="402"/>
        <v/>
      </c>
      <c r="AR683" s="182" t="str">
        <f t="shared" si="403"/>
        <v/>
      </c>
      <c r="AS683" s="182" t="str">
        <f t="shared" si="404"/>
        <v/>
      </c>
      <c r="AT683" s="182" t="str">
        <f t="shared" si="405"/>
        <v/>
      </c>
      <c r="AU683" s="182" t="str">
        <f t="shared" si="406"/>
        <v/>
      </c>
      <c r="AV683" s="182" t="str">
        <f t="shared" si="407"/>
        <v/>
      </c>
      <c r="AW683" s="182" t="str">
        <f t="shared" si="408"/>
        <v/>
      </c>
      <c r="AX683" s="182" t="str">
        <f t="shared" si="409"/>
        <v/>
      </c>
      <c r="AY683" s="182" t="str">
        <f t="shared" si="410"/>
        <v/>
      </c>
      <c r="AZ683" s="182" t="str">
        <f t="shared" si="411"/>
        <v/>
      </c>
      <c r="BA683" s="182" t="str">
        <f t="shared" si="412"/>
        <v/>
      </c>
      <c r="BB683" s="182" t="str">
        <f t="shared" si="413"/>
        <v/>
      </c>
      <c r="BC683" s="182" t="str">
        <f t="shared" si="414"/>
        <v/>
      </c>
      <c r="BD683" s="182" t="str">
        <f t="shared" si="415"/>
        <v/>
      </c>
      <c r="BE683" s="182" t="str">
        <f t="shared" si="416"/>
        <v/>
      </c>
      <c r="BF683" s="182" t="str">
        <f t="shared" si="417"/>
        <v/>
      </c>
      <c r="BG683" s="182" t="str">
        <f t="shared" si="418"/>
        <v/>
      </c>
      <c r="BH683" s="182" t="str">
        <f t="shared" si="419"/>
        <v/>
      </c>
      <c r="BI683" s="182" t="str">
        <f t="shared" si="420"/>
        <v/>
      </c>
      <c r="BJ683" s="182" t="str">
        <f t="shared" si="421"/>
        <v/>
      </c>
      <c r="BK683" s="182" t="str">
        <f t="shared" si="422"/>
        <v/>
      </c>
      <c r="BL683" s="182" t="str">
        <f t="shared" si="423"/>
        <v/>
      </c>
      <c r="BM683" s="182" t="str">
        <f t="shared" si="424"/>
        <v/>
      </c>
      <c r="BN683" s="182" t="str">
        <f t="shared" si="425"/>
        <v/>
      </c>
      <c r="BO683" s="182" t="str">
        <f t="shared" si="426"/>
        <v/>
      </c>
      <c r="BP683" s="182" t="str">
        <f t="shared" si="427"/>
        <v/>
      </c>
      <c r="BQ683" s="182" t="str">
        <f t="shared" si="428"/>
        <v/>
      </c>
      <c r="BR683" s="182" t="str">
        <f t="shared" si="429"/>
        <v/>
      </c>
      <c r="BS683" s="182" t="str">
        <f t="shared" si="430"/>
        <v/>
      </c>
      <c r="BT683" s="182" t="str">
        <f t="shared" si="431"/>
        <v/>
      </c>
      <c r="BU683" s="183" t="str">
        <f t="shared" si="432"/>
        <v/>
      </c>
      <c r="BV683" s="184" t="str">
        <f>IF('Cálculos '!C689="","",AVERAGE(AN683:BU683))</f>
        <v/>
      </c>
    </row>
    <row r="684" spans="2:74" ht="17.25" hidden="1" thickBot="1" x14ac:dyDescent="0.35">
      <c r="B684" s="165">
        <f t="shared" si="397"/>
        <v>682</v>
      </c>
      <c r="C684" s="171" t="str">
        <f>IF('Cálculos '!J690="","",'Cálculos '!J690)</f>
        <v/>
      </c>
      <c r="D684" s="172" t="str">
        <f>IF('Cálculos '!K690="","",'Cálculos '!K690)</f>
        <v/>
      </c>
      <c r="E684" s="172" t="str">
        <f>IF('Cálculos '!L690="","",'Cálculos '!L690)</f>
        <v/>
      </c>
      <c r="F684" s="172" t="str">
        <f>IF('Cálculos '!M690="","",'Cálculos '!M690)</f>
        <v/>
      </c>
      <c r="G684" s="172" t="str">
        <f>IF('Cálculos '!N690="","",'Cálculos '!N690)</f>
        <v/>
      </c>
      <c r="H684" s="172" t="str">
        <f>IF('Cálculos '!O690="","",'Cálculos '!O690)</f>
        <v/>
      </c>
      <c r="I684" s="172" t="str">
        <f>IF('Cálculos '!P690="","",'Cálculos '!P690)</f>
        <v/>
      </c>
      <c r="J684" s="172" t="str">
        <f>IF('Cálculos '!Q690="","",'Cálculos '!Q690)</f>
        <v/>
      </c>
      <c r="K684" s="172" t="str">
        <f>IF('Cálculos '!R690="","",'Cálculos '!R690)</f>
        <v/>
      </c>
      <c r="L684" s="172" t="str">
        <f>IF('Cálculos '!S690="","",'Cálculos '!S690)</f>
        <v/>
      </c>
      <c r="M684" s="172" t="str">
        <f>IF('Cálculos '!T690="","",'Cálculos '!T690)</f>
        <v/>
      </c>
      <c r="N684" s="172" t="str">
        <f>IF('Cálculos '!U690="","",'Cálculos '!U690)</f>
        <v/>
      </c>
      <c r="O684" s="172" t="str">
        <f>IF('Cálculos '!V690="","",'Cálculos '!V690)</f>
        <v/>
      </c>
      <c r="P684" s="172" t="str">
        <f>IF('Cálculos '!W690="","",'Cálculos '!W690)</f>
        <v/>
      </c>
      <c r="Q684" s="172" t="str">
        <f>IF('Cálculos '!X690="","",'Cálculos '!X690)</f>
        <v/>
      </c>
      <c r="R684" s="172" t="str">
        <f>IF('Cálculos '!Y690="","",'Cálculos '!Y690)</f>
        <v/>
      </c>
      <c r="S684" s="172" t="str">
        <f>IF('Cálculos '!Z690="","",'Cálculos '!Z690)</f>
        <v/>
      </c>
      <c r="T684" s="172" t="str">
        <f>IF('Cálculos '!AA690="","",'Cálculos '!AA690)</f>
        <v/>
      </c>
      <c r="U684" s="172" t="str">
        <f>IF('Cálculos '!AB690="","",'Cálculos '!AB690)</f>
        <v/>
      </c>
      <c r="V684" s="172" t="str">
        <f>IF('Cálculos '!AC690="","",'Cálculos '!AC690)</f>
        <v/>
      </c>
      <c r="W684" s="172" t="str">
        <f>IF('Cálculos '!AD690="","",'Cálculos '!AD690)</f>
        <v/>
      </c>
      <c r="X684" s="172" t="str">
        <f>IF('Cálculos '!AE690="","",'Cálculos '!AE690)</f>
        <v/>
      </c>
      <c r="Y684" s="172" t="str">
        <f>IF('Cálculos '!AF690="","",'Cálculos '!AF690)</f>
        <v/>
      </c>
      <c r="Z684" s="172" t="str">
        <f>IF('Cálculos '!AG690="","",'Cálculos '!AG690)</f>
        <v/>
      </c>
      <c r="AA684" s="172" t="str">
        <f>IF('Cálculos '!AH690="","",'Cálculos '!AH690)</f>
        <v/>
      </c>
      <c r="AB684" s="172" t="str">
        <f>IF('Cálculos '!AI690="","",'Cálculos '!AI690)</f>
        <v/>
      </c>
      <c r="AC684" s="172" t="str">
        <f>IF('Cálculos '!AJ690="","",'Cálculos '!AJ690)</f>
        <v/>
      </c>
      <c r="AD684" s="172" t="str">
        <f>IF('Cálculos '!AK690="","",'Cálculos '!AK690)</f>
        <v/>
      </c>
      <c r="AE684" s="172" t="str">
        <f>IF('Cálculos '!AL690="","",'Cálculos '!AL690)</f>
        <v/>
      </c>
      <c r="AF684" s="172" t="str">
        <f>IF('Cálculos '!AM690="","",'Cálculos '!AM690)</f>
        <v/>
      </c>
      <c r="AG684" s="172" t="str">
        <f>IF('Cálculos '!AN690="","",'Cálculos '!AN690)</f>
        <v/>
      </c>
      <c r="AH684" s="172" t="str">
        <f>IF('Cálculos '!AO690="","",'Cálculos '!AO690)</f>
        <v/>
      </c>
      <c r="AI684" s="172" t="str">
        <f>IF('Cálculos '!AP690="","",'Cálculos '!AP690)</f>
        <v/>
      </c>
      <c r="AJ684" s="443" t="str">
        <f>IF('Cálculos '!AQ690="","",'Cálculos '!AQ690)</f>
        <v/>
      </c>
      <c r="AK684" s="446" t="str">
        <f>IF('Cálculos '!D690="","",AVERAGE(C684:AJ684))</f>
        <v/>
      </c>
      <c r="AM684" s="181">
        <f t="shared" si="398"/>
        <v>682</v>
      </c>
      <c r="AN684" s="284" t="str">
        <f t="shared" si="399"/>
        <v/>
      </c>
      <c r="AO684" s="285" t="str">
        <f t="shared" si="400"/>
        <v/>
      </c>
      <c r="AP684" s="285" t="str">
        <f t="shared" si="401"/>
        <v/>
      </c>
      <c r="AQ684" s="285" t="str">
        <f t="shared" si="402"/>
        <v/>
      </c>
      <c r="AR684" s="182" t="str">
        <f t="shared" si="403"/>
        <v/>
      </c>
      <c r="AS684" s="182" t="str">
        <f t="shared" si="404"/>
        <v/>
      </c>
      <c r="AT684" s="182" t="str">
        <f t="shared" si="405"/>
        <v/>
      </c>
      <c r="AU684" s="182" t="str">
        <f t="shared" si="406"/>
        <v/>
      </c>
      <c r="AV684" s="182" t="str">
        <f t="shared" si="407"/>
        <v/>
      </c>
      <c r="AW684" s="182" t="str">
        <f t="shared" si="408"/>
        <v/>
      </c>
      <c r="AX684" s="182" t="str">
        <f t="shared" si="409"/>
        <v/>
      </c>
      <c r="AY684" s="182" t="str">
        <f t="shared" si="410"/>
        <v/>
      </c>
      <c r="AZ684" s="182" t="str">
        <f t="shared" si="411"/>
        <v/>
      </c>
      <c r="BA684" s="182" t="str">
        <f t="shared" si="412"/>
        <v/>
      </c>
      <c r="BB684" s="182" t="str">
        <f t="shared" si="413"/>
        <v/>
      </c>
      <c r="BC684" s="182" t="str">
        <f t="shared" si="414"/>
        <v/>
      </c>
      <c r="BD684" s="182" t="str">
        <f t="shared" si="415"/>
        <v/>
      </c>
      <c r="BE684" s="182" t="str">
        <f t="shared" si="416"/>
        <v/>
      </c>
      <c r="BF684" s="182" t="str">
        <f t="shared" si="417"/>
        <v/>
      </c>
      <c r="BG684" s="182" t="str">
        <f t="shared" si="418"/>
        <v/>
      </c>
      <c r="BH684" s="182" t="str">
        <f t="shared" si="419"/>
        <v/>
      </c>
      <c r="BI684" s="182" t="str">
        <f t="shared" si="420"/>
        <v/>
      </c>
      <c r="BJ684" s="182" t="str">
        <f t="shared" si="421"/>
        <v/>
      </c>
      <c r="BK684" s="182" t="str">
        <f t="shared" si="422"/>
        <v/>
      </c>
      <c r="BL684" s="182" t="str">
        <f t="shared" si="423"/>
        <v/>
      </c>
      <c r="BM684" s="182" t="str">
        <f t="shared" si="424"/>
        <v/>
      </c>
      <c r="BN684" s="182" t="str">
        <f t="shared" si="425"/>
        <v/>
      </c>
      <c r="BO684" s="182" t="str">
        <f t="shared" si="426"/>
        <v/>
      </c>
      <c r="BP684" s="182" t="str">
        <f t="shared" si="427"/>
        <v/>
      </c>
      <c r="BQ684" s="182" t="str">
        <f t="shared" si="428"/>
        <v/>
      </c>
      <c r="BR684" s="182" t="str">
        <f t="shared" si="429"/>
        <v/>
      </c>
      <c r="BS684" s="182" t="str">
        <f t="shared" si="430"/>
        <v/>
      </c>
      <c r="BT684" s="182" t="str">
        <f t="shared" si="431"/>
        <v/>
      </c>
      <c r="BU684" s="183" t="str">
        <f t="shared" si="432"/>
        <v/>
      </c>
      <c r="BV684" s="184" t="str">
        <f>IF('Cálculos '!C690="","",AVERAGE(AN684:BU684))</f>
        <v/>
      </c>
    </row>
    <row r="685" spans="2:74" ht="17.25" hidden="1" thickBot="1" x14ac:dyDescent="0.35">
      <c r="B685" s="165">
        <f t="shared" si="397"/>
        <v>683</v>
      </c>
      <c r="C685" s="171" t="str">
        <f>IF('Cálculos '!J691="","",'Cálculos '!J691)</f>
        <v/>
      </c>
      <c r="D685" s="172" t="str">
        <f>IF('Cálculos '!K691="","",'Cálculos '!K691)</f>
        <v/>
      </c>
      <c r="E685" s="172" t="str">
        <f>IF('Cálculos '!L691="","",'Cálculos '!L691)</f>
        <v/>
      </c>
      <c r="F685" s="172" t="str">
        <f>IF('Cálculos '!M691="","",'Cálculos '!M691)</f>
        <v/>
      </c>
      <c r="G685" s="172" t="str">
        <f>IF('Cálculos '!N691="","",'Cálculos '!N691)</f>
        <v/>
      </c>
      <c r="H685" s="172" t="str">
        <f>IF('Cálculos '!O691="","",'Cálculos '!O691)</f>
        <v/>
      </c>
      <c r="I685" s="172" t="str">
        <f>IF('Cálculos '!P691="","",'Cálculos '!P691)</f>
        <v/>
      </c>
      <c r="J685" s="172" t="str">
        <f>IF('Cálculos '!Q691="","",'Cálculos '!Q691)</f>
        <v/>
      </c>
      <c r="K685" s="172" t="str">
        <f>IF('Cálculos '!R691="","",'Cálculos '!R691)</f>
        <v/>
      </c>
      <c r="L685" s="172" t="str">
        <f>IF('Cálculos '!S691="","",'Cálculos '!S691)</f>
        <v/>
      </c>
      <c r="M685" s="172" t="str">
        <f>IF('Cálculos '!T691="","",'Cálculos '!T691)</f>
        <v/>
      </c>
      <c r="N685" s="172" t="str">
        <f>IF('Cálculos '!U691="","",'Cálculos '!U691)</f>
        <v/>
      </c>
      <c r="O685" s="172" t="str">
        <f>IF('Cálculos '!V691="","",'Cálculos '!V691)</f>
        <v/>
      </c>
      <c r="P685" s="172" t="str">
        <f>IF('Cálculos '!W691="","",'Cálculos '!W691)</f>
        <v/>
      </c>
      <c r="Q685" s="172" t="str">
        <f>IF('Cálculos '!X691="","",'Cálculos '!X691)</f>
        <v/>
      </c>
      <c r="R685" s="172" t="str">
        <f>IF('Cálculos '!Y691="","",'Cálculos '!Y691)</f>
        <v/>
      </c>
      <c r="S685" s="172" t="str">
        <f>IF('Cálculos '!Z691="","",'Cálculos '!Z691)</f>
        <v/>
      </c>
      <c r="T685" s="172" t="str">
        <f>IF('Cálculos '!AA691="","",'Cálculos '!AA691)</f>
        <v/>
      </c>
      <c r="U685" s="172" t="str">
        <f>IF('Cálculos '!AB691="","",'Cálculos '!AB691)</f>
        <v/>
      </c>
      <c r="V685" s="172" t="str">
        <f>IF('Cálculos '!AC691="","",'Cálculos '!AC691)</f>
        <v/>
      </c>
      <c r="W685" s="172" t="str">
        <f>IF('Cálculos '!AD691="","",'Cálculos '!AD691)</f>
        <v/>
      </c>
      <c r="X685" s="172" t="str">
        <f>IF('Cálculos '!AE691="","",'Cálculos '!AE691)</f>
        <v/>
      </c>
      <c r="Y685" s="172" t="str">
        <f>IF('Cálculos '!AF691="","",'Cálculos '!AF691)</f>
        <v/>
      </c>
      <c r="Z685" s="172" t="str">
        <f>IF('Cálculos '!AG691="","",'Cálculos '!AG691)</f>
        <v/>
      </c>
      <c r="AA685" s="172" t="str">
        <f>IF('Cálculos '!AH691="","",'Cálculos '!AH691)</f>
        <v/>
      </c>
      <c r="AB685" s="172" t="str">
        <f>IF('Cálculos '!AI691="","",'Cálculos '!AI691)</f>
        <v/>
      </c>
      <c r="AC685" s="172" t="str">
        <f>IF('Cálculos '!AJ691="","",'Cálculos '!AJ691)</f>
        <v/>
      </c>
      <c r="AD685" s="172" t="str">
        <f>IF('Cálculos '!AK691="","",'Cálculos '!AK691)</f>
        <v/>
      </c>
      <c r="AE685" s="172" t="str">
        <f>IF('Cálculos '!AL691="","",'Cálculos '!AL691)</f>
        <v/>
      </c>
      <c r="AF685" s="172" t="str">
        <f>IF('Cálculos '!AM691="","",'Cálculos '!AM691)</f>
        <v/>
      </c>
      <c r="AG685" s="172" t="str">
        <f>IF('Cálculos '!AN691="","",'Cálculos '!AN691)</f>
        <v/>
      </c>
      <c r="AH685" s="172" t="str">
        <f>IF('Cálculos '!AO691="","",'Cálculos '!AO691)</f>
        <v/>
      </c>
      <c r="AI685" s="172" t="str">
        <f>IF('Cálculos '!AP691="","",'Cálculos '!AP691)</f>
        <v/>
      </c>
      <c r="AJ685" s="443" t="str">
        <f>IF('Cálculos '!AQ691="","",'Cálculos '!AQ691)</f>
        <v/>
      </c>
      <c r="AK685" s="446" t="str">
        <f>IF('Cálculos '!D691="","",AVERAGE(C685:AJ685))</f>
        <v/>
      </c>
      <c r="AM685" s="181">
        <f t="shared" si="398"/>
        <v>683</v>
      </c>
      <c r="AN685" s="284" t="str">
        <f t="shared" si="399"/>
        <v/>
      </c>
      <c r="AO685" s="285" t="str">
        <f t="shared" si="400"/>
        <v/>
      </c>
      <c r="AP685" s="285" t="str">
        <f t="shared" si="401"/>
        <v/>
      </c>
      <c r="AQ685" s="285" t="str">
        <f t="shared" si="402"/>
        <v/>
      </c>
      <c r="AR685" s="182" t="str">
        <f t="shared" si="403"/>
        <v/>
      </c>
      <c r="AS685" s="182" t="str">
        <f t="shared" si="404"/>
        <v/>
      </c>
      <c r="AT685" s="182" t="str">
        <f t="shared" si="405"/>
        <v/>
      </c>
      <c r="AU685" s="182" t="str">
        <f t="shared" si="406"/>
        <v/>
      </c>
      <c r="AV685" s="182" t="str">
        <f t="shared" si="407"/>
        <v/>
      </c>
      <c r="AW685" s="182" t="str">
        <f t="shared" si="408"/>
        <v/>
      </c>
      <c r="AX685" s="182" t="str">
        <f t="shared" si="409"/>
        <v/>
      </c>
      <c r="AY685" s="182" t="str">
        <f t="shared" si="410"/>
        <v/>
      </c>
      <c r="AZ685" s="182" t="str">
        <f t="shared" si="411"/>
        <v/>
      </c>
      <c r="BA685" s="182" t="str">
        <f t="shared" si="412"/>
        <v/>
      </c>
      <c r="BB685" s="182" t="str">
        <f t="shared" si="413"/>
        <v/>
      </c>
      <c r="BC685" s="182" t="str">
        <f t="shared" si="414"/>
        <v/>
      </c>
      <c r="BD685" s="182" t="str">
        <f t="shared" si="415"/>
        <v/>
      </c>
      <c r="BE685" s="182" t="str">
        <f t="shared" si="416"/>
        <v/>
      </c>
      <c r="BF685" s="182" t="str">
        <f t="shared" si="417"/>
        <v/>
      </c>
      <c r="BG685" s="182" t="str">
        <f t="shared" si="418"/>
        <v/>
      </c>
      <c r="BH685" s="182" t="str">
        <f t="shared" si="419"/>
        <v/>
      </c>
      <c r="BI685" s="182" t="str">
        <f t="shared" si="420"/>
        <v/>
      </c>
      <c r="BJ685" s="182" t="str">
        <f t="shared" si="421"/>
        <v/>
      </c>
      <c r="BK685" s="182" t="str">
        <f t="shared" si="422"/>
        <v/>
      </c>
      <c r="BL685" s="182" t="str">
        <f t="shared" si="423"/>
        <v/>
      </c>
      <c r="BM685" s="182" t="str">
        <f t="shared" si="424"/>
        <v/>
      </c>
      <c r="BN685" s="182" t="str">
        <f t="shared" si="425"/>
        <v/>
      </c>
      <c r="BO685" s="182" t="str">
        <f t="shared" si="426"/>
        <v/>
      </c>
      <c r="BP685" s="182" t="str">
        <f t="shared" si="427"/>
        <v/>
      </c>
      <c r="BQ685" s="182" t="str">
        <f t="shared" si="428"/>
        <v/>
      </c>
      <c r="BR685" s="182" t="str">
        <f t="shared" si="429"/>
        <v/>
      </c>
      <c r="BS685" s="182" t="str">
        <f t="shared" si="430"/>
        <v/>
      </c>
      <c r="BT685" s="182" t="str">
        <f t="shared" si="431"/>
        <v/>
      </c>
      <c r="BU685" s="183" t="str">
        <f t="shared" si="432"/>
        <v/>
      </c>
      <c r="BV685" s="184" t="str">
        <f>IF('Cálculos '!C691="","",AVERAGE(AN685:BU685))</f>
        <v/>
      </c>
    </row>
    <row r="686" spans="2:74" ht="17.25" hidden="1" thickBot="1" x14ac:dyDescent="0.35">
      <c r="B686" s="165">
        <f t="shared" si="397"/>
        <v>684</v>
      </c>
      <c r="C686" s="171" t="str">
        <f>IF('Cálculos '!J692="","",'Cálculos '!J692)</f>
        <v/>
      </c>
      <c r="D686" s="172" t="str">
        <f>IF('Cálculos '!K692="","",'Cálculos '!K692)</f>
        <v/>
      </c>
      <c r="E686" s="172" t="str">
        <f>IF('Cálculos '!L692="","",'Cálculos '!L692)</f>
        <v/>
      </c>
      <c r="F686" s="172" t="str">
        <f>IF('Cálculos '!M692="","",'Cálculos '!M692)</f>
        <v/>
      </c>
      <c r="G686" s="172" t="str">
        <f>IF('Cálculos '!N692="","",'Cálculos '!N692)</f>
        <v/>
      </c>
      <c r="H686" s="172" t="str">
        <f>IF('Cálculos '!O692="","",'Cálculos '!O692)</f>
        <v/>
      </c>
      <c r="I686" s="172" t="str">
        <f>IF('Cálculos '!P692="","",'Cálculos '!P692)</f>
        <v/>
      </c>
      <c r="J686" s="172" t="str">
        <f>IF('Cálculos '!Q692="","",'Cálculos '!Q692)</f>
        <v/>
      </c>
      <c r="K686" s="172" t="str">
        <f>IF('Cálculos '!R692="","",'Cálculos '!R692)</f>
        <v/>
      </c>
      <c r="L686" s="172" t="str">
        <f>IF('Cálculos '!S692="","",'Cálculos '!S692)</f>
        <v/>
      </c>
      <c r="M686" s="172" t="str">
        <f>IF('Cálculos '!T692="","",'Cálculos '!T692)</f>
        <v/>
      </c>
      <c r="N686" s="172" t="str">
        <f>IF('Cálculos '!U692="","",'Cálculos '!U692)</f>
        <v/>
      </c>
      <c r="O686" s="172" t="str">
        <f>IF('Cálculos '!V692="","",'Cálculos '!V692)</f>
        <v/>
      </c>
      <c r="P686" s="172" t="str">
        <f>IF('Cálculos '!W692="","",'Cálculos '!W692)</f>
        <v/>
      </c>
      <c r="Q686" s="172" t="str">
        <f>IF('Cálculos '!X692="","",'Cálculos '!X692)</f>
        <v/>
      </c>
      <c r="R686" s="172" t="str">
        <f>IF('Cálculos '!Y692="","",'Cálculos '!Y692)</f>
        <v/>
      </c>
      <c r="S686" s="172" t="str">
        <f>IF('Cálculos '!Z692="","",'Cálculos '!Z692)</f>
        <v/>
      </c>
      <c r="T686" s="172" t="str">
        <f>IF('Cálculos '!AA692="","",'Cálculos '!AA692)</f>
        <v/>
      </c>
      <c r="U686" s="172" t="str">
        <f>IF('Cálculos '!AB692="","",'Cálculos '!AB692)</f>
        <v/>
      </c>
      <c r="V686" s="172" t="str">
        <f>IF('Cálculos '!AC692="","",'Cálculos '!AC692)</f>
        <v/>
      </c>
      <c r="W686" s="172" t="str">
        <f>IF('Cálculos '!AD692="","",'Cálculos '!AD692)</f>
        <v/>
      </c>
      <c r="X686" s="172" t="str">
        <f>IF('Cálculos '!AE692="","",'Cálculos '!AE692)</f>
        <v/>
      </c>
      <c r="Y686" s="172" t="str">
        <f>IF('Cálculos '!AF692="","",'Cálculos '!AF692)</f>
        <v/>
      </c>
      <c r="Z686" s="172" t="str">
        <f>IF('Cálculos '!AG692="","",'Cálculos '!AG692)</f>
        <v/>
      </c>
      <c r="AA686" s="172" t="str">
        <f>IF('Cálculos '!AH692="","",'Cálculos '!AH692)</f>
        <v/>
      </c>
      <c r="AB686" s="172" t="str">
        <f>IF('Cálculos '!AI692="","",'Cálculos '!AI692)</f>
        <v/>
      </c>
      <c r="AC686" s="172" t="str">
        <f>IF('Cálculos '!AJ692="","",'Cálculos '!AJ692)</f>
        <v/>
      </c>
      <c r="AD686" s="172" t="str">
        <f>IF('Cálculos '!AK692="","",'Cálculos '!AK692)</f>
        <v/>
      </c>
      <c r="AE686" s="172" t="str">
        <f>IF('Cálculos '!AL692="","",'Cálculos '!AL692)</f>
        <v/>
      </c>
      <c r="AF686" s="172" t="str">
        <f>IF('Cálculos '!AM692="","",'Cálculos '!AM692)</f>
        <v/>
      </c>
      <c r="AG686" s="172" t="str">
        <f>IF('Cálculos '!AN692="","",'Cálculos '!AN692)</f>
        <v/>
      </c>
      <c r="AH686" s="172" t="str">
        <f>IF('Cálculos '!AO692="","",'Cálculos '!AO692)</f>
        <v/>
      </c>
      <c r="AI686" s="172" t="str">
        <f>IF('Cálculos '!AP692="","",'Cálculos '!AP692)</f>
        <v/>
      </c>
      <c r="AJ686" s="443" t="str">
        <f>IF('Cálculos '!AQ692="","",'Cálculos '!AQ692)</f>
        <v/>
      </c>
      <c r="AK686" s="446" t="str">
        <f>IF('Cálculos '!D692="","",AVERAGE(C686:AJ686))</f>
        <v/>
      </c>
      <c r="AM686" s="181">
        <f t="shared" si="398"/>
        <v>684</v>
      </c>
      <c r="AN686" s="284" t="str">
        <f t="shared" si="399"/>
        <v/>
      </c>
      <c r="AO686" s="285" t="str">
        <f t="shared" si="400"/>
        <v/>
      </c>
      <c r="AP686" s="285" t="str">
        <f t="shared" si="401"/>
        <v/>
      </c>
      <c r="AQ686" s="285" t="str">
        <f t="shared" si="402"/>
        <v/>
      </c>
      <c r="AR686" s="182" t="str">
        <f t="shared" si="403"/>
        <v/>
      </c>
      <c r="AS686" s="182" t="str">
        <f t="shared" si="404"/>
        <v/>
      </c>
      <c r="AT686" s="182" t="str">
        <f t="shared" si="405"/>
        <v/>
      </c>
      <c r="AU686" s="182" t="str">
        <f t="shared" si="406"/>
        <v/>
      </c>
      <c r="AV686" s="182" t="str">
        <f t="shared" si="407"/>
        <v/>
      </c>
      <c r="AW686" s="182" t="str">
        <f t="shared" si="408"/>
        <v/>
      </c>
      <c r="AX686" s="182" t="str">
        <f t="shared" si="409"/>
        <v/>
      </c>
      <c r="AY686" s="182" t="str">
        <f t="shared" si="410"/>
        <v/>
      </c>
      <c r="AZ686" s="182" t="str">
        <f t="shared" si="411"/>
        <v/>
      </c>
      <c r="BA686" s="182" t="str">
        <f t="shared" si="412"/>
        <v/>
      </c>
      <c r="BB686" s="182" t="str">
        <f t="shared" si="413"/>
        <v/>
      </c>
      <c r="BC686" s="182" t="str">
        <f t="shared" si="414"/>
        <v/>
      </c>
      <c r="BD686" s="182" t="str">
        <f t="shared" si="415"/>
        <v/>
      </c>
      <c r="BE686" s="182" t="str">
        <f t="shared" si="416"/>
        <v/>
      </c>
      <c r="BF686" s="182" t="str">
        <f t="shared" si="417"/>
        <v/>
      </c>
      <c r="BG686" s="182" t="str">
        <f t="shared" si="418"/>
        <v/>
      </c>
      <c r="BH686" s="182" t="str">
        <f t="shared" si="419"/>
        <v/>
      </c>
      <c r="BI686" s="182" t="str">
        <f t="shared" si="420"/>
        <v/>
      </c>
      <c r="BJ686" s="182" t="str">
        <f t="shared" si="421"/>
        <v/>
      </c>
      <c r="BK686" s="182" t="str">
        <f t="shared" si="422"/>
        <v/>
      </c>
      <c r="BL686" s="182" t="str">
        <f t="shared" si="423"/>
        <v/>
      </c>
      <c r="BM686" s="182" t="str">
        <f t="shared" si="424"/>
        <v/>
      </c>
      <c r="BN686" s="182" t="str">
        <f t="shared" si="425"/>
        <v/>
      </c>
      <c r="BO686" s="182" t="str">
        <f t="shared" si="426"/>
        <v/>
      </c>
      <c r="BP686" s="182" t="str">
        <f t="shared" si="427"/>
        <v/>
      </c>
      <c r="BQ686" s="182" t="str">
        <f t="shared" si="428"/>
        <v/>
      </c>
      <c r="BR686" s="182" t="str">
        <f t="shared" si="429"/>
        <v/>
      </c>
      <c r="BS686" s="182" t="str">
        <f t="shared" si="430"/>
        <v/>
      </c>
      <c r="BT686" s="182" t="str">
        <f t="shared" si="431"/>
        <v/>
      </c>
      <c r="BU686" s="183" t="str">
        <f t="shared" si="432"/>
        <v/>
      </c>
      <c r="BV686" s="184" t="str">
        <f>IF('Cálculos '!C692="","",AVERAGE(AN686:BU686))</f>
        <v/>
      </c>
    </row>
    <row r="687" spans="2:74" ht="17.25" hidden="1" thickBot="1" x14ac:dyDescent="0.35">
      <c r="B687" s="165">
        <f t="shared" si="397"/>
        <v>685</v>
      </c>
      <c r="C687" s="171" t="str">
        <f>IF('Cálculos '!J693="","",'Cálculos '!J693)</f>
        <v/>
      </c>
      <c r="D687" s="172" t="str">
        <f>IF('Cálculos '!K693="","",'Cálculos '!K693)</f>
        <v/>
      </c>
      <c r="E687" s="172" t="str">
        <f>IF('Cálculos '!L693="","",'Cálculos '!L693)</f>
        <v/>
      </c>
      <c r="F687" s="172" t="str">
        <f>IF('Cálculos '!M693="","",'Cálculos '!M693)</f>
        <v/>
      </c>
      <c r="G687" s="172" t="str">
        <f>IF('Cálculos '!N693="","",'Cálculos '!N693)</f>
        <v/>
      </c>
      <c r="H687" s="172" t="str">
        <f>IF('Cálculos '!O693="","",'Cálculos '!O693)</f>
        <v/>
      </c>
      <c r="I687" s="172" t="str">
        <f>IF('Cálculos '!P693="","",'Cálculos '!P693)</f>
        <v/>
      </c>
      <c r="J687" s="172" t="str">
        <f>IF('Cálculos '!Q693="","",'Cálculos '!Q693)</f>
        <v/>
      </c>
      <c r="K687" s="172" t="str">
        <f>IF('Cálculos '!R693="","",'Cálculos '!R693)</f>
        <v/>
      </c>
      <c r="L687" s="172" t="str">
        <f>IF('Cálculos '!S693="","",'Cálculos '!S693)</f>
        <v/>
      </c>
      <c r="M687" s="172" t="str">
        <f>IF('Cálculos '!T693="","",'Cálculos '!T693)</f>
        <v/>
      </c>
      <c r="N687" s="172" t="str">
        <f>IF('Cálculos '!U693="","",'Cálculos '!U693)</f>
        <v/>
      </c>
      <c r="O687" s="172" t="str">
        <f>IF('Cálculos '!V693="","",'Cálculos '!V693)</f>
        <v/>
      </c>
      <c r="P687" s="172" t="str">
        <f>IF('Cálculos '!W693="","",'Cálculos '!W693)</f>
        <v/>
      </c>
      <c r="Q687" s="172" t="str">
        <f>IF('Cálculos '!X693="","",'Cálculos '!X693)</f>
        <v/>
      </c>
      <c r="R687" s="172" t="str">
        <f>IF('Cálculos '!Y693="","",'Cálculos '!Y693)</f>
        <v/>
      </c>
      <c r="S687" s="172" t="str">
        <f>IF('Cálculos '!Z693="","",'Cálculos '!Z693)</f>
        <v/>
      </c>
      <c r="T687" s="172" t="str">
        <f>IF('Cálculos '!AA693="","",'Cálculos '!AA693)</f>
        <v/>
      </c>
      <c r="U687" s="172" t="str">
        <f>IF('Cálculos '!AB693="","",'Cálculos '!AB693)</f>
        <v/>
      </c>
      <c r="V687" s="172" t="str">
        <f>IF('Cálculos '!AC693="","",'Cálculos '!AC693)</f>
        <v/>
      </c>
      <c r="W687" s="172" t="str">
        <f>IF('Cálculos '!AD693="","",'Cálculos '!AD693)</f>
        <v/>
      </c>
      <c r="X687" s="172" t="str">
        <f>IF('Cálculos '!AE693="","",'Cálculos '!AE693)</f>
        <v/>
      </c>
      <c r="Y687" s="172" t="str">
        <f>IF('Cálculos '!AF693="","",'Cálculos '!AF693)</f>
        <v/>
      </c>
      <c r="Z687" s="172" t="str">
        <f>IF('Cálculos '!AG693="","",'Cálculos '!AG693)</f>
        <v/>
      </c>
      <c r="AA687" s="172" t="str">
        <f>IF('Cálculos '!AH693="","",'Cálculos '!AH693)</f>
        <v/>
      </c>
      <c r="AB687" s="172" t="str">
        <f>IF('Cálculos '!AI693="","",'Cálculos '!AI693)</f>
        <v/>
      </c>
      <c r="AC687" s="172" t="str">
        <f>IF('Cálculos '!AJ693="","",'Cálculos '!AJ693)</f>
        <v/>
      </c>
      <c r="AD687" s="172" t="str">
        <f>IF('Cálculos '!AK693="","",'Cálculos '!AK693)</f>
        <v/>
      </c>
      <c r="AE687" s="172" t="str">
        <f>IF('Cálculos '!AL693="","",'Cálculos '!AL693)</f>
        <v/>
      </c>
      <c r="AF687" s="172" t="str">
        <f>IF('Cálculos '!AM693="","",'Cálculos '!AM693)</f>
        <v/>
      </c>
      <c r="AG687" s="172" t="str">
        <f>IF('Cálculos '!AN693="","",'Cálculos '!AN693)</f>
        <v/>
      </c>
      <c r="AH687" s="172" t="str">
        <f>IF('Cálculos '!AO693="","",'Cálculos '!AO693)</f>
        <v/>
      </c>
      <c r="AI687" s="172" t="str">
        <f>IF('Cálculos '!AP693="","",'Cálculos '!AP693)</f>
        <v/>
      </c>
      <c r="AJ687" s="443" t="str">
        <f>IF('Cálculos '!AQ693="","",'Cálculos '!AQ693)</f>
        <v/>
      </c>
      <c r="AK687" s="446" t="str">
        <f>IF('Cálculos '!D693="","",AVERAGE(C687:AJ687))</f>
        <v/>
      </c>
      <c r="AM687" s="181">
        <f t="shared" si="398"/>
        <v>685</v>
      </c>
      <c r="AN687" s="284" t="str">
        <f t="shared" si="399"/>
        <v/>
      </c>
      <c r="AO687" s="285" t="str">
        <f t="shared" si="400"/>
        <v/>
      </c>
      <c r="AP687" s="285" t="str">
        <f t="shared" si="401"/>
        <v/>
      </c>
      <c r="AQ687" s="285" t="str">
        <f t="shared" si="402"/>
        <v/>
      </c>
      <c r="AR687" s="182" t="str">
        <f t="shared" si="403"/>
        <v/>
      </c>
      <c r="AS687" s="182" t="str">
        <f t="shared" si="404"/>
        <v/>
      </c>
      <c r="AT687" s="182" t="str">
        <f t="shared" si="405"/>
        <v/>
      </c>
      <c r="AU687" s="182" t="str">
        <f t="shared" si="406"/>
        <v/>
      </c>
      <c r="AV687" s="182" t="str">
        <f t="shared" si="407"/>
        <v/>
      </c>
      <c r="AW687" s="182" t="str">
        <f t="shared" si="408"/>
        <v/>
      </c>
      <c r="AX687" s="182" t="str">
        <f t="shared" si="409"/>
        <v/>
      </c>
      <c r="AY687" s="182" t="str">
        <f t="shared" si="410"/>
        <v/>
      </c>
      <c r="AZ687" s="182" t="str">
        <f t="shared" si="411"/>
        <v/>
      </c>
      <c r="BA687" s="182" t="str">
        <f t="shared" si="412"/>
        <v/>
      </c>
      <c r="BB687" s="182" t="str">
        <f t="shared" si="413"/>
        <v/>
      </c>
      <c r="BC687" s="182" t="str">
        <f t="shared" si="414"/>
        <v/>
      </c>
      <c r="BD687" s="182" t="str">
        <f t="shared" si="415"/>
        <v/>
      </c>
      <c r="BE687" s="182" t="str">
        <f t="shared" si="416"/>
        <v/>
      </c>
      <c r="BF687" s="182" t="str">
        <f t="shared" si="417"/>
        <v/>
      </c>
      <c r="BG687" s="182" t="str">
        <f t="shared" si="418"/>
        <v/>
      </c>
      <c r="BH687" s="182" t="str">
        <f t="shared" si="419"/>
        <v/>
      </c>
      <c r="BI687" s="182" t="str">
        <f t="shared" si="420"/>
        <v/>
      </c>
      <c r="BJ687" s="182" t="str">
        <f t="shared" si="421"/>
        <v/>
      </c>
      <c r="BK687" s="182" t="str">
        <f t="shared" si="422"/>
        <v/>
      </c>
      <c r="BL687" s="182" t="str">
        <f t="shared" si="423"/>
        <v/>
      </c>
      <c r="BM687" s="182" t="str">
        <f t="shared" si="424"/>
        <v/>
      </c>
      <c r="BN687" s="182" t="str">
        <f t="shared" si="425"/>
        <v/>
      </c>
      <c r="BO687" s="182" t="str">
        <f t="shared" si="426"/>
        <v/>
      </c>
      <c r="BP687" s="182" t="str">
        <f t="shared" si="427"/>
        <v/>
      </c>
      <c r="BQ687" s="182" t="str">
        <f t="shared" si="428"/>
        <v/>
      </c>
      <c r="BR687" s="182" t="str">
        <f t="shared" si="429"/>
        <v/>
      </c>
      <c r="BS687" s="182" t="str">
        <f t="shared" si="430"/>
        <v/>
      </c>
      <c r="BT687" s="182" t="str">
        <f t="shared" si="431"/>
        <v/>
      </c>
      <c r="BU687" s="183" t="str">
        <f t="shared" si="432"/>
        <v/>
      </c>
      <c r="BV687" s="184" t="str">
        <f>IF('Cálculos '!C693="","",AVERAGE(AN687:BU687))</f>
        <v/>
      </c>
    </row>
    <row r="688" spans="2:74" ht="17.25" hidden="1" thickBot="1" x14ac:dyDescent="0.35">
      <c r="B688" s="165">
        <f t="shared" si="397"/>
        <v>686</v>
      </c>
      <c r="C688" s="171" t="str">
        <f>IF('Cálculos '!J694="","",'Cálculos '!J694)</f>
        <v/>
      </c>
      <c r="D688" s="172" t="str">
        <f>IF('Cálculos '!K694="","",'Cálculos '!K694)</f>
        <v/>
      </c>
      <c r="E688" s="172" t="str">
        <f>IF('Cálculos '!L694="","",'Cálculos '!L694)</f>
        <v/>
      </c>
      <c r="F688" s="172" t="str">
        <f>IF('Cálculos '!M694="","",'Cálculos '!M694)</f>
        <v/>
      </c>
      <c r="G688" s="172" t="str">
        <f>IF('Cálculos '!N694="","",'Cálculos '!N694)</f>
        <v/>
      </c>
      <c r="H688" s="172" t="str">
        <f>IF('Cálculos '!O694="","",'Cálculos '!O694)</f>
        <v/>
      </c>
      <c r="I688" s="172" t="str">
        <f>IF('Cálculos '!P694="","",'Cálculos '!P694)</f>
        <v/>
      </c>
      <c r="J688" s="172" t="str">
        <f>IF('Cálculos '!Q694="","",'Cálculos '!Q694)</f>
        <v/>
      </c>
      <c r="K688" s="172" t="str">
        <f>IF('Cálculos '!R694="","",'Cálculos '!R694)</f>
        <v/>
      </c>
      <c r="L688" s="172" t="str">
        <f>IF('Cálculos '!S694="","",'Cálculos '!S694)</f>
        <v/>
      </c>
      <c r="M688" s="172" t="str">
        <f>IF('Cálculos '!T694="","",'Cálculos '!T694)</f>
        <v/>
      </c>
      <c r="N688" s="172" t="str">
        <f>IF('Cálculos '!U694="","",'Cálculos '!U694)</f>
        <v/>
      </c>
      <c r="O688" s="172" t="str">
        <f>IF('Cálculos '!V694="","",'Cálculos '!V694)</f>
        <v/>
      </c>
      <c r="P688" s="172" t="str">
        <f>IF('Cálculos '!W694="","",'Cálculos '!W694)</f>
        <v/>
      </c>
      <c r="Q688" s="172" t="str">
        <f>IF('Cálculos '!X694="","",'Cálculos '!X694)</f>
        <v/>
      </c>
      <c r="R688" s="172" t="str">
        <f>IF('Cálculos '!Y694="","",'Cálculos '!Y694)</f>
        <v/>
      </c>
      <c r="S688" s="172" t="str">
        <f>IF('Cálculos '!Z694="","",'Cálculos '!Z694)</f>
        <v/>
      </c>
      <c r="T688" s="172" t="str">
        <f>IF('Cálculos '!AA694="","",'Cálculos '!AA694)</f>
        <v/>
      </c>
      <c r="U688" s="172" t="str">
        <f>IF('Cálculos '!AB694="","",'Cálculos '!AB694)</f>
        <v/>
      </c>
      <c r="V688" s="172" t="str">
        <f>IF('Cálculos '!AC694="","",'Cálculos '!AC694)</f>
        <v/>
      </c>
      <c r="W688" s="172" t="str">
        <f>IF('Cálculos '!AD694="","",'Cálculos '!AD694)</f>
        <v/>
      </c>
      <c r="X688" s="172" t="str">
        <f>IF('Cálculos '!AE694="","",'Cálculos '!AE694)</f>
        <v/>
      </c>
      <c r="Y688" s="172" t="str">
        <f>IF('Cálculos '!AF694="","",'Cálculos '!AF694)</f>
        <v/>
      </c>
      <c r="Z688" s="172" t="str">
        <f>IF('Cálculos '!AG694="","",'Cálculos '!AG694)</f>
        <v/>
      </c>
      <c r="AA688" s="172" t="str">
        <f>IF('Cálculos '!AH694="","",'Cálculos '!AH694)</f>
        <v/>
      </c>
      <c r="AB688" s="172" t="str">
        <f>IF('Cálculos '!AI694="","",'Cálculos '!AI694)</f>
        <v/>
      </c>
      <c r="AC688" s="172" t="str">
        <f>IF('Cálculos '!AJ694="","",'Cálculos '!AJ694)</f>
        <v/>
      </c>
      <c r="AD688" s="172" t="str">
        <f>IF('Cálculos '!AK694="","",'Cálculos '!AK694)</f>
        <v/>
      </c>
      <c r="AE688" s="172" t="str">
        <f>IF('Cálculos '!AL694="","",'Cálculos '!AL694)</f>
        <v/>
      </c>
      <c r="AF688" s="172" t="str">
        <f>IF('Cálculos '!AM694="","",'Cálculos '!AM694)</f>
        <v/>
      </c>
      <c r="AG688" s="172" t="str">
        <f>IF('Cálculos '!AN694="","",'Cálculos '!AN694)</f>
        <v/>
      </c>
      <c r="AH688" s="172" t="str">
        <f>IF('Cálculos '!AO694="","",'Cálculos '!AO694)</f>
        <v/>
      </c>
      <c r="AI688" s="172" t="str">
        <f>IF('Cálculos '!AP694="","",'Cálculos '!AP694)</f>
        <v/>
      </c>
      <c r="AJ688" s="443" t="str">
        <f>IF('Cálculos '!AQ694="","",'Cálculos '!AQ694)</f>
        <v/>
      </c>
      <c r="AK688" s="446" t="str">
        <f>IF('Cálculos '!D694="","",AVERAGE(C688:AJ688))</f>
        <v/>
      </c>
      <c r="AM688" s="181">
        <f t="shared" si="398"/>
        <v>686</v>
      </c>
      <c r="AN688" s="284" t="str">
        <f t="shared" si="399"/>
        <v/>
      </c>
      <c r="AO688" s="285" t="str">
        <f t="shared" si="400"/>
        <v/>
      </c>
      <c r="AP688" s="285" t="str">
        <f t="shared" si="401"/>
        <v/>
      </c>
      <c r="AQ688" s="285" t="str">
        <f t="shared" si="402"/>
        <v/>
      </c>
      <c r="AR688" s="182" t="str">
        <f t="shared" si="403"/>
        <v/>
      </c>
      <c r="AS688" s="182" t="str">
        <f t="shared" si="404"/>
        <v/>
      </c>
      <c r="AT688" s="182" t="str">
        <f t="shared" si="405"/>
        <v/>
      </c>
      <c r="AU688" s="182" t="str">
        <f t="shared" si="406"/>
        <v/>
      </c>
      <c r="AV688" s="182" t="str">
        <f t="shared" si="407"/>
        <v/>
      </c>
      <c r="AW688" s="182" t="str">
        <f t="shared" si="408"/>
        <v/>
      </c>
      <c r="AX688" s="182" t="str">
        <f t="shared" si="409"/>
        <v/>
      </c>
      <c r="AY688" s="182" t="str">
        <f t="shared" si="410"/>
        <v/>
      </c>
      <c r="AZ688" s="182" t="str">
        <f t="shared" si="411"/>
        <v/>
      </c>
      <c r="BA688" s="182" t="str">
        <f t="shared" si="412"/>
        <v/>
      </c>
      <c r="BB688" s="182" t="str">
        <f t="shared" si="413"/>
        <v/>
      </c>
      <c r="BC688" s="182" t="str">
        <f t="shared" si="414"/>
        <v/>
      </c>
      <c r="BD688" s="182" t="str">
        <f t="shared" si="415"/>
        <v/>
      </c>
      <c r="BE688" s="182" t="str">
        <f t="shared" si="416"/>
        <v/>
      </c>
      <c r="BF688" s="182" t="str">
        <f t="shared" si="417"/>
        <v/>
      </c>
      <c r="BG688" s="182" t="str">
        <f t="shared" si="418"/>
        <v/>
      </c>
      <c r="BH688" s="182" t="str">
        <f t="shared" si="419"/>
        <v/>
      </c>
      <c r="BI688" s="182" t="str">
        <f t="shared" si="420"/>
        <v/>
      </c>
      <c r="BJ688" s="182" t="str">
        <f t="shared" si="421"/>
        <v/>
      </c>
      <c r="BK688" s="182" t="str">
        <f t="shared" si="422"/>
        <v/>
      </c>
      <c r="BL688" s="182" t="str">
        <f t="shared" si="423"/>
        <v/>
      </c>
      <c r="BM688" s="182" t="str">
        <f t="shared" si="424"/>
        <v/>
      </c>
      <c r="BN688" s="182" t="str">
        <f t="shared" si="425"/>
        <v/>
      </c>
      <c r="BO688" s="182" t="str">
        <f t="shared" si="426"/>
        <v/>
      </c>
      <c r="BP688" s="182" t="str">
        <f t="shared" si="427"/>
        <v/>
      </c>
      <c r="BQ688" s="182" t="str">
        <f t="shared" si="428"/>
        <v/>
      </c>
      <c r="BR688" s="182" t="str">
        <f t="shared" si="429"/>
        <v/>
      </c>
      <c r="BS688" s="182" t="str">
        <f t="shared" si="430"/>
        <v/>
      </c>
      <c r="BT688" s="182" t="str">
        <f t="shared" si="431"/>
        <v/>
      </c>
      <c r="BU688" s="183" t="str">
        <f t="shared" si="432"/>
        <v/>
      </c>
      <c r="BV688" s="184" t="str">
        <f>IF('Cálculos '!C694="","",AVERAGE(AN688:BU688))</f>
        <v/>
      </c>
    </row>
    <row r="689" spans="2:74" ht="17.25" hidden="1" thickBot="1" x14ac:dyDescent="0.35">
      <c r="B689" s="165">
        <f t="shared" si="397"/>
        <v>687</v>
      </c>
      <c r="C689" s="171" t="str">
        <f>IF('Cálculos '!J695="","",'Cálculos '!J695)</f>
        <v/>
      </c>
      <c r="D689" s="172" t="str">
        <f>IF('Cálculos '!K695="","",'Cálculos '!K695)</f>
        <v/>
      </c>
      <c r="E689" s="172" t="str">
        <f>IF('Cálculos '!L695="","",'Cálculos '!L695)</f>
        <v/>
      </c>
      <c r="F689" s="172" t="str">
        <f>IF('Cálculos '!M695="","",'Cálculos '!M695)</f>
        <v/>
      </c>
      <c r="G689" s="172" t="str">
        <f>IF('Cálculos '!N695="","",'Cálculos '!N695)</f>
        <v/>
      </c>
      <c r="H689" s="172" t="str">
        <f>IF('Cálculos '!O695="","",'Cálculos '!O695)</f>
        <v/>
      </c>
      <c r="I689" s="172" t="str">
        <f>IF('Cálculos '!P695="","",'Cálculos '!P695)</f>
        <v/>
      </c>
      <c r="J689" s="172" t="str">
        <f>IF('Cálculos '!Q695="","",'Cálculos '!Q695)</f>
        <v/>
      </c>
      <c r="K689" s="172" t="str">
        <f>IF('Cálculos '!R695="","",'Cálculos '!R695)</f>
        <v/>
      </c>
      <c r="L689" s="172" t="str">
        <f>IF('Cálculos '!S695="","",'Cálculos '!S695)</f>
        <v/>
      </c>
      <c r="M689" s="172" t="str">
        <f>IF('Cálculos '!T695="","",'Cálculos '!T695)</f>
        <v/>
      </c>
      <c r="N689" s="172" t="str">
        <f>IF('Cálculos '!U695="","",'Cálculos '!U695)</f>
        <v/>
      </c>
      <c r="O689" s="172" t="str">
        <f>IF('Cálculos '!V695="","",'Cálculos '!V695)</f>
        <v/>
      </c>
      <c r="P689" s="172" t="str">
        <f>IF('Cálculos '!W695="","",'Cálculos '!W695)</f>
        <v/>
      </c>
      <c r="Q689" s="172" t="str">
        <f>IF('Cálculos '!X695="","",'Cálculos '!X695)</f>
        <v/>
      </c>
      <c r="R689" s="172" t="str">
        <f>IF('Cálculos '!Y695="","",'Cálculos '!Y695)</f>
        <v/>
      </c>
      <c r="S689" s="172" t="str">
        <f>IF('Cálculos '!Z695="","",'Cálculos '!Z695)</f>
        <v/>
      </c>
      <c r="T689" s="172" t="str">
        <f>IF('Cálculos '!AA695="","",'Cálculos '!AA695)</f>
        <v/>
      </c>
      <c r="U689" s="172" t="str">
        <f>IF('Cálculos '!AB695="","",'Cálculos '!AB695)</f>
        <v/>
      </c>
      <c r="V689" s="172" t="str">
        <f>IF('Cálculos '!AC695="","",'Cálculos '!AC695)</f>
        <v/>
      </c>
      <c r="W689" s="172" t="str">
        <f>IF('Cálculos '!AD695="","",'Cálculos '!AD695)</f>
        <v/>
      </c>
      <c r="X689" s="172" t="str">
        <f>IF('Cálculos '!AE695="","",'Cálculos '!AE695)</f>
        <v/>
      </c>
      <c r="Y689" s="172" t="str">
        <f>IF('Cálculos '!AF695="","",'Cálculos '!AF695)</f>
        <v/>
      </c>
      <c r="Z689" s="172" t="str">
        <f>IF('Cálculos '!AG695="","",'Cálculos '!AG695)</f>
        <v/>
      </c>
      <c r="AA689" s="172" t="str">
        <f>IF('Cálculos '!AH695="","",'Cálculos '!AH695)</f>
        <v/>
      </c>
      <c r="AB689" s="172" t="str">
        <f>IF('Cálculos '!AI695="","",'Cálculos '!AI695)</f>
        <v/>
      </c>
      <c r="AC689" s="172" t="str">
        <f>IF('Cálculos '!AJ695="","",'Cálculos '!AJ695)</f>
        <v/>
      </c>
      <c r="AD689" s="172" t="str">
        <f>IF('Cálculos '!AK695="","",'Cálculos '!AK695)</f>
        <v/>
      </c>
      <c r="AE689" s="172" t="str">
        <f>IF('Cálculos '!AL695="","",'Cálculos '!AL695)</f>
        <v/>
      </c>
      <c r="AF689" s="172" t="str">
        <f>IF('Cálculos '!AM695="","",'Cálculos '!AM695)</f>
        <v/>
      </c>
      <c r="AG689" s="172" t="str">
        <f>IF('Cálculos '!AN695="","",'Cálculos '!AN695)</f>
        <v/>
      </c>
      <c r="AH689" s="172" t="str">
        <f>IF('Cálculos '!AO695="","",'Cálculos '!AO695)</f>
        <v/>
      </c>
      <c r="AI689" s="172" t="str">
        <f>IF('Cálculos '!AP695="","",'Cálculos '!AP695)</f>
        <v/>
      </c>
      <c r="AJ689" s="443" t="str">
        <f>IF('Cálculos '!AQ695="","",'Cálculos '!AQ695)</f>
        <v/>
      </c>
      <c r="AK689" s="446" t="str">
        <f>IF('Cálculos '!D695="","",AVERAGE(C689:AJ689))</f>
        <v/>
      </c>
      <c r="AM689" s="181">
        <f t="shared" si="398"/>
        <v>687</v>
      </c>
      <c r="AN689" s="284" t="str">
        <f t="shared" si="399"/>
        <v/>
      </c>
      <c r="AO689" s="285" t="str">
        <f t="shared" si="400"/>
        <v/>
      </c>
      <c r="AP689" s="285" t="str">
        <f t="shared" si="401"/>
        <v/>
      </c>
      <c r="AQ689" s="285" t="str">
        <f t="shared" si="402"/>
        <v/>
      </c>
      <c r="AR689" s="182" t="str">
        <f t="shared" si="403"/>
        <v/>
      </c>
      <c r="AS689" s="182" t="str">
        <f t="shared" si="404"/>
        <v/>
      </c>
      <c r="AT689" s="182" t="str">
        <f t="shared" si="405"/>
        <v/>
      </c>
      <c r="AU689" s="182" t="str">
        <f t="shared" si="406"/>
        <v/>
      </c>
      <c r="AV689" s="182" t="str">
        <f t="shared" si="407"/>
        <v/>
      </c>
      <c r="AW689" s="182" t="str">
        <f t="shared" si="408"/>
        <v/>
      </c>
      <c r="AX689" s="182" t="str">
        <f t="shared" si="409"/>
        <v/>
      </c>
      <c r="AY689" s="182" t="str">
        <f t="shared" si="410"/>
        <v/>
      </c>
      <c r="AZ689" s="182" t="str">
        <f t="shared" si="411"/>
        <v/>
      </c>
      <c r="BA689" s="182" t="str">
        <f t="shared" si="412"/>
        <v/>
      </c>
      <c r="BB689" s="182" t="str">
        <f t="shared" si="413"/>
        <v/>
      </c>
      <c r="BC689" s="182" t="str">
        <f t="shared" si="414"/>
        <v/>
      </c>
      <c r="BD689" s="182" t="str">
        <f t="shared" si="415"/>
        <v/>
      </c>
      <c r="BE689" s="182" t="str">
        <f t="shared" si="416"/>
        <v/>
      </c>
      <c r="BF689" s="182" t="str">
        <f t="shared" si="417"/>
        <v/>
      </c>
      <c r="BG689" s="182" t="str">
        <f t="shared" si="418"/>
        <v/>
      </c>
      <c r="BH689" s="182" t="str">
        <f t="shared" si="419"/>
        <v/>
      </c>
      <c r="BI689" s="182" t="str">
        <f t="shared" si="420"/>
        <v/>
      </c>
      <c r="BJ689" s="182" t="str">
        <f t="shared" si="421"/>
        <v/>
      </c>
      <c r="BK689" s="182" t="str">
        <f t="shared" si="422"/>
        <v/>
      </c>
      <c r="BL689" s="182" t="str">
        <f t="shared" si="423"/>
        <v/>
      </c>
      <c r="BM689" s="182" t="str">
        <f t="shared" si="424"/>
        <v/>
      </c>
      <c r="BN689" s="182" t="str">
        <f t="shared" si="425"/>
        <v/>
      </c>
      <c r="BO689" s="182" t="str">
        <f t="shared" si="426"/>
        <v/>
      </c>
      <c r="BP689" s="182" t="str">
        <f t="shared" si="427"/>
        <v/>
      </c>
      <c r="BQ689" s="182" t="str">
        <f t="shared" si="428"/>
        <v/>
      </c>
      <c r="BR689" s="182" t="str">
        <f t="shared" si="429"/>
        <v/>
      </c>
      <c r="BS689" s="182" t="str">
        <f t="shared" si="430"/>
        <v/>
      </c>
      <c r="BT689" s="182" t="str">
        <f t="shared" si="431"/>
        <v/>
      </c>
      <c r="BU689" s="183" t="str">
        <f t="shared" si="432"/>
        <v/>
      </c>
      <c r="BV689" s="184" t="str">
        <f>IF('Cálculos '!C695="","",AVERAGE(AN689:BU689))</f>
        <v/>
      </c>
    </row>
    <row r="690" spans="2:74" ht="17.25" hidden="1" thickBot="1" x14ac:dyDescent="0.35">
      <c r="B690" s="165">
        <f t="shared" si="397"/>
        <v>688</v>
      </c>
      <c r="C690" s="171" t="str">
        <f>IF('Cálculos '!J696="","",'Cálculos '!J696)</f>
        <v/>
      </c>
      <c r="D690" s="172" t="str">
        <f>IF('Cálculos '!K696="","",'Cálculos '!K696)</f>
        <v/>
      </c>
      <c r="E690" s="172" t="str">
        <f>IF('Cálculos '!L696="","",'Cálculos '!L696)</f>
        <v/>
      </c>
      <c r="F690" s="172" t="str">
        <f>IF('Cálculos '!M696="","",'Cálculos '!M696)</f>
        <v/>
      </c>
      <c r="G690" s="172" t="str">
        <f>IF('Cálculos '!N696="","",'Cálculos '!N696)</f>
        <v/>
      </c>
      <c r="H690" s="172" t="str">
        <f>IF('Cálculos '!O696="","",'Cálculos '!O696)</f>
        <v/>
      </c>
      <c r="I690" s="172" t="str">
        <f>IF('Cálculos '!P696="","",'Cálculos '!P696)</f>
        <v/>
      </c>
      <c r="J690" s="172" t="str">
        <f>IF('Cálculos '!Q696="","",'Cálculos '!Q696)</f>
        <v/>
      </c>
      <c r="K690" s="172" t="str">
        <f>IF('Cálculos '!R696="","",'Cálculos '!R696)</f>
        <v/>
      </c>
      <c r="L690" s="172" t="str">
        <f>IF('Cálculos '!S696="","",'Cálculos '!S696)</f>
        <v/>
      </c>
      <c r="M690" s="172" t="str">
        <f>IF('Cálculos '!T696="","",'Cálculos '!T696)</f>
        <v/>
      </c>
      <c r="N690" s="172" t="str">
        <f>IF('Cálculos '!U696="","",'Cálculos '!U696)</f>
        <v/>
      </c>
      <c r="O690" s="172" t="str">
        <f>IF('Cálculos '!V696="","",'Cálculos '!V696)</f>
        <v/>
      </c>
      <c r="P690" s="172" t="str">
        <f>IF('Cálculos '!W696="","",'Cálculos '!W696)</f>
        <v/>
      </c>
      <c r="Q690" s="172" t="str">
        <f>IF('Cálculos '!X696="","",'Cálculos '!X696)</f>
        <v/>
      </c>
      <c r="R690" s="172" t="str">
        <f>IF('Cálculos '!Y696="","",'Cálculos '!Y696)</f>
        <v/>
      </c>
      <c r="S690" s="172" t="str">
        <f>IF('Cálculos '!Z696="","",'Cálculos '!Z696)</f>
        <v/>
      </c>
      <c r="T690" s="172" t="str">
        <f>IF('Cálculos '!AA696="","",'Cálculos '!AA696)</f>
        <v/>
      </c>
      <c r="U690" s="172" t="str">
        <f>IF('Cálculos '!AB696="","",'Cálculos '!AB696)</f>
        <v/>
      </c>
      <c r="V690" s="172" t="str">
        <f>IF('Cálculos '!AC696="","",'Cálculos '!AC696)</f>
        <v/>
      </c>
      <c r="W690" s="172" t="str">
        <f>IF('Cálculos '!AD696="","",'Cálculos '!AD696)</f>
        <v/>
      </c>
      <c r="X690" s="172" t="str">
        <f>IF('Cálculos '!AE696="","",'Cálculos '!AE696)</f>
        <v/>
      </c>
      <c r="Y690" s="172" t="str">
        <f>IF('Cálculos '!AF696="","",'Cálculos '!AF696)</f>
        <v/>
      </c>
      <c r="Z690" s="172" t="str">
        <f>IF('Cálculos '!AG696="","",'Cálculos '!AG696)</f>
        <v/>
      </c>
      <c r="AA690" s="172" t="str">
        <f>IF('Cálculos '!AH696="","",'Cálculos '!AH696)</f>
        <v/>
      </c>
      <c r="AB690" s="172" t="str">
        <f>IF('Cálculos '!AI696="","",'Cálculos '!AI696)</f>
        <v/>
      </c>
      <c r="AC690" s="172" t="str">
        <f>IF('Cálculos '!AJ696="","",'Cálculos '!AJ696)</f>
        <v/>
      </c>
      <c r="AD690" s="172" t="str">
        <f>IF('Cálculos '!AK696="","",'Cálculos '!AK696)</f>
        <v/>
      </c>
      <c r="AE690" s="172" t="str">
        <f>IF('Cálculos '!AL696="","",'Cálculos '!AL696)</f>
        <v/>
      </c>
      <c r="AF690" s="172" t="str">
        <f>IF('Cálculos '!AM696="","",'Cálculos '!AM696)</f>
        <v/>
      </c>
      <c r="AG690" s="172" t="str">
        <f>IF('Cálculos '!AN696="","",'Cálculos '!AN696)</f>
        <v/>
      </c>
      <c r="AH690" s="172" t="str">
        <f>IF('Cálculos '!AO696="","",'Cálculos '!AO696)</f>
        <v/>
      </c>
      <c r="AI690" s="172" t="str">
        <f>IF('Cálculos '!AP696="","",'Cálculos '!AP696)</f>
        <v/>
      </c>
      <c r="AJ690" s="443" t="str">
        <f>IF('Cálculos '!AQ696="","",'Cálculos '!AQ696)</f>
        <v/>
      </c>
      <c r="AK690" s="446" t="str">
        <f>IF('Cálculos '!D696="","",AVERAGE(C690:AJ690))</f>
        <v/>
      </c>
      <c r="AM690" s="181">
        <f t="shared" si="398"/>
        <v>688</v>
      </c>
      <c r="AN690" s="284" t="str">
        <f t="shared" si="399"/>
        <v/>
      </c>
      <c r="AO690" s="285" t="str">
        <f t="shared" si="400"/>
        <v/>
      </c>
      <c r="AP690" s="285" t="str">
        <f t="shared" si="401"/>
        <v/>
      </c>
      <c r="AQ690" s="285" t="str">
        <f t="shared" si="402"/>
        <v/>
      </c>
      <c r="AR690" s="182" t="str">
        <f t="shared" si="403"/>
        <v/>
      </c>
      <c r="AS690" s="182" t="str">
        <f t="shared" si="404"/>
        <v/>
      </c>
      <c r="AT690" s="182" t="str">
        <f t="shared" si="405"/>
        <v/>
      </c>
      <c r="AU690" s="182" t="str">
        <f t="shared" si="406"/>
        <v/>
      </c>
      <c r="AV690" s="182" t="str">
        <f t="shared" si="407"/>
        <v/>
      </c>
      <c r="AW690" s="182" t="str">
        <f t="shared" si="408"/>
        <v/>
      </c>
      <c r="AX690" s="182" t="str">
        <f t="shared" si="409"/>
        <v/>
      </c>
      <c r="AY690" s="182" t="str">
        <f t="shared" si="410"/>
        <v/>
      </c>
      <c r="AZ690" s="182" t="str">
        <f t="shared" si="411"/>
        <v/>
      </c>
      <c r="BA690" s="182" t="str">
        <f t="shared" si="412"/>
        <v/>
      </c>
      <c r="BB690" s="182" t="str">
        <f t="shared" si="413"/>
        <v/>
      </c>
      <c r="BC690" s="182" t="str">
        <f t="shared" si="414"/>
        <v/>
      </c>
      <c r="BD690" s="182" t="str">
        <f t="shared" si="415"/>
        <v/>
      </c>
      <c r="BE690" s="182" t="str">
        <f t="shared" si="416"/>
        <v/>
      </c>
      <c r="BF690" s="182" t="str">
        <f t="shared" si="417"/>
        <v/>
      </c>
      <c r="BG690" s="182" t="str">
        <f t="shared" si="418"/>
        <v/>
      </c>
      <c r="BH690" s="182" t="str">
        <f t="shared" si="419"/>
        <v/>
      </c>
      <c r="BI690" s="182" t="str">
        <f t="shared" si="420"/>
        <v/>
      </c>
      <c r="BJ690" s="182" t="str">
        <f t="shared" si="421"/>
        <v/>
      </c>
      <c r="BK690" s="182" t="str">
        <f t="shared" si="422"/>
        <v/>
      </c>
      <c r="BL690" s="182" t="str">
        <f t="shared" si="423"/>
        <v/>
      </c>
      <c r="BM690" s="182" t="str">
        <f t="shared" si="424"/>
        <v/>
      </c>
      <c r="BN690" s="182" t="str">
        <f t="shared" si="425"/>
        <v/>
      </c>
      <c r="BO690" s="182" t="str">
        <f t="shared" si="426"/>
        <v/>
      </c>
      <c r="BP690" s="182" t="str">
        <f t="shared" si="427"/>
        <v/>
      </c>
      <c r="BQ690" s="182" t="str">
        <f t="shared" si="428"/>
        <v/>
      </c>
      <c r="BR690" s="182" t="str">
        <f t="shared" si="429"/>
        <v/>
      </c>
      <c r="BS690" s="182" t="str">
        <f t="shared" si="430"/>
        <v/>
      </c>
      <c r="BT690" s="182" t="str">
        <f t="shared" si="431"/>
        <v/>
      </c>
      <c r="BU690" s="183" t="str">
        <f t="shared" si="432"/>
        <v/>
      </c>
      <c r="BV690" s="184" t="str">
        <f>IF('Cálculos '!C696="","",AVERAGE(AN690:BU690))</f>
        <v/>
      </c>
    </row>
    <row r="691" spans="2:74" ht="17.25" hidden="1" thickBot="1" x14ac:dyDescent="0.35">
      <c r="B691" s="165">
        <f t="shared" si="397"/>
        <v>689</v>
      </c>
      <c r="C691" s="171" t="str">
        <f>IF('Cálculos '!J697="","",'Cálculos '!J697)</f>
        <v/>
      </c>
      <c r="D691" s="172" t="str">
        <f>IF('Cálculos '!K697="","",'Cálculos '!K697)</f>
        <v/>
      </c>
      <c r="E691" s="172" t="str">
        <f>IF('Cálculos '!L697="","",'Cálculos '!L697)</f>
        <v/>
      </c>
      <c r="F691" s="172" t="str">
        <f>IF('Cálculos '!M697="","",'Cálculos '!M697)</f>
        <v/>
      </c>
      <c r="G691" s="172" t="str">
        <f>IF('Cálculos '!N697="","",'Cálculos '!N697)</f>
        <v/>
      </c>
      <c r="H691" s="172" t="str">
        <f>IF('Cálculos '!O697="","",'Cálculos '!O697)</f>
        <v/>
      </c>
      <c r="I691" s="172" t="str">
        <f>IF('Cálculos '!P697="","",'Cálculos '!P697)</f>
        <v/>
      </c>
      <c r="J691" s="172" t="str">
        <f>IF('Cálculos '!Q697="","",'Cálculos '!Q697)</f>
        <v/>
      </c>
      <c r="K691" s="172" t="str">
        <f>IF('Cálculos '!R697="","",'Cálculos '!R697)</f>
        <v/>
      </c>
      <c r="L691" s="172" t="str">
        <f>IF('Cálculos '!S697="","",'Cálculos '!S697)</f>
        <v/>
      </c>
      <c r="M691" s="172" t="str">
        <f>IF('Cálculos '!T697="","",'Cálculos '!T697)</f>
        <v/>
      </c>
      <c r="N691" s="172" t="str">
        <f>IF('Cálculos '!U697="","",'Cálculos '!U697)</f>
        <v/>
      </c>
      <c r="O691" s="172" t="str">
        <f>IF('Cálculos '!V697="","",'Cálculos '!V697)</f>
        <v/>
      </c>
      <c r="P691" s="172" t="str">
        <f>IF('Cálculos '!W697="","",'Cálculos '!W697)</f>
        <v/>
      </c>
      <c r="Q691" s="172" t="str">
        <f>IF('Cálculos '!X697="","",'Cálculos '!X697)</f>
        <v/>
      </c>
      <c r="R691" s="172" t="str">
        <f>IF('Cálculos '!Y697="","",'Cálculos '!Y697)</f>
        <v/>
      </c>
      <c r="S691" s="172" t="str">
        <f>IF('Cálculos '!Z697="","",'Cálculos '!Z697)</f>
        <v/>
      </c>
      <c r="T691" s="172" t="str">
        <f>IF('Cálculos '!AA697="","",'Cálculos '!AA697)</f>
        <v/>
      </c>
      <c r="U691" s="172" t="str">
        <f>IF('Cálculos '!AB697="","",'Cálculos '!AB697)</f>
        <v/>
      </c>
      <c r="V691" s="172" t="str">
        <f>IF('Cálculos '!AC697="","",'Cálculos '!AC697)</f>
        <v/>
      </c>
      <c r="W691" s="172" t="str">
        <f>IF('Cálculos '!AD697="","",'Cálculos '!AD697)</f>
        <v/>
      </c>
      <c r="X691" s="172" t="str">
        <f>IF('Cálculos '!AE697="","",'Cálculos '!AE697)</f>
        <v/>
      </c>
      <c r="Y691" s="172" t="str">
        <f>IF('Cálculos '!AF697="","",'Cálculos '!AF697)</f>
        <v/>
      </c>
      <c r="Z691" s="172" t="str">
        <f>IF('Cálculos '!AG697="","",'Cálculos '!AG697)</f>
        <v/>
      </c>
      <c r="AA691" s="172" t="str">
        <f>IF('Cálculos '!AH697="","",'Cálculos '!AH697)</f>
        <v/>
      </c>
      <c r="AB691" s="172" t="str">
        <f>IF('Cálculos '!AI697="","",'Cálculos '!AI697)</f>
        <v/>
      </c>
      <c r="AC691" s="172" t="str">
        <f>IF('Cálculos '!AJ697="","",'Cálculos '!AJ697)</f>
        <v/>
      </c>
      <c r="AD691" s="172" t="str">
        <f>IF('Cálculos '!AK697="","",'Cálculos '!AK697)</f>
        <v/>
      </c>
      <c r="AE691" s="172" t="str">
        <f>IF('Cálculos '!AL697="","",'Cálculos '!AL697)</f>
        <v/>
      </c>
      <c r="AF691" s="172" t="str">
        <f>IF('Cálculos '!AM697="","",'Cálculos '!AM697)</f>
        <v/>
      </c>
      <c r="AG691" s="172" t="str">
        <f>IF('Cálculos '!AN697="","",'Cálculos '!AN697)</f>
        <v/>
      </c>
      <c r="AH691" s="172" t="str">
        <f>IF('Cálculos '!AO697="","",'Cálculos '!AO697)</f>
        <v/>
      </c>
      <c r="AI691" s="172" t="str">
        <f>IF('Cálculos '!AP697="","",'Cálculos '!AP697)</f>
        <v/>
      </c>
      <c r="AJ691" s="443" t="str">
        <f>IF('Cálculos '!AQ697="","",'Cálculos '!AQ697)</f>
        <v/>
      </c>
      <c r="AK691" s="446" t="str">
        <f>IF('Cálculos '!D697="","",AVERAGE(C691:AJ691))</f>
        <v/>
      </c>
      <c r="AM691" s="181">
        <f t="shared" si="398"/>
        <v>689</v>
      </c>
      <c r="AN691" s="284" t="str">
        <f t="shared" si="399"/>
        <v/>
      </c>
      <c r="AO691" s="285" t="str">
        <f t="shared" si="400"/>
        <v/>
      </c>
      <c r="AP691" s="285" t="str">
        <f t="shared" si="401"/>
        <v/>
      </c>
      <c r="AQ691" s="285" t="str">
        <f t="shared" si="402"/>
        <v/>
      </c>
      <c r="AR691" s="182" t="str">
        <f t="shared" si="403"/>
        <v/>
      </c>
      <c r="AS691" s="182" t="str">
        <f t="shared" si="404"/>
        <v/>
      </c>
      <c r="AT691" s="182" t="str">
        <f t="shared" si="405"/>
        <v/>
      </c>
      <c r="AU691" s="182" t="str">
        <f t="shared" si="406"/>
        <v/>
      </c>
      <c r="AV691" s="182" t="str">
        <f t="shared" si="407"/>
        <v/>
      </c>
      <c r="AW691" s="182" t="str">
        <f t="shared" si="408"/>
        <v/>
      </c>
      <c r="AX691" s="182" t="str">
        <f t="shared" si="409"/>
        <v/>
      </c>
      <c r="AY691" s="182" t="str">
        <f t="shared" si="410"/>
        <v/>
      </c>
      <c r="AZ691" s="182" t="str">
        <f t="shared" si="411"/>
        <v/>
      </c>
      <c r="BA691" s="182" t="str">
        <f t="shared" si="412"/>
        <v/>
      </c>
      <c r="BB691" s="182" t="str">
        <f t="shared" si="413"/>
        <v/>
      </c>
      <c r="BC691" s="182" t="str">
        <f t="shared" si="414"/>
        <v/>
      </c>
      <c r="BD691" s="182" t="str">
        <f t="shared" si="415"/>
        <v/>
      </c>
      <c r="BE691" s="182" t="str">
        <f t="shared" si="416"/>
        <v/>
      </c>
      <c r="BF691" s="182" t="str">
        <f t="shared" si="417"/>
        <v/>
      </c>
      <c r="BG691" s="182" t="str">
        <f t="shared" si="418"/>
        <v/>
      </c>
      <c r="BH691" s="182" t="str">
        <f t="shared" si="419"/>
        <v/>
      </c>
      <c r="BI691" s="182" t="str">
        <f t="shared" si="420"/>
        <v/>
      </c>
      <c r="BJ691" s="182" t="str">
        <f t="shared" si="421"/>
        <v/>
      </c>
      <c r="BK691" s="182" t="str">
        <f t="shared" si="422"/>
        <v/>
      </c>
      <c r="BL691" s="182" t="str">
        <f t="shared" si="423"/>
        <v/>
      </c>
      <c r="BM691" s="182" t="str">
        <f t="shared" si="424"/>
        <v/>
      </c>
      <c r="BN691" s="182" t="str">
        <f t="shared" si="425"/>
        <v/>
      </c>
      <c r="BO691" s="182" t="str">
        <f t="shared" si="426"/>
        <v/>
      </c>
      <c r="BP691" s="182" t="str">
        <f t="shared" si="427"/>
        <v/>
      </c>
      <c r="BQ691" s="182" t="str">
        <f t="shared" si="428"/>
        <v/>
      </c>
      <c r="BR691" s="182" t="str">
        <f t="shared" si="429"/>
        <v/>
      </c>
      <c r="BS691" s="182" t="str">
        <f t="shared" si="430"/>
        <v/>
      </c>
      <c r="BT691" s="182" t="str">
        <f t="shared" si="431"/>
        <v/>
      </c>
      <c r="BU691" s="183" t="str">
        <f t="shared" si="432"/>
        <v/>
      </c>
      <c r="BV691" s="184" t="str">
        <f>IF('Cálculos '!C697="","",AVERAGE(AN691:BU691))</f>
        <v/>
      </c>
    </row>
    <row r="692" spans="2:74" ht="17.25" hidden="1" thickBot="1" x14ac:dyDescent="0.35">
      <c r="B692" s="165">
        <f t="shared" si="397"/>
        <v>690</v>
      </c>
      <c r="C692" s="171" t="str">
        <f>IF('Cálculos '!J698="","",'Cálculos '!J698)</f>
        <v/>
      </c>
      <c r="D692" s="172" t="str">
        <f>IF('Cálculos '!K698="","",'Cálculos '!K698)</f>
        <v/>
      </c>
      <c r="E692" s="172" t="str">
        <f>IF('Cálculos '!L698="","",'Cálculos '!L698)</f>
        <v/>
      </c>
      <c r="F692" s="172" t="str">
        <f>IF('Cálculos '!M698="","",'Cálculos '!M698)</f>
        <v/>
      </c>
      <c r="G692" s="172" t="str">
        <f>IF('Cálculos '!N698="","",'Cálculos '!N698)</f>
        <v/>
      </c>
      <c r="H692" s="172" t="str">
        <f>IF('Cálculos '!O698="","",'Cálculos '!O698)</f>
        <v/>
      </c>
      <c r="I692" s="172" t="str">
        <f>IF('Cálculos '!P698="","",'Cálculos '!P698)</f>
        <v/>
      </c>
      <c r="J692" s="172" t="str">
        <f>IF('Cálculos '!Q698="","",'Cálculos '!Q698)</f>
        <v/>
      </c>
      <c r="K692" s="172" t="str">
        <f>IF('Cálculos '!R698="","",'Cálculos '!R698)</f>
        <v/>
      </c>
      <c r="L692" s="172" t="str">
        <f>IF('Cálculos '!S698="","",'Cálculos '!S698)</f>
        <v/>
      </c>
      <c r="M692" s="172" t="str">
        <f>IF('Cálculos '!T698="","",'Cálculos '!T698)</f>
        <v/>
      </c>
      <c r="N692" s="172" t="str">
        <f>IF('Cálculos '!U698="","",'Cálculos '!U698)</f>
        <v/>
      </c>
      <c r="O692" s="172" t="str">
        <f>IF('Cálculos '!V698="","",'Cálculos '!V698)</f>
        <v/>
      </c>
      <c r="P692" s="172" t="str">
        <f>IF('Cálculos '!W698="","",'Cálculos '!W698)</f>
        <v/>
      </c>
      <c r="Q692" s="172" t="str">
        <f>IF('Cálculos '!X698="","",'Cálculos '!X698)</f>
        <v/>
      </c>
      <c r="R692" s="172" t="str">
        <f>IF('Cálculos '!Y698="","",'Cálculos '!Y698)</f>
        <v/>
      </c>
      <c r="S692" s="172" t="str">
        <f>IF('Cálculos '!Z698="","",'Cálculos '!Z698)</f>
        <v/>
      </c>
      <c r="T692" s="172" t="str">
        <f>IF('Cálculos '!AA698="","",'Cálculos '!AA698)</f>
        <v/>
      </c>
      <c r="U692" s="172" t="str">
        <f>IF('Cálculos '!AB698="","",'Cálculos '!AB698)</f>
        <v/>
      </c>
      <c r="V692" s="172" t="str">
        <f>IF('Cálculos '!AC698="","",'Cálculos '!AC698)</f>
        <v/>
      </c>
      <c r="W692" s="172" t="str">
        <f>IF('Cálculos '!AD698="","",'Cálculos '!AD698)</f>
        <v/>
      </c>
      <c r="X692" s="172" t="str">
        <f>IF('Cálculos '!AE698="","",'Cálculos '!AE698)</f>
        <v/>
      </c>
      <c r="Y692" s="172" t="str">
        <f>IF('Cálculos '!AF698="","",'Cálculos '!AF698)</f>
        <v/>
      </c>
      <c r="Z692" s="172" t="str">
        <f>IF('Cálculos '!AG698="","",'Cálculos '!AG698)</f>
        <v/>
      </c>
      <c r="AA692" s="172" t="str">
        <f>IF('Cálculos '!AH698="","",'Cálculos '!AH698)</f>
        <v/>
      </c>
      <c r="AB692" s="172" t="str">
        <f>IF('Cálculos '!AI698="","",'Cálculos '!AI698)</f>
        <v/>
      </c>
      <c r="AC692" s="172" t="str">
        <f>IF('Cálculos '!AJ698="","",'Cálculos '!AJ698)</f>
        <v/>
      </c>
      <c r="AD692" s="172" t="str">
        <f>IF('Cálculos '!AK698="","",'Cálculos '!AK698)</f>
        <v/>
      </c>
      <c r="AE692" s="172" t="str">
        <f>IF('Cálculos '!AL698="","",'Cálculos '!AL698)</f>
        <v/>
      </c>
      <c r="AF692" s="172" t="str">
        <f>IF('Cálculos '!AM698="","",'Cálculos '!AM698)</f>
        <v/>
      </c>
      <c r="AG692" s="172" t="str">
        <f>IF('Cálculos '!AN698="","",'Cálculos '!AN698)</f>
        <v/>
      </c>
      <c r="AH692" s="172" t="str">
        <f>IF('Cálculos '!AO698="","",'Cálculos '!AO698)</f>
        <v/>
      </c>
      <c r="AI692" s="172" t="str">
        <f>IF('Cálculos '!AP698="","",'Cálculos '!AP698)</f>
        <v/>
      </c>
      <c r="AJ692" s="443" t="str">
        <f>IF('Cálculos '!AQ698="","",'Cálculos '!AQ698)</f>
        <v/>
      </c>
      <c r="AK692" s="446" t="str">
        <f>IF('Cálculos '!D698="","",AVERAGE(C692:AJ692))</f>
        <v/>
      </c>
      <c r="AM692" s="181">
        <f t="shared" si="398"/>
        <v>690</v>
      </c>
      <c r="AN692" s="284" t="str">
        <f t="shared" si="399"/>
        <v/>
      </c>
      <c r="AO692" s="285" t="str">
        <f t="shared" si="400"/>
        <v/>
      </c>
      <c r="AP692" s="285" t="str">
        <f t="shared" si="401"/>
        <v/>
      </c>
      <c r="AQ692" s="285" t="str">
        <f t="shared" si="402"/>
        <v/>
      </c>
      <c r="AR692" s="182" t="str">
        <f t="shared" si="403"/>
        <v/>
      </c>
      <c r="AS692" s="182" t="str">
        <f t="shared" si="404"/>
        <v/>
      </c>
      <c r="AT692" s="182" t="str">
        <f t="shared" si="405"/>
        <v/>
      </c>
      <c r="AU692" s="182" t="str">
        <f t="shared" si="406"/>
        <v/>
      </c>
      <c r="AV692" s="182" t="str">
        <f t="shared" si="407"/>
        <v/>
      </c>
      <c r="AW692" s="182" t="str">
        <f t="shared" si="408"/>
        <v/>
      </c>
      <c r="AX692" s="182" t="str">
        <f t="shared" si="409"/>
        <v/>
      </c>
      <c r="AY692" s="182" t="str">
        <f t="shared" si="410"/>
        <v/>
      </c>
      <c r="AZ692" s="182" t="str">
        <f t="shared" si="411"/>
        <v/>
      </c>
      <c r="BA692" s="182" t="str">
        <f t="shared" si="412"/>
        <v/>
      </c>
      <c r="BB692" s="182" t="str">
        <f t="shared" si="413"/>
        <v/>
      </c>
      <c r="BC692" s="182" t="str">
        <f t="shared" si="414"/>
        <v/>
      </c>
      <c r="BD692" s="182" t="str">
        <f t="shared" si="415"/>
        <v/>
      </c>
      <c r="BE692" s="182" t="str">
        <f t="shared" si="416"/>
        <v/>
      </c>
      <c r="BF692" s="182" t="str">
        <f t="shared" si="417"/>
        <v/>
      </c>
      <c r="BG692" s="182" t="str">
        <f t="shared" si="418"/>
        <v/>
      </c>
      <c r="BH692" s="182" t="str">
        <f t="shared" si="419"/>
        <v/>
      </c>
      <c r="BI692" s="182" t="str">
        <f t="shared" si="420"/>
        <v/>
      </c>
      <c r="BJ692" s="182" t="str">
        <f t="shared" si="421"/>
        <v/>
      </c>
      <c r="BK692" s="182" t="str">
        <f t="shared" si="422"/>
        <v/>
      </c>
      <c r="BL692" s="182" t="str">
        <f t="shared" si="423"/>
        <v/>
      </c>
      <c r="BM692" s="182" t="str">
        <f t="shared" si="424"/>
        <v/>
      </c>
      <c r="BN692" s="182" t="str">
        <f t="shared" si="425"/>
        <v/>
      </c>
      <c r="BO692" s="182" t="str">
        <f t="shared" si="426"/>
        <v/>
      </c>
      <c r="BP692" s="182" t="str">
        <f t="shared" si="427"/>
        <v/>
      </c>
      <c r="BQ692" s="182" t="str">
        <f t="shared" si="428"/>
        <v/>
      </c>
      <c r="BR692" s="182" t="str">
        <f t="shared" si="429"/>
        <v/>
      </c>
      <c r="BS692" s="182" t="str">
        <f t="shared" si="430"/>
        <v/>
      </c>
      <c r="BT692" s="182" t="str">
        <f t="shared" si="431"/>
        <v/>
      </c>
      <c r="BU692" s="183" t="str">
        <f t="shared" si="432"/>
        <v/>
      </c>
      <c r="BV692" s="184" t="str">
        <f>IF('Cálculos '!C698="","",AVERAGE(AN692:BU692))</f>
        <v/>
      </c>
    </row>
    <row r="693" spans="2:74" ht="17.25" hidden="1" thickBot="1" x14ac:dyDescent="0.35">
      <c r="B693" s="165">
        <f t="shared" si="397"/>
        <v>691</v>
      </c>
      <c r="C693" s="171" t="str">
        <f>IF('Cálculos '!J699="","",'Cálculos '!J699)</f>
        <v/>
      </c>
      <c r="D693" s="172" t="str">
        <f>IF('Cálculos '!K699="","",'Cálculos '!K699)</f>
        <v/>
      </c>
      <c r="E693" s="172" t="str">
        <f>IF('Cálculos '!L699="","",'Cálculos '!L699)</f>
        <v/>
      </c>
      <c r="F693" s="172" t="str">
        <f>IF('Cálculos '!M699="","",'Cálculos '!M699)</f>
        <v/>
      </c>
      <c r="G693" s="172" t="str">
        <f>IF('Cálculos '!N699="","",'Cálculos '!N699)</f>
        <v/>
      </c>
      <c r="H693" s="172" t="str">
        <f>IF('Cálculos '!O699="","",'Cálculos '!O699)</f>
        <v/>
      </c>
      <c r="I693" s="172" t="str">
        <f>IF('Cálculos '!P699="","",'Cálculos '!P699)</f>
        <v/>
      </c>
      <c r="J693" s="172" t="str">
        <f>IF('Cálculos '!Q699="","",'Cálculos '!Q699)</f>
        <v/>
      </c>
      <c r="K693" s="172" t="str">
        <f>IF('Cálculos '!R699="","",'Cálculos '!R699)</f>
        <v/>
      </c>
      <c r="L693" s="172" t="str">
        <f>IF('Cálculos '!S699="","",'Cálculos '!S699)</f>
        <v/>
      </c>
      <c r="M693" s="172" t="str">
        <f>IF('Cálculos '!T699="","",'Cálculos '!T699)</f>
        <v/>
      </c>
      <c r="N693" s="172" t="str">
        <f>IF('Cálculos '!U699="","",'Cálculos '!U699)</f>
        <v/>
      </c>
      <c r="O693" s="172" t="str">
        <f>IF('Cálculos '!V699="","",'Cálculos '!V699)</f>
        <v/>
      </c>
      <c r="P693" s="172" t="str">
        <f>IF('Cálculos '!W699="","",'Cálculos '!W699)</f>
        <v/>
      </c>
      <c r="Q693" s="172" t="str">
        <f>IF('Cálculos '!X699="","",'Cálculos '!X699)</f>
        <v/>
      </c>
      <c r="R693" s="172" t="str">
        <f>IF('Cálculos '!Y699="","",'Cálculos '!Y699)</f>
        <v/>
      </c>
      <c r="S693" s="172" t="str">
        <f>IF('Cálculos '!Z699="","",'Cálculos '!Z699)</f>
        <v/>
      </c>
      <c r="T693" s="172" t="str">
        <f>IF('Cálculos '!AA699="","",'Cálculos '!AA699)</f>
        <v/>
      </c>
      <c r="U693" s="172" t="str">
        <f>IF('Cálculos '!AB699="","",'Cálculos '!AB699)</f>
        <v/>
      </c>
      <c r="V693" s="172" t="str">
        <f>IF('Cálculos '!AC699="","",'Cálculos '!AC699)</f>
        <v/>
      </c>
      <c r="W693" s="172" t="str">
        <f>IF('Cálculos '!AD699="","",'Cálculos '!AD699)</f>
        <v/>
      </c>
      <c r="X693" s="172" t="str">
        <f>IF('Cálculos '!AE699="","",'Cálculos '!AE699)</f>
        <v/>
      </c>
      <c r="Y693" s="172" t="str">
        <f>IF('Cálculos '!AF699="","",'Cálculos '!AF699)</f>
        <v/>
      </c>
      <c r="Z693" s="172" t="str">
        <f>IF('Cálculos '!AG699="","",'Cálculos '!AG699)</f>
        <v/>
      </c>
      <c r="AA693" s="172" t="str">
        <f>IF('Cálculos '!AH699="","",'Cálculos '!AH699)</f>
        <v/>
      </c>
      <c r="AB693" s="172" t="str">
        <f>IF('Cálculos '!AI699="","",'Cálculos '!AI699)</f>
        <v/>
      </c>
      <c r="AC693" s="172" t="str">
        <f>IF('Cálculos '!AJ699="","",'Cálculos '!AJ699)</f>
        <v/>
      </c>
      <c r="AD693" s="172" t="str">
        <f>IF('Cálculos '!AK699="","",'Cálculos '!AK699)</f>
        <v/>
      </c>
      <c r="AE693" s="172" t="str">
        <f>IF('Cálculos '!AL699="","",'Cálculos '!AL699)</f>
        <v/>
      </c>
      <c r="AF693" s="172" t="str">
        <f>IF('Cálculos '!AM699="","",'Cálculos '!AM699)</f>
        <v/>
      </c>
      <c r="AG693" s="172" t="str">
        <f>IF('Cálculos '!AN699="","",'Cálculos '!AN699)</f>
        <v/>
      </c>
      <c r="AH693" s="172" t="str">
        <f>IF('Cálculos '!AO699="","",'Cálculos '!AO699)</f>
        <v/>
      </c>
      <c r="AI693" s="172" t="str">
        <f>IF('Cálculos '!AP699="","",'Cálculos '!AP699)</f>
        <v/>
      </c>
      <c r="AJ693" s="443" t="str">
        <f>IF('Cálculos '!AQ699="","",'Cálculos '!AQ699)</f>
        <v/>
      </c>
      <c r="AK693" s="446" t="str">
        <f>IF('Cálculos '!D699="","",AVERAGE(C693:AJ693))</f>
        <v/>
      </c>
      <c r="AM693" s="181">
        <f t="shared" si="398"/>
        <v>691</v>
      </c>
      <c r="AN693" s="284" t="str">
        <f t="shared" si="399"/>
        <v/>
      </c>
      <c r="AO693" s="285" t="str">
        <f t="shared" si="400"/>
        <v/>
      </c>
      <c r="AP693" s="285" t="str">
        <f t="shared" si="401"/>
        <v/>
      </c>
      <c r="AQ693" s="285" t="str">
        <f t="shared" si="402"/>
        <v/>
      </c>
      <c r="AR693" s="182" t="str">
        <f t="shared" si="403"/>
        <v/>
      </c>
      <c r="AS693" s="182" t="str">
        <f t="shared" si="404"/>
        <v/>
      </c>
      <c r="AT693" s="182" t="str">
        <f t="shared" si="405"/>
        <v/>
      </c>
      <c r="AU693" s="182" t="str">
        <f t="shared" si="406"/>
        <v/>
      </c>
      <c r="AV693" s="182" t="str">
        <f t="shared" si="407"/>
        <v/>
      </c>
      <c r="AW693" s="182" t="str">
        <f t="shared" si="408"/>
        <v/>
      </c>
      <c r="AX693" s="182" t="str">
        <f t="shared" si="409"/>
        <v/>
      </c>
      <c r="AY693" s="182" t="str">
        <f t="shared" si="410"/>
        <v/>
      </c>
      <c r="AZ693" s="182" t="str">
        <f t="shared" si="411"/>
        <v/>
      </c>
      <c r="BA693" s="182" t="str">
        <f t="shared" si="412"/>
        <v/>
      </c>
      <c r="BB693" s="182" t="str">
        <f t="shared" si="413"/>
        <v/>
      </c>
      <c r="BC693" s="182" t="str">
        <f t="shared" si="414"/>
        <v/>
      </c>
      <c r="BD693" s="182" t="str">
        <f t="shared" si="415"/>
        <v/>
      </c>
      <c r="BE693" s="182" t="str">
        <f t="shared" si="416"/>
        <v/>
      </c>
      <c r="BF693" s="182" t="str">
        <f t="shared" si="417"/>
        <v/>
      </c>
      <c r="BG693" s="182" t="str">
        <f t="shared" si="418"/>
        <v/>
      </c>
      <c r="BH693" s="182" t="str">
        <f t="shared" si="419"/>
        <v/>
      </c>
      <c r="BI693" s="182" t="str">
        <f t="shared" si="420"/>
        <v/>
      </c>
      <c r="BJ693" s="182" t="str">
        <f t="shared" si="421"/>
        <v/>
      </c>
      <c r="BK693" s="182" t="str">
        <f t="shared" si="422"/>
        <v/>
      </c>
      <c r="BL693" s="182" t="str">
        <f t="shared" si="423"/>
        <v/>
      </c>
      <c r="BM693" s="182" t="str">
        <f t="shared" si="424"/>
        <v/>
      </c>
      <c r="BN693" s="182" t="str">
        <f t="shared" si="425"/>
        <v/>
      </c>
      <c r="BO693" s="182" t="str">
        <f t="shared" si="426"/>
        <v/>
      </c>
      <c r="BP693" s="182" t="str">
        <f t="shared" si="427"/>
        <v/>
      </c>
      <c r="BQ693" s="182" t="str">
        <f t="shared" si="428"/>
        <v/>
      </c>
      <c r="BR693" s="182" t="str">
        <f t="shared" si="429"/>
        <v/>
      </c>
      <c r="BS693" s="182" t="str">
        <f t="shared" si="430"/>
        <v/>
      </c>
      <c r="BT693" s="182" t="str">
        <f t="shared" si="431"/>
        <v/>
      </c>
      <c r="BU693" s="183" t="str">
        <f t="shared" si="432"/>
        <v/>
      </c>
      <c r="BV693" s="184" t="str">
        <f>IF('Cálculos '!C699="","",AVERAGE(AN693:BU693))</f>
        <v/>
      </c>
    </row>
    <row r="694" spans="2:74" ht="17.25" hidden="1" thickBot="1" x14ac:dyDescent="0.35">
      <c r="B694" s="165">
        <f t="shared" si="397"/>
        <v>692</v>
      </c>
      <c r="C694" s="171" t="str">
        <f>IF('Cálculos '!J700="","",'Cálculos '!J700)</f>
        <v/>
      </c>
      <c r="D694" s="172" t="str">
        <f>IF('Cálculos '!K700="","",'Cálculos '!K700)</f>
        <v/>
      </c>
      <c r="E694" s="172" t="str">
        <f>IF('Cálculos '!L700="","",'Cálculos '!L700)</f>
        <v/>
      </c>
      <c r="F694" s="172" t="str">
        <f>IF('Cálculos '!M700="","",'Cálculos '!M700)</f>
        <v/>
      </c>
      <c r="G694" s="172" t="str">
        <f>IF('Cálculos '!N700="","",'Cálculos '!N700)</f>
        <v/>
      </c>
      <c r="H694" s="172" t="str">
        <f>IF('Cálculos '!O700="","",'Cálculos '!O700)</f>
        <v/>
      </c>
      <c r="I694" s="172" t="str">
        <f>IF('Cálculos '!P700="","",'Cálculos '!P700)</f>
        <v/>
      </c>
      <c r="J694" s="172" t="str">
        <f>IF('Cálculos '!Q700="","",'Cálculos '!Q700)</f>
        <v/>
      </c>
      <c r="K694" s="172" t="str">
        <f>IF('Cálculos '!R700="","",'Cálculos '!R700)</f>
        <v/>
      </c>
      <c r="L694" s="172" t="str">
        <f>IF('Cálculos '!S700="","",'Cálculos '!S700)</f>
        <v/>
      </c>
      <c r="M694" s="172" t="str">
        <f>IF('Cálculos '!T700="","",'Cálculos '!T700)</f>
        <v/>
      </c>
      <c r="N694" s="172" t="str">
        <f>IF('Cálculos '!U700="","",'Cálculos '!U700)</f>
        <v/>
      </c>
      <c r="O694" s="172" t="str">
        <f>IF('Cálculos '!V700="","",'Cálculos '!V700)</f>
        <v/>
      </c>
      <c r="P694" s="172" t="str">
        <f>IF('Cálculos '!W700="","",'Cálculos '!W700)</f>
        <v/>
      </c>
      <c r="Q694" s="172" t="str">
        <f>IF('Cálculos '!X700="","",'Cálculos '!X700)</f>
        <v/>
      </c>
      <c r="R694" s="172" t="str">
        <f>IF('Cálculos '!Y700="","",'Cálculos '!Y700)</f>
        <v/>
      </c>
      <c r="S694" s="172" t="str">
        <f>IF('Cálculos '!Z700="","",'Cálculos '!Z700)</f>
        <v/>
      </c>
      <c r="T694" s="172" t="str">
        <f>IF('Cálculos '!AA700="","",'Cálculos '!AA700)</f>
        <v/>
      </c>
      <c r="U694" s="172" t="str">
        <f>IF('Cálculos '!AB700="","",'Cálculos '!AB700)</f>
        <v/>
      </c>
      <c r="V694" s="172" t="str">
        <f>IF('Cálculos '!AC700="","",'Cálculos '!AC700)</f>
        <v/>
      </c>
      <c r="W694" s="172" t="str">
        <f>IF('Cálculos '!AD700="","",'Cálculos '!AD700)</f>
        <v/>
      </c>
      <c r="X694" s="172" t="str">
        <f>IF('Cálculos '!AE700="","",'Cálculos '!AE700)</f>
        <v/>
      </c>
      <c r="Y694" s="172" t="str">
        <f>IF('Cálculos '!AF700="","",'Cálculos '!AF700)</f>
        <v/>
      </c>
      <c r="Z694" s="172" t="str">
        <f>IF('Cálculos '!AG700="","",'Cálculos '!AG700)</f>
        <v/>
      </c>
      <c r="AA694" s="172" t="str">
        <f>IF('Cálculos '!AH700="","",'Cálculos '!AH700)</f>
        <v/>
      </c>
      <c r="AB694" s="172" t="str">
        <f>IF('Cálculos '!AI700="","",'Cálculos '!AI700)</f>
        <v/>
      </c>
      <c r="AC694" s="172" t="str">
        <f>IF('Cálculos '!AJ700="","",'Cálculos '!AJ700)</f>
        <v/>
      </c>
      <c r="AD694" s="172" t="str">
        <f>IF('Cálculos '!AK700="","",'Cálculos '!AK700)</f>
        <v/>
      </c>
      <c r="AE694" s="172" t="str">
        <f>IF('Cálculos '!AL700="","",'Cálculos '!AL700)</f>
        <v/>
      </c>
      <c r="AF694" s="172" t="str">
        <f>IF('Cálculos '!AM700="","",'Cálculos '!AM700)</f>
        <v/>
      </c>
      <c r="AG694" s="172" t="str">
        <f>IF('Cálculos '!AN700="","",'Cálculos '!AN700)</f>
        <v/>
      </c>
      <c r="AH694" s="172" t="str">
        <f>IF('Cálculos '!AO700="","",'Cálculos '!AO700)</f>
        <v/>
      </c>
      <c r="AI694" s="172" t="str">
        <f>IF('Cálculos '!AP700="","",'Cálculos '!AP700)</f>
        <v/>
      </c>
      <c r="AJ694" s="443" t="str">
        <f>IF('Cálculos '!AQ700="","",'Cálculos '!AQ700)</f>
        <v/>
      </c>
      <c r="AK694" s="446" t="str">
        <f>IF('Cálculos '!D700="","",AVERAGE(C694:AJ694))</f>
        <v/>
      </c>
      <c r="AM694" s="181">
        <f t="shared" si="398"/>
        <v>692</v>
      </c>
      <c r="AN694" s="284" t="str">
        <f t="shared" si="399"/>
        <v/>
      </c>
      <c r="AO694" s="285" t="str">
        <f t="shared" si="400"/>
        <v/>
      </c>
      <c r="AP694" s="285" t="str">
        <f t="shared" si="401"/>
        <v/>
      </c>
      <c r="AQ694" s="285" t="str">
        <f t="shared" si="402"/>
        <v/>
      </c>
      <c r="AR694" s="182" t="str">
        <f t="shared" si="403"/>
        <v/>
      </c>
      <c r="AS694" s="182" t="str">
        <f t="shared" si="404"/>
        <v/>
      </c>
      <c r="AT694" s="182" t="str">
        <f t="shared" si="405"/>
        <v/>
      </c>
      <c r="AU694" s="182" t="str">
        <f t="shared" si="406"/>
        <v/>
      </c>
      <c r="AV694" s="182" t="str">
        <f t="shared" si="407"/>
        <v/>
      </c>
      <c r="AW694" s="182" t="str">
        <f t="shared" si="408"/>
        <v/>
      </c>
      <c r="AX694" s="182" t="str">
        <f t="shared" si="409"/>
        <v/>
      </c>
      <c r="AY694" s="182" t="str">
        <f t="shared" si="410"/>
        <v/>
      </c>
      <c r="AZ694" s="182" t="str">
        <f t="shared" si="411"/>
        <v/>
      </c>
      <c r="BA694" s="182" t="str">
        <f t="shared" si="412"/>
        <v/>
      </c>
      <c r="BB694" s="182" t="str">
        <f t="shared" si="413"/>
        <v/>
      </c>
      <c r="BC694" s="182" t="str">
        <f t="shared" si="414"/>
        <v/>
      </c>
      <c r="BD694" s="182" t="str">
        <f t="shared" si="415"/>
        <v/>
      </c>
      <c r="BE694" s="182" t="str">
        <f t="shared" si="416"/>
        <v/>
      </c>
      <c r="BF694" s="182" t="str">
        <f t="shared" si="417"/>
        <v/>
      </c>
      <c r="BG694" s="182" t="str">
        <f t="shared" si="418"/>
        <v/>
      </c>
      <c r="BH694" s="182" t="str">
        <f t="shared" si="419"/>
        <v/>
      </c>
      <c r="BI694" s="182" t="str">
        <f t="shared" si="420"/>
        <v/>
      </c>
      <c r="BJ694" s="182" t="str">
        <f t="shared" si="421"/>
        <v/>
      </c>
      <c r="BK694" s="182" t="str">
        <f t="shared" si="422"/>
        <v/>
      </c>
      <c r="BL694" s="182" t="str">
        <f t="shared" si="423"/>
        <v/>
      </c>
      <c r="BM694" s="182" t="str">
        <f t="shared" si="424"/>
        <v/>
      </c>
      <c r="BN694" s="182" t="str">
        <f t="shared" si="425"/>
        <v/>
      </c>
      <c r="BO694" s="182" t="str">
        <f t="shared" si="426"/>
        <v/>
      </c>
      <c r="BP694" s="182" t="str">
        <f t="shared" si="427"/>
        <v/>
      </c>
      <c r="BQ694" s="182" t="str">
        <f t="shared" si="428"/>
        <v/>
      </c>
      <c r="BR694" s="182" t="str">
        <f t="shared" si="429"/>
        <v/>
      </c>
      <c r="BS694" s="182" t="str">
        <f t="shared" si="430"/>
        <v/>
      </c>
      <c r="BT694" s="182" t="str">
        <f t="shared" si="431"/>
        <v/>
      </c>
      <c r="BU694" s="183" t="str">
        <f t="shared" si="432"/>
        <v/>
      </c>
      <c r="BV694" s="184" t="str">
        <f>IF('Cálculos '!C700="","",AVERAGE(AN694:BU694))</f>
        <v/>
      </c>
    </row>
    <row r="695" spans="2:74" ht="17.25" hidden="1" thickBot="1" x14ac:dyDescent="0.35">
      <c r="B695" s="165">
        <f t="shared" si="397"/>
        <v>693</v>
      </c>
      <c r="C695" s="171" t="str">
        <f>IF('Cálculos '!J701="","",'Cálculos '!J701)</f>
        <v/>
      </c>
      <c r="D695" s="172" t="str">
        <f>IF('Cálculos '!K701="","",'Cálculos '!K701)</f>
        <v/>
      </c>
      <c r="E695" s="172" t="str">
        <f>IF('Cálculos '!L701="","",'Cálculos '!L701)</f>
        <v/>
      </c>
      <c r="F695" s="172" t="str">
        <f>IF('Cálculos '!M701="","",'Cálculos '!M701)</f>
        <v/>
      </c>
      <c r="G695" s="172" t="str">
        <f>IF('Cálculos '!N701="","",'Cálculos '!N701)</f>
        <v/>
      </c>
      <c r="H695" s="172" t="str">
        <f>IF('Cálculos '!O701="","",'Cálculos '!O701)</f>
        <v/>
      </c>
      <c r="I695" s="172" t="str">
        <f>IF('Cálculos '!P701="","",'Cálculos '!P701)</f>
        <v/>
      </c>
      <c r="J695" s="172" t="str">
        <f>IF('Cálculos '!Q701="","",'Cálculos '!Q701)</f>
        <v/>
      </c>
      <c r="K695" s="172" t="str">
        <f>IF('Cálculos '!R701="","",'Cálculos '!R701)</f>
        <v/>
      </c>
      <c r="L695" s="172" t="str">
        <f>IF('Cálculos '!S701="","",'Cálculos '!S701)</f>
        <v/>
      </c>
      <c r="M695" s="172" t="str">
        <f>IF('Cálculos '!T701="","",'Cálculos '!T701)</f>
        <v/>
      </c>
      <c r="N695" s="172" t="str">
        <f>IF('Cálculos '!U701="","",'Cálculos '!U701)</f>
        <v/>
      </c>
      <c r="O695" s="172" t="str">
        <f>IF('Cálculos '!V701="","",'Cálculos '!V701)</f>
        <v/>
      </c>
      <c r="P695" s="172" t="str">
        <f>IF('Cálculos '!W701="","",'Cálculos '!W701)</f>
        <v/>
      </c>
      <c r="Q695" s="172" t="str">
        <f>IF('Cálculos '!X701="","",'Cálculos '!X701)</f>
        <v/>
      </c>
      <c r="R695" s="172" t="str">
        <f>IF('Cálculos '!Y701="","",'Cálculos '!Y701)</f>
        <v/>
      </c>
      <c r="S695" s="172" t="str">
        <f>IF('Cálculos '!Z701="","",'Cálculos '!Z701)</f>
        <v/>
      </c>
      <c r="T695" s="172" t="str">
        <f>IF('Cálculos '!AA701="","",'Cálculos '!AA701)</f>
        <v/>
      </c>
      <c r="U695" s="172" t="str">
        <f>IF('Cálculos '!AB701="","",'Cálculos '!AB701)</f>
        <v/>
      </c>
      <c r="V695" s="172" t="str">
        <f>IF('Cálculos '!AC701="","",'Cálculos '!AC701)</f>
        <v/>
      </c>
      <c r="W695" s="172" t="str">
        <f>IF('Cálculos '!AD701="","",'Cálculos '!AD701)</f>
        <v/>
      </c>
      <c r="X695" s="172" t="str">
        <f>IF('Cálculos '!AE701="","",'Cálculos '!AE701)</f>
        <v/>
      </c>
      <c r="Y695" s="172" t="str">
        <f>IF('Cálculos '!AF701="","",'Cálculos '!AF701)</f>
        <v/>
      </c>
      <c r="Z695" s="172" t="str">
        <f>IF('Cálculos '!AG701="","",'Cálculos '!AG701)</f>
        <v/>
      </c>
      <c r="AA695" s="172" t="str">
        <f>IF('Cálculos '!AH701="","",'Cálculos '!AH701)</f>
        <v/>
      </c>
      <c r="AB695" s="172" t="str">
        <f>IF('Cálculos '!AI701="","",'Cálculos '!AI701)</f>
        <v/>
      </c>
      <c r="AC695" s="172" t="str">
        <f>IF('Cálculos '!AJ701="","",'Cálculos '!AJ701)</f>
        <v/>
      </c>
      <c r="AD695" s="172" t="str">
        <f>IF('Cálculos '!AK701="","",'Cálculos '!AK701)</f>
        <v/>
      </c>
      <c r="AE695" s="172" t="str">
        <f>IF('Cálculos '!AL701="","",'Cálculos '!AL701)</f>
        <v/>
      </c>
      <c r="AF695" s="172" t="str">
        <f>IF('Cálculos '!AM701="","",'Cálculos '!AM701)</f>
        <v/>
      </c>
      <c r="AG695" s="172" t="str">
        <f>IF('Cálculos '!AN701="","",'Cálculos '!AN701)</f>
        <v/>
      </c>
      <c r="AH695" s="172" t="str">
        <f>IF('Cálculos '!AO701="","",'Cálculos '!AO701)</f>
        <v/>
      </c>
      <c r="AI695" s="172" t="str">
        <f>IF('Cálculos '!AP701="","",'Cálculos '!AP701)</f>
        <v/>
      </c>
      <c r="AJ695" s="443" t="str">
        <f>IF('Cálculos '!AQ701="","",'Cálculos '!AQ701)</f>
        <v/>
      </c>
      <c r="AK695" s="446" t="str">
        <f>IF('Cálculos '!D701="","",AVERAGE(C695:AJ695))</f>
        <v/>
      </c>
      <c r="AM695" s="181">
        <f t="shared" si="398"/>
        <v>693</v>
      </c>
      <c r="AN695" s="284" t="str">
        <f t="shared" si="399"/>
        <v/>
      </c>
      <c r="AO695" s="285" t="str">
        <f t="shared" si="400"/>
        <v/>
      </c>
      <c r="AP695" s="285" t="str">
        <f t="shared" si="401"/>
        <v/>
      </c>
      <c r="AQ695" s="285" t="str">
        <f t="shared" si="402"/>
        <v/>
      </c>
      <c r="AR695" s="182" t="str">
        <f t="shared" si="403"/>
        <v/>
      </c>
      <c r="AS695" s="182" t="str">
        <f t="shared" si="404"/>
        <v/>
      </c>
      <c r="AT695" s="182" t="str">
        <f t="shared" si="405"/>
        <v/>
      </c>
      <c r="AU695" s="182" t="str">
        <f t="shared" si="406"/>
        <v/>
      </c>
      <c r="AV695" s="182" t="str">
        <f t="shared" si="407"/>
        <v/>
      </c>
      <c r="AW695" s="182" t="str">
        <f t="shared" si="408"/>
        <v/>
      </c>
      <c r="AX695" s="182" t="str">
        <f t="shared" si="409"/>
        <v/>
      </c>
      <c r="AY695" s="182" t="str">
        <f t="shared" si="410"/>
        <v/>
      </c>
      <c r="AZ695" s="182" t="str">
        <f t="shared" si="411"/>
        <v/>
      </c>
      <c r="BA695" s="182" t="str">
        <f t="shared" si="412"/>
        <v/>
      </c>
      <c r="BB695" s="182" t="str">
        <f t="shared" si="413"/>
        <v/>
      </c>
      <c r="BC695" s="182" t="str">
        <f t="shared" si="414"/>
        <v/>
      </c>
      <c r="BD695" s="182" t="str">
        <f t="shared" si="415"/>
        <v/>
      </c>
      <c r="BE695" s="182" t="str">
        <f t="shared" si="416"/>
        <v/>
      </c>
      <c r="BF695" s="182" t="str">
        <f t="shared" si="417"/>
        <v/>
      </c>
      <c r="BG695" s="182" t="str">
        <f t="shared" si="418"/>
        <v/>
      </c>
      <c r="BH695" s="182" t="str">
        <f t="shared" si="419"/>
        <v/>
      </c>
      <c r="BI695" s="182" t="str">
        <f t="shared" si="420"/>
        <v/>
      </c>
      <c r="BJ695" s="182" t="str">
        <f t="shared" si="421"/>
        <v/>
      </c>
      <c r="BK695" s="182" t="str">
        <f t="shared" si="422"/>
        <v/>
      </c>
      <c r="BL695" s="182" t="str">
        <f t="shared" si="423"/>
        <v/>
      </c>
      <c r="BM695" s="182" t="str">
        <f t="shared" si="424"/>
        <v/>
      </c>
      <c r="BN695" s="182" t="str">
        <f t="shared" si="425"/>
        <v/>
      </c>
      <c r="BO695" s="182" t="str">
        <f t="shared" si="426"/>
        <v/>
      </c>
      <c r="BP695" s="182" t="str">
        <f t="shared" si="427"/>
        <v/>
      </c>
      <c r="BQ695" s="182" t="str">
        <f t="shared" si="428"/>
        <v/>
      </c>
      <c r="BR695" s="182" t="str">
        <f t="shared" si="429"/>
        <v/>
      </c>
      <c r="BS695" s="182" t="str">
        <f t="shared" si="430"/>
        <v/>
      </c>
      <c r="BT695" s="182" t="str">
        <f t="shared" si="431"/>
        <v/>
      </c>
      <c r="BU695" s="183" t="str">
        <f t="shared" si="432"/>
        <v/>
      </c>
      <c r="BV695" s="184" t="str">
        <f>IF('Cálculos '!C701="","",AVERAGE(AN695:BU695))</f>
        <v/>
      </c>
    </row>
    <row r="696" spans="2:74" ht="17.25" hidden="1" thickBot="1" x14ac:dyDescent="0.35">
      <c r="B696" s="165">
        <f t="shared" si="397"/>
        <v>694</v>
      </c>
      <c r="C696" s="171" t="str">
        <f>IF('Cálculos '!J702="","",'Cálculos '!J702)</f>
        <v/>
      </c>
      <c r="D696" s="172" t="str">
        <f>IF('Cálculos '!K702="","",'Cálculos '!K702)</f>
        <v/>
      </c>
      <c r="E696" s="172" t="str">
        <f>IF('Cálculos '!L702="","",'Cálculos '!L702)</f>
        <v/>
      </c>
      <c r="F696" s="172" t="str">
        <f>IF('Cálculos '!M702="","",'Cálculos '!M702)</f>
        <v/>
      </c>
      <c r="G696" s="172" t="str">
        <f>IF('Cálculos '!N702="","",'Cálculos '!N702)</f>
        <v/>
      </c>
      <c r="H696" s="172" t="str">
        <f>IF('Cálculos '!O702="","",'Cálculos '!O702)</f>
        <v/>
      </c>
      <c r="I696" s="172" t="str">
        <f>IF('Cálculos '!P702="","",'Cálculos '!P702)</f>
        <v/>
      </c>
      <c r="J696" s="172" t="str">
        <f>IF('Cálculos '!Q702="","",'Cálculos '!Q702)</f>
        <v/>
      </c>
      <c r="K696" s="172" t="str">
        <f>IF('Cálculos '!R702="","",'Cálculos '!R702)</f>
        <v/>
      </c>
      <c r="L696" s="172" t="str">
        <f>IF('Cálculos '!S702="","",'Cálculos '!S702)</f>
        <v/>
      </c>
      <c r="M696" s="172" t="str">
        <f>IF('Cálculos '!T702="","",'Cálculos '!T702)</f>
        <v/>
      </c>
      <c r="N696" s="172" t="str">
        <f>IF('Cálculos '!U702="","",'Cálculos '!U702)</f>
        <v/>
      </c>
      <c r="O696" s="172" t="str">
        <f>IF('Cálculos '!V702="","",'Cálculos '!V702)</f>
        <v/>
      </c>
      <c r="P696" s="172" t="str">
        <f>IF('Cálculos '!W702="","",'Cálculos '!W702)</f>
        <v/>
      </c>
      <c r="Q696" s="172" t="str">
        <f>IF('Cálculos '!X702="","",'Cálculos '!X702)</f>
        <v/>
      </c>
      <c r="R696" s="172" t="str">
        <f>IF('Cálculos '!Y702="","",'Cálculos '!Y702)</f>
        <v/>
      </c>
      <c r="S696" s="172" t="str">
        <f>IF('Cálculos '!Z702="","",'Cálculos '!Z702)</f>
        <v/>
      </c>
      <c r="T696" s="172" t="str">
        <f>IF('Cálculos '!AA702="","",'Cálculos '!AA702)</f>
        <v/>
      </c>
      <c r="U696" s="172" t="str">
        <f>IF('Cálculos '!AB702="","",'Cálculos '!AB702)</f>
        <v/>
      </c>
      <c r="V696" s="172" t="str">
        <f>IF('Cálculos '!AC702="","",'Cálculos '!AC702)</f>
        <v/>
      </c>
      <c r="W696" s="172" t="str">
        <f>IF('Cálculos '!AD702="","",'Cálculos '!AD702)</f>
        <v/>
      </c>
      <c r="X696" s="172" t="str">
        <f>IF('Cálculos '!AE702="","",'Cálculos '!AE702)</f>
        <v/>
      </c>
      <c r="Y696" s="172" t="str">
        <f>IF('Cálculos '!AF702="","",'Cálculos '!AF702)</f>
        <v/>
      </c>
      <c r="Z696" s="172" t="str">
        <f>IF('Cálculos '!AG702="","",'Cálculos '!AG702)</f>
        <v/>
      </c>
      <c r="AA696" s="172" t="str">
        <f>IF('Cálculos '!AH702="","",'Cálculos '!AH702)</f>
        <v/>
      </c>
      <c r="AB696" s="172" t="str">
        <f>IF('Cálculos '!AI702="","",'Cálculos '!AI702)</f>
        <v/>
      </c>
      <c r="AC696" s="172" t="str">
        <f>IF('Cálculos '!AJ702="","",'Cálculos '!AJ702)</f>
        <v/>
      </c>
      <c r="AD696" s="172" t="str">
        <f>IF('Cálculos '!AK702="","",'Cálculos '!AK702)</f>
        <v/>
      </c>
      <c r="AE696" s="172" t="str">
        <f>IF('Cálculos '!AL702="","",'Cálculos '!AL702)</f>
        <v/>
      </c>
      <c r="AF696" s="172" t="str">
        <f>IF('Cálculos '!AM702="","",'Cálculos '!AM702)</f>
        <v/>
      </c>
      <c r="AG696" s="172" t="str">
        <f>IF('Cálculos '!AN702="","",'Cálculos '!AN702)</f>
        <v/>
      </c>
      <c r="AH696" s="172" t="str">
        <f>IF('Cálculos '!AO702="","",'Cálculos '!AO702)</f>
        <v/>
      </c>
      <c r="AI696" s="172" t="str">
        <f>IF('Cálculos '!AP702="","",'Cálculos '!AP702)</f>
        <v/>
      </c>
      <c r="AJ696" s="443" t="str">
        <f>IF('Cálculos '!AQ702="","",'Cálculos '!AQ702)</f>
        <v/>
      </c>
      <c r="AK696" s="446" t="str">
        <f>IF('Cálculos '!D702="","",AVERAGE(C696:AJ696))</f>
        <v/>
      </c>
      <c r="AM696" s="181">
        <f t="shared" si="398"/>
        <v>694</v>
      </c>
      <c r="AN696" s="284" t="str">
        <f t="shared" si="399"/>
        <v/>
      </c>
      <c r="AO696" s="285" t="str">
        <f t="shared" si="400"/>
        <v/>
      </c>
      <c r="AP696" s="285" t="str">
        <f t="shared" si="401"/>
        <v/>
      </c>
      <c r="AQ696" s="285" t="str">
        <f t="shared" si="402"/>
        <v/>
      </c>
      <c r="AR696" s="182" t="str">
        <f t="shared" si="403"/>
        <v/>
      </c>
      <c r="AS696" s="182" t="str">
        <f t="shared" si="404"/>
        <v/>
      </c>
      <c r="AT696" s="182" t="str">
        <f t="shared" si="405"/>
        <v/>
      </c>
      <c r="AU696" s="182" t="str">
        <f t="shared" si="406"/>
        <v/>
      </c>
      <c r="AV696" s="182" t="str">
        <f t="shared" si="407"/>
        <v/>
      </c>
      <c r="AW696" s="182" t="str">
        <f t="shared" si="408"/>
        <v/>
      </c>
      <c r="AX696" s="182" t="str">
        <f t="shared" si="409"/>
        <v/>
      </c>
      <c r="AY696" s="182" t="str">
        <f t="shared" si="410"/>
        <v/>
      </c>
      <c r="AZ696" s="182" t="str">
        <f t="shared" si="411"/>
        <v/>
      </c>
      <c r="BA696" s="182" t="str">
        <f t="shared" si="412"/>
        <v/>
      </c>
      <c r="BB696" s="182" t="str">
        <f t="shared" si="413"/>
        <v/>
      </c>
      <c r="BC696" s="182" t="str">
        <f t="shared" si="414"/>
        <v/>
      </c>
      <c r="BD696" s="182" t="str">
        <f t="shared" si="415"/>
        <v/>
      </c>
      <c r="BE696" s="182" t="str">
        <f t="shared" si="416"/>
        <v/>
      </c>
      <c r="BF696" s="182" t="str">
        <f t="shared" si="417"/>
        <v/>
      </c>
      <c r="BG696" s="182" t="str">
        <f t="shared" si="418"/>
        <v/>
      </c>
      <c r="BH696" s="182" t="str">
        <f t="shared" si="419"/>
        <v/>
      </c>
      <c r="BI696" s="182" t="str">
        <f t="shared" si="420"/>
        <v/>
      </c>
      <c r="BJ696" s="182" t="str">
        <f t="shared" si="421"/>
        <v/>
      </c>
      <c r="BK696" s="182" t="str">
        <f t="shared" si="422"/>
        <v/>
      </c>
      <c r="BL696" s="182" t="str">
        <f t="shared" si="423"/>
        <v/>
      </c>
      <c r="BM696" s="182" t="str">
        <f t="shared" si="424"/>
        <v/>
      </c>
      <c r="BN696" s="182" t="str">
        <f t="shared" si="425"/>
        <v/>
      </c>
      <c r="BO696" s="182" t="str">
        <f t="shared" si="426"/>
        <v/>
      </c>
      <c r="BP696" s="182" t="str">
        <f t="shared" si="427"/>
        <v/>
      </c>
      <c r="BQ696" s="182" t="str">
        <f t="shared" si="428"/>
        <v/>
      </c>
      <c r="BR696" s="182" t="str">
        <f t="shared" si="429"/>
        <v/>
      </c>
      <c r="BS696" s="182" t="str">
        <f t="shared" si="430"/>
        <v/>
      </c>
      <c r="BT696" s="182" t="str">
        <f t="shared" si="431"/>
        <v/>
      </c>
      <c r="BU696" s="183" t="str">
        <f t="shared" si="432"/>
        <v/>
      </c>
      <c r="BV696" s="184" t="str">
        <f>IF('Cálculos '!C702="","",AVERAGE(AN696:BU696))</f>
        <v/>
      </c>
    </row>
    <row r="697" spans="2:74" ht="17.25" hidden="1" thickBot="1" x14ac:dyDescent="0.35">
      <c r="B697" s="165">
        <f t="shared" si="397"/>
        <v>695</v>
      </c>
      <c r="C697" s="171" t="str">
        <f>IF('Cálculos '!J703="","",'Cálculos '!J703)</f>
        <v/>
      </c>
      <c r="D697" s="172" t="str">
        <f>IF('Cálculos '!K703="","",'Cálculos '!K703)</f>
        <v/>
      </c>
      <c r="E697" s="172" t="str">
        <f>IF('Cálculos '!L703="","",'Cálculos '!L703)</f>
        <v/>
      </c>
      <c r="F697" s="172" t="str">
        <f>IF('Cálculos '!M703="","",'Cálculos '!M703)</f>
        <v/>
      </c>
      <c r="G697" s="172" t="str">
        <f>IF('Cálculos '!N703="","",'Cálculos '!N703)</f>
        <v/>
      </c>
      <c r="H697" s="172" t="str">
        <f>IF('Cálculos '!O703="","",'Cálculos '!O703)</f>
        <v/>
      </c>
      <c r="I697" s="172" t="str">
        <f>IF('Cálculos '!P703="","",'Cálculos '!P703)</f>
        <v/>
      </c>
      <c r="J697" s="172" t="str">
        <f>IF('Cálculos '!Q703="","",'Cálculos '!Q703)</f>
        <v/>
      </c>
      <c r="K697" s="172" t="str">
        <f>IF('Cálculos '!R703="","",'Cálculos '!R703)</f>
        <v/>
      </c>
      <c r="L697" s="172" t="str">
        <f>IF('Cálculos '!S703="","",'Cálculos '!S703)</f>
        <v/>
      </c>
      <c r="M697" s="172" t="str">
        <f>IF('Cálculos '!T703="","",'Cálculos '!T703)</f>
        <v/>
      </c>
      <c r="N697" s="172" t="str">
        <f>IF('Cálculos '!U703="","",'Cálculos '!U703)</f>
        <v/>
      </c>
      <c r="O697" s="172" t="str">
        <f>IF('Cálculos '!V703="","",'Cálculos '!V703)</f>
        <v/>
      </c>
      <c r="P697" s="172" t="str">
        <f>IF('Cálculos '!W703="","",'Cálculos '!W703)</f>
        <v/>
      </c>
      <c r="Q697" s="172" t="str">
        <f>IF('Cálculos '!X703="","",'Cálculos '!X703)</f>
        <v/>
      </c>
      <c r="R697" s="172" t="str">
        <f>IF('Cálculos '!Y703="","",'Cálculos '!Y703)</f>
        <v/>
      </c>
      <c r="S697" s="172" t="str">
        <f>IF('Cálculos '!Z703="","",'Cálculos '!Z703)</f>
        <v/>
      </c>
      <c r="T697" s="172" t="str">
        <f>IF('Cálculos '!AA703="","",'Cálculos '!AA703)</f>
        <v/>
      </c>
      <c r="U697" s="172" t="str">
        <f>IF('Cálculos '!AB703="","",'Cálculos '!AB703)</f>
        <v/>
      </c>
      <c r="V697" s="172" t="str">
        <f>IF('Cálculos '!AC703="","",'Cálculos '!AC703)</f>
        <v/>
      </c>
      <c r="W697" s="172" t="str">
        <f>IF('Cálculos '!AD703="","",'Cálculos '!AD703)</f>
        <v/>
      </c>
      <c r="X697" s="172" t="str">
        <f>IF('Cálculos '!AE703="","",'Cálculos '!AE703)</f>
        <v/>
      </c>
      <c r="Y697" s="172" t="str">
        <f>IF('Cálculos '!AF703="","",'Cálculos '!AF703)</f>
        <v/>
      </c>
      <c r="Z697" s="172" t="str">
        <f>IF('Cálculos '!AG703="","",'Cálculos '!AG703)</f>
        <v/>
      </c>
      <c r="AA697" s="172" t="str">
        <f>IF('Cálculos '!AH703="","",'Cálculos '!AH703)</f>
        <v/>
      </c>
      <c r="AB697" s="172" t="str">
        <f>IF('Cálculos '!AI703="","",'Cálculos '!AI703)</f>
        <v/>
      </c>
      <c r="AC697" s="172" t="str">
        <f>IF('Cálculos '!AJ703="","",'Cálculos '!AJ703)</f>
        <v/>
      </c>
      <c r="AD697" s="172" t="str">
        <f>IF('Cálculos '!AK703="","",'Cálculos '!AK703)</f>
        <v/>
      </c>
      <c r="AE697" s="172" t="str">
        <f>IF('Cálculos '!AL703="","",'Cálculos '!AL703)</f>
        <v/>
      </c>
      <c r="AF697" s="172" t="str">
        <f>IF('Cálculos '!AM703="","",'Cálculos '!AM703)</f>
        <v/>
      </c>
      <c r="AG697" s="172" t="str">
        <f>IF('Cálculos '!AN703="","",'Cálculos '!AN703)</f>
        <v/>
      </c>
      <c r="AH697" s="172" t="str">
        <f>IF('Cálculos '!AO703="","",'Cálculos '!AO703)</f>
        <v/>
      </c>
      <c r="AI697" s="172" t="str">
        <f>IF('Cálculos '!AP703="","",'Cálculos '!AP703)</f>
        <v/>
      </c>
      <c r="AJ697" s="443" t="str">
        <f>IF('Cálculos '!AQ703="","",'Cálculos '!AQ703)</f>
        <v/>
      </c>
      <c r="AK697" s="446" t="str">
        <f>IF('Cálculos '!D703="","",AVERAGE(C697:AJ697))</f>
        <v/>
      </c>
      <c r="AM697" s="181">
        <f t="shared" si="398"/>
        <v>695</v>
      </c>
      <c r="AN697" s="284" t="str">
        <f t="shared" si="399"/>
        <v/>
      </c>
      <c r="AO697" s="285" t="str">
        <f t="shared" si="400"/>
        <v/>
      </c>
      <c r="AP697" s="285" t="str">
        <f t="shared" si="401"/>
        <v/>
      </c>
      <c r="AQ697" s="285" t="str">
        <f t="shared" si="402"/>
        <v/>
      </c>
      <c r="AR697" s="182" t="str">
        <f t="shared" si="403"/>
        <v/>
      </c>
      <c r="AS697" s="182" t="str">
        <f t="shared" si="404"/>
        <v/>
      </c>
      <c r="AT697" s="182" t="str">
        <f t="shared" si="405"/>
        <v/>
      </c>
      <c r="AU697" s="182" t="str">
        <f t="shared" si="406"/>
        <v/>
      </c>
      <c r="AV697" s="182" t="str">
        <f t="shared" si="407"/>
        <v/>
      </c>
      <c r="AW697" s="182" t="str">
        <f t="shared" si="408"/>
        <v/>
      </c>
      <c r="AX697" s="182" t="str">
        <f t="shared" si="409"/>
        <v/>
      </c>
      <c r="AY697" s="182" t="str">
        <f t="shared" si="410"/>
        <v/>
      </c>
      <c r="AZ697" s="182" t="str">
        <f t="shared" si="411"/>
        <v/>
      </c>
      <c r="BA697" s="182" t="str">
        <f t="shared" si="412"/>
        <v/>
      </c>
      <c r="BB697" s="182" t="str">
        <f t="shared" si="413"/>
        <v/>
      </c>
      <c r="BC697" s="182" t="str">
        <f t="shared" si="414"/>
        <v/>
      </c>
      <c r="BD697" s="182" t="str">
        <f t="shared" si="415"/>
        <v/>
      </c>
      <c r="BE697" s="182" t="str">
        <f t="shared" si="416"/>
        <v/>
      </c>
      <c r="BF697" s="182" t="str">
        <f t="shared" si="417"/>
        <v/>
      </c>
      <c r="BG697" s="182" t="str">
        <f t="shared" si="418"/>
        <v/>
      </c>
      <c r="BH697" s="182" t="str">
        <f t="shared" si="419"/>
        <v/>
      </c>
      <c r="BI697" s="182" t="str">
        <f t="shared" si="420"/>
        <v/>
      </c>
      <c r="BJ697" s="182" t="str">
        <f t="shared" si="421"/>
        <v/>
      </c>
      <c r="BK697" s="182" t="str">
        <f t="shared" si="422"/>
        <v/>
      </c>
      <c r="BL697" s="182" t="str">
        <f t="shared" si="423"/>
        <v/>
      </c>
      <c r="BM697" s="182" t="str">
        <f t="shared" si="424"/>
        <v/>
      </c>
      <c r="BN697" s="182" t="str">
        <f t="shared" si="425"/>
        <v/>
      </c>
      <c r="BO697" s="182" t="str">
        <f t="shared" si="426"/>
        <v/>
      </c>
      <c r="BP697" s="182" t="str">
        <f t="shared" si="427"/>
        <v/>
      </c>
      <c r="BQ697" s="182" t="str">
        <f t="shared" si="428"/>
        <v/>
      </c>
      <c r="BR697" s="182" t="str">
        <f t="shared" si="429"/>
        <v/>
      </c>
      <c r="BS697" s="182" t="str">
        <f t="shared" si="430"/>
        <v/>
      </c>
      <c r="BT697" s="182" t="str">
        <f t="shared" si="431"/>
        <v/>
      </c>
      <c r="BU697" s="183" t="str">
        <f t="shared" si="432"/>
        <v/>
      </c>
      <c r="BV697" s="184" t="str">
        <f>IF('Cálculos '!C703="","",AVERAGE(AN697:BU697))</f>
        <v/>
      </c>
    </row>
    <row r="698" spans="2:74" ht="17.25" hidden="1" thickBot="1" x14ac:dyDescent="0.35">
      <c r="B698" s="165">
        <f t="shared" si="397"/>
        <v>696</v>
      </c>
      <c r="C698" s="171" t="str">
        <f>IF('Cálculos '!J704="","",'Cálculos '!J704)</f>
        <v/>
      </c>
      <c r="D698" s="172" t="str">
        <f>IF('Cálculos '!K704="","",'Cálculos '!K704)</f>
        <v/>
      </c>
      <c r="E698" s="172" t="str">
        <f>IF('Cálculos '!L704="","",'Cálculos '!L704)</f>
        <v/>
      </c>
      <c r="F698" s="172" t="str">
        <f>IF('Cálculos '!M704="","",'Cálculos '!M704)</f>
        <v/>
      </c>
      <c r="G698" s="172" t="str">
        <f>IF('Cálculos '!N704="","",'Cálculos '!N704)</f>
        <v/>
      </c>
      <c r="H698" s="172" t="str">
        <f>IF('Cálculos '!O704="","",'Cálculos '!O704)</f>
        <v/>
      </c>
      <c r="I698" s="172" t="str">
        <f>IF('Cálculos '!P704="","",'Cálculos '!P704)</f>
        <v/>
      </c>
      <c r="J698" s="172" t="str">
        <f>IF('Cálculos '!Q704="","",'Cálculos '!Q704)</f>
        <v/>
      </c>
      <c r="K698" s="172" t="str">
        <f>IF('Cálculos '!R704="","",'Cálculos '!R704)</f>
        <v/>
      </c>
      <c r="L698" s="172" t="str">
        <f>IF('Cálculos '!S704="","",'Cálculos '!S704)</f>
        <v/>
      </c>
      <c r="M698" s="172" t="str">
        <f>IF('Cálculos '!T704="","",'Cálculos '!T704)</f>
        <v/>
      </c>
      <c r="N698" s="172" t="str">
        <f>IF('Cálculos '!U704="","",'Cálculos '!U704)</f>
        <v/>
      </c>
      <c r="O698" s="172" t="str">
        <f>IF('Cálculos '!V704="","",'Cálculos '!V704)</f>
        <v/>
      </c>
      <c r="P698" s="172" t="str">
        <f>IF('Cálculos '!W704="","",'Cálculos '!W704)</f>
        <v/>
      </c>
      <c r="Q698" s="172" t="str">
        <f>IF('Cálculos '!X704="","",'Cálculos '!X704)</f>
        <v/>
      </c>
      <c r="R698" s="172" t="str">
        <f>IF('Cálculos '!Y704="","",'Cálculos '!Y704)</f>
        <v/>
      </c>
      <c r="S698" s="172" t="str">
        <f>IF('Cálculos '!Z704="","",'Cálculos '!Z704)</f>
        <v/>
      </c>
      <c r="T698" s="172" t="str">
        <f>IF('Cálculos '!AA704="","",'Cálculos '!AA704)</f>
        <v/>
      </c>
      <c r="U698" s="172" t="str">
        <f>IF('Cálculos '!AB704="","",'Cálculos '!AB704)</f>
        <v/>
      </c>
      <c r="V698" s="172" t="str">
        <f>IF('Cálculos '!AC704="","",'Cálculos '!AC704)</f>
        <v/>
      </c>
      <c r="W698" s="172" t="str">
        <f>IF('Cálculos '!AD704="","",'Cálculos '!AD704)</f>
        <v/>
      </c>
      <c r="X698" s="172" t="str">
        <f>IF('Cálculos '!AE704="","",'Cálculos '!AE704)</f>
        <v/>
      </c>
      <c r="Y698" s="172" t="str">
        <f>IF('Cálculos '!AF704="","",'Cálculos '!AF704)</f>
        <v/>
      </c>
      <c r="Z698" s="172" t="str">
        <f>IF('Cálculos '!AG704="","",'Cálculos '!AG704)</f>
        <v/>
      </c>
      <c r="AA698" s="172" t="str">
        <f>IF('Cálculos '!AH704="","",'Cálculos '!AH704)</f>
        <v/>
      </c>
      <c r="AB698" s="172" t="str">
        <f>IF('Cálculos '!AI704="","",'Cálculos '!AI704)</f>
        <v/>
      </c>
      <c r="AC698" s="172" t="str">
        <f>IF('Cálculos '!AJ704="","",'Cálculos '!AJ704)</f>
        <v/>
      </c>
      <c r="AD698" s="172" t="str">
        <f>IF('Cálculos '!AK704="","",'Cálculos '!AK704)</f>
        <v/>
      </c>
      <c r="AE698" s="172" t="str">
        <f>IF('Cálculos '!AL704="","",'Cálculos '!AL704)</f>
        <v/>
      </c>
      <c r="AF698" s="172" t="str">
        <f>IF('Cálculos '!AM704="","",'Cálculos '!AM704)</f>
        <v/>
      </c>
      <c r="AG698" s="172" t="str">
        <f>IF('Cálculos '!AN704="","",'Cálculos '!AN704)</f>
        <v/>
      </c>
      <c r="AH698" s="172" t="str">
        <f>IF('Cálculos '!AO704="","",'Cálculos '!AO704)</f>
        <v/>
      </c>
      <c r="AI698" s="172" t="str">
        <f>IF('Cálculos '!AP704="","",'Cálculos '!AP704)</f>
        <v/>
      </c>
      <c r="AJ698" s="443" t="str">
        <f>IF('Cálculos '!AQ704="","",'Cálculos '!AQ704)</f>
        <v/>
      </c>
      <c r="AK698" s="446" t="str">
        <f>IF('Cálculos '!D704="","",AVERAGE(C698:AJ698))</f>
        <v/>
      </c>
      <c r="AM698" s="181">
        <f t="shared" si="398"/>
        <v>696</v>
      </c>
      <c r="AN698" s="284" t="str">
        <f t="shared" si="399"/>
        <v/>
      </c>
      <c r="AO698" s="285" t="str">
        <f t="shared" si="400"/>
        <v/>
      </c>
      <c r="AP698" s="285" t="str">
        <f t="shared" si="401"/>
        <v/>
      </c>
      <c r="AQ698" s="285" t="str">
        <f t="shared" si="402"/>
        <v/>
      </c>
      <c r="AR698" s="182" t="str">
        <f t="shared" si="403"/>
        <v/>
      </c>
      <c r="AS698" s="182" t="str">
        <f t="shared" si="404"/>
        <v/>
      </c>
      <c r="AT698" s="182" t="str">
        <f t="shared" si="405"/>
        <v/>
      </c>
      <c r="AU698" s="182" t="str">
        <f t="shared" si="406"/>
        <v/>
      </c>
      <c r="AV698" s="182" t="str">
        <f t="shared" si="407"/>
        <v/>
      </c>
      <c r="AW698" s="182" t="str">
        <f t="shared" si="408"/>
        <v/>
      </c>
      <c r="AX698" s="182" t="str">
        <f t="shared" si="409"/>
        <v/>
      </c>
      <c r="AY698" s="182" t="str">
        <f t="shared" si="410"/>
        <v/>
      </c>
      <c r="AZ698" s="182" t="str">
        <f t="shared" si="411"/>
        <v/>
      </c>
      <c r="BA698" s="182" t="str">
        <f t="shared" si="412"/>
        <v/>
      </c>
      <c r="BB698" s="182" t="str">
        <f t="shared" si="413"/>
        <v/>
      </c>
      <c r="BC698" s="182" t="str">
        <f t="shared" si="414"/>
        <v/>
      </c>
      <c r="BD698" s="182" t="str">
        <f t="shared" si="415"/>
        <v/>
      </c>
      <c r="BE698" s="182" t="str">
        <f t="shared" si="416"/>
        <v/>
      </c>
      <c r="BF698" s="182" t="str">
        <f t="shared" si="417"/>
        <v/>
      </c>
      <c r="BG698" s="182" t="str">
        <f t="shared" si="418"/>
        <v/>
      </c>
      <c r="BH698" s="182" t="str">
        <f t="shared" si="419"/>
        <v/>
      </c>
      <c r="BI698" s="182" t="str">
        <f t="shared" si="420"/>
        <v/>
      </c>
      <c r="BJ698" s="182" t="str">
        <f t="shared" si="421"/>
        <v/>
      </c>
      <c r="BK698" s="182" t="str">
        <f t="shared" si="422"/>
        <v/>
      </c>
      <c r="BL698" s="182" t="str">
        <f t="shared" si="423"/>
        <v/>
      </c>
      <c r="BM698" s="182" t="str">
        <f t="shared" si="424"/>
        <v/>
      </c>
      <c r="BN698" s="182" t="str">
        <f t="shared" si="425"/>
        <v/>
      </c>
      <c r="BO698" s="182" t="str">
        <f t="shared" si="426"/>
        <v/>
      </c>
      <c r="BP698" s="182" t="str">
        <f t="shared" si="427"/>
        <v/>
      </c>
      <c r="BQ698" s="182" t="str">
        <f t="shared" si="428"/>
        <v/>
      </c>
      <c r="BR698" s="182" t="str">
        <f t="shared" si="429"/>
        <v/>
      </c>
      <c r="BS698" s="182" t="str">
        <f t="shared" si="430"/>
        <v/>
      </c>
      <c r="BT698" s="182" t="str">
        <f t="shared" si="431"/>
        <v/>
      </c>
      <c r="BU698" s="183" t="str">
        <f t="shared" si="432"/>
        <v/>
      </c>
      <c r="BV698" s="184" t="str">
        <f>IF('Cálculos '!C704="","",AVERAGE(AN698:BU698))</f>
        <v/>
      </c>
    </row>
    <row r="699" spans="2:74" ht="17.25" hidden="1" thickBot="1" x14ac:dyDescent="0.35">
      <c r="B699" s="165">
        <f t="shared" si="397"/>
        <v>697</v>
      </c>
      <c r="C699" s="171" t="str">
        <f>IF('Cálculos '!J705="","",'Cálculos '!J705)</f>
        <v/>
      </c>
      <c r="D699" s="172" t="str">
        <f>IF('Cálculos '!K705="","",'Cálculos '!K705)</f>
        <v/>
      </c>
      <c r="E699" s="172" t="str">
        <f>IF('Cálculos '!L705="","",'Cálculos '!L705)</f>
        <v/>
      </c>
      <c r="F699" s="172" t="str">
        <f>IF('Cálculos '!M705="","",'Cálculos '!M705)</f>
        <v/>
      </c>
      <c r="G699" s="172" t="str">
        <f>IF('Cálculos '!N705="","",'Cálculos '!N705)</f>
        <v/>
      </c>
      <c r="H699" s="172" t="str">
        <f>IF('Cálculos '!O705="","",'Cálculos '!O705)</f>
        <v/>
      </c>
      <c r="I699" s="172" t="str">
        <f>IF('Cálculos '!P705="","",'Cálculos '!P705)</f>
        <v/>
      </c>
      <c r="J699" s="172" t="str">
        <f>IF('Cálculos '!Q705="","",'Cálculos '!Q705)</f>
        <v/>
      </c>
      <c r="K699" s="172" t="str">
        <f>IF('Cálculos '!R705="","",'Cálculos '!R705)</f>
        <v/>
      </c>
      <c r="L699" s="172" t="str">
        <f>IF('Cálculos '!S705="","",'Cálculos '!S705)</f>
        <v/>
      </c>
      <c r="M699" s="172" t="str">
        <f>IF('Cálculos '!T705="","",'Cálculos '!T705)</f>
        <v/>
      </c>
      <c r="N699" s="172" t="str">
        <f>IF('Cálculos '!U705="","",'Cálculos '!U705)</f>
        <v/>
      </c>
      <c r="O699" s="172" t="str">
        <f>IF('Cálculos '!V705="","",'Cálculos '!V705)</f>
        <v/>
      </c>
      <c r="P699" s="172" t="str">
        <f>IF('Cálculos '!W705="","",'Cálculos '!W705)</f>
        <v/>
      </c>
      <c r="Q699" s="172" t="str">
        <f>IF('Cálculos '!X705="","",'Cálculos '!X705)</f>
        <v/>
      </c>
      <c r="R699" s="172" t="str">
        <f>IF('Cálculos '!Y705="","",'Cálculos '!Y705)</f>
        <v/>
      </c>
      <c r="S699" s="172" t="str">
        <f>IF('Cálculos '!Z705="","",'Cálculos '!Z705)</f>
        <v/>
      </c>
      <c r="T699" s="172" t="str">
        <f>IF('Cálculos '!AA705="","",'Cálculos '!AA705)</f>
        <v/>
      </c>
      <c r="U699" s="172" t="str">
        <f>IF('Cálculos '!AB705="","",'Cálculos '!AB705)</f>
        <v/>
      </c>
      <c r="V699" s="172" t="str">
        <f>IF('Cálculos '!AC705="","",'Cálculos '!AC705)</f>
        <v/>
      </c>
      <c r="W699" s="172" t="str">
        <f>IF('Cálculos '!AD705="","",'Cálculos '!AD705)</f>
        <v/>
      </c>
      <c r="X699" s="172" t="str">
        <f>IF('Cálculos '!AE705="","",'Cálculos '!AE705)</f>
        <v/>
      </c>
      <c r="Y699" s="172" t="str">
        <f>IF('Cálculos '!AF705="","",'Cálculos '!AF705)</f>
        <v/>
      </c>
      <c r="Z699" s="172" t="str">
        <f>IF('Cálculos '!AG705="","",'Cálculos '!AG705)</f>
        <v/>
      </c>
      <c r="AA699" s="172" t="str">
        <f>IF('Cálculos '!AH705="","",'Cálculos '!AH705)</f>
        <v/>
      </c>
      <c r="AB699" s="172" t="str">
        <f>IF('Cálculos '!AI705="","",'Cálculos '!AI705)</f>
        <v/>
      </c>
      <c r="AC699" s="172" t="str">
        <f>IF('Cálculos '!AJ705="","",'Cálculos '!AJ705)</f>
        <v/>
      </c>
      <c r="AD699" s="172" t="str">
        <f>IF('Cálculos '!AK705="","",'Cálculos '!AK705)</f>
        <v/>
      </c>
      <c r="AE699" s="172" t="str">
        <f>IF('Cálculos '!AL705="","",'Cálculos '!AL705)</f>
        <v/>
      </c>
      <c r="AF699" s="172" t="str">
        <f>IF('Cálculos '!AM705="","",'Cálculos '!AM705)</f>
        <v/>
      </c>
      <c r="AG699" s="172" t="str">
        <f>IF('Cálculos '!AN705="","",'Cálculos '!AN705)</f>
        <v/>
      </c>
      <c r="AH699" s="172" t="str">
        <f>IF('Cálculos '!AO705="","",'Cálculos '!AO705)</f>
        <v/>
      </c>
      <c r="AI699" s="172" t="str">
        <f>IF('Cálculos '!AP705="","",'Cálculos '!AP705)</f>
        <v/>
      </c>
      <c r="AJ699" s="443" t="str">
        <f>IF('Cálculos '!AQ705="","",'Cálculos '!AQ705)</f>
        <v/>
      </c>
      <c r="AK699" s="446" t="str">
        <f>IF('Cálculos '!D705="","",AVERAGE(C699:AJ699))</f>
        <v/>
      </c>
      <c r="AM699" s="181">
        <f t="shared" si="398"/>
        <v>697</v>
      </c>
      <c r="AN699" s="284" t="str">
        <f t="shared" si="399"/>
        <v/>
      </c>
      <c r="AO699" s="285" t="str">
        <f t="shared" si="400"/>
        <v/>
      </c>
      <c r="AP699" s="285" t="str">
        <f t="shared" si="401"/>
        <v/>
      </c>
      <c r="AQ699" s="285" t="str">
        <f t="shared" si="402"/>
        <v/>
      </c>
      <c r="AR699" s="182" t="str">
        <f t="shared" si="403"/>
        <v/>
      </c>
      <c r="AS699" s="182" t="str">
        <f t="shared" si="404"/>
        <v/>
      </c>
      <c r="AT699" s="182" t="str">
        <f t="shared" si="405"/>
        <v/>
      </c>
      <c r="AU699" s="182" t="str">
        <f t="shared" si="406"/>
        <v/>
      </c>
      <c r="AV699" s="182" t="str">
        <f t="shared" si="407"/>
        <v/>
      </c>
      <c r="AW699" s="182" t="str">
        <f t="shared" si="408"/>
        <v/>
      </c>
      <c r="AX699" s="182" t="str">
        <f t="shared" si="409"/>
        <v/>
      </c>
      <c r="AY699" s="182" t="str">
        <f t="shared" si="410"/>
        <v/>
      </c>
      <c r="AZ699" s="182" t="str">
        <f t="shared" si="411"/>
        <v/>
      </c>
      <c r="BA699" s="182" t="str">
        <f t="shared" si="412"/>
        <v/>
      </c>
      <c r="BB699" s="182" t="str">
        <f t="shared" si="413"/>
        <v/>
      </c>
      <c r="BC699" s="182" t="str">
        <f t="shared" si="414"/>
        <v/>
      </c>
      <c r="BD699" s="182" t="str">
        <f t="shared" si="415"/>
        <v/>
      </c>
      <c r="BE699" s="182" t="str">
        <f t="shared" si="416"/>
        <v/>
      </c>
      <c r="BF699" s="182" t="str">
        <f t="shared" si="417"/>
        <v/>
      </c>
      <c r="BG699" s="182" t="str">
        <f t="shared" si="418"/>
        <v/>
      </c>
      <c r="BH699" s="182" t="str">
        <f t="shared" si="419"/>
        <v/>
      </c>
      <c r="BI699" s="182" t="str">
        <f t="shared" si="420"/>
        <v/>
      </c>
      <c r="BJ699" s="182" t="str">
        <f t="shared" si="421"/>
        <v/>
      </c>
      <c r="BK699" s="182" t="str">
        <f t="shared" si="422"/>
        <v/>
      </c>
      <c r="BL699" s="182" t="str">
        <f t="shared" si="423"/>
        <v/>
      </c>
      <c r="BM699" s="182" t="str">
        <f t="shared" si="424"/>
        <v/>
      </c>
      <c r="BN699" s="182" t="str">
        <f t="shared" si="425"/>
        <v/>
      </c>
      <c r="BO699" s="182" t="str">
        <f t="shared" si="426"/>
        <v/>
      </c>
      <c r="BP699" s="182" t="str">
        <f t="shared" si="427"/>
        <v/>
      </c>
      <c r="BQ699" s="182" t="str">
        <f t="shared" si="428"/>
        <v/>
      </c>
      <c r="BR699" s="182" t="str">
        <f t="shared" si="429"/>
        <v/>
      </c>
      <c r="BS699" s="182" t="str">
        <f t="shared" si="430"/>
        <v/>
      </c>
      <c r="BT699" s="182" t="str">
        <f t="shared" si="431"/>
        <v/>
      </c>
      <c r="BU699" s="183" t="str">
        <f t="shared" si="432"/>
        <v/>
      </c>
      <c r="BV699" s="184" t="str">
        <f>IF('Cálculos '!C705="","",AVERAGE(AN699:BU699))</f>
        <v/>
      </c>
    </row>
    <row r="700" spans="2:74" ht="17.25" hidden="1" thickBot="1" x14ac:dyDescent="0.35">
      <c r="B700" s="165">
        <f t="shared" si="397"/>
        <v>698</v>
      </c>
      <c r="C700" s="171" t="str">
        <f>IF('Cálculos '!J706="","",'Cálculos '!J706)</f>
        <v/>
      </c>
      <c r="D700" s="172" t="str">
        <f>IF('Cálculos '!K706="","",'Cálculos '!K706)</f>
        <v/>
      </c>
      <c r="E700" s="172" t="str">
        <f>IF('Cálculos '!L706="","",'Cálculos '!L706)</f>
        <v/>
      </c>
      <c r="F700" s="172" t="str">
        <f>IF('Cálculos '!M706="","",'Cálculos '!M706)</f>
        <v/>
      </c>
      <c r="G700" s="172" t="str">
        <f>IF('Cálculos '!N706="","",'Cálculos '!N706)</f>
        <v/>
      </c>
      <c r="H700" s="172" t="str">
        <f>IF('Cálculos '!O706="","",'Cálculos '!O706)</f>
        <v/>
      </c>
      <c r="I700" s="172" t="str">
        <f>IF('Cálculos '!P706="","",'Cálculos '!P706)</f>
        <v/>
      </c>
      <c r="J700" s="172" t="str">
        <f>IF('Cálculos '!Q706="","",'Cálculos '!Q706)</f>
        <v/>
      </c>
      <c r="K700" s="172" t="str">
        <f>IF('Cálculos '!R706="","",'Cálculos '!R706)</f>
        <v/>
      </c>
      <c r="L700" s="172" t="str">
        <f>IF('Cálculos '!S706="","",'Cálculos '!S706)</f>
        <v/>
      </c>
      <c r="M700" s="172" t="str">
        <f>IF('Cálculos '!T706="","",'Cálculos '!T706)</f>
        <v/>
      </c>
      <c r="N700" s="172" t="str">
        <f>IF('Cálculos '!U706="","",'Cálculos '!U706)</f>
        <v/>
      </c>
      <c r="O700" s="172" t="str">
        <f>IF('Cálculos '!V706="","",'Cálculos '!V706)</f>
        <v/>
      </c>
      <c r="P700" s="172" t="str">
        <f>IF('Cálculos '!W706="","",'Cálculos '!W706)</f>
        <v/>
      </c>
      <c r="Q700" s="172" t="str">
        <f>IF('Cálculos '!X706="","",'Cálculos '!X706)</f>
        <v/>
      </c>
      <c r="R700" s="172" t="str">
        <f>IF('Cálculos '!Y706="","",'Cálculos '!Y706)</f>
        <v/>
      </c>
      <c r="S700" s="172" t="str">
        <f>IF('Cálculos '!Z706="","",'Cálculos '!Z706)</f>
        <v/>
      </c>
      <c r="T700" s="172" t="str">
        <f>IF('Cálculos '!AA706="","",'Cálculos '!AA706)</f>
        <v/>
      </c>
      <c r="U700" s="172" t="str">
        <f>IF('Cálculos '!AB706="","",'Cálculos '!AB706)</f>
        <v/>
      </c>
      <c r="V700" s="172" t="str">
        <f>IF('Cálculos '!AC706="","",'Cálculos '!AC706)</f>
        <v/>
      </c>
      <c r="W700" s="172" t="str">
        <f>IF('Cálculos '!AD706="","",'Cálculos '!AD706)</f>
        <v/>
      </c>
      <c r="X700" s="172" t="str">
        <f>IF('Cálculos '!AE706="","",'Cálculos '!AE706)</f>
        <v/>
      </c>
      <c r="Y700" s="172" t="str">
        <f>IF('Cálculos '!AF706="","",'Cálculos '!AF706)</f>
        <v/>
      </c>
      <c r="Z700" s="172" t="str">
        <f>IF('Cálculos '!AG706="","",'Cálculos '!AG706)</f>
        <v/>
      </c>
      <c r="AA700" s="172" t="str">
        <f>IF('Cálculos '!AH706="","",'Cálculos '!AH706)</f>
        <v/>
      </c>
      <c r="AB700" s="172" t="str">
        <f>IF('Cálculos '!AI706="","",'Cálculos '!AI706)</f>
        <v/>
      </c>
      <c r="AC700" s="172" t="str">
        <f>IF('Cálculos '!AJ706="","",'Cálculos '!AJ706)</f>
        <v/>
      </c>
      <c r="AD700" s="172" t="str">
        <f>IF('Cálculos '!AK706="","",'Cálculos '!AK706)</f>
        <v/>
      </c>
      <c r="AE700" s="172" t="str">
        <f>IF('Cálculos '!AL706="","",'Cálculos '!AL706)</f>
        <v/>
      </c>
      <c r="AF700" s="172" t="str">
        <f>IF('Cálculos '!AM706="","",'Cálculos '!AM706)</f>
        <v/>
      </c>
      <c r="AG700" s="172" t="str">
        <f>IF('Cálculos '!AN706="","",'Cálculos '!AN706)</f>
        <v/>
      </c>
      <c r="AH700" s="172" t="str">
        <f>IF('Cálculos '!AO706="","",'Cálculos '!AO706)</f>
        <v/>
      </c>
      <c r="AI700" s="172" t="str">
        <f>IF('Cálculos '!AP706="","",'Cálculos '!AP706)</f>
        <v/>
      </c>
      <c r="AJ700" s="443" t="str">
        <f>IF('Cálculos '!AQ706="","",'Cálculos '!AQ706)</f>
        <v/>
      </c>
      <c r="AK700" s="446" t="str">
        <f>IF('Cálculos '!D706="","",AVERAGE(C700:AJ700))</f>
        <v/>
      </c>
      <c r="AM700" s="181">
        <f t="shared" si="398"/>
        <v>698</v>
      </c>
      <c r="AN700" s="284" t="str">
        <f t="shared" si="399"/>
        <v/>
      </c>
      <c r="AO700" s="285" t="str">
        <f t="shared" si="400"/>
        <v/>
      </c>
      <c r="AP700" s="285" t="str">
        <f t="shared" si="401"/>
        <v/>
      </c>
      <c r="AQ700" s="285" t="str">
        <f t="shared" si="402"/>
        <v/>
      </c>
      <c r="AR700" s="182" t="str">
        <f t="shared" si="403"/>
        <v/>
      </c>
      <c r="AS700" s="182" t="str">
        <f t="shared" si="404"/>
        <v/>
      </c>
      <c r="AT700" s="182" t="str">
        <f t="shared" si="405"/>
        <v/>
      </c>
      <c r="AU700" s="182" t="str">
        <f t="shared" si="406"/>
        <v/>
      </c>
      <c r="AV700" s="182" t="str">
        <f t="shared" si="407"/>
        <v/>
      </c>
      <c r="AW700" s="182" t="str">
        <f t="shared" si="408"/>
        <v/>
      </c>
      <c r="AX700" s="182" t="str">
        <f t="shared" si="409"/>
        <v/>
      </c>
      <c r="AY700" s="182" t="str">
        <f t="shared" si="410"/>
        <v/>
      </c>
      <c r="AZ700" s="182" t="str">
        <f t="shared" si="411"/>
        <v/>
      </c>
      <c r="BA700" s="182" t="str">
        <f t="shared" si="412"/>
        <v/>
      </c>
      <c r="BB700" s="182" t="str">
        <f t="shared" si="413"/>
        <v/>
      </c>
      <c r="BC700" s="182" t="str">
        <f t="shared" si="414"/>
        <v/>
      </c>
      <c r="BD700" s="182" t="str">
        <f t="shared" si="415"/>
        <v/>
      </c>
      <c r="BE700" s="182" t="str">
        <f t="shared" si="416"/>
        <v/>
      </c>
      <c r="BF700" s="182" t="str">
        <f t="shared" si="417"/>
        <v/>
      </c>
      <c r="BG700" s="182" t="str">
        <f t="shared" si="418"/>
        <v/>
      </c>
      <c r="BH700" s="182" t="str">
        <f t="shared" si="419"/>
        <v/>
      </c>
      <c r="BI700" s="182" t="str">
        <f t="shared" si="420"/>
        <v/>
      </c>
      <c r="BJ700" s="182" t="str">
        <f t="shared" si="421"/>
        <v/>
      </c>
      <c r="BK700" s="182" t="str">
        <f t="shared" si="422"/>
        <v/>
      </c>
      <c r="BL700" s="182" t="str">
        <f t="shared" si="423"/>
        <v/>
      </c>
      <c r="BM700" s="182" t="str">
        <f t="shared" si="424"/>
        <v/>
      </c>
      <c r="BN700" s="182" t="str">
        <f t="shared" si="425"/>
        <v/>
      </c>
      <c r="BO700" s="182" t="str">
        <f t="shared" si="426"/>
        <v/>
      </c>
      <c r="BP700" s="182" t="str">
        <f t="shared" si="427"/>
        <v/>
      </c>
      <c r="BQ700" s="182" t="str">
        <f t="shared" si="428"/>
        <v/>
      </c>
      <c r="BR700" s="182" t="str">
        <f t="shared" si="429"/>
        <v/>
      </c>
      <c r="BS700" s="182" t="str">
        <f t="shared" si="430"/>
        <v/>
      </c>
      <c r="BT700" s="182" t="str">
        <f t="shared" si="431"/>
        <v/>
      </c>
      <c r="BU700" s="183" t="str">
        <f t="shared" si="432"/>
        <v/>
      </c>
      <c r="BV700" s="184" t="str">
        <f>IF('Cálculos '!C706="","",AVERAGE(AN700:BU700))</f>
        <v/>
      </c>
    </row>
    <row r="701" spans="2:74" ht="17.25" hidden="1" thickBot="1" x14ac:dyDescent="0.35">
      <c r="B701" s="165">
        <f t="shared" si="397"/>
        <v>699</v>
      </c>
      <c r="C701" s="171" t="str">
        <f>IF('Cálculos '!J707="","",'Cálculos '!J707)</f>
        <v/>
      </c>
      <c r="D701" s="172" t="str">
        <f>IF('Cálculos '!K707="","",'Cálculos '!K707)</f>
        <v/>
      </c>
      <c r="E701" s="172" t="str">
        <f>IF('Cálculos '!L707="","",'Cálculos '!L707)</f>
        <v/>
      </c>
      <c r="F701" s="172" t="str">
        <f>IF('Cálculos '!M707="","",'Cálculos '!M707)</f>
        <v/>
      </c>
      <c r="G701" s="172" t="str">
        <f>IF('Cálculos '!N707="","",'Cálculos '!N707)</f>
        <v/>
      </c>
      <c r="H701" s="172" t="str">
        <f>IF('Cálculos '!O707="","",'Cálculos '!O707)</f>
        <v/>
      </c>
      <c r="I701" s="172" t="str">
        <f>IF('Cálculos '!P707="","",'Cálculos '!P707)</f>
        <v/>
      </c>
      <c r="J701" s="172" t="str">
        <f>IF('Cálculos '!Q707="","",'Cálculos '!Q707)</f>
        <v/>
      </c>
      <c r="K701" s="172" t="str">
        <f>IF('Cálculos '!R707="","",'Cálculos '!R707)</f>
        <v/>
      </c>
      <c r="L701" s="172" t="str">
        <f>IF('Cálculos '!S707="","",'Cálculos '!S707)</f>
        <v/>
      </c>
      <c r="M701" s="172" t="str">
        <f>IF('Cálculos '!T707="","",'Cálculos '!T707)</f>
        <v/>
      </c>
      <c r="N701" s="172" t="str">
        <f>IF('Cálculos '!U707="","",'Cálculos '!U707)</f>
        <v/>
      </c>
      <c r="O701" s="172" t="str">
        <f>IF('Cálculos '!V707="","",'Cálculos '!V707)</f>
        <v/>
      </c>
      <c r="P701" s="172" t="str">
        <f>IF('Cálculos '!W707="","",'Cálculos '!W707)</f>
        <v/>
      </c>
      <c r="Q701" s="172" t="str">
        <f>IF('Cálculos '!X707="","",'Cálculos '!X707)</f>
        <v/>
      </c>
      <c r="R701" s="172" t="str">
        <f>IF('Cálculos '!Y707="","",'Cálculos '!Y707)</f>
        <v/>
      </c>
      <c r="S701" s="172" t="str">
        <f>IF('Cálculos '!Z707="","",'Cálculos '!Z707)</f>
        <v/>
      </c>
      <c r="T701" s="172" t="str">
        <f>IF('Cálculos '!AA707="","",'Cálculos '!AA707)</f>
        <v/>
      </c>
      <c r="U701" s="172" t="str">
        <f>IF('Cálculos '!AB707="","",'Cálculos '!AB707)</f>
        <v/>
      </c>
      <c r="V701" s="172" t="str">
        <f>IF('Cálculos '!AC707="","",'Cálculos '!AC707)</f>
        <v/>
      </c>
      <c r="W701" s="172" t="str">
        <f>IF('Cálculos '!AD707="","",'Cálculos '!AD707)</f>
        <v/>
      </c>
      <c r="X701" s="172" t="str">
        <f>IF('Cálculos '!AE707="","",'Cálculos '!AE707)</f>
        <v/>
      </c>
      <c r="Y701" s="172" t="str">
        <f>IF('Cálculos '!AF707="","",'Cálculos '!AF707)</f>
        <v/>
      </c>
      <c r="Z701" s="172" t="str">
        <f>IF('Cálculos '!AG707="","",'Cálculos '!AG707)</f>
        <v/>
      </c>
      <c r="AA701" s="172" t="str">
        <f>IF('Cálculos '!AH707="","",'Cálculos '!AH707)</f>
        <v/>
      </c>
      <c r="AB701" s="172" t="str">
        <f>IF('Cálculos '!AI707="","",'Cálculos '!AI707)</f>
        <v/>
      </c>
      <c r="AC701" s="172" t="str">
        <f>IF('Cálculos '!AJ707="","",'Cálculos '!AJ707)</f>
        <v/>
      </c>
      <c r="AD701" s="172" t="str">
        <f>IF('Cálculos '!AK707="","",'Cálculos '!AK707)</f>
        <v/>
      </c>
      <c r="AE701" s="172" t="str">
        <f>IF('Cálculos '!AL707="","",'Cálculos '!AL707)</f>
        <v/>
      </c>
      <c r="AF701" s="172" t="str">
        <f>IF('Cálculos '!AM707="","",'Cálculos '!AM707)</f>
        <v/>
      </c>
      <c r="AG701" s="172" t="str">
        <f>IF('Cálculos '!AN707="","",'Cálculos '!AN707)</f>
        <v/>
      </c>
      <c r="AH701" s="172" t="str">
        <f>IF('Cálculos '!AO707="","",'Cálculos '!AO707)</f>
        <v/>
      </c>
      <c r="AI701" s="172" t="str">
        <f>IF('Cálculos '!AP707="","",'Cálculos '!AP707)</f>
        <v/>
      </c>
      <c r="AJ701" s="443" t="str">
        <f>IF('Cálculos '!AQ707="","",'Cálculos '!AQ707)</f>
        <v/>
      </c>
      <c r="AK701" s="446" t="str">
        <f>IF('Cálculos '!D707="","",AVERAGE(C701:AJ701))</f>
        <v/>
      </c>
      <c r="AM701" s="181">
        <f t="shared" si="398"/>
        <v>699</v>
      </c>
      <c r="AN701" s="284" t="str">
        <f t="shared" si="399"/>
        <v/>
      </c>
      <c r="AO701" s="285" t="str">
        <f t="shared" si="400"/>
        <v/>
      </c>
      <c r="AP701" s="285" t="str">
        <f t="shared" si="401"/>
        <v/>
      </c>
      <c r="AQ701" s="285" t="str">
        <f t="shared" si="402"/>
        <v/>
      </c>
      <c r="AR701" s="182" t="str">
        <f t="shared" si="403"/>
        <v/>
      </c>
      <c r="AS701" s="182" t="str">
        <f t="shared" si="404"/>
        <v/>
      </c>
      <c r="AT701" s="182" t="str">
        <f t="shared" si="405"/>
        <v/>
      </c>
      <c r="AU701" s="182" t="str">
        <f t="shared" si="406"/>
        <v/>
      </c>
      <c r="AV701" s="182" t="str">
        <f t="shared" si="407"/>
        <v/>
      </c>
      <c r="AW701" s="182" t="str">
        <f t="shared" si="408"/>
        <v/>
      </c>
      <c r="AX701" s="182" t="str">
        <f t="shared" si="409"/>
        <v/>
      </c>
      <c r="AY701" s="182" t="str">
        <f t="shared" si="410"/>
        <v/>
      </c>
      <c r="AZ701" s="182" t="str">
        <f t="shared" si="411"/>
        <v/>
      </c>
      <c r="BA701" s="182" t="str">
        <f t="shared" si="412"/>
        <v/>
      </c>
      <c r="BB701" s="182" t="str">
        <f t="shared" si="413"/>
        <v/>
      </c>
      <c r="BC701" s="182" t="str">
        <f t="shared" si="414"/>
        <v/>
      </c>
      <c r="BD701" s="182" t="str">
        <f t="shared" si="415"/>
        <v/>
      </c>
      <c r="BE701" s="182" t="str">
        <f t="shared" si="416"/>
        <v/>
      </c>
      <c r="BF701" s="182" t="str">
        <f t="shared" si="417"/>
        <v/>
      </c>
      <c r="BG701" s="182" t="str">
        <f t="shared" si="418"/>
        <v/>
      </c>
      <c r="BH701" s="182" t="str">
        <f t="shared" si="419"/>
        <v/>
      </c>
      <c r="BI701" s="182" t="str">
        <f t="shared" si="420"/>
        <v/>
      </c>
      <c r="BJ701" s="182" t="str">
        <f t="shared" si="421"/>
        <v/>
      </c>
      <c r="BK701" s="182" t="str">
        <f t="shared" si="422"/>
        <v/>
      </c>
      <c r="BL701" s="182" t="str">
        <f t="shared" si="423"/>
        <v/>
      </c>
      <c r="BM701" s="182" t="str">
        <f t="shared" si="424"/>
        <v/>
      </c>
      <c r="BN701" s="182" t="str">
        <f t="shared" si="425"/>
        <v/>
      </c>
      <c r="BO701" s="182" t="str">
        <f t="shared" si="426"/>
        <v/>
      </c>
      <c r="BP701" s="182" t="str">
        <f t="shared" si="427"/>
        <v/>
      </c>
      <c r="BQ701" s="182" t="str">
        <f t="shared" si="428"/>
        <v/>
      </c>
      <c r="BR701" s="182" t="str">
        <f t="shared" si="429"/>
        <v/>
      </c>
      <c r="BS701" s="182" t="str">
        <f t="shared" si="430"/>
        <v/>
      </c>
      <c r="BT701" s="182" t="str">
        <f t="shared" si="431"/>
        <v/>
      </c>
      <c r="BU701" s="183" t="str">
        <f t="shared" si="432"/>
        <v/>
      </c>
      <c r="BV701" s="184" t="str">
        <f>IF('Cálculos '!C707="","",AVERAGE(AN701:BU701))</f>
        <v/>
      </c>
    </row>
    <row r="702" spans="2:74" ht="17.25" hidden="1" thickBot="1" x14ac:dyDescent="0.35">
      <c r="B702" s="165">
        <f t="shared" ref="B702:B765" si="433">+B701+1</f>
        <v>700</v>
      </c>
      <c r="C702" s="171" t="str">
        <f>IF('Cálculos '!J708="","",'Cálculos '!J708)</f>
        <v/>
      </c>
      <c r="D702" s="172" t="str">
        <f>IF('Cálculos '!K708="","",'Cálculos '!K708)</f>
        <v/>
      </c>
      <c r="E702" s="172" t="str">
        <f>IF('Cálculos '!L708="","",'Cálculos '!L708)</f>
        <v/>
      </c>
      <c r="F702" s="172" t="str">
        <f>IF('Cálculos '!M708="","",'Cálculos '!M708)</f>
        <v/>
      </c>
      <c r="G702" s="172" t="str">
        <f>IF('Cálculos '!N708="","",'Cálculos '!N708)</f>
        <v/>
      </c>
      <c r="H702" s="172" t="str">
        <f>IF('Cálculos '!O708="","",'Cálculos '!O708)</f>
        <v/>
      </c>
      <c r="I702" s="172" t="str">
        <f>IF('Cálculos '!P708="","",'Cálculos '!P708)</f>
        <v/>
      </c>
      <c r="J702" s="172" t="str">
        <f>IF('Cálculos '!Q708="","",'Cálculos '!Q708)</f>
        <v/>
      </c>
      <c r="K702" s="172" t="str">
        <f>IF('Cálculos '!R708="","",'Cálculos '!R708)</f>
        <v/>
      </c>
      <c r="L702" s="172" t="str">
        <f>IF('Cálculos '!S708="","",'Cálculos '!S708)</f>
        <v/>
      </c>
      <c r="M702" s="172" t="str">
        <f>IF('Cálculos '!T708="","",'Cálculos '!T708)</f>
        <v/>
      </c>
      <c r="N702" s="172" t="str">
        <f>IF('Cálculos '!U708="","",'Cálculos '!U708)</f>
        <v/>
      </c>
      <c r="O702" s="172" t="str">
        <f>IF('Cálculos '!V708="","",'Cálculos '!V708)</f>
        <v/>
      </c>
      <c r="P702" s="172" t="str">
        <f>IF('Cálculos '!W708="","",'Cálculos '!W708)</f>
        <v/>
      </c>
      <c r="Q702" s="172" t="str">
        <f>IF('Cálculos '!X708="","",'Cálculos '!X708)</f>
        <v/>
      </c>
      <c r="R702" s="172" t="str">
        <f>IF('Cálculos '!Y708="","",'Cálculos '!Y708)</f>
        <v/>
      </c>
      <c r="S702" s="172" t="str">
        <f>IF('Cálculos '!Z708="","",'Cálculos '!Z708)</f>
        <v/>
      </c>
      <c r="T702" s="172" t="str">
        <f>IF('Cálculos '!AA708="","",'Cálculos '!AA708)</f>
        <v/>
      </c>
      <c r="U702" s="172" t="str">
        <f>IF('Cálculos '!AB708="","",'Cálculos '!AB708)</f>
        <v/>
      </c>
      <c r="V702" s="172" t="str">
        <f>IF('Cálculos '!AC708="","",'Cálculos '!AC708)</f>
        <v/>
      </c>
      <c r="W702" s="172" t="str">
        <f>IF('Cálculos '!AD708="","",'Cálculos '!AD708)</f>
        <v/>
      </c>
      <c r="X702" s="172" t="str">
        <f>IF('Cálculos '!AE708="","",'Cálculos '!AE708)</f>
        <v/>
      </c>
      <c r="Y702" s="172" t="str">
        <f>IF('Cálculos '!AF708="","",'Cálculos '!AF708)</f>
        <v/>
      </c>
      <c r="Z702" s="172" t="str">
        <f>IF('Cálculos '!AG708="","",'Cálculos '!AG708)</f>
        <v/>
      </c>
      <c r="AA702" s="172" t="str">
        <f>IF('Cálculos '!AH708="","",'Cálculos '!AH708)</f>
        <v/>
      </c>
      <c r="AB702" s="172" t="str">
        <f>IF('Cálculos '!AI708="","",'Cálculos '!AI708)</f>
        <v/>
      </c>
      <c r="AC702" s="172" t="str">
        <f>IF('Cálculos '!AJ708="","",'Cálculos '!AJ708)</f>
        <v/>
      </c>
      <c r="AD702" s="172" t="str">
        <f>IF('Cálculos '!AK708="","",'Cálculos '!AK708)</f>
        <v/>
      </c>
      <c r="AE702" s="172" t="str">
        <f>IF('Cálculos '!AL708="","",'Cálculos '!AL708)</f>
        <v/>
      </c>
      <c r="AF702" s="172" t="str">
        <f>IF('Cálculos '!AM708="","",'Cálculos '!AM708)</f>
        <v/>
      </c>
      <c r="AG702" s="172" t="str">
        <f>IF('Cálculos '!AN708="","",'Cálculos '!AN708)</f>
        <v/>
      </c>
      <c r="AH702" s="172" t="str">
        <f>IF('Cálculos '!AO708="","",'Cálculos '!AO708)</f>
        <v/>
      </c>
      <c r="AI702" s="172" t="str">
        <f>IF('Cálculos '!AP708="","",'Cálculos '!AP708)</f>
        <v/>
      </c>
      <c r="AJ702" s="443" t="str">
        <f>IF('Cálculos '!AQ708="","",'Cálculos '!AQ708)</f>
        <v/>
      </c>
      <c r="AK702" s="446" t="str">
        <f>IF('Cálculos '!D708="","",AVERAGE(C702:AJ702))</f>
        <v/>
      </c>
      <c r="AM702" s="181">
        <f t="shared" si="398"/>
        <v>700</v>
      </c>
      <c r="AN702" s="284" t="str">
        <f t="shared" si="399"/>
        <v/>
      </c>
      <c r="AO702" s="285" t="str">
        <f t="shared" si="400"/>
        <v/>
      </c>
      <c r="AP702" s="285" t="str">
        <f t="shared" si="401"/>
        <v/>
      </c>
      <c r="AQ702" s="285" t="str">
        <f t="shared" si="402"/>
        <v/>
      </c>
      <c r="AR702" s="182" t="str">
        <f t="shared" si="403"/>
        <v/>
      </c>
      <c r="AS702" s="182" t="str">
        <f t="shared" si="404"/>
        <v/>
      </c>
      <c r="AT702" s="182" t="str">
        <f t="shared" si="405"/>
        <v/>
      </c>
      <c r="AU702" s="182" t="str">
        <f t="shared" si="406"/>
        <v/>
      </c>
      <c r="AV702" s="182" t="str">
        <f t="shared" si="407"/>
        <v/>
      </c>
      <c r="AW702" s="182" t="str">
        <f t="shared" si="408"/>
        <v/>
      </c>
      <c r="AX702" s="182" t="str">
        <f t="shared" si="409"/>
        <v/>
      </c>
      <c r="AY702" s="182" t="str">
        <f t="shared" si="410"/>
        <v/>
      </c>
      <c r="AZ702" s="182" t="str">
        <f t="shared" si="411"/>
        <v/>
      </c>
      <c r="BA702" s="182" t="str">
        <f t="shared" si="412"/>
        <v/>
      </c>
      <c r="BB702" s="182" t="str">
        <f t="shared" si="413"/>
        <v/>
      </c>
      <c r="BC702" s="182" t="str">
        <f t="shared" si="414"/>
        <v/>
      </c>
      <c r="BD702" s="182" t="str">
        <f t="shared" si="415"/>
        <v/>
      </c>
      <c r="BE702" s="182" t="str">
        <f t="shared" si="416"/>
        <v/>
      </c>
      <c r="BF702" s="182" t="str">
        <f t="shared" si="417"/>
        <v/>
      </c>
      <c r="BG702" s="182" t="str">
        <f t="shared" si="418"/>
        <v/>
      </c>
      <c r="BH702" s="182" t="str">
        <f t="shared" si="419"/>
        <v/>
      </c>
      <c r="BI702" s="182" t="str">
        <f t="shared" si="420"/>
        <v/>
      </c>
      <c r="BJ702" s="182" t="str">
        <f t="shared" si="421"/>
        <v/>
      </c>
      <c r="BK702" s="182" t="str">
        <f t="shared" si="422"/>
        <v/>
      </c>
      <c r="BL702" s="182" t="str">
        <f t="shared" si="423"/>
        <v/>
      </c>
      <c r="BM702" s="182" t="str">
        <f t="shared" si="424"/>
        <v/>
      </c>
      <c r="BN702" s="182" t="str">
        <f t="shared" si="425"/>
        <v/>
      </c>
      <c r="BO702" s="182" t="str">
        <f t="shared" si="426"/>
        <v/>
      </c>
      <c r="BP702" s="182" t="str">
        <f t="shared" si="427"/>
        <v/>
      </c>
      <c r="BQ702" s="182" t="str">
        <f t="shared" si="428"/>
        <v/>
      </c>
      <c r="BR702" s="182" t="str">
        <f t="shared" si="429"/>
        <v/>
      </c>
      <c r="BS702" s="182" t="str">
        <f t="shared" si="430"/>
        <v/>
      </c>
      <c r="BT702" s="182" t="str">
        <f t="shared" si="431"/>
        <v/>
      </c>
      <c r="BU702" s="183" t="str">
        <f t="shared" si="432"/>
        <v/>
      </c>
      <c r="BV702" s="184" t="str">
        <f>IF('Cálculos '!C708="","",AVERAGE(AN702:BU702))</f>
        <v/>
      </c>
    </row>
    <row r="703" spans="2:74" ht="17.25" hidden="1" thickBot="1" x14ac:dyDescent="0.35">
      <c r="B703" s="165">
        <f t="shared" si="433"/>
        <v>701</v>
      </c>
      <c r="C703" s="171" t="str">
        <f>IF('Cálculos '!J709="","",'Cálculos '!J709)</f>
        <v/>
      </c>
      <c r="D703" s="172" t="str">
        <f>IF('Cálculos '!K709="","",'Cálculos '!K709)</f>
        <v/>
      </c>
      <c r="E703" s="172" t="str">
        <f>IF('Cálculos '!L709="","",'Cálculos '!L709)</f>
        <v/>
      </c>
      <c r="F703" s="172" t="str">
        <f>IF('Cálculos '!M709="","",'Cálculos '!M709)</f>
        <v/>
      </c>
      <c r="G703" s="172" t="str">
        <f>IF('Cálculos '!N709="","",'Cálculos '!N709)</f>
        <v/>
      </c>
      <c r="H703" s="172" t="str">
        <f>IF('Cálculos '!O709="","",'Cálculos '!O709)</f>
        <v/>
      </c>
      <c r="I703" s="172" t="str">
        <f>IF('Cálculos '!P709="","",'Cálculos '!P709)</f>
        <v/>
      </c>
      <c r="J703" s="172" t="str">
        <f>IF('Cálculos '!Q709="","",'Cálculos '!Q709)</f>
        <v/>
      </c>
      <c r="K703" s="172" t="str">
        <f>IF('Cálculos '!R709="","",'Cálculos '!R709)</f>
        <v/>
      </c>
      <c r="L703" s="172" t="str">
        <f>IF('Cálculos '!S709="","",'Cálculos '!S709)</f>
        <v/>
      </c>
      <c r="M703" s="172" t="str">
        <f>IF('Cálculos '!T709="","",'Cálculos '!T709)</f>
        <v/>
      </c>
      <c r="N703" s="172" t="str">
        <f>IF('Cálculos '!U709="","",'Cálculos '!U709)</f>
        <v/>
      </c>
      <c r="O703" s="172" t="str">
        <f>IF('Cálculos '!V709="","",'Cálculos '!V709)</f>
        <v/>
      </c>
      <c r="P703" s="172" t="str">
        <f>IF('Cálculos '!W709="","",'Cálculos '!W709)</f>
        <v/>
      </c>
      <c r="Q703" s="172" t="str">
        <f>IF('Cálculos '!X709="","",'Cálculos '!X709)</f>
        <v/>
      </c>
      <c r="R703" s="172" t="str">
        <f>IF('Cálculos '!Y709="","",'Cálculos '!Y709)</f>
        <v/>
      </c>
      <c r="S703" s="172" t="str">
        <f>IF('Cálculos '!Z709="","",'Cálculos '!Z709)</f>
        <v/>
      </c>
      <c r="T703" s="172" t="str">
        <f>IF('Cálculos '!AA709="","",'Cálculos '!AA709)</f>
        <v/>
      </c>
      <c r="U703" s="172" t="str">
        <f>IF('Cálculos '!AB709="","",'Cálculos '!AB709)</f>
        <v/>
      </c>
      <c r="V703" s="172" t="str">
        <f>IF('Cálculos '!AC709="","",'Cálculos '!AC709)</f>
        <v/>
      </c>
      <c r="W703" s="172" t="str">
        <f>IF('Cálculos '!AD709="","",'Cálculos '!AD709)</f>
        <v/>
      </c>
      <c r="X703" s="172" t="str">
        <f>IF('Cálculos '!AE709="","",'Cálculos '!AE709)</f>
        <v/>
      </c>
      <c r="Y703" s="172" t="str">
        <f>IF('Cálculos '!AF709="","",'Cálculos '!AF709)</f>
        <v/>
      </c>
      <c r="Z703" s="172" t="str">
        <f>IF('Cálculos '!AG709="","",'Cálculos '!AG709)</f>
        <v/>
      </c>
      <c r="AA703" s="172" t="str">
        <f>IF('Cálculos '!AH709="","",'Cálculos '!AH709)</f>
        <v/>
      </c>
      <c r="AB703" s="172" t="str">
        <f>IF('Cálculos '!AI709="","",'Cálculos '!AI709)</f>
        <v/>
      </c>
      <c r="AC703" s="172" t="str">
        <f>IF('Cálculos '!AJ709="","",'Cálculos '!AJ709)</f>
        <v/>
      </c>
      <c r="AD703" s="172" t="str">
        <f>IF('Cálculos '!AK709="","",'Cálculos '!AK709)</f>
        <v/>
      </c>
      <c r="AE703" s="172" t="str">
        <f>IF('Cálculos '!AL709="","",'Cálculos '!AL709)</f>
        <v/>
      </c>
      <c r="AF703" s="172" t="str">
        <f>IF('Cálculos '!AM709="","",'Cálculos '!AM709)</f>
        <v/>
      </c>
      <c r="AG703" s="172" t="str">
        <f>IF('Cálculos '!AN709="","",'Cálculos '!AN709)</f>
        <v/>
      </c>
      <c r="AH703" s="172" t="str">
        <f>IF('Cálculos '!AO709="","",'Cálculos '!AO709)</f>
        <v/>
      </c>
      <c r="AI703" s="172" t="str">
        <f>IF('Cálculos '!AP709="","",'Cálculos '!AP709)</f>
        <v/>
      </c>
      <c r="AJ703" s="443" t="str">
        <f>IF('Cálculos '!AQ709="","",'Cálculos '!AQ709)</f>
        <v/>
      </c>
      <c r="AK703" s="446" t="str">
        <f>IF('Cálculos '!D709="","",AVERAGE(C703:AJ703))</f>
        <v/>
      </c>
      <c r="AM703" s="181">
        <f t="shared" si="398"/>
        <v>701</v>
      </c>
      <c r="AN703" s="284" t="str">
        <f t="shared" si="399"/>
        <v/>
      </c>
      <c r="AO703" s="285" t="str">
        <f t="shared" si="400"/>
        <v/>
      </c>
      <c r="AP703" s="285" t="str">
        <f t="shared" si="401"/>
        <v/>
      </c>
      <c r="AQ703" s="285" t="str">
        <f t="shared" si="402"/>
        <v/>
      </c>
      <c r="AR703" s="182" t="str">
        <f t="shared" si="403"/>
        <v/>
      </c>
      <c r="AS703" s="182" t="str">
        <f t="shared" si="404"/>
        <v/>
      </c>
      <c r="AT703" s="182" t="str">
        <f t="shared" si="405"/>
        <v/>
      </c>
      <c r="AU703" s="182" t="str">
        <f t="shared" si="406"/>
        <v/>
      </c>
      <c r="AV703" s="182" t="str">
        <f t="shared" si="407"/>
        <v/>
      </c>
      <c r="AW703" s="182" t="str">
        <f t="shared" si="408"/>
        <v/>
      </c>
      <c r="AX703" s="182" t="str">
        <f t="shared" si="409"/>
        <v/>
      </c>
      <c r="AY703" s="182" t="str">
        <f t="shared" si="410"/>
        <v/>
      </c>
      <c r="AZ703" s="182" t="str">
        <f t="shared" si="411"/>
        <v/>
      </c>
      <c r="BA703" s="182" t="str">
        <f t="shared" si="412"/>
        <v/>
      </c>
      <c r="BB703" s="182" t="str">
        <f t="shared" si="413"/>
        <v/>
      </c>
      <c r="BC703" s="182" t="str">
        <f t="shared" si="414"/>
        <v/>
      </c>
      <c r="BD703" s="182" t="str">
        <f t="shared" si="415"/>
        <v/>
      </c>
      <c r="BE703" s="182" t="str">
        <f t="shared" si="416"/>
        <v/>
      </c>
      <c r="BF703" s="182" t="str">
        <f t="shared" si="417"/>
        <v/>
      </c>
      <c r="BG703" s="182" t="str">
        <f t="shared" si="418"/>
        <v/>
      </c>
      <c r="BH703" s="182" t="str">
        <f t="shared" si="419"/>
        <v/>
      </c>
      <c r="BI703" s="182" t="str">
        <f t="shared" si="420"/>
        <v/>
      </c>
      <c r="BJ703" s="182" t="str">
        <f t="shared" si="421"/>
        <v/>
      </c>
      <c r="BK703" s="182" t="str">
        <f t="shared" si="422"/>
        <v/>
      </c>
      <c r="BL703" s="182" t="str">
        <f t="shared" si="423"/>
        <v/>
      </c>
      <c r="BM703" s="182" t="str">
        <f t="shared" si="424"/>
        <v/>
      </c>
      <c r="BN703" s="182" t="str">
        <f t="shared" si="425"/>
        <v/>
      </c>
      <c r="BO703" s="182" t="str">
        <f t="shared" si="426"/>
        <v/>
      </c>
      <c r="BP703" s="182" t="str">
        <f t="shared" si="427"/>
        <v/>
      </c>
      <c r="BQ703" s="182" t="str">
        <f t="shared" si="428"/>
        <v/>
      </c>
      <c r="BR703" s="182" t="str">
        <f t="shared" si="429"/>
        <v/>
      </c>
      <c r="BS703" s="182" t="str">
        <f t="shared" si="430"/>
        <v/>
      </c>
      <c r="BT703" s="182" t="str">
        <f t="shared" si="431"/>
        <v/>
      </c>
      <c r="BU703" s="183" t="str">
        <f t="shared" si="432"/>
        <v/>
      </c>
      <c r="BV703" s="184" t="str">
        <f>IF('Cálculos '!C709="","",AVERAGE(AN703:BU703))</f>
        <v/>
      </c>
    </row>
    <row r="704" spans="2:74" ht="17.25" hidden="1" thickBot="1" x14ac:dyDescent="0.35">
      <c r="B704" s="165">
        <f t="shared" si="433"/>
        <v>702</v>
      </c>
      <c r="C704" s="171" t="str">
        <f>IF('Cálculos '!J710="","",'Cálculos '!J710)</f>
        <v/>
      </c>
      <c r="D704" s="172" t="str">
        <f>IF('Cálculos '!K710="","",'Cálculos '!K710)</f>
        <v/>
      </c>
      <c r="E704" s="172" t="str">
        <f>IF('Cálculos '!L710="","",'Cálculos '!L710)</f>
        <v/>
      </c>
      <c r="F704" s="172" t="str">
        <f>IF('Cálculos '!M710="","",'Cálculos '!M710)</f>
        <v/>
      </c>
      <c r="G704" s="172" t="str">
        <f>IF('Cálculos '!N710="","",'Cálculos '!N710)</f>
        <v/>
      </c>
      <c r="H704" s="172" t="str">
        <f>IF('Cálculos '!O710="","",'Cálculos '!O710)</f>
        <v/>
      </c>
      <c r="I704" s="172" t="str">
        <f>IF('Cálculos '!P710="","",'Cálculos '!P710)</f>
        <v/>
      </c>
      <c r="J704" s="172" t="str">
        <f>IF('Cálculos '!Q710="","",'Cálculos '!Q710)</f>
        <v/>
      </c>
      <c r="K704" s="172" t="str">
        <f>IF('Cálculos '!R710="","",'Cálculos '!R710)</f>
        <v/>
      </c>
      <c r="L704" s="172" t="str">
        <f>IF('Cálculos '!S710="","",'Cálculos '!S710)</f>
        <v/>
      </c>
      <c r="M704" s="172" t="str">
        <f>IF('Cálculos '!T710="","",'Cálculos '!T710)</f>
        <v/>
      </c>
      <c r="N704" s="172" t="str">
        <f>IF('Cálculos '!U710="","",'Cálculos '!U710)</f>
        <v/>
      </c>
      <c r="O704" s="172" t="str">
        <f>IF('Cálculos '!V710="","",'Cálculos '!V710)</f>
        <v/>
      </c>
      <c r="P704" s="172" t="str">
        <f>IF('Cálculos '!W710="","",'Cálculos '!W710)</f>
        <v/>
      </c>
      <c r="Q704" s="172" t="str">
        <f>IF('Cálculos '!X710="","",'Cálculos '!X710)</f>
        <v/>
      </c>
      <c r="R704" s="172" t="str">
        <f>IF('Cálculos '!Y710="","",'Cálculos '!Y710)</f>
        <v/>
      </c>
      <c r="S704" s="172" t="str">
        <f>IF('Cálculos '!Z710="","",'Cálculos '!Z710)</f>
        <v/>
      </c>
      <c r="T704" s="172" t="str">
        <f>IF('Cálculos '!AA710="","",'Cálculos '!AA710)</f>
        <v/>
      </c>
      <c r="U704" s="172" t="str">
        <f>IF('Cálculos '!AB710="","",'Cálculos '!AB710)</f>
        <v/>
      </c>
      <c r="V704" s="172" t="str">
        <f>IF('Cálculos '!AC710="","",'Cálculos '!AC710)</f>
        <v/>
      </c>
      <c r="W704" s="172" t="str">
        <f>IF('Cálculos '!AD710="","",'Cálculos '!AD710)</f>
        <v/>
      </c>
      <c r="X704" s="172" t="str">
        <f>IF('Cálculos '!AE710="","",'Cálculos '!AE710)</f>
        <v/>
      </c>
      <c r="Y704" s="172" t="str">
        <f>IF('Cálculos '!AF710="","",'Cálculos '!AF710)</f>
        <v/>
      </c>
      <c r="Z704" s="172" t="str">
        <f>IF('Cálculos '!AG710="","",'Cálculos '!AG710)</f>
        <v/>
      </c>
      <c r="AA704" s="172" t="str">
        <f>IF('Cálculos '!AH710="","",'Cálculos '!AH710)</f>
        <v/>
      </c>
      <c r="AB704" s="172" t="str">
        <f>IF('Cálculos '!AI710="","",'Cálculos '!AI710)</f>
        <v/>
      </c>
      <c r="AC704" s="172" t="str">
        <f>IF('Cálculos '!AJ710="","",'Cálculos '!AJ710)</f>
        <v/>
      </c>
      <c r="AD704" s="172" t="str">
        <f>IF('Cálculos '!AK710="","",'Cálculos '!AK710)</f>
        <v/>
      </c>
      <c r="AE704" s="172" t="str">
        <f>IF('Cálculos '!AL710="","",'Cálculos '!AL710)</f>
        <v/>
      </c>
      <c r="AF704" s="172" t="str">
        <f>IF('Cálculos '!AM710="","",'Cálculos '!AM710)</f>
        <v/>
      </c>
      <c r="AG704" s="172" t="str">
        <f>IF('Cálculos '!AN710="","",'Cálculos '!AN710)</f>
        <v/>
      </c>
      <c r="AH704" s="172" t="str">
        <f>IF('Cálculos '!AO710="","",'Cálculos '!AO710)</f>
        <v/>
      </c>
      <c r="AI704" s="172" t="str">
        <f>IF('Cálculos '!AP710="","",'Cálculos '!AP710)</f>
        <v/>
      </c>
      <c r="AJ704" s="443" t="str">
        <f>IF('Cálculos '!AQ710="","",'Cálculos '!AQ710)</f>
        <v/>
      </c>
      <c r="AK704" s="446" t="str">
        <f>IF('Cálculos '!D710="","",AVERAGE(C704:AJ704))</f>
        <v/>
      </c>
      <c r="AM704" s="181">
        <f t="shared" si="398"/>
        <v>702</v>
      </c>
      <c r="AN704" s="284" t="str">
        <f t="shared" si="399"/>
        <v/>
      </c>
      <c r="AO704" s="285" t="str">
        <f t="shared" si="400"/>
        <v/>
      </c>
      <c r="AP704" s="285" t="str">
        <f t="shared" si="401"/>
        <v/>
      </c>
      <c r="AQ704" s="285" t="str">
        <f t="shared" si="402"/>
        <v/>
      </c>
      <c r="AR704" s="182" t="str">
        <f t="shared" si="403"/>
        <v/>
      </c>
      <c r="AS704" s="182" t="str">
        <f t="shared" si="404"/>
        <v/>
      </c>
      <c r="AT704" s="182" t="str">
        <f t="shared" si="405"/>
        <v/>
      </c>
      <c r="AU704" s="182" t="str">
        <f t="shared" si="406"/>
        <v/>
      </c>
      <c r="AV704" s="182" t="str">
        <f t="shared" si="407"/>
        <v/>
      </c>
      <c r="AW704" s="182" t="str">
        <f t="shared" si="408"/>
        <v/>
      </c>
      <c r="AX704" s="182" t="str">
        <f t="shared" si="409"/>
        <v/>
      </c>
      <c r="AY704" s="182" t="str">
        <f t="shared" si="410"/>
        <v/>
      </c>
      <c r="AZ704" s="182" t="str">
        <f t="shared" si="411"/>
        <v/>
      </c>
      <c r="BA704" s="182" t="str">
        <f t="shared" si="412"/>
        <v/>
      </c>
      <c r="BB704" s="182" t="str">
        <f t="shared" si="413"/>
        <v/>
      </c>
      <c r="BC704" s="182" t="str">
        <f t="shared" si="414"/>
        <v/>
      </c>
      <c r="BD704" s="182" t="str">
        <f t="shared" si="415"/>
        <v/>
      </c>
      <c r="BE704" s="182" t="str">
        <f t="shared" si="416"/>
        <v/>
      </c>
      <c r="BF704" s="182" t="str">
        <f t="shared" si="417"/>
        <v/>
      </c>
      <c r="BG704" s="182" t="str">
        <f t="shared" si="418"/>
        <v/>
      </c>
      <c r="BH704" s="182" t="str">
        <f t="shared" si="419"/>
        <v/>
      </c>
      <c r="BI704" s="182" t="str">
        <f t="shared" si="420"/>
        <v/>
      </c>
      <c r="BJ704" s="182" t="str">
        <f t="shared" si="421"/>
        <v/>
      </c>
      <c r="BK704" s="182" t="str">
        <f t="shared" si="422"/>
        <v/>
      </c>
      <c r="BL704" s="182" t="str">
        <f t="shared" si="423"/>
        <v/>
      </c>
      <c r="BM704" s="182" t="str">
        <f t="shared" si="424"/>
        <v/>
      </c>
      <c r="BN704" s="182" t="str">
        <f t="shared" si="425"/>
        <v/>
      </c>
      <c r="BO704" s="182" t="str">
        <f t="shared" si="426"/>
        <v/>
      </c>
      <c r="BP704" s="182" t="str">
        <f t="shared" si="427"/>
        <v/>
      </c>
      <c r="BQ704" s="182" t="str">
        <f t="shared" si="428"/>
        <v/>
      </c>
      <c r="BR704" s="182" t="str">
        <f t="shared" si="429"/>
        <v/>
      </c>
      <c r="BS704" s="182" t="str">
        <f t="shared" si="430"/>
        <v/>
      </c>
      <c r="BT704" s="182" t="str">
        <f t="shared" si="431"/>
        <v/>
      </c>
      <c r="BU704" s="183" t="str">
        <f t="shared" si="432"/>
        <v/>
      </c>
      <c r="BV704" s="184" t="str">
        <f>IF('Cálculos '!C710="","",AVERAGE(AN704:BU704))</f>
        <v/>
      </c>
    </row>
    <row r="705" spans="2:74" ht="17.25" hidden="1" thickBot="1" x14ac:dyDescent="0.35">
      <c r="B705" s="165">
        <f t="shared" si="433"/>
        <v>703</v>
      </c>
      <c r="C705" s="171" t="str">
        <f>IF('Cálculos '!J711="","",'Cálculos '!J711)</f>
        <v/>
      </c>
      <c r="D705" s="172" t="str">
        <f>IF('Cálculos '!K711="","",'Cálculos '!K711)</f>
        <v/>
      </c>
      <c r="E705" s="172" t="str">
        <f>IF('Cálculos '!L711="","",'Cálculos '!L711)</f>
        <v/>
      </c>
      <c r="F705" s="172" t="str">
        <f>IF('Cálculos '!M711="","",'Cálculos '!M711)</f>
        <v/>
      </c>
      <c r="G705" s="172" t="str">
        <f>IF('Cálculos '!N711="","",'Cálculos '!N711)</f>
        <v/>
      </c>
      <c r="H705" s="172" t="str">
        <f>IF('Cálculos '!O711="","",'Cálculos '!O711)</f>
        <v/>
      </c>
      <c r="I705" s="172" t="str">
        <f>IF('Cálculos '!P711="","",'Cálculos '!P711)</f>
        <v/>
      </c>
      <c r="J705" s="172" t="str">
        <f>IF('Cálculos '!Q711="","",'Cálculos '!Q711)</f>
        <v/>
      </c>
      <c r="K705" s="172" t="str">
        <f>IF('Cálculos '!R711="","",'Cálculos '!R711)</f>
        <v/>
      </c>
      <c r="L705" s="172" t="str">
        <f>IF('Cálculos '!S711="","",'Cálculos '!S711)</f>
        <v/>
      </c>
      <c r="M705" s="172" t="str">
        <f>IF('Cálculos '!T711="","",'Cálculos '!T711)</f>
        <v/>
      </c>
      <c r="N705" s="172" t="str">
        <f>IF('Cálculos '!U711="","",'Cálculos '!U711)</f>
        <v/>
      </c>
      <c r="O705" s="172" t="str">
        <f>IF('Cálculos '!V711="","",'Cálculos '!V711)</f>
        <v/>
      </c>
      <c r="P705" s="172" t="str">
        <f>IF('Cálculos '!W711="","",'Cálculos '!W711)</f>
        <v/>
      </c>
      <c r="Q705" s="172" t="str">
        <f>IF('Cálculos '!X711="","",'Cálculos '!X711)</f>
        <v/>
      </c>
      <c r="R705" s="172" t="str">
        <f>IF('Cálculos '!Y711="","",'Cálculos '!Y711)</f>
        <v/>
      </c>
      <c r="S705" s="172" t="str">
        <f>IF('Cálculos '!Z711="","",'Cálculos '!Z711)</f>
        <v/>
      </c>
      <c r="T705" s="172" t="str">
        <f>IF('Cálculos '!AA711="","",'Cálculos '!AA711)</f>
        <v/>
      </c>
      <c r="U705" s="172" t="str">
        <f>IF('Cálculos '!AB711="","",'Cálculos '!AB711)</f>
        <v/>
      </c>
      <c r="V705" s="172" t="str">
        <f>IF('Cálculos '!AC711="","",'Cálculos '!AC711)</f>
        <v/>
      </c>
      <c r="W705" s="172" t="str">
        <f>IF('Cálculos '!AD711="","",'Cálculos '!AD711)</f>
        <v/>
      </c>
      <c r="X705" s="172" t="str">
        <f>IF('Cálculos '!AE711="","",'Cálculos '!AE711)</f>
        <v/>
      </c>
      <c r="Y705" s="172" t="str">
        <f>IF('Cálculos '!AF711="","",'Cálculos '!AF711)</f>
        <v/>
      </c>
      <c r="Z705" s="172" t="str">
        <f>IF('Cálculos '!AG711="","",'Cálculos '!AG711)</f>
        <v/>
      </c>
      <c r="AA705" s="172" t="str">
        <f>IF('Cálculos '!AH711="","",'Cálculos '!AH711)</f>
        <v/>
      </c>
      <c r="AB705" s="172" t="str">
        <f>IF('Cálculos '!AI711="","",'Cálculos '!AI711)</f>
        <v/>
      </c>
      <c r="AC705" s="172" t="str">
        <f>IF('Cálculos '!AJ711="","",'Cálculos '!AJ711)</f>
        <v/>
      </c>
      <c r="AD705" s="172" t="str">
        <f>IF('Cálculos '!AK711="","",'Cálculos '!AK711)</f>
        <v/>
      </c>
      <c r="AE705" s="172" t="str">
        <f>IF('Cálculos '!AL711="","",'Cálculos '!AL711)</f>
        <v/>
      </c>
      <c r="AF705" s="172" t="str">
        <f>IF('Cálculos '!AM711="","",'Cálculos '!AM711)</f>
        <v/>
      </c>
      <c r="AG705" s="172" t="str">
        <f>IF('Cálculos '!AN711="","",'Cálculos '!AN711)</f>
        <v/>
      </c>
      <c r="AH705" s="172" t="str">
        <f>IF('Cálculos '!AO711="","",'Cálculos '!AO711)</f>
        <v/>
      </c>
      <c r="AI705" s="172" t="str">
        <f>IF('Cálculos '!AP711="","",'Cálculos '!AP711)</f>
        <v/>
      </c>
      <c r="AJ705" s="443" t="str">
        <f>IF('Cálculos '!AQ711="","",'Cálculos '!AQ711)</f>
        <v/>
      </c>
      <c r="AK705" s="446" t="str">
        <f>IF('Cálculos '!D711="","",AVERAGE(C705:AJ705))</f>
        <v/>
      </c>
      <c r="AM705" s="181">
        <f t="shared" si="398"/>
        <v>703</v>
      </c>
      <c r="AN705" s="284" t="str">
        <f t="shared" si="399"/>
        <v/>
      </c>
      <c r="AO705" s="285" t="str">
        <f t="shared" si="400"/>
        <v/>
      </c>
      <c r="AP705" s="285" t="str">
        <f t="shared" si="401"/>
        <v/>
      </c>
      <c r="AQ705" s="285" t="str">
        <f t="shared" si="402"/>
        <v/>
      </c>
      <c r="AR705" s="182" t="str">
        <f t="shared" si="403"/>
        <v/>
      </c>
      <c r="AS705" s="182" t="str">
        <f t="shared" si="404"/>
        <v/>
      </c>
      <c r="AT705" s="182" t="str">
        <f t="shared" si="405"/>
        <v/>
      </c>
      <c r="AU705" s="182" t="str">
        <f t="shared" si="406"/>
        <v/>
      </c>
      <c r="AV705" s="182" t="str">
        <f t="shared" si="407"/>
        <v/>
      </c>
      <c r="AW705" s="182" t="str">
        <f t="shared" si="408"/>
        <v/>
      </c>
      <c r="AX705" s="182" t="str">
        <f t="shared" si="409"/>
        <v/>
      </c>
      <c r="AY705" s="182" t="str">
        <f t="shared" si="410"/>
        <v/>
      </c>
      <c r="AZ705" s="182" t="str">
        <f t="shared" si="411"/>
        <v/>
      </c>
      <c r="BA705" s="182" t="str">
        <f t="shared" si="412"/>
        <v/>
      </c>
      <c r="BB705" s="182" t="str">
        <f t="shared" si="413"/>
        <v/>
      </c>
      <c r="BC705" s="182" t="str">
        <f t="shared" si="414"/>
        <v/>
      </c>
      <c r="BD705" s="182" t="str">
        <f t="shared" si="415"/>
        <v/>
      </c>
      <c r="BE705" s="182" t="str">
        <f t="shared" si="416"/>
        <v/>
      </c>
      <c r="BF705" s="182" t="str">
        <f t="shared" si="417"/>
        <v/>
      </c>
      <c r="BG705" s="182" t="str">
        <f t="shared" si="418"/>
        <v/>
      </c>
      <c r="BH705" s="182" t="str">
        <f t="shared" si="419"/>
        <v/>
      </c>
      <c r="BI705" s="182" t="str">
        <f t="shared" si="420"/>
        <v/>
      </c>
      <c r="BJ705" s="182" t="str">
        <f t="shared" si="421"/>
        <v/>
      </c>
      <c r="BK705" s="182" t="str">
        <f t="shared" si="422"/>
        <v/>
      </c>
      <c r="BL705" s="182" t="str">
        <f t="shared" si="423"/>
        <v/>
      </c>
      <c r="BM705" s="182" t="str">
        <f t="shared" si="424"/>
        <v/>
      </c>
      <c r="BN705" s="182" t="str">
        <f t="shared" si="425"/>
        <v/>
      </c>
      <c r="BO705" s="182" t="str">
        <f t="shared" si="426"/>
        <v/>
      </c>
      <c r="BP705" s="182" t="str">
        <f t="shared" si="427"/>
        <v/>
      </c>
      <c r="BQ705" s="182" t="str">
        <f t="shared" si="428"/>
        <v/>
      </c>
      <c r="BR705" s="182" t="str">
        <f t="shared" si="429"/>
        <v/>
      </c>
      <c r="BS705" s="182" t="str">
        <f t="shared" si="430"/>
        <v/>
      </c>
      <c r="BT705" s="182" t="str">
        <f t="shared" si="431"/>
        <v/>
      </c>
      <c r="BU705" s="183" t="str">
        <f t="shared" si="432"/>
        <v/>
      </c>
      <c r="BV705" s="184" t="str">
        <f>IF('Cálculos '!C711="","",AVERAGE(AN705:BU705))</f>
        <v/>
      </c>
    </row>
    <row r="706" spans="2:74" ht="17.25" hidden="1" thickBot="1" x14ac:dyDescent="0.35">
      <c r="B706" s="165">
        <f t="shared" si="433"/>
        <v>704</v>
      </c>
      <c r="C706" s="171" t="str">
        <f>IF('Cálculos '!J712="","",'Cálculos '!J712)</f>
        <v/>
      </c>
      <c r="D706" s="172" t="str">
        <f>IF('Cálculos '!K712="","",'Cálculos '!K712)</f>
        <v/>
      </c>
      <c r="E706" s="172" t="str">
        <f>IF('Cálculos '!L712="","",'Cálculos '!L712)</f>
        <v/>
      </c>
      <c r="F706" s="172" t="str">
        <f>IF('Cálculos '!M712="","",'Cálculos '!M712)</f>
        <v/>
      </c>
      <c r="G706" s="172" t="str">
        <f>IF('Cálculos '!N712="","",'Cálculos '!N712)</f>
        <v/>
      </c>
      <c r="H706" s="172" t="str">
        <f>IF('Cálculos '!O712="","",'Cálculos '!O712)</f>
        <v/>
      </c>
      <c r="I706" s="172" t="str">
        <f>IF('Cálculos '!P712="","",'Cálculos '!P712)</f>
        <v/>
      </c>
      <c r="J706" s="172" t="str">
        <f>IF('Cálculos '!Q712="","",'Cálculos '!Q712)</f>
        <v/>
      </c>
      <c r="K706" s="172" t="str">
        <f>IF('Cálculos '!R712="","",'Cálculos '!R712)</f>
        <v/>
      </c>
      <c r="L706" s="172" t="str">
        <f>IF('Cálculos '!S712="","",'Cálculos '!S712)</f>
        <v/>
      </c>
      <c r="M706" s="172" t="str">
        <f>IF('Cálculos '!T712="","",'Cálculos '!T712)</f>
        <v/>
      </c>
      <c r="N706" s="172" t="str">
        <f>IF('Cálculos '!U712="","",'Cálculos '!U712)</f>
        <v/>
      </c>
      <c r="O706" s="172" t="str">
        <f>IF('Cálculos '!V712="","",'Cálculos '!V712)</f>
        <v/>
      </c>
      <c r="P706" s="172" t="str">
        <f>IF('Cálculos '!W712="","",'Cálculos '!W712)</f>
        <v/>
      </c>
      <c r="Q706" s="172" t="str">
        <f>IF('Cálculos '!X712="","",'Cálculos '!X712)</f>
        <v/>
      </c>
      <c r="R706" s="172" t="str">
        <f>IF('Cálculos '!Y712="","",'Cálculos '!Y712)</f>
        <v/>
      </c>
      <c r="S706" s="172" t="str">
        <f>IF('Cálculos '!Z712="","",'Cálculos '!Z712)</f>
        <v/>
      </c>
      <c r="T706" s="172" t="str">
        <f>IF('Cálculos '!AA712="","",'Cálculos '!AA712)</f>
        <v/>
      </c>
      <c r="U706" s="172" t="str">
        <f>IF('Cálculos '!AB712="","",'Cálculos '!AB712)</f>
        <v/>
      </c>
      <c r="V706" s="172" t="str">
        <f>IF('Cálculos '!AC712="","",'Cálculos '!AC712)</f>
        <v/>
      </c>
      <c r="W706" s="172" t="str">
        <f>IF('Cálculos '!AD712="","",'Cálculos '!AD712)</f>
        <v/>
      </c>
      <c r="X706" s="172" t="str">
        <f>IF('Cálculos '!AE712="","",'Cálculos '!AE712)</f>
        <v/>
      </c>
      <c r="Y706" s="172" t="str">
        <f>IF('Cálculos '!AF712="","",'Cálculos '!AF712)</f>
        <v/>
      </c>
      <c r="Z706" s="172" t="str">
        <f>IF('Cálculos '!AG712="","",'Cálculos '!AG712)</f>
        <v/>
      </c>
      <c r="AA706" s="172" t="str">
        <f>IF('Cálculos '!AH712="","",'Cálculos '!AH712)</f>
        <v/>
      </c>
      <c r="AB706" s="172" t="str">
        <f>IF('Cálculos '!AI712="","",'Cálculos '!AI712)</f>
        <v/>
      </c>
      <c r="AC706" s="172" t="str">
        <f>IF('Cálculos '!AJ712="","",'Cálculos '!AJ712)</f>
        <v/>
      </c>
      <c r="AD706" s="172" t="str">
        <f>IF('Cálculos '!AK712="","",'Cálculos '!AK712)</f>
        <v/>
      </c>
      <c r="AE706" s="172" t="str">
        <f>IF('Cálculos '!AL712="","",'Cálculos '!AL712)</f>
        <v/>
      </c>
      <c r="AF706" s="172" t="str">
        <f>IF('Cálculos '!AM712="","",'Cálculos '!AM712)</f>
        <v/>
      </c>
      <c r="AG706" s="172" t="str">
        <f>IF('Cálculos '!AN712="","",'Cálculos '!AN712)</f>
        <v/>
      </c>
      <c r="AH706" s="172" t="str">
        <f>IF('Cálculos '!AO712="","",'Cálculos '!AO712)</f>
        <v/>
      </c>
      <c r="AI706" s="172" t="str">
        <f>IF('Cálculos '!AP712="","",'Cálculos '!AP712)</f>
        <v/>
      </c>
      <c r="AJ706" s="443" t="str">
        <f>IF('Cálculos '!AQ712="","",'Cálculos '!AQ712)</f>
        <v/>
      </c>
      <c r="AK706" s="446" t="str">
        <f>IF('Cálculos '!D712="","",AVERAGE(C706:AJ706))</f>
        <v/>
      </c>
      <c r="AM706" s="181">
        <f t="shared" si="398"/>
        <v>704</v>
      </c>
      <c r="AN706" s="284" t="str">
        <f t="shared" si="399"/>
        <v/>
      </c>
      <c r="AO706" s="285" t="str">
        <f t="shared" si="400"/>
        <v/>
      </c>
      <c r="AP706" s="285" t="str">
        <f t="shared" si="401"/>
        <v/>
      </c>
      <c r="AQ706" s="285" t="str">
        <f t="shared" si="402"/>
        <v/>
      </c>
      <c r="AR706" s="182" t="str">
        <f t="shared" si="403"/>
        <v/>
      </c>
      <c r="AS706" s="182" t="str">
        <f t="shared" si="404"/>
        <v/>
      </c>
      <c r="AT706" s="182" t="str">
        <f t="shared" si="405"/>
        <v/>
      </c>
      <c r="AU706" s="182" t="str">
        <f t="shared" si="406"/>
        <v/>
      </c>
      <c r="AV706" s="182" t="str">
        <f t="shared" si="407"/>
        <v/>
      </c>
      <c r="AW706" s="182" t="str">
        <f t="shared" si="408"/>
        <v/>
      </c>
      <c r="AX706" s="182" t="str">
        <f t="shared" si="409"/>
        <v/>
      </c>
      <c r="AY706" s="182" t="str">
        <f t="shared" si="410"/>
        <v/>
      </c>
      <c r="AZ706" s="182" t="str">
        <f t="shared" si="411"/>
        <v/>
      </c>
      <c r="BA706" s="182" t="str">
        <f t="shared" si="412"/>
        <v/>
      </c>
      <c r="BB706" s="182" t="str">
        <f t="shared" si="413"/>
        <v/>
      </c>
      <c r="BC706" s="182" t="str">
        <f t="shared" si="414"/>
        <v/>
      </c>
      <c r="BD706" s="182" t="str">
        <f t="shared" si="415"/>
        <v/>
      </c>
      <c r="BE706" s="182" t="str">
        <f t="shared" si="416"/>
        <v/>
      </c>
      <c r="BF706" s="182" t="str">
        <f t="shared" si="417"/>
        <v/>
      </c>
      <c r="BG706" s="182" t="str">
        <f t="shared" si="418"/>
        <v/>
      </c>
      <c r="BH706" s="182" t="str">
        <f t="shared" si="419"/>
        <v/>
      </c>
      <c r="BI706" s="182" t="str">
        <f t="shared" si="420"/>
        <v/>
      </c>
      <c r="BJ706" s="182" t="str">
        <f t="shared" si="421"/>
        <v/>
      </c>
      <c r="BK706" s="182" t="str">
        <f t="shared" si="422"/>
        <v/>
      </c>
      <c r="BL706" s="182" t="str">
        <f t="shared" si="423"/>
        <v/>
      </c>
      <c r="BM706" s="182" t="str">
        <f t="shared" si="424"/>
        <v/>
      </c>
      <c r="BN706" s="182" t="str">
        <f t="shared" si="425"/>
        <v/>
      </c>
      <c r="BO706" s="182" t="str">
        <f t="shared" si="426"/>
        <v/>
      </c>
      <c r="BP706" s="182" t="str">
        <f t="shared" si="427"/>
        <v/>
      </c>
      <c r="BQ706" s="182" t="str">
        <f t="shared" si="428"/>
        <v/>
      </c>
      <c r="BR706" s="182" t="str">
        <f t="shared" si="429"/>
        <v/>
      </c>
      <c r="BS706" s="182" t="str">
        <f t="shared" si="430"/>
        <v/>
      </c>
      <c r="BT706" s="182" t="str">
        <f t="shared" si="431"/>
        <v/>
      </c>
      <c r="BU706" s="183" t="str">
        <f t="shared" si="432"/>
        <v/>
      </c>
      <c r="BV706" s="184" t="str">
        <f>IF('Cálculos '!C712="","",AVERAGE(AN706:BU706))</f>
        <v/>
      </c>
    </row>
    <row r="707" spans="2:74" ht="17.25" hidden="1" thickBot="1" x14ac:dyDescent="0.35">
      <c r="B707" s="165">
        <f t="shared" si="433"/>
        <v>705</v>
      </c>
      <c r="C707" s="171" t="str">
        <f>IF('Cálculos '!J713="","",'Cálculos '!J713)</f>
        <v/>
      </c>
      <c r="D707" s="172" t="str">
        <f>IF('Cálculos '!K713="","",'Cálculos '!K713)</f>
        <v/>
      </c>
      <c r="E707" s="172" t="str">
        <f>IF('Cálculos '!L713="","",'Cálculos '!L713)</f>
        <v/>
      </c>
      <c r="F707" s="172" t="str">
        <f>IF('Cálculos '!M713="","",'Cálculos '!M713)</f>
        <v/>
      </c>
      <c r="G707" s="172" t="str">
        <f>IF('Cálculos '!N713="","",'Cálculos '!N713)</f>
        <v/>
      </c>
      <c r="H707" s="172" t="str">
        <f>IF('Cálculos '!O713="","",'Cálculos '!O713)</f>
        <v/>
      </c>
      <c r="I707" s="172" t="str">
        <f>IF('Cálculos '!P713="","",'Cálculos '!P713)</f>
        <v/>
      </c>
      <c r="J707" s="172" t="str">
        <f>IF('Cálculos '!Q713="","",'Cálculos '!Q713)</f>
        <v/>
      </c>
      <c r="K707" s="172" t="str">
        <f>IF('Cálculos '!R713="","",'Cálculos '!R713)</f>
        <v/>
      </c>
      <c r="L707" s="172" t="str">
        <f>IF('Cálculos '!S713="","",'Cálculos '!S713)</f>
        <v/>
      </c>
      <c r="M707" s="172" t="str">
        <f>IF('Cálculos '!T713="","",'Cálculos '!T713)</f>
        <v/>
      </c>
      <c r="N707" s="172" t="str">
        <f>IF('Cálculos '!U713="","",'Cálculos '!U713)</f>
        <v/>
      </c>
      <c r="O707" s="172" t="str">
        <f>IF('Cálculos '!V713="","",'Cálculos '!V713)</f>
        <v/>
      </c>
      <c r="P707" s="172" t="str">
        <f>IF('Cálculos '!W713="","",'Cálculos '!W713)</f>
        <v/>
      </c>
      <c r="Q707" s="172" t="str">
        <f>IF('Cálculos '!X713="","",'Cálculos '!X713)</f>
        <v/>
      </c>
      <c r="R707" s="172" t="str">
        <f>IF('Cálculos '!Y713="","",'Cálculos '!Y713)</f>
        <v/>
      </c>
      <c r="S707" s="172" t="str">
        <f>IF('Cálculos '!Z713="","",'Cálculos '!Z713)</f>
        <v/>
      </c>
      <c r="T707" s="172" t="str">
        <f>IF('Cálculos '!AA713="","",'Cálculos '!AA713)</f>
        <v/>
      </c>
      <c r="U707" s="172" t="str">
        <f>IF('Cálculos '!AB713="","",'Cálculos '!AB713)</f>
        <v/>
      </c>
      <c r="V707" s="172" t="str">
        <f>IF('Cálculos '!AC713="","",'Cálculos '!AC713)</f>
        <v/>
      </c>
      <c r="W707" s="172" t="str">
        <f>IF('Cálculos '!AD713="","",'Cálculos '!AD713)</f>
        <v/>
      </c>
      <c r="X707" s="172" t="str">
        <f>IF('Cálculos '!AE713="","",'Cálculos '!AE713)</f>
        <v/>
      </c>
      <c r="Y707" s="172" t="str">
        <f>IF('Cálculos '!AF713="","",'Cálculos '!AF713)</f>
        <v/>
      </c>
      <c r="Z707" s="172" t="str">
        <f>IF('Cálculos '!AG713="","",'Cálculos '!AG713)</f>
        <v/>
      </c>
      <c r="AA707" s="172" t="str">
        <f>IF('Cálculos '!AH713="","",'Cálculos '!AH713)</f>
        <v/>
      </c>
      <c r="AB707" s="172" t="str">
        <f>IF('Cálculos '!AI713="","",'Cálculos '!AI713)</f>
        <v/>
      </c>
      <c r="AC707" s="172" t="str">
        <f>IF('Cálculos '!AJ713="","",'Cálculos '!AJ713)</f>
        <v/>
      </c>
      <c r="AD707" s="172" t="str">
        <f>IF('Cálculos '!AK713="","",'Cálculos '!AK713)</f>
        <v/>
      </c>
      <c r="AE707" s="172" t="str">
        <f>IF('Cálculos '!AL713="","",'Cálculos '!AL713)</f>
        <v/>
      </c>
      <c r="AF707" s="172" t="str">
        <f>IF('Cálculos '!AM713="","",'Cálculos '!AM713)</f>
        <v/>
      </c>
      <c r="AG707" s="172" t="str">
        <f>IF('Cálculos '!AN713="","",'Cálculos '!AN713)</f>
        <v/>
      </c>
      <c r="AH707" s="172" t="str">
        <f>IF('Cálculos '!AO713="","",'Cálculos '!AO713)</f>
        <v/>
      </c>
      <c r="AI707" s="172" t="str">
        <f>IF('Cálculos '!AP713="","",'Cálculos '!AP713)</f>
        <v/>
      </c>
      <c r="AJ707" s="443" t="str">
        <f>IF('Cálculos '!AQ713="","",'Cálculos '!AQ713)</f>
        <v/>
      </c>
      <c r="AK707" s="446" t="str">
        <f>IF('Cálculos '!D713="","",AVERAGE(C707:AJ707))</f>
        <v/>
      </c>
      <c r="AM707" s="181">
        <f t="shared" si="398"/>
        <v>705</v>
      </c>
      <c r="AN707" s="284" t="str">
        <f t="shared" si="399"/>
        <v/>
      </c>
      <c r="AO707" s="285" t="str">
        <f t="shared" si="400"/>
        <v/>
      </c>
      <c r="AP707" s="285" t="str">
        <f t="shared" si="401"/>
        <v/>
      </c>
      <c r="AQ707" s="285" t="str">
        <f t="shared" si="402"/>
        <v/>
      </c>
      <c r="AR707" s="182" t="str">
        <f t="shared" si="403"/>
        <v/>
      </c>
      <c r="AS707" s="182" t="str">
        <f t="shared" si="404"/>
        <v/>
      </c>
      <c r="AT707" s="182" t="str">
        <f t="shared" si="405"/>
        <v/>
      </c>
      <c r="AU707" s="182" t="str">
        <f t="shared" si="406"/>
        <v/>
      </c>
      <c r="AV707" s="182" t="str">
        <f t="shared" si="407"/>
        <v/>
      </c>
      <c r="AW707" s="182" t="str">
        <f t="shared" si="408"/>
        <v/>
      </c>
      <c r="AX707" s="182" t="str">
        <f t="shared" si="409"/>
        <v/>
      </c>
      <c r="AY707" s="182" t="str">
        <f t="shared" si="410"/>
        <v/>
      </c>
      <c r="AZ707" s="182" t="str">
        <f t="shared" si="411"/>
        <v/>
      </c>
      <c r="BA707" s="182" t="str">
        <f t="shared" si="412"/>
        <v/>
      </c>
      <c r="BB707" s="182" t="str">
        <f t="shared" si="413"/>
        <v/>
      </c>
      <c r="BC707" s="182" t="str">
        <f t="shared" si="414"/>
        <v/>
      </c>
      <c r="BD707" s="182" t="str">
        <f t="shared" si="415"/>
        <v/>
      </c>
      <c r="BE707" s="182" t="str">
        <f t="shared" si="416"/>
        <v/>
      </c>
      <c r="BF707" s="182" t="str">
        <f t="shared" si="417"/>
        <v/>
      </c>
      <c r="BG707" s="182" t="str">
        <f t="shared" si="418"/>
        <v/>
      </c>
      <c r="BH707" s="182" t="str">
        <f t="shared" si="419"/>
        <v/>
      </c>
      <c r="BI707" s="182" t="str">
        <f t="shared" si="420"/>
        <v/>
      </c>
      <c r="BJ707" s="182" t="str">
        <f t="shared" si="421"/>
        <v/>
      </c>
      <c r="BK707" s="182" t="str">
        <f t="shared" si="422"/>
        <v/>
      </c>
      <c r="BL707" s="182" t="str">
        <f t="shared" si="423"/>
        <v/>
      </c>
      <c r="BM707" s="182" t="str">
        <f t="shared" si="424"/>
        <v/>
      </c>
      <c r="BN707" s="182" t="str">
        <f t="shared" si="425"/>
        <v/>
      </c>
      <c r="BO707" s="182" t="str">
        <f t="shared" si="426"/>
        <v/>
      </c>
      <c r="BP707" s="182" t="str">
        <f t="shared" si="427"/>
        <v/>
      </c>
      <c r="BQ707" s="182" t="str">
        <f t="shared" si="428"/>
        <v/>
      </c>
      <c r="BR707" s="182" t="str">
        <f t="shared" si="429"/>
        <v/>
      </c>
      <c r="BS707" s="182" t="str">
        <f t="shared" si="430"/>
        <v/>
      </c>
      <c r="BT707" s="182" t="str">
        <f t="shared" si="431"/>
        <v/>
      </c>
      <c r="BU707" s="183" t="str">
        <f t="shared" si="432"/>
        <v/>
      </c>
      <c r="BV707" s="184" t="str">
        <f>IF('Cálculos '!C713="","",AVERAGE(AN707:BU707))</f>
        <v/>
      </c>
    </row>
    <row r="708" spans="2:74" ht="17.25" hidden="1" thickBot="1" x14ac:dyDescent="0.35">
      <c r="B708" s="165">
        <f t="shared" si="433"/>
        <v>706</v>
      </c>
      <c r="C708" s="171" t="str">
        <f>IF('Cálculos '!J714="","",'Cálculos '!J714)</f>
        <v/>
      </c>
      <c r="D708" s="172" t="str">
        <f>IF('Cálculos '!K714="","",'Cálculos '!K714)</f>
        <v/>
      </c>
      <c r="E708" s="172" t="str">
        <f>IF('Cálculos '!L714="","",'Cálculos '!L714)</f>
        <v/>
      </c>
      <c r="F708" s="172" t="str">
        <f>IF('Cálculos '!M714="","",'Cálculos '!M714)</f>
        <v/>
      </c>
      <c r="G708" s="172" t="str">
        <f>IF('Cálculos '!N714="","",'Cálculos '!N714)</f>
        <v/>
      </c>
      <c r="H708" s="172" t="str">
        <f>IF('Cálculos '!O714="","",'Cálculos '!O714)</f>
        <v/>
      </c>
      <c r="I708" s="172" t="str">
        <f>IF('Cálculos '!P714="","",'Cálculos '!P714)</f>
        <v/>
      </c>
      <c r="J708" s="172" t="str">
        <f>IF('Cálculos '!Q714="","",'Cálculos '!Q714)</f>
        <v/>
      </c>
      <c r="K708" s="172" t="str">
        <f>IF('Cálculos '!R714="","",'Cálculos '!R714)</f>
        <v/>
      </c>
      <c r="L708" s="172" t="str">
        <f>IF('Cálculos '!S714="","",'Cálculos '!S714)</f>
        <v/>
      </c>
      <c r="M708" s="172" t="str">
        <f>IF('Cálculos '!T714="","",'Cálculos '!T714)</f>
        <v/>
      </c>
      <c r="N708" s="172" t="str">
        <f>IF('Cálculos '!U714="","",'Cálculos '!U714)</f>
        <v/>
      </c>
      <c r="O708" s="172" t="str">
        <f>IF('Cálculos '!V714="","",'Cálculos '!V714)</f>
        <v/>
      </c>
      <c r="P708" s="172" t="str">
        <f>IF('Cálculos '!W714="","",'Cálculos '!W714)</f>
        <v/>
      </c>
      <c r="Q708" s="172" t="str">
        <f>IF('Cálculos '!X714="","",'Cálculos '!X714)</f>
        <v/>
      </c>
      <c r="R708" s="172" t="str">
        <f>IF('Cálculos '!Y714="","",'Cálculos '!Y714)</f>
        <v/>
      </c>
      <c r="S708" s="172" t="str">
        <f>IF('Cálculos '!Z714="","",'Cálculos '!Z714)</f>
        <v/>
      </c>
      <c r="T708" s="172" t="str">
        <f>IF('Cálculos '!AA714="","",'Cálculos '!AA714)</f>
        <v/>
      </c>
      <c r="U708" s="172" t="str">
        <f>IF('Cálculos '!AB714="","",'Cálculos '!AB714)</f>
        <v/>
      </c>
      <c r="V708" s="172" t="str">
        <f>IF('Cálculos '!AC714="","",'Cálculos '!AC714)</f>
        <v/>
      </c>
      <c r="W708" s="172" t="str">
        <f>IF('Cálculos '!AD714="","",'Cálculos '!AD714)</f>
        <v/>
      </c>
      <c r="X708" s="172" t="str">
        <f>IF('Cálculos '!AE714="","",'Cálculos '!AE714)</f>
        <v/>
      </c>
      <c r="Y708" s="172" t="str">
        <f>IF('Cálculos '!AF714="","",'Cálculos '!AF714)</f>
        <v/>
      </c>
      <c r="Z708" s="172" t="str">
        <f>IF('Cálculos '!AG714="","",'Cálculos '!AG714)</f>
        <v/>
      </c>
      <c r="AA708" s="172" t="str">
        <f>IF('Cálculos '!AH714="","",'Cálculos '!AH714)</f>
        <v/>
      </c>
      <c r="AB708" s="172" t="str">
        <f>IF('Cálculos '!AI714="","",'Cálculos '!AI714)</f>
        <v/>
      </c>
      <c r="AC708" s="172" t="str">
        <f>IF('Cálculos '!AJ714="","",'Cálculos '!AJ714)</f>
        <v/>
      </c>
      <c r="AD708" s="172" t="str">
        <f>IF('Cálculos '!AK714="","",'Cálculos '!AK714)</f>
        <v/>
      </c>
      <c r="AE708" s="172" t="str">
        <f>IF('Cálculos '!AL714="","",'Cálculos '!AL714)</f>
        <v/>
      </c>
      <c r="AF708" s="172" t="str">
        <f>IF('Cálculos '!AM714="","",'Cálculos '!AM714)</f>
        <v/>
      </c>
      <c r="AG708" s="172" t="str">
        <f>IF('Cálculos '!AN714="","",'Cálculos '!AN714)</f>
        <v/>
      </c>
      <c r="AH708" s="172" t="str">
        <f>IF('Cálculos '!AO714="","",'Cálculos '!AO714)</f>
        <v/>
      </c>
      <c r="AI708" s="172" t="str">
        <f>IF('Cálculos '!AP714="","",'Cálculos '!AP714)</f>
        <v/>
      </c>
      <c r="AJ708" s="443" t="str">
        <f>IF('Cálculos '!AQ714="","",'Cálculos '!AQ714)</f>
        <v/>
      </c>
      <c r="AK708" s="446" t="str">
        <f>IF('Cálculos '!D714="","",AVERAGE(C708:AJ708))</f>
        <v/>
      </c>
      <c r="AM708" s="181">
        <f t="shared" si="398"/>
        <v>706</v>
      </c>
      <c r="AN708" s="284" t="str">
        <f t="shared" si="399"/>
        <v/>
      </c>
      <c r="AO708" s="285" t="str">
        <f t="shared" si="400"/>
        <v/>
      </c>
      <c r="AP708" s="285" t="str">
        <f t="shared" si="401"/>
        <v/>
      </c>
      <c r="AQ708" s="285" t="str">
        <f t="shared" si="402"/>
        <v/>
      </c>
      <c r="AR708" s="182" t="str">
        <f t="shared" si="403"/>
        <v/>
      </c>
      <c r="AS708" s="182" t="str">
        <f t="shared" si="404"/>
        <v/>
      </c>
      <c r="AT708" s="182" t="str">
        <f t="shared" si="405"/>
        <v/>
      </c>
      <c r="AU708" s="182" t="str">
        <f t="shared" si="406"/>
        <v/>
      </c>
      <c r="AV708" s="182" t="str">
        <f t="shared" si="407"/>
        <v/>
      </c>
      <c r="AW708" s="182" t="str">
        <f t="shared" si="408"/>
        <v/>
      </c>
      <c r="AX708" s="182" t="str">
        <f t="shared" si="409"/>
        <v/>
      </c>
      <c r="AY708" s="182" t="str">
        <f t="shared" si="410"/>
        <v/>
      </c>
      <c r="AZ708" s="182" t="str">
        <f t="shared" si="411"/>
        <v/>
      </c>
      <c r="BA708" s="182" t="str">
        <f t="shared" si="412"/>
        <v/>
      </c>
      <c r="BB708" s="182" t="str">
        <f t="shared" si="413"/>
        <v/>
      </c>
      <c r="BC708" s="182" t="str">
        <f t="shared" si="414"/>
        <v/>
      </c>
      <c r="BD708" s="182" t="str">
        <f t="shared" si="415"/>
        <v/>
      </c>
      <c r="BE708" s="182" t="str">
        <f t="shared" si="416"/>
        <v/>
      </c>
      <c r="BF708" s="182" t="str">
        <f t="shared" si="417"/>
        <v/>
      </c>
      <c r="BG708" s="182" t="str">
        <f t="shared" si="418"/>
        <v/>
      </c>
      <c r="BH708" s="182" t="str">
        <f t="shared" si="419"/>
        <v/>
      </c>
      <c r="BI708" s="182" t="str">
        <f t="shared" si="420"/>
        <v/>
      </c>
      <c r="BJ708" s="182" t="str">
        <f t="shared" si="421"/>
        <v/>
      </c>
      <c r="BK708" s="182" t="str">
        <f t="shared" si="422"/>
        <v/>
      </c>
      <c r="BL708" s="182" t="str">
        <f t="shared" si="423"/>
        <v/>
      </c>
      <c r="BM708" s="182" t="str">
        <f t="shared" si="424"/>
        <v/>
      </c>
      <c r="BN708" s="182" t="str">
        <f t="shared" si="425"/>
        <v/>
      </c>
      <c r="BO708" s="182" t="str">
        <f t="shared" si="426"/>
        <v/>
      </c>
      <c r="BP708" s="182" t="str">
        <f t="shared" si="427"/>
        <v/>
      </c>
      <c r="BQ708" s="182" t="str">
        <f t="shared" si="428"/>
        <v/>
      </c>
      <c r="BR708" s="182" t="str">
        <f t="shared" si="429"/>
        <v/>
      </c>
      <c r="BS708" s="182" t="str">
        <f t="shared" si="430"/>
        <v/>
      </c>
      <c r="BT708" s="182" t="str">
        <f t="shared" si="431"/>
        <v/>
      </c>
      <c r="BU708" s="183" t="str">
        <f t="shared" si="432"/>
        <v/>
      </c>
      <c r="BV708" s="184" t="str">
        <f>IF('Cálculos '!C714="","",AVERAGE(AN708:BU708))</f>
        <v/>
      </c>
    </row>
    <row r="709" spans="2:74" ht="17.25" hidden="1" thickBot="1" x14ac:dyDescent="0.35">
      <c r="B709" s="165">
        <f t="shared" si="433"/>
        <v>707</v>
      </c>
      <c r="C709" s="171" t="str">
        <f>IF('Cálculos '!J715="","",'Cálculos '!J715)</f>
        <v/>
      </c>
      <c r="D709" s="172" t="str">
        <f>IF('Cálculos '!K715="","",'Cálculos '!K715)</f>
        <v/>
      </c>
      <c r="E709" s="172" t="str">
        <f>IF('Cálculos '!L715="","",'Cálculos '!L715)</f>
        <v/>
      </c>
      <c r="F709" s="172" t="str">
        <f>IF('Cálculos '!M715="","",'Cálculos '!M715)</f>
        <v/>
      </c>
      <c r="G709" s="172" t="str">
        <f>IF('Cálculos '!N715="","",'Cálculos '!N715)</f>
        <v/>
      </c>
      <c r="H709" s="172" t="str">
        <f>IF('Cálculos '!O715="","",'Cálculos '!O715)</f>
        <v/>
      </c>
      <c r="I709" s="172" t="str">
        <f>IF('Cálculos '!P715="","",'Cálculos '!P715)</f>
        <v/>
      </c>
      <c r="J709" s="172" t="str">
        <f>IF('Cálculos '!Q715="","",'Cálculos '!Q715)</f>
        <v/>
      </c>
      <c r="K709" s="172" t="str">
        <f>IF('Cálculos '!R715="","",'Cálculos '!R715)</f>
        <v/>
      </c>
      <c r="L709" s="172" t="str">
        <f>IF('Cálculos '!S715="","",'Cálculos '!S715)</f>
        <v/>
      </c>
      <c r="M709" s="172" t="str">
        <f>IF('Cálculos '!T715="","",'Cálculos '!T715)</f>
        <v/>
      </c>
      <c r="N709" s="172" t="str">
        <f>IF('Cálculos '!U715="","",'Cálculos '!U715)</f>
        <v/>
      </c>
      <c r="O709" s="172" t="str">
        <f>IF('Cálculos '!V715="","",'Cálculos '!V715)</f>
        <v/>
      </c>
      <c r="P709" s="172" t="str">
        <f>IF('Cálculos '!W715="","",'Cálculos '!W715)</f>
        <v/>
      </c>
      <c r="Q709" s="172" t="str">
        <f>IF('Cálculos '!X715="","",'Cálculos '!X715)</f>
        <v/>
      </c>
      <c r="R709" s="172" t="str">
        <f>IF('Cálculos '!Y715="","",'Cálculos '!Y715)</f>
        <v/>
      </c>
      <c r="S709" s="172" t="str">
        <f>IF('Cálculos '!Z715="","",'Cálculos '!Z715)</f>
        <v/>
      </c>
      <c r="T709" s="172" t="str">
        <f>IF('Cálculos '!AA715="","",'Cálculos '!AA715)</f>
        <v/>
      </c>
      <c r="U709" s="172" t="str">
        <f>IF('Cálculos '!AB715="","",'Cálculos '!AB715)</f>
        <v/>
      </c>
      <c r="V709" s="172" t="str">
        <f>IF('Cálculos '!AC715="","",'Cálculos '!AC715)</f>
        <v/>
      </c>
      <c r="W709" s="172" t="str">
        <f>IF('Cálculos '!AD715="","",'Cálculos '!AD715)</f>
        <v/>
      </c>
      <c r="X709" s="172" t="str">
        <f>IF('Cálculos '!AE715="","",'Cálculos '!AE715)</f>
        <v/>
      </c>
      <c r="Y709" s="172" t="str">
        <f>IF('Cálculos '!AF715="","",'Cálculos '!AF715)</f>
        <v/>
      </c>
      <c r="Z709" s="172" t="str">
        <f>IF('Cálculos '!AG715="","",'Cálculos '!AG715)</f>
        <v/>
      </c>
      <c r="AA709" s="172" t="str">
        <f>IF('Cálculos '!AH715="","",'Cálculos '!AH715)</f>
        <v/>
      </c>
      <c r="AB709" s="172" t="str">
        <f>IF('Cálculos '!AI715="","",'Cálculos '!AI715)</f>
        <v/>
      </c>
      <c r="AC709" s="172" t="str">
        <f>IF('Cálculos '!AJ715="","",'Cálculos '!AJ715)</f>
        <v/>
      </c>
      <c r="AD709" s="172" t="str">
        <f>IF('Cálculos '!AK715="","",'Cálculos '!AK715)</f>
        <v/>
      </c>
      <c r="AE709" s="172" t="str">
        <f>IF('Cálculos '!AL715="","",'Cálculos '!AL715)</f>
        <v/>
      </c>
      <c r="AF709" s="172" t="str">
        <f>IF('Cálculos '!AM715="","",'Cálculos '!AM715)</f>
        <v/>
      </c>
      <c r="AG709" s="172" t="str">
        <f>IF('Cálculos '!AN715="","",'Cálculos '!AN715)</f>
        <v/>
      </c>
      <c r="AH709" s="172" t="str">
        <f>IF('Cálculos '!AO715="","",'Cálculos '!AO715)</f>
        <v/>
      </c>
      <c r="AI709" s="172" t="str">
        <f>IF('Cálculos '!AP715="","",'Cálculos '!AP715)</f>
        <v/>
      </c>
      <c r="AJ709" s="443" t="str">
        <f>IF('Cálculos '!AQ715="","",'Cálculos '!AQ715)</f>
        <v/>
      </c>
      <c r="AK709" s="446" t="str">
        <f>IF('Cálculos '!D715="","",AVERAGE(C709:AJ709))</f>
        <v/>
      </c>
      <c r="AM709" s="181">
        <f t="shared" si="398"/>
        <v>707</v>
      </c>
      <c r="AN709" s="284" t="str">
        <f t="shared" si="399"/>
        <v/>
      </c>
      <c r="AO709" s="285" t="str">
        <f t="shared" si="400"/>
        <v/>
      </c>
      <c r="AP709" s="285" t="str">
        <f t="shared" si="401"/>
        <v/>
      </c>
      <c r="AQ709" s="285" t="str">
        <f t="shared" si="402"/>
        <v/>
      </c>
      <c r="AR709" s="182" t="str">
        <f t="shared" si="403"/>
        <v/>
      </c>
      <c r="AS709" s="182" t="str">
        <f t="shared" si="404"/>
        <v/>
      </c>
      <c r="AT709" s="182" t="str">
        <f t="shared" si="405"/>
        <v/>
      </c>
      <c r="AU709" s="182" t="str">
        <f t="shared" si="406"/>
        <v/>
      </c>
      <c r="AV709" s="182" t="str">
        <f t="shared" si="407"/>
        <v/>
      </c>
      <c r="AW709" s="182" t="str">
        <f t="shared" si="408"/>
        <v/>
      </c>
      <c r="AX709" s="182" t="str">
        <f t="shared" si="409"/>
        <v/>
      </c>
      <c r="AY709" s="182" t="str">
        <f t="shared" si="410"/>
        <v/>
      </c>
      <c r="AZ709" s="182" t="str">
        <f t="shared" si="411"/>
        <v/>
      </c>
      <c r="BA709" s="182" t="str">
        <f t="shared" si="412"/>
        <v/>
      </c>
      <c r="BB709" s="182" t="str">
        <f t="shared" si="413"/>
        <v/>
      </c>
      <c r="BC709" s="182" t="str">
        <f t="shared" si="414"/>
        <v/>
      </c>
      <c r="BD709" s="182" t="str">
        <f t="shared" si="415"/>
        <v/>
      </c>
      <c r="BE709" s="182" t="str">
        <f t="shared" si="416"/>
        <v/>
      </c>
      <c r="BF709" s="182" t="str">
        <f t="shared" si="417"/>
        <v/>
      </c>
      <c r="BG709" s="182" t="str">
        <f t="shared" si="418"/>
        <v/>
      </c>
      <c r="BH709" s="182" t="str">
        <f t="shared" si="419"/>
        <v/>
      </c>
      <c r="BI709" s="182" t="str">
        <f t="shared" si="420"/>
        <v/>
      </c>
      <c r="BJ709" s="182" t="str">
        <f t="shared" si="421"/>
        <v/>
      </c>
      <c r="BK709" s="182" t="str">
        <f t="shared" si="422"/>
        <v/>
      </c>
      <c r="BL709" s="182" t="str">
        <f t="shared" si="423"/>
        <v/>
      </c>
      <c r="BM709" s="182" t="str">
        <f t="shared" si="424"/>
        <v/>
      </c>
      <c r="BN709" s="182" t="str">
        <f t="shared" si="425"/>
        <v/>
      </c>
      <c r="BO709" s="182" t="str">
        <f t="shared" si="426"/>
        <v/>
      </c>
      <c r="BP709" s="182" t="str">
        <f t="shared" si="427"/>
        <v/>
      </c>
      <c r="BQ709" s="182" t="str">
        <f t="shared" si="428"/>
        <v/>
      </c>
      <c r="BR709" s="182" t="str">
        <f t="shared" si="429"/>
        <v/>
      </c>
      <c r="BS709" s="182" t="str">
        <f t="shared" si="430"/>
        <v/>
      </c>
      <c r="BT709" s="182" t="str">
        <f t="shared" si="431"/>
        <v/>
      </c>
      <c r="BU709" s="183" t="str">
        <f t="shared" si="432"/>
        <v/>
      </c>
      <c r="BV709" s="184" t="str">
        <f>IF('Cálculos '!C715="","",AVERAGE(AN709:BU709))</f>
        <v/>
      </c>
    </row>
    <row r="710" spans="2:74" ht="17.25" hidden="1" thickBot="1" x14ac:dyDescent="0.35">
      <c r="B710" s="165">
        <f t="shared" si="433"/>
        <v>708</v>
      </c>
      <c r="C710" s="171" t="str">
        <f>IF('Cálculos '!J716="","",'Cálculos '!J716)</f>
        <v/>
      </c>
      <c r="D710" s="172" t="str">
        <f>IF('Cálculos '!K716="","",'Cálculos '!K716)</f>
        <v/>
      </c>
      <c r="E710" s="172" t="str">
        <f>IF('Cálculos '!L716="","",'Cálculos '!L716)</f>
        <v/>
      </c>
      <c r="F710" s="172" t="str">
        <f>IF('Cálculos '!M716="","",'Cálculos '!M716)</f>
        <v/>
      </c>
      <c r="G710" s="172" t="str">
        <f>IF('Cálculos '!N716="","",'Cálculos '!N716)</f>
        <v/>
      </c>
      <c r="H710" s="172" t="str">
        <f>IF('Cálculos '!O716="","",'Cálculos '!O716)</f>
        <v/>
      </c>
      <c r="I710" s="172" t="str">
        <f>IF('Cálculos '!P716="","",'Cálculos '!P716)</f>
        <v/>
      </c>
      <c r="J710" s="172" t="str">
        <f>IF('Cálculos '!Q716="","",'Cálculos '!Q716)</f>
        <v/>
      </c>
      <c r="K710" s="172" t="str">
        <f>IF('Cálculos '!R716="","",'Cálculos '!R716)</f>
        <v/>
      </c>
      <c r="L710" s="172" t="str">
        <f>IF('Cálculos '!S716="","",'Cálculos '!S716)</f>
        <v/>
      </c>
      <c r="M710" s="172" t="str">
        <f>IF('Cálculos '!T716="","",'Cálculos '!T716)</f>
        <v/>
      </c>
      <c r="N710" s="172" t="str">
        <f>IF('Cálculos '!U716="","",'Cálculos '!U716)</f>
        <v/>
      </c>
      <c r="O710" s="172" t="str">
        <f>IF('Cálculos '!V716="","",'Cálculos '!V716)</f>
        <v/>
      </c>
      <c r="P710" s="172" t="str">
        <f>IF('Cálculos '!W716="","",'Cálculos '!W716)</f>
        <v/>
      </c>
      <c r="Q710" s="172" t="str">
        <f>IF('Cálculos '!X716="","",'Cálculos '!X716)</f>
        <v/>
      </c>
      <c r="R710" s="172" t="str">
        <f>IF('Cálculos '!Y716="","",'Cálculos '!Y716)</f>
        <v/>
      </c>
      <c r="S710" s="172" t="str">
        <f>IF('Cálculos '!Z716="","",'Cálculos '!Z716)</f>
        <v/>
      </c>
      <c r="T710" s="172" t="str">
        <f>IF('Cálculos '!AA716="","",'Cálculos '!AA716)</f>
        <v/>
      </c>
      <c r="U710" s="172" t="str">
        <f>IF('Cálculos '!AB716="","",'Cálculos '!AB716)</f>
        <v/>
      </c>
      <c r="V710" s="172" t="str">
        <f>IF('Cálculos '!AC716="","",'Cálculos '!AC716)</f>
        <v/>
      </c>
      <c r="W710" s="172" t="str">
        <f>IF('Cálculos '!AD716="","",'Cálculos '!AD716)</f>
        <v/>
      </c>
      <c r="X710" s="172" t="str">
        <f>IF('Cálculos '!AE716="","",'Cálculos '!AE716)</f>
        <v/>
      </c>
      <c r="Y710" s="172" t="str">
        <f>IF('Cálculos '!AF716="","",'Cálculos '!AF716)</f>
        <v/>
      </c>
      <c r="Z710" s="172" t="str">
        <f>IF('Cálculos '!AG716="","",'Cálculos '!AG716)</f>
        <v/>
      </c>
      <c r="AA710" s="172" t="str">
        <f>IF('Cálculos '!AH716="","",'Cálculos '!AH716)</f>
        <v/>
      </c>
      <c r="AB710" s="172" t="str">
        <f>IF('Cálculos '!AI716="","",'Cálculos '!AI716)</f>
        <v/>
      </c>
      <c r="AC710" s="172" t="str">
        <f>IF('Cálculos '!AJ716="","",'Cálculos '!AJ716)</f>
        <v/>
      </c>
      <c r="AD710" s="172" t="str">
        <f>IF('Cálculos '!AK716="","",'Cálculos '!AK716)</f>
        <v/>
      </c>
      <c r="AE710" s="172" t="str">
        <f>IF('Cálculos '!AL716="","",'Cálculos '!AL716)</f>
        <v/>
      </c>
      <c r="AF710" s="172" t="str">
        <f>IF('Cálculos '!AM716="","",'Cálculos '!AM716)</f>
        <v/>
      </c>
      <c r="AG710" s="172" t="str">
        <f>IF('Cálculos '!AN716="","",'Cálculos '!AN716)</f>
        <v/>
      </c>
      <c r="AH710" s="172" t="str">
        <f>IF('Cálculos '!AO716="","",'Cálculos '!AO716)</f>
        <v/>
      </c>
      <c r="AI710" s="172" t="str">
        <f>IF('Cálculos '!AP716="","",'Cálculos '!AP716)</f>
        <v/>
      </c>
      <c r="AJ710" s="443" t="str">
        <f>IF('Cálculos '!AQ716="","",'Cálculos '!AQ716)</f>
        <v/>
      </c>
      <c r="AK710" s="446" t="str">
        <f>IF('Cálculos '!D716="","",AVERAGE(C710:AJ710))</f>
        <v/>
      </c>
      <c r="AM710" s="181">
        <f t="shared" ref="AM710:AM773" si="434">+AM709+1</f>
        <v>708</v>
      </c>
      <c r="AN710" s="284" t="str">
        <f t="shared" ref="AN710:AN773" si="435">+IF(OR(C710=0,C710=""),"",SUM(C710-$AK710)/C710)</f>
        <v/>
      </c>
      <c r="AO710" s="285" t="str">
        <f t="shared" ref="AO710:AO773" si="436">+IF(OR(D710=0,D710=""),"",SUM(D710-$AK710)/D710)</f>
        <v/>
      </c>
      <c r="AP710" s="285" t="str">
        <f t="shared" ref="AP710:AP773" si="437">+IF(OR(E710=0,E710=""),"",SUM(E710-$AK710)/E710)</f>
        <v/>
      </c>
      <c r="AQ710" s="285" t="str">
        <f t="shared" ref="AQ710:AQ773" si="438">+IF(OR(F710=0,F710=""),"",SUM(F710-$AK710)/F710)</f>
        <v/>
      </c>
      <c r="AR710" s="182" t="str">
        <f t="shared" ref="AR710:AR773" si="439">+IF(OR(G710=0,G710=""),"",SUM(G710-$AK710)/G710)</f>
        <v/>
      </c>
      <c r="AS710" s="182" t="str">
        <f t="shared" ref="AS710:AS773" si="440">+IF(OR(H710=0,H710=""),"",SUM(H710-$AK710)/H710)</f>
        <v/>
      </c>
      <c r="AT710" s="182" t="str">
        <f t="shared" ref="AT710:AT773" si="441">+IF(OR(I710=0,I710=""),"",SUM(I710-$AK710)/I710)</f>
        <v/>
      </c>
      <c r="AU710" s="182" t="str">
        <f t="shared" ref="AU710:AU773" si="442">+IF(OR(J710=0,J710=""),"",SUM(J710-$AK710)/J710)</f>
        <v/>
      </c>
      <c r="AV710" s="182" t="str">
        <f t="shared" ref="AV710:AV773" si="443">+IF(OR(K710=0,K710=""),"",SUM(K710-$AK710)/K710)</f>
        <v/>
      </c>
      <c r="AW710" s="182" t="str">
        <f t="shared" ref="AW710:AW773" si="444">+IF(OR(L710=0,L710=""),"",SUM(L710-$AK710)/L710)</f>
        <v/>
      </c>
      <c r="AX710" s="182" t="str">
        <f t="shared" ref="AX710:AX773" si="445">+IF(OR(M710=0,M710=""),"",SUM(M710-$AK710)/M710)</f>
        <v/>
      </c>
      <c r="AY710" s="182" t="str">
        <f t="shared" ref="AY710:AY773" si="446">+IF(OR(N710=0,N710=""),"",SUM(N710-$AK710)/N710)</f>
        <v/>
      </c>
      <c r="AZ710" s="182" t="str">
        <f t="shared" ref="AZ710:AZ773" si="447">+IF(OR(O710=0,O710=""),"",SUM(O710-$AK710)/O710)</f>
        <v/>
      </c>
      <c r="BA710" s="182" t="str">
        <f t="shared" ref="BA710:BA773" si="448">+IF(OR(P710=0,P710=""),"",SUM(P710-$AK710)/P710)</f>
        <v/>
      </c>
      <c r="BB710" s="182" t="str">
        <f t="shared" ref="BB710:BB773" si="449">+IF(OR(Q710=0,Q710=""),"",SUM(Q710-$AK710)/Q710)</f>
        <v/>
      </c>
      <c r="BC710" s="182" t="str">
        <f t="shared" ref="BC710:BC773" si="450">+IF(OR(R710=0,R710=""),"",SUM(R710-$AK710)/R710)</f>
        <v/>
      </c>
      <c r="BD710" s="182" t="str">
        <f t="shared" ref="BD710:BD773" si="451">+IF(OR(S710=0,S710=""),"",SUM(S710-$AK710)/S710)</f>
        <v/>
      </c>
      <c r="BE710" s="182" t="str">
        <f t="shared" ref="BE710:BE773" si="452">+IF(OR(T710=0,T710=""),"",SUM(T710-$AK710)/T710)</f>
        <v/>
      </c>
      <c r="BF710" s="182" t="str">
        <f t="shared" ref="BF710:BF773" si="453">+IF(OR(U710=0,U710=""),"",SUM(U710-$AK710)/U710)</f>
        <v/>
      </c>
      <c r="BG710" s="182" t="str">
        <f t="shared" ref="BG710:BG773" si="454">+IF(OR(V710=0,V710=""),"",SUM(V710-$AK710)/V710)</f>
        <v/>
      </c>
      <c r="BH710" s="182" t="str">
        <f t="shared" ref="BH710:BH773" si="455">+IF(OR(W710=0,W710=""),"",SUM(W710-$AK710)/W710)</f>
        <v/>
      </c>
      <c r="BI710" s="182" t="str">
        <f t="shared" ref="BI710:BI773" si="456">+IF(OR(X710=0,X710=""),"",SUM(X710-$AK710)/X710)</f>
        <v/>
      </c>
      <c r="BJ710" s="182" t="str">
        <f t="shared" ref="BJ710:BJ773" si="457">+IF(OR(Y710=0,Y710=""),"",SUM(Y710-$AK710)/Y710)</f>
        <v/>
      </c>
      <c r="BK710" s="182" t="str">
        <f t="shared" ref="BK710:BK773" si="458">+IF(OR(Z710=0,Z710=""),"",SUM(Z710-$AK710)/Z710)</f>
        <v/>
      </c>
      <c r="BL710" s="182" t="str">
        <f t="shared" ref="BL710:BL773" si="459">+IF(OR(AA710=0,AA710=""),"",SUM(AA710-$AK710)/AA710)</f>
        <v/>
      </c>
      <c r="BM710" s="182" t="str">
        <f t="shared" ref="BM710:BM773" si="460">+IF(OR(AB710=0,AB710=""),"",SUM(AB710-$AK710)/AB710)</f>
        <v/>
      </c>
      <c r="BN710" s="182" t="str">
        <f t="shared" ref="BN710:BN773" si="461">+IF(OR(AC710=0,AC710=""),"",SUM(AC710-$AK710)/AC710)</f>
        <v/>
      </c>
      <c r="BO710" s="182" t="str">
        <f t="shared" ref="BO710:BO773" si="462">+IF(OR(AD710=0,AD710=""),"",SUM(AD710-$AK710)/AD710)</f>
        <v/>
      </c>
      <c r="BP710" s="182" t="str">
        <f t="shared" ref="BP710:BP773" si="463">+IF(OR(AE710=0,AE710=""),"",SUM(AE710-$AK710)/AE710)</f>
        <v/>
      </c>
      <c r="BQ710" s="182" t="str">
        <f t="shared" ref="BQ710:BQ773" si="464">+IF(OR(AF710=0,AF710=""),"",SUM(AF710-$AK710)/AF710)</f>
        <v/>
      </c>
      <c r="BR710" s="182" t="str">
        <f t="shared" ref="BR710:BR773" si="465">+IF(OR(AG710=0,AG710=""),"",SUM(AG710-$AK710)/AG710)</f>
        <v/>
      </c>
      <c r="BS710" s="182" t="str">
        <f t="shared" ref="BS710:BS773" si="466">+IF(OR(AH710=0,AH710=""),"",SUM(AH710-$AK710)/AH710)</f>
        <v/>
      </c>
      <c r="BT710" s="182" t="str">
        <f t="shared" ref="BT710:BT773" si="467">+IF(OR(AI710=0,AI710=""),"",SUM(AI710-$AK710)/AI710)</f>
        <v/>
      </c>
      <c r="BU710" s="183" t="str">
        <f t="shared" ref="BU710:BU773" si="468">+IF(OR(AJ710=0,AJ710=""),"",SUM(AJ710-$AK710)/AJ710)</f>
        <v/>
      </c>
      <c r="BV710" s="184" t="str">
        <f>IF('Cálculos '!C716="","",AVERAGE(AN710:BU710))</f>
        <v/>
      </c>
    </row>
    <row r="711" spans="2:74" ht="17.25" hidden="1" thickBot="1" x14ac:dyDescent="0.35">
      <c r="B711" s="165">
        <f t="shared" si="433"/>
        <v>709</v>
      </c>
      <c r="C711" s="171" t="str">
        <f>IF('Cálculos '!J717="","",'Cálculos '!J717)</f>
        <v/>
      </c>
      <c r="D711" s="172" t="str">
        <f>IF('Cálculos '!K717="","",'Cálculos '!K717)</f>
        <v/>
      </c>
      <c r="E711" s="172" t="str">
        <f>IF('Cálculos '!L717="","",'Cálculos '!L717)</f>
        <v/>
      </c>
      <c r="F711" s="172" t="str">
        <f>IF('Cálculos '!M717="","",'Cálculos '!M717)</f>
        <v/>
      </c>
      <c r="G711" s="172" t="str">
        <f>IF('Cálculos '!N717="","",'Cálculos '!N717)</f>
        <v/>
      </c>
      <c r="H711" s="172" t="str">
        <f>IF('Cálculos '!O717="","",'Cálculos '!O717)</f>
        <v/>
      </c>
      <c r="I711" s="172" t="str">
        <f>IF('Cálculos '!P717="","",'Cálculos '!P717)</f>
        <v/>
      </c>
      <c r="J711" s="172" t="str">
        <f>IF('Cálculos '!Q717="","",'Cálculos '!Q717)</f>
        <v/>
      </c>
      <c r="K711" s="172" t="str">
        <f>IF('Cálculos '!R717="","",'Cálculos '!R717)</f>
        <v/>
      </c>
      <c r="L711" s="172" t="str">
        <f>IF('Cálculos '!S717="","",'Cálculos '!S717)</f>
        <v/>
      </c>
      <c r="M711" s="172" t="str">
        <f>IF('Cálculos '!T717="","",'Cálculos '!T717)</f>
        <v/>
      </c>
      <c r="N711" s="172" t="str">
        <f>IF('Cálculos '!U717="","",'Cálculos '!U717)</f>
        <v/>
      </c>
      <c r="O711" s="172" t="str">
        <f>IF('Cálculos '!V717="","",'Cálculos '!V717)</f>
        <v/>
      </c>
      <c r="P711" s="172" t="str">
        <f>IF('Cálculos '!W717="","",'Cálculos '!W717)</f>
        <v/>
      </c>
      <c r="Q711" s="172" t="str">
        <f>IF('Cálculos '!X717="","",'Cálculos '!X717)</f>
        <v/>
      </c>
      <c r="R711" s="172" t="str">
        <f>IF('Cálculos '!Y717="","",'Cálculos '!Y717)</f>
        <v/>
      </c>
      <c r="S711" s="172" t="str">
        <f>IF('Cálculos '!Z717="","",'Cálculos '!Z717)</f>
        <v/>
      </c>
      <c r="T711" s="172" t="str">
        <f>IF('Cálculos '!AA717="","",'Cálculos '!AA717)</f>
        <v/>
      </c>
      <c r="U711" s="172" t="str">
        <f>IF('Cálculos '!AB717="","",'Cálculos '!AB717)</f>
        <v/>
      </c>
      <c r="V711" s="172" t="str">
        <f>IF('Cálculos '!AC717="","",'Cálculos '!AC717)</f>
        <v/>
      </c>
      <c r="W711" s="172" t="str">
        <f>IF('Cálculos '!AD717="","",'Cálculos '!AD717)</f>
        <v/>
      </c>
      <c r="X711" s="172" t="str">
        <f>IF('Cálculos '!AE717="","",'Cálculos '!AE717)</f>
        <v/>
      </c>
      <c r="Y711" s="172" t="str">
        <f>IF('Cálculos '!AF717="","",'Cálculos '!AF717)</f>
        <v/>
      </c>
      <c r="Z711" s="172" t="str">
        <f>IF('Cálculos '!AG717="","",'Cálculos '!AG717)</f>
        <v/>
      </c>
      <c r="AA711" s="172" t="str">
        <f>IF('Cálculos '!AH717="","",'Cálculos '!AH717)</f>
        <v/>
      </c>
      <c r="AB711" s="172" t="str">
        <f>IF('Cálculos '!AI717="","",'Cálculos '!AI717)</f>
        <v/>
      </c>
      <c r="AC711" s="172" t="str">
        <f>IF('Cálculos '!AJ717="","",'Cálculos '!AJ717)</f>
        <v/>
      </c>
      <c r="AD711" s="172" t="str">
        <f>IF('Cálculos '!AK717="","",'Cálculos '!AK717)</f>
        <v/>
      </c>
      <c r="AE711" s="172" t="str">
        <f>IF('Cálculos '!AL717="","",'Cálculos '!AL717)</f>
        <v/>
      </c>
      <c r="AF711" s="172" t="str">
        <f>IF('Cálculos '!AM717="","",'Cálculos '!AM717)</f>
        <v/>
      </c>
      <c r="AG711" s="172" t="str">
        <f>IF('Cálculos '!AN717="","",'Cálculos '!AN717)</f>
        <v/>
      </c>
      <c r="AH711" s="172" t="str">
        <f>IF('Cálculos '!AO717="","",'Cálculos '!AO717)</f>
        <v/>
      </c>
      <c r="AI711" s="172" t="str">
        <f>IF('Cálculos '!AP717="","",'Cálculos '!AP717)</f>
        <v/>
      </c>
      <c r="AJ711" s="443" t="str">
        <f>IF('Cálculos '!AQ717="","",'Cálculos '!AQ717)</f>
        <v/>
      </c>
      <c r="AK711" s="446" t="str">
        <f>IF('Cálculos '!D717="","",AVERAGE(C711:AJ711))</f>
        <v/>
      </c>
      <c r="AM711" s="181">
        <f t="shared" si="434"/>
        <v>709</v>
      </c>
      <c r="AN711" s="284" t="str">
        <f t="shared" si="435"/>
        <v/>
      </c>
      <c r="AO711" s="285" t="str">
        <f t="shared" si="436"/>
        <v/>
      </c>
      <c r="AP711" s="285" t="str">
        <f t="shared" si="437"/>
        <v/>
      </c>
      <c r="AQ711" s="285" t="str">
        <f t="shared" si="438"/>
        <v/>
      </c>
      <c r="AR711" s="182" t="str">
        <f t="shared" si="439"/>
        <v/>
      </c>
      <c r="AS711" s="182" t="str">
        <f t="shared" si="440"/>
        <v/>
      </c>
      <c r="AT711" s="182" t="str">
        <f t="shared" si="441"/>
        <v/>
      </c>
      <c r="AU711" s="182" t="str">
        <f t="shared" si="442"/>
        <v/>
      </c>
      <c r="AV711" s="182" t="str">
        <f t="shared" si="443"/>
        <v/>
      </c>
      <c r="AW711" s="182" t="str">
        <f t="shared" si="444"/>
        <v/>
      </c>
      <c r="AX711" s="182" t="str">
        <f t="shared" si="445"/>
        <v/>
      </c>
      <c r="AY711" s="182" t="str">
        <f t="shared" si="446"/>
        <v/>
      </c>
      <c r="AZ711" s="182" t="str">
        <f t="shared" si="447"/>
        <v/>
      </c>
      <c r="BA711" s="182" t="str">
        <f t="shared" si="448"/>
        <v/>
      </c>
      <c r="BB711" s="182" t="str">
        <f t="shared" si="449"/>
        <v/>
      </c>
      <c r="BC711" s="182" t="str">
        <f t="shared" si="450"/>
        <v/>
      </c>
      <c r="BD711" s="182" t="str">
        <f t="shared" si="451"/>
        <v/>
      </c>
      <c r="BE711" s="182" t="str">
        <f t="shared" si="452"/>
        <v/>
      </c>
      <c r="BF711" s="182" t="str">
        <f t="shared" si="453"/>
        <v/>
      </c>
      <c r="BG711" s="182" t="str">
        <f t="shared" si="454"/>
        <v/>
      </c>
      <c r="BH711" s="182" t="str">
        <f t="shared" si="455"/>
        <v/>
      </c>
      <c r="BI711" s="182" t="str">
        <f t="shared" si="456"/>
        <v/>
      </c>
      <c r="BJ711" s="182" t="str">
        <f t="shared" si="457"/>
        <v/>
      </c>
      <c r="BK711" s="182" t="str">
        <f t="shared" si="458"/>
        <v/>
      </c>
      <c r="BL711" s="182" t="str">
        <f t="shared" si="459"/>
        <v/>
      </c>
      <c r="BM711" s="182" t="str">
        <f t="shared" si="460"/>
        <v/>
      </c>
      <c r="BN711" s="182" t="str">
        <f t="shared" si="461"/>
        <v/>
      </c>
      <c r="BO711" s="182" t="str">
        <f t="shared" si="462"/>
        <v/>
      </c>
      <c r="BP711" s="182" t="str">
        <f t="shared" si="463"/>
        <v/>
      </c>
      <c r="BQ711" s="182" t="str">
        <f t="shared" si="464"/>
        <v/>
      </c>
      <c r="BR711" s="182" t="str">
        <f t="shared" si="465"/>
        <v/>
      </c>
      <c r="BS711" s="182" t="str">
        <f t="shared" si="466"/>
        <v/>
      </c>
      <c r="BT711" s="182" t="str">
        <f t="shared" si="467"/>
        <v/>
      </c>
      <c r="BU711" s="183" t="str">
        <f t="shared" si="468"/>
        <v/>
      </c>
      <c r="BV711" s="184" t="str">
        <f>IF('Cálculos '!C717="","",AVERAGE(AN711:BU711))</f>
        <v/>
      </c>
    </row>
    <row r="712" spans="2:74" ht="17.25" hidden="1" thickBot="1" x14ac:dyDescent="0.35">
      <c r="B712" s="165">
        <f t="shared" si="433"/>
        <v>710</v>
      </c>
      <c r="C712" s="171" t="str">
        <f>IF('Cálculos '!J718="","",'Cálculos '!J718)</f>
        <v/>
      </c>
      <c r="D712" s="172" t="str">
        <f>IF('Cálculos '!K718="","",'Cálculos '!K718)</f>
        <v/>
      </c>
      <c r="E712" s="172" t="str">
        <f>IF('Cálculos '!L718="","",'Cálculos '!L718)</f>
        <v/>
      </c>
      <c r="F712" s="172" t="str">
        <f>IF('Cálculos '!M718="","",'Cálculos '!M718)</f>
        <v/>
      </c>
      <c r="G712" s="172" t="str">
        <f>IF('Cálculos '!N718="","",'Cálculos '!N718)</f>
        <v/>
      </c>
      <c r="H712" s="172" t="str">
        <f>IF('Cálculos '!O718="","",'Cálculos '!O718)</f>
        <v/>
      </c>
      <c r="I712" s="172" t="str">
        <f>IF('Cálculos '!P718="","",'Cálculos '!P718)</f>
        <v/>
      </c>
      <c r="J712" s="172" t="str">
        <f>IF('Cálculos '!Q718="","",'Cálculos '!Q718)</f>
        <v/>
      </c>
      <c r="K712" s="172" t="str">
        <f>IF('Cálculos '!R718="","",'Cálculos '!R718)</f>
        <v/>
      </c>
      <c r="L712" s="172" t="str">
        <f>IF('Cálculos '!S718="","",'Cálculos '!S718)</f>
        <v/>
      </c>
      <c r="M712" s="172" t="str">
        <f>IF('Cálculos '!T718="","",'Cálculos '!T718)</f>
        <v/>
      </c>
      <c r="N712" s="172" t="str">
        <f>IF('Cálculos '!U718="","",'Cálculos '!U718)</f>
        <v/>
      </c>
      <c r="O712" s="172" t="str">
        <f>IF('Cálculos '!V718="","",'Cálculos '!V718)</f>
        <v/>
      </c>
      <c r="P712" s="172" t="str">
        <f>IF('Cálculos '!W718="","",'Cálculos '!W718)</f>
        <v/>
      </c>
      <c r="Q712" s="172" t="str">
        <f>IF('Cálculos '!X718="","",'Cálculos '!X718)</f>
        <v/>
      </c>
      <c r="R712" s="172" t="str">
        <f>IF('Cálculos '!Y718="","",'Cálculos '!Y718)</f>
        <v/>
      </c>
      <c r="S712" s="172" t="str">
        <f>IF('Cálculos '!Z718="","",'Cálculos '!Z718)</f>
        <v/>
      </c>
      <c r="T712" s="172" t="str">
        <f>IF('Cálculos '!AA718="","",'Cálculos '!AA718)</f>
        <v/>
      </c>
      <c r="U712" s="172" t="str">
        <f>IF('Cálculos '!AB718="","",'Cálculos '!AB718)</f>
        <v/>
      </c>
      <c r="V712" s="172" t="str">
        <f>IF('Cálculos '!AC718="","",'Cálculos '!AC718)</f>
        <v/>
      </c>
      <c r="W712" s="172" t="str">
        <f>IF('Cálculos '!AD718="","",'Cálculos '!AD718)</f>
        <v/>
      </c>
      <c r="X712" s="172" t="str">
        <f>IF('Cálculos '!AE718="","",'Cálculos '!AE718)</f>
        <v/>
      </c>
      <c r="Y712" s="172" t="str">
        <f>IF('Cálculos '!AF718="","",'Cálculos '!AF718)</f>
        <v/>
      </c>
      <c r="Z712" s="172" t="str">
        <f>IF('Cálculos '!AG718="","",'Cálculos '!AG718)</f>
        <v/>
      </c>
      <c r="AA712" s="172" t="str">
        <f>IF('Cálculos '!AH718="","",'Cálculos '!AH718)</f>
        <v/>
      </c>
      <c r="AB712" s="172" t="str">
        <f>IF('Cálculos '!AI718="","",'Cálculos '!AI718)</f>
        <v/>
      </c>
      <c r="AC712" s="172" t="str">
        <f>IF('Cálculos '!AJ718="","",'Cálculos '!AJ718)</f>
        <v/>
      </c>
      <c r="AD712" s="172" t="str">
        <f>IF('Cálculos '!AK718="","",'Cálculos '!AK718)</f>
        <v/>
      </c>
      <c r="AE712" s="172" t="str">
        <f>IF('Cálculos '!AL718="","",'Cálculos '!AL718)</f>
        <v/>
      </c>
      <c r="AF712" s="172" t="str">
        <f>IF('Cálculos '!AM718="","",'Cálculos '!AM718)</f>
        <v/>
      </c>
      <c r="AG712" s="172" t="str">
        <f>IF('Cálculos '!AN718="","",'Cálculos '!AN718)</f>
        <v/>
      </c>
      <c r="AH712" s="172" t="str">
        <f>IF('Cálculos '!AO718="","",'Cálculos '!AO718)</f>
        <v/>
      </c>
      <c r="AI712" s="172" t="str">
        <f>IF('Cálculos '!AP718="","",'Cálculos '!AP718)</f>
        <v/>
      </c>
      <c r="AJ712" s="443" t="str">
        <f>IF('Cálculos '!AQ718="","",'Cálculos '!AQ718)</f>
        <v/>
      </c>
      <c r="AK712" s="446" t="str">
        <f>IF('Cálculos '!D718="","",AVERAGE(C712:AJ712))</f>
        <v/>
      </c>
      <c r="AM712" s="181">
        <f t="shared" si="434"/>
        <v>710</v>
      </c>
      <c r="AN712" s="284" t="str">
        <f t="shared" si="435"/>
        <v/>
      </c>
      <c r="AO712" s="285" t="str">
        <f t="shared" si="436"/>
        <v/>
      </c>
      <c r="AP712" s="285" t="str">
        <f t="shared" si="437"/>
        <v/>
      </c>
      <c r="AQ712" s="285" t="str">
        <f t="shared" si="438"/>
        <v/>
      </c>
      <c r="AR712" s="182" t="str">
        <f t="shared" si="439"/>
        <v/>
      </c>
      <c r="AS712" s="182" t="str">
        <f t="shared" si="440"/>
        <v/>
      </c>
      <c r="AT712" s="182" t="str">
        <f t="shared" si="441"/>
        <v/>
      </c>
      <c r="AU712" s="182" t="str">
        <f t="shared" si="442"/>
        <v/>
      </c>
      <c r="AV712" s="182" t="str">
        <f t="shared" si="443"/>
        <v/>
      </c>
      <c r="AW712" s="182" t="str">
        <f t="shared" si="444"/>
        <v/>
      </c>
      <c r="AX712" s="182" t="str">
        <f t="shared" si="445"/>
        <v/>
      </c>
      <c r="AY712" s="182" t="str">
        <f t="shared" si="446"/>
        <v/>
      </c>
      <c r="AZ712" s="182" t="str">
        <f t="shared" si="447"/>
        <v/>
      </c>
      <c r="BA712" s="182" t="str">
        <f t="shared" si="448"/>
        <v/>
      </c>
      <c r="BB712" s="182" t="str">
        <f t="shared" si="449"/>
        <v/>
      </c>
      <c r="BC712" s="182" t="str">
        <f t="shared" si="450"/>
        <v/>
      </c>
      <c r="BD712" s="182" t="str">
        <f t="shared" si="451"/>
        <v/>
      </c>
      <c r="BE712" s="182" t="str">
        <f t="shared" si="452"/>
        <v/>
      </c>
      <c r="BF712" s="182" t="str">
        <f t="shared" si="453"/>
        <v/>
      </c>
      <c r="BG712" s="182" t="str">
        <f t="shared" si="454"/>
        <v/>
      </c>
      <c r="BH712" s="182" t="str">
        <f t="shared" si="455"/>
        <v/>
      </c>
      <c r="BI712" s="182" t="str">
        <f t="shared" si="456"/>
        <v/>
      </c>
      <c r="BJ712" s="182" t="str">
        <f t="shared" si="457"/>
        <v/>
      </c>
      <c r="BK712" s="182" t="str">
        <f t="shared" si="458"/>
        <v/>
      </c>
      <c r="BL712" s="182" t="str">
        <f t="shared" si="459"/>
        <v/>
      </c>
      <c r="BM712" s="182" t="str">
        <f t="shared" si="460"/>
        <v/>
      </c>
      <c r="BN712" s="182" t="str">
        <f t="shared" si="461"/>
        <v/>
      </c>
      <c r="BO712" s="182" t="str">
        <f t="shared" si="462"/>
        <v/>
      </c>
      <c r="BP712" s="182" t="str">
        <f t="shared" si="463"/>
        <v/>
      </c>
      <c r="BQ712" s="182" t="str">
        <f t="shared" si="464"/>
        <v/>
      </c>
      <c r="BR712" s="182" t="str">
        <f t="shared" si="465"/>
        <v/>
      </c>
      <c r="BS712" s="182" t="str">
        <f t="shared" si="466"/>
        <v/>
      </c>
      <c r="BT712" s="182" t="str">
        <f t="shared" si="467"/>
        <v/>
      </c>
      <c r="BU712" s="183" t="str">
        <f t="shared" si="468"/>
        <v/>
      </c>
      <c r="BV712" s="184" t="str">
        <f>IF('Cálculos '!C718="","",AVERAGE(AN712:BU712))</f>
        <v/>
      </c>
    </row>
    <row r="713" spans="2:74" ht="17.25" hidden="1" thickBot="1" x14ac:dyDescent="0.35">
      <c r="B713" s="165">
        <f t="shared" si="433"/>
        <v>711</v>
      </c>
      <c r="C713" s="171" t="str">
        <f>IF('Cálculos '!J719="","",'Cálculos '!J719)</f>
        <v/>
      </c>
      <c r="D713" s="172" t="str">
        <f>IF('Cálculos '!K719="","",'Cálculos '!K719)</f>
        <v/>
      </c>
      <c r="E713" s="172" t="str">
        <f>IF('Cálculos '!L719="","",'Cálculos '!L719)</f>
        <v/>
      </c>
      <c r="F713" s="172" t="str">
        <f>IF('Cálculos '!M719="","",'Cálculos '!M719)</f>
        <v/>
      </c>
      <c r="G713" s="172" t="str">
        <f>IF('Cálculos '!N719="","",'Cálculos '!N719)</f>
        <v/>
      </c>
      <c r="H713" s="172" t="str">
        <f>IF('Cálculos '!O719="","",'Cálculos '!O719)</f>
        <v/>
      </c>
      <c r="I713" s="172" t="str">
        <f>IF('Cálculos '!P719="","",'Cálculos '!P719)</f>
        <v/>
      </c>
      <c r="J713" s="172" t="str">
        <f>IF('Cálculos '!Q719="","",'Cálculos '!Q719)</f>
        <v/>
      </c>
      <c r="K713" s="172" t="str">
        <f>IF('Cálculos '!R719="","",'Cálculos '!R719)</f>
        <v/>
      </c>
      <c r="L713" s="172" t="str">
        <f>IF('Cálculos '!S719="","",'Cálculos '!S719)</f>
        <v/>
      </c>
      <c r="M713" s="172" t="str">
        <f>IF('Cálculos '!T719="","",'Cálculos '!T719)</f>
        <v/>
      </c>
      <c r="N713" s="172" t="str">
        <f>IF('Cálculos '!U719="","",'Cálculos '!U719)</f>
        <v/>
      </c>
      <c r="O713" s="172" t="str">
        <f>IF('Cálculos '!V719="","",'Cálculos '!V719)</f>
        <v/>
      </c>
      <c r="P713" s="172" t="str">
        <f>IF('Cálculos '!W719="","",'Cálculos '!W719)</f>
        <v/>
      </c>
      <c r="Q713" s="172" t="str">
        <f>IF('Cálculos '!X719="","",'Cálculos '!X719)</f>
        <v/>
      </c>
      <c r="R713" s="172" t="str">
        <f>IF('Cálculos '!Y719="","",'Cálculos '!Y719)</f>
        <v/>
      </c>
      <c r="S713" s="172" t="str">
        <f>IF('Cálculos '!Z719="","",'Cálculos '!Z719)</f>
        <v/>
      </c>
      <c r="T713" s="172" t="str">
        <f>IF('Cálculos '!AA719="","",'Cálculos '!AA719)</f>
        <v/>
      </c>
      <c r="U713" s="172" t="str">
        <f>IF('Cálculos '!AB719="","",'Cálculos '!AB719)</f>
        <v/>
      </c>
      <c r="V713" s="172" t="str">
        <f>IF('Cálculos '!AC719="","",'Cálculos '!AC719)</f>
        <v/>
      </c>
      <c r="W713" s="172" t="str">
        <f>IF('Cálculos '!AD719="","",'Cálculos '!AD719)</f>
        <v/>
      </c>
      <c r="X713" s="172" t="str">
        <f>IF('Cálculos '!AE719="","",'Cálculos '!AE719)</f>
        <v/>
      </c>
      <c r="Y713" s="172" t="str">
        <f>IF('Cálculos '!AF719="","",'Cálculos '!AF719)</f>
        <v/>
      </c>
      <c r="Z713" s="172" t="str">
        <f>IF('Cálculos '!AG719="","",'Cálculos '!AG719)</f>
        <v/>
      </c>
      <c r="AA713" s="172" t="str">
        <f>IF('Cálculos '!AH719="","",'Cálculos '!AH719)</f>
        <v/>
      </c>
      <c r="AB713" s="172" t="str">
        <f>IF('Cálculos '!AI719="","",'Cálculos '!AI719)</f>
        <v/>
      </c>
      <c r="AC713" s="172" t="str">
        <f>IF('Cálculos '!AJ719="","",'Cálculos '!AJ719)</f>
        <v/>
      </c>
      <c r="AD713" s="172" t="str">
        <f>IF('Cálculos '!AK719="","",'Cálculos '!AK719)</f>
        <v/>
      </c>
      <c r="AE713" s="172" t="str">
        <f>IF('Cálculos '!AL719="","",'Cálculos '!AL719)</f>
        <v/>
      </c>
      <c r="AF713" s="172" t="str">
        <f>IF('Cálculos '!AM719="","",'Cálculos '!AM719)</f>
        <v/>
      </c>
      <c r="AG713" s="172" t="str">
        <f>IF('Cálculos '!AN719="","",'Cálculos '!AN719)</f>
        <v/>
      </c>
      <c r="AH713" s="172" t="str">
        <f>IF('Cálculos '!AO719="","",'Cálculos '!AO719)</f>
        <v/>
      </c>
      <c r="AI713" s="172" t="str">
        <f>IF('Cálculos '!AP719="","",'Cálculos '!AP719)</f>
        <v/>
      </c>
      <c r="AJ713" s="443" t="str">
        <f>IF('Cálculos '!AQ719="","",'Cálculos '!AQ719)</f>
        <v/>
      </c>
      <c r="AK713" s="446" t="str">
        <f>IF('Cálculos '!D719="","",AVERAGE(C713:AJ713))</f>
        <v/>
      </c>
      <c r="AM713" s="181">
        <f t="shared" si="434"/>
        <v>711</v>
      </c>
      <c r="AN713" s="284" t="str">
        <f t="shared" si="435"/>
        <v/>
      </c>
      <c r="AO713" s="285" t="str">
        <f t="shared" si="436"/>
        <v/>
      </c>
      <c r="AP713" s="285" t="str">
        <f t="shared" si="437"/>
        <v/>
      </c>
      <c r="AQ713" s="285" t="str">
        <f t="shared" si="438"/>
        <v/>
      </c>
      <c r="AR713" s="182" t="str">
        <f t="shared" si="439"/>
        <v/>
      </c>
      <c r="AS713" s="182" t="str">
        <f t="shared" si="440"/>
        <v/>
      </c>
      <c r="AT713" s="182" t="str">
        <f t="shared" si="441"/>
        <v/>
      </c>
      <c r="AU713" s="182" t="str">
        <f t="shared" si="442"/>
        <v/>
      </c>
      <c r="AV713" s="182" t="str">
        <f t="shared" si="443"/>
        <v/>
      </c>
      <c r="AW713" s="182" t="str">
        <f t="shared" si="444"/>
        <v/>
      </c>
      <c r="AX713" s="182" t="str">
        <f t="shared" si="445"/>
        <v/>
      </c>
      <c r="AY713" s="182" t="str">
        <f t="shared" si="446"/>
        <v/>
      </c>
      <c r="AZ713" s="182" t="str">
        <f t="shared" si="447"/>
        <v/>
      </c>
      <c r="BA713" s="182" t="str">
        <f t="shared" si="448"/>
        <v/>
      </c>
      <c r="BB713" s="182" t="str">
        <f t="shared" si="449"/>
        <v/>
      </c>
      <c r="BC713" s="182" t="str">
        <f t="shared" si="450"/>
        <v/>
      </c>
      <c r="BD713" s="182" t="str">
        <f t="shared" si="451"/>
        <v/>
      </c>
      <c r="BE713" s="182" t="str">
        <f t="shared" si="452"/>
        <v/>
      </c>
      <c r="BF713" s="182" t="str">
        <f t="shared" si="453"/>
        <v/>
      </c>
      <c r="BG713" s="182" t="str">
        <f t="shared" si="454"/>
        <v/>
      </c>
      <c r="BH713" s="182" t="str">
        <f t="shared" si="455"/>
        <v/>
      </c>
      <c r="BI713" s="182" t="str">
        <f t="shared" si="456"/>
        <v/>
      </c>
      <c r="BJ713" s="182" t="str">
        <f t="shared" si="457"/>
        <v/>
      </c>
      <c r="BK713" s="182" t="str">
        <f t="shared" si="458"/>
        <v/>
      </c>
      <c r="BL713" s="182" t="str">
        <f t="shared" si="459"/>
        <v/>
      </c>
      <c r="BM713" s="182" t="str">
        <f t="shared" si="460"/>
        <v/>
      </c>
      <c r="BN713" s="182" t="str">
        <f t="shared" si="461"/>
        <v/>
      </c>
      <c r="BO713" s="182" t="str">
        <f t="shared" si="462"/>
        <v/>
      </c>
      <c r="BP713" s="182" t="str">
        <f t="shared" si="463"/>
        <v/>
      </c>
      <c r="BQ713" s="182" t="str">
        <f t="shared" si="464"/>
        <v/>
      </c>
      <c r="BR713" s="182" t="str">
        <f t="shared" si="465"/>
        <v/>
      </c>
      <c r="BS713" s="182" t="str">
        <f t="shared" si="466"/>
        <v/>
      </c>
      <c r="BT713" s="182" t="str">
        <f t="shared" si="467"/>
        <v/>
      </c>
      <c r="BU713" s="183" t="str">
        <f t="shared" si="468"/>
        <v/>
      </c>
      <c r="BV713" s="184" t="str">
        <f>IF('Cálculos '!C719="","",AVERAGE(AN713:BU713))</f>
        <v/>
      </c>
    </row>
    <row r="714" spans="2:74" ht="17.25" hidden="1" thickBot="1" x14ac:dyDescent="0.35">
      <c r="B714" s="165">
        <f t="shared" si="433"/>
        <v>712</v>
      </c>
      <c r="C714" s="171" t="str">
        <f>IF('Cálculos '!J720="","",'Cálculos '!J720)</f>
        <v/>
      </c>
      <c r="D714" s="172" t="str">
        <f>IF('Cálculos '!K720="","",'Cálculos '!K720)</f>
        <v/>
      </c>
      <c r="E714" s="172" t="str">
        <f>IF('Cálculos '!L720="","",'Cálculos '!L720)</f>
        <v/>
      </c>
      <c r="F714" s="172" t="str">
        <f>IF('Cálculos '!M720="","",'Cálculos '!M720)</f>
        <v/>
      </c>
      <c r="G714" s="172" t="str">
        <f>IF('Cálculos '!N720="","",'Cálculos '!N720)</f>
        <v/>
      </c>
      <c r="H714" s="172" t="str">
        <f>IF('Cálculos '!O720="","",'Cálculos '!O720)</f>
        <v/>
      </c>
      <c r="I714" s="172" t="str">
        <f>IF('Cálculos '!P720="","",'Cálculos '!P720)</f>
        <v/>
      </c>
      <c r="J714" s="172" t="str">
        <f>IF('Cálculos '!Q720="","",'Cálculos '!Q720)</f>
        <v/>
      </c>
      <c r="K714" s="172" t="str">
        <f>IF('Cálculos '!R720="","",'Cálculos '!R720)</f>
        <v/>
      </c>
      <c r="L714" s="172" t="str">
        <f>IF('Cálculos '!S720="","",'Cálculos '!S720)</f>
        <v/>
      </c>
      <c r="M714" s="172" t="str">
        <f>IF('Cálculos '!T720="","",'Cálculos '!T720)</f>
        <v/>
      </c>
      <c r="N714" s="172" t="str">
        <f>IF('Cálculos '!U720="","",'Cálculos '!U720)</f>
        <v/>
      </c>
      <c r="O714" s="172" t="str">
        <f>IF('Cálculos '!V720="","",'Cálculos '!V720)</f>
        <v/>
      </c>
      <c r="P714" s="172" t="str">
        <f>IF('Cálculos '!W720="","",'Cálculos '!W720)</f>
        <v/>
      </c>
      <c r="Q714" s="172" t="str">
        <f>IF('Cálculos '!X720="","",'Cálculos '!X720)</f>
        <v/>
      </c>
      <c r="R714" s="172" t="str">
        <f>IF('Cálculos '!Y720="","",'Cálculos '!Y720)</f>
        <v/>
      </c>
      <c r="S714" s="172" t="str">
        <f>IF('Cálculos '!Z720="","",'Cálculos '!Z720)</f>
        <v/>
      </c>
      <c r="T714" s="172" t="str">
        <f>IF('Cálculos '!AA720="","",'Cálculos '!AA720)</f>
        <v/>
      </c>
      <c r="U714" s="172" t="str">
        <f>IF('Cálculos '!AB720="","",'Cálculos '!AB720)</f>
        <v/>
      </c>
      <c r="V714" s="172" t="str">
        <f>IF('Cálculos '!AC720="","",'Cálculos '!AC720)</f>
        <v/>
      </c>
      <c r="W714" s="172" t="str">
        <f>IF('Cálculos '!AD720="","",'Cálculos '!AD720)</f>
        <v/>
      </c>
      <c r="X714" s="172" t="str">
        <f>IF('Cálculos '!AE720="","",'Cálculos '!AE720)</f>
        <v/>
      </c>
      <c r="Y714" s="172" t="str">
        <f>IF('Cálculos '!AF720="","",'Cálculos '!AF720)</f>
        <v/>
      </c>
      <c r="Z714" s="172" t="str">
        <f>IF('Cálculos '!AG720="","",'Cálculos '!AG720)</f>
        <v/>
      </c>
      <c r="AA714" s="172" t="str">
        <f>IF('Cálculos '!AH720="","",'Cálculos '!AH720)</f>
        <v/>
      </c>
      <c r="AB714" s="172" t="str">
        <f>IF('Cálculos '!AI720="","",'Cálculos '!AI720)</f>
        <v/>
      </c>
      <c r="AC714" s="172" t="str">
        <f>IF('Cálculos '!AJ720="","",'Cálculos '!AJ720)</f>
        <v/>
      </c>
      <c r="AD714" s="172" t="str">
        <f>IF('Cálculos '!AK720="","",'Cálculos '!AK720)</f>
        <v/>
      </c>
      <c r="AE714" s="172" t="str">
        <f>IF('Cálculos '!AL720="","",'Cálculos '!AL720)</f>
        <v/>
      </c>
      <c r="AF714" s="172" t="str">
        <f>IF('Cálculos '!AM720="","",'Cálculos '!AM720)</f>
        <v/>
      </c>
      <c r="AG714" s="172" t="str">
        <f>IF('Cálculos '!AN720="","",'Cálculos '!AN720)</f>
        <v/>
      </c>
      <c r="AH714" s="172" t="str">
        <f>IF('Cálculos '!AO720="","",'Cálculos '!AO720)</f>
        <v/>
      </c>
      <c r="AI714" s="172" t="str">
        <f>IF('Cálculos '!AP720="","",'Cálculos '!AP720)</f>
        <v/>
      </c>
      <c r="AJ714" s="443" t="str">
        <f>IF('Cálculos '!AQ720="","",'Cálculos '!AQ720)</f>
        <v/>
      </c>
      <c r="AK714" s="446" t="str">
        <f>IF('Cálculos '!D720="","",AVERAGE(C714:AJ714))</f>
        <v/>
      </c>
      <c r="AM714" s="181">
        <f t="shared" si="434"/>
        <v>712</v>
      </c>
      <c r="AN714" s="284" t="str">
        <f t="shared" si="435"/>
        <v/>
      </c>
      <c r="AO714" s="285" t="str">
        <f t="shared" si="436"/>
        <v/>
      </c>
      <c r="AP714" s="285" t="str">
        <f t="shared" si="437"/>
        <v/>
      </c>
      <c r="AQ714" s="285" t="str">
        <f t="shared" si="438"/>
        <v/>
      </c>
      <c r="AR714" s="182" t="str">
        <f t="shared" si="439"/>
        <v/>
      </c>
      <c r="AS714" s="182" t="str">
        <f t="shared" si="440"/>
        <v/>
      </c>
      <c r="AT714" s="182" t="str">
        <f t="shared" si="441"/>
        <v/>
      </c>
      <c r="AU714" s="182" t="str">
        <f t="shared" si="442"/>
        <v/>
      </c>
      <c r="AV714" s="182" t="str">
        <f t="shared" si="443"/>
        <v/>
      </c>
      <c r="AW714" s="182" t="str">
        <f t="shared" si="444"/>
        <v/>
      </c>
      <c r="AX714" s="182" t="str">
        <f t="shared" si="445"/>
        <v/>
      </c>
      <c r="AY714" s="182" t="str">
        <f t="shared" si="446"/>
        <v/>
      </c>
      <c r="AZ714" s="182" t="str">
        <f t="shared" si="447"/>
        <v/>
      </c>
      <c r="BA714" s="182" t="str">
        <f t="shared" si="448"/>
        <v/>
      </c>
      <c r="BB714" s="182" t="str">
        <f t="shared" si="449"/>
        <v/>
      </c>
      <c r="BC714" s="182" t="str">
        <f t="shared" si="450"/>
        <v/>
      </c>
      <c r="BD714" s="182" t="str">
        <f t="shared" si="451"/>
        <v/>
      </c>
      <c r="BE714" s="182" t="str">
        <f t="shared" si="452"/>
        <v/>
      </c>
      <c r="BF714" s="182" t="str">
        <f t="shared" si="453"/>
        <v/>
      </c>
      <c r="BG714" s="182" t="str">
        <f t="shared" si="454"/>
        <v/>
      </c>
      <c r="BH714" s="182" t="str">
        <f t="shared" si="455"/>
        <v/>
      </c>
      <c r="BI714" s="182" t="str">
        <f t="shared" si="456"/>
        <v/>
      </c>
      <c r="BJ714" s="182" t="str">
        <f t="shared" si="457"/>
        <v/>
      </c>
      <c r="BK714" s="182" t="str">
        <f t="shared" si="458"/>
        <v/>
      </c>
      <c r="BL714" s="182" t="str">
        <f t="shared" si="459"/>
        <v/>
      </c>
      <c r="BM714" s="182" t="str">
        <f t="shared" si="460"/>
        <v/>
      </c>
      <c r="BN714" s="182" t="str">
        <f t="shared" si="461"/>
        <v/>
      </c>
      <c r="BO714" s="182" t="str">
        <f t="shared" si="462"/>
        <v/>
      </c>
      <c r="BP714" s="182" t="str">
        <f t="shared" si="463"/>
        <v/>
      </c>
      <c r="BQ714" s="182" t="str">
        <f t="shared" si="464"/>
        <v/>
      </c>
      <c r="BR714" s="182" t="str">
        <f t="shared" si="465"/>
        <v/>
      </c>
      <c r="BS714" s="182" t="str">
        <f t="shared" si="466"/>
        <v/>
      </c>
      <c r="BT714" s="182" t="str">
        <f t="shared" si="467"/>
        <v/>
      </c>
      <c r="BU714" s="183" t="str">
        <f t="shared" si="468"/>
        <v/>
      </c>
      <c r="BV714" s="184" t="str">
        <f>IF('Cálculos '!C720="","",AVERAGE(AN714:BU714))</f>
        <v/>
      </c>
    </row>
    <row r="715" spans="2:74" ht="17.25" hidden="1" thickBot="1" x14ac:dyDescent="0.35">
      <c r="B715" s="165">
        <f t="shared" si="433"/>
        <v>713</v>
      </c>
      <c r="C715" s="171" t="str">
        <f>IF('Cálculos '!J721="","",'Cálculos '!J721)</f>
        <v/>
      </c>
      <c r="D715" s="172" t="str">
        <f>IF('Cálculos '!K721="","",'Cálculos '!K721)</f>
        <v/>
      </c>
      <c r="E715" s="172" t="str">
        <f>IF('Cálculos '!L721="","",'Cálculos '!L721)</f>
        <v/>
      </c>
      <c r="F715" s="172" t="str">
        <f>IF('Cálculos '!M721="","",'Cálculos '!M721)</f>
        <v/>
      </c>
      <c r="G715" s="172" t="str">
        <f>IF('Cálculos '!N721="","",'Cálculos '!N721)</f>
        <v/>
      </c>
      <c r="H715" s="172" t="str">
        <f>IF('Cálculos '!O721="","",'Cálculos '!O721)</f>
        <v/>
      </c>
      <c r="I715" s="172" t="str">
        <f>IF('Cálculos '!P721="","",'Cálculos '!P721)</f>
        <v/>
      </c>
      <c r="J715" s="172" t="str">
        <f>IF('Cálculos '!Q721="","",'Cálculos '!Q721)</f>
        <v/>
      </c>
      <c r="K715" s="172" t="str">
        <f>IF('Cálculos '!R721="","",'Cálculos '!R721)</f>
        <v/>
      </c>
      <c r="L715" s="172" t="str">
        <f>IF('Cálculos '!S721="","",'Cálculos '!S721)</f>
        <v/>
      </c>
      <c r="M715" s="172" t="str">
        <f>IF('Cálculos '!T721="","",'Cálculos '!T721)</f>
        <v/>
      </c>
      <c r="N715" s="172" t="str">
        <f>IF('Cálculos '!U721="","",'Cálculos '!U721)</f>
        <v/>
      </c>
      <c r="O715" s="172" t="str">
        <f>IF('Cálculos '!V721="","",'Cálculos '!V721)</f>
        <v/>
      </c>
      <c r="P715" s="172" t="str">
        <f>IF('Cálculos '!W721="","",'Cálculos '!W721)</f>
        <v/>
      </c>
      <c r="Q715" s="172" t="str">
        <f>IF('Cálculos '!X721="","",'Cálculos '!X721)</f>
        <v/>
      </c>
      <c r="R715" s="172" t="str">
        <f>IF('Cálculos '!Y721="","",'Cálculos '!Y721)</f>
        <v/>
      </c>
      <c r="S715" s="172" t="str">
        <f>IF('Cálculos '!Z721="","",'Cálculos '!Z721)</f>
        <v/>
      </c>
      <c r="T715" s="172" t="str">
        <f>IF('Cálculos '!AA721="","",'Cálculos '!AA721)</f>
        <v/>
      </c>
      <c r="U715" s="172" t="str">
        <f>IF('Cálculos '!AB721="","",'Cálculos '!AB721)</f>
        <v/>
      </c>
      <c r="V715" s="172" t="str">
        <f>IF('Cálculos '!AC721="","",'Cálculos '!AC721)</f>
        <v/>
      </c>
      <c r="W715" s="172" t="str">
        <f>IF('Cálculos '!AD721="","",'Cálculos '!AD721)</f>
        <v/>
      </c>
      <c r="X715" s="172" t="str">
        <f>IF('Cálculos '!AE721="","",'Cálculos '!AE721)</f>
        <v/>
      </c>
      <c r="Y715" s="172" t="str">
        <f>IF('Cálculos '!AF721="","",'Cálculos '!AF721)</f>
        <v/>
      </c>
      <c r="Z715" s="172" t="str">
        <f>IF('Cálculos '!AG721="","",'Cálculos '!AG721)</f>
        <v/>
      </c>
      <c r="AA715" s="172" t="str">
        <f>IF('Cálculos '!AH721="","",'Cálculos '!AH721)</f>
        <v/>
      </c>
      <c r="AB715" s="172" t="str">
        <f>IF('Cálculos '!AI721="","",'Cálculos '!AI721)</f>
        <v/>
      </c>
      <c r="AC715" s="172" t="str">
        <f>IF('Cálculos '!AJ721="","",'Cálculos '!AJ721)</f>
        <v/>
      </c>
      <c r="AD715" s="172" t="str">
        <f>IF('Cálculos '!AK721="","",'Cálculos '!AK721)</f>
        <v/>
      </c>
      <c r="AE715" s="172" t="str">
        <f>IF('Cálculos '!AL721="","",'Cálculos '!AL721)</f>
        <v/>
      </c>
      <c r="AF715" s="172" t="str">
        <f>IF('Cálculos '!AM721="","",'Cálculos '!AM721)</f>
        <v/>
      </c>
      <c r="AG715" s="172" t="str">
        <f>IF('Cálculos '!AN721="","",'Cálculos '!AN721)</f>
        <v/>
      </c>
      <c r="AH715" s="172" t="str">
        <f>IF('Cálculos '!AO721="","",'Cálculos '!AO721)</f>
        <v/>
      </c>
      <c r="AI715" s="172" t="str">
        <f>IF('Cálculos '!AP721="","",'Cálculos '!AP721)</f>
        <v/>
      </c>
      <c r="AJ715" s="443" t="str">
        <f>IF('Cálculos '!AQ721="","",'Cálculos '!AQ721)</f>
        <v/>
      </c>
      <c r="AK715" s="446" t="str">
        <f>IF('Cálculos '!D721="","",AVERAGE(C715:AJ715))</f>
        <v/>
      </c>
      <c r="AM715" s="181">
        <f t="shared" si="434"/>
        <v>713</v>
      </c>
      <c r="AN715" s="284" t="str">
        <f t="shared" si="435"/>
        <v/>
      </c>
      <c r="AO715" s="285" t="str">
        <f t="shared" si="436"/>
        <v/>
      </c>
      <c r="AP715" s="285" t="str">
        <f t="shared" si="437"/>
        <v/>
      </c>
      <c r="AQ715" s="285" t="str">
        <f t="shared" si="438"/>
        <v/>
      </c>
      <c r="AR715" s="182" t="str">
        <f t="shared" si="439"/>
        <v/>
      </c>
      <c r="AS715" s="182" t="str">
        <f t="shared" si="440"/>
        <v/>
      </c>
      <c r="AT715" s="182" t="str">
        <f t="shared" si="441"/>
        <v/>
      </c>
      <c r="AU715" s="182" t="str">
        <f t="shared" si="442"/>
        <v/>
      </c>
      <c r="AV715" s="182" t="str">
        <f t="shared" si="443"/>
        <v/>
      </c>
      <c r="AW715" s="182" t="str">
        <f t="shared" si="444"/>
        <v/>
      </c>
      <c r="AX715" s="182" t="str">
        <f t="shared" si="445"/>
        <v/>
      </c>
      <c r="AY715" s="182" t="str">
        <f t="shared" si="446"/>
        <v/>
      </c>
      <c r="AZ715" s="182" t="str">
        <f t="shared" si="447"/>
        <v/>
      </c>
      <c r="BA715" s="182" t="str">
        <f t="shared" si="448"/>
        <v/>
      </c>
      <c r="BB715" s="182" t="str">
        <f t="shared" si="449"/>
        <v/>
      </c>
      <c r="BC715" s="182" t="str">
        <f t="shared" si="450"/>
        <v/>
      </c>
      <c r="BD715" s="182" t="str">
        <f t="shared" si="451"/>
        <v/>
      </c>
      <c r="BE715" s="182" t="str">
        <f t="shared" si="452"/>
        <v/>
      </c>
      <c r="BF715" s="182" t="str">
        <f t="shared" si="453"/>
        <v/>
      </c>
      <c r="BG715" s="182" t="str">
        <f t="shared" si="454"/>
        <v/>
      </c>
      <c r="BH715" s="182" t="str">
        <f t="shared" si="455"/>
        <v/>
      </c>
      <c r="BI715" s="182" t="str">
        <f t="shared" si="456"/>
        <v/>
      </c>
      <c r="BJ715" s="182" t="str">
        <f t="shared" si="457"/>
        <v/>
      </c>
      <c r="BK715" s="182" t="str">
        <f t="shared" si="458"/>
        <v/>
      </c>
      <c r="BL715" s="182" t="str">
        <f t="shared" si="459"/>
        <v/>
      </c>
      <c r="BM715" s="182" t="str">
        <f t="shared" si="460"/>
        <v/>
      </c>
      <c r="BN715" s="182" t="str">
        <f t="shared" si="461"/>
        <v/>
      </c>
      <c r="BO715" s="182" t="str">
        <f t="shared" si="462"/>
        <v/>
      </c>
      <c r="BP715" s="182" t="str">
        <f t="shared" si="463"/>
        <v/>
      </c>
      <c r="BQ715" s="182" t="str">
        <f t="shared" si="464"/>
        <v/>
      </c>
      <c r="BR715" s="182" t="str">
        <f t="shared" si="465"/>
        <v/>
      </c>
      <c r="BS715" s="182" t="str">
        <f t="shared" si="466"/>
        <v/>
      </c>
      <c r="BT715" s="182" t="str">
        <f t="shared" si="467"/>
        <v/>
      </c>
      <c r="BU715" s="183" t="str">
        <f t="shared" si="468"/>
        <v/>
      </c>
      <c r="BV715" s="184" t="str">
        <f>IF('Cálculos '!C721="","",AVERAGE(AN715:BU715))</f>
        <v/>
      </c>
    </row>
    <row r="716" spans="2:74" ht="17.25" hidden="1" thickBot="1" x14ac:dyDescent="0.35">
      <c r="B716" s="165">
        <f t="shared" si="433"/>
        <v>714</v>
      </c>
      <c r="C716" s="171" t="str">
        <f>IF('Cálculos '!J722="","",'Cálculos '!J722)</f>
        <v/>
      </c>
      <c r="D716" s="172" t="str">
        <f>IF('Cálculos '!K722="","",'Cálculos '!K722)</f>
        <v/>
      </c>
      <c r="E716" s="172" t="str">
        <f>IF('Cálculos '!L722="","",'Cálculos '!L722)</f>
        <v/>
      </c>
      <c r="F716" s="172" t="str">
        <f>IF('Cálculos '!M722="","",'Cálculos '!M722)</f>
        <v/>
      </c>
      <c r="G716" s="172" t="str">
        <f>IF('Cálculos '!N722="","",'Cálculos '!N722)</f>
        <v/>
      </c>
      <c r="H716" s="172" t="str">
        <f>IF('Cálculos '!O722="","",'Cálculos '!O722)</f>
        <v/>
      </c>
      <c r="I716" s="172" t="str">
        <f>IF('Cálculos '!P722="","",'Cálculos '!P722)</f>
        <v/>
      </c>
      <c r="J716" s="172" t="str">
        <f>IF('Cálculos '!Q722="","",'Cálculos '!Q722)</f>
        <v/>
      </c>
      <c r="K716" s="172" t="str">
        <f>IF('Cálculos '!R722="","",'Cálculos '!R722)</f>
        <v/>
      </c>
      <c r="L716" s="172" t="str">
        <f>IF('Cálculos '!S722="","",'Cálculos '!S722)</f>
        <v/>
      </c>
      <c r="M716" s="172" t="str">
        <f>IF('Cálculos '!T722="","",'Cálculos '!T722)</f>
        <v/>
      </c>
      <c r="N716" s="172" t="str">
        <f>IF('Cálculos '!U722="","",'Cálculos '!U722)</f>
        <v/>
      </c>
      <c r="O716" s="172" t="str">
        <f>IF('Cálculos '!V722="","",'Cálculos '!V722)</f>
        <v/>
      </c>
      <c r="P716" s="172" t="str">
        <f>IF('Cálculos '!W722="","",'Cálculos '!W722)</f>
        <v/>
      </c>
      <c r="Q716" s="172" t="str">
        <f>IF('Cálculos '!X722="","",'Cálculos '!X722)</f>
        <v/>
      </c>
      <c r="R716" s="172" t="str">
        <f>IF('Cálculos '!Y722="","",'Cálculos '!Y722)</f>
        <v/>
      </c>
      <c r="S716" s="172" t="str">
        <f>IF('Cálculos '!Z722="","",'Cálculos '!Z722)</f>
        <v/>
      </c>
      <c r="T716" s="172" t="str">
        <f>IF('Cálculos '!AA722="","",'Cálculos '!AA722)</f>
        <v/>
      </c>
      <c r="U716" s="172" t="str">
        <f>IF('Cálculos '!AB722="","",'Cálculos '!AB722)</f>
        <v/>
      </c>
      <c r="V716" s="172" t="str">
        <f>IF('Cálculos '!AC722="","",'Cálculos '!AC722)</f>
        <v/>
      </c>
      <c r="W716" s="172" t="str">
        <f>IF('Cálculos '!AD722="","",'Cálculos '!AD722)</f>
        <v/>
      </c>
      <c r="X716" s="172" t="str">
        <f>IF('Cálculos '!AE722="","",'Cálculos '!AE722)</f>
        <v/>
      </c>
      <c r="Y716" s="172" t="str">
        <f>IF('Cálculos '!AF722="","",'Cálculos '!AF722)</f>
        <v/>
      </c>
      <c r="Z716" s="172" t="str">
        <f>IF('Cálculos '!AG722="","",'Cálculos '!AG722)</f>
        <v/>
      </c>
      <c r="AA716" s="172" t="str">
        <f>IF('Cálculos '!AH722="","",'Cálculos '!AH722)</f>
        <v/>
      </c>
      <c r="AB716" s="172" t="str">
        <f>IF('Cálculos '!AI722="","",'Cálculos '!AI722)</f>
        <v/>
      </c>
      <c r="AC716" s="172" t="str">
        <f>IF('Cálculos '!AJ722="","",'Cálculos '!AJ722)</f>
        <v/>
      </c>
      <c r="AD716" s="172" t="str">
        <f>IF('Cálculos '!AK722="","",'Cálculos '!AK722)</f>
        <v/>
      </c>
      <c r="AE716" s="172" t="str">
        <f>IF('Cálculos '!AL722="","",'Cálculos '!AL722)</f>
        <v/>
      </c>
      <c r="AF716" s="172" t="str">
        <f>IF('Cálculos '!AM722="","",'Cálculos '!AM722)</f>
        <v/>
      </c>
      <c r="AG716" s="172" t="str">
        <f>IF('Cálculos '!AN722="","",'Cálculos '!AN722)</f>
        <v/>
      </c>
      <c r="AH716" s="172" t="str">
        <f>IF('Cálculos '!AO722="","",'Cálculos '!AO722)</f>
        <v/>
      </c>
      <c r="AI716" s="172" t="str">
        <f>IF('Cálculos '!AP722="","",'Cálculos '!AP722)</f>
        <v/>
      </c>
      <c r="AJ716" s="443" t="str">
        <f>IF('Cálculos '!AQ722="","",'Cálculos '!AQ722)</f>
        <v/>
      </c>
      <c r="AK716" s="446" t="str">
        <f>IF('Cálculos '!D722="","",AVERAGE(C716:AJ716))</f>
        <v/>
      </c>
      <c r="AM716" s="181">
        <f t="shared" si="434"/>
        <v>714</v>
      </c>
      <c r="AN716" s="284" t="str">
        <f t="shared" si="435"/>
        <v/>
      </c>
      <c r="AO716" s="285" t="str">
        <f t="shared" si="436"/>
        <v/>
      </c>
      <c r="AP716" s="285" t="str">
        <f t="shared" si="437"/>
        <v/>
      </c>
      <c r="AQ716" s="285" t="str">
        <f t="shared" si="438"/>
        <v/>
      </c>
      <c r="AR716" s="182" t="str">
        <f t="shared" si="439"/>
        <v/>
      </c>
      <c r="AS716" s="182" t="str">
        <f t="shared" si="440"/>
        <v/>
      </c>
      <c r="AT716" s="182" t="str">
        <f t="shared" si="441"/>
        <v/>
      </c>
      <c r="AU716" s="182" t="str">
        <f t="shared" si="442"/>
        <v/>
      </c>
      <c r="AV716" s="182" t="str">
        <f t="shared" si="443"/>
        <v/>
      </c>
      <c r="AW716" s="182" t="str">
        <f t="shared" si="444"/>
        <v/>
      </c>
      <c r="AX716" s="182" t="str">
        <f t="shared" si="445"/>
        <v/>
      </c>
      <c r="AY716" s="182" t="str">
        <f t="shared" si="446"/>
        <v/>
      </c>
      <c r="AZ716" s="182" t="str">
        <f t="shared" si="447"/>
        <v/>
      </c>
      <c r="BA716" s="182" t="str">
        <f t="shared" si="448"/>
        <v/>
      </c>
      <c r="BB716" s="182" t="str">
        <f t="shared" si="449"/>
        <v/>
      </c>
      <c r="BC716" s="182" t="str">
        <f t="shared" si="450"/>
        <v/>
      </c>
      <c r="BD716" s="182" t="str">
        <f t="shared" si="451"/>
        <v/>
      </c>
      <c r="BE716" s="182" t="str">
        <f t="shared" si="452"/>
        <v/>
      </c>
      <c r="BF716" s="182" t="str">
        <f t="shared" si="453"/>
        <v/>
      </c>
      <c r="BG716" s="182" t="str">
        <f t="shared" si="454"/>
        <v/>
      </c>
      <c r="BH716" s="182" t="str">
        <f t="shared" si="455"/>
        <v/>
      </c>
      <c r="BI716" s="182" t="str">
        <f t="shared" si="456"/>
        <v/>
      </c>
      <c r="BJ716" s="182" t="str">
        <f t="shared" si="457"/>
        <v/>
      </c>
      <c r="BK716" s="182" t="str">
        <f t="shared" si="458"/>
        <v/>
      </c>
      <c r="BL716" s="182" t="str">
        <f t="shared" si="459"/>
        <v/>
      </c>
      <c r="BM716" s="182" t="str">
        <f t="shared" si="460"/>
        <v/>
      </c>
      <c r="BN716" s="182" t="str">
        <f t="shared" si="461"/>
        <v/>
      </c>
      <c r="BO716" s="182" t="str">
        <f t="shared" si="462"/>
        <v/>
      </c>
      <c r="BP716" s="182" t="str">
        <f t="shared" si="463"/>
        <v/>
      </c>
      <c r="BQ716" s="182" t="str">
        <f t="shared" si="464"/>
        <v/>
      </c>
      <c r="BR716" s="182" t="str">
        <f t="shared" si="465"/>
        <v/>
      </c>
      <c r="BS716" s="182" t="str">
        <f t="shared" si="466"/>
        <v/>
      </c>
      <c r="BT716" s="182" t="str">
        <f t="shared" si="467"/>
        <v/>
      </c>
      <c r="BU716" s="183" t="str">
        <f t="shared" si="468"/>
        <v/>
      </c>
      <c r="BV716" s="184" t="str">
        <f>IF('Cálculos '!C722="","",AVERAGE(AN716:BU716))</f>
        <v/>
      </c>
    </row>
    <row r="717" spans="2:74" ht="17.25" hidden="1" thickBot="1" x14ac:dyDescent="0.35">
      <c r="B717" s="165">
        <f t="shared" si="433"/>
        <v>715</v>
      </c>
      <c r="C717" s="171" t="str">
        <f>IF('Cálculos '!J723="","",'Cálculos '!J723)</f>
        <v/>
      </c>
      <c r="D717" s="172" t="str">
        <f>IF('Cálculos '!K723="","",'Cálculos '!K723)</f>
        <v/>
      </c>
      <c r="E717" s="172" t="str">
        <f>IF('Cálculos '!L723="","",'Cálculos '!L723)</f>
        <v/>
      </c>
      <c r="F717" s="172" t="str">
        <f>IF('Cálculos '!M723="","",'Cálculos '!M723)</f>
        <v/>
      </c>
      <c r="G717" s="172" t="str">
        <f>IF('Cálculos '!N723="","",'Cálculos '!N723)</f>
        <v/>
      </c>
      <c r="H717" s="172" t="str">
        <f>IF('Cálculos '!O723="","",'Cálculos '!O723)</f>
        <v/>
      </c>
      <c r="I717" s="172" t="str">
        <f>IF('Cálculos '!P723="","",'Cálculos '!P723)</f>
        <v/>
      </c>
      <c r="J717" s="172" t="str">
        <f>IF('Cálculos '!Q723="","",'Cálculos '!Q723)</f>
        <v/>
      </c>
      <c r="K717" s="172" t="str">
        <f>IF('Cálculos '!R723="","",'Cálculos '!R723)</f>
        <v/>
      </c>
      <c r="L717" s="172" t="str">
        <f>IF('Cálculos '!S723="","",'Cálculos '!S723)</f>
        <v/>
      </c>
      <c r="M717" s="172" t="str">
        <f>IF('Cálculos '!T723="","",'Cálculos '!T723)</f>
        <v/>
      </c>
      <c r="N717" s="172" t="str">
        <f>IF('Cálculos '!U723="","",'Cálculos '!U723)</f>
        <v/>
      </c>
      <c r="O717" s="172" t="str">
        <f>IF('Cálculos '!V723="","",'Cálculos '!V723)</f>
        <v/>
      </c>
      <c r="P717" s="172" t="str">
        <f>IF('Cálculos '!W723="","",'Cálculos '!W723)</f>
        <v/>
      </c>
      <c r="Q717" s="172" t="str">
        <f>IF('Cálculos '!X723="","",'Cálculos '!X723)</f>
        <v/>
      </c>
      <c r="R717" s="172" t="str">
        <f>IF('Cálculos '!Y723="","",'Cálculos '!Y723)</f>
        <v/>
      </c>
      <c r="S717" s="172" t="str">
        <f>IF('Cálculos '!Z723="","",'Cálculos '!Z723)</f>
        <v/>
      </c>
      <c r="T717" s="172" t="str">
        <f>IF('Cálculos '!AA723="","",'Cálculos '!AA723)</f>
        <v/>
      </c>
      <c r="U717" s="172" t="str">
        <f>IF('Cálculos '!AB723="","",'Cálculos '!AB723)</f>
        <v/>
      </c>
      <c r="V717" s="172" t="str">
        <f>IF('Cálculos '!AC723="","",'Cálculos '!AC723)</f>
        <v/>
      </c>
      <c r="W717" s="172" t="str">
        <f>IF('Cálculos '!AD723="","",'Cálculos '!AD723)</f>
        <v/>
      </c>
      <c r="X717" s="172" t="str">
        <f>IF('Cálculos '!AE723="","",'Cálculos '!AE723)</f>
        <v/>
      </c>
      <c r="Y717" s="172" t="str">
        <f>IF('Cálculos '!AF723="","",'Cálculos '!AF723)</f>
        <v/>
      </c>
      <c r="Z717" s="172" t="str">
        <f>IF('Cálculos '!AG723="","",'Cálculos '!AG723)</f>
        <v/>
      </c>
      <c r="AA717" s="172" t="str">
        <f>IF('Cálculos '!AH723="","",'Cálculos '!AH723)</f>
        <v/>
      </c>
      <c r="AB717" s="172" t="str">
        <f>IF('Cálculos '!AI723="","",'Cálculos '!AI723)</f>
        <v/>
      </c>
      <c r="AC717" s="172" t="str">
        <f>IF('Cálculos '!AJ723="","",'Cálculos '!AJ723)</f>
        <v/>
      </c>
      <c r="AD717" s="172" t="str">
        <f>IF('Cálculos '!AK723="","",'Cálculos '!AK723)</f>
        <v/>
      </c>
      <c r="AE717" s="172" t="str">
        <f>IF('Cálculos '!AL723="","",'Cálculos '!AL723)</f>
        <v/>
      </c>
      <c r="AF717" s="172" t="str">
        <f>IF('Cálculos '!AM723="","",'Cálculos '!AM723)</f>
        <v/>
      </c>
      <c r="AG717" s="172" t="str">
        <f>IF('Cálculos '!AN723="","",'Cálculos '!AN723)</f>
        <v/>
      </c>
      <c r="AH717" s="172" t="str">
        <f>IF('Cálculos '!AO723="","",'Cálculos '!AO723)</f>
        <v/>
      </c>
      <c r="AI717" s="172" t="str">
        <f>IF('Cálculos '!AP723="","",'Cálculos '!AP723)</f>
        <v/>
      </c>
      <c r="AJ717" s="443" t="str">
        <f>IF('Cálculos '!AQ723="","",'Cálculos '!AQ723)</f>
        <v/>
      </c>
      <c r="AK717" s="446" t="str">
        <f>IF('Cálculos '!D723="","",AVERAGE(C717:AJ717))</f>
        <v/>
      </c>
      <c r="AM717" s="181">
        <f t="shared" si="434"/>
        <v>715</v>
      </c>
      <c r="AN717" s="284" t="str">
        <f t="shared" si="435"/>
        <v/>
      </c>
      <c r="AO717" s="285" t="str">
        <f t="shared" si="436"/>
        <v/>
      </c>
      <c r="AP717" s="285" t="str">
        <f t="shared" si="437"/>
        <v/>
      </c>
      <c r="AQ717" s="285" t="str">
        <f t="shared" si="438"/>
        <v/>
      </c>
      <c r="AR717" s="182" t="str">
        <f t="shared" si="439"/>
        <v/>
      </c>
      <c r="AS717" s="182" t="str">
        <f t="shared" si="440"/>
        <v/>
      </c>
      <c r="AT717" s="182" t="str">
        <f t="shared" si="441"/>
        <v/>
      </c>
      <c r="AU717" s="182" t="str">
        <f t="shared" si="442"/>
        <v/>
      </c>
      <c r="AV717" s="182" t="str">
        <f t="shared" si="443"/>
        <v/>
      </c>
      <c r="AW717" s="182" t="str">
        <f t="shared" si="444"/>
        <v/>
      </c>
      <c r="AX717" s="182" t="str">
        <f t="shared" si="445"/>
        <v/>
      </c>
      <c r="AY717" s="182" t="str">
        <f t="shared" si="446"/>
        <v/>
      </c>
      <c r="AZ717" s="182" t="str">
        <f t="shared" si="447"/>
        <v/>
      </c>
      <c r="BA717" s="182" t="str">
        <f t="shared" si="448"/>
        <v/>
      </c>
      <c r="BB717" s="182" t="str">
        <f t="shared" si="449"/>
        <v/>
      </c>
      <c r="BC717" s="182" t="str">
        <f t="shared" si="450"/>
        <v/>
      </c>
      <c r="BD717" s="182" t="str">
        <f t="shared" si="451"/>
        <v/>
      </c>
      <c r="BE717" s="182" t="str">
        <f t="shared" si="452"/>
        <v/>
      </c>
      <c r="BF717" s="182" t="str">
        <f t="shared" si="453"/>
        <v/>
      </c>
      <c r="BG717" s="182" t="str">
        <f t="shared" si="454"/>
        <v/>
      </c>
      <c r="BH717" s="182" t="str">
        <f t="shared" si="455"/>
        <v/>
      </c>
      <c r="BI717" s="182" t="str">
        <f t="shared" si="456"/>
        <v/>
      </c>
      <c r="BJ717" s="182" t="str">
        <f t="shared" si="457"/>
        <v/>
      </c>
      <c r="BK717" s="182" t="str">
        <f t="shared" si="458"/>
        <v/>
      </c>
      <c r="BL717" s="182" t="str">
        <f t="shared" si="459"/>
        <v/>
      </c>
      <c r="BM717" s="182" t="str">
        <f t="shared" si="460"/>
        <v/>
      </c>
      <c r="BN717" s="182" t="str">
        <f t="shared" si="461"/>
        <v/>
      </c>
      <c r="BO717" s="182" t="str">
        <f t="shared" si="462"/>
        <v/>
      </c>
      <c r="BP717" s="182" t="str">
        <f t="shared" si="463"/>
        <v/>
      </c>
      <c r="BQ717" s="182" t="str">
        <f t="shared" si="464"/>
        <v/>
      </c>
      <c r="BR717" s="182" t="str">
        <f t="shared" si="465"/>
        <v/>
      </c>
      <c r="BS717" s="182" t="str">
        <f t="shared" si="466"/>
        <v/>
      </c>
      <c r="BT717" s="182" t="str">
        <f t="shared" si="467"/>
        <v/>
      </c>
      <c r="BU717" s="183" t="str">
        <f t="shared" si="468"/>
        <v/>
      </c>
      <c r="BV717" s="184" t="str">
        <f>IF('Cálculos '!C723="","",AVERAGE(AN717:BU717))</f>
        <v/>
      </c>
    </row>
    <row r="718" spans="2:74" ht="17.25" hidden="1" thickBot="1" x14ac:dyDescent="0.35">
      <c r="B718" s="165">
        <f t="shared" si="433"/>
        <v>716</v>
      </c>
      <c r="C718" s="171" t="str">
        <f>IF('Cálculos '!J724="","",'Cálculos '!J724)</f>
        <v/>
      </c>
      <c r="D718" s="172" t="str">
        <f>IF('Cálculos '!K724="","",'Cálculos '!K724)</f>
        <v/>
      </c>
      <c r="E718" s="172" t="str">
        <f>IF('Cálculos '!L724="","",'Cálculos '!L724)</f>
        <v/>
      </c>
      <c r="F718" s="172" t="str">
        <f>IF('Cálculos '!M724="","",'Cálculos '!M724)</f>
        <v/>
      </c>
      <c r="G718" s="172" t="str">
        <f>IF('Cálculos '!N724="","",'Cálculos '!N724)</f>
        <v/>
      </c>
      <c r="H718" s="172" t="str">
        <f>IF('Cálculos '!O724="","",'Cálculos '!O724)</f>
        <v/>
      </c>
      <c r="I718" s="172" t="str">
        <f>IF('Cálculos '!P724="","",'Cálculos '!P724)</f>
        <v/>
      </c>
      <c r="J718" s="172" t="str">
        <f>IF('Cálculos '!Q724="","",'Cálculos '!Q724)</f>
        <v/>
      </c>
      <c r="K718" s="172" t="str">
        <f>IF('Cálculos '!R724="","",'Cálculos '!R724)</f>
        <v/>
      </c>
      <c r="L718" s="172" t="str">
        <f>IF('Cálculos '!S724="","",'Cálculos '!S724)</f>
        <v/>
      </c>
      <c r="M718" s="172" t="str">
        <f>IF('Cálculos '!T724="","",'Cálculos '!T724)</f>
        <v/>
      </c>
      <c r="N718" s="172" t="str">
        <f>IF('Cálculos '!U724="","",'Cálculos '!U724)</f>
        <v/>
      </c>
      <c r="O718" s="172" t="str">
        <f>IF('Cálculos '!V724="","",'Cálculos '!V724)</f>
        <v/>
      </c>
      <c r="P718" s="172" t="str">
        <f>IF('Cálculos '!W724="","",'Cálculos '!W724)</f>
        <v/>
      </c>
      <c r="Q718" s="172" t="str">
        <f>IF('Cálculos '!X724="","",'Cálculos '!X724)</f>
        <v/>
      </c>
      <c r="R718" s="172" t="str">
        <f>IF('Cálculos '!Y724="","",'Cálculos '!Y724)</f>
        <v/>
      </c>
      <c r="S718" s="172" t="str">
        <f>IF('Cálculos '!Z724="","",'Cálculos '!Z724)</f>
        <v/>
      </c>
      <c r="T718" s="172" t="str">
        <f>IF('Cálculos '!AA724="","",'Cálculos '!AA724)</f>
        <v/>
      </c>
      <c r="U718" s="172" t="str">
        <f>IF('Cálculos '!AB724="","",'Cálculos '!AB724)</f>
        <v/>
      </c>
      <c r="V718" s="172" t="str">
        <f>IF('Cálculos '!AC724="","",'Cálculos '!AC724)</f>
        <v/>
      </c>
      <c r="W718" s="172" t="str">
        <f>IF('Cálculos '!AD724="","",'Cálculos '!AD724)</f>
        <v/>
      </c>
      <c r="X718" s="172" t="str">
        <f>IF('Cálculos '!AE724="","",'Cálculos '!AE724)</f>
        <v/>
      </c>
      <c r="Y718" s="172" t="str">
        <f>IF('Cálculos '!AF724="","",'Cálculos '!AF724)</f>
        <v/>
      </c>
      <c r="Z718" s="172" t="str">
        <f>IF('Cálculos '!AG724="","",'Cálculos '!AG724)</f>
        <v/>
      </c>
      <c r="AA718" s="172" t="str">
        <f>IF('Cálculos '!AH724="","",'Cálculos '!AH724)</f>
        <v/>
      </c>
      <c r="AB718" s="172" t="str">
        <f>IF('Cálculos '!AI724="","",'Cálculos '!AI724)</f>
        <v/>
      </c>
      <c r="AC718" s="172" t="str">
        <f>IF('Cálculos '!AJ724="","",'Cálculos '!AJ724)</f>
        <v/>
      </c>
      <c r="AD718" s="172" t="str">
        <f>IF('Cálculos '!AK724="","",'Cálculos '!AK724)</f>
        <v/>
      </c>
      <c r="AE718" s="172" t="str">
        <f>IF('Cálculos '!AL724="","",'Cálculos '!AL724)</f>
        <v/>
      </c>
      <c r="AF718" s="172" t="str">
        <f>IF('Cálculos '!AM724="","",'Cálculos '!AM724)</f>
        <v/>
      </c>
      <c r="AG718" s="172" t="str">
        <f>IF('Cálculos '!AN724="","",'Cálculos '!AN724)</f>
        <v/>
      </c>
      <c r="AH718" s="172" t="str">
        <f>IF('Cálculos '!AO724="","",'Cálculos '!AO724)</f>
        <v/>
      </c>
      <c r="AI718" s="172" t="str">
        <f>IF('Cálculos '!AP724="","",'Cálculos '!AP724)</f>
        <v/>
      </c>
      <c r="AJ718" s="443" t="str">
        <f>IF('Cálculos '!AQ724="","",'Cálculos '!AQ724)</f>
        <v/>
      </c>
      <c r="AK718" s="446" t="str">
        <f>IF('Cálculos '!D724="","",AVERAGE(C718:AJ718))</f>
        <v/>
      </c>
      <c r="AM718" s="181">
        <f t="shared" si="434"/>
        <v>716</v>
      </c>
      <c r="AN718" s="284" t="str">
        <f t="shared" si="435"/>
        <v/>
      </c>
      <c r="AO718" s="285" t="str">
        <f t="shared" si="436"/>
        <v/>
      </c>
      <c r="AP718" s="285" t="str">
        <f t="shared" si="437"/>
        <v/>
      </c>
      <c r="AQ718" s="285" t="str">
        <f t="shared" si="438"/>
        <v/>
      </c>
      <c r="AR718" s="182" t="str">
        <f t="shared" si="439"/>
        <v/>
      </c>
      <c r="AS718" s="182" t="str">
        <f t="shared" si="440"/>
        <v/>
      </c>
      <c r="AT718" s="182" t="str">
        <f t="shared" si="441"/>
        <v/>
      </c>
      <c r="AU718" s="182" t="str">
        <f t="shared" si="442"/>
        <v/>
      </c>
      <c r="AV718" s="182" t="str">
        <f t="shared" si="443"/>
        <v/>
      </c>
      <c r="AW718" s="182" t="str">
        <f t="shared" si="444"/>
        <v/>
      </c>
      <c r="AX718" s="182" t="str">
        <f t="shared" si="445"/>
        <v/>
      </c>
      <c r="AY718" s="182" t="str">
        <f t="shared" si="446"/>
        <v/>
      </c>
      <c r="AZ718" s="182" t="str">
        <f t="shared" si="447"/>
        <v/>
      </c>
      <c r="BA718" s="182" t="str">
        <f t="shared" si="448"/>
        <v/>
      </c>
      <c r="BB718" s="182" t="str">
        <f t="shared" si="449"/>
        <v/>
      </c>
      <c r="BC718" s="182" t="str">
        <f t="shared" si="450"/>
        <v/>
      </c>
      <c r="BD718" s="182" t="str">
        <f t="shared" si="451"/>
        <v/>
      </c>
      <c r="BE718" s="182" t="str">
        <f t="shared" si="452"/>
        <v/>
      </c>
      <c r="BF718" s="182" t="str">
        <f t="shared" si="453"/>
        <v/>
      </c>
      <c r="BG718" s="182" t="str">
        <f t="shared" si="454"/>
        <v/>
      </c>
      <c r="BH718" s="182" t="str">
        <f t="shared" si="455"/>
        <v/>
      </c>
      <c r="BI718" s="182" t="str">
        <f t="shared" si="456"/>
        <v/>
      </c>
      <c r="BJ718" s="182" t="str">
        <f t="shared" si="457"/>
        <v/>
      </c>
      <c r="BK718" s="182" t="str">
        <f t="shared" si="458"/>
        <v/>
      </c>
      <c r="BL718" s="182" t="str">
        <f t="shared" si="459"/>
        <v/>
      </c>
      <c r="BM718" s="182" t="str">
        <f t="shared" si="460"/>
        <v/>
      </c>
      <c r="BN718" s="182" t="str">
        <f t="shared" si="461"/>
        <v/>
      </c>
      <c r="BO718" s="182" t="str">
        <f t="shared" si="462"/>
        <v/>
      </c>
      <c r="BP718" s="182" t="str">
        <f t="shared" si="463"/>
        <v/>
      </c>
      <c r="BQ718" s="182" t="str">
        <f t="shared" si="464"/>
        <v/>
      </c>
      <c r="BR718" s="182" t="str">
        <f t="shared" si="465"/>
        <v/>
      </c>
      <c r="BS718" s="182" t="str">
        <f t="shared" si="466"/>
        <v/>
      </c>
      <c r="BT718" s="182" t="str">
        <f t="shared" si="467"/>
        <v/>
      </c>
      <c r="BU718" s="183" t="str">
        <f t="shared" si="468"/>
        <v/>
      </c>
      <c r="BV718" s="184" t="str">
        <f>IF('Cálculos '!C724="","",AVERAGE(AN718:BU718))</f>
        <v/>
      </c>
    </row>
    <row r="719" spans="2:74" ht="17.25" hidden="1" thickBot="1" x14ac:dyDescent="0.35">
      <c r="B719" s="165">
        <f t="shared" si="433"/>
        <v>717</v>
      </c>
      <c r="C719" s="171" t="str">
        <f>IF('Cálculos '!J725="","",'Cálculos '!J725)</f>
        <v/>
      </c>
      <c r="D719" s="172" t="str">
        <f>IF('Cálculos '!K725="","",'Cálculos '!K725)</f>
        <v/>
      </c>
      <c r="E719" s="172" t="str">
        <f>IF('Cálculos '!L725="","",'Cálculos '!L725)</f>
        <v/>
      </c>
      <c r="F719" s="172" t="str">
        <f>IF('Cálculos '!M725="","",'Cálculos '!M725)</f>
        <v/>
      </c>
      <c r="G719" s="172" t="str">
        <f>IF('Cálculos '!N725="","",'Cálculos '!N725)</f>
        <v/>
      </c>
      <c r="H719" s="172" t="str">
        <f>IF('Cálculos '!O725="","",'Cálculos '!O725)</f>
        <v/>
      </c>
      <c r="I719" s="172" t="str">
        <f>IF('Cálculos '!P725="","",'Cálculos '!P725)</f>
        <v/>
      </c>
      <c r="J719" s="172" t="str">
        <f>IF('Cálculos '!Q725="","",'Cálculos '!Q725)</f>
        <v/>
      </c>
      <c r="K719" s="172" t="str">
        <f>IF('Cálculos '!R725="","",'Cálculos '!R725)</f>
        <v/>
      </c>
      <c r="L719" s="172" t="str">
        <f>IF('Cálculos '!S725="","",'Cálculos '!S725)</f>
        <v/>
      </c>
      <c r="M719" s="172" t="str">
        <f>IF('Cálculos '!T725="","",'Cálculos '!T725)</f>
        <v/>
      </c>
      <c r="N719" s="172" t="str">
        <f>IF('Cálculos '!U725="","",'Cálculos '!U725)</f>
        <v/>
      </c>
      <c r="O719" s="172" t="str">
        <f>IF('Cálculos '!V725="","",'Cálculos '!V725)</f>
        <v/>
      </c>
      <c r="P719" s="172" t="str">
        <f>IF('Cálculos '!W725="","",'Cálculos '!W725)</f>
        <v/>
      </c>
      <c r="Q719" s="172" t="str">
        <f>IF('Cálculos '!X725="","",'Cálculos '!X725)</f>
        <v/>
      </c>
      <c r="R719" s="172" t="str">
        <f>IF('Cálculos '!Y725="","",'Cálculos '!Y725)</f>
        <v/>
      </c>
      <c r="S719" s="172" t="str">
        <f>IF('Cálculos '!Z725="","",'Cálculos '!Z725)</f>
        <v/>
      </c>
      <c r="T719" s="172" t="str">
        <f>IF('Cálculos '!AA725="","",'Cálculos '!AA725)</f>
        <v/>
      </c>
      <c r="U719" s="172" t="str">
        <f>IF('Cálculos '!AB725="","",'Cálculos '!AB725)</f>
        <v/>
      </c>
      <c r="V719" s="172" t="str">
        <f>IF('Cálculos '!AC725="","",'Cálculos '!AC725)</f>
        <v/>
      </c>
      <c r="W719" s="172" t="str">
        <f>IF('Cálculos '!AD725="","",'Cálculos '!AD725)</f>
        <v/>
      </c>
      <c r="X719" s="172" t="str">
        <f>IF('Cálculos '!AE725="","",'Cálculos '!AE725)</f>
        <v/>
      </c>
      <c r="Y719" s="172" t="str">
        <f>IF('Cálculos '!AF725="","",'Cálculos '!AF725)</f>
        <v/>
      </c>
      <c r="Z719" s="172" t="str">
        <f>IF('Cálculos '!AG725="","",'Cálculos '!AG725)</f>
        <v/>
      </c>
      <c r="AA719" s="172" t="str">
        <f>IF('Cálculos '!AH725="","",'Cálculos '!AH725)</f>
        <v/>
      </c>
      <c r="AB719" s="172" t="str">
        <f>IF('Cálculos '!AI725="","",'Cálculos '!AI725)</f>
        <v/>
      </c>
      <c r="AC719" s="172" t="str">
        <f>IF('Cálculos '!AJ725="","",'Cálculos '!AJ725)</f>
        <v/>
      </c>
      <c r="AD719" s="172" t="str">
        <f>IF('Cálculos '!AK725="","",'Cálculos '!AK725)</f>
        <v/>
      </c>
      <c r="AE719" s="172" t="str">
        <f>IF('Cálculos '!AL725="","",'Cálculos '!AL725)</f>
        <v/>
      </c>
      <c r="AF719" s="172" t="str">
        <f>IF('Cálculos '!AM725="","",'Cálculos '!AM725)</f>
        <v/>
      </c>
      <c r="AG719" s="172" t="str">
        <f>IF('Cálculos '!AN725="","",'Cálculos '!AN725)</f>
        <v/>
      </c>
      <c r="AH719" s="172" t="str">
        <f>IF('Cálculos '!AO725="","",'Cálculos '!AO725)</f>
        <v/>
      </c>
      <c r="AI719" s="172" t="str">
        <f>IF('Cálculos '!AP725="","",'Cálculos '!AP725)</f>
        <v/>
      </c>
      <c r="AJ719" s="443" t="str">
        <f>IF('Cálculos '!AQ725="","",'Cálculos '!AQ725)</f>
        <v/>
      </c>
      <c r="AK719" s="446" t="str">
        <f>IF('Cálculos '!D725="","",AVERAGE(C719:AJ719))</f>
        <v/>
      </c>
      <c r="AM719" s="181">
        <f t="shared" si="434"/>
        <v>717</v>
      </c>
      <c r="AN719" s="284" t="str">
        <f t="shared" si="435"/>
        <v/>
      </c>
      <c r="AO719" s="285" t="str">
        <f t="shared" si="436"/>
        <v/>
      </c>
      <c r="AP719" s="285" t="str">
        <f t="shared" si="437"/>
        <v/>
      </c>
      <c r="AQ719" s="285" t="str">
        <f t="shared" si="438"/>
        <v/>
      </c>
      <c r="AR719" s="182" t="str">
        <f t="shared" si="439"/>
        <v/>
      </c>
      <c r="AS719" s="182" t="str">
        <f t="shared" si="440"/>
        <v/>
      </c>
      <c r="AT719" s="182" t="str">
        <f t="shared" si="441"/>
        <v/>
      </c>
      <c r="AU719" s="182" t="str">
        <f t="shared" si="442"/>
        <v/>
      </c>
      <c r="AV719" s="182" t="str">
        <f t="shared" si="443"/>
        <v/>
      </c>
      <c r="AW719" s="182" t="str">
        <f t="shared" si="444"/>
        <v/>
      </c>
      <c r="AX719" s="182" t="str">
        <f t="shared" si="445"/>
        <v/>
      </c>
      <c r="AY719" s="182" t="str">
        <f t="shared" si="446"/>
        <v/>
      </c>
      <c r="AZ719" s="182" t="str">
        <f t="shared" si="447"/>
        <v/>
      </c>
      <c r="BA719" s="182" t="str">
        <f t="shared" si="448"/>
        <v/>
      </c>
      <c r="BB719" s="182" t="str">
        <f t="shared" si="449"/>
        <v/>
      </c>
      <c r="BC719" s="182" t="str">
        <f t="shared" si="450"/>
        <v/>
      </c>
      <c r="BD719" s="182" t="str">
        <f t="shared" si="451"/>
        <v/>
      </c>
      <c r="BE719" s="182" t="str">
        <f t="shared" si="452"/>
        <v/>
      </c>
      <c r="BF719" s="182" t="str">
        <f t="shared" si="453"/>
        <v/>
      </c>
      <c r="BG719" s="182" t="str">
        <f t="shared" si="454"/>
        <v/>
      </c>
      <c r="BH719" s="182" t="str">
        <f t="shared" si="455"/>
        <v/>
      </c>
      <c r="BI719" s="182" t="str">
        <f t="shared" si="456"/>
        <v/>
      </c>
      <c r="BJ719" s="182" t="str">
        <f t="shared" si="457"/>
        <v/>
      </c>
      <c r="BK719" s="182" t="str">
        <f t="shared" si="458"/>
        <v/>
      </c>
      <c r="BL719" s="182" t="str">
        <f t="shared" si="459"/>
        <v/>
      </c>
      <c r="BM719" s="182" t="str">
        <f t="shared" si="460"/>
        <v/>
      </c>
      <c r="BN719" s="182" t="str">
        <f t="shared" si="461"/>
        <v/>
      </c>
      <c r="BO719" s="182" t="str">
        <f t="shared" si="462"/>
        <v/>
      </c>
      <c r="BP719" s="182" t="str">
        <f t="shared" si="463"/>
        <v/>
      </c>
      <c r="BQ719" s="182" t="str">
        <f t="shared" si="464"/>
        <v/>
      </c>
      <c r="BR719" s="182" t="str">
        <f t="shared" si="465"/>
        <v/>
      </c>
      <c r="BS719" s="182" t="str">
        <f t="shared" si="466"/>
        <v/>
      </c>
      <c r="BT719" s="182" t="str">
        <f t="shared" si="467"/>
        <v/>
      </c>
      <c r="BU719" s="183" t="str">
        <f t="shared" si="468"/>
        <v/>
      </c>
      <c r="BV719" s="184" t="str">
        <f>IF('Cálculos '!C725="","",AVERAGE(AN719:BU719))</f>
        <v/>
      </c>
    </row>
    <row r="720" spans="2:74" ht="17.25" hidden="1" thickBot="1" x14ac:dyDescent="0.35">
      <c r="B720" s="165">
        <f t="shared" si="433"/>
        <v>718</v>
      </c>
      <c r="C720" s="171" t="str">
        <f>IF('Cálculos '!J726="","",'Cálculos '!J726)</f>
        <v/>
      </c>
      <c r="D720" s="172" t="str">
        <f>IF('Cálculos '!K726="","",'Cálculos '!K726)</f>
        <v/>
      </c>
      <c r="E720" s="172" t="str">
        <f>IF('Cálculos '!L726="","",'Cálculos '!L726)</f>
        <v/>
      </c>
      <c r="F720" s="172" t="str">
        <f>IF('Cálculos '!M726="","",'Cálculos '!M726)</f>
        <v/>
      </c>
      <c r="G720" s="172" t="str">
        <f>IF('Cálculos '!N726="","",'Cálculos '!N726)</f>
        <v/>
      </c>
      <c r="H720" s="172" t="str">
        <f>IF('Cálculos '!O726="","",'Cálculos '!O726)</f>
        <v/>
      </c>
      <c r="I720" s="172" t="str">
        <f>IF('Cálculos '!P726="","",'Cálculos '!P726)</f>
        <v/>
      </c>
      <c r="J720" s="172" t="str">
        <f>IF('Cálculos '!Q726="","",'Cálculos '!Q726)</f>
        <v/>
      </c>
      <c r="K720" s="172" t="str">
        <f>IF('Cálculos '!R726="","",'Cálculos '!R726)</f>
        <v/>
      </c>
      <c r="L720" s="172" t="str">
        <f>IF('Cálculos '!S726="","",'Cálculos '!S726)</f>
        <v/>
      </c>
      <c r="M720" s="172" t="str">
        <f>IF('Cálculos '!T726="","",'Cálculos '!T726)</f>
        <v/>
      </c>
      <c r="N720" s="172" t="str">
        <f>IF('Cálculos '!U726="","",'Cálculos '!U726)</f>
        <v/>
      </c>
      <c r="O720" s="172" t="str">
        <f>IF('Cálculos '!V726="","",'Cálculos '!V726)</f>
        <v/>
      </c>
      <c r="P720" s="172" t="str">
        <f>IF('Cálculos '!W726="","",'Cálculos '!W726)</f>
        <v/>
      </c>
      <c r="Q720" s="172" t="str">
        <f>IF('Cálculos '!X726="","",'Cálculos '!X726)</f>
        <v/>
      </c>
      <c r="R720" s="172" t="str">
        <f>IF('Cálculos '!Y726="","",'Cálculos '!Y726)</f>
        <v/>
      </c>
      <c r="S720" s="172" t="str">
        <f>IF('Cálculos '!Z726="","",'Cálculos '!Z726)</f>
        <v/>
      </c>
      <c r="T720" s="172" t="str">
        <f>IF('Cálculos '!AA726="","",'Cálculos '!AA726)</f>
        <v/>
      </c>
      <c r="U720" s="172" t="str">
        <f>IF('Cálculos '!AB726="","",'Cálculos '!AB726)</f>
        <v/>
      </c>
      <c r="V720" s="172" t="str">
        <f>IF('Cálculos '!AC726="","",'Cálculos '!AC726)</f>
        <v/>
      </c>
      <c r="W720" s="172" t="str">
        <f>IF('Cálculos '!AD726="","",'Cálculos '!AD726)</f>
        <v/>
      </c>
      <c r="X720" s="172" t="str">
        <f>IF('Cálculos '!AE726="","",'Cálculos '!AE726)</f>
        <v/>
      </c>
      <c r="Y720" s="172" t="str">
        <f>IF('Cálculos '!AF726="","",'Cálculos '!AF726)</f>
        <v/>
      </c>
      <c r="Z720" s="172" t="str">
        <f>IF('Cálculos '!AG726="","",'Cálculos '!AG726)</f>
        <v/>
      </c>
      <c r="AA720" s="172" t="str">
        <f>IF('Cálculos '!AH726="","",'Cálculos '!AH726)</f>
        <v/>
      </c>
      <c r="AB720" s="172" t="str">
        <f>IF('Cálculos '!AI726="","",'Cálculos '!AI726)</f>
        <v/>
      </c>
      <c r="AC720" s="172" t="str">
        <f>IF('Cálculos '!AJ726="","",'Cálculos '!AJ726)</f>
        <v/>
      </c>
      <c r="AD720" s="172" t="str">
        <f>IF('Cálculos '!AK726="","",'Cálculos '!AK726)</f>
        <v/>
      </c>
      <c r="AE720" s="172" t="str">
        <f>IF('Cálculos '!AL726="","",'Cálculos '!AL726)</f>
        <v/>
      </c>
      <c r="AF720" s="172" t="str">
        <f>IF('Cálculos '!AM726="","",'Cálculos '!AM726)</f>
        <v/>
      </c>
      <c r="AG720" s="172" t="str">
        <f>IF('Cálculos '!AN726="","",'Cálculos '!AN726)</f>
        <v/>
      </c>
      <c r="AH720" s="172" t="str">
        <f>IF('Cálculos '!AO726="","",'Cálculos '!AO726)</f>
        <v/>
      </c>
      <c r="AI720" s="172" t="str">
        <f>IF('Cálculos '!AP726="","",'Cálculos '!AP726)</f>
        <v/>
      </c>
      <c r="AJ720" s="443" t="str">
        <f>IF('Cálculos '!AQ726="","",'Cálculos '!AQ726)</f>
        <v/>
      </c>
      <c r="AK720" s="446" t="str">
        <f>IF('Cálculos '!D726="","",AVERAGE(C720:AJ720))</f>
        <v/>
      </c>
      <c r="AM720" s="181">
        <f t="shared" si="434"/>
        <v>718</v>
      </c>
      <c r="AN720" s="284" t="str">
        <f t="shared" si="435"/>
        <v/>
      </c>
      <c r="AO720" s="285" t="str">
        <f t="shared" si="436"/>
        <v/>
      </c>
      <c r="AP720" s="285" t="str">
        <f t="shared" si="437"/>
        <v/>
      </c>
      <c r="AQ720" s="285" t="str">
        <f t="shared" si="438"/>
        <v/>
      </c>
      <c r="AR720" s="182" t="str">
        <f t="shared" si="439"/>
        <v/>
      </c>
      <c r="AS720" s="182" t="str">
        <f t="shared" si="440"/>
        <v/>
      </c>
      <c r="AT720" s="182" t="str">
        <f t="shared" si="441"/>
        <v/>
      </c>
      <c r="AU720" s="182" t="str">
        <f t="shared" si="442"/>
        <v/>
      </c>
      <c r="AV720" s="182" t="str">
        <f t="shared" si="443"/>
        <v/>
      </c>
      <c r="AW720" s="182" t="str">
        <f t="shared" si="444"/>
        <v/>
      </c>
      <c r="AX720" s="182" t="str">
        <f t="shared" si="445"/>
        <v/>
      </c>
      <c r="AY720" s="182" t="str">
        <f t="shared" si="446"/>
        <v/>
      </c>
      <c r="AZ720" s="182" t="str">
        <f t="shared" si="447"/>
        <v/>
      </c>
      <c r="BA720" s="182" t="str">
        <f t="shared" si="448"/>
        <v/>
      </c>
      <c r="BB720" s="182" t="str">
        <f t="shared" si="449"/>
        <v/>
      </c>
      <c r="BC720" s="182" t="str">
        <f t="shared" si="450"/>
        <v/>
      </c>
      <c r="BD720" s="182" t="str">
        <f t="shared" si="451"/>
        <v/>
      </c>
      <c r="BE720" s="182" t="str">
        <f t="shared" si="452"/>
        <v/>
      </c>
      <c r="BF720" s="182" t="str">
        <f t="shared" si="453"/>
        <v/>
      </c>
      <c r="BG720" s="182" t="str">
        <f t="shared" si="454"/>
        <v/>
      </c>
      <c r="BH720" s="182" t="str">
        <f t="shared" si="455"/>
        <v/>
      </c>
      <c r="BI720" s="182" t="str">
        <f t="shared" si="456"/>
        <v/>
      </c>
      <c r="BJ720" s="182" t="str">
        <f t="shared" si="457"/>
        <v/>
      </c>
      <c r="BK720" s="182" t="str">
        <f t="shared" si="458"/>
        <v/>
      </c>
      <c r="BL720" s="182" t="str">
        <f t="shared" si="459"/>
        <v/>
      </c>
      <c r="BM720" s="182" t="str">
        <f t="shared" si="460"/>
        <v/>
      </c>
      <c r="BN720" s="182" t="str">
        <f t="shared" si="461"/>
        <v/>
      </c>
      <c r="BO720" s="182" t="str">
        <f t="shared" si="462"/>
        <v/>
      </c>
      <c r="BP720" s="182" t="str">
        <f t="shared" si="463"/>
        <v/>
      </c>
      <c r="BQ720" s="182" t="str">
        <f t="shared" si="464"/>
        <v/>
      </c>
      <c r="BR720" s="182" t="str">
        <f t="shared" si="465"/>
        <v/>
      </c>
      <c r="BS720" s="182" t="str">
        <f t="shared" si="466"/>
        <v/>
      </c>
      <c r="BT720" s="182" t="str">
        <f t="shared" si="467"/>
        <v/>
      </c>
      <c r="BU720" s="183" t="str">
        <f t="shared" si="468"/>
        <v/>
      </c>
      <c r="BV720" s="184" t="str">
        <f>IF('Cálculos '!C726="","",AVERAGE(AN720:BU720))</f>
        <v/>
      </c>
    </row>
    <row r="721" spans="2:74" ht="17.25" hidden="1" thickBot="1" x14ac:dyDescent="0.35">
      <c r="B721" s="165">
        <f t="shared" si="433"/>
        <v>719</v>
      </c>
      <c r="C721" s="171" t="str">
        <f>IF('Cálculos '!J727="","",'Cálculos '!J727)</f>
        <v/>
      </c>
      <c r="D721" s="172" t="str">
        <f>IF('Cálculos '!K727="","",'Cálculos '!K727)</f>
        <v/>
      </c>
      <c r="E721" s="172" t="str">
        <f>IF('Cálculos '!L727="","",'Cálculos '!L727)</f>
        <v/>
      </c>
      <c r="F721" s="172" t="str">
        <f>IF('Cálculos '!M727="","",'Cálculos '!M727)</f>
        <v/>
      </c>
      <c r="G721" s="172" t="str">
        <f>IF('Cálculos '!N727="","",'Cálculos '!N727)</f>
        <v/>
      </c>
      <c r="H721" s="172" t="str">
        <f>IF('Cálculos '!O727="","",'Cálculos '!O727)</f>
        <v/>
      </c>
      <c r="I721" s="172" t="str">
        <f>IF('Cálculos '!P727="","",'Cálculos '!P727)</f>
        <v/>
      </c>
      <c r="J721" s="172" t="str">
        <f>IF('Cálculos '!Q727="","",'Cálculos '!Q727)</f>
        <v/>
      </c>
      <c r="K721" s="172" t="str">
        <f>IF('Cálculos '!R727="","",'Cálculos '!R727)</f>
        <v/>
      </c>
      <c r="L721" s="172" t="str">
        <f>IF('Cálculos '!S727="","",'Cálculos '!S727)</f>
        <v/>
      </c>
      <c r="M721" s="172" t="str">
        <f>IF('Cálculos '!T727="","",'Cálculos '!T727)</f>
        <v/>
      </c>
      <c r="N721" s="172" t="str">
        <f>IF('Cálculos '!U727="","",'Cálculos '!U727)</f>
        <v/>
      </c>
      <c r="O721" s="172" t="str">
        <f>IF('Cálculos '!V727="","",'Cálculos '!V727)</f>
        <v/>
      </c>
      <c r="P721" s="172" t="str">
        <f>IF('Cálculos '!W727="","",'Cálculos '!W727)</f>
        <v/>
      </c>
      <c r="Q721" s="172" t="str">
        <f>IF('Cálculos '!X727="","",'Cálculos '!X727)</f>
        <v/>
      </c>
      <c r="R721" s="172" t="str">
        <f>IF('Cálculos '!Y727="","",'Cálculos '!Y727)</f>
        <v/>
      </c>
      <c r="S721" s="172" t="str">
        <f>IF('Cálculos '!Z727="","",'Cálculos '!Z727)</f>
        <v/>
      </c>
      <c r="T721" s="172" t="str">
        <f>IF('Cálculos '!AA727="","",'Cálculos '!AA727)</f>
        <v/>
      </c>
      <c r="U721" s="172" t="str">
        <f>IF('Cálculos '!AB727="","",'Cálculos '!AB727)</f>
        <v/>
      </c>
      <c r="V721" s="172" t="str">
        <f>IF('Cálculos '!AC727="","",'Cálculos '!AC727)</f>
        <v/>
      </c>
      <c r="W721" s="172" t="str">
        <f>IF('Cálculos '!AD727="","",'Cálculos '!AD727)</f>
        <v/>
      </c>
      <c r="X721" s="172" t="str">
        <f>IF('Cálculos '!AE727="","",'Cálculos '!AE727)</f>
        <v/>
      </c>
      <c r="Y721" s="172" t="str">
        <f>IF('Cálculos '!AF727="","",'Cálculos '!AF727)</f>
        <v/>
      </c>
      <c r="Z721" s="172" t="str">
        <f>IF('Cálculos '!AG727="","",'Cálculos '!AG727)</f>
        <v/>
      </c>
      <c r="AA721" s="172" t="str">
        <f>IF('Cálculos '!AH727="","",'Cálculos '!AH727)</f>
        <v/>
      </c>
      <c r="AB721" s="172" t="str">
        <f>IF('Cálculos '!AI727="","",'Cálculos '!AI727)</f>
        <v/>
      </c>
      <c r="AC721" s="172" t="str">
        <f>IF('Cálculos '!AJ727="","",'Cálculos '!AJ727)</f>
        <v/>
      </c>
      <c r="AD721" s="172" t="str">
        <f>IF('Cálculos '!AK727="","",'Cálculos '!AK727)</f>
        <v/>
      </c>
      <c r="AE721" s="172" t="str">
        <f>IF('Cálculos '!AL727="","",'Cálculos '!AL727)</f>
        <v/>
      </c>
      <c r="AF721" s="172" t="str">
        <f>IF('Cálculos '!AM727="","",'Cálculos '!AM727)</f>
        <v/>
      </c>
      <c r="AG721" s="172" t="str">
        <f>IF('Cálculos '!AN727="","",'Cálculos '!AN727)</f>
        <v/>
      </c>
      <c r="AH721" s="172" t="str">
        <f>IF('Cálculos '!AO727="","",'Cálculos '!AO727)</f>
        <v/>
      </c>
      <c r="AI721" s="172" t="str">
        <f>IF('Cálculos '!AP727="","",'Cálculos '!AP727)</f>
        <v/>
      </c>
      <c r="AJ721" s="443" t="str">
        <f>IF('Cálculos '!AQ727="","",'Cálculos '!AQ727)</f>
        <v/>
      </c>
      <c r="AK721" s="446" t="str">
        <f>IF('Cálculos '!D727="","",AVERAGE(C721:AJ721))</f>
        <v/>
      </c>
      <c r="AM721" s="181">
        <f t="shared" si="434"/>
        <v>719</v>
      </c>
      <c r="AN721" s="284" t="str">
        <f t="shared" si="435"/>
        <v/>
      </c>
      <c r="AO721" s="285" t="str">
        <f t="shared" si="436"/>
        <v/>
      </c>
      <c r="AP721" s="285" t="str">
        <f t="shared" si="437"/>
        <v/>
      </c>
      <c r="AQ721" s="285" t="str">
        <f t="shared" si="438"/>
        <v/>
      </c>
      <c r="AR721" s="182" t="str">
        <f t="shared" si="439"/>
        <v/>
      </c>
      <c r="AS721" s="182" t="str">
        <f t="shared" si="440"/>
        <v/>
      </c>
      <c r="AT721" s="182" t="str">
        <f t="shared" si="441"/>
        <v/>
      </c>
      <c r="AU721" s="182" t="str">
        <f t="shared" si="442"/>
        <v/>
      </c>
      <c r="AV721" s="182" t="str">
        <f t="shared" si="443"/>
        <v/>
      </c>
      <c r="AW721" s="182" t="str">
        <f t="shared" si="444"/>
        <v/>
      </c>
      <c r="AX721" s="182" t="str">
        <f t="shared" si="445"/>
        <v/>
      </c>
      <c r="AY721" s="182" t="str">
        <f t="shared" si="446"/>
        <v/>
      </c>
      <c r="AZ721" s="182" t="str">
        <f t="shared" si="447"/>
        <v/>
      </c>
      <c r="BA721" s="182" t="str">
        <f t="shared" si="448"/>
        <v/>
      </c>
      <c r="BB721" s="182" t="str">
        <f t="shared" si="449"/>
        <v/>
      </c>
      <c r="BC721" s="182" t="str">
        <f t="shared" si="450"/>
        <v/>
      </c>
      <c r="BD721" s="182" t="str">
        <f t="shared" si="451"/>
        <v/>
      </c>
      <c r="BE721" s="182" t="str">
        <f t="shared" si="452"/>
        <v/>
      </c>
      <c r="BF721" s="182" t="str">
        <f t="shared" si="453"/>
        <v/>
      </c>
      <c r="BG721" s="182" t="str">
        <f t="shared" si="454"/>
        <v/>
      </c>
      <c r="BH721" s="182" t="str">
        <f t="shared" si="455"/>
        <v/>
      </c>
      <c r="BI721" s="182" t="str">
        <f t="shared" si="456"/>
        <v/>
      </c>
      <c r="BJ721" s="182" t="str">
        <f t="shared" si="457"/>
        <v/>
      </c>
      <c r="BK721" s="182" t="str">
        <f t="shared" si="458"/>
        <v/>
      </c>
      <c r="BL721" s="182" t="str">
        <f t="shared" si="459"/>
        <v/>
      </c>
      <c r="BM721" s="182" t="str">
        <f t="shared" si="460"/>
        <v/>
      </c>
      <c r="BN721" s="182" t="str">
        <f t="shared" si="461"/>
        <v/>
      </c>
      <c r="BO721" s="182" t="str">
        <f t="shared" si="462"/>
        <v/>
      </c>
      <c r="BP721" s="182" t="str">
        <f t="shared" si="463"/>
        <v/>
      </c>
      <c r="BQ721" s="182" t="str">
        <f t="shared" si="464"/>
        <v/>
      </c>
      <c r="BR721" s="182" t="str">
        <f t="shared" si="465"/>
        <v/>
      </c>
      <c r="BS721" s="182" t="str">
        <f t="shared" si="466"/>
        <v/>
      </c>
      <c r="BT721" s="182" t="str">
        <f t="shared" si="467"/>
        <v/>
      </c>
      <c r="BU721" s="183" t="str">
        <f t="shared" si="468"/>
        <v/>
      </c>
      <c r="BV721" s="184" t="str">
        <f>IF('Cálculos '!C727="","",AVERAGE(AN721:BU721))</f>
        <v/>
      </c>
    </row>
    <row r="722" spans="2:74" ht="17.25" hidden="1" thickBot="1" x14ac:dyDescent="0.35">
      <c r="B722" s="165">
        <f t="shared" si="433"/>
        <v>720</v>
      </c>
      <c r="C722" s="171" t="str">
        <f>IF('Cálculos '!J728="","",'Cálculos '!J728)</f>
        <v/>
      </c>
      <c r="D722" s="172" t="str">
        <f>IF('Cálculos '!K728="","",'Cálculos '!K728)</f>
        <v/>
      </c>
      <c r="E722" s="172" t="str">
        <f>IF('Cálculos '!L728="","",'Cálculos '!L728)</f>
        <v/>
      </c>
      <c r="F722" s="172" t="str">
        <f>IF('Cálculos '!M728="","",'Cálculos '!M728)</f>
        <v/>
      </c>
      <c r="G722" s="172" t="str">
        <f>IF('Cálculos '!N728="","",'Cálculos '!N728)</f>
        <v/>
      </c>
      <c r="H722" s="172" t="str">
        <f>IF('Cálculos '!O728="","",'Cálculos '!O728)</f>
        <v/>
      </c>
      <c r="I722" s="172" t="str">
        <f>IF('Cálculos '!P728="","",'Cálculos '!P728)</f>
        <v/>
      </c>
      <c r="J722" s="172" t="str">
        <f>IF('Cálculos '!Q728="","",'Cálculos '!Q728)</f>
        <v/>
      </c>
      <c r="K722" s="172" t="str">
        <f>IF('Cálculos '!R728="","",'Cálculos '!R728)</f>
        <v/>
      </c>
      <c r="L722" s="172" t="str">
        <f>IF('Cálculos '!S728="","",'Cálculos '!S728)</f>
        <v/>
      </c>
      <c r="M722" s="172" t="str">
        <f>IF('Cálculos '!T728="","",'Cálculos '!T728)</f>
        <v/>
      </c>
      <c r="N722" s="172" t="str">
        <f>IF('Cálculos '!U728="","",'Cálculos '!U728)</f>
        <v/>
      </c>
      <c r="O722" s="172" t="str">
        <f>IF('Cálculos '!V728="","",'Cálculos '!V728)</f>
        <v/>
      </c>
      <c r="P722" s="172" t="str">
        <f>IF('Cálculos '!W728="","",'Cálculos '!W728)</f>
        <v/>
      </c>
      <c r="Q722" s="172" t="str">
        <f>IF('Cálculos '!X728="","",'Cálculos '!X728)</f>
        <v/>
      </c>
      <c r="R722" s="172" t="str">
        <f>IF('Cálculos '!Y728="","",'Cálculos '!Y728)</f>
        <v/>
      </c>
      <c r="S722" s="172" t="str">
        <f>IF('Cálculos '!Z728="","",'Cálculos '!Z728)</f>
        <v/>
      </c>
      <c r="T722" s="172" t="str">
        <f>IF('Cálculos '!AA728="","",'Cálculos '!AA728)</f>
        <v/>
      </c>
      <c r="U722" s="172" t="str">
        <f>IF('Cálculos '!AB728="","",'Cálculos '!AB728)</f>
        <v/>
      </c>
      <c r="V722" s="172" t="str">
        <f>IF('Cálculos '!AC728="","",'Cálculos '!AC728)</f>
        <v/>
      </c>
      <c r="W722" s="172" t="str">
        <f>IF('Cálculos '!AD728="","",'Cálculos '!AD728)</f>
        <v/>
      </c>
      <c r="X722" s="172" t="str">
        <f>IF('Cálculos '!AE728="","",'Cálculos '!AE728)</f>
        <v/>
      </c>
      <c r="Y722" s="172" t="str">
        <f>IF('Cálculos '!AF728="","",'Cálculos '!AF728)</f>
        <v/>
      </c>
      <c r="Z722" s="172" t="str">
        <f>IF('Cálculos '!AG728="","",'Cálculos '!AG728)</f>
        <v/>
      </c>
      <c r="AA722" s="172" t="str">
        <f>IF('Cálculos '!AH728="","",'Cálculos '!AH728)</f>
        <v/>
      </c>
      <c r="AB722" s="172" t="str">
        <f>IF('Cálculos '!AI728="","",'Cálculos '!AI728)</f>
        <v/>
      </c>
      <c r="AC722" s="172" t="str">
        <f>IF('Cálculos '!AJ728="","",'Cálculos '!AJ728)</f>
        <v/>
      </c>
      <c r="AD722" s="172" t="str">
        <f>IF('Cálculos '!AK728="","",'Cálculos '!AK728)</f>
        <v/>
      </c>
      <c r="AE722" s="172" t="str">
        <f>IF('Cálculos '!AL728="","",'Cálculos '!AL728)</f>
        <v/>
      </c>
      <c r="AF722" s="172" t="str">
        <f>IF('Cálculos '!AM728="","",'Cálculos '!AM728)</f>
        <v/>
      </c>
      <c r="AG722" s="172" t="str">
        <f>IF('Cálculos '!AN728="","",'Cálculos '!AN728)</f>
        <v/>
      </c>
      <c r="AH722" s="172" t="str">
        <f>IF('Cálculos '!AO728="","",'Cálculos '!AO728)</f>
        <v/>
      </c>
      <c r="AI722" s="172" t="str">
        <f>IF('Cálculos '!AP728="","",'Cálculos '!AP728)</f>
        <v/>
      </c>
      <c r="AJ722" s="443" t="str">
        <f>IF('Cálculos '!AQ728="","",'Cálculos '!AQ728)</f>
        <v/>
      </c>
      <c r="AK722" s="446" t="str">
        <f>IF('Cálculos '!D728="","",AVERAGE(C722:AJ722))</f>
        <v/>
      </c>
      <c r="AM722" s="181">
        <f t="shared" si="434"/>
        <v>720</v>
      </c>
      <c r="AN722" s="284" t="str">
        <f t="shared" si="435"/>
        <v/>
      </c>
      <c r="AO722" s="285" t="str">
        <f t="shared" si="436"/>
        <v/>
      </c>
      <c r="AP722" s="285" t="str">
        <f t="shared" si="437"/>
        <v/>
      </c>
      <c r="AQ722" s="285" t="str">
        <f t="shared" si="438"/>
        <v/>
      </c>
      <c r="AR722" s="182" t="str">
        <f t="shared" si="439"/>
        <v/>
      </c>
      <c r="AS722" s="182" t="str">
        <f t="shared" si="440"/>
        <v/>
      </c>
      <c r="AT722" s="182" t="str">
        <f t="shared" si="441"/>
        <v/>
      </c>
      <c r="AU722" s="182" t="str">
        <f t="shared" si="442"/>
        <v/>
      </c>
      <c r="AV722" s="182" t="str">
        <f t="shared" si="443"/>
        <v/>
      </c>
      <c r="AW722" s="182" t="str">
        <f t="shared" si="444"/>
        <v/>
      </c>
      <c r="AX722" s="182" t="str">
        <f t="shared" si="445"/>
        <v/>
      </c>
      <c r="AY722" s="182" t="str">
        <f t="shared" si="446"/>
        <v/>
      </c>
      <c r="AZ722" s="182" t="str">
        <f t="shared" si="447"/>
        <v/>
      </c>
      <c r="BA722" s="182" t="str">
        <f t="shared" si="448"/>
        <v/>
      </c>
      <c r="BB722" s="182" t="str">
        <f t="shared" si="449"/>
        <v/>
      </c>
      <c r="BC722" s="182" t="str">
        <f t="shared" si="450"/>
        <v/>
      </c>
      <c r="BD722" s="182" t="str">
        <f t="shared" si="451"/>
        <v/>
      </c>
      <c r="BE722" s="182" t="str">
        <f t="shared" si="452"/>
        <v/>
      </c>
      <c r="BF722" s="182" t="str">
        <f t="shared" si="453"/>
        <v/>
      </c>
      <c r="BG722" s="182" t="str">
        <f t="shared" si="454"/>
        <v/>
      </c>
      <c r="BH722" s="182" t="str">
        <f t="shared" si="455"/>
        <v/>
      </c>
      <c r="BI722" s="182" t="str">
        <f t="shared" si="456"/>
        <v/>
      </c>
      <c r="BJ722" s="182" t="str">
        <f t="shared" si="457"/>
        <v/>
      </c>
      <c r="BK722" s="182" t="str">
        <f t="shared" si="458"/>
        <v/>
      </c>
      <c r="BL722" s="182" t="str">
        <f t="shared" si="459"/>
        <v/>
      </c>
      <c r="BM722" s="182" t="str">
        <f t="shared" si="460"/>
        <v/>
      </c>
      <c r="BN722" s="182" t="str">
        <f t="shared" si="461"/>
        <v/>
      </c>
      <c r="BO722" s="182" t="str">
        <f t="shared" si="462"/>
        <v/>
      </c>
      <c r="BP722" s="182" t="str">
        <f t="shared" si="463"/>
        <v/>
      </c>
      <c r="BQ722" s="182" t="str">
        <f t="shared" si="464"/>
        <v/>
      </c>
      <c r="BR722" s="182" t="str">
        <f t="shared" si="465"/>
        <v/>
      </c>
      <c r="BS722" s="182" t="str">
        <f t="shared" si="466"/>
        <v/>
      </c>
      <c r="BT722" s="182" t="str">
        <f t="shared" si="467"/>
        <v/>
      </c>
      <c r="BU722" s="183" t="str">
        <f t="shared" si="468"/>
        <v/>
      </c>
      <c r="BV722" s="184" t="str">
        <f>IF('Cálculos '!C728="","",AVERAGE(AN722:BU722))</f>
        <v/>
      </c>
    </row>
    <row r="723" spans="2:74" ht="17.25" hidden="1" thickBot="1" x14ac:dyDescent="0.35">
      <c r="B723" s="165">
        <f t="shared" si="433"/>
        <v>721</v>
      </c>
      <c r="C723" s="171" t="str">
        <f>IF('Cálculos '!J729="","",'Cálculos '!J729)</f>
        <v/>
      </c>
      <c r="D723" s="172" t="str">
        <f>IF('Cálculos '!K729="","",'Cálculos '!K729)</f>
        <v/>
      </c>
      <c r="E723" s="172" t="str">
        <f>IF('Cálculos '!L729="","",'Cálculos '!L729)</f>
        <v/>
      </c>
      <c r="F723" s="172" t="str">
        <f>IF('Cálculos '!M729="","",'Cálculos '!M729)</f>
        <v/>
      </c>
      <c r="G723" s="172" t="str">
        <f>IF('Cálculos '!N729="","",'Cálculos '!N729)</f>
        <v/>
      </c>
      <c r="H723" s="172" t="str">
        <f>IF('Cálculos '!O729="","",'Cálculos '!O729)</f>
        <v/>
      </c>
      <c r="I723" s="172" t="str">
        <f>IF('Cálculos '!P729="","",'Cálculos '!P729)</f>
        <v/>
      </c>
      <c r="J723" s="172" t="str">
        <f>IF('Cálculos '!Q729="","",'Cálculos '!Q729)</f>
        <v/>
      </c>
      <c r="K723" s="172" t="str">
        <f>IF('Cálculos '!R729="","",'Cálculos '!R729)</f>
        <v/>
      </c>
      <c r="L723" s="172" t="str">
        <f>IF('Cálculos '!S729="","",'Cálculos '!S729)</f>
        <v/>
      </c>
      <c r="M723" s="172" t="str">
        <f>IF('Cálculos '!T729="","",'Cálculos '!T729)</f>
        <v/>
      </c>
      <c r="N723" s="172" t="str">
        <f>IF('Cálculos '!U729="","",'Cálculos '!U729)</f>
        <v/>
      </c>
      <c r="O723" s="172" t="str">
        <f>IF('Cálculos '!V729="","",'Cálculos '!V729)</f>
        <v/>
      </c>
      <c r="P723" s="172" t="str">
        <f>IF('Cálculos '!W729="","",'Cálculos '!W729)</f>
        <v/>
      </c>
      <c r="Q723" s="172" t="str">
        <f>IF('Cálculos '!X729="","",'Cálculos '!X729)</f>
        <v/>
      </c>
      <c r="R723" s="172" t="str">
        <f>IF('Cálculos '!Y729="","",'Cálculos '!Y729)</f>
        <v/>
      </c>
      <c r="S723" s="172" t="str">
        <f>IF('Cálculos '!Z729="","",'Cálculos '!Z729)</f>
        <v/>
      </c>
      <c r="T723" s="172" t="str">
        <f>IF('Cálculos '!AA729="","",'Cálculos '!AA729)</f>
        <v/>
      </c>
      <c r="U723" s="172" t="str">
        <f>IF('Cálculos '!AB729="","",'Cálculos '!AB729)</f>
        <v/>
      </c>
      <c r="V723" s="172" t="str">
        <f>IF('Cálculos '!AC729="","",'Cálculos '!AC729)</f>
        <v/>
      </c>
      <c r="W723" s="172" t="str">
        <f>IF('Cálculos '!AD729="","",'Cálculos '!AD729)</f>
        <v/>
      </c>
      <c r="X723" s="172" t="str">
        <f>IF('Cálculos '!AE729="","",'Cálculos '!AE729)</f>
        <v/>
      </c>
      <c r="Y723" s="172" t="str">
        <f>IF('Cálculos '!AF729="","",'Cálculos '!AF729)</f>
        <v/>
      </c>
      <c r="Z723" s="172" t="str">
        <f>IF('Cálculos '!AG729="","",'Cálculos '!AG729)</f>
        <v/>
      </c>
      <c r="AA723" s="172" t="str">
        <f>IF('Cálculos '!AH729="","",'Cálculos '!AH729)</f>
        <v/>
      </c>
      <c r="AB723" s="172" t="str">
        <f>IF('Cálculos '!AI729="","",'Cálculos '!AI729)</f>
        <v/>
      </c>
      <c r="AC723" s="172" t="str">
        <f>IF('Cálculos '!AJ729="","",'Cálculos '!AJ729)</f>
        <v/>
      </c>
      <c r="AD723" s="172" t="str">
        <f>IF('Cálculos '!AK729="","",'Cálculos '!AK729)</f>
        <v/>
      </c>
      <c r="AE723" s="172" t="str">
        <f>IF('Cálculos '!AL729="","",'Cálculos '!AL729)</f>
        <v/>
      </c>
      <c r="AF723" s="172" t="str">
        <f>IF('Cálculos '!AM729="","",'Cálculos '!AM729)</f>
        <v/>
      </c>
      <c r="AG723" s="172" t="str">
        <f>IF('Cálculos '!AN729="","",'Cálculos '!AN729)</f>
        <v/>
      </c>
      <c r="AH723" s="172" t="str">
        <f>IF('Cálculos '!AO729="","",'Cálculos '!AO729)</f>
        <v/>
      </c>
      <c r="AI723" s="172" t="str">
        <f>IF('Cálculos '!AP729="","",'Cálculos '!AP729)</f>
        <v/>
      </c>
      <c r="AJ723" s="443" t="str">
        <f>IF('Cálculos '!AQ729="","",'Cálculos '!AQ729)</f>
        <v/>
      </c>
      <c r="AK723" s="446" t="str">
        <f>IF('Cálculos '!D729="","",AVERAGE(C723:AJ723))</f>
        <v/>
      </c>
      <c r="AM723" s="181">
        <f t="shared" si="434"/>
        <v>721</v>
      </c>
      <c r="AN723" s="284" t="str">
        <f t="shared" si="435"/>
        <v/>
      </c>
      <c r="AO723" s="285" t="str">
        <f t="shared" si="436"/>
        <v/>
      </c>
      <c r="AP723" s="285" t="str">
        <f t="shared" si="437"/>
        <v/>
      </c>
      <c r="AQ723" s="285" t="str">
        <f t="shared" si="438"/>
        <v/>
      </c>
      <c r="AR723" s="182" t="str">
        <f t="shared" si="439"/>
        <v/>
      </c>
      <c r="AS723" s="182" t="str">
        <f t="shared" si="440"/>
        <v/>
      </c>
      <c r="AT723" s="182" t="str">
        <f t="shared" si="441"/>
        <v/>
      </c>
      <c r="AU723" s="182" t="str">
        <f t="shared" si="442"/>
        <v/>
      </c>
      <c r="AV723" s="182" t="str">
        <f t="shared" si="443"/>
        <v/>
      </c>
      <c r="AW723" s="182" t="str">
        <f t="shared" si="444"/>
        <v/>
      </c>
      <c r="AX723" s="182" t="str">
        <f t="shared" si="445"/>
        <v/>
      </c>
      <c r="AY723" s="182" t="str">
        <f t="shared" si="446"/>
        <v/>
      </c>
      <c r="AZ723" s="182" t="str">
        <f t="shared" si="447"/>
        <v/>
      </c>
      <c r="BA723" s="182" t="str">
        <f t="shared" si="448"/>
        <v/>
      </c>
      <c r="BB723" s="182" t="str">
        <f t="shared" si="449"/>
        <v/>
      </c>
      <c r="BC723" s="182" t="str">
        <f t="shared" si="450"/>
        <v/>
      </c>
      <c r="BD723" s="182" t="str">
        <f t="shared" si="451"/>
        <v/>
      </c>
      <c r="BE723" s="182" t="str">
        <f t="shared" si="452"/>
        <v/>
      </c>
      <c r="BF723" s="182" t="str">
        <f t="shared" si="453"/>
        <v/>
      </c>
      <c r="BG723" s="182" t="str">
        <f t="shared" si="454"/>
        <v/>
      </c>
      <c r="BH723" s="182" t="str">
        <f t="shared" si="455"/>
        <v/>
      </c>
      <c r="BI723" s="182" t="str">
        <f t="shared" si="456"/>
        <v/>
      </c>
      <c r="BJ723" s="182" t="str">
        <f t="shared" si="457"/>
        <v/>
      </c>
      <c r="BK723" s="182" t="str">
        <f t="shared" si="458"/>
        <v/>
      </c>
      <c r="BL723" s="182" t="str">
        <f t="shared" si="459"/>
        <v/>
      </c>
      <c r="BM723" s="182" t="str">
        <f t="shared" si="460"/>
        <v/>
      </c>
      <c r="BN723" s="182" t="str">
        <f t="shared" si="461"/>
        <v/>
      </c>
      <c r="BO723" s="182" t="str">
        <f t="shared" si="462"/>
        <v/>
      </c>
      <c r="BP723" s="182" t="str">
        <f t="shared" si="463"/>
        <v/>
      </c>
      <c r="BQ723" s="182" t="str">
        <f t="shared" si="464"/>
        <v/>
      </c>
      <c r="BR723" s="182" t="str">
        <f t="shared" si="465"/>
        <v/>
      </c>
      <c r="BS723" s="182" t="str">
        <f t="shared" si="466"/>
        <v/>
      </c>
      <c r="BT723" s="182" t="str">
        <f t="shared" si="467"/>
        <v/>
      </c>
      <c r="BU723" s="183" t="str">
        <f t="shared" si="468"/>
        <v/>
      </c>
      <c r="BV723" s="184" t="str">
        <f>IF('Cálculos '!C729="","",AVERAGE(AN723:BU723))</f>
        <v/>
      </c>
    </row>
    <row r="724" spans="2:74" ht="17.25" hidden="1" thickBot="1" x14ac:dyDescent="0.35">
      <c r="B724" s="165">
        <f t="shared" si="433"/>
        <v>722</v>
      </c>
      <c r="C724" s="171" t="str">
        <f>IF('Cálculos '!J730="","",'Cálculos '!J730)</f>
        <v/>
      </c>
      <c r="D724" s="172" t="str">
        <f>IF('Cálculos '!K730="","",'Cálculos '!K730)</f>
        <v/>
      </c>
      <c r="E724" s="172" t="str">
        <f>IF('Cálculos '!L730="","",'Cálculos '!L730)</f>
        <v/>
      </c>
      <c r="F724" s="172" t="str">
        <f>IF('Cálculos '!M730="","",'Cálculos '!M730)</f>
        <v/>
      </c>
      <c r="G724" s="172" t="str">
        <f>IF('Cálculos '!N730="","",'Cálculos '!N730)</f>
        <v/>
      </c>
      <c r="H724" s="172" t="str">
        <f>IF('Cálculos '!O730="","",'Cálculos '!O730)</f>
        <v/>
      </c>
      <c r="I724" s="172" t="str">
        <f>IF('Cálculos '!P730="","",'Cálculos '!P730)</f>
        <v/>
      </c>
      <c r="J724" s="172" t="str">
        <f>IF('Cálculos '!Q730="","",'Cálculos '!Q730)</f>
        <v/>
      </c>
      <c r="K724" s="172" t="str">
        <f>IF('Cálculos '!R730="","",'Cálculos '!R730)</f>
        <v/>
      </c>
      <c r="L724" s="172" t="str">
        <f>IF('Cálculos '!S730="","",'Cálculos '!S730)</f>
        <v/>
      </c>
      <c r="M724" s="172" t="str">
        <f>IF('Cálculos '!T730="","",'Cálculos '!T730)</f>
        <v/>
      </c>
      <c r="N724" s="172" t="str">
        <f>IF('Cálculos '!U730="","",'Cálculos '!U730)</f>
        <v/>
      </c>
      <c r="O724" s="172" t="str">
        <f>IF('Cálculos '!V730="","",'Cálculos '!V730)</f>
        <v/>
      </c>
      <c r="P724" s="172" t="str">
        <f>IF('Cálculos '!W730="","",'Cálculos '!W730)</f>
        <v/>
      </c>
      <c r="Q724" s="172" t="str">
        <f>IF('Cálculos '!X730="","",'Cálculos '!X730)</f>
        <v/>
      </c>
      <c r="R724" s="172" t="str">
        <f>IF('Cálculos '!Y730="","",'Cálculos '!Y730)</f>
        <v/>
      </c>
      <c r="S724" s="172" t="str">
        <f>IF('Cálculos '!Z730="","",'Cálculos '!Z730)</f>
        <v/>
      </c>
      <c r="T724" s="172" t="str">
        <f>IF('Cálculos '!AA730="","",'Cálculos '!AA730)</f>
        <v/>
      </c>
      <c r="U724" s="172" t="str">
        <f>IF('Cálculos '!AB730="","",'Cálculos '!AB730)</f>
        <v/>
      </c>
      <c r="V724" s="172" t="str">
        <f>IF('Cálculos '!AC730="","",'Cálculos '!AC730)</f>
        <v/>
      </c>
      <c r="W724" s="172" t="str">
        <f>IF('Cálculos '!AD730="","",'Cálculos '!AD730)</f>
        <v/>
      </c>
      <c r="X724" s="172" t="str">
        <f>IF('Cálculos '!AE730="","",'Cálculos '!AE730)</f>
        <v/>
      </c>
      <c r="Y724" s="172" t="str">
        <f>IF('Cálculos '!AF730="","",'Cálculos '!AF730)</f>
        <v/>
      </c>
      <c r="Z724" s="172" t="str">
        <f>IF('Cálculos '!AG730="","",'Cálculos '!AG730)</f>
        <v/>
      </c>
      <c r="AA724" s="172" t="str">
        <f>IF('Cálculos '!AH730="","",'Cálculos '!AH730)</f>
        <v/>
      </c>
      <c r="AB724" s="172" t="str">
        <f>IF('Cálculos '!AI730="","",'Cálculos '!AI730)</f>
        <v/>
      </c>
      <c r="AC724" s="172" t="str">
        <f>IF('Cálculos '!AJ730="","",'Cálculos '!AJ730)</f>
        <v/>
      </c>
      <c r="AD724" s="172" t="str">
        <f>IF('Cálculos '!AK730="","",'Cálculos '!AK730)</f>
        <v/>
      </c>
      <c r="AE724" s="172" t="str">
        <f>IF('Cálculos '!AL730="","",'Cálculos '!AL730)</f>
        <v/>
      </c>
      <c r="AF724" s="172" t="str">
        <f>IF('Cálculos '!AM730="","",'Cálculos '!AM730)</f>
        <v/>
      </c>
      <c r="AG724" s="172" t="str">
        <f>IF('Cálculos '!AN730="","",'Cálculos '!AN730)</f>
        <v/>
      </c>
      <c r="AH724" s="172" t="str">
        <f>IF('Cálculos '!AO730="","",'Cálculos '!AO730)</f>
        <v/>
      </c>
      <c r="AI724" s="172" t="str">
        <f>IF('Cálculos '!AP730="","",'Cálculos '!AP730)</f>
        <v/>
      </c>
      <c r="AJ724" s="443" t="str">
        <f>IF('Cálculos '!AQ730="","",'Cálculos '!AQ730)</f>
        <v/>
      </c>
      <c r="AK724" s="446" t="str">
        <f>IF('Cálculos '!D730="","",AVERAGE(C724:AJ724))</f>
        <v/>
      </c>
      <c r="AM724" s="181">
        <f t="shared" si="434"/>
        <v>722</v>
      </c>
      <c r="AN724" s="284" t="str">
        <f t="shared" si="435"/>
        <v/>
      </c>
      <c r="AO724" s="285" t="str">
        <f t="shared" si="436"/>
        <v/>
      </c>
      <c r="AP724" s="285" t="str">
        <f t="shared" si="437"/>
        <v/>
      </c>
      <c r="AQ724" s="285" t="str">
        <f t="shared" si="438"/>
        <v/>
      </c>
      <c r="AR724" s="182" t="str">
        <f t="shared" si="439"/>
        <v/>
      </c>
      <c r="AS724" s="182" t="str">
        <f t="shared" si="440"/>
        <v/>
      </c>
      <c r="AT724" s="182" t="str">
        <f t="shared" si="441"/>
        <v/>
      </c>
      <c r="AU724" s="182" t="str">
        <f t="shared" si="442"/>
        <v/>
      </c>
      <c r="AV724" s="182" t="str">
        <f t="shared" si="443"/>
        <v/>
      </c>
      <c r="AW724" s="182" t="str">
        <f t="shared" si="444"/>
        <v/>
      </c>
      <c r="AX724" s="182" t="str">
        <f t="shared" si="445"/>
        <v/>
      </c>
      <c r="AY724" s="182" t="str">
        <f t="shared" si="446"/>
        <v/>
      </c>
      <c r="AZ724" s="182" t="str">
        <f t="shared" si="447"/>
        <v/>
      </c>
      <c r="BA724" s="182" t="str">
        <f t="shared" si="448"/>
        <v/>
      </c>
      <c r="BB724" s="182" t="str">
        <f t="shared" si="449"/>
        <v/>
      </c>
      <c r="BC724" s="182" t="str">
        <f t="shared" si="450"/>
        <v/>
      </c>
      <c r="BD724" s="182" t="str">
        <f t="shared" si="451"/>
        <v/>
      </c>
      <c r="BE724" s="182" t="str">
        <f t="shared" si="452"/>
        <v/>
      </c>
      <c r="BF724" s="182" t="str">
        <f t="shared" si="453"/>
        <v/>
      </c>
      <c r="BG724" s="182" t="str">
        <f t="shared" si="454"/>
        <v/>
      </c>
      <c r="BH724" s="182" t="str">
        <f t="shared" si="455"/>
        <v/>
      </c>
      <c r="BI724" s="182" t="str">
        <f t="shared" si="456"/>
        <v/>
      </c>
      <c r="BJ724" s="182" t="str">
        <f t="shared" si="457"/>
        <v/>
      </c>
      <c r="BK724" s="182" t="str">
        <f t="shared" si="458"/>
        <v/>
      </c>
      <c r="BL724" s="182" t="str">
        <f t="shared" si="459"/>
        <v/>
      </c>
      <c r="BM724" s="182" t="str">
        <f t="shared" si="460"/>
        <v/>
      </c>
      <c r="BN724" s="182" t="str">
        <f t="shared" si="461"/>
        <v/>
      </c>
      <c r="BO724" s="182" t="str">
        <f t="shared" si="462"/>
        <v/>
      </c>
      <c r="BP724" s="182" t="str">
        <f t="shared" si="463"/>
        <v/>
      </c>
      <c r="BQ724" s="182" t="str">
        <f t="shared" si="464"/>
        <v/>
      </c>
      <c r="BR724" s="182" t="str">
        <f t="shared" si="465"/>
        <v/>
      </c>
      <c r="BS724" s="182" t="str">
        <f t="shared" si="466"/>
        <v/>
      </c>
      <c r="BT724" s="182" t="str">
        <f t="shared" si="467"/>
        <v/>
      </c>
      <c r="BU724" s="183" t="str">
        <f t="shared" si="468"/>
        <v/>
      </c>
      <c r="BV724" s="184" t="str">
        <f>IF('Cálculos '!C730="","",AVERAGE(AN724:BU724))</f>
        <v/>
      </c>
    </row>
    <row r="725" spans="2:74" ht="17.25" hidden="1" thickBot="1" x14ac:dyDescent="0.35">
      <c r="B725" s="165">
        <f t="shared" si="433"/>
        <v>723</v>
      </c>
      <c r="C725" s="171" t="str">
        <f>IF('Cálculos '!J731="","",'Cálculos '!J731)</f>
        <v/>
      </c>
      <c r="D725" s="172" t="str">
        <f>IF('Cálculos '!K731="","",'Cálculos '!K731)</f>
        <v/>
      </c>
      <c r="E725" s="172" t="str">
        <f>IF('Cálculos '!L731="","",'Cálculos '!L731)</f>
        <v/>
      </c>
      <c r="F725" s="172" t="str">
        <f>IF('Cálculos '!M731="","",'Cálculos '!M731)</f>
        <v/>
      </c>
      <c r="G725" s="172" t="str">
        <f>IF('Cálculos '!N731="","",'Cálculos '!N731)</f>
        <v/>
      </c>
      <c r="H725" s="172" t="str">
        <f>IF('Cálculos '!O731="","",'Cálculos '!O731)</f>
        <v/>
      </c>
      <c r="I725" s="172" t="str">
        <f>IF('Cálculos '!P731="","",'Cálculos '!P731)</f>
        <v/>
      </c>
      <c r="J725" s="172" t="str">
        <f>IF('Cálculos '!Q731="","",'Cálculos '!Q731)</f>
        <v/>
      </c>
      <c r="K725" s="172" t="str">
        <f>IF('Cálculos '!R731="","",'Cálculos '!R731)</f>
        <v/>
      </c>
      <c r="L725" s="172" t="str">
        <f>IF('Cálculos '!S731="","",'Cálculos '!S731)</f>
        <v/>
      </c>
      <c r="M725" s="172" t="str">
        <f>IF('Cálculos '!T731="","",'Cálculos '!T731)</f>
        <v/>
      </c>
      <c r="N725" s="172" t="str">
        <f>IF('Cálculos '!U731="","",'Cálculos '!U731)</f>
        <v/>
      </c>
      <c r="O725" s="172" t="str">
        <f>IF('Cálculos '!V731="","",'Cálculos '!V731)</f>
        <v/>
      </c>
      <c r="P725" s="172" t="str">
        <f>IF('Cálculos '!W731="","",'Cálculos '!W731)</f>
        <v/>
      </c>
      <c r="Q725" s="172" t="str">
        <f>IF('Cálculos '!X731="","",'Cálculos '!X731)</f>
        <v/>
      </c>
      <c r="R725" s="172" t="str">
        <f>IF('Cálculos '!Y731="","",'Cálculos '!Y731)</f>
        <v/>
      </c>
      <c r="S725" s="172" t="str">
        <f>IF('Cálculos '!Z731="","",'Cálculos '!Z731)</f>
        <v/>
      </c>
      <c r="T725" s="172" t="str">
        <f>IF('Cálculos '!AA731="","",'Cálculos '!AA731)</f>
        <v/>
      </c>
      <c r="U725" s="172" t="str">
        <f>IF('Cálculos '!AB731="","",'Cálculos '!AB731)</f>
        <v/>
      </c>
      <c r="V725" s="172" t="str">
        <f>IF('Cálculos '!AC731="","",'Cálculos '!AC731)</f>
        <v/>
      </c>
      <c r="W725" s="172" t="str">
        <f>IF('Cálculos '!AD731="","",'Cálculos '!AD731)</f>
        <v/>
      </c>
      <c r="X725" s="172" t="str">
        <f>IF('Cálculos '!AE731="","",'Cálculos '!AE731)</f>
        <v/>
      </c>
      <c r="Y725" s="172" t="str">
        <f>IF('Cálculos '!AF731="","",'Cálculos '!AF731)</f>
        <v/>
      </c>
      <c r="Z725" s="172" t="str">
        <f>IF('Cálculos '!AG731="","",'Cálculos '!AG731)</f>
        <v/>
      </c>
      <c r="AA725" s="172" t="str">
        <f>IF('Cálculos '!AH731="","",'Cálculos '!AH731)</f>
        <v/>
      </c>
      <c r="AB725" s="172" t="str">
        <f>IF('Cálculos '!AI731="","",'Cálculos '!AI731)</f>
        <v/>
      </c>
      <c r="AC725" s="172" t="str">
        <f>IF('Cálculos '!AJ731="","",'Cálculos '!AJ731)</f>
        <v/>
      </c>
      <c r="AD725" s="172" t="str">
        <f>IF('Cálculos '!AK731="","",'Cálculos '!AK731)</f>
        <v/>
      </c>
      <c r="AE725" s="172" t="str">
        <f>IF('Cálculos '!AL731="","",'Cálculos '!AL731)</f>
        <v/>
      </c>
      <c r="AF725" s="172" t="str">
        <f>IF('Cálculos '!AM731="","",'Cálculos '!AM731)</f>
        <v/>
      </c>
      <c r="AG725" s="172" t="str">
        <f>IF('Cálculos '!AN731="","",'Cálculos '!AN731)</f>
        <v/>
      </c>
      <c r="AH725" s="172" t="str">
        <f>IF('Cálculos '!AO731="","",'Cálculos '!AO731)</f>
        <v/>
      </c>
      <c r="AI725" s="172" t="str">
        <f>IF('Cálculos '!AP731="","",'Cálculos '!AP731)</f>
        <v/>
      </c>
      <c r="AJ725" s="443" t="str">
        <f>IF('Cálculos '!AQ731="","",'Cálculos '!AQ731)</f>
        <v/>
      </c>
      <c r="AK725" s="446" t="str">
        <f>IF('Cálculos '!D731="","",AVERAGE(C725:AJ725))</f>
        <v/>
      </c>
      <c r="AM725" s="181">
        <f t="shared" si="434"/>
        <v>723</v>
      </c>
      <c r="AN725" s="284" t="str">
        <f t="shared" si="435"/>
        <v/>
      </c>
      <c r="AO725" s="285" t="str">
        <f t="shared" si="436"/>
        <v/>
      </c>
      <c r="AP725" s="285" t="str">
        <f t="shared" si="437"/>
        <v/>
      </c>
      <c r="AQ725" s="285" t="str">
        <f t="shared" si="438"/>
        <v/>
      </c>
      <c r="AR725" s="182" t="str">
        <f t="shared" si="439"/>
        <v/>
      </c>
      <c r="AS725" s="182" t="str">
        <f t="shared" si="440"/>
        <v/>
      </c>
      <c r="AT725" s="182" t="str">
        <f t="shared" si="441"/>
        <v/>
      </c>
      <c r="AU725" s="182" t="str">
        <f t="shared" si="442"/>
        <v/>
      </c>
      <c r="AV725" s="182" t="str">
        <f t="shared" si="443"/>
        <v/>
      </c>
      <c r="AW725" s="182" t="str">
        <f t="shared" si="444"/>
        <v/>
      </c>
      <c r="AX725" s="182" t="str">
        <f t="shared" si="445"/>
        <v/>
      </c>
      <c r="AY725" s="182" t="str">
        <f t="shared" si="446"/>
        <v/>
      </c>
      <c r="AZ725" s="182" t="str">
        <f t="shared" si="447"/>
        <v/>
      </c>
      <c r="BA725" s="182" t="str">
        <f t="shared" si="448"/>
        <v/>
      </c>
      <c r="BB725" s="182" t="str">
        <f t="shared" si="449"/>
        <v/>
      </c>
      <c r="BC725" s="182" t="str">
        <f t="shared" si="450"/>
        <v/>
      </c>
      <c r="BD725" s="182" t="str">
        <f t="shared" si="451"/>
        <v/>
      </c>
      <c r="BE725" s="182" t="str">
        <f t="shared" si="452"/>
        <v/>
      </c>
      <c r="BF725" s="182" t="str">
        <f t="shared" si="453"/>
        <v/>
      </c>
      <c r="BG725" s="182" t="str">
        <f t="shared" si="454"/>
        <v/>
      </c>
      <c r="BH725" s="182" t="str">
        <f t="shared" si="455"/>
        <v/>
      </c>
      <c r="BI725" s="182" t="str">
        <f t="shared" si="456"/>
        <v/>
      </c>
      <c r="BJ725" s="182" t="str">
        <f t="shared" si="457"/>
        <v/>
      </c>
      <c r="BK725" s="182" t="str">
        <f t="shared" si="458"/>
        <v/>
      </c>
      <c r="BL725" s="182" t="str">
        <f t="shared" si="459"/>
        <v/>
      </c>
      <c r="BM725" s="182" t="str">
        <f t="shared" si="460"/>
        <v/>
      </c>
      <c r="BN725" s="182" t="str">
        <f t="shared" si="461"/>
        <v/>
      </c>
      <c r="BO725" s="182" t="str">
        <f t="shared" si="462"/>
        <v/>
      </c>
      <c r="BP725" s="182" t="str">
        <f t="shared" si="463"/>
        <v/>
      </c>
      <c r="BQ725" s="182" t="str">
        <f t="shared" si="464"/>
        <v/>
      </c>
      <c r="BR725" s="182" t="str">
        <f t="shared" si="465"/>
        <v/>
      </c>
      <c r="BS725" s="182" t="str">
        <f t="shared" si="466"/>
        <v/>
      </c>
      <c r="BT725" s="182" t="str">
        <f t="shared" si="467"/>
        <v/>
      </c>
      <c r="BU725" s="183" t="str">
        <f t="shared" si="468"/>
        <v/>
      </c>
      <c r="BV725" s="184" t="str">
        <f>IF('Cálculos '!C731="","",AVERAGE(AN725:BU725))</f>
        <v/>
      </c>
    </row>
    <row r="726" spans="2:74" ht="17.25" hidden="1" thickBot="1" x14ac:dyDescent="0.35">
      <c r="B726" s="165">
        <f t="shared" si="433"/>
        <v>724</v>
      </c>
      <c r="C726" s="171" t="str">
        <f>IF('Cálculos '!J732="","",'Cálculos '!J732)</f>
        <v/>
      </c>
      <c r="D726" s="172" t="str">
        <f>IF('Cálculos '!K732="","",'Cálculos '!K732)</f>
        <v/>
      </c>
      <c r="E726" s="172" t="str">
        <f>IF('Cálculos '!L732="","",'Cálculos '!L732)</f>
        <v/>
      </c>
      <c r="F726" s="172" t="str">
        <f>IF('Cálculos '!M732="","",'Cálculos '!M732)</f>
        <v/>
      </c>
      <c r="G726" s="172" t="str">
        <f>IF('Cálculos '!N732="","",'Cálculos '!N732)</f>
        <v/>
      </c>
      <c r="H726" s="172" t="str">
        <f>IF('Cálculos '!O732="","",'Cálculos '!O732)</f>
        <v/>
      </c>
      <c r="I726" s="172" t="str">
        <f>IF('Cálculos '!P732="","",'Cálculos '!P732)</f>
        <v/>
      </c>
      <c r="J726" s="172" t="str">
        <f>IF('Cálculos '!Q732="","",'Cálculos '!Q732)</f>
        <v/>
      </c>
      <c r="K726" s="172" t="str">
        <f>IF('Cálculos '!R732="","",'Cálculos '!R732)</f>
        <v/>
      </c>
      <c r="L726" s="172" t="str">
        <f>IF('Cálculos '!S732="","",'Cálculos '!S732)</f>
        <v/>
      </c>
      <c r="M726" s="172" t="str">
        <f>IF('Cálculos '!T732="","",'Cálculos '!T732)</f>
        <v/>
      </c>
      <c r="N726" s="172" t="str">
        <f>IF('Cálculos '!U732="","",'Cálculos '!U732)</f>
        <v/>
      </c>
      <c r="O726" s="172" t="str">
        <f>IF('Cálculos '!V732="","",'Cálculos '!V732)</f>
        <v/>
      </c>
      <c r="P726" s="172" t="str">
        <f>IF('Cálculos '!W732="","",'Cálculos '!W732)</f>
        <v/>
      </c>
      <c r="Q726" s="172" t="str">
        <f>IF('Cálculos '!X732="","",'Cálculos '!X732)</f>
        <v/>
      </c>
      <c r="R726" s="172" t="str">
        <f>IF('Cálculos '!Y732="","",'Cálculos '!Y732)</f>
        <v/>
      </c>
      <c r="S726" s="172" t="str">
        <f>IF('Cálculos '!Z732="","",'Cálculos '!Z732)</f>
        <v/>
      </c>
      <c r="T726" s="172" t="str">
        <f>IF('Cálculos '!AA732="","",'Cálculos '!AA732)</f>
        <v/>
      </c>
      <c r="U726" s="172" t="str">
        <f>IF('Cálculos '!AB732="","",'Cálculos '!AB732)</f>
        <v/>
      </c>
      <c r="V726" s="172" t="str">
        <f>IF('Cálculos '!AC732="","",'Cálculos '!AC732)</f>
        <v/>
      </c>
      <c r="W726" s="172" t="str">
        <f>IF('Cálculos '!AD732="","",'Cálculos '!AD732)</f>
        <v/>
      </c>
      <c r="X726" s="172" t="str">
        <f>IF('Cálculos '!AE732="","",'Cálculos '!AE732)</f>
        <v/>
      </c>
      <c r="Y726" s="172" t="str">
        <f>IF('Cálculos '!AF732="","",'Cálculos '!AF732)</f>
        <v/>
      </c>
      <c r="Z726" s="172" t="str">
        <f>IF('Cálculos '!AG732="","",'Cálculos '!AG732)</f>
        <v/>
      </c>
      <c r="AA726" s="172" t="str">
        <f>IF('Cálculos '!AH732="","",'Cálculos '!AH732)</f>
        <v/>
      </c>
      <c r="AB726" s="172" t="str">
        <f>IF('Cálculos '!AI732="","",'Cálculos '!AI732)</f>
        <v/>
      </c>
      <c r="AC726" s="172" t="str">
        <f>IF('Cálculos '!AJ732="","",'Cálculos '!AJ732)</f>
        <v/>
      </c>
      <c r="AD726" s="172" t="str">
        <f>IF('Cálculos '!AK732="","",'Cálculos '!AK732)</f>
        <v/>
      </c>
      <c r="AE726" s="172" t="str">
        <f>IF('Cálculos '!AL732="","",'Cálculos '!AL732)</f>
        <v/>
      </c>
      <c r="AF726" s="172" t="str">
        <f>IF('Cálculos '!AM732="","",'Cálculos '!AM732)</f>
        <v/>
      </c>
      <c r="AG726" s="172" t="str">
        <f>IF('Cálculos '!AN732="","",'Cálculos '!AN732)</f>
        <v/>
      </c>
      <c r="AH726" s="172" t="str">
        <f>IF('Cálculos '!AO732="","",'Cálculos '!AO732)</f>
        <v/>
      </c>
      <c r="AI726" s="172" t="str">
        <f>IF('Cálculos '!AP732="","",'Cálculos '!AP732)</f>
        <v/>
      </c>
      <c r="AJ726" s="443" t="str">
        <f>IF('Cálculos '!AQ732="","",'Cálculos '!AQ732)</f>
        <v/>
      </c>
      <c r="AK726" s="446" t="str">
        <f>IF('Cálculos '!D732="","",AVERAGE(C726:AJ726))</f>
        <v/>
      </c>
      <c r="AM726" s="181">
        <f t="shared" si="434"/>
        <v>724</v>
      </c>
      <c r="AN726" s="284" t="str">
        <f t="shared" si="435"/>
        <v/>
      </c>
      <c r="AO726" s="285" t="str">
        <f t="shared" si="436"/>
        <v/>
      </c>
      <c r="AP726" s="285" t="str">
        <f t="shared" si="437"/>
        <v/>
      </c>
      <c r="AQ726" s="285" t="str">
        <f t="shared" si="438"/>
        <v/>
      </c>
      <c r="AR726" s="182" t="str">
        <f t="shared" si="439"/>
        <v/>
      </c>
      <c r="AS726" s="182" t="str">
        <f t="shared" si="440"/>
        <v/>
      </c>
      <c r="AT726" s="182" t="str">
        <f t="shared" si="441"/>
        <v/>
      </c>
      <c r="AU726" s="182" t="str">
        <f t="shared" si="442"/>
        <v/>
      </c>
      <c r="AV726" s="182" t="str">
        <f t="shared" si="443"/>
        <v/>
      </c>
      <c r="AW726" s="182" t="str">
        <f t="shared" si="444"/>
        <v/>
      </c>
      <c r="AX726" s="182" t="str">
        <f t="shared" si="445"/>
        <v/>
      </c>
      <c r="AY726" s="182" t="str">
        <f t="shared" si="446"/>
        <v/>
      </c>
      <c r="AZ726" s="182" t="str">
        <f t="shared" si="447"/>
        <v/>
      </c>
      <c r="BA726" s="182" t="str">
        <f t="shared" si="448"/>
        <v/>
      </c>
      <c r="BB726" s="182" t="str">
        <f t="shared" si="449"/>
        <v/>
      </c>
      <c r="BC726" s="182" t="str">
        <f t="shared" si="450"/>
        <v/>
      </c>
      <c r="BD726" s="182" t="str">
        <f t="shared" si="451"/>
        <v/>
      </c>
      <c r="BE726" s="182" t="str">
        <f t="shared" si="452"/>
        <v/>
      </c>
      <c r="BF726" s="182" t="str">
        <f t="shared" si="453"/>
        <v/>
      </c>
      <c r="BG726" s="182" t="str">
        <f t="shared" si="454"/>
        <v/>
      </c>
      <c r="BH726" s="182" t="str">
        <f t="shared" si="455"/>
        <v/>
      </c>
      <c r="BI726" s="182" t="str">
        <f t="shared" si="456"/>
        <v/>
      </c>
      <c r="BJ726" s="182" t="str">
        <f t="shared" si="457"/>
        <v/>
      </c>
      <c r="BK726" s="182" t="str">
        <f t="shared" si="458"/>
        <v/>
      </c>
      <c r="BL726" s="182" t="str">
        <f t="shared" si="459"/>
        <v/>
      </c>
      <c r="BM726" s="182" t="str">
        <f t="shared" si="460"/>
        <v/>
      </c>
      <c r="BN726" s="182" t="str">
        <f t="shared" si="461"/>
        <v/>
      </c>
      <c r="BO726" s="182" t="str">
        <f t="shared" si="462"/>
        <v/>
      </c>
      <c r="BP726" s="182" t="str">
        <f t="shared" si="463"/>
        <v/>
      </c>
      <c r="BQ726" s="182" t="str">
        <f t="shared" si="464"/>
        <v/>
      </c>
      <c r="BR726" s="182" t="str">
        <f t="shared" si="465"/>
        <v/>
      </c>
      <c r="BS726" s="182" t="str">
        <f t="shared" si="466"/>
        <v/>
      </c>
      <c r="BT726" s="182" t="str">
        <f t="shared" si="467"/>
        <v/>
      </c>
      <c r="BU726" s="183" t="str">
        <f t="shared" si="468"/>
        <v/>
      </c>
      <c r="BV726" s="184" t="str">
        <f>IF('Cálculos '!C732="","",AVERAGE(AN726:BU726))</f>
        <v/>
      </c>
    </row>
    <row r="727" spans="2:74" ht="17.25" hidden="1" thickBot="1" x14ac:dyDescent="0.35">
      <c r="B727" s="165">
        <f t="shared" si="433"/>
        <v>725</v>
      </c>
      <c r="C727" s="171" t="str">
        <f>IF('Cálculos '!J733="","",'Cálculos '!J733)</f>
        <v/>
      </c>
      <c r="D727" s="172" t="str">
        <f>IF('Cálculos '!K733="","",'Cálculos '!K733)</f>
        <v/>
      </c>
      <c r="E727" s="172" t="str">
        <f>IF('Cálculos '!L733="","",'Cálculos '!L733)</f>
        <v/>
      </c>
      <c r="F727" s="172" t="str">
        <f>IF('Cálculos '!M733="","",'Cálculos '!M733)</f>
        <v/>
      </c>
      <c r="G727" s="172" t="str">
        <f>IF('Cálculos '!N733="","",'Cálculos '!N733)</f>
        <v/>
      </c>
      <c r="H727" s="172" t="str">
        <f>IF('Cálculos '!O733="","",'Cálculos '!O733)</f>
        <v/>
      </c>
      <c r="I727" s="172" t="str">
        <f>IF('Cálculos '!P733="","",'Cálculos '!P733)</f>
        <v/>
      </c>
      <c r="J727" s="172" t="str">
        <f>IF('Cálculos '!Q733="","",'Cálculos '!Q733)</f>
        <v/>
      </c>
      <c r="K727" s="172" t="str">
        <f>IF('Cálculos '!R733="","",'Cálculos '!R733)</f>
        <v/>
      </c>
      <c r="L727" s="172" t="str">
        <f>IF('Cálculos '!S733="","",'Cálculos '!S733)</f>
        <v/>
      </c>
      <c r="M727" s="172" t="str">
        <f>IF('Cálculos '!T733="","",'Cálculos '!T733)</f>
        <v/>
      </c>
      <c r="N727" s="172" t="str">
        <f>IF('Cálculos '!U733="","",'Cálculos '!U733)</f>
        <v/>
      </c>
      <c r="O727" s="172" t="str">
        <f>IF('Cálculos '!V733="","",'Cálculos '!V733)</f>
        <v/>
      </c>
      <c r="P727" s="172" t="str">
        <f>IF('Cálculos '!W733="","",'Cálculos '!W733)</f>
        <v/>
      </c>
      <c r="Q727" s="172" t="str">
        <f>IF('Cálculos '!X733="","",'Cálculos '!X733)</f>
        <v/>
      </c>
      <c r="R727" s="172" t="str">
        <f>IF('Cálculos '!Y733="","",'Cálculos '!Y733)</f>
        <v/>
      </c>
      <c r="S727" s="172" t="str">
        <f>IF('Cálculos '!Z733="","",'Cálculos '!Z733)</f>
        <v/>
      </c>
      <c r="T727" s="172" t="str">
        <f>IF('Cálculos '!AA733="","",'Cálculos '!AA733)</f>
        <v/>
      </c>
      <c r="U727" s="172" t="str">
        <f>IF('Cálculos '!AB733="","",'Cálculos '!AB733)</f>
        <v/>
      </c>
      <c r="V727" s="172" t="str">
        <f>IF('Cálculos '!AC733="","",'Cálculos '!AC733)</f>
        <v/>
      </c>
      <c r="W727" s="172" t="str">
        <f>IF('Cálculos '!AD733="","",'Cálculos '!AD733)</f>
        <v/>
      </c>
      <c r="X727" s="172" t="str">
        <f>IF('Cálculos '!AE733="","",'Cálculos '!AE733)</f>
        <v/>
      </c>
      <c r="Y727" s="172" t="str">
        <f>IF('Cálculos '!AF733="","",'Cálculos '!AF733)</f>
        <v/>
      </c>
      <c r="Z727" s="172" t="str">
        <f>IF('Cálculos '!AG733="","",'Cálculos '!AG733)</f>
        <v/>
      </c>
      <c r="AA727" s="172" t="str">
        <f>IF('Cálculos '!AH733="","",'Cálculos '!AH733)</f>
        <v/>
      </c>
      <c r="AB727" s="172" t="str">
        <f>IF('Cálculos '!AI733="","",'Cálculos '!AI733)</f>
        <v/>
      </c>
      <c r="AC727" s="172" t="str">
        <f>IF('Cálculos '!AJ733="","",'Cálculos '!AJ733)</f>
        <v/>
      </c>
      <c r="AD727" s="172" t="str">
        <f>IF('Cálculos '!AK733="","",'Cálculos '!AK733)</f>
        <v/>
      </c>
      <c r="AE727" s="172" t="str">
        <f>IF('Cálculos '!AL733="","",'Cálculos '!AL733)</f>
        <v/>
      </c>
      <c r="AF727" s="172" t="str">
        <f>IF('Cálculos '!AM733="","",'Cálculos '!AM733)</f>
        <v/>
      </c>
      <c r="AG727" s="172" t="str">
        <f>IF('Cálculos '!AN733="","",'Cálculos '!AN733)</f>
        <v/>
      </c>
      <c r="AH727" s="172" t="str">
        <f>IF('Cálculos '!AO733="","",'Cálculos '!AO733)</f>
        <v/>
      </c>
      <c r="AI727" s="172" t="str">
        <f>IF('Cálculos '!AP733="","",'Cálculos '!AP733)</f>
        <v/>
      </c>
      <c r="AJ727" s="443" t="str">
        <f>IF('Cálculos '!AQ733="","",'Cálculos '!AQ733)</f>
        <v/>
      </c>
      <c r="AK727" s="446" t="str">
        <f>IF('Cálculos '!D733="","",AVERAGE(C727:AJ727))</f>
        <v/>
      </c>
      <c r="AM727" s="181">
        <f t="shared" si="434"/>
        <v>725</v>
      </c>
      <c r="AN727" s="284" t="str">
        <f t="shared" si="435"/>
        <v/>
      </c>
      <c r="AO727" s="285" t="str">
        <f t="shared" si="436"/>
        <v/>
      </c>
      <c r="AP727" s="285" t="str">
        <f t="shared" si="437"/>
        <v/>
      </c>
      <c r="AQ727" s="285" t="str">
        <f t="shared" si="438"/>
        <v/>
      </c>
      <c r="AR727" s="182" t="str">
        <f t="shared" si="439"/>
        <v/>
      </c>
      <c r="AS727" s="182" t="str">
        <f t="shared" si="440"/>
        <v/>
      </c>
      <c r="AT727" s="182" t="str">
        <f t="shared" si="441"/>
        <v/>
      </c>
      <c r="AU727" s="182" t="str">
        <f t="shared" si="442"/>
        <v/>
      </c>
      <c r="AV727" s="182" t="str">
        <f t="shared" si="443"/>
        <v/>
      </c>
      <c r="AW727" s="182" t="str">
        <f t="shared" si="444"/>
        <v/>
      </c>
      <c r="AX727" s="182" t="str">
        <f t="shared" si="445"/>
        <v/>
      </c>
      <c r="AY727" s="182" t="str">
        <f t="shared" si="446"/>
        <v/>
      </c>
      <c r="AZ727" s="182" t="str">
        <f t="shared" si="447"/>
        <v/>
      </c>
      <c r="BA727" s="182" t="str">
        <f t="shared" si="448"/>
        <v/>
      </c>
      <c r="BB727" s="182" t="str">
        <f t="shared" si="449"/>
        <v/>
      </c>
      <c r="BC727" s="182" t="str">
        <f t="shared" si="450"/>
        <v/>
      </c>
      <c r="BD727" s="182" t="str">
        <f t="shared" si="451"/>
        <v/>
      </c>
      <c r="BE727" s="182" t="str">
        <f t="shared" si="452"/>
        <v/>
      </c>
      <c r="BF727" s="182" t="str">
        <f t="shared" si="453"/>
        <v/>
      </c>
      <c r="BG727" s="182" t="str">
        <f t="shared" si="454"/>
        <v/>
      </c>
      <c r="BH727" s="182" t="str">
        <f t="shared" si="455"/>
        <v/>
      </c>
      <c r="BI727" s="182" t="str">
        <f t="shared" si="456"/>
        <v/>
      </c>
      <c r="BJ727" s="182" t="str">
        <f t="shared" si="457"/>
        <v/>
      </c>
      <c r="BK727" s="182" t="str">
        <f t="shared" si="458"/>
        <v/>
      </c>
      <c r="BL727" s="182" t="str">
        <f t="shared" si="459"/>
        <v/>
      </c>
      <c r="BM727" s="182" t="str">
        <f t="shared" si="460"/>
        <v/>
      </c>
      <c r="BN727" s="182" t="str">
        <f t="shared" si="461"/>
        <v/>
      </c>
      <c r="BO727" s="182" t="str">
        <f t="shared" si="462"/>
        <v/>
      </c>
      <c r="BP727" s="182" t="str">
        <f t="shared" si="463"/>
        <v/>
      </c>
      <c r="BQ727" s="182" t="str">
        <f t="shared" si="464"/>
        <v/>
      </c>
      <c r="BR727" s="182" t="str">
        <f t="shared" si="465"/>
        <v/>
      </c>
      <c r="BS727" s="182" t="str">
        <f t="shared" si="466"/>
        <v/>
      </c>
      <c r="BT727" s="182" t="str">
        <f t="shared" si="467"/>
        <v/>
      </c>
      <c r="BU727" s="183" t="str">
        <f t="shared" si="468"/>
        <v/>
      </c>
      <c r="BV727" s="184" t="str">
        <f>IF('Cálculos '!C733="","",AVERAGE(AN727:BU727))</f>
        <v/>
      </c>
    </row>
    <row r="728" spans="2:74" ht="17.25" hidden="1" thickBot="1" x14ac:dyDescent="0.35">
      <c r="B728" s="165">
        <f t="shared" si="433"/>
        <v>726</v>
      </c>
      <c r="C728" s="171" t="str">
        <f>IF('Cálculos '!J734="","",'Cálculos '!J734)</f>
        <v/>
      </c>
      <c r="D728" s="172" t="str">
        <f>IF('Cálculos '!K734="","",'Cálculos '!K734)</f>
        <v/>
      </c>
      <c r="E728" s="172" t="str">
        <f>IF('Cálculos '!L734="","",'Cálculos '!L734)</f>
        <v/>
      </c>
      <c r="F728" s="172" t="str">
        <f>IF('Cálculos '!M734="","",'Cálculos '!M734)</f>
        <v/>
      </c>
      <c r="G728" s="172" t="str">
        <f>IF('Cálculos '!N734="","",'Cálculos '!N734)</f>
        <v/>
      </c>
      <c r="H728" s="172" t="str">
        <f>IF('Cálculos '!O734="","",'Cálculos '!O734)</f>
        <v/>
      </c>
      <c r="I728" s="172" t="str">
        <f>IF('Cálculos '!P734="","",'Cálculos '!P734)</f>
        <v/>
      </c>
      <c r="J728" s="172" t="str">
        <f>IF('Cálculos '!Q734="","",'Cálculos '!Q734)</f>
        <v/>
      </c>
      <c r="K728" s="172" t="str">
        <f>IF('Cálculos '!R734="","",'Cálculos '!R734)</f>
        <v/>
      </c>
      <c r="L728" s="172" t="str">
        <f>IF('Cálculos '!S734="","",'Cálculos '!S734)</f>
        <v/>
      </c>
      <c r="M728" s="172" t="str">
        <f>IF('Cálculos '!T734="","",'Cálculos '!T734)</f>
        <v/>
      </c>
      <c r="N728" s="172" t="str">
        <f>IF('Cálculos '!U734="","",'Cálculos '!U734)</f>
        <v/>
      </c>
      <c r="O728" s="172" t="str">
        <f>IF('Cálculos '!V734="","",'Cálculos '!V734)</f>
        <v/>
      </c>
      <c r="P728" s="172" t="str">
        <f>IF('Cálculos '!W734="","",'Cálculos '!W734)</f>
        <v/>
      </c>
      <c r="Q728" s="172" t="str">
        <f>IF('Cálculos '!X734="","",'Cálculos '!X734)</f>
        <v/>
      </c>
      <c r="R728" s="172" t="str">
        <f>IF('Cálculos '!Y734="","",'Cálculos '!Y734)</f>
        <v/>
      </c>
      <c r="S728" s="172" t="str">
        <f>IF('Cálculos '!Z734="","",'Cálculos '!Z734)</f>
        <v/>
      </c>
      <c r="T728" s="172" t="str">
        <f>IF('Cálculos '!AA734="","",'Cálculos '!AA734)</f>
        <v/>
      </c>
      <c r="U728" s="172" t="str">
        <f>IF('Cálculos '!AB734="","",'Cálculos '!AB734)</f>
        <v/>
      </c>
      <c r="V728" s="172" t="str">
        <f>IF('Cálculos '!AC734="","",'Cálculos '!AC734)</f>
        <v/>
      </c>
      <c r="W728" s="172" t="str">
        <f>IF('Cálculos '!AD734="","",'Cálculos '!AD734)</f>
        <v/>
      </c>
      <c r="X728" s="172" t="str">
        <f>IF('Cálculos '!AE734="","",'Cálculos '!AE734)</f>
        <v/>
      </c>
      <c r="Y728" s="172" t="str">
        <f>IF('Cálculos '!AF734="","",'Cálculos '!AF734)</f>
        <v/>
      </c>
      <c r="Z728" s="172" t="str">
        <f>IF('Cálculos '!AG734="","",'Cálculos '!AG734)</f>
        <v/>
      </c>
      <c r="AA728" s="172" t="str">
        <f>IF('Cálculos '!AH734="","",'Cálculos '!AH734)</f>
        <v/>
      </c>
      <c r="AB728" s="172" t="str">
        <f>IF('Cálculos '!AI734="","",'Cálculos '!AI734)</f>
        <v/>
      </c>
      <c r="AC728" s="172" t="str">
        <f>IF('Cálculos '!AJ734="","",'Cálculos '!AJ734)</f>
        <v/>
      </c>
      <c r="AD728" s="172" t="str">
        <f>IF('Cálculos '!AK734="","",'Cálculos '!AK734)</f>
        <v/>
      </c>
      <c r="AE728" s="172" t="str">
        <f>IF('Cálculos '!AL734="","",'Cálculos '!AL734)</f>
        <v/>
      </c>
      <c r="AF728" s="172" t="str">
        <f>IF('Cálculos '!AM734="","",'Cálculos '!AM734)</f>
        <v/>
      </c>
      <c r="AG728" s="172" t="str">
        <f>IF('Cálculos '!AN734="","",'Cálculos '!AN734)</f>
        <v/>
      </c>
      <c r="AH728" s="172" t="str">
        <f>IF('Cálculos '!AO734="","",'Cálculos '!AO734)</f>
        <v/>
      </c>
      <c r="AI728" s="172" t="str">
        <f>IF('Cálculos '!AP734="","",'Cálculos '!AP734)</f>
        <v/>
      </c>
      <c r="AJ728" s="443" t="str">
        <f>IF('Cálculos '!AQ734="","",'Cálculos '!AQ734)</f>
        <v/>
      </c>
      <c r="AK728" s="446" t="str">
        <f>IF('Cálculos '!D734="","",AVERAGE(C728:AJ728))</f>
        <v/>
      </c>
      <c r="AM728" s="181">
        <f t="shared" si="434"/>
        <v>726</v>
      </c>
      <c r="AN728" s="284" t="str">
        <f t="shared" si="435"/>
        <v/>
      </c>
      <c r="AO728" s="285" t="str">
        <f t="shared" si="436"/>
        <v/>
      </c>
      <c r="AP728" s="285" t="str">
        <f t="shared" si="437"/>
        <v/>
      </c>
      <c r="AQ728" s="285" t="str">
        <f t="shared" si="438"/>
        <v/>
      </c>
      <c r="AR728" s="182" t="str">
        <f t="shared" si="439"/>
        <v/>
      </c>
      <c r="AS728" s="182" t="str">
        <f t="shared" si="440"/>
        <v/>
      </c>
      <c r="AT728" s="182" t="str">
        <f t="shared" si="441"/>
        <v/>
      </c>
      <c r="AU728" s="182" t="str">
        <f t="shared" si="442"/>
        <v/>
      </c>
      <c r="AV728" s="182" t="str">
        <f t="shared" si="443"/>
        <v/>
      </c>
      <c r="AW728" s="182" t="str">
        <f t="shared" si="444"/>
        <v/>
      </c>
      <c r="AX728" s="182" t="str">
        <f t="shared" si="445"/>
        <v/>
      </c>
      <c r="AY728" s="182" t="str">
        <f t="shared" si="446"/>
        <v/>
      </c>
      <c r="AZ728" s="182" t="str">
        <f t="shared" si="447"/>
        <v/>
      </c>
      <c r="BA728" s="182" t="str">
        <f t="shared" si="448"/>
        <v/>
      </c>
      <c r="BB728" s="182" t="str">
        <f t="shared" si="449"/>
        <v/>
      </c>
      <c r="BC728" s="182" t="str">
        <f t="shared" si="450"/>
        <v/>
      </c>
      <c r="BD728" s="182" t="str">
        <f t="shared" si="451"/>
        <v/>
      </c>
      <c r="BE728" s="182" t="str">
        <f t="shared" si="452"/>
        <v/>
      </c>
      <c r="BF728" s="182" t="str">
        <f t="shared" si="453"/>
        <v/>
      </c>
      <c r="BG728" s="182" t="str">
        <f t="shared" si="454"/>
        <v/>
      </c>
      <c r="BH728" s="182" t="str">
        <f t="shared" si="455"/>
        <v/>
      </c>
      <c r="BI728" s="182" t="str">
        <f t="shared" si="456"/>
        <v/>
      </c>
      <c r="BJ728" s="182" t="str">
        <f t="shared" si="457"/>
        <v/>
      </c>
      <c r="BK728" s="182" t="str">
        <f t="shared" si="458"/>
        <v/>
      </c>
      <c r="BL728" s="182" t="str">
        <f t="shared" si="459"/>
        <v/>
      </c>
      <c r="BM728" s="182" t="str">
        <f t="shared" si="460"/>
        <v/>
      </c>
      <c r="BN728" s="182" t="str">
        <f t="shared" si="461"/>
        <v/>
      </c>
      <c r="BO728" s="182" t="str">
        <f t="shared" si="462"/>
        <v/>
      </c>
      <c r="BP728" s="182" t="str">
        <f t="shared" si="463"/>
        <v/>
      </c>
      <c r="BQ728" s="182" t="str">
        <f t="shared" si="464"/>
        <v/>
      </c>
      <c r="BR728" s="182" t="str">
        <f t="shared" si="465"/>
        <v/>
      </c>
      <c r="BS728" s="182" t="str">
        <f t="shared" si="466"/>
        <v/>
      </c>
      <c r="BT728" s="182" t="str">
        <f t="shared" si="467"/>
        <v/>
      </c>
      <c r="BU728" s="183" t="str">
        <f t="shared" si="468"/>
        <v/>
      </c>
      <c r="BV728" s="184" t="str">
        <f>IF('Cálculos '!C734="","",AVERAGE(AN728:BU728))</f>
        <v/>
      </c>
    </row>
    <row r="729" spans="2:74" ht="17.25" hidden="1" thickBot="1" x14ac:dyDescent="0.35">
      <c r="B729" s="165">
        <f t="shared" si="433"/>
        <v>727</v>
      </c>
      <c r="C729" s="171" t="str">
        <f>IF('Cálculos '!J735="","",'Cálculos '!J735)</f>
        <v/>
      </c>
      <c r="D729" s="172" t="str">
        <f>IF('Cálculos '!K735="","",'Cálculos '!K735)</f>
        <v/>
      </c>
      <c r="E729" s="172" t="str">
        <f>IF('Cálculos '!L735="","",'Cálculos '!L735)</f>
        <v/>
      </c>
      <c r="F729" s="172" t="str">
        <f>IF('Cálculos '!M735="","",'Cálculos '!M735)</f>
        <v/>
      </c>
      <c r="G729" s="172" t="str">
        <f>IF('Cálculos '!N735="","",'Cálculos '!N735)</f>
        <v/>
      </c>
      <c r="H729" s="172" t="str">
        <f>IF('Cálculos '!O735="","",'Cálculos '!O735)</f>
        <v/>
      </c>
      <c r="I729" s="172" t="str">
        <f>IF('Cálculos '!P735="","",'Cálculos '!P735)</f>
        <v/>
      </c>
      <c r="J729" s="172" t="str">
        <f>IF('Cálculos '!Q735="","",'Cálculos '!Q735)</f>
        <v/>
      </c>
      <c r="K729" s="172" t="str">
        <f>IF('Cálculos '!R735="","",'Cálculos '!R735)</f>
        <v/>
      </c>
      <c r="L729" s="172" t="str">
        <f>IF('Cálculos '!S735="","",'Cálculos '!S735)</f>
        <v/>
      </c>
      <c r="M729" s="172" t="str">
        <f>IF('Cálculos '!T735="","",'Cálculos '!T735)</f>
        <v/>
      </c>
      <c r="N729" s="172" t="str">
        <f>IF('Cálculos '!U735="","",'Cálculos '!U735)</f>
        <v/>
      </c>
      <c r="O729" s="172" t="str">
        <f>IF('Cálculos '!V735="","",'Cálculos '!V735)</f>
        <v/>
      </c>
      <c r="P729" s="172" t="str">
        <f>IF('Cálculos '!W735="","",'Cálculos '!W735)</f>
        <v/>
      </c>
      <c r="Q729" s="172" t="str">
        <f>IF('Cálculos '!X735="","",'Cálculos '!X735)</f>
        <v/>
      </c>
      <c r="R729" s="172" t="str">
        <f>IF('Cálculos '!Y735="","",'Cálculos '!Y735)</f>
        <v/>
      </c>
      <c r="S729" s="172" t="str">
        <f>IF('Cálculos '!Z735="","",'Cálculos '!Z735)</f>
        <v/>
      </c>
      <c r="T729" s="172" t="str">
        <f>IF('Cálculos '!AA735="","",'Cálculos '!AA735)</f>
        <v/>
      </c>
      <c r="U729" s="172" t="str">
        <f>IF('Cálculos '!AB735="","",'Cálculos '!AB735)</f>
        <v/>
      </c>
      <c r="V729" s="172" t="str">
        <f>IF('Cálculos '!AC735="","",'Cálculos '!AC735)</f>
        <v/>
      </c>
      <c r="W729" s="172" t="str">
        <f>IF('Cálculos '!AD735="","",'Cálculos '!AD735)</f>
        <v/>
      </c>
      <c r="X729" s="172" t="str">
        <f>IF('Cálculos '!AE735="","",'Cálculos '!AE735)</f>
        <v/>
      </c>
      <c r="Y729" s="172" t="str">
        <f>IF('Cálculos '!AF735="","",'Cálculos '!AF735)</f>
        <v/>
      </c>
      <c r="Z729" s="172" t="str">
        <f>IF('Cálculos '!AG735="","",'Cálculos '!AG735)</f>
        <v/>
      </c>
      <c r="AA729" s="172" t="str">
        <f>IF('Cálculos '!AH735="","",'Cálculos '!AH735)</f>
        <v/>
      </c>
      <c r="AB729" s="172" t="str">
        <f>IF('Cálculos '!AI735="","",'Cálculos '!AI735)</f>
        <v/>
      </c>
      <c r="AC729" s="172" t="str">
        <f>IF('Cálculos '!AJ735="","",'Cálculos '!AJ735)</f>
        <v/>
      </c>
      <c r="AD729" s="172" t="str">
        <f>IF('Cálculos '!AK735="","",'Cálculos '!AK735)</f>
        <v/>
      </c>
      <c r="AE729" s="172" t="str">
        <f>IF('Cálculos '!AL735="","",'Cálculos '!AL735)</f>
        <v/>
      </c>
      <c r="AF729" s="172" t="str">
        <f>IF('Cálculos '!AM735="","",'Cálculos '!AM735)</f>
        <v/>
      </c>
      <c r="AG729" s="172" t="str">
        <f>IF('Cálculos '!AN735="","",'Cálculos '!AN735)</f>
        <v/>
      </c>
      <c r="AH729" s="172" t="str">
        <f>IF('Cálculos '!AO735="","",'Cálculos '!AO735)</f>
        <v/>
      </c>
      <c r="AI729" s="172" t="str">
        <f>IF('Cálculos '!AP735="","",'Cálculos '!AP735)</f>
        <v/>
      </c>
      <c r="AJ729" s="443" t="str">
        <f>IF('Cálculos '!AQ735="","",'Cálculos '!AQ735)</f>
        <v/>
      </c>
      <c r="AK729" s="446" t="str">
        <f>IF('Cálculos '!D735="","",AVERAGE(C729:AJ729))</f>
        <v/>
      </c>
      <c r="AM729" s="181">
        <f t="shared" si="434"/>
        <v>727</v>
      </c>
      <c r="AN729" s="284" t="str">
        <f t="shared" si="435"/>
        <v/>
      </c>
      <c r="AO729" s="285" t="str">
        <f t="shared" si="436"/>
        <v/>
      </c>
      <c r="AP729" s="285" t="str">
        <f t="shared" si="437"/>
        <v/>
      </c>
      <c r="AQ729" s="285" t="str">
        <f t="shared" si="438"/>
        <v/>
      </c>
      <c r="AR729" s="182" t="str">
        <f t="shared" si="439"/>
        <v/>
      </c>
      <c r="AS729" s="182" t="str">
        <f t="shared" si="440"/>
        <v/>
      </c>
      <c r="AT729" s="182" t="str">
        <f t="shared" si="441"/>
        <v/>
      </c>
      <c r="AU729" s="182" t="str">
        <f t="shared" si="442"/>
        <v/>
      </c>
      <c r="AV729" s="182" t="str">
        <f t="shared" si="443"/>
        <v/>
      </c>
      <c r="AW729" s="182" t="str">
        <f t="shared" si="444"/>
        <v/>
      </c>
      <c r="AX729" s="182" t="str">
        <f t="shared" si="445"/>
        <v/>
      </c>
      <c r="AY729" s="182" t="str">
        <f t="shared" si="446"/>
        <v/>
      </c>
      <c r="AZ729" s="182" t="str">
        <f t="shared" si="447"/>
        <v/>
      </c>
      <c r="BA729" s="182" t="str">
        <f t="shared" si="448"/>
        <v/>
      </c>
      <c r="BB729" s="182" t="str">
        <f t="shared" si="449"/>
        <v/>
      </c>
      <c r="BC729" s="182" t="str">
        <f t="shared" si="450"/>
        <v/>
      </c>
      <c r="BD729" s="182" t="str">
        <f t="shared" si="451"/>
        <v/>
      </c>
      <c r="BE729" s="182" t="str">
        <f t="shared" si="452"/>
        <v/>
      </c>
      <c r="BF729" s="182" t="str">
        <f t="shared" si="453"/>
        <v/>
      </c>
      <c r="BG729" s="182" t="str">
        <f t="shared" si="454"/>
        <v/>
      </c>
      <c r="BH729" s="182" t="str">
        <f t="shared" si="455"/>
        <v/>
      </c>
      <c r="BI729" s="182" t="str">
        <f t="shared" si="456"/>
        <v/>
      </c>
      <c r="BJ729" s="182" t="str">
        <f t="shared" si="457"/>
        <v/>
      </c>
      <c r="BK729" s="182" t="str">
        <f t="shared" si="458"/>
        <v/>
      </c>
      <c r="BL729" s="182" t="str">
        <f t="shared" si="459"/>
        <v/>
      </c>
      <c r="BM729" s="182" t="str">
        <f t="shared" si="460"/>
        <v/>
      </c>
      <c r="BN729" s="182" t="str">
        <f t="shared" si="461"/>
        <v/>
      </c>
      <c r="BO729" s="182" t="str">
        <f t="shared" si="462"/>
        <v/>
      </c>
      <c r="BP729" s="182" t="str">
        <f t="shared" si="463"/>
        <v/>
      </c>
      <c r="BQ729" s="182" t="str">
        <f t="shared" si="464"/>
        <v/>
      </c>
      <c r="BR729" s="182" t="str">
        <f t="shared" si="465"/>
        <v/>
      </c>
      <c r="BS729" s="182" t="str">
        <f t="shared" si="466"/>
        <v/>
      </c>
      <c r="BT729" s="182" t="str">
        <f t="shared" si="467"/>
        <v/>
      </c>
      <c r="BU729" s="183" t="str">
        <f t="shared" si="468"/>
        <v/>
      </c>
      <c r="BV729" s="184" t="str">
        <f>IF('Cálculos '!C735="","",AVERAGE(AN729:BU729))</f>
        <v/>
      </c>
    </row>
    <row r="730" spans="2:74" ht="17.25" hidden="1" thickBot="1" x14ac:dyDescent="0.35">
      <c r="B730" s="165">
        <f t="shared" si="433"/>
        <v>728</v>
      </c>
      <c r="C730" s="171" t="str">
        <f>IF('Cálculos '!J736="","",'Cálculos '!J736)</f>
        <v/>
      </c>
      <c r="D730" s="172" t="str">
        <f>IF('Cálculos '!K736="","",'Cálculos '!K736)</f>
        <v/>
      </c>
      <c r="E730" s="172" t="str">
        <f>IF('Cálculos '!L736="","",'Cálculos '!L736)</f>
        <v/>
      </c>
      <c r="F730" s="172" t="str">
        <f>IF('Cálculos '!M736="","",'Cálculos '!M736)</f>
        <v/>
      </c>
      <c r="G730" s="172" t="str">
        <f>IF('Cálculos '!N736="","",'Cálculos '!N736)</f>
        <v/>
      </c>
      <c r="H730" s="172" t="str">
        <f>IF('Cálculos '!O736="","",'Cálculos '!O736)</f>
        <v/>
      </c>
      <c r="I730" s="172" t="str">
        <f>IF('Cálculos '!P736="","",'Cálculos '!P736)</f>
        <v/>
      </c>
      <c r="J730" s="172" t="str">
        <f>IF('Cálculos '!Q736="","",'Cálculos '!Q736)</f>
        <v/>
      </c>
      <c r="K730" s="172" t="str">
        <f>IF('Cálculos '!R736="","",'Cálculos '!R736)</f>
        <v/>
      </c>
      <c r="L730" s="172" t="str">
        <f>IF('Cálculos '!S736="","",'Cálculos '!S736)</f>
        <v/>
      </c>
      <c r="M730" s="172" t="str">
        <f>IF('Cálculos '!T736="","",'Cálculos '!T736)</f>
        <v/>
      </c>
      <c r="N730" s="172" t="str">
        <f>IF('Cálculos '!U736="","",'Cálculos '!U736)</f>
        <v/>
      </c>
      <c r="O730" s="172" t="str">
        <f>IF('Cálculos '!V736="","",'Cálculos '!V736)</f>
        <v/>
      </c>
      <c r="P730" s="172" t="str">
        <f>IF('Cálculos '!W736="","",'Cálculos '!W736)</f>
        <v/>
      </c>
      <c r="Q730" s="172" t="str">
        <f>IF('Cálculos '!X736="","",'Cálculos '!X736)</f>
        <v/>
      </c>
      <c r="R730" s="172" t="str">
        <f>IF('Cálculos '!Y736="","",'Cálculos '!Y736)</f>
        <v/>
      </c>
      <c r="S730" s="172" t="str">
        <f>IF('Cálculos '!Z736="","",'Cálculos '!Z736)</f>
        <v/>
      </c>
      <c r="T730" s="172" t="str">
        <f>IF('Cálculos '!AA736="","",'Cálculos '!AA736)</f>
        <v/>
      </c>
      <c r="U730" s="172" t="str">
        <f>IF('Cálculos '!AB736="","",'Cálculos '!AB736)</f>
        <v/>
      </c>
      <c r="V730" s="172" t="str">
        <f>IF('Cálculos '!AC736="","",'Cálculos '!AC736)</f>
        <v/>
      </c>
      <c r="W730" s="172" t="str">
        <f>IF('Cálculos '!AD736="","",'Cálculos '!AD736)</f>
        <v/>
      </c>
      <c r="X730" s="172" t="str">
        <f>IF('Cálculos '!AE736="","",'Cálculos '!AE736)</f>
        <v/>
      </c>
      <c r="Y730" s="172" t="str">
        <f>IF('Cálculos '!AF736="","",'Cálculos '!AF736)</f>
        <v/>
      </c>
      <c r="Z730" s="172" t="str">
        <f>IF('Cálculos '!AG736="","",'Cálculos '!AG736)</f>
        <v/>
      </c>
      <c r="AA730" s="172" t="str">
        <f>IF('Cálculos '!AH736="","",'Cálculos '!AH736)</f>
        <v/>
      </c>
      <c r="AB730" s="172" t="str">
        <f>IF('Cálculos '!AI736="","",'Cálculos '!AI736)</f>
        <v/>
      </c>
      <c r="AC730" s="172" t="str">
        <f>IF('Cálculos '!AJ736="","",'Cálculos '!AJ736)</f>
        <v/>
      </c>
      <c r="AD730" s="172" t="str">
        <f>IF('Cálculos '!AK736="","",'Cálculos '!AK736)</f>
        <v/>
      </c>
      <c r="AE730" s="172" t="str">
        <f>IF('Cálculos '!AL736="","",'Cálculos '!AL736)</f>
        <v/>
      </c>
      <c r="AF730" s="172" t="str">
        <f>IF('Cálculos '!AM736="","",'Cálculos '!AM736)</f>
        <v/>
      </c>
      <c r="AG730" s="172" t="str">
        <f>IF('Cálculos '!AN736="","",'Cálculos '!AN736)</f>
        <v/>
      </c>
      <c r="AH730" s="172" t="str">
        <f>IF('Cálculos '!AO736="","",'Cálculos '!AO736)</f>
        <v/>
      </c>
      <c r="AI730" s="172" t="str">
        <f>IF('Cálculos '!AP736="","",'Cálculos '!AP736)</f>
        <v/>
      </c>
      <c r="AJ730" s="443" t="str">
        <f>IF('Cálculos '!AQ736="","",'Cálculos '!AQ736)</f>
        <v/>
      </c>
      <c r="AK730" s="446" t="str">
        <f>IF('Cálculos '!D736="","",AVERAGE(C730:AJ730))</f>
        <v/>
      </c>
      <c r="AM730" s="181">
        <f t="shared" si="434"/>
        <v>728</v>
      </c>
      <c r="AN730" s="284" t="str">
        <f t="shared" si="435"/>
        <v/>
      </c>
      <c r="AO730" s="285" t="str">
        <f t="shared" si="436"/>
        <v/>
      </c>
      <c r="AP730" s="285" t="str">
        <f t="shared" si="437"/>
        <v/>
      </c>
      <c r="AQ730" s="285" t="str">
        <f t="shared" si="438"/>
        <v/>
      </c>
      <c r="AR730" s="182" t="str">
        <f t="shared" si="439"/>
        <v/>
      </c>
      <c r="AS730" s="182" t="str">
        <f t="shared" si="440"/>
        <v/>
      </c>
      <c r="AT730" s="182" t="str">
        <f t="shared" si="441"/>
        <v/>
      </c>
      <c r="AU730" s="182" t="str">
        <f t="shared" si="442"/>
        <v/>
      </c>
      <c r="AV730" s="182" t="str">
        <f t="shared" si="443"/>
        <v/>
      </c>
      <c r="AW730" s="182" t="str">
        <f t="shared" si="444"/>
        <v/>
      </c>
      <c r="AX730" s="182" t="str">
        <f t="shared" si="445"/>
        <v/>
      </c>
      <c r="AY730" s="182" t="str">
        <f t="shared" si="446"/>
        <v/>
      </c>
      <c r="AZ730" s="182" t="str">
        <f t="shared" si="447"/>
        <v/>
      </c>
      <c r="BA730" s="182" t="str">
        <f t="shared" si="448"/>
        <v/>
      </c>
      <c r="BB730" s="182" t="str">
        <f t="shared" si="449"/>
        <v/>
      </c>
      <c r="BC730" s="182" t="str">
        <f t="shared" si="450"/>
        <v/>
      </c>
      <c r="BD730" s="182" t="str">
        <f t="shared" si="451"/>
        <v/>
      </c>
      <c r="BE730" s="182" t="str">
        <f t="shared" si="452"/>
        <v/>
      </c>
      <c r="BF730" s="182" t="str">
        <f t="shared" si="453"/>
        <v/>
      </c>
      <c r="BG730" s="182" t="str">
        <f t="shared" si="454"/>
        <v/>
      </c>
      <c r="BH730" s="182" t="str">
        <f t="shared" si="455"/>
        <v/>
      </c>
      <c r="BI730" s="182" t="str">
        <f t="shared" si="456"/>
        <v/>
      </c>
      <c r="BJ730" s="182" t="str">
        <f t="shared" si="457"/>
        <v/>
      </c>
      <c r="BK730" s="182" t="str">
        <f t="shared" si="458"/>
        <v/>
      </c>
      <c r="BL730" s="182" t="str">
        <f t="shared" si="459"/>
        <v/>
      </c>
      <c r="BM730" s="182" t="str">
        <f t="shared" si="460"/>
        <v/>
      </c>
      <c r="BN730" s="182" t="str">
        <f t="shared" si="461"/>
        <v/>
      </c>
      <c r="BO730" s="182" t="str">
        <f t="shared" si="462"/>
        <v/>
      </c>
      <c r="BP730" s="182" t="str">
        <f t="shared" si="463"/>
        <v/>
      </c>
      <c r="BQ730" s="182" t="str">
        <f t="shared" si="464"/>
        <v/>
      </c>
      <c r="BR730" s="182" t="str">
        <f t="shared" si="465"/>
        <v/>
      </c>
      <c r="BS730" s="182" t="str">
        <f t="shared" si="466"/>
        <v/>
      </c>
      <c r="BT730" s="182" t="str">
        <f t="shared" si="467"/>
        <v/>
      </c>
      <c r="BU730" s="183" t="str">
        <f t="shared" si="468"/>
        <v/>
      </c>
      <c r="BV730" s="184" t="str">
        <f>IF('Cálculos '!C736="","",AVERAGE(AN730:BU730))</f>
        <v/>
      </c>
    </row>
    <row r="731" spans="2:74" ht="17.25" hidden="1" thickBot="1" x14ac:dyDescent="0.35">
      <c r="B731" s="165">
        <f t="shared" si="433"/>
        <v>729</v>
      </c>
      <c r="C731" s="171" t="str">
        <f>IF('Cálculos '!J737="","",'Cálculos '!J737)</f>
        <v/>
      </c>
      <c r="D731" s="172" t="str">
        <f>IF('Cálculos '!K737="","",'Cálculos '!K737)</f>
        <v/>
      </c>
      <c r="E731" s="172" t="str">
        <f>IF('Cálculos '!L737="","",'Cálculos '!L737)</f>
        <v/>
      </c>
      <c r="F731" s="172" t="str">
        <f>IF('Cálculos '!M737="","",'Cálculos '!M737)</f>
        <v/>
      </c>
      <c r="G731" s="172" t="str">
        <f>IF('Cálculos '!N737="","",'Cálculos '!N737)</f>
        <v/>
      </c>
      <c r="H731" s="172" t="str">
        <f>IF('Cálculos '!O737="","",'Cálculos '!O737)</f>
        <v/>
      </c>
      <c r="I731" s="172" t="str">
        <f>IF('Cálculos '!P737="","",'Cálculos '!P737)</f>
        <v/>
      </c>
      <c r="J731" s="172" t="str">
        <f>IF('Cálculos '!Q737="","",'Cálculos '!Q737)</f>
        <v/>
      </c>
      <c r="K731" s="172" t="str">
        <f>IF('Cálculos '!R737="","",'Cálculos '!R737)</f>
        <v/>
      </c>
      <c r="L731" s="172" t="str">
        <f>IF('Cálculos '!S737="","",'Cálculos '!S737)</f>
        <v/>
      </c>
      <c r="M731" s="172" t="str">
        <f>IF('Cálculos '!T737="","",'Cálculos '!T737)</f>
        <v/>
      </c>
      <c r="N731" s="172" t="str">
        <f>IF('Cálculos '!U737="","",'Cálculos '!U737)</f>
        <v/>
      </c>
      <c r="O731" s="172" t="str">
        <f>IF('Cálculos '!V737="","",'Cálculos '!V737)</f>
        <v/>
      </c>
      <c r="P731" s="172" t="str">
        <f>IF('Cálculos '!W737="","",'Cálculos '!W737)</f>
        <v/>
      </c>
      <c r="Q731" s="172" t="str">
        <f>IF('Cálculos '!X737="","",'Cálculos '!X737)</f>
        <v/>
      </c>
      <c r="R731" s="172" t="str">
        <f>IF('Cálculos '!Y737="","",'Cálculos '!Y737)</f>
        <v/>
      </c>
      <c r="S731" s="172" t="str">
        <f>IF('Cálculos '!Z737="","",'Cálculos '!Z737)</f>
        <v/>
      </c>
      <c r="T731" s="172" t="str">
        <f>IF('Cálculos '!AA737="","",'Cálculos '!AA737)</f>
        <v/>
      </c>
      <c r="U731" s="172" t="str">
        <f>IF('Cálculos '!AB737="","",'Cálculos '!AB737)</f>
        <v/>
      </c>
      <c r="V731" s="172" t="str">
        <f>IF('Cálculos '!AC737="","",'Cálculos '!AC737)</f>
        <v/>
      </c>
      <c r="W731" s="172" t="str">
        <f>IF('Cálculos '!AD737="","",'Cálculos '!AD737)</f>
        <v/>
      </c>
      <c r="X731" s="172" t="str">
        <f>IF('Cálculos '!AE737="","",'Cálculos '!AE737)</f>
        <v/>
      </c>
      <c r="Y731" s="172" t="str">
        <f>IF('Cálculos '!AF737="","",'Cálculos '!AF737)</f>
        <v/>
      </c>
      <c r="Z731" s="172" t="str">
        <f>IF('Cálculos '!AG737="","",'Cálculos '!AG737)</f>
        <v/>
      </c>
      <c r="AA731" s="172" t="str">
        <f>IF('Cálculos '!AH737="","",'Cálculos '!AH737)</f>
        <v/>
      </c>
      <c r="AB731" s="172" t="str">
        <f>IF('Cálculos '!AI737="","",'Cálculos '!AI737)</f>
        <v/>
      </c>
      <c r="AC731" s="172" t="str">
        <f>IF('Cálculos '!AJ737="","",'Cálculos '!AJ737)</f>
        <v/>
      </c>
      <c r="AD731" s="172" t="str">
        <f>IF('Cálculos '!AK737="","",'Cálculos '!AK737)</f>
        <v/>
      </c>
      <c r="AE731" s="172" t="str">
        <f>IF('Cálculos '!AL737="","",'Cálculos '!AL737)</f>
        <v/>
      </c>
      <c r="AF731" s="172" t="str">
        <f>IF('Cálculos '!AM737="","",'Cálculos '!AM737)</f>
        <v/>
      </c>
      <c r="AG731" s="172" t="str">
        <f>IF('Cálculos '!AN737="","",'Cálculos '!AN737)</f>
        <v/>
      </c>
      <c r="AH731" s="172" t="str">
        <f>IF('Cálculos '!AO737="","",'Cálculos '!AO737)</f>
        <v/>
      </c>
      <c r="AI731" s="172" t="str">
        <f>IF('Cálculos '!AP737="","",'Cálculos '!AP737)</f>
        <v/>
      </c>
      <c r="AJ731" s="443" t="str">
        <f>IF('Cálculos '!AQ737="","",'Cálculos '!AQ737)</f>
        <v/>
      </c>
      <c r="AK731" s="446" t="str">
        <f>IF('Cálculos '!D737="","",AVERAGE(C731:AJ731))</f>
        <v/>
      </c>
      <c r="AM731" s="181">
        <f t="shared" si="434"/>
        <v>729</v>
      </c>
      <c r="AN731" s="284" t="str">
        <f t="shared" si="435"/>
        <v/>
      </c>
      <c r="AO731" s="285" t="str">
        <f t="shared" si="436"/>
        <v/>
      </c>
      <c r="AP731" s="285" t="str">
        <f t="shared" si="437"/>
        <v/>
      </c>
      <c r="AQ731" s="285" t="str">
        <f t="shared" si="438"/>
        <v/>
      </c>
      <c r="AR731" s="182" t="str">
        <f t="shared" si="439"/>
        <v/>
      </c>
      <c r="AS731" s="182" t="str">
        <f t="shared" si="440"/>
        <v/>
      </c>
      <c r="AT731" s="182" t="str">
        <f t="shared" si="441"/>
        <v/>
      </c>
      <c r="AU731" s="182" t="str">
        <f t="shared" si="442"/>
        <v/>
      </c>
      <c r="AV731" s="182" t="str">
        <f t="shared" si="443"/>
        <v/>
      </c>
      <c r="AW731" s="182" t="str">
        <f t="shared" si="444"/>
        <v/>
      </c>
      <c r="AX731" s="182" t="str">
        <f t="shared" si="445"/>
        <v/>
      </c>
      <c r="AY731" s="182" t="str">
        <f t="shared" si="446"/>
        <v/>
      </c>
      <c r="AZ731" s="182" t="str">
        <f t="shared" si="447"/>
        <v/>
      </c>
      <c r="BA731" s="182" t="str">
        <f t="shared" si="448"/>
        <v/>
      </c>
      <c r="BB731" s="182" t="str">
        <f t="shared" si="449"/>
        <v/>
      </c>
      <c r="BC731" s="182" t="str">
        <f t="shared" si="450"/>
        <v/>
      </c>
      <c r="BD731" s="182" t="str">
        <f t="shared" si="451"/>
        <v/>
      </c>
      <c r="BE731" s="182" t="str">
        <f t="shared" si="452"/>
        <v/>
      </c>
      <c r="BF731" s="182" t="str">
        <f t="shared" si="453"/>
        <v/>
      </c>
      <c r="BG731" s="182" t="str">
        <f t="shared" si="454"/>
        <v/>
      </c>
      <c r="BH731" s="182" t="str">
        <f t="shared" si="455"/>
        <v/>
      </c>
      <c r="BI731" s="182" t="str">
        <f t="shared" si="456"/>
        <v/>
      </c>
      <c r="BJ731" s="182" t="str">
        <f t="shared" si="457"/>
        <v/>
      </c>
      <c r="BK731" s="182" t="str">
        <f t="shared" si="458"/>
        <v/>
      </c>
      <c r="BL731" s="182" t="str">
        <f t="shared" si="459"/>
        <v/>
      </c>
      <c r="BM731" s="182" t="str">
        <f t="shared" si="460"/>
        <v/>
      </c>
      <c r="BN731" s="182" t="str">
        <f t="shared" si="461"/>
        <v/>
      </c>
      <c r="BO731" s="182" t="str">
        <f t="shared" si="462"/>
        <v/>
      </c>
      <c r="BP731" s="182" t="str">
        <f t="shared" si="463"/>
        <v/>
      </c>
      <c r="BQ731" s="182" t="str">
        <f t="shared" si="464"/>
        <v/>
      </c>
      <c r="BR731" s="182" t="str">
        <f t="shared" si="465"/>
        <v/>
      </c>
      <c r="BS731" s="182" t="str">
        <f t="shared" si="466"/>
        <v/>
      </c>
      <c r="BT731" s="182" t="str">
        <f t="shared" si="467"/>
        <v/>
      </c>
      <c r="BU731" s="183" t="str">
        <f t="shared" si="468"/>
        <v/>
      </c>
      <c r="BV731" s="184" t="str">
        <f>IF('Cálculos '!C737="","",AVERAGE(AN731:BU731))</f>
        <v/>
      </c>
    </row>
    <row r="732" spans="2:74" ht="17.25" hidden="1" thickBot="1" x14ac:dyDescent="0.35">
      <c r="B732" s="165">
        <f t="shared" si="433"/>
        <v>730</v>
      </c>
      <c r="C732" s="171" t="str">
        <f>IF('Cálculos '!J738="","",'Cálculos '!J738)</f>
        <v/>
      </c>
      <c r="D732" s="172" t="str">
        <f>IF('Cálculos '!K738="","",'Cálculos '!K738)</f>
        <v/>
      </c>
      <c r="E732" s="172" t="str">
        <f>IF('Cálculos '!L738="","",'Cálculos '!L738)</f>
        <v/>
      </c>
      <c r="F732" s="172" t="str">
        <f>IF('Cálculos '!M738="","",'Cálculos '!M738)</f>
        <v/>
      </c>
      <c r="G732" s="172" t="str">
        <f>IF('Cálculos '!N738="","",'Cálculos '!N738)</f>
        <v/>
      </c>
      <c r="H732" s="172" t="str">
        <f>IF('Cálculos '!O738="","",'Cálculos '!O738)</f>
        <v/>
      </c>
      <c r="I732" s="172" t="str">
        <f>IF('Cálculos '!P738="","",'Cálculos '!P738)</f>
        <v/>
      </c>
      <c r="J732" s="172" t="str">
        <f>IF('Cálculos '!Q738="","",'Cálculos '!Q738)</f>
        <v/>
      </c>
      <c r="K732" s="172" t="str">
        <f>IF('Cálculos '!R738="","",'Cálculos '!R738)</f>
        <v/>
      </c>
      <c r="L732" s="172" t="str">
        <f>IF('Cálculos '!S738="","",'Cálculos '!S738)</f>
        <v/>
      </c>
      <c r="M732" s="172" t="str">
        <f>IF('Cálculos '!T738="","",'Cálculos '!T738)</f>
        <v/>
      </c>
      <c r="N732" s="172" t="str">
        <f>IF('Cálculos '!U738="","",'Cálculos '!U738)</f>
        <v/>
      </c>
      <c r="O732" s="172" t="str">
        <f>IF('Cálculos '!V738="","",'Cálculos '!V738)</f>
        <v/>
      </c>
      <c r="P732" s="172" t="str">
        <f>IF('Cálculos '!W738="","",'Cálculos '!W738)</f>
        <v/>
      </c>
      <c r="Q732" s="172" t="str">
        <f>IF('Cálculos '!X738="","",'Cálculos '!X738)</f>
        <v/>
      </c>
      <c r="R732" s="172" t="str">
        <f>IF('Cálculos '!Y738="","",'Cálculos '!Y738)</f>
        <v/>
      </c>
      <c r="S732" s="172" t="str">
        <f>IF('Cálculos '!Z738="","",'Cálculos '!Z738)</f>
        <v/>
      </c>
      <c r="T732" s="172" t="str">
        <f>IF('Cálculos '!AA738="","",'Cálculos '!AA738)</f>
        <v/>
      </c>
      <c r="U732" s="172" t="str">
        <f>IF('Cálculos '!AB738="","",'Cálculos '!AB738)</f>
        <v/>
      </c>
      <c r="V732" s="172" t="str">
        <f>IF('Cálculos '!AC738="","",'Cálculos '!AC738)</f>
        <v/>
      </c>
      <c r="W732" s="172" t="str">
        <f>IF('Cálculos '!AD738="","",'Cálculos '!AD738)</f>
        <v/>
      </c>
      <c r="X732" s="172" t="str">
        <f>IF('Cálculos '!AE738="","",'Cálculos '!AE738)</f>
        <v/>
      </c>
      <c r="Y732" s="172" t="str">
        <f>IF('Cálculos '!AF738="","",'Cálculos '!AF738)</f>
        <v/>
      </c>
      <c r="Z732" s="172" t="str">
        <f>IF('Cálculos '!AG738="","",'Cálculos '!AG738)</f>
        <v/>
      </c>
      <c r="AA732" s="172" t="str">
        <f>IF('Cálculos '!AH738="","",'Cálculos '!AH738)</f>
        <v/>
      </c>
      <c r="AB732" s="172" t="str">
        <f>IF('Cálculos '!AI738="","",'Cálculos '!AI738)</f>
        <v/>
      </c>
      <c r="AC732" s="172" t="str">
        <f>IF('Cálculos '!AJ738="","",'Cálculos '!AJ738)</f>
        <v/>
      </c>
      <c r="AD732" s="172" t="str">
        <f>IF('Cálculos '!AK738="","",'Cálculos '!AK738)</f>
        <v/>
      </c>
      <c r="AE732" s="172" t="str">
        <f>IF('Cálculos '!AL738="","",'Cálculos '!AL738)</f>
        <v/>
      </c>
      <c r="AF732" s="172" t="str">
        <f>IF('Cálculos '!AM738="","",'Cálculos '!AM738)</f>
        <v/>
      </c>
      <c r="AG732" s="172" t="str">
        <f>IF('Cálculos '!AN738="","",'Cálculos '!AN738)</f>
        <v/>
      </c>
      <c r="AH732" s="172" t="str">
        <f>IF('Cálculos '!AO738="","",'Cálculos '!AO738)</f>
        <v/>
      </c>
      <c r="AI732" s="172" t="str">
        <f>IF('Cálculos '!AP738="","",'Cálculos '!AP738)</f>
        <v/>
      </c>
      <c r="AJ732" s="443" t="str">
        <f>IF('Cálculos '!AQ738="","",'Cálculos '!AQ738)</f>
        <v/>
      </c>
      <c r="AK732" s="446" t="str">
        <f>IF('Cálculos '!D738="","",AVERAGE(C732:AJ732))</f>
        <v/>
      </c>
      <c r="AM732" s="181">
        <f t="shared" si="434"/>
        <v>730</v>
      </c>
      <c r="AN732" s="284" t="str">
        <f t="shared" si="435"/>
        <v/>
      </c>
      <c r="AO732" s="285" t="str">
        <f t="shared" si="436"/>
        <v/>
      </c>
      <c r="AP732" s="285" t="str">
        <f t="shared" si="437"/>
        <v/>
      </c>
      <c r="AQ732" s="285" t="str">
        <f t="shared" si="438"/>
        <v/>
      </c>
      <c r="AR732" s="182" t="str">
        <f t="shared" si="439"/>
        <v/>
      </c>
      <c r="AS732" s="182" t="str">
        <f t="shared" si="440"/>
        <v/>
      </c>
      <c r="AT732" s="182" t="str">
        <f t="shared" si="441"/>
        <v/>
      </c>
      <c r="AU732" s="182" t="str">
        <f t="shared" si="442"/>
        <v/>
      </c>
      <c r="AV732" s="182" t="str">
        <f t="shared" si="443"/>
        <v/>
      </c>
      <c r="AW732" s="182" t="str">
        <f t="shared" si="444"/>
        <v/>
      </c>
      <c r="AX732" s="182" t="str">
        <f t="shared" si="445"/>
        <v/>
      </c>
      <c r="AY732" s="182" t="str">
        <f t="shared" si="446"/>
        <v/>
      </c>
      <c r="AZ732" s="182" t="str">
        <f t="shared" si="447"/>
        <v/>
      </c>
      <c r="BA732" s="182" t="str">
        <f t="shared" si="448"/>
        <v/>
      </c>
      <c r="BB732" s="182" t="str">
        <f t="shared" si="449"/>
        <v/>
      </c>
      <c r="BC732" s="182" t="str">
        <f t="shared" si="450"/>
        <v/>
      </c>
      <c r="BD732" s="182" t="str">
        <f t="shared" si="451"/>
        <v/>
      </c>
      <c r="BE732" s="182" t="str">
        <f t="shared" si="452"/>
        <v/>
      </c>
      <c r="BF732" s="182" t="str">
        <f t="shared" si="453"/>
        <v/>
      </c>
      <c r="BG732" s="182" t="str">
        <f t="shared" si="454"/>
        <v/>
      </c>
      <c r="BH732" s="182" t="str">
        <f t="shared" si="455"/>
        <v/>
      </c>
      <c r="BI732" s="182" t="str">
        <f t="shared" si="456"/>
        <v/>
      </c>
      <c r="BJ732" s="182" t="str">
        <f t="shared" si="457"/>
        <v/>
      </c>
      <c r="BK732" s="182" t="str">
        <f t="shared" si="458"/>
        <v/>
      </c>
      <c r="BL732" s="182" t="str">
        <f t="shared" si="459"/>
        <v/>
      </c>
      <c r="BM732" s="182" t="str">
        <f t="shared" si="460"/>
        <v/>
      </c>
      <c r="BN732" s="182" t="str">
        <f t="shared" si="461"/>
        <v/>
      </c>
      <c r="BO732" s="182" t="str">
        <f t="shared" si="462"/>
        <v/>
      </c>
      <c r="BP732" s="182" t="str">
        <f t="shared" si="463"/>
        <v/>
      </c>
      <c r="BQ732" s="182" t="str">
        <f t="shared" si="464"/>
        <v/>
      </c>
      <c r="BR732" s="182" t="str">
        <f t="shared" si="465"/>
        <v/>
      </c>
      <c r="BS732" s="182" t="str">
        <f t="shared" si="466"/>
        <v/>
      </c>
      <c r="BT732" s="182" t="str">
        <f t="shared" si="467"/>
        <v/>
      </c>
      <c r="BU732" s="183" t="str">
        <f t="shared" si="468"/>
        <v/>
      </c>
      <c r="BV732" s="184" t="str">
        <f>IF('Cálculos '!C738="","",AVERAGE(AN732:BU732))</f>
        <v/>
      </c>
    </row>
    <row r="733" spans="2:74" ht="17.25" hidden="1" thickBot="1" x14ac:dyDescent="0.35">
      <c r="B733" s="165">
        <f t="shared" si="433"/>
        <v>731</v>
      </c>
      <c r="C733" s="171" t="str">
        <f>IF('Cálculos '!J739="","",'Cálculos '!J739)</f>
        <v/>
      </c>
      <c r="D733" s="172" t="str">
        <f>IF('Cálculos '!K739="","",'Cálculos '!K739)</f>
        <v/>
      </c>
      <c r="E733" s="172" t="str">
        <f>IF('Cálculos '!L739="","",'Cálculos '!L739)</f>
        <v/>
      </c>
      <c r="F733" s="172" t="str">
        <f>IF('Cálculos '!M739="","",'Cálculos '!M739)</f>
        <v/>
      </c>
      <c r="G733" s="172" t="str">
        <f>IF('Cálculos '!N739="","",'Cálculos '!N739)</f>
        <v/>
      </c>
      <c r="H733" s="172" t="str">
        <f>IF('Cálculos '!O739="","",'Cálculos '!O739)</f>
        <v/>
      </c>
      <c r="I733" s="172" t="str">
        <f>IF('Cálculos '!P739="","",'Cálculos '!P739)</f>
        <v/>
      </c>
      <c r="J733" s="172" t="str">
        <f>IF('Cálculos '!Q739="","",'Cálculos '!Q739)</f>
        <v/>
      </c>
      <c r="K733" s="172" t="str">
        <f>IF('Cálculos '!R739="","",'Cálculos '!R739)</f>
        <v/>
      </c>
      <c r="L733" s="172" t="str">
        <f>IF('Cálculos '!S739="","",'Cálculos '!S739)</f>
        <v/>
      </c>
      <c r="M733" s="172" t="str">
        <f>IF('Cálculos '!T739="","",'Cálculos '!T739)</f>
        <v/>
      </c>
      <c r="N733" s="172" t="str">
        <f>IF('Cálculos '!U739="","",'Cálculos '!U739)</f>
        <v/>
      </c>
      <c r="O733" s="172" t="str">
        <f>IF('Cálculos '!V739="","",'Cálculos '!V739)</f>
        <v/>
      </c>
      <c r="P733" s="172" t="str">
        <f>IF('Cálculos '!W739="","",'Cálculos '!W739)</f>
        <v/>
      </c>
      <c r="Q733" s="172" t="str">
        <f>IF('Cálculos '!X739="","",'Cálculos '!X739)</f>
        <v/>
      </c>
      <c r="R733" s="172" t="str">
        <f>IF('Cálculos '!Y739="","",'Cálculos '!Y739)</f>
        <v/>
      </c>
      <c r="S733" s="172" t="str">
        <f>IF('Cálculos '!Z739="","",'Cálculos '!Z739)</f>
        <v/>
      </c>
      <c r="T733" s="172" t="str">
        <f>IF('Cálculos '!AA739="","",'Cálculos '!AA739)</f>
        <v/>
      </c>
      <c r="U733" s="172" t="str">
        <f>IF('Cálculos '!AB739="","",'Cálculos '!AB739)</f>
        <v/>
      </c>
      <c r="V733" s="172" t="str">
        <f>IF('Cálculos '!AC739="","",'Cálculos '!AC739)</f>
        <v/>
      </c>
      <c r="W733" s="172" t="str">
        <f>IF('Cálculos '!AD739="","",'Cálculos '!AD739)</f>
        <v/>
      </c>
      <c r="X733" s="172" t="str">
        <f>IF('Cálculos '!AE739="","",'Cálculos '!AE739)</f>
        <v/>
      </c>
      <c r="Y733" s="172" t="str">
        <f>IF('Cálculos '!AF739="","",'Cálculos '!AF739)</f>
        <v/>
      </c>
      <c r="Z733" s="172" t="str">
        <f>IF('Cálculos '!AG739="","",'Cálculos '!AG739)</f>
        <v/>
      </c>
      <c r="AA733" s="172" t="str">
        <f>IF('Cálculos '!AH739="","",'Cálculos '!AH739)</f>
        <v/>
      </c>
      <c r="AB733" s="172" t="str">
        <f>IF('Cálculos '!AI739="","",'Cálculos '!AI739)</f>
        <v/>
      </c>
      <c r="AC733" s="172" t="str">
        <f>IF('Cálculos '!AJ739="","",'Cálculos '!AJ739)</f>
        <v/>
      </c>
      <c r="AD733" s="172" t="str">
        <f>IF('Cálculos '!AK739="","",'Cálculos '!AK739)</f>
        <v/>
      </c>
      <c r="AE733" s="172" t="str">
        <f>IF('Cálculos '!AL739="","",'Cálculos '!AL739)</f>
        <v/>
      </c>
      <c r="AF733" s="172" t="str">
        <f>IF('Cálculos '!AM739="","",'Cálculos '!AM739)</f>
        <v/>
      </c>
      <c r="AG733" s="172" t="str">
        <f>IF('Cálculos '!AN739="","",'Cálculos '!AN739)</f>
        <v/>
      </c>
      <c r="AH733" s="172" t="str">
        <f>IF('Cálculos '!AO739="","",'Cálculos '!AO739)</f>
        <v/>
      </c>
      <c r="AI733" s="172" t="str">
        <f>IF('Cálculos '!AP739="","",'Cálculos '!AP739)</f>
        <v/>
      </c>
      <c r="AJ733" s="443" t="str">
        <f>IF('Cálculos '!AQ739="","",'Cálculos '!AQ739)</f>
        <v/>
      </c>
      <c r="AK733" s="446" t="str">
        <f>IF('Cálculos '!D739="","",AVERAGE(C733:AJ733))</f>
        <v/>
      </c>
      <c r="AM733" s="181">
        <f t="shared" si="434"/>
        <v>731</v>
      </c>
      <c r="AN733" s="284" t="str">
        <f t="shared" si="435"/>
        <v/>
      </c>
      <c r="AO733" s="285" t="str">
        <f t="shared" si="436"/>
        <v/>
      </c>
      <c r="AP733" s="285" t="str">
        <f t="shared" si="437"/>
        <v/>
      </c>
      <c r="AQ733" s="285" t="str">
        <f t="shared" si="438"/>
        <v/>
      </c>
      <c r="AR733" s="182" t="str">
        <f t="shared" si="439"/>
        <v/>
      </c>
      <c r="AS733" s="182" t="str">
        <f t="shared" si="440"/>
        <v/>
      </c>
      <c r="AT733" s="182" t="str">
        <f t="shared" si="441"/>
        <v/>
      </c>
      <c r="AU733" s="182" t="str">
        <f t="shared" si="442"/>
        <v/>
      </c>
      <c r="AV733" s="182" t="str">
        <f t="shared" si="443"/>
        <v/>
      </c>
      <c r="AW733" s="182" t="str">
        <f t="shared" si="444"/>
        <v/>
      </c>
      <c r="AX733" s="182" t="str">
        <f t="shared" si="445"/>
        <v/>
      </c>
      <c r="AY733" s="182" t="str">
        <f t="shared" si="446"/>
        <v/>
      </c>
      <c r="AZ733" s="182" t="str">
        <f t="shared" si="447"/>
        <v/>
      </c>
      <c r="BA733" s="182" t="str">
        <f t="shared" si="448"/>
        <v/>
      </c>
      <c r="BB733" s="182" t="str">
        <f t="shared" si="449"/>
        <v/>
      </c>
      <c r="BC733" s="182" t="str">
        <f t="shared" si="450"/>
        <v/>
      </c>
      <c r="BD733" s="182" t="str">
        <f t="shared" si="451"/>
        <v/>
      </c>
      <c r="BE733" s="182" t="str">
        <f t="shared" si="452"/>
        <v/>
      </c>
      <c r="BF733" s="182" t="str">
        <f t="shared" si="453"/>
        <v/>
      </c>
      <c r="BG733" s="182" t="str">
        <f t="shared" si="454"/>
        <v/>
      </c>
      <c r="BH733" s="182" t="str">
        <f t="shared" si="455"/>
        <v/>
      </c>
      <c r="BI733" s="182" t="str">
        <f t="shared" si="456"/>
        <v/>
      </c>
      <c r="BJ733" s="182" t="str">
        <f t="shared" si="457"/>
        <v/>
      </c>
      <c r="BK733" s="182" t="str">
        <f t="shared" si="458"/>
        <v/>
      </c>
      <c r="BL733" s="182" t="str">
        <f t="shared" si="459"/>
        <v/>
      </c>
      <c r="BM733" s="182" t="str">
        <f t="shared" si="460"/>
        <v/>
      </c>
      <c r="BN733" s="182" t="str">
        <f t="shared" si="461"/>
        <v/>
      </c>
      <c r="BO733" s="182" t="str">
        <f t="shared" si="462"/>
        <v/>
      </c>
      <c r="BP733" s="182" t="str">
        <f t="shared" si="463"/>
        <v/>
      </c>
      <c r="BQ733" s="182" t="str">
        <f t="shared" si="464"/>
        <v/>
      </c>
      <c r="BR733" s="182" t="str">
        <f t="shared" si="465"/>
        <v/>
      </c>
      <c r="BS733" s="182" t="str">
        <f t="shared" si="466"/>
        <v/>
      </c>
      <c r="BT733" s="182" t="str">
        <f t="shared" si="467"/>
        <v/>
      </c>
      <c r="BU733" s="183" t="str">
        <f t="shared" si="468"/>
        <v/>
      </c>
      <c r="BV733" s="184" t="str">
        <f>IF('Cálculos '!C739="","",AVERAGE(AN733:BU733))</f>
        <v/>
      </c>
    </row>
    <row r="734" spans="2:74" ht="17.25" hidden="1" thickBot="1" x14ac:dyDescent="0.35">
      <c r="B734" s="165">
        <f t="shared" si="433"/>
        <v>732</v>
      </c>
      <c r="C734" s="171" t="str">
        <f>IF('Cálculos '!J740="","",'Cálculos '!J740)</f>
        <v/>
      </c>
      <c r="D734" s="172" t="str">
        <f>IF('Cálculos '!K740="","",'Cálculos '!K740)</f>
        <v/>
      </c>
      <c r="E734" s="172" t="str">
        <f>IF('Cálculos '!L740="","",'Cálculos '!L740)</f>
        <v/>
      </c>
      <c r="F734" s="172" t="str">
        <f>IF('Cálculos '!M740="","",'Cálculos '!M740)</f>
        <v/>
      </c>
      <c r="G734" s="172" t="str">
        <f>IF('Cálculos '!N740="","",'Cálculos '!N740)</f>
        <v/>
      </c>
      <c r="H734" s="172" t="str">
        <f>IF('Cálculos '!O740="","",'Cálculos '!O740)</f>
        <v/>
      </c>
      <c r="I734" s="172" t="str">
        <f>IF('Cálculos '!P740="","",'Cálculos '!P740)</f>
        <v/>
      </c>
      <c r="J734" s="172" t="str">
        <f>IF('Cálculos '!Q740="","",'Cálculos '!Q740)</f>
        <v/>
      </c>
      <c r="K734" s="172" t="str">
        <f>IF('Cálculos '!R740="","",'Cálculos '!R740)</f>
        <v/>
      </c>
      <c r="L734" s="172" t="str">
        <f>IF('Cálculos '!S740="","",'Cálculos '!S740)</f>
        <v/>
      </c>
      <c r="M734" s="172" t="str">
        <f>IF('Cálculos '!T740="","",'Cálculos '!T740)</f>
        <v/>
      </c>
      <c r="N734" s="172" t="str">
        <f>IF('Cálculos '!U740="","",'Cálculos '!U740)</f>
        <v/>
      </c>
      <c r="O734" s="172" t="str">
        <f>IF('Cálculos '!V740="","",'Cálculos '!V740)</f>
        <v/>
      </c>
      <c r="P734" s="172" t="str">
        <f>IF('Cálculos '!W740="","",'Cálculos '!W740)</f>
        <v/>
      </c>
      <c r="Q734" s="172" t="str">
        <f>IF('Cálculos '!X740="","",'Cálculos '!X740)</f>
        <v/>
      </c>
      <c r="R734" s="172" t="str">
        <f>IF('Cálculos '!Y740="","",'Cálculos '!Y740)</f>
        <v/>
      </c>
      <c r="S734" s="172" t="str">
        <f>IF('Cálculos '!Z740="","",'Cálculos '!Z740)</f>
        <v/>
      </c>
      <c r="T734" s="172" t="str">
        <f>IF('Cálculos '!AA740="","",'Cálculos '!AA740)</f>
        <v/>
      </c>
      <c r="U734" s="172" t="str">
        <f>IF('Cálculos '!AB740="","",'Cálculos '!AB740)</f>
        <v/>
      </c>
      <c r="V734" s="172" t="str">
        <f>IF('Cálculos '!AC740="","",'Cálculos '!AC740)</f>
        <v/>
      </c>
      <c r="W734" s="172" t="str">
        <f>IF('Cálculos '!AD740="","",'Cálculos '!AD740)</f>
        <v/>
      </c>
      <c r="X734" s="172" t="str">
        <f>IF('Cálculos '!AE740="","",'Cálculos '!AE740)</f>
        <v/>
      </c>
      <c r="Y734" s="172" t="str">
        <f>IF('Cálculos '!AF740="","",'Cálculos '!AF740)</f>
        <v/>
      </c>
      <c r="Z734" s="172" t="str">
        <f>IF('Cálculos '!AG740="","",'Cálculos '!AG740)</f>
        <v/>
      </c>
      <c r="AA734" s="172" t="str">
        <f>IF('Cálculos '!AH740="","",'Cálculos '!AH740)</f>
        <v/>
      </c>
      <c r="AB734" s="172" t="str">
        <f>IF('Cálculos '!AI740="","",'Cálculos '!AI740)</f>
        <v/>
      </c>
      <c r="AC734" s="172" t="str">
        <f>IF('Cálculos '!AJ740="","",'Cálculos '!AJ740)</f>
        <v/>
      </c>
      <c r="AD734" s="172" t="str">
        <f>IF('Cálculos '!AK740="","",'Cálculos '!AK740)</f>
        <v/>
      </c>
      <c r="AE734" s="172" t="str">
        <f>IF('Cálculos '!AL740="","",'Cálculos '!AL740)</f>
        <v/>
      </c>
      <c r="AF734" s="172" t="str">
        <f>IF('Cálculos '!AM740="","",'Cálculos '!AM740)</f>
        <v/>
      </c>
      <c r="AG734" s="172" t="str">
        <f>IF('Cálculos '!AN740="","",'Cálculos '!AN740)</f>
        <v/>
      </c>
      <c r="AH734" s="172" t="str">
        <f>IF('Cálculos '!AO740="","",'Cálculos '!AO740)</f>
        <v/>
      </c>
      <c r="AI734" s="172" t="str">
        <f>IF('Cálculos '!AP740="","",'Cálculos '!AP740)</f>
        <v/>
      </c>
      <c r="AJ734" s="443" t="str">
        <f>IF('Cálculos '!AQ740="","",'Cálculos '!AQ740)</f>
        <v/>
      </c>
      <c r="AK734" s="446" t="str">
        <f>IF('Cálculos '!D740="","",AVERAGE(C734:AJ734))</f>
        <v/>
      </c>
      <c r="AM734" s="181">
        <f t="shared" si="434"/>
        <v>732</v>
      </c>
      <c r="AN734" s="284" t="str">
        <f t="shared" si="435"/>
        <v/>
      </c>
      <c r="AO734" s="285" t="str">
        <f t="shared" si="436"/>
        <v/>
      </c>
      <c r="AP734" s="285" t="str">
        <f t="shared" si="437"/>
        <v/>
      </c>
      <c r="AQ734" s="285" t="str">
        <f t="shared" si="438"/>
        <v/>
      </c>
      <c r="AR734" s="182" t="str">
        <f t="shared" si="439"/>
        <v/>
      </c>
      <c r="AS734" s="182" t="str">
        <f t="shared" si="440"/>
        <v/>
      </c>
      <c r="AT734" s="182" t="str">
        <f t="shared" si="441"/>
        <v/>
      </c>
      <c r="AU734" s="182" t="str">
        <f t="shared" si="442"/>
        <v/>
      </c>
      <c r="AV734" s="182" t="str">
        <f t="shared" si="443"/>
        <v/>
      </c>
      <c r="AW734" s="182" t="str">
        <f t="shared" si="444"/>
        <v/>
      </c>
      <c r="AX734" s="182" t="str">
        <f t="shared" si="445"/>
        <v/>
      </c>
      <c r="AY734" s="182" t="str">
        <f t="shared" si="446"/>
        <v/>
      </c>
      <c r="AZ734" s="182" t="str">
        <f t="shared" si="447"/>
        <v/>
      </c>
      <c r="BA734" s="182" t="str">
        <f t="shared" si="448"/>
        <v/>
      </c>
      <c r="BB734" s="182" t="str">
        <f t="shared" si="449"/>
        <v/>
      </c>
      <c r="BC734" s="182" t="str">
        <f t="shared" si="450"/>
        <v/>
      </c>
      <c r="BD734" s="182" t="str">
        <f t="shared" si="451"/>
        <v/>
      </c>
      <c r="BE734" s="182" t="str">
        <f t="shared" si="452"/>
        <v/>
      </c>
      <c r="BF734" s="182" t="str">
        <f t="shared" si="453"/>
        <v/>
      </c>
      <c r="BG734" s="182" t="str">
        <f t="shared" si="454"/>
        <v/>
      </c>
      <c r="BH734" s="182" t="str">
        <f t="shared" si="455"/>
        <v/>
      </c>
      <c r="BI734" s="182" t="str">
        <f t="shared" si="456"/>
        <v/>
      </c>
      <c r="BJ734" s="182" t="str">
        <f t="shared" si="457"/>
        <v/>
      </c>
      <c r="BK734" s="182" t="str">
        <f t="shared" si="458"/>
        <v/>
      </c>
      <c r="BL734" s="182" t="str">
        <f t="shared" si="459"/>
        <v/>
      </c>
      <c r="BM734" s="182" t="str">
        <f t="shared" si="460"/>
        <v/>
      </c>
      <c r="BN734" s="182" t="str">
        <f t="shared" si="461"/>
        <v/>
      </c>
      <c r="BO734" s="182" t="str">
        <f t="shared" si="462"/>
        <v/>
      </c>
      <c r="BP734" s="182" t="str">
        <f t="shared" si="463"/>
        <v/>
      </c>
      <c r="BQ734" s="182" t="str">
        <f t="shared" si="464"/>
        <v/>
      </c>
      <c r="BR734" s="182" t="str">
        <f t="shared" si="465"/>
        <v/>
      </c>
      <c r="BS734" s="182" t="str">
        <f t="shared" si="466"/>
        <v/>
      </c>
      <c r="BT734" s="182" t="str">
        <f t="shared" si="467"/>
        <v/>
      </c>
      <c r="BU734" s="183" t="str">
        <f t="shared" si="468"/>
        <v/>
      </c>
      <c r="BV734" s="184" t="str">
        <f>IF('Cálculos '!C740="","",AVERAGE(AN734:BU734))</f>
        <v/>
      </c>
    </row>
    <row r="735" spans="2:74" ht="17.25" hidden="1" thickBot="1" x14ac:dyDescent="0.35">
      <c r="B735" s="165">
        <f t="shared" si="433"/>
        <v>733</v>
      </c>
      <c r="C735" s="171" t="str">
        <f>IF('Cálculos '!J741="","",'Cálculos '!J741)</f>
        <v/>
      </c>
      <c r="D735" s="172" t="str">
        <f>IF('Cálculos '!K741="","",'Cálculos '!K741)</f>
        <v/>
      </c>
      <c r="E735" s="172" t="str">
        <f>IF('Cálculos '!L741="","",'Cálculos '!L741)</f>
        <v/>
      </c>
      <c r="F735" s="172" t="str">
        <f>IF('Cálculos '!M741="","",'Cálculos '!M741)</f>
        <v/>
      </c>
      <c r="G735" s="172" t="str">
        <f>IF('Cálculos '!N741="","",'Cálculos '!N741)</f>
        <v/>
      </c>
      <c r="H735" s="172" t="str">
        <f>IF('Cálculos '!O741="","",'Cálculos '!O741)</f>
        <v/>
      </c>
      <c r="I735" s="172" t="str">
        <f>IF('Cálculos '!P741="","",'Cálculos '!P741)</f>
        <v/>
      </c>
      <c r="J735" s="172" t="str">
        <f>IF('Cálculos '!Q741="","",'Cálculos '!Q741)</f>
        <v/>
      </c>
      <c r="K735" s="172" t="str">
        <f>IF('Cálculos '!R741="","",'Cálculos '!R741)</f>
        <v/>
      </c>
      <c r="L735" s="172" t="str">
        <f>IF('Cálculos '!S741="","",'Cálculos '!S741)</f>
        <v/>
      </c>
      <c r="M735" s="172" t="str">
        <f>IF('Cálculos '!T741="","",'Cálculos '!T741)</f>
        <v/>
      </c>
      <c r="N735" s="172" t="str">
        <f>IF('Cálculos '!U741="","",'Cálculos '!U741)</f>
        <v/>
      </c>
      <c r="O735" s="172" t="str">
        <f>IF('Cálculos '!V741="","",'Cálculos '!V741)</f>
        <v/>
      </c>
      <c r="P735" s="172" t="str">
        <f>IF('Cálculos '!W741="","",'Cálculos '!W741)</f>
        <v/>
      </c>
      <c r="Q735" s="172" t="str">
        <f>IF('Cálculos '!X741="","",'Cálculos '!X741)</f>
        <v/>
      </c>
      <c r="R735" s="172" t="str">
        <f>IF('Cálculos '!Y741="","",'Cálculos '!Y741)</f>
        <v/>
      </c>
      <c r="S735" s="172" t="str">
        <f>IF('Cálculos '!Z741="","",'Cálculos '!Z741)</f>
        <v/>
      </c>
      <c r="T735" s="172" t="str">
        <f>IF('Cálculos '!AA741="","",'Cálculos '!AA741)</f>
        <v/>
      </c>
      <c r="U735" s="172" t="str">
        <f>IF('Cálculos '!AB741="","",'Cálculos '!AB741)</f>
        <v/>
      </c>
      <c r="V735" s="172" t="str">
        <f>IF('Cálculos '!AC741="","",'Cálculos '!AC741)</f>
        <v/>
      </c>
      <c r="W735" s="172" t="str">
        <f>IF('Cálculos '!AD741="","",'Cálculos '!AD741)</f>
        <v/>
      </c>
      <c r="X735" s="172" t="str">
        <f>IF('Cálculos '!AE741="","",'Cálculos '!AE741)</f>
        <v/>
      </c>
      <c r="Y735" s="172" t="str">
        <f>IF('Cálculos '!AF741="","",'Cálculos '!AF741)</f>
        <v/>
      </c>
      <c r="Z735" s="172" t="str">
        <f>IF('Cálculos '!AG741="","",'Cálculos '!AG741)</f>
        <v/>
      </c>
      <c r="AA735" s="172" t="str">
        <f>IF('Cálculos '!AH741="","",'Cálculos '!AH741)</f>
        <v/>
      </c>
      <c r="AB735" s="172" t="str">
        <f>IF('Cálculos '!AI741="","",'Cálculos '!AI741)</f>
        <v/>
      </c>
      <c r="AC735" s="172" t="str">
        <f>IF('Cálculos '!AJ741="","",'Cálculos '!AJ741)</f>
        <v/>
      </c>
      <c r="AD735" s="172" t="str">
        <f>IF('Cálculos '!AK741="","",'Cálculos '!AK741)</f>
        <v/>
      </c>
      <c r="AE735" s="172" t="str">
        <f>IF('Cálculos '!AL741="","",'Cálculos '!AL741)</f>
        <v/>
      </c>
      <c r="AF735" s="172" t="str">
        <f>IF('Cálculos '!AM741="","",'Cálculos '!AM741)</f>
        <v/>
      </c>
      <c r="AG735" s="172" t="str">
        <f>IF('Cálculos '!AN741="","",'Cálculos '!AN741)</f>
        <v/>
      </c>
      <c r="AH735" s="172" t="str">
        <f>IF('Cálculos '!AO741="","",'Cálculos '!AO741)</f>
        <v/>
      </c>
      <c r="AI735" s="172" t="str">
        <f>IF('Cálculos '!AP741="","",'Cálculos '!AP741)</f>
        <v/>
      </c>
      <c r="AJ735" s="443" t="str">
        <f>IF('Cálculos '!AQ741="","",'Cálculos '!AQ741)</f>
        <v/>
      </c>
      <c r="AK735" s="446" t="str">
        <f>IF('Cálculos '!D741="","",AVERAGE(C735:AJ735))</f>
        <v/>
      </c>
      <c r="AM735" s="181">
        <f t="shared" si="434"/>
        <v>733</v>
      </c>
      <c r="AN735" s="284" t="str">
        <f t="shared" si="435"/>
        <v/>
      </c>
      <c r="AO735" s="285" t="str">
        <f t="shared" si="436"/>
        <v/>
      </c>
      <c r="AP735" s="285" t="str">
        <f t="shared" si="437"/>
        <v/>
      </c>
      <c r="AQ735" s="285" t="str">
        <f t="shared" si="438"/>
        <v/>
      </c>
      <c r="AR735" s="182" t="str">
        <f t="shared" si="439"/>
        <v/>
      </c>
      <c r="AS735" s="182" t="str">
        <f t="shared" si="440"/>
        <v/>
      </c>
      <c r="AT735" s="182" t="str">
        <f t="shared" si="441"/>
        <v/>
      </c>
      <c r="AU735" s="182" t="str">
        <f t="shared" si="442"/>
        <v/>
      </c>
      <c r="AV735" s="182" t="str">
        <f t="shared" si="443"/>
        <v/>
      </c>
      <c r="AW735" s="182" t="str">
        <f t="shared" si="444"/>
        <v/>
      </c>
      <c r="AX735" s="182" t="str">
        <f t="shared" si="445"/>
        <v/>
      </c>
      <c r="AY735" s="182" t="str">
        <f t="shared" si="446"/>
        <v/>
      </c>
      <c r="AZ735" s="182" t="str">
        <f t="shared" si="447"/>
        <v/>
      </c>
      <c r="BA735" s="182" t="str">
        <f t="shared" si="448"/>
        <v/>
      </c>
      <c r="BB735" s="182" t="str">
        <f t="shared" si="449"/>
        <v/>
      </c>
      <c r="BC735" s="182" t="str">
        <f t="shared" si="450"/>
        <v/>
      </c>
      <c r="BD735" s="182" t="str">
        <f t="shared" si="451"/>
        <v/>
      </c>
      <c r="BE735" s="182" t="str">
        <f t="shared" si="452"/>
        <v/>
      </c>
      <c r="BF735" s="182" t="str">
        <f t="shared" si="453"/>
        <v/>
      </c>
      <c r="BG735" s="182" t="str">
        <f t="shared" si="454"/>
        <v/>
      </c>
      <c r="BH735" s="182" t="str">
        <f t="shared" si="455"/>
        <v/>
      </c>
      <c r="BI735" s="182" t="str">
        <f t="shared" si="456"/>
        <v/>
      </c>
      <c r="BJ735" s="182" t="str">
        <f t="shared" si="457"/>
        <v/>
      </c>
      <c r="BK735" s="182" t="str">
        <f t="shared" si="458"/>
        <v/>
      </c>
      <c r="BL735" s="182" t="str">
        <f t="shared" si="459"/>
        <v/>
      </c>
      <c r="BM735" s="182" t="str">
        <f t="shared" si="460"/>
        <v/>
      </c>
      <c r="BN735" s="182" t="str">
        <f t="shared" si="461"/>
        <v/>
      </c>
      <c r="BO735" s="182" t="str">
        <f t="shared" si="462"/>
        <v/>
      </c>
      <c r="BP735" s="182" t="str">
        <f t="shared" si="463"/>
        <v/>
      </c>
      <c r="BQ735" s="182" t="str">
        <f t="shared" si="464"/>
        <v/>
      </c>
      <c r="BR735" s="182" t="str">
        <f t="shared" si="465"/>
        <v/>
      </c>
      <c r="BS735" s="182" t="str">
        <f t="shared" si="466"/>
        <v/>
      </c>
      <c r="BT735" s="182" t="str">
        <f t="shared" si="467"/>
        <v/>
      </c>
      <c r="BU735" s="183" t="str">
        <f t="shared" si="468"/>
        <v/>
      </c>
      <c r="BV735" s="184" t="str">
        <f>IF('Cálculos '!C741="","",AVERAGE(AN735:BU735))</f>
        <v/>
      </c>
    </row>
    <row r="736" spans="2:74" ht="17.25" hidden="1" thickBot="1" x14ac:dyDescent="0.35">
      <c r="B736" s="165">
        <f t="shared" si="433"/>
        <v>734</v>
      </c>
      <c r="C736" s="171" t="str">
        <f>IF('Cálculos '!J742="","",'Cálculos '!J742)</f>
        <v/>
      </c>
      <c r="D736" s="172" t="str">
        <f>IF('Cálculos '!K742="","",'Cálculos '!K742)</f>
        <v/>
      </c>
      <c r="E736" s="172" t="str">
        <f>IF('Cálculos '!L742="","",'Cálculos '!L742)</f>
        <v/>
      </c>
      <c r="F736" s="172" t="str">
        <f>IF('Cálculos '!M742="","",'Cálculos '!M742)</f>
        <v/>
      </c>
      <c r="G736" s="172" t="str">
        <f>IF('Cálculos '!N742="","",'Cálculos '!N742)</f>
        <v/>
      </c>
      <c r="H736" s="172" t="str">
        <f>IF('Cálculos '!O742="","",'Cálculos '!O742)</f>
        <v/>
      </c>
      <c r="I736" s="172" t="str">
        <f>IF('Cálculos '!P742="","",'Cálculos '!P742)</f>
        <v/>
      </c>
      <c r="J736" s="172" t="str">
        <f>IF('Cálculos '!Q742="","",'Cálculos '!Q742)</f>
        <v/>
      </c>
      <c r="K736" s="172" t="str">
        <f>IF('Cálculos '!R742="","",'Cálculos '!R742)</f>
        <v/>
      </c>
      <c r="L736" s="172" t="str">
        <f>IF('Cálculos '!S742="","",'Cálculos '!S742)</f>
        <v/>
      </c>
      <c r="M736" s="172" t="str">
        <f>IF('Cálculos '!T742="","",'Cálculos '!T742)</f>
        <v/>
      </c>
      <c r="N736" s="172" t="str">
        <f>IF('Cálculos '!U742="","",'Cálculos '!U742)</f>
        <v/>
      </c>
      <c r="O736" s="172" t="str">
        <f>IF('Cálculos '!V742="","",'Cálculos '!V742)</f>
        <v/>
      </c>
      <c r="P736" s="172" t="str">
        <f>IF('Cálculos '!W742="","",'Cálculos '!W742)</f>
        <v/>
      </c>
      <c r="Q736" s="172" t="str">
        <f>IF('Cálculos '!X742="","",'Cálculos '!X742)</f>
        <v/>
      </c>
      <c r="R736" s="172" t="str">
        <f>IF('Cálculos '!Y742="","",'Cálculos '!Y742)</f>
        <v/>
      </c>
      <c r="S736" s="172" t="str">
        <f>IF('Cálculos '!Z742="","",'Cálculos '!Z742)</f>
        <v/>
      </c>
      <c r="T736" s="172" t="str">
        <f>IF('Cálculos '!AA742="","",'Cálculos '!AA742)</f>
        <v/>
      </c>
      <c r="U736" s="172" t="str">
        <f>IF('Cálculos '!AB742="","",'Cálculos '!AB742)</f>
        <v/>
      </c>
      <c r="V736" s="172" t="str">
        <f>IF('Cálculos '!AC742="","",'Cálculos '!AC742)</f>
        <v/>
      </c>
      <c r="W736" s="172" t="str">
        <f>IF('Cálculos '!AD742="","",'Cálculos '!AD742)</f>
        <v/>
      </c>
      <c r="X736" s="172" t="str">
        <f>IF('Cálculos '!AE742="","",'Cálculos '!AE742)</f>
        <v/>
      </c>
      <c r="Y736" s="172" t="str">
        <f>IF('Cálculos '!AF742="","",'Cálculos '!AF742)</f>
        <v/>
      </c>
      <c r="Z736" s="172" t="str">
        <f>IF('Cálculos '!AG742="","",'Cálculos '!AG742)</f>
        <v/>
      </c>
      <c r="AA736" s="172" t="str">
        <f>IF('Cálculos '!AH742="","",'Cálculos '!AH742)</f>
        <v/>
      </c>
      <c r="AB736" s="172" t="str">
        <f>IF('Cálculos '!AI742="","",'Cálculos '!AI742)</f>
        <v/>
      </c>
      <c r="AC736" s="172" t="str">
        <f>IF('Cálculos '!AJ742="","",'Cálculos '!AJ742)</f>
        <v/>
      </c>
      <c r="AD736" s="172" t="str">
        <f>IF('Cálculos '!AK742="","",'Cálculos '!AK742)</f>
        <v/>
      </c>
      <c r="AE736" s="172" t="str">
        <f>IF('Cálculos '!AL742="","",'Cálculos '!AL742)</f>
        <v/>
      </c>
      <c r="AF736" s="172" t="str">
        <f>IF('Cálculos '!AM742="","",'Cálculos '!AM742)</f>
        <v/>
      </c>
      <c r="AG736" s="172" t="str">
        <f>IF('Cálculos '!AN742="","",'Cálculos '!AN742)</f>
        <v/>
      </c>
      <c r="AH736" s="172" t="str">
        <f>IF('Cálculos '!AO742="","",'Cálculos '!AO742)</f>
        <v/>
      </c>
      <c r="AI736" s="172" t="str">
        <f>IF('Cálculos '!AP742="","",'Cálculos '!AP742)</f>
        <v/>
      </c>
      <c r="AJ736" s="443" t="str">
        <f>IF('Cálculos '!AQ742="","",'Cálculos '!AQ742)</f>
        <v/>
      </c>
      <c r="AK736" s="446" t="str">
        <f>IF('Cálculos '!D742="","",AVERAGE(C736:AJ736))</f>
        <v/>
      </c>
      <c r="AM736" s="181">
        <f t="shared" si="434"/>
        <v>734</v>
      </c>
      <c r="AN736" s="284" t="str">
        <f t="shared" si="435"/>
        <v/>
      </c>
      <c r="AO736" s="285" t="str">
        <f t="shared" si="436"/>
        <v/>
      </c>
      <c r="AP736" s="285" t="str">
        <f t="shared" si="437"/>
        <v/>
      </c>
      <c r="AQ736" s="285" t="str">
        <f t="shared" si="438"/>
        <v/>
      </c>
      <c r="AR736" s="182" t="str">
        <f t="shared" si="439"/>
        <v/>
      </c>
      <c r="AS736" s="182" t="str">
        <f t="shared" si="440"/>
        <v/>
      </c>
      <c r="AT736" s="182" t="str">
        <f t="shared" si="441"/>
        <v/>
      </c>
      <c r="AU736" s="182" t="str">
        <f t="shared" si="442"/>
        <v/>
      </c>
      <c r="AV736" s="182" t="str">
        <f t="shared" si="443"/>
        <v/>
      </c>
      <c r="AW736" s="182" t="str">
        <f t="shared" si="444"/>
        <v/>
      </c>
      <c r="AX736" s="182" t="str">
        <f t="shared" si="445"/>
        <v/>
      </c>
      <c r="AY736" s="182" t="str">
        <f t="shared" si="446"/>
        <v/>
      </c>
      <c r="AZ736" s="182" t="str">
        <f t="shared" si="447"/>
        <v/>
      </c>
      <c r="BA736" s="182" t="str">
        <f t="shared" si="448"/>
        <v/>
      </c>
      <c r="BB736" s="182" t="str">
        <f t="shared" si="449"/>
        <v/>
      </c>
      <c r="BC736" s="182" t="str">
        <f t="shared" si="450"/>
        <v/>
      </c>
      <c r="BD736" s="182" t="str">
        <f t="shared" si="451"/>
        <v/>
      </c>
      <c r="BE736" s="182" t="str">
        <f t="shared" si="452"/>
        <v/>
      </c>
      <c r="BF736" s="182" t="str">
        <f t="shared" si="453"/>
        <v/>
      </c>
      <c r="BG736" s="182" t="str">
        <f t="shared" si="454"/>
        <v/>
      </c>
      <c r="BH736" s="182" t="str">
        <f t="shared" si="455"/>
        <v/>
      </c>
      <c r="BI736" s="182" t="str">
        <f t="shared" si="456"/>
        <v/>
      </c>
      <c r="BJ736" s="182" t="str">
        <f t="shared" si="457"/>
        <v/>
      </c>
      <c r="BK736" s="182" t="str">
        <f t="shared" si="458"/>
        <v/>
      </c>
      <c r="BL736" s="182" t="str">
        <f t="shared" si="459"/>
        <v/>
      </c>
      <c r="BM736" s="182" t="str">
        <f t="shared" si="460"/>
        <v/>
      </c>
      <c r="BN736" s="182" t="str">
        <f t="shared" si="461"/>
        <v/>
      </c>
      <c r="BO736" s="182" t="str">
        <f t="shared" si="462"/>
        <v/>
      </c>
      <c r="BP736" s="182" t="str">
        <f t="shared" si="463"/>
        <v/>
      </c>
      <c r="BQ736" s="182" t="str">
        <f t="shared" si="464"/>
        <v/>
      </c>
      <c r="BR736" s="182" t="str">
        <f t="shared" si="465"/>
        <v/>
      </c>
      <c r="BS736" s="182" t="str">
        <f t="shared" si="466"/>
        <v/>
      </c>
      <c r="BT736" s="182" t="str">
        <f t="shared" si="467"/>
        <v/>
      </c>
      <c r="BU736" s="183" t="str">
        <f t="shared" si="468"/>
        <v/>
      </c>
      <c r="BV736" s="184" t="str">
        <f>IF('Cálculos '!C742="","",AVERAGE(AN736:BU736))</f>
        <v/>
      </c>
    </row>
    <row r="737" spans="2:74" ht="17.25" hidden="1" thickBot="1" x14ac:dyDescent="0.35">
      <c r="B737" s="165">
        <f t="shared" si="433"/>
        <v>735</v>
      </c>
      <c r="C737" s="171" t="str">
        <f>IF('Cálculos '!J743="","",'Cálculos '!J743)</f>
        <v/>
      </c>
      <c r="D737" s="172" t="str">
        <f>IF('Cálculos '!K743="","",'Cálculos '!K743)</f>
        <v/>
      </c>
      <c r="E737" s="172" t="str">
        <f>IF('Cálculos '!L743="","",'Cálculos '!L743)</f>
        <v/>
      </c>
      <c r="F737" s="172" t="str">
        <f>IF('Cálculos '!M743="","",'Cálculos '!M743)</f>
        <v/>
      </c>
      <c r="G737" s="172" t="str">
        <f>IF('Cálculos '!N743="","",'Cálculos '!N743)</f>
        <v/>
      </c>
      <c r="H737" s="172" t="str">
        <f>IF('Cálculos '!O743="","",'Cálculos '!O743)</f>
        <v/>
      </c>
      <c r="I737" s="172" t="str">
        <f>IF('Cálculos '!P743="","",'Cálculos '!P743)</f>
        <v/>
      </c>
      <c r="J737" s="172" t="str">
        <f>IF('Cálculos '!Q743="","",'Cálculos '!Q743)</f>
        <v/>
      </c>
      <c r="K737" s="172" t="str">
        <f>IF('Cálculos '!R743="","",'Cálculos '!R743)</f>
        <v/>
      </c>
      <c r="L737" s="172" t="str">
        <f>IF('Cálculos '!S743="","",'Cálculos '!S743)</f>
        <v/>
      </c>
      <c r="M737" s="172" t="str">
        <f>IF('Cálculos '!T743="","",'Cálculos '!T743)</f>
        <v/>
      </c>
      <c r="N737" s="172" t="str">
        <f>IF('Cálculos '!U743="","",'Cálculos '!U743)</f>
        <v/>
      </c>
      <c r="O737" s="172" t="str">
        <f>IF('Cálculos '!V743="","",'Cálculos '!V743)</f>
        <v/>
      </c>
      <c r="P737" s="172" t="str">
        <f>IF('Cálculos '!W743="","",'Cálculos '!W743)</f>
        <v/>
      </c>
      <c r="Q737" s="172" t="str">
        <f>IF('Cálculos '!X743="","",'Cálculos '!X743)</f>
        <v/>
      </c>
      <c r="R737" s="172" t="str">
        <f>IF('Cálculos '!Y743="","",'Cálculos '!Y743)</f>
        <v/>
      </c>
      <c r="S737" s="172" t="str">
        <f>IF('Cálculos '!Z743="","",'Cálculos '!Z743)</f>
        <v/>
      </c>
      <c r="T737" s="172" t="str">
        <f>IF('Cálculos '!AA743="","",'Cálculos '!AA743)</f>
        <v/>
      </c>
      <c r="U737" s="172" t="str">
        <f>IF('Cálculos '!AB743="","",'Cálculos '!AB743)</f>
        <v/>
      </c>
      <c r="V737" s="172" t="str">
        <f>IF('Cálculos '!AC743="","",'Cálculos '!AC743)</f>
        <v/>
      </c>
      <c r="W737" s="172" t="str">
        <f>IF('Cálculos '!AD743="","",'Cálculos '!AD743)</f>
        <v/>
      </c>
      <c r="X737" s="172" t="str">
        <f>IF('Cálculos '!AE743="","",'Cálculos '!AE743)</f>
        <v/>
      </c>
      <c r="Y737" s="172" t="str">
        <f>IF('Cálculos '!AF743="","",'Cálculos '!AF743)</f>
        <v/>
      </c>
      <c r="Z737" s="172" t="str">
        <f>IF('Cálculos '!AG743="","",'Cálculos '!AG743)</f>
        <v/>
      </c>
      <c r="AA737" s="172" t="str">
        <f>IF('Cálculos '!AH743="","",'Cálculos '!AH743)</f>
        <v/>
      </c>
      <c r="AB737" s="172" t="str">
        <f>IF('Cálculos '!AI743="","",'Cálculos '!AI743)</f>
        <v/>
      </c>
      <c r="AC737" s="172" t="str">
        <f>IF('Cálculos '!AJ743="","",'Cálculos '!AJ743)</f>
        <v/>
      </c>
      <c r="AD737" s="172" t="str">
        <f>IF('Cálculos '!AK743="","",'Cálculos '!AK743)</f>
        <v/>
      </c>
      <c r="AE737" s="172" t="str">
        <f>IF('Cálculos '!AL743="","",'Cálculos '!AL743)</f>
        <v/>
      </c>
      <c r="AF737" s="172" t="str">
        <f>IF('Cálculos '!AM743="","",'Cálculos '!AM743)</f>
        <v/>
      </c>
      <c r="AG737" s="172" t="str">
        <f>IF('Cálculos '!AN743="","",'Cálculos '!AN743)</f>
        <v/>
      </c>
      <c r="AH737" s="172" t="str">
        <f>IF('Cálculos '!AO743="","",'Cálculos '!AO743)</f>
        <v/>
      </c>
      <c r="AI737" s="172" t="str">
        <f>IF('Cálculos '!AP743="","",'Cálculos '!AP743)</f>
        <v/>
      </c>
      <c r="AJ737" s="443" t="str">
        <f>IF('Cálculos '!AQ743="","",'Cálculos '!AQ743)</f>
        <v/>
      </c>
      <c r="AK737" s="446" t="str">
        <f>IF('Cálculos '!D743="","",AVERAGE(C737:AJ737))</f>
        <v/>
      </c>
      <c r="AM737" s="181">
        <f t="shared" si="434"/>
        <v>735</v>
      </c>
      <c r="AN737" s="284" t="str">
        <f t="shared" si="435"/>
        <v/>
      </c>
      <c r="AO737" s="285" t="str">
        <f t="shared" si="436"/>
        <v/>
      </c>
      <c r="AP737" s="285" t="str">
        <f t="shared" si="437"/>
        <v/>
      </c>
      <c r="AQ737" s="285" t="str">
        <f t="shared" si="438"/>
        <v/>
      </c>
      <c r="AR737" s="182" t="str">
        <f t="shared" si="439"/>
        <v/>
      </c>
      <c r="AS737" s="182" t="str">
        <f t="shared" si="440"/>
        <v/>
      </c>
      <c r="AT737" s="182" t="str">
        <f t="shared" si="441"/>
        <v/>
      </c>
      <c r="AU737" s="182" t="str">
        <f t="shared" si="442"/>
        <v/>
      </c>
      <c r="AV737" s="182" t="str">
        <f t="shared" si="443"/>
        <v/>
      </c>
      <c r="AW737" s="182" t="str">
        <f t="shared" si="444"/>
        <v/>
      </c>
      <c r="AX737" s="182" t="str">
        <f t="shared" si="445"/>
        <v/>
      </c>
      <c r="AY737" s="182" t="str">
        <f t="shared" si="446"/>
        <v/>
      </c>
      <c r="AZ737" s="182" t="str">
        <f t="shared" si="447"/>
        <v/>
      </c>
      <c r="BA737" s="182" t="str">
        <f t="shared" si="448"/>
        <v/>
      </c>
      <c r="BB737" s="182" t="str">
        <f t="shared" si="449"/>
        <v/>
      </c>
      <c r="BC737" s="182" t="str">
        <f t="shared" si="450"/>
        <v/>
      </c>
      <c r="BD737" s="182" t="str">
        <f t="shared" si="451"/>
        <v/>
      </c>
      <c r="BE737" s="182" t="str">
        <f t="shared" si="452"/>
        <v/>
      </c>
      <c r="BF737" s="182" t="str">
        <f t="shared" si="453"/>
        <v/>
      </c>
      <c r="BG737" s="182" t="str">
        <f t="shared" si="454"/>
        <v/>
      </c>
      <c r="BH737" s="182" t="str">
        <f t="shared" si="455"/>
        <v/>
      </c>
      <c r="BI737" s="182" t="str">
        <f t="shared" si="456"/>
        <v/>
      </c>
      <c r="BJ737" s="182" t="str">
        <f t="shared" si="457"/>
        <v/>
      </c>
      <c r="BK737" s="182" t="str">
        <f t="shared" si="458"/>
        <v/>
      </c>
      <c r="BL737" s="182" t="str">
        <f t="shared" si="459"/>
        <v/>
      </c>
      <c r="BM737" s="182" t="str">
        <f t="shared" si="460"/>
        <v/>
      </c>
      <c r="BN737" s="182" t="str">
        <f t="shared" si="461"/>
        <v/>
      </c>
      <c r="BO737" s="182" t="str">
        <f t="shared" si="462"/>
        <v/>
      </c>
      <c r="BP737" s="182" t="str">
        <f t="shared" si="463"/>
        <v/>
      </c>
      <c r="BQ737" s="182" t="str">
        <f t="shared" si="464"/>
        <v/>
      </c>
      <c r="BR737" s="182" t="str">
        <f t="shared" si="465"/>
        <v/>
      </c>
      <c r="BS737" s="182" t="str">
        <f t="shared" si="466"/>
        <v/>
      </c>
      <c r="BT737" s="182" t="str">
        <f t="shared" si="467"/>
        <v/>
      </c>
      <c r="BU737" s="183" t="str">
        <f t="shared" si="468"/>
        <v/>
      </c>
      <c r="BV737" s="184" t="str">
        <f>IF('Cálculos '!C743="","",AVERAGE(AN737:BU737))</f>
        <v/>
      </c>
    </row>
    <row r="738" spans="2:74" ht="17.25" hidden="1" thickBot="1" x14ac:dyDescent="0.35">
      <c r="B738" s="165">
        <f t="shared" si="433"/>
        <v>736</v>
      </c>
      <c r="C738" s="171" t="str">
        <f>IF('Cálculos '!J744="","",'Cálculos '!J744)</f>
        <v/>
      </c>
      <c r="D738" s="172" t="str">
        <f>IF('Cálculos '!K744="","",'Cálculos '!K744)</f>
        <v/>
      </c>
      <c r="E738" s="172" t="str">
        <f>IF('Cálculos '!L744="","",'Cálculos '!L744)</f>
        <v/>
      </c>
      <c r="F738" s="172" t="str">
        <f>IF('Cálculos '!M744="","",'Cálculos '!M744)</f>
        <v/>
      </c>
      <c r="G738" s="172" t="str">
        <f>IF('Cálculos '!N744="","",'Cálculos '!N744)</f>
        <v/>
      </c>
      <c r="H738" s="172" t="str">
        <f>IF('Cálculos '!O744="","",'Cálculos '!O744)</f>
        <v/>
      </c>
      <c r="I738" s="172" t="str">
        <f>IF('Cálculos '!P744="","",'Cálculos '!P744)</f>
        <v/>
      </c>
      <c r="J738" s="172" t="str">
        <f>IF('Cálculos '!Q744="","",'Cálculos '!Q744)</f>
        <v/>
      </c>
      <c r="K738" s="172" t="str">
        <f>IF('Cálculos '!R744="","",'Cálculos '!R744)</f>
        <v/>
      </c>
      <c r="L738" s="172" t="str">
        <f>IF('Cálculos '!S744="","",'Cálculos '!S744)</f>
        <v/>
      </c>
      <c r="M738" s="172" t="str">
        <f>IF('Cálculos '!T744="","",'Cálculos '!T744)</f>
        <v/>
      </c>
      <c r="N738" s="172" t="str">
        <f>IF('Cálculos '!U744="","",'Cálculos '!U744)</f>
        <v/>
      </c>
      <c r="O738" s="172" t="str">
        <f>IF('Cálculos '!V744="","",'Cálculos '!V744)</f>
        <v/>
      </c>
      <c r="P738" s="172" t="str">
        <f>IF('Cálculos '!W744="","",'Cálculos '!W744)</f>
        <v/>
      </c>
      <c r="Q738" s="172" t="str">
        <f>IF('Cálculos '!X744="","",'Cálculos '!X744)</f>
        <v/>
      </c>
      <c r="R738" s="172" t="str">
        <f>IF('Cálculos '!Y744="","",'Cálculos '!Y744)</f>
        <v/>
      </c>
      <c r="S738" s="172" t="str">
        <f>IF('Cálculos '!Z744="","",'Cálculos '!Z744)</f>
        <v/>
      </c>
      <c r="T738" s="172" t="str">
        <f>IF('Cálculos '!AA744="","",'Cálculos '!AA744)</f>
        <v/>
      </c>
      <c r="U738" s="172" t="str">
        <f>IF('Cálculos '!AB744="","",'Cálculos '!AB744)</f>
        <v/>
      </c>
      <c r="V738" s="172" t="str">
        <f>IF('Cálculos '!AC744="","",'Cálculos '!AC744)</f>
        <v/>
      </c>
      <c r="W738" s="172" t="str">
        <f>IF('Cálculos '!AD744="","",'Cálculos '!AD744)</f>
        <v/>
      </c>
      <c r="X738" s="172" t="str">
        <f>IF('Cálculos '!AE744="","",'Cálculos '!AE744)</f>
        <v/>
      </c>
      <c r="Y738" s="172" t="str">
        <f>IF('Cálculos '!AF744="","",'Cálculos '!AF744)</f>
        <v/>
      </c>
      <c r="Z738" s="172" t="str">
        <f>IF('Cálculos '!AG744="","",'Cálculos '!AG744)</f>
        <v/>
      </c>
      <c r="AA738" s="172" t="str">
        <f>IF('Cálculos '!AH744="","",'Cálculos '!AH744)</f>
        <v/>
      </c>
      <c r="AB738" s="172" t="str">
        <f>IF('Cálculos '!AI744="","",'Cálculos '!AI744)</f>
        <v/>
      </c>
      <c r="AC738" s="172" t="str">
        <f>IF('Cálculos '!AJ744="","",'Cálculos '!AJ744)</f>
        <v/>
      </c>
      <c r="AD738" s="172" t="str">
        <f>IF('Cálculos '!AK744="","",'Cálculos '!AK744)</f>
        <v/>
      </c>
      <c r="AE738" s="172" t="str">
        <f>IF('Cálculos '!AL744="","",'Cálculos '!AL744)</f>
        <v/>
      </c>
      <c r="AF738" s="172" t="str">
        <f>IF('Cálculos '!AM744="","",'Cálculos '!AM744)</f>
        <v/>
      </c>
      <c r="AG738" s="172" t="str">
        <f>IF('Cálculos '!AN744="","",'Cálculos '!AN744)</f>
        <v/>
      </c>
      <c r="AH738" s="172" t="str">
        <f>IF('Cálculos '!AO744="","",'Cálculos '!AO744)</f>
        <v/>
      </c>
      <c r="AI738" s="172" t="str">
        <f>IF('Cálculos '!AP744="","",'Cálculos '!AP744)</f>
        <v/>
      </c>
      <c r="AJ738" s="443" t="str">
        <f>IF('Cálculos '!AQ744="","",'Cálculos '!AQ744)</f>
        <v/>
      </c>
      <c r="AK738" s="446" t="str">
        <f>IF('Cálculos '!D744="","",AVERAGE(C738:AJ738))</f>
        <v/>
      </c>
      <c r="AM738" s="181">
        <f t="shared" si="434"/>
        <v>736</v>
      </c>
      <c r="AN738" s="284" t="str">
        <f t="shared" si="435"/>
        <v/>
      </c>
      <c r="AO738" s="285" t="str">
        <f t="shared" si="436"/>
        <v/>
      </c>
      <c r="AP738" s="285" t="str">
        <f t="shared" si="437"/>
        <v/>
      </c>
      <c r="AQ738" s="285" t="str">
        <f t="shared" si="438"/>
        <v/>
      </c>
      <c r="AR738" s="182" t="str">
        <f t="shared" si="439"/>
        <v/>
      </c>
      <c r="AS738" s="182" t="str">
        <f t="shared" si="440"/>
        <v/>
      </c>
      <c r="AT738" s="182" t="str">
        <f t="shared" si="441"/>
        <v/>
      </c>
      <c r="AU738" s="182" t="str">
        <f t="shared" si="442"/>
        <v/>
      </c>
      <c r="AV738" s="182" t="str">
        <f t="shared" si="443"/>
        <v/>
      </c>
      <c r="AW738" s="182" t="str">
        <f t="shared" si="444"/>
        <v/>
      </c>
      <c r="AX738" s="182" t="str">
        <f t="shared" si="445"/>
        <v/>
      </c>
      <c r="AY738" s="182" t="str">
        <f t="shared" si="446"/>
        <v/>
      </c>
      <c r="AZ738" s="182" t="str">
        <f t="shared" si="447"/>
        <v/>
      </c>
      <c r="BA738" s="182" t="str">
        <f t="shared" si="448"/>
        <v/>
      </c>
      <c r="BB738" s="182" t="str">
        <f t="shared" si="449"/>
        <v/>
      </c>
      <c r="BC738" s="182" t="str">
        <f t="shared" si="450"/>
        <v/>
      </c>
      <c r="BD738" s="182" t="str">
        <f t="shared" si="451"/>
        <v/>
      </c>
      <c r="BE738" s="182" t="str">
        <f t="shared" si="452"/>
        <v/>
      </c>
      <c r="BF738" s="182" t="str">
        <f t="shared" si="453"/>
        <v/>
      </c>
      <c r="BG738" s="182" t="str">
        <f t="shared" si="454"/>
        <v/>
      </c>
      <c r="BH738" s="182" t="str">
        <f t="shared" si="455"/>
        <v/>
      </c>
      <c r="BI738" s="182" t="str">
        <f t="shared" si="456"/>
        <v/>
      </c>
      <c r="BJ738" s="182" t="str">
        <f t="shared" si="457"/>
        <v/>
      </c>
      <c r="BK738" s="182" t="str">
        <f t="shared" si="458"/>
        <v/>
      </c>
      <c r="BL738" s="182" t="str">
        <f t="shared" si="459"/>
        <v/>
      </c>
      <c r="BM738" s="182" t="str">
        <f t="shared" si="460"/>
        <v/>
      </c>
      <c r="BN738" s="182" t="str">
        <f t="shared" si="461"/>
        <v/>
      </c>
      <c r="BO738" s="182" t="str">
        <f t="shared" si="462"/>
        <v/>
      </c>
      <c r="BP738" s="182" t="str">
        <f t="shared" si="463"/>
        <v/>
      </c>
      <c r="BQ738" s="182" t="str">
        <f t="shared" si="464"/>
        <v/>
      </c>
      <c r="BR738" s="182" t="str">
        <f t="shared" si="465"/>
        <v/>
      </c>
      <c r="BS738" s="182" t="str">
        <f t="shared" si="466"/>
        <v/>
      </c>
      <c r="BT738" s="182" t="str">
        <f t="shared" si="467"/>
        <v/>
      </c>
      <c r="BU738" s="183" t="str">
        <f t="shared" si="468"/>
        <v/>
      </c>
      <c r="BV738" s="184" t="str">
        <f>IF('Cálculos '!C744="","",AVERAGE(AN738:BU738))</f>
        <v/>
      </c>
    </row>
    <row r="739" spans="2:74" ht="17.25" hidden="1" thickBot="1" x14ac:dyDescent="0.35">
      <c r="B739" s="165">
        <f t="shared" si="433"/>
        <v>737</v>
      </c>
      <c r="C739" s="171" t="str">
        <f>IF('Cálculos '!J745="","",'Cálculos '!J745)</f>
        <v/>
      </c>
      <c r="D739" s="172" t="str">
        <f>IF('Cálculos '!K745="","",'Cálculos '!K745)</f>
        <v/>
      </c>
      <c r="E739" s="172" t="str">
        <f>IF('Cálculos '!L745="","",'Cálculos '!L745)</f>
        <v/>
      </c>
      <c r="F739" s="172" t="str">
        <f>IF('Cálculos '!M745="","",'Cálculos '!M745)</f>
        <v/>
      </c>
      <c r="G739" s="172" t="str">
        <f>IF('Cálculos '!N745="","",'Cálculos '!N745)</f>
        <v/>
      </c>
      <c r="H739" s="172" t="str">
        <f>IF('Cálculos '!O745="","",'Cálculos '!O745)</f>
        <v/>
      </c>
      <c r="I739" s="172" t="str">
        <f>IF('Cálculos '!P745="","",'Cálculos '!P745)</f>
        <v/>
      </c>
      <c r="J739" s="172" t="str">
        <f>IF('Cálculos '!Q745="","",'Cálculos '!Q745)</f>
        <v/>
      </c>
      <c r="K739" s="172" t="str">
        <f>IF('Cálculos '!R745="","",'Cálculos '!R745)</f>
        <v/>
      </c>
      <c r="L739" s="172" t="str">
        <f>IF('Cálculos '!S745="","",'Cálculos '!S745)</f>
        <v/>
      </c>
      <c r="M739" s="172" t="str">
        <f>IF('Cálculos '!T745="","",'Cálculos '!T745)</f>
        <v/>
      </c>
      <c r="N739" s="172" t="str">
        <f>IF('Cálculos '!U745="","",'Cálculos '!U745)</f>
        <v/>
      </c>
      <c r="O739" s="172" t="str">
        <f>IF('Cálculos '!V745="","",'Cálculos '!V745)</f>
        <v/>
      </c>
      <c r="P739" s="172" t="str">
        <f>IF('Cálculos '!W745="","",'Cálculos '!W745)</f>
        <v/>
      </c>
      <c r="Q739" s="172" t="str">
        <f>IF('Cálculos '!X745="","",'Cálculos '!X745)</f>
        <v/>
      </c>
      <c r="R739" s="172" t="str">
        <f>IF('Cálculos '!Y745="","",'Cálculos '!Y745)</f>
        <v/>
      </c>
      <c r="S739" s="172" t="str">
        <f>IF('Cálculos '!Z745="","",'Cálculos '!Z745)</f>
        <v/>
      </c>
      <c r="T739" s="172" t="str">
        <f>IF('Cálculos '!AA745="","",'Cálculos '!AA745)</f>
        <v/>
      </c>
      <c r="U739" s="172" t="str">
        <f>IF('Cálculos '!AB745="","",'Cálculos '!AB745)</f>
        <v/>
      </c>
      <c r="V739" s="172" t="str">
        <f>IF('Cálculos '!AC745="","",'Cálculos '!AC745)</f>
        <v/>
      </c>
      <c r="W739" s="172" t="str">
        <f>IF('Cálculos '!AD745="","",'Cálculos '!AD745)</f>
        <v/>
      </c>
      <c r="X739" s="172" t="str">
        <f>IF('Cálculos '!AE745="","",'Cálculos '!AE745)</f>
        <v/>
      </c>
      <c r="Y739" s="172" t="str">
        <f>IF('Cálculos '!AF745="","",'Cálculos '!AF745)</f>
        <v/>
      </c>
      <c r="Z739" s="172" t="str">
        <f>IF('Cálculos '!AG745="","",'Cálculos '!AG745)</f>
        <v/>
      </c>
      <c r="AA739" s="172" t="str">
        <f>IF('Cálculos '!AH745="","",'Cálculos '!AH745)</f>
        <v/>
      </c>
      <c r="AB739" s="172" t="str">
        <f>IF('Cálculos '!AI745="","",'Cálculos '!AI745)</f>
        <v/>
      </c>
      <c r="AC739" s="172" t="str">
        <f>IF('Cálculos '!AJ745="","",'Cálculos '!AJ745)</f>
        <v/>
      </c>
      <c r="AD739" s="172" t="str">
        <f>IF('Cálculos '!AK745="","",'Cálculos '!AK745)</f>
        <v/>
      </c>
      <c r="AE739" s="172" t="str">
        <f>IF('Cálculos '!AL745="","",'Cálculos '!AL745)</f>
        <v/>
      </c>
      <c r="AF739" s="172" t="str">
        <f>IF('Cálculos '!AM745="","",'Cálculos '!AM745)</f>
        <v/>
      </c>
      <c r="AG739" s="172" t="str">
        <f>IF('Cálculos '!AN745="","",'Cálculos '!AN745)</f>
        <v/>
      </c>
      <c r="AH739" s="172" t="str">
        <f>IF('Cálculos '!AO745="","",'Cálculos '!AO745)</f>
        <v/>
      </c>
      <c r="AI739" s="172" t="str">
        <f>IF('Cálculos '!AP745="","",'Cálculos '!AP745)</f>
        <v/>
      </c>
      <c r="AJ739" s="443" t="str">
        <f>IF('Cálculos '!AQ745="","",'Cálculos '!AQ745)</f>
        <v/>
      </c>
      <c r="AK739" s="446" t="str">
        <f>IF('Cálculos '!D745="","",AVERAGE(C739:AJ739))</f>
        <v/>
      </c>
      <c r="AM739" s="181">
        <f t="shared" si="434"/>
        <v>737</v>
      </c>
      <c r="AN739" s="284" t="str">
        <f t="shared" si="435"/>
        <v/>
      </c>
      <c r="AO739" s="285" t="str">
        <f t="shared" si="436"/>
        <v/>
      </c>
      <c r="AP739" s="285" t="str">
        <f t="shared" si="437"/>
        <v/>
      </c>
      <c r="AQ739" s="285" t="str">
        <f t="shared" si="438"/>
        <v/>
      </c>
      <c r="AR739" s="182" t="str">
        <f t="shared" si="439"/>
        <v/>
      </c>
      <c r="AS739" s="182" t="str">
        <f t="shared" si="440"/>
        <v/>
      </c>
      <c r="AT739" s="182" t="str">
        <f t="shared" si="441"/>
        <v/>
      </c>
      <c r="AU739" s="182" t="str">
        <f t="shared" si="442"/>
        <v/>
      </c>
      <c r="AV739" s="182" t="str">
        <f t="shared" si="443"/>
        <v/>
      </c>
      <c r="AW739" s="182" t="str">
        <f t="shared" si="444"/>
        <v/>
      </c>
      <c r="AX739" s="182" t="str">
        <f t="shared" si="445"/>
        <v/>
      </c>
      <c r="AY739" s="182" t="str">
        <f t="shared" si="446"/>
        <v/>
      </c>
      <c r="AZ739" s="182" t="str">
        <f t="shared" si="447"/>
        <v/>
      </c>
      <c r="BA739" s="182" t="str">
        <f t="shared" si="448"/>
        <v/>
      </c>
      <c r="BB739" s="182" t="str">
        <f t="shared" si="449"/>
        <v/>
      </c>
      <c r="BC739" s="182" t="str">
        <f t="shared" si="450"/>
        <v/>
      </c>
      <c r="BD739" s="182" t="str">
        <f t="shared" si="451"/>
        <v/>
      </c>
      <c r="BE739" s="182" t="str">
        <f t="shared" si="452"/>
        <v/>
      </c>
      <c r="BF739" s="182" t="str">
        <f t="shared" si="453"/>
        <v/>
      </c>
      <c r="BG739" s="182" t="str">
        <f t="shared" si="454"/>
        <v/>
      </c>
      <c r="BH739" s="182" t="str">
        <f t="shared" si="455"/>
        <v/>
      </c>
      <c r="BI739" s="182" t="str">
        <f t="shared" si="456"/>
        <v/>
      </c>
      <c r="BJ739" s="182" t="str">
        <f t="shared" si="457"/>
        <v/>
      </c>
      <c r="BK739" s="182" t="str">
        <f t="shared" si="458"/>
        <v/>
      </c>
      <c r="BL739" s="182" t="str">
        <f t="shared" si="459"/>
        <v/>
      </c>
      <c r="BM739" s="182" t="str">
        <f t="shared" si="460"/>
        <v/>
      </c>
      <c r="BN739" s="182" t="str">
        <f t="shared" si="461"/>
        <v/>
      </c>
      <c r="BO739" s="182" t="str">
        <f t="shared" si="462"/>
        <v/>
      </c>
      <c r="BP739" s="182" t="str">
        <f t="shared" si="463"/>
        <v/>
      </c>
      <c r="BQ739" s="182" t="str">
        <f t="shared" si="464"/>
        <v/>
      </c>
      <c r="BR739" s="182" t="str">
        <f t="shared" si="465"/>
        <v/>
      </c>
      <c r="BS739" s="182" t="str">
        <f t="shared" si="466"/>
        <v/>
      </c>
      <c r="BT739" s="182" t="str">
        <f t="shared" si="467"/>
        <v/>
      </c>
      <c r="BU739" s="183" t="str">
        <f t="shared" si="468"/>
        <v/>
      </c>
      <c r="BV739" s="184" t="str">
        <f>IF('Cálculos '!C745="","",AVERAGE(AN739:BU739))</f>
        <v/>
      </c>
    </row>
    <row r="740" spans="2:74" ht="17.25" hidden="1" thickBot="1" x14ac:dyDescent="0.35">
      <c r="B740" s="165">
        <f t="shared" si="433"/>
        <v>738</v>
      </c>
      <c r="C740" s="171" t="str">
        <f>IF('Cálculos '!J746="","",'Cálculos '!J746)</f>
        <v/>
      </c>
      <c r="D740" s="172" t="str">
        <f>IF('Cálculos '!K746="","",'Cálculos '!K746)</f>
        <v/>
      </c>
      <c r="E740" s="172" t="str">
        <f>IF('Cálculos '!L746="","",'Cálculos '!L746)</f>
        <v/>
      </c>
      <c r="F740" s="172" t="str">
        <f>IF('Cálculos '!M746="","",'Cálculos '!M746)</f>
        <v/>
      </c>
      <c r="G740" s="172" t="str">
        <f>IF('Cálculos '!N746="","",'Cálculos '!N746)</f>
        <v/>
      </c>
      <c r="H740" s="172" t="str">
        <f>IF('Cálculos '!O746="","",'Cálculos '!O746)</f>
        <v/>
      </c>
      <c r="I740" s="172" t="str">
        <f>IF('Cálculos '!P746="","",'Cálculos '!P746)</f>
        <v/>
      </c>
      <c r="J740" s="172" t="str">
        <f>IF('Cálculos '!Q746="","",'Cálculos '!Q746)</f>
        <v/>
      </c>
      <c r="K740" s="172" t="str">
        <f>IF('Cálculos '!R746="","",'Cálculos '!R746)</f>
        <v/>
      </c>
      <c r="L740" s="172" t="str">
        <f>IF('Cálculos '!S746="","",'Cálculos '!S746)</f>
        <v/>
      </c>
      <c r="M740" s="172" t="str">
        <f>IF('Cálculos '!T746="","",'Cálculos '!T746)</f>
        <v/>
      </c>
      <c r="N740" s="172" t="str">
        <f>IF('Cálculos '!U746="","",'Cálculos '!U746)</f>
        <v/>
      </c>
      <c r="O740" s="172" t="str">
        <f>IF('Cálculos '!V746="","",'Cálculos '!V746)</f>
        <v/>
      </c>
      <c r="P740" s="172" t="str">
        <f>IF('Cálculos '!W746="","",'Cálculos '!W746)</f>
        <v/>
      </c>
      <c r="Q740" s="172" t="str">
        <f>IF('Cálculos '!X746="","",'Cálculos '!X746)</f>
        <v/>
      </c>
      <c r="R740" s="172" t="str">
        <f>IF('Cálculos '!Y746="","",'Cálculos '!Y746)</f>
        <v/>
      </c>
      <c r="S740" s="172" t="str">
        <f>IF('Cálculos '!Z746="","",'Cálculos '!Z746)</f>
        <v/>
      </c>
      <c r="T740" s="172" t="str">
        <f>IF('Cálculos '!AA746="","",'Cálculos '!AA746)</f>
        <v/>
      </c>
      <c r="U740" s="172" t="str">
        <f>IF('Cálculos '!AB746="","",'Cálculos '!AB746)</f>
        <v/>
      </c>
      <c r="V740" s="172" t="str">
        <f>IF('Cálculos '!AC746="","",'Cálculos '!AC746)</f>
        <v/>
      </c>
      <c r="W740" s="172" t="str">
        <f>IF('Cálculos '!AD746="","",'Cálculos '!AD746)</f>
        <v/>
      </c>
      <c r="X740" s="172" t="str">
        <f>IF('Cálculos '!AE746="","",'Cálculos '!AE746)</f>
        <v/>
      </c>
      <c r="Y740" s="172" t="str">
        <f>IF('Cálculos '!AF746="","",'Cálculos '!AF746)</f>
        <v/>
      </c>
      <c r="Z740" s="172" t="str">
        <f>IF('Cálculos '!AG746="","",'Cálculos '!AG746)</f>
        <v/>
      </c>
      <c r="AA740" s="172" t="str">
        <f>IF('Cálculos '!AH746="","",'Cálculos '!AH746)</f>
        <v/>
      </c>
      <c r="AB740" s="172" t="str">
        <f>IF('Cálculos '!AI746="","",'Cálculos '!AI746)</f>
        <v/>
      </c>
      <c r="AC740" s="172" t="str">
        <f>IF('Cálculos '!AJ746="","",'Cálculos '!AJ746)</f>
        <v/>
      </c>
      <c r="AD740" s="172" t="str">
        <f>IF('Cálculos '!AK746="","",'Cálculos '!AK746)</f>
        <v/>
      </c>
      <c r="AE740" s="172" t="str">
        <f>IF('Cálculos '!AL746="","",'Cálculos '!AL746)</f>
        <v/>
      </c>
      <c r="AF740" s="172" t="str">
        <f>IF('Cálculos '!AM746="","",'Cálculos '!AM746)</f>
        <v/>
      </c>
      <c r="AG740" s="172" t="str">
        <f>IF('Cálculos '!AN746="","",'Cálculos '!AN746)</f>
        <v/>
      </c>
      <c r="AH740" s="172" t="str">
        <f>IF('Cálculos '!AO746="","",'Cálculos '!AO746)</f>
        <v/>
      </c>
      <c r="AI740" s="172" t="str">
        <f>IF('Cálculos '!AP746="","",'Cálculos '!AP746)</f>
        <v/>
      </c>
      <c r="AJ740" s="443" t="str">
        <f>IF('Cálculos '!AQ746="","",'Cálculos '!AQ746)</f>
        <v/>
      </c>
      <c r="AK740" s="446" t="str">
        <f>IF('Cálculos '!D746="","",AVERAGE(C740:AJ740))</f>
        <v/>
      </c>
      <c r="AM740" s="181">
        <f t="shared" si="434"/>
        <v>738</v>
      </c>
      <c r="AN740" s="284" t="str">
        <f t="shared" si="435"/>
        <v/>
      </c>
      <c r="AO740" s="285" t="str">
        <f t="shared" si="436"/>
        <v/>
      </c>
      <c r="AP740" s="285" t="str">
        <f t="shared" si="437"/>
        <v/>
      </c>
      <c r="AQ740" s="285" t="str">
        <f t="shared" si="438"/>
        <v/>
      </c>
      <c r="AR740" s="182" t="str">
        <f t="shared" si="439"/>
        <v/>
      </c>
      <c r="AS740" s="182" t="str">
        <f t="shared" si="440"/>
        <v/>
      </c>
      <c r="AT740" s="182" t="str">
        <f t="shared" si="441"/>
        <v/>
      </c>
      <c r="AU740" s="182" t="str">
        <f t="shared" si="442"/>
        <v/>
      </c>
      <c r="AV740" s="182" t="str">
        <f t="shared" si="443"/>
        <v/>
      </c>
      <c r="AW740" s="182" t="str">
        <f t="shared" si="444"/>
        <v/>
      </c>
      <c r="AX740" s="182" t="str">
        <f t="shared" si="445"/>
        <v/>
      </c>
      <c r="AY740" s="182" t="str">
        <f t="shared" si="446"/>
        <v/>
      </c>
      <c r="AZ740" s="182" t="str">
        <f t="shared" si="447"/>
        <v/>
      </c>
      <c r="BA740" s="182" t="str">
        <f t="shared" si="448"/>
        <v/>
      </c>
      <c r="BB740" s="182" t="str">
        <f t="shared" si="449"/>
        <v/>
      </c>
      <c r="BC740" s="182" t="str">
        <f t="shared" si="450"/>
        <v/>
      </c>
      <c r="BD740" s="182" t="str">
        <f t="shared" si="451"/>
        <v/>
      </c>
      <c r="BE740" s="182" t="str">
        <f t="shared" si="452"/>
        <v/>
      </c>
      <c r="BF740" s="182" t="str">
        <f t="shared" si="453"/>
        <v/>
      </c>
      <c r="BG740" s="182" t="str">
        <f t="shared" si="454"/>
        <v/>
      </c>
      <c r="BH740" s="182" t="str">
        <f t="shared" si="455"/>
        <v/>
      </c>
      <c r="BI740" s="182" t="str">
        <f t="shared" si="456"/>
        <v/>
      </c>
      <c r="BJ740" s="182" t="str">
        <f t="shared" si="457"/>
        <v/>
      </c>
      <c r="BK740" s="182" t="str">
        <f t="shared" si="458"/>
        <v/>
      </c>
      <c r="BL740" s="182" t="str">
        <f t="shared" si="459"/>
        <v/>
      </c>
      <c r="BM740" s="182" t="str">
        <f t="shared" si="460"/>
        <v/>
      </c>
      <c r="BN740" s="182" t="str">
        <f t="shared" si="461"/>
        <v/>
      </c>
      <c r="BO740" s="182" t="str">
        <f t="shared" si="462"/>
        <v/>
      </c>
      <c r="BP740" s="182" t="str">
        <f t="shared" si="463"/>
        <v/>
      </c>
      <c r="BQ740" s="182" t="str">
        <f t="shared" si="464"/>
        <v/>
      </c>
      <c r="BR740" s="182" t="str">
        <f t="shared" si="465"/>
        <v/>
      </c>
      <c r="BS740" s="182" t="str">
        <f t="shared" si="466"/>
        <v/>
      </c>
      <c r="BT740" s="182" t="str">
        <f t="shared" si="467"/>
        <v/>
      </c>
      <c r="BU740" s="183" t="str">
        <f t="shared" si="468"/>
        <v/>
      </c>
      <c r="BV740" s="184" t="str">
        <f>IF('Cálculos '!C746="","",AVERAGE(AN740:BU740))</f>
        <v/>
      </c>
    </row>
    <row r="741" spans="2:74" ht="17.25" hidden="1" thickBot="1" x14ac:dyDescent="0.35">
      <c r="B741" s="165">
        <f t="shared" si="433"/>
        <v>739</v>
      </c>
      <c r="C741" s="171" t="str">
        <f>IF('Cálculos '!J747="","",'Cálculos '!J747)</f>
        <v/>
      </c>
      <c r="D741" s="172" t="str">
        <f>IF('Cálculos '!K747="","",'Cálculos '!K747)</f>
        <v/>
      </c>
      <c r="E741" s="172" t="str">
        <f>IF('Cálculos '!L747="","",'Cálculos '!L747)</f>
        <v/>
      </c>
      <c r="F741" s="172" t="str">
        <f>IF('Cálculos '!M747="","",'Cálculos '!M747)</f>
        <v/>
      </c>
      <c r="G741" s="172" t="str">
        <f>IF('Cálculos '!N747="","",'Cálculos '!N747)</f>
        <v/>
      </c>
      <c r="H741" s="172" t="str">
        <f>IF('Cálculos '!O747="","",'Cálculos '!O747)</f>
        <v/>
      </c>
      <c r="I741" s="172" t="str">
        <f>IF('Cálculos '!P747="","",'Cálculos '!P747)</f>
        <v/>
      </c>
      <c r="J741" s="172" t="str">
        <f>IF('Cálculos '!Q747="","",'Cálculos '!Q747)</f>
        <v/>
      </c>
      <c r="K741" s="172" t="str">
        <f>IF('Cálculos '!R747="","",'Cálculos '!R747)</f>
        <v/>
      </c>
      <c r="L741" s="172" t="str">
        <f>IF('Cálculos '!S747="","",'Cálculos '!S747)</f>
        <v/>
      </c>
      <c r="M741" s="172" t="str">
        <f>IF('Cálculos '!T747="","",'Cálculos '!T747)</f>
        <v/>
      </c>
      <c r="N741" s="172" t="str">
        <f>IF('Cálculos '!U747="","",'Cálculos '!U747)</f>
        <v/>
      </c>
      <c r="O741" s="172" t="str">
        <f>IF('Cálculos '!V747="","",'Cálculos '!V747)</f>
        <v/>
      </c>
      <c r="P741" s="172" t="str">
        <f>IF('Cálculos '!W747="","",'Cálculos '!W747)</f>
        <v/>
      </c>
      <c r="Q741" s="172" t="str">
        <f>IF('Cálculos '!X747="","",'Cálculos '!X747)</f>
        <v/>
      </c>
      <c r="R741" s="172" t="str">
        <f>IF('Cálculos '!Y747="","",'Cálculos '!Y747)</f>
        <v/>
      </c>
      <c r="S741" s="172" t="str">
        <f>IF('Cálculos '!Z747="","",'Cálculos '!Z747)</f>
        <v/>
      </c>
      <c r="T741" s="172" t="str">
        <f>IF('Cálculos '!AA747="","",'Cálculos '!AA747)</f>
        <v/>
      </c>
      <c r="U741" s="172" t="str">
        <f>IF('Cálculos '!AB747="","",'Cálculos '!AB747)</f>
        <v/>
      </c>
      <c r="V741" s="172" t="str">
        <f>IF('Cálculos '!AC747="","",'Cálculos '!AC747)</f>
        <v/>
      </c>
      <c r="W741" s="172" t="str">
        <f>IF('Cálculos '!AD747="","",'Cálculos '!AD747)</f>
        <v/>
      </c>
      <c r="X741" s="172" t="str">
        <f>IF('Cálculos '!AE747="","",'Cálculos '!AE747)</f>
        <v/>
      </c>
      <c r="Y741" s="172" t="str">
        <f>IF('Cálculos '!AF747="","",'Cálculos '!AF747)</f>
        <v/>
      </c>
      <c r="Z741" s="172" t="str">
        <f>IF('Cálculos '!AG747="","",'Cálculos '!AG747)</f>
        <v/>
      </c>
      <c r="AA741" s="172" t="str">
        <f>IF('Cálculos '!AH747="","",'Cálculos '!AH747)</f>
        <v/>
      </c>
      <c r="AB741" s="172" t="str">
        <f>IF('Cálculos '!AI747="","",'Cálculos '!AI747)</f>
        <v/>
      </c>
      <c r="AC741" s="172" t="str">
        <f>IF('Cálculos '!AJ747="","",'Cálculos '!AJ747)</f>
        <v/>
      </c>
      <c r="AD741" s="172" t="str">
        <f>IF('Cálculos '!AK747="","",'Cálculos '!AK747)</f>
        <v/>
      </c>
      <c r="AE741" s="172" t="str">
        <f>IF('Cálculos '!AL747="","",'Cálculos '!AL747)</f>
        <v/>
      </c>
      <c r="AF741" s="172" t="str">
        <f>IF('Cálculos '!AM747="","",'Cálculos '!AM747)</f>
        <v/>
      </c>
      <c r="AG741" s="172" t="str">
        <f>IF('Cálculos '!AN747="","",'Cálculos '!AN747)</f>
        <v/>
      </c>
      <c r="AH741" s="172" t="str">
        <f>IF('Cálculos '!AO747="","",'Cálculos '!AO747)</f>
        <v/>
      </c>
      <c r="AI741" s="172" t="str">
        <f>IF('Cálculos '!AP747="","",'Cálculos '!AP747)</f>
        <v/>
      </c>
      <c r="AJ741" s="443" t="str">
        <f>IF('Cálculos '!AQ747="","",'Cálculos '!AQ747)</f>
        <v/>
      </c>
      <c r="AK741" s="446" t="str">
        <f>IF('Cálculos '!D747="","",AVERAGE(C741:AJ741))</f>
        <v/>
      </c>
      <c r="AM741" s="181">
        <f t="shared" si="434"/>
        <v>739</v>
      </c>
      <c r="AN741" s="284" t="str">
        <f t="shared" si="435"/>
        <v/>
      </c>
      <c r="AO741" s="285" t="str">
        <f t="shared" si="436"/>
        <v/>
      </c>
      <c r="AP741" s="285" t="str">
        <f t="shared" si="437"/>
        <v/>
      </c>
      <c r="AQ741" s="285" t="str">
        <f t="shared" si="438"/>
        <v/>
      </c>
      <c r="AR741" s="182" t="str">
        <f t="shared" si="439"/>
        <v/>
      </c>
      <c r="AS741" s="182" t="str">
        <f t="shared" si="440"/>
        <v/>
      </c>
      <c r="AT741" s="182" t="str">
        <f t="shared" si="441"/>
        <v/>
      </c>
      <c r="AU741" s="182" t="str">
        <f t="shared" si="442"/>
        <v/>
      </c>
      <c r="AV741" s="182" t="str">
        <f t="shared" si="443"/>
        <v/>
      </c>
      <c r="AW741" s="182" t="str">
        <f t="shared" si="444"/>
        <v/>
      </c>
      <c r="AX741" s="182" t="str">
        <f t="shared" si="445"/>
        <v/>
      </c>
      <c r="AY741" s="182" t="str">
        <f t="shared" si="446"/>
        <v/>
      </c>
      <c r="AZ741" s="182" t="str">
        <f t="shared" si="447"/>
        <v/>
      </c>
      <c r="BA741" s="182" t="str">
        <f t="shared" si="448"/>
        <v/>
      </c>
      <c r="BB741" s="182" t="str">
        <f t="shared" si="449"/>
        <v/>
      </c>
      <c r="BC741" s="182" t="str">
        <f t="shared" si="450"/>
        <v/>
      </c>
      <c r="BD741" s="182" t="str">
        <f t="shared" si="451"/>
        <v/>
      </c>
      <c r="BE741" s="182" t="str">
        <f t="shared" si="452"/>
        <v/>
      </c>
      <c r="BF741" s="182" t="str">
        <f t="shared" si="453"/>
        <v/>
      </c>
      <c r="BG741" s="182" t="str">
        <f t="shared" si="454"/>
        <v/>
      </c>
      <c r="BH741" s="182" t="str">
        <f t="shared" si="455"/>
        <v/>
      </c>
      <c r="BI741" s="182" t="str">
        <f t="shared" si="456"/>
        <v/>
      </c>
      <c r="BJ741" s="182" t="str">
        <f t="shared" si="457"/>
        <v/>
      </c>
      <c r="BK741" s="182" t="str">
        <f t="shared" si="458"/>
        <v/>
      </c>
      <c r="BL741" s="182" t="str">
        <f t="shared" si="459"/>
        <v/>
      </c>
      <c r="BM741" s="182" t="str">
        <f t="shared" si="460"/>
        <v/>
      </c>
      <c r="BN741" s="182" t="str">
        <f t="shared" si="461"/>
        <v/>
      </c>
      <c r="BO741" s="182" t="str">
        <f t="shared" si="462"/>
        <v/>
      </c>
      <c r="BP741" s="182" t="str">
        <f t="shared" si="463"/>
        <v/>
      </c>
      <c r="BQ741" s="182" t="str">
        <f t="shared" si="464"/>
        <v/>
      </c>
      <c r="BR741" s="182" t="str">
        <f t="shared" si="465"/>
        <v/>
      </c>
      <c r="BS741" s="182" t="str">
        <f t="shared" si="466"/>
        <v/>
      </c>
      <c r="BT741" s="182" t="str">
        <f t="shared" si="467"/>
        <v/>
      </c>
      <c r="BU741" s="183" t="str">
        <f t="shared" si="468"/>
        <v/>
      </c>
      <c r="BV741" s="184" t="str">
        <f>IF('Cálculos '!C747="","",AVERAGE(AN741:BU741))</f>
        <v/>
      </c>
    </row>
    <row r="742" spans="2:74" ht="17.25" hidden="1" thickBot="1" x14ac:dyDescent="0.35">
      <c r="B742" s="165">
        <f t="shared" si="433"/>
        <v>740</v>
      </c>
      <c r="C742" s="171" t="str">
        <f>IF('Cálculos '!J748="","",'Cálculos '!J748)</f>
        <v/>
      </c>
      <c r="D742" s="172" t="str">
        <f>IF('Cálculos '!K748="","",'Cálculos '!K748)</f>
        <v/>
      </c>
      <c r="E742" s="172" t="str">
        <f>IF('Cálculos '!L748="","",'Cálculos '!L748)</f>
        <v/>
      </c>
      <c r="F742" s="172" t="str">
        <f>IF('Cálculos '!M748="","",'Cálculos '!M748)</f>
        <v/>
      </c>
      <c r="G742" s="172" t="str">
        <f>IF('Cálculos '!N748="","",'Cálculos '!N748)</f>
        <v/>
      </c>
      <c r="H742" s="172" t="str">
        <f>IF('Cálculos '!O748="","",'Cálculos '!O748)</f>
        <v/>
      </c>
      <c r="I742" s="172" t="str">
        <f>IF('Cálculos '!P748="","",'Cálculos '!P748)</f>
        <v/>
      </c>
      <c r="J742" s="172" t="str">
        <f>IF('Cálculos '!Q748="","",'Cálculos '!Q748)</f>
        <v/>
      </c>
      <c r="K742" s="172" t="str">
        <f>IF('Cálculos '!R748="","",'Cálculos '!R748)</f>
        <v/>
      </c>
      <c r="L742" s="172" t="str">
        <f>IF('Cálculos '!S748="","",'Cálculos '!S748)</f>
        <v/>
      </c>
      <c r="M742" s="172" t="str">
        <f>IF('Cálculos '!T748="","",'Cálculos '!T748)</f>
        <v/>
      </c>
      <c r="N742" s="172" t="str">
        <f>IF('Cálculos '!U748="","",'Cálculos '!U748)</f>
        <v/>
      </c>
      <c r="O742" s="172" t="str">
        <f>IF('Cálculos '!V748="","",'Cálculos '!V748)</f>
        <v/>
      </c>
      <c r="P742" s="172" t="str">
        <f>IF('Cálculos '!W748="","",'Cálculos '!W748)</f>
        <v/>
      </c>
      <c r="Q742" s="172" t="str">
        <f>IF('Cálculos '!X748="","",'Cálculos '!X748)</f>
        <v/>
      </c>
      <c r="R742" s="172" t="str">
        <f>IF('Cálculos '!Y748="","",'Cálculos '!Y748)</f>
        <v/>
      </c>
      <c r="S742" s="172" t="str">
        <f>IF('Cálculos '!Z748="","",'Cálculos '!Z748)</f>
        <v/>
      </c>
      <c r="T742" s="172" t="str">
        <f>IF('Cálculos '!AA748="","",'Cálculos '!AA748)</f>
        <v/>
      </c>
      <c r="U742" s="172" t="str">
        <f>IF('Cálculos '!AB748="","",'Cálculos '!AB748)</f>
        <v/>
      </c>
      <c r="V742" s="172" t="str">
        <f>IF('Cálculos '!AC748="","",'Cálculos '!AC748)</f>
        <v/>
      </c>
      <c r="W742" s="172" t="str">
        <f>IF('Cálculos '!AD748="","",'Cálculos '!AD748)</f>
        <v/>
      </c>
      <c r="X742" s="172" t="str">
        <f>IF('Cálculos '!AE748="","",'Cálculos '!AE748)</f>
        <v/>
      </c>
      <c r="Y742" s="172" t="str">
        <f>IF('Cálculos '!AF748="","",'Cálculos '!AF748)</f>
        <v/>
      </c>
      <c r="Z742" s="172" t="str">
        <f>IF('Cálculos '!AG748="","",'Cálculos '!AG748)</f>
        <v/>
      </c>
      <c r="AA742" s="172" t="str">
        <f>IF('Cálculos '!AH748="","",'Cálculos '!AH748)</f>
        <v/>
      </c>
      <c r="AB742" s="172" t="str">
        <f>IF('Cálculos '!AI748="","",'Cálculos '!AI748)</f>
        <v/>
      </c>
      <c r="AC742" s="172" t="str">
        <f>IF('Cálculos '!AJ748="","",'Cálculos '!AJ748)</f>
        <v/>
      </c>
      <c r="AD742" s="172" t="str">
        <f>IF('Cálculos '!AK748="","",'Cálculos '!AK748)</f>
        <v/>
      </c>
      <c r="AE742" s="172" t="str">
        <f>IF('Cálculos '!AL748="","",'Cálculos '!AL748)</f>
        <v/>
      </c>
      <c r="AF742" s="172" t="str">
        <f>IF('Cálculos '!AM748="","",'Cálculos '!AM748)</f>
        <v/>
      </c>
      <c r="AG742" s="172" t="str">
        <f>IF('Cálculos '!AN748="","",'Cálculos '!AN748)</f>
        <v/>
      </c>
      <c r="AH742" s="172" t="str">
        <f>IF('Cálculos '!AO748="","",'Cálculos '!AO748)</f>
        <v/>
      </c>
      <c r="AI742" s="172" t="str">
        <f>IF('Cálculos '!AP748="","",'Cálculos '!AP748)</f>
        <v/>
      </c>
      <c r="AJ742" s="443" t="str">
        <f>IF('Cálculos '!AQ748="","",'Cálculos '!AQ748)</f>
        <v/>
      </c>
      <c r="AK742" s="446" t="str">
        <f>IF('Cálculos '!D748="","",AVERAGE(C742:AJ742))</f>
        <v/>
      </c>
      <c r="AM742" s="181">
        <f t="shared" si="434"/>
        <v>740</v>
      </c>
      <c r="AN742" s="284" t="str">
        <f t="shared" si="435"/>
        <v/>
      </c>
      <c r="AO742" s="285" t="str">
        <f t="shared" si="436"/>
        <v/>
      </c>
      <c r="AP742" s="285" t="str">
        <f t="shared" si="437"/>
        <v/>
      </c>
      <c r="AQ742" s="285" t="str">
        <f t="shared" si="438"/>
        <v/>
      </c>
      <c r="AR742" s="182" t="str">
        <f t="shared" si="439"/>
        <v/>
      </c>
      <c r="AS742" s="182" t="str">
        <f t="shared" si="440"/>
        <v/>
      </c>
      <c r="AT742" s="182" t="str">
        <f t="shared" si="441"/>
        <v/>
      </c>
      <c r="AU742" s="182" t="str">
        <f t="shared" si="442"/>
        <v/>
      </c>
      <c r="AV742" s="182" t="str">
        <f t="shared" si="443"/>
        <v/>
      </c>
      <c r="AW742" s="182" t="str">
        <f t="shared" si="444"/>
        <v/>
      </c>
      <c r="AX742" s="182" t="str">
        <f t="shared" si="445"/>
        <v/>
      </c>
      <c r="AY742" s="182" t="str">
        <f t="shared" si="446"/>
        <v/>
      </c>
      <c r="AZ742" s="182" t="str">
        <f t="shared" si="447"/>
        <v/>
      </c>
      <c r="BA742" s="182" t="str">
        <f t="shared" si="448"/>
        <v/>
      </c>
      <c r="BB742" s="182" t="str">
        <f t="shared" si="449"/>
        <v/>
      </c>
      <c r="BC742" s="182" t="str">
        <f t="shared" si="450"/>
        <v/>
      </c>
      <c r="BD742" s="182" t="str">
        <f t="shared" si="451"/>
        <v/>
      </c>
      <c r="BE742" s="182" t="str">
        <f t="shared" si="452"/>
        <v/>
      </c>
      <c r="BF742" s="182" t="str">
        <f t="shared" si="453"/>
        <v/>
      </c>
      <c r="BG742" s="182" t="str">
        <f t="shared" si="454"/>
        <v/>
      </c>
      <c r="BH742" s="182" t="str">
        <f t="shared" si="455"/>
        <v/>
      </c>
      <c r="BI742" s="182" t="str">
        <f t="shared" si="456"/>
        <v/>
      </c>
      <c r="BJ742" s="182" t="str">
        <f t="shared" si="457"/>
        <v/>
      </c>
      <c r="BK742" s="182" t="str">
        <f t="shared" si="458"/>
        <v/>
      </c>
      <c r="BL742" s="182" t="str">
        <f t="shared" si="459"/>
        <v/>
      </c>
      <c r="BM742" s="182" t="str">
        <f t="shared" si="460"/>
        <v/>
      </c>
      <c r="BN742" s="182" t="str">
        <f t="shared" si="461"/>
        <v/>
      </c>
      <c r="BO742" s="182" t="str">
        <f t="shared" si="462"/>
        <v/>
      </c>
      <c r="BP742" s="182" t="str">
        <f t="shared" si="463"/>
        <v/>
      </c>
      <c r="BQ742" s="182" t="str">
        <f t="shared" si="464"/>
        <v/>
      </c>
      <c r="BR742" s="182" t="str">
        <f t="shared" si="465"/>
        <v/>
      </c>
      <c r="BS742" s="182" t="str">
        <f t="shared" si="466"/>
        <v/>
      </c>
      <c r="BT742" s="182" t="str">
        <f t="shared" si="467"/>
        <v/>
      </c>
      <c r="BU742" s="183" t="str">
        <f t="shared" si="468"/>
        <v/>
      </c>
      <c r="BV742" s="184" t="str">
        <f>IF('Cálculos '!C748="","",AVERAGE(AN742:BU742))</f>
        <v/>
      </c>
    </row>
    <row r="743" spans="2:74" ht="17.25" hidden="1" thickBot="1" x14ac:dyDescent="0.35">
      <c r="B743" s="165">
        <f t="shared" si="433"/>
        <v>741</v>
      </c>
      <c r="C743" s="171" t="str">
        <f>IF('Cálculos '!J749="","",'Cálculos '!J749)</f>
        <v/>
      </c>
      <c r="D743" s="172" t="str">
        <f>IF('Cálculos '!K749="","",'Cálculos '!K749)</f>
        <v/>
      </c>
      <c r="E743" s="172" t="str">
        <f>IF('Cálculos '!L749="","",'Cálculos '!L749)</f>
        <v/>
      </c>
      <c r="F743" s="172" t="str">
        <f>IF('Cálculos '!M749="","",'Cálculos '!M749)</f>
        <v/>
      </c>
      <c r="G743" s="172" t="str">
        <f>IF('Cálculos '!N749="","",'Cálculos '!N749)</f>
        <v/>
      </c>
      <c r="H743" s="172" t="str">
        <f>IF('Cálculos '!O749="","",'Cálculos '!O749)</f>
        <v/>
      </c>
      <c r="I743" s="172" t="str">
        <f>IF('Cálculos '!P749="","",'Cálculos '!P749)</f>
        <v/>
      </c>
      <c r="J743" s="172" t="str">
        <f>IF('Cálculos '!Q749="","",'Cálculos '!Q749)</f>
        <v/>
      </c>
      <c r="K743" s="172" t="str">
        <f>IF('Cálculos '!R749="","",'Cálculos '!R749)</f>
        <v/>
      </c>
      <c r="L743" s="172" t="str">
        <f>IF('Cálculos '!S749="","",'Cálculos '!S749)</f>
        <v/>
      </c>
      <c r="M743" s="172" t="str">
        <f>IF('Cálculos '!T749="","",'Cálculos '!T749)</f>
        <v/>
      </c>
      <c r="N743" s="172" t="str">
        <f>IF('Cálculos '!U749="","",'Cálculos '!U749)</f>
        <v/>
      </c>
      <c r="O743" s="172" t="str">
        <f>IF('Cálculos '!V749="","",'Cálculos '!V749)</f>
        <v/>
      </c>
      <c r="P743" s="172" t="str">
        <f>IF('Cálculos '!W749="","",'Cálculos '!W749)</f>
        <v/>
      </c>
      <c r="Q743" s="172" t="str">
        <f>IF('Cálculos '!X749="","",'Cálculos '!X749)</f>
        <v/>
      </c>
      <c r="R743" s="172" t="str">
        <f>IF('Cálculos '!Y749="","",'Cálculos '!Y749)</f>
        <v/>
      </c>
      <c r="S743" s="172" t="str">
        <f>IF('Cálculos '!Z749="","",'Cálculos '!Z749)</f>
        <v/>
      </c>
      <c r="T743" s="172" t="str">
        <f>IF('Cálculos '!AA749="","",'Cálculos '!AA749)</f>
        <v/>
      </c>
      <c r="U743" s="172" t="str">
        <f>IF('Cálculos '!AB749="","",'Cálculos '!AB749)</f>
        <v/>
      </c>
      <c r="V743" s="172" t="str">
        <f>IF('Cálculos '!AC749="","",'Cálculos '!AC749)</f>
        <v/>
      </c>
      <c r="W743" s="172" t="str">
        <f>IF('Cálculos '!AD749="","",'Cálculos '!AD749)</f>
        <v/>
      </c>
      <c r="X743" s="172" t="str">
        <f>IF('Cálculos '!AE749="","",'Cálculos '!AE749)</f>
        <v/>
      </c>
      <c r="Y743" s="172" t="str">
        <f>IF('Cálculos '!AF749="","",'Cálculos '!AF749)</f>
        <v/>
      </c>
      <c r="Z743" s="172" t="str">
        <f>IF('Cálculos '!AG749="","",'Cálculos '!AG749)</f>
        <v/>
      </c>
      <c r="AA743" s="172" t="str">
        <f>IF('Cálculos '!AH749="","",'Cálculos '!AH749)</f>
        <v/>
      </c>
      <c r="AB743" s="172" t="str">
        <f>IF('Cálculos '!AI749="","",'Cálculos '!AI749)</f>
        <v/>
      </c>
      <c r="AC743" s="172" t="str">
        <f>IF('Cálculos '!AJ749="","",'Cálculos '!AJ749)</f>
        <v/>
      </c>
      <c r="AD743" s="172" t="str">
        <f>IF('Cálculos '!AK749="","",'Cálculos '!AK749)</f>
        <v/>
      </c>
      <c r="AE743" s="172" t="str">
        <f>IF('Cálculos '!AL749="","",'Cálculos '!AL749)</f>
        <v/>
      </c>
      <c r="AF743" s="172" t="str">
        <f>IF('Cálculos '!AM749="","",'Cálculos '!AM749)</f>
        <v/>
      </c>
      <c r="AG743" s="172" t="str">
        <f>IF('Cálculos '!AN749="","",'Cálculos '!AN749)</f>
        <v/>
      </c>
      <c r="AH743" s="172" t="str">
        <f>IF('Cálculos '!AO749="","",'Cálculos '!AO749)</f>
        <v/>
      </c>
      <c r="AI743" s="172" t="str">
        <f>IF('Cálculos '!AP749="","",'Cálculos '!AP749)</f>
        <v/>
      </c>
      <c r="AJ743" s="443" t="str">
        <f>IF('Cálculos '!AQ749="","",'Cálculos '!AQ749)</f>
        <v/>
      </c>
      <c r="AK743" s="446" t="str">
        <f>IF('Cálculos '!D749="","",AVERAGE(C743:AJ743))</f>
        <v/>
      </c>
      <c r="AM743" s="181">
        <f t="shared" si="434"/>
        <v>741</v>
      </c>
      <c r="AN743" s="284" t="str">
        <f t="shared" si="435"/>
        <v/>
      </c>
      <c r="AO743" s="285" t="str">
        <f t="shared" si="436"/>
        <v/>
      </c>
      <c r="AP743" s="285" t="str">
        <f t="shared" si="437"/>
        <v/>
      </c>
      <c r="AQ743" s="285" t="str">
        <f t="shared" si="438"/>
        <v/>
      </c>
      <c r="AR743" s="182" t="str">
        <f t="shared" si="439"/>
        <v/>
      </c>
      <c r="AS743" s="182" t="str">
        <f t="shared" si="440"/>
        <v/>
      </c>
      <c r="AT743" s="182" t="str">
        <f t="shared" si="441"/>
        <v/>
      </c>
      <c r="AU743" s="182" t="str">
        <f t="shared" si="442"/>
        <v/>
      </c>
      <c r="AV743" s="182" t="str">
        <f t="shared" si="443"/>
        <v/>
      </c>
      <c r="AW743" s="182" t="str">
        <f t="shared" si="444"/>
        <v/>
      </c>
      <c r="AX743" s="182" t="str">
        <f t="shared" si="445"/>
        <v/>
      </c>
      <c r="AY743" s="182" t="str">
        <f t="shared" si="446"/>
        <v/>
      </c>
      <c r="AZ743" s="182" t="str">
        <f t="shared" si="447"/>
        <v/>
      </c>
      <c r="BA743" s="182" t="str">
        <f t="shared" si="448"/>
        <v/>
      </c>
      <c r="BB743" s="182" t="str">
        <f t="shared" si="449"/>
        <v/>
      </c>
      <c r="BC743" s="182" t="str">
        <f t="shared" si="450"/>
        <v/>
      </c>
      <c r="BD743" s="182" t="str">
        <f t="shared" si="451"/>
        <v/>
      </c>
      <c r="BE743" s="182" t="str">
        <f t="shared" si="452"/>
        <v/>
      </c>
      <c r="BF743" s="182" t="str">
        <f t="shared" si="453"/>
        <v/>
      </c>
      <c r="BG743" s="182" t="str">
        <f t="shared" si="454"/>
        <v/>
      </c>
      <c r="BH743" s="182" t="str">
        <f t="shared" si="455"/>
        <v/>
      </c>
      <c r="BI743" s="182" t="str">
        <f t="shared" si="456"/>
        <v/>
      </c>
      <c r="BJ743" s="182" t="str">
        <f t="shared" si="457"/>
        <v/>
      </c>
      <c r="BK743" s="182" t="str">
        <f t="shared" si="458"/>
        <v/>
      </c>
      <c r="BL743" s="182" t="str">
        <f t="shared" si="459"/>
        <v/>
      </c>
      <c r="BM743" s="182" t="str">
        <f t="shared" si="460"/>
        <v/>
      </c>
      <c r="BN743" s="182" t="str">
        <f t="shared" si="461"/>
        <v/>
      </c>
      <c r="BO743" s="182" t="str">
        <f t="shared" si="462"/>
        <v/>
      </c>
      <c r="BP743" s="182" t="str">
        <f t="shared" si="463"/>
        <v/>
      </c>
      <c r="BQ743" s="182" t="str">
        <f t="shared" si="464"/>
        <v/>
      </c>
      <c r="BR743" s="182" t="str">
        <f t="shared" si="465"/>
        <v/>
      </c>
      <c r="BS743" s="182" t="str">
        <f t="shared" si="466"/>
        <v/>
      </c>
      <c r="BT743" s="182" t="str">
        <f t="shared" si="467"/>
        <v/>
      </c>
      <c r="BU743" s="183" t="str">
        <f t="shared" si="468"/>
        <v/>
      </c>
      <c r="BV743" s="184" t="str">
        <f>IF('Cálculos '!C749="","",AVERAGE(AN743:BU743))</f>
        <v/>
      </c>
    </row>
    <row r="744" spans="2:74" ht="17.25" hidden="1" thickBot="1" x14ac:dyDescent="0.35">
      <c r="B744" s="165">
        <f t="shared" si="433"/>
        <v>742</v>
      </c>
      <c r="C744" s="171" t="str">
        <f>IF('Cálculos '!J750="","",'Cálculos '!J750)</f>
        <v/>
      </c>
      <c r="D744" s="172" t="str">
        <f>IF('Cálculos '!K750="","",'Cálculos '!K750)</f>
        <v/>
      </c>
      <c r="E744" s="172" t="str">
        <f>IF('Cálculos '!L750="","",'Cálculos '!L750)</f>
        <v/>
      </c>
      <c r="F744" s="172" t="str">
        <f>IF('Cálculos '!M750="","",'Cálculos '!M750)</f>
        <v/>
      </c>
      <c r="G744" s="172" t="str">
        <f>IF('Cálculos '!N750="","",'Cálculos '!N750)</f>
        <v/>
      </c>
      <c r="H744" s="172" t="str">
        <f>IF('Cálculos '!O750="","",'Cálculos '!O750)</f>
        <v/>
      </c>
      <c r="I744" s="172" t="str">
        <f>IF('Cálculos '!P750="","",'Cálculos '!P750)</f>
        <v/>
      </c>
      <c r="J744" s="172" t="str">
        <f>IF('Cálculos '!Q750="","",'Cálculos '!Q750)</f>
        <v/>
      </c>
      <c r="K744" s="172" t="str">
        <f>IF('Cálculos '!R750="","",'Cálculos '!R750)</f>
        <v/>
      </c>
      <c r="L744" s="172" t="str">
        <f>IF('Cálculos '!S750="","",'Cálculos '!S750)</f>
        <v/>
      </c>
      <c r="M744" s="172" t="str">
        <f>IF('Cálculos '!T750="","",'Cálculos '!T750)</f>
        <v/>
      </c>
      <c r="N744" s="172" t="str">
        <f>IF('Cálculos '!U750="","",'Cálculos '!U750)</f>
        <v/>
      </c>
      <c r="O744" s="172" t="str">
        <f>IF('Cálculos '!V750="","",'Cálculos '!V750)</f>
        <v/>
      </c>
      <c r="P744" s="172" t="str">
        <f>IF('Cálculos '!W750="","",'Cálculos '!W750)</f>
        <v/>
      </c>
      <c r="Q744" s="172" t="str">
        <f>IF('Cálculos '!X750="","",'Cálculos '!X750)</f>
        <v/>
      </c>
      <c r="R744" s="172" t="str">
        <f>IF('Cálculos '!Y750="","",'Cálculos '!Y750)</f>
        <v/>
      </c>
      <c r="S744" s="172" t="str">
        <f>IF('Cálculos '!Z750="","",'Cálculos '!Z750)</f>
        <v/>
      </c>
      <c r="T744" s="172" t="str">
        <f>IF('Cálculos '!AA750="","",'Cálculos '!AA750)</f>
        <v/>
      </c>
      <c r="U744" s="172" t="str">
        <f>IF('Cálculos '!AB750="","",'Cálculos '!AB750)</f>
        <v/>
      </c>
      <c r="V744" s="172" t="str">
        <f>IF('Cálculos '!AC750="","",'Cálculos '!AC750)</f>
        <v/>
      </c>
      <c r="W744" s="172" t="str">
        <f>IF('Cálculos '!AD750="","",'Cálculos '!AD750)</f>
        <v/>
      </c>
      <c r="X744" s="172" t="str">
        <f>IF('Cálculos '!AE750="","",'Cálculos '!AE750)</f>
        <v/>
      </c>
      <c r="Y744" s="172" t="str">
        <f>IF('Cálculos '!AF750="","",'Cálculos '!AF750)</f>
        <v/>
      </c>
      <c r="Z744" s="172" t="str">
        <f>IF('Cálculos '!AG750="","",'Cálculos '!AG750)</f>
        <v/>
      </c>
      <c r="AA744" s="172" t="str">
        <f>IF('Cálculos '!AH750="","",'Cálculos '!AH750)</f>
        <v/>
      </c>
      <c r="AB744" s="172" t="str">
        <f>IF('Cálculos '!AI750="","",'Cálculos '!AI750)</f>
        <v/>
      </c>
      <c r="AC744" s="172" t="str">
        <f>IF('Cálculos '!AJ750="","",'Cálculos '!AJ750)</f>
        <v/>
      </c>
      <c r="AD744" s="172" t="str">
        <f>IF('Cálculos '!AK750="","",'Cálculos '!AK750)</f>
        <v/>
      </c>
      <c r="AE744" s="172" t="str">
        <f>IF('Cálculos '!AL750="","",'Cálculos '!AL750)</f>
        <v/>
      </c>
      <c r="AF744" s="172" t="str">
        <f>IF('Cálculos '!AM750="","",'Cálculos '!AM750)</f>
        <v/>
      </c>
      <c r="AG744" s="172" t="str">
        <f>IF('Cálculos '!AN750="","",'Cálculos '!AN750)</f>
        <v/>
      </c>
      <c r="AH744" s="172" t="str">
        <f>IF('Cálculos '!AO750="","",'Cálculos '!AO750)</f>
        <v/>
      </c>
      <c r="AI744" s="172" t="str">
        <f>IF('Cálculos '!AP750="","",'Cálculos '!AP750)</f>
        <v/>
      </c>
      <c r="AJ744" s="443" t="str">
        <f>IF('Cálculos '!AQ750="","",'Cálculos '!AQ750)</f>
        <v/>
      </c>
      <c r="AK744" s="446" t="str">
        <f>IF('Cálculos '!D750="","",AVERAGE(C744:AJ744))</f>
        <v/>
      </c>
      <c r="AM744" s="181">
        <f t="shared" si="434"/>
        <v>742</v>
      </c>
      <c r="AN744" s="284" t="str">
        <f t="shared" si="435"/>
        <v/>
      </c>
      <c r="AO744" s="285" t="str">
        <f t="shared" si="436"/>
        <v/>
      </c>
      <c r="AP744" s="285" t="str">
        <f t="shared" si="437"/>
        <v/>
      </c>
      <c r="AQ744" s="285" t="str">
        <f t="shared" si="438"/>
        <v/>
      </c>
      <c r="AR744" s="182" t="str">
        <f t="shared" si="439"/>
        <v/>
      </c>
      <c r="AS744" s="182" t="str">
        <f t="shared" si="440"/>
        <v/>
      </c>
      <c r="AT744" s="182" t="str">
        <f t="shared" si="441"/>
        <v/>
      </c>
      <c r="AU744" s="182" t="str">
        <f t="shared" si="442"/>
        <v/>
      </c>
      <c r="AV744" s="182" t="str">
        <f t="shared" si="443"/>
        <v/>
      </c>
      <c r="AW744" s="182" t="str">
        <f t="shared" si="444"/>
        <v/>
      </c>
      <c r="AX744" s="182" t="str">
        <f t="shared" si="445"/>
        <v/>
      </c>
      <c r="AY744" s="182" t="str">
        <f t="shared" si="446"/>
        <v/>
      </c>
      <c r="AZ744" s="182" t="str">
        <f t="shared" si="447"/>
        <v/>
      </c>
      <c r="BA744" s="182" t="str">
        <f t="shared" si="448"/>
        <v/>
      </c>
      <c r="BB744" s="182" t="str">
        <f t="shared" si="449"/>
        <v/>
      </c>
      <c r="BC744" s="182" t="str">
        <f t="shared" si="450"/>
        <v/>
      </c>
      <c r="BD744" s="182" t="str">
        <f t="shared" si="451"/>
        <v/>
      </c>
      <c r="BE744" s="182" t="str">
        <f t="shared" si="452"/>
        <v/>
      </c>
      <c r="BF744" s="182" t="str">
        <f t="shared" si="453"/>
        <v/>
      </c>
      <c r="BG744" s="182" t="str">
        <f t="shared" si="454"/>
        <v/>
      </c>
      <c r="BH744" s="182" t="str">
        <f t="shared" si="455"/>
        <v/>
      </c>
      <c r="BI744" s="182" t="str">
        <f t="shared" si="456"/>
        <v/>
      </c>
      <c r="BJ744" s="182" t="str">
        <f t="shared" si="457"/>
        <v/>
      </c>
      <c r="BK744" s="182" t="str">
        <f t="shared" si="458"/>
        <v/>
      </c>
      <c r="BL744" s="182" t="str">
        <f t="shared" si="459"/>
        <v/>
      </c>
      <c r="BM744" s="182" t="str">
        <f t="shared" si="460"/>
        <v/>
      </c>
      <c r="BN744" s="182" t="str">
        <f t="shared" si="461"/>
        <v/>
      </c>
      <c r="BO744" s="182" t="str">
        <f t="shared" si="462"/>
        <v/>
      </c>
      <c r="BP744" s="182" t="str">
        <f t="shared" si="463"/>
        <v/>
      </c>
      <c r="BQ744" s="182" t="str">
        <f t="shared" si="464"/>
        <v/>
      </c>
      <c r="BR744" s="182" t="str">
        <f t="shared" si="465"/>
        <v/>
      </c>
      <c r="BS744" s="182" t="str">
        <f t="shared" si="466"/>
        <v/>
      </c>
      <c r="BT744" s="182" t="str">
        <f t="shared" si="467"/>
        <v/>
      </c>
      <c r="BU744" s="183" t="str">
        <f t="shared" si="468"/>
        <v/>
      </c>
      <c r="BV744" s="184" t="str">
        <f>IF('Cálculos '!C750="","",AVERAGE(AN744:BU744))</f>
        <v/>
      </c>
    </row>
    <row r="745" spans="2:74" ht="17.25" hidden="1" thickBot="1" x14ac:dyDescent="0.35">
      <c r="B745" s="165">
        <f t="shared" si="433"/>
        <v>743</v>
      </c>
      <c r="C745" s="171" t="str">
        <f>IF('Cálculos '!J751="","",'Cálculos '!J751)</f>
        <v/>
      </c>
      <c r="D745" s="172" t="str">
        <f>IF('Cálculos '!K751="","",'Cálculos '!K751)</f>
        <v/>
      </c>
      <c r="E745" s="172" t="str">
        <f>IF('Cálculos '!L751="","",'Cálculos '!L751)</f>
        <v/>
      </c>
      <c r="F745" s="172" t="str">
        <f>IF('Cálculos '!M751="","",'Cálculos '!M751)</f>
        <v/>
      </c>
      <c r="G745" s="172" t="str">
        <f>IF('Cálculos '!N751="","",'Cálculos '!N751)</f>
        <v/>
      </c>
      <c r="H745" s="172" t="str">
        <f>IF('Cálculos '!O751="","",'Cálculos '!O751)</f>
        <v/>
      </c>
      <c r="I745" s="172" t="str">
        <f>IF('Cálculos '!P751="","",'Cálculos '!P751)</f>
        <v/>
      </c>
      <c r="J745" s="172" t="str">
        <f>IF('Cálculos '!Q751="","",'Cálculos '!Q751)</f>
        <v/>
      </c>
      <c r="K745" s="172" t="str">
        <f>IF('Cálculos '!R751="","",'Cálculos '!R751)</f>
        <v/>
      </c>
      <c r="L745" s="172" t="str">
        <f>IF('Cálculos '!S751="","",'Cálculos '!S751)</f>
        <v/>
      </c>
      <c r="M745" s="172" t="str">
        <f>IF('Cálculos '!T751="","",'Cálculos '!T751)</f>
        <v/>
      </c>
      <c r="N745" s="172" t="str">
        <f>IF('Cálculos '!U751="","",'Cálculos '!U751)</f>
        <v/>
      </c>
      <c r="O745" s="172" t="str">
        <f>IF('Cálculos '!V751="","",'Cálculos '!V751)</f>
        <v/>
      </c>
      <c r="P745" s="172" t="str">
        <f>IF('Cálculos '!W751="","",'Cálculos '!W751)</f>
        <v/>
      </c>
      <c r="Q745" s="172" t="str">
        <f>IF('Cálculos '!X751="","",'Cálculos '!X751)</f>
        <v/>
      </c>
      <c r="R745" s="172" t="str">
        <f>IF('Cálculos '!Y751="","",'Cálculos '!Y751)</f>
        <v/>
      </c>
      <c r="S745" s="172" t="str">
        <f>IF('Cálculos '!Z751="","",'Cálculos '!Z751)</f>
        <v/>
      </c>
      <c r="T745" s="172" t="str">
        <f>IF('Cálculos '!AA751="","",'Cálculos '!AA751)</f>
        <v/>
      </c>
      <c r="U745" s="172" t="str">
        <f>IF('Cálculos '!AB751="","",'Cálculos '!AB751)</f>
        <v/>
      </c>
      <c r="V745" s="172" t="str">
        <f>IF('Cálculos '!AC751="","",'Cálculos '!AC751)</f>
        <v/>
      </c>
      <c r="W745" s="172" t="str">
        <f>IF('Cálculos '!AD751="","",'Cálculos '!AD751)</f>
        <v/>
      </c>
      <c r="X745" s="172" t="str">
        <f>IF('Cálculos '!AE751="","",'Cálculos '!AE751)</f>
        <v/>
      </c>
      <c r="Y745" s="172" t="str">
        <f>IF('Cálculos '!AF751="","",'Cálculos '!AF751)</f>
        <v/>
      </c>
      <c r="Z745" s="172" t="str">
        <f>IF('Cálculos '!AG751="","",'Cálculos '!AG751)</f>
        <v/>
      </c>
      <c r="AA745" s="172" t="str">
        <f>IF('Cálculos '!AH751="","",'Cálculos '!AH751)</f>
        <v/>
      </c>
      <c r="AB745" s="172" t="str">
        <f>IF('Cálculos '!AI751="","",'Cálculos '!AI751)</f>
        <v/>
      </c>
      <c r="AC745" s="172" t="str">
        <f>IF('Cálculos '!AJ751="","",'Cálculos '!AJ751)</f>
        <v/>
      </c>
      <c r="AD745" s="172" t="str">
        <f>IF('Cálculos '!AK751="","",'Cálculos '!AK751)</f>
        <v/>
      </c>
      <c r="AE745" s="172" t="str">
        <f>IF('Cálculos '!AL751="","",'Cálculos '!AL751)</f>
        <v/>
      </c>
      <c r="AF745" s="172" t="str">
        <f>IF('Cálculos '!AM751="","",'Cálculos '!AM751)</f>
        <v/>
      </c>
      <c r="AG745" s="172" t="str">
        <f>IF('Cálculos '!AN751="","",'Cálculos '!AN751)</f>
        <v/>
      </c>
      <c r="AH745" s="172" t="str">
        <f>IF('Cálculos '!AO751="","",'Cálculos '!AO751)</f>
        <v/>
      </c>
      <c r="AI745" s="172" t="str">
        <f>IF('Cálculos '!AP751="","",'Cálculos '!AP751)</f>
        <v/>
      </c>
      <c r="AJ745" s="443" t="str">
        <f>IF('Cálculos '!AQ751="","",'Cálculos '!AQ751)</f>
        <v/>
      </c>
      <c r="AK745" s="446" t="str">
        <f>IF('Cálculos '!D751="","",AVERAGE(C745:AJ745))</f>
        <v/>
      </c>
      <c r="AM745" s="181">
        <f t="shared" si="434"/>
        <v>743</v>
      </c>
      <c r="AN745" s="284" t="str">
        <f t="shared" si="435"/>
        <v/>
      </c>
      <c r="AO745" s="285" t="str">
        <f t="shared" si="436"/>
        <v/>
      </c>
      <c r="AP745" s="285" t="str">
        <f t="shared" si="437"/>
        <v/>
      </c>
      <c r="AQ745" s="285" t="str">
        <f t="shared" si="438"/>
        <v/>
      </c>
      <c r="AR745" s="182" t="str">
        <f t="shared" si="439"/>
        <v/>
      </c>
      <c r="AS745" s="182" t="str">
        <f t="shared" si="440"/>
        <v/>
      </c>
      <c r="AT745" s="182" t="str">
        <f t="shared" si="441"/>
        <v/>
      </c>
      <c r="AU745" s="182" t="str">
        <f t="shared" si="442"/>
        <v/>
      </c>
      <c r="AV745" s="182" t="str">
        <f t="shared" si="443"/>
        <v/>
      </c>
      <c r="AW745" s="182" t="str">
        <f t="shared" si="444"/>
        <v/>
      </c>
      <c r="AX745" s="182" t="str">
        <f t="shared" si="445"/>
        <v/>
      </c>
      <c r="AY745" s="182" t="str">
        <f t="shared" si="446"/>
        <v/>
      </c>
      <c r="AZ745" s="182" t="str">
        <f t="shared" si="447"/>
        <v/>
      </c>
      <c r="BA745" s="182" t="str">
        <f t="shared" si="448"/>
        <v/>
      </c>
      <c r="BB745" s="182" t="str">
        <f t="shared" si="449"/>
        <v/>
      </c>
      <c r="BC745" s="182" t="str">
        <f t="shared" si="450"/>
        <v/>
      </c>
      <c r="BD745" s="182" t="str">
        <f t="shared" si="451"/>
        <v/>
      </c>
      <c r="BE745" s="182" t="str">
        <f t="shared" si="452"/>
        <v/>
      </c>
      <c r="BF745" s="182" t="str">
        <f t="shared" si="453"/>
        <v/>
      </c>
      <c r="BG745" s="182" t="str">
        <f t="shared" si="454"/>
        <v/>
      </c>
      <c r="BH745" s="182" t="str">
        <f t="shared" si="455"/>
        <v/>
      </c>
      <c r="BI745" s="182" t="str">
        <f t="shared" si="456"/>
        <v/>
      </c>
      <c r="BJ745" s="182" t="str">
        <f t="shared" si="457"/>
        <v/>
      </c>
      <c r="BK745" s="182" t="str">
        <f t="shared" si="458"/>
        <v/>
      </c>
      <c r="BL745" s="182" t="str">
        <f t="shared" si="459"/>
        <v/>
      </c>
      <c r="BM745" s="182" t="str">
        <f t="shared" si="460"/>
        <v/>
      </c>
      <c r="BN745" s="182" t="str">
        <f t="shared" si="461"/>
        <v/>
      </c>
      <c r="BO745" s="182" t="str">
        <f t="shared" si="462"/>
        <v/>
      </c>
      <c r="BP745" s="182" t="str">
        <f t="shared" si="463"/>
        <v/>
      </c>
      <c r="BQ745" s="182" t="str">
        <f t="shared" si="464"/>
        <v/>
      </c>
      <c r="BR745" s="182" t="str">
        <f t="shared" si="465"/>
        <v/>
      </c>
      <c r="BS745" s="182" t="str">
        <f t="shared" si="466"/>
        <v/>
      </c>
      <c r="BT745" s="182" t="str">
        <f t="shared" si="467"/>
        <v/>
      </c>
      <c r="BU745" s="183" t="str">
        <f t="shared" si="468"/>
        <v/>
      </c>
      <c r="BV745" s="184" t="str">
        <f>IF('Cálculos '!C751="","",AVERAGE(AN745:BU745))</f>
        <v/>
      </c>
    </row>
    <row r="746" spans="2:74" ht="17.25" hidden="1" thickBot="1" x14ac:dyDescent="0.35">
      <c r="B746" s="165">
        <f t="shared" si="433"/>
        <v>744</v>
      </c>
      <c r="C746" s="171" t="str">
        <f>IF('Cálculos '!J752="","",'Cálculos '!J752)</f>
        <v/>
      </c>
      <c r="D746" s="172" t="str">
        <f>IF('Cálculos '!K752="","",'Cálculos '!K752)</f>
        <v/>
      </c>
      <c r="E746" s="172" t="str">
        <f>IF('Cálculos '!L752="","",'Cálculos '!L752)</f>
        <v/>
      </c>
      <c r="F746" s="172" t="str">
        <f>IF('Cálculos '!M752="","",'Cálculos '!M752)</f>
        <v/>
      </c>
      <c r="G746" s="172" t="str">
        <f>IF('Cálculos '!N752="","",'Cálculos '!N752)</f>
        <v/>
      </c>
      <c r="H746" s="172" t="str">
        <f>IF('Cálculos '!O752="","",'Cálculos '!O752)</f>
        <v/>
      </c>
      <c r="I746" s="172" t="str">
        <f>IF('Cálculos '!P752="","",'Cálculos '!P752)</f>
        <v/>
      </c>
      <c r="J746" s="172" t="str">
        <f>IF('Cálculos '!Q752="","",'Cálculos '!Q752)</f>
        <v/>
      </c>
      <c r="K746" s="172" t="str">
        <f>IF('Cálculos '!R752="","",'Cálculos '!R752)</f>
        <v/>
      </c>
      <c r="L746" s="172" t="str">
        <f>IF('Cálculos '!S752="","",'Cálculos '!S752)</f>
        <v/>
      </c>
      <c r="M746" s="172" t="str">
        <f>IF('Cálculos '!T752="","",'Cálculos '!T752)</f>
        <v/>
      </c>
      <c r="N746" s="172" t="str">
        <f>IF('Cálculos '!U752="","",'Cálculos '!U752)</f>
        <v/>
      </c>
      <c r="O746" s="172" t="str">
        <f>IF('Cálculos '!V752="","",'Cálculos '!V752)</f>
        <v/>
      </c>
      <c r="P746" s="172" t="str">
        <f>IF('Cálculos '!W752="","",'Cálculos '!W752)</f>
        <v/>
      </c>
      <c r="Q746" s="172" t="str">
        <f>IF('Cálculos '!X752="","",'Cálculos '!X752)</f>
        <v/>
      </c>
      <c r="R746" s="172" t="str">
        <f>IF('Cálculos '!Y752="","",'Cálculos '!Y752)</f>
        <v/>
      </c>
      <c r="S746" s="172" t="str">
        <f>IF('Cálculos '!Z752="","",'Cálculos '!Z752)</f>
        <v/>
      </c>
      <c r="T746" s="172" t="str">
        <f>IF('Cálculos '!AA752="","",'Cálculos '!AA752)</f>
        <v/>
      </c>
      <c r="U746" s="172" t="str">
        <f>IF('Cálculos '!AB752="","",'Cálculos '!AB752)</f>
        <v/>
      </c>
      <c r="V746" s="172" t="str">
        <f>IF('Cálculos '!AC752="","",'Cálculos '!AC752)</f>
        <v/>
      </c>
      <c r="W746" s="172" t="str">
        <f>IF('Cálculos '!AD752="","",'Cálculos '!AD752)</f>
        <v/>
      </c>
      <c r="X746" s="172" t="str">
        <f>IF('Cálculos '!AE752="","",'Cálculos '!AE752)</f>
        <v/>
      </c>
      <c r="Y746" s="172" t="str">
        <f>IF('Cálculos '!AF752="","",'Cálculos '!AF752)</f>
        <v/>
      </c>
      <c r="Z746" s="172" t="str">
        <f>IF('Cálculos '!AG752="","",'Cálculos '!AG752)</f>
        <v/>
      </c>
      <c r="AA746" s="172" t="str">
        <f>IF('Cálculos '!AH752="","",'Cálculos '!AH752)</f>
        <v/>
      </c>
      <c r="AB746" s="172" t="str">
        <f>IF('Cálculos '!AI752="","",'Cálculos '!AI752)</f>
        <v/>
      </c>
      <c r="AC746" s="172" t="str">
        <f>IF('Cálculos '!AJ752="","",'Cálculos '!AJ752)</f>
        <v/>
      </c>
      <c r="AD746" s="172" t="str">
        <f>IF('Cálculos '!AK752="","",'Cálculos '!AK752)</f>
        <v/>
      </c>
      <c r="AE746" s="172" t="str">
        <f>IF('Cálculos '!AL752="","",'Cálculos '!AL752)</f>
        <v/>
      </c>
      <c r="AF746" s="172" t="str">
        <f>IF('Cálculos '!AM752="","",'Cálculos '!AM752)</f>
        <v/>
      </c>
      <c r="AG746" s="172" t="str">
        <f>IF('Cálculos '!AN752="","",'Cálculos '!AN752)</f>
        <v/>
      </c>
      <c r="AH746" s="172" t="str">
        <f>IF('Cálculos '!AO752="","",'Cálculos '!AO752)</f>
        <v/>
      </c>
      <c r="AI746" s="172" t="str">
        <f>IF('Cálculos '!AP752="","",'Cálculos '!AP752)</f>
        <v/>
      </c>
      <c r="AJ746" s="443" t="str">
        <f>IF('Cálculos '!AQ752="","",'Cálculos '!AQ752)</f>
        <v/>
      </c>
      <c r="AK746" s="446" t="str">
        <f>IF('Cálculos '!D752="","",AVERAGE(C746:AJ746))</f>
        <v/>
      </c>
      <c r="AM746" s="181">
        <f t="shared" si="434"/>
        <v>744</v>
      </c>
      <c r="AN746" s="284" t="str">
        <f t="shared" si="435"/>
        <v/>
      </c>
      <c r="AO746" s="285" t="str">
        <f t="shared" si="436"/>
        <v/>
      </c>
      <c r="AP746" s="285" t="str">
        <f t="shared" si="437"/>
        <v/>
      </c>
      <c r="AQ746" s="285" t="str">
        <f t="shared" si="438"/>
        <v/>
      </c>
      <c r="AR746" s="182" t="str">
        <f t="shared" si="439"/>
        <v/>
      </c>
      <c r="AS746" s="182" t="str">
        <f t="shared" si="440"/>
        <v/>
      </c>
      <c r="AT746" s="182" t="str">
        <f t="shared" si="441"/>
        <v/>
      </c>
      <c r="AU746" s="182" t="str">
        <f t="shared" si="442"/>
        <v/>
      </c>
      <c r="AV746" s="182" t="str">
        <f t="shared" si="443"/>
        <v/>
      </c>
      <c r="AW746" s="182" t="str">
        <f t="shared" si="444"/>
        <v/>
      </c>
      <c r="AX746" s="182" t="str">
        <f t="shared" si="445"/>
        <v/>
      </c>
      <c r="AY746" s="182" t="str">
        <f t="shared" si="446"/>
        <v/>
      </c>
      <c r="AZ746" s="182" t="str">
        <f t="shared" si="447"/>
        <v/>
      </c>
      <c r="BA746" s="182" t="str">
        <f t="shared" si="448"/>
        <v/>
      </c>
      <c r="BB746" s="182" t="str">
        <f t="shared" si="449"/>
        <v/>
      </c>
      <c r="BC746" s="182" t="str">
        <f t="shared" si="450"/>
        <v/>
      </c>
      <c r="BD746" s="182" t="str">
        <f t="shared" si="451"/>
        <v/>
      </c>
      <c r="BE746" s="182" t="str">
        <f t="shared" si="452"/>
        <v/>
      </c>
      <c r="BF746" s="182" t="str">
        <f t="shared" si="453"/>
        <v/>
      </c>
      <c r="BG746" s="182" t="str">
        <f t="shared" si="454"/>
        <v/>
      </c>
      <c r="BH746" s="182" t="str">
        <f t="shared" si="455"/>
        <v/>
      </c>
      <c r="BI746" s="182" t="str">
        <f t="shared" si="456"/>
        <v/>
      </c>
      <c r="BJ746" s="182" t="str">
        <f t="shared" si="457"/>
        <v/>
      </c>
      <c r="BK746" s="182" t="str">
        <f t="shared" si="458"/>
        <v/>
      </c>
      <c r="BL746" s="182" t="str">
        <f t="shared" si="459"/>
        <v/>
      </c>
      <c r="BM746" s="182" t="str">
        <f t="shared" si="460"/>
        <v/>
      </c>
      <c r="BN746" s="182" t="str">
        <f t="shared" si="461"/>
        <v/>
      </c>
      <c r="BO746" s="182" t="str">
        <f t="shared" si="462"/>
        <v/>
      </c>
      <c r="BP746" s="182" t="str">
        <f t="shared" si="463"/>
        <v/>
      </c>
      <c r="BQ746" s="182" t="str">
        <f t="shared" si="464"/>
        <v/>
      </c>
      <c r="BR746" s="182" t="str">
        <f t="shared" si="465"/>
        <v/>
      </c>
      <c r="BS746" s="182" t="str">
        <f t="shared" si="466"/>
        <v/>
      </c>
      <c r="BT746" s="182" t="str">
        <f t="shared" si="467"/>
        <v/>
      </c>
      <c r="BU746" s="183" t="str">
        <f t="shared" si="468"/>
        <v/>
      </c>
      <c r="BV746" s="184" t="str">
        <f>IF('Cálculos '!C752="","",AVERAGE(AN746:BU746))</f>
        <v/>
      </c>
    </row>
    <row r="747" spans="2:74" ht="17.25" hidden="1" thickBot="1" x14ac:dyDescent="0.35">
      <c r="B747" s="165">
        <f t="shared" si="433"/>
        <v>745</v>
      </c>
      <c r="C747" s="171" t="str">
        <f>IF('Cálculos '!J753="","",'Cálculos '!J753)</f>
        <v/>
      </c>
      <c r="D747" s="172" t="str">
        <f>IF('Cálculos '!K753="","",'Cálculos '!K753)</f>
        <v/>
      </c>
      <c r="E747" s="172" t="str">
        <f>IF('Cálculos '!L753="","",'Cálculos '!L753)</f>
        <v/>
      </c>
      <c r="F747" s="172" t="str">
        <f>IF('Cálculos '!M753="","",'Cálculos '!M753)</f>
        <v/>
      </c>
      <c r="G747" s="172" t="str">
        <f>IF('Cálculos '!N753="","",'Cálculos '!N753)</f>
        <v/>
      </c>
      <c r="H747" s="172" t="str">
        <f>IF('Cálculos '!O753="","",'Cálculos '!O753)</f>
        <v/>
      </c>
      <c r="I747" s="172" t="str">
        <f>IF('Cálculos '!P753="","",'Cálculos '!P753)</f>
        <v/>
      </c>
      <c r="J747" s="172" t="str">
        <f>IF('Cálculos '!Q753="","",'Cálculos '!Q753)</f>
        <v/>
      </c>
      <c r="K747" s="172" t="str">
        <f>IF('Cálculos '!R753="","",'Cálculos '!R753)</f>
        <v/>
      </c>
      <c r="L747" s="172" t="str">
        <f>IF('Cálculos '!S753="","",'Cálculos '!S753)</f>
        <v/>
      </c>
      <c r="M747" s="172" t="str">
        <f>IF('Cálculos '!T753="","",'Cálculos '!T753)</f>
        <v/>
      </c>
      <c r="N747" s="172" t="str">
        <f>IF('Cálculos '!U753="","",'Cálculos '!U753)</f>
        <v/>
      </c>
      <c r="O747" s="172" t="str">
        <f>IF('Cálculos '!V753="","",'Cálculos '!V753)</f>
        <v/>
      </c>
      <c r="P747" s="172" t="str">
        <f>IF('Cálculos '!W753="","",'Cálculos '!W753)</f>
        <v/>
      </c>
      <c r="Q747" s="172" t="str">
        <f>IF('Cálculos '!X753="","",'Cálculos '!X753)</f>
        <v/>
      </c>
      <c r="R747" s="172" t="str">
        <f>IF('Cálculos '!Y753="","",'Cálculos '!Y753)</f>
        <v/>
      </c>
      <c r="S747" s="172" t="str">
        <f>IF('Cálculos '!Z753="","",'Cálculos '!Z753)</f>
        <v/>
      </c>
      <c r="T747" s="172" t="str">
        <f>IF('Cálculos '!AA753="","",'Cálculos '!AA753)</f>
        <v/>
      </c>
      <c r="U747" s="172" t="str">
        <f>IF('Cálculos '!AB753="","",'Cálculos '!AB753)</f>
        <v/>
      </c>
      <c r="V747" s="172" t="str">
        <f>IF('Cálculos '!AC753="","",'Cálculos '!AC753)</f>
        <v/>
      </c>
      <c r="W747" s="172" t="str">
        <f>IF('Cálculos '!AD753="","",'Cálculos '!AD753)</f>
        <v/>
      </c>
      <c r="X747" s="172" t="str">
        <f>IF('Cálculos '!AE753="","",'Cálculos '!AE753)</f>
        <v/>
      </c>
      <c r="Y747" s="172" t="str">
        <f>IF('Cálculos '!AF753="","",'Cálculos '!AF753)</f>
        <v/>
      </c>
      <c r="Z747" s="172" t="str">
        <f>IF('Cálculos '!AG753="","",'Cálculos '!AG753)</f>
        <v/>
      </c>
      <c r="AA747" s="172" t="str">
        <f>IF('Cálculos '!AH753="","",'Cálculos '!AH753)</f>
        <v/>
      </c>
      <c r="AB747" s="172" t="str">
        <f>IF('Cálculos '!AI753="","",'Cálculos '!AI753)</f>
        <v/>
      </c>
      <c r="AC747" s="172" t="str">
        <f>IF('Cálculos '!AJ753="","",'Cálculos '!AJ753)</f>
        <v/>
      </c>
      <c r="AD747" s="172" t="str">
        <f>IF('Cálculos '!AK753="","",'Cálculos '!AK753)</f>
        <v/>
      </c>
      <c r="AE747" s="172" t="str">
        <f>IF('Cálculos '!AL753="","",'Cálculos '!AL753)</f>
        <v/>
      </c>
      <c r="AF747" s="172" t="str">
        <f>IF('Cálculos '!AM753="","",'Cálculos '!AM753)</f>
        <v/>
      </c>
      <c r="AG747" s="172" t="str">
        <f>IF('Cálculos '!AN753="","",'Cálculos '!AN753)</f>
        <v/>
      </c>
      <c r="AH747" s="172" t="str">
        <f>IF('Cálculos '!AO753="","",'Cálculos '!AO753)</f>
        <v/>
      </c>
      <c r="AI747" s="172" t="str">
        <f>IF('Cálculos '!AP753="","",'Cálculos '!AP753)</f>
        <v/>
      </c>
      <c r="AJ747" s="443" t="str">
        <f>IF('Cálculos '!AQ753="","",'Cálculos '!AQ753)</f>
        <v/>
      </c>
      <c r="AK747" s="446" t="str">
        <f>IF('Cálculos '!D753="","",AVERAGE(C747:AJ747))</f>
        <v/>
      </c>
      <c r="AM747" s="181">
        <f t="shared" si="434"/>
        <v>745</v>
      </c>
      <c r="AN747" s="284" t="str">
        <f t="shared" si="435"/>
        <v/>
      </c>
      <c r="AO747" s="285" t="str">
        <f t="shared" si="436"/>
        <v/>
      </c>
      <c r="AP747" s="285" t="str">
        <f t="shared" si="437"/>
        <v/>
      </c>
      <c r="AQ747" s="285" t="str">
        <f t="shared" si="438"/>
        <v/>
      </c>
      <c r="AR747" s="182" t="str">
        <f t="shared" si="439"/>
        <v/>
      </c>
      <c r="AS747" s="182" t="str">
        <f t="shared" si="440"/>
        <v/>
      </c>
      <c r="AT747" s="182" t="str">
        <f t="shared" si="441"/>
        <v/>
      </c>
      <c r="AU747" s="182" t="str">
        <f t="shared" si="442"/>
        <v/>
      </c>
      <c r="AV747" s="182" t="str">
        <f t="shared" si="443"/>
        <v/>
      </c>
      <c r="AW747" s="182" t="str">
        <f t="shared" si="444"/>
        <v/>
      </c>
      <c r="AX747" s="182" t="str">
        <f t="shared" si="445"/>
        <v/>
      </c>
      <c r="AY747" s="182" t="str">
        <f t="shared" si="446"/>
        <v/>
      </c>
      <c r="AZ747" s="182" t="str">
        <f t="shared" si="447"/>
        <v/>
      </c>
      <c r="BA747" s="182" t="str">
        <f t="shared" si="448"/>
        <v/>
      </c>
      <c r="BB747" s="182" t="str">
        <f t="shared" si="449"/>
        <v/>
      </c>
      <c r="BC747" s="182" t="str">
        <f t="shared" si="450"/>
        <v/>
      </c>
      <c r="BD747" s="182" t="str">
        <f t="shared" si="451"/>
        <v/>
      </c>
      <c r="BE747" s="182" t="str">
        <f t="shared" si="452"/>
        <v/>
      </c>
      <c r="BF747" s="182" t="str">
        <f t="shared" si="453"/>
        <v/>
      </c>
      <c r="BG747" s="182" t="str">
        <f t="shared" si="454"/>
        <v/>
      </c>
      <c r="BH747" s="182" t="str">
        <f t="shared" si="455"/>
        <v/>
      </c>
      <c r="BI747" s="182" t="str">
        <f t="shared" si="456"/>
        <v/>
      </c>
      <c r="BJ747" s="182" t="str">
        <f t="shared" si="457"/>
        <v/>
      </c>
      <c r="BK747" s="182" t="str">
        <f t="shared" si="458"/>
        <v/>
      </c>
      <c r="BL747" s="182" t="str">
        <f t="shared" si="459"/>
        <v/>
      </c>
      <c r="BM747" s="182" t="str">
        <f t="shared" si="460"/>
        <v/>
      </c>
      <c r="BN747" s="182" t="str">
        <f t="shared" si="461"/>
        <v/>
      </c>
      <c r="BO747" s="182" t="str">
        <f t="shared" si="462"/>
        <v/>
      </c>
      <c r="BP747" s="182" t="str">
        <f t="shared" si="463"/>
        <v/>
      </c>
      <c r="BQ747" s="182" t="str">
        <f t="shared" si="464"/>
        <v/>
      </c>
      <c r="BR747" s="182" t="str">
        <f t="shared" si="465"/>
        <v/>
      </c>
      <c r="BS747" s="182" t="str">
        <f t="shared" si="466"/>
        <v/>
      </c>
      <c r="BT747" s="182" t="str">
        <f t="shared" si="467"/>
        <v/>
      </c>
      <c r="BU747" s="183" t="str">
        <f t="shared" si="468"/>
        <v/>
      </c>
      <c r="BV747" s="184" t="str">
        <f>IF('Cálculos '!C753="","",AVERAGE(AN747:BU747))</f>
        <v/>
      </c>
    </row>
    <row r="748" spans="2:74" ht="17.25" hidden="1" thickBot="1" x14ac:dyDescent="0.35">
      <c r="B748" s="165">
        <f t="shared" si="433"/>
        <v>746</v>
      </c>
      <c r="C748" s="171" t="str">
        <f>IF('Cálculos '!J754="","",'Cálculos '!J754)</f>
        <v/>
      </c>
      <c r="D748" s="172" t="str">
        <f>IF('Cálculos '!K754="","",'Cálculos '!K754)</f>
        <v/>
      </c>
      <c r="E748" s="172" t="str">
        <f>IF('Cálculos '!L754="","",'Cálculos '!L754)</f>
        <v/>
      </c>
      <c r="F748" s="172" t="str">
        <f>IF('Cálculos '!M754="","",'Cálculos '!M754)</f>
        <v/>
      </c>
      <c r="G748" s="172" t="str">
        <f>IF('Cálculos '!N754="","",'Cálculos '!N754)</f>
        <v/>
      </c>
      <c r="H748" s="172" t="str">
        <f>IF('Cálculos '!O754="","",'Cálculos '!O754)</f>
        <v/>
      </c>
      <c r="I748" s="172" t="str">
        <f>IF('Cálculos '!P754="","",'Cálculos '!P754)</f>
        <v/>
      </c>
      <c r="J748" s="172" t="str">
        <f>IF('Cálculos '!Q754="","",'Cálculos '!Q754)</f>
        <v/>
      </c>
      <c r="K748" s="172" t="str">
        <f>IF('Cálculos '!R754="","",'Cálculos '!R754)</f>
        <v/>
      </c>
      <c r="L748" s="172" t="str">
        <f>IF('Cálculos '!S754="","",'Cálculos '!S754)</f>
        <v/>
      </c>
      <c r="M748" s="172" t="str">
        <f>IF('Cálculos '!T754="","",'Cálculos '!T754)</f>
        <v/>
      </c>
      <c r="N748" s="172" t="str">
        <f>IF('Cálculos '!U754="","",'Cálculos '!U754)</f>
        <v/>
      </c>
      <c r="O748" s="172" t="str">
        <f>IF('Cálculos '!V754="","",'Cálculos '!V754)</f>
        <v/>
      </c>
      <c r="P748" s="172" t="str">
        <f>IF('Cálculos '!W754="","",'Cálculos '!W754)</f>
        <v/>
      </c>
      <c r="Q748" s="172" t="str">
        <f>IF('Cálculos '!X754="","",'Cálculos '!X754)</f>
        <v/>
      </c>
      <c r="R748" s="172" t="str">
        <f>IF('Cálculos '!Y754="","",'Cálculos '!Y754)</f>
        <v/>
      </c>
      <c r="S748" s="172" t="str">
        <f>IF('Cálculos '!Z754="","",'Cálculos '!Z754)</f>
        <v/>
      </c>
      <c r="T748" s="172" t="str">
        <f>IF('Cálculos '!AA754="","",'Cálculos '!AA754)</f>
        <v/>
      </c>
      <c r="U748" s="172" t="str">
        <f>IF('Cálculos '!AB754="","",'Cálculos '!AB754)</f>
        <v/>
      </c>
      <c r="V748" s="172" t="str">
        <f>IF('Cálculos '!AC754="","",'Cálculos '!AC754)</f>
        <v/>
      </c>
      <c r="W748" s="172" t="str">
        <f>IF('Cálculos '!AD754="","",'Cálculos '!AD754)</f>
        <v/>
      </c>
      <c r="X748" s="172" t="str">
        <f>IF('Cálculos '!AE754="","",'Cálculos '!AE754)</f>
        <v/>
      </c>
      <c r="Y748" s="172" t="str">
        <f>IF('Cálculos '!AF754="","",'Cálculos '!AF754)</f>
        <v/>
      </c>
      <c r="Z748" s="172" t="str">
        <f>IF('Cálculos '!AG754="","",'Cálculos '!AG754)</f>
        <v/>
      </c>
      <c r="AA748" s="172" t="str">
        <f>IF('Cálculos '!AH754="","",'Cálculos '!AH754)</f>
        <v/>
      </c>
      <c r="AB748" s="172" t="str">
        <f>IF('Cálculos '!AI754="","",'Cálculos '!AI754)</f>
        <v/>
      </c>
      <c r="AC748" s="172" t="str">
        <f>IF('Cálculos '!AJ754="","",'Cálculos '!AJ754)</f>
        <v/>
      </c>
      <c r="AD748" s="172" t="str">
        <f>IF('Cálculos '!AK754="","",'Cálculos '!AK754)</f>
        <v/>
      </c>
      <c r="AE748" s="172" t="str">
        <f>IF('Cálculos '!AL754="","",'Cálculos '!AL754)</f>
        <v/>
      </c>
      <c r="AF748" s="172" t="str">
        <f>IF('Cálculos '!AM754="","",'Cálculos '!AM754)</f>
        <v/>
      </c>
      <c r="AG748" s="172" t="str">
        <f>IF('Cálculos '!AN754="","",'Cálculos '!AN754)</f>
        <v/>
      </c>
      <c r="AH748" s="172" t="str">
        <f>IF('Cálculos '!AO754="","",'Cálculos '!AO754)</f>
        <v/>
      </c>
      <c r="AI748" s="172" t="str">
        <f>IF('Cálculos '!AP754="","",'Cálculos '!AP754)</f>
        <v/>
      </c>
      <c r="AJ748" s="443" t="str">
        <f>IF('Cálculos '!AQ754="","",'Cálculos '!AQ754)</f>
        <v/>
      </c>
      <c r="AK748" s="446" t="str">
        <f>IF('Cálculos '!D754="","",AVERAGE(C748:AJ748))</f>
        <v/>
      </c>
      <c r="AM748" s="181">
        <f t="shared" si="434"/>
        <v>746</v>
      </c>
      <c r="AN748" s="284" t="str">
        <f t="shared" si="435"/>
        <v/>
      </c>
      <c r="AO748" s="285" t="str">
        <f t="shared" si="436"/>
        <v/>
      </c>
      <c r="AP748" s="285" t="str">
        <f t="shared" si="437"/>
        <v/>
      </c>
      <c r="AQ748" s="285" t="str">
        <f t="shared" si="438"/>
        <v/>
      </c>
      <c r="AR748" s="182" t="str">
        <f t="shared" si="439"/>
        <v/>
      </c>
      <c r="AS748" s="182" t="str">
        <f t="shared" si="440"/>
        <v/>
      </c>
      <c r="AT748" s="182" t="str">
        <f t="shared" si="441"/>
        <v/>
      </c>
      <c r="AU748" s="182" t="str">
        <f t="shared" si="442"/>
        <v/>
      </c>
      <c r="AV748" s="182" t="str">
        <f t="shared" si="443"/>
        <v/>
      </c>
      <c r="AW748" s="182" t="str">
        <f t="shared" si="444"/>
        <v/>
      </c>
      <c r="AX748" s="182" t="str">
        <f t="shared" si="445"/>
        <v/>
      </c>
      <c r="AY748" s="182" t="str">
        <f t="shared" si="446"/>
        <v/>
      </c>
      <c r="AZ748" s="182" t="str">
        <f t="shared" si="447"/>
        <v/>
      </c>
      <c r="BA748" s="182" t="str">
        <f t="shared" si="448"/>
        <v/>
      </c>
      <c r="BB748" s="182" t="str">
        <f t="shared" si="449"/>
        <v/>
      </c>
      <c r="BC748" s="182" t="str">
        <f t="shared" si="450"/>
        <v/>
      </c>
      <c r="BD748" s="182" t="str">
        <f t="shared" si="451"/>
        <v/>
      </c>
      <c r="BE748" s="182" t="str">
        <f t="shared" si="452"/>
        <v/>
      </c>
      <c r="BF748" s="182" t="str">
        <f t="shared" si="453"/>
        <v/>
      </c>
      <c r="BG748" s="182" t="str">
        <f t="shared" si="454"/>
        <v/>
      </c>
      <c r="BH748" s="182" t="str">
        <f t="shared" si="455"/>
        <v/>
      </c>
      <c r="BI748" s="182" t="str">
        <f t="shared" si="456"/>
        <v/>
      </c>
      <c r="BJ748" s="182" t="str">
        <f t="shared" si="457"/>
        <v/>
      </c>
      <c r="BK748" s="182" t="str">
        <f t="shared" si="458"/>
        <v/>
      </c>
      <c r="BL748" s="182" t="str">
        <f t="shared" si="459"/>
        <v/>
      </c>
      <c r="BM748" s="182" t="str">
        <f t="shared" si="460"/>
        <v/>
      </c>
      <c r="BN748" s="182" t="str">
        <f t="shared" si="461"/>
        <v/>
      </c>
      <c r="BO748" s="182" t="str">
        <f t="shared" si="462"/>
        <v/>
      </c>
      <c r="BP748" s="182" t="str">
        <f t="shared" si="463"/>
        <v/>
      </c>
      <c r="BQ748" s="182" t="str">
        <f t="shared" si="464"/>
        <v/>
      </c>
      <c r="BR748" s="182" t="str">
        <f t="shared" si="465"/>
        <v/>
      </c>
      <c r="BS748" s="182" t="str">
        <f t="shared" si="466"/>
        <v/>
      </c>
      <c r="BT748" s="182" t="str">
        <f t="shared" si="467"/>
        <v/>
      </c>
      <c r="BU748" s="183" t="str">
        <f t="shared" si="468"/>
        <v/>
      </c>
      <c r="BV748" s="184" t="str">
        <f>IF('Cálculos '!C754="","",AVERAGE(AN748:BU748))</f>
        <v/>
      </c>
    </row>
    <row r="749" spans="2:74" ht="17.25" hidden="1" thickBot="1" x14ac:dyDescent="0.35">
      <c r="B749" s="165">
        <f t="shared" si="433"/>
        <v>747</v>
      </c>
      <c r="C749" s="171" t="str">
        <f>IF('Cálculos '!J755="","",'Cálculos '!J755)</f>
        <v/>
      </c>
      <c r="D749" s="172" t="str">
        <f>IF('Cálculos '!K755="","",'Cálculos '!K755)</f>
        <v/>
      </c>
      <c r="E749" s="172" t="str">
        <f>IF('Cálculos '!L755="","",'Cálculos '!L755)</f>
        <v/>
      </c>
      <c r="F749" s="172" t="str">
        <f>IF('Cálculos '!M755="","",'Cálculos '!M755)</f>
        <v/>
      </c>
      <c r="G749" s="172" t="str">
        <f>IF('Cálculos '!N755="","",'Cálculos '!N755)</f>
        <v/>
      </c>
      <c r="H749" s="172" t="str">
        <f>IF('Cálculos '!O755="","",'Cálculos '!O755)</f>
        <v/>
      </c>
      <c r="I749" s="172" t="str">
        <f>IF('Cálculos '!P755="","",'Cálculos '!P755)</f>
        <v/>
      </c>
      <c r="J749" s="172" t="str">
        <f>IF('Cálculos '!Q755="","",'Cálculos '!Q755)</f>
        <v/>
      </c>
      <c r="K749" s="172" t="str">
        <f>IF('Cálculos '!R755="","",'Cálculos '!R755)</f>
        <v/>
      </c>
      <c r="L749" s="172" t="str">
        <f>IF('Cálculos '!S755="","",'Cálculos '!S755)</f>
        <v/>
      </c>
      <c r="M749" s="172" t="str">
        <f>IF('Cálculos '!T755="","",'Cálculos '!T755)</f>
        <v/>
      </c>
      <c r="N749" s="172" t="str">
        <f>IF('Cálculos '!U755="","",'Cálculos '!U755)</f>
        <v/>
      </c>
      <c r="O749" s="172" t="str">
        <f>IF('Cálculos '!V755="","",'Cálculos '!V755)</f>
        <v/>
      </c>
      <c r="P749" s="172" t="str">
        <f>IF('Cálculos '!W755="","",'Cálculos '!W755)</f>
        <v/>
      </c>
      <c r="Q749" s="172" t="str">
        <f>IF('Cálculos '!X755="","",'Cálculos '!X755)</f>
        <v/>
      </c>
      <c r="R749" s="172" t="str">
        <f>IF('Cálculos '!Y755="","",'Cálculos '!Y755)</f>
        <v/>
      </c>
      <c r="S749" s="172" t="str">
        <f>IF('Cálculos '!Z755="","",'Cálculos '!Z755)</f>
        <v/>
      </c>
      <c r="T749" s="172" t="str">
        <f>IF('Cálculos '!AA755="","",'Cálculos '!AA755)</f>
        <v/>
      </c>
      <c r="U749" s="172" t="str">
        <f>IF('Cálculos '!AB755="","",'Cálculos '!AB755)</f>
        <v/>
      </c>
      <c r="V749" s="172" t="str">
        <f>IF('Cálculos '!AC755="","",'Cálculos '!AC755)</f>
        <v/>
      </c>
      <c r="W749" s="172" t="str">
        <f>IF('Cálculos '!AD755="","",'Cálculos '!AD755)</f>
        <v/>
      </c>
      <c r="X749" s="172" t="str">
        <f>IF('Cálculos '!AE755="","",'Cálculos '!AE755)</f>
        <v/>
      </c>
      <c r="Y749" s="172" t="str">
        <f>IF('Cálculos '!AF755="","",'Cálculos '!AF755)</f>
        <v/>
      </c>
      <c r="Z749" s="172" t="str">
        <f>IF('Cálculos '!AG755="","",'Cálculos '!AG755)</f>
        <v/>
      </c>
      <c r="AA749" s="172" t="str">
        <f>IF('Cálculos '!AH755="","",'Cálculos '!AH755)</f>
        <v/>
      </c>
      <c r="AB749" s="172" t="str">
        <f>IF('Cálculos '!AI755="","",'Cálculos '!AI755)</f>
        <v/>
      </c>
      <c r="AC749" s="172" t="str">
        <f>IF('Cálculos '!AJ755="","",'Cálculos '!AJ755)</f>
        <v/>
      </c>
      <c r="AD749" s="172" t="str">
        <f>IF('Cálculos '!AK755="","",'Cálculos '!AK755)</f>
        <v/>
      </c>
      <c r="AE749" s="172" t="str">
        <f>IF('Cálculos '!AL755="","",'Cálculos '!AL755)</f>
        <v/>
      </c>
      <c r="AF749" s="172" t="str">
        <f>IF('Cálculos '!AM755="","",'Cálculos '!AM755)</f>
        <v/>
      </c>
      <c r="AG749" s="172" t="str">
        <f>IF('Cálculos '!AN755="","",'Cálculos '!AN755)</f>
        <v/>
      </c>
      <c r="AH749" s="172" t="str">
        <f>IF('Cálculos '!AO755="","",'Cálculos '!AO755)</f>
        <v/>
      </c>
      <c r="AI749" s="172" t="str">
        <f>IF('Cálculos '!AP755="","",'Cálculos '!AP755)</f>
        <v/>
      </c>
      <c r="AJ749" s="443" t="str">
        <f>IF('Cálculos '!AQ755="","",'Cálculos '!AQ755)</f>
        <v/>
      </c>
      <c r="AK749" s="446" t="str">
        <f>IF('Cálculos '!D755="","",AVERAGE(C749:AJ749))</f>
        <v/>
      </c>
      <c r="AM749" s="181">
        <f t="shared" si="434"/>
        <v>747</v>
      </c>
      <c r="AN749" s="284" t="str">
        <f t="shared" si="435"/>
        <v/>
      </c>
      <c r="AO749" s="285" t="str">
        <f t="shared" si="436"/>
        <v/>
      </c>
      <c r="AP749" s="285" t="str">
        <f t="shared" si="437"/>
        <v/>
      </c>
      <c r="AQ749" s="285" t="str">
        <f t="shared" si="438"/>
        <v/>
      </c>
      <c r="AR749" s="182" t="str">
        <f t="shared" si="439"/>
        <v/>
      </c>
      <c r="AS749" s="182" t="str">
        <f t="shared" si="440"/>
        <v/>
      </c>
      <c r="AT749" s="182" t="str">
        <f t="shared" si="441"/>
        <v/>
      </c>
      <c r="AU749" s="182" t="str">
        <f t="shared" si="442"/>
        <v/>
      </c>
      <c r="AV749" s="182" t="str">
        <f t="shared" si="443"/>
        <v/>
      </c>
      <c r="AW749" s="182" t="str">
        <f t="shared" si="444"/>
        <v/>
      </c>
      <c r="AX749" s="182" t="str">
        <f t="shared" si="445"/>
        <v/>
      </c>
      <c r="AY749" s="182" t="str">
        <f t="shared" si="446"/>
        <v/>
      </c>
      <c r="AZ749" s="182" t="str">
        <f t="shared" si="447"/>
        <v/>
      </c>
      <c r="BA749" s="182" t="str">
        <f t="shared" si="448"/>
        <v/>
      </c>
      <c r="BB749" s="182" t="str">
        <f t="shared" si="449"/>
        <v/>
      </c>
      <c r="BC749" s="182" t="str">
        <f t="shared" si="450"/>
        <v/>
      </c>
      <c r="BD749" s="182" t="str">
        <f t="shared" si="451"/>
        <v/>
      </c>
      <c r="BE749" s="182" t="str">
        <f t="shared" si="452"/>
        <v/>
      </c>
      <c r="BF749" s="182" t="str">
        <f t="shared" si="453"/>
        <v/>
      </c>
      <c r="BG749" s="182" t="str">
        <f t="shared" si="454"/>
        <v/>
      </c>
      <c r="BH749" s="182" t="str">
        <f t="shared" si="455"/>
        <v/>
      </c>
      <c r="BI749" s="182" t="str">
        <f t="shared" si="456"/>
        <v/>
      </c>
      <c r="BJ749" s="182" t="str">
        <f t="shared" si="457"/>
        <v/>
      </c>
      <c r="BK749" s="182" t="str">
        <f t="shared" si="458"/>
        <v/>
      </c>
      <c r="BL749" s="182" t="str">
        <f t="shared" si="459"/>
        <v/>
      </c>
      <c r="BM749" s="182" t="str">
        <f t="shared" si="460"/>
        <v/>
      </c>
      <c r="BN749" s="182" t="str">
        <f t="shared" si="461"/>
        <v/>
      </c>
      <c r="BO749" s="182" t="str">
        <f t="shared" si="462"/>
        <v/>
      </c>
      <c r="BP749" s="182" t="str">
        <f t="shared" si="463"/>
        <v/>
      </c>
      <c r="BQ749" s="182" t="str">
        <f t="shared" si="464"/>
        <v/>
      </c>
      <c r="BR749" s="182" t="str">
        <f t="shared" si="465"/>
        <v/>
      </c>
      <c r="BS749" s="182" t="str">
        <f t="shared" si="466"/>
        <v/>
      </c>
      <c r="BT749" s="182" t="str">
        <f t="shared" si="467"/>
        <v/>
      </c>
      <c r="BU749" s="183" t="str">
        <f t="shared" si="468"/>
        <v/>
      </c>
      <c r="BV749" s="184" t="str">
        <f>IF('Cálculos '!C755="","",AVERAGE(AN749:BU749))</f>
        <v/>
      </c>
    </row>
    <row r="750" spans="2:74" ht="17.25" hidden="1" thickBot="1" x14ac:dyDescent="0.35">
      <c r="B750" s="165">
        <f t="shared" si="433"/>
        <v>748</v>
      </c>
      <c r="C750" s="171" t="str">
        <f>IF('Cálculos '!J756="","",'Cálculos '!J756)</f>
        <v/>
      </c>
      <c r="D750" s="172" t="str">
        <f>IF('Cálculos '!K756="","",'Cálculos '!K756)</f>
        <v/>
      </c>
      <c r="E750" s="172" t="str">
        <f>IF('Cálculos '!L756="","",'Cálculos '!L756)</f>
        <v/>
      </c>
      <c r="F750" s="172" t="str">
        <f>IF('Cálculos '!M756="","",'Cálculos '!M756)</f>
        <v/>
      </c>
      <c r="G750" s="172" t="str">
        <f>IF('Cálculos '!N756="","",'Cálculos '!N756)</f>
        <v/>
      </c>
      <c r="H750" s="172" t="str">
        <f>IF('Cálculos '!O756="","",'Cálculos '!O756)</f>
        <v/>
      </c>
      <c r="I750" s="172" t="str">
        <f>IF('Cálculos '!P756="","",'Cálculos '!P756)</f>
        <v/>
      </c>
      <c r="J750" s="172" t="str">
        <f>IF('Cálculos '!Q756="","",'Cálculos '!Q756)</f>
        <v/>
      </c>
      <c r="K750" s="172" t="str">
        <f>IF('Cálculos '!R756="","",'Cálculos '!R756)</f>
        <v/>
      </c>
      <c r="L750" s="172" t="str">
        <f>IF('Cálculos '!S756="","",'Cálculos '!S756)</f>
        <v/>
      </c>
      <c r="M750" s="172" t="str">
        <f>IF('Cálculos '!T756="","",'Cálculos '!T756)</f>
        <v/>
      </c>
      <c r="N750" s="172" t="str">
        <f>IF('Cálculos '!U756="","",'Cálculos '!U756)</f>
        <v/>
      </c>
      <c r="O750" s="172" t="str">
        <f>IF('Cálculos '!V756="","",'Cálculos '!V756)</f>
        <v/>
      </c>
      <c r="P750" s="172" t="str">
        <f>IF('Cálculos '!W756="","",'Cálculos '!W756)</f>
        <v/>
      </c>
      <c r="Q750" s="172" t="str">
        <f>IF('Cálculos '!X756="","",'Cálculos '!X756)</f>
        <v/>
      </c>
      <c r="R750" s="172" t="str">
        <f>IF('Cálculos '!Y756="","",'Cálculos '!Y756)</f>
        <v/>
      </c>
      <c r="S750" s="172" t="str">
        <f>IF('Cálculos '!Z756="","",'Cálculos '!Z756)</f>
        <v/>
      </c>
      <c r="T750" s="172" t="str">
        <f>IF('Cálculos '!AA756="","",'Cálculos '!AA756)</f>
        <v/>
      </c>
      <c r="U750" s="172" t="str">
        <f>IF('Cálculos '!AB756="","",'Cálculos '!AB756)</f>
        <v/>
      </c>
      <c r="V750" s="172" t="str">
        <f>IF('Cálculos '!AC756="","",'Cálculos '!AC756)</f>
        <v/>
      </c>
      <c r="W750" s="172" t="str">
        <f>IF('Cálculos '!AD756="","",'Cálculos '!AD756)</f>
        <v/>
      </c>
      <c r="X750" s="172" t="str">
        <f>IF('Cálculos '!AE756="","",'Cálculos '!AE756)</f>
        <v/>
      </c>
      <c r="Y750" s="172" t="str">
        <f>IF('Cálculos '!AF756="","",'Cálculos '!AF756)</f>
        <v/>
      </c>
      <c r="Z750" s="172" t="str">
        <f>IF('Cálculos '!AG756="","",'Cálculos '!AG756)</f>
        <v/>
      </c>
      <c r="AA750" s="172" t="str">
        <f>IF('Cálculos '!AH756="","",'Cálculos '!AH756)</f>
        <v/>
      </c>
      <c r="AB750" s="172" t="str">
        <f>IF('Cálculos '!AI756="","",'Cálculos '!AI756)</f>
        <v/>
      </c>
      <c r="AC750" s="172" t="str">
        <f>IF('Cálculos '!AJ756="","",'Cálculos '!AJ756)</f>
        <v/>
      </c>
      <c r="AD750" s="172" t="str">
        <f>IF('Cálculos '!AK756="","",'Cálculos '!AK756)</f>
        <v/>
      </c>
      <c r="AE750" s="172" t="str">
        <f>IF('Cálculos '!AL756="","",'Cálculos '!AL756)</f>
        <v/>
      </c>
      <c r="AF750" s="172" t="str">
        <f>IF('Cálculos '!AM756="","",'Cálculos '!AM756)</f>
        <v/>
      </c>
      <c r="AG750" s="172" t="str">
        <f>IF('Cálculos '!AN756="","",'Cálculos '!AN756)</f>
        <v/>
      </c>
      <c r="AH750" s="172" t="str">
        <f>IF('Cálculos '!AO756="","",'Cálculos '!AO756)</f>
        <v/>
      </c>
      <c r="AI750" s="172" t="str">
        <f>IF('Cálculos '!AP756="","",'Cálculos '!AP756)</f>
        <v/>
      </c>
      <c r="AJ750" s="443" t="str">
        <f>IF('Cálculos '!AQ756="","",'Cálculos '!AQ756)</f>
        <v/>
      </c>
      <c r="AK750" s="446" t="str">
        <f>IF('Cálculos '!D756="","",AVERAGE(C750:AJ750))</f>
        <v/>
      </c>
      <c r="AM750" s="181">
        <f t="shared" si="434"/>
        <v>748</v>
      </c>
      <c r="AN750" s="284" t="str">
        <f t="shared" si="435"/>
        <v/>
      </c>
      <c r="AO750" s="285" t="str">
        <f t="shared" si="436"/>
        <v/>
      </c>
      <c r="AP750" s="285" t="str">
        <f t="shared" si="437"/>
        <v/>
      </c>
      <c r="AQ750" s="285" t="str">
        <f t="shared" si="438"/>
        <v/>
      </c>
      <c r="AR750" s="182" t="str">
        <f t="shared" si="439"/>
        <v/>
      </c>
      <c r="AS750" s="182" t="str">
        <f t="shared" si="440"/>
        <v/>
      </c>
      <c r="AT750" s="182" t="str">
        <f t="shared" si="441"/>
        <v/>
      </c>
      <c r="AU750" s="182" t="str">
        <f t="shared" si="442"/>
        <v/>
      </c>
      <c r="AV750" s="182" t="str">
        <f t="shared" si="443"/>
        <v/>
      </c>
      <c r="AW750" s="182" t="str">
        <f t="shared" si="444"/>
        <v/>
      </c>
      <c r="AX750" s="182" t="str">
        <f t="shared" si="445"/>
        <v/>
      </c>
      <c r="AY750" s="182" t="str">
        <f t="shared" si="446"/>
        <v/>
      </c>
      <c r="AZ750" s="182" t="str">
        <f t="shared" si="447"/>
        <v/>
      </c>
      <c r="BA750" s="182" t="str">
        <f t="shared" si="448"/>
        <v/>
      </c>
      <c r="BB750" s="182" t="str">
        <f t="shared" si="449"/>
        <v/>
      </c>
      <c r="BC750" s="182" t="str">
        <f t="shared" si="450"/>
        <v/>
      </c>
      <c r="BD750" s="182" t="str">
        <f t="shared" si="451"/>
        <v/>
      </c>
      <c r="BE750" s="182" t="str">
        <f t="shared" si="452"/>
        <v/>
      </c>
      <c r="BF750" s="182" t="str">
        <f t="shared" si="453"/>
        <v/>
      </c>
      <c r="BG750" s="182" t="str">
        <f t="shared" si="454"/>
        <v/>
      </c>
      <c r="BH750" s="182" t="str">
        <f t="shared" si="455"/>
        <v/>
      </c>
      <c r="BI750" s="182" t="str">
        <f t="shared" si="456"/>
        <v/>
      </c>
      <c r="BJ750" s="182" t="str">
        <f t="shared" si="457"/>
        <v/>
      </c>
      <c r="BK750" s="182" t="str">
        <f t="shared" si="458"/>
        <v/>
      </c>
      <c r="BL750" s="182" t="str">
        <f t="shared" si="459"/>
        <v/>
      </c>
      <c r="BM750" s="182" t="str">
        <f t="shared" si="460"/>
        <v/>
      </c>
      <c r="BN750" s="182" t="str">
        <f t="shared" si="461"/>
        <v/>
      </c>
      <c r="BO750" s="182" t="str">
        <f t="shared" si="462"/>
        <v/>
      </c>
      <c r="BP750" s="182" t="str">
        <f t="shared" si="463"/>
        <v/>
      </c>
      <c r="BQ750" s="182" t="str">
        <f t="shared" si="464"/>
        <v/>
      </c>
      <c r="BR750" s="182" t="str">
        <f t="shared" si="465"/>
        <v/>
      </c>
      <c r="BS750" s="182" t="str">
        <f t="shared" si="466"/>
        <v/>
      </c>
      <c r="BT750" s="182" t="str">
        <f t="shared" si="467"/>
        <v/>
      </c>
      <c r="BU750" s="183" t="str">
        <f t="shared" si="468"/>
        <v/>
      </c>
      <c r="BV750" s="184" t="str">
        <f>IF('Cálculos '!C756="","",AVERAGE(AN750:BU750))</f>
        <v/>
      </c>
    </row>
    <row r="751" spans="2:74" ht="17.25" hidden="1" thickBot="1" x14ac:dyDescent="0.35">
      <c r="B751" s="165">
        <f t="shared" si="433"/>
        <v>749</v>
      </c>
      <c r="C751" s="171" t="str">
        <f>IF('Cálculos '!J757="","",'Cálculos '!J757)</f>
        <v/>
      </c>
      <c r="D751" s="172" t="str">
        <f>IF('Cálculos '!K757="","",'Cálculos '!K757)</f>
        <v/>
      </c>
      <c r="E751" s="172" t="str">
        <f>IF('Cálculos '!L757="","",'Cálculos '!L757)</f>
        <v/>
      </c>
      <c r="F751" s="172" t="str">
        <f>IF('Cálculos '!M757="","",'Cálculos '!M757)</f>
        <v/>
      </c>
      <c r="G751" s="172" t="str">
        <f>IF('Cálculos '!N757="","",'Cálculos '!N757)</f>
        <v/>
      </c>
      <c r="H751" s="172" t="str">
        <f>IF('Cálculos '!O757="","",'Cálculos '!O757)</f>
        <v/>
      </c>
      <c r="I751" s="172" t="str">
        <f>IF('Cálculos '!P757="","",'Cálculos '!P757)</f>
        <v/>
      </c>
      <c r="J751" s="172" t="str">
        <f>IF('Cálculos '!Q757="","",'Cálculos '!Q757)</f>
        <v/>
      </c>
      <c r="K751" s="172" t="str">
        <f>IF('Cálculos '!R757="","",'Cálculos '!R757)</f>
        <v/>
      </c>
      <c r="L751" s="172" t="str">
        <f>IF('Cálculos '!S757="","",'Cálculos '!S757)</f>
        <v/>
      </c>
      <c r="M751" s="172" t="str">
        <f>IF('Cálculos '!T757="","",'Cálculos '!T757)</f>
        <v/>
      </c>
      <c r="N751" s="172" t="str">
        <f>IF('Cálculos '!U757="","",'Cálculos '!U757)</f>
        <v/>
      </c>
      <c r="O751" s="172" t="str">
        <f>IF('Cálculos '!V757="","",'Cálculos '!V757)</f>
        <v/>
      </c>
      <c r="P751" s="172" t="str">
        <f>IF('Cálculos '!W757="","",'Cálculos '!W757)</f>
        <v/>
      </c>
      <c r="Q751" s="172" t="str">
        <f>IF('Cálculos '!X757="","",'Cálculos '!X757)</f>
        <v/>
      </c>
      <c r="R751" s="172" t="str">
        <f>IF('Cálculos '!Y757="","",'Cálculos '!Y757)</f>
        <v/>
      </c>
      <c r="S751" s="172" t="str">
        <f>IF('Cálculos '!Z757="","",'Cálculos '!Z757)</f>
        <v/>
      </c>
      <c r="T751" s="172" t="str">
        <f>IF('Cálculos '!AA757="","",'Cálculos '!AA757)</f>
        <v/>
      </c>
      <c r="U751" s="172" t="str">
        <f>IF('Cálculos '!AB757="","",'Cálculos '!AB757)</f>
        <v/>
      </c>
      <c r="V751" s="172" t="str">
        <f>IF('Cálculos '!AC757="","",'Cálculos '!AC757)</f>
        <v/>
      </c>
      <c r="W751" s="172" t="str">
        <f>IF('Cálculos '!AD757="","",'Cálculos '!AD757)</f>
        <v/>
      </c>
      <c r="X751" s="172" t="str">
        <f>IF('Cálculos '!AE757="","",'Cálculos '!AE757)</f>
        <v/>
      </c>
      <c r="Y751" s="172" t="str">
        <f>IF('Cálculos '!AF757="","",'Cálculos '!AF757)</f>
        <v/>
      </c>
      <c r="Z751" s="172" t="str">
        <f>IF('Cálculos '!AG757="","",'Cálculos '!AG757)</f>
        <v/>
      </c>
      <c r="AA751" s="172" t="str">
        <f>IF('Cálculos '!AH757="","",'Cálculos '!AH757)</f>
        <v/>
      </c>
      <c r="AB751" s="172" t="str">
        <f>IF('Cálculos '!AI757="","",'Cálculos '!AI757)</f>
        <v/>
      </c>
      <c r="AC751" s="172" t="str">
        <f>IF('Cálculos '!AJ757="","",'Cálculos '!AJ757)</f>
        <v/>
      </c>
      <c r="AD751" s="172" t="str">
        <f>IF('Cálculos '!AK757="","",'Cálculos '!AK757)</f>
        <v/>
      </c>
      <c r="AE751" s="172" t="str">
        <f>IF('Cálculos '!AL757="","",'Cálculos '!AL757)</f>
        <v/>
      </c>
      <c r="AF751" s="172" t="str">
        <f>IF('Cálculos '!AM757="","",'Cálculos '!AM757)</f>
        <v/>
      </c>
      <c r="AG751" s="172" t="str">
        <f>IF('Cálculos '!AN757="","",'Cálculos '!AN757)</f>
        <v/>
      </c>
      <c r="AH751" s="172" t="str">
        <f>IF('Cálculos '!AO757="","",'Cálculos '!AO757)</f>
        <v/>
      </c>
      <c r="AI751" s="172" t="str">
        <f>IF('Cálculos '!AP757="","",'Cálculos '!AP757)</f>
        <v/>
      </c>
      <c r="AJ751" s="443" t="str">
        <f>IF('Cálculos '!AQ757="","",'Cálculos '!AQ757)</f>
        <v/>
      </c>
      <c r="AK751" s="446" t="str">
        <f>IF('Cálculos '!D757="","",AVERAGE(C751:AJ751))</f>
        <v/>
      </c>
      <c r="AM751" s="181">
        <f t="shared" si="434"/>
        <v>749</v>
      </c>
      <c r="AN751" s="284" t="str">
        <f t="shared" si="435"/>
        <v/>
      </c>
      <c r="AO751" s="285" t="str">
        <f t="shared" si="436"/>
        <v/>
      </c>
      <c r="AP751" s="285" t="str">
        <f t="shared" si="437"/>
        <v/>
      </c>
      <c r="AQ751" s="285" t="str">
        <f t="shared" si="438"/>
        <v/>
      </c>
      <c r="AR751" s="182" t="str">
        <f t="shared" si="439"/>
        <v/>
      </c>
      <c r="AS751" s="182" t="str">
        <f t="shared" si="440"/>
        <v/>
      </c>
      <c r="AT751" s="182" t="str">
        <f t="shared" si="441"/>
        <v/>
      </c>
      <c r="AU751" s="182" t="str">
        <f t="shared" si="442"/>
        <v/>
      </c>
      <c r="AV751" s="182" t="str">
        <f t="shared" si="443"/>
        <v/>
      </c>
      <c r="AW751" s="182" t="str">
        <f t="shared" si="444"/>
        <v/>
      </c>
      <c r="AX751" s="182" t="str">
        <f t="shared" si="445"/>
        <v/>
      </c>
      <c r="AY751" s="182" t="str">
        <f t="shared" si="446"/>
        <v/>
      </c>
      <c r="AZ751" s="182" t="str">
        <f t="shared" si="447"/>
        <v/>
      </c>
      <c r="BA751" s="182" t="str">
        <f t="shared" si="448"/>
        <v/>
      </c>
      <c r="BB751" s="182" t="str">
        <f t="shared" si="449"/>
        <v/>
      </c>
      <c r="BC751" s="182" t="str">
        <f t="shared" si="450"/>
        <v/>
      </c>
      <c r="BD751" s="182" t="str">
        <f t="shared" si="451"/>
        <v/>
      </c>
      <c r="BE751" s="182" t="str">
        <f t="shared" si="452"/>
        <v/>
      </c>
      <c r="BF751" s="182" t="str">
        <f t="shared" si="453"/>
        <v/>
      </c>
      <c r="BG751" s="182" t="str">
        <f t="shared" si="454"/>
        <v/>
      </c>
      <c r="BH751" s="182" t="str">
        <f t="shared" si="455"/>
        <v/>
      </c>
      <c r="BI751" s="182" t="str">
        <f t="shared" si="456"/>
        <v/>
      </c>
      <c r="BJ751" s="182" t="str">
        <f t="shared" si="457"/>
        <v/>
      </c>
      <c r="BK751" s="182" t="str">
        <f t="shared" si="458"/>
        <v/>
      </c>
      <c r="BL751" s="182" t="str">
        <f t="shared" si="459"/>
        <v/>
      </c>
      <c r="BM751" s="182" t="str">
        <f t="shared" si="460"/>
        <v/>
      </c>
      <c r="BN751" s="182" t="str">
        <f t="shared" si="461"/>
        <v/>
      </c>
      <c r="BO751" s="182" t="str">
        <f t="shared" si="462"/>
        <v/>
      </c>
      <c r="BP751" s="182" t="str">
        <f t="shared" si="463"/>
        <v/>
      </c>
      <c r="BQ751" s="182" t="str">
        <f t="shared" si="464"/>
        <v/>
      </c>
      <c r="BR751" s="182" t="str">
        <f t="shared" si="465"/>
        <v/>
      </c>
      <c r="BS751" s="182" t="str">
        <f t="shared" si="466"/>
        <v/>
      </c>
      <c r="BT751" s="182" t="str">
        <f t="shared" si="467"/>
        <v/>
      </c>
      <c r="BU751" s="183" t="str">
        <f t="shared" si="468"/>
        <v/>
      </c>
      <c r="BV751" s="184" t="str">
        <f>IF('Cálculos '!C757="","",AVERAGE(AN751:BU751))</f>
        <v/>
      </c>
    </row>
    <row r="752" spans="2:74" ht="17.25" hidden="1" thickBot="1" x14ac:dyDescent="0.35">
      <c r="B752" s="165">
        <f t="shared" si="433"/>
        <v>750</v>
      </c>
      <c r="C752" s="171" t="str">
        <f>IF('Cálculos '!J758="","",'Cálculos '!J758)</f>
        <v/>
      </c>
      <c r="D752" s="172" t="str">
        <f>IF('Cálculos '!K758="","",'Cálculos '!K758)</f>
        <v/>
      </c>
      <c r="E752" s="172" t="str">
        <f>IF('Cálculos '!L758="","",'Cálculos '!L758)</f>
        <v/>
      </c>
      <c r="F752" s="172" t="str">
        <f>IF('Cálculos '!M758="","",'Cálculos '!M758)</f>
        <v/>
      </c>
      <c r="G752" s="172" t="str">
        <f>IF('Cálculos '!N758="","",'Cálculos '!N758)</f>
        <v/>
      </c>
      <c r="H752" s="172" t="str">
        <f>IF('Cálculos '!O758="","",'Cálculos '!O758)</f>
        <v/>
      </c>
      <c r="I752" s="172" t="str">
        <f>IF('Cálculos '!P758="","",'Cálculos '!P758)</f>
        <v/>
      </c>
      <c r="J752" s="172" t="str">
        <f>IF('Cálculos '!Q758="","",'Cálculos '!Q758)</f>
        <v/>
      </c>
      <c r="K752" s="172" t="str">
        <f>IF('Cálculos '!R758="","",'Cálculos '!R758)</f>
        <v/>
      </c>
      <c r="L752" s="172" t="str">
        <f>IF('Cálculos '!S758="","",'Cálculos '!S758)</f>
        <v/>
      </c>
      <c r="M752" s="172" t="str">
        <f>IF('Cálculos '!T758="","",'Cálculos '!T758)</f>
        <v/>
      </c>
      <c r="N752" s="172" t="str">
        <f>IF('Cálculos '!U758="","",'Cálculos '!U758)</f>
        <v/>
      </c>
      <c r="O752" s="172" t="str">
        <f>IF('Cálculos '!V758="","",'Cálculos '!V758)</f>
        <v/>
      </c>
      <c r="P752" s="172" t="str">
        <f>IF('Cálculos '!W758="","",'Cálculos '!W758)</f>
        <v/>
      </c>
      <c r="Q752" s="172" t="str">
        <f>IF('Cálculos '!X758="","",'Cálculos '!X758)</f>
        <v/>
      </c>
      <c r="R752" s="172" t="str">
        <f>IF('Cálculos '!Y758="","",'Cálculos '!Y758)</f>
        <v/>
      </c>
      <c r="S752" s="172" t="str">
        <f>IF('Cálculos '!Z758="","",'Cálculos '!Z758)</f>
        <v/>
      </c>
      <c r="T752" s="172" t="str">
        <f>IF('Cálculos '!AA758="","",'Cálculos '!AA758)</f>
        <v/>
      </c>
      <c r="U752" s="172" t="str">
        <f>IF('Cálculos '!AB758="","",'Cálculos '!AB758)</f>
        <v/>
      </c>
      <c r="V752" s="172" t="str">
        <f>IF('Cálculos '!AC758="","",'Cálculos '!AC758)</f>
        <v/>
      </c>
      <c r="W752" s="172" t="str">
        <f>IF('Cálculos '!AD758="","",'Cálculos '!AD758)</f>
        <v/>
      </c>
      <c r="X752" s="172" t="str">
        <f>IF('Cálculos '!AE758="","",'Cálculos '!AE758)</f>
        <v/>
      </c>
      <c r="Y752" s="172" t="str">
        <f>IF('Cálculos '!AF758="","",'Cálculos '!AF758)</f>
        <v/>
      </c>
      <c r="Z752" s="172" t="str">
        <f>IF('Cálculos '!AG758="","",'Cálculos '!AG758)</f>
        <v/>
      </c>
      <c r="AA752" s="172" t="str">
        <f>IF('Cálculos '!AH758="","",'Cálculos '!AH758)</f>
        <v/>
      </c>
      <c r="AB752" s="172" t="str">
        <f>IF('Cálculos '!AI758="","",'Cálculos '!AI758)</f>
        <v/>
      </c>
      <c r="AC752" s="172" t="str">
        <f>IF('Cálculos '!AJ758="","",'Cálculos '!AJ758)</f>
        <v/>
      </c>
      <c r="AD752" s="172" t="str">
        <f>IF('Cálculos '!AK758="","",'Cálculos '!AK758)</f>
        <v/>
      </c>
      <c r="AE752" s="172" t="str">
        <f>IF('Cálculos '!AL758="","",'Cálculos '!AL758)</f>
        <v/>
      </c>
      <c r="AF752" s="172" t="str">
        <f>IF('Cálculos '!AM758="","",'Cálculos '!AM758)</f>
        <v/>
      </c>
      <c r="AG752" s="172" t="str">
        <f>IF('Cálculos '!AN758="","",'Cálculos '!AN758)</f>
        <v/>
      </c>
      <c r="AH752" s="172" t="str">
        <f>IF('Cálculos '!AO758="","",'Cálculos '!AO758)</f>
        <v/>
      </c>
      <c r="AI752" s="172" t="str">
        <f>IF('Cálculos '!AP758="","",'Cálculos '!AP758)</f>
        <v/>
      </c>
      <c r="AJ752" s="443" t="str">
        <f>IF('Cálculos '!AQ758="","",'Cálculos '!AQ758)</f>
        <v/>
      </c>
      <c r="AK752" s="446" t="str">
        <f>IF('Cálculos '!D758="","",AVERAGE(C752:AJ752))</f>
        <v/>
      </c>
      <c r="AM752" s="181">
        <f t="shared" si="434"/>
        <v>750</v>
      </c>
      <c r="AN752" s="284" t="str">
        <f t="shared" si="435"/>
        <v/>
      </c>
      <c r="AO752" s="285" t="str">
        <f t="shared" si="436"/>
        <v/>
      </c>
      <c r="AP752" s="285" t="str">
        <f t="shared" si="437"/>
        <v/>
      </c>
      <c r="AQ752" s="285" t="str">
        <f t="shared" si="438"/>
        <v/>
      </c>
      <c r="AR752" s="182" t="str">
        <f t="shared" si="439"/>
        <v/>
      </c>
      <c r="AS752" s="182" t="str">
        <f t="shared" si="440"/>
        <v/>
      </c>
      <c r="AT752" s="182" t="str">
        <f t="shared" si="441"/>
        <v/>
      </c>
      <c r="AU752" s="182" t="str">
        <f t="shared" si="442"/>
        <v/>
      </c>
      <c r="AV752" s="182" t="str">
        <f t="shared" si="443"/>
        <v/>
      </c>
      <c r="AW752" s="182" t="str">
        <f t="shared" si="444"/>
        <v/>
      </c>
      <c r="AX752" s="182" t="str">
        <f t="shared" si="445"/>
        <v/>
      </c>
      <c r="AY752" s="182" t="str">
        <f t="shared" si="446"/>
        <v/>
      </c>
      <c r="AZ752" s="182" t="str">
        <f t="shared" si="447"/>
        <v/>
      </c>
      <c r="BA752" s="182" t="str">
        <f t="shared" si="448"/>
        <v/>
      </c>
      <c r="BB752" s="182" t="str">
        <f t="shared" si="449"/>
        <v/>
      </c>
      <c r="BC752" s="182" t="str">
        <f t="shared" si="450"/>
        <v/>
      </c>
      <c r="BD752" s="182" t="str">
        <f t="shared" si="451"/>
        <v/>
      </c>
      <c r="BE752" s="182" t="str">
        <f t="shared" si="452"/>
        <v/>
      </c>
      <c r="BF752" s="182" t="str">
        <f t="shared" si="453"/>
        <v/>
      </c>
      <c r="BG752" s="182" t="str">
        <f t="shared" si="454"/>
        <v/>
      </c>
      <c r="BH752" s="182" t="str">
        <f t="shared" si="455"/>
        <v/>
      </c>
      <c r="BI752" s="182" t="str">
        <f t="shared" si="456"/>
        <v/>
      </c>
      <c r="BJ752" s="182" t="str">
        <f t="shared" si="457"/>
        <v/>
      </c>
      <c r="BK752" s="182" t="str">
        <f t="shared" si="458"/>
        <v/>
      </c>
      <c r="BL752" s="182" t="str">
        <f t="shared" si="459"/>
        <v/>
      </c>
      <c r="BM752" s="182" t="str">
        <f t="shared" si="460"/>
        <v/>
      </c>
      <c r="BN752" s="182" t="str">
        <f t="shared" si="461"/>
        <v/>
      </c>
      <c r="BO752" s="182" t="str">
        <f t="shared" si="462"/>
        <v/>
      </c>
      <c r="BP752" s="182" t="str">
        <f t="shared" si="463"/>
        <v/>
      </c>
      <c r="BQ752" s="182" t="str">
        <f t="shared" si="464"/>
        <v/>
      </c>
      <c r="BR752" s="182" t="str">
        <f t="shared" si="465"/>
        <v/>
      </c>
      <c r="BS752" s="182" t="str">
        <f t="shared" si="466"/>
        <v/>
      </c>
      <c r="BT752" s="182" t="str">
        <f t="shared" si="467"/>
        <v/>
      </c>
      <c r="BU752" s="183" t="str">
        <f t="shared" si="468"/>
        <v/>
      </c>
      <c r="BV752" s="184" t="str">
        <f>IF('Cálculos '!C758="","",AVERAGE(AN752:BU752))</f>
        <v/>
      </c>
    </row>
    <row r="753" spans="2:74" ht="17.25" hidden="1" thickBot="1" x14ac:dyDescent="0.35">
      <c r="B753" s="165">
        <f t="shared" si="433"/>
        <v>751</v>
      </c>
      <c r="C753" s="171" t="str">
        <f>IF('Cálculos '!J759="","",'Cálculos '!J759)</f>
        <v/>
      </c>
      <c r="D753" s="172" t="str">
        <f>IF('Cálculos '!K759="","",'Cálculos '!K759)</f>
        <v/>
      </c>
      <c r="E753" s="172" t="str">
        <f>IF('Cálculos '!L759="","",'Cálculos '!L759)</f>
        <v/>
      </c>
      <c r="F753" s="172" t="str">
        <f>IF('Cálculos '!M759="","",'Cálculos '!M759)</f>
        <v/>
      </c>
      <c r="G753" s="172" t="str">
        <f>IF('Cálculos '!N759="","",'Cálculos '!N759)</f>
        <v/>
      </c>
      <c r="H753" s="172" t="str">
        <f>IF('Cálculos '!O759="","",'Cálculos '!O759)</f>
        <v/>
      </c>
      <c r="I753" s="172" t="str">
        <f>IF('Cálculos '!P759="","",'Cálculos '!P759)</f>
        <v/>
      </c>
      <c r="J753" s="172" t="str">
        <f>IF('Cálculos '!Q759="","",'Cálculos '!Q759)</f>
        <v/>
      </c>
      <c r="K753" s="172" t="str">
        <f>IF('Cálculos '!R759="","",'Cálculos '!R759)</f>
        <v/>
      </c>
      <c r="L753" s="172" t="str">
        <f>IF('Cálculos '!S759="","",'Cálculos '!S759)</f>
        <v/>
      </c>
      <c r="M753" s="172" t="str">
        <f>IF('Cálculos '!T759="","",'Cálculos '!T759)</f>
        <v/>
      </c>
      <c r="N753" s="172" t="str">
        <f>IF('Cálculos '!U759="","",'Cálculos '!U759)</f>
        <v/>
      </c>
      <c r="O753" s="172" t="str">
        <f>IF('Cálculos '!V759="","",'Cálculos '!V759)</f>
        <v/>
      </c>
      <c r="P753" s="172" t="str">
        <f>IF('Cálculos '!W759="","",'Cálculos '!W759)</f>
        <v/>
      </c>
      <c r="Q753" s="172" t="str">
        <f>IF('Cálculos '!X759="","",'Cálculos '!X759)</f>
        <v/>
      </c>
      <c r="R753" s="172" t="str">
        <f>IF('Cálculos '!Y759="","",'Cálculos '!Y759)</f>
        <v/>
      </c>
      <c r="S753" s="172" t="str">
        <f>IF('Cálculos '!Z759="","",'Cálculos '!Z759)</f>
        <v/>
      </c>
      <c r="T753" s="172" t="str">
        <f>IF('Cálculos '!AA759="","",'Cálculos '!AA759)</f>
        <v/>
      </c>
      <c r="U753" s="172" t="str">
        <f>IF('Cálculos '!AB759="","",'Cálculos '!AB759)</f>
        <v/>
      </c>
      <c r="V753" s="172" t="str">
        <f>IF('Cálculos '!AC759="","",'Cálculos '!AC759)</f>
        <v/>
      </c>
      <c r="W753" s="172" t="str">
        <f>IF('Cálculos '!AD759="","",'Cálculos '!AD759)</f>
        <v/>
      </c>
      <c r="X753" s="172" t="str">
        <f>IF('Cálculos '!AE759="","",'Cálculos '!AE759)</f>
        <v/>
      </c>
      <c r="Y753" s="172" t="str">
        <f>IF('Cálculos '!AF759="","",'Cálculos '!AF759)</f>
        <v/>
      </c>
      <c r="Z753" s="172" t="str">
        <f>IF('Cálculos '!AG759="","",'Cálculos '!AG759)</f>
        <v/>
      </c>
      <c r="AA753" s="172" t="str">
        <f>IF('Cálculos '!AH759="","",'Cálculos '!AH759)</f>
        <v/>
      </c>
      <c r="AB753" s="172" t="str">
        <f>IF('Cálculos '!AI759="","",'Cálculos '!AI759)</f>
        <v/>
      </c>
      <c r="AC753" s="172" t="str">
        <f>IF('Cálculos '!AJ759="","",'Cálculos '!AJ759)</f>
        <v/>
      </c>
      <c r="AD753" s="172" t="str">
        <f>IF('Cálculos '!AK759="","",'Cálculos '!AK759)</f>
        <v/>
      </c>
      <c r="AE753" s="172" t="str">
        <f>IF('Cálculos '!AL759="","",'Cálculos '!AL759)</f>
        <v/>
      </c>
      <c r="AF753" s="172" t="str">
        <f>IF('Cálculos '!AM759="","",'Cálculos '!AM759)</f>
        <v/>
      </c>
      <c r="AG753" s="172" t="str">
        <f>IF('Cálculos '!AN759="","",'Cálculos '!AN759)</f>
        <v/>
      </c>
      <c r="AH753" s="172" t="str">
        <f>IF('Cálculos '!AO759="","",'Cálculos '!AO759)</f>
        <v/>
      </c>
      <c r="AI753" s="172" t="str">
        <f>IF('Cálculos '!AP759="","",'Cálculos '!AP759)</f>
        <v/>
      </c>
      <c r="AJ753" s="443" t="str">
        <f>IF('Cálculos '!AQ759="","",'Cálculos '!AQ759)</f>
        <v/>
      </c>
      <c r="AK753" s="446" t="str">
        <f>IF('Cálculos '!D759="","",AVERAGE(C753:AJ753))</f>
        <v/>
      </c>
      <c r="AM753" s="181">
        <f t="shared" si="434"/>
        <v>751</v>
      </c>
      <c r="AN753" s="284" t="str">
        <f t="shared" si="435"/>
        <v/>
      </c>
      <c r="AO753" s="285" t="str">
        <f t="shared" si="436"/>
        <v/>
      </c>
      <c r="AP753" s="285" t="str">
        <f t="shared" si="437"/>
        <v/>
      </c>
      <c r="AQ753" s="285" t="str">
        <f t="shared" si="438"/>
        <v/>
      </c>
      <c r="AR753" s="182" t="str">
        <f t="shared" si="439"/>
        <v/>
      </c>
      <c r="AS753" s="182" t="str">
        <f t="shared" si="440"/>
        <v/>
      </c>
      <c r="AT753" s="182" t="str">
        <f t="shared" si="441"/>
        <v/>
      </c>
      <c r="AU753" s="182" t="str">
        <f t="shared" si="442"/>
        <v/>
      </c>
      <c r="AV753" s="182" t="str">
        <f t="shared" si="443"/>
        <v/>
      </c>
      <c r="AW753" s="182" t="str">
        <f t="shared" si="444"/>
        <v/>
      </c>
      <c r="AX753" s="182" t="str">
        <f t="shared" si="445"/>
        <v/>
      </c>
      <c r="AY753" s="182" t="str">
        <f t="shared" si="446"/>
        <v/>
      </c>
      <c r="AZ753" s="182" t="str">
        <f t="shared" si="447"/>
        <v/>
      </c>
      <c r="BA753" s="182" t="str">
        <f t="shared" si="448"/>
        <v/>
      </c>
      <c r="BB753" s="182" t="str">
        <f t="shared" si="449"/>
        <v/>
      </c>
      <c r="BC753" s="182" t="str">
        <f t="shared" si="450"/>
        <v/>
      </c>
      <c r="BD753" s="182" t="str">
        <f t="shared" si="451"/>
        <v/>
      </c>
      <c r="BE753" s="182" t="str">
        <f t="shared" si="452"/>
        <v/>
      </c>
      <c r="BF753" s="182" t="str">
        <f t="shared" si="453"/>
        <v/>
      </c>
      <c r="BG753" s="182" t="str">
        <f t="shared" si="454"/>
        <v/>
      </c>
      <c r="BH753" s="182" t="str">
        <f t="shared" si="455"/>
        <v/>
      </c>
      <c r="BI753" s="182" t="str">
        <f t="shared" si="456"/>
        <v/>
      </c>
      <c r="BJ753" s="182" t="str">
        <f t="shared" si="457"/>
        <v/>
      </c>
      <c r="BK753" s="182" t="str">
        <f t="shared" si="458"/>
        <v/>
      </c>
      <c r="BL753" s="182" t="str">
        <f t="shared" si="459"/>
        <v/>
      </c>
      <c r="BM753" s="182" t="str">
        <f t="shared" si="460"/>
        <v/>
      </c>
      <c r="BN753" s="182" t="str">
        <f t="shared" si="461"/>
        <v/>
      </c>
      <c r="BO753" s="182" t="str">
        <f t="shared" si="462"/>
        <v/>
      </c>
      <c r="BP753" s="182" t="str">
        <f t="shared" si="463"/>
        <v/>
      </c>
      <c r="BQ753" s="182" t="str">
        <f t="shared" si="464"/>
        <v/>
      </c>
      <c r="BR753" s="182" t="str">
        <f t="shared" si="465"/>
        <v/>
      </c>
      <c r="BS753" s="182" t="str">
        <f t="shared" si="466"/>
        <v/>
      </c>
      <c r="BT753" s="182" t="str">
        <f t="shared" si="467"/>
        <v/>
      </c>
      <c r="BU753" s="183" t="str">
        <f t="shared" si="468"/>
        <v/>
      </c>
      <c r="BV753" s="184" t="str">
        <f>IF('Cálculos '!C759="","",AVERAGE(AN753:BU753))</f>
        <v/>
      </c>
    </row>
    <row r="754" spans="2:74" ht="17.25" hidden="1" thickBot="1" x14ac:dyDescent="0.35">
      <c r="B754" s="165">
        <f t="shared" si="433"/>
        <v>752</v>
      </c>
      <c r="C754" s="171" t="str">
        <f>IF('Cálculos '!J760="","",'Cálculos '!J760)</f>
        <v/>
      </c>
      <c r="D754" s="172" t="str">
        <f>IF('Cálculos '!K760="","",'Cálculos '!K760)</f>
        <v/>
      </c>
      <c r="E754" s="172" t="str">
        <f>IF('Cálculos '!L760="","",'Cálculos '!L760)</f>
        <v/>
      </c>
      <c r="F754" s="172" t="str">
        <f>IF('Cálculos '!M760="","",'Cálculos '!M760)</f>
        <v/>
      </c>
      <c r="G754" s="172" t="str">
        <f>IF('Cálculos '!N760="","",'Cálculos '!N760)</f>
        <v/>
      </c>
      <c r="H754" s="172" t="str">
        <f>IF('Cálculos '!O760="","",'Cálculos '!O760)</f>
        <v/>
      </c>
      <c r="I754" s="172" t="str">
        <f>IF('Cálculos '!P760="","",'Cálculos '!P760)</f>
        <v/>
      </c>
      <c r="J754" s="172" t="str">
        <f>IF('Cálculos '!Q760="","",'Cálculos '!Q760)</f>
        <v/>
      </c>
      <c r="K754" s="172" t="str">
        <f>IF('Cálculos '!R760="","",'Cálculos '!R760)</f>
        <v/>
      </c>
      <c r="L754" s="172" t="str">
        <f>IF('Cálculos '!S760="","",'Cálculos '!S760)</f>
        <v/>
      </c>
      <c r="M754" s="172" t="str">
        <f>IF('Cálculos '!T760="","",'Cálculos '!T760)</f>
        <v/>
      </c>
      <c r="N754" s="172" t="str">
        <f>IF('Cálculos '!U760="","",'Cálculos '!U760)</f>
        <v/>
      </c>
      <c r="O754" s="172" t="str">
        <f>IF('Cálculos '!V760="","",'Cálculos '!V760)</f>
        <v/>
      </c>
      <c r="P754" s="172" t="str">
        <f>IF('Cálculos '!W760="","",'Cálculos '!W760)</f>
        <v/>
      </c>
      <c r="Q754" s="172" t="str">
        <f>IF('Cálculos '!X760="","",'Cálculos '!X760)</f>
        <v/>
      </c>
      <c r="R754" s="172" t="str">
        <f>IF('Cálculos '!Y760="","",'Cálculos '!Y760)</f>
        <v/>
      </c>
      <c r="S754" s="172" t="str">
        <f>IF('Cálculos '!Z760="","",'Cálculos '!Z760)</f>
        <v/>
      </c>
      <c r="T754" s="172" t="str">
        <f>IF('Cálculos '!AA760="","",'Cálculos '!AA760)</f>
        <v/>
      </c>
      <c r="U754" s="172" t="str">
        <f>IF('Cálculos '!AB760="","",'Cálculos '!AB760)</f>
        <v/>
      </c>
      <c r="V754" s="172" t="str">
        <f>IF('Cálculos '!AC760="","",'Cálculos '!AC760)</f>
        <v/>
      </c>
      <c r="W754" s="172" t="str">
        <f>IF('Cálculos '!AD760="","",'Cálculos '!AD760)</f>
        <v/>
      </c>
      <c r="X754" s="172" t="str">
        <f>IF('Cálculos '!AE760="","",'Cálculos '!AE760)</f>
        <v/>
      </c>
      <c r="Y754" s="172" t="str">
        <f>IF('Cálculos '!AF760="","",'Cálculos '!AF760)</f>
        <v/>
      </c>
      <c r="Z754" s="172" t="str">
        <f>IF('Cálculos '!AG760="","",'Cálculos '!AG760)</f>
        <v/>
      </c>
      <c r="AA754" s="172" t="str">
        <f>IF('Cálculos '!AH760="","",'Cálculos '!AH760)</f>
        <v/>
      </c>
      <c r="AB754" s="172" t="str">
        <f>IF('Cálculos '!AI760="","",'Cálculos '!AI760)</f>
        <v/>
      </c>
      <c r="AC754" s="172" t="str">
        <f>IF('Cálculos '!AJ760="","",'Cálculos '!AJ760)</f>
        <v/>
      </c>
      <c r="AD754" s="172" t="str">
        <f>IF('Cálculos '!AK760="","",'Cálculos '!AK760)</f>
        <v/>
      </c>
      <c r="AE754" s="172" t="str">
        <f>IF('Cálculos '!AL760="","",'Cálculos '!AL760)</f>
        <v/>
      </c>
      <c r="AF754" s="172" t="str">
        <f>IF('Cálculos '!AM760="","",'Cálculos '!AM760)</f>
        <v/>
      </c>
      <c r="AG754" s="172" t="str">
        <f>IF('Cálculos '!AN760="","",'Cálculos '!AN760)</f>
        <v/>
      </c>
      <c r="AH754" s="172" t="str">
        <f>IF('Cálculos '!AO760="","",'Cálculos '!AO760)</f>
        <v/>
      </c>
      <c r="AI754" s="172" t="str">
        <f>IF('Cálculos '!AP760="","",'Cálculos '!AP760)</f>
        <v/>
      </c>
      <c r="AJ754" s="443" t="str">
        <f>IF('Cálculos '!AQ760="","",'Cálculos '!AQ760)</f>
        <v/>
      </c>
      <c r="AK754" s="446" t="str">
        <f>IF('Cálculos '!D760="","",AVERAGE(C754:AJ754))</f>
        <v/>
      </c>
      <c r="AM754" s="181">
        <f t="shared" si="434"/>
        <v>752</v>
      </c>
      <c r="AN754" s="284" t="str">
        <f t="shared" si="435"/>
        <v/>
      </c>
      <c r="AO754" s="285" t="str">
        <f t="shared" si="436"/>
        <v/>
      </c>
      <c r="AP754" s="285" t="str">
        <f t="shared" si="437"/>
        <v/>
      </c>
      <c r="AQ754" s="285" t="str">
        <f t="shared" si="438"/>
        <v/>
      </c>
      <c r="AR754" s="182" t="str">
        <f t="shared" si="439"/>
        <v/>
      </c>
      <c r="AS754" s="182" t="str">
        <f t="shared" si="440"/>
        <v/>
      </c>
      <c r="AT754" s="182" t="str">
        <f t="shared" si="441"/>
        <v/>
      </c>
      <c r="AU754" s="182" t="str">
        <f t="shared" si="442"/>
        <v/>
      </c>
      <c r="AV754" s="182" t="str">
        <f t="shared" si="443"/>
        <v/>
      </c>
      <c r="AW754" s="182" t="str">
        <f t="shared" si="444"/>
        <v/>
      </c>
      <c r="AX754" s="182" t="str">
        <f t="shared" si="445"/>
        <v/>
      </c>
      <c r="AY754" s="182" t="str">
        <f t="shared" si="446"/>
        <v/>
      </c>
      <c r="AZ754" s="182" t="str">
        <f t="shared" si="447"/>
        <v/>
      </c>
      <c r="BA754" s="182" t="str">
        <f t="shared" si="448"/>
        <v/>
      </c>
      <c r="BB754" s="182" t="str">
        <f t="shared" si="449"/>
        <v/>
      </c>
      <c r="BC754" s="182" t="str">
        <f t="shared" si="450"/>
        <v/>
      </c>
      <c r="BD754" s="182" t="str">
        <f t="shared" si="451"/>
        <v/>
      </c>
      <c r="BE754" s="182" t="str">
        <f t="shared" si="452"/>
        <v/>
      </c>
      <c r="BF754" s="182" t="str">
        <f t="shared" si="453"/>
        <v/>
      </c>
      <c r="BG754" s="182" t="str">
        <f t="shared" si="454"/>
        <v/>
      </c>
      <c r="BH754" s="182" t="str">
        <f t="shared" si="455"/>
        <v/>
      </c>
      <c r="BI754" s="182" t="str">
        <f t="shared" si="456"/>
        <v/>
      </c>
      <c r="BJ754" s="182" t="str">
        <f t="shared" si="457"/>
        <v/>
      </c>
      <c r="BK754" s="182" t="str">
        <f t="shared" si="458"/>
        <v/>
      </c>
      <c r="BL754" s="182" t="str">
        <f t="shared" si="459"/>
        <v/>
      </c>
      <c r="BM754" s="182" t="str">
        <f t="shared" si="460"/>
        <v/>
      </c>
      <c r="BN754" s="182" t="str">
        <f t="shared" si="461"/>
        <v/>
      </c>
      <c r="BO754" s="182" t="str">
        <f t="shared" si="462"/>
        <v/>
      </c>
      <c r="BP754" s="182" t="str">
        <f t="shared" si="463"/>
        <v/>
      </c>
      <c r="BQ754" s="182" t="str">
        <f t="shared" si="464"/>
        <v/>
      </c>
      <c r="BR754" s="182" t="str">
        <f t="shared" si="465"/>
        <v/>
      </c>
      <c r="BS754" s="182" t="str">
        <f t="shared" si="466"/>
        <v/>
      </c>
      <c r="BT754" s="182" t="str">
        <f t="shared" si="467"/>
        <v/>
      </c>
      <c r="BU754" s="183" t="str">
        <f t="shared" si="468"/>
        <v/>
      </c>
      <c r="BV754" s="184" t="str">
        <f>IF('Cálculos '!C760="","",AVERAGE(AN754:BU754))</f>
        <v/>
      </c>
    </row>
    <row r="755" spans="2:74" ht="17.25" hidden="1" thickBot="1" x14ac:dyDescent="0.35">
      <c r="B755" s="165">
        <f t="shared" si="433"/>
        <v>753</v>
      </c>
      <c r="C755" s="171" t="str">
        <f>IF('Cálculos '!J761="","",'Cálculos '!J761)</f>
        <v/>
      </c>
      <c r="D755" s="172" t="str">
        <f>IF('Cálculos '!K761="","",'Cálculos '!K761)</f>
        <v/>
      </c>
      <c r="E755" s="172" t="str">
        <f>IF('Cálculos '!L761="","",'Cálculos '!L761)</f>
        <v/>
      </c>
      <c r="F755" s="172" t="str">
        <f>IF('Cálculos '!M761="","",'Cálculos '!M761)</f>
        <v/>
      </c>
      <c r="G755" s="172" t="str">
        <f>IF('Cálculos '!N761="","",'Cálculos '!N761)</f>
        <v/>
      </c>
      <c r="H755" s="172" t="str">
        <f>IF('Cálculos '!O761="","",'Cálculos '!O761)</f>
        <v/>
      </c>
      <c r="I755" s="172" t="str">
        <f>IF('Cálculos '!P761="","",'Cálculos '!P761)</f>
        <v/>
      </c>
      <c r="J755" s="172" t="str">
        <f>IF('Cálculos '!Q761="","",'Cálculos '!Q761)</f>
        <v/>
      </c>
      <c r="K755" s="172" t="str">
        <f>IF('Cálculos '!R761="","",'Cálculos '!R761)</f>
        <v/>
      </c>
      <c r="L755" s="172" t="str">
        <f>IF('Cálculos '!S761="","",'Cálculos '!S761)</f>
        <v/>
      </c>
      <c r="M755" s="172" t="str">
        <f>IF('Cálculos '!T761="","",'Cálculos '!T761)</f>
        <v/>
      </c>
      <c r="N755" s="172" t="str">
        <f>IF('Cálculos '!U761="","",'Cálculos '!U761)</f>
        <v/>
      </c>
      <c r="O755" s="172" t="str">
        <f>IF('Cálculos '!V761="","",'Cálculos '!V761)</f>
        <v/>
      </c>
      <c r="P755" s="172" t="str">
        <f>IF('Cálculos '!W761="","",'Cálculos '!W761)</f>
        <v/>
      </c>
      <c r="Q755" s="172" t="str">
        <f>IF('Cálculos '!X761="","",'Cálculos '!X761)</f>
        <v/>
      </c>
      <c r="R755" s="172" t="str">
        <f>IF('Cálculos '!Y761="","",'Cálculos '!Y761)</f>
        <v/>
      </c>
      <c r="S755" s="172" t="str">
        <f>IF('Cálculos '!Z761="","",'Cálculos '!Z761)</f>
        <v/>
      </c>
      <c r="T755" s="172" t="str">
        <f>IF('Cálculos '!AA761="","",'Cálculos '!AA761)</f>
        <v/>
      </c>
      <c r="U755" s="172" t="str">
        <f>IF('Cálculos '!AB761="","",'Cálculos '!AB761)</f>
        <v/>
      </c>
      <c r="V755" s="172" t="str">
        <f>IF('Cálculos '!AC761="","",'Cálculos '!AC761)</f>
        <v/>
      </c>
      <c r="W755" s="172" t="str">
        <f>IF('Cálculos '!AD761="","",'Cálculos '!AD761)</f>
        <v/>
      </c>
      <c r="X755" s="172" t="str">
        <f>IF('Cálculos '!AE761="","",'Cálculos '!AE761)</f>
        <v/>
      </c>
      <c r="Y755" s="172" t="str">
        <f>IF('Cálculos '!AF761="","",'Cálculos '!AF761)</f>
        <v/>
      </c>
      <c r="Z755" s="172" t="str">
        <f>IF('Cálculos '!AG761="","",'Cálculos '!AG761)</f>
        <v/>
      </c>
      <c r="AA755" s="172" t="str">
        <f>IF('Cálculos '!AH761="","",'Cálculos '!AH761)</f>
        <v/>
      </c>
      <c r="AB755" s="172" t="str">
        <f>IF('Cálculos '!AI761="","",'Cálculos '!AI761)</f>
        <v/>
      </c>
      <c r="AC755" s="172" t="str">
        <f>IF('Cálculos '!AJ761="","",'Cálculos '!AJ761)</f>
        <v/>
      </c>
      <c r="AD755" s="172" t="str">
        <f>IF('Cálculos '!AK761="","",'Cálculos '!AK761)</f>
        <v/>
      </c>
      <c r="AE755" s="172" t="str">
        <f>IF('Cálculos '!AL761="","",'Cálculos '!AL761)</f>
        <v/>
      </c>
      <c r="AF755" s="172" t="str">
        <f>IF('Cálculos '!AM761="","",'Cálculos '!AM761)</f>
        <v/>
      </c>
      <c r="AG755" s="172" t="str">
        <f>IF('Cálculos '!AN761="","",'Cálculos '!AN761)</f>
        <v/>
      </c>
      <c r="AH755" s="172" t="str">
        <f>IF('Cálculos '!AO761="","",'Cálculos '!AO761)</f>
        <v/>
      </c>
      <c r="AI755" s="172" t="str">
        <f>IF('Cálculos '!AP761="","",'Cálculos '!AP761)</f>
        <v/>
      </c>
      <c r="AJ755" s="443" t="str">
        <f>IF('Cálculos '!AQ761="","",'Cálculos '!AQ761)</f>
        <v/>
      </c>
      <c r="AK755" s="446" t="str">
        <f>IF('Cálculos '!D761="","",AVERAGE(C755:AJ755))</f>
        <v/>
      </c>
      <c r="AM755" s="181">
        <f t="shared" si="434"/>
        <v>753</v>
      </c>
      <c r="AN755" s="284" t="str">
        <f t="shared" si="435"/>
        <v/>
      </c>
      <c r="AO755" s="285" t="str">
        <f t="shared" si="436"/>
        <v/>
      </c>
      <c r="AP755" s="285" t="str">
        <f t="shared" si="437"/>
        <v/>
      </c>
      <c r="AQ755" s="285" t="str">
        <f t="shared" si="438"/>
        <v/>
      </c>
      <c r="AR755" s="182" t="str">
        <f t="shared" si="439"/>
        <v/>
      </c>
      <c r="AS755" s="182" t="str">
        <f t="shared" si="440"/>
        <v/>
      </c>
      <c r="AT755" s="182" t="str">
        <f t="shared" si="441"/>
        <v/>
      </c>
      <c r="AU755" s="182" t="str">
        <f t="shared" si="442"/>
        <v/>
      </c>
      <c r="AV755" s="182" t="str">
        <f t="shared" si="443"/>
        <v/>
      </c>
      <c r="AW755" s="182" t="str">
        <f t="shared" si="444"/>
        <v/>
      </c>
      <c r="AX755" s="182" t="str">
        <f t="shared" si="445"/>
        <v/>
      </c>
      <c r="AY755" s="182" t="str">
        <f t="shared" si="446"/>
        <v/>
      </c>
      <c r="AZ755" s="182" t="str">
        <f t="shared" si="447"/>
        <v/>
      </c>
      <c r="BA755" s="182" t="str">
        <f t="shared" si="448"/>
        <v/>
      </c>
      <c r="BB755" s="182" t="str">
        <f t="shared" si="449"/>
        <v/>
      </c>
      <c r="BC755" s="182" t="str">
        <f t="shared" si="450"/>
        <v/>
      </c>
      <c r="BD755" s="182" t="str">
        <f t="shared" si="451"/>
        <v/>
      </c>
      <c r="BE755" s="182" t="str">
        <f t="shared" si="452"/>
        <v/>
      </c>
      <c r="BF755" s="182" t="str">
        <f t="shared" si="453"/>
        <v/>
      </c>
      <c r="BG755" s="182" t="str">
        <f t="shared" si="454"/>
        <v/>
      </c>
      <c r="BH755" s="182" t="str">
        <f t="shared" si="455"/>
        <v/>
      </c>
      <c r="BI755" s="182" t="str">
        <f t="shared" si="456"/>
        <v/>
      </c>
      <c r="BJ755" s="182" t="str">
        <f t="shared" si="457"/>
        <v/>
      </c>
      <c r="BK755" s="182" t="str">
        <f t="shared" si="458"/>
        <v/>
      </c>
      <c r="BL755" s="182" t="str">
        <f t="shared" si="459"/>
        <v/>
      </c>
      <c r="BM755" s="182" t="str">
        <f t="shared" si="460"/>
        <v/>
      </c>
      <c r="BN755" s="182" t="str">
        <f t="shared" si="461"/>
        <v/>
      </c>
      <c r="BO755" s="182" t="str">
        <f t="shared" si="462"/>
        <v/>
      </c>
      <c r="BP755" s="182" t="str">
        <f t="shared" si="463"/>
        <v/>
      </c>
      <c r="BQ755" s="182" t="str">
        <f t="shared" si="464"/>
        <v/>
      </c>
      <c r="BR755" s="182" t="str">
        <f t="shared" si="465"/>
        <v/>
      </c>
      <c r="BS755" s="182" t="str">
        <f t="shared" si="466"/>
        <v/>
      </c>
      <c r="BT755" s="182" t="str">
        <f t="shared" si="467"/>
        <v/>
      </c>
      <c r="BU755" s="183" t="str">
        <f t="shared" si="468"/>
        <v/>
      </c>
      <c r="BV755" s="184" t="str">
        <f>IF('Cálculos '!C761="","",AVERAGE(AN755:BU755))</f>
        <v/>
      </c>
    </row>
    <row r="756" spans="2:74" ht="17.25" hidden="1" thickBot="1" x14ac:dyDescent="0.35">
      <c r="B756" s="165">
        <f t="shared" si="433"/>
        <v>754</v>
      </c>
      <c r="C756" s="171" t="str">
        <f>IF('Cálculos '!J762="","",'Cálculos '!J762)</f>
        <v/>
      </c>
      <c r="D756" s="172" t="str">
        <f>IF('Cálculos '!K762="","",'Cálculos '!K762)</f>
        <v/>
      </c>
      <c r="E756" s="172" t="str">
        <f>IF('Cálculos '!L762="","",'Cálculos '!L762)</f>
        <v/>
      </c>
      <c r="F756" s="172" t="str">
        <f>IF('Cálculos '!M762="","",'Cálculos '!M762)</f>
        <v/>
      </c>
      <c r="G756" s="172" t="str">
        <f>IF('Cálculos '!N762="","",'Cálculos '!N762)</f>
        <v/>
      </c>
      <c r="H756" s="172" t="str">
        <f>IF('Cálculos '!O762="","",'Cálculos '!O762)</f>
        <v/>
      </c>
      <c r="I756" s="172" t="str">
        <f>IF('Cálculos '!P762="","",'Cálculos '!P762)</f>
        <v/>
      </c>
      <c r="J756" s="172" t="str">
        <f>IF('Cálculos '!Q762="","",'Cálculos '!Q762)</f>
        <v/>
      </c>
      <c r="K756" s="172" t="str">
        <f>IF('Cálculos '!R762="","",'Cálculos '!R762)</f>
        <v/>
      </c>
      <c r="L756" s="172" t="str">
        <f>IF('Cálculos '!S762="","",'Cálculos '!S762)</f>
        <v/>
      </c>
      <c r="M756" s="172" t="str">
        <f>IF('Cálculos '!T762="","",'Cálculos '!T762)</f>
        <v/>
      </c>
      <c r="N756" s="172" t="str">
        <f>IF('Cálculos '!U762="","",'Cálculos '!U762)</f>
        <v/>
      </c>
      <c r="O756" s="172" t="str">
        <f>IF('Cálculos '!V762="","",'Cálculos '!V762)</f>
        <v/>
      </c>
      <c r="P756" s="172" t="str">
        <f>IF('Cálculos '!W762="","",'Cálculos '!W762)</f>
        <v/>
      </c>
      <c r="Q756" s="172" t="str">
        <f>IF('Cálculos '!X762="","",'Cálculos '!X762)</f>
        <v/>
      </c>
      <c r="R756" s="172" t="str">
        <f>IF('Cálculos '!Y762="","",'Cálculos '!Y762)</f>
        <v/>
      </c>
      <c r="S756" s="172" t="str">
        <f>IF('Cálculos '!Z762="","",'Cálculos '!Z762)</f>
        <v/>
      </c>
      <c r="T756" s="172" t="str">
        <f>IF('Cálculos '!AA762="","",'Cálculos '!AA762)</f>
        <v/>
      </c>
      <c r="U756" s="172" t="str">
        <f>IF('Cálculos '!AB762="","",'Cálculos '!AB762)</f>
        <v/>
      </c>
      <c r="V756" s="172" t="str">
        <f>IF('Cálculos '!AC762="","",'Cálculos '!AC762)</f>
        <v/>
      </c>
      <c r="W756" s="172" t="str">
        <f>IF('Cálculos '!AD762="","",'Cálculos '!AD762)</f>
        <v/>
      </c>
      <c r="X756" s="172" t="str">
        <f>IF('Cálculos '!AE762="","",'Cálculos '!AE762)</f>
        <v/>
      </c>
      <c r="Y756" s="172" t="str">
        <f>IF('Cálculos '!AF762="","",'Cálculos '!AF762)</f>
        <v/>
      </c>
      <c r="Z756" s="172" t="str">
        <f>IF('Cálculos '!AG762="","",'Cálculos '!AG762)</f>
        <v/>
      </c>
      <c r="AA756" s="172" t="str">
        <f>IF('Cálculos '!AH762="","",'Cálculos '!AH762)</f>
        <v/>
      </c>
      <c r="AB756" s="172" t="str">
        <f>IF('Cálculos '!AI762="","",'Cálculos '!AI762)</f>
        <v/>
      </c>
      <c r="AC756" s="172" t="str">
        <f>IF('Cálculos '!AJ762="","",'Cálculos '!AJ762)</f>
        <v/>
      </c>
      <c r="AD756" s="172" t="str">
        <f>IF('Cálculos '!AK762="","",'Cálculos '!AK762)</f>
        <v/>
      </c>
      <c r="AE756" s="172" t="str">
        <f>IF('Cálculos '!AL762="","",'Cálculos '!AL762)</f>
        <v/>
      </c>
      <c r="AF756" s="172" t="str">
        <f>IF('Cálculos '!AM762="","",'Cálculos '!AM762)</f>
        <v/>
      </c>
      <c r="AG756" s="172" t="str">
        <f>IF('Cálculos '!AN762="","",'Cálculos '!AN762)</f>
        <v/>
      </c>
      <c r="AH756" s="172" t="str">
        <f>IF('Cálculos '!AO762="","",'Cálculos '!AO762)</f>
        <v/>
      </c>
      <c r="AI756" s="172" t="str">
        <f>IF('Cálculos '!AP762="","",'Cálculos '!AP762)</f>
        <v/>
      </c>
      <c r="AJ756" s="443" t="str">
        <f>IF('Cálculos '!AQ762="","",'Cálculos '!AQ762)</f>
        <v/>
      </c>
      <c r="AK756" s="446" t="str">
        <f>IF('Cálculos '!D762="","",AVERAGE(C756:AJ756))</f>
        <v/>
      </c>
      <c r="AM756" s="181">
        <f t="shared" si="434"/>
        <v>754</v>
      </c>
      <c r="AN756" s="284" t="str">
        <f t="shared" si="435"/>
        <v/>
      </c>
      <c r="AO756" s="285" t="str">
        <f t="shared" si="436"/>
        <v/>
      </c>
      <c r="AP756" s="285" t="str">
        <f t="shared" si="437"/>
        <v/>
      </c>
      <c r="AQ756" s="285" t="str">
        <f t="shared" si="438"/>
        <v/>
      </c>
      <c r="AR756" s="182" t="str">
        <f t="shared" si="439"/>
        <v/>
      </c>
      <c r="AS756" s="182" t="str">
        <f t="shared" si="440"/>
        <v/>
      </c>
      <c r="AT756" s="182" t="str">
        <f t="shared" si="441"/>
        <v/>
      </c>
      <c r="AU756" s="182" t="str">
        <f t="shared" si="442"/>
        <v/>
      </c>
      <c r="AV756" s="182" t="str">
        <f t="shared" si="443"/>
        <v/>
      </c>
      <c r="AW756" s="182" t="str">
        <f t="shared" si="444"/>
        <v/>
      </c>
      <c r="AX756" s="182" t="str">
        <f t="shared" si="445"/>
        <v/>
      </c>
      <c r="AY756" s="182" t="str">
        <f t="shared" si="446"/>
        <v/>
      </c>
      <c r="AZ756" s="182" t="str">
        <f t="shared" si="447"/>
        <v/>
      </c>
      <c r="BA756" s="182" t="str">
        <f t="shared" si="448"/>
        <v/>
      </c>
      <c r="BB756" s="182" t="str">
        <f t="shared" si="449"/>
        <v/>
      </c>
      <c r="BC756" s="182" t="str">
        <f t="shared" si="450"/>
        <v/>
      </c>
      <c r="BD756" s="182" t="str">
        <f t="shared" si="451"/>
        <v/>
      </c>
      <c r="BE756" s="182" t="str">
        <f t="shared" si="452"/>
        <v/>
      </c>
      <c r="BF756" s="182" t="str">
        <f t="shared" si="453"/>
        <v/>
      </c>
      <c r="BG756" s="182" t="str">
        <f t="shared" si="454"/>
        <v/>
      </c>
      <c r="BH756" s="182" t="str">
        <f t="shared" si="455"/>
        <v/>
      </c>
      <c r="BI756" s="182" t="str">
        <f t="shared" si="456"/>
        <v/>
      </c>
      <c r="BJ756" s="182" t="str">
        <f t="shared" si="457"/>
        <v/>
      </c>
      <c r="BK756" s="182" t="str">
        <f t="shared" si="458"/>
        <v/>
      </c>
      <c r="BL756" s="182" t="str">
        <f t="shared" si="459"/>
        <v/>
      </c>
      <c r="BM756" s="182" t="str">
        <f t="shared" si="460"/>
        <v/>
      </c>
      <c r="BN756" s="182" t="str">
        <f t="shared" si="461"/>
        <v/>
      </c>
      <c r="BO756" s="182" t="str">
        <f t="shared" si="462"/>
        <v/>
      </c>
      <c r="BP756" s="182" t="str">
        <f t="shared" si="463"/>
        <v/>
      </c>
      <c r="BQ756" s="182" t="str">
        <f t="shared" si="464"/>
        <v/>
      </c>
      <c r="BR756" s="182" t="str">
        <f t="shared" si="465"/>
        <v/>
      </c>
      <c r="BS756" s="182" t="str">
        <f t="shared" si="466"/>
        <v/>
      </c>
      <c r="BT756" s="182" t="str">
        <f t="shared" si="467"/>
        <v/>
      </c>
      <c r="BU756" s="183" t="str">
        <f t="shared" si="468"/>
        <v/>
      </c>
      <c r="BV756" s="184" t="str">
        <f>IF('Cálculos '!C762="","",AVERAGE(AN756:BU756))</f>
        <v/>
      </c>
    </row>
    <row r="757" spans="2:74" ht="17.25" hidden="1" thickBot="1" x14ac:dyDescent="0.35">
      <c r="B757" s="165">
        <f t="shared" si="433"/>
        <v>755</v>
      </c>
      <c r="C757" s="171" t="str">
        <f>IF('Cálculos '!J763="","",'Cálculos '!J763)</f>
        <v/>
      </c>
      <c r="D757" s="172" t="str">
        <f>IF('Cálculos '!K763="","",'Cálculos '!K763)</f>
        <v/>
      </c>
      <c r="E757" s="172" t="str">
        <f>IF('Cálculos '!L763="","",'Cálculos '!L763)</f>
        <v/>
      </c>
      <c r="F757" s="172" t="str">
        <f>IF('Cálculos '!M763="","",'Cálculos '!M763)</f>
        <v/>
      </c>
      <c r="G757" s="172" t="str">
        <f>IF('Cálculos '!N763="","",'Cálculos '!N763)</f>
        <v/>
      </c>
      <c r="H757" s="172" t="str">
        <f>IF('Cálculos '!O763="","",'Cálculos '!O763)</f>
        <v/>
      </c>
      <c r="I757" s="172" t="str">
        <f>IF('Cálculos '!P763="","",'Cálculos '!P763)</f>
        <v/>
      </c>
      <c r="J757" s="172" t="str">
        <f>IF('Cálculos '!Q763="","",'Cálculos '!Q763)</f>
        <v/>
      </c>
      <c r="K757" s="172" t="str">
        <f>IF('Cálculos '!R763="","",'Cálculos '!R763)</f>
        <v/>
      </c>
      <c r="L757" s="172" t="str">
        <f>IF('Cálculos '!S763="","",'Cálculos '!S763)</f>
        <v/>
      </c>
      <c r="M757" s="172" t="str">
        <f>IF('Cálculos '!T763="","",'Cálculos '!T763)</f>
        <v/>
      </c>
      <c r="N757" s="172" t="str">
        <f>IF('Cálculos '!U763="","",'Cálculos '!U763)</f>
        <v/>
      </c>
      <c r="O757" s="172" t="str">
        <f>IF('Cálculos '!V763="","",'Cálculos '!V763)</f>
        <v/>
      </c>
      <c r="P757" s="172" t="str">
        <f>IF('Cálculos '!W763="","",'Cálculos '!W763)</f>
        <v/>
      </c>
      <c r="Q757" s="172" t="str">
        <f>IF('Cálculos '!X763="","",'Cálculos '!X763)</f>
        <v/>
      </c>
      <c r="R757" s="172" t="str">
        <f>IF('Cálculos '!Y763="","",'Cálculos '!Y763)</f>
        <v/>
      </c>
      <c r="S757" s="172" t="str">
        <f>IF('Cálculos '!Z763="","",'Cálculos '!Z763)</f>
        <v/>
      </c>
      <c r="T757" s="172" t="str">
        <f>IF('Cálculos '!AA763="","",'Cálculos '!AA763)</f>
        <v/>
      </c>
      <c r="U757" s="172" t="str">
        <f>IF('Cálculos '!AB763="","",'Cálculos '!AB763)</f>
        <v/>
      </c>
      <c r="V757" s="172" t="str">
        <f>IF('Cálculos '!AC763="","",'Cálculos '!AC763)</f>
        <v/>
      </c>
      <c r="W757" s="172" t="str">
        <f>IF('Cálculos '!AD763="","",'Cálculos '!AD763)</f>
        <v/>
      </c>
      <c r="X757" s="172" t="str">
        <f>IF('Cálculos '!AE763="","",'Cálculos '!AE763)</f>
        <v/>
      </c>
      <c r="Y757" s="172" t="str">
        <f>IF('Cálculos '!AF763="","",'Cálculos '!AF763)</f>
        <v/>
      </c>
      <c r="Z757" s="172" t="str">
        <f>IF('Cálculos '!AG763="","",'Cálculos '!AG763)</f>
        <v/>
      </c>
      <c r="AA757" s="172" t="str">
        <f>IF('Cálculos '!AH763="","",'Cálculos '!AH763)</f>
        <v/>
      </c>
      <c r="AB757" s="172" t="str">
        <f>IF('Cálculos '!AI763="","",'Cálculos '!AI763)</f>
        <v/>
      </c>
      <c r="AC757" s="172" t="str">
        <f>IF('Cálculos '!AJ763="","",'Cálculos '!AJ763)</f>
        <v/>
      </c>
      <c r="AD757" s="172" t="str">
        <f>IF('Cálculos '!AK763="","",'Cálculos '!AK763)</f>
        <v/>
      </c>
      <c r="AE757" s="172" t="str">
        <f>IF('Cálculos '!AL763="","",'Cálculos '!AL763)</f>
        <v/>
      </c>
      <c r="AF757" s="172" t="str">
        <f>IF('Cálculos '!AM763="","",'Cálculos '!AM763)</f>
        <v/>
      </c>
      <c r="AG757" s="172" t="str">
        <f>IF('Cálculos '!AN763="","",'Cálculos '!AN763)</f>
        <v/>
      </c>
      <c r="AH757" s="172" t="str">
        <f>IF('Cálculos '!AO763="","",'Cálculos '!AO763)</f>
        <v/>
      </c>
      <c r="AI757" s="172" t="str">
        <f>IF('Cálculos '!AP763="","",'Cálculos '!AP763)</f>
        <v/>
      </c>
      <c r="AJ757" s="443" t="str">
        <f>IF('Cálculos '!AQ763="","",'Cálculos '!AQ763)</f>
        <v/>
      </c>
      <c r="AK757" s="446" t="str">
        <f>IF('Cálculos '!D763="","",AVERAGE(C757:AJ757))</f>
        <v/>
      </c>
      <c r="AM757" s="181">
        <f t="shared" si="434"/>
        <v>755</v>
      </c>
      <c r="AN757" s="284" t="str">
        <f t="shared" si="435"/>
        <v/>
      </c>
      <c r="AO757" s="285" t="str">
        <f t="shared" si="436"/>
        <v/>
      </c>
      <c r="AP757" s="285" t="str">
        <f t="shared" si="437"/>
        <v/>
      </c>
      <c r="AQ757" s="285" t="str">
        <f t="shared" si="438"/>
        <v/>
      </c>
      <c r="AR757" s="182" t="str">
        <f t="shared" si="439"/>
        <v/>
      </c>
      <c r="AS757" s="182" t="str">
        <f t="shared" si="440"/>
        <v/>
      </c>
      <c r="AT757" s="182" t="str">
        <f t="shared" si="441"/>
        <v/>
      </c>
      <c r="AU757" s="182" t="str">
        <f t="shared" si="442"/>
        <v/>
      </c>
      <c r="AV757" s="182" t="str">
        <f t="shared" si="443"/>
        <v/>
      </c>
      <c r="AW757" s="182" t="str">
        <f t="shared" si="444"/>
        <v/>
      </c>
      <c r="AX757" s="182" t="str">
        <f t="shared" si="445"/>
        <v/>
      </c>
      <c r="AY757" s="182" t="str">
        <f t="shared" si="446"/>
        <v/>
      </c>
      <c r="AZ757" s="182" t="str">
        <f t="shared" si="447"/>
        <v/>
      </c>
      <c r="BA757" s="182" t="str">
        <f t="shared" si="448"/>
        <v/>
      </c>
      <c r="BB757" s="182" t="str">
        <f t="shared" si="449"/>
        <v/>
      </c>
      <c r="BC757" s="182" t="str">
        <f t="shared" si="450"/>
        <v/>
      </c>
      <c r="BD757" s="182" t="str">
        <f t="shared" si="451"/>
        <v/>
      </c>
      <c r="BE757" s="182" t="str">
        <f t="shared" si="452"/>
        <v/>
      </c>
      <c r="BF757" s="182" t="str">
        <f t="shared" si="453"/>
        <v/>
      </c>
      <c r="BG757" s="182" t="str">
        <f t="shared" si="454"/>
        <v/>
      </c>
      <c r="BH757" s="182" t="str">
        <f t="shared" si="455"/>
        <v/>
      </c>
      <c r="BI757" s="182" t="str">
        <f t="shared" si="456"/>
        <v/>
      </c>
      <c r="BJ757" s="182" t="str">
        <f t="shared" si="457"/>
        <v/>
      </c>
      <c r="BK757" s="182" t="str">
        <f t="shared" si="458"/>
        <v/>
      </c>
      <c r="BL757" s="182" t="str">
        <f t="shared" si="459"/>
        <v/>
      </c>
      <c r="BM757" s="182" t="str">
        <f t="shared" si="460"/>
        <v/>
      </c>
      <c r="BN757" s="182" t="str">
        <f t="shared" si="461"/>
        <v/>
      </c>
      <c r="BO757" s="182" t="str">
        <f t="shared" si="462"/>
        <v/>
      </c>
      <c r="BP757" s="182" t="str">
        <f t="shared" si="463"/>
        <v/>
      </c>
      <c r="BQ757" s="182" t="str">
        <f t="shared" si="464"/>
        <v/>
      </c>
      <c r="BR757" s="182" t="str">
        <f t="shared" si="465"/>
        <v/>
      </c>
      <c r="BS757" s="182" t="str">
        <f t="shared" si="466"/>
        <v/>
      </c>
      <c r="BT757" s="182" t="str">
        <f t="shared" si="467"/>
        <v/>
      </c>
      <c r="BU757" s="183" t="str">
        <f t="shared" si="468"/>
        <v/>
      </c>
      <c r="BV757" s="184" t="str">
        <f>IF('Cálculos '!C763="","",AVERAGE(AN757:BU757))</f>
        <v/>
      </c>
    </row>
    <row r="758" spans="2:74" ht="17.25" hidden="1" thickBot="1" x14ac:dyDescent="0.35">
      <c r="B758" s="165">
        <f t="shared" si="433"/>
        <v>756</v>
      </c>
      <c r="C758" s="171" t="str">
        <f>IF('Cálculos '!J764="","",'Cálculos '!J764)</f>
        <v/>
      </c>
      <c r="D758" s="172" t="str">
        <f>IF('Cálculos '!K764="","",'Cálculos '!K764)</f>
        <v/>
      </c>
      <c r="E758" s="172" t="str">
        <f>IF('Cálculos '!L764="","",'Cálculos '!L764)</f>
        <v/>
      </c>
      <c r="F758" s="172" t="str">
        <f>IF('Cálculos '!M764="","",'Cálculos '!M764)</f>
        <v/>
      </c>
      <c r="G758" s="172" t="str">
        <f>IF('Cálculos '!N764="","",'Cálculos '!N764)</f>
        <v/>
      </c>
      <c r="H758" s="172" t="str">
        <f>IF('Cálculos '!O764="","",'Cálculos '!O764)</f>
        <v/>
      </c>
      <c r="I758" s="172" t="str">
        <f>IF('Cálculos '!P764="","",'Cálculos '!P764)</f>
        <v/>
      </c>
      <c r="J758" s="172" t="str">
        <f>IF('Cálculos '!Q764="","",'Cálculos '!Q764)</f>
        <v/>
      </c>
      <c r="K758" s="172" t="str">
        <f>IF('Cálculos '!R764="","",'Cálculos '!R764)</f>
        <v/>
      </c>
      <c r="L758" s="172" t="str">
        <f>IF('Cálculos '!S764="","",'Cálculos '!S764)</f>
        <v/>
      </c>
      <c r="M758" s="172" t="str">
        <f>IF('Cálculos '!T764="","",'Cálculos '!T764)</f>
        <v/>
      </c>
      <c r="N758" s="172" t="str">
        <f>IF('Cálculos '!U764="","",'Cálculos '!U764)</f>
        <v/>
      </c>
      <c r="O758" s="172" t="str">
        <f>IF('Cálculos '!V764="","",'Cálculos '!V764)</f>
        <v/>
      </c>
      <c r="P758" s="172" t="str">
        <f>IF('Cálculos '!W764="","",'Cálculos '!W764)</f>
        <v/>
      </c>
      <c r="Q758" s="172" t="str">
        <f>IF('Cálculos '!X764="","",'Cálculos '!X764)</f>
        <v/>
      </c>
      <c r="R758" s="172" t="str">
        <f>IF('Cálculos '!Y764="","",'Cálculos '!Y764)</f>
        <v/>
      </c>
      <c r="S758" s="172" t="str">
        <f>IF('Cálculos '!Z764="","",'Cálculos '!Z764)</f>
        <v/>
      </c>
      <c r="T758" s="172" t="str">
        <f>IF('Cálculos '!AA764="","",'Cálculos '!AA764)</f>
        <v/>
      </c>
      <c r="U758" s="172" t="str">
        <f>IF('Cálculos '!AB764="","",'Cálculos '!AB764)</f>
        <v/>
      </c>
      <c r="V758" s="172" t="str">
        <f>IF('Cálculos '!AC764="","",'Cálculos '!AC764)</f>
        <v/>
      </c>
      <c r="W758" s="172" t="str">
        <f>IF('Cálculos '!AD764="","",'Cálculos '!AD764)</f>
        <v/>
      </c>
      <c r="X758" s="172" t="str">
        <f>IF('Cálculos '!AE764="","",'Cálculos '!AE764)</f>
        <v/>
      </c>
      <c r="Y758" s="172" t="str">
        <f>IF('Cálculos '!AF764="","",'Cálculos '!AF764)</f>
        <v/>
      </c>
      <c r="Z758" s="172" t="str">
        <f>IF('Cálculos '!AG764="","",'Cálculos '!AG764)</f>
        <v/>
      </c>
      <c r="AA758" s="172" t="str">
        <f>IF('Cálculos '!AH764="","",'Cálculos '!AH764)</f>
        <v/>
      </c>
      <c r="AB758" s="172" t="str">
        <f>IF('Cálculos '!AI764="","",'Cálculos '!AI764)</f>
        <v/>
      </c>
      <c r="AC758" s="172" t="str">
        <f>IF('Cálculos '!AJ764="","",'Cálculos '!AJ764)</f>
        <v/>
      </c>
      <c r="AD758" s="172" t="str">
        <f>IF('Cálculos '!AK764="","",'Cálculos '!AK764)</f>
        <v/>
      </c>
      <c r="AE758" s="172" t="str">
        <f>IF('Cálculos '!AL764="","",'Cálculos '!AL764)</f>
        <v/>
      </c>
      <c r="AF758" s="172" t="str">
        <f>IF('Cálculos '!AM764="","",'Cálculos '!AM764)</f>
        <v/>
      </c>
      <c r="AG758" s="172" t="str">
        <f>IF('Cálculos '!AN764="","",'Cálculos '!AN764)</f>
        <v/>
      </c>
      <c r="AH758" s="172" t="str">
        <f>IF('Cálculos '!AO764="","",'Cálculos '!AO764)</f>
        <v/>
      </c>
      <c r="AI758" s="172" t="str">
        <f>IF('Cálculos '!AP764="","",'Cálculos '!AP764)</f>
        <v/>
      </c>
      <c r="AJ758" s="443" t="str">
        <f>IF('Cálculos '!AQ764="","",'Cálculos '!AQ764)</f>
        <v/>
      </c>
      <c r="AK758" s="446" t="str">
        <f>IF('Cálculos '!D764="","",AVERAGE(C758:AJ758))</f>
        <v/>
      </c>
      <c r="AM758" s="181">
        <f t="shared" si="434"/>
        <v>756</v>
      </c>
      <c r="AN758" s="284" t="str">
        <f t="shared" si="435"/>
        <v/>
      </c>
      <c r="AO758" s="285" t="str">
        <f t="shared" si="436"/>
        <v/>
      </c>
      <c r="AP758" s="285" t="str">
        <f t="shared" si="437"/>
        <v/>
      </c>
      <c r="AQ758" s="285" t="str">
        <f t="shared" si="438"/>
        <v/>
      </c>
      <c r="AR758" s="182" t="str">
        <f t="shared" si="439"/>
        <v/>
      </c>
      <c r="AS758" s="182" t="str">
        <f t="shared" si="440"/>
        <v/>
      </c>
      <c r="AT758" s="182" t="str">
        <f t="shared" si="441"/>
        <v/>
      </c>
      <c r="AU758" s="182" t="str">
        <f t="shared" si="442"/>
        <v/>
      </c>
      <c r="AV758" s="182" t="str">
        <f t="shared" si="443"/>
        <v/>
      </c>
      <c r="AW758" s="182" t="str">
        <f t="shared" si="444"/>
        <v/>
      </c>
      <c r="AX758" s="182" t="str">
        <f t="shared" si="445"/>
        <v/>
      </c>
      <c r="AY758" s="182" t="str">
        <f t="shared" si="446"/>
        <v/>
      </c>
      <c r="AZ758" s="182" t="str">
        <f t="shared" si="447"/>
        <v/>
      </c>
      <c r="BA758" s="182" t="str">
        <f t="shared" si="448"/>
        <v/>
      </c>
      <c r="BB758" s="182" t="str">
        <f t="shared" si="449"/>
        <v/>
      </c>
      <c r="BC758" s="182" t="str">
        <f t="shared" si="450"/>
        <v/>
      </c>
      <c r="BD758" s="182" t="str">
        <f t="shared" si="451"/>
        <v/>
      </c>
      <c r="BE758" s="182" t="str">
        <f t="shared" si="452"/>
        <v/>
      </c>
      <c r="BF758" s="182" t="str">
        <f t="shared" si="453"/>
        <v/>
      </c>
      <c r="BG758" s="182" t="str">
        <f t="shared" si="454"/>
        <v/>
      </c>
      <c r="BH758" s="182" t="str">
        <f t="shared" si="455"/>
        <v/>
      </c>
      <c r="BI758" s="182" t="str">
        <f t="shared" si="456"/>
        <v/>
      </c>
      <c r="BJ758" s="182" t="str">
        <f t="shared" si="457"/>
        <v/>
      </c>
      <c r="BK758" s="182" t="str">
        <f t="shared" si="458"/>
        <v/>
      </c>
      <c r="BL758" s="182" t="str">
        <f t="shared" si="459"/>
        <v/>
      </c>
      <c r="BM758" s="182" t="str">
        <f t="shared" si="460"/>
        <v/>
      </c>
      <c r="BN758" s="182" t="str">
        <f t="shared" si="461"/>
        <v/>
      </c>
      <c r="BO758" s="182" t="str">
        <f t="shared" si="462"/>
        <v/>
      </c>
      <c r="BP758" s="182" t="str">
        <f t="shared" si="463"/>
        <v/>
      </c>
      <c r="BQ758" s="182" t="str">
        <f t="shared" si="464"/>
        <v/>
      </c>
      <c r="BR758" s="182" t="str">
        <f t="shared" si="465"/>
        <v/>
      </c>
      <c r="BS758" s="182" t="str">
        <f t="shared" si="466"/>
        <v/>
      </c>
      <c r="BT758" s="182" t="str">
        <f t="shared" si="467"/>
        <v/>
      </c>
      <c r="BU758" s="183" t="str">
        <f t="shared" si="468"/>
        <v/>
      </c>
      <c r="BV758" s="184" t="str">
        <f>IF('Cálculos '!C764="","",AVERAGE(AN758:BU758))</f>
        <v/>
      </c>
    </row>
    <row r="759" spans="2:74" ht="17.25" hidden="1" thickBot="1" x14ac:dyDescent="0.35">
      <c r="B759" s="165">
        <f t="shared" si="433"/>
        <v>757</v>
      </c>
      <c r="C759" s="171" t="str">
        <f>IF('Cálculos '!J765="","",'Cálculos '!J765)</f>
        <v/>
      </c>
      <c r="D759" s="172" t="str">
        <f>IF('Cálculos '!K765="","",'Cálculos '!K765)</f>
        <v/>
      </c>
      <c r="E759" s="172" t="str">
        <f>IF('Cálculos '!L765="","",'Cálculos '!L765)</f>
        <v/>
      </c>
      <c r="F759" s="172" t="str">
        <f>IF('Cálculos '!M765="","",'Cálculos '!M765)</f>
        <v/>
      </c>
      <c r="G759" s="172" t="str">
        <f>IF('Cálculos '!N765="","",'Cálculos '!N765)</f>
        <v/>
      </c>
      <c r="H759" s="172" t="str">
        <f>IF('Cálculos '!O765="","",'Cálculos '!O765)</f>
        <v/>
      </c>
      <c r="I759" s="172" t="str">
        <f>IF('Cálculos '!P765="","",'Cálculos '!P765)</f>
        <v/>
      </c>
      <c r="J759" s="172" t="str">
        <f>IF('Cálculos '!Q765="","",'Cálculos '!Q765)</f>
        <v/>
      </c>
      <c r="K759" s="172" t="str">
        <f>IF('Cálculos '!R765="","",'Cálculos '!R765)</f>
        <v/>
      </c>
      <c r="L759" s="172" t="str">
        <f>IF('Cálculos '!S765="","",'Cálculos '!S765)</f>
        <v/>
      </c>
      <c r="M759" s="172" t="str">
        <f>IF('Cálculos '!T765="","",'Cálculos '!T765)</f>
        <v/>
      </c>
      <c r="N759" s="172" t="str">
        <f>IF('Cálculos '!U765="","",'Cálculos '!U765)</f>
        <v/>
      </c>
      <c r="O759" s="172" t="str">
        <f>IF('Cálculos '!V765="","",'Cálculos '!V765)</f>
        <v/>
      </c>
      <c r="P759" s="172" t="str">
        <f>IF('Cálculos '!W765="","",'Cálculos '!W765)</f>
        <v/>
      </c>
      <c r="Q759" s="172" t="str">
        <f>IF('Cálculos '!X765="","",'Cálculos '!X765)</f>
        <v/>
      </c>
      <c r="R759" s="172" t="str">
        <f>IF('Cálculos '!Y765="","",'Cálculos '!Y765)</f>
        <v/>
      </c>
      <c r="S759" s="172" t="str">
        <f>IF('Cálculos '!Z765="","",'Cálculos '!Z765)</f>
        <v/>
      </c>
      <c r="T759" s="172" t="str">
        <f>IF('Cálculos '!AA765="","",'Cálculos '!AA765)</f>
        <v/>
      </c>
      <c r="U759" s="172" t="str">
        <f>IF('Cálculos '!AB765="","",'Cálculos '!AB765)</f>
        <v/>
      </c>
      <c r="V759" s="172" t="str">
        <f>IF('Cálculos '!AC765="","",'Cálculos '!AC765)</f>
        <v/>
      </c>
      <c r="W759" s="172" t="str">
        <f>IF('Cálculos '!AD765="","",'Cálculos '!AD765)</f>
        <v/>
      </c>
      <c r="X759" s="172" t="str">
        <f>IF('Cálculos '!AE765="","",'Cálculos '!AE765)</f>
        <v/>
      </c>
      <c r="Y759" s="172" t="str">
        <f>IF('Cálculos '!AF765="","",'Cálculos '!AF765)</f>
        <v/>
      </c>
      <c r="Z759" s="172" t="str">
        <f>IF('Cálculos '!AG765="","",'Cálculos '!AG765)</f>
        <v/>
      </c>
      <c r="AA759" s="172" t="str">
        <f>IF('Cálculos '!AH765="","",'Cálculos '!AH765)</f>
        <v/>
      </c>
      <c r="AB759" s="172" t="str">
        <f>IF('Cálculos '!AI765="","",'Cálculos '!AI765)</f>
        <v/>
      </c>
      <c r="AC759" s="172" t="str">
        <f>IF('Cálculos '!AJ765="","",'Cálculos '!AJ765)</f>
        <v/>
      </c>
      <c r="AD759" s="172" t="str">
        <f>IF('Cálculos '!AK765="","",'Cálculos '!AK765)</f>
        <v/>
      </c>
      <c r="AE759" s="172" t="str">
        <f>IF('Cálculos '!AL765="","",'Cálculos '!AL765)</f>
        <v/>
      </c>
      <c r="AF759" s="172" t="str">
        <f>IF('Cálculos '!AM765="","",'Cálculos '!AM765)</f>
        <v/>
      </c>
      <c r="AG759" s="172" t="str">
        <f>IF('Cálculos '!AN765="","",'Cálculos '!AN765)</f>
        <v/>
      </c>
      <c r="AH759" s="172" t="str">
        <f>IF('Cálculos '!AO765="","",'Cálculos '!AO765)</f>
        <v/>
      </c>
      <c r="AI759" s="172" t="str">
        <f>IF('Cálculos '!AP765="","",'Cálculos '!AP765)</f>
        <v/>
      </c>
      <c r="AJ759" s="443" t="str">
        <f>IF('Cálculos '!AQ765="","",'Cálculos '!AQ765)</f>
        <v/>
      </c>
      <c r="AK759" s="446" t="str">
        <f>IF('Cálculos '!D765="","",AVERAGE(C759:AJ759))</f>
        <v/>
      </c>
      <c r="AM759" s="181">
        <f t="shared" si="434"/>
        <v>757</v>
      </c>
      <c r="AN759" s="284" t="str">
        <f t="shared" si="435"/>
        <v/>
      </c>
      <c r="AO759" s="285" t="str">
        <f t="shared" si="436"/>
        <v/>
      </c>
      <c r="AP759" s="285" t="str">
        <f t="shared" si="437"/>
        <v/>
      </c>
      <c r="AQ759" s="285" t="str">
        <f t="shared" si="438"/>
        <v/>
      </c>
      <c r="AR759" s="182" t="str">
        <f t="shared" si="439"/>
        <v/>
      </c>
      <c r="AS759" s="182" t="str">
        <f t="shared" si="440"/>
        <v/>
      </c>
      <c r="AT759" s="182" t="str">
        <f t="shared" si="441"/>
        <v/>
      </c>
      <c r="AU759" s="182" t="str">
        <f t="shared" si="442"/>
        <v/>
      </c>
      <c r="AV759" s="182" t="str">
        <f t="shared" si="443"/>
        <v/>
      </c>
      <c r="AW759" s="182" t="str">
        <f t="shared" si="444"/>
        <v/>
      </c>
      <c r="AX759" s="182" t="str">
        <f t="shared" si="445"/>
        <v/>
      </c>
      <c r="AY759" s="182" t="str">
        <f t="shared" si="446"/>
        <v/>
      </c>
      <c r="AZ759" s="182" t="str">
        <f t="shared" si="447"/>
        <v/>
      </c>
      <c r="BA759" s="182" t="str">
        <f t="shared" si="448"/>
        <v/>
      </c>
      <c r="BB759" s="182" t="str">
        <f t="shared" si="449"/>
        <v/>
      </c>
      <c r="BC759" s="182" t="str">
        <f t="shared" si="450"/>
        <v/>
      </c>
      <c r="BD759" s="182" t="str">
        <f t="shared" si="451"/>
        <v/>
      </c>
      <c r="BE759" s="182" t="str">
        <f t="shared" si="452"/>
        <v/>
      </c>
      <c r="BF759" s="182" t="str">
        <f t="shared" si="453"/>
        <v/>
      </c>
      <c r="BG759" s="182" t="str">
        <f t="shared" si="454"/>
        <v/>
      </c>
      <c r="BH759" s="182" t="str">
        <f t="shared" si="455"/>
        <v/>
      </c>
      <c r="BI759" s="182" t="str">
        <f t="shared" si="456"/>
        <v/>
      </c>
      <c r="BJ759" s="182" t="str">
        <f t="shared" si="457"/>
        <v/>
      </c>
      <c r="BK759" s="182" t="str">
        <f t="shared" si="458"/>
        <v/>
      </c>
      <c r="BL759" s="182" t="str">
        <f t="shared" si="459"/>
        <v/>
      </c>
      <c r="BM759" s="182" t="str">
        <f t="shared" si="460"/>
        <v/>
      </c>
      <c r="BN759" s="182" t="str">
        <f t="shared" si="461"/>
        <v/>
      </c>
      <c r="BO759" s="182" t="str">
        <f t="shared" si="462"/>
        <v/>
      </c>
      <c r="BP759" s="182" t="str">
        <f t="shared" si="463"/>
        <v/>
      </c>
      <c r="BQ759" s="182" t="str">
        <f t="shared" si="464"/>
        <v/>
      </c>
      <c r="BR759" s="182" t="str">
        <f t="shared" si="465"/>
        <v/>
      </c>
      <c r="BS759" s="182" t="str">
        <f t="shared" si="466"/>
        <v/>
      </c>
      <c r="BT759" s="182" t="str">
        <f t="shared" si="467"/>
        <v/>
      </c>
      <c r="BU759" s="183" t="str">
        <f t="shared" si="468"/>
        <v/>
      </c>
      <c r="BV759" s="184" t="str">
        <f>IF('Cálculos '!C765="","",AVERAGE(AN759:BU759))</f>
        <v/>
      </c>
    </row>
    <row r="760" spans="2:74" ht="17.25" hidden="1" thickBot="1" x14ac:dyDescent="0.35">
      <c r="B760" s="165">
        <f t="shared" si="433"/>
        <v>758</v>
      </c>
      <c r="C760" s="171" t="str">
        <f>IF('Cálculos '!J766="","",'Cálculos '!J766)</f>
        <v/>
      </c>
      <c r="D760" s="172" t="str">
        <f>IF('Cálculos '!K766="","",'Cálculos '!K766)</f>
        <v/>
      </c>
      <c r="E760" s="172" t="str">
        <f>IF('Cálculos '!L766="","",'Cálculos '!L766)</f>
        <v/>
      </c>
      <c r="F760" s="172" t="str">
        <f>IF('Cálculos '!M766="","",'Cálculos '!M766)</f>
        <v/>
      </c>
      <c r="G760" s="172" t="str">
        <f>IF('Cálculos '!N766="","",'Cálculos '!N766)</f>
        <v/>
      </c>
      <c r="H760" s="172" t="str">
        <f>IF('Cálculos '!O766="","",'Cálculos '!O766)</f>
        <v/>
      </c>
      <c r="I760" s="172" t="str">
        <f>IF('Cálculos '!P766="","",'Cálculos '!P766)</f>
        <v/>
      </c>
      <c r="J760" s="172" t="str">
        <f>IF('Cálculos '!Q766="","",'Cálculos '!Q766)</f>
        <v/>
      </c>
      <c r="K760" s="172" t="str">
        <f>IF('Cálculos '!R766="","",'Cálculos '!R766)</f>
        <v/>
      </c>
      <c r="L760" s="172" t="str">
        <f>IF('Cálculos '!S766="","",'Cálculos '!S766)</f>
        <v/>
      </c>
      <c r="M760" s="172" t="str">
        <f>IF('Cálculos '!T766="","",'Cálculos '!T766)</f>
        <v/>
      </c>
      <c r="N760" s="172" t="str">
        <f>IF('Cálculos '!U766="","",'Cálculos '!U766)</f>
        <v/>
      </c>
      <c r="O760" s="172" t="str">
        <f>IF('Cálculos '!V766="","",'Cálculos '!V766)</f>
        <v/>
      </c>
      <c r="P760" s="172" t="str">
        <f>IF('Cálculos '!W766="","",'Cálculos '!W766)</f>
        <v/>
      </c>
      <c r="Q760" s="172" t="str">
        <f>IF('Cálculos '!X766="","",'Cálculos '!X766)</f>
        <v/>
      </c>
      <c r="R760" s="172" t="str">
        <f>IF('Cálculos '!Y766="","",'Cálculos '!Y766)</f>
        <v/>
      </c>
      <c r="S760" s="172" t="str">
        <f>IF('Cálculos '!Z766="","",'Cálculos '!Z766)</f>
        <v/>
      </c>
      <c r="T760" s="172" t="str">
        <f>IF('Cálculos '!AA766="","",'Cálculos '!AA766)</f>
        <v/>
      </c>
      <c r="U760" s="172" t="str">
        <f>IF('Cálculos '!AB766="","",'Cálculos '!AB766)</f>
        <v/>
      </c>
      <c r="V760" s="172" t="str">
        <f>IF('Cálculos '!AC766="","",'Cálculos '!AC766)</f>
        <v/>
      </c>
      <c r="W760" s="172" t="str">
        <f>IF('Cálculos '!AD766="","",'Cálculos '!AD766)</f>
        <v/>
      </c>
      <c r="X760" s="172" t="str">
        <f>IF('Cálculos '!AE766="","",'Cálculos '!AE766)</f>
        <v/>
      </c>
      <c r="Y760" s="172" t="str">
        <f>IF('Cálculos '!AF766="","",'Cálculos '!AF766)</f>
        <v/>
      </c>
      <c r="Z760" s="172" t="str">
        <f>IF('Cálculos '!AG766="","",'Cálculos '!AG766)</f>
        <v/>
      </c>
      <c r="AA760" s="172" t="str">
        <f>IF('Cálculos '!AH766="","",'Cálculos '!AH766)</f>
        <v/>
      </c>
      <c r="AB760" s="172" t="str">
        <f>IF('Cálculos '!AI766="","",'Cálculos '!AI766)</f>
        <v/>
      </c>
      <c r="AC760" s="172" t="str">
        <f>IF('Cálculos '!AJ766="","",'Cálculos '!AJ766)</f>
        <v/>
      </c>
      <c r="AD760" s="172" t="str">
        <f>IF('Cálculos '!AK766="","",'Cálculos '!AK766)</f>
        <v/>
      </c>
      <c r="AE760" s="172" t="str">
        <f>IF('Cálculos '!AL766="","",'Cálculos '!AL766)</f>
        <v/>
      </c>
      <c r="AF760" s="172" t="str">
        <f>IF('Cálculos '!AM766="","",'Cálculos '!AM766)</f>
        <v/>
      </c>
      <c r="AG760" s="172" t="str">
        <f>IF('Cálculos '!AN766="","",'Cálculos '!AN766)</f>
        <v/>
      </c>
      <c r="AH760" s="172" t="str">
        <f>IF('Cálculos '!AO766="","",'Cálculos '!AO766)</f>
        <v/>
      </c>
      <c r="AI760" s="172" t="str">
        <f>IF('Cálculos '!AP766="","",'Cálculos '!AP766)</f>
        <v/>
      </c>
      <c r="AJ760" s="443" t="str">
        <f>IF('Cálculos '!AQ766="","",'Cálculos '!AQ766)</f>
        <v/>
      </c>
      <c r="AK760" s="446" t="str">
        <f>IF('Cálculos '!D766="","",AVERAGE(C760:AJ760))</f>
        <v/>
      </c>
      <c r="AM760" s="181">
        <f t="shared" si="434"/>
        <v>758</v>
      </c>
      <c r="AN760" s="284" t="str">
        <f t="shared" si="435"/>
        <v/>
      </c>
      <c r="AO760" s="285" t="str">
        <f t="shared" si="436"/>
        <v/>
      </c>
      <c r="AP760" s="285" t="str">
        <f t="shared" si="437"/>
        <v/>
      </c>
      <c r="AQ760" s="285" t="str">
        <f t="shared" si="438"/>
        <v/>
      </c>
      <c r="AR760" s="182" t="str">
        <f t="shared" si="439"/>
        <v/>
      </c>
      <c r="AS760" s="182" t="str">
        <f t="shared" si="440"/>
        <v/>
      </c>
      <c r="AT760" s="182" t="str">
        <f t="shared" si="441"/>
        <v/>
      </c>
      <c r="AU760" s="182" t="str">
        <f t="shared" si="442"/>
        <v/>
      </c>
      <c r="AV760" s="182" t="str">
        <f t="shared" si="443"/>
        <v/>
      </c>
      <c r="AW760" s="182" t="str">
        <f t="shared" si="444"/>
        <v/>
      </c>
      <c r="AX760" s="182" t="str">
        <f t="shared" si="445"/>
        <v/>
      </c>
      <c r="AY760" s="182" t="str">
        <f t="shared" si="446"/>
        <v/>
      </c>
      <c r="AZ760" s="182" t="str">
        <f t="shared" si="447"/>
        <v/>
      </c>
      <c r="BA760" s="182" t="str">
        <f t="shared" si="448"/>
        <v/>
      </c>
      <c r="BB760" s="182" t="str">
        <f t="shared" si="449"/>
        <v/>
      </c>
      <c r="BC760" s="182" t="str">
        <f t="shared" si="450"/>
        <v/>
      </c>
      <c r="BD760" s="182" t="str">
        <f t="shared" si="451"/>
        <v/>
      </c>
      <c r="BE760" s="182" t="str">
        <f t="shared" si="452"/>
        <v/>
      </c>
      <c r="BF760" s="182" t="str">
        <f t="shared" si="453"/>
        <v/>
      </c>
      <c r="BG760" s="182" t="str">
        <f t="shared" si="454"/>
        <v/>
      </c>
      <c r="BH760" s="182" t="str">
        <f t="shared" si="455"/>
        <v/>
      </c>
      <c r="BI760" s="182" t="str">
        <f t="shared" si="456"/>
        <v/>
      </c>
      <c r="BJ760" s="182" t="str">
        <f t="shared" si="457"/>
        <v/>
      </c>
      <c r="BK760" s="182" t="str">
        <f t="shared" si="458"/>
        <v/>
      </c>
      <c r="BL760" s="182" t="str">
        <f t="shared" si="459"/>
        <v/>
      </c>
      <c r="BM760" s="182" t="str">
        <f t="shared" si="460"/>
        <v/>
      </c>
      <c r="BN760" s="182" t="str">
        <f t="shared" si="461"/>
        <v/>
      </c>
      <c r="BO760" s="182" t="str">
        <f t="shared" si="462"/>
        <v/>
      </c>
      <c r="BP760" s="182" t="str">
        <f t="shared" si="463"/>
        <v/>
      </c>
      <c r="BQ760" s="182" t="str">
        <f t="shared" si="464"/>
        <v/>
      </c>
      <c r="BR760" s="182" t="str">
        <f t="shared" si="465"/>
        <v/>
      </c>
      <c r="BS760" s="182" t="str">
        <f t="shared" si="466"/>
        <v/>
      </c>
      <c r="BT760" s="182" t="str">
        <f t="shared" si="467"/>
        <v/>
      </c>
      <c r="BU760" s="183" t="str">
        <f t="shared" si="468"/>
        <v/>
      </c>
      <c r="BV760" s="184" t="str">
        <f>IF('Cálculos '!C766="","",AVERAGE(AN760:BU760))</f>
        <v/>
      </c>
    </row>
    <row r="761" spans="2:74" ht="17.25" hidden="1" thickBot="1" x14ac:dyDescent="0.35">
      <c r="B761" s="165">
        <f t="shared" si="433"/>
        <v>759</v>
      </c>
      <c r="C761" s="171" t="str">
        <f>IF('Cálculos '!J767="","",'Cálculos '!J767)</f>
        <v/>
      </c>
      <c r="D761" s="172" t="str">
        <f>IF('Cálculos '!K767="","",'Cálculos '!K767)</f>
        <v/>
      </c>
      <c r="E761" s="172" t="str">
        <f>IF('Cálculos '!L767="","",'Cálculos '!L767)</f>
        <v/>
      </c>
      <c r="F761" s="172" t="str">
        <f>IF('Cálculos '!M767="","",'Cálculos '!M767)</f>
        <v/>
      </c>
      <c r="G761" s="172" t="str">
        <f>IF('Cálculos '!N767="","",'Cálculos '!N767)</f>
        <v/>
      </c>
      <c r="H761" s="172" t="str">
        <f>IF('Cálculos '!O767="","",'Cálculos '!O767)</f>
        <v/>
      </c>
      <c r="I761" s="172" t="str">
        <f>IF('Cálculos '!P767="","",'Cálculos '!P767)</f>
        <v/>
      </c>
      <c r="J761" s="172" t="str">
        <f>IF('Cálculos '!Q767="","",'Cálculos '!Q767)</f>
        <v/>
      </c>
      <c r="K761" s="172" t="str">
        <f>IF('Cálculos '!R767="","",'Cálculos '!R767)</f>
        <v/>
      </c>
      <c r="L761" s="172" t="str">
        <f>IF('Cálculos '!S767="","",'Cálculos '!S767)</f>
        <v/>
      </c>
      <c r="M761" s="172" t="str">
        <f>IF('Cálculos '!T767="","",'Cálculos '!T767)</f>
        <v/>
      </c>
      <c r="N761" s="172" t="str">
        <f>IF('Cálculos '!U767="","",'Cálculos '!U767)</f>
        <v/>
      </c>
      <c r="O761" s="172" t="str">
        <f>IF('Cálculos '!V767="","",'Cálculos '!V767)</f>
        <v/>
      </c>
      <c r="P761" s="172" t="str">
        <f>IF('Cálculos '!W767="","",'Cálculos '!W767)</f>
        <v/>
      </c>
      <c r="Q761" s="172" t="str">
        <f>IF('Cálculos '!X767="","",'Cálculos '!X767)</f>
        <v/>
      </c>
      <c r="R761" s="172" t="str">
        <f>IF('Cálculos '!Y767="","",'Cálculos '!Y767)</f>
        <v/>
      </c>
      <c r="S761" s="172" t="str">
        <f>IF('Cálculos '!Z767="","",'Cálculos '!Z767)</f>
        <v/>
      </c>
      <c r="T761" s="172" t="str">
        <f>IF('Cálculos '!AA767="","",'Cálculos '!AA767)</f>
        <v/>
      </c>
      <c r="U761" s="172" t="str">
        <f>IF('Cálculos '!AB767="","",'Cálculos '!AB767)</f>
        <v/>
      </c>
      <c r="V761" s="172" t="str">
        <f>IF('Cálculos '!AC767="","",'Cálculos '!AC767)</f>
        <v/>
      </c>
      <c r="W761" s="172" t="str">
        <f>IF('Cálculos '!AD767="","",'Cálculos '!AD767)</f>
        <v/>
      </c>
      <c r="X761" s="172" t="str">
        <f>IF('Cálculos '!AE767="","",'Cálculos '!AE767)</f>
        <v/>
      </c>
      <c r="Y761" s="172" t="str">
        <f>IF('Cálculos '!AF767="","",'Cálculos '!AF767)</f>
        <v/>
      </c>
      <c r="Z761" s="172" t="str">
        <f>IF('Cálculos '!AG767="","",'Cálculos '!AG767)</f>
        <v/>
      </c>
      <c r="AA761" s="172" t="str">
        <f>IF('Cálculos '!AH767="","",'Cálculos '!AH767)</f>
        <v/>
      </c>
      <c r="AB761" s="172" t="str">
        <f>IF('Cálculos '!AI767="","",'Cálculos '!AI767)</f>
        <v/>
      </c>
      <c r="AC761" s="172" t="str">
        <f>IF('Cálculos '!AJ767="","",'Cálculos '!AJ767)</f>
        <v/>
      </c>
      <c r="AD761" s="172" t="str">
        <f>IF('Cálculos '!AK767="","",'Cálculos '!AK767)</f>
        <v/>
      </c>
      <c r="AE761" s="172" t="str">
        <f>IF('Cálculos '!AL767="","",'Cálculos '!AL767)</f>
        <v/>
      </c>
      <c r="AF761" s="172" t="str">
        <f>IF('Cálculos '!AM767="","",'Cálculos '!AM767)</f>
        <v/>
      </c>
      <c r="AG761" s="172" t="str">
        <f>IF('Cálculos '!AN767="","",'Cálculos '!AN767)</f>
        <v/>
      </c>
      <c r="AH761" s="172" t="str">
        <f>IF('Cálculos '!AO767="","",'Cálculos '!AO767)</f>
        <v/>
      </c>
      <c r="AI761" s="172" t="str">
        <f>IF('Cálculos '!AP767="","",'Cálculos '!AP767)</f>
        <v/>
      </c>
      <c r="AJ761" s="443" t="str">
        <f>IF('Cálculos '!AQ767="","",'Cálculos '!AQ767)</f>
        <v/>
      </c>
      <c r="AK761" s="446" t="str">
        <f>IF('Cálculos '!D767="","",AVERAGE(C761:AJ761))</f>
        <v/>
      </c>
      <c r="AM761" s="181">
        <f t="shared" si="434"/>
        <v>759</v>
      </c>
      <c r="AN761" s="284" t="str">
        <f t="shared" si="435"/>
        <v/>
      </c>
      <c r="AO761" s="285" t="str">
        <f t="shared" si="436"/>
        <v/>
      </c>
      <c r="AP761" s="285" t="str">
        <f t="shared" si="437"/>
        <v/>
      </c>
      <c r="AQ761" s="285" t="str">
        <f t="shared" si="438"/>
        <v/>
      </c>
      <c r="AR761" s="182" t="str">
        <f t="shared" si="439"/>
        <v/>
      </c>
      <c r="AS761" s="182" t="str">
        <f t="shared" si="440"/>
        <v/>
      </c>
      <c r="AT761" s="182" t="str">
        <f t="shared" si="441"/>
        <v/>
      </c>
      <c r="AU761" s="182" t="str">
        <f t="shared" si="442"/>
        <v/>
      </c>
      <c r="AV761" s="182" t="str">
        <f t="shared" si="443"/>
        <v/>
      </c>
      <c r="AW761" s="182" t="str">
        <f t="shared" si="444"/>
        <v/>
      </c>
      <c r="AX761" s="182" t="str">
        <f t="shared" si="445"/>
        <v/>
      </c>
      <c r="AY761" s="182" t="str">
        <f t="shared" si="446"/>
        <v/>
      </c>
      <c r="AZ761" s="182" t="str">
        <f t="shared" si="447"/>
        <v/>
      </c>
      <c r="BA761" s="182" t="str">
        <f t="shared" si="448"/>
        <v/>
      </c>
      <c r="BB761" s="182" t="str">
        <f t="shared" si="449"/>
        <v/>
      </c>
      <c r="BC761" s="182" t="str">
        <f t="shared" si="450"/>
        <v/>
      </c>
      <c r="BD761" s="182" t="str">
        <f t="shared" si="451"/>
        <v/>
      </c>
      <c r="BE761" s="182" t="str">
        <f t="shared" si="452"/>
        <v/>
      </c>
      <c r="BF761" s="182" t="str">
        <f t="shared" si="453"/>
        <v/>
      </c>
      <c r="BG761" s="182" t="str">
        <f t="shared" si="454"/>
        <v/>
      </c>
      <c r="BH761" s="182" t="str">
        <f t="shared" si="455"/>
        <v/>
      </c>
      <c r="BI761" s="182" t="str">
        <f t="shared" si="456"/>
        <v/>
      </c>
      <c r="BJ761" s="182" t="str">
        <f t="shared" si="457"/>
        <v/>
      </c>
      <c r="BK761" s="182" t="str">
        <f t="shared" si="458"/>
        <v/>
      </c>
      <c r="BL761" s="182" t="str">
        <f t="shared" si="459"/>
        <v/>
      </c>
      <c r="BM761" s="182" t="str">
        <f t="shared" si="460"/>
        <v/>
      </c>
      <c r="BN761" s="182" t="str">
        <f t="shared" si="461"/>
        <v/>
      </c>
      <c r="BO761" s="182" t="str">
        <f t="shared" si="462"/>
        <v/>
      </c>
      <c r="BP761" s="182" t="str">
        <f t="shared" si="463"/>
        <v/>
      </c>
      <c r="BQ761" s="182" t="str">
        <f t="shared" si="464"/>
        <v/>
      </c>
      <c r="BR761" s="182" t="str">
        <f t="shared" si="465"/>
        <v/>
      </c>
      <c r="BS761" s="182" t="str">
        <f t="shared" si="466"/>
        <v/>
      </c>
      <c r="BT761" s="182" t="str">
        <f t="shared" si="467"/>
        <v/>
      </c>
      <c r="BU761" s="183" t="str">
        <f t="shared" si="468"/>
        <v/>
      </c>
      <c r="BV761" s="184" t="str">
        <f>IF('Cálculos '!C767="","",AVERAGE(AN761:BU761))</f>
        <v/>
      </c>
    </row>
    <row r="762" spans="2:74" ht="17.25" hidden="1" thickBot="1" x14ac:dyDescent="0.35">
      <c r="B762" s="165">
        <f t="shared" si="433"/>
        <v>760</v>
      </c>
      <c r="C762" s="171" t="str">
        <f>IF('Cálculos '!J768="","",'Cálculos '!J768)</f>
        <v/>
      </c>
      <c r="D762" s="172" t="str">
        <f>IF('Cálculos '!K768="","",'Cálculos '!K768)</f>
        <v/>
      </c>
      <c r="E762" s="172" t="str">
        <f>IF('Cálculos '!L768="","",'Cálculos '!L768)</f>
        <v/>
      </c>
      <c r="F762" s="172" t="str">
        <f>IF('Cálculos '!M768="","",'Cálculos '!M768)</f>
        <v/>
      </c>
      <c r="G762" s="172" t="str">
        <f>IF('Cálculos '!N768="","",'Cálculos '!N768)</f>
        <v/>
      </c>
      <c r="H762" s="172" t="str">
        <f>IF('Cálculos '!O768="","",'Cálculos '!O768)</f>
        <v/>
      </c>
      <c r="I762" s="172" t="str">
        <f>IF('Cálculos '!P768="","",'Cálculos '!P768)</f>
        <v/>
      </c>
      <c r="J762" s="172" t="str">
        <f>IF('Cálculos '!Q768="","",'Cálculos '!Q768)</f>
        <v/>
      </c>
      <c r="K762" s="172" t="str">
        <f>IF('Cálculos '!R768="","",'Cálculos '!R768)</f>
        <v/>
      </c>
      <c r="L762" s="172" t="str">
        <f>IF('Cálculos '!S768="","",'Cálculos '!S768)</f>
        <v/>
      </c>
      <c r="M762" s="172" t="str">
        <f>IF('Cálculos '!T768="","",'Cálculos '!T768)</f>
        <v/>
      </c>
      <c r="N762" s="172" t="str">
        <f>IF('Cálculos '!U768="","",'Cálculos '!U768)</f>
        <v/>
      </c>
      <c r="O762" s="172" t="str">
        <f>IF('Cálculos '!V768="","",'Cálculos '!V768)</f>
        <v/>
      </c>
      <c r="P762" s="172" t="str">
        <f>IF('Cálculos '!W768="","",'Cálculos '!W768)</f>
        <v/>
      </c>
      <c r="Q762" s="172" t="str">
        <f>IF('Cálculos '!X768="","",'Cálculos '!X768)</f>
        <v/>
      </c>
      <c r="R762" s="172" t="str">
        <f>IF('Cálculos '!Y768="","",'Cálculos '!Y768)</f>
        <v/>
      </c>
      <c r="S762" s="172" t="str">
        <f>IF('Cálculos '!Z768="","",'Cálculos '!Z768)</f>
        <v/>
      </c>
      <c r="T762" s="172" t="str">
        <f>IF('Cálculos '!AA768="","",'Cálculos '!AA768)</f>
        <v/>
      </c>
      <c r="U762" s="172" t="str">
        <f>IF('Cálculos '!AB768="","",'Cálculos '!AB768)</f>
        <v/>
      </c>
      <c r="V762" s="172" t="str">
        <f>IF('Cálculos '!AC768="","",'Cálculos '!AC768)</f>
        <v/>
      </c>
      <c r="W762" s="172" t="str">
        <f>IF('Cálculos '!AD768="","",'Cálculos '!AD768)</f>
        <v/>
      </c>
      <c r="X762" s="172" t="str">
        <f>IF('Cálculos '!AE768="","",'Cálculos '!AE768)</f>
        <v/>
      </c>
      <c r="Y762" s="172" t="str">
        <f>IF('Cálculos '!AF768="","",'Cálculos '!AF768)</f>
        <v/>
      </c>
      <c r="Z762" s="172" t="str">
        <f>IF('Cálculos '!AG768="","",'Cálculos '!AG768)</f>
        <v/>
      </c>
      <c r="AA762" s="172" t="str">
        <f>IF('Cálculos '!AH768="","",'Cálculos '!AH768)</f>
        <v/>
      </c>
      <c r="AB762" s="172" t="str">
        <f>IF('Cálculos '!AI768="","",'Cálculos '!AI768)</f>
        <v/>
      </c>
      <c r="AC762" s="172" t="str">
        <f>IF('Cálculos '!AJ768="","",'Cálculos '!AJ768)</f>
        <v/>
      </c>
      <c r="AD762" s="172" t="str">
        <f>IF('Cálculos '!AK768="","",'Cálculos '!AK768)</f>
        <v/>
      </c>
      <c r="AE762" s="172" t="str">
        <f>IF('Cálculos '!AL768="","",'Cálculos '!AL768)</f>
        <v/>
      </c>
      <c r="AF762" s="172" t="str">
        <f>IF('Cálculos '!AM768="","",'Cálculos '!AM768)</f>
        <v/>
      </c>
      <c r="AG762" s="172" t="str">
        <f>IF('Cálculos '!AN768="","",'Cálculos '!AN768)</f>
        <v/>
      </c>
      <c r="AH762" s="172" t="str">
        <f>IF('Cálculos '!AO768="","",'Cálculos '!AO768)</f>
        <v/>
      </c>
      <c r="AI762" s="172" t="str">
        <f>IF('Cálculos '!AP768="","",'Cálculos '!AP768)</f>
        <v/>
      </c>
      <c r="AJ762" s="443" t="str">
        <f>IF('Cálculos '!AQ768="","",'Cálculos '!AQ768)</f>
        <v/>
      </c>
      <c r="AK762" s="446" t="str">
        <f>IF('Cálculos '!D768="","",AVERAGE(C762:AJ762))</f>
        <v/>
      </c>
      <c r="AM762" s="181">
        <f t="shared" si="434"/>
        <v>760</v>
      </c>
      <c r="AN762" s="284" t="str">
        <f t="shared" si="435"/>
        <v/>
      </c>
      <c r="AO762" s="285" t="str">
        <f t="shared" si="436"/>
        <v/>
      </c>
      <c r="AP762" s="285" t="str">
        <f t="shared" si="437"/>
        <v/>
      </c>
      <c r="AQ762" s="285" t="str">
        <f t="shared" si="438"/>
        <v/>
      </c>
      <c r="AR762" s="182" t="str">
        <f t="shared" si="439"/>
        <v/>
      </c>
      <c r="AS762" s="182" t="str">
        <f t="shared" si="440"/>
        <v/>
      </c>
      <c r="AT762" s="182" t="str">
        <f t="shared" si="441"/>
        <v/>
      </c>
      <c r="AU762" s="182" t="str">
        <f t="shared" si="442"/>
        <v/>
      </c>
      <c r="AV762" s="182" t="str">
        <f t="shared" si="443"/>
        <v/>
      </c>
      <c r="AW762" s="182" t="str">
        <f t="shared" si="444"/>
        <v/>
      </c>
      <c r="AX762" s="182" t="str">
        <f t="shared" si="445"/>
        <v/>
      </c>
      <c r="AY762" s="182" t="str">
        <f t="shared" si="446"/>
        <v/>
      </c>
      <c r="AZ762" s="182" t="str">
        <f t="shared" si="447"/>
        <v/>
      </c>
      <c r="BA762" s="182" t="str">
        <f t="shared" si="448"/>
        <v/>
      </c>
      <c r="BB762" s="182" t="str">
        <f t="shared" si="449"/>
        <v/>
      </c>
      <c r="BC762" s="182" t="str">
        <f t="shared" si="450"/>
        <v/>
      </c>
      <c r="BD762" s="182" t="str">
        <f t="shared" si="451"/>
        <v/>
      </c>
      <c r="BE762" s="182" t="str">
        <f t="shared" si="452"/>
        <v/>
      </c>
      <c r="BF762" s="182" t="str">
        <f t="shared" si="453"/>
        <v/>
      </c>
      <c r="BG762" s="182" t="str">
        <f t="shared" si="454"/>
        <v/>
      </c>
      <c r="BH762" s="182" t="str">
        <f t="shared" si="455"/>
        <v/>
      </c>
      <c r="BI762" s="182" t="str">
        <f t="shared" si="456"/>
        <v/>
      </c>
      <c r="BJ762" s="182" t="str">
        <f t="shared" si="457"/>
        <v/>
      </c>
      <c r="BK762" s="182" t="str">
        <f t="shared" si="458"/>
        <v/>
      </c>
      <c r="BL762" s="182" t="str">
        <f t="shared" si="459"/>
        <v/>
      </c>
      <c r="BM762" s="182" t="str">
        <f t="shared" si="460"/>
        <v/>
      </c>
      <c r="BN762" s="182" t="str">
        <f t="shared" si="461"/>
        <v/>
      </c>
      <c r="BO762" s="182" t="str">
        <f t="shared" si="462"/>
        <v/>
      </c>
      <c r="BP762" s="182" t="str">
        <f t="shared" si="463"/>
        <v/>
      </c>
      <c r="BQ762" s="182" t="str">
        <f t="shared" si="464"/>
        <v/>
      </c>
      <c r="BR762" s="182" t="str">
        <f t="shared" si="465"/>
        <v/>
      </c>
      <c r="BS762" s="182" t="str">
        <f t="shared" si="466"/>
        <v/>
      </c>
      <c r="BT762" s="182" t="str">
        <f t="shared" si="467"/>
        <v/>
      </c>
      <c r="BU762" s="183" t="str">
        <f t="shared" si="468"/>
        <v/>
      </c>
      <c r="BV762" s="184" t="str">
        <f>IF('Cálculos '!C768="","",AVERAGE(AN762:BU762))</f>
        <v/>
      </c>
    </row>
    <row r="763" spans="2:74" ht="17.25" hidden="1" thickBot="1" x14ac:dyDescent="0.35">
      <c r="B763" s="165">
        <f t="shared" si="433"/>
        <v>761</v>
      </c>
      <c r="C763" s="171" t="str">
        <f>IF('Cálculos '!J769="","",'Cálculos '!J769)</f>
        <v/>
      </c>
      <c r="D763" s="172" t="str">
        <f>IF('Cálculos '!K769="","",'Cálculos '!K769)</f>
        <v/>
      </c>
      <c r="E763" s="172" t="str">
        <f>IF('Cálculos '!L769="","",'Cálculos '!L769)</f>
        <v/>
      </c>
      <c r="F763" s="172" t="str">
        <f>IF('Cálculos '!M769="","",'Cálculos '!M769)</f>
        <v/>
      </c>
      <c r="G763" s="172" t="str">
        <f>IF('Cálculos '!N769="","",'Cálculos '!N769)</f>
        <v/>
      </c>
      <c r="H763" s="172" t="str">
        <f>IF('Cálculos '!O769="","",'Cálculos '!O769)</f>
        <v/>
      </c>
      <c r="I763" s="172" t="str">
        <f>IF('Cálculos '!P769="","",'Cálculos '!P769)</f>
        <v/>
      </c>
      <c r="J763" s="172" t="str">
        <f>IF('Cálculos '!Q769="","",'Cálculos '!Q769)</f>
        <v/>
      </c>
      <c r="K763" s="172" t="str">
        <f>IF('Cálculos '!R769="","",'Cálculos '!R769)</f>
        <v/>
      </c>
      <c r="L763" s="172" t="str">
        <f>IF('Cálculos '!S769="","",'Cálculos '!S769)</f>
        <v/>
      </c>
      <c r="M763" s="172" t="str">
        <f>IF('Cálculos '!T769="","",'Cálculos '!T769)</f>
        <v/>
      </c>
      <c r="N763" s="172" t="str">
        <f>IF('Cálculos '!U769="","",'Cálculos '!U769)</f>
        <v/>
      </c>
      <c r="O763" s="172" t="str">
        <f>IF('Cálculos '!V769="","",'Cálculos '!V769)</f>
        <v/>
      </c>
      <c r="P763" s="172" t="str">
        <f>IF('Cálculos '!W769="","",'Cálculos '!W769)</f>
        <v/>
      </c>
      <c r="Q763" s="172" t="str">
        <f>IF('Cálculos '!X769="","",'Cálculos '!X769)</f>
        <v/>
      </c>
      <c r="R763" s="172" t="str">
        <f>IF('Cálculos '!Y769="","",'Cálculos '!Y769)</f>
        <v/>
      </c>
      <c r="S763" s="172" t="str">
        <f>IF('Cálculos '!Z769="","",'Cálculos '!Z769)</f>
        <v/>
      </c>
      <c r="T763" s="172" t="str">
        <f>IF('Cálculos '!AA769="","",'Cálculos '!AA769)</f>
        <v/>
      </c>
      <c r="U763" s="172" t="str">
        <f>IF('Cálculos '!AB769="","",'Cálculos '!AB769)</f>
        <v/>
      </c>
      <c r="V763" s="172" t="str">
        <f>IF('Cálculos '!AC769="","",'Cálculos '!AC769)</f>
        <v/>
      </c>
      <c r="W763" s="172" t="str">
        <f>IF('Cálculos '!AD769="","",'Cálculos '!AD769)</f>
        <v/>
      </c>
      <c r="X763" s="172" t="str">
        <f>IF('Cálculos '!AE769="","",'Cálculos '!AE769)</f>
        <v/>
      </c>
      <c r="Y763" s="172" t="str">
        <f>IF('Cálculos '!AF769="","",'Cálculos '!AF769)</f>
        <v/>
      </c>
      <c r="Z763" s="172" t="str">
        <f>IF('Cálculos '!AG769="","",'Cálculos '!AG769)</f>
        <v/>
      </c>
      <c r="AA763" s="172" t="str">
        <f>IF('Cálculos '!AH769="","",'Cálculos '!AH769)</f>
        <v/>
      </c>
      <c r="AB763" s="172" t="str">
        <f>IF('Cálculos '!AI769="","",'Cálculos '!AI769)</f>
        <v/>
      </c>
      <c r="AC763" s="172" t="str">
        <f>IF('Cálculos '!AJ769="","",'Cálculos '!AJ769)</f>
        <v/>
      </c>
      <c r="AD763" s="172" t="str">
        <f>IF('Cálculos '!AK769="","",'Cálculos '!AK769)</f>
        <v/>
      </c>
      <c r="AE763" s="172" t="str">
        <f>IF('Cálculos '!AL769="","",'Cálculos '!AL769)</f>
        <v/>
      </c>
      <c r="AF763" s="172" t="str">
        <f>IF('Cálculos '!AM769="","",'Cálculos '!AM769)</f>
        <v/>
      </c>
      <c r="AG763" s="172" t="str">
        <f>IF('Cálculos '!AN769="","",'Cálculos '!AN769)</f>
        <v/>
      </c>
      <c r="AH763" s="172" t="str">
        <f>IF('Cálculos '!AO769="","",'Cálculos '!AO769)</f>
        <v/>
      </c>
      <c r="AI763" s="172" t="str">
        <f>IF('Cálculos '!AP769="","",'Cálculos '!AP769)</f>
        <v/>
      </c>
      <c r="AJ763" s="443" t="str">
        <f>IF('Cálculos '!AQ769="","",'Cálculos '!AQ769)</f>
        <v/>
      </c>
      <c r="AK763" s="446" t="str">
        <f>IF('Cálculos '!D769="","",AVERAGE(C763:AJ763))</f>
        <v/>
      </c>
      <c r="AM763" s="181">
        <f t="shared" si="434"/>
        <v>761</v>
      </c>
      <c r="AN763" s="284" t="str">
        <f t="shared" si="435"/>
        <v/>
      </c>
      <c r="AO763" s="285" t="str">
        <f t="shared" si="436"/>
        <v/>
      </c>
      <c r="AP763" s="285" t="str">
        <f t="shared" si="437"/>
        <v/>
      </c>
      <c r="AQ763" s="285" t="str">
        <f t="shared" si="438"/>
        <v/>
      </c>
      <c r="AR763" s="182" t="str">
        <f t="shared" si="439"/>
        <v/>
      </c>
      <c r="AS763" s="182" t="str">
        <f t="shared" si="440"/>
        <v/>
      </c>
      <c r="AT763" s="182" t="str">
        <f t="shared" si="441"/>
        <v/>
      </c>
      <c r="AU763" s="182" t="str">
        <f t="shared" si="442"/>
        <v/>
      </c>
      <c r="AV763" s="182" t="str">
        <f t="shared" si="443"/>
        <v/>
      </c>
      <c r="AW763" s="182" t="str">
        <f t="shared" si="444"/>
        <v/>
      </c>
      <c r="AX763" s="182" t="str">
        <f t="shared" si="445"/>
        <v/>
      </c>
      <c r="AY763" s="182" t="str">
        <f t="shared" si="446"/>
        <v/>
      </c>
      <c r="AZ763" s="182" t="str">
        <f t="shared" si="447"/>
        <v/>
      </c>
      <c r="BA763" s="182" t="str">
        <f t="shared" si="448"/>
        <v/>
      </c>
      <c r="BB763" s="182" t="str">
        <f t="shared" si="449"/>
        <v/>
      </c>
      <c r="BC763" s="182" t="str">
        <f t="shared" si="450"/>
        <v/>
      </c>
      <c r="BD763" s="182" t="str">
        <f t="shared" si="451"/>
        <v/>
      </c>
      <c r="BE763" s="182" t="str">
        <f t="shared" si="452"/>
        <v/>
      </c>
      <c r="BF763" s="182" t="str">
        <f t="shared" si="453"/>
        <v/>
      </c>
      <c r="BG763" s="182" t="str">
        <f t="shared" si="454"/>
        <v/>
      </c>
      <c r="BH763" s="182" t="str">
        <f t="shared" si="455"/>
        <v/>
      </c>
      <c r="BI763" s="182" t="str">
        <f t="shared" si="456"/>
        <v/>
      </c>
      <c r="BJ763" s="182" t="str">
        <f t="shared" si="457"/>
        <v/>
      </c>
      <c r="BK763" s="182" t="str">
        <f t="shared" si="458"/>
        <v/>
      </c>
      <c r="BL763" s="182" t="str">
        <f t="shared" si="459"/>
        <v/>
      </c>
      <c r="BM763" s="182" t="str">
        <f t="shared" si="460"/>
        <v/>
      </c>
      <c r="BN763" s="182" t="str">
        <f t="shared" si="461"/>
        <v/>
      </c>
      <c r="BO763" s="182" t="str">
        <f t="shared" si="462"/>
        <v/>
      </c>
      <c r="BP763" s="182" t="str">
        <f t="shared" si="463"/>
        <v/>
      </c>
      <c r="BQ763" s="182" t="str">
        <f t="shared" si="464"/>
        <v/>
      </c>
      <c r="BR763" s="182" t="str">
        <f t="shared" si="465"/>
        <v/>
      </c>
      <c r="BS763" s="182" t="str">
        <f t="shared" si="466"/>
        <v/>
      </c>
      <c r="BT763" s="182" t="str">
        <f t="shared" si="467"/>
        <v/>
      </c>
      <c r="BU763" s="183" t="str">
        <f t="shared" si="468"/>
        <v/>
      </c>
      <c r="BV763" s="184" t="str">
        <f>IF('Cálculos '!C769="","",AVERAGE(AN763:BU763))</f>
        <v/>
      </c>
    </row>
    <row r="764" spans="2:74" ht="17.25" hidden="1" thickBot="1" x14ac:dyDescent="0.35">
      <c r="B764" s="165">
        <f t="shared" si="433"/>
        <v>762</v>
      </c>
      <c r="C764" s="171" t="str">
        <f>IF('Cálculos '!J770="","",'Cálculos '!J770)</f>
        <v/>
      </c>
      <c r="D764" s="172" t="str">
        <f>IF('Cálculos '!K770="","",'Cálculos '!K770)</f>
        <v/>
      </c>
      <c r="E764" s="172" t="str">
        <f>IF('Cálculos '!L770="","",'Cálculos '!L770)</f>
        <v/>
      </c>
      <c r="F764" s="172" t="str">
        <f>IF('Cálculos '!M770="","",'Cálculos '!M770)</f>
        <v/>
      </c>
      <c r="G764" s="172" t="str">
        <f>IF('Cálculos '!N770="","",'Cálculos '!N770)</f>
        <v/>
      </c>
      <c r="H764" s="172" t="str">
        <f>IF('Cálculos '!O770="","",'Cálculos '!O770)</f>
        <v/>
      </c>
      <c r="I764" s="172" t="str">
        <f>IF('Cálculos '!P770="","",'Cálculos '!P770)</f>
        <v/>
      </c>
      <c r="J764" s="172" t="str">
        <f>IF('Cálculos '!Q770="","",'Cálculos '!Q770)</f>
        <v/>
      </c>
      <c r="K764" s="172" t="str">
        <f>IF('Cálculos '!R770="","",'Cálculos '!R770)</f>
        <v/>
      </c>
      <c r="L764" s="172" t="str">
        <f>IF('Cálculos '!S770="","",'Cálculos '!S770)</f>
        <v/>
      </c>
      <c r="M764" s="172" t="str">
        <f>IF('Cálculos '!T770="","",'Cálculos '!T770)</f>
        <v/>
      </c>
      <c r="N764" s="172" t="str">
        <f>IF('Cálculos '!U770="","",'Cálculos '!U770)</f>
        <v/>
      </c>
      <c r="O764" s="172" t="str">
        <f>IF('Cálculos '!V770="","",'Cálculos '!V770)</f>
        <v/>
      </c>
      <c r="P764" s="172" t="str">
        <f>IF('Cálculos '!W770="","",'Cálculos '!W770)</f>
        <v/>
      </c>
      <c r="Q764" s="172" t="str">
        <f>IF('Cálculos '!X770="","",'Cálculos '!X770)</f>
        <v/>
      </c>
      <c r="R764" s="172" t="str">
        <f>IF('Cálculos '!Y770="","",'Cálculos '!Y770)</f>
        <v/>
      </c>
      <c r="S764" s="172" t="str">
        <f>IF('Cálculos '!Z770="","",'Cálculos '!Z770)</f>
        <v/>
      </c>
      <c r="T764" s="172" t="str">
        <f>IF('Cálculos '!AA770="","",'Cálculos '!AA770)</f>
        <v/>
      </c>
      <c r="U764" s="172" t="str">
        <f>IF('Cálculos '!AB770="","",'Cálculos '!AB770)</f>
        <v/>
      </c>
      <c r="V764" s="172" t="str">
        <f>IF('Cálculos '!AC770="","",'Cálculos '!AC770)</f>
        <v/>
      </c>
      <c r="W764" s="172" t="str">
        <f>IF('Cálculos '!AD770="","",'Cálculos '!AD770)</f>
        <v/>
      </c>
      <c r="X764" s="172" t="str">
        <f>IF('Cálculos '!AE770="","",'Cálculos '!AE770)</f>
        <v/>
      </c>
      <c r="Y764" s="172" t="str">
        <f>IF('Cálculos '!AF770="","",'Cálculos '!AF770)</f>
        <v/>
      </c>
      <c r="Z764" s="172" t="str">
        <f>IF('Cálculos '!AG770="","",'Cálculos '!AG770)</f>
        <v/>
      </c>
      <c r="AA764" s="172" t="str">
        <f>IF('Cálculos '!AH770="","",'Cálculos '!AH770)</f>
        <v/>
      </c>
      <c r="AB764" s="172" t="str">
        <f>IF('Cálculos '!AI770="","",'Cálculos '!AI770)</f>
        <v/>
      </c>
      <c r="AC764" s="172" t="str">
        <f>IF('Cálculos '!AJ770="","",'Cálculos '!AJ770)</f>
        <v/>
      </c>
      <c r="AD764" s="172" t="str">
        <f>IF('Cálculos '!AK770="","",'Cálculos '!AK770)</f>
        <v/>
      </c>
      <c r="AE764" s="172" t="str">
        <f>IF('Cálculos '!AL770="","",'Cálculos '!AL770)</f>
        <v/>
      </c>
      <c r="AF764" s="172" t="str">
        <f>IF('Cálculos '!AM770="","",'Cálculos '!AM770)</f>
        <v/>
      </c>
      <c r="AG764" s="172" t="str">
        <f>IF('Cálculos '!AN770="","",'Cálculos '!AN770)</f>
        <v/>
      </c>
      <c r="AH764" s="172" t="str">
        <f>IF('Cálculos '!AO770="","",'Cálculos '!AO770)</f>
        <v/>
      </c>
      <c r="AI764" s="172" t="str">
        <f>IF('Cálculos '!AP770="","",'Cálculos '!AP770)</f>
        <v/>
      </c>
      <c r="AJ764" s="443" t="str">
        <f>IF('Cálculos '!AQ770="","",'Cálculos '!AQ770)</f>
        <v/>
      </c>
      <c r="AK764" s="446" t="str">
        <f>IF('Cálculos '!D770="","",AVERAGE(C764:AJ764))</f>
        <v/>
      </c>
      <c r="AM764" s="181">
        <f t="shared" si="434"/>
        <v>762</v>
      </c>
      <c r="AN764" s="284" t="str">
        <f t="shared" si="435"/>
        <v/>
      </c>
      <c r="AO764" s="285" t="str">
        <f t="shared" si="436"/>
        <v/>
      </c>
      <c r="AP764" s="285" t="str">
        <f t="shared" si="437"/>
        <v/>
      </c>
      <c r="AQ764" s="285" t="str">
        <f t="shared" si="438"/>
        <v/>
      </c>
      <c r="AR764" s="182" t="str">
        <f t="shared" si="439"/>
        <v/>
      </c>
      <c r="AS764" s="182" t="str">
        <f t="shared" si="440"/>
        <v/>
      </c>
      <c r="AT764" s="182" t="str">
        <f t="shared" si="441"/>
        <v/>
      </c>
      <c r="AU764" s="182" t="str">
        <f t="shared" si="442"/>
        <v/>
      </c>
      <c r="AV764" s="182" t="str">
        <f t="shared" si="443"/>
        <v/>
      </c>
      <c r="AW764" s="182" t="str">
        <f t="shared" si="444"/>
        <v/>
      </c>
      <c r="AX764" s="182" t="str">
        <f t="shared" si="445"/>
        <v/>
      </c>
      <c r="AY764" s="182" t="str">
        <f t="shared" si="446"/>
        <v/>
      </c>
      <c r="AZ764" s="182" t="str">
        <f t="shared" si="447"/>
        <v/>
      </c>
      <c r="BA764" s="182" t="str">
        <f t="shared" si="448"/>
        <v/>
      </c>
      <c r="BB764" s="182" t="str">
        <f t="shared" si="449"/>
        <v/>
      </c>
      <c r="BC764" s="182" t="str">
        <f t="shared" si="450"/>
        <v/>
      </c>
      <c r="BD764" s="182" t="str">
        <f t="shared" si="451"/>
        <v/>
      </c>
      <c r="BE764" s="182" t="str">
        <f t="shared" si="452"/>
        <v/>
      </c>
      <c r="BF764" s="182" t="str">
        <f t="shared" si="453"/>
        <v/>
      </c>
      <c r="BG764" s="182" t="str">
        <f t="shared" si="454"/>
        <v/>
      </c>
      <c r="BH764" s="182" t="str">
        <f t="shared" si="455"/>
        <v/>
      </c>
      <c r="BI764" s="182" t="str">
        <f t="shared" si="456"/>
        <v/>
      </c>
      <c r="BJ764" s="182" t="str">
        <f t="shared" si="457"/>
        <v/>
      </c>
      <c r="BK764" s="182" t="str">
        <f t="shared" si="458"/>
        <v/>
      </c>
      <c r="BL764" s="182" t="str">
        <f t="shared" si="459"/>
        <v/>
      </c>
      <c r="BM764" s="182" t="str">
        <f t="shared" si="460"/>
        <v/>
      </c>
      <c r="BN764" s="182" t="str">
        <f t="shared" si="461"/>
        <v/>
      </c>
      <c r="BO764" s="182" t="str">
        <f t="shared" si="462"/>
        <v/>
      </c>
      <c r="BP764" s="182" t="str">
        <f t="shared" si="463"/>
        <v/>
      </c>
      <c r="BQ764" s="182" t="str">
        <f t="shared" si="464"/>
        <v/>
      </c>
      <c r="BR764" s="182" t="str">
        <f t="shared" si="465"/>
        <v/>
      </c>
      <c r="BS764" s="182" t="str">
        <f t="shared" si="466"/>
        <v/>
      </c>
      <c r="BT764" s="182" t="str">
        <f t="shared" si="467"/>
        <v/>
      </c>
      <c r="BU764" s="183" t="str">
        <f t="shared" si="468"/>
        <v/>
      </c>
      <c r="BV764" s="184" t="str">
        <f>IF('Cálculos '!C770="","",AVERAGE(AN764:BU764))</f>
        <v/>
      </c>
    </row>
    <row r="765" spans="2:74" ht="17.25" hidden="1" thickBot="1" x14ac:dyDescent="0.35">
      <c r="B765" s="165">
        <f t="shared" si="433"/>
        <v>763</v>
      </c>
      <c r="C765" s="171" t="str">
        <f>IF('Cálculos '!J771="","",'Cálculos '!J771)</f>
        <v/>
      </c>
      <c r="D765" s="172" t="str">
        <f>IF('Cálculos '!K771="","",'Cálculos '!K771)</f>
        <v/>
      </c>
      <c r="E765" s="172" t="str">
        <f>IF('Cálculos '!L771="","",'Cálculos '!L771)</f>
        <v/>
      </c>
      <c r="F765" s="172" t="str">
        <f>IF('Cálculos '!M771="","",'Cálculos '!M771)</f>
        <v/>
      </c>
      <c r="G765" s="172" t="str">
        <f>IF('Cálculos '!N771="","",'Cálculos '!N771)</f>
        <v/>
      </c>
      <c r="H765" s="172" t="str">
        <f>IF('Cálculos '!O771="","",'Cálculos '!O771)</f>
        <v/>
      </c>
      <c r="I765" s="172" t="str">
        <f>IF('Cálculos '!P771="","",'Cálculos '!P771)</f>
        <v/>
      </c>
      <c r="J765" s="172" t="str">
        <f>IF('Cálculos '!Q771="","",'Cálculos '!Q771)</f>
        <v/>
      </c>
      <c r="K765" s="172" t="str">
        <f>IF('Cálculos '!R771="","",'Cálculos '!R771)</f>
        <v/>
      </c>
      <c r="L765" s="172" t="str">
        <f>IF('Cálculos '!S771="","",'Cálculos '!S771)</f>
        <v/>
      </c>
      <c r="M765" s="172" t="str">
        <f>IF('Cálculos '!T771="","",'Cálculos '!T771)</f>
        <v/>
      </c>
      <c r="N765" s="172" t="str">
        <f>IF('Cálculos '!U771="","",'Cálculos '!U771)</f>
        <v/>
      </c>
      <c r="O765" s="172" t="str">
        <f>IF('Cálculos '!V771="","",'Cálculos '!V771)</f>
        <v/>
      </c>
      <c r="P765" s="172" t="str">
        <f>IF('Cálculos '!W771="","",'Cálculos '!W771)</f>
        <v/>
      </c>
      <c r="Q765" s="172" t="str">
        <f>IF('Cálculos '!X771="","",'Cálculos '!X771)</f>
        <v/>
      </c>
      <c r="R765" s="172" t="str">
        <f>IF('Cálculos '!Y771="","",'Cálculos '!Y771)</f>
        <v/>
      </c>
      <c r="S765" s="172" t="str">
        <f>IF('Cálculos '!Z771="","",'Cálculos '!Z771)</f>
        <v/>
      </c>
      <c r="T765" s="172" t="str">
        <f>IF('Cálculos '!AA771="","",'Cálculos '!AA771)</f>
        <v/>
      </c>
      <c r="U765" s="172" t="str">
        <f>IF('Cálculos '!AB771="","",'Cálculos '!AB771)</f>
        <v/>
      </c>
      <c r="V765" s="172" t="str">
        <f>IF('Cálculos '!AC771="","",'Cálculos '!AC771)</f>
        <v/>
      </c>
      <c r="W765" s="172" t="str">
        <f>IF('Cálculos '!AD771="","",'Cálculos '!AD771)</f>
        <v/>
      </c>
      <c r="X765" s="172" t="str">
        <f>IF('Cálculos '!AE771="","",'Cálculos '!AE771)</f>
        <v/>
      </c>
      <c r="Y765" s="172" t="str">
        <f>IF('Cálculos '!AF771="","",'Cálculos '!AF771)</f>
        <v/>
      </c>
      <c r="Z765" s="172" t="str">
        <f>IF('Cálculos '!AG771="","",'Cálculos '!AG771)</f>
        <v/>
      </c>
      <c r="AA765" s="172" t="str">
        <f>IF('Cálculos '!AH771="","",'Cálculos '!AH771)</f>
        <v/>
      </c>
      <c r="AB765" s="172" t="str">
        <f>IF('Cálculos '!AI771="","",'Cálculos '!AI771)</f>
        <v/>
      </c>
      <c r="AC765" s="172" t="str">
        <f>IF('Cálculos '!AJ771="","",'Cálculos '!AJ771)</f>
        <v/>
      </c>
      <c r="AD765" s="172" t="str">
        <f>IF('Cálculos '!AK771="","",'Cálculos '!AK771)</f>
        <v/>
      </c>
      <c r="AE765" s="172" t="str">
        <f>IF('Cálculos '!AL771="","",'Cálculos '!AL771)</f>
        <v/>
      </c>
      <c r="AF765" s="172" t="str">
        <f>IF('Cálculos '!AM771="","",'Cálculos '!AM771)</f>
        <v/>
      </c>
      <c r="AG765" s="172" t="str">
        <f>IF('Cálculos '!AN771="","",'Cálculos '!AN771)</f>
        <v/>
      </c>
      <c r="AH765" s="172" t="str">
        <f>IF('Cálculos '!AO771="","",'Cálculos '!AO771)</f>
        <v/>
      </c>
      <c r="AI765" s="172" t="str">
        <f>IF('Cálculos '!AP771="","",'Cálculos '!AP771)</f>
        <v/>
      </c>
      <c r="AJ765" s="443" t="str">
        <f>IF('Cálculos '!AQ771="","",'Cálculos '!AQ771)</f>
        <v/>
      </c>
      <c r="AK765" s="446" t="str">
        <f>IF('Cálculos '!D771="","",AVERAGE(C765:AJ765))</f>
        <v/>
      </c>
      <c r="AM765" s="181">
        <f t="shared" si="434"/>
        <v>763</v>
      </c>
      <c r="AN765" s="284" t="str">
        <f t="shared" si="435"/>
        <v/>
      </c>
      <c r="AO765" s="285" t="str">
        <f t="shared" si="436"/>
        <v/>
      </c>
      <c r="AP765" s="285" t="str">
        <f t="shared" si="437"/>
        <v/>
      </c>
      <c r="AQ765" s="285" t="str">
        <f t="shared" si="438"/>
        <v/>
      </c>
      <c r="AR765" s="182" t="str">
        <f t="shared" si="439"/>
        <v/>
      </c>
      <c r="AS765" s="182" t="str">
        <f t="shared" si="440"/>
        <v/>
      </c>
      <c r="AT765" s="182" t="str">
        <f t="shared" si="441"/>
        <v/>
      </c>
      <c r="AU765" s="182" t="str">
        <f t="shared" si="442"/>
        <v/>
      </c>
      <c r="AV765" s="182" t="str">
        <f t="shared" si="443"/>
        <v/>
      </c>
      <c r="AW765" s="182" t="str">
        <f t="shared" si="444"/>
        <v/>
      </c>
      <c r="AX765" s="182" t="str">
        <f t="shared" si="445"/>
        <v/>
      </c>
      <c r="AY765" s="182" t="str">
        <f t="shared" si="446"/>
        <v/>
      </c>
      <c r="AZ765" s="182" t="str">
        <f t="shared" si="447"/>
        <v/>
      </c>
      <c r="BA765" s="182" t="str">
        <f t="shared" si="448"/>
        <v/>
      </c>
      <c r="BB765" s="182" t="str">
        <f t="shared" si="449"/>
        <v/>
      </c>
      <c r="BC765" s="182" t="str">
        <f t="shared" si="450"/>
        <v/>
      </c>
      <c r="BD765" s="182" t="str">
        <f t="shared" si="451"/>
        <v/>
      </c>
      <c r="BE765" s="182" t="str">
        <f t="shared" si="452"/>
        <v/>
      </c>
      <c r="BF765" s="182" t="str">
        <f t="shared" si="453"/>
        <v/>
      </c>
      <c r="BG765" s="182" t="str">
        <f t="shared" si="454"/>
        <v/>
      </c>
      <c r="BH765" s="182" t="str">
        <f t="shared" si="455"/>
        <v/>
      </c>
      <c r="BI765" s="182" t="str">
        <f t="shared" si="456"/>
        <v/>
      </c>
      <c r="BJ765" s="182" t="str">
        <f t="shared" si="457"/>
        <v/>
      </c>
      <c r="BK765" s="182" t="str">
        <f t="shared" si="458"/>
        <v/>
      </c>
      <c r="BL765" s="182" t="str">
        <f t="shared" si="459"/>
        <v/>
      </c>
      <c r="BM765" s="182" t="str">
        <f t="shared" si="460"/>
        <v/>
      </c>
      <c r="BN765" s="182" t="str">
        <f t="shared" si="461"/>
        <v/>
      </c>
      <c r="BO765" s="182" t="str">
        <f t="shared" si="462"/>
        <v/>
      </c>
      <c r="BP765" s="182" t="str">
        <f t="shared" si="463"/>
        <v/>
      </c>
      <c r="BQ765" s="182" t="str">
        <f t="shared" si="464"/>
        <v/>
      </c>
      <c r="BR765" s="182" t="str">
        <f t="shared" si="465"/>
        <v/>
      </c>
      <c r="BS765" s="182" t="str">
        <f t="shared" si="466"/>
        <v/>
      </c>
      <c r="BT765" s="182" t="str">
        <f t="shared" si="467"/>
        <v/>
      </c>
      <c r="BU765" s="183" t="str">
        <f t="shared" si="468"/>
        <v/>
      </c>
      <c r="BV765" s="184" t="str">
        <f>IF('Cálculos '!C771="","",AVERAGE(AN765:BU765))</f>
        <v/>
      </c>
    </row>
    <row r="766" spans="2:74" ht="17.25" hidden="1" thickBot="1" x14ac:dyDescent="0.35">
      <c r="B766" s="165">
        <f t="shared" ref="B766:B829" si="469">+B765+1</f>
        <v>764</v>
      </c>
      <c r="C766" s="171" t="str">
        <f>IF('Cálculos '!J772="","",'Cálculos '!J772)</f>
        <v/>
      </c>
      <c r="D766" s="172" t="str">
        <f>IF('Cálculos '!K772="","",'Cálculos '!K772)</f>
        <v/>
      </c>
      <c r="E766" s="172" t="str">
        <f>IF('Cálculos '!L772="","",'Cálculos '!L772)</f>
        <v/>
      </c>
      <c r="F766" s="172" t="str">
        <f>IF('Cálculos '!M772="","",'Cálculos '!M772)</f>
        <v/>
      </c>
      <c r="G766" s="172" t="str">
        <f>IF('Cálculos '!N772="","",'Cálculos '!N772)</f>
        <v/>
      </c>
      <c r="H766" s="172" t="str">
        <f>IF('Cálculos '!O772="","",'Cálculos '!O772)</f>
        <v/>
      </c>
      <c r="I766" s="172" t="str">
        <f>IF('Cálculos '!P772="","",'Cálculos '!P772)</f>
        <v/>
      </c>
      <c r="J766" s="172" t="str">
        <f>IF('Cálculos '!Q772="","",'Cálculos '!Q772)</f>
        <v/>
      </c>
      <c r="K766" s="172" t="str">
        <f>IF('Cálculos '!R772="","",'Cálculos '!R772)</f>
        <v/>
      </c>
      <c r="L766" s="172" t="str">
        <f>IF('Cálculos '!S772="","",'Cálculos '!S772)</f>
        <v/>
      </c>
      <c r="M766" s="172" t="str">
        <f>IF('Cálculos '!T772="","",'Cálculos '!T772)</f>
        <v/>
      </c>
      <c r="N766" s="172" t="str">
        <f>IF('Cálculos '!U772="","",'Cálculos '!U772)</f>
        <v/>
      </c>
      <c r="O766" s="172" t="str">
        <f>IF('Cálculos '!V772="","",'Cálculos '!V772)</f>
        <v/>
      </c>
      <c r="P766" s="172" t="str">
        <f>IF('Cálculos '!W772="","",'Cálculos '!W772)</f>
        <v/>
      </c>
      <c r="Q766" s="172" t="str">
        <f>IF('Cálculos '!X772="","",'Cálculos '!X772)</f>
        <v/>
      </c>
      <c r="R766" s="172" t="str">
        <f>IF('Cálculos '!Y772="","",'Cálculos '!Y772)</f>
        <v/>
      </c>
      <c r="S766" s="172" t="str">
        <f>IF('Cálculos '!Z772="","",'Cálculos '!Z772)</f>
        <v/>
      </c>
      <c r="T766" s="172" t="str">
        <f>IF('Cálculos '!AA772="","",'Cálculos '!AA772)</f>
        <v/>
      </c>
      <c r="U766" s="172" t="str">
        <f>IF('Cálculos '!AB772="","",'Cálculos '!AB772)</f>
        <v/>
      </c>
      <c r="V766" s="172" t="str">
        <f>IF('Cálculos '!AC772="","",'Cálculos '!AC772)</f>
        <v/>
      </c>
      <c r="W766" s="172" t="str">
        <f>IF('Cálculos '!AD772="","",'Cálculos '!AD772)</f>
        <v/>
      </c>
      <c r="X766" s="172" t="str">
        <f>IF('Cálculos '!AE772="","",'Cálculos '!AE772)</f>
        <v/>
      </c>
      <c r="Y766" s="172" t="str">
        <f>IF('Cálculos '!AF772="","",'Cálculos '!AF772)</f>
        <v/>
      </c>
      <c r="Z766" s="172" t="str">
        <f>IF('Cálculos '!AG772="","",'Cálculos '!AG772)</f>
        <v/>
      </c>
      <c r="AA766" s="172" t="str">
        <f>IF('Cálculos '!AH772="","",'Cálculos '!AH772)</f>
        <v/>
      </c>
      <c r="AB766" s="172" t="str">
        <f>IF('Cálculos '!AI772="","",'Cálculos '!AI772)</f>
        <v/>
      </c>
      <c r="AC766" s="172" t="str">
        <f>IF('Cálculos '!AJ772="","",'Cálculos '!AJ772)</f>
        <v/>
      </c>
      <c r="AD766" s="172" t="str">
        <f>IF('Cálculos '!AK772="","",'Cálculos '!AK772)</f>
        <v/>
      </c>
      <c r="AE766" s="172" t="str">
        <f>IF('Cálculos '!AL772="","",'Cálculos '!AL772)</f>
        <v/>
      </c>
      <c r="AF766" s="172" t="str">
        <f>IF('Cálculos '!AM772="","",'Cálculos '!AM772)</f>
        <v/>
      </c>
      <c r="AG766" s="172" t="str">
        <f>IF('Cálculos '!AN772="","",'Cálculos '!AN772)</f>
        <v/>
      </c>
      <c r="AH766" s="172" t="str">
        <f>IF('Cálculos '!AO772="","",'Cálculos '!AO772)</f>
        <v/>
      </c>
      <c r="AI766" s="172" t="str">
        <f>IF('Cálculos '!AP772="","",'Cálculos '!AP772)</f>
        <v/>
      </c>
      <c r="AJ766" s="443" t="str">
        <f>IF('Cálculos '!AQ772="","",'Cálculos '!AQ772)</f>
        <v/>
      </c>
      <c r="AK766" s="446" t="str">
        <f>IF('Cálculos '!D772="","",AVERAGE(C766:AJ766))</f>
        <v/>
      </c>
      <c r="AM766" s="181">
        <f t="shared" si="434"/>
        <v>764</v>
      </c>
      <c r="AN766" s="284" t="str">
        <f t="shared" si="435"/>
        <v/>
      </c>
      <c r="AO766" s="285" t="str">
        <f t="shared" si="436"/>
        <v/>
      </c>
      <c r="AP766" s="285" t="str">
        <f t="shared" si="437"/>
        <v/>
      </c>
      <c r="AQ766" s="285" t="str">
        <f t="shared" si="438"/>
        <v/>
      </c>
      <c r="AR766" s="182" t="str">
        <f t="shared" si="439"/>
        <v/>
      </c>
      <c r="AS766" s="182" t="str">
        <f t="shared" si="440"/>
        <v/>
      </c>
      <c r="AT766" s="182" t="str">
        <f t="shared" si="441"/>
        <v/>
      </c>
      <c r="AU766" s="182" t="str">
        <f t="shared" si="442"/>
        <v/>
      </c>
      <c r="AV766" s="182" t="str">
        <f t="shared" si="443"/>
        <v/>
      </c>
      <c r="AW766" s="182" t="str">
        <f t="shared" si="444"/>
        <v/>
      </c>
      <c r="AX766" s="182" t="str">
        <f t="shared" si="445"/>
        <v/>
      </c>
      <c r="AY766" s="182" t="str">
        <f t="shared" si="446"/>
        <v/>
      </c>
      <c r="AZ766" s="182" t="str">
        <f t="shared" si="447"/>
        <v/>
      </c>
      <c r="BA766" s="182" t="str">
        <f t="shared" si="448"/>
        <v/>
      </c>
      <c r="BB766" s="182" t="str">
        <f t="shared" si="449"/>
        <v/>
      </c>
      <c r="BC766" s="182" t="str">
        <f t="shared" si="450"/>
        <v/>
      </c>
      <c r="BD766" s="182" t="str">
        <f t="shared" si="451"/>
        <v/>
      </c>
      <c r="BE766" s="182" t="str">
        <f t="shared" si="452"/>
        <v/>
      </c>
      <c r="BF766" s="182" t="str">
        <f t="shared" si="453"/>
        <v/>
      </c>
      <c r="BG766" s="182" t="str">
        <f t="shared" si="454"/>
        <v/>
      </c>
      <c r="BH766" s="182" t="str">
        <f t="shared" si="455"/>
        <v/>
      </c>
      <c r="BI766" s="182" t="str">
        <f t="shared" si="456"/>
        <v/>
      </c>
      <c r="BJ766" s="182" t="str">
        <f t="shared" si="457"/>
        <v/>
      </c>
      <c r="BK766" s="182" t="str">
        <f t="shared" si="458"/>
        <v/>
      </c>
      <c r="BL766" s="182" t="str">
        <f t="shared" si="459"/>
        <v/>
      </c>
      <c r="BM766" s="182" t="str">
        <f t="shared" si="460"/>
        <v/>
      </c>
      <c r="BN766" s="182" t="str">
        <f t="shared" si="461"/>
        <v/>
      </c>
      <c r="BO766" s="182" t="str">
        <f t="shared" si="462"/>
        <v/>
      </c>
      <c r="BP766" s="182" t="str">
        <f t="shared" si="463"/>
        <v/>
      </c>
      <c r="BQ766" s="182" t="str">
        <f t="shared" si="464"/>
        <v/>
      </c>
      <c r="BR766" s="182" t="str">
        <f t="shared" si="465"/>
        <v/>
      </c>
      <c r="BS766" s="182" t="str">
        <f t="shared" si="466"/>
        <v/>
      </c>
      <c r="BT766" s="182" t="str">
        <f t="shared" si="467"/>
        <v/>
      </c>
      <c r="BU766" s="183" t="str">
        <f t="shared" si="468"/>
        <v/>
      </c>
      <c r="BV766" s="184" t="str">
        <f>IF('Cálculos '!C772="","",AVERAGE(AN766:BU766))</f>
        <v/>
      </c>
    </row>
    <row r="767" spans="2:74" ht="17.25" hidden="1" thickBot="1" x14ac:dyDescent="0.35">
      <c r="B767" s="165">
        <f t="shared" si="469"/>
        <v>765</v>
      </c>
      <c r="C767" s="171" t="str">
        <f>IF('Cálculos '!J773="","",'Cálculos '!J773)</f>
        <v/>
      </c>
      <c r="D767" s="172" t="str">
        <f>IF('Cálculos '!K773="","",'Cálculos '!K773)</f>
        <v/>
      </c>
      <c r="E767" s="172" t="str">
        <f>IF('Cálculos '!L773="","",'Cálculos '!L773)</f>
        <v/>
      </c>
      <c r="F767" s="172" t="str">
        <f>IF('Cálculos '!M773="","",'Cálculos '!M773)</f>
        <v/>
      </c>
      <c r="G767" s="172" t="str">
        <f>IF('Cálculos '!N773="","",'Cálculos '!N773)</f>
        <v/>
      </c>
      <c r="H767" s="172" t="str">
        <f>IF('Cálculos '!O773="","",'Cálculos '!O773)</f>
        <v/>
      </c>
      <c r="I767" s="172" t="str">
        <f>IF('Cálculos '!P773="","",'Cálculos '!P773)</f>
        <v/>
      </c>
      <c r="J767" s="172" t="str">
        <f>IF('Cálculos '!Q773="","",'Cálculos '!Q773)</f>
        <v/>
      </c>
      <c r="K767" s="172" t="str">
        <f>IF('Cálculos '!R773="","",'Cálculos '!R773)</f>
        <v/>
      </c>
      <c r="L767" s="172" t="str">
        <f>IF('Cálculos '!S773="","",'Cálculos '!S773)</f>
        <v/>
      </c>
      <c r="M767" s="172" t="str">
        <f>IF('Cálculos '!T773="","",'Cálculos '!T773)</f>
        <v/>
      </c>
      <c r="N767" s="172" t="str">
        <f>IF('Cálculos '!U773="","",'Cálculos '!U773)</f>
        <v/>
      </c>
      <c r="O767" s="172" t="str">
        <f>IF('Cálculos '!V773="","",'Cálculos '!V773)</f>
        <v/>
      </c>
      <c r="P767" s="172" t="str">
        <f>IF('Cálculos '!W773="","",'Cálculos '!W773)</f>
        <v/>
      </c>
      <c r="Q767" s="172" t="str">
        <f>IF('Cálculos '!X773="","",'Cálculos '!X773)</f>
        <v/>
      </c>
      <c r="R767" s="172" t="str">
        <f>IF('Cálculos '!Y773="","",'Cálculos '!Y773)</f>
        <v/>
      </c>
      <c r="S767" s="172" t="str">
        <f>IF('Cálculos '!Z773="","",'Cálculos '!Z773)</f>
        <v/>
      </c>
      <c r="T767" s="172" t="str">
        <f>IF('Cálculos '!AA773="","",'Cálculos '!AA773)</f>
        <v/>
      </c>
      <c r="U767" s="172" t="str">
        <f>IF('Cálculos '!AB773="","",'Cálculos '!AB773)</f>
        <v/>
      </c>
      <c r="V767" s="172" t="str">
        <f>IF('Cálculos '!AC773="","",'Cálculos '!AC773)</f>
        <v/>
      </c>
      <c r="W767" s="172" t="str">
        <f>IF('Cálculos '!AD773="","",'Cálculos '!AD773)</f>
        <v/>
      </c>
      <c r="X767" s="172" t="str">
        <f>IF('Cálculos '!AE773="","",'Cálculos '!AE773)</f>
        <v/>
      </c>
      <c r="Y767" s="172" t="str">
        <f>IF('Cálculos '!AF773="","",'Cálculos '!AF773)</f>
        <v/>
      </c>
      <c r="Z767" s="172" t="str">
        <f>IF('Cálculos '!AG773="","",'Cálculos '!AG773)</f>
        <v/>
      </c>
      <c r="AA767" s="172" t="str">
        <f>IF('Cálculos '!AH773="","",'Cálculos '!AH773)</f>
        <v/>
      </c>
      <c r="AB767" s="172" t="str">
        <f>IF('Cálculos '!AI773="","",'Cálculos '!AI773)</f>
        <v/>
      </c>
      <c r="AC767" s="172" t="str">
        <f>IF('Cálculos '!AJ773="","",'Cálculos '!AJ773)</f>
        <v/>
      </c>
      <c r="AD767" s="172" t="str">
        <f>IF('Cálculos '!AK773="","",'Cálculos '!AK773)</f>
        <v/>
      </c>
      <c r="AE767" s="172" t="str">
        <f>IF('Cálculos '!AL773="","",'Cálculos '!AL773)</f>
        <v/>
      </c>
      <c r="AF767" s="172" t="str">
        <f>IF('Cálculos '!AM773="","",'Cálculos '!AM773)</f>
        <v/>
      </c>
      <c r="AG767" s="172" t="str">
        <f>IF('Cálculos '!AN773="","",'Cálculos '!AN773)</f>
        <v/>
      </c>
      <c r="AH767" s="172" t="str">
        <f>IF('Cálculos '!AO773="","",'Cálculos '!AO773)</f>
        <v/>
      </c>
      <c r="AI767" s="172" t="str">
        <f>IF('Cálculos '!AP773="","",'Cálculos '!AP773)</f>
        <v/>
      </c>
      <c r="AJ767" s="443" t="str">
        <f>IF('Cálculos '!AQ773="","",'Cálculos '!AQ773)</f>
        <v/>
      </c>
      <c r="AK767" s="446" t="str">
        <f>IF('Cálculos '!D773="","",AVERAGE(C767:AJ767))</f>
        <v/>
      </c>
      <c r="AM767" s="181">
        <f t="shared" si="434"/>
        <v>765</v>
      </c>
      <c r="AN767" s="284" t="str">
        <f t="shared" si="435"/>
        <v/>
      </c>
      <c r="AO767" s="285" t="str">
        <f t="shared" si="436"/>
        <v/>
      </c>
      <c r="AP767" s="285" t="str">
        <f t="shared" si="437"/>
        <v/>
      </c>
      <c r="AQ767" s="285" t="str">
        <f t="shared" si="438"/>
        <v/>
      </c>
      <c r="AR767" s="182" t="str">
        <f t="shared" si="439"/>
        <v/>
      </c>
      <c r="AS767" s="182" t="str">
        <f t="shared" si="440"/>
        <v/>
      </c>
      <c r="AT767" s="182" t="str">
        <f t="shared" si="441"/>
        <v/>
      </c>
      <c r="AU767" s="182" t="str">
        <f t="shared" si="442"/>
        <v/>
      </c>
      <c r="AV767" s="182" t="str">
        <f t="shared" si="443"/>
        <v/>
      </c>
      <c r="AW767" s="182" t="str">
        <f t="shared" si="444"/>
        <v/>
      </c>
      <c r="AX767" s="182" t="str">
        <f t="shared" si="445"/>
        <v/>
      </c>
      <c r="AY767" s="182" t="str">
        <f t="shared" si="446"/>
        <v/>
      </c>
      <c r="AZ767" s="182" t="str">
        <f t="shared" si="447"/>
        <v/>
      </c>
      <c r="BA767" s="182" t="str">
        <f t="shared" si="448"/>
        <v/>
      </c>
      <c r="BB767" s="182" t="str">
        <f t="shared" si="449"/>
        <v/>
      </c>
      <c r="BC767" s="182" t="str">
        <f t="shared" si="450"/>
        <v/>
      </c>
      <c r="BD767" s="182" t="str">
        <f t="shared" si="451"/>
        <v/>
      </c>
      <c r="BE767" s="182" t="str">
        <f t="shared" si="452"/>
        <v/>
      </c>
      <c r="BF767" s="182" t="str">
        <f t="shared" si="453"/>
        <v/>
      </c>
      <c r="BG767" s="182" t="str">
        <f t="shared" si="454"/>
        <v/>
      </c>
      <c r="BH767" s="182" t="str">
        <f t="shared" si="455"/>
        <v/>
      </c>
      <c r="BI767" s="182" t="str">
        <f t="shared" si="456"/>
        <v/>
      </c>
      <c r="BJ767" s="182" t="str">
        <f t="shared" si="457"/>
        <v/>
      </c>
      <c r="BK767" s="182" t="str">
        <f t="shared" si="458"/>
        <v/>
      </c>
      <c r="BL767" s="182" t="str">
        <f t="shared" si="459"/>
        <v/>
      </c>
      <c r="BM767" s="182" t="str">
        <f t="shared" si="460"/>
        <v/>
      </c>
      <c r="BN767" s="182" t="str">
        <f t="shared" si="461"/>
        <v/>
      </c>
      <c r="BO767" s="182" t="str">
        <f t="shared" si="462"/>
        <v/>
      </c>
      <c r="BP767" s="182" t="str">
        <f t="shared" si="463"/>
        <v/>
      </c>
      <c r="BQ767" s="182" t="str">
        <f t="shared" si="464"/>
        <v/>
      </c>
      <c r="BR767" s="182" t="str">
        <f t="shared" si="465"/>
        <v/>
      </c>
      <c r="BS767" s="182" t="str">
        <f t="shared" si="466"/>
        <v/>
      </c>
      <c r="BT767" s="182" t="str">
        <f t="shared" si="467"/>
        <v/>
      </c>
      <c r="BU767" s="183" t="str">
        <f t="shared" si="468"/>
        <v/>
      </c>
      <c r="BV767" s="184" t="str">
        <f>IF('Cálculos '!C773="","",AVERAGE(AN767:BU767))</f>
        <v/>
      </c>
    </row>
    <row r="768" spans="2:74" ht="17.25" hidden="1" thickBot="1" x14ac:dyDescent="0.35">
      <c r="B768" s="165">
        <f t="shared" si="469"/>
        <v>766</v>
      </c>
      <c r="C768" s="171" t="str">
        <f>IF('Cálculos '!J774="","",'Cálculos '!J774)</f>
        <v/>
      </c>
      <c r="D768" s="172" t="str">
        <f>IF('Cálculos '!K774="","",'Cálculos '!K774)</f>
        <v/>
      </c>
      <c r="E768" s="172" t="str">
        <f>IF('Cálculos '!L774="","",'Cálculos '!L774)</f>
        <v/>
      </c>
      <c r="F768" s="172" t="str">
        <f>IF('Cálculos '!M774="","",'Cálculos '!M774)</f>
        <v/>
      </c>
      <c r="G768" s="172" t="str">
        <f>IF('Cálculos '!N774="","",'Cálculos '!N774)</f>
        <v/>
      </c>
      <c r="H768" s="172" t="str">
        <f>IF('Cálculos '!O774="","",'Cálculos '!O774)</f>
        <v/>
      </c>
      <c r="I768" s="172" t="str">
        <f>IF('Cálculos '!P774="","",'Cálculos '!P774)</f>
        <v/>
      </c>
      <c r="J768" s="172" t="str">
        <f>IF('Cálculos '!Q774="","",'Cálculos '!Q774)</f>
        <v/>
      </c>
      <c r="K768" s="172" t="str">
        <f>IF('Cálculos '!R774="","",'Cálculos '!R774)</f>
        <v/>
      </c>
      <c r="L768" s="172" t="str">
        <f>IF('Cálculos '!S774="","",'Cálculos '!S774)</f>
        <v/>
      </c>
      <c r="M768" s="172" t="str">
        <f>IF('Cálculos '!T774="","",'Cálculos '!T774)</f>
        <v/>
      </c>
      <c r="N768" s="172" t="str">
        <f>IF('Cálculos '!U774="","",'Cálculos '!U774)</f>
        <v/>
      </c>
      <c r="O768" s="172" t="str">
        <f>IF('Cálculos '!V774="","",'Cálculos '!V774)</f>
        <v/>
      </c>
      <c r="P768" s="172" t="str">
        <f>IF('Cálculos '!W774="","",'Cálculos '!W774)</f>
        <v/>
      </c>
      <c r="Q768" s="172" t="str">
        <f>IF('Cálculos '!X774="","",'Cálculos '!X774)</f>
        <v/>
      </c>
      <c r="R768" s="172" t="str">
        <f>IF('Cálculos '!Y774="","",'Cálculos '!Y774)</f>
        <v/>
      </c>
      <c r="S768" s="172" t="str">
        <f>IF('Cálculos '!Z774="","",'Cálculos '!Z774)</f>
        <v/>
      </c>
      <c r="T768" s="172" t="str">
        <f>IF('Cálculos '!AA774="","",'Cálculos '!AA774)</f>
        <v/>
      </c>
      <c r="U768" s="172" t="str">
        <f>IF('Cálculos '!AB774="","",'Cálculos '!AB774)</f>
        <v/>
      </c>
      <c r="V768" s="172" t="str">
        <f>IF('Cálculos '!AC774="","",'Cálculos '!AC774)</f>
        <v/>
      </c>
      <c r="W768" s="172" t="str">
        <f>IF('Cálculos '!AD774="","",'Cálculos '!AD774)</f>
        <v/>
      </c>
      <c r="X768" s="172" t="str">
        <f>IF('Cálculos '!AE774="","",'Cálculos '!AE774)</f>
        <v/>
      </c>
      <c r="Y768" s="172" t="str">
        <f>IF('Cálculos '!AF774="","",'Cálculos '!AF774)</f>
        <v/>
      </c>
      <c r="Z768" s="172" t="str">
        <f>IF('Cálculos '!AG774="","",'Cálculos '!AG774)</f>
        <v/>
      </c>
      <c r="AA768" s="172" t="str">
        <f>IF('Cálculos '!AH774="","",'Cálculos '!AH774)</f>
        <v/>
      </c>
      <c r="AB768" s="172" t="str">
        <f>IF('Cálculos '!AI774="","",'Cálculos '!AI774)</f>
        <v/>
      </c>
      <c r="AC768" s="172" t="str">
        <f>IF('Cálculos '!AJ774="","",'Cálculos '!AJ774)</f>
        <v/>
      </c>
      <c r="AD768" s="172" t="str">
        <f>IF('Cálculos '!AK774="","",'Cálculos '!AK774)</f>
        <v/>
      </c>
      <c r="AE768" s="172" t="str">
        <f>IF('Cálculos '!AL774="","",'Cálculos '!AL774)</f>
        <v/>
      </c>
      <c r="AF768" s="172" t="str">
        <f>IF('Cálculos '!AM774="","",'Cálculos '!AM774)</f>
        <v/>
      </c>
      <c r="AG768" s="172" t="str">
        <f>IF('Cálculos '!AN774="","",'Cálculos '!AN774)</f>
        <v/>
      </c>
      <c r="AH768" s="172" t="str">
        <f>IF('Cálculos '!AO774="","",'Cálculos '!AO774)</f>
        <v/>
      </c>
      <c r="AI768" s="172" t="str">
        <f>IF('Cálculos '!AP774="","",'Cálculos '!AP774)</f>
        <v/>
      </c>
      <c r="AJ768" s="443" t="str">
        <f>IF('Cálculos '!AQ774="","",'Cálculos '!AQ774)</f>
        <v/>
      </c>
      <c r="AK768" s="446" t="str">
        <f>IF('Cálculos '!D774="","",AVERAGE(C768:AJ768))</f>
        <v/>
      </c>
      <c r="AM768" s="181">
        <f t="shared" si="434"/>
        <v>766</v>
      </c>
      <c r="AN768" s="284" t="str">
        <f t="shared" si="435"/>
        <v/>
      </c>
      <c r="AO768" s="285" t="str">
        <f t="shared" si="436"/>
        <v/>
      </c>
      <c r="AP768" s="285" t="str">
        <f t="shared" si="437"/>
        <v/>
      </c>
      <c r="AQ768" s="285" t="str">
        <f t="shared" si="438"/>
        <v/>
      </c>
      <c r="AR768" s="182" t="str">
        <f t="shared" si="439"/>
        <v/>
      </c>
      <c r="AS768" s="182" t="str">
        <f t="shared" si="440"/>
        <v/>
      </c>
      <c r="AT768" s="182" t="str">
        <f t="shared" si="441"/>
        <v/>
      </c>
      <c r="AU768" s="182" t="str">
        <f t="shared" si="442"/>
        <v/>
      </c>
      <c r="AV768" s="182" t="str">
        <f t="shared" si="443"/>
        <v/>
      </c>
      <c r="AW768" s="182" t="str">
        <f t="shared" si="444"/>
        <v/>
      </c>
      <c r="AX768" s="182" t="str">
        <f t="shared" si="445"/>
        <v/>
      </c>
      <c r="AY768" s="182" t="str">
        <f t="shared" si="446"/>
        <v/>
      </c>
      <c r="AZ768" s="182" t="str">
        <f t="shared" si="447"/>
        <v/>
      </c>
      <c r="BA768" s="182" t="str">
        <f t="shared" si="448"/>
        <v/>
      </c>
      <c r="BB768" s="182" t="str">
        <f t="shared" si="449"/>
        <v/>
      </c>
      <c r="BC768" s="182" t="str">
        <f t="shared" si="450"/>
        <v/>
      </c>
      <c r="BD768" s="182" t="str">
        <f t="shared" si="451"/>
        <v/>
      </c>
      <c r="BE768" s="182" t="str">
        <f t="shared" si="452"/>
        <v/>
      </c>
      <c r="BF768" s="182" t="str">
        <f t="shared" si="453"/>
        <v/>
      </c>
      <c r="BG768" s="182" t="str">
        <f t="shared" si="454"/>
        <v/>
      </c>
      <c r="BH768" s="182" t="str">
        <f t="shared" si="455"/>
        <v/>
      </c>
      <c r="BI768" s="182" t="str">
        <f t="shared" si="456"/>
        <v/>
      </c>
      <c r="BJ768" s="182" t="str">
        <f t="shared" si="457"/>
        <v/>
      </c>
      <c r="BK768" s="182" t="str">
        <f t="shared" si="458"/>
        <v/>
      </c>
      <c r="BL768" s="182" t="str">
        <f t="shared" si="459"/>
        <v/>
      </c>
      <c r="BM768" s="182" t="str">
        <f t="shared" si="460"/>
        <v/>
      </c>
      <c r="BN768" s="182" t="str">
        <f t="shared" si="461"/>
        <v/>
      </c>
      <c r="BO768" s="182" t="str">
        <f t="shared" si="462"/>
        <v/>
      </c>
      <c r="BP768" s="182" t="str">
        <f t="shared" si="463"/>
        <v/>
      </c>
      <c r="BQ768" s="182" t="str">
        <f t="shared" si="464"/>
        <v/>
      </c>
      <c r="BR768" s="182" t="str">
        <f t="shared" si="465"/>
        <v/>
      </c>
      <c r="BS768" s="182" t="str">
        <f t="shared" si="466"/>
        <v/>
      </c>
      <c r="BT768" s="182" t="str">
        <f t="shared" si="467"/>
        <v/>
      </c>
      <c r="BU768" s="183" t="str">
        <f t="shared" si="468"/>
        <v/>
      </c>
      <c r="BV768" s="184" t="str">
        <f>IF('Cálculos '!C774="","",AVERAGE(AN768:BU768))</f>
        <v/>
      </c>
    </row>
    <row r="769" spans="2:74" ht="17.25" hidden="1" thickBot="1" x14ac:dyDescent="0.35">
      <c r="B769" s="165">
        <f t="shared" si="469"/>
        <v>767</v>
      </c>
      <c r="C769" s="171" t="str">
        <f>IF('Cálculos '!J775="","",'Cálculos '!J775)</f>
        <v/>
      </c>
      <c r="D769" s="172" t="str">
        <f>IF('Cálculos '!K775="","",'Cálculos '!K775)</f>
        <v/>
      </c>
      <c r="E769" s="172" t="str">
        <f>IF('Cálculos '!L775="","",'Cálculos '!L775)</f>
        <v/>
      </c>
      <c r="F769" s="172" t="str">
        <f>IF('Cálculos '!M775="","",'Cálculos '!M775)</f>
        <v/>
      </c>
      <c r="G769" s="172" t="str">
        <f>IF('Cálculos '!N775="","",'Cálculos '!N775)</f>
        <v/>
      </c>
      <c r="H769" s="172" t="str">
        <f>IF('Cálculos '!O775="","",'Cálculos '!O775)</f>
        <v/>
      </c>
      <c r="I769" s="172" t="str">
        <f>IF('Cálculos '!P775="","",'Cálculos '!P775)</f>
        <v/>
      </c>
      <c r="J769" s="172" t="str">
        <f>IF('Cálculos '!Q775="","",'Cálculos '!Q775)</f>
        <v/>
      </c>
      <c r="K769" s="172" t="str">
        <f>IF('Cálculos '!R775="","",'Cálculos '!R775)</f>
        <v/>
      </c>
      <c r="L769" s="172" t="str">
        <f>IF('Cálculos '!S775="","",'Cálculos '!S775)</f>
        <v/>
      </c>
      <c r="M769" s="172" t="str">
        <f>IF('Cálculos '!T775="","",'Cálculos '!T775)</f>
        <v/>
      </c>
      <c r="N769" s="172" t="str">
        <f>IF('Cálculos '!U775="","",'Cálculos '!U775)</f>
        <v/>
      </c>
      <c r="O769" s="172" t="str">
        <f>IF('Cálculos '!V775="","",'Cálculos '!V775)</f>
        <v/>
      </c>
      <c r="P769" s="172" t="str">
        <f>IF('Cálculos '!W775="","",'Cálculos '!W775)</f>
        <v/>
      </c>
      <c r="Q769" s="172" t="str">
        <f>IF('Cálculos '!X775="","",'Cálculos '!X775)</f>
        <v/>
      </c>
      <c r="R769" s="172" t="str">
        <f>IF('Cálculos '!Y775="","",'Cálculos '!Y775)</f>
        <v/>
      </c>
      <c r="S769" s="172" t="str">
        <f>IF('Cálculos '!Z775="","",'Cálculos '!Z775)</f>
        <v/>
      </c>
      <c r="T769" s="172" t="str">
        <f>IF('Cálculos '!AA775="","",'Cálculos '!AA775)</f>
        <v/>
      </c>
      <c r="U769" s="172" t="str">
        <f>IF('Cálculos '!AB775="","",'Cálculos '!AB775)</f>
        <v/>
      </c>
      <c r="V769" s="172" t="str">
        <f>IF('Cálculos '!AC775="","",'Cálculos '!AC775)</f>
        <v/>
      </c>
      <c r="W769" s="172" t="str">
        <f>IF('Cálculos '!AD775="","",'Cálculos '!AD775)</f>
        <v/>
      </c>
      <c r="X769" s="172" t="str">
        <f>IF('Cálculos '!AE775="","",'Cálculos '!AE775)</f>
        <v/>
      </c>
      <c r="Y769" s="172" t="str">
        <f>IF('Cálculos '!AF775="","",'Cálculos '!AF775)</f>
        <v/>
      </c>
      <c r="Z769" s="172" t="str">
        <f>IF('Cálculos '!AG775="","",'Cálculos '!AG775)</f>
        <v/>
      </c>
      <c r="AA769" s="172" t="str">
        <f>IF('Cálculos '!AH775="","",'Cálculos '!AH775)</f>
        <v/>
      </c>
      <c r="AB769" s="172" t="str">
        <f>IF('Cálculos '!AI775="","",'Cálculos '!AI775)</f>
        <v/>
      </c>
      <c r="AC769" s="172" t="str">
        <f>IF('Cálculos '!AJ775="","",'Cálculos '!AJ775)</f>
        <v/>
      </c>
      <c r="AD769" s="172" t="str">
        <f>IF('Cálculos '!AK775="","",'Cálculos '!AK775)</f>
        <v/>
      </c>
      <c r="AE769" s="172" t="str">
        <f>IF('Cálculos '!AL775="","",'Cálculos '!AL775)</f>
        <v/>
      </c>
      <c r="AF769" s="172" t="str">
        <f>IF('Cálculos '!AM775="","",'Cálculos '!AM775)</f>
        <v/>
      </c>
      <c r="AG769" s="172" t="str">
        <f>IF('Cálculos '!AN775="","",'Cálculos '!AN775)</f>
        <v/>
      </c>
      <c r="AH769" s="172" t="str">
        <f>IF('Cálculos '!AO775="","",'Cálculos '!AO775)</f>
        <v/>
      </c>
      <c r="AI769" s="172" t="str">
        <f>IF('Cálculos '!AP775="","",'Cálculos '!AP775)</f>
        <v/>
      </c>
      <c r="AJ769" s="443" t="str">
        <f>IF('Cálculos '!AQ775="","",'Cálculos '!AQ775)</f>
        <v/>
      </c>
      <c r="AK769" s="446" t="str">
        <f>IF('Cálculos '!D775="","",AVERAGE(C769:AJ769))</f>
        <v/>
      </c>
      <c r="AM769" s="181">
        <f t="shared" si="434"/>
        <v>767</v>
      </c>
      <c r="AN769" s="284" t="str">
        <f t="shared" si="435"/>
        <v/>
      </c>
      <c r="AO769" s="285" t="str">
        <f t="shared" si="436"/>
        <v/>
      </c>
      <c r="AP769" s="285" t="str">
        <f t="shared" si="437"/>
        <v/>
      </c>
      <c r="AQ769" s="285" t="str">
        <f t="shared" si="438"/>
        <v/>
      </c>
      <c r="AR769" s="182" t="str">
        <f t="shared" si="439"/>
        <v/>
      </c>
      <c r="AS769" s="182" t="str">
        <f t="shared" si="440"/>
        <v/>
      </c>
      <c r="AT769" s="182" t="str">
        <f t="shared" si="441"/>
        <v/>
      </c>
      <c r="AU769" s="182" t="str">
        <f t="shared" si="442"/>
        <v/>
      </c>
      <c r="AV769" s="182" t="str">
        <f t="shared" si="443"/>
        <v/>
      </c>
      <c r="AW769" s="182" t="str">
        <f t="shared" si="444"/>
        <v/>
      </c>
      <c r="AX769" s="182" t="str">
        <f t="shared" si="445"/>
        <v/>
      </c>
      <c r="AY769" s="182" t="str">
        <f t="shared" si="446"/>
        <v/>
      </c>
      <c r="AZ769" s="182" t="str">
        <f t="shared" si="447"/>
        <v/>
      </c>
      <c r="BA769" s="182" t="str">
        <f t="shared" si="448"/>
        <v/>
      </c>
      <c r="BB769" s="182" t="str">
        <f t="shared" si="449"/>
        <v/>
      </c>
      <c r="BC769" s="182" t="str">
        <f t="shared" si="450"/>
        <v/>
      </c>
      <c r="BD769" s="182" t="str">
        <f t="shared" si="451"/>
        <v/>
      </c>
      <c r="BE769" s="182" t="str">
        <f t="shared" si="452"/>
        <v/>
      </c>
      <c r="BF769" s="182" t="str">
        <f t="shared" si="453"/>
        <v/>
      </c>
      <c r="BG769" s="182" t="str">
        <f t="shared" si="454"/>
        <v/>
      </c>
      <c r="BH769" s="182" t="str">
        <f t="shared" si="455"/>
        <v/>
      </c>
      <c r="BI769" s="182" t="str">
        <f t="shared" si="456"/>
        <v/>
      </c>
      <c r="BJ769" s="182" t="str">
        <f t="shared" si="457"/>
        <v/>
      </c>
      <c r="BK769" s="182" t="str">
        <f t="shared" si="458"/>
        <v/>
      </c>
      <c r="BL769" s="182" t="str">
        <f t="shared" si="459"/>
        <v/>
      </c>
      <c r="BM769" s="182" t="str">
        <f t="shared" si="460"/>
        <v/>
      </c>
      <c r="BN769" s="182" t="str">
        <f t="shared" si="461"/>
        <v/>
      </c>
      <c r="BO769" s="182" t="str">
        <f t="shared" si="462"/>
        <v/>
      </c>
      <c r="BP769" s="182" t="str">
        <f t="shared" si="463"/>
        <v/>
      </c>
      <c r="BQ769" s="182" t="str">
        <f t="shared" si="464"/>
        <v/>
      </c>
      <c r="BR769" s="182" t="str">
        <f t="shared" si="465"/>
        <v/>
      </c>
      <c r="BS769" s="182" t="str">
        <f t="shared" si="466"/>
        <v/>
      </c>
      <c r="BT769" s="182" t="str">
        <f t="shared" si="467"/>
        <v/>
      </c>
      <c r="BU769" s="183" t="str">
        <f t="shared" si="468"/>
        <v/>
      </c>
      <c r="BV769" s="184" t="str">
        <f>IF('Cálculos '!C775="","",AVERAGE(AN769:BU769))</f>
        <v/>
      </c>
    </row>
    <row r="770" spans="2:74" ht="17.25" hidden="1" thickBot="1" x14ac:dyDescent="0.35">
      <c r="B770" s="165">
        <f t="shared" si="469"/>
        <v>768</v>
      </c>
      <c r="C770" s="171" t="str">
        <f>IF('Cálculos '!J776="","",'Cálculos '!J776)</f>
        <v/>
      </c>
      <c r="D770" s="172" t="str">
        <f>IF('Cálculos '!K776="","",'Cálculos '!K776)</f>
        <v/>
      </c>
      <c r="E770" s="172" t="str">
        <f>IF('Cálculos '!L776="","",'Cálculos '!L776)</f>
        <v/>
      </c>
      <c r="F770" s="172" t="str">
        <f>IF('Cálculos '!M776="","",'Cálculos '!M776)</f>
        <v/>
      </c>
      <c r="G770" s="172" t="str">
        <f>IF('Cálculos '!N776="","",'Cálculos '!N776)</f>
        <v/>
      </c>
      <c r="H770" s="172" t="str">
        <f>IF('Cálculos '!O776="","",'Cálculos '!O776)</f>
        <v/>
      </c>
      <c r="I770" s="172" t="str">
        <f>IF('Cálculos '!P776="","",'Cálculos '!P776)</f>
        <v/>
      </c>
      <c r="J770" s="172" t="str">
        <f>IF('Cálculos '!Q776="","",'Cálculos '!Q776)</f>
        <v/>
      </c>
      <c r="K770" s="172" t="str">
        <f>IF('Cálculos '!R776="","",'Cálculos '!R776)</f>
        <v/>
      </c>
      <c r="L770" s="172" t="str">
        <f>IF('Cálculos '!S776="","",'Cálculos '!S776)</f>
        <v/>
      </c>
      <c r="M770" s="172" t="str">
        <f>IF('Cálculos '!T776="","",'Cálculos '!T776)</f>
        <v/>
      </c>
      <c r="N770" s="172" t="str">
        <f>IF('Cálculos '!U776="","",'Cálculos '!U776)</f>
        <v/>
      </c>
      <c r="O770" s="172" t="str">
        <f>IF('Cálculos '!V776="","",'Cálculos '!V776)</f>
        <v/>
      </c>
      <c r="P770" s="172" t="str">
        <f>IF('Cálculos '!W776="","",'Cálculos '!W776)</f>
        <v/>
      </c>
      <c r="Q770" s="172" t="str">
        <f>IF('Cálculos '!X776="","",'Cálculos '!X776)</f>
        <v/>
      </c>
      <c r="R770" s="172" t="str">
        <f>IF('Cálculos '!Y776="","",'Cálculos '!Y776)</f>
        <v/>
      </c>
      <c r="S770" s="172" t="str">
        <f>IF('Cálculos '!Z776="","",'Cálculos '!Z776)</f>
        <v/>
      </c>
      <c r="T770" s="172" t="str">
        <f>IF('Cálculos '!AA776="","",'Cálculos '!AA776)</f>
        <v/>
      </c>
      <c r="U770" s="172" t="str">
        <f>IF('Cálculos '!AB776="","",'Cálculos '!AB776)</f>
        <v/>
      </c>
      <c r="V770" s="172" t="str">
        <f>IF('Cálculos '!AC776="","",'Cálculos '!AC776)</f>
        <v/>
      </c>
      <c r="W770" s="172" t="str">
        <f>IF('Cálculos '!AD776="","",'Cálculos '!AD776)</f>
        <v/>
      </c>
      <c r="X770" s="172" t="str">
        <f>IF('Cálculos '!AE776="","",'Cálculos '!AE776)</f>
        <v/>
      </c>
      <c r="Y770" s="172" t="str">
        <f>IF('Cálculos '!AF776="","",'Cálculos '!AF776)</f>
        <v/>
      </c>
      <c r="Z770" s="172" t="str">
        <f>IF('Cálculos '!AG776="","",'Cálculos '!AG776)</f>
        <v/>
      </c>
      <c r="AA770" s="172" t="str">
        <f>IF('Cálculos '!AH776="","",'Cálculos '!AH776)</f>
        <v/>
      </c>
      <c r="AB770" s="172" t="str">
        <f>IF('Cálculos '!AI776="","",'Cálculos '!AI776)</f>
        <v/>
      </c>
      <c r="AC770" s="172" t="str">
        <f>IF('Cálculos '!AJ776="","",'Cálculos '!AJ776)</f>
        <v/>
      </c>
      <c r="AD770" s="172" t="str">
        <f>IF('Cálculos '!AK776="","",'Cálculos '!AK776)</f>
        <v/>
      </c>
      <c r="AE770" s="172" t="str">
        <f>IF('Cálculos '!AL776="","",'Cálculos '!AL776)</f>
        <v/>
      </c>
      <c r="AF770" s="172" t="str">
        <f>IF('Cálculos '!AM776="","",'Cálculos '!AM776)</f>
        <v/>
      </c>
      <c r="AG770" s="172" t="str">
        <f>IF('Cálculos '!AN776="","",'Cálculos '!AN776)</f>
        <v/>
      </c>
      <c r="AH770" s="172" t="str">
        <f>IF('Cálculos '!AO776="","",'Cálculos '!AO776)</f>
        <v/>
      </c>
      <c r="AI770" s="172" t="str">
        <f>IF('Cálculos '!AP776="","",'Cálculos '!AP776)</f>
        <v/>
      </c>
      <c r="AJ770" s="443" t="str">
        <f>IF('Cálculos '!AQ776="","",'Cálculos '!AQ776)</f>
        <v/>
      </c>
      <c r="AK770" s="446" t="str">
        <f>IF('Cálculos '!D776="","",AVERAGE(C770:AJ770))</f>
        <v/>
      </c>
      <c r="AM770" s="181">
        <f t="shared" si="434"/>
        <v>768</v>
      </c>
      <c r="AN770" s="284" t="str">
        <f t="shared" si="435"/>
        <v/>
      </c>
      <c r="AO770" s="285" t="str">
        <f t="shared" si="436"/>
        <v/>
      </c>
      <c r="AP770" s="285" t="str">
        <f t="shared" si="437"/>
        <v/>
      </c>
      <c r="AQ770" s="285" t="str">
        <f t="shared" si="438"/>
        <v/>
      </c>
      <c r="AR770" s="182" t="str">
        <f t="shared" si="439"/>
        <v/>
      </c>
      <c r="AS770" s="182" t="str">
        <f t="shared" si="440"/>
        <v/>
      </c>
      <c r="AT770" s="182" t="str">
        <f t="shared" si="441"/>
        <v/>
      </c>
      <c r="AU770" s="182" t="str">
        <f t="shared" si="442"/>
        <v/>
      </c>
      <c r="AV770" s="182" t="str">
        <f t="shared" si="443"/>
        <v/>
      </c>
      <c r="AW770" s="182" t="str">
        <f t="shared" si="444"/>
        <v/>
      </c>
      <c r="AX770" s="182" t="str">
        <f t="shared" si="445"/>
        <v/>
      </c>
      <c r="AY770" s="182" t="str">
        <f t="shared" si="446"/>
        <v/>
      </c>
      <c r="AZ770" s="182" t="str">
        <f t="shared" si="447"/>
        <v/>
      </c>
      <c r="BA770" s="182" t="str">
        <f t="shared" si="448"/>
        <v/>
      </c>
      <c r="BB770" s="182" t="str">
        <f t="shared" si="449"/>
        <v/>
      </c>
      <c r="BC770" s="182" t="str">
        <f t="shared" si="450"/>
        <v/>
      </c>
      <c r="BD770" s="182" t="str">
        <f t="shared" si="451"/>
        <v/>
      </c>
      <c r="BE770" s="182" t="str">
        <f t="shared" si="452"/>
        <v/>
      </c>
      <c r="BF770" s="182" t="str">
        <f t="shared" si="453"/>
        <v/>
      </c>
      <c r="BG770" s="182" t="str">
        <f t="shared" si="454"/>
        <v/>
      </c>
      <c r="BH770" s="182" t="str">
        <f t="shared" si="455"/>
        <v/>
      </c>
      <c r="BI770" s="182" t="str">
        <f t="shared" si="456"/>
        <v/>
      </c>
      <c r="BJ770" s="182" t="str">
        <f t="shared" si="457"/>
        <v/>
      </c>
      <c r="BK770" s="182" t="str">
        <f t="shared" si="458"/>
        <v/>
      </c>
      <c r="BL770" s="182" t="str">
        <f t="shared" si="459"/>
        <v/>
      </c>
      <c r="BM770" s="182" t="str">
        <f t="shared" si="460"/>
        <v/>
      </c>
      <c r="BN770" s="182" t="str">
        <f t="shared" si="461"/>
        <v/>
      </c>
      <c r="BO770" s="182" t="str">
        <f t="shared" si="462"/>
        <v/>
      </c>
      <c r="BP770" s="182" t="str">
        <f t="shared" si="463"/>
        <v/>
      </c>
      <c r="BQ770" s="182" t="str">
        <f t="shared" si="464"/>
        <v/>
      </c>
      <c r="BR770" s="182" t="str">
        <f t="shared" si="465"/>
        <v/>
      </c>
      <c r="BS770" s="182" t="str">
        <f t="shared" si="466"/>
        <v/>
      </c>
      <c r="BT770" s="182" t="str">
        <f t="shared" si="467"/>
        <v/>
      </c>
      <c r="BU770" s="183" t="str">
        <f t="shared" si="468"/>
        <v/>
      </c>
      <c r="BV770" s="184" t="str">
        <f>IF('Cálculos '!C776="","",AVERAGE(AN770:BU770))</f>
        <v/>
      </c>
    </row>
    <row r="771" spans="2:74" ht="17.25" hidden="1" thickBot="1" x14ac:dyDescent="0.35">
      <c r="B771" s="165">
        <f t="shared" si="469"/>
        <v>769</v>
      </c>
      <c r="C771" s="171" t="str">
        <f>IF('Cálculos '!J777="","",'Cálculos '!J777)</f>
        <v/>
      </c>
      <c r="D771" s="172" t="str">
        <f>IF('Cálculos '!K777="","",'Cálculos '!K777)</f>
        <v/>
      </c>
      <c r="E771" s="172" t="str">
        <f>IF('Cálculos '!L777="","",'Cálculos '!L777)</f>
        <v/>
      </c>
      <c r="F771" s="172" t="str">
        <f>IF('Cálculos '!M777="","",'Cálculos '!M777)</f>
        <v/>
      </c>
      <c r="G771" s="172" t="str">
        <f>IF('Cálculos '!N777="","",'Cálculos '!N777)</f>
        <v/>
      </c>
      <c r="H771" s="172" t="str">
        <f>IF('Cálculos '!O777="","",'Cálculos '!O777)</f>
        <v/>
      </c>
      <c r="I771" s="172" t="str">
        <f>IF('Cálculos '!P777="","",'Cálculos '!P777)</f>
        <v/>
      </c>
      <c r="J771" s="172" t="str">
        <f>IF('Cálculos '!Q777="","",'Cálculos '!Q777)</f>
        <v/>
      </c>
      <c r="K771" s="172" t="str">
        <f>IF('Cálculos '!R777="","",'Cálculos '!R777)</f>
        <v/>
      </c>
      <c r="L771" s="172" t="str">
        <f>IF('Cálculos '!S777="","",'Cálculos '!S777)</f>
        <v/>
      </c>
      <c r="M771" s="172" t="str">
        <f>IF('Cálculos '!T777="","",'Cálculos '!T777)</f>
        <v/>
      </c>
      <c r="N771" s="172" t="str">
        <f>IF('Cálculos '!U777="","",'Cálculos '!U777)</f>
        <v/>
      </c>
      <c r="O771" s="172" t="str">
        <f>IF('Cálculos '!V777="","",'Cálculos '!V777)</f>
        <v/>
      </c>
      <c r="P771" s="172" t="str">
        <f>IF('Cálculos '!W777="","",'Cálculos '!W777)</f>
        <v/>
      </c>
      <c r="Q771" s="172" t="str">
        <f>IF('Cálculos '!X777="","",'Cálculos '!X777)</f>
        <v/>
      </c>
      <c r="R771" s="172" t="str">
        <f>IF('Cálculos '!Y777="","",'Cálculos '!Y777)</f>
        <v/>
      </c>
      <c r="S771" s="172" t="str">
        <f>IF('Cálculos '!Z777="","",'Cálculos '!Z777)</f>
        <v/>
      </c>
      <c r="T771" s="172" t="str">
        <f>IF('Cálculos '!AA777="","",'Cálculos '!AA777)</f>
        <v/>
      </c>
      <c r="U771" s="172" t="str">
        <f>IF('Cálculos '!AB777="","",'Cálculos '!AB777)</f>
        <v/>
      </c>
      <c r="V771" s="172" t="str">
        <f>IF('Cálculos '!AC777="","",'Cálculos '!AC777)</f>
        <v/>
      </c>
      <c r="W771" s="172" t="str">
        <f>IF('Cálculos '!AD777="","",'Cálculos '!AD777)</f>
        <v/>
      </c>
      <c r="X771" s="172" t="str">
        <f>IF('Cálculos '!AE777="","",'Cálculos '!AE777)</f>
        <v/>
      </c>
      <c r="Y771" s="172" t="str">
        <f>IF('Cálculos '!AF777="","",'Cálculos '!AF777)</f>
        <v/>
      </c>
      <c r="Z771" s="172" t="str">
        <f>IF('Cálculos '!AG777="","",'Cálculos '!AG777)</f>
        <v/>
      </c>
      <c r="AA771" s="172" t="str">
        <f>IF('Cálculos '!AH777="","",'Cálculos '!AH777)</f>
        <v/>
      </c>
      <c r="AB771" s="172" t="str">
        <f>IF('Cálculos '!AI777="","",'Cálculos '!AI777)</f>
        <v/>
      </c>
      <c r="AC771" s="172" t="str">
        <f>IF('Cálculos '!AJ777="","",'Cálculos '!AJ777)</f>
        <v/>
      </c>
      <c r="AD771" s="172" t="str">
        <f>IF('Cálculos '!AK777="","",'Cálculos '!AK777)</f>
        <v/>
      </c>
      <c r="AE771" s="172" t="str">
        <f>IF('Cálculos '!AL777="","",'Cálculos '!AL777)</f>
        <v/>
      </c>
      <c r="AF771" s="172" t="str">
        <f>IF('Cálculos '!AM777="","",'Cálculos '!AM777)</f>
        <v/>
      </c>
      <c r="AG771" s="172" t="str">
        <f>IF('Cálculos '!AN777="","",'Cálculos '!AN777)</f>
        <v/>
      </c>
      <c r="AH771" s="172" t="str">
        <f>IF('Cálculos '!AO777="","",'Cálculos '!AO777)</f>
        <v/>
      </c>
      <c r="AI771" s="172" t="str">
        <f>IF('Cálculos '!AP777="","",'Cálculos '!AP777)</f>
        <v/>
      </c>
      <c r="AJ771" s="443" t="str">
        <f>IF('Cálculos '!AQ777="","",'Cálculos '!AQ777)</f>
        <v/>
      </c>
      <c r="AK771" s="446" t="str">
        <f>IF('Cálculos '!D777="","",AVERAGE(C771:AJ771))</f>
        <v/>
      </c>
      <c r="AM771" s="181">
        <f t="shared" si="434"/>
        <v>769</v>
      </c>
      <c r="AN771" s="284" t="str">
        <f t="shared" si="435"/>
        <v/>
      </c>
      <c r="AO771" s="285" t="str">
        <f t="shared" si="436"/>
        <v/>
      </c>
      <c r="AP771" s="285" t="str">
        <f t="shared" si="437"/>
        <v/>
      </c>
      <c r="AQ771" s="285" t="str">
        <f t="shared" si="438"/>
        <v/>
      </c>
      <c r="AR771" s="182" t="str">
        <f t="shared" si="439"/>
        <v/>
      </c>
      <c r="AS771" s="182" t="str">
        <f t="shared" si="440"/>
        <v/>
      </c>
      <c r="AT771" s="182" t="str">
        <f t="shared" si="441"/>
        <v/>
      </c>
      <c r="AU771" s="182" t="str">
        <f t="shared" si="442"/>
        <v/>
      </c>
      <c r="AV771" s="182" t="str">
        <f t="shared" si="443"/>
        <v/>
      </c>
      <c r="AW771" s="182" t="str">
        <f t="shared" si="444"/>
        <v/>
      </c>
      <c r="AX771" s="182" t="str">
        <f t="shared" si="445"/>
        <v/>
      </c>
      <c r="AY771" s="182" t="str">
        <f t="shared" si="446"/>
        <v/>
      </c>
      <c r="AZ771" s="182" t="str">
        <f t="shared" si="447"/>
        <v/>
      </c>
      <c r="BA771" s="182" t="str">
        <f t="shared" si="448"/>
        <v/>
      </c>
      <c r="BB771" s="182" t="str">
        <f t="shared" si="449"/>
        <v/>
      </c>
      <c r="BC771" s="182" t="str">
        <f t="shared" si="450"/>
        <v/>
      </c>
      <c r="BD771" s="182" t="str">
        <f t="shared" si="451"/>
        <v/>
      </c>
      <c r="BE771" s="182" t="str">
        <f t="shared" si="452"/>
        <v/>
      </c>
      <c r="BF771" s="182" t="str">
        <f t="shared" si="453"/>
        <v/>
      </c>
      <c r="BG771" s="182" t="str">
        <f t="shared" si="454"/>
        <v/>
      </c>
      <c r="BH771" s="182" t="str">
        <f t="shared" si="455"/>
        <v/>
      </c>
      <c r="BI771" s="182" t="str">
        <f t="shared" si="456"/>
        <v/>
      </c>
      <c r="BJ771" s="182" t="str">
        <f t="shared" si="457"/>
        <v/>
      </c>
      <c r="BK771" s="182" t="str">
        <f t="shared" si="458"/>
        <v/>
      </c>
      <c r="BL771" s="182" t="str">
        <f t="shared" si="459"/>
        <v/>
      </c>
      <c r="BM771" s="182" t="str">
        <f t="shared" si="460"/>
        <v/>
      </c>
      <c r="BN771" s="182" t="str">
        <f t="shared" si="461"/>
        <v/>
      </c>
      <c r="BO771" s="182" t="str">
        <f t="shared" si="462"/>
        <v/>
      </c>
      <c r="BP771" s="182" t="str">
        <f t="shared" si="463"/>
        <v/>
      </c>
      <c r="BQ771" s="182" t="str">
        <f t="shared" si="464"/>
        <v/>
      </c>
      <c r="BR771" s="182" t="str">
        <f t="shared" si="465"/>
        <v/>
      </c>
      <c r="BS771" s="182" t="str">
        <f t="shared" si="466"/>
        <v/>
      </c>
      <c r="BT771" s="182" t="str">
        <f t="shared" si="467"/>
        <v/>
      </c>
      <c r="BU771" s="183" t="str">
        <f t="shared" si="468"/>
        <v/>
      </c>
      <c r="BV771" s="184" t="str">
        <f>IF('Cálculos '!C777="","",AVERAGE(AN771:BU771))</f>
        <v/>
      </c>
    </row>
    <row r="772" spans="2:74" ht="17.25" hidden="1" thickBot="1" x14ac:dyDescent="0.35">
      <c r="B772" s="165">
        <f t="shared" si="469"/>
        <v>770</v>
      </c>
      <c r="C772" s="171" t="str">
        <f>IF('Cálculos '!J778="","",'Cálculos '!J778)</f>
        <v/>
      </c>
      <c r="D772" s="172" t="str">
        <f>IF('Cálculos '!K778="","",'Cálculos '!K778)</f>
        <v/>
      </c>
      <c r="E772" s="172" t="str">
        <f>IF('Cálculos '!L778="","",'Cálculos '!L778)</f>
        <v/>
      </c>
      <c r="F772" s="172" t="str">
        <f>IF('Cálculos '!M778="","",'Cálculos '!M778)</f>
        <v/>
      </c>
      <c r="G772" s="172" t="str">
        <f>IF('Cálculos '!N778="","",'Cálculos '!N778)</f>
        <v/>
      </c>
      <c r="H772" s="172" t="str">
        <f>IF('Cálculos '!O778="","",'Cálculos '!O778)</f>
        <v/>
      </c>
      <c r="I772" s="172" t="str">
        <f>IF('Cálculos '!P778="","",'Cálculos '!P778)</f>
        <v/>
      </c>
      <c r="J772" s="172" t="str">
        <f>IF('Cálculos '!Q778="","",'Cálculos '!Q778)</f>
        <v/>
      </c>
      <c r="K772" s="172" t="str">
        <f>IF('Cálculos '!R778="","",'Cálculos '!R778)</f>
        <v/>
      </c>
      <c r="L772" s="172" t="str">
        <f>IF('Cálculos '!S778="","",'Cálculos '!S778)</f>
        <v/>
      </c>
      <c r="M772" s="172" t="str">
        <f>IF('Cálculos '!T778="","",'Cálculos '!T778)</f>
        <v/>
      </c>
      <c r="N772" s="172" t="str">
        <f>IF('Cálculos '!U778="","",'Cálculos '!U778)</f>
        <v/>
      </c>
      <c r="O772" s="172" t="str">
        <f>IF('Cálculos '!V778="","",'Cálculos '!V778)</f>
        <v/>
      </c>
      <c r="P772" s="172" t="str">
        <f>IF('Cálculos '!W778="","",'Cálculos '!W778)</f>
        <v/>
      </c>
      <c r="Q772" s="172" t="str">
        <f>IF('Cálculos '!X778="","",'Cálculos '!X778)</f>
        <v/>
      </c>
      <c r="R772" s="172" t="str">
        <f>IF('Cálculos '!Y778="","",'Cálculos '!Y778)</f>
        <v/>
      </c>
      <c r="S772" s="172" t="str">
        <f>IF('Cálculos '!Z778="","",'Cálculos '!Z778)</f>
        <v/>
      </c>
      <c r="T772" s="172" t="str">
        <f>IF('Cálculos '!AA778="","",'Cálculos '!AA778)</f>
        <v/>
      </c>
      <c r="U772" s="172" t="str">
        <f>IF('Cálculos '!AB778="","",'Cálculos '!AB778)</f>
        <v/>
      </c>
      <c r="V772" s="172" t="str">
        <f>IF('Cálculos '!AC778="","",'Cálculos '!AC778)</f>
        <v/>
      </c>
      <c r="W772" s="172" t="str">
        <f>IF('Cálculos '!AD778="","",'Cálculos '!AD778)</f>
        <v/>
      </c>
      <c r="X772" s="172" t="str">
        <f>IF('Cálculos '!AE778="","",'Cálculos '!AE778)</f>
        <v/>
      </c>
      <c r="Y772" s="172" t="str">
        <f>IF('Cálculos '!AF778="","",'Cálculos '!AF778)</f>
        <v/>
      </c>
      <c r="Z772" s="172" t="str">
        <f>IF('Cálculos '!AG778="","",'Cálculos '!AG778)</f>
        <v/>
      </c>
      <c r="AA772" s="172" t="str">
        <f>IF('Cálculos '!AH778="","",'Cálculos '!AH778)</f>
        <v/>
      </c>
      <c r="AB772" s="172" t="str">
        <f>IF('Cálculos '!AI778="","",'Cálculos '!AI778)</f>
        <v/>
      </c>
      <c r="AC772" s="172" t="str">
        <f>IF('Cálculos '!AJ778="","",'Cálculos '!AJ778)</f>
        <v/>
      </c>
      <c r="AD772" s="172" t="str">
        <f>IF('Cálculos '!AK778="","",'Cálculos '!AK778)</f>
        <v/>
      </c>
      <c r="AE772" s="172" t="str">
        <f>IF('Cálculos '!AL778="","",'Cálculos '!AL778)</f>
        <v/>
      </c>
      <c r="AF772" s="172" t="str">
        <f>IF('Cálculos '!AM778="","",'Cálculos '!AM778)</f>
        <v/>
      </c>
      <c r="AG772" s="172" t="str">
        <f>IF('Cálculos '!AN778="","",'Cálculos '!AN778)</f>
        <v/>
      </c>
      <c r="AH772" s="172" t="str">
        <f>IF('Cálculos '!AO778="","",'Cálculos '!AO778)</f>
        <v/>
      </c>
      <c r="AI772" s="172" t="str">
        <f>IF('Cálculos '!AP778="","",'Cálculos '!AP778)</f>
        <v/>
      </c>
      <c r="AJ772" s="443" t="str">
        <f>IF('Cálculos '!AQ778="","",'Cálculos '!AQ778)</f>
        <v/>
      </c>
      <c r="AK772" s="446" t="str">
        <f>IF('Cálculos '!D778="","",AVERAGE(C772:AJ772))</f>
        <v/>
      </c>
      <c r="AM772" s="181">
        <f t="shared" si="434"/>
        <v>770</v>
      </c>
      <c r="AN772" s="284" t="str">
        <f t="shared" si="435"/>
        <v/>
      </c>
      <c r="AO772" s="285" t="str">
        <f t="shared" si="436"/>
        <v/>
      </c>
      <c r="AP772" s="285" t="str">
        <f t="shared" si="437"/>
        <v/>
      </c>
      <c r="AQ772" s="285" t="str">
        <f t="shared" si="438"/>
        <v/>
      </c>
      <c r="AR772" s="182" t="str">
        <f t="shared" si="439"/>
        <v/>
      </c>
      <c r="AS772" s="182" t="str">
        <f t="shared" si="440"/>
        <v/>
      </c>
      <c r="AT772" s="182" t="str">
        <f t="shared" si="441"/>
        <v/>
      </c>
      <c r="AU772" s="182" t="str">
        <f t="shared" si="442"/>
        <v/>
      </c>
      <c r="AV772" s="182" t="str">
        <f t="shared" si="443"/>
        <v/>
      </c>
      <c r="AW772" s="182" t="str">
        <f t="shared" si="444"/>
        <v/>
      </c>
      <c r="AX772" s="182" t="str">
        <f t="shared" si="445"/>
        <v/>
      </c>
      <c r="AY772" s="182" t="str">
        <f t="shared" si="446"/>
        <v/>
      </c>
      <c r="AZ772" s="182" t="str">
        <f t="shared" si="447"/>
        <v/>
      </c>
      <c r="BA772" s="182" t="str">
        <f t="shared" si="448"/>
        <v/>
      </c>
      <c r="BB772" s="182" t="str">
        <f t="shared" si="449"/>
        <v/>
      </c>
      <c r="BC772" s="182" t="str">
        <f t="shared" si="450"/>
        <v/>
      </c>
      <c r="BD772" s="182" t="str">
        <f t="shared" si="451"/>
        <v/>
      </c>
      <c r="BE772" s="182" t="str">
        <f t="shared" si="452"/>
        <v/>
      </c>
      <c r="BF772" s="182" t="str">
        <f t="shared" si="453"/>
        <v/>
      </c>
      <c r="BG772" s="182" t="str">
        <f t="shared" si="454"/>
        <v/>
      </c>
      <c r="BH772" s="182" t="str">
        <f t="shared" si="455"/>
        <v/>
      </c>
      <c r="BI772" s="182" t="str">
        <f t="shared" si="456"/>
        <v/>
      </c>
      <c r="BJ772" s="182" t="str">
        <f t="shared" si="457"/>
        <v/>
      </c>
      <c r="BK772" s="182" t="str">
        <f t="shared" si="458"/>
        <v/>
      </c>
      <c r="BL772" s="182" t="str">
        <f t="shared" si="459"/>
        <v/>
      </c>
      <c r="BM772" s="182" t="str">
        <f t="shared" si="460"/>
        <v/>
      </c>
      <c r="BN772" s="182" t="str">
        <f t="shared" si="461"/>
        <v/>
      </c>
      <c r="BO772" s="182" t="str">
        <f t="shared" si="462"/>
        <v/>
      </c>
      <c r="BP772" s="182" t="str">
        <f t="shared" si="463"/>
        <v/>
      </c>
      <c r="BQ772" s="182" t="str">
        <f t="shared" si="464"/>
        <v/>
      </c>
      <c r="BR772" s="182" t="str">
        <f t="shared" si="465"/>
        <v/>
      </c>
      <c r="BS772" s="182" t="str">
        <f t="shared" si="466"/>
        <v/>
      </c>
      <c r="BT772" s="182" t="str">
        <f t="shared" si="467"/>
        <v/>
      </c>
      <c r="BU772" s="183" t="str">
        <f t="shared" si="468"/>
        <v/>
      </c>
      <c r="BV772" s="184" t="str">
        <f>IF('Cálculos '!C778="","",AVERAGE(AN772:BU772))</f>
        <v/>
      </c>
    </row>
    <row r="773" spans="2:74" ht="17.25" hidden="1" thickBot="1" x14ac:dyDescent="0.35">
      <c r="B773" s="165">
        <f t="shared" si="469"/>
        <v>771</v>
      </c>
      <c r="C773" s="171" t="str">
        <f>IF('Cálculos '!J779="","",'Cálculos '!J779)</f>
        <v/>
      </c>
      <c r="D773" s="172" t="str">
        <f>IF('Cálculos '!K779="","",'Cálculos '!K779)</f>
        <v/>
      </c>
      <c r="E773" s="172" t="str">
        <f>IF('Cálculos '!L779="","",'Cálculos '!L779)</f>
        <v/>
      </c>
      <c r="F773" s="172" t="str">
        <f>IF('Cálculos '!M779="","",'Cálculos '!M779)</f>
        <v/>
      </c>
      <c r="G773" s="172" t="str">
        <f>IF('Cálculos '!N779="","",'Cálculos '!N779)</f>
        <v/>
      </c>
      <c r="H773" s="172" t="str">
        <f>IF('Cálculos '!O779="","",'Cálculos '!O779)</f>
        <v/>
      </c>
      <c r="I773" s="172" t="str">
        <f>IF('Cálculos '!P779="","",'Cálculos '!P779)</f>
        <v/>
      </c>
      <c r="J773" s="172" t="str">
        <f>IF('Cálculos '!Q779="","",'Cálculos '!Q779)</f>
        <v/>
      </c>
      <c r="K773" s="172" t="str">
        <f>IF('Cálculos '!R779="","",'Cálculos '!R779)</f>
        <v/>
      </c>
      <c r="L773" s="172" t="str">
        <f>IF('Cálculos '!S779="","",'Cálculos '!S779)</f>
        <v/>
      </c>
      <c r="M773" s="172" t="str">
        <f>IF('Cálculos '!T779="","",'Cálculos '!T779)</f>
        <v/>
      </c>
      <c r="N773" s="172" t="str">
        <f>IF('Cálculos '!U779="","",'Cálculos '!U779)</f>
        <v/>
      </c>
      <c r="O773" s="172" t="str">
        <f>IF('Cálculos '!V779="","",'Cálculos '!V779)</f>
        <v/>
      </c>
      <c r="P773" s="172" t="str">
        <f>IF('Cálculos '!W779="","",'Cálculos '!W779)</f>
        <v/>
      </c>
      <c r="Q773" s="172" t="str">
        <f>IF('Cálculos '!X779="","",'Cálculos '!X779)</f>
        <v/>
      </c>
      <c r="R773" s="172" t="str">
        <f>IF('Cálculos '!Y779="","",'Cálculos '!Y779)</f>
        <v/>
      </c>
      <c r="S773" s="172" t="str">
        <f>IF('Cálculos '!Z779="","",'Cálculos '!Z779)</f>
        <v/>
      </c>
      <c r="T773" s="172" t="str">
        <f>IF('Cálculos '!AA779="","",'Cálculos '!AA779)</f>
        <v/>
      </c>
      <c r="U773" s="172" t="str">
        <f>IF('Cálculos '!AB779="","",'Cálculos '!AB779)</f>
        <v/>
      </c>
      <c r="V773" s="172" t="str">
        <f>IF('Cálculos '!AC779="","",'Cálculos '!AC779)</f>
        <v/>
      </c>
      <c r="W773" s="172" t="str">
        <f>IF('Cálculos '!AD779="","",'Cálculos '!AD779)</f>
        <v/>
      </c>
      <c r="X773" s="172" t="str">
        <f>IF('Cálculos '!AE779="","",'Cálculos '!AE779)</f>
        <v/>
      </c>
      <c r="Y773" s="172" t="str">
        <f>IF('Cálculos '!AF779="","",'Cálculos '!AF779)</f>
        <v/>
      </c>
      <c r="Z773" s="172" t="str">
        <f>IF('Cálculos '!AG779="","",'Cálculos '!AG779)</f>
        <v/>
      </c>
      <c r="AA773" s="172" t="str">
        <f>IF('Cálculos '!AH779="","",'Cálculos '!AH779)</f>
        <v/>
      </c>
      <c r="AB773" s="172" t="str">
        <f>IF('Cálculos '!AI779="","",'Cálculos '!AI779)</f>
        <v/>
      </c>
      <c r="AC773" s="172" t="str">
        <f>IF('Cálculos '!AJ779="","",'Cálculos '!AJ779)</f>
        <v/>
      </c>
      <c r="AD773" s="172" t="str">
        <f>IF('Cálculos '!AK779="","",'Cálculos '!AK779)</f>
        <v/>
      </c>
      <c r="AE773" s="172" t="str">
        <f>IF('Cálculos '!AL779="","",'Cálculos '!AL779)</f>
        <v/>
      </c>
      <c r="AF773" s="172" t="str">
        <f>IF('Cálculos '!AM779="","",'Cálculos '!AM779)</f>
        <v/>
      </c>
      <c r="AG773" s="172" t="str">
        <f>IF('Cálculos '!AN779="","",'Cálculos '!AN779)</f>
        <v/>
      </c>
      <c r="AH773" s="172" t="str">
        <f>IF('Cálculos '!AO779="","",'Cálculos '!AO779)</f>
        <v/>
      </c>
      <c r="AI773" s="172" t="str">
        <f>IF('Cálculos '!AP779="","",'Cálculos '!AP779)</f>
        <v/>
      </c>
      <c r="AJ773" s="443" t="str">
        <f>IF('Cálculos '!AQ779="","",'Cálculos '!AQ779)</f>
        <v/>
      </c>
      <c r="AK773" s="446" t="str">
        <f>IF('Cálculos '!D779="","",AVERAGE(C773:AJ773))</f>
        <v/>
      </c>
      <c r="AM773" s="181">
        <f t="shared" si="434"/>
        <v>771</v>
      </c>
      <c r="AN773" s="284" t="str">
        <f t="shared" si="435"/>
        <v/>
      </c>
      <c r="AO773" s="285" t="str">
        <f t="shared" si="436"/>
        <v/>
      </c>
      <c r="AP773" s="285" t="str">
        <f t="shared" si="437"/>
        <v/>
      </c>
      <c r="AQ773" s="285" t="str">
        <f t="shared" si="438"/>
        <v/>
      </c>
      <c r="AR773" s="182" t="str">
        <f t="shared" si="439"/>
        <v/>
      </c>
      <c r="AS773" s="182" t="str">
        <f t="shared" si="440"/>
        <v/>
      </c>
      <c r="AT773" s="182" t="str">
        <f t="shared" si="441"/>
        <v/>
      </c>
      <c r="AU773" s="182" t="str">
        <f t="shared" si="442"/>
        <v/>
      </c>
      <c r="AV773" s="182" t="str">
        <f t="shared" si="443"/>
        <v/>
      </c>
      <c r="AW773" s="182" t="str">
        <f t="shared" si="444"/>
        <v/>
      </c>
      <c r="AX773" s="182" t="str">
        <f t="shared" si="445"/>
        <v/>
      </c>
      <c r="AY773" s="182" t="str">
        <f t="shared" si="446"/>
        <v/>
      </c>
      <c r="AZ773" s="182" t="str">
        <f t="shared" si="447"/>
        <v/>
      </c>
      <c r="BA773" s="182" t="str">
        <f t="shared" si="448"/>
        <v/>
      </c>
      <c r="BB773" s="182" t="str">
        <f t="shared" si="449"/>
        <v/>
      </c>
      <c r="BC773" s="182" t="str">
        <f t="shared" si="450"/>
        <v/>
      </c>
      <c r="BD773" s="182" t="str">
        <f t="shared" si="451"/>
        <v/>
      </c>
      <c r="BE773" s="182" t="str">
        <f t="shared" si="452"/>
        <v/>
      </c>
      <c r="BF773" s="182" t="str">
        <f t="shared" si="453"/>
        <v/>
      </c>
      <c r="BG773" s="182" t="str">
        <f t="shared" si="454"/>
        <v/>
      </c>
      <c r="BH773" s="182" t="str">
        <f t="shared" si="455"/>
        <v/>
      </c>
      <c r="BI773" s="182" t="str">
        <f t="shared" si="456"/>
        <v/>
      </c>
      <c r="BJ773" s="182" t="str">
        <f t="shared" si="457"/>
        <v/>
      </c>
      <c r="BK773" s="182" t="str">
        <f t="shared" si="458"/>
        <v/>
      </c>
      <c r="BL773" s="182" t="str">
        <f t="shared" si="459"/>
        <v/>
      </c>
      <c r="BM773" s="182" t="str">
        <f t="shared" si="460"/>
        <v/>
      </c>
      <c r="BN773" s="182" t="str">
        <f t="shared" si="461"/>
        <v/>
      </c>
      <c r="BO773" s="182" t="str">
        <f t="shared" si="462"/>
        <v/>
      </c>
      <c r="BP773" s="182" t="str">
        <f t="shared" si="463"/>
        <v/>
      </c>
      <c r="BQ773" s="182" t="str">
        <f t="shared" si="464"/>
        <v/>
      </c>
      <c r="BR773" s="182" t="str">
        <f t="shared" si="465"/>
        <v/>
      </c>
      <c r="BS773" s="182" t="str">
        <f t="shared" si="466"/>
        <v/>
      </c>
      <c r="BT773" s="182" t="str">
        <f t="shared" si="467"/>
        <v/>
      </c>
      <c r="BU773" s="183" t="str">
        <f t="shared" si="468"/>
        <v/>
      </c>
      <c r="BV773" s="184" t="str">
        <f>IF('Cálculos '!C779="","",AVERAGE(AN773:BU773))</f>
        <v/>
      </c>
    </row>
    <row r="774" spans="2:74" ht="17.25" hidden="1" thickBot="1" x14ac:dyDescent="0.35">
      <c r="B774" s="165">
        <f t="shared" si="469"/>
        <v>772</v>
      </c>
      <c r="C774" s="171" t="str">
        <f>IF('Cálculos '!J780="","",'Cálculos '!J780)</f>
        <v/>
      </c>
      <c r="D774" s="172" t="str">
        <f>IF('Cálculos '!K780="","",'Cálculos '!K780)</f>
        <v/>
      </c>
      <c r="E774" s="172" t="str">
        <f>IF('Cálculos '!L780="","",'Cálculos '!L780)</f>
        <v/>
      </c>
      <c r="F774" s="172" t="str">
        <f>IF('Cálculos '!M780="","",'Cálculos '!M780)</f>
        <v/>
      </c>
      <c r="G774" s="172" t="str">
        <f>IF('Cálculos '!N780="","",'Cálculos '!N780)</f>
        <v/>
      </c>
      <c r="H774" s="172" t="str">
        <f>IF('Cálculos '!O780="","",'Cálculos '!O780)</f>
        <v/>
      </c>
      <c r="I774" s="172" t="str">
        <f>IF('Cálculos '!P780="","",'Cálculos '!P780)</f>
        <v/>
      </c>
      <c r="J774" s="172" t="str">
        <f>IF('Cálculos '!Q780="","",'Cálculos '!Q780)</f>
        <v/>
      </c>
      <c r="K774" s="172" t="str">
        <f>IF('Cálculos '!R780="","",'Cálculos '!R780)</f>
        <v/>
      </c>
      <c r="L774" s="172" t="str">
        <f>IF('Cálculos '!S780="","",'Cálculos '!S780)</f>
        <v/>
      </c>
      <c r="M774" s="172" t="str">
        <f>IF('Cálculos '!T780="","",'Cálculos '!T780)</f>
        <v/>
      </c>
      <c r="N774" s="172" t="str">
        <f>IF('Cálculos '!U780="","",'Cálculos '!U780)</f>
        <v/>
      </c>
      <c r="O774" s="172" t="str">
        <f>IF('Cálculos '!V780="","",'Cálculos '!V780)</f>
        <v/>
      </c>
      <c r="P774" s="172" t="str">
        <f>IF('Cálculos '!W780="","",'Cálculos '!W780)</f>
        <v/>
      </c>
      <c r="Q774" s="172" t="str">
        <f>IF('Cálculos '!X780="","",'Cálculos '!X780)</f>
        <v/>
      </c>
      <c r="R774" s="172" t="str">
        <f>IF('Cálculos '!Y780="","",'Cálculos '!Y780)</f>
        <v/>
      </c>
      <c r="S774" s="172" t="str">
        <f>IF('Cálculos '!Z780="","",'Cálculos '!Z780)</f>
        <v/>
      </c>
      <c r="T774" s="172" t="str">
        <f>IF('Cálculos '!AA780="","",'Cálculos '!AA780)</f>
        <v/>
      </c>
      <c r="U774" s="172" t="str">
        <f>IF('Cálculos '!AB780="","",'Cálculos '!AB780)</f>
        <v/>
      </c>
      <c r="V774" s="172" t="str">
        <f>IF('Cálculos '!AC780="","",'Cálculos '!AC780)</f>
        <v/>
      </c>
      <c r="W774" s="172" t="str">
        <f>IF('Cálculos '!AD780="","",'Cálculos '!AD780)</f>
        <v/>
      </c>
      <c r="X774" s="172" t="str">
        <f>IF('Cálculos '!AE780="","",'Cálculos '!AE780)</f>
        <v/>
      </c>
      <c r="Y774" s="172" t="str">
        <f>IF('Cálculos '!AF780="","",'Cálculos '!AF780)</f>
        <v/>
      </c>
      <c r="Z774" s="172" t="str">
        <f>IF('Cálculos '!AG780="","",'Cálculos '!AG780)</f>
        <v/>
      </c>
      <c r="AA774" s="172" t="str">
        <f>IF('Cálculos '!AH780="","",'Cálculos '!AH780)</f>
        <v/>
      </c>
      <c r="AB774" s="172" t="str">
        <f>IF('Cálculos '!AI780="","",'Cálculos '!AI780)</f>
        <v/>
      </c>
      <c r="AC774" s="172" t="str">
        <f>IF('Cálculos '!AJ780="","",'Cálculos '!AJ780)</f>
        <v/>
      </c>
      <c r="AD774" s="172" t="str">
        <f>IF('Cálculos '!AK780="","",'Cálculos '!AK780)</f>
        <v/>
      </c>
      <c r="AE774" s="172" t="str">
        <f>IF('Cálculos '!AL780="","",'Cálculos '!AL780)</f>
        <v/>
      </c>
      <c r="AF774" s="172" t="str">
        <f>IF('Cálculos '!AM780="","",'Cálculos '!AM780)</f>
        <v/>
      </c>
      <c r="AG774" s="172" t="str">
        <f>IF('Cálculos '!AN780="","",'Cálculos '!AN780)</f>
        <v/>
      </c>
      <c r="AH774" s="172" t="str">
        <f>IF('Cálculos '!AO780="","",'Cálculos '!AO780)</f>
        <v/>
      </c>
      <c r="AI774" s="172" t="str">
        <f>IF('Cálculos '!AP780="","",'Cálculos '!AP780)</f>
        <v/>
      </c>
      <c r="AJ774" s="443" t="str">
        <f>IF('Cálculos '!AQ780="","",'Cálculos '!AQ780)</f>
        <v/>
      </c>
      <c r="AK774" s="446" t="str">
        <f>IF('Cálculos '!D780="","",AVERAGE(C774:AJ774))</f>
        <v/>
      </c>
      <c r="AM774" s="181">
        <f t="shared" ref="AM774:AM837" si="470">+AM773+1</f>
        <v>772</v>
      </c>
      <c r="AN774" s="284" t="str">
        <f t="shared" ref="AN774:AN837" si="471">+IF(OR(C774=0,C774=""),"",SUM(C774-$AK774)/C774)</f>
        <v/>
      </c>
      <c r="AO774" s="285" t="str">
        <f t="shared" ref="AO774:AO837" si="472">+IF(OR(D774=0,D774=""),"",SUM(D774-$AK774)/D774)</f>
        <v/>
      </c>
      <c r="AP774" s="285" t="str">
        <f t="shared" ref="AP774:AP837" si="473">+IF(OR(E774=0,E774=""),"",SUM(E774-$AK774)/E774)</f>
        <v/>
      </c>
      <c r="AQ774" s="285" t="str">
        <f t="shared" ref="AQ774:AQ837" si="474">+IF(OR(F774=0,F774=""),"",SUM(F774-$AK774)/F774)</f>
        <v/>
      </c>
      <c r="AR774" s="182" t="str">
        <f t="shared" ref="AR774:AR837" si="475">+IF(OR(G774=0,G774=""),"",SUM(G774-$AK774)/G774)</f>
        <v/>
      </c>
      <c r="AS774" s="182" t="str">
        <f t="shared" ref="AS774:AS837" si="476">+IF(OR(H774=0,H774=""),"",SUM(H774-$AK774)/H774)</f>
        <v/>
      </c>
      <c r="AT774" s="182" t="str">
        <f t="shared" ref="AT774:AT837" si="477">+IF(OR(I774=0,I774=""),"",SUM(I774-$AK774)/I774)</f>
        <v/>
      </c>
      <c r="AU774" s="182" t="str">
        <f t="shared" ref="AU774:AU837" si="478">+IF(OR(J774=0,J774=""),"",SUM(J774-$AK774)/J774)</f>
        <v/>
      </c>
      <c r="AV774" s="182" t="str">
        <f t="shared" ref="AV774:AV837" si="479">+IF(OR(K774=0,K774=""),"",SUM(K774-$AK774)/K774)</f>
        <v/>
      </c>
      <c r="AW774" s="182" t="str">
        <f t="shared" ref="AW774:AW837" si="480">+IF(OR(L774=0,L774=""),"",SUM(L774-$AK774)/L774)</f>
        <v/>
      </c>
      <c r="AX774" s="182" t="str">
        <f t="shared" ref="AX774:AX837" si="481">+IF(OR(M774=0,M774=""),"",SUM(M774-$AK774)/M774)</f>
        <v/>
      </c>
      <c r="AY774" s="182" t="str">
        <f t="shared" ref="AY774:AY837" si="482">+IF(OR(N774=0,N774=""),"",SUM(N774-$AK774)/N774)</f>
        <v/>
      </c>
      <c r="AZ774" s="182" t="str">
        <f t="shared" ref="AZ774:AZ837" si="483">+IF(OR(O774=0,O774=""),"",SUM(O774-$AK774)/O774)</f>
        <v/>
      </c>
      <c r="BA774" s="182" t="str">
        <f t="shared" ref="BA774:BA837" si="484">+IF(OR(P774=0,P774=""),"",SUM(P774-$AK774)/P774)</f>
        <v/>
      </c>
      <c r="BB774" s="182" t="str">
        <f t="shared" ref="BB774:BB837" si="485">+IF(OR(Q774=0,Q774=""),"",SUM(Q774-$AK774)/Q774)</f>
        <v/>
      </c>
      <c r="BC774" s="182" t="str">
        <f t="shared" ref="BC774:BC837" si="486">+IF(OR(R774=0,R774=""),"",SUM(R774-$AK774)/R774)</f>
        <v/>
      </c>
      <c r="BD774" s="182" t="str">
        <f t="shared" ref="BD774:BD837" si="487">+IF(OR(S774=0,S774=""),"",SUM(S774-$AK774)/S774)</f>
        <v/>
      </c>
      <c r="BE774" s="182" t="str">
        <f t="shared" ref="BE774:BE837" si="488">+IF(OR(T774=0,T774=""),"",SUM(T774-$AK774)/T774)</f>
        <v/>
      </c>
      <c r="BF774" s="182" t="str">
        <f t="shared" ref="BF774:BF837" si="489">+IF(OR(U774=0,U774=""),"",SUM(U774-$AK774)/U774)</f>
        <v/>
      </c>
      <c r="BG774" s="182" t="str">
        <f t="shared" ref="BG774:BG837" si="490">+IF(OR(V774=0,V774=""),"",SUM(V774-$AK774)/V774)</f>
        <v/>
      </c>
      <c r="BH774" s="182" t="str">
        <f t="shared" ref="BH774:BH837" si="491">+IF(OR(W774=0,W774=""),"",SUM(W774-$AK774)/W774)</f>
        <v/>
      </c>
      <c r="BI774" s="182" t="str">
        <f t="shared" ref="BI774:BI837" si="492">+IF(OR(X774=0,X774=""),"",SUM(X774-$AK774)/X774)</f>
        <v/>
      </c>
      <c r="BJ774" s="182" t="str">
        <f t="shared" ref="BJ774:BJ837" si="493">+IF(OR(Y774=0,Y774=""),"",SUM(Y774-$AK774)/Y774)</f>
        <v/>
      </c>
      <c r="BK774" s="182" t="str">
        <f t="shared" ref="BK774:BK837" si="494">+IF(OR(Z774=0,Z774=""),"",SUM(Z774-$AK774)/Z774)</f>
        <v/>
      </c>
      <c r="BL774" s="182" t="str">
        <f t="shared" ref="BL774:BL837" si="495">+IF(OR(AA774=0,AA774=""),"",SUM(AA774-$AK774)/AA774)</f>
        <v/>
      </c>
      <c r="BM774" s="182" t="str">
        <f t="shared" ref="BM774:BM837" si="496">+IF(OR(AB774=0,AB774=""),"",SUM(AB774-$AK774)/AB774)</f>
        <v/>
      </c>
      <c r="BN774" s="182" t="str">
        <f t="shared" ref="BN774:BN837" si="497">+IF(OR(AC774=0,AC774=""),"",SUM(AC774-$AK774)/AC774)</f>
        <v/>
      </c>
      <c r="BO774" s="182" t="str">
        <f t="shared" ref="BO774:BO837" si="498">+IF(OR(AD774=0,AD774=""),"",SUM(AD774-$AK774)/AD774)</f>
        <v/>
      </c>
      <c r="BP774" s="182" t="str">
        <f t="shared" ref="BP774:BP837" si="499">+IF(OR(AE774=0,AE774=""),"",SUM(AE774-$AK774)/AE774)</f>
        <v/>
      </c>
      <c r="BQ774" s="182" t="str">
        <f t="shared" ref="BQ774:BQ837" si="500">+IF(OR(AF774=0,AF774=""),"",SUM(AF774-$AK774)/AF774)</f>
        <v/>
      </c>
      <c r="BR774" s="182" t="str">
        <f t="shared" ref="BR774:BR837" si="501">+IF(OR(AG774=0,AG774=""),"",SUM(AG774-$AK774)/AG774)</f>
        <v/>
      </c>
      <c r="BS774" s="182" t="str">
        <f t="shared" ref="BS774:BS837" si="502">+IF(OR(AH774=0,AH774=""),"",SUM(AH774-$AK774)/AH774)</f>
        <v/>
      </c>
      <c r="BT774" s="182" t="str">
        <f t="shared" ref="BT774:BT837" si="503">+IF(OR(AI774=0,AI774=""),"",SUM(AI774-$AK774)/AI774)</f>
        <v/>
      </c>
      <c r="BU774" s="183" t="str">
        <f t="shared" ref="BU774:BU837" si="504">+IF(OR(AJ774=0,AJ774=""),"",SUM(AJ774-$AK774)/AJ774)</f>
        <v/>
      </c>
      <c r="BV774" s="184" t="str">
        <f>IF('Cálculos '!C780="","",AVERAGE(AN774:BU774))</f>
        <v/>
      </c>
    </row>
    <row r="775" spans="2:74" ht="17.25" hidden="1" thickBot="1" x14ac:dyDescent="0.35">
      <c r="B775" s="165">
        <f t="shared" si="469"/>
        <v>773</v>
      </c>
      <c r="C775" s="171" t="str">
        <f>IF('Cálculos '!J781="","",'Cálculos '!J781)</f>
        <v/>
      </c>
      <c r="D775" s="172" t="str">
        <f>IF('Cálculos '!K781="","",'Cálculos '!K781)</f>
        <v/>
      </c>
      <c r="E775" s="172" t="str">
        <f>IF('Cálculos '!L781="","",'Cálculos '!L781)</f>
        <v/>
      </c>
      <c r="F775" s="172" t="str">
        <f>IF('Cálculos '!M781="","",'Cálculos '!M781)</f>
        <v/>
      </c>
      <c r="G775" s="172" t="str">
        <f>IF('Cálculos '!N781="","",'Cálculos '!N781)</f>
        <v/>
      </c>
      <c r="H775" s="172" t="str">
        <f>IF('Cálculos '!O781="","",'Cálculos '!O781)</f>
        <v/>
      </c>
      <c r="I775" s="172" t="str">
        <f>IF('Cálculos '!P781="","",'Cálculos '!P781)</f>
        <v/>
      </c>
      <c r="J775" s="172" t="str">
        <f>IF('Cálculos '!Q781="","",'Cálculos '!Q781)</f>
        <v/>
      </c>
      <c r="K775" s="172" t="str">
        <f>IF('Cálculos '!R781="","",'Cálculos '!R781)</f>
        <v/>
      </c>
      <c r="L775" s="172" t="str">
        <f>IF('Cálculos '!S781="","",'Cálculos '!S781)</f>
        <v/>
      </c>
      <c r="M775" s="172" t="str">
        <f>IF('Cálculos '!T781="","",'Cálculos '!T781)</f>
        <v/>
      </c>
      <c r="N775" s="172" t="str">
        <f>IF('Cálculos '!U781="","",'Cálculos '!U781)</f>
        <v/>
      </c>
      <c r="O775" s="172" t="str">
        <f>IF('Cálculos '!V781="","",'Cálculos '!V781)</f>
        <v/>
      </c>
      <c r="P775" s="172" t="str">
        <f>IF('Cálculos '!W781="","",'Cálculos '!W781)</f>
        <v/>
      </c>
      <c r="Q775" s="172" t="str">
        <f>IF('Cálculos '!X781="","",'Cálculos '!X781)</f>
        <v/>
      </c>
      <c r="R775" s="172" t="str">
        <f>IF('Cálculos '!Y781="","",'Cálculos '!Y781)</f>
        <v/>
      </c>
      <c r="S775" s="172" t="str">
        <f>IF('Cálculos '!Z781="","",'Cálculos '!Z781)</f>
        <v/>
      </c>
      <c r="T775" s="172" t="str">
        <f>IF('Cálculos '!AA781="","",'Cálculos '!AA781)</f>
        <v/>
      </c>
      <c r="U775" s="172" t="str">
        <f>IF('Cálculos '!AB781="","",'Cálculos '!AB781)</f>
        <v/>
      </c>
      <c r="V775" s="172" t="str">
        <f>IF('Cálculos '!AC781="","",'Cálculos '!AC781)</f>
        <v/>
      </c>
      <c r="W775" s="172" t="str">
        <f>IF('Cálculos '!AD781="","",'Cálculos '!AD781)</f>
        <v/>
      </c>
      <c r="X775" s="172" t="str">
        <f>IF('Cálculos '!AE781="","",'Cálculos '!AE781)</f>
        <v/>
      </c>
      <c r="Y775" s="172" t="str">
        <f>IF('Cálculos '!AF781="","",'Cálculos '!AF781)</f>
        <v/>
      </c>
      <c r="Z775" s="172" t="str">
        <f>IF('Cálculos '!AG781="","",'Cálculos '!AG781)</f>
        <v/>
      </c>
      <c r="AA775" s="172" t="str">
        <f>IF('Cálculos '!AH781="","",'Cálculos '!AH781)</f>
        <v/>
      </c>
      <c r="AB775" s="172" t="str">
        <f>IF('Cálculos '!AI781="","",'Cálculos '!AI781)</f>
        <v/>
      </c>
      <c r="AC775" s="172" t="str">
        <f>IF('Cálculos '!AJ781="","",'Cálculos '!AJ781)</f>
        <v/>
      </c>
      <c r="AD775" s="172" t="str">
        <f>IF('Cálculos '!AK781="","",'Cálculos '!AK781)</f>
        <v/>
      </c>
      <c r="AE775" s="172" t="str">
        <f>IF('Cálculos '!AL781="","",'Cálculos '!AL781)</f>
        <v/>
      </c>
      <c r="AF775" s="172" t="str">
        <f>IF('Cálculos '!AM781="","",'Cálculos '!AM781)</f>
        <v/>
      </c>
      <c r="AG775" s="172" t="str">
        <f>IF('Cálculos '!AN781="","",'Cálculos '!AN781)</f>
        <v/>
      </c>
      <c r="AH775" s="172" t="str">
        <f>IF('Cálculos '!AO781="","",'Cálculos '!AO781)</f>
        <v/>
      </c>
      <c r="AI775" s="172" t="str">
        <f>IF('Cálculos '!AP781="","",'Cálculos '!AP781)</f>
        <v/>
      </c>
      <c r="AJ775" s="443" t="str">
        <f>IF('Cálculos '!AQ781="","",'Cálculos '!AQ781)</f>
        <v/>
      </c>
      <c r="AK775" s="446" t="str">
        <f>IF('Cálculos '!D781="","",AVERAGE(C775:AJ775))</f>
        <v/>
      </c>
      <c r="AM775" s="181">
        <f t="shared" si="470"/>
        <v>773</v>
      </c>
      <c r="AN775" s="284" t="str">
        <f t="shared" si="471"/>
        <v/>
      </c>
      <c r="AO775" s="285" t="str">
        <f t="shared" si="472"/>
        <v/>
      </c>
      <c r="AP775" s="285" t="str">
        <f t="shared" si="473"/>
        <v/>
      </c>
      <c r="AQ775" s="285" t="str">
        <f t="shared" si="474"/>
        <v/>
      </c>
      <c r="AR775" s="182" t="str">
        <f t="shared" si="475"/>
        <v/>
      </c>
      <c r="AS775" s="182" t="str">
        <f t="shared" si="476"/>
        <v/>
      </c>
      <c r="AT775" s="182" t="str">
        <f t="shared" si="477"/>
        <v/>
      </c>
      <c r="AU775" s="182" t="str">
        <f t="shared" si="478"/>
        <v/>
      </c>
      <c r="AV775" s="182" t="str">
        <f t="shared" si="479"/>
        <v/>
      </c>
      <c r="AW775" s="182" t="str">
        <f t="shared" si="480"/>
        <v/>
      </c>
      <c r="AX775" s="182" t="str">
        <f t="shared" si="481"/>
        <v/>
      </c>
      <c r="AY775" s="182" t="str">
        <f t="shared" si="482"/>
        <v/>
      </c>
      <c r="AZ775" s="182" t="str">
        <f t="shared" si="483"/>
        <v/>
      </c>
      <c r="BA775" s="182" t="str">
        <f t="shared" si="484"/>
        <v/>
      </c>
      <c r="BB775" s="182" t="str">
        <f t="shared" si="485"/>
        <v/>
      </c>
      <c r="BC775" s="182" t="str">
        <f t="shared" si="486"/>
        <v/>
      </c>
      <c r="BD775" s="182" t="str">
        <f t="shared" si="487"/>
        <v/>
      </c>
      <c r="BE775" s="182" t="str">
        <f t="shared" si="488"/>
        <v/>
      </c>
      <c r="BF775" s="182" t="str">
        <f t="shared" si="489"/>
        <v/>
      </c>
      <c r="BG775" s="182" t="str">
        <f t="shared" si="490"/>
        <v/>
      </c>
      <c r="BH775" s="182" t="str">
        <f t="shared" si="491"/>
        <v/>
      </c>
      <c r="BI775" s="182" t="str">
        <f t="shared" si="492"/>
        <v/>
      </c>
      <c r="BJ775" s="182" t="str">
        <f t="shared" si="493"/>
        <v/>
      </c>
      <c r="BK775" s="182" t="str">
        <f t="shared" si="494"/>
        <v/>
      </c>
      <c r="BL775" s="182" t="str">
        <f t="shared" si="495"/>
        <v/>
      </c>
      <c r="BM775" s="182" t="str">
        <f t="shared" si="496"/>
        <v/>
      </c>
      <c r="BN775" s="182" t="str">
        <f t="shared" si="497"/>
        <v/>
      </c>
      <c r="BO775" s="182" t="str">
        <f t="shared" si="498"/>
        <v/>
      </c>
      <c r="BP775" s="182" t="str">
        <f t="shared" si="499"/>
        <v/>
      </c>
      <c r="BQ775" s="182" t="str">
        <f t="shared" si="500"/>
        <v/>
      </c>
      <c r="BR775" s="182" t="str">
        <f t="shared" si="501"/>
        <v/>
      </c>
      <c r="BS775" s="182" t="str">
        <f t="shared" si="502"/>
        <v/>
      </c>
      <c r="BT775" s="182" t="str">
        <f t="shared" si="503"/>
        <v/>
      </c>
      <c r="BU775" s="183" t="str">
        <f t="shared" si="504"/>
        <v/>
      </c>
      <c r="BV775" s="184" t="str">
        <f>IF('Cálculos '!C781="","",AVERAGE(AN775:BU775))</f>
        <v/>
      </c>
    </row>
    <row r="776" spans="2:74" ht="17.25" hidden="1" thickBot="1" x14ac:dyDescent="0.35">
      <c r="B776" s="165">
        <f t="shared" si="469"/>
        <v>774</v>
      </c>
      <c r="C776" s="171" t="str">
        <f>IF('Cálculos '!J782="","",'Cálculos '!J782)</f>
        <v/>
      </c>
      <c r="D776" s="172" t="str">
        <f>IF('Cálculos '!K782="","",'Cálculos '!K782)</f>
        <v/>
      </c>
      <c r="E776" s="172" t="str">
        <f>IF('Cálculos '!L782="","",'Cálculos '!L782)</f>
        <v/>
      </c>
      <c r="F776" s="172" t="str">
        <f>IF('Cálculos '!M782="","",'Cálculos '!M782)</f>
        <v/>
      </c>
      <c r="G776" s="172" t="str">
        <f>IF('Cálculos '!N782="","",'Cálculos '!N782)</f>
        <v/>
      </c>
      <c r="H776" s="172" t="str">
        <f>IF('Cálculos '!O782="","",'Cálculos '!O782)</f>
        <v/>
      </c>
      <c r="I776" s="172" t="str">
        <f>IF('Cálculos '!P782="","",'Cálculos '!P782)</f>
        <v/>
      </c>
      <c r="J776" s="172" t="str">
        <f>IF('Cálculos '!Q782="","",'Cálculos '!Q782)</f>
        <v/>
      </c>
      <c r="K776" s="172" t="str">
        <f>IF('Cálculos '!R782="","",'Cálculos '!R782)</f>
        <v/>
      </c>
      <c r="L776" s="172" t="str">
        <f>IF('Cálculos '!S782="","",'Cálculos '!S782)</f>
        <v/>
      </c>
      <c r="M776" s="172" t="str">
        <f>IF('Cálculos '!T782="","",'Cálculos '!T782)</f>
        <v/>
      </c>
      <c r="N776" s="172" t="str">
        <f>IF('Cálculos '!U782="","",'Cálculos '!U782)</f>
        <v/>
      </c>
      <c r="O776" s="172" t="str">
        <f>IF('Cálculos '!V782="","",'Cálculos '!V782)</f>
        <v/>
      </c>
      <c r="P776" s="172" t="str">
        <f>IF('Cálculos '!W782="","",'Cálculos '!W782)</f>
        <v/>
      </c>
      <c r="Q776" s="172" t="str">
        <f>IF('Cálculos '!X782="","",'Cálculos '!X782)</f>
        <v/>
      </c>
      <c r="R776" s="172" t="str">
        <f>IF('Cálculos '!Y782="","",'Cálculos '!Y782)</f>
        <v/>
      </c>
      <c r="S776" s="172" t="str">
        <f>IF('Cálculos '!Z782="","",'Cálculos '!Z782)</f>
        <v/>
      </c>
      <c r="T776" s="172" t="str">
        <f>IF('Cálculos '!AA782="","",'Cálculos '!AA782)</f>
        <v/>
      </c>
      <c r="U776" s="172" t="str">
        <f>IF('Cálculos '!AB782="","",'Cálculos '!AB782)</f>
        <v/>
      </c>
      <c r="V776" s="172" t="str">
        <f>IF('Cálculos '!AC782="","",'Cálculos '!AC782)</f>
        <v/>
      </c>
      <c r="W776" s="172" t="str">
        <f>IF('Cálculos '!AD782="","",'Cálculos '!AD782)</f>
        <v/>
      </c>
      <c r="X776" s="172" t="str">
        <f>IF('Cálculos '!AE782="","",'Cálculos '!AE782)</f>
        <v/>
      </c>
      <c r="Y776" s="172" t="str">
        <f>IF('Cálculos '!AF782="","",'Cálculos '!AF782)</f>
        <v/>
      </c>
      <c r="Z776" s="172" t="str">
        <f>IF('Cálculos '!AG782="","",'Cálculos '!AG782)</f>
        <v/>
      </c>
      <c r="AA776" s="172" t="str">
        <f>IF('Cálculos '!AH782="","",'Cálculos '!AH782)</f>
        <v/>
      </c>
      <c r="AB776" s="172" t="str">
        <f>IF('Cálculos '!AI782="","",'Cálculos '!AI782)</f>
        <v/>
      </c>
      <c r="AC776" s="172" t="str">
        <f>IF('Cálculos '!AJ782="","",'Cálculos '!AJ782)</f>
        <v/>
      </c>
      <c r="AD776" s="172" t="str">
        <f>IF('Cálculos '!AK782="","",'Cálculos '!AK782)</f>
        <v/>
      </c>
      <c r="AE776" s="172" t="str">
        <f>IF('Cálculos '!AL782="","",'Cálculos '!AL782)</f>
        <v/>
      </c>
      <c r="AF776" s="172" t="str">
        <f>IF('Cálculos '!AM782="","",'Cálculos '!AM782)</f>
        <v/>
      </c>
      <c r="AG776" s="172" t="str">
        <f>IF('Cálculos '!AN782="","",'Cálculos '!AN782)</f>
        <v/>
      </c>
      <c r="AH776" s="172" t="str">
        <f>IF('Cálculos '!AO782="","",'Cálculos '!AO782)</f>
        <v/>
      </c>
      <c r="AI776" s="172" t="str">
        <f>IF('Cálculos '!AP782="","",'Cálculos '!AP782)</f>
        <v/>
      </c>
      <c r="AJ776" s="443" t="str">
        <f>IF('Cálculos '!AQ782="","",'Cálculos '!AQ782)</f>
        <v/>
      </c>
      <c r="AK776" s="446" t="str">
        <f>IF('Cálculos '!D782="","",AVERAGE(C776:AJ776))</f>
        <v/>
      </c>
      <c r="AM776" s="181">
        <f t="shared" si="470"/>
        <v>774</v>
      </c>
      <c r="AN776" s="284" t="str">
        <f t="shared" si="471"/>
        <v/>
      </c>
      <c r="AO776" s="285" t="str">
        <f t="shared" si="472"/>
        <v/>
      </c>
      <c r="AP776" s="285" t="str">
        <f t="shared" si="473"/>
        <v/>
      </c>
      <c r="AQ776" s="285" t="str">
        <f t="shared" si="474"/>
        <v/>
      </c>
      <c r="AR776" s="182" t="str">
        <f t="shared" si="475"/>
        <v/>
      </c>
      <c r="AS776" s="182" t="str">
        <f t="shared" si="476"/>
        <v/>
      </c>
      <c r="AT776" s="182" t="str">
        <f t="shared" si="477"/>
        <v/>
      </c>
      <c r="AU776" s="182" t="str">
        <f t="shared" si="478"/>
        <v/>
      </c>
      <c r="AV776" s="182" t="str">
        <f t="shared" si="479"/>
        <v/>
      </c>
      <c r="AW776" s="182" t="str">
        <f t="shared" si="480"/>
        <v/>
      </c>
      <c r="AX776" s="182" t="str">
        <f t="shared" si="481"/>
        <v/>
      </c>
      <c r="AY776" s="182" t="str">
        <f t="shared" si="482"/>
        <v/>
      </c>
      <c r="AZ776" s="182" t="str">
        <f t="shared" si="483"/>
        <v/>
      </c>
      <c r="BA776" s="182" t="str">
        <f t="shared" si="484"/>
        <v/>
      </c>
      <c r="BB776" s="182" t="str">
        <f t="shared" si="485"/>
        <v/>
      </c>
      <c r="BC776" s="182" t="str">
        <f t="shared" si="486"/>
        <v/>
      </c>
      <c r="BD776" s="182" t="str">
        <f t="shared" si="487"/>
        <v/>
      </c>
      <c r="BE776" s="182" t="str">
        <f t="shared" si="488"/>
        <v/>
      </c>
      <c r="BF776" s="182" t="str">
        <f t="shared" si="489"/>
        <v/>
      </c>
      <c r="BG776" s="182" t="str">
        <f t="shared" si="490"/>
        <v/>
      </c>
      <c r="BH776" s="182" t="str">
        <f t="shared" si="491"/>
        <v/>
      </c>
      <c r="BI776" s="182" t="str">
        <f t="shared" si="492"/>
        <v/>
      </c>
      <c r="BJ776" s="182" t="str">
        <f t="shared" si="493"/>
        <v/>
      </c>
      <c r="BK776" s="182" t="str">
        <f t="shared" si="494"/>
        <v/>
      </c>
      <c r="BL776" s="182" t="str">
        <f t="shared" si="495"/>
        <v/>
      </c>
      <c r="BM776" s="182" t="str">
        <f t="shared" si="496"/>
        <v/>
      </c>
      <c r="BN776" s="182" t="str">
        <f t="shared" si="497"/>
        <v/>
      </c>
      <c r="BO776" s="182" t="str">
        <f t="shared" si="498"/>
        <v/>
      </c>
      <c r="BP776" s="182" t="str">
        <f t="shared" si="499"/>
        <v/>
      </c>
      <c r="BQ776" s="182" t="str">
        <f t="shared" si="500"/>
        <v/>
      </c>
      <c r="BR776" s="182" t="str">
        <f t="shared" si="501"/>
        <v/>
      </c>
      <c r="BS776" s="182" t="str">
        <f t="shared" si="502"/>
        <v/>
      </c>
      <c r="BT776" s="182" t="str">
        <f t="shared" si="503"/>
        <v/>
      </c>
      <c r="BU776" s="183" t="str">
        <f t="shared" si="504"/>
        <v/>
      </c>
      <c r="BV776" s="184" t="str">
        <f>IF('Cálculos '!C782="","",AVERAGE(AN776:BU776))</f>
        <v/>
      </c>
    </row>
    <row r="777" spans="2:74" ht="17.25" hidden="1" thickBot="1" x14ac:dyDescent="0.35">
      <c r="B777" s="165">
        <f t="shared" si="469"/>
        <v>775</v>
      </c>
      <c r="C777" s="171" t="str">
        <f>IF('Cálculos '!J783="","",'Cálculos '!J783)</f>
        <v/>
      </c>
      <c r="D777" s="172" t="str">
        <f>IF('Cálculos '!K783="","",'Cálculos '!K783)</f>
        <v/>
      </c>
      <c r="E777" s="172" t="str">
        <f>IF('Cálculos '!L783="","",'Cálculos '!L783)</f>
        <v/>
      </c>
      <c r="F777" s="172" t="str">
        <f>IF('Cálculos '!M783="","",'Cálculos '!M783)</f>
        <v/>
      </c>
      <c r="G777" s="172" t="str">
        <f>IF('Cálculos '!N783="","",'Cálculos '!N783)</f>
        <v/>
      </c>
      <c r="H777" s="172" t="str">
        <f>IF('Cálculos '!O783="","",'Cálculos '!O783)</f>
        <v/>
      </c>
      <c r="I777" s="172" t="str">
        <f>IF('Cálculos '!P783="","",'Cálculos '!P783)</f>
        <v/>
      </c>
      <c r="J777" s="172" t="str">
        <f>IF('Cálculos '!Q783="","",'Cálculos '!Q783)</f>
        <v/>
      </c>
      <c r="K777" s="172" t="str">
        <f>IF('Cálculos '!R783="","",'Cálculos '!R783)</f>
        <v/>
      </c>
      <c r="L777" s="172" t="str">
        <f>IF('Cálculos '!S783="","",'Cálculos '!S783)</f>
        <v/>
      </c>
      <c r="M777" s="172" t="str">
        <f>IF('Cálculos '!T783="","",'Cálculos '!T783)</f>
        <v/>
      </c>
      <c r="N777" s="172" t="str">
        <f>IF('Cálculos '!U783="","",'Cálculos '!U783)</f>
        <v/>
      </c>
      <c r="O777" s="172" t="str">
        <f>IF('Cálculos '!V783="","",'Cálculos '!V783)</f>
        <v/>
      </c>
      <c r="P777" s="172" t="str">
        <f>IF('Cálculos '!W783="","",'Cálculos '!W783)</f>
        <v/>
      </c>
      <c r="Q777" s="172" t="str">
        <f>IF('Cálculos '!X783="","",'Cálculos '!X783)</f>
        <v/>
      </c>
      <c r="R777" s="172" t="str">
        <f>IF('Cálculos '!Y783="","",'Cálculos '!Y783)</f>
        <v/>
      </c>
      <c r="S777" s="172" t="str">
        <f>IF('Cálculos '!Z783="","",'Cálculos '!Z783)</f>
        <v/>
      </c>
      <c r="T777" s="172" t="str">
        <f>IF('Cálculos '!AA783="","",'Cálculos '!AA783)</f>
        <v/>
      </c>
      <c r="U777" s="172" t="str">
        <f>IF('Cálculos '!AB783="","",'Cálculos '!AB783)</f>
        <v/>
      </c>
      <c r="V777" s="172" t="str">
        <f>IF('Cálculos '!AC783="","",'Cálculos '!AC783)</f>
        <v/>
      </c>
      <c r="W777" s="172" t="str">
        <f>IF('Cálculos '!AD783="","",'Cálculos '!AD783)</f>
        <v/>
      </c>
      <c r="X777" s="172" t="str">
        <f>IF('Cálculos '!AE783="","",'Cálculos '!AE783)</f>
        <v/>
      </c>
      <c r="Y777" s="172" t="str">
        <f>IF('Cálculos '!AF783="","",'Cálculos '!AF783)</f>
        <v/>
      </c>
      <c r="Z777" s="172" t="str">
        <f>IF('Cálculos '!AG783="","",'Cálculos '!AG783)</f>
        <v/>
      </c>
      <c r="AA777" s="172" t="str">
        <f>IF('Cálculos '!AH783="","",'Cálculos '!AH783)</f>
        <v/>
      </c>
      <c r="AB777" s="172" t="str">
        <f>IF('Cálculos '!AI783="","",'Cálculos '!AI783)</f>
        <v/>
      </c>
      <c r="AC777" s="172" t="str">
        <f>IF('Cálculos '!AJ783="","",'Cálculos '!AJ783)</f>
        <v/>
      </c>
      <c r="AD777" s="172" t="str">
        <f>IF('Cálculos '!AK783="","",'Cálculos '!AK783)</f>
        <v/>
      </c>
      <c r="AE777" s="172" t="str">
        <f>IF('Cálculos '!AL783="","",'Cálculos '!AL783)</f>
        <v/>
      </c>
      <c r="AF777" s="172" t="str">
        <f>IF('Cálculos '!AM783="","",'Cálculos '!AM783)</f>
        <v/>
      </c>
      <c r="AG777" s="172" t="str">
        <f>IF('Cálculos '!AN783="","",'Cálculos '!AN783)</f>
        <v/>
      </c>
      <c r="AH777" s="172" t="str">
        <f>IF('Cálculos '!AO783="","",'Cálculos '!AO783)</f>
        <v/>
      </c>
      <c r="AI777" s="172" t="str">
        <f>IF('Cálculos '!AP783="","",'Cálculos '!AP783)</f>
        <v/>
      </c>
      <c r="AJ777" s="443" t="str">
        <f>IF('Cálculos '!AQ783="","",'Cálculos '!AQ783)</f>
        <v/>
      </c>
      <c r="AK777" s="446" t="str">
        <f>IF('Cálculos '!D783="","",AVERAGE(C777:AJ777))</f>
        <v/>
      </c>
      <c r="AM777" s="181">
        <f t="shared" si="470"/>
        <v>775</v>
      </c>
      <c r="AN777" s="284" t="str">
        <f t="shared" si="471"/>
        <v/>
      </c>
      <c r="AO777" s="285" t="str">
        <f t="shared" si="472"/>
        <v/>
      </c>
      <c r="AP777" s="285" t="str">
        <f t="shared" si="473"/>
        <v/>
      </c>
      <c r="AQ777" s="285" t="str">
        <f t="shared" si="474"/>
        <v/>
      </c>
      <c r="AR777" s="182" t="str">
        <f t="shared" si="475"/>
        <v/>
      </c>
      <c r="AS777" s="182" t="str">
        <f t="shared" si="476"/>
        <v/>
      </c>
      <c r="AT777" s="182" t="str">
        <f t="shared" si="477"/>
        <v/>
      </c>
      <c r="AU777" s="182" t="str">
        <f t="shared" si="478"/>
        <v/>
      </c>
      <c r="AV777" s="182" t="str">
        <f t="shared" si="479"/>
        <v/>
      </c>
      <c r="AW777" s="182" t="str">
        <f t="shared" si="480"/>
        <v/>
      </c>
      <c r="AX777" s="182" t="str">
        <f t="shared" si="481"/>
        <v/>
      </c>
      <c r="AY777" s="182" t="str">
        <f t="shared" si="482"/>
        <v/>
      </c>
      <c r="AZ777" s="182" t="str">
        <f t="shared" si="483"/>
        <v/>
      </c>
      <c r="BA777" s="182" t="str">
        <f t="shared" si="484"/>
        <v/>
      </c>
      <c r="BB777" s="182" t="str">
        <f t="shared" si="485"/>
        <v/>
      </c>
      <c r="BC777" s="182" t="str">
        <f t="shared" si="486"/>
        <v/>
      </c>
      <c r="BD777" s="182" t="str">
        <f t="shared" si="487"/>
        <v/>
      </c>
      <c r="BE777" s="182" t="str">
        <f t="shared" si="488"/>
        <v/>
      </c>
      <c r="BF777" s="182" t="str">
        <f t="shared" si="489"/>
        <v/>
      </c>
      <c r="BG777" s="182" t="str">
        <f t="shared" si="490"/>
        <v/>
      </c>
      <c r="BH777" s="182" t="str">
        <f t="shared" si="491"/>
        <v/>
      </c>
      <c r="BI777" s="182" t="str">
        <f t="shared" si="492"/>
        <v/>
      </c>
      <c r="BJ777" s="182" t="str">
        <f t="shared" si="493"/>
        <v/>
      </c>
      <c r="BK777" s="182" t="str">
        <f t="shared" si="494"/>
        <v/>
      </c>
      <c r="BL777" s="182" t="str">
        <f t="shared" si="495"/>
        <v/>
      </c>
      <c r="BM777" s="182" t="str">
        <f t="shared" si="496"/>
        <v/>
      </c>
      <c r="BN777" s="182" t="str">
        <f t="shared" si="497"/>
        <v/>
      </c>
      <c r="BO777" s="182" t="str">
        <f t="shared" si="498"/>
        <v/>
      </c>
      <c r="BP777" s="182" t="str">
        <f t="shared" si="499"/>
        <v/>
      </c>
      <c r="BQ777" s="182" t="str">
        <f t="shared" si="500"/>
        <v/>
      </c>
      <c r="BR777" s="182" t="str">
        <f t="shared" si="501"/>
        <v/>
      </c>
      <c r="BS777" s="182" t="str">
        <f t="shared" si="502"/>
        <v/>
      </c>
      <c r="BT777" s="182" t="str">
        <f t="shared" si="503"/>
        <v/>
      </c>
      <c r="BU777" s="183" t="str">
        <f t="shared" si="504"/>
        <v/>
      </c>
      <c r="BV777" s="184" t="str">
        <f>IF('Cálculos '!C783="","",AVERAGE(AN777:BU777))</f>
        <v/>
      </c>
    </row>
    <row r="778" spans="2:74" ht="17.25" hidden="1" thickBot="1" x14ac:dyDescent="0.35">
      <c r="B778" s="165">
        <f t="shared" si="469"/>
        <v>776</v>
      </c>
      <c r="C778" s="171" t="str">
        <f>IF('Cálculos '!J784="","",'Cálculos '!J784)</f>
        <v/>
      </c>
      <c r="D778" s="172" t="str">
        <f>IF('Cálculos '!K784="","",'Cálculos '!K784)</f>
        <v/>
      </c>
      <c r="E778" s="172" t="str">
        <f>IF('Cálculos '!L784="","",'Cálculos '!L784)</f>
        <v/>
      </c>
      <c r="F778" s="172" t="str">
        <f>IF('Cálculos '!M784="","",'Cálculos '!M784)</f>
        <v/>
      </c>
      <c r="G778" s="172" t="str">
        <f>IF('Cálculos '!N784="","",'Cálculos '!N784)</f>
        <v/>
      </c>
      <c r="H778" s="172" t="str">
        <f>IF('Cálculos '!O784="","",'Cálculos '!O784)</f>
        <v/>
      </c>
      <c r="I778" s="172" t="str">
        <f>IF('Cálculos '!P784="","",'Cálculos '!P784)</f>
        <v/>
      </c>
      <c r="J778" s="172" t="str">
        <f>IF('Cálculos '!Q784="","",'Cálculos '!Q784)</f>
        <v/>
      </c>
      <c r="K778" s="172" t="str">
        <f>IF('Cálculos '!R784="","",'Cálculos '!R784)</f>
        <v/>
      </c>
      <c r="L778" s="172" t="str">
        <f>IF('Cálculos '!S784="","",'Cálculos '!S784)</f>
        <v/>
      </c>
      <c r="M778" s="172" t="str">
        <f>IF('Cálculos '!T784="","",'Cálculos '!T784)</f>
        <v/>
      </c>
      <c r="N778" s="172" t="str">
        <f>IF('Cálculos '!U784="","",'Cálculos '!U784)</f>
        <v/>
      </c>
      <c r="O778" s="172" t="str">
        <f>IF('Cálculos '!V784="","",'Cálculos '!V784)</f>
        <v/>
      </c>
      <c r="P778" s="172" t="str">
        <f>IF('Cálculos '!W784="","",'Cálculos '!W784)</f>
        <v/>
      </c>
      <c r="Q778" s="172" t="str">
        <f>IF('Cálculos '!X784="","",'Cálculos '!X784)</f>
        <v/>
      </c>
      <c r="R778" s="172" t="str">
        <f>IF('Cálculos '!Y784="","",'Cálculos '!Y784)</f>
        <v/>
      </c>
      <c r="S778" s="172" t="str">
        <f>IF('Cálculos '!Z784="","",'Cálculos '!Z784)</f>
        <v/>
      </c>
      <c r="T778" s="172" t="str">
        <f>IF('Cálculos '!AA784="","",'Cálculos '!AA784)</f>
        <v/>
      </c>
      <c r="U778" s="172" t="str">
        <f>IF('Cálculos '!AB784="","",'Cálculos '!AB784)</f>
        <v/>
      </c>
      <c r="V778" s="172" t="str">
        <f>IF('Cálculos '!AC784="","",'Cálculos '!AC784)</f>
        <v/>
      </c>
      <c r="W778" s="172" t="str">
        <f>IF('Cálculos '!AD784="","",'Cálculos '!AD784)</f>
        <v/>
      </c>
      <c r="X778" s="172" t="str">
        <f>IF('Cálculos '!AE784="","",'Cálculos '!AE784)</f>
        <v/>
      </c>
      <c r="Y778" s="172" t="str">
        <f>IF('Cálculos '!AF784="","",'Cálculos '!AF784)</f>
        <v/>
      </c>
      <c r="Z778" s="172" t="str">
        <f>IF('Cálculos '!AG784="","",'Cálculos '!AG784)</f>
        <v/>
      </c>
      <c r="AA778" s="172" t="str">
        <f>IF('Cálculos '!AH784="","",'Cálculos '!AH784)</f>
        <v/>
      </c>
      <c r="AB778" s="172" t="str">
        <f>IF('Cálculos '!AI784="","",'Cálculos '!AI784)</f>
        <v/>
      </c>
      <c r="AC778" s="172" t="str">
        <f>IF('Cálculos '!AJ784="","",'Cálculos '!AJ784)</f>
        <v/>
      </c>
      <c r="AD778" s="172" t="str">
        <f>IF('Cálculos '!AK784="","",'Cálculos '!AK784)</f>
        <v/>
      </c>
      <c r="AE778" s="172" t="str">
        <f>IF('Cálculos '!AL784="","",'Cálculos '!AL784)</f>
        <v/>
      </c>
      <c r="AF778" s="172" t="str">
        <f>IF('Cálculos '!AM784="","",'Cálculos '!AM784)</f>
        <v/>
      </c>
      <c r="AG778" s="172" t="str">
        <f>IF('Cálculos '!AN784="","",'Cálculos '!AN784)</f>
        <v/>
      </c>
      <c r="AH778" s="172" t="str">
        <f>IF('Cálculos '!AO784="","",'Cálculos '!AO784)</f>
        <v/>
      </c>
      <c r="AI778" s="172" t="str">
        <f>IF('Cálculos '!AP784="","",'Cálculos '!AP784)</f>
        <v/>
      </c>
      <c r="AJ778" s="443" t="str">
        <f>IF('Cálculos '!AQ784="","",'Cálculos '!AQ784)</f>
        <v/>
      </c>
      <c r="AK778" s="446" t="str">
        <f>IF('Cálculos '!D784="","",AVERAGE(C778:AJ778))</f>
        <v/>
      </c>
      <c r="AM778" s="181">
        <f t="shared" si="470"/>
        <v>776</v>
      </c>
      <c r="AN778" s="284" t="str">
        <f t="shared" si="471"/>
        <v/>
      </c>
      <c r="AO778" s="285" t="str">
        <f t="shared" si="472"/>
        <v/>
      </c>
      <c r="AP778" s="285" t="str">
        <f t="shared" si="473"/>
        <v/>
      </c>
      <c r="AQ778" s="285" t="str">
        <f t="shared" si="474"/>
        <v/>
      </c>
      <c r="AR778" s="182" t="str">
        <f t="shared" si="475"/>
        <v/>
      </c>
      <c r="AS778" s="182" t="str">
        <f t="shared" si="476"/>
        <v/>
      </c>
      <c r="AT778" s="182" t="str">
        <f t="shared" si="477"/>
        <v/>
      </c>
      <c r="AU778" s="182" t="str">
        <f t="shared" si="478"/>
        <v/>
      </c>
      <c r="AV778" s="182" t="str">
        <f t="shared" si="479"/>
        <v/>
      </c>
      <c r="AW778" s="182" t="str">
        <f t="shared" si="480"/>
        <v/>
      </c>
      <c r="AX778" s="182" t="str">
        <f t="shared" si="481"/>
        <v/>
      </c>
      <c r="AY778" s="182" t="str">
        <f t="shared" si="482"/>
        <v/>
      </c>
      <c r="AZ778" s="182" t="str">
        <f t="shared" si="483"/>
        <v/>
      </c>
      <c r="BA778" s="182" t="str">
        <f t="shared" si="484"/>
        <v/>
      </c>
      <c r="BB778" s="182" t="str">
        <f t="shared" si="485"/>
        <v/>
      </c>
      <c r="BC778" s="182" t="str">
        <f t="shared" si="486"/>
        <v/>
      </c>
      <c r="BD778" s="182" t="str">
        <f t="shared" si="487"/>
        <v/>
      </c>
      <c r="BE778" s="182" t="str">
        <f t="shared" si="488"/>
        <v/>
      </c>
      <c r="BF778" s="182" t="str">
        <f t="shared" si="489"/>
        <v/>
      </c>
      <c r="BG778" s="182" t="str">
        <f t="shared" si="490"/>
        <v/>
      </c>
      <c r="BH778" s="182" t="str">
        <f t="shared" si="491"/>
        <v/>
      </c>
      <c r="BI778" s="182" t="str">
        <f t="shared" si="492"/>
        <v/>
      </c>
      <c r="BJ778" s="182" t="str">
        <f t="shared" si="493"/>
        <v/>
      </c>
      <c r="BK778" s="182" t="str">
        <f t="shared" si="494"/>
        <v/>
      </c>
      <c r="BL778" s="182" t="str">
        <f t="shared" si="495"/>
        <v/>
      </c>
      <c r="BM778" s="182" t="str">
        <f t="shared" si="496"/>
        <v/>
      </c>
      <c r="BN778" s="182" t="str">
        <f t="shared" si="497"/>
        <v/>
      </c>
      <c r="BO778" s="182" t="str">
        <f t="shared" si="498"/>
        <v/>
      </c>
      <c r="BP778" s="182" t="str">
        <f t="shared" si="499"/>
        <v/>
      </c>
      <c r="BQ778" s="182" t="str">
        <f t="shared" si="500"/>
        <v/>
      </c>
      <c r="BR778" s="182" t="str">
        <f t="shared" si="501"/>
        <v/>
      </c>
      <c r="BS778" s="182" t="str">
        <f t="shared" si="502"/>
        <v/>
      </c>
      <c r="BT778" s="182" t="str">
        <f t="shared" si="503"/>
        <v/>
      </c>
      <c r="BU778" s="183" t="str">
        <f t="shared" si="504"/>
        <v/>
      </c>
      <c r="BV778" s="184" t="str">
        <f>IF('Cálculos '!C784="","",AVERAGE(AN778:BU778))</f>
        <v/>
      </c>
    </row>
    <row r="779" spans="2:74" ht="17.25" hidden="1" thickBot="1" x14ac:dyDescent="0.35">
      <c r="B779" s="165">
        <f t="shared" si="469"/>
        <v>777</v>
      </c>
      <c r="C779" s="171" t="str">
        <f>IF('Cálculos '!J785="","",'Cálculos '!J785)</f>
        <v/>
      </c>
      <c r="D779" s="172" t="str">
        <f>IF('Cálculos '!K785="","",'Cálculos '!K785)</f>
        <v/>
      </c>
      <c r="E779" s="172" t="str">
        <f>IF('Cálculos '!L785="","",'Cálculos '!L785)</f>
        <v/>
      </c>
      <c r="F779" s="172" t="str">
        <f>IF('Cálculos '!M785="","",'Cálculos '!M785)</f>
        <v/>
      </c>
      <c r="G779" s="172" t="str">
        <f>IF('Cálculos '!N785="","",'Cálculos '!N785)</f>
        <v/>
      </c>
      <c r="H779" s="172" t="str">
        <f>IF('Cálculos '!O785="","",'Cálculos '!O785)</f>
        <v/>
      </c>
      <c r="I779" s="172" t="str">
        <f>IF('Cálculos '!P785="","",'Cálculos '!P785)</f>
        <v/>
      </c>
      <c r="J779" s="172" t="str">
        <f>IF('Cálculos '!Q785="","",'Cálculos '!Q785)</f>
        <v/>
      </c>
      <c r="K779" s="172" t="str">
        <f>IF('Cálculos '!R785="","",'Cálculos '!R785)</f>
        <v/>
      </c>
      <c r="L779" s="172" t="str">
        <f>IF('Cálculos '!S785="","",'Cálculos '!S785)</f>
        <v/>
      </c>
      <c r="M779" s="172" t="str">
        <f>IF('Cálculos '!T785="","",'Cálculos '!T785)</f>
        <v/>
      </c>
      <c r="N779" s="172" t="str">
        <f>IF('Cálculos '!U785="","",'Cálculos '!U785)</f>
        <v/>
      </c>
      <c r="O779" s="172" t="str">
        <f>IF('Cálculos '!V785="","",'Cálculos '!V785)</f>
        <v/>
      </c>
      <c r="P779" s="172" t="str">
        <f>IF('Cálculos '!W785="","",'Cálculos '!W785)</f>
        <v/>
      </c>
      <c r="Q779" s="172" t="str">
        <f>IF('Cálculos '!X785="","",'Cálculos '!X785)</f>
        <v/>
      </c>
      <c r="R779" s="172" t="str">
        <f>IF('Cálculos '!Y785="","",'Cálculos '!Y785)</f>
        <v/>
      </c>
      <c r="S779" s="172" t="str">
        <f>IF('Cálculos '!Z785="","",'Cálculos '!Z785)</f>
        <v/>
      </c>
      <c r="T779" s="172" t="str">
        <f>IF('Cálculos '!AA785="","",'Cálculos '!AA785)</f>
        <v/>
      </c>
      <c r="U779" s="172" t="str">
        <f>IF('Cálculos '!AB785="","",'Cálculos '!AB785)</f>
        <v/>
      </c>
      <c r="V779" s="172" t="str">
        <f>IF('Cálculos '!AC785="","",'Cálculos '!AC785)</f>
        <v/>
      </c>
      <c r="W779" s="172" t="str">
        <f>IF('Cálculos '!AD785="","",'Cálculos '!AD785)</f>
        <v/>
      </c>
      <c r="X779" s="172" t="str">
        <f>IF('Cálculos '!AE785="","",'Cálculos '!AE785)</f>
        <v/>
      </c>
      <c r="Y779" s="172" t="str">
        <f>IF('Cálculos '!AF785="","",'Cálculos '!AF785)</f>
        <v/>
      </c>
      <c r="Z779" s="172" t="str">
        <f>IF('Cálculos '!AG785="","",'Cálculos '!AG785)</f>
        <v/>
      </c>
      <c r="AA779" s="172" t="str">
        <f>IF('Cálculos '!AH785="","",'Cálculos '!AH785)</f>
        <v/>
      </c>
      <c r="AB779" s="172" t="str">
        <f>IF('Cálculos '!AI785="","",'Cálculos '!AI785)</f>
        <v/>
      </c>
      <c r="AC779" s="172" t="str">
        <f>IF('Cálculos '!AJ785="","",'Cálculos '!AJ785)</f>
        <v/>
      </c>
      <c r="AD779" s="172" t="str">
        <f>IF('Cálculos '!AK785="","",'Cálculos '!AK785)</f>
        <v/>
      </c>
      <c r="AE779" s="172" t="str">
        <f>IF('Cálculos '!AL785="","",'Cálculos '!AL785)</f>
        <v/>
      </c>
      <c r="AF779" s="172" t="str">
        <f>IF('Cálculos '!AM785="","",'Cálculos '!AM785)</f>
        <v/>
      </c>
      <c r="AG779" s="172" t="str">
        <f>IF('Cálculos '!AN785="","",'Cálculos '!AN785)</f>
        <v/>
      </c>
      <c r="AH779" s="172" t="str">
        <f>IF('Cálculos '!AO785="","",'Cálculos '!AO785)</f>
        <v/>
      </c>
      <c r="AI779" s="172" t="str">
        <f>IF('Cálculos '!AP785="","",'Cálculos '!AP785)</f>
        <v/>
      </c>
      <c r="AJ779" s="443" t="str">
        <f>IF('Cálculos '!AQ785="","",'Cálculos '!AQ785)</f>
        <v/>
      </c>
      <c r="AK779" s="446" t="str">
        <f>IF('Cálculos '!D785="","",AVERAGE(C779:AJ779))</f>
        <v/>
      </c>
      <c r="AM779" s="181">
        <f t="shared" si="470"/>
        <v>777</v>
      </c>
      <c r="AN779" s="284" t="str">
        <f t="shared" si="471"/>
        <v/>
      </c>
      <c r="AO779" s="285" t="str">
        <f t="shared" si="472"/>
        <v/>
      </c>
      <c r="AP779" s="285" t="str">
        <f t="shared" si="473"/>
        <v/>
      </c>
      <c r="AQ779" s="285" t="str">
        <f t="shared" si="474"/>
        <v/>
      </c>
      <c r="AR779" s="182" t="str">
        <f t="shared" si="475"/>
        <v/>
      </c>
      <c r="AS779" s="182" t="str">
        <f t="shared" si="476"/>
        <v/>
      </c>
      <c r="AT779" s="182" t="str">
        <f t="shared" si="477"/>
        <v/>
      </c>
      <c r="AU779" s="182" t="str">
        <f t="shared" si="478"/>
        <v/>
      </c>
      <c r="AV779" s="182" t="str">
        <f t="shared" si="479"/>
        <v/>
      </c>
      <c r="AW779" s="182" t="str">
        <f t="shared" si="480"/>
        <v/>
      </c>
      <c r="AX779" s="182" t="str">
        <f t="shared" si="481"/>
        <v/>
      </c>
      <c r="AY779" s="182" t="str">
        <f t="shared" si="482"/>
        <v/>
      </c>
      <c r="AZ779" s="182" t="str">
        <f t="shared" si="483"/>
        <v/>
      </c>
      <c r="BA779" s="182" t="str">
        <f t="shared" si="484"/>
        <v/>
      </c>
      <c r="BB779" s="182" t="str">
        <f t="shared" si="485"/>
        <v/>
      </c>
      <c r="BC779" s="182" t="str">
        <f t="shared" si="486"/>
        <v/>
      </c>
      <c r="BD779" s="182" t="str">
        <f t="shared" si="487"/>
        <v/>
      </c>
      <c r="BE779" s="182" t="str">
        <f t="shared" si="488"/>
        <v/>
      </c>
      <c r="BF779" s="182" t="str">
        <f t="shared" si="489"/>
        <v/>
      </c>
      <c r="BG779" s="182" t="str">
        <f t="shared" si="490"/>
        <v/>
      </c>
      <c r="BH779" s="182" t="str">
        <f t="shared" si="491"/>
        <v/>
      </c>
      <c r="BI779" s="182" t="str">
        <f t="shared" si="492"/>
        <v/>
      </c>
      <c r="BJ779" s="182" t="str">
        <f t="shared" si="493"/>
        <v/>
      </c>
      <c r="BK779" s="182" t="str">
        <f t="shared" si="494"/>
        <v/>
      </c>
      <c r="BL779" s="182" t="str">
        <f t="shared" si="495"/>
        <v/>
      </c>
      <c r="BM779" s="182" t="str">
        <f t="shared" si="496"/>
        <v/>
      </c>
      <c r="BN779" s="182" t="str">
        <f t="shared" si="497"/>
        <v/>
      </c>
      <c r="BO779" s="182" t="str">
        <f t="shared" si="498"/>
        <v/>
      </c>
      <c r="BP779" s="182" t="str">
        <f t="shared" si="499"/>
        <v/>
      </c>
      <c r="BQ779" s="182" t="str">
        <f t="shared" si="500"/>
        <v/>
      </c>
      <c r="BR779" s="182" t="str">
        <f t="shared" si="501"/>
        <v/>
      </c>
      <c r="BS779" s="182" t="str">
        <f t="shared" si="502"/>
        <v/>
      </c>
      <c r="BT779" s="182" t="str">
        <f t="shared" si="503"/>
        <v/>
      </c>
      <c r="BU779" s="183" t="str">
        <f t="shared" si="504"/>
        <v/>
      </c>
      <c r="BV779" s="184" t="str">
        <f>IF('Cálculos '!C785="","",AVERAGE(AN779:BU779))</f>
        <v/>
      </c>
    </row>
    <row r="780" spans="2:74" ht="17.25" hidden="1" thickBot="1" x14ac:dyDescent="0.35">
      <c r="B780" s="165">
        <f t="shared" si="469"/>
        <v>778</v>
      </c>
      <c r="C780" s="171" t="str">
        <f>IF('Cálculos '!J786="","",'Cálculos '!J786)</f>
        <v/>
      </c>
      <c r="D780" s="172" t="str">
        <f>IF('Cálculos '!K786="","",'Cálculos '!K786)</f>
        <v/>
      </c>
      <c r="E780" s="172" t="str">
        <f>IF('Cálculos '!L786="","",'Cálculos '!L786)</f>
        <v/>
      </c>
      <c r="F780" s="172" t="str">
        <f>IF('Cálculos '!M786="","",'Cálculos '!M786)</f>
        <v/>
      </c>
      <c r="G780" s="172" t="str">
        <f>IF('Cálculos '!N786="","",'Cálculos '!N786)</f>
        <v/>
      </c>
      <c r="H780" s="172" t="str">
        <f>IF('Cálculos '!O786="","",'Cálculos '!O786)</f>
        <v/>
      </c>
      <c r="I780" s="172" t="str">
        <f>IF('Cálculos '!P786="","",'Cálculos '!P786)</f>
        <v/>
      </c>
      <c r="J780" s="172" t="str">
        <f>IF('Cálculos '!Q786="","",'Cálculos '!Q786)</f>
        <v/>
      </c>
      <c r="K780" s="172" t="str">
        <f>IF('Cálculos '!R786="","",'Cálculos '!R786)</f>
        <v/>
      </c>
      <c r="L780" s="172" t="str">
        <f>IF('Cálculos '!S786="","",'Cálculos '!S786)</f>
        <v/>
      </c>
      <c r="M780" s="172" t="str">
        <f>IF('Cálculos '!T786="","",'Cálculos '!T786)</f>
        <v/>
      </c>
      <c r="N780" s="172" t="str">
        <f>IF('Cálculos '!U786="","",'Cálculos '!U786)</f>
        <v/>
      </c>
      <c r="O780" s="172" t="str">
        <f>IF('Cálculos '!V786="","",'Cálculos '!V786)</f>
        <v/>
      </c>
      <c r="P780" s="172" t="str">
        <f>IF('Cálculos '!W786="","",'Cálculos '!W786)</f>
        <v/>
      </c>
      <c r="Q780" s="172" t="str">
        <f>IF('Cálculos '!X786="","",'Cálculos '!X786)</f>
        <v/>
      </c>
      <c r="R780" s="172" t="str">
        <f>IF('Cálculos '!Y786="","",'Cálculos '!Y786)</f>
        <v/>
      </c>
      <c r="S780" s="172" t="str">
        <f>IF('Cálculos '!Z786="","",'Cálculos '!Z786)</f>
        <v/>
      </c>
      <c r="T780" s="172" t="str">
        <f>IF('Cálculos '!AA786="","",'Cálculos '!AA786)</f>
        <v/>
      </c>
      <c r="U780" s="172" t="str">
        <f>IF('Cálculos '!AB786="","",'Cálculos '!AB786)</f>
        <v/>
      </c>
      <c r="V780" s="172" t="str">
        <f>IF('Cálculos '!AC786="","",'Cálculos '!AC786)</f>
        <v/>
      </c>
      <c r="W780" s="172" t="str">
        <f>IF('Cálculos '!AD786="","",'Cálculos '!AD786)</f>
        <v/>
      </c>
      <c r="X780" s="172" t="str">
        <f>IF('Cálculos '!AE786="","",'Cálculos '!AE786)</f>
        <v/>
      </c>
      <c r="Y780" s="172" t="str">
        <f>IF('Cálculos '!AF786="","",'Cálculos '!AF786)</f>
        <v/>
      </c>
      <c r="Z780" s="172" t="str">
        <f>IF('Cálculos '!AG786="","",'Cálculos '!AG786)</f>
        <v/>
      </c>
      <c r="AA780" s="172" t="str">
        <f>IF('Cálculos '!AH786="","",'Cálculos '!AH786)</f>
        <v/>
      </c>
      <c r="AB780" s="172" t="str">
        <f>IF('Cálculos '!AI786="","",'Cálculos '!AI786)</f>
        <v/>
      </c>
      <c r="AC780" s="172" t="str">
        <f>IF('Cálculos '!AJ786="","",'Cálculos '!AJ786)</f>
        <v/>
      </c>
      <c r="AD780" s="172" t="str">
        <f>IF('Cálculos '!AK786="","",'Cálculos '!AK786)</f>
        <v/>
      </c>
      <c r="AE780" s="172" t="str">
        <f>IF('Cálculos '!AL786="","",'Cálculos '!AL786)</f>
        <v/>
      </c>
      <c r="AF780" s="172" t="str">
        <f>IF('Cálculos '!AM786="","",'Cálculos '!AM786)</f>
        <v/>
      </c>
      <c r="AG780" s="172" t="str">
        <f>IF('Cálculos '!AN786="","",'Cálculos '!AN786)</f>
        <v/>
      </c>
      <c r="AH780" s="172" t="str">
        <f>IF('Cálculos '!AO786="","",'Cálculos '!AO786)</f>
        <v/>
      </c>
      <c r="AI780" s="172" t="str">
        <f>IF('Cálculos '!AP786="","",'Cálculos '!AP786)</f>
        <v/>
      </c>
      <c r="AJ780" s="443" t="str">
        <f>IF('Cálculos '!AQ786="","",'Cálculos '!AQ786)</f>
        <v/>
      </c>
      <c r="AK780" s="446" t="str">
        <f>IF('Cálculos '!D786="","",AVERAGE(C780:AJ780))</f>
        <v/>
      </c>
      <c r="AM780" s="181">
        <f t="shared" si="470"/>
        <v>778</v>
      </c>
      <c r="AN780" s="284" t="str">
        <f t="shared" si="471"/>
        <v/>
      </c>
      <c r="AO780" s="285" t="str">
        <f t="shared" si="472"/>
        <v/>
      </c>
      <c r="AP780" s="285" t="str">
        <f t="shared" si="473"/>
        <v/>
      </c>
      <c r="AQ780" s="285" t="str">
        <f t="shared" si="474"/>
        <v/>
      </c>
      <c r="AR780" s="182" t="str">
        <f t="shared" si="475"/>
        <v/>
      </c>
      <c r="AS780" s="182" t="str">
        <f t="shared" si="476"/>
        <v/>
      </c>
      <c r="AT780" s="182" t="str">
        <f t="shared" si="477"/>
        <v/>
      </c>
      <c r="AU780" s="182" t="str">
        <f t="shared" si="478"/>
        <v/>
      </c>
      <c r="AV780" s="182" t="str">
        <f t="shared" si="479"/>
        <v/>
      </c>
      <c r="AW780" s="182" t="str">
        <f t="shared" si="480"/>
        <v/>
      </c>
      <c r="AX780" s="182" t="str">
        <f t="shared" si="481"/>
        <v/>
      </c>
      <c r="AY780" s="182" t="str">
        <f t="shared" si="482"/>
        <v/>
      </c>
      <c r="AZ780" s="182" t="str">
        <f t="shared" si="483"/>
        <v/>
      </c>
      <c r="BA780" s="182" t="str">
        <f t="shared" si="484"/>
        <v/>
      </c>
      <c r="BB780" s="182" t="str">
        <f t="shared" si="485"/>
        <v/>
      </c>
      <c r="BC780" s="182" t="str">
        <f t="shared" si="486"/>
        <v/>
      </c>
      <c r="BD780" s="182" t="str">
        <f t="shared" si="487"/>
        <v/>
      </c>
      <c r="BE780" s="182" t="str">
        <f t="shared" si="488"/>
        <v/>
      </c>
      <c r="BF780" s="182" t="str">
        <f t="shared" si="489"/>
        <v/>
      </c>
      <c r="BG780" s="182" t="str">
        <f t="shared" si="490"/>
        <v/>
      </c>
      <c r="BH780" s="182" t="str">
        <f t="shared" si="491"/>
        <v/>
      </c>
      <c r="BI780" s="182" t="str">
        <f t="shared" si="492"/>
        <v/>
      </c>
      <c r="BJ780" s="182" t="str">
        <f t="shared" si="493"/>
        <v/>
      </c>
      <c r="BK780" s="182" t="str">
        <f t="shared" si="494"/>
        <v/>
      </c>
      <c r="BL780" s="182" t="str">
        <f t="shared" si="495"/>
        <v/>
      </c>
      <c r="BM780" s="182" t="str">
        <f t="shared" si="496"/>
        <v/>
      </c>
      <c r="BN780" s="182" t="str">
        <f t="shared" si="497"/>
        <v/>
      </c>
      <c r="BO780" s="182" t="str">
        <f t="shared" si="498"/>
        <v/>
      </c>
      <c r="BP780" s="182" t="str">
        <f t="shared" si="499"/>
        <v/>
      </c>
      <c r="BQ780" s="182" t="str">
        <f t="shared" si="500"/>
        <v/>
      </c>
      <c r="BR780" s="182" t="str">
        <f t="shared" si="501"/>
        <v/>
      </c>
      <c r="BS780" s="182" t="str">
        <f t="shared" si="502"/>
        <v/>
      </c>
      <c r="BT780" s="182" t="str">
        <f t="shared" si="503"/>
        <v/>
      </c>
      <c r="BU780" s="183" t="str">
        <f t="shared" si="504"/>
        <v/>
      </c>
      <c r="BV780" s="184" t="str">
        <f>IF('Cálculos '!C786="","",AVERAGE(AN780:BU780))</f>
        <v/>
      </c>
    </row>
    <row r="781" spans="2:74" ht="17.25" hidden="1" thickBot="1" x14ac:dyDescent="0.35">
      <c r="B781" s="165">
        <f t="shared" si="469"/>
        <v>779</v>
      </c>
      <c r="C781" s="171" t="str">
        <f>IF('Cálculos '!J787="","",'Cálculos '!J787)</f>
        <v/>
      </c>
      <c r="D781" s="172" t="str">
        <f>IF('Cálculos '!K787="","",'Cálculos '!K787)</f>
        <v/>
      </c>
      <c r="E781" s="172" t="str">
        <f>IF('Cálculos '!L787="","",'Cálculos '!L787)</f>
        <v/>
      </c>
      <c r="F781" s="172" t="str">
        <f>IF('Cálculos '!M787="","",'Cálculos '!M787)</f>
        <v/>
      </c>
      <c r="G781" s="172" t="str">
        <f>IF('Cálculos '!N787="","",'Cálculos '!N787)</f>
        <v/>
      </c>
      <c r="H781" s="172" t="str">
        <f>IF('Cálculos '!O787="","",'Cálculos '!O787)</f>
        <v/>
      </c>
      <c r="I781" s="172" t="str">
        <f>IF('Cálculos '!P787="","",'Cálculos '!P787)</f>
        <v/>
      </c>
      <c r="J781" s="172" t="str">
        <f>IF('Cálculos '!Q787="","",'Cálculos '!Q787)</f>
        <v/>
      </c>
      <c r="K781" s="172" t="str">
        <f>IF('Cálculos '!R787="","",'Cálculos '!R787)</f>
        <v/>
      </c>
      <c r="L781" s="172" t="str">
        <f>IF('Cálculos '!S787="","",'Cálculos '!S787)</f>
        <v/>
      </c>
      <c r="M781" s="172" t="str">
        <f>IF('Cálculos '!T787="","",'Cálculos '!T787)</f>
        <v/>
      </c>
      <c r="N781" s="172" t="str">
        <f>IF('Cálculos '!U787="","",'Cálculos '!U787)</f>
        <v/>
      </c>
      <c r="O781" s="172" t="str">
        <f>IF('Cálculos '!V787="","",'Cálculos '!V787)</f>
        <v/>
      </c>
      <c r="P781" s="172" t="str">
        <f>IF('Cálculos '!W787="","",'Cálculos '!W787)</f>
        <v/>
      </c>
      <c r="Q781" s="172" t="str">
        <f>IF('Cálculos '!X787="","",'Cálculos '!X787)</f>
        <v/>
      </c>
      <c r="R781" s="172" t="str">
        <f>IF('Cálculos '!Y787="","",'Cálculos '!Y787)</f>
        <v/>
      </c>
      <c r="S781" s="172" t="str">
        <f>IF('Cálculos '!Z787="","",'Cálculos '!Z787)</f>
        <v/>
      </c>
      <c r="T781" s="172" t="str">
        <f>IF('Cálculos '!AA787="","",'Cálculos '!AA787)</f>
        <v/>
      </c>
      <c r="U781" s="172" t="str">
        <f>IF('Cálculos '!AB787="","",'Cálculos '!AB787)</f>
        <v/>
      </c>
      <c r="V781" s="172" t="str">
        <f>IF('Cálculos '!AC787="","",'Cálculos '!AC787)</f>
        <v/>
      </c>
      <c r="W781" s="172" t="str">
        <f>IF('Cálculos '!AD787="","",'Cálculos '!AD787)</f>
        <v/>
      </c>
      <c r="X781" s="172" t="str">
        <f>IF('Cálculos '!AE787="","",'Cálculos '!AE787)</f>
        <v/>
      </c>
      <c r="Y781" s="172" t="str">
        <f>IF('Cálculos '!AF787="","",'Cálculos '!AF787)</f>
        <v/>
      </c>
      <c r="Z781" s="172" t="str">
        <f>IF('Cálculos '!AG787="","",'Cálculos '!AG787)</f>
        <v/>
      </c>
      <c r="AA781" s="172" t="str">
        <f>IF('Cálculos '!AH787="","",'Cálculos '!AH787)</f>
        <v/>
      </c>
      <c r="AB781" s="172" t="str">
        <f>IF('Cálculos '!AI787="","",'Cálculos '!AI787)</f>
        <v/>
      </c>
      <c r="AC781" s="172" t="str">
        <f>IF('Cálculos '!AJ787="","",'Cálculos '!AJ787)</f>
        <v/>
      </c>
      <c r="AD781" s="172" t="str">
        <f>IF('Cálculos '!AK787="","",'Cálculos '!AK787)</f>
        <v/>
      </c>
      <c r="AE781" s="172" t="str">
        <f>IF('Cálculos '!AL787="","",'Cálculos '!AL787)</f>
        <v/>
      </c>
      <c r="AF781" s="172" t="str">
        <f>IF('Cálculos '!AM787="","",'Cálculos '!AM787)</f>
        <v/>
      </c>
      <c r="AG781" s="172" t="str">
        <f>IF('Cálculos '!AN787="","",'Cálculos '!AN787)</f>
        <v/>
      </c>
      <c r="AH781" s="172" t="str">
        <f>IF('Cálculos '!AO787="","",'Cálculos '!AO787)</f>
        <v/>
      </c>
      <c r="AI781" s="172" t="str">
        <f>IF('Cálculos '!AP787="","",'Cálculos '!AP787)</f>
        <v/>
      </c>
      <c r="AJ781" s="443" t="str">
        <f>IF('Cálculos '!AQ787="","",'Cálculos '!AQ787)</f>
        <v/>
      </c>
      <c r="AK781" s="446" t="str">
        <f>IF('Cálculos '!D787="","",AVERAGE(C781:AJ781))</f>
        <v/>
      </c>
      <c r="AM781" s="181">
        <f t="shared" si="470"/>
        <v>779</v>
      </c>
      <c r="AN781" s="284" t="str">
        <f t="shared" si="471"/>
        <v/>
      </c>
      <c r="AO781" s="285" t="str">
        <f t="shared" si="472"/>
        <v/>
      </c>
      <c r="AP781" s="285" t="str">
        <f t="shared" si="473"/>
        <v/>
      </c>
      <c r="AQ781" s="285" t="str">
        <f t="shared" si="474"/>
        <v/>
      </c>
      <c r="AR781" s="182" t="str">
        <f t="shared" si="475"/>
        <v/>
      </c>
      <c r="AS781" s="182" t="str">
        <f t="shared" si="476"/>
        <v/>
      </c>
      <c r="AT781" s="182" t="str">
        <f t="shared" si="477"/>
        <v/>
      </c>
      <c r="AU781" s="182" t="str">
        <f t="shared" si="478"/>
        <v/>
      </c>
      <c r="AV781" s="182" t="str">
        <f t="shared" si="479"/>
        <v/>
      </c>
      <c r="AW781" s="182" t="str">
        <f t="shared" si="480"/>
        <v/>
      </c>
      <c r="AX781" s="182" t="str">
        <f t="shared" si="481"/>
        <v/>
      </c>
      <c r="AY781" s="182" t="str">
        <f t="shared" si="482"/>
        <v/>
      </c>
      <c r="AZ781" s="182" t="str">
        <f t="shared" si="483"/>
        <v/>
      </c>
      <c r="BA781" s="182" t="str">
        <f t="shared" si="484"/>
        <v/>
      </c>
      <c r="BB781" s="182" t="str">
        <f t="shared" si="485"/>
        <v/>
      </c>
      <c r="BC781" s="182" t="str">
        <f t="shared" si="486"/>
        <v/>
      </c>
      <c r="BD781" s="182" t="str">
        <f t="shared" si="487"/>
        <v/>
      </c>
      <c r="BE781" s="182" t="str">
        <f t="shared" si="488"/>
        <v/>
      </c>
      <c r="BF781" s="182" t="str">
        <f t="shared" si="489"/>
        <v/>
      </c>
      <c r="BG781" s="182" t="str">
        <f t="shared" si="490"/>
        <v/>
      </c>
      <c r="BH781" s="182" t="str">
        <f t="shared" si="491"/>
        <v/>
      </c>
      <c r="BI781" s="182" t="str">
        <f t="shared" si="492"/>
        <v/>
      </c>
      <c r="BJ781" s="182" t="str">
        <f t="shared" si="493"/>
        <v/>
      </c>
      <c r="BK781" s="182" t="str">
        <f t="shared" si="494"/>
        <v/>
      </c>
      <c r="BL781" s="182" t="str">
        <f t="shared" si="495"/>
        <v/>
      </c>
      <c r="BM781" s="182" t="str">
        <f t="shared" si="496"/>
        <v/>
      </c>
      <c r="BN781" s="182" t="str">
        <f t="shared" si="497"/>
        <v/>
      </c>
      <c r="BO781" s="182" t="str">
        <f t="shared" si="498"/>
        <v/>
      </c>
      <c r="BP781" s="182" t="str">
        <f t="shared" si="499"/>
        <v/>
      </c>
      <c r="BQ781" s="182" t="str">
        <f t="shared" si="500"/>
        <v/>
      </c>
      <c r="BR781" s="182" t="str">
        <f t="shared" si="501"/>
        <v/>
      </c>
      <c r="BS781" s="182" t="str">
        <f t="shared" si="502"/>
        <v/>
      </c>
      <c r="BT781" s="182" t="str">
        <f t="shared" si="503"/>
        <v/>
      </c>
      <c r="BU781" s="183" t="str">
        <f t="shared" si="504"/>
        <v/>
      </c>
      <c r="BV781" s="184" t="str">
        <f>IF('Cálculos '!C787="","",AVERAGE(AN781:BU781))</f>
        <v/>
      </c>
    </row>
    <row r="782" spans="2:74" ht="17.25" hidden="1" thickBot="1" x14ac:dyDescent="0.35">
      <c r="B782" s="165">
        <f t="shared" si="469"/>
        <v>780</v>
      </c>
      <c r="C782" s="171" t="str">
        <f>IF('Cálculos '!J788="","",'Cálculos '!J788)</f>
        <v/>
      </c>
      <c r="D782" s="172" t="str">
        <f>IF('Cálculos '!K788="","",'Cálculos '!K788)</f>
        <v/>
      </c>
      <c r="E782" s="172" t="str">
        <f>IF('Cálculos '!L788="","",'Cálculos '!L788)</f>
        <v/>
      </c>
      <c r="F782" s="172" t="str">
        <f>IF('Cálculos '!M788="","",'Cálculos '!M788)</f>
        <v/>
      </c>
      <c r="G782" s="172" t="str">
        <f>IF('Cálculos '!N788="","",'Cálculos '!N788)</f>
        <v/>
      </c>
      <c r="H782" s="172" t="str">
        <f>IF('Cálculos '!O788="","",'Cálculos '!O788)</f>
        <v/>
      </c>
      <c r="I782" s="172" t="str">
        <f>IF('Cálculos '!P788="","",'Cálculos '!P788)</f>
        <v/>
      </c>
      <c r="J782" s="172" t="str">
        <f>IF('Cálculos '!Q788="","",'Cálculos '!Q788)</f>
        <v/>
      </c>
      <c r="K782" s="172" t="str">
        <f>IF('Cálculos '!R788="","",'Cálculos '!R788)</f>
        <v/>
      </c>
      <c r="L782" s="172" t="str">
        <f>IF('Cálculos '!S788="","",'Cálculos '!S788)</f>
        <v/>
      </c>
      <c r="M782" s="172" t="str">
        <f>IF('Cálculos '!T788="","",'Cálculos '!T788)</f>
        <v/>
      </c>
      <c r="N782" s="172" t="str">
        <f>IF('Cálculos '!U788="","",'Cálculos '!U788)</f>
        <v/>
      </c>
      <c r="O782" s="172" t="str">
        <f>IF('Cálculos '!V788="","",'Cálculos '!V788)</f>
        <v/>
      </c>
      <c r="P782" s="172" t="str">
        <f>IF('Cálculos '!W788="","",'Cálculos '!W788)</f>
        <v/>
      </c>
      <c r="Q782" s="172" t="str">
        <f>IF('Cálculos '!X788="","",'Cálculos '!X788)</f>
        <v/>
      </c>
      <c r="R782" s="172" t="str">
        <f>IF('Cálculos '!Y788="","",'Cálculos '!Y788)</f>
        <v/>
      </c>
      <c r="S782" s="172" t="str">
        <f>IF('Cálculos '!Z788="","",'Cálculos '!Z788)</f>
        <v/>
      </c>
      <c r="T782" s="172" t="str">
        <f>IF('Cálculos '!AA788="","",'Cálculos '!AA788)</f>
        <v/>
      </c>
      <c r="U782" s="172" t="str">
        <f>IF('Cálculos '!AB788="","",'Cálculos '!AB788)</f>
        <v/>
      </c>
      <c r="V782" s="172" t="str">
        <f>IF('Cálculos '!AC788="","",'Cálculos '!AC788)</f>
        <v/>
      </c>
      <c r="W782" s="172" t="str">
        <f>IF('Cálculos '!AD788="","",'Cálculos '!AD788)</f>
        <v/>
      </c>
      <c r="X782" s="172" t="str">
        <f>IF('Cálculos '!AE788="","",'Cálculos '!AE788)</f>
        <v/>
      </c>
      <c r="Y782" s="172" t="str">
        <f>IF('Cálculos '!AF788="","",'Cálculos '!AF788)</f>
        <v/>
      </c>
      <c r="Z782" s="172" t="str">
        <f>IF('Cálculos '!AG788="","",'Cálculos '!AG788)</f>
        <v/>
      </c>
      <c r="AA782" s="172" t="str">
        <f>IF('Cálculos '!AH788="","",'Cálculos '!AH788)</f>
        <v/>
      </c>
      <c r="AB782" s="172" t="str">
        <f>IF('Cálculos '!AI788="","",'Cálculos '!AI788)</f>
        <v/>
      </c>
      <c r="AC782" s="172" t="str">
        <f>IF('Cálculos '!AJ788="","",'Cálculos '!AJ788)</f>
        <v/>
      </c>
      <c r="AD782" s="172" t="str">
        <f>IF('Cálculos '!AK788="","",'Cálculos '!AK788)</f>
        <v/>
      </c>
      <c r="AE782" s="172" t="str">
        <f>IF('Cálculos '!AL788="","",'Cálculos '!AL788)</f>
        <v/>
      </c>
      <c r="AF782" s="172" t="str">
        <f>IF('Cálculos '!AM788="","",'Cálculos '!AM788)</f>
        <v/>
      </c>
      <c r="AG782" s="172" t="str">
        <f>IF('Cálculos '!AN788="","",'Cálculos '!AN788)</f>
        <v/>
      </c>
      <c r="AH782" s="172" t="str">
        <f>IF('Cálculos '!AO788="","",'Cálculos '!AO788)</f>
        <v/>
      </c>
      <c r="AI782" s="172" t="str">
        <f>IF('Cálculos '!AP788="","",'Cálculos '!AP788)</f>
        <v/>
      </c>
      <c r="AJ782" s="443" t="str">
        <f>IF('Cálculos '!AQ788="","",'Cálculos '!AQ788)</f>
        <v/>
      </c>
      <c r="AK782" s="446" t="str">
        <f>IF('Cálculos '!D788="","",AVERAGE(C782:AJ782))</f>
        <v/>
      </c>
      <c r="AM782" s="181">
        <f t="shared" si="470"/>
        <v>780</v>
      </c>
      <c r="AN782" s="284" t="str">
        <f t="shared" si="471"/>
        <v/>
      </c>
      <c r="AO782" s="285" t="str">
        <f t="shared" si="472"/>
        <v/>
      </c>
      <c r="AP782" s="285" t="str">
        <f t="shared" si="473"/>
        <v/>
      </c>
      <c r="AQ782" s="285" t="str">
        <f t="shared" si="474"/>
        <v/>
      </c>
      <c r="AR782" s="182" t="str">
        <f t="shared" si="475"/>
        <v/>
      </c>
      <c r="AS782" s="182" t="str">
        <f t="shared" si="476"/>
        <v/>
      </c>
      <c r="AT782" s="182" t="str">
        <f t="shared" si="477"/>
        <v/>
      </c>
      <c r="AU782" s="182" t="str">
        <f t="shared" si="478"/>
        <v/>
      </c>
      <c r="AV782" s="182" t="str">
        <f t="shared" si="479"/>
        <v/>
      </c>
      <c r="AW782" s="182" t="str">
        <f t="shared" si="480"/>
        <v/>
      </c>
      <c r="AX782" s="182" t="str">
        <f t="shared" si="481"/>
        <v/>
      </c>
      <c r="AY782" s="182" t="str">
        <f t="shared" si="482"/>
        <v/>
      </c>
      <c r="AZ782" s="182" t="str">
        <f t="shared" si="483"/>
        <v/>
      </c>
      <c r="BA782" s="182" t="str">
        <f t="shared" si="484"/>
        <v/>
      </c>
      <c r="BB782" s="182" t="str">
        <f t="shared" si="485"/>
        <v/>
      </c>
      <c r="BC782" s="182" t="str">
        <f t="shared" si="486"/>
        <v/>
      </c>
      <c r="BD782" s="182" t="str">
        <f t="shared" si="487"/>
        <v/>
      </c>
      <c r="BE782" s="182" t="str">
        <f t="shared" si="488"/>
        <v/>
      </c>
      <c r="BF782" s="182" t="str">
        <f t="shared" si="489"/>
        <v/>
      </c>
      <c r="BG782" s="182" t="str">
        <f t="shared" si="490"/>
        <v/>
      </c>
      <c r="BH782" s="182" t="str">
        <f t="shared" si="491"/>
        <v/>
      </c>
      <c r="BI782" s="182" t="str">
        <f t="shared" si="492"/>
        <v/>
      </c>
      <c r="BJ782" s="182" t="str">
        <f t="shared" si="493"/>
        <v/>
      </c>
      <c r="BK782" s="182" t="str">
        <f t="shared" si="494"/>
        <v/>
      </c>
      <c r="BL782" s="182" t="str">
        <f t="shared" si="495"/>
        <v/>
      </c>
      <c r="BM782" s="182" t="str">
        <f t="shared" si="496"/>
        <v/>
      </c>
      <c r="BN782" s="182" t="str">
        <f t="shared" si="497"/>
        <v/>
      </c>
      <c r="BO782" s="182" t="str">
        <f t="shared" si="498"/>
        <v/>
      </c>
      <c r="BP782" s="182" t="str">
        <f t="shared" si="499"/>
        <v/>
      </c>
      <c r="BQ782" s="182" t="str">
        <f t="shared" si="500"/>
        <v/>
      </c>
      <c r="BR782" s="182" t="str">
        <f t="shared" si="501"/>
        <v/>
      </c>
      <c r="BS782" s="182" t="str">
        <f t="shared" si="502"/>
        <v/>
      </c>
      <c r="BT782" s="182" t="str">
        <f t="shared" si="503"/>
        <v/>
      </c>
      <c r="BU782" s="183" t="str">
        <f t="shared" si="504"/>
        <v/>
      </c>
      <c r="BV782" s="184" t="str">
        <f>IF('Cálculos '!C788="","",AVERAGE(AN782:BU782))</f>
        <v/>
      </c>
    </row>
    <row r="783" spans="2:74" ht="17.25" hidden="1" thickBot="1" x14ac:dyDescent="0.35">
      <c r="B783" s="165">
        <f t="shared" si="469"/>
        <v>781</v>
      </c>
      <c r="C783" s="171" t="str">
        <f>IF('Cálculos '!J789="","",'Cálculos '!J789)</f>
        <v/>
      </c>
      <c r="D783" s="172" t="str">
        <f>IF('Cálculos '!K789="","",'Cálculos '!K789)</f>
        <v/>
      </c>
      <c r="E783" s="172" t="str">
        <f>IF('Cálculos '!L789="","",'Cálculos '!L789)</f>
        <v/>
      </c>
      <c r="F783" s="172" t="str">
        <f>IF('Cálculos '!M789="","",'Cálculos '!M789)</f>
        <v/>
      </c>
      <c r="G783" s="172" t="str">
        <f>IF('Cálculos '!N789="","",'Cálculos '!N789)</f>
        <v/>
      </c>
      <c r="H783" s="172" t="str">
        <f>IF('Cálculos '!O789="","",'Cálculos '!O789)</f>
        <v/>
      </c>
      <c r="I783" s="172" t="str">
        <f>IF('Cálculos '!P789="","",'Cálculos '!P789)</f>
        <v/>
      </c>
      <c r="J783" s="172" t="str">
        <f>IF('Cálculos '!Q789="","",'Cálculos '!Q789)</f>
        <v/>
      </c>
      <c r="K783" s="172" t="str">
        <f>IF('Cálculos '!R789="","",'Cálculos '!R789)</f>
        <v/>
      </c>
      <c r="L783" s="172" t="str">
        <f>IF('Cálculos '!S789="","",'Cálculos '!S789)</f>
        <v/>
      </c>
      <c r="M783" s="172" t="str">
        <f>IF('Cálculos '!T789="","",'Cálculos '!T789)</f>
        <v/>
      </c>
      <c r="N783" s="172" t="str">
        <f>IF('Cálculos '!U789="","",'Cálculos '!U789)</f>
        <v/>
      </c>
      <c r="O783" s="172" t="str">
        <f>IF('Cálculos '!V789="","",'Cálculos '!V789)</f>
        <v/>
      </c>
      <c r="P783" s="172" t="str">
        <f>IF('Cálculos '!W789="","",'Cálculos '!W789)</f>
        <v/>
      </c>
      <c r="Q783" s="172" t="str">
        <f>IF('Cálculos '!X789="","",'Cálculos '!X789)</f>
        <v/>
      </c>
      <c r="R783" s="172" t="str">
        <f>IF('Cálculos '!Y789="","",'Cálculos '!Y789)</f>
        <v/>
      </c>
      <c r="S783" s="172" t="str">
        <f>IF('Cálculos '!Z789="","",'Cálculos '!Z789)</f>
        <v/>
      </c>
      <c r="T783" s="172" t="str">
        <f>IF('Cálculos '!AA789="","",'Cálculos '!AA789)</f>
        <v/>
      </c>
      <c r="U783" s="172" t="str">
        <f>IF('Cálculos '!AB789="","",'Cálculos '!AB789)</f>
        <v/>
      </c>
      <c r="V783" s="172" t="str">
        <f>IF('Cálculos '!AC789="","",'Cálculos '!AC789)</f>
        <v/>
      </c>
      <c r="W783" s="172" t="str">
        <f>IF('Cálculos '!AD789="","",'Cálculos '!AD789)</f>
        <v/>
      </c>
      <c r="X783" s="172" t="str">
        <f>IF('Cálculos '!AE789="","",'Cálculos '!AE789)</f>
        <v/>
      </c>
      <c r="Y783" s="172" t="str">
        <f>IF('Cálculos '!AF789="","",'Cálculos '!AF789)</f>
        <v/>
      </c>
      <c r="Z783" s="172" t="str">
        <f>IF('Cálculos '!AG789="","",'Cálculos '!AG789)</f>
        <v/>
      </c>
      <c r="AA783" s="172" t="str">
        <f>IF('Cálculos '!AH789="","",'Cálculos '!AH789)</f>
        <v/>
      </c>
      <c r="AB783" s="172" t="str">
        <f>IF('Cálculos '!AI789="","",'Cálculos '!AI789)</f>
        <v/>
      </c>
      <c r="AC783" s="172" t="str">
        <f>IF('Cálculos '!AJ789="","",'Cálculos '!AJ789)</f>
        <v/>
      </c>
      <c r="AD783" s="172" t="str">
        <f>IF('Cálculos '!AK789="","",'Cálculos '!AK789)</f>
        <v/>
      </c>
      <c r="AE783" s="172" t="str">
        <f>IF('Cálculos '!AL789="","",'Cálculos '!AL789)</f>
        <v/>
      </c>
      <c r="AF783" s="172" t="str">
        <f>IF('Cálculos '!AM789="","",'Cálculos '!AM789)</f>
        <v/>
      </c>
      <c r="AG783" s="172" t="str">
        <f>IF('Cálculos '!AN789="","",'Cálculos '!AN789)</f>
        <v/>
      </c>
      <c r="AH783" s="172" t="str">
        <f>IF('Cálculos '!AO789="","",'Cálculos '!AO789)</f>
        <v/>
      </c>
      <c r="AI783" s="172" t="str">
        <f>IF('Cálculos '!AP789="","",'Cálculos '!AP789)</f>
        <v/>
      </c>
      <c r="AJ783" s="443" t="str">
        <f>IF('Cálculos '!AQ789="","",'Cálculos '!AQ789)</f>
        <v/>
      </c>
      <c r="AK783" s="446" t="str">
        <f>IF('Cálculos '!D789="","",AVERAGE(C783:AJ783))</f>
        <v/>
      </c>
      <c r="AM783" s="181">
        <f t="shared" si="470"/>
        <v>781</v>
      </c>
      <c r="AN783" s="284" t="str">
        <f t="shared" si="471"/>
        <v/>
      </c>
      <c r="AO783" s="285" t="str">
        <f t="shared" si="472"/>
        <v/>
      </c>
      <c r="AP783" s="285" t="str">
        <f t="shared" si="473"/>
        <v/>
      </c>
      <c r="AQ783" s="285" t="str">
        <f t="shared" si="474"/>
        <v/>
      </c>
      <c r="AR783" s="182" t="str">
        <f t="shared" si="475"/>
        <v/>
      </c>
      <c r="AS783" s="182" t="str">
        <f t="shared" si="476"/>
        <v/>
      </c>
      <c r="AT783" s="182" t="str">
        <f t="shared" si="477"/>
        <v/>
      </c>
      <c r="AU783" s="182" t="str">
        <f t="shared" si="478"/>
        <v/>
      </c>
      <c r="AV783" s="182" t="str">
        <f t="shared" si="479"/>
        <v/>
      </c>
      <c r="AW783" s="182" t="str">
        <f t="shared" si="480"/>
        <v/>
      </c>
      <c r="AX783" s="182" t="str">
        <f t="shared" si="481"/>
        <v/>
      </c>
      <c r="AY783" s="182" t="str">
        <f t="shared" si="482"/>
        <v/>
      </c>
      <c r="AZ783" s="182" t="str">
        <f t="shared" si="483"/>
        <v/>
      </c>
      <c r="BA783" s="182" t="str">
        <f t="shared" si="484"/>
        <v/>
      </c>
      <c r="BB783" s="182" t="str">
        <f t="shared" si="485"/>
        <v/>
      </c>
      <c r="BC783" s="182" t="str">
        <f t="shared" si="486"/>
        <v/>
      </c>
      <c r="BD783" s="182" t="str">
        <f t="shared" si="487"/>
        <v/>
      </c>
      <c r="BE783" s="182" t="str">
        <f t="shared" si="488"/>
        <v/>
      </c>
      <c r="BF783" s="182" t="str">
        <f t="shared" si="489"/>
        <v/>
      </c>
      <c r="BG783" s="182" t="str">
        <f t="shared" si="490"/>
        <v/>
      </c>
      <c r="BH783" s="182" t="str">
        <f t="shared" si="491"/>
        <v/>
      </c>
      <c r="BI783" s="182" t="str">
        <f t="shared" si="492"/>
        <v/>
      </c>
      <c r="BJ783" s="182" t="str">
        <f t="shared" si="493"/>
        <v/>
      </c>
      <c r="BK783" s="182" t="str">
        <f t="shared" si="494"/>
        <v/>
      </c>
      <c r="BL783" s="182" t="str">
        <f t="shared" si="495"/>
        <v/>
      </c>
      <c r="BM783" s="182" t="str">
        <f t="shared" si="496"/>
        <v/>
      </c>
      <c r="BN783" s="182" t="str">
        <f t="shared" si="497"/>
        <v/>
      </c>
      <c r="BO783" s="182" t="str">
        <f t="shared" si="498"/>
        <v/>
      </c>
      <c r="BP783" s="182" t="str">
        <f t="shared" si="499"/>
        <v/>
      </c>
      <c r="BQ783" s="182" t="str">
        <f t="shared" si="500"/>
        <v/>
      </c>
      <c r="BR783" s="182" t="str">
        <f t="shared" si="501"/>
        <v/>
      </c>
      <c r="BS783" s="182" t="str">
        <f t="shared" si="502"/>
        <v/>
      </c>
      <c r="BT783" s="182" t="str">
        <f t="shared" si="503"/>
        <v/>
      </c>
      <c r="BU783" s="183" t="str">
        <f t="shared" si="504"/>
        <v/>
      </c>
      <c r="BV783" s="184" t="str">
        <f>IF('Cálculos '!C789="","",AVERAGE(AN783:BU783))</f>
        <v/>
      </c>
    </row>
    <row r="784" spans="2:74" ht="17.25" hidden="1" thickBot="1" x14ac:dyDescent="0.35">
      <c r="B784" s="165">
        <f t="shared" si="469"/>
        <v>782</v>
      </c>
      <c r="C784" s="171" t="str">
        <f>IF('Cálculos '!J790="","",'Cálculos '!J790)</f>
        <v/>
      </c>
      <c r="D784" s="172" t="str">
        <f>IF('Cálculos '!K790="","",'Cálculos '!K790)</f>
        <v/>
      </c>
      <c r="E784" s="172" t="str">
        <f>IF('Cálculos '!L790="","",'Cálculos '!L790)</f>
        <v/>
      </c>
      <c r="F784" s="172" t="str">
        <f>IF('Cálculos '!M790="","",'Cálculos '!M790)</f>
        <v/>
      </c>
      <c r="G784" s="172" t="str">
        <f>IF('Cálculos '!N790="","",'Cálculos '!N790)</f>
        <v/>
      </c>
      <c r="H784" s="172" t="str">
        <f>IF('Cálculos '!O790="","",'Cálculos '!O790)</f>
        <v/>
      </c>
      <c r="I784" s="172" t="str">
        <f>IF('Cálculos '!P790="","",'Cálculos '!P790)</f>
        <v/>
      </c>
      <c r="J784" s="172" t="str">
        <f>IF('Cálculos '!Q790="","",'Cálculos '!Q790)</f>
        <v/>
      </c>
      <c r="K784" s="172" t="str">
        <f>IF('Cálculos '!R790="","",'Cálculos '!R790)</f>
        <v/>
      </c>
      <c r="L784" s="172" t="str">
        <f>IF('Cálculos '!S790="","",'Cálculos '!S790)</f>
        <v/>
      </c>
      <c r="M784" s="172" t="str">
        <f>IF('Cálculos '!T790="","",'Cálculos '!T790)</f>
        <v/>
      </c>
      <c r="N784" s="172" t="str">
        <f>IF('Cálculos '!U790="","",'Cálculos '!U790)</f>
        <v/>
      </c>
      <c r="O784" s="172" t="str">
        <f>IF('Cálculos '!V790="","",'Cálculos '!V790)</f>
        <v/>
      </c>
      <c r="P784" s="172" t="str">
        <f>IF('Cálculos '!W790="","",'Cálculos '!W790)</f>
        <v/>
      </c>
      <c r="Q784" s="172" t="str">
        <f>IF('Cálculos '!X790="","",'Cálculos '!X790)</f>
        <v/>
      </c>
      <c r="R784" s="172" t="str">
        <f>IF('Cálculos '!Y790="","",'Cálculos '!Y790)</f>
        <v/>
      </c>
      <c r="S784" s="172" t="str">
        <f>IF('Cálculos '!Z790="","",'Cálculos '!Z790)</f>
        <v/>
      </c>
      <c r="T784" s="172" t="str">
        <f>IF('Cálculos '!AA790="","",'Cálculos '!AA790)</f>
        <v/>
      </c>
      <c r="U784" s="172" t="str">
        <f>IF('Cálculos '!AB790="","",'Cálculos '!AB790)</f>
        <v/>
      </c>
      <c r="V784" s="172" t="str">
        <f>IF('Cálculos '!AC790="","",'Cálculos '!AC790)</f>
        <v/>
      </c>
      <c r="W784" s="172" t="str">
        <f>IF('Cálculos '!AD790="","",'Cálculos '!AD790)</f>
        <v/>
      </c>
      <c r="X784" s="172" t="str">
        <f>IF('Cálculos '!AE790="","",'Cálculos '!AE790)</f>
        <v/>
      </c>
      <c r="Y784" s="172" t="str">
        <f>IF('Cálculos '!AF790="","",'Cálculos '!AF790)</f>
        <v/>
      </c>
      <c r="Z784" s="172" t="str">
        <f>IF('Cálculos '!AG790="","",'Cálculos '!AG790)</f>
        <v/>
      </c>
      <c r="AA784" s="172" t="str">
        <f>IF('Cálculos '!AH790="","",'Cálculos '!AH790)</f>
        <v/>
      </c>
      <c r="AB784" s="172" t="str">
        <f>IF('Cálculos '!AI790="","",'Cálculos '!AI790)</f>
        <v/>
      </c>
      <c r="AC784" s="172" t="str">
        <f>IF('Cálculos '!AJ790="","",'Cálculos '!AJ790)</f>
        <v/>
      </c>
      <c r="AD784" s="172" t="str">
        <f>IF('Cálculos '!AK790="","",'Cálculos '!AK790)</f>
        <v/>
      </c>
      <c r="AE784" s="172" t="str">
        <f>IF('Cálculos '!AL790="","",'Cálculos '!AL790)</f>
        <v/>
      </c>
      <c r="AF784" s="172" t="str">
        <f>IF('Cálculos '!AM790="","",'Cálculos '!AM790)</f>
        <v/>
      </c>
      <c r="AG784" s="172" t="str">
        <f>IF('Cálculos '!AN790="","",'Cálculos '!AN790)</f>
        <v/>
      </c>
      <c r="AH784" s="172" t="str">
        <f>IF('Cálculos '!AO790="","",'Cálculos '!AO790)</f>
        <v/>
      </c>
      <c r="AI784" s="172" t="str">
        <f>IF('Cálculos '!AP790="","",'Cálculos '!AP790)</f>
        <v/>
      </c>
      <c r="AJ784" s="443" t="str">
        <f>IF('Cálculos '!AQ790="","",'Cálculos '!AQ790)</f>
        <v/>
      </c>
      <c r="AK784" s="446" t="str">
        <f>IF('Cálculos '!D790="","",AVERAGE(C784:AJ784))</f>
        <v/>
      </c>
      <c r="AM784" s="181">
        <f t="shared" si="470"/>
        <v>782</v>
      </c>
      <c r="AN784" s="284" t="str">
        <f t="shared" si="471"/>
        <v/>
      </c>
      <c r="AO784" s="285" t="str">
        <f t="shared" si="472"/>
        <v/>
      </c>
      <c r="AP784" s="285" t="str">
        <f t="shared" si="473"/>
        <v/>
      </c>
      <c r="AQ784" s="285" t="str">
        <f t="shared" si="474"/>
        <v/>
      </c>
      <c r="AR784" s="182" t="str">
        <f t="shared" si="475"/>
        <v/>
      </c>
      <c r="AS784" s="182" t="str">
        <f t="shared" si="476"/>
        <v/>
      </c>
      <c r="AT784" s="182" t="str">
        <f t="shared" si="477"/>
        <v/>
      </c>
      <c r="AU784" s="182" t="str">
        <f t="shared" si="478"/>
        <v/>
      </c>
      <c r="AV784" s="182" t="str">
        <f t="shared" si="479"/>
        <v/>
      </c>
      <c r="AW784" s="182" t="str">
        <f t="shared" si="480"/>
        <v/>
      </c>
      <c r="AX784" s="182" t="str">
        <f t="shared" si="481"/>
        <v/>
      </c>
      <c r="AY784" s="182" t="str">
        <f t="shared" si="482"/>
        <v/>
      </c>
      <c r="AZ784" s="182" t="str">
        <f t="shared" si="483"/>
        <v/>
      </c>
      <c r="BA784" s="182" t="str">
        <f t="shared" si="484"/>
        <v/>
      </c>
      <c r="BB784" s="182" t="str">
        <f t="shared" si="485"/>
        <v/>
      </c>
      <c r="BC784" s="182" t="str">
        <f t="shared" si="486"/>
        <v/>
      </c>
      <c r="BD784" s="182" t="str">
        <f t="shared" si="487"/>
        <v/>
      </c>
      <c r="BE784" s="182" t="str">
        <f t="shared" si="488"/>
        <v/>
      </c>
      <c r="BF784" s="182" t="str">
        <f t="shared" si="489"/>
        <v/>
      </c>
      <c r="BG784" s="182" t="str">
        <f t="shared" si="490"/>
        <v/>
      </c>
      <c r="BH784" s="182" t="str">
        <f t="shared" si="491"/>
        <v/>
      </c>
      <c r="BI784" s="182" t="str">
        <f t="shared" si="492"/>
        <v/>
      </c>
      <c r="BJ784" s="182" t="str">
        <f t="shared" si="493"/>
        <v/>
      </c>
      <c r="BK784" s="182" t="str">
        <f t="shared" si="494"/>
        <v/>
      </c>
      <c r="BL784" s="182" t="str">
        <f t="shared" si="495"/>
        <v/>
      </c>
      <c r="BM784" s="182" t="str">
        <f t="shared" si="496"/>
        <v/>
      </c>
      <c r="BN784" s="182" t="str">
        <f t="shared" si="497"/>
        <v/>
      </c>
      <c r="BO784" s="182" t="str">
        <f t="shared" si="498"/>
        <v/>
      </c>
      <c r="BP784" s="182" t="str">
        <f t="shared" si="499"/>
        <v/>
      </c>
      <c r="BQ784" s="182" t="str">
        <f t="shared" si="500"/>
        <v/>
      </c>
      <c r="BR784" s="182" t="str">
        <f t="shared" si="501"/>
        <v/>
      </c>
      <c r="BS784" s="182" t="str">
        <f t="shared" si="502"/>
        <v/>
      </c>
      <c r="BT784" s="182" t="str">
        <f t="shared" si="503"/>
        <v/>
      </c>
      <c r="BU784" s="183" t="str">
        <f t="shared" si="504"/>
        <v/>
      </c>
      <c r="BV784" s="184" t="str">
        <f>IF('Cálculos '!C790="","",AVERAGE(AN784:BU784))</f>
        <v/>
      </c>
    </row>
    <row r="785" spans="2:74" ht="17.25" hidden="1" thickBot="1" x14ac:dyDescent="0.35">
      <c r="B785" s="165">
        <f t="shared" si="469"/>
        <v>783</v>
      </c>
      <c r="C785" s="171" t="str">
        <f>IF('Cálculos '!J791="","",'Cálculos '!J791)</f>
        <v/>
      </c>
      <c r="D785" s="172" t="str">
        <f>IF('Cálculos '!K791="","",'Cálculos '!K791)</f>
        <v/>
      </c>
      <c r="E785" s="172" t="str">
        <f>IF('Cálculos '!L791="","",'Cálculos '!L791)</f>
        <v/>
      </c>
      <c r="F785" s="172" t="str">
        <f>IF('Cálculos '!M791="","",'Cálculos '!M791)</f>
        <v/>
      </c>
      <c r="G785" s="172" t="str">
        <f>IF('Cálculos '!N791="","",'Cálculos '!N791)</f>
        <v/>
      </c>
      <c r="H785" s="172" t="str">
        <f>IF('Cálculos '!O791="","",'Cálculos '!O791)</f>
        <v/>
      </c>
      <c r="I785" s="172" t="str">
        <f>IF('Cálculos '!P791="","",'Cálculos '!P791)</f>
        <v/>
      </c>
      <c r="J785" s="172" t="str">
        <f>IF('Cálculos '!Q791="","",'Cálculos '!Q791)</f>
        <v/>
      </c>
      <c r="K785" s="172" t="str">
        <f>IF('Cálculos '!R791="","",'Cálculos '!R791)</f>
        <v/>
      </c>
      <c r="L785" s="172" t="str">
        <f>IF('Cálculos '!S791="","",'Cálculos '!S791)</f>
        <v/>
      </c>
      <c r="M785" s="172" t="str">
        <f>IF('Cálculos '!T791="","",'Cálculos '!T791)</f>
        <v/>
      </c>
      <c r="N785" s="172" t="str">
        <f>IF('Cálculos '!U791="","",'Cálculos '!U791)</f>
        <v/>
      </c>
      <c r="O785" s="172" t="str">
        <f>IF('Cálculos '!V791="","",'Cálculos '!V791)</f>
        <v/>
      </c>
      <c r="P785" s="172" t="str">
        <f>IF('Cálculos '!W791="","",'Cálculos '!W791)</f>
        <v/>
      </c>
      <c r="Q785" s="172" t="str">
        <f>IF('Cálculos '!X791="","",'Cálculos '!X791)</f>
        <v/>
      </c>
      <c r="R785" s="172" t="str">
        <f>IF('Cálculos '!Y791="","",'Cálculos '!Y791)</f>
        <v/>
      </c>
      <c r="S785" s="172" t="str">
        <f>IF('Cálculos '!Z791="","",'Cálculos '!Z791)</f>
        <v/>
      </c>
      <c r="T785" s="172" t="str">
        <f>IF('Cálculos '!AA791="","",'Cálculos '!AA791)</f>
        <v/>
      </c>
      <c r="U785" s="172" t="str">
        <f>IF('Cálculos '!AB791="","",'Cálculos '!AB791)</f>
        <v/>
      </c>
      <c r="V785" s="172" t="str">
        <f>IF('Cálculos '!AC791="","",'Cálculos '!AC791)</f>
        <v/>
      </c>
      <c r="W785" s="172" t="str">
        <f>IF('Cálculos '!AD791="","",'Cálculos '!AD791)</f>
        <v/>
      </c>
      <c r="X785" s="172" t="str">
        <f>IF('Cálculos '!AE791="","",'Cálculos '!AE791)</f>
        <v/>
      </c>
      <c r="Y785" s="172" t="str">
        <f>IF('Cálculos '!AF791="","",'Cálculos '!AF791)</f>
        <v/>
      </c>
      <c r="Z785" s="172" t="str">
        <f>IF('Cálculos '!AG791="","",'Cálculos '!AG791)</f>
        <v/>
      </c>
      <c r="AA785" s="172" t="str">
        <f>IF('Cálculos '!AH791="","",'Cálculos '!AH791)</f>
        <v/>
      </c>
      <c r="AB785" s="172" t="str">
        <f>IF('Cálculos '!AI791="","",'Cálculos '!AI791)</f>
        <v/>
      </c>
      <c r="AC785" s="172" t="str">
        <f>IF('Cálculos '!AJ791="","",'Cálculos '!AJ791)</f>
        <v/>
      </c>
      <c r="AD785" s="172" t="str">
        <f>IF('Cálculos '!AK791="","",'Cálculos '!AK791)</f>
        <v/>
      </c>
      <c r="AE785" s="172" t="str">
        <f>IF('Cálculos '!AL791="","",'Cálculos '!AL791)</f>
        <v/>
      </c>
      <c r="AF785" s="172" t="str">
        <f>IF('Cálculos '!AM791="","",'Cálculos '!AM791)</f>
        <v/>
      </c>
      <c r="AG785" s="172" t="str">
        <f>IF('Cálculos '!AN791="","",'Cálculos '!AN791)</f>
        <v/>
      </c>
      <c r="AH785" s="172" t="str">
        <f>IF('Cálculos '!AO791="","",'Cálculos '!AO791)</f>
        <v/>
      </c>
      <c r="AI785" s="172" t="str">
        <f>IF('Cálculos '!AP791="","",'Cálculos '!AP791)</f>
        <v/>
      </c>
      <c r="AJ785" s="443" t="str">
        <f>IF('Cálculos '!AQ791="","",'Cálculos '!AQ791)</f>
        <v/>
      </c>
      <c r="AK785" s="446" t="str">
        <f>IF('Cálculos '!D791="","",AVERAGE(C785:AJ785))</f>
        <v/>
      </c>
      <c r="AM785" s="181">
        <f t="shared" si="470"/>
        <v>783</v>
      </c>
      <c r="AN785" s="284" t="str">
        <f t="shared" si="471"/>
        <v/>
      </c>
      <c r="AO785" s="285" t="str">
        <f t="shared" si="472"/>
        <v/>
      </c>
      <c r="AP785" s="285" t="str">
        <f t="shared" si="473"/>
        <v/>
      </c>
      <c r="AQ785" s="285" t="str">
        <f t="shared" si="474"/>
        <v/>
      </c>
      <c r="AR785" s="182" t="str">
        <f t="shared" si="475"/>
        <v/>
      </c>
      <c r="AS785" s="182" t="str">
        <f t="shared" si="476"/>
        <v/>
      </c>
      <c r="AT785" s="182" t="str">
        <f t="shared" si="477"/>
        <v/>
      </c>
      <c r="AU785" s="182" t="str">
        <f t="shared" si="478"/>
        <v/>
      </c>
      <c r="AV785" s="182" t="str">
        <f t="shared" si="479"/>
        <v/>
      </c>
      <c r="AW785" s="182" t="str">
        <f t="shared" si="480"/>
        <v/>
      </c>
      <c r="AX785" s="182" t="str">
        <f t="shared" si="481"/>
        <v/>
      </c>
      <c r="AY785" s="182" t="str">
        <f t="shared" si="482"/>
        <v/>
      </c>
      <c r="AZ785" s="182" t="str">
        <f t="shared" si="483"/>
        <v/>
      </c>
      <c r="BA785" s="182" t="str">
        <f t="shared" si="484"/>
        <v/>
      </c>
      <c r="BB785" s="182" t="str">
        <f t="shared" si="485"/>
        <v/>
      </c>
      <c r="BC785" s="182" t="str">
        <f t="shared" si="486"/>
        <v/>
      </c>
      <c r="BD785" s="182" t="str">
        <f t="shared" si="487"/>
        <v/>
      </c>
      <c r="BE785" s="182" t="str">
        <f t="shared" si="488"/>
        <v/>
      </c>
      <c r="BF785" s="182" t="str">
        <f t="shared" si="489"/>
        <v/>
      </c>
      <c r="BG785" s="182" t="str">
        <f t="shared" si="490"/>
        <v/>
      </c>
      <c r="BH785" s="182" t="str">
        <f t="shared" si="491"/>
        <v/>
      </c>
      <c r="BI785" s="182" t="str">
        <f t="shared" si="492"/>
        <v/>
      </c>
      <c r="BJ785" s="182" t="str">
        <f t="shared" si="493"/>
        <v/>
      </c>
      <c r="BK785" s="182" t="str">
        <f t="shared" si="494"/>
        <v/>
      </c>
      <c r="BL785" s="182" t="str">
        <f t="shared" si="495"/>
        <v/>
      </c>
      <c r="BM785" s="182" t="str">
        <f t="shared" si="496"/>
        <v/>
      </c>
      <c r="BN785" s="182" t="str">
        <f t="shared" si="497"/>
        <v/>
      </c>
      <c r="BO785" s="182" t="str">
        <f t="shared" si="498"/>
        <v/>
      </c>
      <c r="BP785" s="182" t="str">
        <f t="shared" si="499"/>
        <v/>
      </c>
      <c r="BQ785" s="182" t="str">
        <f t="shared" si="500"/>
        <v/>
      </c>
      <c r="BR785" s="182" t="str">
        <f t="shared" si="501"/>
        <v/>
      </c>
      <c r="BS785" s="182" t="str">
        <f t="shared" si="502"/>
        <v/>
      </c>
      <c r="BT785" s="182" t="str">
        <f t="shared" si="503"/>
        <v/>
      </c>
      <c r="BU785" s="183" t="str">
        <f t="shared" si="504"/>
        <v/>
      </c>
      <c r="BV785" s="184" t="str">
        <f>IF('Cálculos '!C791="","",AVERAGE(AN785:BU785))</f>
        <v/>
      </c>
    </row>
    <row r="786" spans="2:74" ht="17.25" hidden="1" thickBot="1" x14ac:dyDescent="0.35">
      <c r="B786" s="165">
        <f t="shared" si="469"/>
        <v>784</v>
      </c>
      <c r="C786" s="171" t="str">
        <f>IF('Cálculos '!J792="","",'Cálculos '!J792)</f>
        <v/>
      </c>
      <c r="D786" s="172" t="str">
        <f>IF('Cálculos '!K792="","",'Cálculos '!K792)</f>
        <v/>
      </c>
      <c r="E786" s="172" t="str">
        <f>IF('Cálculos '!L792="","",'Cálculos '!L792)</f>
        <v/>
      </c>
      <c r="F786" s="172" t="str">
        <f>IF('Cálculos '!M792="","",'Cálculos '!M792)</f>
        <v/>
      </c>
      <c r="G786" s="172" t="str">
        <f>IF('Cálculos '!N792="","",'Cálculos '!N792)</f>
        <v/>
      </c>
      <c r="H786" s="172" t="str">
        <f>IF('Cálculos '!O792="","",'Cálculos '!O792)</f>
        <v/>
      </c>
      <c r="I786" s="172" t="str">
        <f>IF('Cálculos '!P792="","",'Cálculos '!P792)</f>
        <v/>
      </c>
      <c r="J786" s="172" t="str">
        <f>IF('Cálculos '!Q792="","",'Cálculos '!Q792)</f>
        <v/>
      </c>
      <c r="K786" s="172" t="str">
        <f>IF('Cálculos '!R792="","",'Cálculos '!R792)</f>
        <v/>
      </c>
      <c r="L786" s="172" t="str">
        <f>IF('Cálculos '!S792="","",'Cálculos '!S792)</f>
        <v/>
      </c>
      <c r="M786" s="172" t="str">
        <f>IF('Cálculos '!T792="","",'Cálculos '!T792)</f>
        <v/>
      </c>
      <c r="N786" s="172" t="str">
        <f>IF('Cálculos '!U792="","",'Cálculos '!U792)</f>
        <v/>
      </c>
      <c r="O786" s="172" t="str">
        <f>IF('Cálculos '!V792="","",'Cálculos '!V792)</f>
        <v/>
      </c>
      <c r="P786" s="172" t="str">
        <f>IF('Cálculos '!W792="","",'Cálculos '!W792)</f>
        <v/>
      </c>
      <c r="Q786" s="172" t="str">
        <f>IF('Cálculos '!X792="","",'Cálculos '!X792)</f>
        <v/>
      </c>
      <c r="R786" s="172" t="str">
        <f>IF('Cálculos '!Y792="","",'Cálculos '!Y792)</f>
        <v/>
      </c>
      <c r="S786" s="172" t="str">
        <f>IF('Cálculos '!Z792="","",'Cálculos '!Z792)</f>
        <v/>
      </c>
      <c r="T786" s="172" t="str">
        <f>IF('Cálculos '!AA792="","",'Cálculos '!AA792)</f>
        <v/>
      </c>
      <c r="U786" s="172" t="str">
        <f>IF('Cálculos '!AB792="","",'Cálculos '!AB792)</f>
        <v/>
      </c>
      <c r="V786" s="172" t="str">
        <f>IF('Cálculos '!AC792="","",'Cálculos '!AC792)</f>
        <v/>
      </c>
      <c r="W786" s="172" t="str">
        <f>IF('Cálculos '!AD792="","",'Cálculos '!AD792)</f>
        <v/>
      </c>
      <c r="X786" s="172" t="str">
        <f>IF('Cálculos '!AE792="","",'Cálculos '!AE792)</f>
        <v/>
      </c>
      <c r="Y786" s="172" t="str">
        <f>IF('Cálculos '!AF792="","",'Cálculos '!AF792)</f>
        <v/>
      </c>
      <c r="Z786" s="172" t="str">
        <f>IF('Cálculos '!AG792="","",'Cálculos '!AG792)</f>
        <v/>
      </c>
      <c r="AA786" s="172" t="str">
        <f>IF('Cálculos '!AH792="","",'Cálculos '!AH792)</f>
        <v/>
      </c>
      <c r="AB786" s="172" t="str">
        <f>IF('Cálculos '!AI792="","",'Cálculos '!AI792)</f>
        <v/>
      </c>
      <c r="AC786" s="172" t="str">
        <f>IF('Cálculos '!AJ792="","",'Cálculos '!AJ792)</f>
        <v/>
      </c>
      <c r="AD786" s="172" t="str">
        <f>IF('Cálculos '!AK792="","",'Cálculos '!AK792)</f>
        <v/>
      </c>
      <c r="AE786" s="172" t="str">
        <f>IF('Cálculos '!AL792="","",'Cálculos '!AL792)</f>
        <v/>
      </c>
      <c r="AF786" s="172" t="str">
        <f>IF('Cálculos '!AM792="","",'Cálculos '!AM792)</f>
        <v/>
      </c>
      <c r="AG786" s="172" t="str">
        <f>IF('Cálculos '!AN792="","",'Cálculos '!AN792)</f>
        <v/>
      </c>
      <c r="AH786" s="172" t="str">
        <f>IF('Cálculos '!AO792="","",'Cálculos '!AO792)</f>
        <v/>
      </c>
      <c r="AI786" s="172" t="str">
        <f>IF('Cálculos '!AP792="","",'Cálculos '!AP792)</f>
        <v/>
      </c>
      <c r="AJ786" s="443" t="str">
        <f>IF('Cálculos '!AQ792="","",'Cálculos '!AQ792)</f>
        <v/>
      </c>
      <c r="AK786" s="446" t="str">
        <f>IF('Cálculos '!D792="","",AVERAGE(C786:AJ786))</f>
        <v/>
      </c>
      <c r="AM786" s="181">
        <f t="shared" si="470"/>
        <v>784</v>
      </c>
      <c r="AN786" s="284" t="str">
        <f t="shared" si="471"/>
        <v/>
      </c>
      <c r="AO786" s="285" t="str">
        <f t="shared" si="472"/>
        <v/>
      </c>
      <c r="AP786" s="285" t="str">
        <f t="shared" si="473"/>
        <v/>
      </c>
      <c r="AQ786" s="285" t="str">
        <f t="shared" si="474"/>
        <v/>
      </c>
      <c r="AR786" s="182" t="str">
        <f t="shared" si="475"/>
        <v/>
      </c>
      <c r="AS786" s="182" t="str">
        <f t="shared" si="476"/>
        <v/>
      </c>
      <c r="AT786" s="182" t="str">
        <f t="shared" si="477"/>
        <v/>
      </c>
      <c r="AU786" s="182" t="str">
        <f t="shared" si="478"/>
        <v/>
      </c>
      <c r="AV786" s="182" t="str">
        <f t="shared" si="479"/>
        <v/>
      </c>
      <c r="AW786" s="182" t="str">
        <f t="shared" si="480"/>
        <v/>
      </c>
      <c r="AX786" s="182" t="str">
        <f t="shared" si="481"/>
        <v/>
      </c>
      <c r="AY786" s="182" t="str">
        <f t="shared" si="482"/>
        <v/>
      </c>
      <c r="AZ786" s="182" t="str">
        <f t="shared" si="483"/>
        <v/>
      </c>
      <c r="BA786" s="182" t="str">
        <f t="shared" si="484"/>
        <v/>
      </c>
      <c r="BB786" s="182" t="str">
        <f t="shared" si="485"/>
        <v/>
      </c>
      <c r="BC786" s="182" t="str">
        <f t="shared" si="486"/>
        <v/>
      </c>
      <c r="BD786" s="182" t="str">
        <f t="shared" si="487"/>
        <v/>
      </c>
      <c r="BE786" s="182" t="str">
        <f t="shared" si="488"/>
        <v/>
      </c>
      <c r="BF786" s="182" t="str">
        <f t="shared" si="489"/>
        <v/>
      </c>
      <c r="BG786" s="182" t="str">
        <f t="shared" si="490"/>
        <v/>
      </c>
      <c r="BH786" s="182" t="str">
        <f t="shared" si="491"/>
        <v/>
      </c>
      <c r="BI786" s="182" t="str">
        <f t="shared" si="492"/>
        <v/>
      </c>
      <c r="BJ786" s="182" t="str">
        <f t="shared" si="493"/>
        <v/>
      </c>
      <c r="BK786" s="182" t="str">
        <f t="shared" si="494"/>
        <v/>
      </c>
      <c r="BL786" s="182" t="str">
        <f t="shared" si="495"/>
        <v/>
      </c>
      <c r="BM786" s="182" t="str">
        <f t="shared" si="496"/>
        <v/>
      </c>
      <c r="BN786" s="182" t="str">
        <f t="shared" si="497"/>
        <v/>
      </c>
      <c r="BO786" s="182" t="str">
        <f t="shared" si="498"/>
        <v/>
      </c>
      <c r="BP786" s="182" t="str">
        <f t="shared" si="499"/>
        <v/>
      </c>
      <c r="BQ786" s="182" t="str">
        <f t="shared" si="500"/>
        <v/>
      </c>
      <c r="BR786" s="182" t="str">
        <f t="shared" si="501"/>
        <v/>
      </c>
      <c r="BS786" s="182" t="str">
        <f t="shared" si="502"/>
        <v/>
      </c>
      <c r="BT786" s="182" t="str">
        <f t="shared" si="503"/>
        <v/>
      </c>
      <c r="BU786" s="183" t="str">
        <f t="shared" si="504"/>
        <v/>
      </c>
      <c r="BV786" s="184" t="str">
        <f>IF('Cálculos '!C792="","",AVERAGE(AN786:BU786))</f>
        <v/>
      </c>
    </row>
    <row r="787" spans="2:74" ht="17.25" hidden="1" thickBot="1" x14ac:dyDescent="0.35">
      <c r="B787" s="165">
        <f t="shared" si="469"/>
        <v>785</v>
      </c>
      <c r="C787" s="171" t="str">
        <f>IF('Cálculos '!J793="","",'Cálculos '!J793)</f>
        <v/>
      </c>
      <c r="D787" s="172" t="str">
        <f>IF('Cálculos '!K793="","",'Cálculos '!K793)</f>
        <v/>
      </c>
      <c r="E787" s="172" t="str">
        <f>IF('Cálculos '!L793="","",'Cálculos '!L793)</f>
        <v/>
      </c>
      <c r="F787" s="172" t="str">
        <f>IF('Cálculos '!M793="","",'Cálculos '!M793)</f>
        <v/>
      </c>
      <c r="G787" s="172" t="str">
        <f>IF('Cálculos '!N793="","",'Cálculos '!N793)</f>
        <v/>
      </c>
      <c r="H787" s="172" t="str">
        <f>IF('Cálculos '!O793="","",'Cálculos '!O793)</f>
        <v/>
      </c>
      <c r="I787" s="172" t="str">
        <f>IF('Cálculos '!P793="","",'Cálculos '!P793)</f>
        <v/>
      </c>
      <c r="J787" s="172" t="str">
        <f>IF('Cálculos '!Q793="","",'Cálculos '!Q793)</f>
        <v/>
      </c>
      <c r="K787" s="172" t="str">
        <f>IF('Cálculos '!R793="","",'Cálculos '!R793)</f>
        <v/>
      </c>
      <c r="L787" s="172" t="str">
        <f>IF('Cálculos '!S793="","",'Cálculos '!S793)</f>
        <v/>
      </c>
      <c r="M787" s="172" t="str">
        <f>IF('Cálculos '!T793="","",'Cálculos '!T793)</f>
        <v/>
      </c>
      <c r="N787" s="172" t="str">
        <f>IF('Cálculos '!U793="","",'Cálculos '!U793)</f>
        <v/>
      </c>
      <c r="O787" s="172" t="str">
        <f>IF('Cálculos '!V793="","",'Cálculos '!V793)</f>
        <v/>
      </c>
      <c r="P787" s="172" t="str">
        <f>IF('Cálculos '!W793="","",'Cálculos '!W793)</f>
        <v/>
      </c>
      <c r="Q787" s="172" t="str">
        <f>IF('Cálculos '!X793="","",'Cálculos '!X793)</f>
        <v/>
      </c>
      <c r="R787" s="172" t="str">
        <f>IF('Cálculos '!Y793="","",'Cálculos '!Y793)</f>
        <v/>
      </c>
      <c r="S787" s="172" t="str">
        <f>IF('Cálculos '!Z793="","",'Cálculos '!Z793)</f>
        <v/>
      </c>
      <c r="T787" s="172" t="str">
        <f>IF('Cálculos '!AA793="","",'Cálculos '!AA793)</f>
        <v/>
      </c>
      <c r="U787" s="172" t="str">
        <f>IF('Cálculos '!AB793="","",'Cálculos '!AB793)</f>
        <v/>
      </c>
      <c r="V787" s="172" t="str">
        <f>IF('Cálculos '!AC793="","",'Cálculos '!AC793)</f>
        <v/>
      </c>
      <c r="W787" s="172" t="str">
        <f>IF('Cálculos '!AD793="","",'Cálculos '!AD793)</f>
        <v/>
      </c>
      <c r="X787" s="172" t="str">
        <f>IF('Cálculos '!AE793="","",'Cálculos '!AE793)</f>
        <v/>
      </c>
      <c r="Y787" s="172" t="str">
        <f>IF('Cálculos '!AF793="","",'Cálculos '!AF793)</f>
        <v/>
      </c>
      <c r="Z787" s="172" t="str">
        <f>IF('Cálculos '!AG793="","",'Cálculos '!AG793)</f>
        <v/>
      </c>
      <c r="AA787" s="172" t="str">
        <f>IF('Cálculos '!AH793="","",'Cálculos '!AH793)</f>
        <v/>
      </c>
      <c r="AB787" s="172" t="str">
        <f>IF('Cálculos '!AI793="","",'Cálculos '!AI793)</f>
        <v/>
      </c>
      <c r="AC787" s="172" t="str">
        <f>IF('Cálculos '!AJ793="","",'Cálculos '!AJ793)</f>
        <v/>
      </c>
      <c r="AD787" s="172" t="str">
        <f>IF('Cálculos '!AK793="","",'Cálculos '!AK793)</f>
        <v/>
      </c>
      <c r="AE787" s="172" t="str">
        <f>IF('Cálculos '!AL793="","",'Cálculos '!AL793)</f>
        <v/>
      </c>
      <c r="AF787" s="172" t="str">
        <f>IF('Cálculos '!AM793="","",'Cálculos '!AM793)</f>
        <v/>
      </c>
      <c r="AG787" s="172" t="str">
        <f>IF('Cálculos '!AN793="","",'Cálculos '!AN793)</f>
        <v/>
      </c>
      <c r="AH787" s="172" t="str">
        <f>IF('Cálculos '!AO793="","",'Cálculos '!AO793)</f>
        <v/>
      </c>
      <c r="AI787" s="172" t="str">
        <f>IF('Cálculos '!AP793="","",'Cálculos '!AP793)</f>
        <v/>
      </c>
      <c r="AJ787" s="443" t="str">
        <f>IF('Cálculos '!AQ793="","",'Cálculos '!AQ793)</f>
        <v/>
      </c>
      <c r="AK787" s="446" t="str">
        <f>IF('Cálculos '!D793="","",AVERAGE(C787:AJ787))</f>
        <v/>
      </c>
      <c r="AM787" s="181">
        <f t="shared" si="470"/>
        <v>785</v>
      </c>
      <c r="AN787" s="284" t="str">
        <f t="shared" si="471"/>
        <v/>
      </c>
      <c r="AO787" s="285" t="str">
        <f t="shared" si="472"/>
        <v/>
      </c>
      <c r="AP787" s="285" t="str">
        <f t="shared" si="473"/>
        <v/>
      </c>
      <c r="AQ787" s="285" t="str">
        <f t="shared" si="474"/>
        <v/>
      </c>
      <c r="AR787" s="182" t="str">
        <f t="shared" si="475"/>
        <v/>
      </c>
      <c r="AS787" s="182" t="str">
        <f t="shared" si="476"/>
        <v/>
      </c>
      <c r="AT787" s="182" t="str">
        <f t="shared" si="477"/>
        <v/>
      </c>
      <c r="AU787" s="182" t="str">
        <f t="shared" si="478"/>
        <v/>
      </c>
      <c r="AV787" s="182" t="str">
        <f t="shared" si="479"/>
        <v/>
      </c>
      <c r="AW787" s="182" t="str">
        <f t="shared" si="480"/>
        <v/>
      </c>
      <c r="AX787" s="182" t="str">
        <f t="shared" si="481"/>
        <v/>
      </c>
      <c r="AY787" s="182" t="str">
        <f t="shared" si="482"/>
        <v/>
      </c>
      <c r="AZ787" s="182" t="str">
        <f t="shared" si="483"/>
        <v/>
      </c>
      <c r="BA787" s="182" t="str">
        <f t="shared" si="484"/>
        <v/>
      </c>
      <c r="BB787" s="182" t="str">
        <f t="shared" si="485"/>
        <v/>
      </c>
      <c r="BC787" s="182" t="str">
        <f t="shared" si="486"/>
        <v/>
      </c>
      <c r="BD787" s="182" t="str">
        <f t="shared" si="487"/>
        <v/>
      </c>
      <c r="BE787" s="182" t="str">
        <f t="shared" si="488"/>
        <v/>
      </c>
      <c r="BF787" s="182" t="str">
        <f t="shared" si="489"/>
        <v/>
      </c>
      <c r="BG787" s="182" t="str">
        <f t="shared" si="490"/>
        <v/>
      </c>
      <c r="BH787" s="182" t="str">
        <f t="shared" si="491"/>
        <v/>
      </c>
      <c r="BI787" s="182" t="str">
        <f t="shared" si="492"/>
        <v/>
      </c>
      <c r="BJ787" s="182" t="str">
        <f t="shared" si="493"/>
        <v/>
      </c>
      <c r="BK787" s="182" t="str">
        <f t="shared" si="494"/>
        <v/>
      </c>
      <c r="BL787" s="182" t="str">
        <f t="shared" si="495"/>
        <v/>
      </c>
      <c r="BM787" s="182" t="str">
        <f t="shared" si="496"/>
        <v/>
      </c>
      <c r="BN787" s="182" t="str">
        <f t="shared" si="497"/>
        <v/>
      </c>
      <c r="BO787" s="182" t="str">
        <f t="shared" si="498"/>
        <v/>
      </c>
      <c r="BP787" s="182" t="str">
        <f t="shared" si="499"/>
        <v/>
      </c>
      <c r="BQ787" s="182" t="str">
        <f t="shared" si="500"/>
        <v/>
      </c>
      <c r="BR787" s="182" t="str">
        <f t="shared" si="501"/>
        <v/>
      </c>
      <c r="BS787" s="182" t="str">
        <f t="shared" si="502"/>
        <v/>
      </c>
      <c r="BT787" s="182" t="str">
        <f t="shared" si="503"/>
        <v/>
      </c>
      <c r="BU787" s="183" t="str">
        <f t="shared" si="504"/>
        <v/>
      </c>
      <c r="BV787" s="184" t="str">
        <f>IF('Cálculos '!C793="","",AVERAGE(AN787:BU787))</f>
        <v/>
      </c>
    </row>
    <row r="788" spans="2:74" ht="17.25" hidden="1" thickBot="1" x14ac:dyDescent="0.35">
      <c r="B788" s="165">
        <f t="shared" si="469"/>
        <v>786</v>
      </c>
      <c r="C788" s="171" t="str">
        <f>IF('Cálculos '!J794="","",'Cálculos '!J794)</f>
        <v/>
      </c>
      <c r="D788" s="172" t="str">
        <f>IF('Cálculos '!K794="","",'Cálculos '!K794)</f>
        <v/>
      </c>
      <c r="E788" s="172" t="str">
        <f>IF('Cálculos '!L794="","",'Cálculos '!L794)</f>
        <v/>
      </c>
      <c r="F788" s="172" t="str">
        <f>IF('Cálculos '!M794="","",'Cálculos '!M794)</f>
        <v/>
      </c>
      <c r="G788" s="172" t="str">
        <f>IF('Cálculos '!N794="","",'Cálculos '!N794)</f>
        <v/>
      </c>
      <c r="H788" s="172" t="str">
        <f>IF('Cálculos '!O794="","",'Cálculos '!O794)</f>
        <v/>
      </c>
      <c r="I788" s="172" t="str">
        <f>IF('Cálculos '!P794="","",'Cálculos '!P794)</f>
        <v/>
      </c>
      <c r="J788" s="172" t="str">
        <f>IF('Cálculos '!Q794="","",'Cálculos '!Q794)</f>
        <v/>
      </c>
      <c r="K788" s="172" t="str">
        <f>IF('Cálculos '!R794="","",'Cálculos '!R794)</f>
        <v/>
      </c>
      <c r="L788" s="172" t="str">
        <f>IF('Cálculos '!S794="","",'Cálculos '!S794)</f>
        <v/>
      </c>
      <c r="M788" s="172" t="str">
        <f>IF('Cálculos '!T794="","",'Cálculos '!T794)</f>
        <v/>
      </c>
      <c r="N788" s="172" t="str">
        <f>IF('Cálculos '!U794="","",'Cálculos '!U794)</f>
        <v/>
      </c>
      <c r="O788" s="172" t="str">
        <f>IF('Cálculos '!V794="","",'Cálculos '!V794)</f>
        <v/>
      </c>
      <c r="P788" s="172" t="str">
        <f>IF('Cálculos '!W794="","",'Cálculos '!W794)</f>
        <v/>
      </c>
      <c r="Q788" s="172" t="str">
        <f>IF('Cálculos '!X794="","",'Cálculos '!X794)</f>
        <v/>
      </c>
      <c r="R788" s="172" t="str">
        <f>IF('Cálculos '!Y794="","",'Cálculos '!Y794)</f>
        <v/>
      </c>
      <c r="S788" s="172" t="str">
        <f>IF('Cálculos '!Z794="","",'Cálculos '!Z794)</f>
        <v/>
      </c>
      <c r="T788" s="172" t="str">
        <f>IF('Cálculos '!AA794="","",'Cálculos '!AA794)</f>
        <v/>
      </c>
      <c r="U788" s="172" t="str">
        <f>IF('Cálculos '!AB794="","",'Cálculos '!AB794)</f>
        <v/>
      </c>
      <c r="V788" s="172" t="str">
        <f>IF('Cálculos '!AC794="","",'Cálculos '!AC794)</f>
        <v/>
      </c>
      <c r="W788" s="172" t="str">
        <f>IF('Cálculos '!AD794="","",'Cálculos '!AD794)</f>
        <v/>
      </c>
      <c r="X788" s="172" t="str">
        <f>IF('Cálculos '!AE794="","",'Cálculos '!AE794)</f>
        <v/>
      </c>
      <c r="Y788" s="172" t="str">
        <f>IF('Cálculos '!AF794="","",'Cálculos '!AF794)</f>
        <v/>
      </c>
      <c r="Z788" s="172" t="str">
        <f>IF('Cálculos '!AG794="","",'Cálculos '!AG794)</f>
        <v/>
      </c>
      <c r="AA788" s="172" t="str">
        <f>IF('Cálculos '!AH794="","",'Cálculos '!AH794)</f>
        <v/>
      </c>
      <c r="AB788" s="172" t="str">
        <f>IF('Cálculos '!AI794="","",'Cálculos '!AI794)</f>
        <v/>
      </c>
      <c r="AC788" s="172" t="str">
        <f>IF('Cálculos '!AJ794="","",'Cálculos '!AJ794)</f>
        <v/>
      </c>
      <c r="AD788" s="172" t="str">
        <f>IF('Cálculos '!AK794="","",'Cálculos '!AK794)</f>
        <v/>
      </c>
      <c r="AE788" s="172" t="str">
        <f>IF('Cálculos '!AL794="","",'Cálculos '!AL794)</f>
        <v/>
      </c>
      <c r="AF788" s="172" t="str">
        <f>IF('Cálculos '!AM794="","",'Cálculos '!AM794)</f>
        <v/>
      </c>
      <c r="AG788" s="172" t="str">
        <f>IF('Cálculos '!AN794="","",'Cálculos '!AN794)</f>
        <v/>
      </c>
      <c r="AH788" s="172" t="str">
        <f>IF('Cálculos '!AO794="","",'Cálculos '!AO794)</f>
        <v/>
      </c>
      <c r="AI788" s="172" t="str">
        <f>IF('Cálculos '!AP794="","",'Cálculos '!AP794)</f>
        <v/>
      </c>
      <c r="AJ788" s="443" t="str">
        <f>IF('Cálculos '!AQ794="","",'Cálculos '!AQ794)</f>
        <v/>
      </c>
      <c r="AK788" s="446" t="str">
        <f>IF('Cálculos '!D794="","",AVERAGE(C788:AJ788))</f>
        <v/>
      </c>
      <c r="AM788" s="181">
        <f t="shared" si="470"/>
        <v>786</v>
      </c>
      <c r="AN788" s="284" t="str">
        <f t="shared" si="471"/>
        <v/>
      </c>
      <c r="AO788" s="285" t="str">
        <f t="shared" si="472"/>
        <v/>
      </c>
      <c r="AP788" s="285" t="str">
        <f t="shared" si="473"/>
        <v/>
      </c>
      <c r="AQ788" s="285" t="str">
        <f t="shared" si="474"/>
        <v/>
      </c>
      <c r="AR788" s="182" t="str">
        <f t="shared" si="475"/>
        <v/>
      </c>
      <c r="AS788" s="182" t="str">
        <f t="shared" si="476"/>
        <v/>
      </c>
      <c r="AT788" s="182" t="str">
        <f t="shared" si="477"/>
        <v/>
      </c>
      <c r="AU788" s="182" t="str">
        <f t="shared" si="478"/>
        <v/>
      </c>
      <c r="AV788" s="182" t="str">
        <f t="shared" si="479"/>
        <v/>
      </c>
      <c r="AW788" s="182" t="str">
        <f t="shared" si="480"/>
        <v/>
      </c>
      <c r="AX788" s="182" t="str">
        <f t="shared" si="481"/>
        <v/>
      </c>
      <c r="AY788" s="182" t="str">
        <f t="shared" si="482"/>
        <v/>
      </c>
      <c r="AZ788" s="182" t="str">
        <f t="shared" si="483"/>
        <v/>
      </c>
      <c r="BA788" s="182" t="str">
        <f t="shared" si="484"/>
        <v/>
      </c>
      <c r="BB788" s="182" t="str">
        <f t="shared" si="485"/>
        <v/>
      </c>
      <c r="BC788" s="182" t="str">
        <f t="shared" si="486"/>
        <v/>
      </c>
      <c r="BD788" s="182" t="str">
        <f t="shared" si="487"/>
        <v/>
      </c>
      <c r="BE788" s="182" t="str">
        <f t="shared" si="488"/>
        <v/>
      </c>
      <c r="BF788" s="182" t="str">
        <f t="shared" si="489"/>
        <v/>
      </c>
      <c r="BG788" s="182" t="str">
        <f t="shared" si="490"/>
        <v/>
      </c>
      <c r="BH788" s="182" t="str">
        <f t="shared" si="491"/>
        <v/>
      </c>
      <c r="BI788" s="182" t="str">
        <f t="shared" si="492"/>
        <v/>
      </c>
      <c r="BJ788" s="182" t="str">
        <f t="shared" si="493"/>
        <v/>
      </c>
      <c r="BK788" s="182" t="str">
        <f t="shared" si="494"/>
        <v/>
      </c>
      <c r="BL788" s="182" t="str">
        <f t="shared" si="495"/>
        <v/>
      </c>
      <c r="BM788" s="182" t="str">
        <f t="shared" si="496"/>
        <v/>
      </c>
      <c r="BN788" s="182" t="str">
        <f t="shared" si="497"/>
        <v/>
      </c>
      <c r="BO788" s="182" t="str">
        <f t="shared" si="498"/>
        <v/>
      </c>
      <c r="BP788" s="182" t="str">
        <f t="shared" si="499"/>
        <v/>
      </c>
      <c r="BQ788" s="182" t="str">
        <f t="shared" si="500"/>
        <v/>
      </c>
      <c r="BR788" s="182" t="str">
        <f t="shared" si="501"/>
        <v/>
      </c>
      <c r="BS788" s="182" t="str">
        <f t="shared" si="502"/>
        <v/>
      </c>
      <c r="BT788" s="182" t="str">
        <f t="shared" si="503"/>
        <v/>
      </c>
      <c r="BU788" s="183" t="str">
        <f t="shared" si="504"/>
        <v/>
      </c>
      <c r="BV788" s="184" t="str">
        <f>IF('Cálculos '!C794="","",AVERAGE(AN788:BU788))</f>
        <v/>
      </c>
    </row>
    <row r="789" spans="2:74" ht="17.25" hidden="1" thickBot="1" x14ac:dyDescent="0.35">
      <c r="B789" s="165">
        <f t="shared" si="469"/>
        <v>787</v>
      </c>
      <c r="C789" s="171" t="str">
        <f>IF('Cálculos '!J795="","",'Cálculos '!J795)</f>
        <v/>
      </c>
      <c r="D789" s="172" t="str">
        <f>IF('Cálculos '!K795="","",'Cálculos '!K795)</f>
        <v/>
      </c>
      <c r="E789" s="172" t="str">
        <f>IF('Cálculos '!L795="","",'Cálculos '!L795)</f>
        <v/>
      </c>
      <c r="F789" s="172" t="str">
        <f>IF('Cálculos '!M795="","",'Cálculos '!M795)</f>
        <v/>
      </c>
      <c r="G789" s="172" t="str">
        <f>IF('Cálculos '!N795="","",'Cálculos '!N795)</f>
        <v/>
      </c>
      <c r="H789" s="172" t="str">
        <f>IF('Cálculos '!O795="","",'Cálculos '!O795)</f>
        <v/>
      </c>
      <c r="I789" s="172" t="str">
        <f>IF('Cálculos '!P795="","",'Cálculos '!P795)</f>
        <v/>
      </c>
      <c r="J789" s="172" t="str">
        <f>IF('Cálculos '!Q795="","",'Cálculos '!Q795)</f>
        <v/>
      </c>
      <c r="K789" s="172" t="str">
        <f>IF('Cálculos '!R795="","",'Cálculos '!R795)</f>
        <v/>
      </c>
      <c r="L789" s="172" t="str">
        <f>IF('Cálculos '!S795="","",'Cálculos '!S795)</f>
        <v/>
      </c>
      <c r="M789" s="172" t="str">
        <f>IF('Cálculos '!T795="","",'Cálculos '!T795)</f>
        <v/>
      </c>
      <c r="N789" s="172" t="str">
        <f>IF('Cálculos '!U795="","",'Cálculos '!U795)</f>
        <v/>
      </c>
      <c r="O789" s="172" t="str">
        <f>IF('Cálculos '!V795="","",'Cálculos '!V795)</f>
        <v/>
      </c>
      <c r="P789" s="172" t="str">
        <f>IF('Cálculos '!W795="","",'Cálculos '!W795)</f>
        <v/>
      </c>
      <c r="Q789" s="172" t="str">
        <f>IF('Cálculos '!X795="","",'Cálculos '!X795)</f>
        <v/>
      </c>
      <c r="R789" s="172" t="str">
        <f>IF('Cálculos '!Y795="","",'Cálculos '!Y795)</f>
        <v/>
      </c>
      <c r="S789" s="172" t="str">
        <f>IF('Cálculos '!Z795="","",'Cálculos '!Z795)</f>
        <v/>
      </c>
      <c r="T789" s="172" t="str">
        <f>IF('Cálculos '!AA795="","",'Cálculos '!AA795)</f>
        <v/>
      </c>
      <c r="U789" s="172" t="str">
        <f>IF('Cálculos '!AB795="","",'Cálculos '!AB795)</f>
        <v/>
      </c>
      <c r="V789" s="172" t="str">
        <f>IF('Cálculos '!AC795="","",'Cálculos '!AC795)</f>
        <v/>
      </c>
      <c r="W789" s="172" t="str">
        <f>IF('Cálculos '!AD795="","",'Cálculos '!AD795)</f>
        <v/>
      </c>
      <c r="X789" s="172" t="str">
        <f>IF('Cálculos '!AE795="","",'Cálculos '!AE795)</f>
        <v/>
      </c>
      <c r="Y789" s="172" t="str">
        <f>IF('Cálculos '!AF795="","",'Cálculos '!AF795)</f>
        <v/>
      </c>
      <c r="Z789" s="172" t="str">
        <f>IF('Cálculos '!AG795="","",'Cálculos '!AG795)</f>
        <v/>
      </c>
      <c r="AA789" s="172" t="str">
        <f>IF('Cálculos '!AH795="","",'Cálculos '!AH795)</f>
        <v/>
      </c>
      <c r="AB789" s="172" t="str">
        <f>IF('Cálculos '!AI795="","",'Cálculos '!AI795)</f>
        <v/>
      </c>
      <c r="AC789" s="172" t="str">
        <f>IF('Cálculos '!AJ795="","",'Cálculos '!AJ795)</f>
        <v/>
      </c>
      <c r="AD789" s="172" t="str">
        <f>IF('Cálculos '!AK795="","",'Cálculos '!AK795)</f>
        <v/>
      </c>
      <c r="AE789" s="172" t="str">
        <f>IF('Cálculos '!AL795="","",'Cálculos '!AL795)</f>
        <v/>
      </c>
      <c r="AF789" s="172" t="str">
        <f>IF('Cálculos '!AM795="","",'Cálculos '!AM795)</f>
        <v/>
      </c>
      <c r="AG789" s="172" t="str">
        <f>IF('Cálculos '!AN795="","",'Cálculos '!AN795)</f>
        <v/>
      </c>
      <c r="AH789" s="172" t="str">
        <f>IF('Cálculos '!AO795="","",'Cálculos '!AO795)</f>
        <v/>
      </c>
      <c r="AI789" s="172" t="str">
        <f>IF('Cálculos '!AP795="","",'Cálculos '!AP795)</f>
        <v/>
      </c>
      <c r="AJ789" s="443" t="str">
        <f>IF('Cálculos '!AQ795="","",'Cálculos '!AQ795)</f>
        <v/>
      </c>
      <c r="AK789" s="446" t="str">
        <f>IF('Cálculos '!D795="","",AVERAGE(C789:AJ789))</f>
        <v/>
      </c>
      <c r="AM789" s="181">
        <f t="shared" si="470"/>
        <v>787</v>
      </c>
      <c r="AN789" s="284" t="str">
        <f t="shared" si="471"/>
        <v/>
      </c>
      <c r="AO789" s="285" t="str">
        <f t="shared" si="472"/>
        <v/>
      </c>
      <c r="AP789" s="285" t="str">
        <f t="shared" si="473"/>
        <v/>
      </c>
      <c r="AQ789" s="285" t="str">
        <f t="shared" si="474"/>
        <v/>
      </c>
      <c r="AR789" s="182" t="str">
        <f t="shared" si="475"/>
        <v/>
      </c>
      <c r="AS789" s="182" t="str">
        <f t="shared" si="476"/>
        <v/>
      </c>
      <c r="AT789" s="182" t="str">
        <f t="shared" si="477"/>
        <v/>
      </c>
      <c r="AU789" s="182" t="str">
        <f t="shared" si="478"/>
        <v/>
      </c>
      <c r="AV789" s="182" t="str">
        <f t="shared" si="479"/>
        <v/>
      </c>
      <c r="AW789" s="182" t="str">
        <f t="shared" si="480"/>
        <v/>
      </c>
      <c r="AX789" s="182" t="str">
        <f t="shared" si="481"/>
        <v/>
      </c>
      <c r="AY789" s="182" t="str">
        <f t="shared" si="482"/>
        <v/>
      </c>
      <c r="AZ789" s="182" t="str">
        <f t="shared" si="483"/>
        <v/>
      </c>
      <c r="BA789" s="182" t="str">
        <f t="shared" si="484"/>
        <v/>
      </c>
      <c r="BB789" s="182" t="str">
        <f t="shared" si="485"/>
        <v/>
      </c>
      <c r="BC789" s="182" t="str">
        <f t="shared" si="486"/>
        <v/>
      </c>
      <c r="BD789" s="182" t="str">
        <f t="shared" si="487"/>
        <v/>
      </c>
      <c r="BE789" s="182" t="str">
        <f t="shared" si="488"/>
        <v/>
      </c>
      <c r="BF789" s="182" t="str">
        <f t="shared" si="489"/>
        <v/>
      </c>
      <c r="BG789" s="182" t="str">
        <f t="shared" si="490"/>
        <v/>
      </c>
      <c r="BH789" s="182" t="str">
        <f t="shared" si="491"/>
        <v/>
      </c>
      <c r="BI789" s="182" t="str">
        <f t="shared" si="492"/>
        <v/>
      </c>
      <c r="BJ789" s="182" t="str">
        <f t="shared" si="493"/>
        <v/>
      </c>
      <c r="BK789" s="182" t="str">
        <f t="shared" si="494"/>
        <v/>
      </c>
      <c r="BL789" s="182" t="str">
        <f t="shared" si="495"/>
        <v/>
      </c>
      <c r="BM789" s="182" t="str">
        <f t="shared" si="496"/>
        <v/>
      </c>
      <c r="BN789" s="182" t="str">
        <f t="shared" si="497"/>
        <v/>
      </c>
      <c r="BO789" s="182" t="str">
        <f t="shared" si="498"/>
        <v/>
      </c>
      <c r="BP789" s="182" t="str">
        <f t="shared" si="499"/>
        <v/>
      </c>
      <c r="BQ789" s="182" t="str">
        <f t="shared" si="500"/>
        <v/>
      </c>
      <c r="BR789" s="182" t="str">
        <f t="shared" si="501"/>
        <v/>
      </c>
      <c r="BS789" s="182" t="str">
        <f t="shared" si="502"/>
        <v/>
      </c>
      <c r="BT789" s="182" t="str">
        <f t="shared" si="503"/>
        <v/>
      </c>
      <c r="BU789" s="183" t="str">
        <f t="shared" si="504"/>
        <v/>
      </c>
      <c r="BV789" s="184" t="str">
        <f>IF('Cálculos '!C795="","",AVERAGE(AN789:BU789))</f>
        <v/>
      </c>
    </row>
    <row r="790" spans="2:74" ht="17.25" hidden="1" thickBot="1" x14ac:dyDescent="0.35">
      <c r="B790" s="165">
        <f t="shared" si="469"/>
        <v>788</v>
      </c>
      <c r="C790" s="171" t="str">
        <f>IF('Cálculos '!J796="","",'Cálculos '!J796)</f>
        <v/>
      </c>
      <c r="D790" s="172" t="str">
        <f>IF('Cálculos '!K796="","",'Cálculos '!K796)</f>
        <v/>
      </c>
      <c r="E790" s="172" t="str">
        <f>IF('Cálculos '!L796="","",'Cálculos '!L796)</f>
        <v/>
      </c>
      <c r="F790" s="172" t="str">
        <f>IF('Cálculos '!M796="","",'Cálculos '!M796)</f>
        <v/>
      </c>
      <c r="G790" s="172" t="str">
        <f>IF('Cálculos '!N796="","",'Cálculos '!N796)</f>
        <v/>
      </c>
      <c r="H790" s="172" t="str">
        <f>IF('Cálculos '!O796="","",'Cálculos '!O796)</f>
        <v/>
      </c>
      <c r="I790" s="172" t="str">
        <f>IF('Cálculos '!P796="","",'Cálculos '!P796)</f>
        <v/>
      </c>
      <c r="J790" s="172" t="str">
        <f>IF('Cálculos '!Q796="","",'Cálculos '!Q796)</f>
        <v/>
      </c>
      <c r="K790" s="172" t="str">
        <f>IF('Cálculos '!R796="","",'Cálculos '!R796)</f>
        <v/>
      </c>
      <c r="L790" s="172" t="str">
        <f>IF('Cálculos '!S796="","",'Cálculos '!S796)</f>
        <v/>
      </c>
      <c r="M790" s="172" t="str">
        <f>IF('Cálculos '!T796="","",'Cálculos '!T796)</f>
        <v/>
      </c>
      <c r="N790" s="172" t="str">
        <f>IF('Cálculos '!U796="","",'Cálculos '!U796)</f>
        <v/>
      </c>
      <c r="O790" s="172" t="str">
        <f>IF('Cálculos '!V796="","",'Cálculos '!V796)</f>
        <v/>
      </c>
      <c r="P790" s="172" t="str">
        <f>IF('Cálculos '!W796="","",'Cálculos '!W796)</f>
        <v/>
      </c>
      <c r="Q790" s="172" t="str">
        <f>IF('Cálculos '!X796="","",'Cálculos '!X796)</f>
        <v/>
      </c>
      <c r="R790" s="172" t="str">
        <f>IF('Cálculos '!Y796="","",'Cálculos '!Y796)</f>
        <v/>
      </c>
      <c r="S790" s="172" t="str">
        <f>IF('Cálculos '!Z796="","",'Cálculos '!Z796)</f>
        <v/>
      </c>
      <c r="T790" s="172" t="str">
        <f>IF('Cálculos '!AA796="","",'Cálculos '!AA796)</f>
        <v/>
      </c>
      <c r="U790" s="172" t="str">
        <f>IF('Cálculos '!AB796="","",'Cálculos '!AB796)</f>
        <v/>
      </c>
      <c r="V790" s="172" t="str">
        <f>IF('Cálculos '!AC796="","",'Cálculos '!AC796)</f>
        <v/>
      </c>
      <c r="W790" s="172" t="str">
        <f>IF('Cálculos '!AD796="","",'Cálculos '!AD796)</f>
        <v/>
      </c>
      <c r="X790" s="172" t="str">
        <f>IF('Cálculos '!AE796="","",'Cálculos '!AE796)</f>
        <v/>
      </c>
      <c r="Y790" s="172" t="str">
        <f>IF('Cálculos '!AF796="","",'Cálculos '!AF796)</f>
        <v/>
      </c>
      <c r="Z790" s="172" t="str">
        <f>IF('Cálculos '!AG796="","",'Cálculos '!AG796)</f>
        <v/>
      </c>
      <c r="AA790" s="172" t="str">
        <f>IF('Cálculos '!AH796="","",'Cálculos '!AH796)</f>
        <v/>
      </c>
      <c r="AB790" s="172" t="str">
        <f>IF('Cálculos '!AI796="","",'Cálculos '!AI796)</f>
        <v/>
      </c>
      <c r="AC790" s="172" t="str">
        <f>IF('Cálculos '!AJ796="","",'Cálculos '!AJ796)</f>
        <v/>
      </c>
      <c r="AD790" s="172" t="str">
        <f>IF('Cálculos '!AK796="","",'Cálculos '!AK796)</f>
        <v/>
      </c>
      <c r="AE790" s="172" t="str">
        <f>IF('Cálculos '!AL796="","",'Cálculos '!AL796)</f>
        <v/>
      </c>
      <c r="AF790" s="172" t="str">
        <f>IF('Cálculos '!AM796="","",'Cálculos '!AM796)</f>
        <v/>
      </c>
      <c r="AG790" s="172" t="str">
        <f>IF('Cálculos '!AN796="","",'Cálculos '!AN796)</f>
        <v/>
      </c>
      <c r="AH790" s="172" t="str">
        <f>IF('Cálculos '!AO796="","",'Cálculos '!AO796)</f>
        <v/>
      </c>
      <c r="AI790" s="172" t="str">
        <f>IF('Cálculos '!AP796="","",'Cálculos '!AP796)</f>
        <v/>
      </c>
      <c r="AJ790" s="443" t="str">
        <f>IF('Cálculos '!AQ796="","",'Cálculos '!AQ796)</f>
        <v/>
      </c>
      <c r="AK790" s="446" t="str">
        <f>IF('Cálculos '!D796="","",AVERAGE(C790:AJ790))</f>
        <v/>
      </c>
      <c r="AM790" s="181">
        <f t="shared" si="470"/>
        <v>788</v>
      </c>
      <c r="AN790" s="284" t="str">
        <f t="shared" si="471"/>
        <v/>
      </c>
      <c r="AO790" s="285" t="str">
        <f t="shared" si="472"/>
        <v/>
      </c>
      <c r="AP790" s="285" t="str">
        <f t="shared" si="473"/>
        <v/>
      </c>
      <c r="AQ790" s="285" t="str">
        <f t="shared" si="474"/>
        <v/>
      </c>
      <c r="AR790" s="182" t="str">
        <f t="shared" si="475"/>
        <v/>
      </c>
      <c r="AS790" s="182" t="str">
        <f t="shared" si="476"/>
        <v/>
      </c>
      <c r="AT790" s="182" t="str">
        <f t="shared" si="477"/>
        <v/>
      </c>
      <c r="AU790" s="182" t="str">
        <f t="shared" si="478"/>
        <v/>
      </c>
      <c r="AV790" s="182" t="str">
        <f t="shared" si="479"/>
        <v/>
      </c>
      <c r="AW790" s="182" t="str">
        <f t="shared" si="480"/>
        <v/>
      </c>
      <c r="AX790" s="182" t="str">
        <f t="shared" si="481"/>
        <v/>
      </c>
      <c r="AY790" s="182" t="str">
        <f t="shared" si="482"/>
        <v/>
      </c>
      <c r="AZ790" s="182" t="str">
        <f t="shared" si="483"/>
        <v/>
      </c>
      <c r="BA790" s="182" t="str">
        <f t="shared" si="484"/>
        <v/>
      </c>
      <c r="BB790" s="182" t="str">
        <f t="shared" si="485"/>
        <v/>
      </c>
      <c r="BC790" s="182" t="str">
        <f t="shared" si="486"/>
        <v/>
      </c>
      <c r="BD790" s="182" t="str">
        <f t="shared" si="487"/>
        <v/>
      </c>
      <c r="BE790" s="182" t="str">
        <f t="shared" si="488"/>
        <v/>
      </c>
      <c r="BF790" s="182" t="str">
        <f t="shared" si="489"/>
        <v/>
      </c>
      <c r="BG790" s="182" t="str">
        <f t="shared" si="490"/>
        <v/>
      </c>
      <c r="BH790" s="182" t="str">
        <f t="shared" si="491"/>
        <v/>
      </c>
      <c r="BI790" s="182" t="str">
        <f t="shared" si="492"/>
        <v/>
      </c>
      <c r="BJ790" s="182" t="str">
        <f t="shared" si="493"/>
        <v/>
      </c>
      <c r="BK790" s="182" t="str">
        <f t="shared" si="494"/>
        <v/>
      </c>
      <c r="BL790" s="182" t="str">
        <f t="shared" si="495"/>
        <v/>
      </c>
      <c r="BM790" s="182" t="str">
        <f t="shared" si="496"/>
        <v/>
      </c>
      <c r="BN790" s="182" t="str">
        <f t="shared" si="497"/>
        <v/>
      </c>
      <c r="BO790" s="182" t="str">
        <f t="shared" si="498"/>
        <v/>
      </c>
      <c r="BP790" s="182" t="str">
        <f t="shared" si="499"/>
        <v/>
      </c>
      <c r="BQ790" s="182" t="str">
        <f t="shared" si="500"/>
        <v/>
      </c>
      <c r="BR790" s="182" t="str">
        <f t="shared" si="501"/>
        <v/>
      </c>
      <c r="BS790" s="182" t="str">
        <f t="shared" si="502"/>
        <v/>
      </c>
      <c r="BT790" s="182" t="str">
        <f t="shared" si="503"/>
        <v/>
      </c>
      <c r="BU790" s="183" t="str">
        <f t="shared" si="504"/>
        <v/>
      </c>
      <c r="BV790" s="184" t="str">
        <f>IF('Cálculos '!C796="","",AVERAGE(AN790:BU790))</f>
        <v/>
      </c>
    </row>
    <row r="791" spans="2:74" ht="17.25" hidden="1" thickBot="1" x14ac:dyDescent="0.35">
      <c r="B791" s="165">
        <f t="shared" si="469"/>
        <v>789</v>
      </c>
      <c r="C791" s="171" t="str">
        <f>IF('Cálculos '!J797="","",'Cálculos '!J797)</f>
        <v/>
      </c>
      <c r="D791" s="172" t="str">
        <f>IF('Cálculos '!K797="","",'Cálculos '!K797)</f>
        <v/>
      </c>
      <c r="E791" s="172" t="str">
        <f>IF('Cálculos '!L797="","",'Cálculos '!L797)</f>
        <v/>
      </c>
      <c r="F791" s="172" t="str">
        <f>IF('Cálculos '!M797="","",'Cálculos '!M797)</f>
        <v/>
      </c>
      <c r="G791" s="172" t="str">
        <f>IF('Cálculos '!N797="","",'Cálculos '!N797)</f>
        <v/>
      </c>
      <c r="H791" s="172" t="str">
        <f>IF('Cálculos '!O797="","",'Cálculos '!O797)</f>
        <v/>
      </c>
      <c r="I791" s="172" t="str">
        <f>IF('Cálculos '!P797="","",'Cálculos '!P797)</f>
        <v/>
      </c>
      <c r="J791" s="172" t="str">
        <f>IF('Cálculos '!Q797="","",'Cálculos '!Q797)</f>
        <v/>
      </c>
      <c r="K791" s="172" t="str">
        <f>IF('Cálculos '!R797="","",'Cálculos '!R797)</f>
        <v/>
      </c>
      <c r="L791" s="172" t="str">
        <f>IF('Cálculos '!S797="","",'Cálculos '!S797)</f>
        <v/>
      </c>
      <c r="M791" s="172" t="str">
        <f>IF('Cálculos '!T797="","",'Cálculos '!T797)</f>
        <v/>
      </c>
      <c r="N791" s="172" t="str">
        <f>IF('Cálculos '!U797="","",'Cálculos '!U797)</f>
        <v/>
      </c>
      <c r="O791" s="172" t="str">
        <f>IF('Cálculos '!V797="","",'Cálculos '!V797)</f>
        <v/>
      </c>
      <c r="P791" s="172" t="str">
        <f>IF('Cálculos '!W797="","",'Cálculos '!W797)</f>
        <v/>
      </c>
      <c r="Q791" s="172" t="str">
        <f>IF('Cálculos '!X797="","",'Cálculos '!X797)</f>
        <v/>
      </c>
      <c r="R791" s="172" t="str">
        <f>IF('Cálculos '!Y797="","",'Cálculos '!Y797)</f>
        <v/>
      </c>
      <c r="S791" s="172" t="str">
        <f>IF('Cálculos '!Z797="","",'Cálculos '!Z797)</f>
        <v/>
      </c>
      <c r="T791" s="172" t="str">
        <f>IF('Cálculos '!AA797="","",'Cálculos '!AA797)</f>
        <v/>
      </c>
      <c r="U791" s="172" t="str">
        <f>IF('Cálculos '!AB797="","",'Cálculos '!AB797)</f>
        <v/>
      </c>
      <c r="V791" s="172" t="str">
        <f>IF('Cálculos '!AC797="","",'Cálculos '!AC797)</f>
        <v/>
      </c>
      <c r="W791" s="172" t="str">
        <f>IF('Cálculos '!AD797="","",'Cálculos '!AD797)</f>
        <v/>
      </c>
      <c r="X791" s="172" t="str">
        <f>IF('Cálculos '!AE797="","",'Cálculos '!AE797)</f>
        <v/>
      </c>
      <c r="Y791" s="172" t="str">
        <f>IF('Cálculos '!AF797="","",'Cálculos '!AF797)</f>
        <v/>
      </c>
      <c r="Z791" s="172" t="str">
        <f>IF('Cálculos '!AG797="","",'Cálculos '!AG797)</f>
        <v/>
      </c>
      <c r="AA791" s="172" t="str">
        <f>IF('Cálculos '!AH797="","",'Cálculos '!AH797)</f>
        <v/>
      </c>
      <c r="AB791" s="172" t="str">
        <f>IF('Cálculos '!AI797="","",'Cálculos '!AI797)</f>
        <v/>
      </c>
      <c r="AC791" s="172" t="str">
        <f>IF('Cálculos '!AJ797="","",'Cálculos '!AJ797)</f>
        <v/>
      </c>
      <c r="AD791" s="172" t="str">
        <f>IF('Cálculos '!AK797="","",'Cálculos '!AK797)</f>
        <v/>
      </c>
      <c r="AE791" s="172" t="str">
        <f>IF('Cálculos '!AL797="","",'Cálculos '!AL797)</f>
        <v/>
      </c>
      <c r="AF791" s="172" t="str">
        <f>IF('Cálculos '!AM797="","",'Cálculos '!AM797)</f>
        <v/>
      </c>
      <c r="AG791" s="172" t="str">
        <f>IF('Cálculos '!AN797="","",'Cálculos '!AN797)</f>
        <v/>
      </c>
      <c r="AH791" s="172" t="str">
        <f>IF('Cálculos '!AO797="","",'Cálculos '!AO797)</f>
        <v/>
      </c>
      <c r="AI791" s="172" t="str">
        <f>IF('Cálculos '!AP797="","",'Cálculos '!AP797)</f>
        <v/>
      </c>
      <c r="AJ791" s="443" t="str">
        <f>IF('Cálculos '!AQ797="","",'Cálculos '!AQ797)</f>
        <v/>
      </c>
      <c r="AK791" s="446" t="str">
        <f>IF('Cálculos '!D797="","",AVERAGE(C791:AJ791))</f>
        <v/>
      </c>
      <c r="AM791" s="181">
        <f t="shared" si="470"/>
        <v>789</v>
      </c>
      <c r="AN791" s="284" t="str">
        <f t="shared" si="471"/>
        <v/>
      </c>
      <c r="AO791" s="285" t="str">
        <f t="shared" si="472"/>
        <v/>
      </c>
      <c r="AP791" s="285" t="str">
        <f t="shared" si="473"/>
        <v/>
      </c>
      <c r="AQ791" s="285" t="str">
        <f t="shared" si="474"/>
        <v/>
      </c>
      <c r="AR791" s="182" t="str">
        <f t="shared" si="475"/>
        <v/>
      </c>
      <c r="AS791" s="182" t="str">
        <f t="shared" si="476"/>
        <v/>
      </c>
      <c r="AT791" s="182" t="str">
        <f t="shared" si="477"/>
        <v/>
      </c>
      <c r="AU791" s="182" t="str">
        <f t="shared" si="478"/>
        <v/>
      </c>
      <c r="AV791" s="182" t="str">
        <f t="shared" si="479"/>
        <v/>
      </c>
      <c r="AW791" s="182" t="str">
        <f t="shared" si="480"/>
        <v/>
      </c>
      <c r="AX791" s="182" t="str">
        <f t="shared" si="481"/>
        <v/>
      </c>
      <c r="AY791" s="182" t="str">
        <f t="shared" si="482"/>
        <v/>
      </c>
      <c r="AZ791" s="182" t="str">
        <f t="shared" si="483"/>
        <v/>
      </c>
      <c r="BA791" s="182" t="str">
        <f t="shared" si="484"/>
        <v/>
      </c>
      <c r="BB791" s="182" t="str">
        <f t="shared" si="485"/>
        <v/>
      </c>
      <c r="BC791" s="182" t="str">
        <f t="shared" si="486"/>
        <v/>
      </c>
      <c r="BD791" s="182" t="str">
        <f t="shared" si="487"/>
        <v/>
      </c>
      <c r="BE791" s="182" t="str">
        <f t="shared" si="488"/>
        <v/>
      </c>
      <c r="BF791" s="182" t="str">
        <f t="shared" si="489"/>
        <v/>
      </c>
      <c r="BG791" s="182" t="str">
        <f t="shared" si="490"/>
        <v/>
      </c>
      <c r="BH791" s="182" t="str">
        <f t="shared" si="491"/>
        <v/>
      </c>
      <c r="BI791" s="182" t="str">
        <f t="shared" si="492"/>
        <v/>
      </c>
      <c r="BJ791" s="182" t="str">
        <f t="shared" si="493"/>
        <v/>
      </c>
      <c r="BK791" s="182" t="str">
        <f t="shared" si="494"/>
        <v/>
      </c>
      <c r="BL791" s="182" t="str">
        <f t="shared" si="495"/>
        <v/>
      </c>
      <c r="BM791" s="182" t="str">
        <f t="shared" si="496"/>
        <v/>
      </c>
      <c r="BN791" s="182" t="str">
        <f t="shared" si="497"/>
        <v/>
      </c>
      <c r="BO791" s="182" t="str">
        <f t="shared" si="498"/>
        <v/>
      </c>
      <c r="BP791" s="182" t="str">
        <f t="shared" si="499"/>
        <v/>
      </c>
      <c r="BQ791" s="182" t="str">
        <f t="shared" si="500"/>
        <v/>
      </c>
      <c r="BR791" s="182" t="str">
        <f t="shared" si="501"/>
        <v/>
      </c>
      <c r="BS791" s="182" t="str">
        <f t="shared" si="502"/>
        <v/>
      </c>
      <c r="BT791" s="182" t="str">
        <f t="shared" si="503"/>
        <v/>
      </c>
      <c r="BU791" s="183" t="str">
        <f t="shared" si="504"/>
        <v/>
      </c>
      <c r="BV791" s="184" t="str">
        <f>IF('Cálculos '!C797="","",AVERAGE(AN791:BU791))</f>
        <v/>
      </c>
    </row>
    <row r="792" spans="2:74" ht="17.25" hidden="1" thickBot="1" x14ac:dyDescent="0.35">
      <c r="B792" s="165">
        <f t="shared" si="469"/>
        <v>790</v>
      </c>
      <c r="C792" s="171" t="str">
        <f>IF('Cálculos '!J798="","",'Cálculos '!J798)</f>
        <v/>
      </c>
      <c r="D792" s="172" t="str">
        <f>IF('Cálculos '!K798="","",'Cálculos '!K798)</f>
        <v/>
      </c>
      <c r="E792" s="172" t="str">
        <f>IF('Cálculos '!L798="","",'Cálculos '!L798)</f>
        <v/>
      </c>
      <c r="F792" s="172" t="str">
        <f>IF('Cálculos '!M798="","",'Cálculos '!M798)</f>
        <v/>
      </c>
      <c r="G792" s="172" t="str">
        <f>IF('Cálculos '!N798="","",'Cálculos '!N798)</f>
        <v/>
      </c>
      <c r="H792" s="172" t="str">
        <f>IF('Cálculos '!O798="","",'Cálculos '!O798)</f>
        <v/>
      </c>
      <c r="I792" s="172" t="str">
        <f>IF('Cálculos '!P798="","",'Cálculos '!P798)</f>
        <v/>
      </c>
      <c r="J792" s="172" t="str">
        <f>IF('Cálculos '!Q798="","",'Cálculos '!Q798)</f>
        <v/>
      </c>
      <c r="K792" s="172" t="str">
        <f>IF('Cálculos '!R798="","",'Cálculos '!R798)</f>
        <v/>
      </c>
      <c r="L792" s="172" t="str">
        <f>IF('Cálculos '!S798="","",'Cálculos '!S798)</f>
        <v/>
      </c>
      <c r="M792" s="172" t="str">
        <f>IF('Cálculos '!T798="","",'Cálculos '!T798)</f>
        <v/>
      </c>
      <c r="N792" s="172" t="str">
        <f>IF('Cálculos '!U798="","",'Cálculos '!U798)</f>
        <v/>
      </c>
      <c r="O792" s="172" t="str">
        <f>IF('Cálculos '!V798="","",'Cálculos '!V798)</f>
        <v/>
      </c>
      <c r="P792" s="172" t="str">
        <f>IF('Cálculos '!W798="","",'Cálculos '!W798)</f>
        <v/>
      </c>
      <c r="Q792" s="172" t="str">
        <f>IF('Cálculos '!X798="","",'Cálculos '!X798)</f>
        <v/>
      </c>
      <c r="R792" s="172" t="str">
        <f>IF('Cálculos '!Y798="","",'Cálculos '!Y798)</f>
        <v/>
      </c>
      <c r="S792" s="172" t="str">
        <f>IF('Cálculos '!Z798="","",'Cálculos '!Z798)</f>
        <v/>
      </c>
      <c r="T792" s="172" t="str">
        <f>IF('Cálculos '!AA798="","",'Cálculos '!AA798)</f>
        <v/>
      </c>
      <c r="U792" s="172" t="str">
        <f>IF('Cálculos '!AB798="","",'Cálculos '!AB798)</f>
        <v/>
      </c>
      <c r="V792" s="172" t="str">
        <f>IF('Cálculos '!AC798="","",'Cálculos '!AC798)</f>
        <v/>
      </c>
      <c r="W792" s="172" t="str">
        <f>IF('Cálculos '!AD798="","",'Cálculos '!AD798)</f>
        <v/>
      </c>
      <c r="X792" s="172" t="str">
        <f>IF('Cálculos '!AE798="","",'Cálculos '!AE798)</f>
        <v/>
      </c>
      <c r="Y792" s="172" t="str">
        <f>IF('Cálculos '!AF798="","",'Cálculos '!AF798)</f>
        <v/>
      </c>
      <c r="Z792" s="172" t="str">
        <f>IF('Cálculos '!AG798="","",'Cálculos '!AG798)</f>
        <v/>
      </c>
      <c r="AA792" s="172" t="str">
        <f>IF('Cálculos '!AH798="","",'Cálculos '!AH798)</f>
        <v/>
      </c>
      <c r="AB792" s="172" t="str">
        <f>IF('Cálculos '!AI798="","",'Cálculos '!AI798)</f>
        <v/>
      </c>
      <c r="AC792" s="172" t="str">
        <f>IF('Cálculos '!AJ798="","",'Cálculos '!AJ798)</f>
        <v/>
      </c>
      <c r="AD792" s="172" t="str">
        <f>IF('Cálculos '!AK798="","",'Cálculos '!AK798)</f>
        <v/>
      </c>
      <c r="AE792" s="172" t="str">
        <f>IF('Cálculos '!AL798="","",'Cálculos '!AL798)</f>
        <v/>
      </c>
      <c r="AF792" s="172" t="str">
        <f>IF('Cálculos '!AM798="","",'Cálculos '!AM798)</f>
        <v/>
      </c>
      <c r="AG792" s="172" t="str">
        <f>IF('Cálculos '!AN798="","",'Cálculos '!AN798)</f>
        <v/>
      </c>
      <c r="AH792" s="172" t="str">
        <f>IF('Cálculos '!AO798="","",'Cálculos '!AO798)</f>
        <v/>
      </c>
      <c r="AI792" s="172" t="str">
        <f>IF('Cálculos '!AP798="","",'Cálculos '!AP798)</f>
        <v/>
      </c>
      <c r="AJ792" s="443" t="str">
        <f>IF('Cálculos '!AQ798="","",'Cálculos '!AQ798)</f>
        <v/>
      </c>
      <c r="AK792" s="446" t="str">
        <f>IF('Cálculos '!D798="","",AVERAGE(C792:AJ792))</f>
        <v/>
      </c>
      <c r="AM792" s="181">
        <f t="shared" si="470"/>
        <v>790</v>
      </c>
      <c r="AN792" s="284" t="str">
        <f t="shared" si="471"/>
        <v/>
      </c>
      <c r="AO792" s="285" t="str">
        <f t="shared" si="472"/>
        <v/>
      </c>
      <c r="AP792" s="285" t="str">
        <f t="shared" si="473"/>
        <v/>
      </c>
      <c r="AQ792" s="285" t="str">
        <f t="shared" si="474"/>
        <v/>
      </c>
      <c r="AR792" s="182" t="str">
        <f t="shared" si="475"/>
        <v/>
      </c>
      <c r="AS792" s="182" t="str">
        <f t="shared" si="476"/>
        <v/>
      </c>
      <c r="AT792" s="182" t="str">
        <f t="shared" si="477"/>
        <v/>
      </c>
      <c r="AU792" s="182" t="str">
        <f t="shared" si="478"/>
        <v/>
      </c>
      <c r="AV792" s="182" t="str">
        <f t="shared" si="479"/>
        <v/>
      </c>
      <c r="AW792" s="182" t="str">
        <f t="shared" si="480"/>
        <v/>
      </c>
      <c r="AX792" s="182" t="str">
        <f t="shared" si="481"/>
        <v/>
      </c>
      <c r="AY792" s="182" t="str">
        <f t="shared" si="482"/>
        <v/>
      </c>
      <c r="AZ792" s="182" t="str">
        <f t="shared" si="483"/>
        <v/>
      </c>
      <c r="BA792" s="182" t="str">
        <f t="shared" si="484"/>
        <v/>
      </c>
      <c r="BB792" s="182" t="str">
        <f t="shared" si="485"/>
        <v/>
      </c>
      <c r="BC792" s="182" t="str">
        <f t="shared" si="486"/>
        <v/>
      </c>
      <c r="BD792" s="182" t="str">
        <f t="shared" si="487"/>
        <v/>
      </c>
      <c r="BE792" s="182" t="str">
        <f t="shared" si="488"/>
        <v/>
      </c>
      <c r="BF792" s="182" t="str">
        <f t="shared" si="489"/>
        <v/>
      </c>
      <c r="BG792" s="182" t="str">
        <f t="shared" si="490"/>
        <v/>
      </c>
      <c r="BH792" s="182" t="str">
        <f t="shared" si="491"/>
        <v/>
      </c>
      <c r="BI792" s="182" t="str">
        <f t="shared" si="492"/>
        <v/>
      </c>
      <c r="BJ792" s="182" t="str">
        <f t="shared" si="493"/>
        <v/>
      </c>
      <c r="BK792" s="182" t="str">
        <f t="shared" si="494"/>
        <v/>
      </c>
      <c r="BL792" s="182" t="str">
        <f t="shared" si="495"/>
        <v/>
      </c>
      <c r="BM792" s="182" t="str">
        <f t="shared" si="496"/>
        <v/>
      </c>
      <c r="BN792" s="182" t="str">
        <f t="shared" si="497"/>
        <v/>
      </c>
      <c r="BO792" s="182" t="str">
        <f t="shared" si="498"/>
        <v/>
      </c>
      <c r="BP792" s="182" t="str">
        <f t="shared" si="499"/>
        <v/>
      </c>
      <c r="BQ792" s="182" t="str">
        <f t="shared" si="500"/>
        <v/>
      </c>
      <c r="BR792" s="182" t="str">
        <f t="shared" si="501"/>
        <v/>
      </c>
      <c r="BS792" s="182" t="str">
        <f t="shared" si="502"/>
        <v/>
      </c>
      <c r="BT792" s="182" t="str">
        <f t="shared" si="503"/>
        <v/>
      </c>
      <c r="BU792" s="183" t="str">
        <f t="shared" si="504"/>
        <v/>
      </c>
      <c r="BV792" s="184" t="str">
        <f>IF('Cálculos '!C798="","",AVERAGE(AN792:BU792))</f>
        <v/>
      </c>
    </row>
    <row r="793" spans="2:74" ht="17.25" hidden="1" thickBot="1" x14ac:dyDescent="0.35">
      <c r="B793" s="165">
        <f t="shared" si="469"/>
        <v>791</v>
      </c>
      <c r="C793" s="171" t="str">
        <f>IF('Cálculos '!J799="","",'Cálculos '!J799)</f>
        <v/>
      </c>
      <c r="D793" s="172" t="str">
        <f>IF('Cálculos '!K799="","",'Cálculos '!K799)</f>
        <v/>
      </c>
      <c r="E793" s="172" t="str">
        <f>IF('Cálculos '!L799="","",'Cálculos '!L799)</f>
        <v/>
      </c>
      <c r="F793" s="172" t="str">
        <f>IF('Cálculos '!M799="","",'Cálculos '!M799)</f>
        <v/>
      </c>
      <c r="G793" s="172" t="str">
        <f>IF('Cálculos '!N799="","",'Cálculos '!N799)</f>
        <v/>
      </c>
      <c r="H793" s="172" t="str">
        <f>IF('Cálculos '!O799="","",'Cálculos '!O799)</f>
        <v/>
      </c>
      <c r="I793" s="172" t="str">
        <f>IF('Cálculos '!P799="","",'Cálculos '!P799)</f>
        <v/>
      </c>
      <c r="J793" s="172" t="str">
        <f>IF('Cálculos '!Q799="","",'Cálculos '!Q799)</f>
        <v/>
      </c>
      <c r="K793" s="172" t="str">
        <f>IF('Cálculos '!R799="","",'Cálculos '!R799)</f>
        <v/>
      </c>
      <c r="L793" s="172" t="str">
        <f>IF('Cálculos '!S799="","",'Cálculos '!S799)</f>
        <v/>
      </c>
      <c r="M793" s="172" t="str">
        <f>IF('Cálculos '!T799="","",'Cálculos '!T799)</f>
        <v/>
      </c>
      <c r="N793" s="172" t="str">
        <f>IF('Cálculos '!U799="","",'Cálculos '!U799)</f>
        <v/>
      </c>
      <c r="O793" s="172" t="str">
        <f>IF('Cálculos '!V799="","",'Cálculos '!V799)</f>
        <v/>
      </c>
      <c r="P793" s="172" t="str">
        <f>IF('Cálculos '!W799="","",'Cálculos '!W799)</f>
        <v/>
      </c>
      <c r="Q793" s="172" t="str">
        <f>IF('Cálculos '!X799="","",'Cálculos '!X799)</f>
        <v/>
      </c>
      <c r="R793" s="172" t="str">
        <f>IF('Cálculos '!Y799="","",'Cálculos '!Y799)</f>
        <v/>
      </c>
      <c r="S793" s="172" t="str">
        <f>IF('Cálculos '!Z799="","",'Cálculos '!Z799)</f>
        <v/>
      </c>
      <c r="T793" s="172" t="str">
        <f>IF('Cálculos '!AA799="","",'Cálculos '!AA799)</f>
        <v/>
      </c>
      <c r="U793" s="172" t="str">
        <f>IF('Cálculos '!AB799="","",'Cálculos '!AB799)</f>
        <v/>
      </c>
      <c r="V793" s="172" t="str">
        <f>IF('Cálculos '!AC799="","",'Cálculos '!AC799)</f>
        <v/>
      </c>
      <c r="W793" s="172" t="str">
        <f>IF('Cálculos '!AD799="","",'Cálculos '!AD799)</f>
        <v/>
      </c>
      <c r="X793" s="172" t="str">
        <f>IF('Cálculos '!AE799="","",'Cálculos '!AE799)</f>
        <v/>
      </c>
      <c r="Y793" s="172" t="str">
        <f>IF('Cálculos '!AF799="","",'Cálculos '!AF799)</f>
        <v/>
      </c>
      <c r="Z793" s="172" t="str">
        <f>IF('Cálculos '!AG799="","",'Cálculos '!AG799)</f>
        <v/>
      </c>
      <c r="AA793" s="172" t="str">
        <f>IF('Cálculos '!AH799="","",'Cálculos '!AH799)</f>
        <v/>
      </c>
      <c r="AB793" s="172" t="str">
        <f>IF('Cálculos '!AI799="","",'Cálculos '!AI799)</f>
        <v/>
      </c>
      <c r="AC793" s="172" t="str">
        <f>IF('Cálculos '!AJ799="","",'Cálculos '!AJ799)</f>
        <v/>
      </c>
      <c r="AD793" s="172" t="str">
        <f>IF('Cálculos '!AK799="","",'Cálculos '!AK799)</f>
        <v/>
      </c>
      <c r="AE793" s="172" t="str">
        <f>IF('Cálculos '!AL799="","",'Cálculos '!AL799)</f>
        <v/>
      </c>
      <c r="AF793" s="172" t="str">
        <f>IF('Cálculos '!AM799="","",'Cálculos '!AM799)</f>
        <v/>
      </c>
      <c r="AG793" s="172" t="str">
        <f>IF('Cálculos '!AN799="","",'Cálculos '!AN799)</f>
        <v/>
      </c>
      <c r="AH793" s="172" t="str">
        <f>IF('Cálculos '!AO799="","",'Cálculos '!AO799)</f>
        <v/>
      </c>
      <c r="AI793" s="172" t="str">
        <f>IF('Cálculos '!AP799="","",'Cálculos '!AP799)</f>
        <v/>
      </c>
      <c r="AJ793" s="443" t="str">
        <f>IF('Cálculos '!AQ799="","",'Cálculos '!AQ799)</f>
        <v/>
      </c>
      <c r="AK793" s="446" t="str">
        <f>IF('Cálculos '!D799="","",AVERAGE(C793:AJ793))</f>
        <v/>
      </c>
      <c r="AM793" s="181">
        <f t="shared" si="470"/>
        <v>791</v>
      </c>
      <c r="AN793" s="284" t="str">
        <f t="shared" si="471"/>
        <v/>
      </c>
      <c r="AO793" s="285" t="str">
        <f t="shared" si="472"/>
        <v/>
      </c>
      <c r="AP793" s="285" t="str">
        <f t="shared" si="473"/>
        <v/>
      </c>
      <c r="AQ793" s="285" t="str">
        <f t="shared" si="474"/>
        <v/>
      </c>
      <c r="AR793" s="182" t="str">
        <f t="shared" si="475"/>
        <v/>
      </c>
      <c r="AS793" s="182" t="str">
        <f t="shared" si="476"/>
        <v/>
      </c>
      <c r="AT793" s="182" t="str">
        <f t="shared" si="477"/>
        <v/>
      </c>
      <c r="AU793" s="182" t="str">
        <f t="shared" si="478"/>
        <v/>
      </c>
      <c r="AV793" s="182" t="str">
        <f t="shared" si="479"/>
        <v/>
      </c>
      <c r="AW793" s="182" t="str">
        <f t="shared" si="480"/>
        <v/>
      </c>
      <c r="AX793" s="182" t="str">
        <f t="shared" si="481"/>
        <v/>
      </c>
      <c r="AY793" s="182" t="str">
        <f t="shared" si="482"/>
        <v/>
      </c>
      <c r="AZ793" s="182" t="str">
        <f t="shared" si="483"/>
        <v/>
      </c>
      <c r="BA793" s="182" t="str">
        <f t="shared" si="484"/>
        <v/>
      </c>
      <c r="BB793" s="182" t="str">
        <f t="shared" si="485"/>
        <v/>
      </c>
      <c r="BC793" s="182" t="str">
        <f t="shared" si="486"/>
        <v/>
      </c>
      <c r="BD793" s="182" t="str">
        <f t="shared" si="487"/>
        <v/>
      </c>
      <c r="BE793" s="182" t="str">
        <f t="shared" si="488"/>
        <v/>
      </c>
      <c r="BF793" s="182" t="str">
        <f t="shared" si="489"/>
        <v/>
      </c>
      <c r="BG793" s="182" t="str">
        <f t="shared" si="490"/>
        <v/>
      </c>
      <c r="BH793" s="182" t="str">
        <f t="shared" si="491"/>
        <v/>
      </c>
      <c r="BI793" s="182" t="str">
        <f t="shared" si="492"/>
        <v/>
      </c>
      <c r="BJ793" s="182" t="str">
        <f t="shared" si="493"/>
        <v/>
      </c>
      <c r="BK793" s="182" t="str">
        <f t="shared" si="494"/>
        <v/>
      </c>
      <c r="BL793" s="182" t="str">
        <f t="shared" si="495"/>
        <v/>
      </c>
      <c r="BM793" s="182" t="str">
        <f t="shared" si="496"/>
        <v/>
      </c>
      <c r="BN793" s="182" t="str">
        <f t="shared" si="497"/>
        <v/>
      </c>
      <c r="BO793" s="182" t="str">
        <f t="shared" si="498"/>
        <v/>
      </c>
      <c r="BP793" s="182" t="str">
        <f t="shared" si="499"/>
        <v/>
      </c>
      <c r="BQ793" s="182" t="str">
        <f t="shared" si="500"/>
        <v/>
      </c>
      <c r="BR793" s="182" t="str">
        <f t="shared" si="501"/>
        <v/>
      </c>
      <c r="BS793" s="182" t="str">
        <f t="shared" si="502"/>
        <v/>
      </c>
      <c r="BT793" s="182" t="str">
        <f t="shared" si="503"/>
        <v/>
      </c>
      <c r="BU793" s="183" t="str">
        <f t="shared" si="504"/>
        <v/>
      </c>
      <c r="BV793" s="184" t="str">
        <f>IF('Cálculos '!C799="","",AVERAGE(AN793:BU793))</f>
        <v/>
      </c>
    </row>
    <row r="794" spans="2:74" ht="17.25" hidden="1" thickBot="1" x14ac:dyDescent="0.35">
      <c r="B794" s="165">
        <f t="shared" si="469"/>
        <v>792</v>
      </c>
      <c r="C794" s="171" t="str">
        <f>IF('Cálculos '!J800="","",'Cálculos '!J800)</f>
        <v/>
      </c>
      <c r="D794" s="172" t="str">
        <f>IF('Cálculos '!K800="","",'Cálculos '!K800)</f>
        <v/>
      </c>
      <c r="E794" s="172" t="str">
        <f>IF('Cálculos '!L800="","",'Cálculos '!L800)</f>
        <v/>
      </c>
      <c r="F794" s="172" t="str">
        <f>IF('Cálculos '!M800="","",'Cálculos '!M800)</f>
        <v/>
      </c>
      <c r="G794" s="172" t="str">
        <f>IF('Cálculos '!N800="","",'Cálculos '!N800)</f>
        <v/>
      </c>
      <c r="H794" s="172" t="str">
        <f>IF('Cálculos '!O800="","",'Cálculos '!O800)</f>
        <v/>
      </c>
      <c r="I794" s="172" t="str">
        <f>IF('Cálculos '!P800="","",'Cálculos '!P800)</f>
        <v/>
      </c>
      <c r="J794" s="172" t="str">
        <f>IF('Cálculos '!Q800="","",'Cálculos '!Q800)</f>
        <v/>
      </c>
      <c r="K794" s="172" t="str">
        <f>IF('Cálculos '!R800="","",'Cálculos '!R800)</f>
        <v/>
      </c>
      <c r="L794" s="172" t="str">
        <f>IF('Cálculos '!S800="","",'Cálculos '!S800)</f>
        <v/>
      </c>
      <c r="M794" s="172" t="str">
        <f>IF('Cálculos '!T800="","",'Cálculos '!T800)</f>
        <v/>
      </c>
      <c r="N794" s="172" t="str">
        <f>IF('Cálculos '!U800="","",'Cálculos '!U800)</f>
        <v/>
      </c>
      <c r="O794" s="172" t="str">
        <f>IF('Cálculos '!V800="","",'Cálculos '!V800)</f>
        <v/>
      </c>
      <c r="P794" s="172" t="str">
        <f>IF('Cálculos '!W800="","",'Cálculos '!W800)</f>
        <v/>
      </c>
      <c r="Q794" s="172" t="str">
        <f>IF('Cálculos '!X800="","",'Cálculos '!X800)</f>
        <v/>
      </c>
      <c r="R794" s="172" t="str">
        <f>IF('Cálculos '!Y800="","",'Cálculos '!Y800)</f>
        <v/>
      </c>
      <c r="S794" s="172" t="str">
        <f>IF('Cálculos '!Z800="","",'Cálculos '!Z800)</f>
        <v/>
      </c>
      <c r="T794" s="172" t="str">
        <f>IF('Cálculos '!AA800="","",'Cálculos '!AA800)</f>
        <v/>
      </c>
      <c r="U794" s="172" t="str">
        <f>IF('Cálculos '!AB800="","",'Cálculos '!AB800)</f>
        <v/>
      </c>
      <c r="V794" s="172" t="str">
        <f>IF('Cálculos '!AC800="","",'Cálculos '!AC800)</f>
        <v/>
      </c>
      <c r="W794" s="172" t="str">
        <f>IF('Cálculos '!AD800="","",'Cálculos '!AD800)</f>
        <v/>
      </c>
      <c r="X794" s="172" t="str">
        <f>IF('Cálculos '!AE800="","",'Cálculos '!AE800)</f>
        <v/>
      </c>
      <c r="Y794" s="172" t="str">
        <f>IF('Cálculos '!AF800="","",'Cálculos '!AF800)</f>
        <v/>
      </c>
      <c r="Z794" s="172" t="str">
        <f>IF('Cálculos '!AG800="","",'Cálculos '!AG800)</f>
        <v/>
      </c>
      <c r="AA794" s="172" t="str">
        <f>IF('Cálculos '!AH800="","",'Cálculos '!AH800)</f>
        <v/>
      </c>
      <c r="AB794" s="172" t="str">
        <f>IF('Cálculos '!AI800="","",'Cálculos '!AI800)</f>
        <v/>
      </c>
      <c r="AC794" s="172" t="str">
        <f>IF('Cálculos '!AJ800="","",'Cálculos '!AJ800)</f>
        <v/>
      </c>
      <c r="AD794" s="172" t="str">
        <f>IF('Cálculos '!AK800="","",'Cálculos '!AK800)</f>
        <v/>
      </c>
      <c r="AE794" s="172" t="str">
        <f>IF('Cálculos '!AL800="","",'Cálculos '!AL800)</f>
        <v/>
      </c>
      <c r="AF794" s="172" t="str">
        <f>IF('Cálculos '!AM800="","",'Cálculos '!AM800)</f>
        <v/>
      </c>
      <c r="AG794" s="172" t="str">
        <f>IF('Cálculos '!AN800="","",'Cálculos '!AN800)</f>
        <v/>
      </c>
      <c r="AH794" s="172" t="str">
        <f>IF('Cálculos '!AO800="","",'Cálculos '!AO800)</f>
        <v/>
      </c>
      <c r="AI794" s="172" t="str">
        <f>IF('Cálculos '!AP800="","",'Cálculos '!AP800)</f>
        <v/>
      </c>
      <c r="AJ794" s="443" t="str">
        <f>IF('Cálculos '!AQ800="","",'Cálculos '!AQ800)</f>
        <v/>
      </c>
      <c r="AK794" s="446" t="str">
        <f>IF('Cálculos '!D800="","",AVERAGE(C794:AJ794))</f>
        <v/>
      </c>
      <c r="AM794" s="181">
        <f t="shared" si="470"/>
        <v>792</v>
      </c>
      <c r="AN794" s="284" t="str">
        <f t="shared" si="471"/>
        <v/>
      </c>
      <c r="AO794" s="285" t="str">
        <f t="shared" si="472"/>
        <v/>
      </c>
      <c r="AP794" s="285" t="str">
        <f t="shared" si="473"/>
        <v/>
      </c>
      <c r="AQ794" s="285" t="str">
        <f t="shared" si="474"/>
        <v/>
      </c>
      <c r="AR794" s="182" t="str">
        <f t="shared" si="475"/>
        <v/>
      </c>
      <c r="AS794" s="182" t="str">
        <f t="shared" si="476"/>
        <v/>
      </c>
      <c r="AT794" s="182" t="str">
        <f t="shared" si="477"/>
        <v/>
      </c>
      <c r="AU794" s="182" t="str">
        <f t="shared" si="478"/>
        <v/>
      </c>
      <c r="AV794" s="182" t="str">
        <f t="shared" si="479"/>
        <v/>
      </c>
      <c r="AW794" s="182" t="str">
        <f t="shared" si="480"/>
        <v/>
      </c>
      <c r="AX794" s="182" t="str">
        <f t="shared" si="481"/>
        <v/>
      </c>
      <c r="AY794" s="182" t="str">
        <f t="shared" si="482"/>
        <v/>
      </c>
      <c r="AZ794" s="182" t="str">
        <f t="shared" si="483"/>
        <v/>
      </c>
      <c r="BA794" s="182" t="str">
        <f t="shared" si="484"/>
        <v/>
      </c>
      <c r="BB794" s="182" t="str">
        <f t="shared" si="485"/>
        <v/>
      </c>
      <c r="BC794" s="182" t="str">
        <f t="shared" si="486"/>
        <v/>
      </c>
      <c r="BD794" s="182" t="str">
        <f t="shared" si="487"/>
        <v/>
      </c>
      <c r="BE794" s="182" t="str">
        <f t="shared" si="488"/>
        <v/>
      </c>
      <c r="BF794" s="182" t="str">
        <f t="shared" si="489"/>
        <v/>
      </c>
      <c r="BG794" s="182" t="str">
        <f t="shared" si="490"/>
        <v/>
      </c>
      <c r="BH794" s="182" t="str">
        <f t="shared" si="491"/>
        <v/>
      </c>
      <c r="BI794" s="182" t="str">
        <f t="shared" si="492"/>
        <v/>
      </c>
      <c r="BJ794" s="182" t="str">
        <f t="shared" si="493"/>
        <v/>
      </c>
      <c r="BK794" s="182" t="str">
        <f t="shared" si="494"/>
        <v/>
      </c>
      <c r="BL794" s="182" t="str">
        <f t="shared" si="495"/>
        <v/>
      </c>
      <c r="BM794" s="182" t="str">
        <f t="shared" si="496"/>
        <v/>
      </c>
      <c r="BN794" s="182" t="str">
        <f t="shared" si="497"/>
        <v/>
      </c>
      <c r="BO794" s="182" t="str">
        <f t="shared" si="498"/>
        <v/>
      </c>
      <c r="BP794" s="182" t="str">
        <f t="shared" si="499"/>
        <v/>
      </c>
      <c r="BQ794" s="182" t="str">
        <f t="shared" si="500"/>
        <v/>
      </c>
      <c r="BR794" s="182" t="str">
        <f t="shared" si="501"/>
        <v/>
      </c>
      <c r="BS794" s="182" t="str">
        <f t="shared" si="502"/>
        <v/>
      </c>
      <c r="BT794" s="182" t="str">
        <f t="shared" si="503"/>
        <v/>
      </c>
      <c r="BU794" s="183" t="str">
        <f t="shared" si="504"/>
        <v/>
      </c>
      <c r="BV794" s="184" t="str">
        <f>IF('Cálculos '!C800="","",AVERAGE(AN794:BU794))</f>
        <v/>
      </c>
    </row>
    <row r="795" spans="2:74" ht="17.25" hidden="1" thickBot="1" x14ac:dyDescent="0.35">
      <c r="B795" s="165">
        <f t="shared" si="469"/>
        <v>793</v>
      </c>
      <c r="C795" s="171" t="str">
        <f>IF('Cálculos '!J801="","",'Cálculos '!J801)</f>
        <v/>
      </c>
      <c r="D795" s="172" t="str">
        <f>IF('Cálculos '!K801="","",'Cálculos '!K801)</f>
        <v/>
      </c>
      <c r="E795" s="172" t="str">
        <f>IF('Cálculos '!L801="","",'Cálculos '!L801)</f>
        <v/>
      </c>
      <c r="F795" s="172" t="str">
        <f>IF('Cálculos '!M801="","",'Cálculos '!M801)</f>
        <v/>
      </c>
      <c r="G795" s="172" t="str">
        <f>IF('Cálculos '!N801="","",'Cálculos '!N801)</f>
        <v/>
      </c>
      <c r="H795" s="172" t="str">
        <f>IF('Cálculos '!O801="","",'Cálculos '!O801)</f>
        <v/>
      </c>
      <c r="I795" s="172" t="str">
        <f>IF('Cálculos '!P801="","",'Cálculos '!P801)</f>
        <v/>
      </c>
      <c r="J795" s="172" t="str">
        <f>IF('Cálculos '!Q801="","",'Cálculos '!Q801)</f>
        <v/>
      </c>
      <c r="K795" s="172" t="str">
        <f>IF('Cálculos '!R801="","",'Cálculos '!R801)</f>
        <v/>
      </c>
      <c r="L795" s="172" t="str">
        <f>IF('Cálculos '!S801="","",'Cálculos '!S801)</f>
        <v/>
      </c>
      <c r="M795" s="172" t="str">
        <f>IF('Cálculos '!T801="","",'Cálculos '!T801)</f>
        <v/>
      </c>
      <c r="N795" s="172" t="str">
        <f>IF('Cálculos '!U801="","",'Cálculos '!U801)</f>
        <v/>
      </c>
      <c r="O795" s="172" t="str">
        <f>IF('Cálculos '!V801="","",'Cálculos '!V801)</f>
        <v/>
      </c>
      <c r="P795" s="172" t="str">
        <f>IF('Cálculos '!W801="","",'Cálculos '!W801)</f>
        <v/>
      </c>
      <c r="Q795" s="172" t="str">
        <f>IF('Cálculos '!X801="","",'Cálculos '!X801)</f>
        <v/>
      </c>
      <c r="R795" s="172" t="str">
        <f>IF('Cálculos '!Y801="","",'Cálculos '!Y801)</f>
        <v/>
      </c>
      <c r="S795" s="172" t="str">
        <f>IF('Cálculos '!Z801="","",'Cálculos '!Z801)</f>
        <v/>
      </c>
      <c r="T795" s="172" t="str">
        <f>IF('Cálculos '!AA801="","",'Cálculos '!AA801)</f>
        <v/>
      </c>
      <c r="U795" s="172" t="str">
        <f>IF('Cálculos '!AB801="","",'Cálculos '!AB801)</f>
        <v/>
      </c>
      <c r="V795" s="172" t="str">
        <f>IF('Cálculos '!AC801="","",'Cálculos '!AC801)</f>
        <v/>
      </c>
      <c r="W795" s="172" t="str">
        <f>IF('Cálculos '!AD801="","",'Cálculos '!AD801)</f>
        <v/>
      </c>
      <c r="X795" s="172" t="str">
        <f>IF('Cálculos '!AE801="","",'Cálculos '!AE801)</f>
        <v/>
      </c>
      <c r="Y795" s="172" t="str">
        <f>IF('Cálculos '!AF801="","",'Cálculos '!AF801)</f>
        <v/>
      </c>
      <c r="Z795" s="172" t="str">
        <f>IF('Cálculos '!AG801="","",'Cálculos '!AG801)</f>
        <v/>
      </c>
      <c r="AA795" s="172" t="str">
        <f>IF('Cálculos '!AH801="","",'Cálculos '!AH801)</f>
        <v/>
      </c>
      <c r="AB795" s="172" t="str">
        <f>IF('Cálculos '!AI801="","",'Cálculos '!AI801)</f>
        <v/>
      </c>
      <c r="AC795" s="172" t="str">
        <f>IF('Cálculos '!AJ801="","",'Cálculos '!AJ801)</f>
        <v/>
      </c>
      <c r="AD795" s="172" t="str">
        <f>IF('Cálculos '!AK801="","",'Cálculos '!AK801)</f>
        <v/>
      </c>
      <c r="AE795" s="172" t="str">
        <f>IF('Cálculos '!AL801="","",'Cálculos '!AL801)</f>
        <v/>
      </c>
      <c r="AF795" s="172" t="str">
        <f>IF('Cálculos '!AM801="","",'Cálculos '!AM801)</f>
        <v/>
      </c>
      <c r="AG795" s="172" t="str">
        <f>IF('Cálculos '!AN801="","",'Cálculos '!AN801)</f>
        <v/>
      </c>
      <c r="AH795" s="172" t="str">
        <f>IF('Cálculos '!AO801="","",'Cálculos '!AO801)</f>
        <v/>
      </c>
      <c r="AI795" s="172" t="str">
        <f>IF('Cálculos '!AP801="","",'Cálculos '!AP801)</f>
        <v/>
      </c>
      <c r="AJ795" s="443" t="str">
        <f>IF('Cálculos '!AQ801="","",'Cálculos '!AQ801)</f>
        <v/>
      </c>
      <c r="AK795" s="446" t="str">
        <f>IF('Cálculos '!D801="","",AVERAGE(C795:AJ795))</f>
        <v/>
      </c>
      <c r="AM795" s="181">
        <f t="shared" si="470"/>
        <v>793</v>
      </c>
      <c r="AN795" s="284" t="str">
        <f t="shared" si="471"/>
        <v/>
      </c>
      <c r="AO795" s="285" t="str">
        <f t="shared" si="472"/>
        <v/>
      </c>
      <c r="AP795" s="285" t="str">
        <f t="shared" si="473"/>
        <v/>
      </c>
      <c r="AQ795" s="285" t="str">
        <f t="shared" si="474"/>
        <v/>
      </c>
      <c r="AR795" s="182" t="str">
        <f t="shared" si="475"/>
        <v/>
      </c>
      <c r="AS795" s="182" t="str">
        <f t="shared" si="476"/>
        <v/>
      </c>
      <c r="AT795" s="182" t="str">
        <f t="shared" si="477"/>
        <v/>
      </c>
      <c r="AU795" s="182" t="str">
        <f t="shared" si="478"/>
        <v/>
      </c>
      <c r="AV795" s="182" t="str">
        <f t="shared" si="479"/>
        <v/>
      </c>
      <c r="AW795" s="182" t="str">
        <f t="shared" si="480"/>
        <v/>
      </c>
      <c r="AX795" s="182" t="str">
        <f t="shared" si="481"/>
        <v/>
      </c>
      <c r="AY795" s="182" t="str">
        <f t="shared" si="482"/>
        <v/>
      </c>
      <c r="AZ795" s="182" t="str">
        <f t="shared" si="483"/>
        <v/>
      </c>
      <c r="BA795" s="182" t="str">
        <f t="shared" si="484"/>
        <v/>
      </c>
      <c r="BB795" s="182" t="str">
        <f t="shared" si="485"/>
        <v/>
      </c>
      <c r="BC795" s="182" t="str">
        <f t="shared" si="486"/>
        <v/>
      </c>
      <c r="BD795" s="182" t="str">
        <f t="shared" si="487"/>
        <v/>
      </c>
      <c r="BE795" s="182" t="str">
        <f t="shared" si="488"/>
        <v/>
      </c>
      <c r="BF795" s="182" t="str">
        <f t="shared" si="489"/>
        <v/>
      </c>
      <c r="BG795" s="182" t="str">
        <f t="shared" si="490"/>
        <v/>
      </c>
      <c r="BH795" s="182" t="str">
        <f t="shared" si="491"/>
        <v/>
      </c>
      <c r="BI795" s="182" t="str">
        <f t="shared" si="492"/>
        <v/>
      </c>
      <c r="BJ795" s="182" t="str">
        <f t="shared" si="493"/>
        <v/>
      </c>
      <c r="BK795" s="182" t="str">
        <f t="shared" si="494"/>
        <v/>
      </c>
      <c r="BL795" s="182" t="str">
        <f t="shared" si="495"/>
        <v/>
      </c>
      <c r="BM795" s="182" t="str">
        <f t="shared" si="496"/>
        <v/>
      </c>
      <c r="BN795" s="182" t="str">
        <f t="shared" si="497"/>
        <v/>
      </c>
      <c r="BO795" s="182" t="str">
        <f t="shared" si="498"/>
        <v/>
      </c>
      <c r="BP795" s="182" t="str">
        <f t="shared" si="499"/>
        <v/>
      </c>
      <c r="BQ795" s="182" t="str">
        <f t="shared" si="500"/>
        <v/>
      </c>
      <c r="BR795" s="182" t="str">
        <f t="shared" si="501"/>
        <v/>
      </c>
      <c r="BS795" s="182" t="str">
        <f t="shared" si="502"/>
        <v/>
      </c>
      <c r="BT795" s="182" t="str">
        <f t="shared" si="503"/>
        <v/>
      </c>
      <c r="BU795" s="183" t="str">
        <f t="shared" si="504"/>
        <v/>
      </c>
      <c r="BV795" s="184" t="str">
        <f>IF('Cálculos '!C801="","",AVERAGE(AN795:BU795))</f>
        <v/>
      </c>
    </row>
    <row r="796" spans="2:74" ht="17.25" hidden="1" thickBot="1" x14ac:dyDescent="0.35">
      <c r="B796" s="165">
        <f t="shared" si="469"/>
        <v>794</v>
      </c>
      <c r="C796" s="171" t="str">
        <f>IF('Cálculos '!J802="","",'Cálculos '!J802)</f>
        <v/>
      </c>
      <c r="D796" s="172" t="str">
        <f>IF('Cálculos '!K802="","",'Cálculos '!K802)</f>
        <v/>
      </c>
      <c r="E796" s="172" t="str">
        <f>IF('Cálculos '!L802="","",'Cálculos '!L802)</f>
        <v/>
      </c>
      <c r="F796" s="172" t="str">
        <f>IF('Cálculos '!M802="","",'Cálculos '!M802)</f>
        <v/>
      </c>
      <c r="G796" s="172" t="str">
        <f>IF('Cálculos '!N802="","",'Cálculos '!N802)</f>
        <v/>
      </c>
      <c r="H796" s="172" t="str">
        <f>IF('Cálculos '!O802="","",'Cálculos '!O802)</f>
        <v/>
      </c>
      <c r="I796" s="172" t="str">
        <f>IF('Cálculos '!P802="","",'Cálculos '!P802)</f>
        <v/>
      </c>
      <c r="J796" s="172" t="str">
        <f>IF('Cálculos '!Q802="","",'Cálculos '!Q802)</f>
        <v/>
      </c>
      <c r="K796" s="172" t="str">
        <f>IF('Cálculos '!R802="","",'Cálculos '!R802)</f>
        <v/>
      </c>
      <c r="L796" s="172" t="str">
        <f>IF('Cálculos '!S802="","",'Cálculos '!S802)</f>
        <v/>
      </c>
      <c r="M796" s="172" t="str">
        <f>IF('Cálculos '!T802="","",'Cálculos '!T802)</f>
        <v/>
      </c>
      <c r="N796" s="172" t="str">
        <f>IF('Cálculos '!U802="","",'Cálculos '!U802)</f>
        <v/>
      </c>
      <c r="O796" s="172" t="str">
        <f>IF('Cálculos '!V802="","",'Cálculos '!V802)</f>
        <v/>
      </c>
      <c r="P796" s="172" t="str">
        <f>IF('Cálculos '!W802="","",'Cálculos '!W802)</f>
        <v/>
      </c>
      <c r="Q796" s="172" t="str">
        <f>IF('Cálculos '!X802="","",'Cálculos '!X802)</f>
        <v/>
      </c>
      <c r="R796" s="172" t="str">
        <f>IF('Cálculos '!Y802="","",'Cálculos '!Y802)</f>
        <v/>
      </c>
      <c r="S796" s="172" t="str">
        <f>IF('Cálculos '!Z802="","",'Cálculos '!Z802)</f>
        <v/>
      </c>
      <c r="T796" s="172" t="str">
        <f>IF('Cálculos '!AA802="","",'Cálculos '!AA802)</f>
        <v/>
      </c>
      <c r="U796" s="172" t="str">
        <f>IF('Cálculos '!AB802="","",'Cálculos '!AB802)</f>
        <v/>
      </c>
      <c r="V796" s="172" t="str">
        <f>IF('Cálculos '!AC802="","",'Cálculos '!AC802)</f>
        <v/>
      </c>
      <c r="W796" s="172" t="str">
        <f>IF('Cálculos '!AD802="","",'Cálculos '!AD802)</f>
        <v/>
      </c>
      <c r="X796" s="172" t="str">
        <f>IF('Cálculos '!AE802="","",'Cálculos '!AE802)</f>
        <v/>
      </c>
      <c r="Y796" s="172" t="str">
        <f>IF('Cálculos '!AF802="","",'Cálculos '!AF802)</f>
        <v/>
      </c>
      <c r="Z796" s="172" t="str">
        <f>IF('Cálculos '!AG802="","",'Cálculos '!AG802)</f>
        <v/>
      </c>
      <c r="AA796" s="172" t="str">
        <f>IF('Cálculos '!AH802="","",'Cálculos '!AH802)</f>
        <v/>
      </c>
      <c r="AB796" s="172" t="str">
        <f>IF('Cálculos '!AI802="","",'Cálculos '!AI802)</f>
        <v/>
      </c>
      <c r="AC796" s="172" t="str">
        <f>IF('Cálculos '!AJ802="","",'Cálculos '!AJ802)</f>
        <v/>
      </c>
      <c r="AD796" s="172" t="str">
        <f>IF('Cálculos '!AK802="","",'Cálculos '!AK802)</f>
        <v/>
      </c>
      <c r="AE796" s="172" t="str">
        <f>IF('Cálculos '!AL802="","",'Cálculos '!AL802)</f>
        <v/>
      </c>
      <c r="AF796" s="172" t="str">
        <f>IF('Cálculos '!AM802="","",'Cálculos '!AM802)</f>
        <v/>
      </c>
      <c r="AG796" s="172" t="str">
        <f>IF('Cálculos '!AN802="","",'Cálculos '!AN802)</f>
        <v/>
      </c>
      <c r="AH796" s="172" t="str">
        <f>IF('Cálculos '!AO802="","",'Cálculos '!AO802)</f>
        <v/>
      </c>
      <c r="AI796" s="172" t="str">
        <f>IF('Cálculos '!AP802="","",'Cálculos '!AP802)</f>
        <v/>
      </c>
      <c r="AJ796" s="443" t="str">
        <f>IF('Cálculos '!AQ802="","",'Cálculos '!AQ802)</f>
        <v/>
      </c>
      <c r="AK796" s="446" t="str">
        <f>IF('Cálculos '!D802="","",AVERAGE(C796:AJ796))</f>
        <v/>
      </c>
      <c r="AM796" s="181">
        <f t="shared" si="470"/>
        <v>794</v>
      </c>
      <c r="AN796" s="284" t="str">
        <f t="shared" si="471"/>
        <v/>
      </c>
      <c r="AO796" s="285" t="str">
        <f t="shared" si="472"/>
        <v/>
      </c>
      <c r="AP796" s="285" t="str">
        <f t="shared" si="473"/>
        <v/>
      </c>
      <c r="AQ796" s="285" t="str">
        <f t="shared" si="474"/>
        <v/>
      </c>
      <c r="AR796" s="182" t="str">
        <f t="shared" si="475"/>
        <v/>
      </c>
      <c r="AS796" s="182" t="str">
        <f t="shared" si="476"/>
        <v/>
      </c>
      <c r="AT796" s="182" t="str">
        <f t="shared" si="477"/>
        <v/>
      </c>
      <c r="AU796" s="182" t="str">
        <f t="shared" si="478"/>
        <v/>
      </c>
      <c r="AV796" s="182" t="str">
        <f t="shared" si="479"/>
        <v/>
      </c>
      <c r="AW796" s="182" t="str">
        <f t="shared" si="480"/>
        <v/>
      </c>
      <c r="AX796" s="182" t="str">
        <f t="shared" si="481"/>
        <v/>
      </c>
      <c r="AY796" s="182" t="str">
        <f t="shared" si="482"/>
        <v/>
      </c>
      <c r="AZ796" s="182" t="str">
        <f t="shared" si="483"/>
        <v/>
      </c>
      <c r="BA796" s="182" t="str">
        <f t="shared" si="484"/>
        <v/>
      </c>
      <c r="BB796" s="182" t="str">
        <f t="shared" si="485"/>
        <v/>
      </c>
      <c r="BC796" s="182" t="str">
        <f t="shared" si="486"/>
        <v/>
      </c>
      <c r="BD796" s="182" t="str">
        <f t="shared" si="487"/>
        <v/>
      </c>
      <c r="BE796" s="182" t="str">
        <f t="shared" si="488"/>
        <v/>
      </c>
      <c r="BF796" s="182" t="str">
        <f t="shared" si="489"/>
        <v/>
      </c>
      <c r="BG796" s="182" t="str">
        <f t="shared" si="490"/>
        <v/>
      </c>
      <c r="BH796" s="182" t="str">
        <f t="shared" si="491"/>
        <v/>
      </c>
      <c r="BI796" s="182" t="str">
        <f t="shared" si="492"/>
        <v/>
      </c>
      <c r="BJ796" s="182" t="str">
        <f t="shared" si="493"/>
        <v/>
      </c>
      <c r="BK796" s="182" t="str">
        <f t="shared" si="494"/>
        <v/>
      </c>
      <c r="BL796" s="182" t="str">
        <f t="shared" si="495"/>
        <v/>
      </c>
      <c r="BM796" s="182" t="str">
        <f t="shared" si="496"/>
        <v/>
      </c>
      <c r="BN796" s="182" t="str">
        <f t="shared" si="497"/>
        <v/>
      </c>
      <c r="BO796" s="182" t="str">
        <f t="shared" si="498"/>
        <v/>
      </c>
      <c r="BP796" s="182" t="str">
        <f t="shared" si="499"/>
        <v/>
      </c>
      <c r="BQ796" s="182" t="str">
        <f t="shared" si="500"/>
        <v/>
      </c>
      <c r="BR796" s="182" t="str">
        <f t="shared" si="501"/>
        <v/>
      </c>
      <c r="BS796" s="182" t="str">
        <f t="shared" si="502"/>
        <v/>
      </c>
      <c r="BT796" s="182" t="str">
        <f t="shared" si="503"/>
        <v/>
      </c>
      <c r="BU796" s="183" t="str">
        <f t="shared" si="504"/>
        <v/>
      </c>
      <c r="BV796" s="184" t="str">
        <f>IF('Cálculos '!C802="","",AVERAGE(AN796:BU796))</f>
        <v/>
      </c>
    </row>
    <row r="797" spans="2:74" ht="17.25" hidden="1" thickBot="1" x14ac:dyDescent="0.35">
      <c r="B797" s="165">
        <f t="shared" si="469"/>
        <v>795</v>
      </c>
      <c r="C797" s="171" t="str">
        <f>IF('Cálculos '!J803="","",'Cálculos '!J803)</f>
        <v/>
      </c>
      <c r="D797" s="172" t="str">
        <f>IF('Cálculos '!K803="","",'Cálculos '!K803)</f>
        <v/>
      </c>
      <c r="E797" s="172" t="str">
        <f>IF('Cálculos '!L803="","",'Cálculos '!L803)</f>
        <v/>
      </c>
      <c r="F797" s="172" t="str">
        <f>IF('Cálculos '!M803="","",'Cálculos '!M803)</f>
        <v/>
      </c>
      <c r="G797" s="172" t="str">
        <f>IF('Cálculos '!N803="","",'Cálculos '!N803)</f>
        <v/>
      </c>
      <c r="H797" s="172" t="str">
        <f>IF('Cálculos '!O803="","",'Cálculos '!O803)</f>
        <v/>
      </c>
      <c r="I797" s="172" t="str">
        <f>IF('Cálculos '!P803="","",'Cálculos '!P803)</f>
        <v/>
      </c>
      <c r="J797" s="172" t="str">
        <f>IF('Cálculos '!Q803="","",'Cálculos '!Q803)</f>
        <v/>
      </c>
      <c r="K797" s="172" t="str">
        <f>IF('Cálculos '!R803="","",'Cálculos '!R803)</f>
        <v/>
      </c>
      <c r="L797" s="172" t="str">
        <f>IF('Cálculos '!S803="","",'Cálculos '!S803)</f>
        <v/>
      </c>
      <c r="M797" s="172" t="str">
        <f>IF('Cálculos '!T803="","",'Cálculos '!T803)</f>
        <v/>
      </c>
      <c r="N797" s="172" t="str">
        <f>IF('Cálculos '!U803="","",'Cálculos '!U803)</f>
        <v/>
      </c>
      <c r="O797" s="172" t="str">
        <f>IF('Cálculos '!V803="","",'Cálculos '!V803)</f>
        <v/>
      </c>
      <c r="P797" s="172" t="str">
        <f>IF('Cálculos '!W803="","",'Cálculos '!W803)</f>
        <v/>
      </c>
      <c r="Q797" s="172" t="str">
        <f>IF('Cálculos '!X803="","",'Cálculos '!X803)</f>
        <v/>
      </c>
      <c r="R797" s="172" t="str">
        <f>IF('Cálculos '!Y803="","",'Cálculos '!Y803)</f>
        <v/>
      </c>
      <c r="S797" s="172" t="str">
        <f>IF('Cálculos '!Z803="","",'Cálculos '!Z803)</f>
        <v/>
      </c>
      <c r="T797" s="172" t="str">
        <f>IF('Cálculos '!AA803="","",'Cálculos '!AA803)</f>
        <v/>
      </c>
      <c r="U797" s="172" t="str">
        <f>IF('Cálculos '!AB803="","",'Cálculos '!AB803)</f>
        <v/>
      </c>
      <c r="V797" s="172" t="str">
        <f>IF('Cálculos '!AC803="","",'Cálculos '!AC803)</f>
        <v/>
      </c>
      <c r="W797" s="172" t="str">
        <f>IF('Cálculos '!AD803="","",'Cálculos '!AD803)</f>
        <v/>
      </c>
      <c r="X797" s="172" t="str">
        <f>IF('Cálculos '!AE803="","",'Cálculos '!AE803)</f>
        <v/>
      </c>
      <c r="Y797" s="172" t="str">
        <f>IF('Cálculos '!AF803="","",'Cálculos '!AF803)</f>
        <v/>
      </c>
      <c r="Z797" s="172" t="str">
        <f>IF('Cálculos '!AG803="","",'Cálculos '!AG803)</f>
        <v/>
      </c>
      <c r="AA797" s="172" t="str">
        <f>IF('Cálculos '!AH803="","",'Cálculos '!AH803)</f>
        <v/>
      </c>
      <c r="AB797" s="172" t="str">
        <f>IF('Cálculos '!AI803="","",'Cálculos '!AI803)</f>
        <v/>
      </c>
      <c r="AC797" s="172" t="str">
        <f>IF('Cálculos '!AJ803="","",'Cálculos '!AJ803)</f>
        <v/>
      </c>
      <c r="AD797" s="172" t="str">
        <f>IF('Cálculos '!AK803="","",'Cálculos '!AK803)</f>
        <v/>
      </c>
      <c r="AE797" s="172" t="str">
        <f>IF('Cálculos '!AL803="","",'Cálculos '!AL803)</f>
        <v/>
      </c>
      <c r="AF797" s="172" t="str">
        <f>IF('Cálculos '!AM803="","",'Cálculos '!AM803)</f>
        <v/>
      </c>
      <c r="AG797" s="172" t="str">
        <f>IF('Cálculos '!AN803="","",'Cálculos '!AN803)</f>
        <v/>
      </c>
      <c r="AH797" s="172" t="str">
        <f>IF('Cálculos '!AO803="","",'Cálculos '!AO803)</f>
        <v/>
      </c>
      <c r="AI797" s="172" t="str">
        <f>IF('Cálculos '!AP803="","",'Cálculos '!AP803)</f>
        <v/>
      </c>
      <c r="AJ797" s="443" t="str">
        <f>IF('Cálculos '!AQ803="","",'Cálculos '!AQ803)</f>
        <v/>
      </c>
      <c r="AK797" s="446" t="str">
        <f>IF('Cálculos '!D803="","",AVERAGE(C797:AJ797))</f>
        <v/>
      </c>
      <c r="AM797" s="181">
        <f t="shared" si="470"/>
        <v>795</v>
      </c>
      <c r="AN797" s="284" t="str">
        <f t="shared" si="471"/>
        <v/>
      </c>
      <c r="AO797" s="285" t="str">
        <f t="shared" si="472"/>
        <v/>
      </c>
      <c r="AP797" s="285" t="str">
        <f t="shared" si="473"/>
        <v/>
      </c>
      <c r="AQ797" s="285" t="str">
        <f t="shared" si="474"/>
        <v/>
      </c>
      <c r="AR797" s="182" t="str">
        <f t="shared" si="475"/>
        <v/>
      </c>
      <c r="AS797" s="182" t="str">
        <f t="shared" si="476"/>
        <v/>
      </c>
      <c r="AT797" s="182" t="str">
        <f t="shared" si="477"/>
        <v/>
      </c>
      <c r="AU797" s="182" t="str">
        <f t="shared" si="478"/>
        <v/>
      </c>
      <c r="AV797" s="182" t="str">
        <f t="shared" si="479"/>
        <v/>
      </c>
      <c r="AW797" s="182" t="str">
        <f t="shared" si="480"/>
        <v/>
      </c>
      <c r="AX797" s="182" t="str">
        <f t="shared" si="481"/>
        <v/>
      </c>
      <c r="AY797" s="182" t="str">
        <f t="shared" si="482"/>
        <v/>
      </c>
      <c r="AZ797" s="182" t="str">
        <f t="shared" si="483"/>
        <v/>
      </c>
      <c r="BA797" s="182" t="str">
        <f t="shared" si="484"/>
        <v/>
      </c>
      <c r="BB797" s="182" t="str">
        <f t="shared" si="485"/>
        <v/>
      </c>
      <c r="BC797" s="182" t="str">
        <f t="shared" si="486"/>
        <v/>
      </c>
      <c r="BD797" s="182" t="str">
        <f t="shared" si="487"/>
        <v/>
      </c>
      <c r="BE797" s="182" t="str">
        <f t="shared" si="488"/>
        <v/>
      </c>
      <c r="BF797" s="182" t="str">
        <f t="shared" si="489"/>
        <v/>
      </c>
      <c r="BG797" s="182" t="str">
        <f t="shared" si="490"/>
        <v/>
      </c>
      <c r="BH797" s="182" t="str">
        <f t="shared" si="491"/>
        <v/>
      </c>
      <c r="BI797" s="182" t="str">
        <f t="shared" si="492"/>
        <v/>
      </c>
      <c r="BJ797" s="182" t="str">
        <f t="shared" si="493"/>
        <v/>
      </c>
      <c r="BK797" s="182" t="str">
        <f t="shared" si="494"/>
        <v/>
      </c>
      <c r="BL797" s="182" t="str">
        <f t="shared" si="495"/>
        <v/>
      </c>
      <c r="BM797" s="182" t="str">
        <f t="shared" si="496"/>
        <v/>
      </c>
      <c r="BN797" s="182" t="str">
        <f t="shared" si="497"/>
        <v/>
      </c>
      <c r="BO797" s="182" t="str">
        <f t="shared" si="498"/>
        <v/>
      </c>
      <c r="BP797" s="182" t="str">
        <f t="shared" si="499"/>
        <v/>
      </c>
      <c r="BQ797" s="182" t="str">
        <f t="shared" si="500"/>
        <v/>
      </c>
      <c r="BR797" s="182" t="str">
        <f t="shared" si="501"/>
        <v/>
      </c>
      <c r="BS797" s="182" t="str">
        <f t="shared" si="502"/>
        <v/>
      </c>
      <c r="BT797" s="182" t="str">
        <f t="shared" si="503"/>
        <v/>
      </c>
      <c r="BU797" s="183" t="str">
        <f t="shared" si="504"/>
        <v/>
      </c>
      <c r="BV797" s="184" t="str">
        <f>IF('Cálculos '!C803="","",AVERAGE(AN797:BU797))</f>
        <v/>
      </c>
    </row>
    <row r="798" spans="2:74" ht="17.25" hidden="1" thickBot="1" x14ac:dyDescent="0.35">
      <c r="B798" s="165">
        <f t="shared" si="469"/>
        <v>796</v>
      </c>
      <c r="C798" s="171" t="str">
        <f>IF('Cálculos '!J804="","",'Cálculos '!J804)</f>
        <v/>
      </c>
      <c r="D798" s="172" t="str">
        <f>IF('Cálculos '!K804="","",'Cálculos '!K804)</f>
        <v/>
      </c>
      <c r="E798" s="172" t="str">
        <f>IF('Cálculos '!L804="","",'Cálculos '!L804)</f>
        <v/>
      </c>
      <c r="F798" s="172" t="str">
        <f>IF('Cálculos '!M804="","",'Cálculos '!M804)</f>
        <v/>
      </c>
      <c r="G798" s="172" t="str">
        <f>IF('Cálculos '!N804="","",'Cálculos '!N804)</f>
        <v/>
      </c>
      <c r="H798" s="172" t="str">
        <f>IF('Cálculos '!O804="","",'Cálculos '!O804)</f>
        <v/>
      </c>
      <c r="I798" s="172" t="str">
        <f>IF('Cálculos '!P804="","",'Cálculos '!P804)</f>
        <v/>
      </c>
      <c r="J798" s="172" t="str">
        <f>IF('Cálculos '!Q804="","",'Cálculos '!Q804)</f>
        <v/>
      </c>
      <c r="K798" s="172" t="str">
        <f>IF('Cálculos '!R804="","",'Cálculos '!R804)</f>
        <v/>
      </c>
      <c r="L798" s="172" t="str">
        <f>IF('Cálculos '!S804="","",'Cálculos '!S804)</f>
        <v/>
      </c>
      <c r="M798" s="172" t="str">
        <f>IF('Cálculos '!T804="","",'Cálculos '!T804)</f>
        <v/>
      </c>
      <c r="N798" s="172" t="str">
        <f>IF('Cálculos '!U804="","",'Cálculos '!U804)</f>
        <v/>
      </c>
      <c r="O798" s="172" t="str">
        <f>IF('Cálculos '!V804="","",'Cálculos '!V804)</f>
        <v/>
      </c>
      <c r="P798" s="172" t="str">
        <f>IF('Cálculos '!W804="","",'Cálculos '!W804)</f>
        <v/>
      </c>
      <c r="Q798" s="172" t="str">
        <f>IF('Cálculos '!X804="","",'Cálculos '!X804)</f>
        <v/>
      </c>
      <c r="R798" s="172" t="str">
        <f>IF('Cálculos '!Y804="","",'Cálculos '!Y804)</f>
        <v/>
      </c>
      <c r="S798" s="172" t="str">
        <f>IF('Cálculos '!Z804="","",'Cálculos '!Z804)</f>
        <v/>
      </c>
      <c r="T798" s="172" t="str">
        <f>IF('Cálculos '!AA804="","",'Cálculos '!AA804)</f>
        <v/>
      </c>
      <c r="U798" s="172" t="str">
        <f>IF('Cálculos '!AB804="","",'Cálculos '!AB804)</f>
        <v/>
      </c>
      <c r="V798" s="172" t="str">
        <f>IF('Cálculos '!AC804="","",'Cálculos '!AC804)</f>
        <v/>
      </c>
      <c r="W798" s="172" t="str">
        <f>IF('Cálculos '!AD804="","",'Cálculos '!AD804)</f>
        <v/>
      </c>
      <c r="X798" s="172" t="str">
        <f>IF('Cálculos '!AE804="","",'Cálculos '!AE804)</f>
        <v/>
      </c>
      <c r="Y798" s="172" t="str">
        <f>IF('Cálculos '!AF804="","",'Cálculos '!AF804)</f>
        <v/>
      </c>
      <c r="Z798" s="172" t="str">
        <f>IF('Cálculos '!AG804="","",'Cálculos '!AG804)</f>
        <v/>
      </c>
      <c r="AA798" s="172" t="str">
        <f>IF('Cálculos '!AH804="","",'Cálculos '!AH804)</f>
        <v/>
      </c>
      <c r="AB798" s="172" t="str">
        <f>IF('Cálculos '!AI804="","",'Cálculos '!AI804)</f>
        <v/>
      </c>
      <c r="AC798" s="172" t="str">
        <f>IF('Cálculos '!AJ804="","",'Cálculos '!AJ804)</f>
        <v/>
      </c>
      <c r="AD798" s="172" t="str">
        <f>IF('Cálculos '!AK804="","",'Cálculos '!AK804)</f>
        <v/>
      </c>
      <c r="AE798" s="172" t="str">
        <f>IF('Cálculos '!AL804="","",'Cálculos '!AL804)</f>
        <v/>
      </c>
      <c r="AF798" s="172" t="str">
        <f>IF('Cálculos '!AM804="","",'Cálculos '!AM804)</f>
        <v/>
      </c>
      <c r="AG798" s="172" t="str">
        <f>IF('Cálculos '!AN804="","",'Cálculos '!AN804)</f>
        <v/>
      </c>
      <c r="AH798" s="172" t="str">
        <f>IF('Cálculos '!AO804="","",'Cálculos '!AO804)</f>
        <v/>
      </c>
      <c r="AI798" s="172" t="str">
        <f>IF('Cálculos '!AP804="","",'Cálculos '!AP804)</f>
        <v/>
      </c>
      <c r="AJ798" s="443" t="str">
        <f>IF('Cálculos '!AQ804="","",'Cálculos '!AQ804)</f>
        <v/>
      </c>
      <c r="AK798" s="446" t="str">
        <f>IF('Cálculos '!D804="","",AVERAGE(C798:AJ798))</f>
        <v/>
      </c>
      <c r="AM798" s="181">
        <f t="shared" si="470"/>
        <v>796</v>
      </c>
      <c r="AN798" s="284" t="str">
        <f t="shared" si="471"/>
        <v/>
      </c>
      <c r="AO798" s="285" t="str">
        <f t="shared" si="472"/>
        <v/>
      </c>
      <c r="AP798" s="285" t="str">
        <f t="shared" si="473"/>
        <v/>
      </c>
      <c r="AQ798" s="285" t="str">
        <f t="shared" si="474"/>
        <v/>
      </c>
      <c r="AR798" s="182" t="str">
        <f t="shared" si="475"/>
        <v/>
      </c>
      <c r="AS798" s="182" t="str">
        <f t="shared" si="476"/>
        <v/>
      </c>
      <c r="AT798" s="182" t="str">
        <f t="shared" si="477"/>
        <v/>
      </c>
      <c r="AU798" s="182" t="str">
        <f t="shared" si="478"/>
        <v/>
      </c>
      <c r="AV798" s="182" t="str">
        <f t="shared" si="479"/>
        <v/>
      </c>
      <c r="AW798" s="182" t="str">
        <f t="shared" si="480"/>
        <v/>
      </c>
      <c r="AX798" s="182" t="str">
        <f t="shared" si="481"/>
        <v/>
      </c>
      <c r="AY798" s="182" t="str">
        <f t="shared" si="482"/>
        <v/>
      </c>
      <c r="AZ798" s="182" t="str">
        <f t="shared" si="483"/>
        <v/>
      </c>
      <c r="BA798" s="182" t="str">
        <f t="shared" si="484"/>
        <v/>
      </c>
      <c r="BB798" s="182" t="str">
        <f t="shared" si="485"/>
        <v/>
      </c>
      <c r="BC798" s="182" t="str">
        <f t="shared" si="486"/>
        <v/>
      </c>
      <c r="BD798" s="182" t="str">
        <f t="shared" si="487"/>
        <v/>
      </c>
      <c r="BE798" s="182" t="str">
        <f t="shared" si="488"/>
        <v/>
      </c>
      <c r="BF798" s="182" t="str">
        <f t="shared" si="489"/>
        <v/>
      </c>
      <c r="BG798" s="182" t="str">
        <f t="shared" si="490"/>
        <v/>
      </c>
      <c r="BH798" s="182" t="str">
        <f t="shared" si="491"/>
        <v/>
      </c>
      <c r="BI798" s="182" t="str">
        <f t="shared" si="492"/>
        <v/>
      </c>
      <c r="BJ798" s="182" t="str">
        <f t="shared" si="493"/>
        <v/>
      </c>
      <c r="BK798" s="182" t="str">
        <f t="shared" si="494"/>
        <v/>
      </c>
      <c r="BL798" s="182" t="str">
        <f t="shared" si="495"/>
        <v/>
      </c>
      <c r="BM798" s="182" t="str">
        <f t="shared" si="496"/>
        <v/>
      </c>
      <c r="BN798" s="182" t="str">
        <f t="shared" si="497"/>
        <v/>
      </c>
      <c r="BO798" s="182" t="str">
        <f t="shared" si="498"/>
        <v/>
      </c>
      <c r="BP798" s="182" t="str">
        <f t="shared" si="499"/>
        <v/>
      </c>
      <c r="BQ798" s="182" t="str">
        <f t="shared" si="500"/>
        <v/>
      </c>
      <c r="BR798" s="182" t="str">
        <f t="shared" si="501"/>
        <v/>
      </c>
      <c r="BS798" s="182" t="str">
        <f t="shared" si="502"/>
        <v/>
      </c>
      <c r="BT798" s="182" t="str">
        <f t="shared" si="503"/>
        <v/>
      </c>
      <c r="BU798" s="183" t="str">
        <f t="shared" si="504"/>
        <v/>
      </c>
      <c r="BV798" s="184" t="str">
        <f>IF('Cálculos '!C804="","",AVERAGE(AN798:BU798))</f>
        <v/>
      </c>
    </row>
    <row r="799" spans="2:74" ht="17.25" hidden="1" thickBot="1" x14ac:dyDescent="0.35">
      <c r="B799" s="165">
        <f t="shared" si="469"/>
        <v>797</v>
      </c>
      <c r="C799" s="171" t="str">
        <f>IF('Cálculos '!J805="","",'Cálculos '!J805)</f>
        <v/>
      </c>
      <c r="D799" s="172" t="str">
        <f>IF('Cálculos '!K805="","",'Cálculos '!K805)</f>
        <v/>
      </c>
      <c r="E799" s="172" t="str">
        <f>IF('Cálculos '!L805="","",'Cálculos '!L805)</f>
        <v/>
      </c>
      <c r="F799" s="172" t="str">
        <f>IF('Cálculos '!M805="","",'Cálculos '!M805)</f>
        <v/>
      </c>
      <c r="G799" s="172" t="str">
        <f>IF('Cálculos '!N805="","",'Cálculos '!N805)</f>
        <v/>
      </c>
      <c r="H799" s="172" t="str">
        <f>IF('Cálculos '!O805="","",'Cálculos '!O805)</f>
        <v/>
      </c>
      <c r="I799" s="172" t="str">
        <f>IF('Cálculos '!P805="","",'Cálculos '!P805)</f>
        <v/>
      </c>
      <c r="J799" s="172" t="str">
        <f>IF('Cálculos '!Q805="","",'Cálculos '!Q805)</f>
        <v/>
      </c>
      <c r="K799" s="172" t="str">
        <f>IF('Cálculos '!R805="","",'Cálculos '!R805)</f>
        <v/>
      </c>
      <c r="L799" s="172" t="str">
        <f>IF('Cálculos '!S805="","",'Cálculos '!S805)</f>
        <v/>
      </c>
      <c r="M799" s="172" t="str">
        <f>IF('Cálculos '!T805="","",'Cálculos '!T805)</f>
        <v/>
      </c>
      <c r="N799" s="172" t="str">
        <f>IF('Cálculos '!U805="","",'Cálculos '!U805)</f>
        <v/>
      </c>
      <c r="O799" s="172" t="str">
        <f>IF('Cálculos '!V805="","",'Cálculos '!V805)</f>
        <v/>
      </c>
      <c r="P799" s="172" t="str">
        <f>IF('Cálculos '!W805="","",'Cálculos '!W805)</f>
        <v/>
      </c>
      <c r="Q799" s="172" t="str">
        <f>IF('Cálculos '!X805="","",'Cálculos '!X805)</f>
        <v/>
      </c>
      <c r="R799" s="172" t="str">
        <f>IF('Cálculos '!Y805="","",'Cálculos '!Y805)</f>
        <v/>
      </c>
      <c r="S799" s="172" t="str">
        <f>IF('Cálculos '!Z805="","",'Cálculos '!Z805)</f>
        <v/>
      </c>
      <c r="T799" s="172" t="str">
        <f>IF('Cálculos '!AA805="","",'Cálculos '!AA805)</f>
        <v/>
      </c>
      <c r="U799" s="172" t="str">
        <f>IF('Cálculos '!AB805="","",'Cálculos '!AB805)</f>
        <v/>
      </c>
      <c r="V799" s="172" t="str">
        <f>IF('Cálculos '!AC805="","",'Cálculos '!AC805)</f>
        <v/>
      </c>
      <c r="W799" s="172" t="str">
        <f>IF('Cálculos '!AD805="","",'Cálculos '!AD805)</f>
        <v/>
      </c>
      <c r="X799" s="172" t="str">
        <f>IF('Cálculos '!AE805="","",'Cálculos '!AE805)</f>
        <v/>
      </c>
      <c r="Y799" s="172" t="str">
        <f>IF('Cálculos '!AF805="","",'Cálculos '!AF805)</f>
        <v/>
      </c>
      <c r="Z799" s="172" t="str">
        <f>IF('Cálculos '!AG805="","",'Cálculos '!AG805)</f>
        <v/>
      </c>
      <c r="AA799" s="172" t="str">
        <f>IF('Cálculos '!AH805="","",'Cálculos '!AH805)</f>
        <v/>
      </c>
      <c r="AB799" s="172" t="str">
        <f>IF('Cálculos '!AI805="","",'Cálculos '!AI805)</f>
        <v/>
      </c>
      <c r="AC799" s="172" t="str">
        <f>IF('Cálculos '!AJ805="","",'Cálculos '!AJ805)</f>
        <v/>
      </c>
      <c r="AD799" s="172" t="str">
        <f>IF('Cálculos '!AK805="","",'Cálculos '!AK805)</f>
        <v/>
      </c>
      <c r="AE799" s="172" t="str">
        <f>IF('Cálculos '!AL805="","",'Cálculos '!AL805)</f>
        <v/>
      </c>
      <c r="AF799" s="172" t="str">
        <f>IF('Cálculos '!AM805="","",'Cálculos '!AM805)</f>
        <v/>
      </c>
      <c r="AG799" s="172" t="str">
        <f>IF('Cálculos '!AN805="","",'Cálculos '!AN805)</f>
        <v/>
      </c>
      <c r="AH799" s="172" t="str">
        <f>IF('Cálculos '!AO805="","",'Cálculos '!AO805)</f>
        <v/>
      </c>
      <c r="AI799" s="172" t="str">
        <f>IF('Cálculos '!AP805="","",'Cálculos '!AP805)</f>
        <v/>
      </c>
      <c r="AJ799" s="443" t="str">
        <f>IF('Cálculos '!AQ805="","",'Cálculos '!AQ805)</f>
        <v/>
      </c>
      <c r="AK799" s="446" t="str">
        <f>IF('Cálculos '!D805="","",AVERAGE(C799:AJ799))</f>
        <v/>
      </c>
      <c r="AM799" s="181">
        <f t="shared" si="470"/>
        <v>797</v>
      </c>
      <c r="AN799" s="284" t="str">
        <f t="shared" si="471"/>
        <v/>
      </c>
      <c r="AO799" s="285" t="str">
        <f t="shared" si="472"/>
        <v/>
      </c>
      <c r="AP799" s="285" t="str">
        <f t="shared" si="473"/>
        <v/>
      </c>
      <c r="AQ799" s="285" t="str">
        <f t="shared" si="474"/>
        <v/>
      </c>
      <c r="AR799" s="182" t="str">
        <f t="shared" si="475"/>
        <v/>
      </c>
      <c r="AS799" s="182" t="str">
        <f t="shared" si="476"/>
        <v/>
      </c>
      <c r="AT799" s="182" t="str">
        <f t="shared" si="477"/>
        <v/>
      </c>
      <c r="AU799" s="182" t="str">
        <f t="shared" si="478"/>
        <v/>
      </c>
      <c r="AV799" s="182" t="str">
        <f t="shared" si="479"/>
        <v/>
      </c>
      <c r="AW799" s="182" t="str">
        <f t="shared" si="480"/>
        <v/>
      </c>
      <c r="AX799" s="182" t="str">
        <f t="shared" si="481"/>
        <v/>
      </c>
      <c r="AY799" s="182" t="str">
        <f t="shared" si="482"/>
        <v/>
      </c>
      <c r="AZ799" s="182" t="str">
        <f t="shared" si="483"/>
        <v/>
      </c>
      <c r="BA799" s="182" t="str">
        <f t="shared" si="484"/>
        <v/>
      </c>
      <c r="BB799" s="182" t="str">
        <f t="shared" si="485"/>
        <v/>
      </c>
      <c r="BC799" s="182" t="str">
        <f t="shared" si="486"/>
        <v/>
      </c>
      <c r="BD799" s="182" t="str">
        <f t="shared" si="487"/>
        <v/>
      </c>
      <c r="BE799" s="182" t="str">
        <f t="shared" si="488"/>
        <v/>
      </c>
      <c r="BF799" s="182" t="str">
        <f t="shared" si="489"/>
        <v/>
      </c>
      <c r="BG799" s="182" t="str">
        <f t="shared" si="490"/>
        <v/>
      </c>
      <c r="BH799" s="182" t="str">
        <f t="shared" si="491"/>
        <v/>
      </c>
      <c r="BI799" s="182" t="str">
        <f t="shared" si="492"/>
        <v/>
      </c>
      <c r="BJ799" s="182" t="str">
        <f t="shared" si="493"/>
        <v/>
      </c>
      <c r="BK799" s="182" t="str">
        <f t="shared" si="494"/>
        <v/>
      </c>
      <c r="BL799" s="182" t="str">
        <f t="shared" si="495"/>
        <v/>
      </c>
      <c r="BM799" s="182" t="str">
        <f t="shared" si="496"/>
        <v/>
      </c>
      <c r="BN799" s="182" t="str">
        <f t="shared" si="497"/>
        <v/>
      </c>
      <c r="BO799" s="182" t="str">
        <f t="shared" si="498"/>
        <v/>
      </c>
      <c r="BP799" s="182" t="str">
        <f t="shared" si="499"/>
        <v/>
      </c>
      <c r="BQ799" s="182" t="str">
        <f t="shared" si="500"/>
        <v/>
      </c>
      <c r="BR799" s="182" t="str">
        <f t="shared" si="501"/>
        <v/>
      </c>
      <c r="BS799" s="182" t="str">
        <f t="shared" si="502"/>
        <v/>
      </c>
      <c r="BT799" s="182" t="str">
        <f t="shared" si="503"/>
        <v/>
      </c>
      <c r="BU799" s="183" t="str">
        <f t="shared" si="504"/>
        <v/>
      </c>
      <c r="BV799" s="184" t="str">
        <f>IF('Cálculos '!C805="","",AVERAGE(AN799:BU799))</f>
        <v/>
      </c>
    </row>
    <row r="800" spans="2:74" ht="17.25" hidden="1" thickBot="1" x14ac:dyDescent="0.35">
      <c r="B800" s="165">
        <f t="shared" si="469"/>
        <v>798</v>
      </c>
      <c r="C800" s="171" t="str">
        <f>IF('Cálculos '!J806="","",'Cálculos '!J806)</f>
        <v/>
      </c>
      <c r="D800" s="172" t="str">
        <f>IF('Cálculos '!K806="","",'Cálculos '!K806)</f>
        <v/>
      </c>
      <c r="E800" s="172" t="str">
        <f>IF('Cálculos '!L806="","",'Cálculos '!L806)</f>
        <v/>
      </c>
      <c r="F800" s="172" t="str">
        <f>IF('Cálculos '!M806="","",'Cálculos '!M806)</f>
        <v/>
      </c>
      <c r="G800" s="172" t="str">
        <f>IF('Cálculos '!N806="","",'Cálculos '!N806)</f>
        <v/>
      </c>
      <c r="H800" s="172" t="str">
        <f>IF('Cálculos '!O806="","",'Cálculos '!O806)</f>
        <v/>
      </c>
      <c r="I800" s="172" t="str">
        <f>IF('Cálculos '!P806="","",'Cálculos '!P806)</f>
        <v/>
      </c>
      <c r="J800" s="172" t="str">
        <f>IF('Cálculos '!Q806="","",'Cálculos '!Q806)</f>
        <v/>
      </c>
      <c r="K800" s="172" t="str">
        <f>IF('Cálculos '!R806="","",'Cálculos '!R806)</f>
        <v/>
      </c>
      <c r="L800" s="172" t="str">
        <f>IF('Cálculos '!S806="","",'Cálculos '!S806)</f>
        <v/>
      </c>
      <c r="M800" s="172" t="str">
        <f>IF('Cálculos '!T806="","",'Cálculos '!T806)</f>
        <v/>
      </c>
      <c r="N800" s="172" t="str">
        <f>IF('Cálculos '!U806="","",'Cálculos '!U806)</f>
        <v/>
      </c>
      <c r="O800" s="172" t="str">
        <f>IF('Cálculos '!V806="","",'Cálculos '!V806)</f>
        <v/>
      </c>
      <c r="P800" s="172" t="str">
        <f>IF('Cálculos '!W806="","",'Cálculos '!W806)</f>
        <v/>
      </c>
      <c r="Q800" s="172" t="str">
        <f>IF('Cálculos '!X806="","",'Cálculos '!X806)</f>
        <v/>
      </c>
      <c r="R800" s="172" t="str">
        <f>IF('Cálculos '!Y806="","",'Cálculos '!Y806)</f>
        <v/>
      </c>
      <c r="S800" s="172" t="str">
        <f>IF('Cálculos '!Z806="","",'Cálculos '!Z806)</f>
        <v/>
      </c>
      <c r="T800" s="172" t="str">
        <f>IF('Cálculos '!AA806="","",'Cálculos '!AA806)</f>
        <v/>
      </c>
      <c r="U800" s="172" t="str">
        <f>IF('Cálculos '!AB806="","",'Cálculos '!AB806)</f>
        <v/>
      </c>
      <c r="V800" s="172" t="str">
        <f>IF('Cálculos '!AC806="","",'Cálculos '!AC806)</f>
        <v/>
      </c>
      <c r="W800" s="172" t="str">
        <f>IF('Cálculos '!AD806="","",'Cálculos '!AD806)</f>
        <v/>
      </c>
      <c r="X800" s="172" t="str">
        <f>IF('Cálculos '!AE806="","",'Cálculos '!AE806)</f>
        <v/>
      </c>
      <c r="Y800" s="172" t="str">
        <f>IF('Cálculos '!AF806="","",'Cálculos '!AF806)</f>
        <v/>
      </c>
      <c r="Z800" s="172" t="str">
        <f>IF('Cálculos '!AG806="","",'Cálculos '!AG806)</f>
        <v/>
      </c>
      <c r="AA800" s="172" t="str">
        <f>IF('Cálculos '!AH806="","",'Cálculos '!AH806)</f>
        <v/>
      </c>
      <c r="AB800" s="172" t="str">
        <f>IF('Cálculos '!AI806="","",'Cálculos '!AI806)</f>
        <v/>
      </c>
      <c r="AC800" s="172" t="str">
        <f>IF('Cálculos '!AJ806="","",'Cálculos '!AJ806)</f>
        <v/>
      </c>
      <c r="AD800" s="172" t="str">
        <f>IF('Cálculos '!AK806="","",'Cálculos '!AK806)</f>
        <v/>
      </c>
      <c r="AE800" s="172" t="str">
        <f>IF('Cálculos '!AL806="","",'Cálculos '!AL806)</f>
        <v/>
      </c>
      <c r="AF800" s="172" t="str">
        <f>IF('Cálculos '!AM806="","",'Cálculos '!AM806)</f>
        <v/>
      </c>
      <c r="AG800" s="172" t="str">
        <f>IF('Cálculos '!AN806="","",'Cálculos '!AN806)</f>
        <v/>
      </c>
      <c r="AH800" s="172" t="str">
        <f>IF('Cálculos '!AO806="","",'Cálculos '!AO806)</f>
        <v/>
      </c>
      <c r="AI800" s="172" t="str">
        <f>IF('Cálculos '!AP806="","",'Cálculos '!AP806)</f>
        <v/>
      </c>
      <c r="AJ800" s="443" t="str">
        <f>IF('Cálculos '!AQ806="","",'Cálculos '!AQ806)</f>
        <v/>
      </c>
      <c r="AK800" s="446" t="str">
        <f>IF('Cálculos '!D806="","",AVERAGE(C800:AJ800))</f>
        <v/>
      </c>
      <c r="AM800" s="181">
        <f t="shared" si="470"/>
        <v>798</v>
      </c>
      <c r="AN800" s="284" t="str">
        <f t="shared" si="471"/>
        <v/>
      </c>
      <c r="AO800" s="285" t="str">
        <f t="shared" si="472"/>
        <v/>
      </c>
      <c r="AP800" s="285" t="str">
        <f t="shared" si="473"/>
        <v/>
      </c>
      <c r="AQ800" s="285" t="str">
        <f t="shared" si="474"/>
        <v/>
      </c>
      <c r="AR800" s="182" t="str">
        <f t="shared" si="475"/>
        <v/>
      </c>
      <c r="AS800" s="182" t="str">
        <f t="shared" si="476"/>
        <v/>
      </c>
      <c r="AT800" s="182" t="str">
        <f t="shared" si="477"/>
        <v/>
      </c>
      <c r="AU800" s="182" t="str">
        <f t="shared" si="478"/>
        <v/>
      </c>
      <c r="AV800" s="182" t="str">
        <f t="shared" si="479"/>
        <v/>
      </c>
      <c r="AW800" s="182" t="str">
        <f t="shared" si="480"/>
        <v/>
      </c>
      <c r="AX800" s="182" t="str">
        <f t="shared" si="481"/>
        <v/>
      </c>
      <c r="AY800" s="182" t="str">
        <f t="shared" si="482"/>
        <v/>
      </c>
      <c r="AZ800" s="182" t="str">
        <f t="shared" si="483"/>
        <v/>
      </c>
      <c r="BA800" s="182" t="str">
        <f t="shared" si="484"/>
        <v/>
      </c>
      <c r="BB800" s="182" t="str">
        <f t="shared" si="485"/>
        <v/>
      </c>
      <c r="BC800" s="182" t="str">
        <f t="shared" si="486"/>
        <v/>
      </c>
      <c r="BD800" s="182" t="str">
        <f t="shared" si="487"/>
        <v/>
      </c>
      <c r="BE800" s="182" t="str">
        <f t="shared" si="488"/>
        <v/>
      </c>
      <c r="BF800" s="182" t="str">
        <f t="shared" si="489"/>
        <v/>
      </c>
      <c r="BG800" s="182" t="str">
        <f t="shared" si="490"/>
        <v/>
      </c>
      <c r="BH800" s="182" t="str">
        <f t="shared" si="491"/>
        <v/>
      </c>
      <c r="BI800" s="182" t="str">
        <f t="shared" si="492"/>
        <v/>
      </c>
      <c r="BJ800" s="182" t="str">
        <f t="shared" si="493"/>
        <v/>
      </c>
      <c r="BK800" s="182" t="str">
        <f t="shared" si="494"/>
        <v/>
      </c>
      <c r="BL800" s="182" t="str">
        <f t="shared" si="495"/>
        <v/>
      </c>
      <c r="BM800" s="182" t="str">
        <f t="shared" si="496"/>
        <v/>
      </c>
      <c r="BN800" s="182" t="str">
        <f t="shared" si="497"/>
        <v/>
      </c>
      <c r="BO800" s="182" t="str">
        <f t="shared" si="498"/>
        <v/>
      </c>
      <c r="BP800" s="182" t="str">
        <f t="shared" si="499"/>
        <v/>
      </c>
      <c r="BQ800" s="182" t="str">
        <f t="shared" si="500"/>
        <v/>
      </c>
      <c r="BR800" s="182" t="str">
        <f t="shared" si="501"/>
        <v/>
      </c>
      <c r="BS800" s="182" t="str">
        <f t="shared" si="502"/>
        <v/>
      </c>
      <c r="BT800" s="182" t="str">
        <f t="shared" si="503"/>
        <v/>
      </c>
      <c r="BU800" s="183" t="str">
        <f t="shared" si="504"/>
        <v/>
      </c>
      <c r="BV800" s="184" t="str">
        <f>IF('Cálculos '!C806="","",AVERAGE(AN800:BU800))</f>
        <v/>
      </c>
    </row>
    <row r="801" spans="2:74" ht="17.25" hidden="1" thickBot="1" x14ac:dyDescent="0.35">
      <c r="B801" s="165">
        <f t="shared" si="469"/>
        <v>799</v>
      </c>
      <c r="C801" s="171" t="str">
        <f>IF('Cálculos '!J807="","",'Cálculos '!J807)</f>
        <v/>
      </c>
      <c r="D801" s="172" t="str">
        <f>IF('Cálculos '!K807="","",'Cálculos '!K807)</f>
        <v/>
      </c>
      <c r="E801" s="172" t="str">
        <f>IF('Cálculos '!L807="","",'Cálculos '!L807)</f>
        <v/>
      </c>
      <c r="F801" s="172" t="str">
        <f>IF('Cálculos '!M807="","",'Cálculos '!M807)</f>
        <v/>
      </c>
      <c r="G801" s="172" t="str">
        <f>IF('Cálculos '!N807="","",'Cálculos '!N807)</f>
        <v/>
      </c>
      <c r="H801" s="172" t="str">
        <f>IF('Cálculos '!O807="","",'Cálculos '!O807)</f>
        <v/>
      </c>
      <c r="I801" s="172" t="str">
        <f>IF('Cálculos '!P807="","",'Cálculos '!P807)</f>
        <v/>
      </c>
      <c r="J801" s="172" t="str">
        <f>IF('Cálculos '!Q807="","",'Cálculos '!Q807)</f>
        <v/>
      </c>
      <c r="K801" s="172" t="str">
        <f>IF('Cálculos '!R807="","",'Cálculos '!R807)</f>
        <v/>
      </c>
      <c r="L801" s="172" t="str">
        <f>IF('Cálculos '!S807="","",'Cálculos '!S807)</f>
        <v/>
      </c>
      <c r="M801" s="172" t="str">
        <f>IF('Cálculos '!T807="","",'Cálculos '!T807)</f>
        <v/>
      </c>
      <c r="N801" s="172" t="str">
        <f>IF('Cálculos '!U807="","",'Cálculos '!U807)</f>
        <v/>
      </c>
      <c r="O801" s="172" t="str">
        <f>IF('Cálculos '!V807="","",'Cálculos '!V807)</f>
        <v/>
      </c>
      <c r="P801" s="172" t="str">
        <f>IF('Cálculos '!W807="","",'Cálculos '!W807)</f>
        <v/>
      </c>
      <c r="Q801" s="172" t="str">
        <f>IF('Cálculos '!X807="","",'Cálculos '!X807)</f>
        <v/>
      </c>
      <c r="R801" s="172" t="str">
        <f>IF('Cálculos '!Y807="","",'Cálculos '!Y807)</f>
        <v/>
      </c>
      <c r="S801" s="172" t="str">
        <f>IF('Cálculos '!Z807="","",'Cálculos '!Z807)</f>
        <v/>
      </c>
      <c r="T801" s="172" t="str">
        <f>IF('Cálculos '!AA807="","",'Cálculos '!AA807)</f>
        <v/>
      </c>
      <c r="U801" s="172" t="str">
        <f>IF('Cálculos '!AB807="","",'Cálculos '!AB807)</f>
        <v/>
      </c>
      <c r="V801" s="172" t="str">
        <f>IF('Cálculos '!AC807="","",'Cálculos '!AC807)</f>
        <v/>
      </c>
      <c r="W801" s="172" t="str">
        <f>IF('Cálculos '!AD807="","",'Cálculos '!AD807)</f>
        <v/>
      </c>
      <c r="X801" s="172" t="str">
        <f>IF('Cálculos '!AE807="","",'Cálculos '!AE807)</f>
        <v/>
      </c>
      <c r="Y801" s="172" t="str">
        <f>IF('Cálculos '!AF807="","",'Cálculos '!AF807)</f>
        <v/>
      </c>
      <c r="Z801" s="172" t="str">
        <f>IF('Cálculos '!AG807="","",'Cálculos '!AG807)</f>
        <v/>
      </c>
      <c r="AA801" s="172" t="str">
        <f>IF('Cálculos '!AH807="","",'Cálculos '!AH807)</f>
        <v/>
      </c>
      <c r="AB801" s="172" t="str">
        <f>IF('Cálculos '!AI807="","",'Cálculos '!AI807)</f>
        <v/>
      </c>
      <c r="AC801" s="172" t="str">
        <f>IF('Cálculos '!AJ807="","",'Cálculos '!AJ807)</f>
        <v/>
      </c>
      <c r="AD801" s="172" t="str">
        <f>IF('Cálculos '!AK807="","",'Cálculos '!AK807)</f>
        <v/>
      </c>
      <c r="AE801" s="172" t="str">
        <f>IF('Cálculos '!AL807="","",'Cálculos '!AL807)</f>
        <v/>
      </c>
      <c r="AF801" s="172" t="str">
        <f>IF('Cálculos '!AM807="","",'Cálculos '!AM807)</f>
        <v/>
      </c>
      <c r="AG801" s="172" t="str">
        <f>IF('Cálculos '!AN807="","",'Cálculos '!AN807)</f>
        <v/>
      </c>
      <c r="AH801" s="172" t="str">
        <f>IF('Cálculos '!AO807="","",'Cálculos '!AO807)</f>
        <v/>
      </c>
      <c r="AI801" s="172" t="str">
        <f>IF('Cálculos '!AP807="","",'Cálculos '!AP807)</f>
        <v/>
      </c>
      <c r="AJ801" s="443" t="str">
        <f>IF('Cálculos '!AQ807="","",'Cálculos '!AQ807)</f>
        <v/>
      </c>
      <c r="AK801" s="446" t="str">
        <f>IF('Cálculos '!D807="","",AVERAGE(C801:AJ801))</f>
        <v/>
      </c>
      <c r="AM801" s="181">
        <f t="shared" si="470"/>
        <v>799</v>
      </c>
      <c r="AN801" s="284" t="str">
        <f t="shared" si="471"/>
        <v/>
      </c>
      <c r="AO801" s="285" t="str">
        <f t="shared" si="472"/>
        <v/>
      </c>
      <c r="AP801" s="285" t="str">
        <f t="shared" si="473"/>
        <v/>
      </c>
      <c r="AQ801" s="285" t="str">
        <f t="shared" si="474"/>
        <v/>
      </c>
      <c r="AR801" s="182" t="str">
        <f t="shared" si="475"/>
        <v/>
      </c>
      <c r="AS801" s="182" t="str">
        <f t="shared" si="476"/>
        <v/>
      </c>
      <c r="AT801" s="182" t="str">
        <f t="shared" si="477"/>
        <v/>
      </c>
      <c r="AU801" s="182" t="str">
        <f t="shared" si="478"/>
        <v/>
      </c>
      <c r="AV801" s="182" t="str">
        <f t="shared" si="479"/>
        <v/>
      </c>
      <c r="AW801" s="182" t="str">
        <f t="shared" si="480"/>
        <v/>
      </c>
      <c r="AX801" s="182" t="str">
        <f t="shared" si="481"/>
        <v/>
      </c>
      <c r="AY801" s="182" t="str">
        <f t="shared" si="482"/>
        <v/>
      </c>
      <c r="AZ801" s="182" t="str">
        <f t="shared" si="483"/>
        <v/>
      </c>
      <c r="BA801" s="182" t="str">
        <f t="shared" si="484"/>
        <v/>
      </c>
      <c r="BB801" s="182" t="str">
        <f t="shared" si="485"/>
        <v/>
      </c>
      <c r="BC801" s="182" t="str">
        <f t="shared" si="486"/>
        <v/>
      </c>
      <c r="BD801" s="182" t="str">
        <f t="shared" si="487"/>
        <v/>
      </c>
      <c r="BE801" s="182" t="str">
        <f t="shared" si="488"/>
        <v/>
      </c>
      <c r="BF801" s="182" t="str">
        <f t="shared" si="489"/>
        <v/>
      </c>
      <c r="BG801" s="182" t="str">
        <f t="shared" si="490"/>
        <v/>
      </c>
      <c r="BH801" s="182" t="str">
        <f t="shared" si="491"/>
        <v/>
      </c>
      <c r="BI801" s="182" t="str">
        <f t="shared" si="492"/>
        <v/>
      </c>
      <c r="BJ801" s="182" t="str">
        <f t="shared" si="493"/>
        <v/>
      </c>
      <c r="BK801" s="182" t="str">
        <f t="shared" si="494"/>
        <v/>
      </c>
      <c r="BL801" s="182" t="str">
        <f t="shared" si="495"/>
        <v/>
      </c>
      <c r="BM801" s="182" t="str">
        <f t="shared" si="496"/>
        <v/>
      </c>
      <c r="BN801" s="182" t="str">
        <f t="shared" si="497"/>
        <v/>
      </c>
      <c r="BO801" s="182" t="str">
        <f t="shared" si="498"/>
        <v/>
      </c>
      <c r="BP801" s="182" t="str">
        <f t="shared" si="499"/>
        <v/>
      </c>
      <c r="BQ801" s="182" t="str">
        <f t="shared" si="500"/>
        <v/>
      </c>
      <c r="BR801" s="182" t="str">
        <f t="shared" si="501"/>
        <v/>
      </c>
      <c r="BS801" s="182" t="str">
        <f t="shared" si="502"/>
        <v/>
      </c>
      <c r="BT801" s="182" t="str">
        <f t="shared" si="503"/>
        <v/>
      </c>
      <c r="BU801" s="183" t="str">
        <f t="shared" si="504"/>
        <v/>
      </c>
      <c r="BV801" s="184" t="str">
        <f>IF('Cálculos '!C807="","",AVERAGE(AN801:BU801))</f>
        <v/>
      </c>
    </row>
    <row r="802" spans="2:74" ht="17.25" hidden="1" thickBot="1" x14ac:dyDescent="0.35">
      <c r="B802" s="165">
        <f t="shared" si="469"/>
        <v>800</v>
      </c>
      <c r="C802" s="171" t="str">
        <f>IF('Cálculos '!J808="","",'Cálculos '!J808)</f>
        <v/>
      </c>
      <c r="D802" s="172" t="str">
        <f>IF('Cálculos '!K808="","",'Cálculos '!K808)</f>
        <v/>
      </c>
      <c r="E802" s="172" t="str">
        <f>IF('Cálculos '!L808="","",'Cálculos '!L808)</f>
        <v/>
      </c>
      <c r="F802" s="172" t="str">
        <f>IF('Cálculos '!M808="","",'Cálculos '!M808)</f>
        <v/>
      </c>
      <c r="G802" s="172" t="str">
        <f>IF('Cálculos '!N808="","",'Cálculos '!N808)</f>
        <v/>
      </c>
      <c r="H802" s="172" t="str">
        <f>IF('Cálculos '!O808="","",'Cálculos '!O808)</f>
        <v/>
      </c>
      <c r="I802" s="172" t="str">
        <f>IF('Cálculos '!P808="","",'Cálculos '!P808)</f>
        <v/>
      </c>
      <c r="J802" s="172" t="str">
        <f>IF('Cálculos '!Q808="","",'Cálculos '!Q808)</f>
        <v/>
      </c>
      <c r="K802" s="172" t="str">
        <f>IF('Cálculos '!R808="","",'Cálculos '!R808)</f>
        <v/>
      </c>
      <c r="L802" s="172" t="str">
        <f>IF('Cálculos '!S808="","",'Cálculos '!S808)</f>
        <v/>
      </c>
      <c r="M802" s="172" t="str">
        <f>IF('Cálculos '!T808="","",'Cálculos '!T808)</f>
        <v/>
      </c>
      <c r="N802" s="172" t="str">
        <f>IF('Cálculos '!U808="","",'Cálculos '!U808)</f>
        <v/>
      </c>
      <c r="O802" s="172" t="str">
        <f>IF('Cálculos '!V808="","",'Cálculos '!V808)</f>
        <v/>
      </c>
      <c r="P802" s="172" t="str">
        <f>IF('Cálculos '!W808="","",'Cálculos '!W808)</f>
        <v/>
      </c>
      <c r="Q802" s="172" t="str">
        <f>IF('Cálculos '!X808="","",'Cálculos '!X808)</f>
        <v/>
      </c>
      <c r="R802" s="172" t="str">
        <f>IF('Cálculos '!Y808="","",'Cálculos '!Y808)</f>
        <v/>
      </c>
      <c r="S802" s="172" t="str">
        <f>IF('Cálculos '!Z808="","",'Cálculos '!Z808)</f>
        <v/>
      </c>
      <c r="T802" s="172" t="str">
        <f>IF('Cálculos '!AA808="","",'Cálculos '!AA808)</f>
        <v/>
      </c>
      <c r="U802" s="172" t="str">
        <f>IF('Cálculos '!AB808="","",'Cálculos '!AB808)</f>
        <v/>
      </c>
      <c r="V802" s="172" t="str">
        <f>IF('Cálculos '!AC808="","",'Cálculos '!AC808)</f>
        <v/>
      </c>
      <c r="W802" s="172" t="str">
        <f>IF('Cálculos '!AD808="","",'Cálculos '!AD808)</f>
        <v/>
      </c>
      <c r="X802" s="172" t="str">
        <f>IF('Cálculos '!AE808="","",'Cálculos '!AE808)</f>
        <v/>
      </c>
      <c r="Y802" s="172" t="str">
        <f>IF('Cálculos '!AF808="","",'Cálculos '!AF808)</f>
        <v/>
      </c>
      <c r="Z802" s="172" t="str">
        <f>IF('Cálculos '!AG808="","",'Cálculos '!AG808)</f>
        <v/>
      </c>
      <c r="AA802" s="172" t="str">
        <f>IF('Cálculos '!AH808="","",'Cálculos '!AH808)</f>
        <v/>
      </c>
      <c r="AB802" s="172" t="str">
        <f>IF('Cálculos '!AI808="","",'Cálculos '!AI808)</f>
        <v/>
      </c>
      <c r="AC802" s="172" t="str">
        <f>IF('Cálculos '!AJ808="","",'Cálculos '!AJ808)</f>
        <v/>
      </c>
      <c r="AD802" s="172" t="str">
        <f>IF('Cálculos '!AK808="","",'Cálculos '!AK808)</f>
        <v/>
      </c>
      <c r="AE802" s="172" t="str">
        <f>IF('Cálculos '!AL808="","",'Cálculos '!AL808)</f>
        <v/>
      </c>
      <c r="AF802" s="172" t="str">
        <f>IF('Cálculos '!AM808="","",'Cálculos '!AM808)</f>
        <v/>
      </c>
      <c r="AG802" s="172" t="str">
        <f>IF('Cálculos '!AN808="","",'Cálculos '!AN808)</f>
        <v/>
      </c>
      <c r="AH802" s="172" t="str">
        <f>IF('Cálculos '!AO808="","",'Cálculos '!AO808)</f>
        <v/>
      </c>
      <c r="AI802" s="172" t="str">
        <f>IF('Cálculos '!AP808="","",'Cálculos '!AP808)</f>
        <v/>
      </c>
      <c r="AJ802" s="443" t="str">
        <f>IF('Cálculos '!AQ808="","",'Cálculos '!AQ808)</f>
        <v/>
      </c>
      <c r="AK802" s="446" t="str">
        <f>IF('Cálculos '!D808="","",AVERAGE(C802:AJ802))</f>
        <v/>
      </c>
      <c r="AM802" s="181">
        <f t="shared" si="470"/>
        <v>800</v>
      </c>
      <c r="AN802" s="284" t="str">
        <f t="shared" si="471"/>
        <v/>
      </c>
      <c r="AO802" s="285" t="str">
        <f t="shared" si="472"/>
        <v/>
      </c>
      <c r="AP802" s="285" t="str">
        <f t="shared" si="473"/>
        <v/>
      </c>
      <c r="AQ802" s="285" t="str">
        <f t="shared" si="474"/>
        <v/>
      </c>
      <c r="AR802" s="182" t="str">
        <f t="shared" si="475"/>
        <v/>
      </c>
      <c r="AS802" s="182" t="str">
        <f t="shared" si="476"/>
        <v/>
      </c>
      <c r="AT802" s="182" t="str">
        <f t="shared" si="477"/>
        <v/>
      </c>
      <c r="AU802" s="182" t="str">
        <f t="shared" si="478"/>
        <v/>
      </c>
      <c r="AV802" s="182" t="str">
        <f t="shared" si="479"/>
        <v/>
      </c>
      <c r="AW802" s="182" t="str">
        <f t="shared" si="480"/>
        <v/>
      </c>
      <c r="AX802" s="182" t="str">
        <f t="shared" si="481"/>
        <v/>
      </c>
      <c r="AY802" s="182" t="str">
        <f t="shared" si="482"/>
        <v/>
      </c>
      <c r="AZ802" s="182" t="str">
        <f t="shared" si="483"/>
        <v/>
      </c>
      <c r="BA802" s="182" t="str">
        <f t="shared" si="484"/>
        <v/>
      </c>
      <c r="BB802" s="182" t="str">
        <f t="shared" si="485"/>
        <v/>
      </c>
      <c r="BC802" s="182" t="str">
        <f t="shared" si="486"/>
        <v/>
      </c>
      <c r="BD802" s="182" t="str">
        <f t="shared" si="487"/>
        <v/>
      </c>
      <c r="BE802" s="182" t="str">
        <f t="shared" si="488"/>
        <v/>
      </c>
      <c r="BF802" s="182" t="str">
        <f t="shared" si="489"/>
        <v/>
      </c>
      <c r="BG802" s="182" t="str">
        <f t="shared" si="490"/>
        <v/>
      </c>
      <c r="BH802" s="182" t="str">
        <f t="shared" si="491"/>
        <v/>
      </c>
      <c r="BI802" s="182" t="str">
        <f t="shared" si="492"/>
        <v/>
      </c>
      <c r="BJ802" s="182" t="str">
        <f t="shared" si="493"/>
        <v/>
      </c>
      <c r="BK802" s="182" t="str">
        <f t="shared" si="494"/>
        <v/>
      </c>
      <c r="BL802" s="182" t="str">
        <f t="shared" si="495"/>
        <v/>
      </c>
      <c r="BM802" s="182" t="str">
        <f t="shared" si="496"/>
        <v/>
      </c>
      <c r="BN802" s="182" t="str">
        <f t="shared" si="497"/>
        <v/>
      </c>
      <c r="BO802" s="182" t="str">
        <f t="shared" si="498"/>
        <v/>
      </c>
      <c r="BP802" s="182" t="str">
        <f t="shared" si="499"/>
        <v/>
      </c>
      <c r="BQ802" s="182" t="str">
        <f t="shared" si="500"/>
        <v/>
      </c>
      <c r="BR802" s="182" t="str">
        <f t="shared" si="501"/>
        <v/>
      </c>
      <c r="BS802" s="182" t="str">
        <f t="shared" si="502"/>
        <v/>
      </c>
      <c r="BT802" s="182" t="str">
        <f t="shared" si="503"/>
        <v/>
      </c>
      <c r="BU802" s="183" t="str">
        <f t="shared" si="504"/>
        <v/>
      </c>
      <c r="BV802" s="184" t="str">
        <f>IF('Cálculos '!C808="","",AVERAGE(AN802:BU802))</f>
        <v/>
      </c>
    </row>
    <row r="803" spans="2:74" ht="17.25" hidden="1" thickBot="1" x14ac:dyDescent="0.35">
      <c r="B803" s="165">
        <f t="shared" si="469"/>
        <v>801</v>
      </c>
      <c r="C803" s="171" t="str">
        <f>IF('Cálculos '!J809="","",'Cálculos '!J809)</f>
        <v/>
      </c>
      <c r="D803" s="172" t="str">
        <f>IF('Cálculos '!K809="","",'Cálculos '!K809)</f>
        <v/>
      </c>
      <c r="E803" s="172" t="str">
        <f>IF('Cálculos '!L809="","",'Cálculos '!L809)</f>
        <v/>
      </c>
      <c r="F803" s="172" t="str">
        <f>IF('Cálculos '!M809="","",'Cálculos '!M809)</f>
        <v/>
      </c>
      <c r="G803" s="172" t="str">
        <f>IF('Cálculos '!N809="","",'Cálculos '!N809)</f>
        <v/>
      </c>
      <c r="H803" s="172" t="str">
        <f>IF('Cálculos '!O809="","",'Cálculos '!O809)</f>
        <v/>
      </c>
      <c r="I803" s="172" t="str">
        <f>IF('Cálculos '!P809="","",'Cálculos '!P809)</f>
        <v/>
      </c>
      <c r="J803" s="172" t="str">
        <f>IF('Cálculos '!Q809="","",'Cálculos '!Q809)</f>
        <v/>
      </c>
      <c r="K803" s="172" t="str">
        <f>IF('Cálculos '!R809="","",'Cálculos '!R809)</f>
        <v/>
      </c>
      <c r="L803" s="172" t="str">
        <f>IF('Cálculos '!S809="","",'Cálculos '!S809)</f>
        <v/>
      </c>
      <c r="M803" s="172" t="str">
        <f>IF('Cálculos '!T809="","",'Cálculos '!T809)</f>
        <v/>
      </c>
      <c r="N803" s="172" t="str">
        <f>IF('Cálculos '!U809="","",'Cálculos '!U809)</f>
        <v/>
      </c>
      <c r="O803" s="172" t="str">
        <f>IF('Cálculos '!V809="","",'Cálculos '!V809)</f>
        <v/>
      </c>
      <c r="P803" s="172" t="str">
        <f>IF('Cálculos '!W809="","",'Cálculos '!W809)</f>
        <v/>
      </c>
      <c r="Q803" s="172" t="str">
        <f>IF('Cálculos '!X809="","",'Cálculos '!X809)</f>
        <v/>
      </c>
      <c r="R803" s="172" t="str">
        <f>IF('Cálculos '!Y809="","",'Cálculos '!Y809)</f>
        <v/>
      </c>
      <c r="S803" s="172" t="str">
        <f>IF('Cálculos '!Z809="","",'Cálculos '!Z809)</f>
        <v/>
      </c>
      <c r="T803" s="172" t="str">
        <f>IF('Cálculos '!AA809="","",'Cálculos '!AA809)</f>
        <v/>
      </c>
      <c r="U803" s="172" t="str">
        <f>IF('Cálculos '!AB809="","",'Cálculos '!AB809)</f>
        <v/>
      </c>
      <c r="V803" s="172" t="str">
        <f>IF('Cálculos '!AC809="","",'Cálculos '!AC809)</f>
        <v/>
      </c>
      <c r="W803" s="172" t="str">
        <f>IF('Cálculos '!AD809="","",'Cálculos '!AD809)</f>
        <v/>
      </c>
      <c r="X803" s="172" t="str">
        <f>IF('Cálculos '!AE809="","",'Cálculos '!AE809)</f>
        <v/>
      </c>
      <c r="Y803" s="172" t="str">
        <f>IF('Cálculos '!AF809="","",'Cálculos '!AF809)</f>
        <v/>
      </c>
      <c r="Z803" s="172" t="str">
        <f>IF('Cálculos '!AG809="","",'Cálculos '!AG809)</f>
        <v/>
      </c>
      <c r="AA803" s="172" t="str">
        <f>IF('Cálculos '!AH809="","",'Cálculos '!AH809)</f>
        <v/>
      </c>
      <c r="AB803" s="172" t="str">
        <f>IF('Cálculos '!AI809="","",'Cálculos '!AI809)</f>
        <v/>
      </c>
      <c r="AC803" s="172" t="str">
        <f>IF('Cálculos '!AJ809="","",'Cálculos '!AJ809)</f>
        <v/>
      </c>
      <c r="AD803" s="172" t="str">
        <f>IF('Cálculos '!AK809="","",'Cálculos '!AK809)</f>
        <v/>
      </c>
      <c r="AE803" s="172" t="str">
        <f>IF('Cálculos '!AL809="","",'Cálculos '!AL809)</f>
        <v/>
      </c>
      <c r="AF803" s="172" t="str">
        <f>IF('Cálculos '!AM809="","",'Cálculos '!AM809)</f>
        <v/>
      </c>
      <c r="AG803" s="172" t="str">
        <f>IF('Cálculos '!AN809="","",'Cálculos '!AN809)</f>
        <v/>
      </c>
      <c r="AH803" s="172" t="str">
        <f>IF('Cálculos '!AO809="","",'Cálculos '!AO809)</f>
        <v/>
      </c>
      <c r="AI803" s="172" t="str">
        <f>IF('Cálculos '!AP809="","",'Cálculos '!AP809)</f>
        <v/>
      </c>
      <c r="AJ803" s="443" t="str">
        <f>IF('Cálculos '!AQ809="","",'Cálculos '!AQ809)</f>
        <v/>
      </c>
      <c r="AK803" s="446" t="str">
        <f>IF('Cálculos '!D809="","",AVERAGE(C803:AJ803))</f>
        <v/>
      </c>
      <c r="AM803" s="181">
        <f t="shared" si="470"/>
        <v>801</v>
      </c>
      <c r="AN803" s="284" t="str">
        <f t="shared" si="471"/>
        <v/>
      </c>
      <c r="AO803" s="285" t="str">
        <f t="shared" si="472"/>
        <v/>
      </c>
      <c r="AP803" s="285" t="str">
        <f t="shared" si="473"/>
        <v/>
      </c>
      <c r="AQ803" s="285" t="str">
        <f t="shared" si="474"/>
        <v/>
      </c>
      <c r="AR803" s="182" t="str">
        <f t="shared" si="475"/>
        <v/>
      </c>
      <c r="AS803" s="182" t="str">
        <f t="shared" si="476"/>
        <v/>
      </c>
      <c r="AT803" s="182" t="str">
        <f t="shared" si="477"/>
        <v/>
      </c>
      <c r="AU803" s="182" t="str">
        <f t="shared" si="478"/>
        <v/>
      </c>
      <c r="AV803" s="182" t="str">
        <f t="shared" si="479"/>
        <v/>
      </c>
      <c r="AW803" s="182" t="str">
        <f t="shared" si="480"/>
        <v/>
      </c>
      <c r="AX803" s="182" t="str">
        <f t="shared" si="481"/>
        <v/>
      </c>
      <c r="AY803" s="182" t="str">
        <f t="shared" si="482"/>
        <v/>
      </c>
      <c r="AZ803" s="182" t="str">
        <f t="shared" si="483"/>
        <v/>
      </c>
      <c r="BA803" s="182" t="str">
        <f t="shared" si="484"/>
        <v/>
      </c>
      <c r="BB803" s="182" t="str">
        <f t="shared" si="485"/>
        <v/>
      </c>
      <c r="BC803" s="182" t="str">
        <f t="shared" si="486"/>
        <v/>
      </c>
      <c r="BD803" s="182" t="str">
        <f t="shared" si="487"/>
        <v/>
      </c>
      <c r="BE803" s="182" t="str">
        <f t="shared" si="488"/>
        <v/>
      </c>
      <c r="BF803" s="182" t="str">
        <f t="shared" si="489"/>
        <v/>
      </c>
      <c r="BG803" s="182" t="str">
        <f t="shared" si="490"/>
        <v/>
      </c>
      <c r="BH803" s="182" t="str">
        <f t="shared" si="491"/>
        <v/>
      </c>
      <c r="BI803" s="182" t="str">
        <f t="shared" si="492"/>
        <v/>
      </c>
      <c r="BJ803" s="182" t="str">
        <f t="shared" si="493"/>
        <v/>
      </c>
      <c r="BK803" s="182" t="str">
        <f t="shared" si="494"/>
        <v/>
      </c>
      <c r="BL803" s="182" t="str">
        <f t="shared" si="495"/>
        <v/>
      </c>
      <c r="BM803" s="182" t="str">
        <f t="shared" si="496"/>
        <v/>
      </c>
      <c r="BN803" s="182" t="str">
        <f t="shared" si="497"/>
        <v/>
      </c>
      <c r="BO803" s="182" t="str">
        <f t="shared" si="498"/>
        <v/>
      </c>
      <c r="BP803" s="182" t="str">
        <f t="shared" si="499"/>
        <v/>
      </c>
      <c r="BQ803" s="182" t="str">
        <f t="shared" si="500"/>
        <v/>
      </c>
      <c r="BR803" s="182" t="str">
        <f t="shared" si="501"/>
        <v/>
      </c>
      <c r="BS803" s="182" t="str">
        <f t="shared" si="502"/>
        <v/>
      </c>
      <c r="BT803" s="182" t="str">
        <f t="shared" si="503"/>
        <v/>
      </c>
      <c r="BU803" s="183" t="str">
        <f t="shared" si="504"/>
        <v/>
      </c>
      <c r="BV803" s="184" t="str">
        <f>IF('Cálculos '!C809="","",AVERAGE(AN803:BU803))</f>
        <v/>
      </c>
    </row>
    <row r="804" spans="2:74" ht="17.25" hidden="1" thickBot="1" x14ac:dyDescent="0.35">
      <c r="B804" s="165">
        <f t="shared" si="469"/>
        <v>802</v>
      </c>
      <c r="C804" s="171" t="str">
        <f>IF('Cálculos '!J810="","",'Cálculos '!J810)</f>
        <v/>
      </c>
      <c r="D804" s="172" t="str">
        <f>IF('Cálculos '!K810="","",'Cálculos '!K810)</f>
        <v/>
      </c>
      <c r="E804" s="172" t="str">
        <f>IF('Cálculos '!L810="","",'Cálculos '!L810)</f>
        <v/>
      </c>
      <c r="F804" s="172" t="str">
        <f>IF('Cálculos '!M810="","",'Cálculos '!M810)</f>
        <v/>
      </c>
      <c r="G804" s="172" t="str">
        <f>IF('Cálculos '!N810="","",'Cálculos '!N810)</f>
        <v/>
      </c>
      <c r="H804" s="172" t="str">
        <f>IF('Cálculos '!O810="","",'Cálculos '!O810)</f>
        <v/>
      </c>
      <c r="I804" s="172" t="str">
        <f>IF('Cálculos '!P810="","",'Cálculos '!P810)</f>
        <v/>
      </c>
      <c r="J804" s="172" t="str">
        <f>IF('Cálculos '!Q810="","",'Cálculos '!Q810)</f>
        <v/>
      </c>
      <c r="K804" s="172" t="str">
        <f>IF('Cálculos '!R810="","",'Cálculos '!R810)</f>
        <v/>
      </c>
      <c r="L804" s="172" t="str">
        <f>IF('Cálculos '!S810="","",'Cálculos '!S810)</f>
        <v/>
      </c>
      <c r="M804" s="172" t="str">
        <f>IF('Cálculos '!T810="","",'Cálculos '!T810)</f>
        <v/>
      </c>
      <c r="N804" s="172" t="str">
        <f>IF('Cálculos '!U810="","",'Cálculos '!U810)</f>
        <v/>
      </c>
      <c r="O804" s="172" t="str">
        <f>IF('Cálculos '!V810="","",'Cálculos '!V810)</f>
        <v/>
      </c>
      <c r="P804" s="172" t="str">
        <f>IF('Cálculos '!W810="","",'Cálculos '!W810)</f>
        <v/>
      </c>
      <c r="Q804" s="172" t="str">
        <f>IF('Cálculos '!X810="","",'Cálculos '!X810)</f>
        <v/>
      </c>
      <c r="R804" s="172" t="str">
        <f>IF('Cálculos '!Y810="","",'Cálculos '!Y810)</f>
        <v/>
      </c>
      <c r="S804" s="172" t="str">
        <f>IF('Cálculos '!Z810="","",'Cálculos '!Z810)</f>
        <v/>
      </c>
      <c r="T804" s="172" t="str">
        <f>IF('Cálculos '!AA810="","",'Cálculos '!AA810)</f>
        <v/>
      </c>
      <c r="U804" s="172" t="str">
        <f>IF('Cálculos '!AB810="","",'Cálculos '!AB810)</f>
        <v/>
      </c>
      <c r="V804" s="172" t="str">
        <f>IF('Cálculos '!AC810="","",'Cálculos '!AC810)</f>
        <v/>
      </c>
      <c r="W804" s="172" t="str">
        <f>IF('Cálculos '!AD810="","",'Cálculos '!AD810)</f>
        <v/>
      </c>
      <c r="X804" s="172" t="str">
        <f>IF('Cálculos '!AE810="","",'Cálculos '!AE810)</f>
        <v/>
      </c>
      <c r="Y804" s="172" t="str">
        <f>IF('Cálculos '!AF810="","",'Cálculos '!AF810)</f>
        <v/>
      </c>
      <c r="Z804" s="172" t="str">
        <f>IF('Cálculos '!AG810="","",'Cálculos '!AG810)</f>
        <v/>
      </c>
      <c r="AA804" s="172" t="str">
        <f>IF('Cálculos '!AH810="","",'Cálculos '!AH810)</f>
        <v/>
      </c>
      <c r="AB804" s="172" t="str">
        <f>IF('Cálculos '!AI810="","",'Cálculos '!AI810)</f>
        <v/>
      </c>
      <c r="AC804" s="172" t="str">
        <f>IF('Cálculos '!AJ810="","",'Cálculos '!AJ810)</f>
        <v/>
      </c>
      <c r="AD804" s="172" t="str">
        <f>IF('Cálculos '!AK810="","",'Cálculos '!AK810)</f>
        <v/>
      </c>
      <c r="AE804" s="172" t="str">
        <f>IF('Cálculos '!AL810="","",'Cálculos '!AL810)</f>
        <v/>
      </c>
      <c r="AF804" s="172" t="str">
        <f>IF('Cálculos '!AM810="","",'Cálculos '!AM810)</f>
        <v/>
      </c>
      <c r="AG804" s="172" t="str">
        <f>IF('Cálculos '!AN810="","",'Cálculos '!AN810)</f>
        <v/>
      </c>
      <c r="AH804" s="172" t="str">
        <f>IF('Cálculos '!AO810="","",'Cálculos '!AO810)</f>
        <v/>
      </c>
      <c r="AI804" s="172" t="str">
        <f>IF('Cálculos '!AP810="","",'Cálculos '!AP810)</f>
        <v/>
      </c>
      <c r="AJ804" s="443" t="str">
        <f>IF('Cálculos '!AQ810="","",'Cálculos '!AQ810)</f>
        <v/>
      </c>
      <c r="AK804" s="446" t="str">
        <f>IF('Cálculos '!D810="","",AVERAGE(C804:AJ804))</f>
        <v/>
      </c>
      <c r="AM804" s="181">
        <f t="shared" si="470"/>
        <v>802</v>
      </c>
      <c r="AN804" s="284" t="str">
        <f t="shared" si="471"/>
        <v/>
      </c>
      <c r="AO804" s="285" t="str">
        <f t="shared" si="472"/>
        <v/>
      </c>
      <c r="AP804" s="285" t="str">
        <f t="shared" si="473"/>
        <v/>
      </c>
      <c r="AQ804" s="285" t="str">
        <f t="shared" si="474"/>
        <v/>
      </c>
      <c r="AR804" s="182" t="str">
        <f t="shared" si="475"/>
        <v/>
      </c>
      <c r="AS804" s="182" t="str">
        <f t="shared" si="476"/>
        <v/>
      </c>
      <c r="AT804" s="182" t="str">
        <f t="shared" si="477"/>
        <v/>
      </c>
      <c r="AU804" s="182" t="str">
        <f t="shared" si="478"/>
        <v/>
      </c>
      <c r="AV804" s="182" t="str">
        <f t="shared" si="479"/>
        <v/>
      </c>
      <c r="AW804" s="182" t="str">
        <f t="shared" si="480"/>
        <v/>
      </c>
      <c r="AX804" s="182" t="str">
        <f t="shared" si="481"/>
        <v/>
      </c>
      <c r="AY804" s="182" t="str">
        <f t="shared" si="482"/>
        <v/>
      </c>
      <c r="AZ804" s="182" t="str">
        <f t="shared" si="483"/>
        <v/>
      </c>
      <c r="BA804" s="182" t="str">
        <f t="shared" si="484"/>
        <v/>
      </c>
      <c r="BB804" s="182" t="str">
        <f t="shared" si="485"/>
        <v/>
      </c>
      <c r="BC804" s="182" t="str">
        <f t="shared" si="486"/>
        <v/>
      </c>
      <c r="BD804" s="182" t="str">
        <f t="shared" si="487"/>
        <v/>
      </c>
      <c r="BE804" s="182" t="str">
        <f t="shared" si="488"/>
        <v/>
      </c>
      <c r="BF804" s="182" t="str">
        <f t="shared" si="489"/>
        <v/>
      </c>
      <c r="BG804" s="182" t="str">
        <f t="shared" si="490"/>
        <v/>
      </c>
      <c r="BH804" s="182" t="str">
        <f t="shared" si="491"/>
        <v/>
      </c>
      <c r="BI804" s="182" t="str">
        <f t="shared" si="492"/>
        <v/>
      </c>
      <c r="BJ804" s="182" t="str">
        <f t="shared" si="493"/>
        <v/>
      </c>
      <c r="BK804" s="182" t="str">
        <f t="shared" si="494"/>
        <v/>
      </c>
      <c r="BL804" s="182" t="str">
        <f t="shared" si="495"/>
        <v/>
      </c>
      <c r="BM804" s="182" t="str">
        <f t="shared" si="496"/>
        <v/>
      </c>
      <c r="BN804" s="182" t="str">
        <f t="shared" si="497"/>
        <v/>
      </c>
      <c r="BO804" s="182" t="str">
        <f t="shared" si="498"/>
        <v/>
      </c>
      <c r="BP804" s="182" t="str">
        <f t="shared" si="499"/>
        <v/>
      </c>
      <c r="BQ804" s="182" t="str">
        <f t="shared" si="500"/>
        <v/>
      </c>
      <c r="BR804" s="182" t="str">
        <f t="shared" si="501"/>
        <v/>
      </c>
      <c r="BS804" s="182" t="str">
        <f t="shared" si="502"/>
        <v/>
      </c>
      <c r="BT804" s="182" t="str">
        <f t="shared" si="503"/>
        <v/>
      </c>
      <c r="BU804" s="183" t="str">
        <f t="shared" si="504"/>
        <v/>
      </c>
      <c r="BV804" s="184" t="str">
        <f>IF('Cálculos '!C810="","",AVERAGE(AN804:BU804))</f>
        <v/>
      </c>
    </row>
    <row r="805" spans="2:74" ht="17.25" hidden="1" thickBot="1" x14ac:dyDescent="0.35">
      <c r="B805" s="165">
        <f t="shared" si="469"/>
        <v>803</v>
      </c>
      <c r="C805" s="171" t="str">
        <f>IF('Cálculos '!J811="","",'Cálculos '!J811)</f>
        <v/>
      </c>
      <c r="D805" s="172" t="str">
        <f>IF('Cálculos '!K811="","",'Cálculos '!K811)</f>
        <v/>
      </c>
      <c r="E805" s="172" t="str">
        <f>IF('Cálculos '!L811="","",'Cálculos '!L811)</f>
        <v/>
      </c>
      <c r="F805" s="172" t="str">
        <f>IF('Cálculos '!M811="","",'Cálculos '!M811)</f>
        <v/>
      </c>
      <c r="G805" s="172" t="str">
        <f>IF('Cálculos '!N811="","",'Cálculos '!N811)</f>
        <v/>
      </c>
      <c r="H805" s="172" t="str">
        <f>IF('Cálculos '!O811="","",'Cálculos '!O811)</f>
        <v/>
      </c>
      <c r="I805" s="172" t="str">
        <f>IF('Cálculos '!P811="","",'Cálculos '!P811)</f>
        <v/>
      </c>
      <c r="J805" s="172" t="str">
        <f>IF('Cálculos '!Q811="","",'Cálculos '!Q811)</f>
        <v/>
      </c>
      <c r="K805" s="172" t="str">
        <f>IF('Cálculos '!R811="","",'Cálculos '!R811)</f>
        <v/>
      </c>
      <c r="L805" s="172" t="str">
        <f>IF('Cálculos '!S811="","",'Cálculos '!S811)</f>
        <v/>
      </c>
      <c r="M805" s="172" t="str">
        <f>IF('Cálculos '!T811="","",'Cálculos '!T811)</f>
        <v/>
      </c>
      <c r="N805" s="172" t="str">
        <f>IF('Cálculos '!U811="","",'Cálculos '!U811)</f>
        <v/>
      </c>
      <c r="O805" s="172" t="str">
        <f>IF('Cálculos '!V811="","",'Cálculos '!V811)</f>
        <v/>
      </c>
      <c r="P805" s="172" t="str">
        <f>IF('Cálculos '!W811="","",'Cálculos '!W811)</f>
        <v/>
      </c>
      <c r="Q805" s="172" t="str">
        <f>IF('Cálculos '!X811="","",'Cálculos '!X811)</f>
        <v/>
      </c>
      <c r="R805" s="172" t="str">
        <f>IF('Cálculos '!Y811="","",'Cálculos '!Y811)</f>
        <v/>
      </c>
      <c r="S805" s="172" t="str">
        <f>IF('Cálculos '!Z811="","",'Cálculos '!Z811)</f>
        <v/>
      </c>
      <c r="T805" s="172" t="str">
        <f>IF('Cálculos '!AA811="","",'Cálculos '!AA811)</f>
        <v/>
      </c>
      <c r="U805" s="172" t="str">
        <f>IF('Cálculos '!AB811="","",'Cálculos '!AB811)</f>
        <v/>
      </c>
      <c r="V805" s="172" t="str">
        <f>IF('Cálculos '!AC811="","",'Cálculos '!AC811)</f>
        <v/>
      </c>
      <c r="W805" s="172" t="str">
        <f>IF('Cálculos '!AD811="","",'Cálculos '!AD811)</f>
        <v/>
      </c>
      <c r="X805" s="172" t="str">
        <f>IF('Cálculos '!AE811="","",'Cálculos '!AE811)</f>
        <v/>
      </c>
      <c r="Y805" s="172" t="str">
        <f>IF('Cálculos '!AF811="","",'Cálculos '!AF811)</f>
        <v/>
      </c>
      <c r="Z805" s="172" t="str">
        <f>IF('Cálculos '!AG811="","",'Cálculos '!AG811)</f>
        <v/>
      </c>
      <c r="AA805" s="172" t="str">
        <f>IF('Cálculos '!AH811="","",'Cálculos '!AH811)</f>
        <v/>
      </c>
      <c r="AB805" s="172" t="str">
        <f>IF('Cálculos '!AI811="","",'Cálculos '!AI811)</f>
        <v/>
      </c>
      <c r="AC805" s="172" t="str">
        <f>IF('Cálculos '!AJ811="","",'Cálculos '!AJ811)</f>
        <v/>
      </c>
      <c r="AD805" s="172" t="str">
        <f>IF('Cálculos '!AK811="","",'Cálculos '!AK811)</f>
        <v/>
      </c>
      <c r="AE805" s="172" t="str">
        <f>IF('Cálculos '!AL811="","",'Cálculos '!AL811)</f>
        <v/>
      </c>
      <c r="AF805" s="172" t="str">
        <f>IF('Cálculos '!AM811="","",'Cálculos '!AM811)</f>
        <v/>
      </c>
      <c r="AG805" s="172" t="str">
        <f>IF('Cálculos '!AN811="","",'Cálculos '!AN811)</f>
        <v/>
      </c>
      <c r="AH805" s="172" t="str">
        <f>IF('Cálculos '!AO811="","",'Cálculos '!AO811)</f>
        <v/>
      </c>
      <c r="AI805" s="172" t="str">
        <f>IF('Cálculos '!AP811="","",'Cálculos '!AP811)</f>
        <v/>
      </c>
      <c r="AJ805" s="443" t="str">
        <f>IF('Cálculos '!AQ811="","",'Cálculos '!AQ811)</f>
        <v/>
      </c>
      <c r="AK805" s="446" t="str">
        <f>IF('Cálculos '!D811="","",AVERAGE(C805:AJ805))</f>
        <v/>
      </c>
      <c r="AM805" s="181">
        <f t="shared" si="470"/>
        <v>803</v>
      </c>
      <c r="AN805" s="284" t="str">
        <f t="shared" si="471"/>
        <v/>
      </c>
      <c r="AO805" s="285" t="str">
        <f t="shared" si="472"/>
        <v/>
      </c>
      <c r="AP805" s="285" t="str">
        <f t="shared" si="473"/>
        <v/>
      </c>
      <c r="AQ805" s="285" t="str">
        <f t="shared" si="474"/>
        <v/>
      </c>
      <c r="AR805" s="182" t="str">
        <f t="shared" si="475"/>
        <v/>
      </c>
      <c r="AS805" s="182" t="str">
        <f t="shared" si="476"/>
        <v/>
      </c>
      <c r="AT805" s="182" t="str">
        <f t="shared" si="477"/>
        <v/>
      </c>
      <c r="AU805" s="182" t="str">
        <f t="shared" si="478"/>
        <v/>
      </c>
      <c r="AV805" s="182" t="str">
        <f t="shared" si="479"/>
        <v/>
      </c>
      <c r="AW805" s="182" t="str">
        <f t="shared" si="480"/>
        <v/>
      </c>
      <c r="AX805" s="182" t="str">
        <f t="shared" si="481"/>
        <v/>
      </c>
      <c r="AY805" s="182" t="str">
        <f t="shared" si="482"/>
        <v/>
      </c>
      <c r="AZ805" s="182" t="str">
        <f t="shared" si="483"/>
        <v/>
      </c>
      <c r="BA805" s="182" t="str">
        <f t="shared" si="484"/>
        <v/>
      </c>
      <c r="BB805" s="182" t="str">
        <f t="shared" si="485"/>
        <v/>
      </c>
      <c r="BC805" s="182" t="str">
        <f t="shared" si="486"/>
        <v/>
      </c>
      <c r="BD805" s="182" t="str">
        <f t="shared" si="487"/>
        <v/>
      </c>
      <c r="BE805" s="182" t="str">
        <f t="shared" si="488"/>
        <v/>
      </c>
      <c r="BF805" s="182" t="str">
        <f t="shared" si="489"/>
        <v/>
      </c>
      <c r="BG805" s="182" t="str">
        <f t="shared" si="490"/>
        <v/>
      </c>
      <c r="BH805" s="182" t="str">
        <f t="shared" si="491"/>
        <v/>
      </c>
      <c r="BI805" s="182" t="str">
        <f t="shared" si="492"/>
        <v/>
      </c>
      <c r="BJ805" s="182" t="str">
        <f t="shared" si="493"/>
        <v/>
      </c>
      <c r="BK805" s="182" t="str">
        <f t="shared" si="494"/>
        <v/>
      </c>
      <c r="BL805" s="182" t="str">
        <f t="shared" si="495"/>
        <v/>
      </c>
      <c r="BM805" s="182" t="str">
        <f t="shared" si="496"/>
        <v/>
      </c>
      <c r="BN805" s="182" t="str">
        <f t="shared" si="497"/>
        <v/>
      </c>
      <c r="BO805" s="182" t="str">
        <f t="shared" si="498"/>
        <v/>
      </c>
      <c r="BP805" s="182" t="str">
        <f t="shared" si="499"/>
        <v/>
      </c>
      <c r="BQ805" s="182" t="str">
        <f t="shared" si="500"/>
        <v/>
      </c>
      <c r="BR805" s="182" t="str">
        <f t="shared" si="501"/>
        <v/>
      </c>
      <c r="BS805" s="182" t="str">
        <f t="shared" si="502"/>
        <v/>
      </c>
      <c r="BT805" s="182" t="str">
        <f t="shared" si="503"/>
        <v/>
      </c>
      <c r="BU805" s="183" t="str">
        <f t="shared" si="504"/>
        <v/>
      </c>
      <c r="BV805" s="184" t="str">
        <f>IF('Cálculos '!C811="","",AVERAGE(AN805:BU805))</f>
        <v/>
      </c>
    </row>
    <row r="806" spans="2:74" ht="17.25" hidden="1" thickBot="1" x14ac:dyDescent="0.35">
      <c r="B806" s="165">
        <f t="shared" si="469"/>
        <v>804</v>
      </c>
      <c r="C806" s="171" t="str">
        <f>IF('Cálculos '!J812="","",'Cálculos '!J812)</f>
        <v/>
      </c>
      <c r="D806" s="172" t="str">
        <f>IF('Cálculos '!K812="","",'Cálculos '!K812)</f>
        <v/>
      </c>
      <c r="E806" s="172" t="str">
        <f>IF('Cálculos '!L812="","",'Cálculos '!L812)</f>
        <v/>
      </c>
      <c r="F806" s="172" t="str">
        <f>IF('Cálculos '!M812="","",'Cálculos '!M812)</f>
        <v/>
      </c>
      <c r="G806" s="172" t="str">
        <f>IF('Cálculos '!N812="","",'Cálculos '!N812)</f>
        <v/>
      </c>
      <c r="H806" s="172" t="str">
        <f>IF('Cálculos '!O812="","",'Cálculos '!O812)</f>
        <v/>
      </c>
      <c r="I806" s="172" t="str">
        <f>IF('Cálculos '!P812="","",'Cálculos '!P812)</f>
        <v/>
      </c>
      <c r="J806" s="172" t="str">
        <f>IF('Cálculos '!Q812="","",'Cálculos '!Q812)</f>
        <v/>
      </c>
      <c r="K806" s="172" t="str">
        <f>IF('Cálculos '!R812="","",'Cálculos '!R812)</f>
        <v/>
      </c>
      <c r="L806" s="172" t="str">
        <f>IF('Cálculos '!S812="","",'Cálculos '!S812)</f>
        <v/>
      </c>
      <c r="M806" s="172" t="str">
        <f>IF('Cálculos '!T812="","",'Cálculos '!T812)</f>
        <v/>
      </c>
      <c r="N806" s="172" t="str">
        <f>IF('Cálculos '!U812="","",'Cálculos '!U812)</f>
        <v/>
      </c>
      <c r="O806" s="172" t="str">
        <f>IF('Cálculos '!V812="","",'Cálculos '!V812)</f>
        <v/>
      </c>
      <c r="P806" s="172" t="str">
        <f>IF('Cálculos '!W812="","",'Cálculos '!W812)</f>
        <v/>
      </c>
      <c r="Q806" s="172" t="str">
        <f>IF('Cálculos '!X812="","",'Cálculos '!X812)</f>
        <v/>
      </c>
      <c r="R806" s="172" t="str">
        <f>IF('Cálculos '!Y812="","",'Cálculos '!Y812)</f>
        <v/>
      </c>
      <c r="S806" s="172" t="str">
        <f>IF('Cálculos '!Z812="","",'Cálculos '!Z812)</f>
        <v/>
      </c>
      <c r="T806" s="172" t="str">
        <f>IF('Cálculos '!AA812="","",'Cálculos '!AA812)</f>
        <v/>
      </c>
      <c r="U806" s="172" t="str">
        <f>IF('Cálculos '!AB812="","",'Cálculos '!AB812)</f>
        <v/>
      </c>
      <c r="V806" s="172" t="str">
        <f>IF('Cálculos '!AC812="","",'Cálculos '!AC812)</f>
        <v/>
      </c>
      <c r="W806" s="172" t="str">
        <f>IF('Cálculos '!AD812="","",'Cálculos '!AD812)</f>
        <v/>
      </c>
      <c r="X806" s="172" t="str">
        <f>IF('Cálculos '!AE812="","",'Cálculos '!AE812)</f>
        <v/>
      </c>
      <c r="Y806" s="172" t="str">
        <f>IF('Cálculos '!AF812="","",'Cálculos '!AF812)</f>
        <v/>
      </c>
      <c r="Z806" s="172" t="str">
        <f>IF('Cálculos '!AG812="","",'Cálculos '!AG812)</f>
        <v/>
      </c>
      <c r="AA806" s="172" t="str">
        <f>IF('Cálculos '!AH812="","",'Cálculos '!AH812)</f>
        <v/>
      </c>
      <c r="AB806" s="172" t="str">
        <f>IF('Cálculos '!AI812="","",'Cálculos '!AI812)</f>
        <v/>
      </c>
      <c r="AC806" s="172" t="str">
        <f>IF('Cálculos '!AJ812="","",'Cálculos '!AJ812)</f>
        <v/>
      </c>
      <c r="AD806" s="172" t="str">
        <f>IF('Cálculos '!AK812="","",'Cálculos '!AK812)</f>
        <v/>
      </c>
      <c r="AE806" s="172" t="str">
        <f>IF('Cálculos '!AL812="","",'Cálculos '!AL812)</f>
        <v/>
      </c>
      <c r="AF806" s="172" t="str">
        <f>IF('Cálculos '!AM812="","",'Cálculos '!AM812)</f>
        <v/>
      </c>
      <c r="AG806" s="172" t="str">
        <f>IF('Cálculos '!AN812="","",'Cálculos '!AN812)</f>
        <v/>
      </c>
      <c r="AH806" s="172" t="str">
        <f>IF('Cálculos '!AO812="","",'Cálculos '!AO812)</f>
        <v/>
      </c>
      <c r="AI806" s="172" t="str">
        <f>IF('Cálculos '!AP812="","",'Cálculos '!AP812)</f>
        <v/>
      </c>
      <c r="AJ806" s="443" t="str">
        <f>IF('Cálculos '!AQ812="","",'Cálculos '!AQ812)</f>
        <v/>
      </c>
      <c r="AK806" s="446" t="str">
        <f>IF('Cálculos '!D812="","",AVERAGE(C806:AJ806))</f>
        <v/>
      </c>
      <c r="AM806" s="181">
        <f t="shared" si="470"/>
        <v>804</v>
      </c>
      <c r="AN806" s="284" t="str">
        <f t="shared" si="471"/>
        <v/>
      </c>
      <c r="AO806" s="285" t="str">
        <f t="shared" si="472"/>
        <v/>
      </c>
      <c r="AP806" s="285" t="str">
        <f t="shared" si="473"/>
        <v/>
      </c>
      <c r="AQ806" s="285" t="str">
        <f t="shared" si="474"/>
        <v/>
      </c>
      <c r="AR806" s="182" t="str">
        <f t="shared" si="475"/>
        <v/>
      </c>
      <c r="AS806" s="182" t="str">
        <f t="shared" si="476"/>
        <v/>
      </c>
      <c r="AT806" s="182" t="str">
        <f t="shared" si="477"/>
        <v/>
      </c>
      <c r="AU806" s="182" t="str">
        <f t="shared" si="478"/>
        <v/>
      </c>
      <c r="AV806" s="182" t="str">
        <f t="shared" si="479"/>
        <v/>
      </c>
      <c r="AW806" s="182" t="str">
        <f t="shared" si="480"/>
        <v/>
      </c>
      <c r="AX806" s="182" t="str">
        <f t="shared" si="481"/>
        <v/>
      </c>
      <c r="AY806" s="182" t="str">
        <f t="shared" si="482"/>
        <v/>
      </c>
      <c r="AZ806" s="182" t="str">
        <f t="shared" si="483"/>
        <v/>
      </c>
      <c r="BA806" s="182" t="str">
        <f t="shared" si="484"/>
        <v/>
      </c>
      <c r="BB806" s="182" t="str">
        <f t="shared" si="485"/>
        <v/>
      </c>
      <c r="BC806" s="182" t="str">
        <f t="shared" si="486"/>
        <v/>
      </c>
      <c r="BD806" s="182" t="str">
        <f t="shared" si="487"/>
        <v/>
      </c>
      <c r="BE806" s="182" t="str">
        <f t="shared" si="488"/>
        <v/>
      </c>
      <c r="BF806" s="182" t="str">
        <f t="shared" si="489"/>
        <v/>
      </c>
      <c r="BG806" s="182" t="str">
        <f t="shared" si="490"/>
        <v/>
      </c>
      <c r="BH806" s="182" t="str">
        <f t="shared" si="491"/>
        <v/>
      </c>
      <c r="BI806" s="182" t="str">
        <f t="shared" si="492"/>
        <v/>
      </c>
      <c r="BJ806" s="182" t="str">
        <f t="shared" si="493"/>
        <v/>
      </c>
      <c r="BK806" s="182" t="str">
        <f t="shared" si="494"/>
        <v/>
      </c>
      <c r="BL806" s="182" t="str">
        <f t="shared" si="495"/>
        <v/>
      </c>
      <c r="BM806" s="182" t="str">
        <f t="shared" si="496"/>
        <v/>
      </c>
      <c r="BN806" s="182" t="str">
        <f t="shared" si="497"/>
        <v/>
      </c>
      <c r="BO806" s="182" t="str">
        <f t="shared" si="498"/>
        <v/>
      </c>
      <c r="BP806" s="182" t="str">
        <f t="shared" si="499"/>
        <v/>
      </c>
      <c r="BQ806" s="182" t="str">
        <f t="shared" si="500"/>
        <v/>
      </c>
      <c r="BR806" s="182" t="str">
        <f t="shared" si="501"/>
        <v/>
      </c>
      <c r="BS806" s="182" t="str">
        <f t="shared" si="502"/>
        <v/>
      </c>
      <c r="BT806" s="182" t="str">
        <f t="shared" si="503"/>
        <v/>
      </c>
      <c r="BU806" s="183" t="str">
        <f t="shared" si="504"/>
        <v/>
      </c>
      <c r="BV806" s="184" t="str">
        <f>IF('Cálculos '!C812="","",AVERAGE(AN806:BU806))</f>
        <v/>
      </c>
    </row>
    <row r="807" spans="2:74" ht="17.25" hidden="1" thickBot="1" x14ac:dyDescent="0.35">
      <c r="B807" s="165">
        <f t="shared" si="469"/>
        <v>805</v>
      </c>
      <c r="C807" s="171" t="str">
        <f>IF('Cálculos '!J813="","",'Cálculos '!J813)</f>
        <v/>
      </c>
      <c r="D807" s="172" t="str">
        <f>IF('Cálculos '!K813="","",'Cálculos '!K813)</f>
        <v/>
      </c>
      <c r="E807" s="172" t="str">
        <f>IF('Cálculos '!L813="","",'Cálculos '!L813)</f>
        <v/>
      </c>
      <c r="F807" s="172" t="str">
        <f>IF('Cálculos '!M813="","",'Cálculos '!M813)</f>
        <v/>
      </c>
      <c r="G807" s="172" t="str">
        <f>IF('Cálculos '!N813="","",'Cálculos '!N813)</f>
        <v/>
      </c>
      <c r="H807" s="172" t="str">
        <f>IF('Cálculos '!O813="","",'Cálculos '!O813)</f>
        <v/>
      </c>
      <c r="I807" s="172" t="str">
        <f>IF('Cálculos '!P813="","",'Cálculos '!P813)</f>
        <v/>
      </c>
      <c r="J807" s="172" t="str">
        <f>IF('Cálculos '!Q813="","",'Cálculos '!Q813)</f>
        <v/>
      </c>
      <c r="K807" s="172" t="str">
        <f>IF('Cálculos '!R813="","",'Cálculos '!R813)</f>
        <v/>
      </c>
      <c r="L807" s="172" t="str">
        <f>IF('Cálculos '!S813="","",'Cálculos '!S813)</f>
        <v/>
      </c>
      <c r="M807" s="172" t="str">
        <f>IF('Cálculos '!T813="","",'Cálculos '!T813)</f>
        <v/>
      </c>
      <c r="N807" s="172" t="str">
        <f>IF('Cálculos '!U813="","",'Cálculos '!U813)</f>
        <v/>
      </c>
      <c r="O807" s="172" t="str">
        <f>IF('Cálculos '!V813="","",'Cálculos '!V813)</f>
        <v/>
      </c>
      <c r="P807" s="172" t="str">
        <f>IF('Cálculos '!W813="","",'Cálculos '!W813)</f>
        <v/>
      </c>
      <c r="Q807" s="172" t="str">
        <f>IF('Cálculos '!X813="","",'Cálculos '!X813)</f>
        <v/>
      </c>
      <c r="R807" s="172" t="str">
        <f>IF('Cálculos '!Y813="","",'Cálculos '!Y813)</f>
        <v/>
      </c>
      <c r="S807" s="172" t="str">
        <f>IF('Cálculos '!Z813="","",'Cálculos '!Z813)</f>
        <v/>
      </c>
      <c r="T807" s="172" t="str">
        <f>IF('Cálculos '!AA813="","",'Cálculos '!AA813)</f>
        <v/>
      </c>
      <c r="U807" s="172" t="str">
        <f>IF('Cálculos '!AB813="","",'Cálculos '!AB813)</f>
        <v/>
      </c>
      <c r="V807" s="172" t="str">
        <f>IF('Cálculos '!AC813="","",'Cálculos '!AC813)</f>
        <v/>
      </c>
      <c r="W807" s="172" t="str">
        <f>IF('Cálculos '!AD813="","",'Cálculos '!AD813)</f>
        <v/>
      </c>
      <c r="X807" s="172" t="str">
        <f>IF('Cálculos '!AE813="","",'Cálculos '!AE813)</f>
        <v/>
      </c>
      <c r="Y807" s="172" t="str">
        <f>IF('Cálculos '!AF813="","",'Cálculos '!AF813)</f>
        <v/>
      </c>
      <c r="Z807" s="172" t="str">
        <f>IF('Cálculos '!AG813="","",'Cálculos '!AG813)</f>
        <v/>
      </c>
      <c r="AA807" s="172" t="str">
        <f>IF('Cálculos '!AH813="","",'Cálculos '!AH813)</f>
        <v/>
      </c>
      <c r="AB807" s="172" t="str">
        <f>IF('Cálculos '!AI813="","",'Cálculos '!AI813)</f>
        <v/>
      </c>
      <c r="AC807" s="172" t="str">
        <f>IF('Cálculos '!AJ813="","",'Cálculos '!AJ813)</f>
        <v/>
      </c>
      <c r="AD807" s="172" t="str">
        <f>IF('Cálculos '!AK813="","",'Cálculos '!AK813)</f>
        <v/>
      </c>
      <c r="AE807" s="172" t="str">
        <f>IF('Cálculos '!AL813="","",'Cálculos '!AL813)</f>
        <v/>
      </c>
      <c r="AF807" s="172" t="str">
        <f>IF('Cálculos '!AM813="","",'Cálculos '!AM813)</f>
        <v/>
      </c>
      <c r="AG807" s="172" t="str">
        <f>IF('Cálculos '!AN813="","",'Cálculos '!AN813)</f>
        <v/>
      </c>
      <c r="AH807" s="172" t="str">
        <f>IF('Cálculos '!AO813="","",'Cálculos '!AO813)</f>
        <v/>
      </c>
      <c r="AI807" s="172" t="str">
        <f>IF('Cálculos '!AP813="","",'Cálculos '!AP813)</f>
        <v/>
      </c>
      <c r="AJ807" s="443" t="str">
        <f>IF('Cálculos '!AQ813="","",'Cálculos '!AQ813)</f>
        <v/>
      </c>
      <c r="AK807" s="446" t="str">
        <f>IF('Cálculos '!D813="","",AVERAGE(C807:AJ807))</f>
        <v/>
      </c>
      <c r="AM807" s="181">
        <f t="shared" si="470"/>
        <v>805</v>
      </c>
      <c r="AN807" s="284" t="str">
        <f t="shared" si="471"/>
        <v/>
      </c>
      <c r="AO807" s="285" t="str">
        <f t="shared" si="472"/>
        <v/>
      </c>
      <c r="AP807" s="285" t="str">
        <f t="shared" si="473"/>
        <v/>
      </c>
      <c r="AQ807" s="285" t="str">
        <f t="shared" si="474"/>
        <v/>
      </c>
      <c r="AR807" s="182" t="str">
        <f t="shared" si="475"/>
        <v/>
      </c>
      <c r="AS807" s="182" t="str">
        <f t="shared" si="476"/>
        <v/>
      </c>
      <c r="AT807" s="182" t="str">
        <f t="shared" si="477"/>
        <v/>
      </c>
      <c r="AU807" s="182" t="str">
        <f t="shared" si="478"/>
        <v/>
      </c>
      <c r="AV807" s="182" t="str">
        <f t="shared" si="479"/>
        <v/>
      </c>
      <c r="AW807" s="182" t="str">
        <f t="shared" si="480"/>
        <v/>
      </c>
      <c r="AX807" s="182" t="str">
        <f t="shared" si="481"/>
        <v/>
      </c>
      <c r="AY807" s="182" t="str">
        <f t="shared" si="482"/>
        <v/>
      </c>
      <c r="AZ807" s="182" t="str">
        <f t="shared" si="483"/>
        <v/>
      </c>
      <c r="BA807" s="182" t="str">
        <f t="shared" si="484"/>
        <v/>
      </c>
      <c r="BB807" s="182" t="str">
        <f t="shared" si="485"/>
        <v/>
      </c>
      <c r="BC807" s="182" t="str">
        <f t="shared" si="486"/>
        <v/>
      </c>
      <c r="BD807" s="182" t="str">
        <f t="shared" si="487"/>
        <v/>
      </c>
      <c r="BE807" s="182" t="str">
        <f t="shared" si="488"/>
        <v/>
      </c>
      <c r="BF807" s="182" t="str">
        <f t="shared" si="489"/>
        <v/>
      </c>
      <c r="BG807" s="182" t="str">
        <f t="shared" si="490"/>
        <v/>
      </c>
      <c r="BH807" s="182" t="str">
        <f t="shared" si="491"/>
        <v/>
      </c>
      <c r="BI807" s="182" t="str">
        <f t="shared" si="492"/>
        <v/>
      </c>
      <c r="BJ807" s="182" t="str">
        <f t="shared" si="493"/>
        <v/>
      </c>
      <c r="BK807" s="182" t="str">
        <f t="shared" si="494"/>
        <v/>
      </c>
      <c r="BL807" s="182" t="str">
        <f t="shared" si="495"/>
        <v/>
      </c>
      <c r="BM807" s="182" t="str">
        <f t="shared" si="496"/>
        <v/>
      </c>
      <c r="BN807" s="182" t="str">
        <f t="shared" si="497"/>
        <v/>
      </c>
      <c r="BO807" s="182" t="str">
        <f t="shared" si="498"/>
        <v/>
      </c>
      <c r="BP807" s="182" t="str">
        <f t="shared" si="499"/>
        <v/>
      </c>
      <c r="BQ807" s="182" t="str">
        <f t="shared" si="500"/>
        <v/>
      </c>
      <c r="BR807" s="182" t="str">
        <f t="shared" si="501"/>
        <v/>
      </c>
      <c r="BS807" s="182" t="str">
        <f t="shared" si="502"/>
        <v/>
      </c>
      <c r="BT807" s="182" t="str">
        <f t="shared" si="503"/>
        <v/>
      </c>
      <c r="BU807" s="183" t="str">
        <f t="shared" si="504"/>
        <v/>
      </c>
      <c r="BV807" s="184" t="str">
        <f>IF('Cálculos '!C813="","",AVERAGE(AN807:BU807))</f>
        <v/>
      </c>
    </row>
    <row r="808" spans="2:74" ht="17.25" hidden="1" thickBot="1" x14ac:dyDescent="0.35">
      <c r="B808" s="165">
        <f t="shared" si="469"/>
        <v>806</v>
      </c>
      <c r="C808" s="171" t="str">
        <f>IF('Cálculos '!J814="","",'Cálculos '!J814)</f>
        <v/>
      </c>
      <c r="D808" s="172" t="str">
        <f>IF('Cálculos '!K814="","",'Cálculos '!K814)</f>
        <v/>
      </c>
      <c r="E808" s="172" t="str">
        <f>IF('Cálculos '!L814="","",'Cálculos '!L814)</f>
        <v/>
      </c>
      <c r="F808" s="172" t="str">
        <f>IF('Cálculos '!M814="","",'Cálculos '!M814)</f>
        <v/>
      </c>
      <c r="G808" s="172" t="str">
        <f>IF('Cálculos '!N814="","",'Cálculos '!N814)</f>
        <v/>
      </c>
      <c r="H808" s="172" t="str">
        <f>IF('Cálculos '!O814="","",'Cálculos '!O814)</f>
        <v/>
      </c>
      <c r="I808" s="172" t="str">
        <f>IF('Cálculos '!P814="","",'Cálculos '!P814)</f>
        <v/>
      </c>
      <c r="J808" s="172" t="str">
        <f>IF('Cálculos '!Q814="","",'Cálculos '!Q814)</f>
        <v/>
      </c>
      <c r="K808" s="172" t="str">
        <f>IF('Cálculos '!R814="","",'Cálculos '!R814)</f>
        <v/>
      </c>
      <c r="L808" s="172" t="str">
        <f>IF('Cálculos '!S814="","",'Cálculos '!S814)</f>
        <v/>
      </c>
      <c r="M808" s="172" t="str">
        <f>IF('Cálculos '!T814="","",'Cálculos '!T814)</f>
        <v/>
      </c>
      <c r="N808" s="172" t="str">
        <f>IF('Cálculos '!U814="","",'Cálculos '!U814)</f>
        <v/>
      </c>
      <c r="O808" s="172" t="str">
        <f>IF('Cálculos '!V814="","",'Cálculos '!V814)</f>
        <v/>
      </c>
      <c r="P808" s="172" t="str">
        <f>IF('Cálculos '!W814="","",'Cálculos '!W814)</f>
        <v/>
      </c>
      <c r="Q808" s="172" t="str">
        <f>IF('Cálculos '!X814="","",'Cálculos '!X814)</f>
        <v/>
      </c>
      <c r="R808" s="172" t="str">
        <f>IF('Cálculos '!Y814="","",'Cálculos '!Y814)</f>
        <v/>
      </c>
      <c r="S808" s="172" t="str">
        <f>IF('Cálculos '!Z814="","",'Cálculos '!Z814)</f>
        <v/>
      </c>
      <c r="T808" s="172" t="str">
        <f>IF('Cálculos '!AA814="","",'Cálculos '!AA814)</f>
        <v/>
      </c>
      <c r="U808" s="172" t="str">
        <f>IF('Cálculos '!AB814="","",'Cálculos '!AB814)</f>
        <v/>
      </c>
      <c r="V808" s="172" t="str">
        <f>IF('Cálculos '!AC814="","",'Cálculos '!AC814)</f>
        <v/>
      </c>
      <c r="W808" s="172" t="str">
        <f>IF('Cálculos '!AD814="","",'Cálculos '!AD814)</f>
        <v/>
      </c>
      <c r="X808" s="172" t="str">
        <f>IF('Cálculos '!AE814="","",'Cálculos '!AE814)</f>
        <v/>
      </c>
      <c r="Y808" s="172" t="str">
        <f>IF('Cálculos '!AF814="","",'Cálculos '!AF814)</f>
        <v/>
      </c>
      <c r="Z808" s="172" t="str">
        <f>IF('Cálculos '!AG814="","",'Cálculos '!AG814)</f>
        <v/>
      </c>
      <c r="AA808" s="172" t="str">
        <f>IF('Cálculos '!AH814="","",'Cálculos '!AH814)</f>
        <v/>
      </c>
      <c r="AB808" s="172" t="str">
        <f>IF('Cálculos '!AI814="","",'Cálculos '!AI814)</f>
        <v/>
      </c>
      <c r="AC808" s="172" t="str">
        <f>IF('Cálculos '!AJ814="","",'Cálculos '!AJ814)</f>
        <v/>
      </c>
      <c r="AD808" s="172" t="str">
        <f>IF('Cálculos '!AK814="","",'Cálculos '!AK814)</f>
        <v/>
      </c>
      <c r="AE808" s="172" t="str">
        <f>IF('Cálculos '!AL814="","",'Cálculos '!AL814)</f>
        <v/>
      </c>
      <c r="AF808" s="172" t="str">
        <f>IF('Cálculos '!AM814="","",'Cálculos '!AM814)</f>
        <v/>
      </c>
      <c r="AG808" s="172" t="str">
        <f>IF('Cálculos '!AN814="","",'Cálculos '!AN814)</f>
        <v/>
      </c>
      <c r="AH808" s="172" t="str">
        <f>IF('Cálculos '!AO814="","",'Cálculos '!AO814)</f>
        <v/>
      </c>
      <c r="AI808" s="172" t="str">
        <f>IF('Cálculos '!AP814="","",'Cálculos '!AP814)</f>
        <v/>
      </c>
      <c r="AJ808" s="443" t="str">
        <f>IF('Cálculos '!AQ814="","",'Cálculos '!AQ814)</f>
        <v/>
      </c>
      <c r="AK808" s="446" t="str">
        <f>IF('Cálculos '!D814="","",AVERAGE(C808:AJ808))</f>
        <v/>
      </c>
      <c r="AM808" s="181">
        <f t="shared" si="470"/>
        <v>806</v>
      </c>
      <c r="AN808" s="284" t="str">
        <f t="shared" si="471"/>
        <v/>
      </c>
      <c r="AO808" s="285" t="str">
        <f t="shared" si="472"/>
        <v/>
      </c>
      <c r="AP808" s="285" t="str">
        <f t="shared" si="473"/>
        <v/>
      </c>
      <c r="AQ808" s="285" t="str">
        <f t="shared" si="474"/>
        <v/>
      </c>
      <c r="AR808" s="182" t="str">
        <f t="shared" si="475"/>
        <v/>
      </c>
      <c r="AS808" s="182" t="str">
        <f t="shared" si="476"/>
        <v/>
      </c>
      <c r="AT808" s="182" t="str">
        <f t="shared" si="477"/>
        <v/>
      </c>
      <c r="AU808" s="182" t="str">
        <f t="shared" si="478"/>
        <v/>
      </c>
      <c r="AV808" s="182" t="str">
        <f t="shared" si="479"/>
        <v/>
      </c>
      <c r="AW808" s="182" t="str">
        <f t="shared" si="480"/>
        <v/>
      </c>
      <c r="AX808" s="182" t="str">
        <f t="shared" si="481"/>
        <v/>
      </c>
      <c r="AY808" s="182" t="str">
        <f t="shared" si="482"/>
        <v/>
      </c>
      <c r="AZ808" s="182" t="str">
        <f t="shared" si="483"/>
        <v/>
      </c>
      <c r="BA808" s="182" t="str">
        <f t="shared" si="484"/>
        <v/>
      </c>
      <c r="BB808" s="182" t="str">
        <f t="shared" si="485"/>
        <v/>
      </c>
      <c r="BC808" s="182" t="str">
        <f t="shared" si="486"/>
        <v/>
      </c>
      <c r="BD808" s="182" t="str">
        <f t="shared" si="487"/>
        <v/>
      </c>
      <c r="BE808" s="182" t="str">
        <f t="shared" si="488"/>
        <v/>
      </c>
      <c r="BF808" s="182" t="str">
        <f t="shared" si="489"/>
        <v/>
      </c>
      <c r="BG808" s="182" t="str">
        <f t="shared" si="490"/>
        <v/>
      </c>
      <c r="BH808" s="182" t="str">
        <f t="shared" si="491"/>
        <v/>
      </c>
      <c r="BI808" s="182" t="str">
        <f t="shared" si="492"/>
        <v/>
      </c>
      <c r="BJ808" s="182" t="str">
        <f t="shared" si="493"/>
        <v/>
      </c>
      <c r="BK808" s="182" t="str">
        <f t="shared" si="494"/>
        <v/>
      </c>
      <c r="BL808" s="182" t="str">
        <f t="shared" si="495"/>
        <v/>
      </c>
      <c r="BM808" s="182" t="str">
        <f t="shared" si="496"/>
        <v/>
      </c>
      <c r="BN808" s="182" t="str">
        <f t="shared" si="497"/>
        <v/>
      </c>
      <c r="BO808" s="182" t="str">
        <f t="shared" si="498"/>
        <v/>
      </c>
      <c r="BP808" s="182" t="str">
        <f t="shared" si="499"/>
        <v/>
      </c>
      <c r="BQ808" s="182" t="str">
        <f t="shared" si="500"/>
        <v/>
      </c>
      <c r="BR808" s="182" t="str">
        <f t="shared" si="501"/>
        <v/>
      </c>
      <c r="BS808" s="182" t="str">
        <f t="shared" si="502"/>
        <v/>
      </c>
      <c r="BT808" s="182" t="str">
        <f t="shared" si="503"/>
        <v/>
      </c>
      <c r="BU808" s="183" t="str">
        <f t="shared" si="504"/>
        <v/>
      </c>
      <c r="BV808" s="184" t="str">
        <f>IF('Cálculos '!C814="","",AVERAGE(AN808:BU808))</f>
        <v/>
      </c>
    </row>
    <row r="809" spans="2:74" ht="17.25" hidden="1" thickBot="1" x14ac:dyDescent="0.35">
      <c r="B809" s="165">
        <f t="shared" si="469"/>
        <v>807</v>
      </c>
      <c r="C809" s="171" t="str">
        <f>IF('Cálculos '!J815="","",'Cálculos '!J815)</f>
        <v/>
      </c>
      <c r="D809" s="172" t="str">
        <f>IF('Cálculos '!K815="","",'Cálculos '!K815)</f>
        <v/>
      </c>
      <c r="E809" s="172" t="str">
        <f>IF('Cálculos '!L815="","",'Cálculos '!L815)</f>
        <v/>
      </c>
      <c r="F809" s="172" t="str">
        <f>IF('Cálculos '!M815="","",'Cálculos '!M815)</f>
        <v/>
      </c>
      <c r="G809" s="172" t="str">
        <f>IF('Cálculos '!N815="","",'Cálculos '!N815)</f>
        <v/>
      </c>
      <c r="H809" s="172" t="str">
        <f>IF('Cálculos '!O815="","",'Cálculos '!O815)</f>
        <v/>
      </c>
      <c r="I809" s="172" t="str">
        <f>IF('Cálculos '!P815="","",'Cálculos '!P815)</f>
        <v/>
      </c>
      <c r="J809" s="172" t="str">
        <f>IF('Cálculos '!Q815="","",'Cálculos '!Q815)</f>
        <v/>
      </c>
      <c r="K809" s="172" t="str">
        <f>IF('Cálculos '!R815="","",'Cálculos '!R815)</f>
        <v/>
      </c>
      <c r="L809" s="172" t="str">
        <f>IF('Cálculos '!S815="","",'Cálculos '!S815)</f>
        <v/>
      </c>
      <c r="M809" s="172" t="str">
        <f>IF('Cálculos '!T815="","",'Cálculos '!T815)</f>
        <v/>
      </c>
      <c r="N809" s="172" t="str">
        <f>IF('Cálculos '!U815="","",'Cálculos '!U815)</f>
        <v/>
      </c>
      <c r="O809" s="172" t="str">
        <f>IF('Cálculos '!V815="","",'Cálculos '!V815)</f>
        <v/>
      </c>
      <c r="P809" s="172" t="str">
        <f>IF('Cálculos '!W815="","",'Cálculos '!W815)</f>
        <v/>
      </c>
      <c r="Q809" s="172" t="str">
        <f>IF('Cálculos '!X815="","",'Cálculos '!X815)</f>
        <v/>
      </c>
      <c r="R809" s="172" t="str">
        <f>IF('Cálculos '!Y815="","",'Cálculos '!Y815)</f>
        <v/>
      </c>
      <c r="S809" s="172" t="str">
        <f>IF('Cálculos '!Z815="","",'Cálculos '!Z815)</f>
        <v/>
      </c>
      <c r="T809" s="172" t="str">
        <f>IF('Cálculos '!AA815="","",'Cálculos '!AA815)</f>
        <v/>
      </c>
      <c r="U809" s="172" t="str">
        <f>IF('Cálculos '!AB815="","",'Cálculos '!AB815)</f>
        <v/>
      </c>
      <c r="V809" s="172" t="str">
        <f>IF('Cálculos '!AC815="","",'Cálculos '!AC815)</f>
        <v/>
      </c>
      <c r="W809" s="172" t="str">
        <f>IF('Cálculos '!AD815="","",'Cálculos '!AD815)</f>
        <v/>
      </c>
      <c r="X809" s="172" t="str">
        <f>IF('Cálculos '!AE815="","",'Cálculos '!AE815)</f>
        <v/>
      </c>
      <c r="Y809" s="172" t="str">
        <f>IF('Cálculos '!AF815="","",'Cálculos '!AF815)</f>
        <v/>
      </c>
      <c r="Z809" s="172" t="str">
        <f>IF('Cálculos '!AG815="","",'Cálculos '!AG815)</f>
        <v/>
      </c>
      <c r="AA809" s="172" t="str">
        <f>IF('Cálculos '!AH815="","",'Cálculos '!AH815)</f>
        <v/>
      </c>
      <c r="AB809" s="172" t="str">
        <f>IF('Cálculos '!AI815="","",'Cálculos '!AI815)</f>
        <v/>
      </c>
      <c r="AC809" s="172" t="str">
        <f>IF('Cálculos '!AJ815="","",'Cálculos '!AJ815)</f>
        <v/>
      </c>
      <c r="AD809" s="172" t="str">
        <f>IF('Cálculos '!AK815="","",'Cálculos '!AK815)</f>
        <v/>
      </c>
      <c r="AE809" s="172" t="str">
        <f>IF('Cálculos '!AL815="","",'Cálculos '!AL815)</f>
        <v/>
      </c>
      <c r="AF809" s="172" t="str">
        <f>IF('Cálculos '!AM815="","",'Cálculos '!AM815)</f>
        <v/>
      </c>
      <c r="AG809" s="172" t="str">
        <f>IF('Cálculos '!AN815="","",'Cálculos '!AN815)</f>
        <v/>
      </c>
      <c r="AH809" s="172" t="str">
        <f>IF('Cálculos '!AO815="","",'Cálculos '!AO815)</f>
        <v/>
      </c>
      <c r="AI809" s="172" t="str">
        <f>IF('Cálculos '!AP815="","",'Cálculos '!AP815)</f>
        <v/>
      </c>
      <c r="AJ809" s="443" t="str">
        <f>IF('Cálculos '!AQ815="","",'Cálculos '!AQ815)</f>
        <v/>
      </c>
      <c r="AK809" s="446" t="str">
        <f>IF('Cálculos '!D815="","",AVERAGE(C809:AJ809))</f>
        <v/>
      </c>
      <c r="AM809" s="181">
        <f t="shared" si="470"/>
        <v>807</v>
      </c>
      <c r="AN809" s="284" t="str">
        <f t="shared" si="471"/>
        <v/>
      </c>
      <c r="AO809" s="285" t="str">
        <f t="shared" si="472"/>
        <v/>
      </c>
      <c r="AP809" s="285" t="str">
        <f t="shared" si="473"/>
        <v/>
      </c>
      <c r="AQ809" s="285" t="str">
        <f t="shared" si="474"/>
        <v/>
      </c>
      <c r="AR809" s="182" t="str">
        <f t="shared" si="475"/>
        <v/>
      </c>
      <c r="AS809" s="182" t="str">
        <f t="shared" si="476"/>
        <v/>
      </c>
      <c r="AT809" s="182" t="str">
        <f t="shared" si="477"/>
        <v/>
      </c>
      <c r="AU809" s="182" t="str">
        <f t="shared" si="478"/>
        <v/>
      </c>
      <c r="AV809" s="182" t="str">
        <f t="shared" si="479"/>
        <v/>
      </c>
      <c r="AW809" s="182" t="str">
        <f t="shared" si="480"/>
        <v/>
      </c>
      <c r="AX809" s="182" t="str">
        <f t="shared" si="481"/>
        <v/>
      </c>
      <c r="AY809" s="182" t="str">
        <f t="shared" si="482"/>
        <v/>
      </c>
      <c r="AZ809" s="182" t="str">
        <f t="shared" si="483"/>
        <v/>
      </c>
      <c r="BA809" s="182" t="str">
        <f t="shared" si="484"/>
        <v/>
      </c>
      <c r="BB809" s="182" t="str">
        <f t="shared" si="485"/>
        <v/>
      </c>
      <c r="BC809" s="182" t="str">
        <f t="shared" si="486"/>
        <v/>
      </c>
      <c r="BD809" s="182" t="str">
        <f t="shared" si="487"/>
        <v/>
      </c>
      <c r="BE809" s="182" t="str">
        <f t="shared" si="488"/>
        <v/>
      </c>
      <c r="BF809" s="182" t="str">
        <f t="shared" si="489"/>
        <v/>
      </c>
      <c r="BG809" s="182" t="str">
        <f t="shared" si="490"/>
        <v/>
      </c>
      <c r="BH809" s="182" t="str">
        <f t="shared" si="491"/>
        <v/>
      </c>
      <c r="BI809" s="182" t="str">
        <f t="shared" si="492"/>
        <v/>
      </c>
      <c r="BJ809" s="182" t="str">
        <f t="shared" si="493"/>
        <v/>
      </c>
      <c r="BK809" s="182" t="str">
        <f t="shared" si="494"/>
        <v/>
      </c>
      <c r="BL809" s="182" t="str">
        <f t="shared" si="495"/>
        <v/>
      </c>
      <c r="BM809" s="182" t="str">
        <f t="shared" si="496"/>
        <v/>
      </c>
      <c r="BN809" s="182" t="str">
        <f t="shared" si="497"/>
        <v/>
      </c>
      <c r="BO809" s="182" t="str">
        <f t="shared" si="498"/>
        <v/>
      </c>
      <c r="BP809" s="182" t="str">
        <f t="shared" si="499"/>
        <v/>
      </c>
      <c r="BQ809" s="182" t="str">
        <f t="shared" si="500"/>
        <v/>
      </c>
      <c r="BR809" s="182" t="str">
        <f t="shared" si="501"/>
        <v/>
      </c>
      <c r="BS809" s="182" t="str">
        <f t="shared" si="502"/>
        <v/>
      </c>
      <c r="BT809" s="182" t="str">
        <f t="shared" si="503"/>
        <v/>
      </c>
      <c r="BU809" s="183" t="str">
        <f t="shared" si="504"/>
        <v/>
      </c>
      <c r="BV809" s="184" t="str">
        <f>IF('Cálculos '!C815="","",AVERAGE(AN809:BU809))</f>
        <v/>
      </c>
    </row>
    <row r="810" spans="2:74" ht="17.25" hidden="1" thickBot="1" x14ac:dyDescent="0.35">
      <c r="B810" s="165">
        <f t="shared" si="469"/>
        <v>808</v>
      </c>
      <c r="C810" s="171" t="str">
        <f>IF('Cálculos '!J816="","",'Cálculos '!J816)</f>
        <v/>
      </c>
      <c r="D810" s="172" t="str">
        <f>IF('Cálculos '!K816="","",'Cálculos '!K816)</f>
        <v/>
      </c>
      <c r="E810" s="172" t="str">
        <f>IF('Cálculos '!L816="","",'Cálculos '!L816)</f>
        <v/>
      </c>
      <c r="F810" s="172" t="str">
        <f>IF('Cálculos '!M816="","",'Cálculos '!M816)</f>
        <v/>
      </c>
      <c r="G810" s="172" t="str">
        <f>IF('Cálculos '!N816="","",'Cálculos '!N816)</f>
        <v/>
      </c>
      <c r="H810" s="172" t="str">
        <f>IF('Cálculos '!O816="","",'Cálculos '!O816)</f>
        <v/>
      </c>
      <c r="I810" s="172" t="str">
        <f>IF('Cálculos '!P816="","",'Cálculos '!P816)</f>
        <v/>
      </c>
      <c r="J810" s="172" t="str">
        <f>IF('Cálculos '!Q816="","",'Cálculos '!Q816)</f>
        <v/>
      </c>
      <c r="K810" s="172" t="str">
        <f>IF('Cálculos '!R816="","",'Cálculos '!R816)</f>
        <v/>
      </c>
      <c r="L810" s="172" t="str">
        <f>IF('Cálculos '!S816="","",'Cálculos '!S816)</f>
        <v/>
      </c>
      <c r="M810" s="172" t="str">
        <f>IF('Cálculos '!T816="","",'Cálculos '!T816)</f>
        <v/>
      </c>
      <c r="N810" s="172" t="str">
        <f>IF('Cálculos '!U816="","",'Cálculos '!U816)</f>
        <v/>
      </c>
      <c r="O810" s="172" t="str">
        <f>IF('Cálculos '!V816="","",'Cálculos '!V816)</f>
        <v/>
      </c>
      <c r="P810" s="172" t="str">
        <f>IF('Cálculos '!W816="","",'Cálculos '!W816)</f>
        <v/>
      </c>
      <c r="Q810" s="172" t="str">
        <f>IF('Cálculos '!X816="","",'Cálculos '!X816)</f>
        <v/>
      </c>
      <c r="R810" s="172" t="str">
        <f>IF('Cálculos '!Y816="","",'Cálculos '!Y816)</f>
        <v/>
      </c>
      <c r="S810" s="172" t="str">
        <f>IF('Cálculos '!Z816="","",'Cálculos '!Z816)</f>
        <v/>
      </c>
      <c r="T810" s="172" t="str">
        <f>IF('Cálculos '!AA816="","",'Cálculos '!AA816)</f>
        <v/>
      </c>
      <c r="U810" s="172" t="str">
        <f>IF('Cálculos '!AB816="","",'Cálculos '!AB816)</f>
        <v/>
      </c>
      <c r="V810" s="172" t="str">
        <f>IF('Cálculos '!AC816="","",'Cálculos '!AC816)</f>
        <v/>
      </c>
      <c r="W810" s="172" t="str">
        <f>IF('Cálculos '!AD816="","",'Cálculos '!AD816)</f>
        <v/>
      </c>
      <c r="X810" s="172" t="str">
        <f>IF('Cálculos '!AE816="","",'Cálculos '!AE816)</f>
        <v/>
      </c>
      <c r="Y810" s="172" t="str">
        <f>IF('Cálculos '!AF816="","",'Cálculos '!AF816)</f>
        <v/>
      </c>
      <c r="Z810" s="172" t="str">
        <f>IF('Cálculos '!AG816="","",'Cálculos '!AG816)</f>
        <v/>
      </c>
      <c r="AA810" s="172" t="str">
        <f>IF('Cálculos '!AH816="","",'Cálculos '!AH816)</f>
        <v/>
      </c>
      <c r="AB810" s="172" t="str">
        <f>IF('Cálculos '!AI816="","",'Cálculos '!AI816)</f>
        <v/>
      </c>
      <c r="AC810" s="172" t="str">
        <f>IF('Cálculos '!AJ816="","",'Cálculos '!AJ816)</f>
        <v/>
      </c>
      <c r="AD810" s="172" t="str">
        <f>IF('Cálculos '!AK816="","",'Cálculos '!AK816)</f>
        <v/>
      </c>
      <c r="AE810" s="172" t="str">
        <f>IF('Cálculos '!AL816="","",'Cálculos '!AL816)</f>
        <v/>
      </c>
      <c r="AF810" s="172" t="str">
        <f>IF('Cálculos '!AM816="","",'Cálculos '!AM816)</f>
        <v/>
      </c>
      <c r="AG810" s="172" t="str">
        <f>IF('Cálculos '!AN816="","",'Cálculos '!AN816)</f>
        <v/>
      </c>
      <c r="AH810" s="172" t="str">
        <f>IF('Cálculos '!AO816="","",'Cálculos '!AO816)</f>
        <v/>
      </c>
      <c r="AI810" s="172" t="str">
        <f>IF('Cálculos '!AP816="","",'Cálculos '!AP816)</f>
        <v/>
      </c>
      <c r="AJ810" s="443" t="str">
        <f>IF('Cálculos '!AQ816="","",'Cálculos '!AQ816)</f>
        <v/>
      </c>
      <c r="AK810" s="446" t="str">
        <f>IF('Cálculos '!D816="","",AVERAGE(C810:AJ810))</f>
        <v/>
      </c>
      <c r="AM810" s="181">
        <f t="shared" si="470"/>
        <v>808</v>
      </c>
      <c r="AN810" s="284" t="str">
        <f t="shared" si="471"/>
        <v/>
      </c>
      <c r="AO810" s="285" t="str">
        <f t="shared" si="472"/>
        <v/>
      </c>
      <c r="AP810" s="285" t="str">
        <f t="shared" si="473"/>
        <v/>
      </c>
      <c r="AQ810" s="285" t="str">
        <f t="shared" si="474"/>
        <v/>
      </c>
      <c r="AR810" s="182" t="str">
        <f t="shared" si="475"/>
        <v/>
      </c>
      <c r="AS810" s="182" t="str">
        <f t="shared" si="476"/>
        <v/>
      </c>
      <c r="AT810" s="182" t="str">
        <f t="shared" si="477"/>
        <v/>
      </c>
      <c r="AU810" s="182" t="str">
        <f t="shared" si="478"/>
        <v/>
      </c>
      <c r="AV810" s="182" t="str">
        <f t="shared" si="479"/>
        <v/>
      </c>
      <c r="AW810" s="182" t="str">
        <f t="shared" si="480"/>
        <v/>
      </c>
      <c r="AX810" s="182" t="str">
        <f t="shared" si="481"/>
        <v/>
      </c>
      <c r="AY810" s="182" t="str">
        <f t="shared" si="482"/>
        <v/>
      </c>
      <c r="AZ810" s="182" t="str">
        <f t="shared" si="483"/>
        <v/>
      </c>
      <c r="BA810" s="182" t="str">
        <f t="shared" si="484"/>
        <v/>
      </c>
      <c r="BB810" s="182" t="str">
        <f t="shared" si="485"/>
        <v/>
      </c>
      <c r="BC810" s="182" t="str">
        <f t="shared" si="486"/>
        <v/>
      </c>
      <c r="BD810" s="182" t="str">
        <f t="shared" si="487"/>
        <v/>
      </c>
      <c r="BE810" s="182" t="str">
        <f t="shared" si="488"/>
        <v/>
      </c>
      <c r="BF810" s="182" t="str">
        <f t="shared" si="489"/>
        <v/>
      </c>
      <c r="BG810" s="182" t="str">
        <f t="shared" si="490"/>
        <v/>
      </c>
      <c r="BH810" s="182" t="str">
        <f t="shared" si="491"/>
        <v/>
      </c>
      <c r="BI810" s="182" t="str">
        <f t="shared" si="492"/>
        <v/>
      </c>
      <c r="BJ810" s="182" t="str">
        <f t="shared" si="493"/>
        <v/>
      </c>
      <c r="BK810" s="182" t="str">
        <f t="shared" si="494"/>
        <v/>
      </c>
      <c r="BL810" s="182" t="str">
        <f t="shared" si="495"/>
        <v/>
      </c>
      <c r="BM810" s="182" t="str">
        <f t="shared" si="496"/>
        <v/>
      </c>
      <c r="BN810" s="182" t="str">
        <f t="shared" si="497"/>
        <v/>
      </c>
      <c r="BO810" s="182" t="str">
        <f t="shared" si="498"/>
        <v/>
      </c>
      <c r="BP810" s="182" t="str">
        <f t="shared" si="499"/>
        <v/>
      </c>
      <c r="BQ810" s="182" t="str">
        <f t="shared" si="500"/>
        <v/>
      </c>
      <c r="BR810" s="182" t="str">
        <f t="shared" si="501"/>
        <v/>
      </c>
      <c r="BS810" s="182" t="str">
        <f t="shared" si="502"/>
        <v/>
      </c>
      <c r="BT810" s="182" t="str">
        <f t="shared" si="503"/>
        <v/>
      </c>
      <c r="BU810" s="183" t="str">
        <f t="shared" si="504"/>
        <v/>
      </c>
      <c r="BV810" s="184" t="str">
        <f>IF('Cálculos '!C816="","",AVERAGE(AN810:BU810))</f>
        <v/>
      </c>
    </row>
    <row r="811" spans="2:74" ht="17.25" hidden="1" thickBot="1" x14ac:dyDescent="0.35">
      <c r="B811" s="165">
        <f t="shared" si="469"/>
        <v>809</v>
      </c>
      <c r="C811" s="171" t="str">
        <f>IF('Cálculos '!J817="","",'Cálculos '!J817)</f>
        <v/>
      </c>
      <c r="D811" s="172" t="str">
        <f>IF('Cálculos '!K817="","",'Cálculos '!K817)</f>
        <v/>
      </c>
      <c r="E811" s="172" t="str">
        <f>IF('Cálculos '!L817="","",'Cálculos '!L817)</f>
        <v/>
      </c>
      <c r="F811" s="172" t="str">
        <f>IF('Cálculos '!M817="","",'Cálculos '!M817)</f>
        <v/>
      </c>
      <c r="G811" s="172" t="str">
        <f>IF('Cálculos '!N817="","",'Cálculos '!N817)</f>
        <v/>
      </c>
      <c r="H811" s="172" t="str">
        <f>IF('Cálculos '!O817="","",'Cálculos '!O817)</f>
        <v/>
      </c>
      <c r="I811" s="172" t="str">
        <f>IF('Cálculos '!P817="","",'Cálculos '!P817)</f>
        <v/>
      </c>
      <c r="J811" s="172" t="str">
        <f>IF('Cálculos '!Q817="","",'Cálculos '!Q817)</f>
        <v/>
      </c>
      <c r="K811" s="172" t="str">
        <f>IF('Cálculos '!R817="","",'Cálculos '!R817)</f>
        <v/>
      </c>
      <c r="L811" s="172" t="str">
        <f>IF('Cálculos '!S817="","",'Cálculos '!S817)</f>
        <v/>
      </c>
      <c r="M811" s="172" t="str">
        <f>IF('Cálculos '!T817="","",'Cálculos '!T817)</f>
        <v/>
      </c>
      <c r="N811" s="172" t="str">
        <f>IF('Cálculos '!U817="","",'Cálculos '!U817)</f>
        <v/>
      </c>
      <c r="O811" s="172" t="str">
        <f>IF('Cálculos '!V817="","",'Cálculos '!V817)</f>
        <v/>
      </c>
      <c r="P811" s="172" t="str">
        <f>IF('Cálculos '!W817="","",'Cálculos '!W817)</f>
        <v/>
      </c>
      <c r="Q811" s="172" t="str">
        <f>IF('Cálculos '!X817="","",'Cálculos '!X817)</f>
        <v/>
      </c>
      <c r="R811" s="172" t="str">
        <f>IF('Cálculos '!Y817="","",'Cálculos '!Y817)</f>
        <v/>
      </c>
      <c r="S811" s="172" t="str">
        <f>IF('Cálculos '!Z817="","",'Cálculos '!Z817)</f>
        <v/>
      </c>
      <c r="T811" s="172" t="str">
        <f>IF('Cálculos '!AA817="","",'Cálculos '!AA817)</f>
        <v/>
      </c>
      <c r="U811" s="172" t="str">
        <f>IF('Cálculos '!AB817="","",'Cálculos '!AB817)</f>
        <v/>
      </c>
      <c r="V811" s="172" t="str">
        <f>IF('Cálculos '!AC817="","",'Cálculos '!AC817)</f>
        <v/>
      </c>
      <c r="W811" s="172" t="str">
        <f>IF('Cálculos '!AD817="","",'Cálculos '!AD817)</f>
        <v/>
      </c>
      <c r="X811" s="172" t="str">
        <f>IF('Cálculos '!AE817="","",'Cálculos '!AE817)</f>
        <v/>
      </c>
      <c r="Y811" s="172" t="str">
        <f>IF('Cálculos '!AF817="","",'Cálculos '!AF817)</f>
        <v/>
      </c>
      <c r="Z811" s="172" t="str">
        <f>IF('Cálculos '!AG817="","",'Cálculos '!AG817)</f>
        <v/>
      </c>
      <c r="AA811" s="172" t="str">
        <f>IF('Cálculos '!AH817="","",'Cálculos '!AH817)</f>
        <v/>
      </c>
      <c r="AB811" s="172" t="str">
        <f>IF('Cálculos '!AI817="","",'Cálculos '!AI817)</f>
        <v/>
      </c>
      <c r="AC811" s="172" t="str">
        <f>IF('Cálculos '!AJ817="","",'Cálculos '!AJ817)</f>
        <v/>
      </c>
      <c r="AD811" s="172" t="str">
        <f>IF('Cálculos '!AK817="","",'Cálculos '!AK817)</f>
        <v/>
      </c>
      <c r="AE811" s="172" t="str">
        <f>IF('Cálculos '!AL817="","",'Cálculos '!AL817)</f>
        <v/>
      </c>
      <c r="AF811" s="172" t="str">
        <f>IF('Cálculos '!AM817="","",'Cálculos '!AM817)</f>
        <v/>
      </c>
      <c r="AG811" s="172" t="str">
        <f>IF('Cálculos '!AN817="","",'Cálculos '!AN817)</f>
        <v/>
      </c>
      <c r="AH811" s="172" t="str">
        <f>IF('Cálculos '!AO817="","",'Cálculos '!AO817)</f>
        <v/>
      </c>
      <c r="AI811" s="172" t="str">
        <f>IF('Cálculos '!AP817="","",'Cálculos '!AP817)</f>
        <v/>
      </c>
      <c r="AJ811" s="443" t="str">
        <f>IF('Cálculos '!AQ817="","",'Cálculos '!AQ817)</f>
        <v/>
      </c>
      <c r="AK811" s="446" t="str">
        <f>IF('Cálculos '!D817="","",AVERAGE(C811:AJ811))</f>
        <v/>
      </c>
      <c r="AM811" s="181">
        <f t="shared" si="470"/>
        <v>809</v>
      </c>
      <c r="AN811" s="284" t="str">
        <f t="shared" si="471"/>
        <v/>
      </c>
      <c r="AO811" s="285" t="str">
        <f t="shared" si="472"/>
        <v/>
      </c>
      <c r="AP811" s="285" t="str">
        <f t="shared" si="473"/>
        <v/>
      </c>
      <c r="AQ811" s="285" t="str">
        <f t="shared" si="474"/>
        <v/>
      </c>
      <c r="AR811" s="182" t="str">
        <f t="shared" si="475"/>
        <v/>
      </c>
      <c r="AS811" s="182" t="str">
        <f t="shared" si="476"/>
        <v/>
      </c>
      <c r="AT811" s="182" t="str">
        <f t="shared" si="477"/>
        <v/>
      </c>
      <c r="AU811" s="182" t="str">
        <f t="shared" si="478"/>
        <v/>
      </c>
      <c r="AV811" s="182" t="str">
        <f t="shared" si="479"/>
        <v/>
      </c>
      <c r="AW811" s="182" t="str">
        <f t="shared" si="480"/>
        <v/>
      </c>
      <c r="AX811" s="182" t="str">
        <f t="shared" si="481"/>
        <v/>
      </c>
      <c r="AY811" s="182" t="str">
        <f t="shared" si="482"/>
        <v/>
      </c>
      <c r="AZ811" s="182" t="str">
        <f t="shared" si="483"/>
        <v/>
      </c>
      <c r="BA811" s="182" t="str">
        <f t="shared" si="484"/>
        <v/>
      </c>
      <c r="BB811" s="182" t="str">
        <f t="shared" si="485"/>
        <v/>
      </c>
      <c r="BC811" s="182" t="str">
        <f t="shared" si="486"/>
        <v/>
      </c>
      <c r="BD811" s="182" t="str">
        <f t="shared" si="487"/>
        <v/>
      </c>
      <c r="BE811" s="182" t="str">
        <f t="shared" si="488"/>
        <v/>
      </c>
      <c r="BF811" s="182" t="str">
        <f t="shared" si="489"/>
        <v/>
      </c>
      <c r="BG811" s="182" t="str">
        <f t="shared" si="490"/>
        <v/>
      </c>
      <c r="BH811" s="182" t="str">
        <f t="shared" si="491"/>
        <v/>
      </c>
      <c r="BI811" s="182" t="str">
        <f t="shared" si="492"/>
        <v/>
      </c>
      <c r="BJ811" s="182" t="str">
        <f t="shared" si="493"/>
        <v/>
      </c>
      <c r="BK811" s="182" t="str">
        <f t="shared" si="494"/>
        <v/>
      </c>
      <c r="BL811" s="182" t="str">
        <f t="shared" si="495"/>
        <v/>
      </c>
      <c r="BM811" s="182" t="str">
        <f t="shared" si="496"/>
        <v/>
      </c>
      <c r="BN811" s="182" t="str">
        <f t="shared" si="497"/>
        <v/>
      </c>
      <c r="BO811" s="182" t="str">
        <f t="shared" si="498"/>
        <v/>
      </c>
      <c r="BP811" s="182" t="str">
        <f t="shared" si="499"/>
        <v/>
      </c>
      <c r="BQ811" s="182" t="str">
        <f t="shared" si="500"/>
        <v/>
      </c>
      <c r="BR811" s="182" t="str">
        <f t="shared" si="501"/>
        <v/>
      </c>
      <c r="BS811" s="182" t="str">
        <f t="shared" si="502"/>
        <v/>
      </c>
      <c r="BT811" s="182" t="str">
        <f t="shared" si="503"/>
        <v/>
      </c>
      <c r="BU811" s="183" t="str">
        <f t="shared" si="504"/>
        <v/>
      </c>
      <c r="BV811" s="184" t="str">
        <f>IF('Cálculos '!C817="","",AVERAGE(AN811:BU811))</f>
        <v/>
      </c>
    </row>
    <row r="812" spans="2:74" ht="17.25" hidden="1" thickBot="1" x14ac:dyDescent="0.35">
      <c r="B812" s="165">
        <f t="shared" si="469"/>
        <v>810</v>
      </c>
      <c r="C812" s="171" t="str">
        <f>IF('Cálculos '!J818="","",'Cálculos '!J818)</f>
        <v/>
      </c>
      <c r="D812" s="172" t="str">
        <f>IF('Cálculos '!K818="","",'Cálculos '!K818)</f>
        <v/>
      </c>
      <c r="E812" s="172" t="str">
        <f>IF('Cálculos '!L818="","",'Cálculos '!L818)</f>
        <v/>
      </c>
      <c r="F812" s="172" t="str">
        <f>IF('Cálculos '!M818="","",'Cálculos '!M818)</f>
        <v/>
      </c>
      <c r="G812" s="172" t="str">
        <f>IF('Cálculos '!N818="","",'Cálculos '!N818)</f>
        <v/>
      </c>
      <c r="H812" s="172" t="str">
        <f>IF('Cálculos '!O818="","",'Cálculos '!O818)</f>
        <v/>
      </c>
      <c r="I812" s="172" t="str">
        <f>IF('Cálculos '!P818="","",'Cálculos '!P818)</f>
        <v/>
      </c>
      <c r="J812" s="172" t="str">
        <f>IF('Cálculos '!Q818="","",'Cálculos '!Q818)</f>
        <v/>
      </c>
      <c r="K812" s="172" t="str">
        <f>IF('Cálculos '!R818="","",'Cálculos '!R818)</f>
        <v/>
      </c>
      <c r="L812" s="172" t="str">
        <f>IF('Cálculos '!S818="","",'Cálculos '!S818)</f>
        <v/>
      </c>
      <c r="M812" s="172" t="str">
        <f>IF('Cálculos '!T818="","",'Cálculos '!T818)</f>
        <v/>
      </c>
      <c r="N812" s="172" t="str">
        <f>IF('Cálculos '!U818="","",'Cálculos '!U818)</f>
        <v/>
      </c>
      <c r="O812" s="172" t="str">
        <f>IF('Cálculos '!V818="","",'Cálculos '!V818)</f>
        <v/>
      </c>
      <c r="P812" s="172" t="str">
        <f>IF('Cálculos '!W818="","",'Cálculos '!W818)</f>
        <v/>
      </c>
      <c r="Q812" s="172" t="str">
        <f>IF('Cálculos '!X818="","",'Cálculos '!X818)</f>
        <v/>
      </c>
      <c r="R812" s="172" t="str">
        <f>IF('Cálculos '!Y818="","",'Cálculos '!Y818)</f>
        <v/>
      </c>
      <c r="S812" s="172" t="str">
        <f>IF('Cálculos '!Z818="","",'Cálculos '!Z818)</f>
        <v/>
      </c>
      <c r="T812" s="172" t="str">
        <f>IF('Cálculos '!AA818="","",'Cálculos '!AA818)</f>
        <v/>
      </c>
      <c r="U812" s="172" t="str">
        <f>IF('Cálculos '!AB818="","",'Cálculos '!AB818)</f>
        <v/>
      </c>
      <c r="V812" s="172" t="str">
        <f>IF('Cálculos '!AC818="","",'Cálculos '!AC818)</f>
        <v/>
      </c>
      <c r="W812" s="172" t="str">
        <f>IF('Cálculos '!AD818="","",'Cálculos '!AD818)</f>
        <v/>
      </c>
      <c r="X812" s="172" t="str">
        <f>IF('Cálculos '!AE818="","",'Cálculos '!AE818)</f>
        <v/>
      </c>
      <c r="Y812" s="172" t="str">
        <f>IF('Cálculos '!AF818="","",'Cálculos '!AF818)</f>
        <v/>
      </c>
      <c r="Z812" s="172" t="str">
        <f>IF('Cálculos '!AG818="","",'Cálculos '!AG818)</f>
        <v/>
      </c>
      <c r="AA812" s="172" t="str">
        <f>IF('Cálculos '!AH818="","",'Cálculos '!AH818)</f>
        <v/>
      </c>
      <c r="AB812" s="172" t="str">
        <f>IF('Cálculos '!AI818="","",'Cálculos '!AI818)</f>
        <v/>
      </c>
      <c r="AC812" s="172" t="str">
        <f>IF('Cálculos '!AJ818="","",'Cálculos '!AJ818)</f>
        <v/>
      </c>
      <c r="AD812" s="172" t="str">
        <f>IF('Cálculos '!AK818="","",'Cálculos '!AK818)</f>
        <v/>
      </c>
      <c r="AE812" s="172" t="str">
        <f>IF('Cálculos '!AL818="","",'Cálculos '!AL818)</f>
        <v/>
      </c>
      <c r="AF812" s="172" t="str">
        <f>IF('Cálculos '!AM818="","",'Cálculos '!AM818)</f>
        <v/>
      </c>
      <c r="AG812" s="172" t="str">
        <f>IF('Cálculos '!AN818="","",'Cálculos '!AN818)</f>
        <v/>
      </c>
      <c r="AH812" s="172" t="str">
        <f>IF('Cálculos '!AO818="","",'Cálculos '!AO818)</f>
        <v/>
      </c>
      <c r="AI812" s="172" t="str">
        <f>IF('Cálculos '!AP818="","",'Cálculos '!AP818)</f>
        <v/>
      </c>
      <c r="AJ812" s="443" t="str">
        <f>IF('Cálculos '!AQ818="","",'Cálculos '!AQ818)</f>
        <v/>
      </c>
      <c r="AK812" s="446" t="str">
        <f>IF('Cálculos '!D818="","",AVERAGE(C812:AJ812))</f>
        <v/>
      </c>
      <c r="AM812" s="181">
        <f t="shared" si="470"/>
        <v>810</v>
      </c>
      <c r="AN812" s="284" t="str">
        <f t="shared" si="471"/>
        <v/>
      </c>
      <c r="AO812" s="285" t="str">
        <f t="shared" si="472"/>
        <v/>
      </c>
      <c r="AP812" s="285" t="str">
        <f t="shared" si="473"/>
        <v/>
      </c>
      <c r="AQ812" s="285" t="str">
        <f t="shared" si="474"/>
        <v/>
      </c>
      <c r="AR812" s="182" t="str">
        <f t="shared" si="475"/>
        <v/>
      </c>
      <c r="AS812" s="182" t="str">
        <f t="shared" si="476"/>
        <v/>
      </c>
      <c r="AT812" s="182" t="str">
        <f t="shared" si="477"/>
        <v/>
      </c>
      <c r="AU812" s="182" t="str">
        <f t="shared" si="478"/>
        <v/>
      </c>
      <c r="AV812" s="182" t="str">
        <f t="shared" si="479"/>
        <v/>
      </c>
      <c r="AW812" s="182" t="str">
        <f t="shared" si="480"/>
        <v/>
      </c>
      <c r="AX812" s="182" t="str">
        <f t="shared" si="481"/>
        <v/>
      </c>
      <c r="AY812" s="182" t="str">
        <f t="shared" si="482"/>
        <v/>
      </c>
      <c r="AZ812" s="182" t="str">
        <f t="shared" si="483"/>
        <v/>
      </c>
      <c r="BA812" s="182" t="str">
        <f t="shared" si="484"/>
        <v/>
      </c>
      <c r="BB812" s="182" t="str">
        <f t="shared" si="485"/>
        <v/>
      </c>
      <c r="BC812" s="182" t="str">
        <f t="shared" si="486"/>
        <v/>
      </c>
      <c r="BD812" s="182" t="str">
        <f t="shared" si="487"/>
        <v/>
      </c>
      <c r="BE812" s="182" t="str">
        <f t="shared" si="488"/>
        <v/>
      </c>
      <c r="BF812" s="182" t="str">
        <f t="shared" si="489"/>
        <v/>
      </c>
      <c r="BG812" s="182" t="str">
        <f t="shared" si="490"/>
        <v/>
      </c>
      <c r="BH812" s="182" t="str">
        <f t="shared" si="491"/>
        <v/>
      </c>
      <c r="BI812" s="182" t="str">
        <f t="shared" si="492"/>
        <v/>
      </c>
      <c r="BJ812" s="182" t="str">
        <f t="shared" si="493"/>
        <v/>
      </c>
      <c r="BK812" s="182" t="str">
        <f t="shared" si="494"/>
        <v/>
      </c>
      <c r="BL812" s="182" t="str">
        <f t="shared" si="495"/>
        <v/>
      </c>
      <c r="BM812" s="182" t="str">
        <f t="shared" si="496"/>
        <v/>
      </c>
      <c r="BN812" s="182" t="str">
        <f t="shared" si="497"/>
        <v/>
      </c>
      <c r="BO812" s="182" t="str">
        <f t="shared" si="498"/>
        <v/>
      </c>
      <c r="BP812" s="182" t="str">
        <f t="shared" si="499"/>
        <v/>
      </c>
      <c r="BQ812" s="182" t="str">
        <f t="shared" si="500"/>
        <v/>
      </c>
      <c r="BR812" s="182" t="str">
        <f t="shared" si="501"/>
        <v/>
      </c>
      <c r="BS812" s="182" t="str">
        <f t="shared" si="502"/>
        <v/>
      </c>
      <c r="BT812" s="182" t="str">
        <f t="shared" si="503"/>
        <v/>
      </c>
      <c r="BU812" s="183" t="str">
        <f t="shared" si="504"/>
        <v/>
      </c>
      <c r="BV812" s="184" t="str">
        <f>IF('Cálculos '!C818="","",AVERAGE(AN812:BU812))</f>
        <v/>
      </c>
    </row>
    <row r="813" spans="2:74" ht="17.25" hidden="1" thickBot="1" x14ac:dyDescent="0.35">
      <c r="B813" s="165">
        <f t="shared" si="469"/>
        <v>811</v>
      </c>
      <c r="C813" s="171" t="str">
        <f>IF('Cálculos '!J819="","",'Cálculos '!J819)</f>
        <v/>
      </c>
      <c r="D813" s="172" t="str">
        <f>IF('Cálculos '!K819="","",'Cálculos '!K819)</f>
        <v/>
      </c>
      <c r="E813" s="172" t="str">
        <f>IF('Cálculos '!L819="","",'Cálculos '!L819)</f>
        <v/>
      </c>
      <c r="F813" s="172" t="str">
        <f>IF('Cálculos '!M819="","",'Cálculos '!M819)</f>
        <v/>
      </c>
      <c r="G813" s="172" t="str">
        <f>IF('Cálculos '!N819="","",'Cálculos '!N819)</f>
        <v/>
      </c>
      <c r="H813" s="172" t="str">
        <f>IF('Cálculos '!O819="","",'Cálculos '!O819)</f>
        <v/>
      </c>
      <c r="I813" s="172" t="str">
        <f>IF('Cálculos '!P819="","",'Cálculos '!P819)</f>
        <v/>
      </c>
      <c r="J813" s="172" t="str">
        <f>IF('Cálculos '!Q819="","",'Cálculos '!Q819)</f>
        <v/>
      </c>
      <c r="K813" s="172" t="str">
        <f>IF('Cálculos '!R819="","",'Cálculos '!R819)</f>
        <v/>
      </c>
      <c r="L813" s="172" t="str">
        <f>IF('Cálculos '!S819="","",'Cálculos '!S819)</f>
        <v/>
      </c>
      <c r="M813" s="172" t="str">
        <f>IF('Cálculos '!T819="","",'Cálculos '!T819)</f>
        <v/>
      </c>
      <c r="N813" s="172" t="str">
        <f>IF('Cálculos '!U819="","",'Cálculos '!U819)</f>
        <v/>
      </c>
      <c r="O813" s="172" t="str">
        <f>IF('Cálculos '!V819="","",'Cálculos '!V819)</f>
        <v/>
      </c>
      <c r="P813" s="172" t="str">
        <f>IF('Cálculos '!W819="","",'Cálculos '!W819)</f>
        <v/>
      </c>
      <c r="Q813" s="172" t="str">
        <f>IF('Cálculos '!X819="","",'Cálculos '!X819)</f>
        <v/>
      </c>
      <c r="R813" s="172" t="str">
        <f>IF('Cálculos '!Y819="","",'Cálculos '!Y819)</f>
        <v/>
      </c>
      <c r="S813" s="172" t="str">
        <f>IF('Cálculos '!Z819="","",'Cálculos '!Z819)</f>
        <v/>
      </c>
      <c r="T813" s="172" t="str">
        <f>IF('Cálculos '!AA819="","",'Cálculos '!AA819)</f>
        <v/>
      </c>
      <c r="U813" s="172" t="str">
        <f>IF('Cálculos '!AB819="","",'Cálculos '!AB819)</f>
        <v/>
      </c>
      <c r="V813" s="172" t="str">
        <f>IF('Cálculos '!AC819="","",'Cálculos '!AC819)</f>
        <v/>
      </c>
      <c r="W813" s="172" t="str">
        <f>IF('Cálculos '!AD819="","",'Cálculos '!AD819)</f>
        <v/>
      </c>
      <c r="X813" s="172" t="str">
        <f>IF('Cálculos '!AE819="","",'Cálculos '!AE819)</f>
        <v/>
      </c>
      <c r="Y813" s="172" t="str">
        <f>IF('Cálculos '!AF819="","",'Cálculos '!AF819)</f>
        <v/>
      </c>
      <c r="Z813" s="172" t="str">
        <f>IF('Cálculos '!AG819="","",'Cálculos '!AG819)</f>
        <v/>
      </c>
      <c r="AA813" s="172" t="str">
        <f>IF('Cálculos '!AH819="","",'Cálculos '!AH819)</f>
        <v/>
      </c>
      <c r="AB813" s="172" t="str">
        <f>IF('Cálculos '!AI819="","",'Cálculos '!AI819)</f>
        <v/>
      </c>
      <c r="AC813" s="172" t="str">
        <f>IF('Cálculos '!AJ819="","",'Cálculos '!AJ819)</f>
        <v/>
      </c>
      <c r="AD813" s="172" t="str">
        <f>IF('Cálculos '!AK819="","",'Cálculos '!AK819)</f>
        <v/>
      </c>
      <c r="AE813" s="172" t="str">
        <f>IF('Cálculos '!AL819="","",'Cálculos '!AL819)</f>
        <v/>
      </c>
      <c r="AF813" s="172" t="str">
        <f>IF('Cálculos '!AM819="","",'Cálculos '!AM819)</f>
        <v/>
      </c>
      <c r="AG813" s="172" t="str">
        <f>IF('Cálculos '!AN819="","",'Cálculos '!AN819)</f>
        <v/>
      </c>
      <c r="AH813" s="172" t="str">
        <f>IF('Cálculos '!AO819="","",'Cálculos '!AO819)</f>
        <v/>
      </c>
      <c r="AI813" s="172" t="str">
        <f>IF('Cálculos '!AP819="","",'Cálculos '!AP819)</f>
        <v/>
      </c>
      <c r="AJ813" s="443" t="str">
        <f>IF('Cálculos '!AQ819="","",'Cálculos '!AQ819)</f>
        <v/>
      </c>
      <c r="AK813" s="446" t="str">
        <f>IF('Cálculos '!D819="","",AVERAGE(C813:AJ813))</f>
        <v/>
      </c>
      <c r="AM813" s="181">
        <f t="shared" si="470"/>
        <v>811</v>
      </c>
      <c r="AN813" s="284" t="str">
        <f t="shared" si="471"/>
        <v/>
      </c>
      <c r="AO813" s="285" t="str">
        <f t="shared" si="472"/>
        <v/>
      </c>
      <c r="AP813" s="285" t="str">
        <f t="shared" si="473"/>
        <v/>
      </c>
      <c r="AQ813" s="285" t="str">
        <f t="shared" si="474"/>
        <v/>
      </c>
      <c r="AR813" s="182" t="str">
        <f t="shared" si="475"/>
        <v/>
      </c>
      <c r="AS813" s="182" t="str">
        <f t="shared" si="476"/>
        <v/>
      </c>
      <c r="AT813" s="182" t="str">
        <f t="shared" si="477"/>
        <v/>
      </c>
      <c r="AU813" s="182" t="str">
        <f t="shared" si="478"/>
        <v/>
      </c>
      <c r="AV813" s="182" t="str">
        <f t="shared" si="479"/>
        <v/>
      </c>
      <c r="AW813" s="182" t="str">
        <f t="shared" si="480"/>
        <v/>
      </c>
      <c r="AX813" s="182" t="str">
        <f t="shared" si="481"/>
        <v/>
      </c>
      <c r="AY813" s="182" t="str">
        <f t="shared" si="482"/>
        <v/>
      </c>
      <c r="AZ813" s="182" t="str">
        <f t="shared" si="483"/>
        <v/>
      </c>
      <c r="BA813" s="182" t="str">
        <f t="shared" si="484"/>
        <v/>
      </c>
      <c r="BB813" s="182" t="str">
        <f t="shared" si="485"/>
        <v/>
      </c>
      <c r="BC813" s="182" t="str">
        <f t="shared" si="486"/>
        <v/>
      </c>
      <c r="BD813" s="182" t="str">
        <f t="shared" si="487"/>
        <v/>
      </c>
      <c r="BE813" s="182" t="str">
        <f t="shared" si="488"/>
        <v/>
      </c>
      <c r="BF813" s="182" t="str">
        <f t="shared" si="489"/>
        <v/>
      </c>
      <c r="BG813" s="182" t="str">
        <f t="shared" si="490"/>
        <v/>
      </c>
      <c r="BH813" s="182" t="str">
        <f t="shared" si="491"/>
        <v/>
      </c>
      <c r="BI813" s="182" t="str">
        <f t="shared" si="492"/>
        <v/>
      </c>
      <c r="BJ813" s="182" t="str">
        <f t="shared" si="493"/>
        <v/>
      </c>
      <c r="BK813" s="182" t="str">
        <f t="shared" si="494"/>
        <v/>
      </c>
      <c r="BL813" s="182" t="str">
        <f t="shared" si="495"/>
        <v/>
      </c>
      <c r="BM813" s="182" t="str">
        <f t="shared" si="496"/>
        <v/>
      </c>
      <c r="BN813" s="182" t="str">
        <f t="shared" si="497"/>
        <v/>
      </c>
      <c r="BO813" s="182" t="str">
        <f t="shared" si="498"/>
        <v/>
      </c>
      <c r="BP813" s="182" t="str">
        <f t="shared" si="499"/>
        <v/>
      </c>
      <c r="BQ813" s="182" t="str">
        <f t="shared" si="500"/>
        <v/>
      </c>
      <c r="BR813" s="182" t="str">
        <f t="shared" si="501"/>
        <v/>
      </c>
      <c r="BS813" s="182" t="str">
        <f t="shared" si="502"/>
        <v/>
      </c>
      <c r="BT813" s="182" t="str">
        <f t="shared" si="503"/>
        <v/>
      </c>
      <c r="BU813" s="183" t="str">
        <f t="shared" si="504"/>
        <v/>
      </c>
      <c r="BV813" s="184" t="str">
        <f>IF('Cálculos '!C819="","",AVERAGE(AN813:BU813))</f>
        <v/>
      </c>
    </row>
    <row r="814" spans="2:74" ht="17.25" hidden="1" thickBot="1" x14ac:dyDescent="0.35">
      <c r="B814" s="165">
        <f t="shared" si="469"/>
        <v>812</v>
      </c>
      <c r="C814" s="171" t="str">
        <f>IF('Cálculos '!J820="","",'Cálculos '!J820)</f>
        <v/>
      </c>
      <c r="D814" s="172" t="str">
        <f>IF('Cálculos '!K820="","",'Cálculos '!K820)</f>
        <v/>
      </c>
      <c r="E814" s="172" t="str">
        <f>IF('Cálculos '!L820="","",'Cálculos '!L820)</f>
        <v/>
      </c>
      <c r="F814" s="172" t="str">
        <f>IF('Cálculos '!M820="","",'Cálculos '!M820)</f>
        <v/>
      </c>
      <c r="G814" s="172" t="str">
        <f>IF('Cálculos '!N820="","",'Cálculos '!N820)</f>
        <v/>
      </c>
      <c r="H814" s="172" t="str">
        <f>IF('Cálculos '!O820="","",'Cálculos '!O820)</f>
        <v/>
      </c>
      <c r="I814" s="172" t="str">
        <f>IF('Cálculos '!P820="","",'Cálculos '!P820)</f>
        <v/>
      </c>
      <c r="J814" s="172" t="str">
        <f>IF('Cálculos '!Q820="","",'Cálculos '!Q820)</f>
        <v/>
      </c>
      <c r="K814" s="172" t="str">
        <f>IF('Cálculos '!R820="","",'Cálculos '!R820)</f>
        <v/>
      </c>
      <c r="L814" s="172" t="str">
        <f>IF('Cálculos '!S820="","",'Cálculos '!S820)</f>
        <v/>
      </c>
      <c r="M814" s="172" t="str">
        <f>IF('Cálculos '!T820="","",'Cálculos '!T820)</f>
        <v/>
      </c>
      <c r="N814" s="172" t="str">
        <f>IF('Cálculos '!U820="","",'Cálculos '!U820)</f>
        <v/>
      </c>
      <c r="O814" s="172" t="str">
        <f>IF('Cálculos '!V820="","",'Cálculos '!V820)</f>
        <v/>
      </c>
      <c r="P814" s="172" t="str">
        <f>IF('Cálculos '!W820="","",'Cálculos '!W820)</f>
        <v/>
      </c>
      <c r="Q814" s="172" t="str">
        <f>IF('Cálculos '!X820="","",'Cálculos '!X820)</f>
        <v/>
      </c>
      <c r="R814" s="172" t="str">
        <f>IF('Cálculos '!Y820="","",'Cálculos '!Y820)</f>
        <v/>
      </c>
      <c r="S814" s="172" t="str">
        <f>IF('Cálculos '!Z820="","",'Cálculos '!Z820)</f>
        <v/>
      </c>
      <c r="T814" s="172" t="str">
        <f>IF('Cálculos '!AA820="","",'Cálculos '!AA820)</f>
        <v/>
      </c>
      <c r="U814" s="172" t="str">
        <f>IF('Cálculos '!AB820="","",'Cálculos '!AB820)</f>
        <v/>
      </c>
      <c r="V814" s="172" t="str">
        <f>IF('Cálculos '!AC820="","",'Cálculos '!AC820)</f>
        <v/>
      </c>
      <c r="W814" s="172" t="str">
        <f>IF('Cálculos '!AD820="","",'Cálculos '!AD820)</f>
        <v/>
      </c>
      <c r="X814" s="172" t="str">
        <f>IF('Cálculos '!AE820="","",'Cálculos '!AE820)</f>
        <v/>
      </c>
      <c r="Y814" s="172" t="str">
        <f>IF('Cálculos '!AF820="","",'Cálculos '!AF820)</f>
        <v/>
      </c>
      <c r="Z814" s="172" t="str">
        <f>IF('Cálculos '!AG820="","",'Cálculos '!AG820)</f>
        <v/>
      </c>
      <c r="AA814" s="172" t="str">
        <f>IF('Cálculos '!AH820="","",'Cálculos '!AH820)</f>
        <v/>
      </c>
      <c r="AB814" s="172" t="str">
        <f>IF('Cálculos '!AI820="","",'Cálculos '!AI820)</f>
        <v/>
      </c>
      <c r="AC814" s="172" t="str">
        <f>IF('Cálculos '!AJ820="","",'Cálculos '!AJ820)</f>
        <v/>
      </c>
      <c r="AD814" s="172" t="str">
        <f>IF('Cálculos '!AK820="","",'Cálculos '!AK820)</f>
        <v/>
      </c>
      <c r="AE814" s="172" t="str">
        <f>IF('Cálculos '!AL820="","",'Cálculos '!AL820)</f>
        <v/>
      </c>
      <c r="AF814" s="172" t="str">
        <f>IF('Cálculos '!AM820="","",'Cálculos '!AM820)</f>
        <v/>
      </c>
      <c r="AG814" s="172" t="str">
        <f>IF('Cálculos '!AN820="","",'Cálculos '!AN820)</f>
        <v/>
      </c>
      <c r="AH814" s="172" t="str">
        <f>IF('Cálculos '!AO820="","",'Cálculos '!AO820)</f>
        <v/>
      </c>
      <c r="AI814" s="172" t="str">
        <f>IF('Cálculos '!AP820="","",'Cálculos '!AP820)</f>
        <v/>
      </c>
      <c r="AJ814" s="443" t="str">
        <f>IF('Cálculos '!AQ820="","",'Cálculos '!AQ820)</f>
        <v/>
      </c>
      <c r="AK814" s="446" t="str">
        <f>IF('Cálculos '!D820="","",AVERAGE(C814:AJ814))</f>
        <v/>
      </c>
      <c r="AM814" s="181">
        <f t="shared" si="470"/>
        <v>812</v>
      </c>
      <c r="AN814" s="284" t="str">
        <f t="shared" si="471"/>
        <v/>
      </c>
      <c r="AO814" s="285" t="str">
        <f t="shared" si="472"/>
        <v/>
      </c>
      <c r="AP814" s="285" t="str">
        <f t="shared" si="473"/>
        <v/>
      </c>
      <c r="AQ814" s="285" t="str">
        <f t="shared" si="474"/>
        <v/>
      </c>
      <c r="AR814" s="182" t="str">
        <f t="shared" si="475"/>
        <v/>
      </c>
      <c r="AS814" s="182" t="str">
        <f t="shared" si="476"/>
        <v/>
      </c>
      <c r="AT814" s="182" t="str">
        <f t="shared" si="477"/>
        <v/>
      </c>
      <c r="AU814" s="182" t="str">
        <f t="shared" si="478"/>
        <v/>
      </c>
      <c r="AV814" s="182" t="str">
        <f t="shared" si="479"/>
        <v/>
      </c>
      <c r="AW814" s="182" t="str">
        <f t="shared" si="480"/>
        <v/>
      </c>
      <c r="AX814" s="182" t="str">
        <f t="shared" si="481"/>
        <v/>
      </c>
      <c r="AY814" s="182" t="str">
        <f t="shared" si="482"/>
        <v/>
      </c>
      <c r="AZ814" s="182" t="str">
        <f t="shared" si="483"/>
        <v/>
      </c>
      <c r="BA814" s="182" t="str">
        <f t="shared" si="484"/>
        <v/>
      </c>
      <c r="BB814" s="182" t="str">
        <f t="shared" si="485"/>
        <v/>
      </c>
      <c r="BC814" s="182" t="str">
        <f t="shared" si="486"/>
        <v/>
      </c>
      <c r="BD814" s="182" t="str">
        <f t="shared" si="487"/>
        <v/>
      </c>
      <c r="BE814" s="182" t="str">
        <f t="shared" si="488"/>
        <v/>
      </c>
      <c r="BF814" s="182" t="str">
        <f t="shared" si="489"/>
        <v/>
      </c>
      <c r="BG814" s="182" t="str">
        <f t="shared" si="490"/>
        <v/>
      </c>
      <c r="BH814" s="182" t="str">
        <f t="shared" si="491"/>
        <v/>
      </c>
      <c r="BI814" s="182" t="str">
        <f t="shared" si="492"/>
        <v/>
      </c>
      <c r="BJ814" s="182" t="str">
        <f t="shared" si="493"/>
        <v/>
      </c>
      <c r="BK814" s="182" t="str">
        <f t="shared" si="494"/>
        <v/>
      </c>
      <c r="BL814" s="182" t="str">
        <f t="shared" si="495"/>
        <v/>
      </c>
      <c r="BM814" s="182" t="str">
        <f t="shared" si="496"/>
        <v/>
      </c>
      <c r="BN814" s="182" t="str">
        <f t="shared" si="497"/>
        <v/>
      </c>
      <c r="BO814" s="182" t="str">
        <f t="shared" si="498"/>
        <v/>
      </c>
      <c r="BP814" s="182" t="str">
        <f t="shared" si="499"/>
        <v/>
      </c>
      <c r="BQ814" s="182" t="str">
        <f t="shared" si="500"/>
        <v/>
      </c>
      <c r="BR814" s="182" t="str">
        <f t="shared" si="501"/>
        <v/>
      </c>
      <c r="BS814" s="182" t="str">
        <f t="shared" si="502"/>
        <v/>
      </c>
      <c r="BT814" s="182" t="str">
        <f t="shared" si="503"/>
        <v/>
      </c>
      <c r="BU814" s="183" t="str">
        <f t="shared" si="504"/>
        <v/>
      </c>
      <c r="BV814" s="184" t="str">
        <f>IF('Cálculos '!C820="","",AVERAGE(AN814:BU814))</f>
        <v/>
      </c>
    </row>
    <row r="815" spans="2:74" ht="17.25" hidden="1" thickBot="1" x14ac:dyDescent="0.35">
      <c r="B815" s="165">
        <f t="shared" si="469"/>
        <v>813</v>
      </c>
      <c r="C815" s="171" t="str">
        <f>IF('Cálculos '!J821="","",'Cálculos '!J821)</f>
        <v/>
      </c>
      <c r="D815" s="172" t="str">
        <f>IF('Cálculos '!K821="","",'Cálculos '!K821)</f>
        <v/>
      </c>
      <c r="E815" s="172" t="str">
        <f>IF('Cálculos '!L821="","",'Cálculos '!L821)</f>
        <v/>
      </c>
      <c r="F815" s="172" t="str">
        <f>IF('Cálculos '!M821="","",'Cálculos '!M821)</f>
        <v/>
      </c>
      <c r="G815" s="172" t="str">
        <f>IF('Cálculos '!N821="","",'Cálculos '!N821)</f>
        <v/>
      </c>
      <c r="H815" s="172" t="str">
        <f>IF('Cálculos '!O821="","",'Cálculos '!O821)</f>
        <v/>
      </c>
      <c r="I815" s="172" t="str">
        <f>IF('Cálculos '!P821="","",'Cálculos '!P821)</f>
        <v/>
      </c>
      <c r="J815" s="172" t="str">
        <f>IF('Cálculos '!Q821="","",'Cálculos '!Q821)</f>
        <v/>
      </c>
      <c r="K815" s="172" t="str">
        <f>IF('Cálculos '!R821="","",'Cálculos '!R821)</f>
        <v/>
      </c>
      <c r="L815" s="172" t="str">
        <f>IF('Cálculos '!S821="","",'Cálculos '!S821)</f>
        <v/>
      </c>
      <c r="M815" s="172" t="str">
        <f>IF('Cálculos '!T821="","",'Cálculos '!T821)</f>
        <v/>
      </c>
      <c r="N815" s="172" t="str">
        <f>IF('Cálculos '!U821="","",'Cálculos '!U821)</f>
        <v/>
      </c>
      <c r="O815" s="172" t="str">
        <f>IF('Cálculos '!V821="","",'Cálculos '!V821)</f>
        <v/>
      </c>
      <c r="P815" s="172" t="str">
        <f>IF('Cálculos '!W821="","",'Cálculos '!W821)</f>
        <v/>
      </c>
      <c r="Q815" s="172" t="str">
        <f>IF('Cálculos '!X821="","",'Cálculos '!X821)</f>
        <v/>
      </c>
      <c r="R815" s="172" t="str">
        <f>IF('Cálculos '!Y821="","",'Cálculos '!Y821)</f>
        <v/>
      </c>
      <c r="S815" s="172" t="str">
        <f>IF('Cálculos '!Z821="","",'Cálculos '!Z821)</f>
        <v/>
      </c>
      <c r="T815" s="172" t="str">
        <f>IF('Cálculos '!AA821="","",'Cálculos '!AA821)</f>
        <v/>
      </c>
      <c r="U815" s="172" t="str">
        <f>IF('Cálculos '!AB821="","",'Cálculos '!AB821)</f>
        <v/>
      </c>
      <c r="V815" s="172" t="str">
        <f>IF('Cálculos '!AC821="","",'Cálculos '!AC821)</f>
        <v/>
      </c>
      <c r="W815" s="172" t="str">
        <f>IF('Cálculos '!AD821="","",'Cálculos '!AD821)</f>
        <v/>
      </c>
      <c r="X815" s="172" t="str">
        <f>IF('Cálculos '!AE821="","",'Cálculos '!AE821)</f>
        <v/>
      </c>
      <c r="Y815" s="172" t="str">
        <f>IF('Cálculos '!AF821="","",'Cálculos '!AF821)</f>
        <v/>
      </c>
      <c r="Z815" s="172" t="str">
        <f>IF('Cálculos '!AG821="","",'Cálculos '!AG821)</f>
        <v/>
      </c>
      <c r="AA815" s="172" t="str">
        <f>IF('Cálculos '!AH821="","",'Cálculos '!AH821)</f>
        <v/>
      </c>
      <c r="AB815" s="172" t="str">
        <f>IF('Cálculos '!AI821="","",'Cálculos '!AI821)</f>
        <v/>
      </c>
      <c r="AC815" s="172" t="str">
        <f>IF('Cálculos '!AJ821="","",'Cálculos '!AJ821)</f>
        <v/>
      </c>
      <c r="AD815" s="172" t="str">
        <f>IF('Cálculos '!AK821="","",'Cálculos '!AK821)</f>
        <v/>
      </c>
      <c r="AE815" s="172" t="str">
        <f>IF('Cálculos '!AL821="","",'Cálculos '!AL821)</f>
        <v/>
      </c>
      <c r="AF815" s="172" t="str">
        <f>IF('Cálculos '!AM821="","",'Cálculos '!AM821)</f>
        <v/>
      </c>
      <c r="AG815" s="172" t="str">
        <f>IF('Cálculos '!AN821="","",'Cálculos '!AN821)</f>
        <v/>
      </c>
      <c r="AH815" s="172" t="str">
        <f>IF('Cálculos '!AO821="","",'Cálculos '!AO821)</f>
        <v/>
      </c>
      <c r="AI815" s="172" t="str">
        <f>IF('Cálculos '!AP821="","",'Cálculos '!AP821)</f>
        <v/>
      </c>
      <c r="AJ815" s="443" t="str">
        <f>IF('Cálculos '!AQ821="","",'Cálculos '!AQ821)</f>
        <v/>
      </c>
      <c r="AK815" s="446" t="str">
        <f>IF('Cálculos '!D821="","",AVERAGE(C815:AJ815))</f>
        <v/>
      </c>
      <c r="AM815" s="181">
        <f t="shared" si="470"/>
        <v>813</v>
      </c>
      <c r="AN815" s="284" t="str">
        <f t="shared" si="471"/>
        <v/>
      </c>
      <c r="AO815" s="285" t="str">
        <f t="shared" si="472"/>
        <v/>
      </c>
      <c r="AP815" s="285" t="str">
        <f t="shared" si="473"/>
        <v/>
      </c>
      <c r="AQ815" s="285" t="str">
        <f t="shared" si="474"/>
        <v/>
      </c>
      <c r="AR815" s="182" t="str">
        <f t="shared" si="475"/>
        <v/>
      </c>
      <c r="AS815" s="182" t="str">
        <f t="shared" si="476"/>
        <v/>
      </c>
      <c r="AT815" s="182" t="str">
        <f t="shared" si="477"/>
        <v/>
      </c>
      <c r="AU815" s="182" t="str">
        <f t="shared" si="478"/>
        <v/>
      </c>
      <c r="AV815" s="182" t="str">
        <f t="shared" si="479"/>
        <v/>
      </c>
      <c r="AW815" s="182" t="str">
        <f t="shared" si="480"/>
        <v/>
      </c>
      <c r="AX815" s="182" t="str">
        <f t="shared" si="481"/>
        <v/>
      </c>
      <c r="AY815" s="182" t="str">
        <f t="shared" si="482"/>
        <v/>
      </c>
      <c r="AZ815" s="182" t="str">
        <f t="shared" si="483"/>
        <v/>
      </c>
      <c r="BA815" s="182" t="str">
        <f t="shared" si="484"/>
        <v/>
      </c>
      <c r="BB815" s="182" t="str">
        <f t="shared" si="485"/>
        <v/>
      </c>
      <c r="BC815" s="182" t="str">
        <f t="shared" si="486"/>
        <v/>
      </c>
      <c r="BD815" s="182" t="str">
        <f t="shared" si="487"/>
        <v/>
      </c>
      <c r="BE815" s="182" t="str">
        <f t="shared" si="488"/>
        <v/>
      </c>
      <c r="BF815" s="182" t="str">
        <f t="shared" si="489"/>
        <v/>
      </c>
      <c r="BG815" s="182" t="str">
        <f t="shared" si="490"/>
        <v/>
      </c>
      <c r="BH815" s="182" t="str">
        <f t="shared" si="491"/>
        <v/>
      </c>
      <c r="BI815" s="182" t="str">
        <f t="shared" si="492"/>
        <v/>
      </c>
      <c r="BJ815" s="182" t="str">
        <f t="shared" si="493"/>
        <v/>
      </c>
      <c r="BK815" s="182" t="str">
        <f t="shared" si="494"/>
        <v/>
      </c>
      <c r="BL815" s="182" t="str">
        <f t="shared" si="495"/>
        <v/>
      </c>
      <c r="BM815" s="182" t="str">
        <f t="shared" si="496"/>
        <v/>
      </c>
      <c r="BN815" s="182" t="str">
        <f t="shared" si="497"/>
        <v/>
      </c>
      <c r="BO815" s="182" t="str">
        <f t="shared" si="498"/>
        <v/>
      </c>
      <c r="BP815" s="182" t="str">
        <f t="shared" si="499"/>
        <v/>
      </c>
      <c r="BQ815" s="182" t="str">
        <f t="shared" si="500"/>
        <v/>
      </c>
      <c r="BR815" s="182" t="str">
        <f t="shared" si="501"/>
        <v/>
      </c>
      <c r="BS815" s="182" t="str">
        <f t="shared" si="502"/>
        <v/>
      </c>
      <c r="BT815" s="182" t="str">
        <f t="shared" si="503"/>
        <v/>
      </c>
      <c r="BU815" s="183" t="str">
        <f t="shared" si="504"/>
        <v/>
      </c>
      <c r="BV815" s="184" t="str">
        <f>IF('Cálculos '!C821="","",AVERAGE(AN815:BU815))</f>
        <v/>
      </c>
    </row>
    <row r="816" spans="2:74" ht="17.25" hidden="1" thickBot="1" x14ac:dyDescent="0.35">
      <c r="B816" s="165">
        <f t="shared" si="469"/>
        <v>814</v>
      </c>
      <c r="C816" s="171" t="str">
        <f>IF('Cálculos '!J822="","",'Cálculos '!J822)</f>
        <v/>
      </c>
      <c r="D816" s="172" t="str">
        <f>IF('Cálculos '!K822="","",'Cálculos '!K822)</f>
        <v/>
      </c>
      <c r="E816" s="172" t="str">
        <f>IF('Cálculos '!L822="","",'Cálculos '!L822)</f>
        <v/>
      </c>
      <c r="F816" s="172" t="str">
        <f>IF('Cálculos '!M822="","",'Cálculos '!M822)</f>
        <v/>
      </c>
      <c r="G816" s="172" t="str">
        <f>IF('Cálculos '!N822="","",'Cálculos '!N822)</f>
        <v/>
      </c>
      <c r="H816" s="172" t="str">
        <f>IF('Cálculos '!O822="","",'Cálculos '!O822)</f>
        <v/>
      </c>
      <c r="I816" s="172" t="str">
        <f>IF('Cálculos '!P822="","",'Cálculos '!P822)</f>
        <v/>
      </c>
      <c r="J816" s="172" t="str">
        <f>IF('Cálculos '!Q822="","",'Cálculos '!Q822)</f>
        <v/>
      </c>
      <c r="K816" s="172" t="str">
        <f>IF('Cálculos '!R822="","",'Cálculos '!R822)</f>
        <v/>
      </c>
      <c r="L816" s="172" t="str">
        <f>IF('Cálculos '!S822="","",'Cálculos '!S822)</f>
        <v/>
      </c>
      <c r="M816" s="172" t="str">
        <f>IF('Cálculos '!T822="","",'Cálculos '!T822)</f>
        <v/>
      </c>
      <c r="N816" s="172" t="str">
        <f>IF('Cálculos '!U822="","",'Cálculos '!U822)</f>
        <v/>
      </c>
      <c r="O816" s="172" t="str">
        <f>IF('Cálculos '!V822="","",'Cálculos '!V822)</f>
        <v/>
      </c>
      <c r="P816" s="172" t="str">
        <f>IF('Cálculos '!W822="","",'Cálculos '!W822)</f>
        <v/>
      </c>
      <c r="Q816" s="172" t="str">
        <f>IF('Cálculos '!X822="","",'Cálculos '!X822)</f>
        <v/>
      </c>
      <c r="R816" s="172" t="str">
        <f>IF('Cálculos '!Y822="","",'Cálculos '!Y822)</f>
        <v/>
      </c>
      <c r="S816" s="172" t="str">
        <f>IF('Cálculos '!Z822="","",'Cálculos '!Z822)</f>
        <v/>
      </c>
      <c r="T816" s="172" t="str">
        <f>IF('Cálculos '!AA822="","",'Cálculos '!AA822)</f>
        <v/>
      </c>
      <c r="U816" s="172" t="str">
        <f>IF('Cálculos '!AB822="","",'Cálculos '!AB822)</f>
        <v/>
      </c>
      <c r="V816" s="172" t="str">
        <f>IF('Cálculos '!AC822="","",'Cálculos '!AC822)</f>
        <v/>
      </c>
      <c r="W816" s="172" t="str">
        <f>IF('Cálculos '!AD822="","",'Cálculos '!AD822)</f>
        <v/>
      </c>
      <c r="X816" s="172" t="str">
        <f>IF('Cálculos '!AE822="","",'Cálculos '!AE822)</f>
        <v/>
      </c>
      <c r="Y816" s="172" t="str">
        <f>IF('Cálculos '!AF822="","",'Cálculos '!AF822)</f>
        <v/>
      </c>
      <c r="Z816" s="172" t="str">
        <f>IF('Cálculos '!AG822="","",'Cálculos '!AG822)</f>
        <v/>
      </c>
      <c r="AA816" s="172" t="str">
        <f>IF('Cálculos '!AH822="","",'Cálculos '!AH822)</f>
        <v/>
      </c>
      <c r="AB816" s="172" t="str">
        <f>IF('Cálculos '!AI822="","",'Cálculos '!AI822)</f>
        <v/>
      </c>
      <c r="AC816" s="172" t="str">
        <f>IF('Cálculos '!AJ822="","",'Cálculos '!AJ822)</f>
        <v/>
      </c>
      <c r="AD816" s="172" t="str">
        <f>IF('Cálculos '!AK822="","",'Cálculos '!AK822)</f>
        <v/>
      </c>
      <c r="AE816" s="172" t="str">
        <f>IF('Cálculos '!AL822="","",'Cálculos '!AL822)</f>
        <v/>
      </c>
      <c r="AF816" s="172" t="str">
        <f>IF('Cálculos '!AM822="","",'Cálculos '!AM822)</f>
        <v/>
      </c>
      <c r="AG816" s="172" t="str">
        <f>IF('Cálculos '!AN822="","",'Cálculos '!AN822)</f>
        <v/>
      </c>
      <c r="AH816" s="172" t="str">
        <f>IF('Cálculos '!AO822="","",'Cálculos '!AO822)</f>
        <v/>
      </c>
      <c r="AI816" s="172" t="str">
        <f>IF('Cálculos '!AP822="","",'Cálculos '!AP822)</f>
        <v/>
      </c>
      <c r="AJ816" s="443" t="str">
        <f>IF('Cálculos '!AQ822="","",'Cálculos '!AQ822)</f>
        <v/>
      </c>
      <c r="AK816" s="446" t="str">
        <f>IF('Cálculos '!D822="","",AVERAGE(C816:AJ816))</f>
        <v/>
      </c>
      <c r="AM816" s="181">
        <f t="shared" si="470"/>
        <v>814</v>
      </c>
      <c r="AN816" s="284" t="str">
        <f t="shared" si="471"/>
        <v/>
      </c>
      <c r="AO816" s="285" t="str">
        <f t="shared" si="472"/>
        <v/>
      </c>
      <c r="AP816" s="285" t="str">
        <f t="shared" si="473"/>
        <v/>
      </c>
      <c r="AQ816" s="285" t="str">
        <f t="shared" si="474"/>
        <v/>
      </c>
      <c r="AR816" s="182" t="str">
        <f t="shared" si="475"/>
        <v/>
      </c>
      <c r="AS816" s="182" t="str">
        <f t="shared" si="476"/>
        <v/>
      </c>
      <c r="AT816" s="182" t="str">
        <f t="shared" si="477"/>
        <v/>
      </c>
      <c r="AU816" s="182" t="str">
        <f t="shared" si="478"/>
        <v/>
      </c>
      <c r="AV816" s="182" t="str">
        <f t="shared" si="479"/>
        <v/>
      </c>
      <c r="AW816" s="182" t="str">
        <f t="shared" si="480"/>
        <v/>
      </c>
      <c r="AX816" s="182" t="str">
        <f t="shared" si="481"/>
        <v/>
      </c>
      <c r="AY816" s="182" t="str">
        <f t="shared" si="482"/>
        <v/>
      </c>
      <c r="AZ816" s="182" t="str">
        <f t="shared" si="483"/>
        <v/>
      </c>
      <c r="BA816" s="182" t="str">
        <f t="shared" si="484"/>
        <v/>
      </c>
      <c r="BB816" s="182" t="str">
        <f t="shared" si="485"/>
        <v/>
      </c>
      <c r="BC816" s="182" t="str">
        <f t="shared" si="486"/>
        <v/>
      </c>
      <c r="BD816" s="182" t="str">
        <f t="shared" si="487"/>
        <v/>
      </c>
      <c r="BE816" s="182" t="str">
        <f t="shared" si="488"/>
        <v/>
      </c>
      <c r="BF816" s="182" t="str">
        <f t="shared" si="489"/>
        <v/>
      </c>
      <c r="BG816" s="182" t="str">
        <f t="shared" si="490"/>
        <v/>
      </c>
      <c r="BH816" s="182" t="str">
        <f t="shared" si="491"/>
        <v/>
      </c>
      <c r="BI816" s="182" t="str">
        <f t="shared" si="492"/>
        <v/>
      </c>
      <c r="BJ816" s="182" t="str">
        <f t="shared" si="493"/>
        <v/>
      </c>
      <c r="BK816" s="182" t="str">
        <f t="shared" si="494"/>
        <v/>
      </c>
      <c r="BL816" s="182" t="str">
        <f t="shared" si="495"/>
        <v/>
      </c>
      <c r="BM816" s="182" t="str">
        <f t="shared" si="496"/>
        <v/>
      </c>
      <c r="BN816" s="182" t="str">
        <f t="shared" si="497"/>
        <v/>
      </c>
      <c r="BO816" s="182" t="str">
        <f t="shared" si="498"/>
        <v/>
      </c>
      <c r="BP816" s="182" t="str">
        <f t="shared" si="499"/>
        <v/>
      </c>
      <c r="BQ816" s="182" t="str">
        <f t="shared" si="500"/>
        <v/>
      </c>
      <c r="BR816" s="182" t="str">
        <f t="shared" si="501"/>
        <v/>
      </c>
      <c r="BS816" s="182" t="str">
        <f t="shared" si="502"/>
        <v/>
      </c>
      <c r="BT816" s="182" t="str">
        <f t="shared" si="503"/>
        <v/>
      </c>
      <c r="BU816" s="183" t="str">
        <f t="shared" si="504"/>
        <v/>
      </c>
      <c r="BV816" s="184" t="str">
        <f>IF('Cálculos '!C822="","",AVERAGE(AN816:BU816))</f>
        <v/>
      </c>
    </row>
    <row r="817" spans="2:74" ht="17.25" hidden="1" thickBot="1" x14ac:dyDescent="0.35">
      <c r="B817" s="165">
        <f t="shared" si="469"/>
        <v>815</v>
      </c>
      <c r="C817" s="171" t="str">
        <f>IF('Cálculos '!J823="","",'Cálculos '!J823)</f>
        <v/>
      </c>
      <c r="D817" s="172" t="str">
        <f>IF('Cálculos '!K823="","",'Cálculos '!K823)</f>
        <v/>
      </c>
      <c r="E817" s="172" t="str">
        <f>IF('Cálculos '!L823="","",'Cálculos '!L823)</f>
        <v/>
      </c>
      <c r="F817" s="172" t="str">
        <f>IF('Cálculos '!M823="","",'Cálculos '!M823)</f>
        <v/>
      </c>
      <c r="G817" s="172" t="str">
        <f>IF('Cálculos '!N823="","",'Cálculos '!N823)</f>
        <v/>
      </c>
      <c r="H817" s="172" t="str">
        <f>IF('Cálculos '!O823="","",'Cálculos '!O823)</f>
        <v/>
      </c>
      <c r="I817" s="172" t="str">
        <f>IF('Cálculos '!P823="","",'Cálculos '!P823)</f>
        <v/>
      </c>
      <c r="J817" s="172" t="str">
        <f>IF('Cálculos '!Q823="","",'Cálculos '!Q823)</f>
        <v/>
      </c>
      <c r="K817" s="172" t="str">
        <f>IF('Cálculos '!R823="","",'Cálculos '!R823)</f>
        <v/>
      </c>
      <c r="L817" s="172" t="str">
        <f>IF('Cálculos '!S823="","",'Cálculos '!S823)</f>
        <v/>
      </c>
      <c r="M817" s="172" t="str">
        <f>IF('Cálculos '!T823="","",'Cálculos '!T823)</f>
        <v/>
      </c>
      <c r="N817" s="172" t="str">
        <f>IF('Cálculos '!U823="","",'Cálculos '!U823)</f>
        <v/>
      </c>
      <c r="O817" s="172" t="str">
        <f>IF('Cálculos '!V823="","",'Cálculos '!V823)</f>
        <v/>
      </c>
      <c r="P817" s="172" t="str">
        <f>IF('Cálculos '!W823="","",'Cálculos '!W823)</f>
        <v/>
      </c>
      <c r="Q817" s="172" t="str">
        <f>IF('Cálculos '!X823="","",'Cálculos '!X823)</f>
        <v/>
      </c>
      <c r="R817" s="172" t="str">
        <f>IF('Cálculos '!Y823="","",'Cálculos '!Y823)</f>
        <v/>
      </c>
      <c r="S817" s="172" t="str">
        <f>IF('Cálculos '!Z823="","",'Cálculos '!Z823)</f>
        <v/>
      </c>
      <c r="T817" s="172" t="str">
        <f>IF('Cálculos '!AA823="","",'Cálculos '!AA823)</f>
        <v/>
      </c>
      <c r="U817" s="172" t="str">
        <f>IF('Cálculos '!AB823="","",'Cálculos '!AB823)</f>
        <v/>
      </c>
      <c r="V817" s="172" t="str">
        <f>IF('Cálculos '!AC823="","",'Cálculos '!AC823)</f>
        <v/>
      </c>
      <c r="W817" s="172" t="str">
        <f>IF('Cálculos '!AD823="","",'Cálculos '!AD823)</f>
        <v/>
      </c>
      <c r="X817" s="172" t="str">
        <f>IF('Cálculos '!AE823="","",'Cálculos '!AE823)</f>
        <v/>
      </c>
      <c r="Y817" s="172" t="str">
        <f>IF('Cálculos '!AF823="","",'Cálculos '!AF823)</f>
        <v/>
      </c>
      <c r="Z817" s="172" t="str">
        <f>IF('Cálculos '!AG823="","",'Cálculos '!AG823)</f>
        <v/>
      </c>
      <c r="AA817" s="172" t="str">
        <f>IF('Cálculos '!AH823="","",'Cálculos '!AH823)</f>
        <v/>
      </c>
      <c r="AB817" s="172" t="str">
        <f>IF('Cálculos '!AI823="","",'Cálculos '!AI823)</f>
        <v/>
      </c>
      <c r="AC817" s="172" t="str">
        <f>IF('Cálculos '!AJ823="","",'Cálculos '!AJ823)</f>
        <v/>
      </c>
      <c r="AD817" s="172" t="str">
        <f>IF('Cálculos '!AK823="","",'Cálculos '!AK823)</f>
        <v/>
      </c>
      <c r="AE817" s="172" t="str">
        <f>IF('Cálculos '!AL823="","",'Cálculos '!AL823)</f>
        <v/>
      </c>
      <c r="AF817" s="172" t="str">
        <f>IF('Cálculos '!AM823="","",'Cálculos '!AM823)</f>
        <v/>
      </c>
      <c r="AG817" s="172" t="str">
        <f>IF('Cálculos '!AN823="","",'Cálculos '!AN823)</f>
        <v/>
      </c>
      <c r="AH817" s="172" t="str">
        <f>IF('Cálculos '!AO823="","",'Cálculos '!AO823)</f>
        <v/>
      </c>
      <c r="AI817" s="172" t="str">
        <f>IF('Cálculos '!AP823="","",'Cálculos '!AP823)</f>
        <v/>
      </c>
      <c r="AJ817" s="443" t="str">
        <f>IF('Cálculos '!AQ823="","",'Cálculos '!AQ823)</f>
        <v/>
      </c>
      <c r="AK817" s="446" t="str">
        <f>IF('Cálculos '!D823="","",AVERAGE(C817:AJ817))</f>
        <v/>
      </c>
      <c r="AM817" s="181">
        <f t="shared" si="470"/>
        <v>815</v>
      </c>
      <c r="AN817" s="284" t="str">
        <f t="shared" si="471"/>
        <v/>
      </c>
      <c r="AO817" s="285" t="str">
        <f t="shared" si="472"/>
        <v/>
      </c>
      <c r="AP817" s="285" t="str">
        <f t="shared" si="473"/>
        <v/>
      </c>
      <c r="AQ817" s="285" t="str">
        <f t="shared" si="474"/>
        <v/>
      </c>
      <c r="AR817" s="182" t="str">
        <f t="shared" si="475"/>
        <v/>
      </c>
      <c r="AS817" s="182" t="str">
        <f t="shared" si="476"/>
        <v/>
      </c>
      <c r="AT817" s="182" t="str">
        <f t="shared" si="477"/>
        <v/>
      </c>
      <c r="AU817" s="182" t="str">
        <f t="shared" si="478"/>
        <v/>
      </c>
      <c r="AV817" s="182" t="str">
        <f t="shared" si="479"/>
        <v/>
      </c>
      <c r="AW817" s="182" t="str">
        <f t="shared" si="480"/>
        <v/>
      </c>
      <c r="AX817" s="182" t="str">
        <f t="shared" si="481"/>
        <v/>
      </c>
      <c r="AY817" s="182" t="str">
        <f t="shared" si="482"/>
        <v/>
      </c>
      <c r="AZ817" s="182" t="str">
        <f t="shared" si="483"/>
        <v/>
      </c>
      <c r="BA817" s="182" t="str">
        <f t="shared" si="484"/>
        <v/>
      </c>
      <c r="BB817" s="182" t="str">
        <f t="shared" si="485"/>
        <v/>
      </c>
      <c r="BC817" s="182" t="str">
        <f t="shared" si="486"/>
        <v/>
      </c>
      <c r="BD817" s="182" t="str">
        <f t="shared" si="487"/>
        <v/>
      </c>
      <c r="BE817" s="182" t="str">
        <f t="shared" si="488"/>
        <v/>
      </c>
      <c r="BF817" s="182" t="str">
        <f t="shared" si="489"/>
        <v/>
      </c>
      <c r="BG817" s="182" t="str">
        <f t="shared" si="490"/>
        <v/>
      </c>
      <c r="BH817" s="182" t="str">
        <f t="shared" si="491"/>
        <v/>
      </c>
      <c r="BI817" s="182" t="str">
        <f t="shared" si="492"/>
        <v/>
      </c>
      <c r="BJ817" s="182" t="str">
        <f t="shared" si="493"/>
        <v/>
      </c>
      <c r="BK817" s="182" t="str">
        <f t="shared" si="494"/>
        <v/>
      </c>
      <c r="BL817" s="182" t="str">
        <f t="shared" si="495"/>
        <v/>
      </c>
      <c r="BM817" s="182" t="str">
        <f t="shared" si="496"/>
        <v/>
      </c>
      <c r="BN817" s="182" t="str">
        <f t="shared" si="497"/>
        <v/>
      </c>
      <c r="BO817" s="182" t="str">
        <f t="shared" si="498"/>
        <v/>
      </c>
      <c r="BP817" s="182" t="str">
        <f t="shared" si="499"/>
        <v/>
      </c>
      <c r="BQ817" s="182" t="str">
        <f t="shared" si="500"/>
        <v/>
      </c>
      <c r="BR817" s="182" t="str">
        <f t="shared" si="501"/>
        <v/>
      </c>
      <c r="BS817" s="182" t="str">
        <f t="shared" si="502"/>
        <v/>
      </c>
      <c r="BT817" s="182" t="str">
        <f t="shared" si="503"/>
        <v/>
      </c>
      <c r="BU817" s="183" t="str">
        <f t="shared" si="504"/>
        <v/>
      </c>
      <c r="BV817" s="184" t="str">
        <f>IF('Cálculos '!C823="","",AVERAGE(AN817:BU817))</f>
        <v/>
      </c>
    </row>
    <row r="818" spans="2:74" ht="17.25" hidden="1" thickBot="1" x14ac:dyDescent="0.35">
      <c r="B818" s="165">
        <f t="shared" si="469"/>
        <v>816</v>
      </c>
      <c r="C818" s="171" t="str">
        <f>IF('Cálculos '!J824="","",'Cálculos '!J824)</f>
        <v/>
      </c>
      <c r="D818" s="172" t="str">
        <f>IF('Cálculos '!K824="","",'Cálculos '!K824)</f>
        <v/>
      </c>
      <c r="E818" s="172" t="str">
        <f>IF('Cálculos '!L824="","",'Cálculos '!L824)</f>
        <v/>
      </c>
      <c r="F818" s="172" t="str">
        <f>IF('Cálculos '!M824="","",'Cálculos '!M824)</f>
        <v/>
      </c>
      <c r="G818" s="172" t="str">
        <f>IF('Cálculos '!N824="","",'Cálculos '!N824)</f>
        <v/>
      </c>
      <c r="H818" s="172" t="str">
        <f>IF('Cálculos '!O824="","",'Cálculos '!O824)</f>
        <v/>
      </c>
      <c r="I818" s="172" t="str">
        <f>IF('Cálculos '!P824="","",'Cálculos '!P824)</f>
        <v/>
      </c>
      <c r="J818" s="172" t="str">
        <f>IF('Cálculos '!Q824="","",'Cálculos '!Q824)</f>
        <v/>
      </c>
      <c r="K818" s="172" t="str">
        <f>IF('Cálculos '!R824="","",'Cálculos '!R824)</f>
        <v/>
      </c>
      <c r="L818" s="172" t="str">
        <f>IF('Cálculos '!S824="","",'Cálculos '!S824)</f>
        <v/>
      </c>
      <c r="M818" s="172" t="str">
        <f>IF('Cálculos '!T824="","",'Cálculos '!T824)</f>
        <v/>
      </c>
      <c r="N818" s="172" t="str">
        <f>IF('Cálculos '!U824="","",'Cálculos '!U824)</f>
        <v/>
      </c>
      <c r="O818" s="172" t="str">
        <f>IF('Cálculos '!V824="","",'Cálculos '!V824)</f>
        <v/>
      </c>
      <c r="P818" s="172" t="str">
        <f>IF('Cálculos '!W824="","",'Cálculos '!W824)</f>
        <v/>
      </c>
      <c r="Q818" s="172" t="str">
        <f>IF('Cálculos '!X824="","",'Cálculos '!X824)</f>
        <v/>
      </c>
      <c r="R818" s="172" t="str">
        <f>IF('Cálculos '!Y824="","",'Cálculos '!Y824)</f>
        <v/>
      </c>
      <c r="S818" s="172" t="str">
        <f>IF('Cálculos '!Z824="","",'Cálculos '!Z824)</f>
        <v/>
      </c>
      <c r="T818" s="172" t="str">
        <f>IF('Cálculos '!AA824="","",'Cálculos '!AA824)</f>
        <v/>
      </c>
      <c r="U818" s="172" t="str">
        <f>IF('Cálculos '!AB824="","",'Cálculos '!AB824)</f>
        <v/>
      </c>
      <c r="V818" s="172" t="str">
        <f>IF('Cálculos '!AC824="","",'Cálculos '!AC824)</f>
        <v/>
      </c>
      <c r="W818" s="172" t="str">
        <f>IF('Cálculos '!AD824="","",'Cálculos '!AD824)</f>
        <v/>
      </c>
      <c r="X818" s="172" t="str">
        <f>IF('Cálculos '!AE824="","",'Cálculos '!AE824)</f>
        <v/>
      </c>
      <c r="Y818" s="172" t="str">
        <f>IF('Cálculos '!AF824="","",'Cálculos '!AF824)</f>
        <v/>
      </c>
      <c r="Z818" s="172" t="str">
        <f>IF('Cálculos '!AG824="","",'Cálculos '!AG824)</f>
        <v/>
      </c>
      <c r="AA818" s="172" t="str">
        <f>IF('Cálculos '!AH824="","",'Cálculos '!AH824)</f>
        <v/>
      </c>
      <c r="AB818" s="172" t="str">
        <f>IF('Cálculos '!AI824="","",'Cálculos '!AI824)</f>
        <v/>
      </c>
      <c r="AC818" s="172" t="str">
        <f>IF('Cálculos '!AJ824="","",'Cálculos '!AJ824)</f>
        <v/>
      </c>
      <c r="AD818" s="172" t="str">
        <f>IF('Cálculos '!AK824="","",'Cálculos '!AK824)</f>
        <v/>
      </c>
      <c r="AE818" s="172" t="str">
        <f>IF('Cálculos '!AL824="","",'Cálculos '!AL824)</f>
        <v/>
      </c>
      <c r="AF818" s="172" t="str">
        <f>IF('Cálculos '!AM824="","",'Cálculos '!AM824)</f>
        <v/>
      </c>
      <c r="AG818" s="172" t="str">
        <f>IF('Cálculos '!AN824="","",'Cálculos '!AN824)</f>
        <v/>
      </c>
      <c r="AH818" s="172" t="str">
        <f>IF('Cálculos '!AO824="","",'Cálculos '!AO824)</f>
        <v/>
      </c>
      <c r="AI818" s="172" t="str">
        <f>IF('Cálculos '!AP824="","",'Cálculos '!AP824)</f>
        <v/>
      </c>
      <c r="AJ818" s="443" t="str">
        <f>IF('Cálculos '!AQ824="","",'Cálculos '!AQ824)</f>
        <v/>
      </c>
      <c r="AK818" s="446" t="str">
        <f>IF('Cálculos '!D824="","",AVERAGE(C818:AJ818))</f>
        <v/>
      </c>
      <c r="AM818" s="181">
        <f t="shared" si="470"/>
        <v>816</v>
      </c>
      <c r="AN818" s="284" t="str">
        <f t="shared" si="471"/>
        <v/>
      </c>
      <c r="AO818" s="285" t="str">
        <f t="shared" si="472"/>
        <v/>
      </c>
      <c r="AP818" s="285" t="str">
        <f t="shared" si="473"/>
        <v/>
      </c>
      <c r="AQ818" s="285" t="str">
        <f t="shared" si="474"/>
        <v/>
      </c>
      <c r="AR818" s="182" t="str">
        <f t="shared" si="475"/>
        <v/>
      </c>
      <c r="AS818" s="182" t="str">
        <f t="shared" si="476"/>
        <v/>
      </c>
      <c r="AT818" s="182" t="str">
        <f t="shared" si="477"/>
        <v/>
      </c>
      <c r="AU818" s="182" t="str">
        <f t="shared" si="478"/>
        <v/>
      </c>
      <c r="AV818" s="182" t="str">
        <f t="shared" si="479"/>
        <v/>
      </c>
      <c r="AW818" s="182" t="str">
        <f t="shared" si="480"/>
        <v/>
      </c>
      <c r="AX818" s="182" t="str">
        <f t="shared" si="481"/>
        <v/>
      </c>
      <c r="AY818" s="182" t="str">
        <f t="shared" si="482"/>
        <v/>
      </c>
      <c r="AZ818" s="182" t="str">
        <f t="shared" si="483"/>
        <v/>
      </c>
      <c r="BA818" s="182" t="str">
        <f t="shared" si="484"/>
        <v/>
      </c>
      <c r="BB818" s="182" t="str">
        <f t="shared" si="485"/>
        <v/>
      </c>
      <c r="BC818" s="182" t="str">
        <f t="shared" si="486"/>
        <v/>
      </c>
      <c r="BD818" s="182" t="str">
        <f t="shared" si="487"/>
        <v/>
      </c>
      <c r="BE818" s="182" t="str">
        <f t="shared" si="488"/>
        <v/>
      </c>
      <c r="BF818" s="182" t="str">
        <f t="shared" si="489"/>
        <v/>
      </c>
      <c r="BG818" s="182" t="str">
        <f t="shared" si="490"/>
        <v/>
      </c>
      <c r="BH818" s="182" t="str">
        <f t="shared" si="491"/>
        <v/>
      </c>
      <c r="BI818" s="182" t="str">
        <f t="shared" si="492"/>
        <v/>
      </c>
      <c r="BJ818" s="182" t="str">
        <f t="shared" si="493"/>
        <v/>
      </c>
      <c r="BK818" s="182" t="str">
        <f t="shared" si="494"/>
        <v/>
      </c>
      <c r="BL818" s="182" t="str">
        <f t="shared" si="495"/>
        <v/>
      </c>
      <c r="BM818" s="182" t="str">
        <f t="shared" si="496"/>
        <v/>
      </c>
      <c r="BN818" s="182" t="str">
        <f t="shared" si="497"/>
        <v/>
      </c>
      <c r="BO818" s="182" t="str">
        <f t="shared" si="498"/>
        <v/>
      </c>
      <c r="BP818" s="182" t="str">
        <f t="shared" si="499"/>
        <v/>
      </c>
      <c r="BQ818" s="182" t="str">
        <f t="shared" si="500"/>
        <v/>
      </c>
      <c r="BR818" s="182" t="str">
        <f t="shared" si="501"/>
        <v/>
      </c>
      <c r="BS818" s="182" t="str">
        <f t="shared" si="502"/>
        <v/>
      </c>
      <c r="BT818" s="182" t="str">
        <f t="shared" si="503"/>
        <v/>
      </c>
      <c r="BU818" s="183" t="str">
        <f t="shared" si="504"/>
        <v/>
      </c>
      <c r="BV818" s="184" t="str">
        <f>IF('Cálculos '!C824="","",AVERAGE(AN818:BU818))</f>
        <v/>
      </c>
    </row>
    <row r="819" spans="2:74" ht="17.25" hidden="1" thickBot="1" x14ac:dyDescent="0.35">
      <c r="B819" s="165">
        <f t="shared" si="469"/>
        <v>817</v>
      </c>
      <c r="C819" s="171" t="str">
        <f>IF('Cálculos '!J825="","",'Cálculos '!J825)</f>
        <v/>
      </c>
      <c r="D819" s="172" t="str">
        <f>IF('Cálculos '!K825="","",'Cálculos '!K825)</f>
        <v/>
      </c>
      <c r="E819" s="172" t="str">
        <f>IF('Cálculos '!L825="","",'Cálculos '!L825)</f>
        <v/>
      </c>
      <c r="F819" s="172" t="str">
        <f>IF('Cálculos '!M825="","",'Cálculos '!M825)</f>
        <v/>
      </c>
      <c r="G819" s="172" t="str">
        <f>IF('Cálculos '!N825="","",'Cálculos '!N825)</f>
        <v/>
      </c>
      <c r="H819" s="172" t="str">
        <f>IF('Cálculos '!O825="","",'Cálculos '!O825)</f>
        <v/>
      </c>
      <c r="I819" s="172" t="str">
        <f>IF('Cálculos '!P825="","",'Cálculos '!P825)</f>
        <v/>
      </c>
      <c r="J819" s="172" t="str">
        <f>IF('Cálculos '!Q825="","",'Cálculos '!Q825)</f>
        <v/>
      </c>
      <c r="K819" s="172" t="str">
        <f>IF('Cálculos '!R825="","",'Cálculos '!R825)</f>
        <v/>
      </c>
      <c r="L819" s="172" t="str">
        <f>IF('Cálculos '!S825="","",'Cálculos '!S825)</f>
        <v/>
      </c>
      <c r="M819" s="172" t="str">
        <f>IF('Cálculos '!T825="","",'Cálculos '!T825)</f>
        <v/>
      </c>
      <c r="N819" s="172" t="str">
        <f>IF('Cálculos '!U825="","",'Cálculos '!U825)</f>
        <v/>
      </c>
      <c r="O819" s="172" t="str">
        <f>IF('Cálculos '!V825="","",'Cálculos '!V825)</f>
        <v/>
      </c>
      <c r="P819" s="172" t="str">
        <f>IF('Cálculos '!W825="","",'Cálculos '!W825)</f>
        <v/>
      </c>
      <c r="Q819" s="172" t="str">
        <f>IF('Cálculos '!X825="","",'Cálculos '!X825)</f>
        <v/>
      </c>
      <c r="R819" s="172" t="str">
        <f>IF('Cálculos '!Y825="","",'Cálculos '!Y825)</f>
        <v/>
      </c>
      <c r="S819" s="172" t="str">
        <f>IF('Cálculos '!Z825="","",'Cálculos '!Z825)</f>
        <v/>
      </c>
      <c r="T819" s="172" t="str">
        <f>IF('Cálculos '!AA825="","",'Cálculos '!AA825)</f>
        <v/>
      </c>
      <c r="U819" s="172" t="str">
        <f>IF('Cálculos '!AB825="","",'Cálculos '!AB825)</f>
        <v/>
      </c>
      <c r="V819" s="172" t="str">
        <f>IF('Cálculos '!AC825="","",'Cálculos '!AC825)</f>
        <v/>
      </c>
      <c r="W819" s="172" t="str">
        <f>IF('Cálculos '!AD825="","",'Cálculos '!AD825)</f>
        <v/>
      </c>
      <c r="X819" s="172" t="str">
        <f>IF('Cálculos '!AE825="","",'Cálculos '!AE825)</f>
        <v/>
      </c>
      <c r="Y819" s="172" t="str">
        <f>IF('Cálculos '!AF825="","",'Cálculos '!AF825)</f>
        <v/>
      </c>
      <c r="Z819" s="172" t="str">
        <f>IF('Cálculos '!AG825="","",'Cálculos '!AG825)</f>
        <v/>
      </c>
      <c r="AA819" s="172" t="str">
        <f>IF('Cálculos '!AH825="","",'Cálculos '!AH825)</f>
        <v/>
      </c>
      <c r="AB819" s="172" t="str">
        <f>IF('Cálculos '!AI825="","",'Cálculos '!AI825)</f>
        <v/>
      </c>
      <c r="AC819" s="172" t="str">
        <f>IF('Cálculos '!AJ825="","",'Cálculos '!AJ825)</f>
        <v/>
      </c>
      <c r="AD819" s="172" t="str">
        <f>IF('Cálculos '!AK825="","",'Cálculos '!AK825)</f>
        <v/>
      </c>
      <c r="AE819" s="172" t="str">
        <f>IF('Cálculos '!AL825="","",'Cálculos '!AL825)</f>
        <v/>
      </c>
      <c r="AF819" s="172" t="str">
        <f>IF('Cálculos '!AM825="","",'Cálculos '!AM825)</f>
        <v/>
      </c>
      <c r="AG819" s="172" t="str">
        <f>IF('Cálculos '!AN825="","",'Cálculos '!AN825)</f>
        <v/>
      </c>
      <c r="AH819" s="172" t="str">
        <f>IF('Cálculos '!AO825="","",'Cálculos '!AO825)</f>
        <v/>
      </c>
      <c r="AI819" s="172" t="str">
        <f>IF('Cálculos '!AP825="","",'Cálculos '!AP825)</f>
        <v/>
      </c>
      <c r="AJ819" s="443" t="str">
        <f>IF('Cálculos '!AQ825="","",'Cálculos '!AQ825)</f>
        <v/>
      </c>
      <c r="AK819" s="446" t="str">
        <f>IF('Cálculos '!D825="","",AVERAGE(C819:AJ819))</f>
        <v/>
      </c>
      <c r="AM819" s="181">
        <f t="shared" si="470"/>
        <v>817</v>
      </c>
      <c r="AN819" s="284" t="str">
        <f t="shared" si="471"/>
        <v/>
      </c>
      <c r="AO819" s="285" t="str">
        <f t="shared" si="472"/>
        <v/>
      </c>
      <c r="AP819" s="285" t="str">
        <f t="shared" si="473"/>
        <v/>
      </c>
      <c r="AQ819" s="285" t="str">
        <f t="shared" si="474"/>
        <v/>
      </c>
      <c r="AR819" s="182" t="str">
        <f t="shared" si="475"/>
        <v/>
      </c>
      <c r="AS819" s="182" t="str">
        <f t="shared" si="476"/>
        <v/>
      </c>
      <c r="AT819" s="182" t="str">
        <f t="shared" si="477"/>
        <v/>
      </c>
      <c r="AU819" s="182" t="str">
        <f t="shared" si="478"/>
        <v/>
      </c>
      <c r="AV819" s="182" t="str">
        <f t="shared" si="479"/>
        <v/>
      </c>
      <c r="AW819" s="182" t="str">
        <f t="shared" si="480"/>
        <v/>
      </c>
      <c r="AX819" s="182" t="str">
        <f t="shared" si="481"/>
        <v/>
      </c>
      <c r="AY819" s="182" t="str">
        <f t="shared" si="482"/>
        <v/>
      </c>
      <c r="AZ819" s="182" t="str">
        <f t="shared" si="483"/>
        <v/>
      </c>
      <c r="BA819" s="182" t="str">
        <f t="shared" si="484"/>
        <v/>
      </c>
      <c r="BB819" s="182" t="str">
        <f t="shared" si="485"/>
        <v/>
      </c>
      <c r="BC819" s="182" t="str">
        <f t="shared" si="486"/>
        <v/>
      </c>
      <c r="BD819" s="182" t="str">
        <f t="shared" si="487"/>
        <v/>
      </c>
      <c r="BE819" s="182" t="str">
        <f t="shared" si="488"/>
        <v/>
      </c>
      <c r="BF819" s="182" t="str">
        <f t="shared" si="489"/>
        <v/>
      </c>
      <c r="BG819" s="182" t="str">
        <f t="shared" si="490"/>
        <v/>
      </c>
      <c r="BH819" s="182" t="str">
        <f t="shared" si="491"/>
        <v/>
      </c>
      <c r="BI819" s="182" t="str">
        <f t="shared" si="492"/>
        <v/>
      </c>
      <c r="BJ819" s="182" t="str">
        <f t="shared" si="493"/>
        <v/>
      </c>
      <c r="BK819" s="182" t="str">
        <f t="shared" si="494"/>
        <v/>
      </c>
      <c r="BL819" s="182" t="str">
        <f t="shared" si="495"/>
        <v/>
      </c>
      <c r="BM819" s="182" t="str">
        <f t="shared" si="496"/>
        <v/>
      </c>
      <c r="BN819" s="182" t="str">
        <f t="shared" si="497"/>
        <v/>
      </c>
      <c r="BO819" s="182" t="str">
        <f t="shared" si="498"/>
        <v/>
      </c>
      <c r="BP819" s="182" t="str">
        <f t="shared" si="499"/>
        <v/>
      </c>
      <c r="BQ819" s="182" t="str">
        <f t="shared" si="500"/>
        <v/>
      </c>
      <c r="BR819" s="182" t="str">
        <f t="shared" si="501"/>
        <v/>
      </c>
      <c r="BS819" s="182" t="str">
        <f t="shared" si="502"/>
        <v/>
      </c>
      <c r="BT819" s="182" t="str">
        <f t="shared" si="503"/>
        <v/>
      </c>
      <c r="BU819" s="183" t="str">
        <f t="shared" si="504"/>
        <v/>
      </c>
      <c r="BV819" s="184" t="str">
        <f>IF('Cálculos '!C825="","",AVERAGE(AN819:BU819))</f>
        <v/>
      </c>
    </row>
    <row r="820" spans="2:74" ht="17.25" hidden="1" thickBot="1" x14ac:dyDescent="0.35">
      <c r="B820" s="165">
        <f t="shared" si="469"/>
        <v>818</v>
      </c>
      <c r="C820" s="171" t="str">
        <f>IF('Cálculos '!J826="","",'Cálculos '!J826)</f>
        <v/>
      </c>
      <c r="D820" s="172" t="str">
        <f>IF('Cálculos '!K826="","",'Cálculos '!K826)</f>
        <v/>
      </c>
      <c r="E820" s="172" t="str">
        <f>IF('Cálculos '!L826="","",'Cálculos '!L826)</f>
        <v/>
      </c>
      <c r="F820" s="172" t="str">
        <f>IF('Cálculos '!M826="","",'Cálculos '!M826)</f>
        <v/>
      </c>
      <c r="G820" s="172" t="str">
        <f>IF('Cálculos '!N826="","",'Cálculos '!N826)</f>
        <v/>
      </c>
      <c r="H820" s="172" t="str">
        <f>IF('Cálculos '!O826="","",'Cálculos '!O826)</f>
        <v/>
      </c>
      <c r="I820" s="172" t="str">
        <f>IF('Cálculos '!P826="","",'Cálculos '!P826)</f>
        <v/>
      </c>
      <c r="J820" s="172" t="str">
        <f>IF('Cálculos '!Q826="","",'Cálculos '!Q826)</f>
        <v/>
      </c>
      <c r="K820" s="172" t="str">
        <f>IF('Cálculos '!R826="","",'Cálculos '!R826)</f>
        <v/>
      </c>
      <c r="L820" s="172" t="str">
        <f>IF('Cálculos '!S826="","",'Cálculos '!S826)</f>
        <v/>
      </c>
      <c r="M820" s="172" t="str">
        <f>IF('Cálculos '!T826="","",'Cálculos '!T826)</f>
        <v/>
      </c>
      <c r="N820" s="172" t="str">
        <f>IF('Cálculos '!U826="","",'Cálculos '!U826)</f>
        <v/>
      </c>
      <c r="O820" s="172" t="str">
        <f>IF('Cálculos '!V826="","",'Cálculos '!V826)</f>
        <v/>
      </c>
      <c r="P820" s="172" t="str">
        <f>IF('Cálculos '!W826="","",'Cálculos '!W826)</f>
        <v/>
      </c>
      <c r="Q820" s="172" t="str">
        <f>IF('Cálculos '!X826="","",'Cálculos '!X826)</f>
        <v/>
      </c>
      <c r="R820" s="172" t="str">
        <f>IF('Cálculos '!Y826="","",'Cálculos '!Y826)</f>
        <v/>
      </c>
      <c r="S820" s="172" t="str">
        <f>IF('Cálculos '!Z826="","",'Cálculos '!Z826)</f>
        <v/>
      </c>
      <c r="T820" s="172" t="str">
        <f>IF('Cálculos '!AA826="","",'Cálculos '!AA826)</f>
        <v/>
      </c>
      <c r="U820" s="172" t="str">
        <f>IF('Cálculos '!AB826="","",'Cálculos '!AB826)</f>
        <v/>
      </c>
      <c r="V820" s="172" t="str">
        <f>IF('Cálculos '!AC826="","",'Cálculos '!AC826)</f>
        <v/>
      </c>
      <c r="W820" s="172" t="str">
        <f>IF('Cálculos '!AD826="","",'Cálculos '!AD826)</f>
        <v/>
      </c>
      <c r="X820" s="172" t="str">
        <f>IF('Cálculos '!AE826="","",'Cálculos '!AE826)</f>
        <v/>
      </c>
      <c r="Y820" s="172" t="str">
        <f>IF('Cálculos '!AF826="","",'Cálculos '!AF826)</f>
        <v/>
      </c>
      <c r="Z820" s="172" t="str">
        <f>IF('Cálculos '!AG826="","",'Cálculos '!AG826)</f>
        <v/>
      </c>
      <c r="AA820" s="172" t="str">
        <f>IF('Cálculos '!AH826="","",'Cálculos '!AH826)</f>
        <v/>
      </c>
      <c r="AB820" s="172" t="str">
        <f>IF('Cálculos '!AI826="","",'Cálculos '!AI826)</f>
        <v/>
      </c>
      <c r="AC820" s="172" t="str">
        <f>IF('Cálculos '!AJ826="","",'Cálculos '!AJ826)</f>
        <v/>
      </c>
      <c r="AD820" s="172" t="str">
        <f>IF('Cálculos '!AK826="","",'Cálculos '!AK826)</f>
        <v/>
      </c>
      <c r="AE820" s="172" t="str">
        <f>IF('Cálculos '!AL826="","",'Cálculos '!AL826)</f>
        <v/>
      </c>
      <c r="AF820" s="172" t="str">
        <f>IF('Cálculos '!AM826="","",'Cálculos '!AM826)</f>
        <v/>
      </c>
      <c r="AG820" s="172" t="str">
        <f>IF('Cálculos '!AN826="","",'Cálculos '!AN826)</f>
        <v/>
      </c>
      <c r="AH820" s="172" t="str">
        <f>IF('Cálculos '!AO826="","",'Cálculos '!AO826)</f>
        <v/>
      </c>
      <c r="AI820" s="172" t="str">
        <f>IF('Cálculos '!AP826="","",'Cálculos '!AP826)</f>
        <v/>
      </c>
      <c r="AJ820" s="443" t="str">
        <f>IF('Cálculos '!AQ826="","",'Cálculos '!AQ826)</f>
        <v/>
      </c>
      <c r="AK820" s="446" t="str">
        <f>IF('Cálculos '!D826="","",AVERAGE(C820:AJ820))</f>
        <v/>
      </c>
      <c r="AM820" s="181">
        <f t="shared" si="470"/>
        <v>818</v>
      </c>
      <c r="AN820" s="284" t="str">
        <f t="shared" si="471"/>
        <v/>
      </c>
      <c r="AO820" s="285" t="str">
        <f t="shared" si="472"/>
        <v/>
      </c>
      <c r="AP820" s="285" t="str">
        <f t="shared" si="473"/>
        <v/>
      </c>
      <c r="AQ820" s="285" t="str">
        <f t="shared" si="474"/>
        <v/>
      </c>
      <c r="AR820" s="182" t="str">
        <f t="shared" si="475"/>
        <v/>
      </c>
      <c r="AS820" s="182" t="str">
        <f t="shared" si="476"/>
        <v/>
      </c>
      <c r="AT820" s="182" t="str">
        <f t="shared" si="477"/>
        <v/>
      </c>
      <c r="AU820" s="182" t="str">
        <f t="shared" si="478"/>
        <v/>
      </c>
      <c r="AV820" s="182" t="str">
        <f t="shared" si="479"/>
        <v/>
      </c>
      <c r="AW820" s="182" t="str">
        <f t="shared" si="480"/>
        <v/>
      </c>
      <c r="AX820" s="182" t="str">
        <f t="shared" si="481"/>
        <v/>
      </c>
      <c r="AY820" s="182" t="str">
        <f t="shared" si="482"/>
        <v/>
      </c>
      <c r="AZ820" s="182" t="str">
        <f t="shared" si="483"/>
        <v/>
      </c>
      <c r="BA820" s="182" t="str">
        <f t="shared" si="484"/>
        <v/>
      </c>
      <c r="BB820" s="182" t="str">
        <f t="shared" si="485"/>
        <v/>
      </c>
      <c r="BC820" s="182" t="str">
        <f t="shared" si="486"/>
        <v/>
      </c>
      <c r="BD820" s="182" t="str">
        <f t="shared" si="487"/>
        <v/>
      </c>
      <c r="BE820" s="182" t="str">
        <f t="shared" si="488"/>
        <v/>
      </c>
      <c r="BF820" s="182" t="str">
        <f t="shared" si="489"/>
        <v/>
      </c>
      <c r="BG820" s="182" t="str">
        <f t="shared" si="490"/>
        <v/>
      </c>
      <c r="BH820" s="182" t="str">
        <f t="shared" si="491"/>
        <v/>
      </c>
      <c r="BI820" s="182" t="str">
        <f t="shared" si="492"/>
        <v/>
      </c>
      <c r="BJ820" s="182" t="str">
        <f t="shared" si="493"/>
        <v/>
      </c>
      <c r="BK820" s="182" t="str">
        <f t="shared" si="494"/>
        <v/>
      </c>
      <c r="BL820" s="182" t="str">
        <f t="shared" si="495"/>
        <v/>
      </c>
      <c r="BM820" s="182" t="str">
        <f t="shared" si="496"/>
        <v/>
      </c>
      <c r="BN820" s="182" t="str">
        <f t="shared" si="497"/>
        <v/>
      </c>
      <c r="BO820" s="182" t="str">
        <f t="shared" si="498"/>
        <v/>
      </c>
      <c r="BP820" s="182" t="str">
        <f t="shared" si="499"/>
        <v/>
      </c>
      <c r="BQ820" s="182" t="str">
        <f t="shared" si="500"/>
        <v/>
      </c>
      <c r="BR820" s="182" t="str">
        <f t="shared" si="501"/>
        <v/>
      </c>
      <c r="BS820" s="182" t="str">
        <f t="shared" si="502"/>
        <v/>
      </c>
      <c r="BT820" s="182" t="str">
        <f t="shared" si="503"/>
        <v/>
      </c>
      <c r="BU820" s="183" t="str">
        <f t="shared" si="504"/>
        <v/>
      </c>
      <c r="BV820" s="184" t="str">
        <f>IF('Cálculos '!C826="","",AVERAGE(AN820:BU820))</f>
        <v/>
      </c>
    </row>
    <row r="821" spans="2:74" ht="17.25" hidden="1" thickBot="1" x14ac:dyDescent="0.35">
      <c r="B821" s="165">
        <f t="shared" si="469"/>
        <v>819</v>
      </c>
      <c r="C821" s="171" t="str">
        <f>IF('Cálculos '!J827="","",'Cálculos '!J827)</f>
        <v/>
      </c>
      <c r="D821" s="172" t="str">
        <f>IF('Cálculos '!K827="","",'Cálculos '!K827)</f>
        <v/>
      </c>
      <c r="E821" s="172" t="str">
        <f>IF('Cálculos '!L827="","",'Cálculos '!L827)</f>
        <v/>
      </c>
      <c r="F821" s="172" t="str">
        <f>IF('Cálculos '!M827="","",'Cálculos '!M827)</f>
        <v/>
      </c>
      <c r="G821" s="172" t="str">
        <f>IF('Cálculos '!N827="","",'Cálculos '!N827)</f>
        <v/>
      </c>
      <c r="H821" s="172" t="str">
        <f>IF('Cálculos '!O827="","",'Cálculos '!O827)</f>
        <v/>
      </c>
      <c r="I821" s="172" t="str">
        <f>IF('Cálculos '!P827="","",'Cálculos '!P827)</f>
        <v/>
      </c>
      <c r="J821" s="172" t="str">
        <f>IF('Cálculos '!Q827="","",'Cálculos '!Q827)</f>
        <v/>
      </c>
      <c r="K821" s="172" t="str">
        <f>IF('Cálculos '!R827="","",'Cálculos '!R827)</f>
        <v/>
      </c>
      <c r="L821" s="172" t="str">
        <f>IF('Cálculos '!S827="","",'Cálculos '!S827)</f>
        <v/>
      </c>
      <c r="M821" s="172" t="str">
        <f>IF('Cálculos '!T827="","",'Cálculos '!T827)</f>
        <v/>
      </c>
      <c r="N821" s="172" t="str">
        <f>IF('Cálculos '!U827="","",'Cálculos '!U827)</f>
        <v/>
      </c>
      <c r="O821" s="172" t="str">
        <f>IF('Cálculos '!V827="","",'Cálculos '!V827)</f>
        <v/>
      </c>
      <c r="P821" s="172" t="str">
        <f>IF('Cálculos '!W827="","",'Cálculos '!W827)</f>
        <v/>
      </c>
      <c r="Q821" s="172" t="str">
        <f>IF('Cálculos '!X827="","",'Cálculos '!X827)</f>
        <v/>
      </c>
      <c r="R821" s="172" t="str">
        <f>IF('Cálculos '!Y827="","",'Cálculos '!Y827)</f>
        <v/>
      </c>
      <c r="S821" s="172" t="str">
        <f>IF('Cálculos '!Z827="","",'Cálculos '!Z827)</f>
        <v/>
      </c>
      <c r="T821" s="172" t="str">
        <f>IF('Cálculos '!AA827="","",'Cálculos '!AA827)</f>
        <v/>
      </c>
      <c r="U821" s="172" t="str">
        <f>IF('Cálculos '!AB827="","",'Cálculos '!AB827)</f>
        <v/>
      </c>
      <c r="V821" s="172" t="str">
        <f>IF('Cálculos '!AC827="","",'Cálculos '!AC827)</f>
        <v/>
      </c>
      <c r="W821" s="172" t="str">
        <f>IF('Cálculos '!AD827="","",'Cálculos '!AD827)</f>
        <v/>
      </c>
      <c r="X821" s="172" t="str">
        <f>IF('Cálculos '!AE827="","",'Cálculos '!AE827)</f>
        <v/>
      </c>
      <c r="Y821" s="172" t="str">
        <f>IF('Cálculos '!AF827="","",'Cálculos '!AF827)</f>
        <v/>
      </c>
      <c r="Z821" s="172" t="str">
        <f>IF('Cálculos '!AG827="","",'Cálculos '!AG827)</f>
        <v/>
      </c>
      <c r="AA821" s="172" t="str">
        <f>IF('Cálculos '!AH827="","",'Cálculos '!AH827)</f>
        <v/>
      </c>
      <c r="AB821" s="172" t="str">
        <f>IF('Cálculos '!AI827="","",'Cálculos '!AI827)</f>
        <v/>
      </c>
      <c r="AC821" s="172" t="str">
        <f>IF('Cálculos '!AJ827="","",'Cálculos '!AJ827)</f>
        <v/>
      </c>
      <c r="AD821" s="172" t="str">
        <f>IF('Cálculos '!AK827="","",'Cálculos '!AK827)</f>
        <v/>
      </c>
      <c r="AE821" s="172" t="str">
        <f>IF('Cálculos '!AL827="","",'Cálculos '!AL827)</f>
        <v/>
      </c>
      <c r="AF821" s="172" t="str">
        <f>IF('Cálculos '!AM827="","",'Cálculos '!AM827)</f>
        <v/>
      </c>
      <c r="AG821" s="172" t="str">
        <f>IF('Cálculos '!AN827="","",'Cálculos '!AN827)</f>
        <v/>
      </c>
      <c r="AH821" s="172" t="str">
        <f>IF('Cálculos '!AO827="","",'Cálculos '!AO827)</f>
        <v/>
      </c>
      <c r="AI821" s="172" t="str">
        <f>IF('Cálculos '!AP827="","",'Cálculos '!AP827)</f>
        <v/>
      </c>
      <c r="AJ821" s="443" t="str">
        <f>IF('Cálculos '!AQ827="","",'Cálculos '!AQ827)</f>
        <v/>
      </c>
      <c r="AK821" s="446" t="str">
        <f>IF('Cálculos '!D827="","",AVERAGE(C821:AJ821))</f>
        <v/>
      </c>
      <c r="AM821" s="181">
        <f t="shared" si="470"/>
        <v>819</v>
      </c>
      <c r="AN821" s="284" t="str">
        <f t="shared" si="471"/>
        <v/>
      </c>
      <c r="AO821" s="285" t="str">
        <f t="shared" si="472"/>
        <v/>
      </c>
      <c r="AP821" s="285" t="str">
        <f t="shared" si="473"/>
        <v/>
      </c>
      <c r="AQ821" s="285" t="str">
        <f t="shared" si="474"/>
        <v/>
      </c>
      <c r="AR821" s="182" t="str">
        <f t="shared" si="475"/>
        <v/>
      </c>
      <c r="AS821" s="182" t="str">
        <f t="shared" si="476"/>
        <v/>
      </c>
      <c r="AT821" s="182" t="str">
        <f t="shared" si="477"/>
        <v/>
      </c>
      <c r="AU821" s="182" t="str">
        <f t="shared" si="478"/>
        <v/>
      </c>
      <c r="AV821" s="182" t="str">
        <f t="shared" si="479"/>
        <v/>
      </c>
      <c r="AW821" s="182" t="str">
        <f t="shared" si="480"/>
        <v/>
      </c>
      <c r="AX821" s="182" t="str">
        <f t="shared" si="481"/>
        <v/>
      </c>
      <c r="AY821" s="182" t="str">
        <f t="shared" si="482"/>
        <v/>
      </c>
      <c r="AZ821" s="182" t="str">
        <f t="shared" si="483"/>
        <v/>
      </c>
      <c r="BA821" s="182" t="str">
        <f t="shared" si="484"/>
        <v/>
      </c>
      <c r="BB821" s="182" t="str">
        <f t="shared" si="485"/>
        <v/>
      </c>
      <c r="BC821" s="182" t="str">
        <f t="shared" si="486"/>
        <v/>
      </c>
      <c r="BD821" s="182" t="str">
        <f t="shared" si="487"/>
        <v/>
      </c>
      <c r="BE821" s="182" t="str">
        <f t="shared" si="488"/>
        <v/>
      </c>
      <c r="BF821" s="182" t="str">
        <f t="shared" si="489"/>
        <v/>
      </c>
      <c r="BG821" s="182" t="str">
        <f t="shared" si="490"/>
        <v/>
      </c>
      <c r="BH821" s="182" t="str">
        <f t="shared" si="491"/>
        <v/>
      </c>
      <c r="BI821" s="182" t="str">
        <f t="shared" si="492"/>
        <v/>
      </c>
      <c r="BJ821" s="182" t="str">
        <f t="shared" si="493"/>
        <v/>
      </c>
      <c r="BK821" s="182" t="str">
        <f t="shared" si="494"/>
        <v/>
      </c>
      <c r="BL821" s="182" t="str">
        <f t="shared" si="495"/>
        <v/>
      </c>
      <c r="BM821" s="182" t="str">
        <f t="shared" si="496"/>
        <v/>
      </c>
      <c r="BN821" s="182" t="str">
        <f t="shared" si="497"/>
        <v/>
      </c>
      <c r="BO821" s="182" t="str">
        <f t="shared" si="498"/>
        <v/>
      </c>
      <c r="BP821" s="182" t="str">
        <f t="shared" si="499"/>
        <v/>
      </c>
      <c r="BQ821" s="182" t="str">
        <f t="shared" si="500"/>
        <v/>
      </c>
      <c r="BR821" s="182" t="str">
        <f t="shared" si="501"/>
        <v/>
      </c>
      <c r="BS821" s="182" t="str">
        <f t="shared" si="502"/>
        <v/>
      </c>
      <c r="BT821" s="182" t="str">
        <f t="shared" si="503"/>
        <v/>
      </c>
      <c r="BU821" s="183" t="str">
        <f t="shared" si="504"/>
        <v/>
      </c>
      <c r="BV821" s="184" t="str">
        <f>IF('Cálculos '!C827="","",AVERAGE(AN821:BU821))</f>
        <v/>
      </c>
    </row>
    <row r="822" spans="2:74" ht="17.25" hidden="1" thickBot="1" x14ac:dyDescent="0.35">
      <c r="B822" s="165">
        <f t="shared" si="469"/>
        <v>820</v>
      </c>
      <c r="C822" s="171" t="str">
        <f>IF('Cálculos '!J828="","",'Cálculos '!J828)</f>
        <v/>
      </c>
      <c r="D822" s="172" t="str">
        <f>IF('Cálculos '!K828="","",'Cálculos '!K828)</f>
        <v/>
      </c>
      <c r="E822" s="172" t="str">
        <f>IF('Cálculos '!L828="","",'Cálculos '!L828)</f>
        <v/>
      </c>
      <c r="F822" s="172" t="str">
        <f>IF('Cálculos '!M828="","",'Cálculos '!M828)</f>
        <v/>
      </c>
      <c r="G822" s="172" t="str">
        <f>IF('Cálculos '!N828="","",'Cálculos '!N828)</f>
        <v/>
      </c>
      <c r="H822" s="172" t="str">
        <f>IF('Cálculos '!O828="","",'Cálculos '!O828)</f>
        <v/>
      </c>
      <c r="I822" s="172" t="str">
        <f>IF('Cálculos '!P828="","",'Cálculos '!P828)</f>
        <v/>
      </c>
      <c r="J822" s="172" t="str">
        <f>IF('Cálculos '!Q828="","",'Cálculos '!Q828)</f>
        <v/>
      </c>
      <c r="K822" s="172" t="str">
        <f>IF('Cálculos '!R828="","",'Cálculos '!R828)</f>
        <v/>
      </c>
      <c r="L822" s="172" t="str">
        <f>IF('Cálculos '!S828="","",'Cálculos '!S828)</f>
        <v/>
      </c>
      <c r="M822" s="172" t="str">
        <f>IF('Cálculos '!T828="","",'Cálculos '!T828)</f>
        <v/>
      </c>
      <c r="N822" s="172" t="str">
        <f>IF('Cálculos '!U828="","",'Cálculos '!U828)</f>
        <v/>
      </c>
      <c r="O822" s="172" t="str">
        <f>IF('Cálculos '!V828="","",'Cálculos '!V828)</f>
        <v/>
      </c>
      <c r="P822" s="172" t="str">
        <f>IF('Cálculos '!W828="","",'Cálculos '!W828)</f>
        <v/>
      </c>
      <c r="Q822" s="172" t="str">
        <f>IF('Cálculos '!X828="","",'Cálculos '!X828)</f>
        <v/>
      </c>
      <c r="R822" s="172" t="str">
        <f>IF('Cálculos '!Y828="","",'Cálculos '!Y828)</f>
        <v/>
      </c>
      <c r="S822" s="172" t="str">
        <f>IF('Cálculos '!Z828="","",'Cálculos '!Z828)</f>
        <v/>
      </c>
      <c r="T822" s="172" t="str">
        <f>IF('Cálculos '!AA828="","",'Cálculos '!AA828)</f>
        <v/>
      </c>
      <c r="U822" s="172" t="str">
        <f>IF('Cálculos '!AB828="","",'Cálculos '!AB828)</f>
        <v/>
      </c>
      <c r="V822" s="172" t="str">
        <f>IF('Cálculos '!AC828="","",'Cálculos '!AC828)</f>
        <v/>
      </c>
      <c r="W822" s="172" t="str">
        <f>IF('Cálculos '!AD828="","",'Cálculos '!AD828)</f>
        <v/>
      </c>
      <c r="X822" s="172" t="str">
        <f>IF('Cálculos '!AE828="","",'Cálculos '!AE828)</f>
        <v/>
      </c>
      <c r="Y822" s="172" t="str">
        <f>IF('Cálculos '!AF828="","",'Cálculos '!AF828)</f>
        <v/>
      </c>
      <c r="Z822" s="172" t="str">
        <f>IF('Cálculos '!AG828="","",'Cálculos '!AG828)</f>
        <v/>
      </c>
      <c r="AA822" s="172" t="str">
        <f>IF('Cálculos '!AH828="","",'Cálculos '!AH828)</f>
        <v/>
      </c>
      <c r="AB822" s="172" t="str">
        <f>IF('Cálculos '!AI828="","",'Cálculos '!AI828)</f>
        <v/>
      </c>
      <c r="AC822" s="172" t="str">
        <f>IF('Cálculos '!AJ828="","",'Cálculos '!AJ828)</f>
        <v/>
      </c>
      <c r="AD822" s="172" t="str">
        <f>IF('Cálculos '!AK828="","",'Cálculos '!AK828)</f>
        <v/>
      </c>
      <c r="AE822" s="172" t="str">
        <f>IF('Cálculos '!AL828="","",'Cálculos '!AL828)</f>
        <v/>
      </c>
      <c r="AF822" s="172" t="str">
        <f>IF('Cálculos '!AM828="","",'Cálculos '!AM828)</f>
        <v/>
      </c>
      <c r="AG822" s="172" t="str">
        <f>IF('Cálculos '!AN828="","",'Cálculos '!AN828)</f>
        <v/>
      </c>
      <c r="AH822" s="172" t="str">
        <f>IF('Cálculos '!AO828="","",'Cálculos '!AO828)</f>
        <v/>
      </c>
      <c r="AI822" s="172" t="str">
        <f>IF('Cálculos '!AP828="","",'Cálculos '!AP828)</f>
        <v/>
      </c>
      <c r="AJ822" s="443" t="str">
        <f>IF('Cálculos '!AQ828="","",'Cálculos '!AQ828)</f>
        <v/>
      </c>
      <c r="AK822" s="446" t="str">
        <f>IF('Cálculos '!D828="","",AVERAGE(C822:AJ822))</f>
        <v/>
      </c>
      <c r="AM822" s="181">
        <f t="shared" si="470"/>
        <v>820</v>
      </c>
      <c r="AN822" s="284" t="str">
        <f t="shared" si="471"/>
        <v/>
      </c>
      <c r="AO822" s="285" t="str">
        <f t="shared" si="472"/>
        <v/>
      </c>
      <c r="AP822" s="285" t="str">
        <f t="shared" si="473"/>
        <v/>
      </c>
      <c r="AQ822" s="285" t="str">
        <f t="shared" si="474"/>
        <v/>
      </c>
      <c r="AR822" s="182" t="str">
        <f t="shared" si="475"/>
        <v/>
      </c>
      <c r="AS822" s="182" t="str">
        <f t="shared" si="476"/>
        <v/>
      </c>
      <c r="AT822" s="182" t="str">
        <f t="shared" si="477"/>
        <v/>
      </c>
      <c r="AU822" s="182" t="str">
        <f t="shared" si="478"/>
        <v/>
      </c>
      <c r="AV822" s="182" t="str">
        <f t="shared" si="479"/>
        <v/>
      </c>
      <c r="AW822" s="182" t="str">
        <f t="shared" si="480"/>
        <v/>
      </c>
      <c r="AX822" s="182" t="str">
        <f t="shared" si="481"/>
        <v/>
      </c>
      <c r="AY822" s="182" t="str">
        <f t="shared" si="482"/>
        <v/>
      </c>
      <c r="AZ822" s="182" t="str">
        <f t="shared" si="483"/>
        <v/>
      </c>
      <c r="BA822" s="182" t="str">
        <f t="shared" si="484"/>
        <v/>
      </c>
      <c r="BB822" s="182" t="str">
        <f t="shared" si="485"/>
        <v/>
      </c>
      <c r="BC822" s="182" t="str">
        <f t="shared" si="486"/>
        <v/>
      </c>
      <c r="BD822" s="182" t="str">
        <f t="shared" si="487"/>
        <v/>
      </c>
      <c r="BE822" s="182" t="str">
        <f t="shared" si="488"/>
        <v/>
      </c>
      <c r="BF822" s="182" t="str">
        <f t="shared" si="489"/>
        <v/>
      </c>
      <c r="BG822" s="182" t="str">
        <f t="shared" si="490"/>
        <v/>
      </c>
      <c r="BH822" s="182" t="str">
        <f t="shared" si="491"/>
        <v/>
      </c>
      <c r="BI822" s="182" t="str">
        <f t="shared" si="492"/>
        <v/>
      </c>
      <c r="BJ822" s="182" t="str">
        <f t="shared" si="493"/>
        <v/>
      </c>
      <c r="BK822" s="182" t="str">
        <f t="shared" si="494"/>
        <v/>
      </c>
      <c r="BL822" s="182" t="str">
        <f t="shared" si="495"/>
        <v/>
      </c>
      <c r="BM822" s="182" t="str">
        <f t="shared" si="496"/>
        <v/>
      </c>
      <c r="BN822" s="182" t="str">
        <f t="shared" si="497"/>
        <v/>
      </c>
      <c r="BO822" s="182" t="str">
        <f t="shared" si="498"/>
        <v/>
      </c>
      <c r="BP822" s="182" t="str">
        <f t="shared" si="499"/>
        <v/>
      </c>
      <c r="BQ822" s="182" t="str">
        <f t="shared" si="500"/>
        <v/>
      </c>
      <c r="BR822" s="182" t="str">
        <f t="shared" si="501"/>
        <v/>
      </c>
      <c r="BS822" s="182" t="str">
        <f t="shared" si="502"/>
        <v/>
      </c>
      <c r="BT822" s="182" t="str">
        <f t="shared" si="503"/>
        <v/>
      </c>
      <c r="BU822" s="183" t="str">
        <f t="shared" si="504"/>
        <v/>
      </c>
      <c r="BV822" s="184" t="str">
        <f>IF('Cálculos '!C828="","",AVERAGE(AN822:BU822))</f>
        <v/>
      </c>
    </row>
    <row r="823" spans="2:74" ht="17.25" hidden="1" thickBot="1" x14ac:dyDescent="0.35">
      <c r="B823" s="165">
        <f t="shared" si="469"/>
        <v>821</v>
      </c>
      <c r="C823" s="171" t="str">
        <f>IF('Cálculos '!J829="","",'Cálculos '!J829)</f>
        <v/>
      </c>
      <c r="D823" s="172" t="str">
        <f>IF('Cálculos '!K829="","",'Cálculos '!K829)</f>
        <v/>
      </c>
      <c r="E823" s="172" t="str">
        <f>IF('Cálculos '!L829="","",'Cálculos '!L829)</f>
        <v/>
      </c>
      <c r="F823" s="172" t="str">
        <f>IF('Cálculos '!M829="","",'Cálculos '!M829)</f>
        <v/>
      </c>
      <c r="G823" s="172" t="str">
        <f>IF('Cálculos '!N829="","",'Cálculos '!N829)</f>
        <v/>
      </c>
      <c r="H823" s="172" t="str">
        <f>IF('Cálculos '!O829="","",'Cálculos '!O829)</f>
        <v/>
      </c>
      <c r="I823" s="172" t="str">
        <f>IF('Cálculos '!P829="","",'Cálculos '!P829)</f>
        <v/>
      </c>
      <c r="J823" s="172" t="str">
        <f>IF('Cálculos '!Q829="","",'Cálculos '!Q829)</f>
        <v/>
      </c>
      <c r="K823" s="172" t="str">
        <f>IF('Cálculos '!R829="","",'Cálculos '!R829)</f>
        <v/>
      </c>
      <c r="L823" s="172" t="str">
        <f>IF('Cálculos '!S829="","",'Cálculos '!S829)</f>
        <v/>
      </c>
      <c r="M823" s="172" t="str">
        <f>IF('Cálculos '!T829="","",'Cálculos '!T829)</f>
        <v/>
      </c>
      <c r="N823" s="172" t="str">
        <f>IF('Cálculos '!U829="","",'Cálculos '!U829)</f>
        <v/>
      </c>
      <c r="O823" s="172" t="str">
        <f>IF('Cálculos '!V829="","",'Cálculos '!V829)</f>
        <v/>
      </c>
      <c r="P823" s="172" t="str">
        <f>IF('Cálculos '!W829="","",'Cálculos '!W829)</f>
        <v/>
      </c>
      <c r="Q823" s="172" t="str">
        <f>IF('Cálculos '!X829="","",'Cálculos '!X829)</f>
        <v/>
      </c>
      <c r="R823" s="172" t="str">
        <f>IF('Cálculos '!Y829="","",'Cálculos '!Y829)</f>
        <v/>
      </c>
      <c r="S823" s="172" t="str">
        <f>IF('Cálculos '!Z829="","",'Cálculos '!Z829)</f>
        <v/>
      </c>
      <c r="T823" s="172" t="str">
        <f>IF('Cálculos '!AA829="","",'Cálculos '!AA829)</f>
        <v/>
      </c>
      <c r="U823" s="172" t="str">
        <f>IF('Cálculos '!AB829="","",'Cálculos '!AB829)</f>
        <v/>
      </c>
      <c r="V823" s="172" t="str">
        <f>IF('Cálculos '!AC829="","",'Cálculos '!AC829)</f>
        <v/>
      </c>
      <c r="W823" s="172" t="str">
        <f>IF('Cálculos '!AD829="","",'Cálculos '!AD829)</f>
        <v/>
      </c>
      <c r="X823" s="172" t="str">
        <f>IF('Cálculos '!AE829="","",'Cálculos '!AE829)</f>
        <v/>
      </c>
      <c r="Y823" s="172" t="str">
        <f>IF('Cálculos '!AF829="","",'Cálculos '!AF829)</f>
        <v/>
      </c>
      <c r="Z823" s="172" t="str">
        <f>IF('Cálculos '!AG829="","",'Cálculos '!AG829)</f>
        <v/>
      </c>
      <c r="AA823" s="172" t="str">
        <f>IF('Cálculos '!AH829="","",'Cálculos '!AH829)</f>
        <v/>
      </c>
      <c r="AB823" s="172" t="str">
        <f>IF('Cálculos '!AI829="","",'Cálculos '!AI829)</f>
        <v/>
      </c>
      <c r="AC823" s="172" t="str">
        <f>IF('Cálculos '!AJ829="","",'Cálculos '!AJ829)</f>
        <v/>
      </c>
      <c r="AD823" s="172" t="str">
        <f>IF('Cálculos '!AK829="","",'Cálculos '!AK829)</f>
        <v/>
      </c>
      <c r="AE823" s="172" t="str">
        <f>IF('Cálculos '!AL829="","",'Cálculos '!AL829)</f>
        <v/>
      </c>
      <c r="AF823" s="172" t="str">
        <f>IF('Cálculos '!AM829="","",'Cálculos '!AM829)</f>
        <v/>
      </c>
      <c r="AG823" s="172" t="str">
        <f>IF('Cálculos '!AN829="","",'Cálculos '!AN829)</f>
        <v/>
      </c>
      <c r="AH823" s="172" t="str">
        <f>IF('Cálculos '!AO829="","",'Cálculos '!AO829)</f>
        <v/>
      </c>
      <c r="AI823" s="172" t="str">
        <f>IF('Cálculos '!AP829="","",'Cálculos '!AP829)</f>
        <v/>
      </c>
      <c r="AJ823" s="443" t="str">
        <f>IF('Cálculos '!AQ829="","",'Cálculos '!AQ829)</f>
        <v/>
      </c>
      <c r="AK823" s="446" t="str">
        <f>IF('Cálculos '!D829="","",AVERAGE(C823:AJ823))</f>
        <v/>
      </c>
      <c r="AM823" s="181">
        <f t="shared" si="470"/>
        <v>821</v>
      </c>
      <c r="AN823" s="284" t="str">
        <f t="shared" si="471"/>
        <v/>
      </c>
      <c r="AO823" s="285" t="str">
        <f t="shared" si="472"/>
        <v/>
      </c>
      <c r="AP823" s="285" t="str">
        <f t="shared" si="473"/>
        <v/>
      </c>
      <c r="AQ823" s="285" t="str">
        <f t="shared" si="474"/>
        <v/>
      </c>
      <c r="AR823" s="182" t="str">
        <f t="shared" si="475"/>
        <v/>
      </c>
      <c r="AS823" s="182" t="str">
        <f t="shared" si="476"/>
        <v/>
      </c>
      <c r="AT823" s="182" t="str">
        <f t="shared" si="477"/>
        <v/>
      </c>
      <c r="AU823" s="182" t="str">
        <f t="shared" si="478"/>
        <v/>
      </c>
      <c r="AV823" s="182" t="str">
        <f t="shared" si="479"/>
        <v/>
      </c>
      <c r="AW823" s="182" t="str">
        <f t="shared" si="480"/>
        <v/>
      </c>
      <c r="AX823" s="182" t="str">
        <f t="shared" si="481"/>
        <v/>
      </c>
      <c r="AY823" s="182" t="str">
        <f t="shared" si="482"/>
        <v/>
      </c>
      <c r="AZ823" s="182" t="str">
        <f t="shared" si="483"/>
        <v/>
      </c>
      <c r="BA823" s="182" t="str">
        <f t="shared" si="484"/>
        <v/>
      </c>
      <c r="BB823" s="182" t="str">
        <f t="shared" si="485"/>
        <v/>
      </c>
      <c r="BC823" s="182" t="str">
        <f t="shared" si="486"/>
        <v/>
      </c>
      <c r="BD823" s="182" t="str">
        <f t="shared" si="487"/>
        <v/>
      </c>
      <c r="BE823" s="182" t="str">
        <f t="shared" si="488"/>
        <v/>
      </c>
      <c r="BF823" s="182" t="str">
        <f t="shared" si="489"/>
        <v/>
      </c>
      <c r="BG823" s="182" t="str">
        <f t="shared" si="490"/>
        <v/>
      </c>
      <c r="BH823" s="182" t="str">
        <f t="shared" si="491"/>
        <v/>
      </c>
      <c r="BI823" s="182" t="str">
        <f t="shared" si="492"/>
        <v/>
      </c>
      <c r="BJ823" s="182" t="str">
        <f t="shared" si="493"/>
        <v/>
      </c>
      <c r="BK823" s="182" t="str">
        <f t="shared" si="494"/>
        <v/>
      </c>
      <c r="BL823" s="182" t="str">
        <f t="shared" si="495"/>
        <v/>
      </c>
      <c r="BM823" s="182" t="str">
        <f t="shared" si="496"/>
        <v/>
      </c>
      <c r="BN823" s="182" t="str">
        <f t="shared" si="497"/>
        <v/>
      </c>
      <c r="BO823" s="182" t="str">
        <f t="shared" si="498"/>
        <v/>
      </c>
      <c r="BP823" s="182" t="str">
        <f t="shared" si="499"/>
        <v/>
      </c>
      <c r="BQ823" s="182" t="str">
        <f t="shared" si="500"/>
        <v/>
      </c>
      <c r="BR823" s="182" t="str">
        <f t="shared" si="501"/>
        <v/>
      </c>
      <c r="BS823" s="182" t="str">
        <f t="shared" si="502"/>
        <v/>
      </c>
      <c r="BT823" s="182" t="str">
        <f t="shared" si="503"/>
        <v/>
      </c>
      <c r="BU823" s="183" t="str">
        <f t="shared" si="504"/>
        <v/>
      </c>
      <c r="BV823" s="184" t="str">
        <f>IF('Cálculos '!C829="","",AVERAGE(AN823:BU823))</f>
        <v/>
      </c>
    </row>
    <row r="824" spans="2:74" ht="17.25" hidden="1" thickBot="1" x14ac:dyDescent="0.35">
      <c r="B824" s="165">
        <f t="shared" si="469"/>
        <v>822</v>
      </c>
      <c r="C824" s="171" t="str">
        <f>IF('Cálculos '!J830="","",'Cálculos '!J830)</f>
        <v/>
      </c>
      <c r="D824" s="172" t="str">
        <f>IF('Cálculos '!K830="","",'Cálculos '!K830)</f>
        <v/>
      </c>
      <c r="E824" s="172" t="str">
        <f>IF('Cálculos '!L830="","",'Cálculos '!L830)</f>
        <v/>
      </c>
      <c r="F824" s="172" t="str">
        <f>IF('Cálculos '!M830="","",'Cálculos '!M830)</f>
        <v/>
      </c>
      <c r="G824" s="172" t="str">
        <f>IF('Cálculos '!N830="","",'Cálculos '!N830)</f>
        <v/>
      </c>
      <c r="H824" s="172" t="str">
        <f>IF('Cálculos '!O830="","",'Cálculos '!O830)</f>
        <v/>
      </c>
      <c r="I824" s="172" t="str">
        <f>IF('Cálculos '!P830="","",'Cálculos '!P830)</f>
        <v/>
      </c>
      <c r="J824" s="172" t="str">
        <f>IF('Cálculos '!Q830="","",'Cálculos '!Q830)</f>
        <v/>
      </c>
      <c r="K824" s="172" t="str">
        <f>IF('Cálculos '!R830="","",'Cálculos '!R830)</f>
        <v/>
      </c>
      <c r="L824" s="172" t="str">
        <f>IF('Cálculos '!S830="","",'Cálculos '!S830)</f>
        <v/>
      </c>
      <c r="M824" s="172" t="str">
        <f>IF('Cálculos '!T830="","",'Cálculos '!T830)</f>
        <v/>
      </c>
      <c r="N824" s="172" t="str">
        <f>IF('Cálculos '!U830="","",'Cálculos '!U830)</f>
        <v/>
      </c>
      <c r="O824" s="172" t="str">
        <f>IF('Cálculos '!V830="","",'Cálculos '!V830)</f>
        <v/>
      </c>
      <c r="P824" s="172" t="str">
        <f>IF('Cálculos '!W830="","",'Cálculos '!W830)</f>
        <v/>
      </c>
      <c r="Q824" s="172" t="str">
        <f>IF('Cálculos '!X830="","",'Cálculos '!X830)</f>
        <v/>
      </c>
      <c r="R824" s="172" t="str">
        <f>IF('Cálculos '!Y830="","",'Cálculos '!Y830)</f>
        <v/>
      </c>
      <c r="S824" s="172" t="str">
        <f>IF('Cálculos '!Z830="","",'Cálculos '!Z830)</f>
        <v/>
      </c>
      <c r="T824" s="172" t="str">
        <f>IF('Cálculos '!AA830="","",'Cálculos '!AA830)</f>
        <v/>
      </c>
      <c r="U824" s="172" t="str">
        <f>IF('Cálculos '!AB830="","",'Cálculos '!AB830)</f>
        <v/>
      </c>
      <c r="V824" s="172" t="str">
        <f>IF('Cálculos '!AC830="","",'Cálculos '!AC830)</f>
        <v/>
      </c>
      <c r="W824" s="172" t="str">
        <f>IF('Cálculos '!AD830="","",'Cálculos '!AD830)</f>
        <v/>
      </c>
      <c r="X824" s="172" t="str">
        <f>IF('Cálculos '!AE830="","",'Cálculos '!AE830)</f>
        <v/>
      </c>
      <c r="Y824" s="172" t="str">
        <f>IF('Cálculos '!AF830="","",'Cálculos '!AF830)</f>
        <v/>
      </c>
      <c r="Z824" s="172" t="str">
        <f>IF('Cálculos '!AG830="","",'Cálculos '!AG830)</f>
        <v/>
      </c>
      <c r="AA824" s="172" t="str">
        <f>IF('Cálculos '!AH830="","",'Cálculos '!AH830)</f>
        <v/>
      </c>
      <c r="AB824" s="172" t="str">
        <f>IF('Cálculos '!AI830="","",'Cálculos '!AI830)</f>
        <v/>
      </c>
      <c r="AC824" s="172" t="str">
        <f>IF('Cálculos '!AJ830="","",'Cálculos '!AJ830)</f>
        <v/>
      </c>
      <c r="AD824" s="172" t="str">
        <f>IF('Cálculos '!AK830="","",'Cálculos '!AK830)</f>
        <v/>
      </c>
      <c r="AE824" s="172" t="str">
        <f>IF('Cálculos '!AL830="","",'Cálculos '!AL830)</f>
        <v/>
      </c>
      <c r="AF824" s="172" t="str">
        <f>IF('Cálculos '!AM830="","",'Cálculos '!AM830)</f>
        <v/>
      </c>
      <c r="AG824" s="172" t="str">
        <f>IF('Cálculos '!AN830="","",'Cálculos '!AN830)</f>
        <v/>
      </c>
      <c r="AH824" s="172" t="str">
        <f>IF('Cálculos '!AO830="","",'Cálculos '!AO830)</f>
        <v/>
      </c>
      <c r="AI824" s="172" t="str">
        <f>IF('Cálculos '!AP830="","",'Cálculos '!AP830)</f>
        <v/>
      </c>
      <c r="AJ824" s="443" t="str">
        <f>IF('Cálculos '!AQ830="","",'Cálculos '!AQ830)</f>
        <v/>
      </c>
      <c r="AK824" s="446" t="str">
        <f>IF('Cálculos '!D830="","",AVERAGE(C824:AJ824))</f>
        <v/>
      </c>
      <c r="AM824" s="181">
        <f t="shared" si="470"/>
        <v>822</v>
      </c>
      <c r="AN824" s="284" t="str">
        <f t="shared" si="471"/>
        <v/>
      </c>
      <c r="AO824" s="285" t="str">
        <f t="shared" si="472"/>
        <v/>
      </c>
      <c r="AP824" s="285" t="str">
        <f t="shared" si="473"/>
        <v/>
      </c>
      <c r="AQ824" s="285" t="str">
        <f t="shared" si="474"/>
        <v/>
      </c>
      <c r="AR824" s="182" t="str">
        <f t="shared" si="475"/>
        <v/>
      </c>
      <c r="AS824" s="182" t="str">
        <f t="shared" si="476"/>
        <v/>
      </c>
      <c r="AT824" s="182" t="str">
        <f t="shared" si="477"/>
        <v/>
      </c>
      <c r="AU824" s="182" t="str">
        <f t="shared" si="478"/>
        <v/>
      </c>
      <c r="AV824" s="182" t="str">
        <f t="shared" si="479"/>
        <v/>
      </c>
      <c r="AW824" s="182" t="str">
        <f t="shared" si="480"/>
        <v/>
      </c>
      <c r="AX824" s="182" t="str">
        <f t="shared" si="481"/>
        <v/>
      </c>
      <c r="AY824" s="182" t="str">
        <f t="shared" si="482"/>
        <v/>
      </c>
      <c r="AZ824" s="182" t="str">
        <f t="shared" si="483"/>
        <v/>
      </c>
      <c r="BA824" s="182" t="str">
        <f t="shared" si="484"/>
        <v/>
      </c>
      <c r="BB824" s="182" t="str">
        <f t="shared" si="485"/>
        <v/>
      </c>
      <c r="BC824" s="182" t="str">
        <f t="shared" si="486"/>
        <v/>
      </c>
      <c r="BD824" s="182" t="str">
        <f t="shared" si="487"/>
        <v/>
      </c>
      <c r="BE824" s="182" t="str">
        <f t="shared" si="488"/>
        <v/>
      </c>
      <c r="BF824" s="182" t="str">
        <f t="shared" si="489"/>
        <v/>
      </c>
      <c r="BG824" s="182" t="str">
        <f t="shared" si="490"/>
        <v/>
      </c>
      <c r="BH824" s="182" t="str">
        <f t="shared" si="491"/>
        <v/>
      </c>
      <c r="BI824" s="182" t="str">
        <f t="shared" si="492"/>
        <v/>
      </c>
      <c r="BJ824" s="182" t="str">
        <f t="shared" si="493"/>
        <v/>
      </c>
      <c r="BK824" s="182" t="str">
        <f t="shared" si="494"/>
        <v/>
      </c>
      <c r="BL824" s="182" t="str">
        <f t="shared" si="495"/>
        <v/>
      </c>
      <c r="BM824" s="182" t="str">
        <f t="shared" si="496"/>
        <v/>
      </c>
      <c r="BN824" s="182" t="str">
        <f t="shared" si="497"/>
        <v/>
      </c>
      <c r="BO824" s="182" t="str">
        <f t="shared" si="498"/>
        <v/>
      </c>
      <c r="BP824" s="182" t="str">
        <f t="shared" si="499"/>
        <v/>
      </c>
      <c r="BQ824" s="182" t="str">
        <f t="shared" si="500"/>
        <v/>
      </c>
      <c r="BR824" s="182" t="str">
        <f t="shared" si="501"/>
        <v/>
      </c>
      <c r="BS824" s="182" t="str">
        <f t="shared" si="502"/>
        <v/>
      </c>
      <c r="BT824" s="182" t="str">
        <f t="shared" si="503"/>
        <v/>
      </c>
      <c r="BU824" s="183" t="str">
        <f t="shared" si="504"/>
        <v/>
      </c>
      <c r="BV824" s="184" t="str">
        <f>IF('Cálculos '!C830="","",AVERAGE(AN824:BU824))</f>
        <v/>
      </c>
    </row>
    <row r="825" spans="2:74" ht="17.25" hidden="1" thickBot="1" x14ac:dyDescent="0.35">
      <c r="B825" s="165">
        <f t="shared" si="469"/>
        <v>823</v>
      </c>
      <c r="C825" s="171" t="str">
        <f>IF('Cálculos '!J831="","",'Cálculos '!J831)</f>
        <v/>
      </c>
      <c r="D825" s="172" t="str">
        <f>IF('Cálculos '!K831="","",'Cálculos '!K831)</f>
        <v/>
      </c>
      <c r="E825" s="172" t="str">
        <f>IF('Cálculos '!L831="","",'Cálculos '!L831)</f>
        <v/>
      </c>
      <c r="F825" s="172" t="str">
        <f>IF('Cálculos '!M831="","",'Cálculos '!M831)</f>
        <v/>
      </c>
      <c r="G825" s="172" t="str">
        <f>IF('Cálculos '!N831="","",'Cálculos '!N831)</f>
        <v/>
      </c>
      <c r="H825" s="172" t="str">
        <f>IF('Cálculos '!O831="","",'Cálculos '!O831)</f>
        <v/>
      </c>
      <c r="I825" s="172" t="str">
        <f>IF('Cálculos '!P831="","",'Cálculos '!P831)</f>
        <v/>
      </c>
      <c r="J825" s="172" t="str">
        <f>IF('Cálculos '!Q831="","",'Cálculos '!Q831)</f>
        <v/>
      </c>
      <c r="K825" s="172" t="str">
        <f>IF('Cálculos '!R831="","",'Cálculos '!R831)</f>
        <v/>
      </c>
      <c r="L825" s="172" t="str">
        <f>IF('Cálculos '!S831="","",'Cálculos '!S831)</f>
        <v/>
      </c>
      <c r="M825" s="172" t="str">
        <f>IF('Cálculos '!T831="","",'Cálculos '!T831)</f>
        <v/>
      </c>
      <c r="N825" s="172" t="str">
        <f>IF('Cálculos '!U831="","",'Cálculos '!U831)</f>
        <v/>
      </c>
      <c r="O825" s="172" t="str">
        <f>IF('Cálculos '!V831="","",'Cálculos '!V831)</f>
        <v/>
      </c>
      <c r="P825" s="172" t="str">
        <f>IF('Cálculos '!W831="","",'Cálculos '!W831)</f>
        <v/>
      </c>
      <c r="Q825" s="172" t="str">
        <f>IF('Cálculos '!X831="","",'Cálculos '!X831)</f>
        <v/>
      </c>
      <c r="R825" s="172" t="str">
        <f>IF('Cálculos '!Y831="","",'Cálculos '!Y831)</f>
        <v/>
      </c>
      <c r="S825" s="172" t="str">
        <f>IF('Cálculos '!Z831="","",'Cálculos '!Z831)</f>
        <v/>
      </c>
      <c r="T825" s="172" t="str">
        <f>IF('Cálculos '!AA831="","",'Cálculos '!AA831)</f>
        <v/>
      </c>
      <c r="U825" s="172" t="str">
        <f>IF('Cálculos '!AB831="","",'Cálculos '!AB831)</f>
        <v/>
      </c>
      <c r="V825" s="172" t="str">
        <f>IF('Cálculos '!AC831="","",'Cálculos '!AC831)</f>
        <v/>
      </c>
      <c r="W825" s="172" t="str">
        <f>IF('Cálculos '!AD831="","",'Cálculos '!AD831)</f>
        <v/>
      </c>
      <c r="X825" s="172" t="str">
        <f>IF('Cálculos '!AE831="","",'Cálculos '!AE831)</f>
        <v/>
      </c>
      <c r="Y825" s="172" t="str">
        <f>IF('Cálculos '!AF831="","",'Cálculos '!AF831)</f>
        <v/>
      </c>
      <c r="Z825" s="172" t="str">
        <f>IF('Cálculos '!AG831="","",'Cálculos '!AG831)</f>
        <v/>
      </c>
      <c r="AA825" s="172" t="str">
        <f>IF('Cálculos '!AH831="","",'Cálculos '!AH831)</f>
        <v/>
      </c>
      <c r="AB825" s="172" t="str">
        <f>IF('Cálculos '!AI831="","",'Cálculos '!AI831)</f>
        <v/>
      </c>
      <c r="AC825" s="172" t="str">
        <f>IF('Cálculos '!AJ831="","",'Cálculos '!AJ831)</f>
        <v/>
      </c>
      <c r="AD825" s="172" t="str">
        <f>IF('Cálculos '!AK831="","",'Cálculos '!AK831)</f>
        <v/>
      </c>
      <c r="AE825" s="172" t="str">
        <f>IF('Cálculos '!AL831="","",'Cálculos '!AL831)</f>
        <v/>
      </c>
      <c r="AF825" s="172" t="str">
        <f>IF('Cálculos '!AM831="","",'Cálculos '!AM831)</f>
        <v/>
      </c>
      <c r="AG825" s="172" t="str">
        <f>IF('Cálculos '!AN831="","",'Cálculos '!AN831)</f>
        <v/>
      </c>
      <c r="AH825" s="172" t="str">
        <f>IF('Cálculos '!AO831="","",'Cálculos '!AO831)</f>
        <v/>
      </c>
      <c r="AI825" s="172" t="str">
        <f>IF('Cálculos '!AP831="","",'Cálculos '!AP831)</f>
        <v/>
      </c>
      <c r="AJ825" s="443" t="str">
        <f>IF('Cálculos '!AQ831="","",'Cálculos '!AQ831)</f>
        <v/>
      </c>
      <c r="AK825" s="446" t="str">
        <f>IF('Cálculos '!D831="","",AVERAGE(C825:AJ825))</f>
        <v/>
      </c>
      <c r="AM825" s="181">
        <f t="shared" si="470"/>
        <v>823</v>
      </c>
      <c r="AN825" s="284" t="str">
        <f t="shared" si="471"/>
        <v/>
      </c>
      <c r="AO825" s="285" t="str">
        <f t="shared" si="472"/>
        <v/>
      </c>
      <c r="AP825" s="285" t="str">
        <f t="shared" si="473"/>
        <v/>
      </c>
      <c r="AQ825" s="285" t="str">
        <f t="shared" si="474"/>
        <v/>
      </c>
      <c r="AR825" s="182" t="str">
        <f t="shared" si="475"/>
        <v/>
      </c>
      <c r="AS825" s="182" t="str">
        <f t="shared" si="476"/>
        <v/>
      </c>
      <c r="AT825" s="182" t="str">
        <f t="shared" si="477"/>
        <v/>
      </c>
      <c r="AU825" s="182" t="str">
        <f t="shared" si="478"/>
        <v/>
      </c>
      <c r="AV825" s="182" t="str">
        <f t="shared" si="479"/>
        <v/>
      </c>
      <c r="AW825" s="182" t="str">
        <f t="shared" si="480"/>
        <v/>
      </c>
      <c r="AX825" s="182" t="str">
        <f t="shared" si="481"/>
        <v/>
      </c>
      <c r="AY825" s="182" t="str">
        <f t="shared" si="482"/>
        <v/>
      </c>
      <c r="AZ825" s="182" t="str">
        <f t="shared" si="483"/>
        <v/>
      </c>
      <c r="BA825" s="182" t="str">
        <f t="shared" si="484"/>
        <v/>
      </c>
      <c r="BB825" s="182" t="str">
        <f t="shared" si="485"/>
        <v/>
      </c>
      <c r="BC825" s="182" t="str">
        <f t="shared" si="486"/>
        <v/>
      </c>
      <c r="BD825" s="182" t="str">
        <f t="shared" si="487"/>
        <v/>
      </c>
      <c r="BE825" s="182" t="str">
        <f t="shared" si="488"/>
        <v/>
      </c>
      <c r="BF825" s="182" t="str">
        <f t="shared" si="489"/>
        <v/>
      </c>
      <c r="BG825" s="182" t="str">
        <f t="shared" si="490"/>
        <v/>
      </c>
      <c r="BH825" s="182" t="str">
        <f t="shared" si="491"/>
        <v/>
      </c>
      <c r="BI825" s="182" t="str">
        <f t="shared" si="492"/>
        <v/>
      </c>
      <c r="BJ825" s="182" t="str">
        <f t="shared" si="493"/>
        <v/>
      </c>
      <c r="BK825" s="182" t="str">
        <f t="shared" si="494"/>
        <v/>
      </c>
      <c r="BL825" s="182" t="str">
        <f t="shared" si="495"/>
        <v/>
      </c>
      <c r="BM825" s="182" t="str">
        <f t="shared" si="496"/>
        <v/>
      </c>
      <c r="BN825" s="182" t="str">
        <f t="shared" si="497"/>
        <v/>
      </c>
      <c r="BO825" s="182" t="str">
        <f t="shared" si="498"/>
        <v/>
      </c>
      <c r="BP825" s="182" t="str">
        <f t="shared" si="499"/>
        <v/>
      </c>
      <c r="BQ825" s="182" t="str">
        <f t="shared" si="500"/>
        <v/>
      </c>
      <c r="BR825" s="182" t="str">
        <f t="shared" si="501"/>
        <v/>
      </c>
      <c r="BS825" s="182" t="str">
        <f t="shared" si="502"/>
        <v/>
      </c>
      <c r="BT825" s="182" t="str">
        <f t="shared" si="503"/>
        <v/>
      </c>
      <c r="BU825" s="183" t="str">
        <f t="shared" si="504"/>
        <v/>
      </c>
      <c r="BV825" s="184" t="str">
        <f>IF('Cálculos '!C831="","",AVERAGE(AN825:BU825))</f>
        <v/>
      </c>
    </row>
    <row r="826" spans="2:74" ht="17.25" hidden="1" thickBot="1" x14ac:dyDescent="0.35">
      <c r="B826" s="165">
        <f t="shared" si="469"/>
        <v>824</v>
      </c>
      <c r="C826" s="171" t="str">
        <f>IF('Cálculos '!J832="","",'Cálculos '!J832)</f>
        <v/>
      </c>
      <c r="D826" s="172" t="str">
        <f>IF('Cálculos '!K832="","",'Cálculos '!K832)</f>
        <v/>
      </c>
      <c r="E826" s="172" t="str">
        <f>IF('Cálculos '!L832="","",'Cálculos '!L832)</f>
        <v/>
      </c>
      <c r="F826" s="172" t="str">
        <f>IF('Cálculos '!M832="","",'Cálculos '!M832)</f>
        <v/>
      </c>
      <c r="G826" s="172" t="str">
        <f>IF('Cálculos '!N832="","",'Cálculos '!N832)</f>
        <v/>
      </c>
      <c r="H826" s="172" t="str">
        <f>IF('Cálculos '!O832="","",'Cálculos '!O832)</f>
        <v/>
      </c>
      <c r="I826" s="172" t="str">
        <f>IF('Cálculos '!P832="","",'Cálculos '!P832)</f>
        <v/>
      </c>
      <c r="J826" s="172" t="str">
        <f>IF('Cálculos '!Q832="","",'Cálculos '!Q832)</f>
        <v/>
      </c>
      <c r="K826" s="172" t="str">
        <f>IF('Cálculos '!R832="","",'Cálculos '!R832)</f>
        <v/>
      </c>
      <c r="L826" s="172" t="str">
        <f>IF('Cálculos '!S832="","",'Cálculos '!S832)</f>
        <v/>
      </c>
      <c r="M826" s="172" t="str">
        <f>IF('Cálculos '!T832="","",'Cálculos '!T832)</f>
        <v/>
      </c>
      <c r="N826" s="172" t="str">
        <f>IF('Cálculos '!U832="","",'Cálculos '!U832)</f>
        <v/>
      </c>
      <c r="O826" s="172" t="str">
        <f>IF('Cálculos '!V832="","",'Cálculos '!V832)</f>
        <v/>
      </c>
      <c r="P826" s="172" t="str">
        <f>IF('Cálculos '!W832="","",'Cálculos '!W832)</f>
        <v/>
      </c>
      <c r="Q826" s="172" t="str">
        <f>IF('Cálculos '!X832="","",'Cálculos '!X832)</f>
        <v/>
      </c>
      <c r="R826" s="172" t="str">
        <f>IF('Cálculos '!Y832="","",'Cálculos '!Y832)</f>
        <v/>
      </c>
      <c r="S826" s="172" t="str">
        <f>IF('Cálculos '!Z832="","",'Cálculos '!Z832)</f>
        <v/>
      </c>
      <c r="T826" s="172" t="str">
        <f>IF('Cálculos '!AA832="","",'Cálculos '!AA832)</f>
        <v/>
      </c>
      <c r="U826" s="172" t="str">
        <f>IF('Cálculos '!AB832="","",'Cálculos '!AB832)</f>
        <v/>
      </c>
      <c r="V826" s="172" t="str">
        <f>IF('Cálculos '!AC832="","",'Cálculos '!AC832)</f>
        <v/>
      </c>
      <c r="W826" s="172" t="str">
        <f>IF('Cálculos '!AD832="","",'Cálculos '!AD832)</f>
        <v/>
      </c>
      <c r="X826" s="172" t="str">
        <f>IF('Cálculos '!AE832="","",'Cálculos '!AE832)</f>
        <v/>
      </c>
      <c r="Y826" s="172" t="str">
        <f>IF('Cálculos '!AF832="","",'Cálculos '!AF832)</f>
        <v/>
      </c>
      <c r="Z826" s="172" t="str">
        <f>IF('Cálculos '!AG832="","",'Cálculos '!AG832)</f>
        <v/>
      </c>
      <c r="AA826" s="172" t="str">
        <f>IF('Cálculos '!AH832="","",'Cálculos '!AH832)</f>
        <v/>
      </c>
      <c r="AB826" s="172" t="str">
        <f>IF('Cálculos '!AI832="","",'Cálculos '!AI832)</f>
        <v/>
      </c>
      <c r="AC826" s="172" t="str">
        <f>IF('Cálculos '!AJ832="","",'Cálculos '!AJ832)</f>
        <v/>
      </c>
      <c r="AD826" s="172" t="str">
        <f>IF('Cálculos '!AK832="","",'Cálculos '!AK832)</f>
        <v/>
      </c>
      <c r="AE826" s="172" t="str">
        <f>IF('Cálculos '!AL832="","",'Cálculos '!AL832)</f>
        <v/>
      </c>
      <c r="AF826" s="172" t="str">
        <f>IF('Cálculos '!AM832="","",'Cálculos '!AM832)</f>
        <v/>
      </c>
      <c r="AG826" s="172" t="str">
        <f>IF('Cálculos '!AN832="","",'Cálculos '!AN832)</f>
        <v/>
      </c>
      <c r="AH826" s="172" t="str">
        <f>IF('Cálculos '!AO832="","",'Cálculos '!AO832)</f>
        <v/>
      </c>
      <c r="AI826" s="172" t="str">
        <f>IF('Cálculos '!AP832="","",'Cálculos '!AP832)</f>
        <v/>
      </c>
      <c r="AJ826" s="443" t="str">
        <f>IF('Cálculos '!AQ832="","",'Cálculos '!AQ832)</f>
        <v/>
      </c>
      <c r="AK826" s="446" t="str">
        <f>IF('Cálculos '!D832="","",AVERAGE(C826:AJ826))</f>
        <v/>
      </c>
      <c r="AM826" s="181">
        <f t="shared" si="470"/>
        <v>824</v>
      </c>
      <c r="AN826" s="284" t="str">
        <f t="shared" si="471"/>
        <v/>
      </c>
      <c r="AO826" s="285" t="str">
        <f t="shared" si="472"/>
        <v/>
      </c>
      <c r="AP826" s="285" t="str">
        <f t="shared" si="473"/>
        <v/>
      </c>
      <c r="AQ826" s="285" t="str">
        <f t="shared" si="474"/>
        <v/>
      </c>
      <c r="AR826" s="182" t="str">
        <f t="shared" si="475"/>
        <v/>
      </c>
      <c r="AS826" s="182" t="str">
        <f t="shared" si="476"/>
        <v/>
      </c>
      <c r="AT826" s="182" t="str">
        <f t="shared" si="477"/>
        <v/>
      </c>
      <c r="AU826" s="182" t="str">
        <f t="shared" si="478"/>
        <v/>
      </c>
      <c r="AV826" s="182" t="str">
        <f t="shared" si="479"/>
        <v/>
      </c>
      <c r="AW826" s="182" t="str">
        <f t="shared" si="480"/>
        <v/>
      </c>
      <c r="AX826" s="182" t="str">
        <f t="shared" si="481"/>
        <v/>
      </c>
      <c r="AY826" s="182" t="str">
        <f t="shared" si="482"/>
        <v/>
      </c>
      <c r="AZ826" s="182" t="str">
        <f t="shared" si="483"/>
        <v/>
      </c>
      <c r="BA826" s="182" t="str">
        <f t="shared" si="484"/>
        <v/>
      </c>
      <c r="BB826" s="182" t="str">
        <f t="shared" si="485"/>
        <v/>
      </c>
      <c r="BC826" s="182" t="str">
        <f t="shared" si="486"/>
        <v/>
      </c>
      <c r="BD826" s="182" t="str">
        <f t="shared" si="487"/>
        <v/>
      </c>
      <c r="BE826" s="182" t="str">
        <f t="shared" si="488"/>
        <v/>
      </c>
      <c r="BF826" s="182" t="str">
        <f t="shared" si="489"/>
        <v/>
      </c>
      <c r="BG826" s="182" t="str">
        <f t="shared" si="490"/>
        <v/>
      </c>
      <c r="BH826" s="182" t="str">
        <f t="shared" si="491"/>
        <v/>
      </c>
      <c r="BI826" s="182" t="str">
        <f t="shared" si="492"/>
        <v/>
      </c>
      <c r="BJ826" s="182" t="str">
        <f t="shared" si="493"/>
        <v/>
      </c>
      <c r="BK826" s="182" t="str">
        <f t="shared" si="494"/>
        <v/>
      </c>
      <c r="BL826" s="182" t="str">
        <f t="shared" si="495"/>
        <v/>
      </c>
      <c r="BM826" s="182" t="str">
        <f t="shared" si="496"/>
        <v/>
      </c>
      <c r="BN826" s="182" t="str">
        <f t="shared" si="497"/>
        <v/>
      </c>
      <c r="BO826" s="182" t="str">
        <f t="shared" si="498"/>
        <v/>
      </c>
      <c r="BP826" s="182" t="str">
        <f t="shared" si="499"/>
        <v/>
      </c>
      <c r="BQ826" s="182" t="str">
        <f t="shared" si="500"/>
        <v/>
      </c>
      <c r="BR826" s="182" t="str">
        <f t="shared" si="501"/>
        <v/>
      </c>
      <c r="BS826" s="182" t="str">
        <f t="shared" si="502"/>
        <v/>
      </c>
      <c r="BT826" s="182" t="str">
        <f t="shared" si="503"/>
        <v/>
      </c>
      <c r="BU826" s="183" t="str">
        <f t="shared" si="504"/>
        <v/>
      </c>
      <c r="BV826" s="184" t="str">
        <f>IF('Cálculos '!C832="","",AVERAGE(AN826:BU826))</f>
        <v/>
      </c>
    </row>
    <row r="827" spans="2:74" ht="17.25" hidden="1" thickBot="1" x14ac:dyDescent="0.35">
      <c r="B827" s="165">
        <f t="shared" si="469"/>
        <v>825</v>
      </c>
      <c r="C827" s="171" t="str">
        <f>IF('Cálculos '!J833="","",'Cálculos '!J833)</f>
        <v/>
      </c>
      <c r="D827" s="172" t="str">
        <f>IF('Cálculos '!K833="","",'Cálculos '!K833)</f>
        <v/>
      </c>
      <c r="E827" s="172" t="str">
        <f>IF('Cálculos '!L833="","",'Cálculos '!L833)</f>
        <v/>
      </c>
      <c r="F827" s="172" t="str">
        <f>IF('Cálculos '!M833="","",'Cálculos '!M833)</f>
        <v/>
      </c>
      <c r="G827" s="172" t="str">
        <f>IF('Cálculos '!N833="","",'Cálculos '!N833)</f>
        <v/>
      </c>
      <c r="H827" s="172" t="str">
        <f>IF('Cálculos '!O833="","",'Cálculos '!O833)</f>
        <v/>
      </c>
      <c r="I827" s="172" t="str">
        <f>IF('Cálculos '!P833="","",'Cálculos '!P833)</f>
        <v/>
      </c>
      <c r="J827" s="172" t="str">
        <f>IF('Cálculos '!Q833="","",'Cálculos '!Q833)</f>
        <v/>
      </c>
      <c r="K827" s="172" t="str">
        <f>IF('Cálculos '!R833="","",'Cálculos '!R833)</f>
        <v/>
      </c>
      <c r="L827" s="172" t="str">
        <f>IF('Cálculos '!S833="","",'Cálculos '!S833)</f>
        <v/>
      </c>
      <c r="M827" s="172" t="str">
        <f>IF('Cálculos '!T833="","",'Cálculos '!T833)</f>
        <v/>
      </c>
      <c r="N827" s="172" t="str">
        <f>IF('Cálculos '!U833="","",'Cálculos '!U833)</f>
        <v/>
      </c>
      <c r="O827" s="172" t="str">
        <f>IF('Cálculos '!V833="","",'Cálculos '!V833)</f>
        <v/>
      </c>
      <c r="P827" s="172" t="str">
        <f>IF('Cálculos '!W833="","",'Cálculos '!W833)</f>
        <v/>
      </c>
      <c r="Q827" s="172" t="str">
        <f>IF('Cálculos '!X833="","",'Cálculos '!X833)</f>
        <v/>
      </c>
      <c r="R827" s="172" t="str">
        <f>IF('Cálculos '!Y833="","",'Cálculos '!Y833)</f>
        <v/>
      </c>
      <c r="S827" s="172" t="str">
        <f>IF('Cálculos '!Z833="","",'Cálculos '!Z833)</f>
        <v/>
      </c>
      <c r="T827" s="172" t="str">
        <f>IF('Cálculos '!AA833="","",'Cálculos '!AA833)</f>
        <v/>
      </c>
      <c r="U827" s="172" t="str">
        <f>IF('Cálculos '!AB833="","",'Cálculos '!AB833)</f>
        <v/>
      </c>
      <c r="V827" s="172" t="str">
        <f>IF('Cálculos '!AC833="","",'Cálculos '!AC833)</f>
        <v/>
      </c>
      <c r="W827" s="172" t="str">
        <f>IF('Cálculos '!AD833="","",'Cálculos '!AD833)</f>
        <v/>
      </c>
      <c r="X827" s="172" t="str">
        <f>IF('Cálculos '!AE833="","",'Cálculos '!AE833)</f>
        <v/>
      </c>
      <c r="Y827" s="172" t="str">
        <f>IF('Cálculos '!AF833="","",'Cálculos '!AF833)</f>
        <v/>
      </c>
      <c r="Z827" s="172" t="str">
        <f>IF('Cálculos '!AG833="","",'Cálculos '!AG833)</f>
        <v/>
      </c>
      <c r="AA827" s="172" t="str">
        <f>IF('Cálculos '!AH833="","",'Cálculos '!AH833)</f>
        <v/>
      </c>
      <c r="AB827" s="172" t="str">
        <f>IF('Cálculos '!AI833="","",'Cálculos '!AI833)</f>
        <v/>
      </c>
      <c r="AC827" s="172" t="str">
        <f>IF('Cálculos '!AJ833="","",'Cálculos '!AJ833)</f>
        <v/>
      </c>
      <c r="AD827" s="172" t="str">
        <f>IF('Cálculos '!AK833="","",'Cálculos '!AK833)</f>
        <v/>
      </c>
      <c r="AE827" s="172" t="str">
        <f>IF('Cálculos '!AL833="","",'Cálculos '!AL833)</f>
        <v/>
      </c>
      <c r="AF827" s="172" t="str">
        <f>IF('Cálculos '!AM833="","",'Cálculos '!AM833)</f>
        <v/>
      </c>
      <c r="AG827" s="172" t="str">
        <f>IF('Cálculos '!AN833="","",'Cálculos '!AN833)</f>
        <v/>
      </c>
      <c r="AH827" s="172" t="str">
        <f>IF('Cálculos '!AO833="","",'Cálculos '!AO833)</f>
        <v/>
      </c>
      <c r="AI827" s="172" t="str">
        <f>IF('Cálculos '!AP833="","",'Cálculos '!AP833)</f>
        <v/>
      </c>
      <c r="AJ827" s="443" t="str">
        <f>IF('Cálculos '!AQ833="","",'Cálculos '!AQ833)</f>
        <v/>
      </c>
      <c r="AK827" s="446" t="str">
        <f>IF('Cálculos '!D833="","",AVERAGE(C827:AJ827))</f>
        <v/>
      </c>
      <c r="AM827" s="181">
        <f t="shared" si="470"/>
        <v>825</v>
      </c>
      <c r="AN827" s="284" t="str">
        <f t="shared" si="471"/>
        <v/>
      </c>
      <c r="AO827" s="285" t="str">
        <f t="shared" si="472"/>
        <v/>
      </c>
      <c r="AP827" s="285" t="str">
        <f t="shared" si="473"/>
        <v/>
      </c>
      <c r="AQ827" s="285" t="str">
        <f t="shared" si="474"/>
        <v/>
      </c>
      <c r="AR827" s="182" t="str">
        <f t="shared" si="475"/>
        <v/>
      </c>
      <c r="AS827" s="182" t="str">
        <f t="shared" si="476"/>
        <v/>
      </c>
      <c r="AT827" s="182" t="str">
        <f t="shared" si="477"/>
        <v/>
      </c>
      <c r="AU827" s="182" t="str">
        <f t="shared" si="478"/>
        <v/>
      </c>
      <c r="AV827" s="182" t="str">
        <f t="shared" si="479"/>
        <v/>
      </c>
      <c r="AW827" s="182" t="str">
        <f t="shared" si="480"/>
        <v/>
      </c>
      <c r="AX827" s="182" t="str">
        <f t="shared" si="481"/>
        <v/>
      </c>
      <c r="AY827" s="182" t="str">
        <f t="shared" si="482"/>
        <v/>
      </c>
      <c r="AZ827" s="182" t="str">
        <f t="shared" si="483"/>
        <v/>
      </c>
      <c r="BA827" s="182" t="str">
        <f t="shared" si="484"/>
        <v/>
      </c>
      <c r="BB827" s="182" t="str">
        <f t="shared" si="485"/>
        <v/>
      </c>
      <c r="BC827" s="182" t="str">
        <f t="shared" si="486"/>
        <v/>
      </c>
      <c r="BD827" s="182" t="str">
        <f t="shared" si="487"/>
        <v/>
      </c>
      <c r="BE827" s="182" t="str">
        <f t="shared" si="488"/>
        <v/>
      </c>
      <c r="BF827" s="182" t="str">
        <f t="shared" si="489"/>
        <v/>
      </c>
      <c r="BG827" s="182" t="str">
        <f t="shared" si="490"/>
        <v/>
      </c>
      <c r="BH827" s="182" t="str">
        <f t="shared" si="491"/>
        <v/>
      </c>
      <c r="BI827" s="182" t="str">
        <f t="shared" si="492"/>
        <v/>
      </c>
      <c r="BJ827" s="182" t="str">
        <f t="shared" si="493"/>
        <v/>
      </c>
      <c r="BK827" s="182" t="str">
        <f t="shared" si="494"/>
        <v/>
      </c>
      <c r="BL827" s="182" t="str">
        <f t="shared" si="495"/>
        <v/>
      </c>
      <c r="BM827" s="182" t="str">
        <f t="shared" si="496"/>
        <v/>
      </c>
      <c r="BN827" s="182" t="str">
        <f t="shared" si="497"/>
        <v/>
      </c>
      <c r="BO827" s="182" t="str">
        <f t="shared" si="498"/>
        <v/>
      </c>
      <c r="BP827" s="182" t="str">
        <f t="shared" si="499"/>
        <v/>
      </c>
      <c r="BQ827" s="182" t="str">
        <f t="shared" si="500"/>
        <v/>
      </c>
      <c r="BR827" s="182" t="str">
        <f t="shared" si="501"/>
        <v/>
      </c>
      <c r="BS827" s="182" t="str">
        <f t="shared" si="502"/>
        <v/>
      </c>
      <c r="BT827" s="182" t="str">
        <f t="shared" si="503"/>
        <v/>
      </c>
      <c r="BU827" s="183" t="str">
        <f t="shared" si="504"/>
        <v/>
      </c>
      <c r="BV827" s="184" t="str">
        <f>IF('Cálculos '!C833="","",AVERAGE(AN827:BU827))</f>
        <v/>
      </c>
    </row>
    <row r="828" spans="2:74" ht="17.25" hidden="1" thickBot="1" x14ac:dyDescent="0.35">
      <c r="B828" s="165">
        <f t="shared" si="469"/>
        <v>826</v>
      </c>
      <c r="C828" s="171" t="str">
        <f>IF('Cálculos '!J834="","",'Cálculos '!J834)</f>
        <v/>
      </c>
      <c r="D828" s="172" t="str">
        <f>IF('Cálculos '!K834="","",'Cálculos '!K834)</f>
        <v/>
      </c>
      <c r="E828" s="172" t="str">
        <f>IF('Cálculos '!L834="","",'Cálculos '!L834)</f>
        <v/>
      </c>
      <c r="F828" s="172" t="str">
        <f>IF('Cálculos '!M834="","",'Cálculos '!M834)</f>
        <v/>
      </c>
      <c r="G828" s="172" t="str">
        <f>IF('Cálculos '!N834="","",'Cálculos '!N834)</f>
        <v/>
      </c>
      <c r="H828" s="172" t="str">
        <f>IF('Cálculos '!O834="","",'Cálculos '!O834)</f>
        <v/>
      </c>
      <c r="I828" s="172" t="str">
        <f>IF('Cálculos '!P834="","",'Cálculos '!P834)</f>
        <v/>
      </c>
      <c r="J828" s="172" t="str">
        <f>IF('Cálculos '!Q834="","",'Cálculos '!Q834)</f>
        <v/>
      </c>
      <c r="K828" s="172" t="str">
        <f>IF('Cálculos '!R834="","",'Cálculos '!R834)</f>
        <v/>
      </c>
      <c r="L828" s="172" t="str">
        <f>IF('Cálculos '!S834="","",'Cálculos '!S834)</f>
        <v/>
      </c>
      <c r="M828" s="172" t="str">
        <f>IF('Cálculos '!T834="","",'Cálculos '!T834)</f>
        <v/>
      </c>
      <c r="N828" s="172" t="str">
        <f>IF('Cálculos '!U834="","",'Cálculos '!U834)</f>
        <v/>
      </c>
      <c r="O828" s="172" t="str">
        <f>IF('Cálculos '!V834="","",'Cálculos '!V834)</f>
        <v/>
      </c>
      <c r="P828" s="172" t="str">
        <f>IF('Cálculos '!W834="","",'Cálculos '!W834)</f>
        <v/>
      </c>
      <c r="Q828" s="172" t="str">
        <f>IF('Cálculos '!X834="","",'Cálculos '!X834)</f>
        <v/>
      </c>
      <c r="R828" s="172" t="str">
        <f>IF('Cálculos '!Y834="","",'Cálculos '!Y834)</f>
        <v/>
      </c>
      <c r="S828" s="172" t="str">
        <f>IF('Cálculos '!Z834="","",'Cálculos '!Z834)</f>
        <v/>
      </c>
      <c r="T828" s="172" t="str">
        <f>IF('Cálculos '!AA834="","",'Cálculos '!AA834)</f>
        <v/>
      </c>
      <c r="U828" s="172" t="str">
        <f>IF('Cálculos '!AB834="","",'Cálculos '!AB834)</f>
        <v/>
      </c>
      <c r="V828" s="172" t="str">
        <f>IF('Cálculos '!AC834="","",'Cálculos '!AC834)</f>
        <v/>
      </c>
      <c r="W828" s="172" t="str">
        <f>IF('Cálculos '!AD834="","",'Cálculos '!AD834)</f>
        <v/>
      </c>
      <c r="X828" s="172" t="str">
        <f>IF('Cálculos '!AE834="","",'Cálculos '!AE834)</f>
        <v/>
      </c>
      <c r="Y828" s="172" t="str">
        <f>IF('Cálculos '!AF834="","",'Cálculos '!AF834)</f>
        <v/>
      </c>
      <c r="Z828" s="172" t="str">
        <f>IF('Cálculos '!AG834="","",'Cálculos '!AG834)</f>
        <v/>
      </c>
      <c r="AA828" s="172" t="str">
        <f>IF('Cálculos '!AH834="","",'Cálculos '!AH834)</f>
        <v/>
      </c>
      <c r="AB828" s="172" t="str">
        <f>IF('Cálculos '!AI834="","",'Cálculos '!AI834)</f>
        <v/>
      </c>
      <c r="AC828" s="172" t="str">
        <f>IF('Cálculos '!AJ834="","",'Cálculos '!AJ834)</f>
        <v/>
      </c>
      <c r="AD828" s="172" t="str">
        <f>IF('Cálculos '!AK834="","",'Cálculos '!AK834)</f>
        <v/>
      </c>
      <c r="AE828" s="172" t="str">
        <f>IF('Cálculos '!AL834="","",'Cálculos '!AL834)</f>
        <v/>
      </c>
      <c r="AF828" s="172" t="str">
        <f>IF('Cálculos '!AM834="","",'Cálculos '!AM834)</f>
        <v/>
      </c>
      <c r="AG828" s="172" t="str">
        <f>IF('Cálculos '!AN834="","",'Cálculos '!AN834)</f>
        <v/>
      </c>
      <c r="AH828" s="172" t="str">
        <f>IF('Cálculos '!AO834="","",'Cálculos '!AO834)</f>
        <v/>
      </c>
      <c r="AI828" s="172" t="str">
        <f>IF('Cálculos '!AP834="","",'Cálculos '!AP834)</f>
        <v/>
      </c>
      <c r="AJ828" s="443" t="str">
        <f>IF('Cálculos '!AQ834="","",'Cálculos '!AQ834)</f>
        <v/>
      </c>
      <c r="AK828" s="446" t="str">
        <f>IF('Cálculos '!D834="","",AVERAGE(C828:AJ828))</f>
        <v/>
      </c>
      <c r="AM828" s="181">
        <f t="shared" si="470"/>
        <v>826</v>
      </c>
      <c r="AN828" s="284" t="str">
        <f t="shared" si="471"/>
        <v/>
      </c>
      <c r="AO828" s="285" t="str">
        <f t="shared" si="472"/>
        <v/>
      </c>
      <c r="AP828" s="285" t="str">
        <f t="shared" si="473"/>
        <v/>
      </c>
      <c r="AQ828" s="285" t="str">
        <f t="shared" si="474"/>
        <v/>
      </c>
      <c r="AR828" s="182" t="str">
        <f t="shared" si="475"/>
        <v/>
      </c>
      <c r="AS828" s="182" t="str">
        <f t="shared" si="476"/>
        <v/>
      </c>
      <c r="AT828" s="182" t="str">
        <f t="shared" si="477"/>
        <v/>
      </c>
      <c r="AU828" s="182" t="str">
        <f t="shared" si="478"/>
        <v/>
      </c>
      <c r="AV828" s="182" t="str">
        <f t="shared" si="479"/>
        <v/>
      </c>
      <c r="AW828" s="182" t="str">
        <f t="shared" si="480"/>
        <v/>
      </c>
      <c r="AX828" s="182" t="str">
        <f t="shared" si="481"/>
        <v/>
      </c>
      <c r="AY828" s="182" t="str">
        <f t="shared" si="482"/>
        <v/>
      </c>
      <c r="AZ828" s="182" t="str">
        <f t="shared" si="483"/>
        <v/>
      </c>
      <c r="BA828" s="182" t="str">
        <f t="shared" si="484"/>
        <v/>
      </c>
      <c r="BB828" s="182" t="str">
        <f t="shared" si="485"/>
        <v/>
      </c>
      <c r="BC828" s="182" t="str">
        <f t="shared" si="486"/>
        <v/>
      </c>
      <c r="BD828" s="182" t="str">
        <f t="shared" si="487"/>
        <v/>
      </c>
      <c r="BE828" s="182" t="str">
        <f t="shared" si="488"/>
        <v/>
      </c>
      <c r="BF828" s="182" t="str">
        <f t="shared" si="489"/>
        <v/>
      </c>
      <c r="BG828" s="182" t="str">
        <f t="shared" si="490"/>
        <v/>
      </c>
      <c r="BH828" s="182" t="str">
        <f t="shared" si="491"/>
        <v/>
      </c>
      <c r="BI828" s="182" t="str">
        <f t="shared" si="492"/>
        <v/>
      </c>
      <c r="BJ828" s="182" t="str">
        <f t="shared" si="493"/>
        <v/>
      </c>
      <c r="BK828" s="182" t="str">
        <f t="shared" si="494"/>
        <v/>
      </c>
      <c r="BL828" s="182" t="str">
        <f t="shared" si="495"/>
        <v/>
      </c>
      <c r="BM828" s="182" t="str">
        <f t="shared" si="496"/>
        <v/>
      </c>
      <c r="BN828" s="182" t="str">
        <f t="shared" si="497"/>
        <v/>
      </c>
      <c r="BO828" s="182" t="str">
        <f t="shared" si="498"/>
        <v/>
      </c>
      <c r="BP828" s="182" t="str">
        <f t="shared" si="499"/>
        <v/>
      </c>
      <c r="BQ828" s="182" t="str">
        <f t="shared" si="500"/>
        <v/>
      </c>
      <c r="BR828" s="182" t="str">
        <f t="shared" si="501"/>
        <v/>
      </c>
      <c r="BS828" s="182" t="str">
        <f t="shared" si="502"/>
        <v/>
      </c>
      <c r="BT828" s="182" t="str">
        <f t="shared" si="503"/>
        <v/>
      </c>
      <c r="BU828" s="183" t="str">
        <f t="shared" si="504"/>
        <v/>
      </c>
      <c r="BV828" s="184" t="str">
        <f>IF('Cálculos '!C834="","",AVERAGE(AN828:BU828))</f>
        <v/>
      </c>
    </row>
    <row r="829" spans="2:74" ht="17.25" hidden="1" thickBot="1" x14ac:dyDescent="0.35">
      <c r="B829" s="165">
        <f t="shared" si="469"/>
        <v>827</v>
      </c>
      <c r="C829" s="171" t="str">
        <f>IF('Cálculos '!J835="","",'Cálculos '!J835)</f>
        <v/>
      </c>
      <c r="D829" s="172" t="str">
        <f>IF('Cálculos '!K835="","",'Cálculos '!K835)</f>
        <v/>
      </c>
      <c r="E829" s="172" t="str">
        <f>IF('Cálculos '!L835="","",'Cálculos '!L835)</f>
        <v/>
      </c>
      <c r="F829" s="172" t="str">
        <f>IF('Cálculos '!M835="","",'Cálculos '!M835)</f>
        <v/>
      </c>
      <c r="G829" s="172" t="str">
        <f>IF('Cálculos '!N835="","",'Cálculos '!N835)</f>
        <v/>
      </c>
      <c r="H829" s="172" t="str">
        <f>IF('Cálculos '!O835="","",'Cálculos '!O835)</f>
        <v/>
      </c>
      <c r="I829" s="172" t="str">
        <f>IF('Cálculos '!P835="","",'Cálculos '!P835)</f>
        <v/>
      </c>
      <c r="J829" s="172" t="str">
        <f>IF('Cálculos '!Q835="","",'Cálculos '!Q835)</f>
        <v/>
      </c>
      <c r="K829" s="172" t="str">
        <f>IF('Cálculos '!R835="","",'Cálculos '!R835)</f>
        <v/>
      </c>
      <c r="L829" s="172" t="str">
        <f>IF('Cálculos '!S835="","",'Cálculos '!S835)</f>
        <v/>
      </c>
      <c r="M829" s="172" t="str">
        <f>IF('Cálculos '!T835="","",'Cálculos '!T835)</f>
        <v/>
      </c>
      <c r="N829" s="172" t="str">
        <f>IF('Cálculos '!U835="","",'Cálculos '!U835)</f>
        <v/>
      </c>
      <c r="O829" s="172" t="str">
        <f>IF('Cálculos '!V835="","",'Cálculos '!V835)</f>
        <v/>
      </c>
      <c r="P829" s="172" t="str">
        <f>IF('Cálculos '!W835="","",'Cálculos '!W835)</f>
        <v/>
      </c>
      <c r="Q829" s="172" t="str">
        <f>IF('Cálculos '!X835="","",'Cálculos '!X835)</f>
        <v/>
      </c>
      <c r="R829" s="172" t="str">
        <f>IF('Cálculos '!Y835="","",'Cálculos '!Y835)</f>
        <v/>
      </c>
      <c r="S829" s="172" t="str">
        <f>IF('Cálculos '!Z835="","",'Cálculos '!Z835)</f>
        <v/>
      </c>
      <c r="T829" s="172" t="str">
        <f>IF('Cálculos '!AA835="","",'Cálculos '!AA835)</f>
        <v/>
      </c>
      <c r="U829" s="172" t="str">
        <f>IF('Cálculos '!AB835="","",'Cálculos '!AB835)</f>
        <v/>
      </c>
      <c r="V829" s="172" t="str">
        <f>IF('Cálculos '!AC835="","",'Cálculos '!AC835)</f>
        <v/>
      </c>
      <c r="W829" s="172" t="str">
        <f>IF('Cálculos '!AD835="","",'Cálculos '!AD835)</f>
        <v/>
      </c>
      <c r="X829" s="172" t="str">
        <f>IF('Cálculos '!AE835="","",'Cálculos '!AE835)</f>
        <v/>
      </c>
      <c r="Y829" s="172" t="str">
        <f>IF('Cálculos '!AF835="","",'Cálculos '!AF835)</f>
        <v/>
      </c>
      <c r="Z829" s="172" t="str">
        <f>IF('Cálculos '!AG835="","",'Cálculos '!AG835)</f>
        <v/>
      </c>
      <c r="AA829" s="172" t="str">
        <f>IF('Cálculos '!AH835="","",'Cálculos '!AH835)</f>
        <v/>
      </c>
      <c r="AB829" s="172" t="str">
        <f>IF('Cálculos '!AI835="","",'Cálculos '!AI835)</f>
        <v/>
      </c>
      <c r="AC829" s="172" t="str">
        <f>IF('Cálculos '!AJ835="","",'Cálculos '!AJ835)</f>
        <v/>
      </c>
      <c r="AD829" s="172" t="str">
        <f>IF('Cálculos '!AK835="","",'Cálculos '!AK835)</f>
        <v/>
      </c>
      <c r="AE829" s="172" t="str">
        <f>IF('Cálculos '!AL835="","",'Cálculos '!AL835)</f>
        <v/>
      </c>
      <c r="AF829" s="172" t="str">
        <f>IF('Cálculos '!AM835="","",'Cálculos '!AM835)</f>
        <v/>
      </c>
      <c r="AG829" s="172" t="str">
        <f>IF('Cálculos '!AN835="","",'Cálculos '!AN835)</f>
        <v/>
      </c>
      <c r="AH829" s="172" t="str">
        <f>IF('Cálculos '!AO835="","",'Cálculos '!AO835)</f>
        <v/>
      </c>
      <c r="AI829" s="172" t="str">
        <f>IF('Cálculos '!AP835="","",'Cálculos '!AP835)</f>
        <v/>
      </c>
      <c r="AJ829" s="443" t="str">
        <f>IF('Cálculos '!AQ835="","",'Cálculos '!AQ835)</f>
        <v/>
      </c>
      <c r="AK829" s="446" t="str">
        <f>IF('Cálculos '!D835="","",AVERAGE(C829:AJ829))</f>
        <v/>
      </c>
      <c r="AM829" s="181">
        <f t="shared" si="470"/>
        <v>827</v>
      </c>
      <c r="AN829" s="284" t="str">
        <f t="shared" si="471"/>
        <v/>
      </c>
      <c r="AO829" s="285" t="str">
        <f t="shared" si="472"/>
        <v/>
      </c>
      <c r="AP829" s="285" t="str">
        <f t="shared" si="473"/>
        <v/>
      </c>
      <c r="AQ829" s="285" t="str">
        <f t="shared" si="474"/>
        <v/>
      </c>
      <c r="AR829" s="182" t="str">
        <f t="shared" si="475"/>
        <v/>
      </c>
      <c r="AS829" s="182" t="str">
        <f t="shared" si="476"/>
        <v/>
      </c>
      <c r="AT829" s="182" t="str">
        <f t="shared" si="477"/>
        <v/>
      </c>
      <c r="AU829" s="182" t="str">
        <f t="shared" si="478"/>
        <v/>
      </c>
      <c r="AV829" s="182" t="str">
        <f t="shared" si="479"/>
        <v/>
      </c>
      <c r="AW829" s="182" t="str">
        <f t="shared" si="480"/>
        <v/>
      </c>
      <c r="AX829" s="182" t="str">
        <f t="shared" si="481"/>
        <v/>
      </c>
      <c r="AY829" s="182" t="str">
        <f t="shared" si="482"/>
        <v/>
      </c>
      <c r="AZ829" s="182" t="str">
        <f t="shared" si="483"/>
        <v/>
      </c>
      <c r="BA829" s="182" t="str">
        <f t="shared" si="484"/>
        <v/>
      </c>
      <c r="BB829" s="182" t="str">
        <f t="shared" si="485"/>
        <v/>
      </c>
      <c r="BC829" s="182" t="str">
        <f t="shared" si="486"/>
        <v/>
      </c>
      <c r="BD829" s="182" t="str">
        <f t="shared" si="487"/>
        <v/>
      </c>
      <c r="BE829" s="182" t="str">
        <f t="shared" si="488"/>
        <v/>
      </c>
      <c r="BF829" s="182" t="str">
        <f t="shared" si="489"/>
        <v/>
      </c>
      <c r="BG829" s="182" t="str">
        <f t="shared" si="490"/>
        <v/>
      </c>
      <c r="BH829" s="182" t="str">
        <f t="shared" si="491"/>
        <v/>
      </c>
      <c r="BI829" s="182" t="str">
        <f t="shared" si="492"/>
        <v/>
      </c>
      <c r="BJ829" s="182" t="str">
        <f t="shared" si="493"/>
        <v/>
      </c>
      <c r="BK829" s="182" t="str">
        <f t="shared" si="494"/>
        <v/>
      </c>
      <c r="BL829" s="182" t="str">
        <f t="shared" si="495"/>
        <v/>
      </c>
      <c r="BM829" s="182" t="str">
        <f t="shared" si="496"/>
        <v/>
      </c>
      <c r="BN829" s="182" t="str">
        <f t="shared" si="497"/>
        <v/>
      </c>
      <c r="BO829" s="182" t="str">
        <f t="shared" si="498"/>
        <v/>
      </c>
      <c r="BP829" s="182" t="str">
        <f t="shared" si="499"/>
        <v/>
      </c>
      <c r="BQ829" s="182" t="str">
        <f t="shared" si="500"/>
        <v/>
      </c>
      <c r="BR829" s="182" t="str">
        <f t="shared" si="501"/>
        <v/>
      </c>
      <c r="BS829" s="182" t="str">
        <f t="shared" si="502"/>
        <v/>
      </c>
      <c r="BT829" s="182" t="str">
        <f t="shared" si="503"/>
        <v/>
      </c>
      <c r="BU829" s="183" t="str">
        <f t="shared" si="504"/>
        <v/>
      </c>
      <c r="BV829" s="184" t="str">
        <f>IF('Cálculos '!C835="","",AVERAGE(AN829:BU829))</f>
        <v/>
      </c>
    </row>
    <row r="830" spans="2:74" ht="17.25" hidden="1" thickBot="1" x14ac:dyDescent="0.35">
      <c r="B830" s="165">
        <f t="shared" ref="B830:B893" si="505">+B829+1</f>
        <v>828</v>
      </c>
      <c r="C830" s="171" t="str">
        <f>IF('Cálculos '!J836="","",'Cálculos '!J836)</f>
        <v/>
      </c>
      <c r="D830" s="172" t="str">
        <f>IF('Cálculos '!K836="","",'Cálculos '!K836)</f>
        <v/>
      </c>
      <c r="E830" s="172" t="str">
        <f>IF('Cálculos '!L836="","",'Cálculos '!L836)</f>
        <v/>
      </c>
      <c r="F830" s="172" t="str">
        <f>IF('Cálculos '!M836="","",'Cálculos '!M836)</f>
        <v/>
      </c>
      <c r="G830" s="172" t="str">
        <f>IF('Cálculos '!N836="","",'Cálculos '!N836)</f>
        <v/>
      </c>
      <c r="H830" s="172" t="str">
        <f>IF('Cálculos '!O836="","",'Cálculos '!O836)</f>
        <v/>
      </c>
      <c r="I830" s="172" t="str">
        <f>IF('Cálculos '!P836="","",'Cálculos '!P836)</f>
        <v/>
      </c>
      <c r="J830" s="172" t="str">
        <f>IF('Cálculos '!Q836="","",'Cálculos '!Q836)</f>
        <v/>
      </c>
      <c r="K830" s="172" t="str">
        <f>IF('Cálculos '!R836="","",'Cálculos '!R836)</f>
        <v/>
      </c>
      <c r="L830" s="172" t="str">
        <f>IF('Cálculos '!S836="","",'Cálculos '!S836)</f>
        <v/>
      </c>
      <c r="M830" s="172" t="str">
        <f>IF('Cálculos '!T836="","",'Cálculos '!T836)</f>
        <v/>
      </c>
      <c r="N830" s="172" t="str">
        <f>IF('Cálculos '!U836="","",'Cálculos '!U836)</f>
        <v/>
      </c>
      <c r="O830" s="172" t="str">
        <f>IF('Cálculos '!V836="","",'Cálculos '!V836)</f>
        <v/>
      </c>
      <c r="P830" s="172" t="str">
        <f>IF('Cálculos '!W836="","",'Cálculos '!W836)</f>
        <v/>
      </c>
      <c r="Q830" s="172" t="str">
        <f>IF('Cálculos '!X836="","",'Cálculos '!X836)</f>
        <v/>
      </c>
      <c r="R830" s="172" t="str">
        <f>IF('Cálculos '!Y836="","",'Cálculos '!Y836)</f>
        <v/>
      </c>
      <c r="S830" s="172" t="str">
        <f>IF('Cálculos '!Z836="","",'Cálculos '!Z836)</f>
        <v/>
      </c>
      <c r="T830" s="172" t="str">
        <f>IF('Cálculos '!AA836="","",'Cálculos '!AA836)</f>
        <v/>
      </c>
      <c r="U830" s="172" t="str">
        <f>IF('Cálculos '!AB836="","",'Cálculos '!AB836)</f>
        <v/>
      </c>
      <c r="V830" s="172" t="str">
        <f>IF('Cálculos '!AC836="","",'Cálculos '!AC836)</f>
        <v/>
      </c>
      <c r="W830" s="172" t="str">
        <f>IF('Cálculos '!AD836="","",'Cálculos '!AD836)</f>
        <v/>
      </c>
      <c r="X830" s="172" t="str">
        <f>IF('Cálculos '!AE836="","",'Cálculos '!AE836)</f>
        <v/>
      </c>
      <c r="Y830" s="172" t="str">
        <f>IF('Cálculos '!AF836="","",'Cálculos '!AF836)</f>
        <v/>
      </c>
      <c r="Z830" s="172" t="str">
        <f>IF('Cálculos '!AG836="","",'Cálculos '!AG836)</f>
        <v/>
      </c>
      <c r="AA830" s="172" t="str">
        <f>IF('Cálculos '!AH836="","",'Cálculos '!AH836)</f>
        <v/>
      </c>
      <c r="AB830" s="172" t="str">
        <f>IF('Cálculos '!AI836="","",'Cálculos '!AI836)</f>
        <v/>
      </c>
      <c r="AC830" s="172" t="str">
        <f>IF('Cálculos '!AJ836="","",'Cálculos '!AJ836)</f>
        <v/>
      </c>
      <c r="AD830" s="172" t="str">
        <f>IF('Cálculos '!AK836="","",'Cálculos '!AK836)</f>
        <v/>
      </c>
      <c r="AE830" s="172" t="str">
        <f>IF('Cálculos '!AL836="","",'Cálculos '!AL836)</f>
        <v/>
      </c>
      <c r="AF830" s="172" t="str">
        <f>IF('Cálculos '!AM836="","",'Cálculos '!AM836)</f>
        <v/>
      </c>
      <c r="AG830" s="172" t="str">
        <f>IF('Cálculos '!AN836="","",'Cálculos '!AN836)</f>
        <v/>
      </c>
      <c r="AH830" s="172" t="str">
        <f>IF('Cálculos '!AO836="","",'Cálculos '!AO836)</f>
        <v/>
      </c>
      <c r="AI830" s="172" t="str">
        <f>IF('Cálculos '!AP836="","",'Cálculos '!AP836)</f>
        <v/>
      </c>
      <c r="AJ830" s="443" t="str">
        <f>IF('Cálculos '!AQ836="","",'Cálculos '!AQ836)</f>
        <v/>
      </c>
      <c r="AK830" s="446" t="str">
        <f>IF('Cálculos '!D836="","",AVERAGE(C830:AJ830))</f>
        <v/>
      </c>
      <c r="AM830" s="181">
        <f t="shared" si="470"/>
        <v>828</v>
      </c>
      <c r="AN830" s="284" t="str">
        <f t="shared" si="471"/>
        <v/>
      </c>
      <c r="AO830" s="285" t="str">
        <f t="shared" si="472"/>
        <v/>
      </c>
      <c r="AP830" s="285" t="str">
        <f t="shared" si="473"/>
        <v/>
      </c>
      <c r="AQ830" s="285" t="str">
        <f t="shared" si="474"/>
        <v/>
      </c>
      <c r="AR830" s="182" t="str">
        <f t="shared" si="475"/>
        <v/>
      </c>
      <c r="AS830" s="182" t="str">
        <f t="shared" si="476"/>
        <v/>
      </c>
      <c r="AT830" s="182" t="str">
        <f t="shared" si="477"/>
        <v/>
      </c>
      <c r="AU830" s="182" t="str">
        <f t="shared" si="478"/>
        <v/>
      </c>
      <c r="AV830" s="182" t="str">
        <f t="shared" si="479"/>
        <v/>
      </c>
      <c r="AW830" s="182" t="str">
        <f t="shared" si="480"/>
        <v/>
      </c>
      <c r="AX830" s="182" t="str">
        <f t="shared" si="481"/>
        <v/>
      </c>
      <c r="AY830" s="182" t="str">
        <f t="shared" si="482"/>
        <v/>
      </c>
      <c r="AZ830" s="182" t="str">
        <f t="shared" si="483"/>
        <v/>
      </c>
      <c r="BA830" s="182" t="str">
        <f t="shared" si="484"/>
        <v/>
      </c>
      <c r="BB830" s="182" t="str">
        <f t="shared" si="485"/>
        <v/>
      </c>
      <c r="BC830" s="182" t="str">
        <f t="shared" si="486"/>
        <v/>
      </c>
      <c r="BD830" s="182" t="str">
        <f t="shared" si="487"/>
        <v/>
      </c>
      <c r="BE830" s="182" t="str">
        <f t="shared" si="488"/>
        <v/>
      </c>
      <c r="BF830" s="182" t="str">
        <f t="shared" si="489"/>
        <v/>
      </c>
      <c r="BG830" s="182" t="str">
        <f t="shared" si="490"/>
        <v/>
      </c>
      <c r="BH830" s="182" t="str">
        <f t="shared" si="491"/>
        <v/>
      </c>
      <c r="BI830" s="182" t="str">
        <f t="shared" si="492"/>
        <v/>
      </c>
      <c r="BJ830" s="182" t="str">
        <f t="shared" si="493"/>
        <v/>
      </c>
      <c r="BK830" s="182" t="str">
        <f t="shared" si="494"/>
        <v/>
      </c>
      <c r="BL830" s="182" t="str">
        <f t="shared" si="495"/>
        <v/>
      </c>
      <c r="BM830" s="182" t="str">
        <f t="shared" si="496"/>
        <v/>
      </c>
      <c r="BN830" s="182" t="str">
        <f t="shared" si="497"/>
        <v/>
      </c>
      <c r="BO830" s="182" t="str">
        <f t="shared" si="498"/>
        <v/>
      </c>
      <c r="BP830" s="182" t="str">
        <f t="shared" si="499"/>
        <v/>
      </c>
      <c r="BQ830" s="182" t="str">
        <f t="shared" si="500"/>
        <v/>
      </c>
      <c r="BR830" s="182" t="str">
        <f t="shared" si="501"/>
        <v/>
      </c>
      <c r="BS830" s="182" t="str">
        <f t="shared" si="502"/>
        <v/>
      </c>
      <c r="BT830" s="182" t="str">
        <f t="shared" si="503"/>
        <v/>
      </c>
      <c r="BU830" s="183" t="str">
        <f t="shared" si="504"/>
        <v/>
      </c>
      <c r="BV830" s="184" t="str">
        <f>IF('Cálculos '!C836="","",AVERAGE(AN830:BU830))</f>
        <v/>
      </c>
    </row>
    <row r="831" spans="2:74" ht="17.25" hidden="1" thickBot="1" x14ac:dyDescent="0.35">
      <c r="B831" s="165">
        <f t="shared" si="505"/>
        <v>829</v>
      </c>
      <c r="C831" s="171" t="str">
        <f>IF('Cálculos '!J837="","",'Cálculos '!J837)</f>
        <v/>
      </c>
      <c r="D831" s="172" t="str">
        <f>IF('Cálculos '!K837="","",'Cálculos '!K837)</f>
        <v/>
      </c>
      <c r="E831" s="172" t="str">
        <f>IF('Cálculos '!L837="","",'Cálculos '!L837)</f>
        <v/>
      </c>
      <c r="F831" s="172" t="str">
        <f>IF('Cálculos '!M837="","",'Cálculos '!M837)</f>
        <v/>
      </c>
      <c r="G831" s="172" t="str">
        <f>IF('Cálculos '!N837="","",'Cálculos '!N837)</f>
        <v/>
      </c>
      <c r="H831" s="172" t="str">
        <f>IF('Cálculos '!O837="","",'Cálculos '!O837)</f>
        <v/>
      </c>
      <c r="I831" s="172" t="str">
        <f>IF('Cálculos '!P837="","",'Cálculos '!P837)</f>
        <v/>
      </c>
      <c r="J831" s="172" t="str">
        <f>IF('Cálculos '!Q837="","",'Cálculos '!Q837)</f>
        <v/>
      </c>
      <c r="K831" s="172" t="str">
        <f>IF('Cálculos '!R837="","",'Cálculos '!R837)</f>
        <v/>
      </c>
      <c r="L831" s="172" t="str">
        <f>IF('Cálculos '!S837="","",'Cálculos '!S837)</f>
        <v/>
      </c>
      <c r="M831" s="172" t="str">
        <f>IF('Cálculos '!T837="","",'Cálculos '!T837)</f>
        <v/>
      </c>
      <c r="N831" s="172" t="str">
        <f>IF('Cálculos '!U837="","",'Cálculos '!U837)</f>
        <v/>
      </c>
      <c r="O831" s="172" t="str">
        <f>IF('Cálculos '!V837="","",'Cálculos '!V837)</f>
        <v/>
      </c>
      <c r="P831" s="172" t="str">
        <f>IF('Cálculos '!W837="","",'Cálculos '!W837)</f>
        <v/>
      </c>
      <c r="Q831" s="172" t="str">
        <f>IF('Cálculos '!X837="","",'Cálculos '!X837)</f>
        <v/>
      </c>
      <c r="R831" s="172" t="str">
        <f>IF('Cálculos '!Y837="","",'Cálculos '!Y837)</f>
        <v/>
      </c>
      <c r="S831" s="172" t="str">
        <f>IF('Cálculos '!Z837="","",'Cálculos '!Z837)</f>
        <v/>
      </c>
      <c r="T831" s="172" t="str">
        <f>IF('Cálculos '!AA837="","",'Cálculos '!AA837)</f>
        <v/>
      </c>
      <c r="U831" s="172" t="str">
        <f>IF('Cálculos '!AB837="","",'Cálculos '!AB837)</f>
        <v/>
      </c>
      <c r="V831" s="172" t="str">
        <f>IF('Cálculos '!AC837="","",'Cálculos '!AC837)</f>
        <v/>
      </c>
      <c r="W831" s="172" t="str">
        <f>IF('Cálculos '!AD837="","",'Cálculos '!AD837)</f>
        <v/>
      </c>
      <c r="X831" s="172" t="str">
        <f>IF('Cálculos '!AE837="","",'Cálculos '!AE837)</f>
        <v/>
      </c>
      <c r="Y831" s="172" t="str">
        <f>IF('Cálculos '!AF837="","",'Cálculos '!AF837)</f>
        <v/>
      </c>
      <c r="Z831" s="172" t="str">
        <f>IF('Cálculos '!AG837="","",'Cálculos '!AG837)</f>
        <v/>
      </c>
      <c r="AA831" s="172" t="str">
        <f>IF('Cálculos '!AH837="","",'Cálculos '!AH837)</f>
        <v/>
      </c>
      <c r="AB831" s="172" t="str">
        <f>IF('Cálculos '!AI837="","",'Cálculos '!AI837)</f>
        <v/>
      </c>
      <c r="AC831" s="172" t="str">
        <f>IF('Cálculos '!AJ837="","",'Cálculos '!AJ837)</f>
        <v/>
      </c>
      <c r="AD831" s="172" t="str">
        <f>IF('Cálculos '!AK837="","",'Cálculos '!AK837)</f>
        <v/>
      </c>
      <c r="AE831" s="172" t="str">
        <f>IF('Cálculos '!AL837="","",'Cálculos '!AL837)</f>
        <v/>
      </c>
      <c r="AF831" s="172" t="str">
        <f>IF('Cálculos '!AM837="","",'Cálculos '!AM837)</f>
        <v/>
      </c>
      <c r="AG831" s="172" t="str">
        <f>IF('Cálculos '!AN837="","",'Cálculos '!AN837)</f>
        <v/>
      </c>
      <c r="AH831" s="172" t="str">
        <f>IF('Cálculos '!AO837="","",'Cálculos '!AO837)</f>
        <v/>
      </c>
      <c r="AI831" s="172" t="str">
        <f>IF('Cálculos '!AP837="","",'Cálculos '!AP837)</f>
        <v/>
      </c>
      <c r="AJ831" s="443" t="str">
        <f>IF('Cálculos '!AQ837="","",'Cálculos '!AQ837)</f>
        <v/>
      </c>
      <c r="AK831" s="446" t="str">
        <f>IF('Cálculos '!D837="","",AVERAGE(C831:AJ831))</f>
        <v/>
      </c>
      <c r="AM831" s="181">
        <f t="shared" si="470"/>
        <v>829</v>
      </c>
      <c r="AN831" s="284" t="str">
        <f t="shared" si="471"/>
        <v/>
      </c>
      <c r="AO831" s="285" t="str">
        <f t="shared" si="472"/>
        <v/>
      </c>
      <c r="AP831" s="285" t="str">
        <f t="shared" si="473"/>
        <v/>
      </c>
      <c r="AQ831" s="285" t="str">
        <f t="shared" si="474"/>
        <v/>
      </c>
      <c r="AR831" s="182" t="str">
        <f t="shared" si="475"/>
        <v/>
      </c>
      <c r="AS831" s="182" t="str">
        <f t="shared" si="476"/>
        <v/>
      </c>
      <c r="AT831" s="182" t="str">
        <f t="shared" si="477"/>
        <v/>
      </c>
      <c r="AU831" s="182" t="str">
        <f t="shared" si="478"/>
        <v/>
      </c>
      <c r="AV831" s="182" t="str">
        <f t="shared" si="479"/>
        <v/>
      </c>
      <c r="AW831" s="182" t="str">
        <f t="shared" si="480"/>
        <v/>
      </c>
      <c r="AX831" s="182" t="str">
        <f t="shared" si="481"/>
        <v/>
      </c>
      <c r="AY831" s="182" t="str">
        <f t="shared" si="482"/>
        <v/>
      </c>
      <c r="AZ831" s="182" t="str">
        <f t="shared" si="483"/>
        <v/>
      </c>
      <c r="BA831" s="182" t="str">
        <f t="shared" si="484"/>
        <v/>
      </c>
      <c r="BB831" s="182" t="str">
        <f t="shared" si="485"/>
        <v/>
      </c>
      <c r="BC831" s="182" t="str">
        <f t="shared" si="486"/>
        <v/>
      </c>
      <c r="BD831" s="182" t="str">
        <f t="shared" si="487"/>
        <v/>
      </c>
      <c r="BE831" s="182" t="str">
        <f t="shared" si="488"/>
        <v/>
      </c>
      <c r="BF831" s="182" t="str">
        <f t="shared" si="489"/>
        <v/>
      </c>
      <c r="BG831" s="182" t="str">
        <f t="shared" si="490"/>
        <v/>
      </c>
      <c r="BH831" s="182" t="str">
        <f t="shared" si="491"/>
        <v/>
      </c>
      <c r="BI831" s="182" t="str">
        <f t="shared" si="492"/>
        <v/>
      </c>
      <c r="BJ831" s="182" t="str">
        <f t="shared" si="493"/>
        <v/>
      </c>
      <c r="BK831" s="182" t="str">
        <f t="shared" si="494"/>
        <v/>
      </c>
      <c r="BL831" s="182" t="str">
        <f t="shared" si="495"/>
        <v/>
      </c>
      <c r="BM831" s="182" t="str">
        <f t="shared" si="496"/>
        <v/>
      </c>
      <c r="BN831" s="182" t="str">
        <f t="shared" si="497"/>
        <v/>
      </c>
      <c r="BO831" s="182" t="str">
        <f t="shared" si="498"/>
        <v/>
      </c>
      <c r="BP831" s="182" t="str">
        <f t="shared" si="499"/>
        <v/>
      </c>
      <c r="BQ831" s="182" t="str">
        <f t="shared" si="500"/>
        <v/>
      </c>
      <c r="BR831" s="182" t="str">
        <f t="shared" si="501"/>
        <v/>
      </c>
      <c r="BS831" s="182" t="str">
        <f t="shared" si="502"/>
        <v/>
      </c>
      <c r="BT831" s="182" t="str">
        <f t="shared" si="503"/>
        <v/>
      </c>
      <c r="BU831" s="183" t="str">
        <f t="shared" si="504"/>
        <v/>
      </c>
      <c r="BV831" s="184" t="str">
        <f>IF('Cálculos '!C837="","",AVERAGE(AN831:BU831))</f>
        <v/>
      </c>
    </row>
    <row r="832" spans="2:74" ht="17.25" hidden="1" thickBot="1" x14ac:dyDescent="0.35">
      <c r="B832" s="165">
        <f t="shared" si="505"/>
        <v>830</v>
      </c>
      <c r="C832" s="171" t="str">
        <f>IF('Cálculos '!J838="","",'Cálculos '!J838)</f>
        <v/>
      </c>
      <c r="D832" s="172" t="str">
        <f>IF('Cálculos '!K838="","",'Cálculos '!K838)</f>
        <v/>
      </c>
      <c r="E832" s="172" t="str">
        <f>IF('Cálculos '!L838="","",'Cálculos '!L838)</f>
        <v/>
      </c>
      <c r="F832" s="172" t="str">
        <f>IF('Cálculos '!M838="","",'Cálculos '!M838)</f>
        <v/>
      </c>
      <c r="G832" s="172" t="str">
        <f>IF('Cálculos '!N838="","",'Cálculos '!N838)</f>
        <v/>
      </c>
      <c r="H832" s="172" t="str">
        <f>IF('Cálculos '!O838="","",'Cálculos '!O838)</f>
        <v/>
      </c>
      <c r="I832" s="172" t="str">
        <f>IF('Cálculos '!P838="","",'Cálculos '!P838)</f>
        <v/>
      </c>
      <c r="J832" s="172" t="str">
        <f>IF('Cálculos '!Q838="","",'Cálculos '!Q838)</f>
        <v/>
      </c>
      <c r="K832" s="172" t="str">
        <f>IF('Cálculos '!R838="","",'Cálculos '!R838)</f>
        <v/>
      </c>
      <c r="L832" s="172" t="str">
        <f>IF('Cálculos '!S838="","",'Cálculos '!S838)</f>
        <v/>
      </c>
      <c r="M832" s="172" t="str">
        <f>IF('Cálculos '!T838="","",'Cálculos '!T838)</f>
        <v/>
      </c>
      <c r="N832" s="172" t="str">
        <f>IF('Cálculos '!U838="","",'Cálculos '!U838)</f>
        <v/>
      </c>
      <c r="O832" s="172" t="str">
        <f>IF('Cálculos '!V838="","",'Cálculos '!V838)</f>
        <v/>
      </c>
      <c r="P832" s="172" t="str">
        <f>IF('Cálculos '!W838="","",'Cálculos '!W838)</f>
        <v/>
      </c>
      <c r="Q832" s="172" t="str">
        <f>IF('Cálculos '!X838="","",'Cálculos '!X838)</f>
        <v/>
      </c>
      <c r="R832" s="172" t="str">
        <f>IF('Cálculos '!Y838="","",'Cálculos '!Y838)</f>
        <v/>
      </c>
      <c r="S832" s="172" t="str">
        <f>IF('Cálculos '!Z838="","",'Cálculos '!Z838)</f>
        <v/>
      </c>
      <c r="T832" s="172" t="str">
        <f>IF('Cálculos '!AA838="","",'Cálculos '!AA838)</f>
        <v/>
      </c>
      <c r="U832" s="172" t="str">
        <f>IF('Cálculos '!AB838="","",'Cálculos '!AB838)</f>
        <v/>
      </c>
      <c r="V832" s="172" t="str">
        <f>IF('Cálculos '!AC838="","",'Cálculos '!AC838)</f>
        <v/>
      </c>
      <c r="W832" s="172" t="str">
        <f>IF('Cálculos '!AD838="","",'Cálculos '!AD838)</f>
        <v/>
      </c>
      <c r="X832" s="172" t="str">
        <f>IF('Cálculos '!AE838="","",'Cálculos '!AE838)</f>
        <v/>
      </c>
      <c r="Y832" s="172" t="str">
        <f>IF('Cálculos '!AF838="","",'Cálculos '!AF838)</f>
        <v/>
      </c>
      <c r="Z832" s="172" t="str">
        <f>IF('Cálculos '!AG838="","",'Cálculos '!AG838)</f>
        <v/>
      </c>
      <c r="AA832" s="172" t="str">
        <f>IF('Cálculos '!AH838="","",'Cálculos '!AH838)</f>
        <v/>
      </c>
      <c r="AB832" s="172" t="str">
        <f>IF('Cálculos '!AI838="","",'Cálculos '!AI838)</f>
        <v/>
      </c>
      <c r="AC832" s="172" t="str">
        <f>IF('Cálculos '!AJ838="","",'Cálculos '!AJ838)</f>
        <v/>
      </c>
      <c r="AD832" s="172" t="str">
        <f>IF('Cálculos '!AK838="","",'Cálculos '!AK838)</f>
        <v/>
      </c>
      <c r="AE832" s="172" t="str">
        <f>IF('Cálculos '!AL838="","",'Cálculos '!AL838)</f>
        <v/>
      </c>
      <c r="AF832" s="172" t="str">
        <f>IF('Cálculos '!AM838="","",'Cálculos '!AM838)</f>
        <v/>
      </c>
      <c r="AG832" s="172" t="str">
        <f>IF('Cálculos '!AN838="","",'Cálculos '!AN838)</f>
        <v/>
      </c>
      <c r="AH832" s="172" t="str">
        <f>IF('Cálculos '!AO838="","",'Cálculos '!AO838)</f>
        <v/>
      </c>
      <c r="AI832" s="172" t="str">
        <f>IF('Cálculos '!AP838="","",'Cálculos '!AP838)</f>
        <v/>
      </c>
      <c r="AJ832" s="443" t="str">
        <f>IF('Cálculos '!AQ838="","",'Cálculos '!AQ838)</f>
        <v/>
      </c>
      <c r="AK832" s="446" t="str">
        <f>IF('Cálculos '!D838="","",AVERAGE(C832:AJ832))</f>
        <v/>
      </c>
      <c r="AM832" s="181">
        <f t="shared" si="470"/>
        <v>830</v>
      </c>
      <c r="AN832" s="284" t="str">
        <f t="shared" si="471"/>
        <v/>
      </c>
      <c r="AO832" s="285" t="str">
        <f t="shared" si="472"/>
        <v/>
      </c>
      <c r="AP832" s="285" t="str">
        <f t="shared" si="473"/>
        <v/>
      </c>
      <c r="AQ832" s="285" t="str">
        <f t="shared" si="474"/>
        <v/>
      </c>
      <c r="AR832" s="182" t="str">
        <f t="shared" si="475"/>
        <v/>
      </c>
      <c r="AS832" s="182" t="str">
        <f t="shared" si="476"/>
        <v/>
      </c>
      <c r="AT832" s="182" t="str">
        <f t="shared" si="477"/>
        <v/>
      </c>
      <c r="AU832" s="182" t="str">
        <f t="shared" si="478"/>
        <v/>
      </c>
      <c r="AV832" s="182" t="str">
        <f t="shared" si="479"/>
        <v/>
      </c>
      <c r="AW832" s="182" t="str">
        <f t="shared" si="480"/>
        <v/>
      </c>
      <c r="AX832" s="182" t="str">
        <f t="shared" si="481"/>
        <v/>
      </c>
      <c r="AY832" s="182" t="str">
        <f t="shared" si="482"/>
        <v/>
      </c>
      <c r="AZ832" s="182" t="str">
        <f t="shared" si="483"/>
        <v/>
      </c>
      <c r="BA832" s="182" t="str">
        <f t="shared" si="484"/>
        <v/>
      </c>
      <c r="BB832" s="182" t="str">
        <f t="shared" si="485"/>
        <v/>
      </c>
      <c r="BC832" s="182" t="str">
        <f t="shared" si="486"/>
        <v/>
      </c>
      <c r="BD832" s="182" t="str">
        <f t="shared" si="487"/>
        <v/>
      </c>
      <c r="BE832" s="182" t="str">
        <f t="shared" si="488"/>
        <v/>
      </c>
      <c r="BF832" s="182" t="str">
        <f t="shared" si="489"/>
        <v/>
      </c>
      <c r="BG832" s="182" t="str">
        <f t="shared" si="490"/>
        <v/>
      </c>
      <c r="BH832" s="182" t="str">
        <f t="shared" si="491"/>
        <v/>
      </c>
      <c r="BI832" s="182" t="str">
        <f t="shared" si="492"/>
        <v/>
      </c>
      <c r="BJ832" s="182" t="str">
        <f t="shared" si="493"/>
        <v/>
      </c>
      <c r="BK832" s="182" t="str">
        <f t="shared" si="494"/>
        <v/>
      </c>
      <c r="BL832" s="182" t="str">
        <f t="shared" si="495"/>
        <v/>
      </c>
      <c r="BM832" s="182" t="str">
        <f t="shared" si="496"/>
        <v/>
      </c>
      <c r="BN832" s="182" t="str">
        <f t="shared" si="497"/>
        <v/>
      </c>
      <c r="BO832" s="182" t="str">
        <f t="shared" si="498"/>
        <v/>
      </c>
      <c r="BP832" s="182" t="str">
        <f t="shared" si="499"/>
        <v/>
      </c>
      <c r="BQ832" s="182" t="str">
        <f t="shared" si="500"/>
        <v/>
      </c>
      <c r="BR832" s="182" t="str">
        <f t="shared" si="501"/>
        <v/>
      </c>
      <c r="BS832" s="182" t="str">
        <f t="shared" si="502"/>
        <v/>
      </c>
      <c r="BT832" s="182" t="str">
        <f t="shared" si="503"/>
        <v/>
      </c>
      <c r="BU832" s="183" t="str">
        <f t="shared" si="504"/>
        <v/>
      </c>
      <c r="BV832" s="184" t="str">
        <f>IF('Cálculos '!C838="","",AVERAGE(AN832:BU832))</f>
        <v/>
      </c>
    </row>
    <row r="833" spans="2:74" ht="17.25" hidden="1" thickBot="1" x14ac:dyDescent="0.35">
      <c r="B833" s="165">
        <f t="shared" si="505"/>
        <v>831</v>
      </c>
      <c r="C833" s="171" t="str">
        <f>IF('Cálculos '!J839="","",'Cálculos '!J839)</f>
        <v/>
      </c>
      <c r="D833" s="172" t="str">
        <f>IF('Cálculos '!K839="","",'Cálculos '!K839)</f>
        <v/>
      </c>
      <c r="E833" s="172" t="str">
        <f>IF('Cálculos '!L839="","",'Cálculos '!L839)</f>
        <v/>
      </c>
      <c r="F833" s="172" t="str">
        <f>IF('Cálculos '!M839="","",'Cálculos '!M839)</f>
        <v/>
      </c>
      <c r="G833" s="172" t="str">
        <f>IF('Cálculos '!N839="","",'Cálculos '!N839)</f>
        <v/>
      </c>
      <c r="H833" s="172" t="str">
        <f>IF('Cálculos '!O839="","",'Cálculos '!O839)</f>
        <v/>
      </c>
      <c r="I833" s="172" t="str">
        <f>IF('Cálculos '!P839="","",'Cálculos '!P839)</f>
        <v/>
      </c>
      <c r="J833" s="172" t="str">
        <f>IF('Cálculos '!Q839="","",'Cálculos '!Q839)</f>
        <v/>
      </c>
      <c r="K833" s="172" t="str">
        <f>IF('Cálculos '!R839="","",'Cálculos '!R839)</f>
        <v/>
      </c>
      <c r="L833" s="172" t="str">
        <f>IF('Cálculos '!S839="","",'Cálculos '!S839)</f>
        <v/>
      </c>
      <c r="M833" s="172" t="str">
        <f>IF('Cálculos '!T839="","",'Cálculos '!T839)</f>
        <v/>
      </c>
      <c r="N833" s="172" t="str">
        <f>IF('Cálculos '!U839="","",'Cálculos '!U839)</f>
        <v/>
      </c>
      <c r="O833" s="172" t="str">
        <f>IF('Cálculos '!V839="","",'Cálculos '!V839)</f>
        <v/>
      </c>
      <c r="P833" s="172" t="str">
        <f>IF('Cálculos '!W839="","",'Cálculos '!W839)</f>
        <v/>
      </c>
      <c r="Q833" s="172" t="str">
        <f>IF('Cálculos '!X839="","",'Cálculos '!X839)</f>
        <v/>
      </c>
      <c r="R833" s="172" t="str">
        <f>IF('Cálculos '!Y839="","",'Cálculos '!Y839)</f>
        <v/>
      </c>
      <c r="S833" s="172" t="str">
        <f>IF('Cálculos '!Z839="","",'Cálculos '!Z839)</f>
        <v/>
      </c>
      <c r="T833" s="172" t="str">
        <f>IF('Cálculos '!AA839="","",'Cálculos '!AA839)</f>
        <v/>
      </c>
      <c r="U833" s="172" t="str">
        <f>IF('Cálculos '!AB839="","",'Cálculos '!AB839)</f>
        <v/>
      </c>
      <c r="V833" s="172" t="str">
        <f>IF('Cálculos '!AC839="","",'Cálculos '!AC839)</f>
        <v/>
      </c>
      <c r="W833" s="172" t="str">
        <f>IF('Cálculos '!AD839="","",'Cálculos '!AD839)</f>
        <v/>
      </c>
      <c r="X833" s="172" t="str">
        <f>IF('Cálculos '!AE839="","",'Cálculos '!AE839)</f>
        <v/>
      </c>
      <c r="Y833" s="172" t="str">
        <f>IF('Cálculos '!AF839="","",'Cálculos '!AF839)</f>
        <v/>
      </c>
      <c r="Z833" s="172" t="str">
        <f>IF('Cálculos '!AG839="","",'Cálculos '!AG839)</f>
        <v/>
      </c>
      <c r="AA833" s="172" t="str">
        <f>IF('Cálculos '!AH839="","",'Cálculos '!AH839)</f>
        <v/>
      </c>
      <c r="AB833" s="172" t="str">
        <f>IF('Cálculos '!AI839="","",'Cálculos '!AI839)</f>
        <v/>
      </c>
      <c r="AC833" s="172" t="str">
        <f>IF('Cálculos '!AJ839="","",'Cálculos '!AJ839)</f>
        <v/>
      </c>
      <c r="AD833" s="172" t="str">
        <f>IF('Cálculos '!AK839="","",'Cálculos '!AK839)</f>
        <v/>
      </c>
      <c r="AE833" s="172" t="str">
        <f>IF('Cálculos '!AL839="","",'Cálculos '!AL839)</f>
        <v/>
      </c>
      <c r="AF833" s="172" t="str">
        <f>IF('Cálculos '!AM839="","",'Cálculos '!AM839)</f>
        <v/>
      </c>
      <c r="AG833" s="172" t="str">
        <f>IF('Cálculos '!AN839="","",'Cálculos '!AN839)</f>
        <v/>
      </c>
      <c r="AH833" s="172" t="str">
        <f>IF('Cálculos '!AO839="","",'Cálculos '!AO839)</f>
        <v/>
      </c>
      <c r="AI833" s="172" t="str">
        <f>IF('Cálculos '!AP839="","",'Cálculos '!AP839)</f>
        <v/>
      </c>
      <c r="AJ833" s="443" t="str">
        <f>IF('Cálculos '!AQ839="","",'Cálculos '!AQ839)</f>
        <v/>
      </c>
      <c r="AK833" s="446" t="str">
        <f>IF('Cálculos '!D839="","",AVERAGE(C833:AJ833))</f>
        <v/>
      </c>
      <c r="AM833" s="181">
        <f t="shared" si="470"/>
        <v>831</v>
      </c>
      <c r="AN833" s="284" t="str">
        <f t="shared" si="471"/>
        <v/>
      </c>
      <c r="AO833" s="285" t="str">
        <f t="shared" si="472"/>
        <v/>
      </c>
      <c r="AP833" s="285" t="str">
        <f t="shared" si="473"/>
        <v/>
      </c>
      <c r="AQ833" s="285" t="str">
        <f t="shared" si="474"/>
        <v/>
      </c>
      <c r="AR833" s="182" t="str">
        <f t="shared" si="475"/>
        <v/>
      </c>
      <c r="AS833" s="182" t="str">
        <f t="shared" si="476"/>
        <v/>
      </c>
      <c r="AT833" s="182" t="str">
        <f t="shared" si="477"/>
        <v/>
      </c>
      <c r="AU833" s="182" t="str">
        <f t="shared" si="478"/>
        <v/>
      </c>
      <c r="AV833" s="182" t="str">
        <f t="shared" si="479"/>
        <v/>
      </c>
      <c r="AW833" s="182" t="str">
        <f t="shared" si="480"/>
        <v/>
      </c>
      <c r="AX833" s="182" t="str">
        <f t="shared" si="481"/>
        <v/>
      </c>
      <c r="AY833" s="182" t="str">
        <f t="shared" si="482"/>
        <v/>
      </c>
      <c r="AZ833" s="182" t="str">
        <f t="shared" si="483"/>
        <v/>
      </c>
      <c r="BA833" s="182" t="str">
        <f t="shared" si="484"/>
        <v/>
      </c>
      <c r="BB833" s="182" t="str">
        <f t="shared" si="485"/>
        <v/>
      </c>
      <c r="BC833" s="182" t="str">
        <f t="shared" si="486"/>
        <v/>
      </c>
      <c r="BD833" s="182" t="str">
        <f t="shared" si="487"/>
        <v/>
      </c>
      <c r="BE833" s="182" t="str">
        <f t="shared" si="488"/>
        <v/>
      </c>
      <c r="BF833" s="182" t="str">
        <f t="shared" si="489"/>
        <v/>
      </c>
      <c r="BG833" s="182" t="str">
        <f t="shared" si="490"/>
        <v/>
      </c>
      <c r="BH833" s="182" t="str">
        <f t="shared" si="491"/>
        <v/>
      </c>
      <c r="BI833" s="182" t="str">
        <f t="shared" si="492"/>
        <v/>
      </c>
      <c r="BJ833" s="182" t="str">
        <f t="shared" si="493"/>
        <v/>
      </c>
      <c r="BK833" s="182" t="str">
        <f t="shared" si="494"/>
        <v/>
      </c>
      <c r="BL833" s="182" t="str">
        <f t="shared" si="495"/>
        <v/>
      </c>
      <c r="BM833" s="182" t="str">
        <f t="shared" si="496"/>
        <v/>
      </c>
      <c r="BN833" s="182" t="str">
        <f t="shared" si="497"/>
        <v/>
      </c>
      <c r="BO833" s="182" t="str">
        <f t="shared" si="498"/>
        <v/>
      </c>
      <c r="BP833" s="182" t="str">
        <f t="shared" si="499"/>
        <v/>
      </c>
      <c r="BQ833" s="182" t="str">
        <f t="shared" si="500"/>
        <v/>
      </c>
      <c r="BR833" s="182" t="str">
        <f t="shared" si="501"/>
        <v/>
      </c>
      <c r="BS833" s="182" t="str">
        <f t="shared" si="502"/>
        <v/>
      </c>
      <c r="BT833" s="182" t="str">
        <f t="shared" si="503"/>
        <v/>
      </c>
      <c r="BU833" s="183" t="str">
        <f t="shared" si="504"/>
        <v/>
      </c>
      <c r="BV833" s="184" t="str">
        <f>IF('Cálculos '!C839="","",AVERAGE(AN833:BU833))</f>
        <v/>
      </c>
    </row>
    <row r="834" spans="2:74" ht="17.25" hidden="1" thickBot="1" x14ac:dyDescent="0.35">
      <c r="B834" s="165">
        <f t="shared" si="505"/>
        <v>832</v>
      </c>
      <c r="C834" s="171" t="str">
        <f>IF('Cálculos '!J840="","",'Cálculos '!J840)</f>
        <v/>
      </c>
      <c r="D834" s="172" t="str">
        <f>IF('Cálculos '!K840="","",'Cálculos '!K840)</f>
        <v/>
      </c>
      <c r="E834" s="172" t="str">
        <f>IF('Cálculos '!L840="","",'Cálculos '!L840)</f>
        <v/>
      </c>
      <c r="F834" s="172" t="str">
        <f>IF('Cálculos '!M840="","",'Cálculos '!M840)</f>
        <v/>
      </c>
      <c r="G834" s="172" t="str">
        <f>IF('Cálculos '!N840="","",'Cálculos '!N840)</f>
        <v/>
      </c>
      <c r="H834" s="172" t="str">
        <f>IF('Cálculos '!O840="","",'Cálculos '!O840)</f>
        <v/>
      </c>
      <c r="I834" s="172" t="str">
        <f>IF('Cálculos '!P840="","",'Cálculos '!P840)</f>
        <v/>
      </c>
      <c r="J834" s="172" t="str">
        <f>IF('Cálculos '!Q840="","",'Cálculos '!Q840)</f>
        <v/>
      </c>
      <c r="K834" s="172" t="str">
        <f>IF('Cálculos '!R840="","",'Cálculos '!R840)</f>
        <v/>
      </c>
      <c r="L834" s="172" t="str">
        <f>IF('Cálculos '!S840="","",'Cálculos '!S840)</f>
        <v/>
      </c>
      <c r="M834" s="172" t="str">
        <f>IF('Cálculos '!T840="","",'Cálculos '!T840)</f>
        <v/>
      </c>
      <c r="N834" s="172" t="str">
        <f>IF('Cálculos '!U840="","",'Cálculos '!U840)</f>
        <v/>
      </c>
      <c r="O834" s="172" t="str">
        <f>IF('Cálculos '!V840="","",'Cálculos '!V840)</f>
        <v/>
      </c>
      <c r="P834" s="172" t="str">
        <f>IF('Cálculos '!W840="","",'Cálculos '!W840)</f>
        <v/>
      </c>
      <c r="Q834" s="172" t="str">
        <f>IF('Cálculos '!X840="","",'Cálculos '!X840)</f>
        <v/>
      </c>
      <c r="R834" s="172" t="str">
        <f>IF('Cálculos '!Y840="","",'Cálculos '!Y840)</f>
        <v/>
      </c>
      <c r="S834" s="172" t="str">
        <f>IF('Cálculos '!Z840="","",'Cálculos '!Z840)</f>
        <v/>
      </c>
      <c r="T834" s="172" t="str">
        <f>IF('Cálculos '!AA840="","",'Cálculos '!AA840)</f>
        <v/>
      </c>
      <c r="U834" s="172" t="str">
        <f>IF('Cálculos '!AB840="","",'Cálculos '!AB840)</f>
        <v/>
      </c>
      <c r="V834" s="172" t="str">
        <f>IF('Cálculos '!AC840="","",'Cálculos '!AC840)</f>
        <v/>
      </c>
      <c r="W834" s="172" t="str">
        <f>IF('Cálculos '!AD840="","",'Cálculos '!AD840)</f>
        <v/>
      </c>
      <c r="X834" s="172" t="str">
        <f>IF('Cálculos '!AE840="","",'Cálculos '!AE840)</f>
        <v/>
      </c>
      <c r="Y834" s="172" t="str">
        <f>IF('Cálculos '!AF840="","",'Cálculos '!AF840)</f>
        <v/>
      </c>
      <c r="Z834" s="172" t="str">
        <f>IF('Cálculos '!AG840="","",'Cálculos '!AG840)</f>
        <v/>
      </c>
      <c r="AA834" s="172" t="str">
        <f>IF('Cálculos '!AH840="","",'Cálculos '!AH840)</f>
        <v/>
      </c>
      <c r="AB834" s="172" t="str">
        <f>IF('Cálculos '!AI840="","",'Cálculos '!AI840)</f>
        <v/>
      </c>
      <c r="AC834" s="172" t="str">
        <f>IF('Cálculos '!AJ840="","",'Cálculos '!AJ840)</f>
        <v/>
      </c>
      <c r="AD834" s="172" t="str">
        <f>IF('Cálculos '!AK840="","",'Cálculos '!AK840)</f>
        <v/>
      </c>
      <c r="AE834" s="172" t="str">
        <f>IF('Cálculos '!AL840="","",'Cálculos '!AL840)</f>
        <v/>
      </c>
      <c r="AF834" s="172" t="str">
        <f>IF('Cálculos '!AM840="","",'Cálculos '!AM840)</f>
        <v/>
      </c>
      <c r="AG834" s="172" t="str">
        <f>IF('Cálculos '!AN840="","",'Cálculos '!AN840)</f>
        <v/>
      </c>
      <c r="AH834" s="172" t="str">
        <f>IF('Cálculos '!AO840="","",'Cálculos '!AO840)</f>
        <v/>
      </c>
      <c r="AI834" s="172" t="str">
        <f>IF('Cálculos '!AP840="","",'Cálculos '!AP840)</f>
        <v/>
      </c>
      <c r="AJ834" s="443" t="str">
        <f>IF('Cálculos '!AQ840="","",'Cálculos '!AQ840)</f>
        <v/>
      </c>
      <c r="AK834" s="446" t="str">
        <f>IF('Cálculos '!D840="","",AVERAGE(C834:AJ834))</f>
        <v/>
      </c>
      <c r="AM834" s="181">
        <f t="shared" si="470"/>
        <v>832</v>
      </c>
      <c r="AN834" s="284" t="str">
        <f t="shared" si="471"/>
        <v/>
      </c>
      <c r="AO834" s="285" t="str">
        <f t="shared" si="472"/>
        <v/>
      </c>
      <c r="AP834" s="285" t="str">
        <f t="shared" si="473"/>
        <v/>
      </c>
      <c r="AQ834" s="285" t="str">
        <f t="shared" si="474"/>
        <v/>
      </c>
      <c r="AR834" s="182" t="str">
        <f t="shared" si="475"/>
        <v/>
      </c>
      <c r="AS834" s="182" t="str">
        <f t="shared" si="476"/>
        <v/>
      </c>
      <c r="AT834" s="182" t="str">
        <f t="shared" si="477"/>
        <v/>
      </c>
      <c r="AU834" s="182" t="str">
        <f t="shared" si="478"/>
        <v/>
      </c>
      <c r="AV834" s="182" t="str">
        <f t="shared" si="479"/>
        <v/>
      </c>
      <c r="AW834" s="182" t="str">
        <f t="shared" si="480"/>
        <v/>
      </c>
      <c r="AX834" s="182" t="str">
        <f t="shared" si="481"/>
        <v/>
      </c>
      <c r="AY834" s="182" t="str">
        <f t="shared" si="482"/>
        <v/>
      </c>
      <c r="AZ834" s="182" t="str">
        <f t="shared" si="483"/>
        <v/>
      </c>
      <c r="BA834" s="182" t="str">
        <f t="shared" si="484"/>
        <v/>
      </c>
      <c r="BB834" s="182" t="str">
        <f t="shared" si="485"/>
        <v/>
      </c>
      <c r="BC834" s="182" t="str">
        <f t="shared" si="486"/>
        <v/>
      </c>
      <c r="BD834" s="182" t="str">
        <f t="shared" si="487"/>
        <v/>
      </c>
      <c r="BE834" s="182" t="str">
        <f t="shared" si="488"/>
        <v/>
      </c>
      <c r="BF834" s="182" t="str">
        <f t="shared" si="489"/>
        <v/>
      </c>
      <c r="BG834" s="182" t="str">
        <f t="shared" si="490"/>
        <v/>
      </c>
      <c r="BH834" s="182" t="str">
        <f t="shared" si="491"/>
        <v/>
      </c>
      <c r="BI834" s="182" t="str">
        <f t="shared" si="492"/>
        <v/>
      </c>
      <c r="BJ834" s="182" t="str">
        <f t="shared" si="493"/>
        <v/>
      </c>
      <c r="BK834" s="182" t="str">
        <f t="shared" si="494"/>
        <v/>
      </c>
      <c r="BL834" s="182" t="str">
        <f t="shared" si="495"/>
        <v/>
      </c>
      <c r="BM834" s="182" t="str">
        <f t="shared" si="496"/>
        <v/>
      </c>
      <c r="BN834" s="182" t="str">
        <f t="shared" si="497"/>
        <v/>
      </c>
      <c r="BO834" s="182" t="str">
        <f t="shared" si="498"/>
        <v/>
      </c>
      <c r="BP834" s="182" t="str">
        <f t="shared" si="499"/>
        <v/>
      </c>
      <c r="BQ834" s="182" t="str">
        <f t="shared" si="500"/>
        <v/>
      </c>
      <c r="BR834" s="182" t="str">
        <f t="shared" si="501"/>
        <v/>
      </c>
      <c r="BS834" s="182" t="str">
        <f t="shared" si="502"/>
        <v/>
      </c>
      <c r="BT834" s="182" t="str">
        <f t="shared" si="503"/>
        <v/>
      </c>
      <c r="BU834" s="183" t="str">
        <f t="shared" si="504"/>
        <v/>
      </c>
      <c r="BV834" s="184" t="str">
        <f>IF('Cálculos '!C840="","",AVERAGE(AN834:BU834))</f>
        <v/>
      </c>
    </row>
    <row r="835" spans="2:74" ht="17.25" hidden="1" thickBot="1" x14ac:dyDescent="0.35">
      <c r="B835" s="165">
        <f t="shared" si="505"/>
        <v>833</v>
      </c>
      <c r="C835" s="171" t="str">
        <f>IF('Cálculos '!J841="","",'Cálculos '!J841)</f>
        <v/>
      </c>
      <c r="D835" s="172" t="str">
        <f>IF('Cálculos '!K841="","",'Cálculos '!K841)</f>
        <v/>
      </c>
      <c r="E835" s="172" t="str">
        <f>IF('Cálculos '!L841="","",'Cálculos '!L841)</f>
        <v/>
      </c>
      <c r="F835" s="172" t="str">
        <f>IF('Cálculos '!M841="","",'Cálculos '!M841)</f>
        <v/>
      </c>
      <c r="G835" s="172" t="str">
        <f>IF('Cálculos '!N841="","",'Cálculos '!N841)</f>
        <v/>
      </c>
      <c r="H835" s="172" t="str">
        <f>IF('Cálculos '!O841="","",'Cálculos '!O841)</f>
        <v/>
      </c>
      <c r="I835" s="172" t="str">
        <f>IF('Cálculos '!P841="","",'Cálculos '!P841)</f>
        <v/>
      </c>
      <c r="J835" s="172" t="str">
        <f>IF('Cálculos '!Q841="","",'Cálculos '!Q841)</f>
        <v/>
      </c>
      <c r="K835" s="172" t="str">
        <f>IF('Cálculos '!R841="","",'Cálculos '!R841)</f>
        <v/>
      </c>
      <c r="L835" s="172" t="str">
        <f>IF('Cálculos '!S841="","",'Cálculos '!S841)</f>
        <v/>
      </c>
      <c r="M835" s="172" t="str">
        <f>IF('Cálculos '!T841="","",'Cálculos '!T841)</f>
        <v/>
      </c>
      <c r="N835" s="172" t="str">
        <f>IF('Cálculos '!U841="","",'Cálculos '!U841)</f>
        <v/>
      </c>
      <c r="O835" s="172" t="str">
        <f>IF('Cálculos '!V841="","",'Cálculos '!V841)</f>
        <v/>
      </c>
      <c r="P835" s="172" t="str">
        <f>IF('Cálculos '!W841="","",'Cálculos '!W841)</f>
        <v/>
      </c>
      <c r="Q835" s="172" t="str">
        <f>IF('Cálculos '!X841="","",'Cálculos '!X841)</f>
        <v/>
      </c>
      <c r="R835" s="172" t="str">
        <f>IF('Cálculos '!Y841="","",'Cálculos '!Y841)</f>
        <v/>
      </c>
      <c r="S835" s="172" t="str">
        <f>IF('Cálculos '!Z841="","",'Cálculos '!Z841)</f>
        <v/>
      </c>
      <c r="T835" s="172" t="str">
        <f>IF('Cálculos '!AA841="","",'Cálculos '!AA841)</f>
        <v/>
      </c>
      <c r="U835" s="172" t="str">
        <f>IF('Cálculos '!AB841="","",'Cálculos '!AB841)</f>
        <v/>
      </c>
      <c r="V835" s="172" t="str">
        <f>IF('Cálculos '!AC841="","",'Cálculos '!AC841)</f>
        <v/>
      </c>
      <c r="W835" s="172" t="str">
        <f>IF('Cálculos '!AD841="","",'Cálculos '!AD841)</f>
        <v/>
      </c>
      <c r="X835" s="172" t="str">
        <f>IF('Cálculos '!AE841="","",'Cálculos '!AE841)</f>
        <v/>
      </c>
      <c r="Y835" s="172" t="str">
        <f>IF('Cálculos '!AF841="","",'Cálculos '!AF841)</f>
        <v/>
      </c>
      <c r="Z835" s="172" t="str">
        <f>IF('Cálculos '!AG841="","",'Cálculos '!AG841)</f>
        <v/>
      </c>
      <c r="AA835" s="172" t="str">
        <f>IF('Cálculos '!AH841="","",'Cálculos '!AH841)</f>
        <v/>
      </c>
      <c r="AB835" s="172" t="str">
        <f>IF('Cálculos '!AI841="","",'Cálculos '!AI841)</f>
        <v/>
      </c>
      <c r="AC835" s="172" t="str">
        <f>IF('Cálculos '!AJ841="","",'Cálculos '!AJ841)</f>
        <v/>
      </c>
      <c r="AD835" s="172" t="str">
        <f>IF('Cálculos '!AK841="","",'Cálculos '!AK841)</f>
        <v/>
      </c>
      <c r="AE835" s="172" t="str">
        <f>IF('Cálculos '!AL841="","",'Cálculos '!AL841)</f>
        <v/>
      </c>
      <c r="AF835" s="172" t="str">
        <f>IF('Cálculos '!AM841="","",'Cálculos '!AM841)</f>
        <v/>
      </c>
      <c r="AG835" s="172" t="str">
        <f>IF('Cálculos '!AN841="","",'Cálculos '!AN841)</f>
        <v/>
      </c>
      <c r="AH835" s="172" t="str">
        <f>IF('Cálculos '!AO841="","",'Cálculos '!AO841)</f>
        <v/>
      </c>
      <c r="AI835" s="172" t="str">
        <f>IF('Cálculos '!AP841="","",'Cálculos '!AP841)</f>
        <v/>
      </c>
      <c r="AJ835" s="443" t="str">
        <f>IF('Cálculos '!AQ841="","",'Cálculos '!AQ841)</f>
        <v/>
      </c>
      <c r="AK835" s="446" t="str">
        <f>IF('Cálculos '!D841="","",AVERAGE(C835:AJ835))</f>
        <v/>
      </c>
      <c r="AM835" s="181">
        <f t="shared" si="470"/>
        <v>833</v>
      </c>
      <c r="AN835" s="284" t="str">
        <f t="shared" si="471"/>
        <v/>
      </c>
      <c r="AO835" s="285" t="str">
        <f t="shared" si="472"/>
        <v/>
      </c>
      <c r="AP835" s="285" t="str">
        <f t="shared" si="473"/>
        <v/>
      </c>
      <c r="AQ835" s="285" t="str">
        <f t="shared" si="474"/>
        <v/>
      </c>
      <c r="AR835" s="182" t="str">
        <f t="shared" si="475"/>
        <v/>
      </c>
      <c r="AS835" s="182" t="str">
        <f t="shared" si="476"/>
        <v/>
      </c>
      <c r="AT835" s="182" t="str">
        <f t="shared" si="477"/>
        <v/>
      </c>
      <c r="AU835" s="182" t="str">
        <f t="shared" si="478"/>
        <v/>
      </c>
      <c r="AV835" s="182" t="str">
        <f t="shared" si="479"/>
        <v/>
      </c>
      <c r="AW835" s="182" t="str">
        <f t="shared" si="480"/>
        <v/>
      </c>
      <c r="AX835" s="182" t="str">
        <f t="shared" si="481"/>
        <v/>
      </c>
      <c r="AY835" s="182" t="str">
        <f t="shared" si="482"/>
        <v/>
      </c>
      <c r="AZ835" s="182" t="str">
        <f t="shared" si="483"/>
        <v/>
      </c>
      <c r="BA835" s="182" t="str">
        <f t="shared" si="484"/>
        <v/>
      </c>
      <c r="BB835" s="182" t="str">
        <f t="shared" si="485"/>
        <v/>
      </c>
      <c r="BC835" s="182" t="str">
        <f t="shared" si="486"/>
        <v/>
      </c>
      <c r="BD835" s="182" t="str">
        <f t="shared" si="487"/>
        <v/>
      </c>
      <c r="BE835" s="182" t="str">
        <f t="shared" si="488"/>
        <v/>
      </c>
      <c r="BF835" s="182" t="str">
        <f t="shared" si="489"/>
        <v/>
      </c>
      <c r="BG835" s="182" t="str">
        <f t="shared" si="490"/>
        <v/>
      </c>
      <c r="BH835" s="182" t="str">
        <f t="shared" si="491"/>
        <v/>
      </c>
      <c r="BI835" s="182" t="str">
        <f t="shared" si="492"/>
        <v/>
      </c>
      <c r="BJ835" s="182" t="str">
        <f t="shared" si="493"/>
        <v/>
      </c>
      <c r="BK835" s="182" t="str">
        <f t="shared" si="494"/>
        <v/>
      </c>
      <c r="BL835" s="182" t="str">
        <f t="shared" si="495"/>
        <v/>
      </c>
      <c r="BM835" s="182" t="str">
        <f t="shared" si="496"/>
        <v/>
      </c>
      <c r="BN835" s="182" t="str">
        <f t="shared" si="497"/>
        <v/>
      </c>
      <c r="BO835" s="182" t="str">
        <f t="shared" si="498"/>
        <v/>
      </c>
      <c r="BP835" s="182" t="str">
        <f t="shared" si="499"/>
        <v/>
      </c>
      <c r="BQ835" s="182" t="str">
        <f t="shared" si="500"/>
        <v/>
      </c>
      <c r="BR835" s="182" t="str">
        <f t="shared" si="501"/>
        <v/>
      </c>
      <c r="BS835" s="182" t="str">
        <f t="shared" si="502"/>
        <v/>
      </c>
      <c r="BT835" s="182" t="str">
        <f t="shared" si="503"/>
        <v/>
      </c>
      <c r="BU835" s="183" t="str">
        <f t="shared" si="504"/>
        <v/>
      </c>
      <c r="BV835" s="184" t="str">
        <f>IF('Cálculos '!C841="","",AVERAGE(AN835:BU835))</f>
        <v/>
      </c>
    </row>
    <row r="836" spans="2:74" ht="17.25" hidden="1" thickBot="1" x14ac:dyDescent="0.35">
      <c r="B836" s="165">
        <f t="shared" si="505"/>
        <v>834</v>
      </c>
      <c r="C836" s="171" t="str">
        <f>IF('Cálculos '!J842="","",'Cálculos '!J842)</f>
        <v/>
      </c>
      <c r="D836" s="172" t="str">
        <f>IF('Cálculos '!K842="","",'Cálculos '!K842)</f>
        <v/>
      </c>
      <c r="E836" s="172" t="str">
        <f>IF('Cálculos '!L842="","",'Cálculos '!L842)</f>
        <v/>
      </c>
      <c r="F836" s="172" t="str">
        <f>IF('Cálculos '!M842="","",'Cálculos '!M842)</f>
        <v/>
      </c>
      <c r="G836" s="172" t="str">
        <f>IF('Cálculos '!N842="","",'Cálculos '!N842)</f>
        <v/>
      </c>
      <c r="H836" s="172" t="str">
        <f>IF('Cálculos '!O842="","",'Cálculos '!O842)</f>
        <v/>
      </c>
      <c r="I836" s="172" t="str">
        <f>IF('Cálculos '!P842="","",'Cálculos '!P842)</f>
        <v/>
      </c>
      <c r="J836" s="172" t="str">
        <f>IF('Cálculos '!Q842="","",'Cálculos '!Q842)</f>
        <v/>
      </c>
      <c r="K836" s="172" t="str">
        <f>IF('Cálculos '!R842="","",'Cálculos '!R842)</f>
        <v/>
      </c>
      <c r="L836" s="172" t="str">
        <f>IF('Cálculos '!S842="","",'Cálculos '!S842)</f>
        <v/>
      </c>
      <c r="M836" s="172" t="str">
        <f>IF('Cálculos '!T842="","",'Cálculos '!T842)</f>
        <v/>
      </c>
      <c r="N836" s="172" t="str">
        <f>IF('Cálculos '!U842="","",'Cálculos '!U842)</f>
        <v/>
      </c>
      <c r="O836" s="172" t="str">
        <f>IF('Cálculos '!V842="","",'Cálculos '!V842)</f>
        <v/>
      </c>
      <c r="P836" s="172" t="str">
        <f>IF('Cálculos '!W842="","",'Cálculos '!W842)</f>
        <v/>
      </c>
      <c r="Q836" s="172" t="str">
        <f>IF('Cálculos '!X842="","",'Cálculos '!X842)</f>
        <v/>
      </c>
      <c r="R836" s="172" t="str">
        <f>IF('Cálculos '!Y842="","",'Cálculos '!Y842)</f>
        <v/>
      </c>
      <c r="S836" s="172" t="str">
        <f>IF('Cálculos '!Z842="","",'Cálculos '!Z842)</f>
        <v/>
      </c>
      <c r="T836" s="172" t="str">
        <f>IF('Cálculos '!AA842="","",'Cálculos '!AA842)</f>
        <v/>
      </c>
      <c r="U836" s="172" t="str">
        <f>IF('Cálculos '!AB842="","",'Cálculos '!AB842)</f>
        <v/>
      </c>
      <c r="V836" s="172" t="str">
        <f>IF('Cálculos '!AC842="","",'Cálculos '!AC842)</f>
        <v/>
      </c>
      <c r="W836" s="172" t="str">
        <f>IF('Cálculos '!AD842="","",'Cálculos '!AD842)</f>
        <v/>
      </c>
      <c r="X836" s="172" t="str">
        <f>IF('Cálculos '!AE842="","",'Cálculos '!AE842)</f>
        <v/>
      </c>
      <c r="Y836" s="172" t="str">
        <f>IF('Cálculos '!AF842="","",'Cálculos '!AF842)</f>
        <v/>
      </c>
      <c r="Z836" s="172" t="str">
        <f>IF('Cálculos '!AG842="","",'Cálculos '!AG842)</f>
        <v/>
      </c>
      <c r="AA836" s="172" t="str">
        <f>IF('Cálculos '!AH842="","",'Cálculos '!AH842)</f>
        <v/>
      </c>
      <c r="AB836" s="172" t="str">
        <f>IF('Cálculos '!AI842="","",'Cálculos '!AI842)</f>
        <v/>
      </c>
      <c r="AC836" s="172" t="str">
        <f>IF('Cálculos '!AJ842="","",'Cálculos '!AJ842)</f>
        <v/>
      </c>
      <c r="AD836" s="172" t="str">
        <f>IF('Cálculos '!AK842="","",'Cálculos '!AK842)</f>
        <v/>
      </c>
      <c r="AE836" s="172" t="str">
        <f>IF('Cálculos '!AL842="","",'Cálculos '!AL842)</f>
        <v/>
      </c>
      <c r="AF836" s="172" t="str">
        <f>IF('Cálculos '!AM842="","",'Cálculos '!AM842)</f>
        <v/>
      </c>
      <c r="AG836" s="172" t="str">
        <f>IF('Cálculos '!AN842="","",'Cálculos '!AN842)</f>
        <v/>
      </c>
      <c r="AH836" s="172" t="str">
        <f>IF('Cálculos '!AO842="","",'Cálculos '!AO842)</f>
        <v/>
      </c>
      <c r="AI836" s="172" t="str">
        <f>IF('Cálculos '!AP842="","",'Cálculos '!AP842)</f>
        <v/>
      </c>
      <c r="AJ836" s="443" t="str">
        <f>IF('Cálculos '!AQ842="","",'Cálculos '!AQ842)</f>
        <v/>
      </c>
      <c r="AK836" s="446" t="str">
        <f>IF('Cálculos '!D842="","",AVERAGE(C836:AJ836))</f>
        <v/>
      </c>
      <c r="AM836" s="181">
        <f t="shared" si="470"/>
        <v>834</v>
      </c>
      <c r="AN836" s="284" t="str">
        <f t="shared" si="471"/>
        <v/>
      </c>
      <c r="AO836" s="285" t="str">
        <f t="shared" si="472"/>
        <v/>
      </c>
      <c r="AP836" s="285" t="str">
        <f t="shared" si="473"/>
        <v/>
      </c>
      <c r="AQ836" s="285" t="str">
        <f t="shared" si="474"/>
        <v/>
      </c>
      <c r="AR836" s="182" t="str">
        <f t="shared" si="475"/>
        <v/>
      </c>
      <c r="AS836" s="182" t="str">
        <f t="shared" si="476"/>
        <v/>
      </c>
      <c r="AT836" s="182" t="str">
        <f t="shared" si="477"/>
        <v/>
      </c>
      <c r="AU836" s="182" t="str">
        <f t="shared" si="478"/>
        <v/>
      </c>
      <c r="AV836" s="182" t="str">
        <f t="shared" si="479"/>
        <v/>
      </c>
      <c r="AW836" s="182" t="str">
        <f t="shared" si="480"/>
        <v/>
      </c>
      <c r="AX836" s="182" t="str">
        <f t="shared" si="481"/>
        <v/>
      </c>
      <c r="AY836" s="182" t="str">
        <f t="shared" si="482"/>
        <v/>
      </c>
      <c r="AZ836" s="182" t="str">
        <f t="shared" si="483"/>
        <v/>
      </c>
      <c r="BA836" s="182" t="str">
        <f t="shared" si="484"/>
        <v/>
      </c>
      <c r="BB836" s="182" t="str">
        <f t="shared" si="485"/>
        <v/>
      </c>
      <c r="BC836" s="182" t="str">
        <f t="shared" si="486"/>
        <v/>
      </c>
      <c r="BD836" s="182" t="str">
        <f t="shared" si="487"/>
        <v/>
      </c>
      <c r="BE836" s="182" t="str">
        <f t="shared" si="488"/>
        <v/>
      </c>
      <c r="BF836" s="182" t="str">
        <f t="shared" si="489"/>
        <v/>
      </c>
      <c r="BG836" s="182" t="str">
        <f t="shared" si="490"/>
        <v/>
      </c>
      <c r="BH836" s="182" t="str">
        <f t="shared" si="491"/>
        <v/>
      </c>
      <c r="BI836" s="182" t="str">
        <f t="shared" si="492"/>
        <v/>
      </c>
      <c r="BJ836" s="182" t="str">
        <f t="shared" si="493"/>
        <v/>
      </c>
      <c r="BK836" s="182" t="str">
        <f t="shared" si="494"/>
        <v/>
      </c>
      <c r="BL836" s="182" t="str">
        <f t="shared" si="495"/>
        <v/>
      </c>
      <c r="BM836" s="182" t="str">
        <f t="shared" si="496"/>
        <v/>
      </c>
      <c r="BN836" s="182" t="str">
        <f t="shared" si="497"/>
        <v/>
      </c>
      <c r="BO836" s="182" t="str">
        <f t="shared" si="498"/>
        <v/>
      </c>
      <c r="BP836" s="182" t="str">
        <f t="shared" si="499"/>
        <v/>
      </c>
      <c r="BQ836" s="182" t="str">
        <f t="shared" si="500"/>
        <v/>
      </c>
      <c r="BR836" s="182" t="str">
        <f t="shared" si="501"/>
        <v/>
      </c>
      <c r="BS836" s="182" t="str">
        <f t="shared" si="502"/>
        <v/>
      </c>
      <c r="BT836" s="182" t="str">
        <f t="shared" si="503"/>
        <v/>
      </c>
      <c r="BU836" s="183" t="str">
        <f t="shared" si="504"/>
        <v/>
      </c>
      <c r="BV836" s="184" t="str">
        <f>IF('Cálculos '!C842="","",AVERAGE(AN836:BU836))</f>
        <v/>
      </c>
    </row>
    <row r="837" spans="2:74" ht="17.25" hidden="1" thickBot="1" x14ac:dyDescent="0.35">
      <c r="B837" s="165">
        <f t="shared" si="505"/>
        <v>835</v>
      </c>
      <c r="C837" s="171" t="str">
        <f>IF('Cálculos '!J843="","",'Cálculos '!J843)</f>
        <v/>
      </c>
      <c r="D837" s="172" t="str">
        <f>IF('Cálculos '!K843="","",'Cálculos '!K843)</f>
        <v/>
      </c>
      <c r="E837" s="172" t="str">
        <f>IF('Cálculos '!L843="","",'Cálculos '!L843)</f>
        <v/>
      </c>
      <c r="F837" s="172" t="str">
        <f>IF('Cálculos '!M843="","",'Cálculos '!M843)</f>
        <v/>
      </c>
      <c r="G837" s="172" t="str">
        <f>IF('Cálculos '!N843="","",'Cálculos '!N843)</f>
        <v/>
      </c>
      <c r="H837" s="172" t="str">
        <f>IF('Cálculos '!O843="","",'Cálculos '!O843)</f>
        <v/>
      </c>
      <c r="I837" s="172" t="str">
        <f>IF('Cálculos '!P843="","",'Cálculos '!P843)</f>
        <v/>
      </c>
      <c r="J837" s="172" t="str">
        <f>IF('Cálculos '!Q843="","",'Cálculos '!Q843)</f>
        <v/>
      </c>
      <c r="K837" s="172" t="str">
        <f>IF('Cálculos '!R843="","",'Cálculos '!R843)</f>
        <v/>
      </c>
      <c r="L837" s="172" t="str">
        <f>IF('Cálculos '!S843="","",'Cálculos '!S843)</f>
        <v/>
      </c>
      <c r="M837" s="172" t="str">
        <f>IF('Cálculos '!T843="","",'Cálculos '!T843)</f>
        <v/>
      </c>
      <c r="N837" s="172" t="str">
        <f>IF('Cálculos '!U843="","",'Cálculos '!U843)</f>
        <v/>
      </c>
      <c r="O837" s="172" t="str">
        <f>IF('Cálculos '!V843="","",'Cálculos '!V843)</f>
        <v/>
      </c>
      <c r="P837" s="172" t="str">
        <f>IF('Cálculos '!W843="","",'Cálculos '!W843)</f>
        <v/>
      </c>
      <c r="Q837" s="172" t="str">
        <f>IF('Cálculos '!X843="","",'Cálculos '!X843)</f>
        <v/>
      </c>
      <c r="R837" s="172" t="str">
        <f>IF('Cálculos '!Y843="","",'Cálculos '!Y843)</f>
        <v/>
      </c>
      <c r="S837" s="172" t="str">
        <f>IF('Cálculos '!Z843="","",'Cálculos '!Z843)</f>
        <v/>
      </c>
      <c r="T837" s="172" t="str">
        <f>IF('Cálculos '!AA843="","",'Cálculos '!AA843)</f>
        <v/>
      </c>
      <c r="U837" s="172" t="str">
        <f>IF('Cálculos '!AB843="","",'Cálculos '!AB843)</f>
        <v/>
      </c>
      <c r="V837" s="172" t="str">
        <f>IF('Cálculos '!AC843="","",'Cálculos '!AC843)</f>
        <v/>
      </c>
      <c r="W837" s="172" t="str">
        <f>IF('Cálculos '!AD843="","",'Cálculos '!AD843)</f>
        <v/>
      </c>
      <c r="X837" s="172" t="str">
        <f>IF('Cálculos '!AE843="","",'Cálculos '!AE843)</f>
        <v/>
      </c>
      <c r="Y837" s="172" t="str">
        <f>IF('Cálculos '!AF843="","",'Cálculos '!AF843)</f>
        <v/>
      </c>
      <c r="Z837" s="172" t="str">
        <f>IF('Cálculos '!AG843="","",'Cálculos '!AG843)</f>
        <v/>
      </c>
      <c r="AA837" s="172" t="str">
        <f>IF('Cálculos '!AH843="","",'Cálculos '!AH843)</f>
        <v/>
      </c>
      <c r="AB837" s="172" t="str">
        <f>IF('Cálculos '!AI843="","",'Cálculos '!AI843)</f>
        <v/>
      </c>
      <c r="AC837" s="172" t="str">
        <f>IF('Cálculos '!AJ843="","",'Cálculos '!AJ843)</f>
        <v/>
      </c>
      <c r="AD837" s="172" t="str">
        <f>IF('Cálculos '!AK843="","",'Cálculos '!AK843)</f>
        <v/>
      </c>
      <c r="AE837" s="172" t="str">
        <f>IF('Cálculos '!AL843="","",'Cálculos '!AL843)</f>
        <v/>
      </c>
      <c r="AF837" s="172" t="str">
        <f>IF('Cálculos '!AM843="","",'Cálculos '!AM843)</f>
        <v/>
      </c>
      <c r="AG837" s="172" t="str">
        <f>IF('Cálculos '!AN843="","",'Cálculos '!AN843)</f>
        <v/>
      </c>
      <c r="AH837" s="172" t="str">
        <f>IF('Cálculos '!AO843="","",'Cálculos '!AO843)</f>
        <v/>
      </c>
      <c r="AI837" s="172" t="str">
        <f>IF('Cálculos '!AP843="","",'Cálculos '!AP843)</f>
        <v/>
      </c>
      <c r="AJ837" s="443" t="str">
        <f>IF('Cálculos '!AQ843="","",'Cálculos '!AQ843)</f>
        <v/>
      </c>
      <c r="AK837" s="446" t="str">
        <f>IF('Cálculos '!D843="","",AVERAGE(C837:AJ837))</f>
        <v/>
      </c>
      <c r="AM837" s="181">
        <f t="shared" si="470"/>
        <v>835</v>
      </c>
      <c r="AN837" s="284" t="str">
        <f t="shared" si="471"/>
        <v/>
      </c>
      <c r="AO837" s="285" t="str">
        <f t="shared" si="472"/>
        <v/>
      </c>
      <c r="AP837" s="285" t="str">
        <f t="shared" si="473"/>
        <v/>
      </c>
      <c r="AQ837" s="285" t="str">
        <f t="shared" si="474"/>
        <v/>
      </c>
      <c r="AR837" s="182" t="str">
        <f t="shared" si="475"/>
        <v/>
      </c>
      <c r="AS837" s="182" t="str">
        <f t="shared" si="476"/>
        <v/>
      </c>
      <c r="AT837" s="182" t="str">
        <f t="shared" si="477"/>
        <v/>
      </c>
      <c r="AU837" s="182" t="str">
        <f t="shared" si="478"/>
        <v/>
      </c>
      <c r="AV837" s="182" t="str">
        <f t="shared" si="479"/>
        <v/>
      </c>
      <c r="AW837" s="182" t="str">
        <f t="shared" si="480"/>
        <v/>
      </c>
      <c r="AX837" s="182" t="str">
        <f t="shared" si="481"/>
        <v/>
      </c>
      <c r="AY837" s="182" t="str">
        <f t="shared" si="482"/>
        <v/>
      </c>
      <c r="AZ837" s="182" t="str">
        <f t="shared" si="483"/>
        <v/>
      </c>
      <c r="BA837" s="182" t="str">
        <f t="shared" si="484"/>
        <v/>
      </c>
      <c r="BB837" s="182" t="str">
        <f t="shared" si="485"/>
        <v/>
      </c>
      <c r="BC837" s="182" t="str">
        <f t="shared" si="486"/>
        <v/>
      </c>
      <c r="BD837" s="182" t="str">
        <f t="shared" si="487"/>
        <v/>
      </c>
      <c r="BE837" s="182" t="str">
        <f t="shared" si="488"/>
        <v/>
      </c>
      <c r="BF837" s="182" t="str">
        <f t="shared" si="489"/>
        <v/>
      </c>
      <c r="BG837" s="182" t="str">
        <f t="shared" si="490"/>
        <v/>
      </c>
      <c r="BH837" s="182" t="str">
        <f t="shared" si="491"/>
        <v/>
      </c>
      <c r="BI837" s="182" t="str">
        <f t="shared" si="492"/>
        <v/>
      </c>
      <c r="BJ837" s="182" t="str">
        <f t="shared" si="493"/>
        <v/>
      </c>
      <c r="BK837" s="182" t="str">
        <f t="shared" si="494"/>
        <v/>
      </c>
      <c r="BL837" s="182" t="str">
        <f t="shared" si="495"/>
        <v/>
      </c>
      <c r="BM837" s="182" t="str">
        <f t="shared" si="496"/>
        <v/>
      </c>
      <c r="BN837" s="182" t="str">
        <f t="shared" si="497"/>
        <v/>
      </c>
      <c r="BO837" s="182" t="str">
        <f t="shared" si="498"/>
        <v/>
      </c>
      <c r="BP837" s="182" t="str">
        <f t="shared" si="499"/>
        <v/>
      </c>
      <c r="BQ837" s="182" t="str">
        <f t="shared" si="500"/>
        <v/>
      </c>
      <c r="BR837" s="182" t="str">
        <f t="shared" si="501"/>
        <v/>
      </c>
      <c r="BS837" s="182" t="str">
        <f t="shared" si="502"/>
        <v/>
      </c>
      <c r="BT837" s="182" t="str">
        <f t="shared" si="503"/>
        <v/>
      </c>
      <c r="BU837" s="183" t="str">
        <f t="shared" si="504"/>
        <v/>
      </c>
      <c r="BV837" s="184" t="str">
        <f>IF('Cálculos '!C843="","",AVERAGE(AN837:BU837))</f>
        <v/>
      </c>
    </row>
    <row r="838" spans="2:74" ht="17.25" hidden="1" thickBot="1" x14ac:dyDescent="0.35">
      <c r="B838" s="165">
        <f t="shared" si="505"/>
        <v>836</v>
      </c>
      <c r="C838" s="171" t="str">
        <f>IF('Cálculos '!J844="","",'Cálculos '!J844)</f>
        <v/>
      </c>
      <c r="D838" s="172" t="str">
        <f>IF('Cálculos '!K844="","",'Cálculos '!K844)</f>
        <v/>
      </c>
      <c r="E838" s="172" t="str">
        <f>IF('Cálculos '!L844="","",'Cálculos '!L844)</f>
        <v/>
      </c>
      <c r="F838" s="172" t="str">
        <f>IF('Cálculos '!M844="","",'Cálculos '!M844)</f>
        <v/>
      </c>
      <c r="G838" s="172" t="str">
        <f>IF('Cálculos '!N844="","",'Cálculos '!N844)</f>
        <v/>
      </c>
      <c r="H838" s="172" t="str">
        <f>IF('Cálculos '!O844="","",'Cálculos '!O844)</f>
        <v/>
      </c>
      <c r="I838" s="172" t="str">
        <f>IF('Cálculos '!P844="","",'Cálculos '!P844)</f>
        <v/>
      </c>
      <c r="J838" s="172" t="str">
        <f>IF('Cálculos '!Q844="","",'Cálculos '!Q844)</f>
        <v/>
      </c>
      <c r="K838" s="172" t="str">
        <f>IF('Cálculos '!R844="","",'Cálculos '!R844)</f>
        <v/>
      </c>
      <c r="L838" s="172" t="str">
        <f>IF('Cálculos '!S844="","",'Cálculos '!S844)</f>
        <v/>
      </c>
      <c r="M838" s="172" t="str">
        <f>IF('Cálculos '!T844="","",'Cálculos '!T844)</f>
        <v/>
      </c>
      <c r="N838" s="172" t="str">
        <f>IF('Cálculos '!U844="","",'Cálculos '!U844)</f>
        <v/>
      </c>
      <c r="O838" s="172" t="str">
        <f>IF('Cálculos '!V844="","",'Cálculos '!V844)</f>
        <v/>
      </c>
      <c r="P838" s="172" t="str">
        <f>IF('Cálculos '!W844="","",'Cálculos '!W844)</f>
        <v/>
      </c>
      <c r="Q838" s="172" t="str">
        <f>IF('Cálculos '!X844="","",'Cálculos '!X844)</f>
        <v/>
      </c>
      <c r="R838" s="172" t="str">
        <f>IF('Cálculos '!Y844="","",'Cálculos '!Y844)</f>
        <v/>
      </c>
      <c r="S838" s="172" t="str">
        <f>IF('Cálculos '!Z844="","",'Cálculos '!Z844)</f>
        <v/>
      </c>
      <c r="T838" s="172" t="str">
        <f>IF('Cálculos '!AA844="","",'Cálculos '!AA844)</f>
        <v/>
      </c>
      <c r="U838" s="172" t="str">
        <f>IF('Cálculos '!AB844="","",'Cálculos '!AB844)</f>
        <v/>
      </c>
      <c r="V838" s="172" t="str">
        <f>IF('Cálculos '!AC844="","",'Cálculos '!AC844)</f>
        <v/>
      </c>
      <c r="W838" s="172" t="str">
        <f>IF('Cálculos '!AD844="","",'Cálculos '!AD844)</f>
        <v/>
      </c>
      <c r="X838" s="172" t="str">
        <f>IF('Cálculos '!AE844="","",'Cálculos '!AE844)</f>
        <v/>
      </c>
      <c r="Y838" s="172" t="str">
        <f>IF('Cálculos '!AF844="","",'Cálculos '!AF844)</f>
        <v/>
      </c>
      <c r="Z838" s="172" t="str">
        <f>IF('Cálculos '!AG844="","",'Cálculos '!AG844)</f>
        <v/>
      </c>
      <c r="AA838" s="172" t="str">
        <f>IF('Cálculos '!AH844="","",'Cálculos '!AH844)</f>
        <v/>
      </c>
      <c r="AB838" s="172" t="str">
        <f>IF('Cálculos '!AI844="","",'Cálculos '!AI844)</f>
        <v/>
      </c>
      <c r="AC838" s="172" t="str">
        <f>IF('Cálculos '!AJ844="","",'Cálculos '!AJ844)</f>
        <v/>
      </c>
      <c r="AD838" s="172" t="str">
        <f>IF('Cálculos '!AK844="","",'Cálculos '!AK844)</f>
        <v/>
      </c>
      <c r="AE838" s="172" t="str">
        <f>IF('Cálculos '!AL844="","",'Cálculos '!AL844)</f>
        <v/>
      </c>
      <c r="AF838" s="172" t="str">
        <f>IF('Cálculos '!AM844="","",'Cálculos '!AM844)</f>
        <v/>
      </c>
      <c r="AG838" s="172" t="str">
        <f>IF('Cálculos '!AN844="","",'Cálculos '!AN844)</f>
        <v/>
      </c>
      <c r="AH838" s="172" t="str">
        <f>IF('Cálculos '!AO844="","",'Cálculos '!AO844)</f>
        <v/>
      </c>
      <c r="AI838" s="172" t="str">
        <f>IF('Cálculos '!AP844="","",'Cálculos '!AP844)</f>
        <v/>
      </c>
      <c r="AJ838" s="443" t="str">
        <f>IF('Cálculos '!AQ844="","",'Cálculos '!AQ844)</f>
        <v/>
      </c>
      <c r="AK838" s="446" t="str">
        <f>IF('Cálculos '!D844="","",AVERAGE(C838:AJ838))</f>
        <v/>
      </c>
      <c r="AM838" s="181">
        <f t="shared" ref="AM838:AM901" si="506">+AM837+1</f>
        <v>836</v>
      </c>
      <c r="AN838" s="284" t="str">
        <f t="shared" ref="AN838:AN901" si="507">+IF(OR(C838=0,C838=""),"",SUM(C838-$AK838)/C838)</f>
        <v/>
      </c>
      <c r="AO838" s="285" t="str">
        <f t="shared" ref="AO838:AO901" si="508">+IF(OR(D838=0,D838=""),"",SUM(D838-$AK838)/D838)</f>
        <v/>
      </c>
      <c r="AP838" s="285" t="str">
        <f t="shared" ref="AP838:AP901" si="509">+IF(OR(E838=0,E838=""),"",SUM(E838-$AK838)/E838)</f>
        <v/>
      </c>
      <c r="AQ838" s="285" t="str">
        <f t="shared" ref="AQ838:AQ901" si="510">+IF(OR(F838=0,F838=""),"",SUM(F838-$AK838)/F838)</f>
        <v/>
      </c>
      <c r="AR838" s="182" t="str">
        <f t="shared" ref="AR838:AR901" si="511">+IF(OR(G838=0,G838=""),"",SUM(G838-$AK838)/G838)</f>
        <v/>
      </c>
      <c r="AS838" s="182" t="str">
        <f t="shared" ref="AS838:AS901" si="512">+IF(OR(H838=0,H838=""),"",SUM(H838-$AK838)/H838)</f>
        <v/>
      </c>
      <c r="AT838" s="182" t="str">
        <f t="shared" ref="AT838:AT901" si="513">+IF(OR(I838=0,I838=""),"",SUM(I838-$AK838)/I838)</f>
        <v/>
      </c>
      <c r="AU838" s="182" t="str">
        <f t="shared" ref="AU838:AU901" si="514">+IF(OR(J838=0,J838=""),"",SUM(J838-$AK838)/J838)</f>
        <v/>
      </c>
      <c r="AV838" s="182" t="str">
        <f t="shared" ref="AV838:AV901" si="515">+IF(OR(K838=0,K838=""),"",SUM(K838-$AK838)/K838)</f>
        <v/>
      </c>
      <c r="AW838" s="182" t="str">
        <f t="shared" ref="AW838:AW901" si="516">+IF(OR(L838=0,L838=""),"",SUM(L838-$AK838)/L838)</f>
        <v/>
      </c>
      <c r="AX838" s="182" t="str">
        <f t="shared" ref="AX838:AX901" si="517">+IF(OR(M838=0,M838=""),"",SUM(M838-$AK838)/M838)</f>
        <v/>
      </c>
      <c r="AY838" s="182" t="str">
        <f t="shared" ref="AY838:AY901" si="518">+IF(OR(N838=0,N838=""),"",SUM(N838-$AK838)/N838)</f>
        <v/>
      </c>
      <c r="AZ838" s="182" t="str">
        <f t="shared" ref="AZ838:AZ901" si="519">+IF(OR(O838=0,O838=""),"",SUM(O838-$AK838)/O838)</f>
        <v/>
      </c>
      <c r="BA838" s="182" t="str">
        <f t="shared" ref="BA838:BA901" si="520">+IF(OR(P838=0,P838=""),"",SUM(P838-$AK838)/P838)</f>
        <v/>
      </c>
      <c r="BB838" s="182" t="str">
        <f t="shared" ref="BB838:BB901" si="521">+IF(OR(Q838=0,Q838=""),"",SUM(Q838-$AK838)/Q838)</f>
        <v/>
      </c>
      <c r="BC838" s="182" t="str">
        <f t="shared" ref="BC838:BC901" si="522">+IF(OR(R838=0,R838=""),"",SUM(R838-$AK838)/R838)</f>
        <v/>
      </c>
      <c r="BD838" s="182" t="str">
        <f t="shared" ref="BD838:BD901" si="523">+IF(OR(S838=0,S838=""),"",SUM(S838-$AK838)/S838)</f>
        <v/>
      </c>
      <c r="BE838" s="182" t="str">
        <f t="shared" ref="BE838:BE901" si="524">+IF(OR(T838=0,T838=""),"",SUM(T838-$AK838)/T838)</f>
        <v/>
      </c>
      <c r="BF838" s="182" t="str">
        <f t="shared" ref="BF838:BF901" si="525">+IF(OR(U838=0,U838=""),"",SUM(U838-$AK838)/U838)</f>
        <v/>
      </c>
      <c r="BG838" s="182" t="str">
        <f t="shared" ref="BG838:BG901" si="526">+IF(OR(V838=0,V838=""),"",SUM(V838-$AK838)/V838)</f>
        <v/>
      </c>
      <c r="BH838" s="182" t="str">
        <f t="shared" ref="BH838:BH901" si="527">+IF(OR(W838=0,W838=""),"",SUM(W838-$AK838)/W838)</f>
        <v/>
      </c>
      <c r="BI838" s="182" t="str">
        <f t="shared" ref="BI838:BI901" si="528">+IF(OR(X838=0,X838=""),"",SUM(X838-$AK838)/X838)</f>
        <v/>
      </c>
      <c r="BJ838" s="182" t="str">
        <f t="shared" ref="BJ838:BJ901" si="529">+IF(OR(Y838=0,Y838=""),"",SUM(Y838-$AK838)/Y838)</f>
        <v/>
      </c>
      <c r="BK838" s="182" t="str">
        <f t="shared" ref="BK838:BK901" si="530">+IF(OR(Z838=0,Z838=""),"",SUM(Z838-$AK838)/Z838)</f>
        <v/>
      </c>
      <c r="BL838" s="182" t="str">
        <f t="shared" ref="BL838:BL901" si="531">+IF(OR(AA838=0,AA838=""),"",SUM(AA838-$AK838)/AA838)</f>
        <v/>
      </c>
      <c r="BM838" s="182" t="str">
        <f t="shared" ref="BM838:BM901" si="532">+IF(OR(AB838=0,AB838=""),"",SUM(AB838-$AK838)/AB838)</f>
        <v/>
      </c>
      <c r="BN838" s="182" t="str">
        <f t="shared" ref="BN838:BN901" si="533">+IF(OR(AC838=0,AC838=""),"",SUM(AC838-$AK838)/AC838)</f>
        <v/>
      </c>
      <c r="BO838" s="182" t="str">
        <f t="shared" ref="BO838:BO901" si="534">+IF(OR(AD838=0,AD838=""),"",SUM(AD838-$AK838)/AD838)</f>
        <v/>
      </c>
      <c r="BP838" s="182" t="str">
        <f t="shared" ref="BP838:BP901" si="535">+IF(OR(AE838=0,AE838=""),"",SUM(AE838-$AK838)/AE838)</f>
        <v/>
      </c>
      <c r="BQ838" s="182" t="str">
        <f t="shared" ref="BQ838:BQ901" si="536">+IF(OR(AF838=0,AF838=""),"",SUM(AF838-$AK838)/AF838)</f>
        <v/>
      </c>
      <c r="BR838" s="182" t="str">
        <f t="shared" ref="BR838:BR901" si="537">+IF(OR(AG838=0,AG838=""),"",SUM(AG838-$AK838)/AG838)</f>
        <v/>
      </c>
      <c r="BS838" s="182" t="str">
        <f t="shared" ref="BS838:BS901" si="538">+IF(OR(AH838=0,AH838=""),"",SUM(AH838-$AK838)/AH838)</f>
        <v/>
      </c>
      <c r="BT838" s="182" t="str">
        <f t="shared" ref="BT838:BT901" si="539">+IF(OR(AI838=0,AI838=""),"",SUM(AI838-$AK838)/AI838)</f>
        <v/>
      </c>
      <c r="BU838" s="183" t="str">
        <f t="shared" ref="BU838:BU901" si="540">+IF(OR(AJ838=0,AJ838=""),"",SUM(AJ838-$AK838)/AJ838)</f>
        <v/>
      </c>
      <c r="BV838" s="184" t="str">
        <f>IF('Cálculos '!C844="","",AVERAGE(AN838:BU838))</f>
        <v/>
      </c>
    </row>
    <row r="839" spans="2:74" ht="17.25" hidden="1" thickBot="1" x14ac:dyDescent="0.35">
      <c r="B839" s="165">
        <f t="shared" si="505"/>
        <v>837</v>
      </c>
      <c r="C839" s="171" t="str">
        <f>IF('Cálculos '!J845="","",'Cálculos '!J845)</f>
        <v/>
      </c>
      <c r="D839" s="172" t="str">
        <f>IF('Cálculos '!K845="","",'Cálculos '!K845)</f>
        <v/>
      </c>
      <c r="E839" s="172" t="str">
        <f>IF('Cálculos '!L845="","",'Cálculos '!L845)</f>
        <v/>
      </c>
      <c r="F839" s="172" t="str">
        <f>IF('Cálculos '!M845="","",'Cálculos '!M845)</f>
        <v/>
      </c>
      <c r="G839" s="172" t="str">
        <f>IF('Cálculos '!N845="","",'Cálculos '!N845)</f>
        <v/>
      </c>
      <c r="H839" s="172" t="str">
        <f>IF('Cálculos '!O845="","",'Cálculos '!O845)</f>
        <v/>
      </c>
      <c r="I839" s="172" t="str">
        <f>IF('Cálculos '!P845="","",'Cálculos '!P845)</f>
        <v/>
      </c>
      <c r="J839" s="172" t="str">
        <f>IF('Cálculos '!Q845="","",'Cálculos '!Q845)</f>
        <v/>
      </c>
      <c r="K839" s="172" t="str">
        <f>IF('Cálculos '!R845="","",'Cálculos '!R845)</f>
        <v/>
      </c>
      <c r="L839" s="172" t="str">
        <f>IF('Cálculos '!S845="","",'Cálculos '!S845)</f>
        <v/>
      </c>
      <c r="M839" s="172" t="str">
        <f>IF('Cálculos '!T845="","",'Cálculos '!T845)</f>
        <v/>
      </c>
      <c r="N839" s="172" t="str">
        <f>IF('Cálculos '!U845="","",'Cálculos '!U845)</f>
        <v/>
      </c>
      <c r="O839" s="172" t="str">
        <f>IF('Cálculos '!V845="","",'Cálculos '!V845)</f>
        <v/>
      </c>
      <c r="P839" s="172" t="str">
        <f>IF('Cálculos '!W845="","",'Cálculos '!W845)</f>
        <v/>
      </c>
      <c r="Q839" s="172" t="str">
        <f>IF('Cálculos '!X845="","",'Cálculos '!X845)</f>
        <v/>
      </c>
      <c r="R839" s="172" t="str">
        <f>IF('Cálculos '!Y845="","",'Cálculos '!Y845)</f>
        <v/>
      </c>
      <c r="S839" s="172" t="str">
        <f>IF('Cálculos '!Z845="","",'Cálculos '!Z845)</f>
        <v/>
      </c>
      <c r="T839" s="172" t="str">
        <f>IF('Cálculos '!AA845="","",'Cálculos '!AA845)</f>
        <v/>
      </c>
      <c r="U839" s="172" t="str">
        <f>IF('Cálculos '!AB845="","",'Cálculos '!AB845)</f>
        <v/>
      </c>
      <c r="V839" s="172" t="str">
        <f>IF('Cálculos '!AC845="","",'Cálculos '!AC845)</f>
        <v/>
      </c>
      <c r="W839" s="172" t="str">
        <f>IF('Cálculos '!AD845="","",'Cálculos '!AD845)</f>
        <v/>
      </c>
      <c r="X839" s="172" t="str">
        <f>IF('Cálculos '!AE845="","",'Cálculos '!AE845)</f>
        <v/>
      </c>
      <c r="Y839" s="172" t="str">
        <f>IF('Cálculos '!AF845="","",'Cálculos '!AF845)</f>
        <v/>
      </c>
      <c r="Z839" s="172" t="str">
        <f>IF('Cálculos '!AG845="","",'Cálculos '!AG845)</f>
        <v/>
      </c>
      <c r="AA839" s="172" t="str">
        <f>IF('Cálculos '!AH845="","",'Cálculos '!AH845)</f>
        <v/>
      </c>
      <c r="AB839" s="172" t="str">
        <f>IF('Cálculos '!AI845="","",'Cálculos '!AI845)</f>
        <v/>
      </c>
      <c r="AC839" s="172" t="str">
        <f>IF('Cálculos '!AJ845="","",'Cálculos '!AJ845)</f>
        <v/>
      </c>
      <c r="AD839" s="172" t="str">
        <f>IF('Cálculos '!AK845="","",'Cálculos '!AK845)</f>
        <v/>
      </c>
      <c r="AE839" s="172" t="str">
        <f>IF('Cálculos '!AL845="","",'Cálculos '!AL845)</f>
        <v/>
      </c>
      <c r="AF839" s="172" t="str">
        <f>IF('Cálculos '!AM845="","",'Cálculos '!AM845)</f>
        <v/>
      </c>
      <c r="AG839" s="172" t="str">
        <f>IF('Cálculos '!AN845="","",'Cálculos '!AN845)</f>
        <v/>
      </c>
      <c r="AH839" s="172" t="str">
        <f>IF('Cálculos '!AO845="","",'Cálculos '!AO845)</f>
        <v/>
      </c>
      <c r="AI839" s="172" t="str">
        <f>IF('Cálculos '!AP845="","",'Cálculos '!AP845)</f>
        <v/>
      </c>
      <c r="AJ839" s="443" t="str">
        <f>IF('Cálculos '!AQ845="","",'Cálculos '!AQ845)</f>
        <v/>
      </c>
      <c r="AK839" s="446" t="str">
        <f>IF('Cálculos '!D845="","",AVERAGE(C839:AJ839))</f>
        <v/>
      </c>
      <c r="AM839" s="181">
        <f t="shared" si="506"/>
        <v>837</v>
      </c>
      <c r="AN839" s="284" t="str">
        <f t="shared" si="507"/>
        <v/>
      </c>
      <c r="AO839" s="285" t="str">
        <f t="shared" si="508"/>
        <v/>
      </c>
      <c r="AP839" s="285" t="str">
        <f t="shared" si="509"/>
        <v/>
      </c>
      <c r="AQ839" s="285" t="str">
        <f t="shared" si="510"/>
        <v/>
      </c>
      <c r="AR839" s="182" t="str">
        <f t="shared" si="511"/>
        <v/>
      </c>
      <c r="AS839" s="182" t="str">
        <f t="shared" si="512"/>
        <v/>
      </c>
      <c r="AT839" s="182" t="str">
        <f t="shared" si="513"/>
        <v/>
      </c>
      <c r="AU839" s="182" t="str">
        <f t="shared" si="514"/>
        <v/>
      </c>
      <c r="AV839" s="182" t="str">
        <f t="shared" si="515"/>
        <v/>
      </c>
      <c r="AW839" s="182" t="str">
        <f t="shared" si="516"/>
        <v/>
      </c>
      <c r="AX839" s="182" t="str">
        <f t="shared" si="517"/>
        <v/>
      </c>
      <c r="AY839" s="182" t="str">
        <f t="shared" si="518"/>
        <v/>
      </c>
      <c r="AZ839" s="182" t="str">
        <f t="shared" si="519"/>
        <v/>
      </c>
      <c r="BA839" s="182" t="str">
        <f t="shared" si="520"/>
        <v/>
      </c>
      <c r="BB839" s="182" t="str">
        <f t="shared" si="521"/>
        <v/>
      </c>
      <c r="BC839" s="182" t="str">
        <f t="shared" si="522"/>
        <v/>
      </c>
      <c r="BD839" s="182" t="str">
        <f t="shared" si="523"/>
        <v/>
      </c>
      <c r="BE839" s="182" t="str">
        <f t="shared" si="524"/>
        <v/>
      </c>
      <c r="BF839" s="182" t="str">
        <f t="shared" si="525"/>
        <v/>
      </c>
      <c r="BG839" s="182" t="str">
        <f t="shared" si="526"/>
        <v/>
      </c>
      <c r="BH839" s="182" t="str">
        <f t="shared" si="527"/>
        <v/>
      </c>
      <c r="BI839" s="182" t="str">
        <f t="shared" si="528"/>
        <v/>
      </c>
      <c r="BJ839" s="182" t="str">
        <f t="shared" si="529"/>
        <v/>
      </c>
      <c r="BK839" s="182" t="str">
        <f t="shared" si="530"/>
        <v/>
      </c>
      <c r="BL839" s="182" t="str">
        <f t="shared" si="531"/>
        <v/>
      </c>
      <c r="BM839" s="182" t="str">
        <f t="shared" si="532"/>
        <v/>
      </c>
      <c r="BN839" s="182" t="str">
        <f t="shared" si="533"/>
        <v/>
      </c>
      <c r="BO839" s="182" t="str">
        <f t="shared" si="534"/>
        <v/>
      </c>
      <c r="BP839" s="182" t="str">
        <f t="shared" si="535"/>
        <v/>
      </c>
      <c r="BQ839" s="182" t="str">
        <f t="shared" si="536"/>
        <v/>
      </c>
      <c r="BR839" s="182" t="str">
        <f t="shared" si="537"/>
        <v/>
      </c>
      <c r="BS839" s="182" t="str">
        <f t="shared" si="538"/>
        <v/>
      </c>
      <c r="BT839" s="182" t="str">
        <f t="shared" si="539"/>
        <v/>
      </c>
      <c r="BU839" s="183" t="str">
        <f t="shared" si="540"/>
        <v/>
      </c>
      <c r="BV839" s="184" t="str">
        <f>IF('Cálculos '!C845="","",AVERAGE(AN839:BU839))</f>
        <v/>
      </c>
    </row>
    <row r="840" spans="2:74" ht="17.25" hidden="1" thickBot="1" x14ac:dyDescent="0.35">
      <c r="B840" s="165">
        <f t="shared" si="505"/>
        <v>838</v>
      </c>
      <c r="C840" s="171" t="str">
        <f>IF('Cálculos '!J846="","",'Cálculos '!J846)</f>
        <v/>
      </c>
      <c r="D840" s="172" t="str">
        <f>IF('Cálculos '!K846="","",'Cálculos '!K846)</f>
        <v/>
      </c>
      <c r="E840" s="172" t="str">
        <f>IF('Cálculos '!L846="","",'Cálculos '!L846)</f>
        <v/>
      </c>
      <c r="F840" s="172" t="str">
        <f>IF('Cálculos '!M846="","",'Cálculos '!M846)</f>
        <v/>
      </c>
      <c r="G840" s="172" t="str">
        <f>IF('Cálculos '!N846="","",'Cálculos '!N846)</f>
        <v/>
      </c>
      <c r="H840" s="172" t="str">
        <f>IF('Cálculos '!O846="","",'Cálculos '!O846)</f>
        <v/>
      </c>
      <c r="I840" s="172" t="str">
        <f>IF('Cálculos '!P846="","",'Cálculos '!P846)</f>
        <v/>
      </c>
      <c r="J840" s="172" t="str">
        <f>IF('Cálculos '!Q846="","",'Cálculos '!Q846)</f>
        <v/>
      </c>
      <c r="K840" s="172" t="str">
        <f>IF('Cálculos '!R846="","",'Cálculos '!R846)</f>
        <v/>
      </c>
      <c r="L840" s="172" t="str">
        <f>IF('Cálculos '!S846="","",'Cálculos '!S846)</f>
        <v/>
      </c>
      <c r="M840" s="172" t="str">
        <f>IF('Cálculos '!T846="","",'Cálculos '!T846)</f>
        <v/>
      </c>
      <c r="N840" s="172" t="str">
        <f>IF('Cálculos '!U846="","",'Cálculos '!U846)</f>
        <v/>
      </c>
      <c r="O840" s="172" t="str">
        <f>IF('Cálculos '!V846="","",'Cálculos '!V846)</f>
        <v/>
      </c>
      <c r="P840" s="172" t="str">
        <f>IF('Cálculos '!W846="","",'Cálculos '!W846)</f>
        <v/>
      </c>
      <c r="Q840" s="172" t="str">
        <f>IF('Cálculos '!X846="","",'Cálculos '!X846)</f>
        <v/>
      </c>
      <c r="R840" s="172" t="str">
        <f>IF('Cálculos '!Y846="","",'Cálculos '!Y846)</f>
        <v/>
      </c>
      <c r="S840" s="172" t="str">
        <f>IF('Cálculos '!Z846="","",'Cálculos '!Z846)</f>
        <v/>
      </c>
      <c r="T840" s="172" t="str">
        <f>IF('Cálculos '!AA846="","",'Cálculos '!AA846)</f>
        <v/>
      </c>
      <c r="U840" s="172" t="str">
        <f>IF('Cálculos '!AB846="","",'Cálculos '!AB846)</f>
        <v/>
      </c>
      <c r="V840" s="172" t="str">
        <f>IF('Cálculos '!AC846="","",'Cálculos '!AC846)</f>
        <v/>
      </c>
      <c r="W840" s="172" t="str">
        <f>IF('Cálculos '!AD846="","",'Cálculos '!AD846)</f>
        <v/>
      </c>
      <c r="X840" s="172" t="str">
        <f>IF('Cálculos '!AE846="","",'Cálculos '!AE846)</f>
        <v/>
      </c>
      <c r="Y840" s="172" t="str">
        <f>IF('Cálculos '!AF846="","",'Cálculos '!AF846)</f>
        <v/>
      </c>
      <c r="Z840" s="172" t="str">
        <f>IF('Cálculos '!AG846="","",'Cálculos '!AG846)</f>
        <v/>
      </c>
      <c r="AA840" s="172" t="str">
        <f>IF('Cálculos '!AH846="","",'Cálculos '!AH846)</f>
        <v/>
      </c>
      <c r="AB840" s="172" t="str">
        <f>IF('Cálculos '!AI846="","",'Cálculos '!AI846)</f>
        <v/>
      </c>
      <c r="AC840" s="172" t="str">
        <f>IF('Cálculos '!AJ846="","",'Cálculos '!AJ846)</f>
        <v/>
      </c>
      <c r="AD840" s="172" t="str">
        <f>IF('Cálculos '!AK846="","",'Cálculos '!AK846)</f>
        <v/>
      </c>
      <c r="AE840" s="172" t="str">
        <f>IF('Cálculos '!AL846="","",'Cálculos '!AL846)</f>
        <v/>
      </c>
      <c r="AF840" s="172" t="str">
        <f>IF('Cálculos '!AM846="","",'Cálculos '!AM846)</f>
        <v/>
      </c>
      <c r="AG840" s="172" t="str">
        <f>IF('Cálculos '!AN846="","",'Cálculos '!AN846)</f>
        <v/>
      </c>
      <c r="AH840" s="172" t="str">
        <f>IF('Cálculos '!AO846="","",'Cálculos '!AO846)</f>
        <v/>
      </c>
      <c r="AI840" s="172" t="str">
        <f>IF('Cálculos '!AP846="","",'Cálculos '!AP846)</f>
        <v/>
      </c>
      <c r="AJ840" s="443" t="str">
        <f>IF('Cálculos '!AQ846="","",'Cálculos '!AQ846)</f>
        <v/>
      </c>
      <c r="AK840" s="446" t="str">
        <f>IF('Cálculos '!D846="","",AVERAGE(C840:AJ840))</f>
        <v/>
      </c>
      <c r="AM840" s="181">
        <f t="shared" si="506"/>
        <v>838</v>
      </c>
      <c r="AN840" s="284" t="str">
        <f t="shared" si="507"/>
        <v/>
      </c>
      <c r="AO840" s="285" t="str">
        <f t="shared" si="508"/>
        <v/>
      </c>
      <c r="AP840" s="285" t="str">
        <f t="shared" si="509"/>
        <v/>
      </c>
      <c r="AQ840" s="285" t="str">
        <f t="shared" si="510"/>
        <v/>
      </c>
      <c r="AR840" s="182" t="str">
        <f t="shared" si="511"/>
        <v/>
      </c>
      <c r="AS840" s="182" t="str">
        <f t="shared" si="512"/>
        <v/>
      </c>
      <c r="AT840" s="182" t="str">
        <f t="shared" si="513"/>
        <v/>
      </c>
      <c r="AU840" s="182" t="str">
        <f t="shared" si="514"/>
        <v/>
      </c>
      <c r="AV840" s="182" t="str">
        <f t="shared" si="515"/>
        <v/>
      </c>
      <c r="AW840" s="182" t="str">
        <f t="shared" si="516"/>
        <v/>
      </c>
      <c r="AX840" s="182" t="str">
        <f t="shared" si="517"/>
        <v/>
      </c>
      <c r="AY840" s="182" t="str">
        <f t="shared" si="518"/>
        <v/>
      </c>
      <c r="AZ840" s="182" t="str">
        <f t="shared" si="519"/>
        <v/>
      </c>
      <c r="BA840" s="182" t="str">
        <f t="shared" si="520"/>
        <v/>
      </c>
      <c r="BB840" s="182" t="str">
        <f t="shared" si="521"/>
        <v/>
      </c>
      <c r="BC840" s="182" t="str">
        <f t="shared" si="522"/>
        <v/>
      </c>
      <c r="BD840" s="182" t="str">
        <f t="shared" si="523"/>
        <v/>
      </c>
      <c r="BE840" s="182" t="str">
        <f t="shared" si="524"/>
        <v/>
      </c>
      <c r="BF840" s="182" t="str">
        <f t="shared" si="525"/>
        <v/>
      </c>
      <c r="BG840" s="182" t="str">
        <f t="shared" si="526"/>
        <v/>
      </c>
      <c r="BH840" s="182" t="str">
        <f t="shared" si="527"/>
        <v/>
      </c>
      <c r="BI840" s="182" t="str">
        <f t="shared" si="528"/>
        <v/>
      </c>
      <c r="BJ840" s="182" t="str">
        <f t="shared" si="529"/>
        <v/>
      </c>
      <c r="BK840" s="182" t="str">
        <f t="shared" si="530"/>
        <v/>
      </c>
      <c r="BL840" s="182" t="str">
        <f t="shared" si="531"/>
        <v/>
      </c>
      <c r="BM840" s="182" t="str">
        <f t="shared" si="532"/>
        <v/>
      </c>
      <c r="BN840" s="182" t="str">
        <f t="shared" si="533"/>
        <v/>
      </c>
      <c r="BO840" s="182" t="str">
        <f t="shared" si="534"/>
        <v/>
      </c>
      <c r="BP840" s="182" t="str">
        <f t="shared" si="535"/>
        <v/>
      </c>
      <c r="BQ840" s="182" t="str">
        <f t="shared" si="536"/>
        <v/>
      </c>
      <c r="BR840" s="182" t="str">
        <f t="shared" si="537"/>
        <v/>
      </c>
      <c r="BS840" s="182" t="str">
        <f t="shared" si="538"/>
        <v/>
      </c>
      <c r="BT840" s="182" t="str">
        <f t="shared" si="539"/>
        <v/>
      </c>
      <c r="BU840" s="183" t="str">
        <f t="shared" si="540"/>
        <v/>
      </c>
      <c r="BV840" s="184" t="str">
        <f>IF('Cálculos '!C846="","",AVERAGE(AN840:BU840))</f>
        <v/>
      </c>
    </row>
    <row r="841" spans="2:74" ht="17.25" hidden="1" thickBot="1" x14ac:dyDescent="0.35">
      <c r="B841" s="165">
        <f t="shared" si="505"/>
        <v>839</v>
      </c>
      <c r="C841" s="171" t="str">
        <f>IF('Cálculos '!J847="","",'Cálculos '!J847)</f>
        <v/>
      </c>
      <c r="D841" s="172" t="str">
        <f>IF('Cálculos '!K847="","",'Cálculos '!K847)</f>
        <v/>
      </c>
      <c r="E841" s="172" t="str">
        <f>IF('Cálculos '!L847="","",'Cálculos '!L847)</f>
        <v/>
      </c>
      <c r="F841" s="172" t="str">
        <f>IF('Cálculos '!M847="","",'Cálculos '!M847)</f>
        <v/>
      </c>
      <c r="G841" s="172" t="str">
        <f>IF('Cálculos '!N847="","",'Cálculos '!N847)</f>
        <v/>
      </c>
      <c r="H841" s="172" t="str">
        <f>IF('Cálculos '!O847="","",'Cálculos '!O847)</f>
        <v/>
      </c>
      <c r="I841" s="172" t="str">
        <f>IF('Cálculos '!P847="","",'Cálculos '!P847)</f>
        <v/>
      </c>
      <c r="J841" s="172" t="str">
        <f>IF('Cálculos '!Q847="","",'Cálculos '!Q847)</f>
        <v/>
      </c>
      <c r="K841" s="172" t="str">
        <f>IF('Cálculos '!R847="","",'Cálculos '!R847)</f>
        <v/>
      </c>
      <c r="L841" s="172" t="str">
        <f>IF('Cálculos '!S847="","",'Cálculos '!S847)</f>
        <v/>
      </c>
      <c r="M841" s="172" t="str">
        <f>IF('Cálculos '!T847="","",'Cálculos '!T847)</f>
        <v/>
      </c>
      <c r="N841" s="172" t="str">
        <f>IF('Cálculos '!U847="","",'Cálculos '!U847)</f>
        <v/>
      </c>
      <c r="O841" s="172" t="str">
        <f>IF('Cálculos '!V847="","",'Cálculos '!V847)</f>
        <v/>
      </c>
      <c r="P841" s="172" t="str">
        <f>IF('Cálculos '!W847="","",'Cálculos '!W847)</f>
        <v/>
      </c>
      <c r="Q841" s="172" t="str">
        <f>IF('Cálculos '!X847="","",'Cálculos '!X847)</f>
        <v/>
      </c>
      <c r="R841" s="172" t="str">
        <f>IF('Cálculos '!Y847="","",'Cálculos '!Y847)</f>
        <v/>
      </c>
      <c r="S841" s="172" t="str">
        <f>IF('Cálculos '!Z847="","",'Cálculos '!Z847)</f>
        <v/>
      </c>
      <c r="T841" s="172" t="str">
        <f>IF('Cálculos '!AA847="","",'Cálculos '!AA847)</f>
        <v/>
      </c>
      <c r="U841" s="172" t="str">
        <f>IF('Cálculos '!AB847="","",'Cálculos '!AB847)</f>
        <v/>
      </c>
      <c r="V841" s="172" t="str">
        <f>IF('Cálculos '!AC847="","",'Cálculos '!AC847)</f>
        <v/>
      </c>
      <c r="W841" s="172" t="str">
        <f>IF('Cálculos '!AD847="","",'Cálculos '!AD847)</f>
        <v/>
      </c>
      <c r="X841" s="172" t="str">
        <f>IF('Cálculos '!AE847="","",'Cálculos '!AE847)</f>
        <v/>
      </c>
      <c r="Y841" s="172" t="str">
        <f>IF('Cálculos '!AF847="","",'Cálculos '!AF847)</f>
        <v/>
      </c>
      <c r="Z841" s="172" t="str">
        <f>IF('Cálculos '!AG847="","",'Cálculos '!AG847)</f>
        <v/>
      </c>
      <c r="AA841" s="172" t="str">
        <f>IF('Cálculos '!AH847="","",'Cálculos '!AH847)</f>
        <v/>
      </c>
      <c r="AB841" s="172" t="str">
        <f>IF('Cálculos '!AI847="","",'Cálculos '!AI847)</f>
        <v/>
      </c>
      <c r="AC841" s="172" t="str">
        <f>IF('Cálculos '!AJ847="","",'Cálculos '!AJ847)</f>
        <v/>
      </c>
      <c r="AD841" s="172" t="str">
        <f>IF('Cálculos '!AK847="","",'Cálculos '!AK847)</f>
        <v/>
      </c>
      <c r="AE841" s="172" t="str">
        <f>IF('Cálculos '!AL847="","",'Cálculos '!AL847)</f>
        <v/>
      </c>
      <c r="AF841" s="172" t="str">
        <f>IF('Cálculos '!AM847="","",'Cálculos '!AM847)</f>
        <v/>
      </c>
      <c r="AG841" s="172" t="str">
        <f>IF('Cálculos '!AN847="","",'Cálculos '!AN847)</f>
        <v/>
      </c>
      <c r="AH841" s="172" t="str">
        <f>IF('Cálculos '!AO847="","",'Cálculos '!AO847)</f>
        <v/>
      </c>
      <c r="AI841" s="172" t="str">
        <f>IF('Cálculos '!AP847="","",'Cálculos '!AP847)</f>
        <v/>
      </c>
      <c r="AJ841" s="443" t="str">
        <f>IF('Cálculos '!AQ847="","",'Cálculos '!AQ847)</f>
        <v/>
      </c>
      <c r="AK841" s="446" t="str">
        <f>IF('Cálculos '!D847="","",AVERAGE(C841:AJ841))</f>
        <v/>
      </c>
      <c r="AM841" s="181">
        <f t="shared" si="506"/>
        <v>839</v>
      </c>
      <c r="AN841" s="284" t="str">
        <f t="shared" si="507"/>
        <v/>
      </c>
      <c r="AO841" s="285" t="str">
        <f t="shared" si="508"/>
        <v/>
      </c>
      <c r="AP841" s="285" t="str">
        <f t="shared" si="509"/>
        <v/>
      </c>
      <c r="AQ841" s="285" t="str">
        <f t="shared" si="510"/>
        <v/>
      </c>
      <c r="AR841" s="182" t="str">
        <f t="shared" si="511"/>
        <v/>
      </c>
      <c r="AS841" s="182" t="str">
        <f t="shared" si="512"/>
        <v/>
      </c>
      <c r="AT841" s="182" t="str">
        <f t="shared" si="513"/>
        <v/>
      </c>
      <c r="AU841" s="182" t="str">
        <f t="shared" si="514"/>
        <v/>
      </c>
      <c r="AV841" s="182" t="str">
        <f t="shared" si="515"/>
        <v/>
      </c>
      <c r="AW841" s="182" t="str">
        <f t="shared" si="516"/>
        <v/>
      </c>
      <c r="AX841" s="182" t="str">
        <f t="shared" si="517"/>
        <v/>
      </c>
      <c r="AY841" s="182" t="str">
        <f t="shared" si="518"/>
        <v/>
      </c>
      <c r="AZ841" s="182" t="str">
        <f t="shared" si="519"/>
        <v/>
      </c>
      <c r="BA841" s="182" t="str">
        <f t="shared" si="520"/>
        <v/>
      </c>
      <c r="BB841" s="182" t="str">
        <f t="shared" si="521"/>
        <v/>
      </c>
      <c r="BC841" s="182" t="str">
        <f t="shared" si="522"/>
        <v/>
      </c>
      <c r="BD841" s="182" t="str">
        <f t="shared" si="523"/>
        <v/>
      </c>
      <c r="BE841" s="182" t="str">
        <f t="shared" si="524"/>
        <v/>
      </c>
      <c r="BF841" s="182" t="str">
        <f t="shared" si="525"/>
        <v/>
      </c>
      <c r="BG841" s="182" t="str">
        <f t="shared" si="526"/>
        <v/>
      </c>
      <c r="BH841" s="182" t="str">
        <f t="shared" si="527"/>
        <v/>
      </c>
      <c r="BI841" s="182" t="str">
        <f t="shared" si="528"/>
        <v/>
      </c>
      <c r="BJ841" s="182" t="str">
        <f t="shared" si="529"/>
        <v/>
      </c>
      <c r="BK841" s="182" t="str">
        <f t="shared" si="530"/>
        <v/>
      </c>
      <c r="BL841" s="182" t="str">
        <f t="shared" si="531"/>
        <v/>
      </c>
      <c r="BM841" s="182" t="str">
        <f t="shared" si="532"/>
        <v/>
      </c>
      <c r="BN841" s="182" t="str">
        <f t="shared" si="533"/>
        <v/>
      </c>
      <c r="BO841" s="182" t="str">
        <f t="shared" si="534"/>
        <v/>
      </c>
      <c r="BP841" s="182" t="str">
        <f t="shared" si="535"/>
        <v/>
      </c>
      <c r="BQ841" s="182" t="str">
        <f t="shared" si="536"/>
        <v/>
      </c>
      <c r="BR841" s="182" t="str">
        <f t="shared" si="537"/>
        <v/>
      </c>
      <c r="BS841" s="182" t="str">
        <f t="shared" si="538"/>
        <v/>
      </c>
      <c r="BT841" s="182" t="str">
        <f t="shared" si="539"/>
        <v/>
      </c>
      <c r="BU841" s="183" t="str">
        <f t="shared" si="540"/>
        <v/>
      </c>
      <c r="BV841" s="184" t="str">
        <f>IF('Cálculos '!C847="","",AVERAGE(AN841:BU841))</f>
        <v/>
      </c>
    </row>
    <row r="842" spans="2:74" ht="17.25" hidden="1" thickBot="1" x14ac:dyDescent="0.35">
      <c r="B842" s="165">
        <f t="shared" si="505"/>
        <v>840</v>
      </c>
      <c r="C842" s="171" t="str">
        <f>IF('Cálculos '!J848="","",'Cálculos '!J848)</f>
        <v/>
      </c>
      <c r="D842" s="172" t="str">
        <f>IF('Cálculos '!K848="","",'Cálculos '!K848)</f>
        <v/>
      </c>
      <c r="E842" s="172" t="str">
        <f>IF('Cálculos '!L848="","",'Cálculos '!L848)</f>
        <v/>
      </c>
      <c r="F842" s="172" t="str">
        <f>IF('Cálculos '!M848="","",'Cálculos '!M848)</f>
        <v/>
      </c>
      <c r="G842" s="172" t="str">
        <f>IF('Cálculos '!N848="","",'Cálculos '!N848)</f>
        <v/>
      </c>
      <c r="H842" s="172" t="str">
        <f>IF('Cálculos '!O848="","",'Cálculos '!O848)</f>
        <v/>
      </c>
      <c r="I842" s="172" t="str">
        <f>IF('Cálculos '!P848="","",'Cálculos '!P848)</f>
        <v/>
      </c>
      <c r="J842" s="172" t="str">
        <f>IF('Cálculos '!Q848="","",'Cálculos '!Q848)</f>
        <v/>
      </c>
      <c r="K842" s="172" t="str">
        <f>IF('Cálculos '!R848="","",'Cálculos '!R848)</f>
        <v/>
      </c>
      <c r="L842" s="172" t="str">
        <f>IF('Cálculos '!S848="","",'Cálculos '!S848)</f>
        <v/>
      </c>
      <c r="M842" s="172" t="str">
        <f>IF('Cálculos '!T848="","",'Cálculos '!T848)</f>
        <v/>
      </c>
      <c r="N842" s="172" t="str">
        <f>IF('Cálculos '!U848="","",'Cálculos '!U848)</f>
        <v/>
      </c>
      <c r="O842" s="172" t="str">
        <f>IF('Cálculos '!V848="","",'Cálculos '!V848)</f>
        <v/>
      </c>
      <c r="P842" s="172" t="str">
        <f>IF('Cálculos '!W848="","",'Cálculos '!W848)</f>
        <v/>
      </c>
      <c r="Q842" s="172" t="str">
        <f>IF('Cálculos '!X848="","",'Cálculos '!X848)</f>
        <v/>
      </c>
      <c r="R842" s="172" t="str">
        <f>IF('Cálculos '!Y848="","",'Cálculos '!Y848)</f>
        <v/>
      </c>
      <c r="S842" s="172" t="str">
        <f>IF('Cálculos '!Z848="","",'Cálculos '!Z848)</f>
        <v/>
      </c>
      <c r="T842" s="172" t="str">
        <f>IF('Cálculos '!AA848="","",'Cálculos '!AA848)</f>
        <v/>
      </c>
      <c r="U842" s="172" t="str">
        <f>IF('Cálculos '!AB848="","",'Cálculos '!AB848)</f>
        <v/>
      </c>
      <c r="V842" s="172" t="str">
        <f>IF('Cálculos '!AC848="","",'Cálculos '!AC848)</f>
        <v/>
      </c>
      <c r="W842" s="172" t="str">
        <f>IF('Cálculos '!AD848="","",'Cálculos '!AD848)</f>
        <v/>
      </c>
      <c r="X842" s="172" t="str">
        <f>IF('Cálculos '!AE848="","",'Cálculos '!AE848)</f>
        <v/>
      </c>
      <c r="Y842" s="172" t="str">
        <f>IF('Cálculos '!AF848="","",'Cálculos '!AF848)</f>
        <v/>
      </c>
      <c r="Z842" s="172" t="str">
        <f>IF('Cálculos '!AG848="","",'Cálculos '!AG848)</f>
        <v/>
      </c>
      <c r="AA842" s="172" t="str">
        <f>IF('Cálculos '!AH848="","",'Cálculos '!AH848)</f>
        <v/>
      </c>
      <c r="AB842" s="172" t="str">
        <f>IF('Cálculos '!AI848="","",'Cálculos '!AI848)</f>
        <v/>
      </c>
      <c r="AC842" s="172" t="str">
        <f>IF('Cálculos '!AJ848="","",'Cálculos '!AJ848)</f>
        <v/>
      </c>
      <c r="AD842" s="172" t="str">
        <f>IF('Cálculos '!AK848="","",'Cálculos '!AK848)</f>
        <v/>
      </c>
      <c r="AE842" s="172" t="str">
        <f>IF('Cálculos '!AL848="","",'Cálculos '!AL848)</f>
        <v/>
      </c>
      <c r="AF842" s="172" t="str">
        <f>IF('Cálculos '!AM848="","",'Cálculos '!AM848)</f>
        <v/>
      </c>
      <c r="AG842" s="172" t="str">
        <f>IF('Cálculos '!AN848="","",'Cálculos '!AN848)</f>
        <v/>
      </c>
      <c r="AH842" s="172" t="str">
        <f>IF('Cálculos '!AO848="","",'Cálculos '!AO848)</f>
        <v/>
      </c>
      <c r="AI842" s="172" t="str">
        <f>IF('Cálculos '!AP848="","",'Cálculos '!AP848)</f>
        <v/>
      </c>
      <c r="AJ842" s="443" t="str">
        <f>IF('Cálculos '!AQ848="","",'Cálculos '!AQ848)</f>
        <v/>
      </c>
      <c r="AK842" s="446" t="str">
        <f>IF('Cálculos '!D848="","",AVERAGE(C842:AJ842))</f>
        <v/>
      </c>
      <c r="AM842" s="181">
        <f t="shared" si="506"/>
        <v>840</v>
      </c>
      <c r="AN842" s="284" t="str">
        <f t="shared" si="507"/>
        <v/>
      </c>
      <c r="AO842" s="285" t="str">
        <f t="shared" si="508"/>
        <v/>
      </c>
      <c r="AP842" s="285" t="str">
        <f t="shared" si="509"/>
        <v/>
      </c>
      <c r="AQ842" s="285" t="str">
        <f t="shared" si="510"/>
        <v/>
      </c>
      <c r="AR842" s="182" t="str">
        <f t="shared" si="511"/>
        <v/>
      </c>
      <c r="AS842" s="182" t="str">
        <f t="shared" si="512"/>
        <v/>
      </c>
      <c r="AT842" s="182" t="str">
        <f t="shared" si="513"/>
        <v/>
      </c>
      <c r="AU842" s="182" t="str">
        <f t="shared" si="514"/>
        <v/>
      </c>
      <c r="AV842" s="182" t="str">
        <f t="shared" si="515"/>
        <v/>
      </c>
      <c r="AW842" s="182" t="str">
        <f t="shared" si="516"/>
        <v/>
      </c>
      <c r="AX842" s="182" t="str">
        <f t="shared" si="517"/>
        <v/>
      </c>
      <c r="AY842" s="182" t="str">
        <f t="shared" si="518"/>
        <v/>
      </c>
      <c r="AZ842" s="182" t="str">
        <f t="shared" si="519"/>
        <v/>
      </c>
      <c r="BA842" s="182" t="str">
        <f t="shared" si="520"/>
        <v/>
      </c>
      <c r="BB842" s="182" t="str">
        <f t="shared" si="521"/>
        <v/>
      </c>
      <c r="BC842" s="182" t="str">
        <f t="shared" si="522"/>
        <v/>
      </c>
      <c r="BD842" s="182" t="str">
        <f t="shared" si="523"/>
        <v/>
      </c>
      <c r="BE842" s="182" t="str">
        <f t="shared" si="524"/>
        <v/>
      </c>
      <c r="BF842" s="182" t="str">
        <f t="shared" si="525"/>
        <v/>
      </c>
      <c r="BG842" s="182" t="str">
        <f t="shared" si="526"/>
        <v/>
      </c>
      <c r="BH842" s="182" t="str">
        <f t="shared" si="527"/>
        <v/>
      </c>
      <c r="BI842" s="182" t="str">
        <f t="shared" si="528"/>
        <v/>
      </c>
      <c r="BJ842" s="182" t="str">
        <f t="shared" si="529"/>
        <v/>
      </c>
      <c r="BK842" s="182" t="str">
        <f t="shared" si="530"/>
        <v/>
      </c>
      <c r="BL842" s="182" t="str">
        <f t="shared" si="531"/>
        <v/>
      </c>
      <c r="BM842" s="182" t="str">
        <f t="shared" si="532"/>
        <v/>
      </c>
      <c r="BN842" s="182" t="str">
        <f t="shared" si="533"/>
        <v/>
      </c>
      <c r="BO842" s="182" t="str">
        <f t="shared" si="534"/>
        <v/>
      </c>
      <c r="BP842" s="182" t="str">
        <f t="shared" si="535"/>
        <v/>
      </c>
      <c r="BQ842" s="182" t="str">
        <f t="shared" si="536"/>
        <v/>
      </c>
      <c r="BR842" s="182" t="str">
        <f t="shared" si="537"/>
        <v/>
      </c>
      <c r="BS842" s="182" t="str">
        <f t="shared" si="538"/>
        <v/>
      </c>
      <c r="BT842" s="182" t="str">
        <f t="shared" si="539"/>
        <v/>
      </c>
      <c r="BU842" s="183" t="str">
        <f t="shared" si="540"/>
        <v/>
      </c>
      <c r="BV842" s="184" t="str">
        <f>IF('Cálculos '!C848="","",AVERAGE(AN842:BU842))</f>
        <v/>
      </c>
    </row>
    <row r="843" spans="2:74" ht="17.25" hidden="1" thickBot="1" x14ac:dyDescent="0.35">
      <c r="B843" s="165">
        <f t="shared" si="505"/>
        <v>841</v>
      </c>
      <c r="C843" s="171" t="str">
        <f>IF('Cálculos '!J849="","",'Cálculos '!J849)</f>
        <v/>
      </c>
      <c r="D843" s="172" t="str">
        <f>IF('Cálculos '!K849="","",'Cálculos '!K849)</f>
        <v/>
      </c>
      <c r="E843" s="172" t="str">
        <f>IF('Cálculos '!L849="","",'Cálculos '!L849)</f>
        <v/>
      </c>
      <c r="F843" s="172" t="str">
        <f>IF('Cálculos '!M849="","",'Cálculos '!M849)</f>
        <v/>
      </c>
      <c r="G843" s="172" t="str">
        <f>IF('Cálculos '!N849="","",'Cálculos '!N849)</f>
        <v/>
      </c>
      <c r="H843" s="172" t="str">
        <f>IF('Cálculos '!O849="","",'Cálculos '!O849)</f>
        <v/>
      </c>
      <c r="I843" s="172" t="str">
        <f>IF('Cálculos '!P849="","",'Cálculos '!P849)</f>
        <v/>
      </c>
      <c r="J843" s="172" t="str">
        <f>IF('Cálculos '!Q849="","",'Cálculos '!Q849)</f>
        <v/>
      </c>
      <c r="K843" s="172" t="str">
        <f>IF('Cálculos '!R849="","",'Cálculos '!R849)</f>
        <v/>
      </c>
      <c r="L843" s="172" t="str">
        <f>IF('Cálculos '!S849="","",'Cálculos '!S849)</f>
        <v/>
      </c>
      <c r="M843" s="172" t="str">
        <f>IF('Cálculos '!T849="","",'Cálculos '!T849)</f>
        <v/>
      </c>
      <c r="N843" s="172" t="str">
        <f>IF('Cálculos '!U849="","",'Cálculos '!U849)</f>
        <v/>
      </c>
      <c r="O843" s="172" t="str">
        <f>IF('Cálculos '!V849="","",'Cálculos '!V849)</f>
        <v/>
      </c>
      <c r="P843" s="172" t="str">
        <f>IF('Cálculos '!W849="","",'Cálculos '!W849)</f>
        <v/>
      </c>
      <c r="Q843" s="172" t="str">
        <f>IF('Cálculos '!X849="","",'Cálculos '!X849)</f>
        <v/>
      </c>
      <c r="R843" s="172" t="str">
        <f>IF('Cálculos '!Y849="","",'Cálculos '!Y849)</f>
        <v/>
      </c>
      <c r="S843" s="172" t="str">
        <f>IF('Cálculos '!Z849="","",'Cálculos '!Z849)</f>
        <v/>
      </c>
      <c r="T843" s="172" t="str">
        <f>IF('Cálculos '!AA849="","",'Cálculos '!AA849)</f>
        <v/>
      </c>
      <c r="U843" s="172" t="str">
        <f>IF('Cálculos '!AB849="","",'Cálculos '!AB849)</f>
        <v/>
      </c>
      <c r="V843" s="172" t="str">
        <f>IF('Cálculos '!AC849="","",'Cálculos '!AC849)</f>
        <v/>
      </c>
      <c r="W843" s="172" t="str">
        <f>IF('Cálculos '!AD849="","",'Cálculos '!AD849)</f>
        <v/>
      </c>
      <c r="X843" s="172" t="str">
        <f>IF('Cálculos '!AE849="","",'Cálculos '!AE849)</f>
        <v/>
      </c>
      <c r="Y843" s="172" t="str">
        <f>IF('Cálculos '!AF849="","",'Cálculos '!AF849)</f>
        <v/>
      </c>
      <c r="Z843" s="172" t="str">
        <f>IF('Cálculos '!AG849="","",'Cálculos '!AG849)</f>
        <v/>
      </c>
      <c r="AA843" s="172" t="str">
        <f>IF('Cálculos '!AH849="","",'Cálculos '!AH849)</f>
        <v/>
      </c>
      <c r="AB843" s="172" t="str">
        <f>IF('Cálculos '!AI849="","",'Cálculos '!AI849)</f>
        <v/>
      </c>
      <c r="AC843" s="172" t="str">
        <f>IF('Cálculos '!AJ849="","",'Cálculos '!AJ849)</f>
        <v/>
      </c>
      <c r="AD843" s="172" t="str">
        <f>IF('Cálculos '!AK849="","",'Cálculos '!AK849)</f>
        <v/>
      </c>
      <c r="AE843" s="172" t="str">
        <f>IF('Cálculos '!AL849="","",'Cálculos '!AL849)</f>
        <v/>
      </c>
      <c r="AF843" s="172" t="str">
        <f>IF('Cálculos '!AM849="","",'Cálculos '!AM849)</f>
        <v/>
      </c>
      <c r="AG843" s="172" t="str">
        <f>IF('Cálculos '!AN849="","",'Cálculos '!AN849)</f>
        <v/>
      </c>
      <c r="AH843" s="172" t="str">
        <f>IF('Cálculos '!AO849="","",'Cálculos '!AO849)</f>
        <v/>
      </c>
      <c r="AI843" s="172" t="str">
        <f>IF('Cálculos '!AP849="","",'Cálculos '!AP849)</f>
        <v/>
      </c>
      <c r="AJ843" s="443" t="str">
        <f>IF('Cálculos '!AQ849="","",'Cálculos '!AQ849)</f>
        <v/>
      </c>
      <c r="AK843" s="446" t="str">
        <f>IF('Cálculos '!D849="","",AVERAGE(C843:AJ843))</f>
        <v/>
      </c>
      <c r="AM843" s="181">
        <f t="shared" si="506"/>
        <v>841</v>
      </c>
      <c r="AN843" s="284" t="str">
        <f t="shared" si="507"/>
        <v/>
      </c>
      <c r="AO843" s="285" t="str">
        <f t="shared" si="508"/>
        <v/>
      </c>
      <c r="AP843" s="285" t="str">
        <f t="shared" si="509"/>
        <v/>
      </c>
      <c r="AQ843" s="285" t="str">
        <f t="shared" si="510"/>
        <v/>
      </c>
      <c r="AR843" s="182" t="str">
        <f t="shared" si="511"/>
        <v/>
      </c>
      <c r="AS843" s="182" t="str">
        <f t="shared" si="512"/>
        <v/>
      </c>
      <c r="AT843" s="182" t="str">
        <f t="shared" si="513"/>
        <v/>
      </c>
      <c r="AU843" s="182" t="str">
        <f t="shared" si="514"/>
        <v/>
      </c>
      <c r="AV843" s="182" t="str">
        <f t="shared" si="515"/>
        <v/>
      </c>
      <c r="AW843" s="182" t="str">
        <f t="shared" si="516"/>
        <v/>
      </c>
      <c r="AX843" s="182" t="str">
        <f t="shared" si="517"/>
        <v/>
      </c>
      <c r="AY843" s="182" t="str">
        <f t="shared" si="518"/>
        <v/>
      </c>
      <c r="AZ843" s="182" t="str">
        <f t="shared" si="519"/>
        <v/>
      </c>
      <c r="BA843" s="182" t="str">
        <f t="shared" si="520"/>
        <v/>
      </c>
      <c r="BB843" s="182" t="str">
        <f t="shared" si="521"/>
        <v/>
      </c>
      <c r="BC843" s="182" t="str">
        <f t="shared" si="522"/>
        <v/>
      </c>
      <c r="BD843" s="182" t="str">
        <f t="shared" si="523"/>
        <v/>
      </c>
      <c r="BE843" s="182" t="str">
        <f t="shared" si="524"/>
        <v/>
      </c>
      <c r="BF843" s="182" t="str">
        <f t="shared" si="525"/>
        <v/>
      </c>
      <c r="BG843" s="182" t="str">
        <f t="shared" si="526"/>
        <v/>
      </c>
      <c r="BH843" s="182" t="str">
        <f t="shared" si="527"/>
        <v/>
      </c>
      <c r="BI843" s="182" t="str">
        <f t="shared" si="528"/>
        <v/>
      </c>
      <c r="BJ843" s="182" t="str">
        <f t="shared" si="529"/>
        <v/>
      </c>
      <c r="BK843" s="182" t="str">
        <f t="shared" si="530"/>
        <v/>
      </c>
      <c r="BL843" s="182" t="str">
        <f t="shared" si="531"/>
        <v/>
      </c>
      <c r="BM843" s="182" t="str">
        <f t="shared" si="532"/>
        <v/>
      </c>
      <c r="BN843" s="182" t="str">
        <f t="shared" si="533"/>
        <v/>
      </c>
      <c r="BO843" s="182" t="str">
        <f t="shared" si="534"/>
        <v/>
      </c>
      <c r="BP843" s="182" t="str">
        <f t="shared" si="535"/>
        <v/>
      </c>
      <c r="BQ843" s="182" t="str">
        <f t="shared" si="536"/>
        <v/>
      </c>
      <c r="BR843" s="182" t="str">
        <f t="shared" si="537"/>
        <v/>
      </c>
      <c r="BS843" s="182" t="str">
        <f t="shared" si="538"/>
        <v/>
      </c>
      <c r="BT843" s="182" t="str">
        <f t="shared" si="539"/>
        <v/>
      </c>
      <c r="BU843" s="183" t="str">
        <f t="shared" si="540"/>
        <v/>
      </c>
      <c r="BV843" s="184" t="str">
        <f>IF('Cálculos '!C849="","",AVERAGE(AN843:BU843))</f>
        <v/>
      </c>
    </row>
    <row r="844" spans="2:74" ht="17.25" hidden="1" thickBot="1" x14ac:dyDescent="0.35">
      <c r="B844" s="165">
        <f t="shared" si="505"/>
        <v>842</v>
      </c>
      <c r="C844" s="171" t="str">
        <f>IF('Cálculos '!J850="","",'Cálculos '!J850)</f>
        <v/>
      </c>
      <c r="D844" s="172" t="str">
        <f>IF('Cálculos '!K850="","",'Cálculos '!K850)</f>
        <v/>
      </c>
      <c r="E844" s="172" t="str">
        <f>IF('Cálculos '!L850="","",'Cálculos '!L850)</f>
        <v/>
      </c>
      <c r="F844" s="172" t="str">
        <f>IF('Cálculos '!M850="","",'Cálculos '!M850)</f>
        <v/>
      </c>
      <c r="G844" s="172" t="str">
        <f>IF('Cálculos '!N850="","",'Cálculos '!N850)</f>
        <v/>
      </c>
      <c r="H844" s="172" t="str">
        <f>IF('Cálculos '!O850="","",'Cálculos '!O850)</f>
        <v/>
      </c>
      <c r="I844" s="172" t="str">
        <f>IF('Cálculos '!P850="","",'Cálculos '!P850)</f>
        <v/>
      </c>
      <c r="J844" s="172" t="str">
        <f>IF('Cálculos '!Q850="","",'Cálculos '!Q850)</f>
        <v/>
      </c>
      <c r="K844" s="172" t="str">
        <f>IF('Cálculos '!R850="","",'Cálculos '!R850)</f>
        <v/>
      </c>
      <c r="L844" s="172" t="str">
        <f>IF('Cálculos '!S850="","",'Cálculos '!S850)</f>
        <v/>
      </c>
      <c r="M844" s="172" t="str">
        <f>IF('Cálculos '!T850="","",'Cálculos '!T850)</f>
        <v/>
      </c>
      <c r="N844" s="172" t="str">
        <f>IF('Cálculos '!U850="","",'Cálculos '!U850)</f>
        <v/>
      </c>
      <c r="O844" s="172" t="str">
        <f>IF('Cálculos '!V850="","",'Cálculos '!V850)</f>
        <v/>
      </c>
      <c r="P844" s="172" t="str">
        <f>IF('Cálculos '!W850="","",'Cálculos '!W850)</f>
        <v/>
      </c>
      <c r="Q844" s="172" t="str">
        <f>IF('Cálculos '!X850="","",'Cálculos '!X850)</f>
        <v/>
      </c>
      <c r="R844" s="172" t="str">
        <f>IF('Cálculos '!Y850="","",'Cálculos '!Y850)</f>
        <v/>
      </c>
      <c r="S844" s="172" t="str">
        <f>IF('Cálculos '!Z850="","",'Cálculos '!Z850)</f>
        <v/>
      </c>
      <c r="T844" s="172" t="str">
        <f>IF('Cálculos '!AA850="","",'Cálculos '!AA850)</f>
        <v/>
      </c>
      <c r="U844" s="172" t="str">
        <f>IF('Cálculos '!AB850="","",'Cálculos '!AB850)</f>
        <v/>
      </c>
      <c r="V844" s="172" t="str">
        <f>IF('Cálculos '!AC850="","",'Cálculos '!AC850)</f>
        <v/>
      </c>
      <c r="W844" s="172" t="str">
        <f>IF('Cálculos '!AD850="","",'Cálculos '!AD850)</f>
        <v/>
      </c>
      <c r="X844" s="172" t="str">
        <f>IF('Cálculos '!AE850="","",'Cálculos '!AE850)</f>
        <v/>
      </c>
      <c r="Y844" s="172" t="str">
        <f>IF('Cálculos '!AF850="","",'Cálculos '!AF850)</f>
        <v/>
      </c>
      <c r="Z844" s="172" t="str">
        <f>IF('Cálculos '!AG850="","",'Cálculos '!AG850)</f>
        <v/>
      </c>
      <c r="AA844" s="172" t="str">
        <f>IF('Cálculos '!AH850="","",'Cálculos '!AH850)</f>
        <v/>
      </c>
      <c r="AB844" s="172" t="str">
        <f>IF('Cálculos '!AI850="","",'Cálculos '!AI850)</f>
        <v/>
      </c>
      <c r="AC844" s="172" t="str">
        <f>IF('Cálculos '!AJ850="","",'Cálculos '!AJ850)</f>
        <v/>
      </c>
      <c r="AD844" s="172" t="str">
        <f>IF('Cálculos '!AK850="","",'Cálculos '!AK850)</f>
        <v/>
      </c>
      <c r="AE844" s="172" t="str">
        <f>IF('Cálculos '!AL850="","",'Cálculos '!AL850)</f>
        <v/>
      </c>
      <c r="AF844" s="172" t="str">
        <f>IF('Cálculos '!AM850="","",'Cálculos '!AM850)</f>
        <v/>
      </c>
      <c r="AG844" s="172" t="str">
        <f>IF('Cálculos '!AN850="","",'Cálculos '!AN850)</f>
        <v/>
      </c>
      <c r="AH844" s="172" t="str">
        <f>IF('Cálculos '!AO850="","",'Cálculos '!AO850)</f>
        <v/>
      </c>
      <c r="AI844" s="172" t="str">
        <f>IF('Cálculos '!AP850="","",'Cálculos '!AP850)</f>
        <v/>
      </c>
      <c r="AJ844" s="443" t="str">
        <f>IF('Cálculos '!AQ850="","",'Cálculos '!AQ850)</f>
        <v/>
      </c>
      <c r="AK844" s="446" t="str">
        <f>IF('Cálculos '!D850="","",AVERAGE(C844:AJ844))</f>
        <v/>
      </c>
      <c r="AM844" s="181">
        <f t="shared" si="506"/>
        <v>842</v>
      </c>
      <c r="AN844" s="284" t="str">
        <f t="shared" si="507"/>
        <v/>
      </c>
      <c r="AO844" s="285" t="str">
        <f t="shared" si="508"/>
        <v/>
      </c>
      <c r="AP844" s="285" t="str">
        <f t="shared" si="509"/>
        <v/>
      </c>
      <c r="AQ844" s="285" t="str">
        <f t="shared" si="510"/>
        <v/>
      </c>
      <c r="AR844" s="182" t="str">
        <f t="shared" si="511"/>
        <v/>
      </c>
      <c r="AS844" s="182" t="str">
        <f t="shared" si="512"/>
        <v/>
      </c>
      <c r="AT844" s="182" t="str">
        <f t="shared" si="513"/>
        <v/>
      </c>
      <c r="AU844" s="182" t="str">
        <f t="shared" si="514"/>
        <v/>
      </c>
      <c r="AV844" s="182" t="str">
        <f t="shared" si="515"/>
        <v/>
      </c>
      <c r="AW844" s="182" t="str">
        <f t="shared" si="516"/>
        <v/>
      </c>
      <c r="AX844" s="182" t="str">
        <f t="shared" si="517"/>
        <v/>
      </c>
      <c r="AY844" s="182" t="str">
        <f t="shared" si="518"/>
        <v/>
      </c>
      <c r="AZ844" s="182" t="str">
        <f t="shared" si="519"/>
        <v/>
      </c>
      <c r="BA844" s="182" t="str">
        <f t="shared" si="520"/>
        <v/>
      </c>
      <c r="BB844" s="182" t="str">
        <f t="shared" si="521"/>
        <v/>
      </c>
      <c r="BC844" s="182" t="str">
        <f t="shared" si="522"/>
        <v/>
      </c>
      <c r="BD844" s="182" t="str">
        <f t="shared" si="523"/>
        <v/>
      </c>
      <c r="BE844" s="182" t="str">
        <f t="shared" si="524"/>
        <v/>
      </c>
      <c r="BF844" s="182" t="str">
        <f t="shared" si="525"/>
        <v/>
      </c>
      <c r="BG844" s="182" t="str">
        <f t="shared" si="526"/>
        <v/>
      </c>
      <c r="BH844" s="182" t="str">
        <f t="shared" si="527"/>
        <v/>
      </c>
      <c r="BI844" s="182" t="str">
        <f t="shared" si="528"/>
        <v/>
      </c>
      <c r="BJ844" s="182" t="str">
        <f t="shared" si="529"/>
        <v/>
      </c>
      <c r="BK844" s="182" t="str">
        <f t="shared" si="530"/>
        <v/>
      </c>
      <c r="BL844" s="182" t="str">
        <f t="shared" si="531"/>
        <v/>
      </c>
      <c r="BM844" s="182" t="str">
        <f t="shared" si="532"/>
        <v/>
      </c>
      <c r="BN844" s="182" t="str">
        <f t="shared" si="533"/>
        <v/>
      </c>
      <c r="BO844" s="182" t="str">
        <f t="shared" si="534"/>
        <v/>
      </c>
      <c r="BP844" s="182" t="str">
        <f t="shared" si="535"/>
        <v/>
      </c>
      <c r="BQ844" s="182" t="str">
        <f t="shared" si="536"/>
        <v/>
      </c>
      <c r="BR844" s="182" t="str">
        <f t="shared" si="537"/>
        <v/>
      </c>
      <c r="BS844" s="182" t="str">
        <f t="shared" si="538"/>
        <v/>
      </c>
      <c r="BT844" s="182" t="str">
        <f t="shared" si="539"/>
        <v/>
      </c>
      <c r="BU844" s="183" t="str">
        <f t="shared" si="540"/>
        <v/>
      </c>
      <c r="BV844" s="184" t="str">
        <f>IF('Cálculos '!C850="","",AVERAGE(AN844:BU844))</f>
        <v/>
      </c>
    </row>
    <row r="845" spans="2:74" ht="17.25" hidden="1" thickBot="1" x14ac:dyDescent="0.35">
      <c r="B845" s="165">
        <f t="shared" si="505"/>
        <v>843</v>
      </c>
      <c r="C845" s="171" t="str">
        <f>IF('Cálculos '!J851="","",'Cálculos '!J851)</f>
        <v/>
      </c>
      <c r="D845" s="172" t="str">
        <f>IF('Cálculos '!K851="","",'Cálculos '!K851)</f>
        <v/>
      </c>
      <c r="E845" s="172" t="str">
        <f>IF('Cálculos '!L851="","",'Cálculos '!L851)</f>
        <v/>
      </c>
      <c r="F845" s="172" t="str">
        <f>IF('Cálculos '!M851="","",'Cálculos '!M851)</f>
        <v/>
      </c>
      <c r="G845" s="172" t="str">
        <f>IF('Cálculos '!N851="","",'Cálculos '!N851)</f>
        <v/>
      </c>
      <c r="H845" s="172" t="str">
        <f>IF('Cálculos '!O851="","",'Cálculos '!O851)</f>
        <v/>
      </c>
      <c r="I845" s="172" t="str">
        <f>IF('Cálculos '!P851="","",'Cálculos '!P851)</f>
        <v/>
      </c>
      <c r="J845" s="172" t="str">
        <f>IF('Cálculos '!Q851="","",'Cálculos '!Q851)</f>
        <v/>
      </c>
      <c r="K845" s="172" t="str">
        <f>IF('Cálculos '!R851="","",'Cálculos '!R851)</f>
        <v/>
      </c>
      <c r="L845" s="172" t="str">
        <f>IF('Cálculos '!S851="","",'Cálculos '!S851)</f>
        <v/>
      </c>
      <c r="M845" s="172" t="str">
        <f>IF('Cálculos '!T851="","",'Cálculos '!T851)</f>
        <v/>
      </c>
      <c r="N845" s="172" t="str">
        <f>IF('Cálculos '!U851="","",'Cálculos '!U851)</f>
        <v/>
      </c>
      <c r="O845" s="172" t="str">
        <f>IF('Cálculos '!V851="","",'Cálculos '!V851)</f>
        <v/>
      </c>
      <c r="P845" s="172" t="str">
        <f>IF('Cálculos '!W851="","",'Cálculos '!W851)</f>
        <v/>
      </c>
      <c r="Q845" s="172" t="str">
        <f>IF('Cálculos '!X851="","",'Cálculos '!X851)</f>
        <v/>
      </c>
      <c r="R845" s="172" t="str">
        <f>IF('Cálculos '!Y851="","",'Cálculos '!Y851)</f>
        <v/>
      </c>
      <c r="S845" s="172" t="str">
        <f>IF('Cálculos '!Z851="","",'Cálculos '!Z851)</f>
        <v/>
      </c>
      <c r="T845" s="172" t="str">
        <f>IF('Cálculos '!AA851="","",'Cálculos '!AA851)</f>
        <v/>
      </c>
      <c r="U845" s="172" t="str">
        <f>IF('Cálculos '!AB851="","",'Cálculos '!AB851)</f>
        <v/>
      </c>
      <c r="V845" s="172" t="str">
        <f>IF('Cálculos '!AC851="","",'Cálculos '!AC851)</f>
        <v/>
      </c>
      <c r="W845" s="172" t="str">
        <f>IF('Cálculos '!AD851="","",'Cálculos '!AD851)</f>
        <v/>
      </c>
      <c r="X845" s="172" t="str">
        <f>IF('Cálculos '!AE851="","",'Cálculos '!AE851)</f>
        <v/>
      </c>
      <c r="Y845" s="172" t="str">
        <f>IF('Cálculos '!AF851="","",'Cálculos '!AF851)</f>
        <v/>
      </c>
      <c r="Z845" s="172" t="str">
        <f>IF('Cálculos '!AG851="","",'Cálculos '!AG851)</f>
        <v/>
      </c>
      <c r="AA845" s="172" t="str">
        <f>IF('Cálculos '!AH851="","",'Cálculos '!AH851)</f>
        <v/>
      </c>
      <c r="AB845" s="172" t="str">
        <f>IF('Cálculos '!AI851="","",'Cálculos '!AI851)</f>
        <v/>
      </c>
      <c r="AC845" s="172" t="str">
        <f>IF('Cálculos '!AJ851="","",'Cálculos '!AJ851)</f>
        <v/>
      </c>
      <c r="AD845" s="172" t="str">
        <f>IF('Cálculos '!AK851="","",'Cálculos '!AK851)</f>
        <v/>
      </c>
      <c r="AE845" s="172" t="str">
        <f>IF('Cálculos '!AL851="","",'Cálculos '!AL851)</f>
        <v/>
      </c>
      <c r="AF845" s="172" t="str">
        <f>IF('Cálculos '!AM851="","",'Cálculos '!AM851)</f>
        <v/>
      </c>
      <c r="AG845" s="172" t="str">
        <f>IF('Cálculos '!AN851="","",'Cálculos '!AN851)</f>
        <v/>
      </c>
      <c r="AH845" s="172" t="str">
        <f>IF('Cálculos '!AO851="","",'Cálculos '!AO851)</f>
        <v/>
      </c>
      <c r="AI845" s="172" t="str">
        <f>IF('Cálculos '!AP851="","",'Cálculos '!AP851)</f>
        <v/>
      </c>
      <c r="AJ845" s="443" t="str">
        <f>IF('Cálculos '!AQ851="","",'Cálculos '!AQ851)</f>
        <v/>
      </c>
      <c r="AK845" s="446" t="str">
        <f>IF('Cálculos '!D851="","",AVERAGE(C845:AJ845))</f>
        <v/>
      </c>
      <c r="AM845" s="181">
        <f t="shared" si="506"/>
        <v>843</v>
      </c>
      <c r="AN845" s="284" t="str">
        <f t="shared" si="507"/>
        <v/>
      </c>
      <c r="AO845" s="285" t="str">
        <f t="shared" si="508"/>
        <v/>
      </c>
      <c r="AP845" s="285" t="str">
        <f t="shared" si="509"/>
        <v/>
      </c>
      <c r="AQ845" s="285" t="str">
        <f t="shared" si="510"/>
        <v/>
      </c>
      <c r="AR845" s="182" t="str">
        <f t="shared" si="511"/>
        <v/>
      </c>
      <c r="AS845" s="182" t="str">
        <f t="shared" si="512"/>
        <v/>
      </c>
      <c r="AT845" s="182" t="str">
        <f t="shared" si="513"/>
        <v/>
      </c>
      <c r="AU845" s="182" t="str">
        <f t="shared" si="514"/>
        <v/>
      </c>
      <c r="AV845" s="182" t="str">
        <f t="shared" si="515"/>
        <v/>
      </c>
      <c r="AW845" s="182" t="str">
        <f t="shared" si="516"/>
        <v/>
      </c>
      <c r="AX845" s="182" t="str">
        <f t="shared" si="517"/>
        <v/>
      </c>
      <c r="AY845" s="182" t="str">
        <f t="shared" si="518"/>
        <v/>
      </c>
      <c r="AZ845" s="182" t="str">
        <f t="shared" si="519"/>
        <v/>
      </c>
      <c r="BA845" s="182" t="str">
        <f t="shared" si="520"/>
        <v/>
      </c>
      <c r="BB845" s="182" t="str">
        <f t="shared" si="521"/>
        <v/>
      </c>
      <c r="BC845" s="182" t="str">
        <f t="shared" si="522"/>
        <v/>
      </c>
      <c r="BD845" s="182" t="str">
        <f t="shared" si="523"/>
        <v/>
      </c>
      <c r="BE845" s="182" t="str">
        <f t="shared" si="524"/>
        <v/>
      </c>
      <c r="BF845" s="182" t="str">
        <f t="shared" si="525"/>
        <v/>
      </c>
      <c r="BG845" s="182" t="str">
        <f t="shared" si="526"/>
        <v/>
      </c>
      <c r="BH845" s="182" t="str">
        <f t="shared" si="527"/>
        <v/>
      </c>
      <c r="BI845" s="182" t="str">
        <f t="shared" si="528"/>
        <v/>
      </c>
      <c r="BJ845" s="182" t="str">
        <f t="shared" si="529"/>
        <v/>
      </c>
      <c r="BK845" s="182" t="str">
        <f t="shared" si="530"/>
        <v/>
      </c>
      <c r="BL845" s="182" t="str">
        <f t="shared" si="531"/>
        <v/>
      </c>
      <c r="BM845" s="182" t="str">
        <f t="shared" si="532"/>
        <v/>
      </c>
      <c r="BN845" s="182" t="str">
        <f t="shared" si="533"/>
        <v/>
      </c>
      <c r="BO845" s="182" t="str">
        <f t="shared" si="534"/>
        <v/>
      </c>
      <c r="BP845" s="182" t="str">
        <f t="shared" si="535"/>
        <v/>
      </c>
      <c r="BQ845" s="182" t="str">
        <f t="shared" si="536"/>
        <v/>
      </c>
      <c r="BR845" s="182" t="str">
        <f t="shared" si="537"/>
        <v/>
      </c>
      <c r="BS845" s="182" t="str">
        <f t="shared" si="538"/>
        <v/>
      </c>
      <c r="BT845" s="182" t="str">
        <f t="shared" si="539"/>
        <v/>
      </c>
      <c r="BU845" s="183" t="str">
        <f t="shared" si="540"/>
        <v/>
      </c>
      <c r="BV845" s="184" t="str">
        <f>IF('Cálculos '!C851="","",AVERAGE(AN845:BU845))</f>
        <v/>
      </c>
    </row>
    <row r="846" spans="2:74" ht="17.25" hidden="1" thickBot="1" x14ac:dyDescent="0.35">
      <c r="B846" s="165">
        <f t="shared" si="505"/>
        <v>844</v>
      </c>
      <c r="C846" s="171" t="str">
        <f>IF('Cálculos '!J852="","",'Cálculos '!J852)</f>
        <v/>
      </c>
      <c r="D846" s="172" t="str">
        <f>IF('Cálculos '!K852="","",'Cálculos '!K852)</f>
        <v/>
      </c>
      <c r="E846" s="172" t="str">
        <f>IF('Cálculos '!L852="","",'Cálculos '!L852)</f>
        <v/>
      </c>
      <c r="F846" s="172" t="str">
        <f>IF('Cálculos '!M852="","",'Cálculos '!M852)</f>
        <v/>
      </c>
      <c r="G846" s="172" t="str">
        <f>IF('Cálculos '!N852="","",'Cálculos '!N852)</f>
        <v/>
      </c>
      <c r="H846" s="172" t="str">
        <f>IF('Cálculos '!O852="","",'Cálculos '!O852)</f>
        <v/>
      </c>
      <c r="I846" s="172" t="str">
        <f>IF('Cálculos '!P852="","",'Cálculos '!P852)</f>
        <v/>
      </c>
      <c r="J846" s="172" t="str">
        <f>IF('Cálculos '!Q852="","",'Cálculos '!Q852)</f>
        <v/>
      </c>
      <c r="K846" s="172" t="str">
        <f>IF('Cálculos '!R852="","",'Cálculos '!R852)</f>
        <v/>
      </c>
      <c r="L846" s="172" t="str">
        <f>IF('Cálculos '!S852="","",'Cálculos '!S852)</f>
        <v/>
      </c>
      <c r="M846" s="172" t="str">
        <f>IF('Cálculos '!T852="","",'Cálculos '!T852)</f>
        <v/>
      </c>
      <c r="N846" s="172" t="str">
        <f>IF('Cálculos '!U852="","",'Cálculos '!U852)</f>
        <v/>
      </c>
      <c r="O846" s="172" t="str">
        <f>IF('Cálculos '!V852="","",'Cálculos '!V852)</f>
        <v/>
      </c>
      <c r="P846" s="172" t="str">
        <f>IF('Cálculos '!W852="","",'Cálculos '!W852)</f>
        <v/>
      </c>
      <c r="Q846" s="172" t="str">
        <f>IF('Cálculos '!X852="","",'Cálculos '!X852)</f>
        <v/>
      </c>
      <c r="R846" s="172" t="str">
        <f>IF('Cálculos '!Y852="","",'Cálculos '!Y852)</f>
        <v/>
      </c>
      <c r="S846" s="172" t="str">
        <f>IF('Cálculos '!Z852="","",'Cálculos '!Z852)</f>
        <v/>
      </c>
      <c r="T846" s="172" t="str">
        <f>IF('Cálculos '!AA852="","",'Cálculos '!AA852)</f>
        <v/>
      </c>
      <c r="U846" s="172" t="str">
        <f>IF('Cálculos '!AB852="","",'Cálculos '!AB852)</f>
        <v/>
      </c>
      <c r="V846" s="172" t="str">
        <f>IF('Cálculos '!AC852="","",'Cálculos '!AC852)</f>
        <v/>
      </c>
      <c r="W846" s="172" t="str">
        <f>IF('Cálculos '!AD852="","",'Cálculos '!AD852)</f>
        <v/>
      </c>
      <c r="X846" s="172" t="str">
        <f>IF('Cálculos '!AE852="","",'Cálculos '!AE852)</f>
        <v/>
      </c>
      <c r="Y846" s="172" t="str">
        <f>IF('Cálculos '!AF852="","",'Cálculos '!AF852)</f>
        <v/>
      </c>
      <c r="Z846" s="172" t="str">
        <f>IF('Cálculos '!AG852="","",'Cálculos '!AG852)</f>
        <v/>
      </c>
      <c r="AA846" s="172" t="str">
        <f>IF('Cálculos '!AH852="","",'Cálculos '!AH852)</f>
        <v/>
      </c>
      <c r="AB846" s="172" t="str">
        <f>IF('Cálculos '!AI852="","",'Cálculos '!AI852)</f>
        <v/>
      </c>
      <c r="AC846" s="172" t="str">
        <f>IF('Cálculos '!AJ852="","",'Cálculos '!AJ852)</f>
        <v/>
      </c>
      <c r="AD846" s="172" t="str">
        <f>IF('Cálculos '!AK852="","",'Cálculos '!AK852)</f>
        <v/>
      </c>
      <c r="AE846" s="172" t="str">
        <f>IF('Cálculos '!AL852="","",'Cálculos '!AL852)</f>
        <v/>
      </c>
      <c r="AF846" s="172" t="str">
        <f>IF('Cálculos '!AM852="","",'Cálculos '!AM852)</f>
        <v/>
      </c>
      <c r="AG846" s="172" t="str">
        <f>IF('Cálculos '!AN852="","",'Cálculos '!AN852)</f>
        <v/>
      </c>
      <c r="AH846" s="172" t="str">
        <f>IF('Cálculos '!AO852="","",'Cálculos '!AO852)</f>
        <v/>
      </c>
      <c r="AI846" s="172" t="str">
        <f>IF('Cálculos '!AP852="","",'Cálculos '!AP852)</f>
        <v/>
      </c>
      <c r="AJ846" s="443" t="str">
        <f>IF('Cálculos '!AQ852="","",'Cálculos '!AQ852)</f>
        <v/>
      </c>
      <c r="AK846" s="446" t="str">
        <f>IF('Cálculos '!D852="","",AVERAGE(C846:AJ846))</f>
        <v/>
      </c>
      <c r="AM846" s="181">
        <f t="shared" si="506"/>
        <v>844</v>
      </c>
      <c r="AN846" s="284" t="str">
        <f t="shared" si="507"/>
        <v/>
      </c>
      <c r="AO846" s="285" t="str">
        <f t="shared" si="508"/>
        <v/>
      </c>
      <c r="AP846" s="285" t="str">
        <f t="shared" si="509"/>
        <v/>
      </c>
      <c r="AQ846" s="285" t="str">
        <f t="shared" si="510"/>
        <v/>
      </c>
      <c r="AR846" s="182" t="str">
        <f t="shared" si="511"/>
        <v/>
      </c>
      <c r="AS846" s="182" t="str">
        <f t="shared" si="512"/>
        <v/>
      </c>
      <c r="AT846" s="182" t="str">
        <f t="shared" si="513"/>
        <v/>
      </c>
      <c r="AU846" s="182" t="str">
        <f t="shared" si="514"/>
        <v/>
      </c>
      <c r="AV846" s="182" t="str">
        <f t="shared" si="515"/>
        <v/>
      </c>
      <c r="AW846" s="182" t="str">
        <f t="shared" si="516"/>
        <v/>
      </c>
      <c r="AX846" s="182" t="str">
        <f t="shared" si="517"/>
        <v/>
      </c>
      <c r="AY846" s="182" t="str">
        <f t="shared" si="518"/>
        <v/>
      </c>
      <c r="AZ846" s="182" t="str">
        <f t="shared" si="519"/>
        <v/>
      </c>
      <c r="BA846" s="182" t="str">
        <f t="shared" si="520"/>
        <v/>
      </c>
      <c r="BB846" s="182" t="str">
        <f t="shared" si="521"/>
        <v/>
      </c>
      <c r="BC846" s="182" t="str">
        <f t="shared" si="522"/>
        <v/>
      </c>
      <c r="BD846" s="182" t="str">
        <f t="shared" si="523"/>
        <v/>
      </c>
      <c r="BE846" s="182" t="str">
        <f t="shared" si="524"/>
        <v/>
      </c>
      <c r="BF846" s="182" t="str">
        <f t="shared" si="525"/>
        <v/>
      </c>
      <c r="BG846" s="182" t="str">
        <f t="shared" si="526"/>
        <v/>
      </c>
      <c r="BH846" s="182" t="str">
        <f t="shared" si="527"/>
        <v/>
      </c>
      <c r="BI846" s="182" t="str">
        <f t="shared" si="528"/>
        <v/>
      </c>
      <c r="BJ846" s="182" t="str">
        <f t="shared" si="529"/>
        <v/>
      </c>
      <c r="BK846" s="182" t="str">
        <f t="shared" si="530"/>
        <v/>
      </c>
      <c r="BL846" s="182" t="str">
        <f t="shared" si="531"/>
        <v/>
      </c>
      <c r="BM846" s="182" t="str">
        <f t="shared" si="532"/>
        <v/>
      </c>
      <c r="BN846" s="182" t="str">
        <f t="shared" si="533"/>
        <v/>
      </c>
      <c r="BO846" s="182" t="str">
        <f t="shared" si="534"/>
        <v/>
      </c>
      <c r="BP846" s="182" t="str">
        <f t="shared" si="535"/>
        <v/>
      </c>
      <c r="BQ846" s="182" t="str">
        <f t="shared" si="536"/>
        <v/>
      </c>
      <c r="BR846" s="182" t="str">
        <f t="shared" si="537"/>
        <v/>
      </c>
      <c r="BS846" s="182" t="str">
        <f t="shared" si="538"/>
        <v/>
      </c>
      <c r="BT846" s="182" t="str">
        <f t="shared" si="539"/>
        <v/>
      </c>
      <c r="BU846" s="183" t="str">
        <f t="shared" si="540"/>
        <v/>
      </c>
      <c r="BV846" s="184" t="str">
        <f>IF('Cálculos '!C852="","",AVERAGE(AN846:BU846))</f>
        <v/>
      </c>
    </row>
    <row r="847" spans="2:74" ht="17.25" hidden="1" thickBot="1" x14ac:dyDescent="0.35">
      <c r="B847" s="165">
        <f t="shared" si="505"/>
        <v>845</v>
      </c>
      <c r="C847" s="171" t="str">
        <f>IF('Cálculos '!J853="","",'Cálculos '!J853)</f>
        <v/>
      </c>
      <c r="D847" s="172" t="str">
        <f>IF('Cálculos '!K853="","",'Cálculos '!K853)</f>
        <v/>
      </c>
      <c r="E847" s="172" t="str">
        <f>IF('Cálculos '!L853="","",'Cálculos '!L853)</f>
        <v/>
      </c>
      <c r="F847" s="172" t="str">
        <f>IF('Cálculos '!M853="","",'Cálculos '!M853)</f>
        <v/>
      </c>
      <c r="G847" s="172" t="str">
        <f>IF('Cálculos '!N853="","",'Cálculos '!N853)</f>
        <v/>
      </c>
      <c r="H847" s="172" t="str">
        <f>IF('Cálculos '!O853="","",'Cálculos '!O853)</f>
        <v/>
      </c>
      <c r="I847" s="172" t="str">
        <f>IF('Cálculos '!P853="","",'Cálculos '!P853)</f>
        <v/>
      </c>
      <c r="J847" s="172" t="str">
        <f>IF('Cálculos '!Q853="","",'Cálculos '!Q853)</f>
        <v/>
      </c>
      <c r="K847" s="172" t="str">
        <f>IF('Cálculos '!R853="","",'Cálculos '!R853)</f>
        <v/>
      </c>
      <c r="L847" s="172" t="str">
        <f>IF('Cálculos '!S853="","",'Cálculos '!S853)</f>
        <v/>
      </c>
      <c r="M847" s="172" t="str">
        <f>IF('Cálculos '!T853="","",'Cálculos '!T853)</f>
        <v/>
      </c>
      <c r="N847" s="172" t="str">
        <f>IF('Cálculos '!U853="","",'Cálculos '!U853)</f>
        <v/>
      </c>
      <c r="O847" s="172" t="str">
        <f>IF('Cálculos '!V853="","",'Cálculos '!V853)</f>
        <v/>
      </c>
      <c r="P847" s="172" t="str">
        <f>IF('Cálculos '!W853="","",'Cálculos '!W853)</f>
        <v/>
      </c>
      <c r="Q847" s="172" t="str">
        <f>IF('Cálculos '!X853="","",'Cálculos '!X853)</f>
        <v/>
      </c>
      <c r="R847" s="172" t="str">
        <f>IF('Cálculos '!Y853="","",'Cálculos '!Y853)</f>
        <v/>
      </c>
      <c r="S847" s="172" t="str">
        <f>IF('Cálculos '!Z853="","",'Cálculos '!Z853)</f>
        <v/>
      </c>
      <c r="T847" s="172" t="str">
        <f>IF('Cálculos '!AA853="","",'Cálculos '!AA853)</f>
        <v/>
      </c>
      <c r="U847" s="172" t="str">
        <f>IF('Cálculos '!AB853="","",'Cálculos '!AB853)</f>
        <v/>
      </c>
      <c r="V847" s="172" t="str">
        <f>IF('Cálculos '!AC853="","",'Cálculos '!AC853)</f>
        <v/>
      </c>
      <c r="W847" s="172" t="str">
        <f>IF('Cálculos '!AD853="","",'Cálculos '!AD853)</f>
        <v/>
      </c>
      <c r="X847" s="172" t="str">
        <f>IF('Cálculos '!AE853="","",'Cálculos '!AE853)</f>
        <v/>
      </c>
      <c r="Y847" s="172" t="str">
        <f>IF('Cálculos '!AF853="","",'Cálculos '!AF853)</f>
        <v/>
      </c>
      <c r="Z847" s="172" t="str">
        <f>IF('Cálculos '!AG853="","",'Cálculos '!AG853)</f>
        <v/>
      </c>
      <c r="AA847" s="172" t="str">
        <f>IF('Cálculos '!AH853="","",'Cálculos '!AH853)</f>
        <v/>
      </c>
      <c r="AB847" s="172" t="str">
        <f>IF('Cálculos '!AI853="","",'Cálculos '!AI853)</f>
        <v/>
      </c>
      <c r="AC847" s="172" t="str">
        <f>IF('Cálculos '!AJ853="","",'Cálculos '!AJ853)</f>
        <v/>
      </c>
      <c r="AD847" s="172" t="str">
        <f>IF('Cálculos '!AK853="","",'Cálculos '!AK853)</f>
        <v/>
      </c>
      <c r="AE847" s="172" t="str">
        <f>IF('Cálculos '!AL853="","",'Cálculos '!AL853)</f>
        <v/>
      </c>
      <c r="AF847" s="172" t="str">
        <f>IF('Cálculos '!AM853="","",'Cálculos '!AM853)</f>
        <v/>
      </c>
      <c r="AG847" s="172" t="str">
        <f>IF('Cálculos '!AN853="","",'Cálculos '!AN853)</f>
        <v/>
      </c>
      <c r="AH847" s="172" t="str">
        <f>IF('Cálculos '!AO853="","",'Cálculos '!AO853)</f>
        <v/>
      </c>
      <c r="AI847" s="172" t="str">
        <f>IF('Cálculos '!AP853="","",'Cálculos '!AP853)</f>
        <v/>
      </c>
      <c r="AJ847" s="443" t="str">
        <f>IF('Cálculos '!AQ853="","",'Cálculos '!AQ853)</f>
        <v/>
      </c>
      <c r="AK847" s="446" t="str">
        <f>IF('Cálculos '!D853="","",AVERAGE(C847:AJ847))</f>
        <v/>
      </c>
      <c r="AM847" s="181">
        <f t="shared" si="506"/>
        <v>845</v>
      </c>
      <c r="AN847" s="284" t="str">
        <f t="shared" si="507"/>
        <v/>
      </c>
      <c r="AO847" s="285" t="str">
        <f t="shared" si="508"/>
        <v/>
      </c>
      <c r="AP847" s="285" t="str">
        <f t="shared" si="509"/>
        <v/>
      </c>
      <c r="AQ847" s="285" t="str">
        <f t="shared" si="510"/>
        <v/>
      </c>
      <c r="AR847" s="182" t="str">
        <f t="shared" si="511"/>
        <v/>
      </c>
      <c r="AS847" s="182" t="str">
        <f t="shared" si="512"/>
        <v/>
      </c>
      <c r="AT847" s="182" t="str">
        <f t="shared" si="513"/>
        <v/>
      </c>
      <c r="AU847" s="182" t="str">
        <f t="shared" si="514"/>
        <v/>
      </c>
      <c r="AV847" s="182" t="str">
        <f t="shared" si="515"/>
        <v/>
      </c>
      <c r="AW847" s="182" t="str">
        <f t="shared" si="516"/>
        <v/>
      </c>
      <c r="AX847" s="182" t="str">
        <f t="shared" si="517"/>
        <v/>
      </c>
      <c r="AY847" s="182" t="str">
        <f t="shared" si="518"/>
        <v/>
      </c>
      <c r="AZ847" s="182" t="str">
        <f t="shared" si="519"/>
        <v/>
      </c>
      <c r="BA847" s="182" t="str">
        <f t="shared" si="520"/>
        <v/>
      </c>
      <c r="BB847" s="182" t="str">
        <f t="shared" si="521"/>
        <v/>
      </c>
      <c r="BC847" s="182" t="str">
        <f t="shared" si="522"/>
        <v/>
      </c>
      <c r="BD847" s="182" t="str">
        <f t="shared" si="523"/>
        <v/>
      </c>
      <c r="BE847" s="182" t="str">
        <f t="shared" si="524"/>
        <v/>
      </c>
      <c r="BF847" s="182" t="str">
        <f t="shared" si="525"/>
        <v/>
      </c>
      <c r="BG847" s="182" t="str">
        <f t="shared" si="526"/>
        <v/>
      </c>
      <c r="BH847" s="182" t="str">
        <f t="shared" si="527"/>
        <v/>
      </c>
      <c r="BI847" s="182" t="str">
        <f t="shared" si="528"/>
        <v/>
      </c>
      <c r="BJ847" s="182" t="str">
        <f t="shared" si="529"/>
        <v/>
      </c>
      <c r="BK847" s="182" t="str">
        <f t="shared" si="530"/>
        <v/>
      </c>
      <c r="BL847" s="182" t="str">
        <f t="shared" si="531"/>
        <v/>
      </c>
      <c r="BM847" s="182" t="str">
        <f t="shared" si="532"/>
        <v/>
      </c>
      <c r="BN847" s="182" t="str">
        <f t="shared" si="533"/>
        <v/>
      </c>
      <c r="BO847" s="182" t="str">
        <f t="shared" si="534"/>
        <v/>
      </c>
      <c r="BP847" s="182" t="str">
        <f t="shared" si="535"/>
        <v/>
      </c>
      <c r="BQ847" s="182" t="str">
        <f t="shared" si="536"/>
        <v/>
      </c>
      <c r="BR847" s="182" t="str">
        <f t="shared" si="537"/>
        <v/>
      </c>
      <c r="BS847" s="182" t="str">
        <f t="shared" si="538"/>
        <v/>
      </c>
      <c r="BT847" s="182" t="str">
        <f t="shared" si="539"/>
        <v/>
      </c>
      <c r="BU847" s="183" t="str">
        <f t="shared" si="540"/>
        <v/>
      </c>
      <c r="BV847" s="184" t="str">
        <f>IF('Cálculos '!C853="","",AVERAGE(AN847:BU847))</f>
        <v/>
      </c>
    </row>
    <row r="848" spans="2:74" ht="17.25" hidden="1" thickBot="1" x14ac:dyDescent="0.35">
      <c r="B848" s="165">
        <f t="shared" si="505"/>
        <v>846</v>
      </c>
      <c r="C848" s="171" t="str">
        <f>IF('Cálculos '!J854="","",'Cálculos '!J854)</f>
        <v/>
      </c>
      <c r="D848" s="172" t="str">
        <f>IF('Cálculos '!K854="","",'Cálculos '!K854)</f>
        <v/>
      </c>
      <c r="E848" s="172" t="str">
        <f>IF('Cálculos '!L854="","",'Cálculos '!L854)</f>
        <v/>
      </c>
      <c r="F848" s="172" t="str">
        <f>IF('Cálculos '!M854="","",'Cálculos '!M854)</f>
        <v/>
      </c>
      <c r="G848" s="172" t="str">
        <f>IF('Cálculos '!N854="","",'Cálculos '!N854)</f>
        <v/>
      </c>
      <c r="H848" s="172" t="str">
        <f>IF('Cálculos '!O854="","",'Cálculos '!O854)</f>
        <v/>
      </c>
      <c r="I848" s="172" t="str">
        <f>IF('Cálculos '!P854="","",'Cálculos '!P854)</f>
        <v/>
      </c>
      <c r="J848" s="172" t="str">
        <f>IF('Cálculos '!Q854="","",'Cálculos '!Q854)</f>
        <v/>
      </c>
      <c r="K848" s="172" t="str">
        <f>IF('Cálculos '!R854="","",'Cálculos '!R854)</f>
        <v/>
      </c>
      <c r="L848" s="172" t="str">
        <f>IF('Cálculos '!S854="","",'Cálculos '!S854)</f>
        <v/>
      </c>
      <c r="M848" s="172" t="str">
        <f>IF('Cálculos '!T854="","",'Cálculos '!T854)</f>
        <v/>
      </c>
      <c r="N848" s="172" t="str">
        <f>IF('Cálculos '!U854="","",'Cálculos '!U854)</f>
        <v/>
      </c>
      <c r="O848" s="172" t="str">
        <f>IF('Cálculos '!V854="","",'Cálculos '!V854)</f>
        <v/>
      </c>
      <c r="P848" s="172" t="str">
        <f>IF('Cálculos '!W854="","",'Cálculos '!W854)</f>
        <v/>
      </c>
      <c r="Q848" s="172" t="str">
        <f>IF('Cálculos '!X854="","",'Cálculos '!X854)</f>
        <v/>
      </c>
      <c r="R848" s="172" t="str">
        <f>IF('Cálculos '!Y854="","",'Cálculos '!Y854)</f>
        <v/>
      </c>
      <c r="S848" s="172" t="str">
        <f>IF('Cálculos '!Z854="","",'Cálculos '!Z854)</f>
        <v/>
      </c>
      <c r="T848" s="172" t="str">
        <f>IF('Cálculos '!AA854="","",'Cálculos '!AA854)</f>
        <v/>
      </c>
      <c r="U848" s="172" t="str">
        <f>IF('Cálculos '!AB854="","",'Cálculos '!AB854)</f>
        <v/>
      </c>
      <c r="V848" s="172" t="str">
        <f>IF('Cálculos '!AC854="","",'Cálculos '!AC854)</f>
        <v/>
      </c>
      <c r="W848" s="172" t="str">
        <f>IF('Cálculos '!AD854="","",'Cálculos '!AD854)</f>
        <v/>
      </c>
      <c r="X848" s="172" t="str">
        <f>IF('Cálculos '!AE854="","",'Cálculos '!AE854)</f>
        <v/>
      </c>
      <c r="Y848" s="172" t="str">
        <f>IF('Cálculos '!AF854="","",'Cálculos '!AF854)</f>
        <v/>
      </c>
      <c r="Z848" s="172" t="str">
        <f>IF('Cálculos '!AG854="","",'Cálculos '!AG854)</f>
        <v/>
      </c>
      <c r="AA848" s="172" t="str">
        <f>IF('Cálculos '!AH854="","",'Cálculos '!AH854)</f>
        <v/>
      </c>
      <c r="AB848" s="172" t="str">
        <f>IF('Cálculos '!AI854="","",'Cálculos '!AI854)</f>
        <v/>
      </c>
      <c r="AC848" s="172" t="str">
        <f>IF('Cálculos '!AJ854="","",'Cálculos '!AJ854)</f>
        <v/>
      </c>
      <c r="AD848" s="172" t="str">
        <f>IF('Cálculos '!AK854="","",'Cálculos '!AK854)</f>
        <v/>
      </c>
      <c r="AE848" s="172" t="str">
        <f>IF('Cálculos '!AL854="","",'Cálculos '!AL854)</f>
        <v/>
      </c>
      <c r="AF848" s="172" t="str">
        <f>IF('Cálculos '!AM854="","",'Cálculos '!AM854)</f>
        <v/>
      </c>
      <c r="AG848" s="172" t="str">
        <f>IF('Cálculos '!AN854="","",'Cálculos '!AN854)</f>
        <v/>
      </c>
      <c r="AH848" s="172" t="str">
        <f>IF('Cálculos '!AO854="","",'Cálculos '!AO854)</f>
        <v/>
      </c>
      <c r="AI848" s="172" t="str">
        <f>IF('Cálculos '!AP854="","",'Cálculos '!AP854)</f>
        <v/>
      </c>
      <c r="AJ848" s="443" t="str">
        <f>IF('Cálculos '!AQ854="","",'Cálculos '!AQ854)</f>
        <v/>
      </c>
      <c r="AK848" s="446" t="str">
        <f>IF('Cálculos '!D854="","",AVERAGE(C848:AJ848))</f>
        <v/>
      </c>
      <c r="AM848" s="181">
        <f t="shared" si="506"/>
        <v>846</v>
      </c>
      <c r="AN848" s="284" t="str">
        <f t="shared" si="507"/>
        <v/>
      </c>
      <c r="AO848" s="285" t="str">
        <f t="shared" si="508"/>
        <v/>
      </c>
      <c r="AP848" s="285" t="str">
        <f t="shared" si="509"/>
        <v/>
      </c>
      <c r="AQ848" s="285" t="str">
        <f t="shared" si="510"/>
        <v/>
      </c>
      <c r="AR848" s="182" t="str">
        <f t="shared" si="511"/>
        <v/>
      </c>
      <c r="AS848" s="182" t="str">
        <f t="shared" si="512"/>
        <v/>
      </c>
      <c r="AT848" s="182" t="str">
        <f t="shared" si="513"/>
        <v/>
      </c>
      <c r="AU848" s="182" t="str">
        <f t="shared" si="514"/>
        <v/>
      </c>
      <c r="AV848" s="182" t="str">
        <f t="shared" si="515"/>
        <v/>
      </c>
      <c r="AW848" s="182" t="str">
        <f t="shared" si="516"/>
        <v/>
      </c>
      <c r="AX848" s="182" t="str">
        <f t="shared" si="517"/>
        <v/>
      </c>
      <c r="AY848" s="182" t="str">
        <f t="shared" si="518"/>
        <v/>
      </c>
      <c r="AZ848" s="182" t="str">
        <f t="shared" si="519"/>
        <v/>
      </c>
      <c r="BA848" s="182" t="str">
        <f t="shared" si="520"/>
        <v/>
      </c>
      <c r="BB848" s="182" t="str">
        <f t="shared" si="521"/>
        <v/>
      </c>
      <c r="BC848" s="182" t="str">
        <f t="shared" si="522"/>
        <v/>
      </c>
      <c r="BD848" s="182" t="str">
        <f t="shared" si="523"/>
        <v/>
      </c>
      <c r="BE848" s="182" t="str">
        <f t="shared" si="524"/>
        <v/>
      </c>
      <c r="BF848" s="182" t="str">
        <f t="shared" si="525"/>
        <v/>
      </c>
      <c r="BG848" s="182" t="str">
        <f t="shared" si="526"/>
        <v/>
      </c>
      <c r="BH848" s="182" t="str">
        <f t="shared" si="527"/>
        <v/>
      </c>
      <c r="BI848" s="182" t="str">
        <f t="shared" si="528"/>
        <v/>
      </c>
      <c r="BJ848" s="182" t="str">
        <f t="shared" si="529"/>
        <v/>
      </c>
      <c r="BK848" s="182" t="str">
        <f t="shared" si="530"/>
        <v/>
      </c>
      <c r="BL848" s="182" t="str">
        <f t="shared" si="531"/>
        <v/>
      </c>
      <c r="BM848" s="182" t="str">
        <f t="shared" si="532"/>
        <v/>
      </c>
      <c r="BN848" s="182" t="str">
        <f t="shared" si="533"/>
        <v/>
      </c>
      <c r="BO848" s="182" t="str">
        <f t="shared" si="534"/>
        <v/>
      </c>
      <c r="BP848" s="182" t="str">
        <f t="shared" si="535"/>
        <v/>
      </c>
      <c r="BQ848" s="182" t="str">
        <f t="shared" si="536"/>
        <v/>
      </c>
      <c r="BR848" s="182" t="str">
        <f t="shared" si="537"/>
        <v/>
      </c>
      <c r="BS848" s="182" t="str">
        <f t="shared" si="538"/>
        <v/>
      </c>
      <c r="BT848" s="182" t="str">
        <f t="shared" si="539"/>
        <v/>
      </c>
      <c r="BU848" s="183" t="str">
        <f t="shared" si="540"/>
        <v/>
      </c>
      <c r="BV848" s="184" t="str">
        <f>IF('Cálculos '!C854="","",AVERAGE(AN848:BU848))</f>
        <v/>
      </c>
    </row>
    <row r="849" spans="2:74" ht="17.25" hidden="1" thickBot="1" x14ac:dyDescent="0.35">
      <c r="B849" s="165">
        <f t="shared" si="505"/>
        <v>847</v>
      </c>
      <c r="C849" s="171" t="str">
        <f>IF('Cálculos '!J855="","",'Cálculos '!J855)</f>
        <v/>
      </c>
      <c r="D849" s="172" t="str">
        <f>IF('Cálculos '!K855="","",'Cálculos '!K855)</f>
        <v/>
      </c>
      <c r="E849" s="172" t="str">
        <f>IF('Cálculos '!L855="","",'Cálculos '!L855)</f>
        <v/>
      </c>
      <c r="F849" s="172" t="str">
        <f>IF('Cálculos '!M855="","",'Cálculos '!M855)</f>
        <v/>
      </c>
      <c r="G849" s="172" t="str">
        <f>IF('Cálculos '!N855="","",'Cálculos '!N855)</f>
        <v/>
      </c>
      <c r="H849" s="172" t="str">
        <f>IF('Cálculos '!O855="","",'Cálculos '!O855)</f>
        <v/>
      </c>
      <c r="I849" s="172" t="str">
        <f>IF('Cálculos '!P855="","",'Cálculos '!P855)</f>
        <v/>
      </c>
      <c r="J849" s="172" t="str">
        <f>IF('Cálculos '!Q855="","",'Cálculos '!Q855)</f>
        <v/>
      </c>
      <c r="K849" s="172" t="str">
        <f>IF('Cálculos '!R855="","",'Cálculos '!R855)</f>
        <v/>
      </c>
      <c r="L849" s="172" t="str">
        <f>IF('Cálculos '!S855="","",'Cálculos '!S855)</f>
        <v/>
      </c>
      <c r="M849" s="172" t="str">
        <f>IF('Cálculos '!T855="","",'Cálculos '!T855)</f>
        <v/>
      </c>
      <c r="N849" s="172" t="str">
        <f>IF('Cálculos '!U855="","",'Cálculos '!U855)</f>
        <v/>
      </c>
      <c r="O849" s="172" t="str">
        <f>IF('Cálculos '!V855="","",'Cálculos '!V855)</f>
        <v/>
      </c>
      <c r="P849" s="172" t="str">
        <f>IF('Cálculos '!W855="","",'Cálculos '!W855)</f>
        <v/>
      </c>
      <c r="Q849" s="172" t="str">
        <f>IF('Cálculos '!X855="","",'Cálculos '!X855)</f>
        <v/>
      </c>
      <c r="R849" s="172" t="str">
        <f>IF('Cálculos '!Y855="","",'Cálculos '!Y855)</f>
        <v/>
      </c>
      <c r="S849" s="172" t="str">
        <f>IF('Cálculos '!Z855="","",'Cálculos '!Z855)</f>
        <v/>
      </c>
      <c r="T849" s="172" t="str">
        <f>IF('Cálculos '!AA855="","",'Cálculos '!AA855)</f>
        <v/>
      </c>
      <c r="U849" s="172" t="str">
        <f>IF('Cálculos '!AB855="","",'Cálculos '!AB855)</f>
        <v/>
      </c>
      <c r="V849" s="172" t="str">
        <f>IF('Cálculos '!AC855="","",'Cálculos '!AC855)</f>
        <v/>
      </c>
      <c r="W849" s="172" t="str">
        <f>IF('Cálculos '!AD855="","",'Cálculos '!AD855)</f>
        <v/>
      </c>
      <c r="X849" s="172" t="str">
        <f>IF('Cálculos '!AE855="","",'Cálculos '!AE855)</f>
        <v/>
      </c>
      <c r="Y849" s="172" t="str">
        <f>IF('Cálculos '!AF855="","",'Cálculos '!AF855)</f>
        <v/>
      </c>
      <c r="Z849" s="172" t="str">
        <f>IF('Cálculos '!AG855="","",'Cálculos '!AG855)</f>
        <v/>
      </c>
      <c r="AA849" s="172" t="str">
        <f>IF('Cálculos '!AH855="","",'Cálculos '!AH855)</f>
        <v/>
      </c>
      <c r="AB849" s="172" t="str">
        <f>IF('Cálculos '!AI855="","",'Cálculos '!AI855)</f>
        <v/>
      </c>
      <c r="AC849" s="172" t="str">
        <f>IF('Cálculos '!AJ855="","",'Cálculos '!AJ855)</f>
        <v/>
      </c>
      <c r="AD849" s="172" t="str">
        <f>IF('Cálculos '!AK855="","",'Cálculos '!AK855)</f>
        <v/>
      </c>
      <c r="AE849" s="172" t="str">
        <f>IF('Cálculos '!AL855="","",'Cálculos '!AL855)</f>
        <v/>
      </c>
      <c r="AF849" s="172" t="str">
        <f>IF('Cálculos '!AM855="","",'Cálculos '!AM855)</f>
        <v/>
      </c>
      <c r="AG849" s="172" t="str">
        <f>IF('Cálculos '!AN855="","",'Cálculos '!AN855)</f>
        <v/>
      </c>
      <c r="AH849" s="172" t="str">
        <f>IF('Cálculos '!AO855="","",'Cálculos '!AO855)</f>
        <v/>
      </c>
      <c r="AI849" s="172" t="str">
        <f>IF('Cálculos '!AP855="","",'Cálculos '!AP855)</f>
        <v/>
      </c>
      <c r="AJ849" s="443" t="str">
        <f>IF('Cálculos '!AQ855="","",'Cálculos '!AQ855)</f>
        <v/>
      </c>
      <c r="AK849" s="446" t="str">
        <f>IF('Cálculos '!D855="","",AVERAGE(C849:AJ849))</f>
        <v/>
      </c>
      <c r="AM849" s="181">
        <f t="shared" si="506"/>
        <v>847</v>
      </c>
      <c r="AN849" s="284" t="str">
        <f t="shared" si="507"/>
        <v/>
      </c>
      <c r="AO849" s="285" t="str">
        <f t="shared" si="508"/>
        <v/>
      </c>
      <c r="AP849" s="285" t="str">
        <f t="shared" si="509"/>
        <v/>
      </c>
      <c r="AQ849" s="285" t="str">
        <f t="shared" si="510"/>
        <v/>
      </c>
      <c r="AR849" s="182" t="str">
        <f t="shared" si="511"/>
        <v/>
      </c>
      <c r="AS849" s="182" t="str">
        <f t="shared" si="512"/>
        <v/>
      </c>
      <c r="AT849" s="182" t="str">
        <f t="shared" si="513"/>
        <v/>
      </c>
      <c r="AU849" s="182" t="str">
        <f t="shared" si="514"/>
        <v/>
      </c>
      <c r="AV849" s="182" t="str">
        <f t="shared" si="515"/>
        <v/>
      </c>
      <c r="AW849" s="182" t="str">
        <f t="shared" si="516"/>
        <v/>
      </c>
      <c r="AX849" s="182" t="str">
        <f t="shared" si="517"/>
        <v/>
      </c>
      <c r="AY849" s="182" t="str">
        <f t="shared" si="518"/>
        <v/>
      </c>
      <c r="AZ849" s="182" t="str">
        <f t="shared" si="519"/>
        <v/>
      </c>
      <c r="BA849" s="182" t="str">
        <f t="shared" si="520"/>
        <v/>
      </c>
      <c r="BB849" s="182" t="str">
        <f t="shared" si="521"/>
        <v/>
      </c>
      <c r="BC849" s="182" t="str">
        <f t="shared" si="522"/>
        <v/>
      </c>
      <c r="BD849" s="182" t="str">
        <f t="shared" si="523"/>
        <v/>
      </c>
      <c r="BE849" s="182" t="str">
        <f t="shared" si="524"/>
        <v/>
      </c>
      <c r="BF849" s="182" t="str">
        <f t="shared" si="525"/>
        <v/>
      </c>
      <c r="BG849" s="182" t="str">
        <f t="shared" si="526"/>
        <v/>
      </c>
      <c r="BH849" s="182" t="str">
        <f t="shared" si="527"/>
        <v/>
      </c>
      <c r="BI849" s="182" t="str">
        <f t="shared" si="528"/>
        <v/>
      </c>
      <c r="BJ849" s="182" t="str">
        <f t="shared" si="529"/>
        <v/>
      </c>
      <c r="BK849" s="182" t="str">
        <f t="shared" si="530"/>
        <v/>
      </c>
      <c r="BL849" s="182" t="str">
        <f t="shared" si="531"/>
        <v/>
      </c>
      <c r="BM849" s="182" t="str">
        <f t="shared" si="532"/>
        <v/>
      </c>
      <c r="BN849" s="182" t="str">
        <f t="shared" si="533"/>
        <v/>
      </c>
      <c r="BO849" s="182" t="str">
        <f t="shared" si="534"/>
        <v/>
      </c>
      <c r="BP849" s="182" t="str">
        <f t="shared" si="535"/>
        <v/>
      </c>
      <c r="BQ849" s="182" t="str">
        <f t="shared" si="536"/>
        <v/>
      </c>
      <c r="BR849" s="182" t="str">
        <f t="shared" si="537"/>
        <v/>
      </c>
      <c r="BS849" s="182" t="str">
        <f t="shared" si="538"/>
        <v/>
      </c>
      <c r="BT849" s="182" t="str">
        <f t="shared" si="539"/>
        <v/>
      </c>
      <c r="BU849" s="183" t="str">
        <f t="shared" si="540"/>
        <v/>
      </c>
      <c r="BV849" s="184" t="str">
        <f>IF('Cálculos '!C855="","",AVERAGE(AN849:BU849))</f>
        <v/>
      </c>
    </row>
    <row r="850" spans="2:74" ht="17.25" hidden="1" thickBot="1" x14ac:dyDescent="0.35">
      <c r="B850" s="165">
        <f t="shared" si="505"/>
        <v>848</v>
      </c>
      <c r="C850" s="171" t="str">
        <f>IF('Cálculos '!J856="","",'Cálculos '!J856)</f>
        <v/>
      </c>
      <c r="D850" s="172" t="str">
        <f>IF('Cálculos '!K856="","",'Cálculos '!K856)</f>
        <v/>
      </c>
      <c r="E850" s="172" t="str">
        <f>IF('Cálculos '!L856="","",'Cálculos '!L856)</f>
        <v/>
      </c>
      <c r="F850" s="172" t="str">
        <f>IF('Cálculos '!M856="","",'Cálculos '!M856)</f>
        <v/>
      </c>
      <c r="G850" s="172" t="str">
        <f>IF('Cálculos '!N856="","",'Cálculos '!N856)</f>
        <v/>
      </c>
      <c r="H850" s="172" t="str">
        <f>IF('Cálculos '!O856="","",'Cálculos '!O856)</f>
        <v/>
      </c>
      <c r="I850" s="172" t="str">
        <f>IF('Cálculos '!P856="","",'Cálculos '!P856)</f>
        <v/>
      </c>
      <c r="J850" s="172" t="str">
        <f>IF('Cálculos '!Q856="","",'Cálculos '!Q856)</f>
        <v/>
      </c>
      <c r="K850" s="172" t="str">
        <f>IF('Cálculos '!R856="","",'Cálculos '!R856)</f>
        <v/>
      </c>
      <c r="L850" s="172" t="str">
        <f>IF('Cálculos '!S856="","",'Cálculos '!S856)</f>
        <v/>
      </c>
      <c r="M850" s="172" t="str">
        <f>IF('Cálculos '!T856="","",'Cálculos '!T856)</f>
        <v/>
      </c>
      <c r="N850" s="172" t="str">
        <f>IF('Cálculos '!U856="","",'Cálculos '!U856)</f>
        <v/>
      </c>
      <c r="O850" s="172" t="str">
        <f>IF('Cálculos '!V856="","",'Cálculos '!V856)</f>
        <v/>
      </c>
      <c r="P850" s="172" t="str">
        <f>IF('Cálculos '!W856="","",'Cálculos '!W856)</f>
        <v/>
      </c>
      <c r="Q850" s="172" t="str">
        <f>IF('Cálculos '!X856="","",'Cálculos '!X856)</f>
        <v/>
      </c>
      <c r="R850" s="172" t="str">
        <f>IF('Cálculos '!Y856="","",'Cálculos '!Y856)</f>
        <v/>
      </c>
      <c r="S850" s="172" t="str">
        <f>IF('Cálculos '!Z856="","",'Cálculos '!Z856)</f>
        <v/>
      </c>
      <c r="T850" s="172" t="str">
        <f>IF('Cálculos '!AA856="","",'Cálculos '!AA856)</f>
        <v/>
      </c>
      <c r="U850" s="172" t="str">
        <f>IF('Cálculos '!AB856="","",'Cálculos '!AB856)</f>
        <v/>
      </c>
      <c r="V850" s="172" t="str">
        <f>IF('Cálculos '!AC856="","",'Cálculos '!AC856)</f>
        <v/>
      </c>
      <c r="W850" s="172" t="str">
        <f>IF('Cálculos '!AD856="","",'Cálculos '!AD856)</f>
        <v/>
      </c>
      <c r="X850" s="172" t="str">
        <f>IF('Cálculos '!AE856="","",'Cálculos '!AE856)</f>
        <v/>
      </c>
      <c r="Y850" s="172" t="str">
        <f>IF('Cálculos '!AF856="","",'Cálculos '!AF856)</f>
        <v/>
      </c>
      <c r="Z850" s="172" t="str">
        <f>IF('Cálculos '!AG856="","",'Cálculos '!AG856)</f>
        <v/>
      </c>
      <c r="AA850" s="172" t="str">
        <f>IF('Cálculos '!AH856="","",'Cálculos '!AH856)</f>
        <v/>
      </c>
      <c r="AB850" s="172" t="str">
        <f>IF('Cálculos '!AI856="","",'Cálculos '!AI856)</f>
        <v/>
      </c>
      <c r="AC850" s="172" t="str">
        <f>IF('Cálculos '!AJ856="","",'Cálculos '!AJ856)</f>
        <v/>
      </c>
      <c r="AD850" s="172" t="str">
        <f>IF('Cálculos '!AK856="","",'Cálculos '!AK856)</f>
        <v/>
      </c>
      <c r="AE850" s="172" t="str">
        <f>IF('Cálculos '!AL856="","",'Cálculos '!AL856)</f>
        <v/>
      </c>
      <c r="AF850" s="172" t="str">
        <f>IF('Cálculos '!AM856="","",'Cálculos '!AM856)</f>
        <v/>
      </c>
      <c r="AG850" s="172" t="str">
        <f>IF('Cálculos '!AN856="","",'Cálculos '!AN856)</f>
        <v/>
      </c>
      <c r="AH850" s="172" t="str">
        <f>IF('Cálculos '!AO856="","",'Cálculos '!AO856)</f>
        <v/>
      </c>
      <c r="AI850" s="172" t="str">
        <f>IF('Cálculos '!AP856="","",'Cálculos '!AP856)</f>
        <v/>
      </c>
      <c r="AJ850" s="443" t="str">
        <f>IF('Cálculos '!AQ856="","",'Cálculos '!AQ856)</f>
        <v/>
      </c>
      <c r="AK850" s="446" t="str">
        <f>IF('Cálculos '!D856="","",AVERAGE(C850:AJ850))</f>
        <v/>
      </c>
      <c r="AM850" s="181">
        <f t="shared" si="506"/>
        <v>848</v>
      </c>
      <c r="AN850" s="284" t="str">
        <f t="shared" si="507"/>
        <v/>
      </c>
      <c r="AO850" s="285" t="str">
        <f t="shared" si="508"/>
        <v/>
      </c>
      <c r="AP850" s="285" t="str">
        <f t="shared" si="509"/>
        <v/>
      </c>
      <c r="AQ850" s="285" t="str">
        <f t="shared" si="510"/>
        <v/>
      </c>
      <c r="AR850" s="182" t="str">
        <f t="shared" si="511"/>
        <v/>
      </c>
      <c r="AS850" s="182" t="str">
        <f t="shared" si="512"/>
        <v/>
      </c>
      <c r="AT850" s="182" t="str">
        <f t="shared" si="513"/>
        <v/>
      </c>
      <c r="AU850" s="182" t="str">
        <f t="shared" si="514"/>
        <v/>
      </c>
      <c r="AV850" s="182" t="str">
        <f t="shared" si="515"/>
        <v/>
      </c>
      <c r="AW850" s="182" t="str">
        <f t="shared" si="516"/>
        <v/>
      </c>
      <c r="AX850" s="182" t="str">
        <f t="shared" si="517"/>
        <v/>
      </c>
      <c r="AY850" s="182" t="str">
        <f t="shared" si="518"/>
        <v/>
      </c>
      <c r="AZ850" s="182" t="str">
        <f t="shared" si="519"/>
        <v/>
      </c>
      <c r="BA850" s="182" t="str">
        <f t="shared" si="520"/>
        <v/>
      </c>
      <c r="BB850" s="182" t="str">
        <f t="shared" si="521"/>
        <v/>
      </c>
      <c r="BC850" s="182" t="str">
        <f t="shared" si="522"/>
        <v/>
      </c>
      <c r="BD850" s="182" t="str">
        <f t="shared" si="523"/>
        <v/>
      </c>
      <c r="BE850" s="182" t="str">
        <f t="shared" si="524"/>
        <v/>
      </c>
      <c r="BF850" s="182" t="str">
        <f t="shared" si="525"/>
        <v/>
      </c>
      <c r="BG850" s="182" t="str">
        <f t="shared" si="526"/>
        <v/>
      </c>
      <c r="BH850" s="182" t="str">
        <f t="shared" si="527"/>
        <v/>
      </c>
      <c r="BI850" s="182" t="str">
        <f t="shared" si="528"/>
        <v/>
      </c>
      <c r="BJ850" s="182" t="str">
        <f t="shared" si="529"/>
        <v/>
      </c>
      <c r="BK850" s="182" t="str">
        <f t="shared" si="530"/>
        <v/>
      </c>
      <c r="BL850" s="182" t="str">
        <f t="shared" si="531"/>
        <v/>
      </c>
      <c r="BM850" s="182" t="str">
        <f t="shared" si="532"/>
        <v/>
      </c>
      <c r="BN850" s="182" t="str">
        <f t="shared" si="533"/>
        <v/>
      </c>
      <c r="BO850" s="182" t="str">
        <f t="shared" si="534"/>
        <v/>
      </c>
      <c r="BP850" s="182" t="str">
        <f t="shared" si="535"/>
        <v/>
      </c>
      <c r="BQ850" s="182" t="str">
        <f t="shared" si="536"/>
        <v/>
      </c>
      <c r="BR850" s="182" t="str">
        <f t="shared" si="537"/>
        <v/>
      </c>
      <c r="BS850" s="182" t="str">
        <f t="shared" si="538"/>
        <v/>
      </c>
      <c r="BT850" s="182" t="str">
        <f t="shared" si="539"/>
        <v/>
      </c>
      <c r="BU850" s="183" t="str">
        <f t="shared" si="540"/>
        <v/>
      </c>
      <c r="BV850" s="184" t="str">
        <f>IF('Cálculos '!C856="","",AVERAGE(AN850:BU850))</f>
        <v/>
      </c>
    </row>
    <row r="851" spans="2:74" ht="17.25" hidden="1" thickBot="1" x14ac:dyDescent="0.35">
      <c r="B851" s="165">
        <f t="shared" si="505"/>
        <v>849</v>
      </c>
      <c r="C851" s="171" t="str">
        <f>IF('Cálculos '!J857="","",'Cálculos '!J857)</f>
        <v/>
      </c>
      <c r="D851" s="172" t="str">
        <f>IF('Cálculos '!K857="","",'Cálculos '!K857)</f>
        <v/>
      </c>
      <c r="E851" s="172" t="str">
        <f>IF('Cálculos '!L857="","",'Cálculos '!L857)</f>
        <v/>
      </c>
      <c r="F851" s="172" t="str">
        <f>IF('Cálculos '!M857="","",'Cálculos '!M857)</f>
        <v/>
      </c>
      <c r="G851" s="172" t="str">
        <f>IF('Cálculos '!N857="","",'Cálculos '!N857)</f>
        <v/>
      </c>
      <c r="H851" s="172" t="str">
        <f>IF('Cálculos '!O857="","",'Cálculos '!O857)</f>
        <v/>
      </c>
      <c r="I851" s="172" t="str">
        <f>IF('Cálculos '!P857="","",'Cálculos '!P857)</f>
        <v/>
      </c>
      <c r="J851" s="172" t="str">
        <f>IF('Cálculos '!Q857="","",'Cálculos '!Q857)</f>
        <v/>
      </c>
      <c r="K851" s="172" t="str">
        <f>IF('Cálculos '!R857="","",'Cálculos '!R857)</f>
        <v/>
      </c>
      <c r="L851" s="172" t="str">
        <f>IF('Cálculos '!S857="","",'Cálculos '!S857)</f>
        <v/>
      </c>
      <c r="M851" s="172" t="str">
        <f>IF('Cálculos '!T857="","",'Cálculos '!T857)</f>
        <v/>
      </c>
      <c r="N851" s="172" t="str">
        <f>IF('Cálculos '!U857="","",'Cálculos '!U857)</f>
        <v/>
      </c>
      <c r="O851" s="172" t="str">
        <f>IF('Cálculos '!V857="","",'Cálculos '!V857)</f>
        <v/>
      </c>
      <c r="P851" s="172" t="str">
        <f>IF('Cálculos '!W857="","",'Cálculos '!W857)</f>
        <v/>
      </c>
      <c r="Q851" s="172" t="str">
        <f>IF('Cálculos '!X857="","",'Cálculos '!X857)</f>
        <v/>
      </c>
      <c r="R851" s="172" t="str">
        <f>IF('Cálculos '!Y857="","",'Cálculos '!Y857)</f>
        <v/>
      </c>
      <c r="S851" s="172" t="str">
        <f>IF('Cálculos '!Z857="","",'Cálculos '!Z857)</f>
        <v/>
      </c>
      <c r="T851" s="172" t="str">
        <f>IF('Cálculos '!AA857="","",'Cálculos '!AA857)</f>
        <v/>
      </c>
      <c r="U851" s="172" t="str">
        <f>IF('Cálculos '!AB857="","",'Cálculos '!AB857)</f>
        <v/>
      </c>
      <c r="V851" s="172" t="str">
        <f>IF('Cálculos '!AC857="","",'Cálculos '!AC857)</f>
        <v/>
      </c>
      <c r="W851" s="172" t="str">
        <f>IF('Cálculos '!AD857="","",'Cálculos '!AD857)</f>
        <v/>
      </c>
      <c r="X851" s="172" t="str">
        <f>IF('Cálculos '!AE857="","",'Cálculos '!AE857)</f>
        <v/>
      </c>
      <c r="Y851" s="172" t="str">
        <f>IF('Cálculos '!AF857="","",'Cálculos '!AF857)</f>
        <v/>
      </c>
      <c r="Z851" s="172" t="str">
        <f>IF('Cálculos '!AG857="","",'Cálculos '!AG857)</f>
        <v/>
      </c>
      <c r="AA851" s="172" t="str">
        <f>IF('Cálculos '!AH857="","",'Cálculos '!AH857)</f>
        <v/>
      </c>
      <c r="AB851" s="172" t="str">
        <f>IF('Cálculos '!AI857="","",'Cálculos '!AI857)</f>
        <v/>
      </c>
      <c r="AC851" s="172" t="str">
        <f>IF('Cálculos '!AJ857="","",'Cálculos '!AJ857)</f>
        <v/>
      </c>
      <c r="AD851" s="172" t="str">
        <f>IF('Cálculos '!AK857="","",'Cálculos '!AK857)</f>
        <v/>
      </c>
      <c r="AE851" s="172" t="str">
        <f>IF('Cálculos '!AL857="","",'Cálculos '!AL857)</f>
        <v/>
      </c>
      <c r="AF851" s="172" t="str">
        <f>IF('Cálculos '!AM857="","",'Cálculos '!AM857)</f>
        <v/>
      </c>
      <c r="AG851" s="172" t="str">
        <f>IF('Cálculos '!AN857="","",'Cálculos '!AN857)</f>
        <v/>
      </c>
      <c r="AH851" s="172" t="str">
        <f>IF('Cálculos '!AO857="","",'Cálculos '!AO857)</f>
        <v/>
      </c>
      <c r="AI851" s="172" t="str">
        <f>IF('Cálculos '!AP857="","",'Cálculos '!AP857)</f>
        <v/>
      </c>
      <c r="AJ851" s="443" t="str">
        <f>IF('Cálculos '!AQ857="","",'Cálculos '!AQ857)</f>
        <v/>
      </c>
      <c r="AK851" s="446" t="str">
        <f>IF('Cálculos '!D857="","",AVERAGE(C851:AJ851))</f>
        <v/>
      </c>
      <c r="AM851" s="181">
        <f t="shared" si="506"/>
        <v>849</v>
      </c>
      <c r="AN851" s="284" t="str">
        <f t="shared" si="507"/>
        <v/>
      </c>
      <c r="AO851" s="285" t="str">
        <f t="shared" si="508"/>
        <v/>
      </c>
      <c r="AP851" s="285" t="str">
        <f t="shared" si="509"/>
        <v/>
      </c>
      <c r="AQ851" s="285" t="str">
        <f t="shared" si="510"/>
        <v/>
      </c>
      <c r="AR851" s="182" t="str">
        <f t="shared" si="511"/>
        <v/>
      </c>
      <c r="AS851" s="182" t="str">
        <f t="shared" si="512"/>
        <v/>
      </c>
      <c r="AT851" s="182" t="str">
        <f t="shared" si="513"/>
        <v/>
      </c>
      <c r="AU851" s="182" t="str">
        <f t="shared" si="514"/>
        <v/>
      </c>
      <c r="AV851" s="182" t="str">
        <f t="shared" si="515"/>
        <v/>
      </c>
      <c r="AW851" s="182" t="str">
        <f t="shared" si="516"/>
        <v/>
      </c>
      <c r="AX851" s="182" t="str">
        <f t="shared" si="517"/>
        <v/>
      </c>
      <c r="AY851" s="182" t="str">
        <f t="shared" si="518"/>
        <v/>
      </c>
      <c r="AZ851" s="182" t="str">
        <f t="shared" si="519"/>
        <v/>
      </c>
      <c r="BA851" s="182" t="str">
        <f t="shared" si="520"/>
        <v/>
      </c>
      <c r="BB851" s="182" t="str">
        <f t="shared" si="521"/>
        <v/>
      </c>
      <c r="BC851" s="182" t="str">
        <f t="shared" si="522"/>
        <v/>
      </c>
      <c r="BD851" s="182" t="str">
        <f t="shared" si="523"/>
        <v/>
      </c>
      <c r="BE851" s="182" t="str">
        <f t="shared" si="524"/>
        <v/>
      </c>
      <c r="BF851" s="182" t="str">
        <f t="shared" si="525"/>
        <v/>
      </c>
      <c r="BG851" s="182" t="str">
        <f t="shared" si="526"/>
        <v/>
      </c>
      <c r="BH851" s="182" t="str">
        <f t="shared" si="527"/>
        <v/>
      </c>
      <c r="BI851" s="182" t="str">
        <f t="shared" si="528"/>
        <v/>
      </c>
      <c r="BJ851" s="182" t="str">
        <f t="shared" si="529"/>
        <v/>
      </c>
      <c r="BK851" s="182" t="str">
        <f t="shared" si="530"/>
        <v/>
      </c>
      <c r="BL851" s="182" t="str">
        <f t="shared" si="531"/>
        <v/>
      </c>
      <c r="BM851" s="182" t="str">
        <f t="shared" si="532"/>
        <v/>
      </c>
      <c r="BN851" s="182" t="str">
        <f t="shared" si="533"/>
        <v/>
      </c>
      <c r="BO851" s="182" t="str">
        <f t="shared" si="534"/>
        <v/>
      </c>
      <c r="BP851" s="182" t="str">
        <f t="shared" si="535"/>
        <v/>
      </c>
      <c r="BQ851" s="182" t="str">
        <f t="shared" si="536"/>
        <v/>
      </c>
      <c r="BR851" s="182" t="str">
        <f t="shared" si="537"/>
        <v/>
      </c>
      <c r="BS851" s="182" t="str">
        <f t="shared" si="538"/>
        <v/>
      </c>
      <c r="BT851" s="182" t="str">
        <f t="shared" si="539"/>
        <v/>
      </c>
      <c r="BU851" s="183" t="str">
        <f t="shared" si="540"/>
        <v/>
      </c>
      <c r="BV851" s="184" t="str">
        <f>IF('Cálculos '!C857="","",AVERAGE(AN851:BU851))</f>
        <v/>
      </c>
    </row>
    <row r="852" spans="2:74" ht="17.25" hidden="1" thickBot="1" x14ac:dyDescent="0.35">
      <c r="B852" s="165">
        <f t="shared" si="505"/>
        <v>850</v>
      </c>
      <c r="C852" s="171" t="str">
        <f>IF('Cálculos '!J858="","",'Cálculos '!J858)</f>
        <v/>
      </c>
      <c r="D852" s="172" t="str">
        <f>IF('Cálculos '!K858="","",'Cálculos '!K858)</f>
        <v/>
      </c>
      <c r="E852" s="172" t="str">
        <f>IF('Cálculos '!L858="","",'Cálculos '!L858)</f>
        <v/>
      </c>
      <c r="F852" s="172" t="str">
        <f>IF('Cálculos '!M858="","",'Cálculos '!M858)</f>
        <v/>
      </c>
      <c r="G852" s="172" t="str">
        <f>IF('Cálculos '!N858="","",'Cálculos '!N858)</f>
        <v/>
      </c>
      <c r="H852" s="172" t="str">
        <f>IF('Cálculos '!O858="","",'Cálculos '!O858)</f>
        <v/>
      </c>
      <c r="I852" s="172" t="str">
        <f>IF('Cálculos '!P858="","",'Cálculos '!P858)</f>
        <v/>
      </c>
      <c r="J852" s="172" t="str">
        <f>IF('Cálculos '!Q858="","",'Cálculos '!Q858)</f>
        <v/>
      </c>
      <c r="K852" s="172" t="str">
        <f>IF('Cálculos '!R858="","",'Cálculos '!R858)</f>
        <v/>
      </c>
      <c r="L852" s="172" t="str">
        <f>IF('Cálculos '!S858="","",'Cálculos '!S858)</f>
        <v/>
      </c>
      <c r="M852" s="172" t="str">
        <f>IF('Cálculos '!T858="","",'Cálculos '!T858)</f>
        <v/>
      </c>
      <c r="N852" s="172" t="str">
        <f>IF('Cálculos '!U858="","",'Cálculos '!U858)</f>
        <v/>
      </c>
      <c r="O852" s="172" t="str">
        <f>IF('Cálculos '!V858="","",'Cálculos '!V858)</f>
        <v/>
      </c>
      <c r="P852" s="172" t="str">
        <f>IF('Cálculos '!W858="","",'Cálculos '!W858)</f>
        <v/>
      </c>
      <c r="Q852" s="172" t="str">
        <f>IF('Cálculos '!X858="","",'Cálculos '!X858)</f>
        <v/>
      </c>
      <c r="R852" s="172" t="str">
        <f>IF('Cálculos '!Y858="","",'Cálculos '!Y858)</f>
        <v/>
      </c>
      <c r="S852" s="172" t="str">
        <f>IF('Cálculos '!Z858="","",'Cálculos '!Z858)</f>
        <v/>
      </c>
      <c r="T852" s="172" t="str">
        <f>IF('Cálculos '!AA858="","",'Cálculos '!AA858)</f>
        <v/>
      </c>
      <c r="U852" s="172" t="str">
        <f>IF('Cálculos '!AB858="","",'Cálculos '!AB858)</f>
        <v/>
      </c>
      <c r="V852" s="172" t="str">
        <f>IF('Cálculos '!AC858="","",'Cálculos '!AC858)</f>
        <v/>
      </c>
      <c r="W852" s="172" t="str">
        <f>IF('Cálculos '!AD858="","",'Cálculos '!AD858)</f>
        <v/>
      </c>
      <c r="X852" s="172" t="str">
        <f>IF('Cálculos '!AE858="","",'Cálculos '!AE858)</f>
        <v/>
      </c>
      <c r="Y852" s="172" t="str">
        <f>IF('Cálculos '!AF858="","",'Cálculos '!AF858)</f>
        <v/>
      </c>
      <c r="Z852" s="172" t="str">
        <f>IF('Cálculos '!AG858="","",'Cálculos '!AG858)</f>
        <v/>
      </c>
      <c r="AA852" s="172" t="str">
        <f>IF('Cálculos '!AH858="","",'Cálculos '!AH858)</f>
        <v/>
      </c>
      <c r="AB852" s="172" t="str">
        <f>IF('Cálculos '!AI858="","",'Cálculos '!AI858)</f>
        <v/>
      </c>
      <c r="AC852" s="172" t="str">
        <f>IF('Cálculos '!AJ858="","",'Cálculos '!AJ858)</f>
        <v/>
      </c>
      <c r="AD852" s="172" t="str">
        <f>IF('Cálculos '!AK858="","",'Cálculos '!AK858)</f>
        <v/>
      </c>
      <c r="AE852" s="172" t="str">
        <f>IF('Cálculos '!AL858="","",'Cálculos '!AL858)</f>
        <v/>
      </c>
      <c r="AF852" s="172" t="str">
        <f>IF('Cálculos '!AM858="","",'Cálculos '!AM858)</f>
        <v/>
      </c>
      <c r="AG852" s="172" t="str">
        <f>IF('Cálculos '!AN858="","",'Cálculos '!AN858)</f>
        <v/>
      </c>
      <c r="AH852" s="172" t="str">
        <f>IF('Cálculos '!AO858="","",'Cálculos '!AO858)</f>
        <v/>
      </c>
      <c r="AI852" s="172" t="str">
        <f>IF('Cálculos '!AP858="","",'Cálculos '!AP858)</f>
        <v/>
      </c>
      <c r="AJ852" s="443" t="str">
        <f>IF('Cálculos '!AQ858="","",'Cálculos '!AQ858)</f>
        <v/>
      </c>
      <c r="AK852" s="446" t="str">
        <f>IF('Cálculos '!D858="","",AVERAGE(C852:AJ852))</f>
        <v/>
      </c>
      <c r="AM852" s="181">
        <f t="shared" si="506"/>
        <v>850</v>
      </c>
      <c r="AN852" s="284" t="str">
        <f t="shared" si="507"/>
        <v/>
      </c>
      <c r="AO852" s="285" t="str">
        <f t="shared" si="508"/>
        <v/>
      </c>
      <c r="AP852" s="285" t="str">
        <f t="shared" si="509"/>
        <v/>
      </c>
      <c r="AQ852" s="285" t="str">
        <f t="shared" si="510"/>
        <v/>
      </c>
      <c r="AR852" s="182" t="str">
        <f t="shared" si="511"/>
        <v/>
      </c>
      <c r="AS852" s="182" t="str">
        <f t="shared" si="512"/>
        <v/>
      </c>
      <c r="AT852" s="182" t="str">
        <f t="shared" si="513"/>
        <v/>
      </c>
      <c r="AU852" s="182" t="str">
        <f t="shared" si="514"/>
        <v/>
      </c>
      <c r="AV852" s="182" t="str">
        <f t="shared" si="515"/>
        <v/>
      </c>
      <c r="AW852" s="182" t="str">
        <f t="shared" si="516"/>
        <v/>
      </c>
      <c r="AX852" s="182" t="str">
        <f t="shared" si="517"/>
        <v/>
      </c>
      <c r="AY852" s="182" t="str">
        <f t="shared" si="518"/>
        <v/>
      </c>
      <c r="AZ852" s="182" t="str">
        <f t="shared" si="519"/>
        <v/>
      </c>
      <c r="BA852" s="182" t="str">
        <f t="shared" si="520"/>
        <v/>
      </c>
      <c r="BB852" s="182" t="str">
        <f t="shared" si="521"/>
        <v/>
      </c>
      <c r="BC852" s="182" t="str">
        <f t="shared" si="522"/>
        <v/>
      </c>
      <c r="BD852" s="182" t="str">
        <f t="shared" si="523"/>
        <v/>
      </c>
      <c r="BE852" s="182" t="str">
        <f t="shared" si="524"/>
        <v/>
      </c>
      <c r="BF852" s="182" t="str">
        <f t="shared" si="525"/>
        <v/>
      </c>
      <c r="BG852" s="182" t="str">
        <f t="shared" si="526"/>
        <v/>
      </c>
      <c r="BH852" s="182" t="str">
        <f t="shared" si="527"/>
        <v/>
      </c>
      <c r="BI852" s="182" t="str">
        <f t="shared" si="528"/>
        <v/>
      </c>
      <c r="BJ852" s="182" t="str">
        <f t="shared" si="529"/>
        <v/>
      </c>
      <c r="BK852" s="182" t="str">
        <f t="shared" si="530"/>
        <v/>
      </c>
      <c r="BL852" s="182" t="str">
        <f t="shared" si="531"/>
        <v/>
      </c>
      <c r="BM852" s="182" t="str">
        <f t="shared" si="532"/>
        <v/>
      </c>
      <c r="BN852" s="182" t="str">
        <f t="shared" si="533"/>
        <v/>
      </c>
      <c r="BO852" s="182" t="str">
        <f t="shared" si="534"/>
        <v/>
      </c>
      <c r="BP852" s="182" t="str">
        <f t="shared" si="535"/>
        <v/>
      </c>
      <c r="BQ852" s="182" t="str">
        <f t="shared" si="536"/>
        <v/>
      </c>
      <c r="BR852" s="182" t="str">
        <f t="shared" si="537"/>
        <v/>
      </c>
      <c r="BS852" s="182" t="str">
        <f t="shared" si="538"/>
        <v/>
      </c>
      <c r="BT852" s="182" t="str">
        <f t="shared" si="539"/>
        <v/>
      </c>
      <c r="BU852" s="183" t="str">
        <f t="shared" si="540"/>
        <v/>
      </c>
      <c r="BV852" s="184" t="str">
        <f>IF('Cálculos '!C858="","",AVERAGE(AN852:BU852))</f>
        <v/>
      </c>
    </row>
    <row r="853" spans="2:74" ht="17.25" hidden="1" thickBot="1" x14ac:dyDescent="0.35">
      <c r="B853" s="165">
        <f t="shared" si="505"/>
        <v>851</v>
      </c>
      <c r="C853" s="171" t="str">
        <f>IF('Cálculos '!J859="","",'Cálculos '!J859)</f>
        <v/>
      </c>
      <c r="D853" s="172" t="str">
        <f>IF('Cálculos '!K859="","",'Cálculos '!K859)</f>
        <v/>
      </c>
      <c r="E853" s="172" t="str">
        <f>IF('Cálculos '!L859="","",'Cálculos '!L859)</f>
        <v/>
      </c>
      <c r="F853" s="172" t="str">
        <f>IF('Cálculos '!M859="","",'Cálculos '!M859)</f>
        <v/>
      </c>
      <c r="G853" s="172" t="str">
        <f>IF('Cálculos '!N859="","",'Cálculos '!N859)</f>
        <v/>
      </c>
      <c r="H853" s="172" t="str">
        <f>IF('Cálculos '!O859="","",'Cálculos '!O859)</f>
        <v/>
      </c>
      <c r="I853" s="172" t="str">
        <f>IF('Cálculos '!P859="","",'Cálculos '!P859)</f>
        <v/>
      </c>
      <c r="J853" s="172" t="str">
        <f>IF('Cálculos '!Q859="","",'Cálculos '!Q859)</f>
        <v/>
      </c>
      <c r="K853" s="172" t="str">
        <f>IF('Cálculos '!R859="","",'Cálculos '!R859)</f>
        <v/>
      </c>
      <c r="L853" s="172" t="str">
        <f>IF('Cálculos '!S859="","",'Cálculos '!S859)</f>
        <v/>
      </c>
      <c r="M853" s="172" t="str">
        <f>IF('Cálculos '!T859="","",'Cálculos '!T859)</f>
        <v/>
      </c>
      <c r="N853" s="172" t="str">
        <f>IF('Cálculos '!U859="","",'Cálculos '!U859)</f>
        <v/>
      </c>
      <c r="O853" s="172" t="str">
        <f>IF('Cálculos '!V859="","",'Cálculos '!V859)</f>
        <v/>
      </c>
      <c r="P853" s="172" t="str">
        <f>IF('Cálculos '!W859="","",'Cálculos '!W859)</f>
        <v/>
      </c>
      <c r="Q853" s="172" t="str">
        <f>IF('Cálculos '!X859="","",'Cálculos '!X859)</f>
        <v/>
      </c>
      <c r="R853" s="172" t="str">
        <f>IF('Cálculos '!Y859="","",'Cálculos '!Y859)</f>
        <v/>
      </c>
      <c r="S853" s="172" t="str">
        <f>IF('Cálculos '!Z859="","",'Cálculos '!Z859)</f>
        <v/>
      </c>
      <c r="T853" s="172" t="str">
        <f>IF('Cálculos '!AA859="","",'Cálculos '!AA859)</f>
        <v/>
      </c>
      <c r="U853" s="172" t="str">
        <f>IF('Cálculos '!AB859="","",'Cálculos '!AB859)</f>
        <v/>
      </c>
      <c r="V853" s="172" t="str">
        <f>IF('Cálculos '!AC859="","",'Cálculos '!AC859)</f>
        <v/>
      </c>
      <c r="W853" s="172" t="str">
        <f>IF('Cálculos '!AD859="","",'Cálculos '!AD859)</f>
        <v/>
      </c>
      <c r="X853" s="172" t="str">
        <f>IF('Cálculos '!AE859="","",'Cálculos '!AE859)</f>
        <v/>
      </c>
      <c r="Y853" s="172" t="str">
        <f>IF('Cálculos '!AF859="","",'Cálculos '!AF859)</f>
        <v/>
      </c>
      <c r="Z853" s="172" t="str">
        <f>IF('Cálculos '!AG859="","",'Cálculos '!AG859)</f>
        <v/>
      </c>
      <c r="AA853" s="172" t="str">
        <f>IF('Cálculos '!AH859="","",'Cálculos '!AH859)</f>
        <v/>
      </c>
      <c r="AB853" s="172" t="str">
        <f>IF('Cálculos '!AI859="","",'Cálculos '!AI859)</f>
        <v/>
      </c>
      <c r="AC853" s="172" t="str">
        <f>IF('Cálculos '!AJ859="","",'Cálculos '!AJ859)</f>
        <v/>
      </c>
      <c r="AD853" s="172" t="str">
        <f>IF('Cálculos '!AK859="","",'Cálculos '!AK859)</f>
        <v/>
      </c>
      <c r="AE853" s="172" t="str">
        <f>IF('Cálculos '!AL859="","",'Cálculos '!AL859)</f>
        <v/>
      </c>
      <c r="AF853" s="172" t="str">
        <f>IF('Cálculos '!AM859="","",'Cálculos '!AM859)</f>
        <v/>
      </c>
      <c r="AG853" s="172" t="str">
        <f>IF('Cálculos '!AN859="","",'Cálculos '!AN859)</f>
        <v/>
      </c>
      <c r="AH853" s="172" t="str">
        <f>IF('Cálculos '!AO859="","",'Cálculos '!AO859)</f>
        <v/>
      </c>
      <c r="AI853" s="172" t="str">
        <f>IF('Cálculos '!AP859="","",'Cálculos '!AP859)</f>
        <v/>
      </c>
      <c r="AJ853" s="443" t="str">
        <f>IF('Cálculos '!AQ859="","",'Cálculos '!AQ859)</f>
        <v/>
      </c>
      <c r="AK853" s="446" t="str">
        <f>IF('Cálculos '!D859="","",AVERAGE(C853:AJ853))</f>
        <v/>
      </c>
      <c r="AM853" s="181">
        <f t="shared" si="506"/>
        <v>851</v>
      </c>
      <c r="AN853" s="284" t="str">
        <f t="shared" si="507"/>
        <v/>
      </c>
      <c r="AO853" s="285" t="str">
        <f t="shared" si="508"/>
        <v/>
      </c>
      <c r="AP853" s="285" t="str">
        <f t="shared" si="509"/>
        <v/>
      </c>
      <c r="AQ853" s="285" t="str">
        <f t="shared" si="510"/>
        <v/>
      </c>
      <c r="AR853" s="182" t="str">
        <f t="shared" si="511"/>
        <v/>
      </c>
      <c r="AS853" s="182" t="str">
        <f t="shared" si="512"/>
        <v/>
      </c>
      <c r="AT853" s="182" t="str">
        <f t="shared" si="513"/>
        <v/>
      </c>
      <c r="AU853" s="182" t="str">
        <f t="shared" si="514"/>
        <v/>
      </c>
      <c r="AV853" s="182" t="str">
        <f t="shared" si="515"/>
        <v/>
      </c>
      <c r="AW853" s="182" t="str">
        <f t="shared" si="516"/>
        <v/>
      </c>
      <c r="AX853" s="182" t="str">
        <f t="shared" si="517"/>
        <v/>
      </c>
      <c r="AY853" s="182" t="str">
        <f t="shared" si="518"/>
        <v/>
      </c>
      <c r="AZ853" s="182" t="str">
        <f t="shared" si="519"/>
        <v/>
      </c>
      <c r="BA853" s="182" t="str">
        <f t="shared" si="520"/>
        <v/>
      </c>
      <c r="BB853" s="182" t="str">
        <f t="shared" si="521"/>
        <v/>
      </c>
      <c r="BC853" s="182" t="str">
        <f t="shared" si="522"/>
        <v/>
      </c>
      <c r="BD853" s="182" t="str">
        <f t="shared" si="523"/>
        <v/>
      </c>
      <c r="BE853" s="182" t="str">
        <f t="shared" si="524"/>
        <v/>
      </c>
      <c r="BF853" s="182" t="str">
        <f t="shared" si="525"/>
        <v/>
      </c>
      <c r="BG853" s="182" t="str">
        <f t="shared" si="526"/>
        <v/>
      </c>
      <c r="BH853" s="182" t="str">
        <f t="shared" si="527"/>
        <v/>
      </c>
      <c r="BI853" s="182" t="str">
        <f t="shared" si="528"/>
        <v/>
      </c>
      <c r="BJ853" s="182" t="str">
        <f t="shared" si="529"/>
        <v/>
      </c>
      <c r="BK853" s="182" t="str">
        <f t="shared" si="530"/>
        <v/>
      </c>
      <c r="BL853" s="182" t="str">
        <f t="shared" si="531"/>
        <v/>
      </c>
      <c r="BM853" s="182" t="str">
        <f t="shared" si="532"/>
        <v/>
      </c>
      <c r="BN853" s="182" t="str">
        <f t="shared" si="533"/>
        <v/>
      </c>
      <c r="BO853" s="182" t="str">
        <f t="shared" si="534"/>
        <v/>
      </c>
      <c r="BP853" s="182" t="str">
        <f t="shared" si="535"/>
        <v/>
      </c>
      <c r="BQ853" s="182" t="str">
        <f t="shared" si="536"/>
        <v/>
      </c>
      <c r="BR853" s="182" t="str">
        <f t="shared" si="537"/>
        <v/>
      </c>
      <c r="BS853" s="182" t="str">
        <f t="shared" si="538"/>
        <v/>
      </c>
      <c r="BT853" s="182" t="str">
        <f t="shared" si="539"/>
        <v/>
      </c>
      <c r="BU853" s="183" t="str">
        <f t="shared" si="540"/>
        <v/>
      </c>
      <c r="BV853" s="184" t="str">
        <f>IF('Cálculos '!C859="","",AVERAGE(AN853:BU853))</f>
        <v/>
      </c>
    </row>
    <row r="854" spans="2:74" ht="17.25" hidden="1" thickBot="1" x14ac:dyDescent="0.35">
      <c r="B854" s="165">
        <f t="shared" si="505"/>
        <v>852</v>
      </c>
      <c r="C854" s="171" t="str">
        <f>IF('Cálculos '!J860="","",'Cálculos '!J860)</f>
        <v/>
      </c>
      <c r="D854" s="172" t="str">
        <f>IF('Cálculos '!K860="","",'Cálculos '!K860)</f>
        <v/>
      </c>
      <c r="E854" s="172" t="str">
        <f>IF('Cálculos '!L860="","",'Cálculos '!L860)</f>
        <v/>
      </c>
      <c r="F854" s="172" t="str">
        <f>IF('Cálculos '!M860="","",'Cálculos '!M860)</f>
        <v/>
      </c>
      <c r="G854" s="172" t="str">
        <f>IF('Cálculos '!N860="","",'Cálculos '!N860)</f>
        <v/>
      </c>
      <c r="H854" s="172" t="str">
        <f>IF('Cálculos '!O860="","",'Cálculos '!O860)</f>
        <v/>
      </c>
      <c r="I854" s="172" t="str">
        <f>IF('Cálculos '!P860="","",'Cálculos '!P860)</f>
        <v/>
      </c>
      <c r="J854" s="172" t="str">
        <f>IF('Cálculos '!Q860="","",'Cálculos '!Q860)</f>
        <v/>
      </c>
      <c r="K854" s="172" t="str">
        <f>IF('Cálculos '!R860="","",'Cálculos '!R860)</f>
        <v/>
      </c>
      <c r="L854" s="172" t="str">
        <f>IF('Cálculos '!S860="","",'Cálculos '!S860)</f>
        <v/>
      </c>
      <c r="M854" s="172" t="str">
        <f>IF('Cálculos '!T860="","",'Cálculos '!T860)</f>
        <v/>
      </c>
      <c r="N854" s="172" t="str">
        <f>IF('Cálculos '!U860="","",'Cálculos '!U860)</f>
        <v/>
      </c>
      <c r="O854" s="172" t="str">
        <f>IF('Cálculos '!V860="","",'Cálculos '!V860)</f>
        <v/>
      </c>
      <c r="P854" s="172" t="str">
        <f>IF('Cálculos '!W860="","",'Cálculos '!W860)</f>
        <v/>
      </c>
      <c r="Q854" s="172" t="str">
        <f>IF('Cálculos '!X860="","",'Cálculos '!X860)</f>
        <v/>
      </c>
      <c r="R854" s="172" t="str">
        <f>IF('Cálculos '!Y860="","",'Cálculos '!Y860)</f>
        <v/>
      </c>
      <c r="S854" s="172" t="str">
        <f>IF('Cálculos '!Z860="","",'Cálculos '!Z860)</f>
        <v/>
      </c>
      <c r="T854" s="172" t="str">
        <f>IF('Cálculos '!AA860="","",'Cálculos '!AA860)</f>
        <v/>
      </c>
      <c r="U854" s="172" t="str">
        <f>IF('Cálculos '!AB860="","",'Cálculos '!AB860)</f>
        <v/>
      </c>
      <c r="V854" s="172" t="str">
        <f>IF('Cálculos '!AC860="","",'Cálculos '!AC860)</f>
        <v/>
      </c>
      <c r="W854" s="172" t="str">
        <f>IF('Cálculos '!AD860="","",'Cálculos '!AD860)</f>
        <v/>
      </c>
      <c r="X854" s="172" t="str">
        <f>IF('Cálculos '!AE860="","",'Cálculos '!AE860)</f>
        <v/>
      </c>
      <c r="Y854" s="172" t="str">
        <f>IF('Cálculos '!AF860="","",'Cálculos '!AF860)</f>
        <v/>
      </c>
      <c r="Z854" s="172" t="str">
        <f>IF('Cálculos '!AG860="","",'Cálculos '!AG860)</f>
        <v/>
      </c>
      <c r="AA854" s="172" t="str">
        <f>IF('Cálculos '!AH860="","",'Cálculos '!AH860)</f>
        <v/>
      </c>
      <c r="AB854" s="172" t="str">
        <f>IF('Cálculos '!AI860="","",'Cálculos '!AI860)</f>
        <v/>
      </c>
      <c r="AC854" s="172" t="str">
        <f>IF('Cálculos '!AJ860="","",'Cálculos '!AJ860)</f>
        <v/>
      </c>
      <c r="AD854" s="172" t="str">
        <f>IF('Cálculos '!AK860="","",'Cálculos '!AK860)</f>
        <v/>
      </c>
      <c r="AE854" s="172" t="str">
        <f>IF('Cálculos '!AL860="","",'Cálculos '!AL860)</f>
        <v/>
      </c>
      <c r="AF854" s="172" t="str">
        <f>IF('Cálculos '!AM860="","",'Cálculos '!AM860)</f>
        <v/>
      </c>
      <c r="AG854" s="172" t="str">
        <f>IF('Cálculos '!AN860="","",'Cálculos '!AN860)</f>
        <v/>
      </c>
      <c r="AH854" s="172" t="str">
        <f>IF('Cálculos '!AO860="","",'Cálculos '!AO860)</f>
        <v/>
      </c>
      <c r="AI854" s="172" t="str">
        <f>IF('Cálculos '!AP860="","",'Cálculos '!AP860)</f>
        <v/>
      </c>
      <c r="AJ854" s="443" t="str">
        <f>IF('Cálculos '!AQ860="","",'Cálculos '!AQ860)</f>
        <v/>
      </c>
      <c r="AK854" s="446" t="str">
        <f>IF('Cálculos '!D860="","",AVERAGE(C854:AJ854))</f>
        <v/>
      </c>
      <c r="AM854" s="181">
        <f t="shared" si="506"/>
        <v>852</v>
      </c>
      <c r="AN854" s="284" t="str">
        <f t="shared" si="507"/>
        <v/>
      </c>
      <c r="AO854" s="285" t="str">
        <f t="shared" si="508"/>
        <v/>
      </c>
      <c r="AP854" s="285" t="str">
        <f t="shared" si="509"/>
        <v/>
      </c>
      <c r="AQ854" s="285" t="str">
        <f t="shared" si="510"/>
        <v/>
      </c>
      <c r="AR854" s="182" t="str">
        <f t="shared" si="511"/>
        <v/>
      </c>
      <c r="AS854" s="182" t="str">
        <f t="shared" si="512"/>
        <v/>
      </c>
      <c r="AT854" s="182" t="str">
        <f t="shared" si="513"/>
        <v/>
      </c>
      <c r="AU854" s="182" t="str">
        <f t="shared" si="514"/>
        <v/>
      </c>
      <c r="AV854" s="182" t="str">
        <f t="shared" si="515"/>
        <v/>
      </c>
      <c r="AW854" s="182" t="str">
        <f t="shared" si="516"/>
        <v/>
      </c>
      <c r="AX854" s="182" t="str">
        <f t="shared" si="517"/>
        <v/>
      </c>
      <c r="AY854" s="182" t="str">
        <f t="shared" si="518"/>
        <v/>
      </c>
      <c r="AZ854" s="182" t="str">
        <f t="shared" si="519"/>
        <v/>
      </c>
      <c r="BA854" s="182" t="str">
        <f t="shared" si="520"/>
        <v/>
      </c>
      <c r="BB854" s="182" t="str">
        <f t="shared" si="521"/>
        <v/>
      </c>
      <c r="BC854" s="182" t="str">
        <f t="shared" si="522"/>
        <v/>
      </c>
      <c r="BD854" s="182" t="str">
        <f t="shared" si="523"/>
        <v/>
      </c>
      <c r="BE854" s="182" t="str">
        <f t="shared" si="524"/>
        <v/>
      </c>
      <c r="BF854" s="182" t="str">
        <f t="shared" si="525"/>
        <v/>
      </c>
      <c r="BG854" s="182" t="str">
        <f t="shared" si="526"/>
        <v/>
      </c>
      <c r="BH854" s="182" t="str">
        <f t="shared" si="527"/>
        <v/>
      </c>
      <c r="BI854" s="182" t="str">
        <f t="shared" si="528"/>
        <v/>
      </c>
      <c r="BJ854" s="182" t="str">
        <f t="shared" si="529"/>
        <v/>
      </c>
      <c r="BK854" s="182" t="str">
        <f t="shared" si="530"/>
        <v/>
      </c>
      <c r="BL854" s="182" t="str">
        <f t="shared" si="531"/>
        <v/>
      </c>
      <c r="BM854" s="182" t="str">
        <f t="shared" si="532"/>
        <v/>
      </c>
      <c r="BN854" s="182" t="str">
        <f t="shared" si="533"/>
        <v/>
      </c>
      <c r="BO854" s="182" t="str">
        <f t="shared" si="534"/>
        <v/>
      </c>
      <c r="BP854" s="182" t="str">
        <f t="shared" si="535"/>
        <v/>
      </c>
      <c r="BQ854" s="182" t="str">
        <f t="shared" si="536"/>
        <v/>
      </c>
      <c r="BR854" s="182" t="str">
        <f t="shared" si="537"/>
        <v/>
      </c>
      <c r="BS854" s="182" t="str">
        <f t="shared" si="538"/>
        <v/>
      </c>
      <c r="BT854" s="182" t="str">
        <f t="shared" si="539"/>
        <v/>
      </c>
      <c r="BU854" s="183" t="str">
        <f t="shared" si="540"/>
        <v/>
      </c>
      <c r="BV854" s="184" t="str">
        <f>IF('Cálculos '!C860="","",AVERAGE(AN854:BU854))</f>
        <v/>
      </c>
    </row>
    <row r="855" spans="2:74" ht="17.25" hidden="1" thickBot="1" x14ac:dyDescent="0.35">
      <c r="B855" s="165">
        <f t="shared" si="505"/>
        <v>853</v>
      </c>
      <c r="C855" s="171" t="str">
        <f>IF('Cálculos '!J861="","",'Cálculos '!J861)</f>
        <v/>
      </c>
      <c r="D855" s="172" t="str">
        <f>IF('Cálculos '!K861="","",'Cálculos '!K861)</f>
        <v/>
      </c>
      <c r="E855" s="172" t="str">
        <f>IF('Cálculos '!L861="","",'Cálculos '!L861)</f>
        <v/>
      </c>
      <c r="F855" s="172" t="str">
        <f>IF('Cálculos '!M861="","",'Cálculos '!M861)</f>
        <v/>
      </c>
      <c r="G855" s="172" t="str">
        <f>IF('Cálculos '!N861="","",'Cálculos '!N861)</f>
        <v/>
      </c>
      <c r="H855" s="172" t="str">
        <f>IF('Cálculos '!O861="","",'Cálculos '!O861)</f>
        <v/>
      </c>
      <c r="I855" s="172" t="str">
        <f>IF('Cálculos '!P861="","",'Cálculos '!P861)</f>
        <v/>
      </c>
      <c r="J855" s="172" t="str">
        <f>IF('Cálculos '!Q861="","",'Cálculos '!Q861)</f>
        <v/>
      </c>
      <c r="K855" s="172" t="str">
        <f>IF('Cálculos '!R861="","",'Cálculos '!R861)</f>
        <v/>
      </c>
      <c r="L855" s="172" t="str">
        <f>IF('Cálculos '!S861="","",'Cálculos '!S861)</f>
        <v/>
      </c>
      <c r="M855" s="172" t="str">
        <f>IF('Cálculos '!T861="","",'Cálculos '!T861)</f>
        <v/>
      </c>
      <c r="N855" s="172" t="str">
        <f>IF('Cálculos '!U861="","",'Cálculos '!U861)</f>
        <v/>
      </c>
      <c r="O855" s="172" t="str">
        <f>IF('Cálculos '!V861="","",'Cálculos '!V861)</f>
        <v/>
      </c>
      <c r="P855" s="172" t="str">
        <f>IF('Cálculos '!W861="","",'Cálculos '!W861)</f>
        <v/>
      </c>
      <c r="Q855" s="172" t="str">
        <f>IF('Cálculos '!X861="","",'Cálculos '!X861)</f>
        <v/>
      </c>
      <c r="R855" s="172" t="str">
        <f>IF('Cálculos '!Y861="","",'Cálculos '!Y861)</f>
        <v/>
      </c>
      <c r="S855" s="172" t="str">
        <f>IF('Cálculos '!Z861="","",'Cálculos '!Z861)</f>
        <v/>
      </c>
      <c r="T855" s="172" t="str">
        <f>IF('Cálculos '!AA861="","",'Cálculos '!AA861)</f>
        <v/>
      </c>
      <c r="U855" s="172" t="str">
        <f>IF('Cálculos '!AB861="","",'Cálculos '!AB861)</f>
        <v/>
      </c>
      <c r="V855" s="172" t="str">
        <f>IF('Cálculos '!AC861="","",'Cálculos '!AC861)</f>
        <v/>
      </c>
      <c r="W855" s="172" t="str">
        <f>IF('Cálculos '!AD861="","",'Cálculos '!AD861)</f>
        <v/>
      </c>
      <c r="X855" s="172" t="str">
        <f>IF('Cálculos '!AE861="","",'Cálculos '!AE861)</f>
        <v/>
      </c>
      <c r="Y855" s="172" t="str">
        <f>IF('Cálculos '!AF861="","",'Cálculos '!AF861)</f>
        <v/>
      </c>
      <c r="Z855" s="172" t="str">
        <f>IF('Cálculos '!AG861="","",'Cálculos '!AG861)</f>
        <v/>
      </c>
      <c r="AA855" s="172" t="str">
        <f>IF('Cálculos '!AH861="","",'Cálculos '!AH861)</f>
        <v/>
      </c>
      <c r="AB855" s="172" t="str">
        <f>IF('Cálculos '!AI861="","",'Cálculos '!AI861)</f>
        <v/>
      </c>
      <c r="AC855" s="172" t="str">
        <f>IF('Cálculos '!AJ861="","",'Cálculos '!AJ861)</f>
        <v/>
      </c>
      <c r="AD855" s="172" t="str">
        <f>IF('Cálculos '!AK861="","",'Cálculos '!AK861)</f>
        <v/>
      </c>
      <c r="AE855" s="172" t="str">
        <f>IF('Cálculos '!AL861="","",'Cálculos '!AL861)</f>
        <v/>
      </c>
      <c r="AF855" s="172" t="str">
        <f>IF('Cálculos '!AM861="","",'Cálculos '!AM861)</f>
        <v/>
      </c>
      <c r="AG855" s="172" t="str">
        <f>IF('Cálculos '!AN861="","",'Cálculos '!AN861)</f>
        <v/>
      </c>
      <c r="AH855" s="172" t="str">
        <f>IF('Cálculos '!AO861="","",'Cálculos '!AO861)</f>
        <v/>
      </c>
      <c r="AI855" s="172" t="str">
        <f>IF('Cálculos '!AP861="","",'Cálculos '!AP861)</f>
        <v/>
      </c>
      <c r="AJ855" s="443" t="str">
        <f>IF('Cálculos '!AQ861="","",'Cálculos '!AQ861)</f>
        <v/>
      </c>
      <c r="AK855" s="446" t="str">
        <f>IF('Cálculos '!D861="","",AVERAGE(C855:AJ855))</f>
        <v/>
      </c>
      <c r="AM855" s="181">
        <f t="shared" si="506"/>
        <v>853</v>
      </c>
      <c r="AN855" s="284" t="str">
        <f t="shared" si="507"/>
        <v/>
      </c>
      <c r="AO855" s="285" t="str">
        <f t="shared" si="508"/>
        <v/>
      </c>
      <c r="AP855" s="285" t="str">
        <f t="shared" si="509"/>
        <v/>
      </c>
      <c r="AQ855" s="285" t="str">
        <f t="shared" si="510"/>
        <v/>
      </c>
      <c r="AR855" s="182" t="str">
        <f t="shared" si="511"/>
        <v/>
      </c>
      <c r="AS855" s="182" t="str">
        <f t="shared" si="512"/>
        <v/>
      </c>
      <c r="AT855" s="182" t="str">
        <f t="shared" si="513"/>
        <v/>
      </c>
      <c r="AU855" s="182" t="str">
        <f t="shared" si="514"/>
        <v/>
      </c>
      <c r="AV855" s="182" t="str">
        <f t="shared" si="515"/>
        <v/>
      </c>
      <c r="AW855" s="182" t="str">
        <f t="shared" si="516"/>
        <v/>
      </c>
      <c r="AX855" s="182" t="str">
        <f t="shared" si="517"/>
        <v/>
      </c>
      <c r="AY855" s="182" t="str">
        <f t="shared" si="518"/>
        <v/>
      </c>
      <c r="AZ855" s="182" t="str">
        <f t="shared" si="519"/>
        <v/>
      </c>
      <c r="BA855" s="182" t="str">
        <f t="shared" si="520"/>
        <v/>
      </c>
      <c r="BB855" s="182" t="str">
        <f t="shared" si="521"/>
        <v/>
      </c>
      <c r="BC855" s="182" t="str">
        <f t="shared" si="522"/>
        <v/>
      </c>
      <c r="BD855" s="182" t="str">
        <f t="shared" si="523"/>
        <v/>
      </c>
      <c r="BE855" s="182" t="str">
        <f t="shared" si="524"/>
        <v/>
      </c>
      <c r="BF855" s="182" t="str">
        <f t="shared" si="525"/>
        <v/>
      </c>
      <c r="BG855" s="182" t="str">
        <f t="shared" si="526"/>
        <v/>
      </c>
      <c r="BH855" s="182" t="str">
        <f t="shared" si="527"/>
        <v/>
      </c>
      <c r="BI855" s="182" t="str">
        <f t="shared" si="528"/>
        <v/>
      </c>
      <c r="BJ855" s="182" t="str">
        <f t="shared" si="529"/>
        <v/>
      </c>
      <c r="BK855" s="182" t="str">
        <f t="shared" si="530"/>
        <v/>
      </c>
      <c r="BL855" s="182" t="str">
        <f t="shared" si="531"/>
        <v/>
      </c>
      <c r="BM855" s="182" t="str">
        <f t="shared" si="532"/>
        <v/>
      </c>
      <c r="BN855" s="182" t="str">
        <f t="shared" si="533"/>
        <v/>
      </c>
      <c r="BO855" s="182" t="str">
        <f t="shared" si="534"/>
        <v/>
      </c>
      <c r="BP855" s="182" t="str">
        <f t="shared" si="535"/>
        <v/>
      </c>
      <c r="BQ855" s="182" t="str">
        <f t="shared" si="536"/>
        <v/>
      </c>
      <c r="BR855" s="182" t="str">
        <f t="shared" si="537"/>
        <v/>
      </c>
      <c r="BS855" s="182" t="str">
        <f t="shared" si="538"/>
        <v/>
      </c>
      <c r="BT855" s="182" t="str">
        <f t="shared" si="539"/>
        <v/>
      </c>
      <c r="BU855" s="183" t="str">
        <f t="shared" si="540"/>
        <v/>
      </c>
      <c r="BV855" s="184" t="str">
        <f>IF('Cálculos '!C861="","",AVERAGE(AN855:BU855))</f>
        <v/>
      </c>
    </row>
    <row r="856" spans="2:74" ht="17.25" hidden="1" thickBot="1" x14ac:dyDescent="0.35">
      <c r="B856" s="165">
        <f t="shared" si="505"/>
        <v>854</v>
      </c>
      <c r="C856" s="171" t="str">
        <f>IF('Cálculos '!J862="","",'Cálculos '!J862)</f>
        <v/>
      </c>
      <c r="D856" s="172" t="str">
        <f>IF('Cálculos '!K862="","",'Cálculos '!K862)</f>
        <v/>
      </c>
      <c r="E856" s="172" t="str">
        <f>IF('Cálculos '!L862="","",'Cálculos '!L862)</f>
        <v/>
      </c>
      <c r="F856" s="172" t="str">
        <f>IF('Cálculos '!M862="","",'Cálculos '!M862)</f>
        <v/>
      </c>
      <c r="G856" s="172" t="str">
        <f>IF('Cálculos '!N862="","",'Cálculos '!N862)</f>
        <v/>
      </c>
      <c r="H856" s="172" t="str">
        <f>IF('Cálculos '!O862="","",'Cálculos '!O862)</f>
        <v/>
      </c>
      <c r="I856" s="172" t="str">
        <f>IF('Cálculos '!P862="","",'Cálculos '!P862)</f>
        <v/>
      </c>
      <c r="J856" s="172" t="str">
        <f>IF('Cálculos '!Q862="","",'Cálculos '!Q862)</f>
        <v/>
      </c>
      <c r="K856" s="172" t="str">
        <f>IF('Cálculos '!R862="","",'Cálculos '!R862)</f>
        <v/>
      </c>
      <c r="L856" s="172" t="str">
        <f>IF('Cálculos '!S862="","",'Cálculos '!S862)</f>
        <v/>
      </c>
      <c r="M856" s="172" t="str">
        <f>IF('Cálculos '!T862="","",'Cálculos '!T862)</f>
        <v/>
      </c>
      <c r="N856" s="172" t="str">
        <f>IF('Cálculos '!U862="","",'Cálculos '!U862)</f>
        <v/>
      </c>
      <c r="O856" s="172" t="str">
        <f>IF('Cálculos '!V862="","",'Cálculos '!V862)</f>
        <v/>
      </c>
      <c r="P856" s="172" t="str">
        <f>IF('Cálculos '!W862="","",'Cálculos '!W862)</f>
        <v/>
      </c>
      <c r="Q856" s="172" t="str">
        <f>IF('Cálculos '!X862="","",'Cálculos '!X862)</f>
        <v/>
      </c>
      <c r="R856" s="172" t="str">
        <f>IF('Cálculos '!Y862="","",'Cálculos '!Y862)</f>
        <v/>
      </c>
      <c r="S856" s="172" t="str">
        <f>IF('Cálculos '!Z862="","",'Cálculos '!Z862)</f>
        <v/>
      </c>
      <c r="T856" s="172" t="str">
        <f>IF('Cálculos '!AA862="","",'Cálculos '!AA862)</f>
        <v/>
      </c>
      <c r="U856" s="172" t="str">
        <f>IF('Cálculos '!AB862="","",'Cálculos '!AB862)</f>
        <v/>
      </c>
      <c r="V856" s="172" t="str">
        <f>IF('Cálculos '!AC862="","",'Cálculos '!AC862)</f>
        <v/>
      </c>
      <c r="W856" s="172" t="str">
        <f>IF('Cálculos '!AD862="","",'Cálculos '!AD862)</f>
        <v/>
      </c>
      <c r="X856" s="172" t="str">
        <f>IF('Cálculos '!AE862="","",'Cálculos '!AE862)</f>
        <v/>
      </c>
      <c r="Y856" s="172" t="str">
        <f>IF('Cálculos '!AF862="","",'Cálculos '!AF862)</f>
        <v/>
      </c>
      <c r="Z856" s="172" t="str">
        <f>IF('Cálculos '!AG862="","",'Cálculos '!AG862)</f>
        <v/>
      </c>
      <c r="AA856" s="172" t="str">
        <f>IF('Cálculos '!AH862="","",'Cálculos '!AH862)</f>
        <v/>
      </c>
      <c r="AB856" s="172" t="str">
        <f>IF('Cálculos '!AI862="","",'Cálculos '!AI862)</f>
        <v/>
      </c>
      <c r="AC856" s="172" t="str">
        <f>IF('Cálculos '!AJ862="","",'Cálculos '!AJ862)</f>
        <v/>
      </c>
      <c r="AD856" s="172" t="str">
        <f>IF('Cálculos '!AK862="","",'Cálculos '!AK862)</f>
        <v/>
      </c>
      <c r="AE856" s="172" t="str">
        <f>IF('Cálculos '!AL862="","",'Cálculos '!AL862)</f>
        <v/>
      </c>
      <c r="AF856" s="172" t="str">
        <f>IF('Cálculos '!AM862="","",'Cálculos '!AM862)</f>
        <v/>
      </c>
      <c r="AG856" s="172" t="str">
        <f>IF('Cálculos '!AN862="","",'Cálculos '!AN862)</f>
        <v/>
      </c>
      <c r="AH856" s="172" t="str">
        <f>IF('Cálculos '!AO862="","",'Cálculos '!AO862)</f>
        <v/>
      </c>
      <c r="AI856" s="172" t="str">
        <f>IF('Cálculos '!AP862="","",'Cálculos '!AP862)</f>
        <v/>
      </c>
      <c r="AJ856" s="443" t="str">
        <f>IF('Cálculos '!AQ862="","",'Cálculos '!AQ862)</f>
        <v/>
      </c>
      <c r="AK856" s="446" t="str">
        <f>IF('Cálculos '!D862="","",AVERAGE(C856:AJ856))</f>
        <v/>
      </c>
      <c r="AM856" s="181">
        <f t="shared" si="506"/>
        <v>854</v>
      </c>
      <c r="AN856" s="284" t="str">
        <f t="shared" si="507"/>
        <v/>
      </c>
      <c r="AO856" s="285" t="str">
        <f t="shared" si="508"/>
        <v/>
      </c>
      <c r="AP856" s="285" t="str">
        <f t="shared" si="509"/>
        <v/>
      </c>
      <c r="AQ856" s="285" t="str">
        <f t="shared" si="510"/>
        <v/>
      </c>
      <c r="AR856" s="182" t="str">
        <f t="shared" si="511"/>
        <v/>
      </c>
      <c r="AS856" s="182" t="str">
        <f t="shared" si="512"/>
        <v/>
      </c>
      <c r="AT856" s="182" t="str">
        <f t="shared" si="513"/>
        <v/>
      </c>
      <c r="AU856" s="182" t="str">
        <f t="shared" si="514"/>
        <v/>
      </c>
      <c r="AV856" s="182" t="str">
        <f t="shared" si="515"/>
        <v/>
      </c>
      <c r="AW856" s="182" t="str">
        <f t="shared" si="516"/>
        <v/>
      </c>
      <c r="AX856" s="182" t="str">
        <f t="shared" si="517"/>
        <v/>
      </c>
      <c r="AY856" s="182" t="str">
        <f t="shared" si="518"/>
        <v/>
      </c>
      <c r="AZ856" s="182" t="str">
        <f t="shared" si="519"/>
        <v/>
      </c>
      <c r="BA856" s="182" t="str">
        <f t="shared" si="520"/>
        <v/>
      </c>
      <c r="BB856" s="182" t="str">
        <f t="shared" si="521"/>
        <v/>
      </c>
      <c r="BC856" s="182" t="str">
        <f t="shared" si="522"/>
        <v/>
      </c>
      <c r="BD856" s="182" t="str">
        <f t="shared" si="523"/>
        <v/>
      </c>
      <c r="BE856" s="182" t="str">
        <f t="shared" si="524"/>
        <v/>
      </c>
      <c r="BF856" s="182" t="str">
        <f t="shared" si="525"/>
        <v/>
      </c>
      <c r="BG856" s="182" t="str">
        <f t="shared" si="526"/>
        <v/>
      </c>
      <c r="BH856" s="182" t="str">
        <f t="shared" si="527"/>
        <v/>
      </c>
      <c r="BI856" s="182" t="str">
        <f t="shared" si="528"/>
        <v/>
      </c>
      <c r="BJ856" s="182" t="str">
        <f t="shared" si="529"/>
        <v/>
      </c>
      <c r="BK856" s="182" t="str">
        <f t="shared" si="530"/>
        <v/>
      </c>
      <c r="BL856" s="182" t="str">
        <f t="shared" si="531"/>
        <v/>
      </c>
      <c r="BM856" s="182" t="str">
        <f t="shared" si="532"/>
        <v/>
      </c>
      <c r="BN856" s="182" t="str">
        <f t="shared" si="533"/>
        <v/>
      </c>
      <c r="BO856" s="182" t="str">
        <f t="shared" si="534"/>
        <v/>
      </c>
      <c r="BP856" s="182" t="str">
        <f t="shared" si="535"/>
        <v/>
      </c>
      <c r="BQ856" s="182" t="str">
        <f t="shared" si="536"/>
        <v/>
      </c>
      <c r="BR856" s="182" t="str">
        <f t="shared" si="537"/>
        <v/>
      </c>
      <c r="BS856" s="182" t="str">
        <f t="shared" si="538"/>
        <v/>
      </c>
      <c r="BT856" s="182" t="str">
        <f t="shared" si="539"/>
        <v/>
      </c>
      <c r="BU856" s="183" t="str">
        <f t="shared" si="540"/>
        <v/>
      </c>
      <c r="BV856" s="184" t="str">
        <f>IF('Cálculos '!C862="","",AVERAGE(AN856:BU856))</f>
        <v/>
      </c>
    </row>
    <row r="857" spans="2:74" ht="17.25" hidden="1" thickBot="1" x14ac:dyDescent="0.35">
      <c r="B857" s="165">
        <f t="shared" si="505"/>
        <v>855</v>
      </c>
      <c r="C857" s="171" t="str">
        <f>IF('Cálculos '!J863="","",'Cálculos '!J863)</f>
        <v/>
      </c>
      <c r="D857" s="172" t="str">
        <f>IF('Cálculos '!K863="","",'Cálculos '!K863)</f>
        <v/>
      </c>
      <c r="E857" s="172" t="str">
        <f>IF('Cálculos '!L863="","",'Cálculos '!L863)</f>
        <v/>
      </c>
      <c r="F857" s="172" t="str">
        <f>IF('Cálculos '!M863="","",'Cálculos '!M863)</f>
        <v/>
      </c>
      <c r="G857" s="172" t="str">
        <f>IF('Cálculos '!N863="","",'Cálculos '!N863)</f>
        <v/>
      </c>
      <c r="H857" s="172" t="str">
        <f>IF('Cálculos '!O863="","",'Cálculos '!O863)</f>
        <v/>
      </c>
      <c r="I857" s="172" t="str">
        <f>IF('Cálculos '!P863="","",'Cálculos '!P863)</f>
        <v/>
      </c>
      <c r="J857" s="172" t="str">
        <f>IF('Cálculos '!Q863="","",'Cálculos '!Q863)</f>
        <v/>
      </c>
      <c r="K857" s="172" t="str">
        <f>IF('Cálculos '!R863="","",'Cálculos '!R863)</f>
        <v/>
      </c>
      <c r="L857" s="172" t="str">
        <f>IF('Cálculos '!S863="","",'Cálculos '!S863)</f>
        <v/>
      </c>
      <c r="M857" s="172" t="str">
        <f>IF('Cálculos '!T863="","",'Cálculos '!T863)</f>
        <v/>
      </c>
      <c r="N857" s="172" t="str">
        <f>IF('Cálculos '!U863="","",'Cálculos '!U863)</f>
        <v/>
      </c>
      <c r="O857" s="172" t="str">
        <f>IF('Cálculos '!V863="","",'Cálculos '!V863)</f>
        <v/>
      </c>
      <c r="P857" s="172" t="str">
        <f>IF('Cálculos '!W863="","",'Cálculos '!W863)</f>
        <v/>
      </c>
      <c r="Q857" s="172" t="str">
        <f>IF('Cálculos '!X863="","",'Cálculos '!X863)</f>
        <v/>
      </c>
      <c r="R857" s="172" t="str">
        <f>IF('Cálculos '!Y863="","",'Cálculos '!Y863)</f>
        <v/>
      </c>
      <c r="S857" s="172" t="str">
        <f>IF('Cálculos '!Z863="","",'Cálculos '!Z863)</f>
        <v/>
      </c>
      <c r="T857" s="172" t="str">
        <f>IF('Cálculos '!AA863="","",'Cálculos '!AA863)</f>
        <v/>
      </c>
      <c r="U857" s="172" t="str">
        <f>IF('Cálculos '!AB863="","",'Cálculos '!AB863)</f>
        <v/>
      </c>
      <c r="V857" s="172" t="str">
        <f>IF('Cálculos '!AC863="","",'Cálculos '!AC863)</f>
        <v/>
      </c>
      <c r="W857" s="172" t="str">
        <f>IF('Cálculos '!AD863="","",'Cálculos '!AD863)</f>
        <v/>
      </c>
      <c r="X857" s="172" t="str">
        <f>IF('Cálculos '!AE863="","",'Cálculos '!AE863)</f>
        <v/>
      </c>
      <c r="Y857" s="172" t="str">
        <f>IF('Cálculos '!AF863="","",'Cálculos '!AF863)</f>
        <v/>
      </c>
      <c r="Z857" s="172" t="str">
        <f>IF('Cálculos '!AG863="","",'Cálculos '!AG863)</f>
        <v/>
      </c>
      <c r="AA857" s="172" t="str">
        <f>IF('Cálculos '!AH863="","",'Cálculos '!AH863)</f>
        <v/>
      </c>
      <c r="AB857" s="172" t="str">
        <f>IF('Cálculos '!AI863="","",'Cálculos '!AI863)</f>
        <v/>
      </c>
      <c r="AC857" s="172" t="str">
        <f>IF('Cálculos '!AJ863="","",'Cálculos '!AJ863)</f>
        <v/>
      </c>
      <c r="AD857" s="172" t="str">
        <f>IF('Cálculos '!AK863="","",'Cálculos '!AK863)</f>
        <v/>
      </c>
      <c r="AE857" s="172" t="str">
        <f>IF('Cálculos '!AL863="","",'Cálculos '!AL863)</f>
        <v/>
      </c>
      <c r="AF857" s="172" t="str">
        <f>IF('Cálculos '!AM863="","",'Cálculos '!AM863)</f>
        <v/>
      </c>
      <c r="AG857" s="172" t="str">
        <f>IF('Cálculos '!AN863="","",'Cálculos '!AN863)</f>
        <v/>
      </c>
      <c r="AH857" s="172" t="str">
        <f>IF('Cálculos '!AO863="","",'Cálculos '!AO863)</f>
        <v/>
      </c>
      <c r="AI857" s="172" t="str">
        <f>IF('Cálculos '!AP863="","",'Cálculos '!AP863)</f>
        <v/>
      </c>
      <c r="AJ857" s="443" t="str">
        <f>IF('Cálculos '!AQ863="","",'Cálculos '!AQ863)</f>
        <v/>
      </c>
      <c r="AK857" s="446" t="str">
        <f>IF('Cálculos '!D863="","",AVERAGE(C857:AJ857))</f>
        <v/>
      </c>
      <c r="AM857" s="181">
        <f t="shared" si="506"/>
        <v>855</v>
      </c>
      <c r="AN857" s="284" t="str">
        <f t="shared" si="507"/>
        <v/>
      </c>
      <c r="AO857" s="285" t="str">
        <f t="shared" si="508"/>
        <v/>
      </c>
      <c r="AP857" s="285" t="str">
        <f t="shared" si="509"/>
        <v/>
      </c>
      <c r="AQ857" s="285" t="str">
        <f t="shared" si="510"/>
        <v/>
      </c>
      <c r="AR857" s="182" t="str">
        <f t="shared" si="511"/>
        <v/>
      </c>
      <c r="AS857" s="182" t="str">
        <f t="shared" si="512"/>
        <v/>
      </c>
      <c r="AT857" s="182" t="str">
        <f t="shared" si="513"/>
        <v/>
      </c>
      <c r="AU857" s="182" t="str">
        <f t="shared" si="514"/>
        <v/>
      </c>
      <c r="AV857" s="182" t="str">
        <f t="shared" si="515"/>
        <v/>
      </c>
      <c r="AW857" s="182" t="str">
        <f t="shared" si="516"/>
        <v/>
      </c>
      <c r="AX857" s="182" t="str">
        <f t="shared" si="517"/>
        <v/>
      </c>
      <c r="AY857" s="182" t="str">
        <f t="shared" si="518"/>
        <v/>
      </c>
      <c r="AZ857" s="182" t="str">
        <f t="shared" si="519"/>
        <v/>
      </c>
      <c r="BA857" s="182" t="str">
        <f t="shared" si="520"/>
        <v/>
      </c>
      <c r="BB857" s="182" t="str">
        <f t="shared" si="521"/>
        <v/>
      </c>
      <c r="BC857" s="182" t="str">
        <f t="shared" si="522"/>
        <v/>
      </c>
      <c r="BD857" s="182" t="str">
        <f t="shared" si="523"/>
        <v/>
      </c>
      <c r="BE857" s="182" t="str">
        <f t="shared" si="524"/>
        <v/>
      </c>
      <c r="BF857" s="182" t="str">
        <f t="shared" si="525"/>
        <v/>
      </c>
      <c r="BG857" s="182" t="str">
        <f t="shared" si="526"/>
        <v/>
      </c>
      <c r="BH857" s="182" t="str">
        <f t="shared" si="527"/>
        <v/>
      </c>
      <c r="BI857" s="182" t="str">
        <f t="shared" si="528"/>
        <v/>
      </c>
      <c r="BJ857" s="182" t="str">
        <f t="shared" si="529"/>
        <v/>
      </c>
      <c r="BK857" s="182" t="str">
        <f t="shared" si="530"/>
        <v/>
      </c>
      <c r="BL857" s="182" t="str">
        <f t="shared" si="531"/>
        <v/>
      </c>
      <c r="BM857" s="182" t="str">
        <f t="shared" si="532"/>
        <v/>
      </c>
      <c r="BN857" s="182" t="str">
        <f t="shared" si="533"/>
        <v/>
      </c>
      <c r="BO857" s="182" t="str">
        <f t="shared" si="534"/>
        <v/>
      </c>
      <c r="BP857" s="182" t="str">
        <f t="shared" si="535"/>
        <v/>
      </c>
      <c r="BQ857" s="182" t="str">
        <f t="shared" si="536"/>
        <v/>
      </c>
      <c r="BR857" s="182" t="str">
        <f t="shared" si="537"/>
        <v/>
      </c>
      <c r="BS857" s="182" t="str">
        <f t="shared" si="538"/>
        <v/>
      </c>
      <c r="BT857" s="182" t="str">
        <f t="shared" si="539"/>
        <v/>
      </c>
      <c r="BU857" s="183" t="str">
        <f t="shared" si="540"/>
        <v/>
      </c>
      <c r="BV857" s="184" t="str">
        <f>IF('Cálculos '!C863="","",AVERAGE(AN857:BU857))</f>
        <v/>
      </c>
    </row>
    <row r="858" spans="2:74" ht="17.25" hidden="1" thickBot="1" x14ac:dyDescent="0.35">
      <c r="B858" s="165">
        <f t="shared" si="505"/>
        <v>856</v>
      </c>
      <c r="C858" s="171" t="str">
        <f>IF('Cálculos '!J864="","",'Cálculos '!J864)</f>
        <v/>
      </c>
      <c r="D858" s="172" t="str">
        <f>IF('Cálculos '!K864="","",'Cálculos '!K864)</f>
        <v/>
      </c>
      <c r="E858" s="172" t="str">
        <f>IF('Cálculos '!L864="","",'Cálculos '!L864)</f>
        <v/>
      </c>
      <c r="F858" s="172" t="str">
        <f>IF('Cálculos '!M864="","",'Cálculos '!M864)</f>
        <v/>
      </c>
      <c r="G858" s="172" t="str">
        <f>IF('Cálculos '!N864="","",'Cálculos '!N864)</f>
        <v/>
      </c>
      <c r="H858" s="172" t="str">
        <f>IF('Cálculos '!O864="","",'Cálculos '!O864)</f>
        <v/>
      </c>
      <c r="I858" s="172" t="str">
        <f>IF('Cálculos '!P864="","",'Cálculos '!P864)</f>
        <v/>
      </c>
      <c r="J858" s="172" t="str">
        <f>IF('Cálculos '!Q864="","",'Cálculos '!Q864)</f>
        <v/>
      </c>
      <c r="K858" s="172" t="str">
        <f>IF('Cálculos '!R864="","",'Cálculos '!R864)</f>
        <v/>
      </c>
      <c r="L858" s="172" t="str">
        <f>IF('Cálculos '!S864="","",'Cálculos '!S864)</f>
        <v/>
      </c>
      <c r="M858" s="172" t="str">
        <f>IF('Cálculos '!T864="","",'Cálculos '!T864)</f>
        <v/>
      </c>
      <c r="N858" s="172" t="str">
        <f>IF('Cálculos '!U864="","",'Cálculos '!U864)</f>
        <v/>
      </c>
      <c r="O858" s="172" t="str">
        <f>IF('Cálculos '!V864="","",'Cálculos '!V864)</f>
        <v/>
      </c>
      <c r="P858" s="172" t="str">
        <f>IF('Cálculos '!W864="","",'Cálculos '!W864)</f>
        <v/>
      </c>
      <c r="Q858" s="172" t="str">
        <f>IF('Cálculos '!X864="","",'Cálculos '!X864)</f>
        <v/>
      </c>
      <c r="R858" s="172" t="str">
        <f>IF('Cálculos '!Y864="","",'Cálculos '!Y864)</f>
        <v/>
      </c>
      <c r="S858" s="172" t="str">
        <f>IF('Cálculos '!Z864="","",'Cálculos '!Z864)</f>
        <v/>
      </c>
      <c r="T858" s="172" t="str">
        <f>IF('Cálculos '!AA864="","",'Cálculos '!AA864)</f>
        <v/>
      </c>
      <c r="U858" s="172" t="str">
        <f>IF('Cálculos '!AB864="","",'Cálculos '!AB864)</f>
        <v/>
      </c>
      <c r="V858" s="172" t="str">
        <f>IF('Cálculos '!AC864="","",'Cálculos '!AC864)</f>
        <v/>
      </c>
      <c r="W858" s="172" t="str">
        <f>IF('Cálculos '!AD864="","",'Cálculos '!AD864)</f>
        <v/>
      </c>
      <c r="X858" s="172" t="str">
        <f>IF('Cálculos '!AE864="","",'Cálculos '!AE864)</f>
        <v/>
      </c>
      <c r="Y858" s="172" t="str">
        <f>IF('Cálculos '!AF864="","",'Cálculos '!AF864)</f>
        <v/>
      </c>
      <c r="Z858" s="172" t="str">
        <f>IF('Cálculos '!AG864="","",'Cálculos '!AG864)</f>
        <v/>
      </c>
      <c r="AA858" s="172" t="str">
        <f>IF('Cálculos '!AH864="","",'Cálculos '!AH864)</f>
        <v/>
      </c>
      <c r="AB858" s="172" t="str">
        <f>IF('Cálculos '!AI864="","",'Cálculos '!AI864)</f>
        <v/>
      </c>
      <c r="AC858" s="172" t="str">
        <f>IF('Cálculos '!AJ864="","",'Cálculos '!AJ864)</f>
        <v/>
      </c>
      <c r="AD858" s="172" t="str">
        <f>IF('Cálculos '!AK864="","",'Cálculos '!AK864)</f>
        <v/>
      </c>
      <c r="AE858" s="172" t="str">
        <f>IF('Cálculos '!AL864="","",'Cálculos '!AL864)</f>
        <v/>
      </c>
      <c r="AF858" s="172" t="str">
        <f>IF('Cálculos '!AM864="","",'Cálculos '!AM864)</f>
        <v/>
      </c>
      <c r="AG858" s="172" t="str">
        <f>IF('Cálculos '!AN864="","",'Cálculos '!AN864)</f>
        <v/>
      </c>
      <c r="AH858" s="172" t="str">
        <f>IF('Cálculos '!AO864="","",'Cálculos '!AO864)</f>
        <v/>
      </c>
      <c r="AI858" s="172" t="str">
        <f>IF('Cálculos '!AP864="","",'Cálculos '!AP864)</f>
        <v/>
      </c>
      <c r="AJ858" s="443" t="str">
        <f>IF('Cálculos '!AQ864="","",'Cálculos '!AQ864)</f>
        <v/>
      </c>
      <c r="AK858" s="446" t="str">
        <f>IF('Cálculos '!D864="","",AVERAGE(C858:AJ858))</f>
        <v/>
      </c>
      <c r="AM858" s="181">
        <f t="shared" si="506"/>
        <v>856</v>
      </c>
      <c r="AN858" s="284" t="str">
        <f t="shared" si="507"/>
        <v/>
      </c>
      <c r="AO858" s="285" t="str">
        <f t="shared" si="508"/>
        <v/>
      </c>
      <c r="AP858" s="285" t="str">
        <f t="shared" si="509"/>
        <v/>
      </c>
      <c r="AQ858" s="285" t="str">
        <f t="shared" si="510"/>
        <v/>
      </c>
      <c r="AR858" s="182" t="str">
        <f t="shared" si="511"/>
        <v/>
      </c>
      <c r="AS858" s="182" t="str">
        <f t="shared" si="512"/>
        <v/>
      </c>
      <c r="AT858" s="182" t="str">
        <f t="shared" si="513"/>
        <v/>
      </c>
      <c r="AU858" s="182" t="str">
        <f t="shared" si="514"/>
        <v/>
      </c>
      <c r="AV858" s="182" t="str">
        <f t="shared" si="515"/>
        <v/>
      </c>
      <c r="AW858" s="182" t="str">
        <f t="shared" si="516"/>
        <v/>
      </c>
      <c r="AX858" s="182" t="str">
        <f t="shared" si="517"/>
        <v/>
      </c>
      <c r="AY858" s="182" t="str">
        <f t="shared" si="518"/>
        <v/>
      </c>
      <c r="AZ858" s="182" t="str">
        <f t="shared" si="519"/>
        <v/>
      </c>
      <c r="BA858" s="182" t="str">
        <f t="shared" si="520"/>
        <v/>
      </c>
      <c r="BB858" s="182" t="str">
        <f t="shared" si="521"/>
        <v/>
      </c>
      <c r="BC858" s="182" t="str">
        <f t="shared" si="522"/>
        <v/>
      </c>
      <c r="BD858" s="182" t="str">
        <f t="shared" si="523"/>
        <v/>
      </c>
      <c r="BE858" s="182" t="str">
        <f t="shared" si="524"/>
        <v/>
      </c>
      <c r="BF858" s="182" t="str">
        <f t="shared" si="525"/>
        <v/>
      </c>
      <c r="BG858" s="182" t="str">
        <f t="shared" si="526"/>
        <v/>
      </c>
      <c r="BH858" s="182" t="str">
        <f t="shared" si="527"/>
        <v/>
      </c>
      <c r="BI858" s="182" t="str">
        <f t="shared" si="528"/>
        <v/>
      </c>
      <c r="BJ858" s="182" t="str">
        <f t="shared" si="529"/>
        <v/>
      </c>
      <c r="BK858" s="182" t="str">
        <f t="shared" si="530"/>
        <v/>
      </c>
      <c r="BL858" s="182" t="str">
        <f t="shared" si="531"/>
        <v/>
      </c>
      <c r="BM858" s="182" t="str">
        <f t="shared" si="532"/>
        <v/>
      </c>
      <c r="BN858" s="182" t="str">
        <f t="shared" si="533"/>
        <v/>
      </c>
      <c r="BO858" s="182" t="str">
        <f t="shared" si="534"/>
        <v/>
      </c>
      <c r="BP858" s="182" t="str">
        <f t="shared" si="535"/>
        <v/>
      </c>
      <c r="BQ858" s="182" t="str">
        <f t="shared" si="536"/>
        <v/>
      </c>
      <c r="BR858" s="182" t="str">
        <f t="shared" si="537"/>
        <v/>
      </c>
      <c r="BS858" s="182" t="str">
        <f t="shared" si="538"/>
        <v/>
      </c>
      <c r="BT858" s="182" t="str">
        <f t="shared" si="539"/>
        <v/>
      </c>
      <c r="BU858" s="183" t="str">
        <f t="shared" si="540"/>
        <v/>
      </c>
      <c r="BV858" s="184" t="str">
        <f>IF('Cálculos '!C864="","",AVERAGE(AN858:BU858))</f>
        <v/>
      </c>
    </row>
    <row r="859" spans="2:74" ht="17.25" hidden="1" thickBot="1" x14ac:dyDescent="0.35">
      <c r="B859" s="165">
        <f t="shared" si="505"/>
        <v>857</v>
      </c>
      <c r="C859" s="171" t="str">
        <f>IF('Cálculos '!J865="","",'Cálculos '!J865)</f>
        <v/>
      </c>
      <c r="D859" s="172" t="str">
        <f>IF('Cálculos '!K865="","",'Cálculos '!K865)</f>
        <v/>
      </c>
      <c r="E859" s="172" t="str">
        <f>IF('Cálculos '!L865="","",'Cálculos '!L865)</f>
        <v/>
      </c>
      <c r="F859" s="172" t="str">
        <f>IF('Cálculos '!M865="","",'Cálculos '!M865)</f>
        <v/>
      </c>
      <c r="G859" s="172" t="str">
        <f>IF('Cálculos '!N865="","",'Cálculos '!N865)</f>
        <v/>
      </c>
      <c r="H859" s="172" t="str">
        <f>IF('Cálculos '!O865="","",'Cálculos '!O865)</f>
        <v/>
      </c>
      <c r="I859" s="172" t="str">
        <f>IF('Cálculos '!P865="","",'Cálculos '!P865)</f>
        <v/>
      </c>
      <c r="J859" s="172" t="str">
        <f>IF('Cálculos '!Q865="","",'Cálculos '!Q865)</f>
        <v/>
      </c>
      <c r="K859" s="172" t="str">
        <f>IF('Cálculos '!R865="","",'Cálculos '!R865)</f>
        <v/>
      </c>
      <c r="L859" s="172" t="str">
        <f>IF('Cálculos '!S865="","",'Cálculos '!S865)</f>
        <v/>
      </c>
      <c r="M859" s="172" t="str">
        <f>IF('Cálculos '!T865="","",'Cálculos '!T865)</f>
        <v/>
      </c>
      <c r="N859" s="172" t="str">
        <f>IF('Cálculos '!U865="","",'Cálculos '!U865)</f>
        <v/>
      </c>
      <c r="O859" s="172" t="str">
        <f>IF('Cálculos '!V865="","",'Cálculos '!V865)</f>
        <v/>
      </c>
      <c r="P859" s="172" t="str">
        <f>IF('Cálculos '!W865="","",'Cálculos '!W865)</f>
        <v/>
      </c>
      <c r="Q859" s="172" t="str">
        <f>IF('Cálculos '!X865="","",'Cálculos '!X865)</f>
        <v/>
      </c>
      <c r="R859" s="172" t="str">
        <f>IF('Cálculos '!Y865="","",'Cálculos '!Y865)</f>
        <v/>
      </c>
      <c r="S859" s="172" t="str">
        <f>IF('Cálculos '!Z865="","",'Cálculos '!Z865)</f>
        <v/>
      </c>
      <c r="T859" s="172" t="str">
        <f>IF('Cálculos '!AA865="","",'Cálculos '!AA865)</f>
        <v/>
      </c>
      <c r="U859" s="172" t="str">
        <f>IF('Cálculos '!AB865="","",'Cálculos '!AB865)</f>
        <v/>
      </c>
      <c r="V859" s="172" t="str">
        <f>IF('Cálculos '!AC865="","",'Cálculos '!AC865)</f>
        <v/>
      </c>
      <c r="W859" s="172" t="str">
        <f>IF('Cálculos '!AD865="","",'Cálculos '!AD865)</f>
        <v/>
      </c>
      <c r="X859" s="172" t="str">
        <f>IF('Cálculos '!AE865="","",'Cálculos '!AE865)</f>
        <v/>
      </c>
      <c r="Y859" s="172" t="str">
        <f>IF('Cálculos '!AF865="","",'Cálculos '!AF865)</f>
        <v/>
      </c>
      <c r="Z859" s="172" t="str">
        <f>IF('Cálculos '!AG865="","",'Cálculos '!AG865)</f>
        <v/>
      </c>
      <c r="AA859" s="172" t="str">
        <f>IF('Cálculos '!AH865="","",'Cálculos '!AH865)</f>
        <v/>
      </c>
      <c r="AB859" s="172" t="str">
        <f>IF('Cálculos '!AI865="","",'Cálculos '!AI865)</f>
        <v/>
      </c>
      <c r="AC859" s="172" t="str">
        <f>IF('Cálculos '!AJ865="","",'Cálculos '!AJ865)</f>
        <v/>
      </c>
      <c r="AD859" s="172" t="str">
        <f>IF('Cálculos '!AK865="","",'Cálculos '!AK865)</f>
        <v/>
      </c>
      <c r="AE859" s="172" t="str">
        <f>IF('Cálculos '!AL865="","",'Cálculos '!AL865)</f>
        <v/>
      </c>
      <c r="AF859" s="172" t="str">
        <f>IF('Cálculos '!AM865="","",'Cálculos '!AM865)</f>
        <v/>
      </c>
      <c r="AG859" s="172" t="str">
        <f>IF('Cálculos '!AN865="","",'Cálculos '!AN865)</f>
        <v/>
      </c>
      <c r="AH859" s="172" t="str">
        <f>IF('Cálculos '!AO865="","",'Cálculos '!AO865)</f>
        <v/>
      </c>
      <c r="AI859" s="172" t="str">
        <f>IF('Cálculos '!AP865="","",'Cálculos '!AP865)</f>
        <v/>
      </c>
      <c r="AJ859" s="443" t="str">
        <f>IF('Cálculos '!AQ865="","",'Cálculos '!AQ865)</f>
        <v/>
      </c>
      <c r="AK859" s="446" t="str">
        <f>IF('Cálculos '!D865="","",AVERAGE(C859:AJ859))</f>
        <v/>
      </c>
      <c r="AM859" s="181">
        <f t="shared" si="506"/>
        <v>857</v>
      </c>
      <c r="AN859" s="284" t="str">
        <f t="shared" si="507"/>
        <v/>
      </c>
      <c r="AO859" s="285" t="str">
        <f t="shared" si="508"/>
        <v/>
      </c>
      <c r="AP859" s="285" t="str">
        <f t="shared" si="509"/>
        <v/>
      </c>
      <c r="AQ859" s="285" t="str">
        <f t="shared" si="510"/>
        <v/>
      </c>
      <c r="AR859" s="182" t="str">
        <f t="shared" si="511"/>
        <v/>
      </c>
      <c r="AS859" s="182" t="str">
        <f t="shared" si="512"/>
        <v/>
      </c>
      <c r="AT859" s="182" t="str">
        <f t="shared" si="513"/>
        <v/>
      </c>
      <c r="AU859" s="182" t="str">
        <f t="shared" si="514"/>
        <v/>
      </c>
      <c r="AV859" s="182" t="str">
        <f t="shared" si="515"/>
        <v/>
      </c>
      <c r="AW859" s="182" t="str">
        <f t="shared" si="516"/>
        <v/>
      </c>
      <c r="AX859" s="182" t="str">
        <f t="shared" si="517"/>
        <v/>
      </c>
      <c r="AY859" s="182" t="str">
        <f t="shared" si="518"/>
        <v/>
      </c>
      <c r="AZ859" s="182" t="str">
        <f t="shared" si="519"/>
        <v/>
      </c>
      <c r="BA859" s="182" t="str">
        <f t="shared" si="520"/>
        <v/>
      </c>
      <c r="BB859" s="182" t="str">
        <f t="shared" si="521"/>
        <v/>
      </c>
      <c r="BC859" s="182" t="str">
        <f t="shared" si="522"/>
        <v/>
      </c>
      <c r="BD859" s="182" t="str">
        <f t="shared" si="523"/>
        <v/>
      </c>
      <c r="BE859" s="182" t="str">
        <f t="shared" si="524"/>
        <v/>
      </c>
      <c r="BF859" s="182" t="str">
        <f t="shared" si="525"/>
        <v/>
      </c>
      <c r="BG859" s="182" t="str">
        <f t="shared" si="526"/>
        <v/>
      </c>
      <c r="BH859" s="182" t="str">
        <f t="shared" si="527"/>
        <v/>
      </c>
      <c r="BI859" s="182" t="str">
        <f t="shared" si="528"/>
        <v/>
      </c>
      <c r="BJ859" s="182" t="str">
        <f t="shared" si="529"/>
        <v/>
      </c>
      <c r="BK859" s="182" t="str">
        <f t="shared" si="530"/>
        <v/>
      </c>
      <c r="BL859" s="182" t="str">
        <f t="shared" si="531"/>
        <v/>
      </c>
      <c r="BM859" s="182" t="str">
        <f t="shared" si="532"/>
        <v/>
      </c>
      <c r="BN859" s="182" t="str">
        <f t="shared" si="533"/>
        <v/>
      </c>
      <c r="BO859" s="182" t="str">
        <f t="shared" si="534"/>
        <v/>
      </c>
      <c r="BP859" s="182" t="str">
        <f t="shared" si="535"/>
        <v/>
      </c>
      <c r="BQ859" s="182" t="str">
        <f t="shared" si="536"/>
        <v/>
      </c>
      <c r="BR859" s="182" t="str">
        <f t="shared" si="537"/>
        <v/>
      </c>
      <c r="BS859" s="182" t="str">
        <f t="shared" si="538"/>
        <v/>
      </c>
      <c r="BT859" s="182" t="str">
        <f t="shared" si="539"/>
        <v/>
      </c>
      <c r="BU859" s="183" t="str">
        <f t="shared" si="540"/>
        <v/>
      </c>
      <c r="BV859" s="184" t="str">
        <f>IF('Cálculos '!C865="","",AVERAGE(AN859:BU859))</f>
        <v/>
      </c>
    </row>
    <row r="860" spans="2:74" ht="17.25" hidden="1" thickBot="1" x14ac:dyDescent="0.35">
      <c r="B860" s="165">
        <f t="shared" si="505"/>
        <v>858</v>
      </c>
      <c r="C860" s="171" t="str">
        <f>IF('Cálculos '!J866="","",'Cálculos '!J866)</f>
        <v/>
      </c>
      <c r="D860" s="172" t="str">
        <f>IF('Cálculos '!K866="","",'Cálculos '!K866)</f>
        <v/>
      </c>
      <c r="E860" s="172" t="str">
        <f>IF('Cálculos '!L866="","",'Cálculos '!L866)</f>
        <v/>
      </c>
      <c r="F860" s="172" t="str">
        <f>IF('Cálculos '!M866="","",'Cálculos '!M866)</f>
        <v/>
      </c>
      <c r="G860" s="172" t="str">
        <f>IF('Cálculos '!N866="","",'Cálculos '!N866)</f>
        <v/>
      </c>
      <c r="H860" s="172" t="str">
        <f>IF('Cálculos '!O866="","",'Cálculos '!O866)</f>
        <v/>
      </c>
      <c r="I860" s="172" t="str">
        <f>IF('Cálculos '!P866="","",'Cálculos '!P866)</f>
        <v/>
      </c>
      <c r="J860" s="172" t="str">
        <f>IF('Cálculos '!Q866="","",'Cálculos '!Q866)</f>
        <v/>
      </c>
      <c r="K860" s="172" t="str">
        <f>IF('Cálculos '!R866="","",'Cálculos '!R866)</f>
        <v/>
      </c>
      <c r="L860" s="172" t="str">
        <f>IF('Cálculos '!S866="","",'Cálculos '!S866)</f>
        <v/>
      </c>
      <c r="M860" s="172" t="str">
        <f>IF('Cálculos '!T866="","",'Cálculos '!T866)</f>
        <v/>
      </c>
      <c r="N860" s="172" t="str">
        <f>IF('Cálculos '!U866="","",'Cálculos '!U866)</f>
        <v/>
      </c>
      <c r="O860" s="172" t="str">
        <f>IF('Cálculos '!V866="","",'Cálculos '!V866)</f>
        <v/>
      </c>
      <c r="P860" s="172" t="str">
        <f>IF('Cálculos '!W866="","",'Cálculos '!W866)</f>
        <v/>
      </c>
      <c r="Q860" s="172" t="str">
        <f>IF('Cálculos '!X866="","",'Cálculos '!X866)</f>
        <v/>
      </c>
      <c r="R860" s="172" t="str">
        <f>IF('Cálculos '!Y866="","",'Cálculos '!Y866)</f>
        <v/>
      </c>
      <c r="S860" s="172" t="str">
        <f>IF('Cálculos '!Z866="","",'Cálculos '!Z866)</f>
        <v/>
      </c>
      <c r="T860" s="172" t="str">
        <f>IF('Cálculos '!AA866="","",'Cálculos '!AA866)</f>
        <v/>
      </c>
      <c r="U860" s="172" t="str">
        <f>IF('Cálculos '!AB866="","",'Cálculos '!AB866)</f>
        <v/>
      </c>
      <c r="V860" s="172" t="str">
        <f>IF('Cálculos '!AC866="","",'Cálculos '!AC866)</f>
        <v/>
      </c>
      <c r="W860" s="172" t="str">
        <f>IF('Cálculos '!AD866="","",'Cálculos '!AD866)</f>
        <v/>
      </c>
      <c r="X860" s="172" t="str">
        <f>IF('Cálculos '!AE866="","",'Cálculos '!AE866)</f>
        <v/>
      </c>
      <c r="Y860" s="172" t="str">
        <f>IF('Cálculos '!AF866="","",'Cálculos '!AF866)</f>
        <v/>
      </c>
      <c r="Z860" s="172" t="str">
        <f>IF('Cálculos '!AG866="","",'Cálculos '!AG866)</f>
        <v/>
      </c>
      <c r="AA860" s="172" t="str">
        <f>IF('Cálculos '!AH866="","",'Cálculos '!AH866)</f>
        <v/>
      </c>
      <c r="AB860" s="172" t="str">
        <f>IF('Cálculos '!AI866="","",'Cálculos '!AI866)</f>
        <v/>
      </c>
      <c r="AC860" s="172" t="str">
        <f>IF('Cálculos '!AJ866="","",'Cálculos '!AJ866)</f>
        <v/>
      </c>
      <c r="AD860" s="172" t="str">
        <f>IF('Cálculos '!AK866="","",'Cálculos '!AK866)</f>
        <v/>
      </c>
      <c r="AE860" s="172" t="str">
        <f>IF('Cálculos '!AL866="","",'Cálculos '!AL866)</f>
        <v/>
      </c>
      <c r="AF860" s="172" t="str">
        <f>IF('Cálculos '!AM866="","",'Cálculos '!AM866)</f>
        <v/>
      </c>
      <c r="AG860" s="172" t="str">
        <f>IF('Cálculos '!AN866="","",'Cálculos '!AN866)</f>
        <v/>
      </c>
      <c r="AH860" s="172" t="str">
        <f>IF('Cálculos '!AO866="","",'Cálculos '!AO866)</f>
        <v/>
      </c>
      <c r="AI860" s="172" t="str">
        <f>IF('Cálculos '!AP866="","",'Cálculos '!AP866)</f>
        <v/>
      </c>
      <c r="AJ860" s="443" t="str">
        <f>IF('Cálculos '!AQ866="","",'Cálculos '!AQ866)</f>
        <v/>
      </c>
      <c r="AK860" s="446" t="str">
        <f>IF('Cálculos '!D866="","",AVERAGE(C860:AJ860))</f>
        <v/>
      </c>
      <c r="AM860" s="181">
        <f t="shared" si="506"/>
        <v>858</v>
      </c>
      <c r="AN860" s="284" t="str">
        <f t="shared" si="507"/>
        <v/>
      </c>
      <c r="AO860" s="285" t="str">
        <f t="shared" si="508"/>
        <v/>
      </c>
      <c r="AP860" s="285" t="str">
        <f t="shared" si="509"/>
        <v/>
      </c>
      <c r="AQ860" s="285" t="str">
        <f t="shared" si="510"/>
        <v/>
      </c>
      <c r="AR860" s="182" t="str">
        <f t="shared" si="511"/>
        <v/>
      </c>
      <c r="AS860" s="182" t="str">
        <f t="shared" si="512"/>
        <v/>
      </c>
      <c r="AT860" s="182" t="str">
        <f t="shared" si="513"/>
        <v/>
      </c>
      <c r="AU860" s="182" t="str">
        <f t="shared" si="514"/>
        <v/>
      </c>
      <c r="AV860" s="182" t="str">
        <f t="shared" si="515"/>
        <v/>
      </c>
      <c r="AW860" s="182" t="str">
        <f t="shared" si="516"/>
        <v/>
      </c>
      <c r="AX860" s="182" t="str">
        <f t="shared" si="517"/>
        <v/>
      </c>
      <c r="AY860" s="182" t="str">
        <f t="shared" si="518"/>
        <v/>
      </c>
      <c r="AZ860" s="182" t="str">
        <f t="shared" si="519"/>
        <v/>
      </c>
      <c r="BA860" s="182" t="str">
        <f t="shared" si="520"/>
        <v/>
      </c>
      <c r="BB860" s="182" t="str">
        <f t="shared" si="521"/>
        <v/>
      </c>
      <c r="BC860" s="182" t="str">
        <f t="shared" si="522"/>
        <v/>
      </c>
      <c r="BD860" s="182" t="str">
        <f t="shared" si="523"/>
        <v/>
      </c>
      <c r="BE860" s="182" t="str">
        <f t="shared" si="524"/>
        <v/>
      </c>
      <c r="BF860" s="182" t="str">
        <f t="shared" si="525"/>
        <v/>
      </c>
      <c r="BG860" s="182" t="str">
        <f t="shared" si="526"/>
        <v/>
      </c>
      <c r="BH860" s="182" t="str">
        <f t="shared" si="527"/>
        <v/>
      </c>
      <c r="BI860" s="182" t="str">
        <f t="shared" si="528"/>
        <v/>
      </c>
      <c r="BJ860" s="182" t="str">
        <f t="shared" si="529"/>
        <v/>
      </c>
      <c r="BK860" s="182" t="str">
        <f t="shared" si="530"/>
        <v/>
      </c>
      <c r="BL860" s="182" t="str">
        <f t="shared" si="531"/>
        <v/>
      </c>
      <c r="BM860" s="182" t="str">
        <f t="shared" si="532"/>
        <v/>
      </c>
      <c r="BN860" s="182" t="str">
        <f t="shared" si="533"/>
        <v/>
      </c>
      <c r="BO860" s="182" t="str">
        <f t="shared" si="534"/>
        <v/>
      </c>
      <c r="BP860" s="182" t="str">
        <f t="shared" si="535"/>
        <v/>
      </c>
      <c r="BQ860" s="182" t="str">
        <f t="shared" si="536"/>
        <v/>
      </c>
      <c r="BR860" s="182" t="str">
        <f t="shared" si="537"/>
        <v/>
      </c>
      <c r="BS860" s="182" t="str">
        <f t="shared" si="538"/>
        <v/>
      </c>
      <c r="BT860" s="182" t="str">
        <f t="shared" si="539"/>
        <v/>
      </c>
      <c r="BU860" s="183" t="str">
        <f t="shared" si="540"/>
        <v/>
      </c>
      <c r="BV860" s="184" t="str">
        <f>IF('Cálculos '!C866="","",AVERAGE(AN860:BU860))</f>
        <v/>
      </c>
    </row>
    <row r="861" spans="2:74" ht="17.25" hidden="1" thickBot="1" x14ac:dyDescent="0.35">
      <c r="B861" s="165">
        <f t="shared" si="505"/>
        <v>859</v>
      </c>
      <c r="C861" s="171" t="str">
        <f>IF('Cálculos '!J867="","",'Cálculos '!J867)</f>
        <v/>
      </c>
      <c r="D861" s="172" t="str">
        <f>IF('Cálculos '!K867="","",'Cálculos '!K867)</f>
        <v/>
      </c>
      <c r="E861" s="172" t="str">
        <f>IF('Cálculos '!L867="","",'Cálculos '!L867)</f>
        <v/>
      </c>
      <c r="F861" s="172" t="str">
        <f>IF('Cálculos '!M867="","",'Cálculos '!M867)</f>
        <v/>
      </c>
      <c r="G861" s="172" t="str">
        <f>IF('Cálculos '!N867="","",'Cálculos '!N867)</f>
        <v/>
      </c>
      <c r="H861" s="172" t="str">
        <f>IF('Cálculos '!O867="","",'Cálculos '!O867)</f>
        <v/>
      </c>
      <c r="I861" s="172" t="str">
        <f>IF('Cálculos '!P867="","",'Cálculos '!P867)</f>
        <v/>
      </c>
      <c r="J861" s="172" t="str">
        <f>IF('Cálculos '!Q867="","",'Cálculos '!Q867)</f>
        <v/>
      </c>
      <c r="K861" s="172" t="str">
        <f>IF('Cálculos '!R867="","",'Cálculos '!R867)</f>
        <v/>
      </c>
      <c r="L861" s="172" t="str">
        <f>IF('Cálculos '!S867="","",'Cálculos '!S867)</f>
        <v/>
      </c>
      <c r="M861" s="172" t="str">
        <f>IF('Cálculos '!T867="","",'Cálculos '!T867)</f>
        <v/>
      </c>
      <c r="N861" s="172" t="str">
        <f>IF('Cálculos '!U867="","",'Cálculos '!U867)</f>
        <v/>
      </c>
      <c r="O861" s="172" t="str">
        <f>IF('Cálculos '!V867="","",'Cálculos '!V867)</f>
        <v/>
      </c>
      <c r="P861" s="172" t="str">
        <f>IF('Cálculos '!W867="","",'Cálculos '!W867)</f>
        <v/>
      </c>
      <c r="Q861" s="172" t="str">
        <f>IF('Cálculos '!X867="","",'Cálculos '!X867)</f>
        <v/>
      </c>
      <c r="R861" s="172" t="str">
        <f>IF('Cálculos '!Y867="","",'Cálculos '!Y867)</f>
        <v/>
      </c>
      <c r="S861" s="172" t="str">
        <f>IF('Cálculos '!Z867="","",'Cálculos '!Z867)</f>
        <v/>
      </c>
      <c r="T861" s="172" t="str">
        <f>IF('Cálculos '!AA867="","",'Cálculos '!AA867)</f>
        <v/>
      </c>
      <c r="U861" s="172" t="str">
        <f>IF('Cálculos '!AB867="","",'Cálculos '!AB867)</f>
        <v/>
      </c>
      <c r="V861" s="172" t="str">
        <f>IF('Cálculos '!AC867="","",'Cálculos '!AC867)</f>
        <v/>
      </c>
      <c r="W861" s="172" t="str">
        <f>IF('Cálculos '!AD867="","",'Cálculos '!AD867)</f>
        <v/>
      </c>
      <c r="X861" s="172" t="str">
        <f>IF('Cálculos '!AE867="","",'Cálculos '!AE867)</f>
        <v/>
      </c>
      <c r="Y861" s="172" t="str">
        <f>IF('Cálculos '!AF867="","",'Cálculos '!AF867)</f>
        <v/>
      </c>
      <c r="Z861" s="172" t="str">
        <f>IF('Cálculos '!AG867="","",'Cálculos '!AG867)</f>
        <v/>
      </c>
      <c r="AA861" s="172" t="str">
        <f>IF('Cálculos '!AH867="","",'Cálculos '!AH867)</f>
        <v/>
      </c>
      <c r="AB861" s="172" t="str">
        <f>IF('Cálculos '!AI867="","",'Cálculos '!AI867)</f>
        <v/>
      </c>
      <c r="AC861" s="172" t="str">
        <f>IF('Cálculos '!AJ867="","",'Cálculos '!AJ867)</f>
        <v/>
      </c>
      <c r="AD861" s="172" t="str">
        <f>IF('Cálculos '!AK867="","",'Cálculos '!AK867)</f>
        <v/>
      </c>
      <c r="AE861" s="172" t="str">
        <f>IF('Cálculos '!AL867="","",'Cálculos '!AL867)</f>
        <v/>
      </c>
      <c r="AF861" s="172" t="str">
        <f>IF('Cálculos '!AM867="","",'Cálculos '!AM867)</f>
        <v/>
      </c>
      <c r="AG861" s="172" t="str">
        <f>IF('Cálculos '!AN867="","",'Cálculos '!AN867)</f>
        <v/>
      </c>
      <c r="AH861" s="172" t="str">
        <f>IF('Cálculos '!AO867="","",'Cálculos '!AO867)</f>
        <v/>
      </c>
      <c r="AI861" s="172" t="str">
        <f>IF('Cálculos '!AP867="","",'Cálculos '!AP867)</f>
        <v/>
      </c>
      <c r="AJ861" s="443" t="str">
        <f>IF('Cálculos '!AQ867="","",'Cálculos '!AQ867)</f>
        <v/>
      </c>
      <c r="AK861" s="446" t="str">
        <f>IF('Cálculos '!D867="","",AVERAGE(C861:AJ861))</f>
        <v/>
      </c>
      <c r="AM861" s="181">
        <f t="shared" si="506"/>
        <v>859</v>
      </c>
      <c r="AN861" s="284" t="str">
        <f t="shared" si="507"/>
        <v/>
      </c>
      <c r="AO861" s="285" t="str">
        <f t="shared" si="508"/>
        <v/>
      </c>
      <c r="AP861" s="285" t="str">
        <f t="shared" si="509"/>
        <v/>
      </c>
      <c r="AQ861" s="285" t="str">
        <f t="shared" si="510"/>
        <v/>
      </c>
      <c r="AR861" s="182" t="str">
        <f t="shared" si="511"/>
        <v/>
      </c>
      <c r="AS861" s="182" t="str">
        <f t="shared" si="512"/>
        <v/>
      </c>
      <c r="AT861" s="182" t="str">
        <f t="shared" si="513"/>
        <v/>
      </c>
      <c r="AU861" s="182" t="str">
        <f t="shared" si="514"/>
        <v/>
      </c>
      <c r="AV861" s="182" t="str">
        <f t="shared" si="515"/>
        <v/>
      </c>
      <c r="AW861" s="182" t="str">
        <f t="shared" si="516"/>
        <v/>
      </c>
      <c r="AX861" s="182" t="str">
        <f t="shared" si="517"/>
        <v/>
      </c>
      <c r="AY861" s="182" t="str">
        <f t="shared" si="518"/>
        <v/>
      </c>
      <c r="AZ861" s="182" t="str">
        <f t="shared" si="519"/>
        <v/>
      </c>
      <c r="BA861" s="182" t="str">
        <f t="shared" si="520"/>
        <v/>
      </c>
      <c r="BB861" s="182" t="str">
        <f t="shared" si="521"/>
        <v/>
      </c>
      <c r="BC861" s="182" t="str">
        <f t="shared" si="522"/>
        <v/>
      </c>
      <c r="BD861" s="182" t="str">
        <f t="shared" si="523"/>
        <v/>
      </c>
      <c r="BE861" s="182" t="str">
        <f t="shared" si="524"/>
        <v/>
      </c>
      <c r="BF861" s="182" t="str">
        <f t="shared" si="525"/>
        <v/>
      </c>
      <c r="BG861" s="182" t="str">
        <f t="shared" si="526"/>
        <v/>
      </c>
      <c r="BH861" s="182" t="str">
        <f t="shared" si="527"/>
        <v/>
      </c>
      <c r="BI861" s="182" t="str">
        <f t="shared" si="528"/>
        <v/>
      </c>
      <c r="BJ861" s="182" t="str">
        <f t="shared" si="529"/>
        <v/>
      </c>
      <c r="BK861" s="182" t="str">
        <f t="shared" si="530"/>
        <v/>
      </c>
      <c r="BL861" s="182" t="str">
        <f t="shared" si="531"/>
        <v/>
      </c>
      <c r="BM861" s="182" t="str">
        <f t="shared" si="532"/>
        <v/>
      </c>
      <c r="BN861" s="182" t="str">
        <f t="shared" si="533"/>
        <v/>
      </c>
      <c r="BO861" s="182" t="str">
        <f t="shared" si="534"/>
        <v/>
      </c>
      <c r="BP861" s="182" t="str">
        <f t="shared" si="535"/>
        <v/>
      </c>
      <c r="BQ861" s="182" t="str">
        <f t="shared" si="536"/>
        <v/>
      </c>
      <c r="BR861" s="182" t="str">
        <f t="shared" si="537"/>
        <v/>
      </c>
      <c r="BS861" s="182" t="str">
        <f t="shared" si="538"/>
        <v/>
      </c>
      <c r="BT861" s="182" t="str">
        <f t="shared" si="539"/>
        <v/>
      </c>
      <c r="BU861" s="183" t="str">
        <f t="shared" si="540"/>
        <v/>
      </c>
      <c r="BV861" s="184" t="str">
        <f>IF('Cálculos '!C867="","",AVERAGE(AN861:BU861))</f>
        <v/>
      </c>
    </row>
    <row r="862" spans="2:74" ht="17.25" hidden="1" thickBot="1" x14ac:dyDescent="0.35">
      <c r="B862" s="165">
        <f t="shared" si="505"/>
        <v>860</v>
      </c>
      <c r="C862" s="171" t="str">
        <f>IF('Cálculos '!J868="","",'Cálculos '!J868)</f>
        <v/>
      </c>
      <c r="D862" s="172" t="str">
        <f>IF('Cálculos '!K868="","",'Cálculos '!K868)</f>
        <v/>
      </c>
      <c r="E862" s="172" t="str">
        <f>IF('Cálculos '!L868="","",'Cálculos '!L868)</f>
        <v/>
      </c>
      <c r="F862" s="172" t="str">
        <f>IF('Cálculos '!M868="","",'Cálculos '!M868)</f>
        <v/>
      </c>
      <c r="G862" s="172" t="str">
        <f>IF('Cálculos '!N868="","",'Cálculos '!N868)</f>
        <v/>
      </c>
      <c r="H862" s="172" t="str">
        <f>IF('Cálculos '!O868="","",'Cálculos '!O868)</f>
        <v/>
      </c>
      <c r="I862" s="172" t="str">
        <f>IF('Cálculos '!P868="","",'Cálculos '!P868)</f>
        <v/>
      </c>
      <c r="J862" s="172" t="str">
        <f>IF('Cálculos '!Q868="","",'Cálculos '!Q868)</f>
        <v/>
      </c>
      <c r="K862" s="172" t="str">
        <f>IF('Cálculos '!R868="","",'Cálculos '!R868)</f>
        <v/>
      </c>
      <c r="L862" s="172" t="str">
        <f>IF('Cálculos '!S868="","",'Cálculos '!S868)</f>
        <v/>
      </c>
      <c r="M862" s="172" t="str">
        <f>IF('Cálculos '!T868="","",'Cálculos '!T868)</f>
        <v/>
      </c>
      <c r="N862" s="172" t="str">
        <f>IF('Cálculos '!U868="","",'Cálculos '!U868)</f>
        <v/>
      </c>
      <c r="O862" s="172" t="str">
        <f>IF('Cálculos '!V868="","",'Cálculos '!V868)</f>
        <v/>
      </c>
      <c r="P862" s="172" t="str">
        <f>IF('Cálculos '!W868="","",'Cálculos '!W868)</f>
        <v/>
      </c>
      <c r="Q862" s="172" t="str">
        <f>IF('Cálculos '!X868="","",'Cálculos '!X868)</f>
        <v/>
      </c>
      <c r="R862" s="172" t="str">
        <f>IF('Cálculos '!Y868="","",'Cálculos '!Y868)</f>
        <v/>
      </c>
      <c r="S862" s="172" t="str">
        <f>IF('Cálculos '!Z868="","",'Cálculos '!Z868)</f>
        <v/>
      </c>
      <c r="T862" s="172" t="str">
        <f>IF('Cálculos '!AA868="","",'Cálculos '!AA868)</f>
        <v/>
      </c>
      <c r="U862" s="172" t="str">
        <f>IF('Cálculos '!AB868="","",'Cálculos '!AB868)</f>
        <v/>
      </c>
      <c r="V862" s="172" t="str">
        <f>IF('Cálculos '!AC868="","",'Cálculos '!AC868)</f>
        <v/>
      </c>
      <c r="W862" s="172" t="str">
        <f>IF('Cálculos '!AD868="","",'Cálculos '!AD868)</f>
        <v/>
      </c>
      <c r="X862" s="172" t="str">
        <f>IF('Cálculos '!AE868="","",'Cálculos '!AE868)</f>
        <v/>
      </c>
      <c r="Y862" s="172" t="str">
        <f>IF('Cálculos '!AF868="","",'Cálculos '!AF868)</f>
        <v/>
      </c>
      <c r="Z862" s="172" t="str">
        <f>IF('Cálculos '!AG868="","",'Cálculos '!AG868)</f>
        <v/>
      </c>
      <c r="AA862" s="172" t="str">
        <f>IF('Cálculos '!AH868="","",'Cálculos '!AH868)</f>
        <v/>
      </c>
      <c r="AB862" s="172" t="str">
        <f>IF('Cálculos '!AI868="","",'Cálculos '!AI868)</f>
        <v/>
      </c>
      <c r="AC862" s="172" t="str">
        <f>IF('Cálculos '!AJ868="","",'Cálculos '!AJ868)</f>
        <v/>
      </c>
      <c r="AD862" s="172" t="str">
        <f>IF('Cálculos '!AK868="","",'Cálculos '!AK868)</f>
        <v/>
      </c>
      <c r="AE862" s="172" t="str">
        <f>IF('Cálculos '!AL868="","",'Cálculos '!AL868)</f>
        <v/>
      </c>
      <c r="AF862" s="172" t="str">
        <f>IF('Cálculos '!AM868="","",'Cálculos '!AM868)</f>
        <v/>
      </c>
      <c r="AG862" s="172" t="str">
        <f>IF('Cálculos '!AN868="","",'Cálculos '!AN868)</f>
        <v/>
      </c>
      <c r="AH862" s="172" t="str">
        <f>IF('Cálculos '!AO868="","",'Cálculos '!AO868)</f>
        <v/>
      </c>
      <c r="AI862" s="172" t="str">
        <f>IF('Cálculos '!AP868="","",'Cálculos '!AP868)</f>
        <v/>
      </c>
      <c r="AJ862" s="443" t="str">
        <f>IF('Cálculos '!AQ868="","",'Cálculos '!AQ868)</f>
        <v/>
      </c>
      <c r="AK862" s="446" t="str">
        <f>IF('Cálculos '!D868="","",AVERAGE(C862:AJ862))</f>
        <v/>
      </c>
      <c r="AM862" s="181">
        <f t="shared" si="506"/>
        <v>860</v>
      </c>
      <c r="AN862" s="284" t="str">
        <f t="shared" si="507"/>
        <v/>
      </c>
      <c r="AO862" s="285" t="str">
        <f t="shared" si="508"/>
        <v/>
      </c>
      <c r="AP862" s="285" t="str">
        <f t="shared" si="509"/>
        <v/>
      </c>
      <c r="AQ862" s="285" t="str">
        <f t="shared" si="510"/>
        <v/>
      </c>
      <c r="AR862" s="182" t="str">
        <f t="shared" si="511"/>
        <v/>
      </c>
      <c r="AS862" s="182" t="str">
        <f t="shared" si="512"/>
        <v/>
      </c>
      <c r="AT862" s="182" t="str">
        <f t="shared" si="513"/>
        <v/>
      </c>
      <c r="AU862" s="182" t="str">
        <f t="shared" si="514"/>
        <v/>
      </c>
      <c r="AV862" s="182" t="str">
        <f t="shared" si="515"/>
        <v/>
      </c>
      <c r="AW862" s="182" t="str">
        <f t="shared" si="516"/>
        <v/>
      </c>
      <c r="AX862" s="182" t="str">
        <f t="shared" si="517"/>
        <v/>
      </c>
      <c r="AY862" s="182" t="str">
        <f t="shared" si="518"/>
        <v/>
      </c>
      <c r="AZ862" s="182" t="str">
        <f t="shared" si="519"/>
        <v/>
      </c>
      <c r="BA862" s="182" t="str">
        <f t="shared" si="520"/>
        <v/>
      </c>
      <c r="BB862" s="182" t="str">
        <f t="shared" si="521"/>
        <v/>
      </c>
      <c r="BC862" s="182" t="str">
        <f t="shared" si="522"/>
        <v/>
      </c>
      <c r="BD862" s="182" t="str">
        <f t="shared" si="523"/>
        <v/>
      </c>
      <c r="BE862" s="182" t="str">
        <f t="shared" si="524"/>
        <v/>
      </c>
      <c r="BF862" s="182" t="str">
        <f t="shared" si="525"/>
        <v/>
      </c>
      <c r="BG862" s="182" t="str">
        <f t="shared" si="526"/>
        <v/>
      </c>
      <c r="BH862" s="182" t="str">
        <f t="shared" si="527"/>
        <v/>
      </c>
      <c r="BI862" s="182" t="str">
        <f t="shared" si="528"/>
        <v/>
      </c>
      <c r="BJ862" s="182" t="str">
        <f t="shared" si="529"/>
        <v/>
      </c>
      <c r="BK862" s="182" t="str">
        <f t="shared" si="530"/>
        <v/>
      </c>
      <c r="BL862" s="182" t="str">
        <f t="shared" si="531"/>
        <v/>
      </c>
      <c r="BM862" s="182" t="str">
        <f t="shared" si="532"/>
        <v/>
      </c>
      <c r="BN862" s="182" t="str">
        <f t="shared" si="533"/>
        <v/>
      </c>
      <c r="BO862" s="182" t="str">
        <f t="shared" si="534"/>
        <v/>
      </c>
      <c r="BP862" s="182" t="str">
        <f t="shared" si="535"/>
        <v/>
      </c>
      <c r="BQ862" s="182" t="str">
        <f t="shared" si="536"/>
        <v/>
      </c>
      <c r="BR862" s="182" t="str">
        <f t="shared" si="537"/>
        <v/>
      </c>
      <c r="BS862" s="182" t="str">
        <f t="shared" si="538"/>
        <v/>
      </c>
      <c r="BT862" s="182" t="str">
        <f t="shared" si="539"/>
        <v/>
      </c>
      <c r="BU862" s="183" t="str">
        <f t="shared" si="540"/>
        <v/>
      </c>
      <c r="BV862" s="184" t="str">
        <f>IF('Cálculos '!C868="","",AVERAGE(AN862:BU862))</f>
        <v/>
      </c>
    </row>
    <row r="863" spans="2:74" ht="17.25" hidden="1" thickBot="1" x14ac:dyDescent="0.35">
      <c r="B863" s="165">
        <f t="shared" si="505"/>
        <v>861</v>
      </c>
      <c r="C863" s="171" t="str">
        <f>IF('Cálculos '!J869="","",'Cálculos '!J869)</f>
        <v/>
      </c>
      <c r="D863" s="172" t="str">
        <f>IF('Cálculos '!K869="","",'Cálculos '!K869)</f>
        <v/>
      </c>
      <c r="E863" s="172" t="str">
        <f>IF('Cálculos '!L869="","",'Cálculos '!L869)</f>
        <v/>
      </c>
      <c r="F863" s="172" t="str">
        <f>IF('Cálculos '!M869="","",'Cálculos '!M869)</f>
        <v/>
      </c>
      <c r="G863" s="172" t="str">
        <f>IF('Cálculos '!N869="","",'Cálculos '!N869)</f>
        <v/>
      </c>
      <c r="H863" s="172" t="str">
        <f>IF('Cálculos '!O869="","",'Cálculos '!O869)</f>
        <v/>
      </c>
      <c r="I863" s="172" t="str">
        <f>IF('Cálculos '!P869="","",'Cálculos '!P869)</f>
        <v/>
      </c>
      <c r="J863" s="172" t="str">
        <f>IF('Cálculos '!Q869="","",'Cálculos '!Q869)</f>
        <v/>
      </c>
      <c r="K863" s="172" t="str">
        <f>IF('Cálculos '!R869="","",'Cálculos '!R869)</f>
        <v/>
      </c>
      <c r="L863" s="172" t="str">
        <f>IF('Cálculos '!S869="","",'Cálculos '!S869)</f>
        <v/>
      </c>
      <c r="M863" s="172" t="str">
        <f>IF('Cálculos '!T869="","",'Cálculos '!T869)</f>
        <v/>
      </c>
      <c r="N863" s="172" t="str">
        <f>IF('Cálculos '!U869="","",'Cálculos '!U869)</f>
        <v/>
      </c>
      <c r="O863" s="172" t="str">
        <f>IF('Cálculos '!V869="","",'Cálculos '!V869)</f>
        <v/>
      </c>
      <c r="P863" s="172" t="str">
        <f>IF('Cálculos '!W869="","",'Cálculos '!W869)</f>
        <v/>
      </c>
      <c r="Q863" s="172" t="str">
        <f>IF('Cálculos '!X869="","",'Cálculos '!X869)</f>
        <v/>
      </c>
      <c r="R863" s="172" t="str">
        <f>IF('Cálculos '!Y869="","",'Cálculos '!Y869)</f>
        <v/>
      </c>
      <c r="S863" s="172" t="str">
        <f>IF('Cálculos '!Z869="","",'Cálculos '!Z869)</f>
        <v/>
      </c>
      <c r="T863" s="172" t="str">
        <f>IF('Cálculos '!AA869="","",'Cálculos '!AA869)</f>
        <v/>
      </c>
      <c r="U863" s="172" t="str">
        <f>IF('Cálculos '!AB869="","",'Cálculos '!AB869)</f>
        <v/>
      </c>
      <c r="V863" s="172" t="str">
        <f>IF('Cálculos '!AC869="","",'Cálculos '!AC869)</f>
        <v/>
      </c>
      <c r="W863" s="172" t="str">
        <f>IF('Cálculos '!AD869="","",'Cálculos '!AD869)</f>
        <v/>
      </c>
      <c r="X863" s="172" t="str">
        <f>IF('Cálculos '!AE869="","",'Cálculos '!AE869)</f>
        <v/>
      </c>
      <c r="Y863" s="172" t="str">
        <f>IF('Cálculos '!AF869="","",'Cálculos '!AF869)</f>
        <v/>
      </c>
      <c r="Z863" s="172" t="str">
        <f>IF('Cálculos '!AG869="","",'Cálculos '!AG869)</f>
        <v/>
      </c>
      <c r="AA863" s="172" t="str">
        <f>IF('Cálculos '!AH869="","",'Cálculos '!AH869)</f>
        <v/>
      </c>
      <c r="AB863" s="172" t="str">
        <f>IF('Cálculos '!AI869="","",'Cálculos '!AI869)</f>
        <v/>
      </c>
      <c r="AC863" s="172" t="str">
        <f>IF('Cálculos '!AJ869="","",'Cálculos '!AJ869)</f>
        <v/>
      </c>
      <c r="AD863" s="172" t="str">
        <f>IF('Cálculos '!AK869="","",'Cálculos '!AK869)</f>
        <v/>
      </c>
      <c r="AE863" s="172" t="str">
        <f>IF('Cálculos '!AL869="","",'Cálculos '!AL869)</f>
        <v/>
      </c>
      <c r="AF863" s="172" t="str">
        <f>IF('Cálculos '!AM869="","",'Cálculos '!AM869)</f>
        <v/>
      </c>
      <c r="AG863" s="172" t="str">
        <f>IF('Cálculos '!AN869="","",'Cálculos '!AN869)</f>
        <v/>
      </c>
      <c r="AH863" s="172" t="str">
        <f>IF('Cálculos '!AO869="","",'Cálculos '!AO869)</f>
        <v/>
      </c>
      <c r="AI863" s="172" t="str">
        <f>IF('Cálculos '!AP869="","",'Cálculos '!AP869)</f>
        <v/>
      </c>
      <c r="AJ863" s="443" t="str">
        <f>IF('Cálculos '!AQ869="","",'Cálculos '!AQ869)</f>
        <v/>
      </c>
      <c r="AK863" s="446" t="str">
        <f>IF('Cálculos '!D869="","",AVERAGE(C863:AJ863))</f>
        <v/>
      </c>
      <c r="AM863" s="181">
        <f t="shared" si="506"/>
        <v>861</v>
      </c>
      <c r="AN863" s="284" t="str">
        <f t="shared" si="507"/>
        <v/>
      </c>
      <c r="AO863" s="285" t="str">
        <f t="shared" si="508"/>
        <v/>
      </c>
      <c r="AP863" s="285" t="str">
        <f t="shared" si="509"/>
        <v/>
      </c>
      <c r="AQ863" s="285" t="str">
        <f t="shared" si="510"/>
        <v/>
      </c>
      <c r="AR863" s="182" t="str">
        <f t="shared" si="511"/>
        <v/>
      </c>
      <c r="AS863" s="182" t="str">
        <f t="shared" si="512"/>
        <v/>
      </c>
      <c r="AT863" s="182" t="str">
        <f t="shared" si="513"/>
        <v/>
      </c>
      <c r="AU863" s="182" t="str">
        <f t="shared" si="514"/>
        <v/>
      </c>
      <c r="AV863" s="182" t="str">
        <f t="shared" si="515"/>
        <v/>
      </c>
      <c r="AW863" s="182" t="str">
        <f t="shared" si="516"/>
        <v/>
      </c>
      <c r="AX863" s="182" t="str">
        <f t="shared" si="517"/>
        <v/>
      </c>
      <c r="AY863" s="182" t="str">
        <f t="shared" si="518"/>
        <v/>
      </c>
      <c r="AZ863" s="182" t="str">
        <f t="shared" si="519"/>
        <v/>
      </c>
      <c r="BA863" s="182" t="str">
        <f t="shared" si="520"/>
        <v/>
      </c>
      <c r="BB863" s="182" t="str">
        <f t="shared" si="521"/>
        <v/>
      </c>
      <c r="BC863" s="182" t="str">
        <f t="shared" si="522"/>
        <v/>
      </c>
      <c r="BD863" s="182" t="str">
        <f t="shared" si="523"/>
        <v/>
      </c>
      <c r="BE863" s="182" t="str">
        <f t="shared" si="524"/>
        <v/>
      </c>
      <c r="BF863" s="182" t="str">
        <f t="shared" si="525"/>
        <v/>
      </c>
      <c r="BG863" s="182" t="str">
        <f t="shared" si="526"/>
        <v/>
      </c>
      <c r="BH863" s="182" t="str">
        <f t="shared" si="527"/>
        <v/>
      </c>
      <c r="BI863" s="182" t="str">
        <f t="shared" si="528"/>
        <v/>
      </c>
      <c r="BJ863" s="182" t="str">
        <f t="shared" si="529"/>
        <v/>
      </c>
      <c r="BK863" s="182" t="str">
        <f t="shared" si="530"/>
        <v/>
      </c>
      <c r="BL863" s="182" t="str">
        <f t="shared" si="531"/>
        <v/>
      </c>
      <c r="BM863" s="182" t="str">
        <f t="shared" si="532"/>
        <v/>
      </c>
      <c r="BN863" s="182" t="str">
        <f t="shared" si="533"/>
        <v/>
      </c>
      <c r="BO863" s="182" t="str">
        <f t="shared" si="534"/>
        <v/>
      </c>
      <c r="BP863" s="182" t="str">
        <f t="shared" si="535"/>
        <v/>
      </c>
      <c r="BQ863" s="182" t="str">
        <f t="shared" si="536"/>
        <v/>
      </c>
      <c r="BR863" s="182" t="str">
        <f t="shared" si="537"/>
        <v/>
      </c>
      <c r="BS863" s="182" t="str">
        <f t="shared" si="538"/>
        <v/>
      </c>
      <c r="BT863" s="182" t="str">
        <f t="shared" si="539"/>
        <v/>
      </c>
      <c r="BU863" s="183" t="str">
        <f t="shared" si="540"/>
        <v/>
      </c>
      <c r="BV863" s="184" t="str">
        <f>IF('Cálculos '!C869="","",AVERAGE(AN863:BU863))</f>
        <v/>
      </c>
    </row>
    <row r="864" spans="2:74" ht="17.25" hidden="1" thickBot="1" x14ac:dyDescent="0.35">
      <c r="B864" s="165">
        <f t="shared" si="505"/>
        <v>862</v>
      </c>
      <c r="C864" s="171" t="str">
        <f>IF('Cálculos '!J870="","",'Cálculos '!J870)</f>
        <v/>
      </c>
      <c r="D864" s="172" t="str">
        <f>IF('Cálculos '!K870="","",'Cálculos '!K870)</f>
        <v/>
      </c>
      <c r="E864" s="172" t="str">
        <f>IF('Cálculos '!L870="","",'Cálculos '!L870)</f>
        <v/>
      </c>
      <c r="F864" s="172" t="str">
        <f>IF('Cálculos '!M870="","",'Cálculos '!M870)</f>
        <v/>
      </c>
      <c r="G864" s="172" t="str">
        <f>IF('Cálculos '!N870="","",'Cálculos '!N870)</f>
        <v/>
      </c>
      <c r="H864" s="172" t="str">
        <f>IF('Cálculos '!O870="","",'Cálculos '!O870)</f>
        <v/>
      </c>
      <c r="I864" s="172" t="str">
        <f>IF('Cálculos '!P870="","",'Cálculos '!P870)</f>
        <v/>
      </c>
      <c r="J864" s="172" t="str">
        <f>IF('Cálculos '!Q870="","",'Cálculos '!Q870)</f>
        <v/>
      </c>
      <c r="K864" s="172" t="str">
        <f>IF('Cálculos '!R870="","",'Cálculos '!R870)</f>
        <v/>
      </c>
      <c r="L864" s="172" t="str">
        <f>IF('Cálculos '!S870="","",'Cálculos '!S870)</f>
        <v/>
      </c>
      <c r="M864" s="172" t="str">
        <f>IF('Cálculos '!T870="","",'Cálculos '!T870)</f>
        <v/>
      </c>
      <c r="N864" s="172" t="str">
        <f>IF('Cálculos '!U870="","",'Cálculos '!U870)</f>
        <v/>
      </c>
      <c r="O864" s="172" t="str">
        <f>IF('Cálculos '!V870="","",'Cálculos '!V870)</f>
        <v/>
      </c>
      <c r="P864" s="172" t="str">
        <f>IF('Cálculos '!W870="","",'Cálculos '!W870)</f>
        <v/>
      </c>
      <c r="Q864" s="172" t="str">
        <f>IF('Cálculos '!X870="","",'Cálculos '!X870)</f>
        <v/>
      </c>
      <c r="R864" s="172" t="str">
        <f>IF('Cálculos '!Y870="","",'Cálculos '!Y870)</f>
        <v/>
      </c>
      <c r="S864" s="172" t="str">
        <f>IF('Cálculos '!Z870="","",'Cálculos '!Z870)</f>
        <v/>
      </c>
      <c r="T864" s="172" t="str">
        <f>IF('Cálculos '!AA870="","",'Cálculos '!AA870)</f>
        <v/>
      </c>
      <c r="U864" s="172" t="str">
        <f>IF('Cálculos '!AB870="","",'Cálculos '!AB870)</f>
        <v/>
      </c>
      <c r="V864" s="172" t="str">
        <f>IF('Cálculos '!AC870="","",'Cálculos '!AC870)</f>
        <v/>
      </c>
      <c r="W864" s="172" t="str">
        <f>IF('Cálculos '!AD870="","",'Cálculos '!AD870)</f>
        <v/>
      </c>
      <c r="X864" s="172" t="str">
        <f>IF('Cálculos '!AE870="","",'Cálculos '!AE870)</f>
        <v/>
      </c>
      <c r="Y864" s="172" t="str">
        <f>IF('Cálculos '!AF870="","",'Cálculos '!AF870)</f>
        <v/>
      </c>
      <c r="Z864" s="172" t="str">
        <f>IF('Cálculos '!AG870="","",'Cálculos '!AG870)</f>
        <v/>
      </c>
      <c r="AA864" s="172" t="str">
        <f>IF('Cálculos '!AH870="","",'Cálculos '!AH870)</f>
        <v/>
      </c>
      <c r="AB864" s="172" t="str">
        <f>IF('Cálculos '!AI870="","",'Cálculos '!AI870)</f>
        <v/>
      </c>
      <c r="AC864" s="172" t="str">
        <f>IF('Cálculos '!AJ870="","",'Cálculos '!AJ870)</f>
        <v/>
      </c>
      <c r="AD864" s="172" t="str">
        <f>IF('Cálculos '!AK870="","",'Cálculos '!AK870)</f>
        <v/>
      </c>
      <c r="AE864" s="172" t="str">
        <f>IF('Cálculos '!AL870="","",'Cálculos '!AL870)</f>
        <v/>
      </c>
      <c r="AF864" s="172" t="str">
        <f>IF('Cálculos '!AM870="","",'Cálculos '!AM870)</f>
        <v/>
      </c>
      <c r="AG864" s="172" t="str">
        <f>IF('Cálculos '!AN870="","",'Cálculos '!AN870)</f>
        <v/>
      </c>
      <c r="AH864" s="172" t="str">
        <f>IF('Cálculos '!AO870="","",'Cálculos '!AO870)</f>
        <v/>
      </c>
      <c r="AI864" s="172" t="str">
        <f>IF('Cálculos '!AP870="","",'Cálculos '!AP870)</f>
        <v/>
      </c>
      <c r="AJ864" s="443" t="str">
        <f>IF('Cálculos '!AQ870="","",'Cálculos '!AQ870)</f>
        <v/>
      </c>
      <c r="AK864" s="446" t="str">
        <f>IF('Cálculos '!D870="","",AVERAGE(C864:AJ864))</f>
        <v/>
      </c>
      <c r="AM864" s="181">
        <f t="shared" si="506"/>
        <v>862</v>
      </c>
      <c r="AN864" s="284" t="str">
        <f t="shared" si="507"/>
        <v/>
      </c>
      <c r="AO864" s="285" t="str">
        <f t="shared" si="508"/>
        <v/>
      </c>
      <c r="AP864" s="285" t="str">
        <f t="shared" si="509"/>
        <v/>
      </c>
      <c r="AQ864" s="285" t="str">
        <f t="shared" si="510"/>
        <v/>
      </c>
      <c r="AR864" s="182" t="str">
        <f t="shared" si="511"/>
        <v/>
      </c>
      <c r="AS864" s="182" t="str">
        <f t="shared" si="512"/>
        <v/>
      </c>
      <c r="AT864" s="182" t="str">
        <f t="shared" si="513"/>
        <v/>
      </c>
      <c r="AU864" s="182" t="str">
        <f t="shared" si="514"/>
        <v/>
      </c>
      <c r="AV864" s="182" t="str">
        <f t="shared" si="515"/>
        <v/>
      </c>
      <c r="AW864" s="182" t="str">
        <f t="shared" si="516"/>
        <v/>
      </c>
      <c r="AX864" s="182" t="str">
        <f t="shared" si="517"/>
        <v/>
      </c>
      <c r="AY864" s="182" t="str">
        <f t="shared" si="518"/>
        <v/>
      </c>
      <c r="AZ864" s="182" t="str">
        <f t="shared" si="519"/>
        <v/>
      </c>
      <c r="BA864" s="182" t="str">
        <f t="shared" si="520"/>
        <v/>
      </c>
      <c r="BB864" s="182" t="str">
        <f t="shared" si="521"/>
        <v/>
      </c>
      <c r="BC864" s="182" t="str">
        <f t="shared" si="522"/>
        <v/>
      </c>
      <c r="BD864" s="182" t="str">
        <f t="shared" si="523"/>
        <v/>
      </c>
      <c r="BE864" s="182" t="str">
        <f t="shared" si="524"/>
        <v/>
      </c>
      <c r="BF864" s="182" t="str">
        <f t="shared" si="525"/>
        <v/>
      </c>
      <c r="BG864" s="182" t="str">
        <f t="shared" si="526"/>
        <v/>
      </c>
      <c r="BH864" s="182" t="str">
        <f t="shared" si="527"/>
        <v/>
      </c>
      <c r="BI864" s="182" t="str">
        <f t="shared" si="528"/>
        <v/>
      </c>
      <c r="BJ864" s="182" t="str">
        <f t="shared" si="529"/>
        <v/>
      </c>
      <c r="BK864" s="182" t="str">
        <f t="shared" si="530"/>
        <v/>
      </c>
      <c r="BL864" s="182" t="str">
        <f t="shared" si="531"/>
        <v/>
      </c>
      <c r="BM864" s="182" t="str">
        <f t="shared" si="532"/>
        <v/>
      </c>
      <c r="BN864" s="182" t="str">
        <f t="shared" si="533"/>
        <v/>
      </c>
      <c r="BO864" s="182" t="str">
        <f t="shared" si="534"/>
        <v/>
      </c>
      <c r="BP864" s="182" t="str">
        <f t="shared" si="535"/>
        <v/>
      </c>
      <c r="BQ864" s="182" t="str">
        <f t="shared" si="536"/>
        <v/>
      </c>
      <c r="BR864" s="182" t="str">
        <f t="shared" si="537"/>
        <v/>
      </c>
      <c r="BS864" s="182" t="str">
        <f t="shared" si="538"/>
        <v/>
      </c>
      <c r="BT864" s="182" t="str">
        <f t="shared" si="539"/>
        <v/>
      </c>
      <c r="BU864" s="183" t="str">
        <f t="shared" si="540"/>
        <v/>
      </c>
      <c r="BV864" s="184" t="str">
        <f>IF('Cálculos '!C870="","",AVERAGE(AN864:BU864))</f>
        <v/>
      </c>
    </row>
    <row r="865" spans="2:74" ht="17.25" hidden="1" thickBot="1" x14ac:dyDescent="0.35">
      <c r="B865" s="165">
        <f t="shared" si="505"/>
        <v>863</v>
      </c>
      <c r="C865" s="171" t="str">
        <f>IF('Cálculos '!J871="","",'Cálculos '!J871)</f>
        <v/>
      </c>
      <c r="D865" s="172" t="str">
        <f>IF('Cálculos '!K871="","",'Cálculos '!K871)</f>
        <v/>
      </c>
      <c r="E865" s="172" t="str">
        <f>IF('Cálculos '!L871="","",'Cálculos '!L871)</f>
        <v/>
      </c>
      <c r="F865" s="172" t="str">
        <f>IF('Cálculos '!M871="","",'Cálculos '!M871)</f>
        <v/>
      </c>
      <c r="G865" s="172" t="str">
        <f>IF('Cálculos '!N871="","",'Cálculos '!N871)</f>
        <v/>
      </c>
      <c r="H865" s="172" t="str">
        <f>IF('Cálculos '!O871="","",'Cálculos '!O871)</f>
        <v/>
      </c>
      <c r="I865" s="172" t="str">
        <f>IF('Cálculos '!P871="","",'Cálculos '!P871)</f>
        <v/>
      </c>
      <c r="J865" s="172" t="str">
        <f>IF('Cálculos '!Q871="","",'Cálculos '!Q871)</f>
        <v/>
      </c>
      <c r="K865" s="172" t="str">
        <f>IF('Cálculos '!R871="","",'Cálculos '!R871)</f>
        <v/>
      </c>
      <c r="L865" s="172" t="str">
        <f>IF('Cálculos '!S871="","",'Cálculos '!S871)</f>
        <v/>
      </c>
      <c r="M865" s="172" t="str">
        <f>IF('Cálculos '!T871="","",'Cálculos '!T871)</f>
        <v/>
      </c>
      <c r="N865" s="172" t="str">
        <f>IF('Cálculos '!U871="","",'Cálculos '!U871)</f>
        <v/>
      </c>
      <c r="O865" s="172" t="str">
        <f>IF('Cálculos '!V871="","",'Cálculos '!V871)</f>
        <v/>
      </c>
      <c r="P865" s="172" t="str">
        <f>IF('Cálculos '!W871="","",'Cálculos '!W871)</f>
        <v/>
      </c>
      <c r="Q865" s="172" t="str">
        <f>IF('Cálculos '!X871="","",'Cálculos '!X871)</f>
        <v/>
      </c>
      <c r="R865" s="172" t="str">
        <f>IF('Cálculos '!Y871="","",'Cálculos '!Y871)</f>
        <v/>
      </c>
      <c r="S865" s="172" t="str">
        <f>IF('Cálculos '!Z871="","",'Cálculos '!Z871)</f>
        <v/>
      </c>
      <c r="T865" s="172" t="str">
        <f>IF('Cálculos '!AA871="","",'Cálculos '!AA871)</f>
        <v/>
      </c>
      <c r="U865" s="172" t="str">
        <f>IF('Cálculos '!AB871="","",'Cálculos '!AB871)</f>
        <v/>
      </c>
      <c r="V865" s="172" t="str">
        <f>IF('Cálculos '!AC871="","",'Cálculos '!AC871)</f>
        <v/>
      </c>
      <c r="W865" s="172" t="str">
        <f>IF('Cálculos '!AD871="","",'Cálculos '!AD871)</f>
        <v/>
      </c>
      <c r="X865" s="172" t="str">
        <f>IF('Cálculos '!AE871="","",'Cálculos '!AE871)</f>
        <v/>
      </c>
      <c r="Y865" s="172" t="str">
        <f>IF('Cálculos '!AF871="","",'Cálculos '!AF871)</f>
        <v/>
      </c>
      <c r="Z865" s="172" t="str">
        <f>IF('Cálculos '!AG871="","",'Cálculos '!AG871)</f>
        <v/>
      </c>
      <c r="AA865" s="172" t="str">
        <f>IF('Cálculos '!AH871="","",'Cálculos '!AH871)</f>
        <v/>
      </c>
      <c r="AB865" s="172" t="str">
        <f>IF('Cálculos '!AI871="","",'Cálculos '!AI871)</f>
        <v/>
      </c>
      <c r="AC865" s="172" t="str">
        <f>IF('Cálculos '!AJ871="","",'Cálculos '!AJ871)</f>
        <v/>
      </c>
      <c r="AD865" s="172" t="str">
        <f>IF('Cálculos '!AK871="","",'Cálculos '!AK871)</f>
        <v/>
      </c>
      <c r="AE865" s="172" t="str">
        <f>IF('Cálculos '!AL871="","",'Cálculos '!AL871)</f>
        <v/>
      </c>
      <c r="AF865" s="172" t="str">
        <f>IF('Cálculos '!AM871="","",'Cálculos '!AM871)</f>
        <v/>
      </c>
      <c r="AG865" s="172" t="str">
        <f>IF('Cálculos '!AN871="","",'Cálculos '!AN871)</f>
        <v/>
      </c>
      <c r="AH865" s="172" t="str">
        <f>IF('Cálculos '!AO871="","",'Cálculos '!AO871)</f>
        <v/>
      </c>
      <c r="AI865" s="172" t="str">
        <f>IF('Cálculos '!AP871="","",'Cálculos '!AP871)</f>
        <v/>
      </c>
      <c r="AJ865" s="443" t="str">
        <f>IF('Cálculos '!AQ871="","",'Cálculos '!AQ871)</f>
        <v/>
      </c>
      <c r="AK865" s="446" t="str">
        <f>IF('Cálculos '!D871="","",AVERAGE(C865:AJ865))</f>
        <v/>
      </c>
      <c r="AM865" s="181">
        <f t="shared" si="506"/>
        <v>863</v>
      </c>
      <c r="AN865" s="284" t="str">
        <f t="shared" si="507"/>
        <v/>
      </c>
      <c r="AO865" s="285" t="str">
        <f t="shared" si="508"/>
        <v/>
      </c>
      <c r="AP865" s="285" t="str">
        <f t="shared" si="509"/>
        <v/>
      </c>
      <c r="AQ865" s="285" t="str">
        <f t="shared" si="510"/>
        <v/>
      </c>
      <c r="AR865" s="182" t="str">
        <f t="shared" si="511"/>
        <v/>
      </c>
      <c r="AS865" s="182" t="str">
        <f t="shared" si="512"/>
        <v/>
      </c>
      <c r="AT865" s="182" t="str">
        <f t="shared" si="513"/>
        <v/>
      </c>
      <c r="AU865" s="182" t="str">
        <f t="shared" si="514"/>
        <v/>
      </c>
      <c r="AV865" s="182" t="str">
        <f t="shared" si="515"/>
        <v/>
      </c>
      <c r="AW865" s="182" t="str">
        <f t="shared" si="516"/>
        <v/>
      </c>
      <c r="AX865" s="182" t="str">
        <f t="shared" si="517"/>
        <v/>
      </c>
      <c r="AY865" s="182" t="str">
        <f t="shared" si="518"/>
        <v/>
      </c>
      <c r="AZ865" s="182" t="str">
        <f t="shared" si="519"/>
        <v/>
      </c>
      <c r="BA865" s="182" t="str">
        <f t="shared" si="520"/>
        <v/>
      </c>
      <c r="BB865" s="182" t="str">
        <f t="shared" si="521"/>
        <v/>
      </c>
      <c r="BC865" s="182" t="str">
        <f t="shared" si="522"/>
        <v/>
      </c>
      <c r="BD865" s="182" t="str">
        <f t="shared" si="523"/>
        <v/>
      </c>
      <c r="BE865" s="182" t="str">
        <f t="shared" si="524"/>
        <v/>
      </c>
      <c r="BF865" s="182" t="str">
        <f t="shared" si="525"/>
        <v/>
      </c>
      <c r="BG865" s="182" t="str">
        <f t="shared" si="526"/>
        <v/>
      </c>
      <c r="BH865" s="182" t="str">
        <f t="shared" si="527"/>
        <v/>
      </c>
      <c r="BI865" s="182" t="str">
        <f t="shared" si="528"/>
        <v/>
      </c>
      <c r="BJ865" s="182" t="str">
        <f t="shared" si="529"/>
        <v/>
      </c>
      <c r="BK865" s="182" t="str">
        <f t="shared" si="530"/>
        <v/>
      </c>
      <c r="BL865" s="182" t="str">
        <f t="shared" si="531"/>
        <v/>
      </c>
      <c r="BM865" s="182" t="str">
        <f t="shared" si="532"/>
        <v/>
      </c>
      <c r="BN865" s="182" t="str">
        <f t="shared" si="533"/>
        <v/>
      </c>
      <c r="BO865" s="182" t="str">
        <f t="shared" si="534"/>
        <v/>
      </c>
      <c r="BP865" s="182" t="str">
        <f t="shared" si="535"/>
        <v/>
      </c>
      <c r="BQ865" s="182" t="str">
        <f t="shared" si="536"/>
        <v/>
      </c>
      <c r="BR865" s="182" t="str">
        <f t="shared" si="537"/>
        <v/>
      </c>
      <c r="BS865" s="182" t="str">
        <f t="shared" si="538"/>
        <v/>
      </c>
      <c r="BT865" s="182" t="str">
        <f t="shared" si="539"/>
        <v/>
      </c>
      <c r="BU865" s="183" t="str">
        <f t="shared" si="540"/>
        <v/>
      </c>
      <c r="BV865" s="184" t="str">
        <f>IF('Cálculos '!C871="","",AVERAGE(AN865:BU865))</f>
        <v/>
      </c>
    </row>
    <row r="866" spans="2:74" ht="17.25" hidden="1" thickBot="1" x14ac:dyDescent="0.35">
      <c r="B866" s="165">
        <f t="shared" si="505"/>
        <v>864</v>
      </c>
      <c r="C866" s="171" t="str">
        <f>IF('Cálculos '!J872="","",'Cálculos '!J872)</f>
        <v/>
      </c>
      <c r="D866" s="172" t="str">
        <f>IF('Cálculos '!K872="","",'Cálculos '!K872)</f>
        <v/>
      </c>
      <c r="E866" s="172" t="str">
        <f>IF('Cálculos '!L872="","",'Cálculos '!L872)</f>
        <v/>
      </c>
      <c r="F866" s="172" t="str">
        <f>IF('Cálculos '!M872="","",'Cálculos '!M872)</f>
        <v/>
      </c>
      <c r="G866" s="172" t="str">
        <f>IF('Cálculos '!N872="","",'Cálculos '!N872)</f>
        <v/>
      </c>
      <c r="H866" s="172" t="str">
        <f>IF('Cálculos '!O872="","",'Cálculos '!O872)</f>
        <v/>
      </c>
      <c r="I866" s="172" t="str">
        <f>IF('Cálculos '!P872="","",'Cálculos '!P872)</f>
        <v/>
      </c>
      <c r="J866" s="172" t="str">
        <f>IF('Cálculos '!Q872="","",'Cálculos '!Q872)</f>
        <v/>
      </c>
      <c r="K866" s="172" t="str">
        <f>IF('Cálculos '!R872="","",'Cálculos '!R872)</f>
        <v/>
      </c>
      <c r="L866" s="172" t="str">
        <f>IF('Cálculos '!S872="","",'Cálculos '!S872)</f>
        <v/>
      </c>
      <c r="M866" s="172" t="str">
        <f>IF('Cálculos '!T872="","",'Cálculos '!T872)</f>
        <v/>
      </c>
      <c r="N866" s="172" t="str">
        <f>IF('Cálculos '!U872="","",'Cálculos '!U872)</f>
        <v/>
      </c>
      <c r="O866" s="172" t="str">
        <f>IF('Cálculos '!V872="","",'Cálculos '!V872)</f>
        <v/>
      </c>
      <c r="P866" s="172" t="str">
        <f>IF('Cálculos '!W872="","",'Cálculos '!W872)</f>
        <v/>
      </c>
      <c r="Q866" s="172" t="str">
        <f>IF('Cálculos '!X872="","",'Cálculos '!X872)</f>
        <v/>
      </c>
      <c r="R866" s="172" t="str">
        <f>IF('Cálculos '!Y872="","",'Cálculos '!Y872)</f>
        <v/>
      </c>
      <c r="S866" s="172" t="str">
        <f>IF('Cálculos '!Z872="","",'Cálculos '!Z872)</f>
        <v/>
      </c>
      <c r="T866" s="172" t="str">
        <f>IF('Cálculos '!AA872="","",'Cálculos '!AA872)</f>
        <v/>
      </c>
      <c r="U866" s="172" t="str">
        <f>IF('Cálculos '!AB872="","",'Cálculos '!AB872)</f>
        <v/>
      </c>
      <c r="V866" s="172" t="str">
        <f>IF('Cálculos '!AC872="","",'Cálculos '!AC872)</f>
        <v/>
      </c>
      <c r="W866" s="172" t="str">
        <f>IF('Cálculos '!AD872="","",'Cálculos '!AD872)</f>
        <v/>
      </c>
      <c r="X866" s="172" t="str">
        <f>IF('Cálculos '!AE872="","",'Cálculos '!AE872)</f>
        <v/>
      </c>
      <c r="Y866" s="172" t="str">
        <f>IF('Cálculos '!AF872="","",'Cálculos '!AF872)</f>
        <v/>
      </c>
      <c r="Z866" s="172" t="str">
        <f>IF('Cálculos '!AG872="","",'Cálculos '!AG872)</f>
        <v/>
      </c>
      <c r="AA866" s="172" t="str">
        <f>IF('Cálculos '!AH872="","",'Cálculos '!AH872)</f>
        <v/>
      </c>
      <c r="AB866" s="172" t="str">
        <f>IF('Cálculos '!AI872="","",'Cálculos '!AI872)</f>
        <v/>
      </c>
      <c r="AC866" s="172" t="str">
        <f>IF('Cálculos '!AJ872="","",'Cálculos '!AJ872)</f>
        <v/>
      </c>
      <c r="AD866" s="172" t="str">
        <f>IF('Cálculos '!AK872="","",'Cálculos '!AK872)</f>
        <v/>
      </c>
      <c r="AE866" s="172" t="str">
        <f>IF('Cálculos '!AL872="","",'Cálculos '!AL872)</f>
        <v/>
      </c>
      <c r="AF866" s="172" t="str">
        <f>IF('Cálculos '!AM872="","",'Cálculos '!AM872)</f>
        <v/>
      </c>
      <c r="AG866" s="172" t="str">
        <f>IF('Cálculos '!AN872="","",'Cálculos '!AN872)</f>
        <v/>
      </c>
      <c r="AH866" s="172" t="str">
        <f>IF('Cálculos '!AO872="","",'Cálculos '!AO872)</f>
        <v/>
      </c>
      <c r="AI866" s="172" t="str">
        <f>IF('Cálculos '!AP872="","",'Cálculos '!AP872)</f>
        <v/>
      </c>
      <c r="AJ866" s="443" t="str">
        <f>IF('Cálculos '!AQ872="","",'Cálculos '!AQ872)</f>
        <v/>
      </c>
      <c r="AK866" s="446" t="str">
        <f>IF('Cálculos '!D872="","",AVERAGE(C866:AJ866))</f>
        <v/>
      </c>
      <c r="AM866" s="181">
        <f t="shared" si="506"/>
        <v>864</v>
      </c>
      <c r="AN866" s="284" t="str">
        <f t="shared" si="507"/>
        <v/>
      </c>
      <c r="AO866" s="285" t="str">
        <f t="shared" si="508"/>
        <v/>
      </c>
      <c r="AP866" s="285" t="str">
        <f t="shared" si="509"/>
        <v/>
      </c>
      <c r="AQ866" s="285" t="str">
        <f t="shared" si="510"/>
        <v/>
      </c>
      <c r="AR866" s="182" t="str">
        <f t="shared" si="511"/>
        <v/>
      </c>
      <c r="AS866" s="182" t="str">
        <f t="shared" si="512"/>
        <v/>
      </c>
      <c r="AT866" s="182" t="str">
        <f t="shared" si="513"/>
        <v/>
      </c>
      <c r="AU866" s="182" t="str">
        <f t="shared" si="514"/>
        <v/>
      </c>
      <c r="AV866" s="182" t="str">
        <f t="shared" si="515"/>
        <v/>
      </c>
      <c r="AW866" s="182" t="str">
        <f t="shared" si="516"/>
        <v/>
      </c>
      <c r="AX866" s="182" t="str">
        <f t="shared" si="517"/>
        <v/>
      </c>
      <c r="AY866" s="182" t="str">
        <f t="shared" si="518"/>
        <v/>
      </c>
      <c r="AZ866" s="182" t="str">
        <f t="shared" si="519"/>
        <v/>
      </c>
      <c r="BA866" s="182" t="str">
        <f t="shared" si="520"/>
        <v/>
      </c>
      <c r="BB866" s="182" t="str">
        <f t="shared" si="521"/>
        <v/>
      </c>
      <c r="BC866" s="182" t="str">
        <f t="shared" si="522"/>
        <v/>
      </c>
      <c r="BD866" s="182" t="str">
        <f t="shared" si="523"/>
        <v/>
      </c>
      <c r="BE866" s="182" t="str">
        <f t="shared" si="524"/>
        <v/>
      </c>
      <c r="BF866" s="182" t="str">
        <f t="shared" si="525"/>
        <v/>
      </c>
      <c r="BG866" s="182" t="str">
        <f t="shared" si="526"/>
        <v/>
      </c>
      <c r="BH866" s="182" t="str">
        <f t="shared" si="527"/>
        <v/>
      </c>
      <c r="BI866" s="182" t="str">
        <f t="shared" si="528"/>
        <v/>
      </c>
      <c r="BJ866" s="182" t="str">
        <f t="shared" si="529"/>
        <v/>
      </c>
      <c r="BK866" s="182" t="str">
        <f t="shared" si="530"/>
        <v/>
      </c>
      <c r="BL866" s="182" t="str">
        <f t="shared" si="531"/>
        <v/>
      </c>
      <c r="BM866" s="182" t="str">
        <f t="shared" si="532"/>
        <v/>
      </c>
      <c r="BN866" s="182" t="str">
        <f t="shared" si="533"/>
        <v/>
      </c>
      <c r="BO866" s="182" t="str">
        <f t="shared" si="534"/>
        <v/>
      </c>
      <c r="BP866" s="182" t="str">
        <f t="shared" si="535"/>
        <v/>
      </c>
      <c r="BQ866" s="182" t="str">
        <f t="shared" si="536"/>
        <v/>
      </c>
      <c r="BR866" s="182" t="str">
        <f t="shared" si="537"/>
        <v/>
      </c>
      <c r="BS866" s="182" t="str">
        <f t="shared" si="538"/>
        <v/>
      </c>
      <c r="BT866" s="182" t="str">
        <f t="shared" si="539"/>
        <v/>
      </c>
      <c r="BU866" s="183" t="str">
        <f t="shared" si="540"/>
        <v/>
      </c>
      <c r="BV866" s="184" t="str">
        <f>IF('Cálculos '!C872="","",AVERAGE(AN866:BU866))</f>
        <v/>
      </c>
    </row>
    <row r="867" spans="2:74" ht="17.25" hidden="1" thickBot="1" x14ac:dyDescent="0.35">
      <c r="B867" s="165">
        <f t="shared" si="505"/>
        <v>865</v>
      </c>
      <c r="C867" s="171" t="str">
        <f>IF('Cálculos '!J873="","",'Cálculos '!J873)</f>
        <v/>
      </c>
      <c r="D867" s="172" t="str">
        <f>IF('Cálculos '!K873="","",'Cálculos '!K873)</f>
        <v/>
      </c>
      <c r="E867" s="172" t="str">
        <f>IF('Cálculos '!L873="","",'Cálculos '!L873)</f>
        <v/>
      </c>
      <c r="F867" s="172" t="str">
        <f>IF('Cálculos '!M873="","",'Cálculos '!M873)</f>
        <v/>
      </c>
      <c r="G867" s="172" t="str">
        <f>IF('Cálculos '!N873="","",'Cálculos '!N873)</f>
        <v/>
      </c>
      <c r="H867" s="172" t="str">
        <f>IF('Cálculos '!O873="","",'Cálculos '!O873)</f>
        <v/>
      </c>
      <c r="I867" s="172" t="str">
        <f>IF('Cálculos '!P873="","",'Cálculos '!P873)</f>
        <v/>
      </c>
      <c r="J867" s="172" t="str">
        <f>IF('Cálculos '!Q873="","",'Cálculos '!Q873)</f>
        <v/>
      </c>
      <c r="K867" s="172" t="str">
        <f>IF('Cálculos '!R873="","",'Cálculos '!R873)</f>
        <v/>
      </c>
      <c r="L867" s="172" t="str">
        <f>IF('Cálculos '!S873="","",'Cálculos '!S873)</f>
        <v/>
      </c>
      <c r="M867" s="172" t="str">
        <f>IF('Cálculos '!T873="","",'Cálculos '!T873)</f>
        <v/>
      </c>
      <c r="N867" s="172" t="str">
        <f>IF('Cálculos '!U873="","",'Cálculos '!U873)</f>
        <v/>
      </c>
      <c r="O867" s="172" t="str">
        <f>IF('Cálculos '!V873="","",'Cálculos '!V873)</f>
        <v/>
      </c>
      <c r="P867" s="172" t="str">
        <f>IF('Cálculos '!W873="","",'Cálculos '!W873)</f>
        <v/>
      </c>
      <c r="Q867" s="172" t="str">
        <f>IF('Cálculos '!X873="","",'Cálculos '!X873)</f>
        <v/>
      </c>
      <c r="R867" s="172" t="str">
        <f>IF('Cálculos '!Y873="","",'Cálculos '!Y873)</f>
        <v/>
      </c>
      <c r="S867" s="172" t="str">
        <f>IF('Cálculos '!Z873="","",'Cálculos '!Z873)</f>
        <v/>
      </c>
      <c r="T867" s="172" t="str">
        <f>IF('Cálculos '!AA873="","",'Cálculos '!AA873)</f>
        <v/>
      </c>
      <c r="U867" s="172" t="str">
        <f>IF('Cálculos '!AB873="","",'Cálculos '!AB873)</f>
        <v/>
      </c>
      <c r="V867" s="172" t="str">
        <f>IF('Cálculos '!AC873="","",'Cálculos '!AC873)</f>
        <v/>
      </c>
      <c r="W867" s="172" t="str">
        <f>IF('Cálculos '!AD873="","",'Cálculos '!AD873)</f>
        <v/>
      </c>
      <c r="X867" s="172" t="str">
        <f>IF('Cálculos '!AE873="","",'Cálculos '!AE873)</f>
        <v/>
      </c>
      <c r="Y867" s="172" t="str">
        <f>IF('Cálculos '!AF873="","",'Cálculos '!AF873)</f>
        <v/>
      </c>
      <c r="Z867" s="172" t="str">
        <f>IF('Cálculos '!AG873="","",'Cálculos '!AG873)</f>
        <v/>
      </c>
      <c r="AA867" s="172" t="str">
        <f>IF('Cálculos '!AH873="","",'Cálculos '!AH873)</f>
        <v/>
      </c>
      <c r="AB867" s="172" t="str">
        <f>IF('Cálculos '!AI873="","",'Cálculos '!AI873)</f>
        <v/>
      </c>
      <c r="AC867" s="172" t="str">
        <f>IF('Cálculos '!AJ873="","",'Cálculos '!AJ873)</f>
        <v/>
      </c>
      <c r="AD867" s="172" t="str">
        <f>IF('Cálculos '!AK873="","",'Cálculos '!AK873)</f>
        <v/>
      </c>
      <c r="AE867" s="172" t="str">
        <f>IF('Cálculos '!AL873="","",'Cálculos '!AL873)</f>
        <v/>
      </c>
      <c r="AF867" s="172" t="str">
        <f>IF('Cálculos '!AM873="","",'Cálculos '!AM873)</f>
        <v/>
      </c>
      <c r="AG867" s="172" t="str">
        <f>IF('Cálculos '!AN873="","",'Cálculos '!AN873)</f>
        <v/>
      </c>
      <c r="AH867" s="172" t="str">
        <f>IF('Cálculos '!AO873="","",'Cálculos '!AO873)</f>
        <v/>
      </c>
      <c r="AI867" s="172" t="str">
        <f>IF('Cálculos '!AP873="","",'Cálculos '!AP873)</f>
        <v/>
      </c>
      <c r="AJ867" s="443" t="str">
        <f>IF('Cálculos '!AQ873="","",'Cálculos '!AQ873)</f>
        <v/>
      </c>
      <c r="AK867" s="446" t="str">
        <f>IF('Cálculos '!D873="","",AVERAGE(C867:AJ867))</f>
        <v/>
      </c>
      <c r="AM867" s="181">
        <f t="shared" si="506"/>
        <v>865</v>
      </c>
      <c r="AN867" s="284" t="str">
        <f t="shared" si="507"/>
        <v/>
      </c>
      <c r="AO867" s="285" t="str">
        <f t="shared" si="508"/>
        <v/>
      </c>
      <c r="AP867" s="285" t="str">
        <f t="shared" si="509"/>
        <v/>
      </c>
      <c r="AQ867" s="285" t="str">
        <f t="shared" si="510"/>
        <v/>
      </c>
      <c r="AR867" s="182" t="str">
        <f t="shared" si="511"/>
        <v/>
      </c>
      <c r="AS867" s="182" t="str">
        <f t="shared" si="512"/>
        <v/>
      </c>
      <c r="AT867" s="182" t="str">
        <f t="shared" si="513"/>
        <v/>
      </c>
      <c r="AU867" s="182" t="str">
        <f t="shared" si="514"/>
        <v/>
      </c>
      <c r="AV867" s="182" t="str">
        <f t="shared" si="515"/>
        <v/>
      </c>
      <c r="AW867" s="182" t="str">
        <f t="shared" si="516"/>
        <v/>
      </c>
      <c r="AX867" s="182" t="str">
        <f t="shared" si="517"/>
        <v/>
      </c>
      <c r="AY867" s="182" t="str">
        <f t="shared" si="518"/>
        <v/>
      </c>
      <c r="AZ867" s="182" t="str">
        <f t="shared" si="519"/>
        <v/>
      </c>
      <c r="BA867" s="182" t="str">
        <f t="shared" si="520"/>
        <v/>
      </c>
      <c r="BB867" s="182" t="str">
        <f t="shared" si="521"/>
        <v/>
      </c>
      <c r="BC867" s="182" t="str">
        <f t="shared" si="522"/>
        <v/>
      </c>
      <c r="BD867" s="182" t="str">
        <f t="shared" si="523"/>
        <v/>
      </c>
      <c r="BE867" s="182" t="str">
        <f t="shared" si="524"/>
        <v/>
      </c>
      <c r="BF867" s="182" t="str">
        <f t="shared" si="525"/>
        <v/>
      </c>
      <c r="BG867" s="182" t="str">
        <f t="shared" si="526"/>
        <v/>
      </c>
      <c r="BH867" s="182" t="str">
        <f t="shared" si="527"/>
        <v/>
      </c>
      <c r="BI867" s="182" t="str">
        <f t="shared" si="528"/>
        <v/>
      </c>
      <c r="BJ867" s="182" t="str">
        <f t="shared" si="529"/>
        <v/>
      </c>
      <c r="BK867" s="182" t="str">
        <f t="shared" si="530"/>
        <v/>
      </c>
      <c r="BL867" s="182" t="str">
        <f t="shared" si="531"/>
        <v/>
      </c>
      <c r="BM867" s="182" t="str">
        <f t="shared" si="532"/>
        <v/>
      </c>
      <c r="BN867" s="182" t="str">
        <f t="shared" si="533"/>
        <v/>
      </c>
      <c r="BO867" s="182" t="str">
        <f t="shared" si="534"/>
        <v/>
      </c>
      <c r="BP867" s="182" t="str">
        <f t="shared" si="535"/>
        <v/>
      </c>
      <c r="BQ867" s="182" t="str">
        <f t="shared" si="536"/>
        <v/>
      </c>
      <c r="BR867" s="182" t="str">
        <f t="shared" si="537"/>
        <v/>
      </c>
      <c r="BS867" s="182" t="str">
        <f t="shared" si="538"/>
        <v/>
      </c>
      <c r="BT867" s="182" t="str">
        <f t="shared" si="539"/>
        <v/>
      </c>
      <c r="BU867" s="183" t="str">
        <f t="shared" si="540"/>
        <v/>
      </c>
      <c r="BV867" s="184" t="str">
        <f>IF('Cálculos '!C873="","",AVERAGE(AN867:BU867))</f>
        <v/>
      </c>
    </row>
    <row r="868" spans="2:74" ht="17.25" hidden="1" thickBot="1" x14ac:dyDescent="0.35">
      <c r="B868" s="165">
        <f t="shared" si="505"/>
        <v>866</v>
      </c>
      <c r="C868" s="171" t="str">
        <f>IF('Cálculos '!J874="","",'Cálculos '!J874)</f>
        <v/>
      </c>
      <c r="D868" s="172" t="str">
        <f>IF('Cálculos '!K874="","",'Cálculos '!K874)</f>
        <v/>
      </c>
      <c r="E868" s="172" t="str">
        <f>IF('Cálculos '!L874="","",'Cálculos '!L874)</f>
        <v/>
      </c>
      <c r="F868" s="172" t="str">
        <f>IF('Cálculos '!M874="","",'Cálculos '!M874)</f>
        <v/>
      </c>
      <c r="G868" s="172" t="str">
        <f>IF('Cálculos '!N874="","",'Cálculos '!N874)</f>
        <v/>
      </c>
      <c r="H868" s="172" t="str">
        <f>IF('Cálculos '!O874="","",'Cálculos '!O874)</f>
        <v/>
      </c>
      <c r="I868" s="172" t="str">
        <f>IF('Cálculos '!P874="","",'Cálculos '!P874)</f>
        <v/>
      </c>
      <c r="J868" s="172" t="str">
        <f>IF('Cálculos '!Q874="","",'Cálculos '!Q874)</f>
        <v/>
      </c>
      <c r="K868" s="172" t="str">
        <f>IF('Cálculos '!R874="","",'Cálculos '!R874)</f>
        <v/>
      </c>
      <c r="L868" s="172" t="str">
        <f>IF('Cálculos '!S874="","",'Cálculos '!S874)</f>
        <v/>
      </c>
      <c r="M868" s="172" t="str">
        <f>IF('Cálculos '!T874="","",'Cálculos '!T874)</f>
        <v/>
      </c>
      <c r="N868" s="172" t="str">
        <f>IF('Cálculos '!U874="","",'Cálculos '!U874)</f>
        <v/>
      </c>
      <c r="O868" s="172" t="str">
        <f>IF('Cálculos '!V874="","",'Cálculos '!V874)</f>
        <v/>
      </c>
      <c r="P868" s="172" t="str">
        <f>IF('Cálculos '!W874="","",'Cálculos '!W874)</f>
        <v/>
      </c>
      <c r="Q868" s="172" t="str">
        <f>IF('Cálculos '!X874="","",'Cálculos '!X874)</f>
        <v/>
      </c>
      <c r="R868" s="172" t="str">
        <f>IF('Cálculos '!Y874="","",'Cálculos '!Y874)</f>
        <v/>
      </c>
      <c r="S868" s="172" t="str">
        <f>IF('Cálculos '!Z874="","",'Cálculos '!Z874)</f>
        <v/>
      </c>
      <c r="T868" s="172" t="str">
        <f>IF('Cálculos '!AA874="","",'Cálculos '!AA874)</f>
        <v/>
      </c>
      <c r="U868" s="172" t="str">
        <f>IF('Cálculos '!AB874="","",'Cálculos '!AB874)</f>
        <v/>
      </c>
      <c r="V868" s="172" t="str">
        <f>IF('Cálculos '!AC874="","",'Cálculos '!AC874)</f>
        <v/>
      </c>
      <c r="W868" s="172" t="str">
        <f>IF('Cálculos '!AD874="","",'Cálculos '!AD874)</f>
        <v/>
      </c>
      <c r="X868" s="172" t="str">
        <f>IF('Cálculos '!AE874="","",'Cálculos '!AE874)</f>
        <v/>
      </c>
      <c r="Y868" s="172" t="str">
        <f>IF('Cálculos '!AF874="","",'Cálculos '!AF874)</f>
        <v/>
      </c>
      <c r="Z868" s="172" t="str">
        <f>IF('Cálculos '!AG874="","",'Cálculos '!AG874)</f>
        <v/>
      </c>
      <c r="AA868" s="172" t="str">
        <f>IF('Cálculos '!AH874="","",'Cálculos '!AH874)</f>
        <v/>
      </c>
      <c r="AB868" s="172" t="str">
        <f>IF('Cálculos '!AI874="","",'Cálculos '!AI874)</f>
        <v/>
      </c>
      <c r="AC868" s="172" t="str">
        <f>IF('Cálculos '!AJ874="","",'Cálculos '!AJ874)</f>
        <v/>
      </c>
      <c r="AD868" s="172" t="str">
        <f>IF('Cálculos '!AK874="","",'Cálculos '!AK874)</f>
        <v/>
      </c>
      <c r="AE868" s="172" t="str">
        <f>IF('Cálculos '!AL874="","",'Cálculos '!AL874)</f>
        <v/>
      </c>
      <c r="AF868" s="172" t="str">
        <f>IF('Cálculos '!AM874="","",'Cálculos '!AM874)</f>
        <v/>
      </c>
      <c r="AG868" s="172" t="str">
        <f>IF('Cálculos '!AN874="","",'Cálculos '!AN874)</f>
        <v/>
      </c>
      <c r="AH868" s="172" t="str">
        <f>IF('Cálculos '!AO874="","",'Cálculos '!AO874)</f>
        <v/>
      </c>
      <c r="AI868" s="172" t="str">
        <f>IF('Cálculos '!AP874="","",'Cálculos '!AP874)</f>
        <v/>
      </c>
      <c r="AJ868" s="443" t="str">
        <f>IF('Cálculos '!AQ874="","",'Cálculos '!AQ874)</f>
        <v/>
      </c>
      <c r="AK868" s="446" t="str">
        <f>IF('Cálculos '!D874="","",AVERAGE(C868:AJ868))</f>
        <v/>
      </c>
      <c r="AM868" s="181">
        <f t="shared" si="506"/>
        <v>866</v>
      </c>
      <c r="AN868" s="284" t="str">
        <f t="shared" si="507"/>
        <v/>
      </c>
      <c r="AO868" s="285" t="str">
        <f t="shared" si="508"/>
        <v/>
      </c>
      <c r="AP868" s="285" t="str">
        <f t="shared" si="509"/>
        <v/>
      </c>
      <c r="AQ868" s="285" t="str">
        <f t="shared" si="510"/>
        <v/>
      </c>
      <c r="AR868" s="182" t="str">
        <f t="shared" si="511"/>
        <v/>
      </c>
      <c r="AS868" s="182" t="str">
        <f t="shared" si="512"/>
        <v/>
      </c>
      <c r="AT868" s="182" t="str">
        <f t="shared" si="513"/>
        <v/>
      </c>
      <c r="AU868" s="182" t="str">
        <f t="shared" si="514"/>
        <v/>
      </c>
      <c r="AV868" s="182" t="str">
        <f t="shared" si="515"/>
        <v/>
      </c>
      <c r="AW868" s="182" t="str">
        <f t="shared" si="516"/>
        <v/>
      </c>
      <c r="AX868" s="182" t="str">
        <f t="shared" si="517"/>
        <v/>
      </c>
      <c r="AY868" s="182" t="str">
        <f t="shared" si="518"/>
        <v/>
      </c>
      <c r="AZ868" s="182" t="str">
        <f t="shared" si="519"/>
        <v/>
      </c>
      <c r="BA868" s="182" t="str">
        <f t="shared" si="520"/>
        <v/>
      </c>
      <c r="BB868" s="182" t="str">
        <f t="shared" si="521"/>
        <v/>
      </c>
      <c r="BC868" s="182" t="str">
        <f t="shared" si="522"/>
        <v/>
      </c>
      <c r="BD868" s="182" t="str">
        <f t="shared" si="523"/>
        <v/>
      </c>
      <c r="BE868" s="182" t="str">
        <f t="shared" si="524"/>
        <v/>
      </c>
      <c r="BF868" s="182" t="str">
        <f t="shared" si="525"/>
        <v/>
      </c>
      <c r="BG868" s="182" t="str">
        <f t="shared" si="526"/>
        <v/>
      </c>
      <c r="BH868" s="182" t="str">
        <f t="shared" si="527"/>
        <v/>
      </c>
      <c r="BI868" s="182" t="str">
        <f t="shared" si="528"/>
        <v/>
      </c>
      <c r="BJ868" s="182" t="str">
        <f t="shared" si="529"/>
        <v/>
      </c>
      <c r="BK868" s="182" t="str">
        <f t="shared" si="530"/>
        <v/>
      </c>
      <c r="BL868" s="182" t="str">
        <f t="shared" si="531"/>
        <v/>
      </c>
      <c r="BM868" s="182" t="str">
        <f t="shared" si="532"/>
        <v/>
      </c>
      <c r="BN868" s="182" t="str">
        <f t="shared" si="533"/>
        <v/>
      </c>
      <c r="BO868" s="182" t="str">
        <f t="shared" si="534"/>
        <v/>
      </c>
      <c r="BP868" s="182" t="str">
        <f t="shared" si="535"/>
        <v/>
      </c>
      <c r="BQ868" s="182" t="str">
        <f t="shared" si="536"/>
        <v/>
      </c>
      <c r="BR868" s="182" t="str">
        <f t="shared" si="537"/>
        <v/>
      </c>
      <c r="BS868" s="182" t="str">
        <f t="shared" si="538"/>
        <v/>
      </c>
      <c r="BT868" s="182" t="str">
        <f t="shared" si="539"/>
        <v/>
      </c>
      <c r="BU868" s="183" t="str">
        <f t="shared" si="540"/>
        <v/>
      </c>
      <c r="BV868" s="184" t="str">
        <f>IF('Cálculos '!C874="","",AVERAGE(AN868:BU868))</f>
        <v/>
      </c>
    </row>
    <row r="869" spans="2:74" ht="17.25" hidden="1" thickBot="1" x14ac:dyDescent="0.35">
      <c r="B869" s="165">
        <f t="shared" si="505"/>
        <v>867</v>
      </c>
      <c r="C869" s="171" t="str">
        <f>IF('Cálculos '!J875="","",'Cálculos '!J875)</f>
        <v/>
      </c>
      <c r="D869" s="172" t="str">
        <f>IF('Cálculos '!K875="","",'Cálculos '!K875)</f>
        <v/>
      </c>
      <c r="E869" s="172" t="str">
        <f>IF('Cálculos '!L875="","",'Cálculos '!L875)</f>
        <v/>
      </c>
      <c r="F869" s="172" t="str">
        <f>IF('Cálculos '!M875="","",'Cálculos '!M875)</f>
        <v/>
      </c>
      <c r="G869" s="172" t="str">
        <f>IF('Cálculos '!N875="","",'Cálculos '!N875)</f>
        <v/>
      </c>
      <c r="H869" s="172" t="str">
        <f>IF('Cálculos '!O875="","",'Cálculos '!O875)</f>
        <v/>
      </c>
      <c r="I869" s="172" t="str">
        <f>IF('Cálculos '!P875="","",'Cálculos '!P875)</f>
        <v/>
      </c>
      <c r="J869" s="172" t="str">
        <f>IF('Cálculos '!Q875="","",'Cálculos '!Q875)</f>
        <v/>
      </c>
      <c r="K869" s="172" t="str">
        <f>IF('Cálculos '!R875="","",'Cálculos '!R875)</f>
        <v/>
      </c>
      <c r="L869" s="172" t="str">
        <f>IF('Cálculos '!S875="","",'Cálculos '!S875)</f>
        <v/>
      </c>
      <c r="M869" s="172" t="str">
        <f>IF('Cálculos '!T875="","",'Cálculos '!T875)</f>
        <v/>
      </c>
      <c r="N869" s="172" t="str">
        <f>IF('Cálculos '!U875="","",'Cálculos '!U875)</f>
        <v/>
      </c>
      <c r="O869" s="172" t="str">
        <f>IF('Cálculos '!V875="","",'Cálculos '!V875)</f>
        <v/>
      </c>
      <c r="P869" s="172" t="str">
        <f>IF('Cálculos '!W875="","",'Cálculos '!W875)</f>
        <v/>
      </c>
      <c r="Q869" s="172" t="str">
        <f>IF('Cálculos '!X875="","",'Cálculos '!X875)</f>
        <v/>
      </c>
      <c r="R869" s="172" t="str">
        <f>IF('Cálculos '!Y875="","",'Cálculos '!Y875)</f>
        <v/>
      </c>
      <c r="S869" s="172" t="str">
        <f>IF('Cálculos '!Z875="","",'Cálculos '!Z875)</f>
        <v/>
      </c>
      <c r="T869" s="172" t="str">
        <f>IF('Cálculos '!AA875="","",'Cálculos '!AA875)</f>
        <v/>
      </c>
      <c r="U869" s="172" t="str">
        <f>IF('Cálculos '!AB875="","",'Cálculos '!AB875)</f>
        <v/>
      </c>
      <c r="V869" s="172" t="str">
        <f>IF('Cálculos '!AC875="","",'Cálculos '!AC875)</f>
        <v/>
      </c>
      <c r="W869" s="172" t="str">
        <f>IF('Cálculos '!AD875="","",'Cálculos '!AD875)</f>
        <v/>
      </c>
      <c r="X869" s="172" t="str">
        <f>IF('Cálculos '!AE875="","",'Cálculos '!AE875)</f>
        <v/>
      </c>
      <c r="Y869" s="172" t="str">
        <f>IF('Cálculos '!AF875="","",'Cálculos '!AF875)</f>
        <v/>
      </c>
      <c r="Z869" s="172" t="str">
        <f>IF('Cálculos '!AG875="","",'Cálculos '!AG875)</f>
        <v/>
      </c>
      <c r="AA869" s="172" t="str">
        <f>IF('Cálculos '!AH875="","",'Cálculos '!AH875)</f>
        <v/>
      </c>
      <c r="AB869" s="172" t="str">
        <f>IF('Cálculos '!AI875="","",'Cálculos '!AI875)</f>
        <v/>
      </c>
      <c r="AC869" s="172" t="str">
        <f>IF('Cálculos '!AJ875="","",'Cálculos '!AJ875)</f>
        <v/>
      </c>
      <c r="AD869" s="172" t="str">
        <f>IF('Cálculos '!AK875="","",'Cálculos '!AK875)</f>
        <v/>
      </c>
      <c r="AE869" s="172" t="str">
        <f>IF('Cálculos '!AL875="","",'Cálculos '!AL875)</f>
        <v/>
      </c>
      <c r="AF869" s="172" t="str">
        <f>IF('Cálculos '!AM875="","",'Cálculos '!AM875)</f>
        <v/>
      </c>
      <c r="AG869" s="172" t="str">
        <f>IF('Cálculos '!AN875="","",'Cálculos '!AN875)</f>
        <v/>
      </c>
      <c r="AH869" s="172" t="str">
        <f>IF('Cálculos '!AO875="","",'Cálculos '!AO875)</f>
        <v/>
      </c>
      <c r="AI869" s="172" t="str">
        <f>IF('Cálculos '!AP875="","",'Cálculos '!AP875)</f>
        <v/>
      </c>
      <c r="AJ869" s="443" t="str">
        <f>IF('Cálculos '!AQ875="","",'Cálculos '!AQ875)</f>
        <v/>
      </c>
      <c r="AK869" s="446" t="str">
        <f>IF('Cálculos '!D875="","",AVERAGE(C869:AJ869))</f>
        <v/>
      </c>
      <c r="AM869" s="181">
        <f t="shared" si="506"/>
        <v>867</v>
      </c>
      <c r="AN869" s="284" t="str">
        <f t="shared" si="507"/>
        <v/>
      </c>
      <c r="AO869" s="285" t="str">
        <f t="shared" si="508"/>
        <v/>
      </c>
      <c r="AP869" s="285" t="str">
        <f t="shared" si="509"/>
        <v/>
      </c>
      <c r="AQ869" s="285" t="str">
        <f t="shared" si="510"/>
        <v/>
      </c>
      <c r="AR869" s="182" t="str">
        <f t="shared" si="511"/>
        <v/>
      </c>
      <c r="AS869" s="182" t="str">
        <f t="shared" si="512"/>
        <v/>
      </c>
      <c r="AT869" s="182" t="str">
        <f t="shared" si="513"/>
        <v/>
      </c>
      <c r="AU869" s="182" t="str">
        <f t="shared" si="514"/>
        <v/>
      </c>
      <c r="AV869" s="182" t="str">
        <f t="shared" si="515"/>
        <v/>
      </c>
      <c r="AW869" s="182" t="str">
        <f t="shared" si="516"/>
        <v/>
      </c>
      <c r="AX869" s="182" t="str">
        <f t="shared" si="517"/>
        <v/>
      </c>
      <c r="AY869" s="182" t="str">
        <f t="shared" si="518"/>
        <v/>
      </c>
      <c r="AZ869" s="182" t="str">
        <f t="shared" si="519"/>
        <v/>
      </c>
      <c r="BA869" s="182" t="str">
        <f t="shared" si="520"/>
        <v/>
      </c>
      <c r="BB869" s="182" t="str">
        <f t="shared" si="521"/>
        <v/>
      </c>
      <c r="BC869" s="182" t="str">
        <f t="shared" si="522"/>
        <v/>
      </c>
      <c r="BD869" s="182" t="str">
        <f t="shared" si="523"/>
        <v/>
      </c>
      <c r="BE869" s="182" t="str">
        <f t="shared" si="524"/>
        <v/>
      </c>
      <c r="BF869" s="182" t="str">
        <f t="shared" si="525"/>
        <v/>
      </c>
      <c r="BG869" s="182" t="str">
        <f t="shared" si="526"/>
        <v/>
      </c>
      <c r="BH869" s="182" t="str">
        <f t="shared" si="527"/>
        <v/>
      </c>
      <c r="BI869" s="182" t="str">
        <f t="shared" si="528"/>
        <v/>
      </c>
      <c r="BJ869" s="182" t="str">
        <f t="shared" si="529"/>
        <v/>
      </c>
      <c r="BK869" s="182" t="str">
        <f t="shared" si="530"/>
        <v/>
      </c>
      <c r="BL869" s="182" t="str">
        <f t="shared" si="531"/>
        <v/>
      </c>
      <c r="BM869" s="182" t="str">
        <f t="shared" si="532"/>
        <v/>
      </c>
      <c r="BN869" s="182" t="str">
        <f t="shared" si="533"/>
        <v/>
      </c>
      <c r="BO869" s="182" t="str">
        <f t="shared" si="534"/>
        <v/>
      </c>
      <c r="BP869" s="182" t="str">
        <f t="shared" si="535"/>
        <v/>
      </c>
      <c r="BQ869" s="182" t="str">
        <f t="shared" si="536"/>
        <v/>
      </c>
      <c r="BR869" s="182" t="str">
        <f t="shared" si="537"/>
        <v/>
      </c>
      <c r="BS869" s="182" t="str">
        <f t="shared" si="538"/>
        <v/>
      </c>
      <c r="BT869" s="182" t="str">
        <f t="shared" si="539"/>
        <v/>
      </c>
      <c r="BU869" s="183" t="str">
        <f t="shared" si="540"/>
        <v/>
      </c>
      <c r="BV869" s="184" t="str">
        <f>IF('Cálculos '!C875="","",AVERAGE(AN869:BU869))</f>
        <v/>
      </c>
    </row>
    <row r="870" spans="2:74" ht="17.25" hidden="1" thickBot="1" x14ac:dyDescent="0.35">
      <c r="B870" s="165">
        <f t="shared" si="505"/>
        <v>868</v>
      </c>
      <c r="C870" s="171" t="str">
        <f>IF('Cálculos '!J876="","",'Cálculos '!J876)</f>
        <v/>
      </c>
      <c r="D870" s="172" t="str">
        <f>IF('Cálculos '!K876="","",'Cálculos '!K876)</f>
        <v/>
      </c>
      <c r="E870" s="172" t="str">
        <f>IF('Cálculos '!L876="","",'Cálculos '!L876)</f>
        <v/>
      </c>
      <c r="F870" s="172" t="str">
        <f>IF('Cálculos '!M876="","",'Cálculos '!M876)</f>
        <v/>
      </c>
      <c r="G870" s="172" t="str">
        <f>IF('Cálculos '!N876="","",'Cálculos '!N876)</f>
        <v/>
      </c>
      <c r="H870" s="172" t="str">
        <f>IF('Cálculos '!O876="","",'Cálculos '!O876)</f>
        <v/>
      </c>
      <c r="I870" s="172" t="str">
        <f>IF('Cálculos '!P876="","",'Cálculos '!P876)</f>
        <v/>
      </c>
      <c r="J870" s="172" t="str">
        <f>IF('Cálculos '!Q876="","",'Cálculos '!Q876)</f>
        <v/>
      </c>
      <c r="K870" s="172" t="str">
        <f>IF('Cálculos '!R876="","",'Cálculos '!R876)</f>
        <v/>
      </c>
      <c r="L870" s="172" t="str">
        <f>IF('Cálculos '!S876="","",'Cálculos '!S876)</f>
        <v/>
      </c>
      <c r="M870" s="172" t="str">
        <f>IF('Cálculos '!T876="","",'Cálculos '!T876)</f>
        <v/>
      </c>
      <c r="N870" s="172" t="str">
        <f>IF('Cálculos '!U876="","",'Cálculos '!U876)</f>
        <v/>
      </c>
      <c r="O870" s="172" t="str">
        <f>IF('Cálculos '!V876="","",'Cálculos '!V876)</f>
        <v/>
      </c>
      <c r="P870" s="172" t="str">
        <f>IF('Cálculos '!W876="","",'Cálculos '!W876)</f>
        <v/>
      </c>
      <c r="Q870" s="172" t="str">
        <f>IF('Cálculos '!X876="","",'Cálculos '!X876)</f>
        <v/>
      </c>
      <c r="R870" s="172" t="str">
        <f>IF('Cálculos '!Y876="","",'Cálculos '!Y876)</f>
        <v/>
      </c>
      <c r="S870" s="172" t="str">
        <f>IF('Cálculos '!Z876="","",'Cálculos '!Z876)</f>
        <v/>
      </c>
      <c r="T870" s="172" t="str">
        <f>IF('Cálculos '!AA876="","",'Cálculos '!AA876)</f>
        <v/>
      </c>
      <c r="U870" s="172" t="str">
        <f>IF('Cálculos '!AB876="","",'Cálculos '!AB876)</f>
        <v/>
      </c>
      <c r="V870" s="172" t="str">
        <f>IF('Cálculos '!AC876="","",'Cálculos '!AC876)</f>
        <v/>
      </c>
      <c r="W870" s="172" t="str">
        <f>IF('Cálculos '!AD876="","",'Cálculos '!AD876)</f>
        <v/>
      </c>
      <c r="X870" s="172" t="str">
        <f>IF('Cálculos '!AE876="","",'Cálculos '!AE876)</f>
        <v/>
      </c>
      <c r="Y870" s="172" t="str">
        <f>IF('Cálculos '!AF876="","",'Cálculos '!AF876)</f>
        <v/>
      </c>
      <c r="Z870" s="172" t="str">
        <f>IF('Cálculos '!AG876="","",'Cálculos '!AG876)</f>
        <v/>
      </c>
      <c r="AA870" s="172" t="str">
        <f>IF('Cálculos '!AH876="","",'Cálculos '!AH876)</f>
        <v/>
      </c>
      <c r="AB870" s="172" t="str">
        <f>IF('Cálculos '!AI876="","",'Cálculos '!AI876)</f>
        <v/>
      </c>
      <c r="AC870" s="172" t="str">
        <f>IF('Cálculos '!AJ876="","",'Cálculos '!AJ876)</f>
        <v/>
      </c>
      <c r="AD870" s="172" t="str">
        <f>IF('Cálculos '!AK876="","",'Cálculos '!AK876)</f>
        <v/>
      </c>
      <c r="AE870" s="172" t="str">
        <f>IF('Cálculos '!AL876="","",'Cálculos '!AL876)</f>
        <v/>
      </c>
      <c r="AF870" s="172" t="str">
        <f>IF('Cálculos '!AM876="","",'Cálculos '!AM876)</f>
        <v/>
      </c>
      <c r="AG870" s="172" t="str">
        <f>IF('Cálculos '!AN876="","",'Cálculos '!AN876)</f>
        <v/>
      </c>
      <c r="AH870" s="172" t="str">
        <f>IF('Cálculos '!AO876="","",'Cálculos '!AO876)</f>
        <v/>
      </c>
      <c r="AI870" s="172" t="str">
        <f>IF('Cálculos '!AP876="","",'Cálculos '!AP876)</f>
        <v/>
      </c>
      <c r="AJ870" s="443" t="str">
        <f>IF('Cálculos '!AQ876="","",'Cálculos '!AQ876)</f>
        <v/>
      </c>
      <c r="AK870" s="446" t="str">
        <f>IF('Cálculos '!D876="","",AVERAGE(C870:AJ870))</f>
        <v/>
      </c>
      <c r="AM870" s="181">
        <f t="shared" si="506"/>
        <v>868</v>
      </c>
      <c r="AN870" s="284" t="str">
        <f t="shared" si="507"/>
        <v/>
      </c>
      <c r="AO870" s="285" t="str">
        <f t="shared" si="508"/>
        <v/>
      </c>
      <c r="AP870" s="285" t="str">
        <f t="shared" si="509"/>
        <v/>
      </c>
      <c r="AQ870" s="285" t="str">
        <f t="shared" si="510"/>
        <v/>
      </c>
      <c r="AR870" s="182" t="str">
        <f t="shared" si="511"/>
        <v/>
      </c>
      <c r="AS870" s="182" t="str">
        <f t="shared" si="512"/>
        <v/>
      </c>
      <c r="AT870" s="182" t="str">
        <f t="shared" si="513"/>
        <v/>
      </c>
      <c r="AU870" s="182" t="str">
        <f t="shared" si="514"/>
        <v/>
      </c>
      <c r="AV870" s="182" t="str">
        <f t="shared" si="515"/>
        <v/>
      </c>
      <c r="AW870" s="182" t="str">
        <f t="shared" si="516"/>
        <v/>
      </c>
      <c r="AX870" s="182" t="str">
        <f t="shared" si="517"/>
        <v/>
      </c>
      <c r="AY870" s="182" t="str">
        <f t="shared" si="518"/>
        <v/>
      </c>
      <c r="AZ870" s="182" t="str">
        <f t="shared" si="519"/>
        <v/>
      </c>
      <c r="BA870" s="182" t="str">
        <f t="shared" si="520"/>
        <v/>
      </c>
      <c r="BB870" s="182" t="str">
        <f t="shared" si="521"/>
        <v/>
      </c>
      <c r="BC870" s="182" t="str">
        <f t="shared" si="522"/>
        <v/>
      </c>
      <c r="BD870" s="182" t="str">
        <f t="shared" si="523"/>
        <v/>
      </c>
      <c r="BE870" s="182" t="str">
        <f t="shared" si="524"/>
        <v/>
      </c>
      <c r="BF870" s="182" t="str">
        <f t="shared" si="525"/>
        <v/>
      </c>
      <c r="BG870" s="182" t="str">
        <f t="shared" si="526"/>
        <v/>
      </c>
      <c r="BH870" s="182" t="str">
        <f t="shared" si="527"/>
        <v/>
      </c>
      <c r="BI870" s="182" t="str">
        <f t="shared" si="528"/>
        <v/>
      </c>
      <c r="BJ870" s="182" t="str">
        <f t="shared" si="529"/>
        <v/>
      </c>
      <c r="BK870" s="182" t="str">
        <f t="shared" si="530"/>
        <v/>
      </c>
      <c r="BL870" s="182" t="str">
        <f t="shared" si="531"/>
        <v/>
      </c>
      <c r="BM870" s="182" t="str">
        <f t="shared" si="532"/>
        <v/>
      </c>
      <c r="BN870" s="182" t="str">
        <f t="shared" si="533"/>
        <v/>
      </c>
      <c r="BO870" s="182" t="str">
        <f t="shared" si="534"/>
        <v/>
      </c>
      <c r="BP870" s="182" t="str">
        <f t="shared" si="535"/>
        <v/>
      </c>
      <c r="BQ870" s="182" t="str">
        <f t="shared" si="536"/>
        <v/>
      </c>
      <c r="BR870" s="182" t="str">
        <f t="shared" si="537"/>
        <v/>
      </c>
      <c r="BS870" s="182" t="str">
        <f t="shared" si="538"/>
        <v/>
      </c>
      <c r="BT870" s="182" t="str">
        <f t="shared" si="539"/>
        <v/>
      </c>
      <c r="BU870" s="183" t="str">
        <f t="shared" si="540"/>
        <v/>
      </c>
      <c r="BV870" s="184" t="str">
        <f>IF('Cálculos '!C876="","",AVERAGE(AN870:BU870))</f>
        <v/>
      </c>
    </row>
    <row r="871" spans="2:74" ht="17.25" hidden="1" thickBot="1" x14ac:dyDescent="0.35">
      <c r="B871" s="165">
        <f t="shared" si="505"/>
        <v>869</v>
      </c>
      <c r="C871" s="171" t="str">
        <f>IF('Cálculos '!J877="","",'Cálculos '!J877)</f>
        <v/>
      </c>
      <c r="D871" s="172" t="str">
        <f>IF('Cálculos '!K877="","",'Cálculos '!K877)</f>
        <v/>
      </c>
      <c r="E871" s="172" t="str">
        <f>IF('Cálculos '!L877="","",'Cálculos '!L877)</f>
        <v/>
      </c>
      <c r="F871" s="172" t="str">
        <f>IF('Cálculos '!M877="","",'Cálculos '!M877)</f>
        <v/>
      </c>
      <c r="G871" s="172" t="str">
        <f>IF('Cálculos '!N877="","",'Cálculos '!N877)</f>
        <v/>
      </c>
      <c r="H871" s="172" t="str">
        <f>IF('Cálculos '!O877="","",'Cálculos '!O877)</f>
        <v/>
      </c>
      <c r="I871" s="172" t="str">
        <f>IF('Cálculos '!P877="","",'Cálculos '!P877)</f>
        <v/>
      </c>
      <c r="J871" s="172" t="str">
        <f>IF('Cálculos '!Q877="","",'Cálculos '!Q877)</f>
        <v/>
      </c>
      <c r="K871" s="172" t="str">
        <f>IF('Cálculos '!R877="","",'Cálculos '!R877)</f>
        <v/>
      </c>
      <c r="L871" s="172" t="str">
        <f>IF('Cálculos '!S877="","",'Cálculos '!S877)</f>
        <v/>
      </c>
      <c r="M871" s="172" t="str">
        <f>IF('Cálculos '!T877="","",'Cálculos '!T877)</f>
        <v/>
      </c>
      <c r="N871" s="172" t="str">
        <f>IF('Cálculos '!U877="","",'Cálculos '!U877)</f>
        <v/>
      </c>
      <c r="O871" s="172" t="str">
        <f>IF('Cálculos '!V877="","",'Cálculos '!V877)</f>
        <v/>
      </c>
      <c r="P871" s="172" t="str">
        <f>IF('Cálculos '!W877="","",'Cálculos '!W877)</f>
        <v/>
      </c>
      <c r="Q871" s="172" t="str">
        <f>IF('Cálculos '!X877="","",'Cálculos '!X877)</f>
        <v/>
      </c>
      <c r="R871" s="172" t="str">
        <f>IF('Cálculos '!Y877="","",'Cálculos '!Y877)</f>
        <v/>
      </c>
      <c r="S871" s="172" t="str">
        <f>IF('Cálculos '!Z877="","",'Cálculos '!Z877)</f>
        <v/>
      </c>
      <c r="T871" s="172" t="str">
        <f>IF('Cálculos '!AA877="","",'Cálculos '!AA877)</f>
        <v/>
      </c>
      <c r="U871" s="172" t="str">
        <f>IF('Cálculos '!AB877="","",'Cálculos '!AB877)</f>
        <v/>
      </c>
      <c r="V871" s="172" t="str">
        <f>IF('Cálculos '!AC877="","",'Cálculos '!AC877)</f>
        <v/>
      </c>
      <c r="W871" s="172" t="str">
        <f>IF('Cálculos '!AD877="","",'Cálculos '!AD877)</f>
        <v/>
      </c>
      <c r="X871" s="172" t="str">
        <f>IF('Cálculos '!AE877="","",'Cálculos '!AE877)</f>
        <v/>
      </c>
      <c r="Y871" s="172" t="str">
        <f>IF('Cálculos '!AF877="","",'Cálculos '!AF877)</f>
        <v/>
      </c>
      <c r="Z871" s="172" t="str">
        <f>IF('Cálculos '!AG877="","",'Cálculos '!AG877)</f>
        <v/>
      </c>
      <c r="AA871" s="172" t="str">
        <f>IF('Cálculos '!AH877="","",'Cálculos '!AH877)</f>
        <v/>
      </c>
      <c r="AB871" s="172" t="str">
        <f>IF('Cálculos '!AI877="","",'Cálculos '!AI877)</f>
        <v/>
      </c>
      <c r="AC871" s="172" t="str">
        <f>IF('Cálculos '!AJ877="","",'Cálculos '!AJ877)</f>
        <v/>
      </c>
      <c r="AD871" s="172" t="str">
        <f>IF('Cálculos '!AK877="","",'Cálculos '!AK877)</f>
        <v/>
      </c>
      <c r="AE871" s="172" t="str">
        <f>IF('Cálculos '!AL877="","",'Cálculos '!AL877)</f>
        <v/>
      </c>
      <c r="AF871" s="172" t="str">
        <f>IF('Cálculos '!AM877="","",'Cálculos '!AM877)</f>
        <v/>
      </c>
      <c r="AG871" s="172" t="str">
        <f>IF('Cálculos '!AN877="","",'Cálculos '!AN877)</f>
        <v/>
      </c>
      <c r="AH871" s="172" t="str">
        <f>IF('Cálculos '!AO877="","",'Cálculos '!AO877)</f>
        <v/>
      </c>
      <c r="AI871" s="172" t="str">
        <f>IF('Cálculos '!AP877="","",'Cálculos '!AP877)</f>
        <v/>
      </c>
      <c r="AJ871" s="443" t="str">
        <f>IF('Cálculos '!AQ877="","",'Cálculos '!AQ877)</f>
        <v/>
      </c>
      <c r="AK871" s="446" t="str">
        <f>IF('Cálculos '!D877="","",AVERAGE(C871:AJ871))</f>
        <v/>
      </c>
      <c r="AM871" s="181">
        <f t="shared" si="506"/>
        <v>869</v>
      </c>
      <c r="AN871" s="284" t="str">
        <f t="shared" si="507"/>
        <v/>
      </c>
      <c r="AO871" s="285" t="str">
        <f t="shared" si="508"/>
        <v/>
      </c>
      <c r="AP871" s="285" t="str">
        <f t="shared" si="509"/>
        <v/>
      </c>
      <c r="AQ871" s="285" t="str">
        <f t="shared" si="510"/>
        <v/>
      </c>
      <c r="AR871" s="182" t="str">
        <f t="shared" si="511"/>
        <v/>
      </c>
      <c r="AS871" s="182" t="str">
        <f t="shared" si="512"/>
        <v/>
      </c>
      <c r="AT871" s="182" t="str">
        <f t="shared" si="513"/>
        <v/>
      </c>
      <c r="AU871" s="182" t="str">
        <f t="shared" si="514"/>
        <v/>
      </c>
      <c r="AV871" s="182" t="str">
        <f t="shared" si="515"/>
        <v/>
      </c>
      <c r="AW871" s="182" t="str">
        <f t="shared" si="516"/>
        <v/>
      </c>
      <c r="AX871" s="182" t="str">
        <f t="shared" si="517"/>
        <v/>
      </c>
      <c r="AY871" s="182" t="str">
        <f t="shared" si="518"/>
        <v/>
      </c>
      <c r="AZ871" s="182" t="str">
        <f t="shared" si="519"/>
        <v/>
      </c>
      <c r="BA871" s="182" t="str">
        <f t="shared" si="520"/>
        <v/>
      </c>
      <c r="BB871" s="182" t="str">
        <f t="shared" si="521"/>
        <v/>
      </c>
      <c r="BC871" s="182" t="str">
        <f t="shared" si="522"/>
        <v/>
      </c>
      <c r="BD871" s="182" t="str">
        <f t="shared" si="523"/>
        <v/>
      </c>
      <c r="BE871" s="182" t="str">
        <f t="shared" si="524"/>
        <v/>
      </c>
      <c r="BF871" s="182" t="str">
        <f t="shared" si="525"/>
        <v/>
      </c>
      <c r="BG871" s="182" t="str">
        <f t="shared" si="526"/>
        <v/>
      </c>
      <c r="BH871" s="182" t="str">
        <f t="shared" si="527"/>
        <v/>
      </c>
      <c r="BI871" s="182" t="str">
        <f t="shared" si="528"/>
        <v/>
      </c>
      <c r="BJ871" s="182" t="str">
        <f t="shared" si="529"/>
        <v/>
      </c>
      <c r="BK871" s="182" t="str">
        <f t="shared" si="530"/>
        <v/>
      </c>
      <c r="BL871" s="182" t="str">
        <f t="shared" si="531"/>
        <v/>
      </c>
      <c r="BM871" s="182" t="str">
        <f t="shared" si="532"/>
        <v/>
      </c>
      <c r="BN871" s="182" t="str">
        <f t="shared" si="533"/>
        <v/>
      </c>
      <c r="BO871" s="182" t="str">
        <f t="shared" si="534"/>
        <v/>
      </c>
      <c r="BP871" s="182" t="str">
        <f t="shared" si="535"/>
        <v/>
      </c>
      <c r="BQ871" s="182" t="str">
        <f t="shared" si="536"/>
        <v/>
      </c>
      <c r="BR871" s="182" t="str">
        <f t="shared" si="537"/>
        <v/>
      </c>
      <c r="BS871" s="182" t="str">
        <f t="shared" si="538"/>
        <v/>
      </c>
      <c r="BT871" s="182" t="str">
        <f t="shared" si="539"/>
        <v/>
      </c>
      <c r="BU871" s="183" t="str">
        <f t="shared" si="540"/>
        <v/>
      </c>
      <c r="BV871" s="184" t="str">
        <f>IF('Cálculos '!C877="","",AVERAGE(AN871:BU871))</f>
        <v/>
      </c>
    </row>
    <row r="872" spans="2:74" ht="17.25" hidden="1" thickBot="1" x14ac:dyDescent="0.35">
      <c r="B872" s="165">
        <f t="shared" si="505"/>
        <v>870</v>
      </c>
      <c r="C872" s="171" t="str">
        <f>IF('Cálculos '!J878="","",'Cálculos '!J878)</f>
        <v/>
      </c>
      <c r="D872" s="172" t="str">
        <f>IF('Cálculos '!K878="","",'Cálculos '!K878)</f>
        <v/>
      </c>
      <c r="E872" s="172" t="str">
        <f>IF('Cálculos '!L878="","",'Cálculos '!L878)</f>
        <v/>
      </c>
      <c r="F872" s="172" t="str">
        <f>IF('Cálculos '!M878="","",'Cálculos '!M878)</f>
        <v/>
      </c>
      <c r="G872" s="172" t="str">
        <f>IF('Cálculos '!N878="","",'Cálculos '!N878)</f>
        <v/>
      </c>
      <c r="H872" s="172" t="str">
        <f>IF('Cálculos '!O878="","",'Cálculos '!O878)</f>
        <v/>
      </c>
      <c r="I872" s="172" t="str">
        <f>IF('Cálculos '!P878="","",'Cálculos '!P878)</f>
        <v/>
      </c>
      <c r="J872" s="172" t="str">
        <f>IF('Cálculos '!Q878="","",'Cálculos '!Q878)</f>
        <v/>
      </c>
      <c r="K872" s="172" t="str">
        <f>IF('Cálculos '!R878="","",'Cálculos '!R878)</f>
        <v/>
      </c>
      <c r="L872" s="172" t="str">
        <f>IF('Cálculos '!S878="","",'Cálculos '!S878)</f>
        <v/>
      </c>
      <c r="M872" s="172" t="str">
        <f>IF('Cálculos '!T878="","",'Cálculos '!T878)</f>
        <v/>
      </c>
      <c r="N872" s="172" t="str">
        <f>IF('Cálculos '!U878="","",'Cálculos '!U878)</f>
        <v/>
      </c>
      <c r="O872" s="172" t="str">
        <f>IF('Cálculos '!V878="","",'Cálculos '!V878)</f>
        <v/>
      </c>
      <c r="P872" s="172" t="str">
        <f>IF('Cálculos '!W878="","",'Cálculos '!W878)</f>
        <v/>
      </c>
      <c r="Q872" s="172" t="str">
        <f>IF('Cálculos '!X878="","",'Cálculos '!X878)</f>
        <v/>
      </c>
      <c r="R872" s="172" t="str">
        <f>IF('Cálculos '!Y878="","",'Cálculos '!Y878)</f>
        <v/>
      </c>
      <c r="S872" s="172" t="str">
        <f>IF('Cálculos '!Z878="","",'Cálculos '!Z878)</f>
        <v/>
      </c>
      <c r="T872" s="172" t="str">
        <f>IF('Cálculos '!AA878="","",'Cálculos '!AA878)</f>
        <v/>
      </c>
      <c r="U872" s="172" t="str">
        <f>IF('Cálculos '!AB878="","",'Cálculos '!AB878)</f>
        <v/>
      </c>
      <c r="V872" s="172" t="str">
        <f>IF('Cálculos '!AC878="","",'Cálculos '!AC878)</f>
        <v/>
      </c>
      <c r="W872" s="172" t="str">
        <f>IF('Cálculos '!AD878="","",'Cálculos '!AD878)</f>
        <v/>
      </c>
      <c r="X872" s="172" t="str">
        <f>IF('Cálculos '!AE878="","",'Cálculos '!AE878)</f>
        <v/>
      </c>
      <c r="Y872" s="172" t="str">
        <f>IF('Cálculos '!AF878="","",'Cálculos '!AF878)</f>
        <v/>
      </c>
      <c r="Z872" s="172" t="str">
        <f>IF('Cálculos '!AG878="","",'Cálculos '!AG878)</f>
        <v/>
      </c>
      <c r="AA872" s="172" t="str">
        <f>IF('Cálculos '!AH878="","",'Cálculos '!AH878)</f>
        <v/>
      </c>
      <c r="AB872" s="172" t="str">
        <f>IF('Cálculos '!AI878="","",'Cálculos '!AI878)</f>
        <v/>
      </c>
      <c r="AC872" s="172" t="str">
        <f>IF('Cálculos '!AJ878="","",'Cálculos '!AJ878)</f>
        <v/>
      </c>
      <c r="AD872" s="172" t="str">
        <f>IF('Cálculos '!AK878="","",'Cálculos '!AK878)</f>
        <v/>
      </c>
      <c r="AE872" s="172" t="str">
        <f>IF('Cálculos '!AL878="","",'Cálculos '!AL878)</f>
        <v/>
      </c>
      <c r="AF872" s="172" t="str">
        <f>IF('Cálculos '!AM878="","",'Cálculos '!AM878)</f>
        <v/>
      </c>
      <c r="AG872" s="172" t="str">
        <f>IF('Cálculos '!AN878="","",'Cálculos '!AN878)</f>
        <v/>
      </c>
      <c r="AH872" s="172" t="str">
        <f>IF('Cálculos '!AO878="","",'Cálculos '!AO878)</f>
        <v/>
      </c>
      <c r="AI872" s="172" t="str">
        <f>IF('Cálculos '!AP878="","",'Cálculos '!AP878)</f>
        <v/>
      </c>
      <c r="AJ872" s="443" t="str">
        <f>IF('Cálculos '!AQ878="","",'Cálculos '!AQ878)</f>
        <v/>
      </c>
      <c r="AK872" s="446" t="str">
        <f>IF('Cálculos '!D878="","",AVERAGE(C872:AJ872))</f>
        <v/>
      </c>
      <c r="AM872" s="181">
        <f t="shared" si="506"/>
        <v>870</v>
      </c>
      <c r="AN872" s="284" t="str">
        <f t="shared" si="507"/>
        <v/>
      </c>
      <c r="AO872" s="285" t="str">
        <f t="shared" si="508"/>
        <v/>
      </c>
      <c r="AP872" s="285" t="str">
        <f t="shared" si="509"/>
        <v/>
      </c>
      <c r="AQ872" s="285" t="str">
        <f t="shared" si="510"/>
        <v/>
      </c>
      <c r="AR872" s="182" t="str">
        <f t="shared" si="511"/>
        <v/>
      </c>
      <c r="AS872" s="182" t="str">
        <f t="shared" si="512"/>
        <v/>
      </c>
      <c r="AT872" s="182" t="str">
        <f t="shared" si="513"/>
        <v/>
      </c>
      <c r="AU872" s="182" t="str">
        <f t="shared" si="514"/>
        <v/>
      </c>
      <c r="AV872" s="182" t="str">
        <f t="shared" si="515"/>
        <v/>
      </c>
      <c r="AW872" s="182" t="str">
        <f t="shared" si="516"/>
        <v/>
      </c>
      <c r="AX872" s="182" t="str">
        <f t="shared" si="517"/>
        <v/>
      </c>
      <c r="AY872" s="182" t="str">
        <f t="shared" si="518"/>
        <v/>
      </c>
      <c r="AZ872" s="182" t="str">
        <f t="shared" si="519"/>
        <v/>
      </c>
      <c r="BA872" s="182" t="str">
        <f t="shared" si="520"/>
        <v/>
      </c>
      <c r="BB872" s="182" t="str">
        <f t="shared" si="521"/>
        <v/>
      </c>
      <c r="BC872" s="182" t="str">
        <f t="shared" si="522"/>
        <v/>
      </c>
      <c r="BD872" s="182" t="str">
        <f t="shared" si="523"/>
        <v/>
      </c>
      <c r="BE872" s="182" t="str">
        <f t="shared" si="524"/>
        <v/>
      </c>
      <c r="BF872" s="182" t="str">
        <f t="shared" si="525"/>
        <v/>
      </c>
      <c r="BG872" s="182" t="str">
        <f t="shared" si="526"/>
        <v/>
      </c>
      <c r="BH872" s="182" t="str">
        <f t="shared" si="527"/>
        <v/>
      </c>
      <c r="BI872" s="182" t="str">
        <f t="shared" si="528"/>
        <v/>
      </c>
      <c r="BJ872" s="182" t="str">
        <f t="shared" si="529"/>
        <v/>
      </c>
      <c r="BK872" s="182" t="str">
        <f t="shared" si="530"/>
        <v/>
      </c>
      <c r="BL872" s="182" t="str">
        <f t="shared" si="531"/>
        <v/>
      </c>
      <c r="BM872" s="182" t="str">
        <f t="shared" si="532"/>
        <v/>
      </c>
      <c r="BN872" s="182" t="str">
        <f t="shared" si="533"/>
        <v/>
      </c>
      <c r="BO872" s="182" t="str">
        <f t="shared" si="534"/>
        <v/>
      </c>
      <c r="BP872" s="182" t="str">
        <f t="shared" si="535"/>
        <v/>
      </c>
      <c r="BQ872" s="182" t="str">
        <f t="shared" si="536"/>
        <v/>
      </c>
      <c r="BR872" s="182" t="str">
        <f t="shared" si="537"/>
        <v/>
      </c>
      <c r="BS872" s="182" t="str">
        <f t="shared" si="538"/>
        <v/>
      </c>
      <c r="BT872" s="182" t="str">
        <f t="shared" si="539"/>
        <v/>
      </c>
      <c r="BU872" s="183" t="str">
        <f t="shared" si="540"/>
        <v/>
      </c>
      <c r="BV872" s="184" t="str">
        <f>IF('Cálculos '!C878="","",AVERAGE(AN872:BU872))</f>
        <v/>
      </c>
    </row>
    <row r="873" spans="2:74" ht="17.25" hidden="1" thickBot="1" x14ac:dyDescent="0.35">
      <c r="B873" s="165">
        <f t="shared" si="505"/>
        <v>871</v>
      </c>
      <c r="C873" s="171" t="str">
        <f>IF('Cálculos '!J879="","",'Cálculos '!J879)</f>
        <v/>
      </c>
      <c r="D873" s="172" t="str">
        <f>IF('Cálculos '!K879="","",'Cálculos '!K879)</f>
        <v/>
      </c>
      <c r="E873" s="172" t="str">
        <f>IF('Cálculos '!L879="","",'Cálculos '!L879)</f>
        <v/>
      </c>
      <c r="F873" s="172" t="str">
        <f>IF('Cálculos '!M879="","",'Cálculos '!M879)</f>
        <v/>
      </c>
      <c r="G873" s="172" t="str">
        <f>IF('Cálculos '!N879="","",'Cálculos '!N879)</f>
        <v/>
      </c>
      <c r="H873" s="172" t="str">
        <f>IF('Cálculos '!O879="","",'Cálculos '!O879)</f>
        <v/>
      </c>
      <c r="I873" s="172" t="str">
        <f>IF('Cálculos '!P879="","",'Cálculos '!P879)</f>
        <v/>
      </c>
      <c r="J873" s="172" t="str">
        <f>IF('Cálculos '!Q879="","",'Cálculos '!Q879)</f>
        <v/>
      </c>
      <c r="K873" s="172" t="str">
        <f>IF('Cálculos '!R879="","",'Cálculos '!R879)</f>
        <v/>
      </c>
      <c r="L873" s="172" t="str">
        <f>IF('Cálculos '!S879="","",'Cálculos '!S879)</f>
        <v/>
      </c>
      <c r="M873" s="172" t="str">
        <f>IF('Cálculos '!T879="","",'Cálculos '!T879)</f>
        <v/>
      </c>
      <c r="N873" s="172" t="str">
        <f>IF('Cálculos '!U879="","",'Cálculos '!U879)</f>
        <v/>
      </c>
      <c r="O873" s="172" t="str">
        <f>IF('Cálculos '!V879="","",'Cálculos '!V879)</f>
        <v/>
      </c>
      <c r="P873" s="172" t="str">
        <f>IF('Cálculos '!W879="","",'Cálculos '!W879)</f>
        <v/>
      </c>
      <c r="Q873" s="172" t="str">
        <f>IF('Cálculos '!X879="","",'Cálculos '!X879)</f>
        <v/>
      </c>
      <c r="R873" s="172" t="str">
        <f>IF('Cálculos '!Y879="","",'Cálculos '!Y879)</f>
        <v/>
      </c>
      <c r="S873" s="172" t="str">
        <f>IF('Cálculos '!Z879="","",'Cálculos '!Z879)</f>
        <v/>
      </c>
      <c r="T873" s="172" t="str">
        <f>IF('Cálculos '!AA879="","",'Cálculos '!AA879)</f>
        <v/>
      </c>
      <c r="U873" s="172" t="str">
        <f>IF('Cálculos '!AB879="","",'Cálculos '!AB879)</f>
        <v/>
      </c>
      <c r="V873" s="172" t="str">
        <f>IF('Cálculos '!AC879="","",'Cálculos '!AC879)</f>
        <v/>
      </c>
      <c r="W873" s="172" t="str">
        <f>IF('Cálculos '!AD879="","",'Cálculos '!AD879)</f>
        <v/>
      </c>
      <c r="X873" s="172" t="str">
        <f>IF('Cálculos '!AE879="","",'Cálculos '!AE879)</f>
        <v/>
      </c>
      <c r="Y873" s="172" t="str">
        <f>IF('Cálculos '!AF879="","",'Cálculos '!AF879)</f>
        <v/>
      </c>
      <c r="Z873" s="172" t="str">
        <f>IF('Cálculos '!AG879="","",'Cálculos '!AG879)</f>
        <v/>
      </c>
      <c r="AA873" s="172" t="str">
        <f>IF('Cálculos '!AH879="","",'Cálculos '!AH879)</f>
        <v/>
      </c>
      <c r="AB873" s="172" t="str">
        <f>IF('Cálculos '!AI879="","",'Cálculos '!AI879)</f>
        <v/>
      </c>
      <c r="AC873" s="172" t="str">
        <f>IF('Cálculos '!AJ879="","",'Cálculos '!AJ879)</f>
        <v/>
      </c>
      <c r="AD873" s="172" t="str">
        <f>IF('Cálculos '!AK879="","",'Cálculos '!AK879)</f>
        <v/>
      </c>
      <c r="AE873" s="172" t="str">
        <f>IF('Cálculos '!AL879="","",'Cálculos '!AL879)</f>
        <v/>
      </c>
      <c r="AF873" s="172" t="str">
        <f>IF('Cálculos '!AM879="","",'Cálculos '!AM879)</f>
        <v/>
      </c>
      <c r="AG873" s="172" t="str">
        <f>IF('Cálculos '!AN879="","",'Cálculos '!AN879)</f>
        <v/>
      </c>
      <c r="AH873" s="172" t="str">
        <f>IF('Cálculos '!AO879="","",'Cálculos '!AO879)</f>
        <v/>
      </c>
      <c r="AI873" s="172" t="str">
        <f>IF('Cálculos '!AP879="","",'Cálculos '!AP879)</f>
        <v/>
      </c>
      <c r="AJ873" s="443" t="str">
        <f>IF('Cálculos '!AQ879="","",'Cálculos '!AQ879)</f>
        <v/>
      </c>
      <c r="AK873" s="446" t="str">
        <f>IF('Cálculos '!D879="","",AVERAGE(C873:AJ873))</f>
        <v/>
      </c>
      <c r="AM873" s="181">
        <f t="shared" si="506"/>
        <v>871</v>
      </c>
      <c r="AN873" s="284" t="str">
        <f t="shared" si="507"/>
        <v/>
      </c>
      <c r="AO873" s="285" t="str">
        <f t="shared" si="508"/>
        <v/>
      </c>
      <c r="AP873" s="285" t="str">
        <f t="shared" si="509"/>
        <v/>
      </c>
      <c r="AQ873" s="285" t="str">
        <f t="shared" si="510"/>
        <v/>
      </c>
      <c r="AR873" s="182" t="str">
        <f t="shared" si="511"/>
        <v/>
      </c>
      <c r="AS873" s="182" t="str">
        <f t="shared" si="512"/>
        <v/>
      </c>
      <c r="AT873" s="182" t="str">
        <f t="shared" si="513"/>
        <v/>
      </c>
      <c r="AU873" s="182" t="str">
        <f t="shared" si="514"/>
        <v/>
      </c>
      <c r="AV873" s="182" t="str">
        <f t="shared" si="515"/>
        <v/>
      </c>
      <c r="AW873" s="182" t="str">
        <f t="shared" si="516"/>
        <v/>
      </c>
      <c r="AX873" s="182" t="str">
        <f t="shared" si="517"/>
        <v/>
      </c>
      <c r="AY873" s="182" t="str">
        <f t="shared" si="518"/>
        <v/>
      </c>
      <c r="AZ873" s="182" t="str">
        <f t="shared" si="519"/>
        <v/>
      </c>
      <c r="BA873" s="182" t="str">
        <f t="shared" si="520"/>
        <v/>
      </c>
      <c r="BB873" s="182" t="str">
        <f t="shared" si="521"/>
        <v/>
      </c>
      <c r="BC873" s="182" t="str">
        <f t="shared" si="522"/>
        <v/>
      </c>
      <c r="BD873" s="182" t="str">
        <f t="shared" si="523"/>
        <v/>
      </c>
      <c r="BE873" s="182" t="str">
        <f t="shared" si="524"/>
        <v/>
      </c>
      <c r="BF873" s="182" t="str">
        <f t="shared" si="525"/>
        <v/>
      </c>
      <c r="BG873" s="182" t="str">
        <f t="shared" si="526"/>
        <v/>
      </c>
      <c r="BH873" s="182" t="str">
        <f t="shared" si="527"/>
        <v/>
      </c>
      <c r="BI873" s="182" t="str">
        <f t="shared" si="528"/>
        <v/>
      </c>
      <c r="BJ873" s="182" t="str">
        <f t="shared" si="529"/>
        <v/>
      </c>
      <c r="BK873" s="182" t="str">
        <f t="shared" si="530"/>
        <v/>
      </c>
      <c r="BL873" s="182" t="str">
        <f t="shared" si="531"/>
        <v/>
      </c>
      <c r="BM873" s="182" t="str">
        <f t="shared" si="532"/>
        <v/>
      </c>
      <c r="BN873" s="182" t="str">
        <f t="shared" si="533"/>
        <v/>
      </c>
      <c r="BO873" s="182" t="str">
        <f t="shared" si="534"/>
        <v/>
      </c>
      <c r="BP873" s="182" t="str">
        <f t="shared" si="535"/>
        <v/>
      </c>
      <c r="BQ873" s="182" t="str">
        <f t="shared" si="536"/>
        <v/>
      </c>
      <c r="BR873" s="182" t="str">
        <f t="shared" si="537"/>
        <v/>
      </c>
      <c r="BS873" s="182" t="str">
        <f t="shared" si="538"/>
        <v/>
      </c>
      <c r="BT873" s="182" t="str">
        <f t="shared" si="539"/>
        <v/>
      </c>
      <c r="BU873" s="183" t="str">
        <f t="shared" si="540"/>
        <v/>
      </c>
      <c r="BV873" s="184" t="str">
        <f>IF('Cálculos '!C879="","",AVERAGE(AN873:BU873))</f>
        <v/>
      </c>
    </row>
    <row r="874" spans="2:74" ht="17.25" hidden="1" thickBot="1" x14ac:dyDescent="0.35">
      <c r="B874" s="165">
        <f t="shared" si="505"/>
        <v>872</v>
      </c>
      <c r="C874" s="171" t="str">
        <f>IF('Cálculos '!J880="","",'Cálculos '!J880)</f>
        <v/>
      </c>
      <c r="D874" s="172" t="str">
        <f>IF('Cálculos '!K880="","",'Cálculos '!K880)</f>
        <v/>
      </c>
      <c r="E874" s="172" t="str">
        <f>IF('Cálculos '!L880="","",'Cálculos '!L880)</f>
        <v/>
      </c>
      <c r="F874" s="172" t="str">
        <f>IF('Cálculos '!M880="","",'Cálculos '!M880)</f>
        <v/>
      </c>
      <c r="G874" s="172" t="str">
        <f>IF('Cálculos '!N880="","",'Cálculos '!N880)</f>
        <v/>
      </c>
      <c r="H874" s="172" t="str">
        <f>IF('Cálculos '!O880="","",'Cálculos '!O880)</f>
        <v/>
      </c>
      <c r="I874" s="172" t="str">
        <f>IF('Cálculos '!P880="","",'Cálculos '!P880)</f>
        <v/>
      </c>
      <c r="J874" s="172" t="str">
        <f>IF('Cálculos '!Q880="","",'Cálculos '!Q880)</f>
        <v/>
      </c>
      <c r="K874" s="172" t="str">
        <f>IF('Cálculos '!R880="","",'Cálculos '!R880)</f>
        <v/>
      </c>
      <c r="L874" s="172" t="str">
        <f>IF('Cálculos '!S880="","",'Cálculos '!S880)</f>
        <v/>
      </c>
      <c r="M874" s="172" t="str">
        <f>IF('Cálculos '!T880="","",'Cálculos '!T880)</f>
        <v/>
      </c>
      <c r="N874" s="172" t="str">
        <f>IF('Cálculos '!U880="","",'Cálculos '!U880)</f>
        <v/>
      </c>
      <c r="O874" s="172" t="str">
        <f>IF('Cálculos '!V880="","",'Cálculos '!V880)</f>
        <v/>
      </c>
      <c r="P874" s="172" t="str">
        <f>IF('Cálculos '!W880="","",'Cálculos '!W880)</f>
        <v/>
      </c>
      <c r="Q874" s="172" t="str">
        <f>IF('Cálculos '!X880="","",'Cálculos '!X880)</f>
        <v/>
      </c>
      <c r="R874" s="172" t="str">
        <f>IF('Cálculos '!Y880="","",'Cálculos '!Y880)</f>
        <v/>
      </c>
      <c r="S874" s="172" t="str">
        <f>IF('Cálculos '!Z880="","",'Cálculos '!Z880)</f>
        <v/>
      </c>
      <c r="T874" s="172" t="str">
        <f>IF('Cálculos '!AA880="","",'Cálculos '!AA880)</f>
        <v/>
      </c>
      <c r="U874" s="172" t="str">
        <f>IF('Cálculos '!AB880="","",'Cálculos '!AB880)</f>
        <v/>
      </c>
      <c r="V874" s="172" t="str">
        <f>IF('Cálculos '!AC880="","",'Cálculos '!AC880)</f>
        <v/>
      </c>
      <c r="W874" s="172" t="str">
        <f>IF('Cálculos '!AD880="","",'Cálculos '!AD880)</f>
        <v/>
      </c>
      <c r="X874" s="172" t="str">
        <f>IF('Cálculos '!AE880="","",'Cálculos '!AE880)</f>
        <v/>
      </c>
      <c r="Y874" s="172" t="str">
        <f>IF('Cálculos '!AF880="","",'Cálculos '!AF880)</f>
        <v/>
      </c>
      <c r="Z874" s="172" t="str">
        <f>IF('Cálculos '!AG880="","",'Cálculos '!AG880)</f>
        <v/>
      </c>
      <c r="AA874" s="172" t="str">
        <f>IF('Cálculos '!AH880="","",'Cálculos '!AH880)</f>
        <v/>
      </c>
      <c r="AB874" s="172" t="str">
        <f>IF('Cálculos '!AI880="","",'Cálculos '!AI880)</f>
        <v/>
      </c>
      <c r="AC874" s="172" t="str">
        <f>IF('Cálculos '!AJ880="","",'Cálculos '!AJ880)</f>
        <v/>
      </c>
      <c r="AD874" s="172" t="str">
        <f>IF('Cálculos '!AK880="","",'Cálculos '!AK880)</f>
        <v/>
      </c>
      <c r="AE874" s="172" t="str">
        <f>IF('Cálculos '!AL880="","",'Cálculos '!AL880)</f>
        <v/>
      </c>
      <c r="AF874" s="172" t="str">
        <f>IF('Cálculos '!AM880="","",'Cálculos '!AM880)</f>
        <v/>
      </c>
      <c r="AG874" s="172" t="str">
        <f>IF('Cálculos '!AN880="","",'Cálculos '!AN880)</f>
        <v/>
      </c>
      <c r="AH874" s="172" t="str">
        <f>IF('Cálculos '!AO880="","",'Cálculos '!AO880)</f>
        <v/>
      </c>
      <c r="AI874" s="172" t="str">
        <f>IF('Cálculos '!AP880="","",'Cálculos '!AP880)</f>
        <v/>
      </c>
      <c r="AJ874" s="443" t="str">
        <f>IF('Cálculos '!AQ880="","",'Cálculos '!AQ880)</f>
        <v/>
      </c>
      <c r="AK874" s="446" t="str">
        <f>IF('Cálculos '!D880="","",AVERAGE(C874:AJ874))</f>
        <v/>
      </c>
      <c r="AM874" s="181">
        <f t="shared" si="506"/>
        <v>872</v>
      </c>
      <c r="AN874" s="284" t="str">
        <f t="shared" si="507"/>
        <v/>
      </c>
      <c r="AO874" s="285" t="str">
        <f t="shared" si="508"/>
        <v/>
      </c>
      <c r="AP874" s="285" t="str">
        <f t="shared" si="509"/>
        <v/>
      </c>
      <c r="AQ874" s="285" t="str">
        <f t="shared" si="510"/>
        <v/>
      </c>
      <c r="AR874" s="182" t="str">
        <f t="shared" si="511"/>
        <v/>
      </c>
      <c r="AS874" s="182" t="str">
        <f t="shared" si="512"/>
        <v/>
      </c>
      <c r="AT874" s="182" t="str">
        <f t="shared" si="513"/>
        <v/>
      </c>
      <c r="AU874" s="182" t="str">
        <f t="shared" si="514"/>
        <v/>
      </c>
      <c r="AV874" s="182" t="str">
        <f t="shared" si="515"/>
        <v/>
      </c>
      <c r="AW874" s="182" t="str">
        <f t="shared" si="516"/>
        <v/>
      </c>
      <c r="AX874" s="182" t="str">
        <f t="shared" si="517"/>
        <v/>
      </c>
      <c r="AY874" s="182" t="str">
        <f t="shared" si="518"/>
        <v/>
      </c>
      <c r="AZ874" s="182" t="str">
        <f t="shared" si="519"/>
        <v/>
      </c>
      <c r="BA874" s="182" t="str">
        <f t="shared" si="520"/>
        <v/>
      </c>
      <c r="BB874" s="182" t="str">
        <f t="shared" si="521"/>
        <v/>
      </c>
      <c r="BC874" s="182" t="str">
        <f t="shared" si="522"/>
        <v/>
      </c>
      <c r="BD874" s="182" t="str">
        <f t="shared" si="523"/>
        <v/>
      </c>
      <c r="BE874" s="182" t="str">
        <f t="shared" si="524"/>
        <v/>
      </c>
      <c r="BF874" s="182" t="str">
        <f t="shared" si="525"/>
        <v/>
      </c>
      <c r="BG874" s="182" t="str">
        <f t="shared" si="526"/>
        <v/>
      </c>
      <c r="BH874" s="182" t="str">
        <f t="shared" si="527"/>
        <v/>
      </c>
      <c r="BI874" s="182" t="str">
        <f t="shared" si="528"/>
        <v/>
      </c>
      <c r="BJ874" s="182" t="str">
        <f t="shared" si="529"/>
        <v/>
      </c>
      <c r="BK874" s="182" t="str">
        <f t="shared" si="530"/>
        <v/>
      </c>
      <c r="BL874" s="182" t="str">
        <f t="shared" si="531"/>
        <v/>
      </c>
      <c r="BM874" s="182" t="str">
        <f t="shared" si="532"/>
        <v/>
      </c>
      <c r="BN874" s="182" t="str">
        <f t="shared" si="533"/>
        <v/>
      </c>
      <c r="BO874" s="182" t="str">
        <f t="shared" si="534"/>
        <v/>
      </c>
      <c r="BP874" s="182" t="str">
        <f t="shared" si="535"/>
        <v/>
      </c>
      <c r="BQ874" s="182" t="str">
        <f t="shared" si="536"/>
        <v/>
      </c>
      <c r="BR874" s="182" t="str">
        <f t="shared" si="537"/>
        <v/>
      </c>
      <c r="BS874" s="182" t="str">
        <f t="shared" si="538"/>
        <v/>
      </c>
      <c r="BT874" s="182" t="str">
        <f t="shared" si="539"/>
        <v/>
      </c>
      <c r="BU874" s="183" t="str">
        <f t="shared" si="540"/>
        <v/>
      </c>
      <c r="BV874" s="184" t="str">
        <f>IF('Cálculos '!C880="","",AVERAGE(AN874:BU874))</f>
        <v/>
      </c>
    </row>
    <row r="875" spans="2:74" ht="17.25" hidden="1" thickBot="1" x14ac:dyDescent="0.35">
      <c r="B875" s="165">
        <f t="shared" si="505"/>
        <v>873</v>
      </c>
      <c r="C875" s="171" t="str">
        <f>IF('Cálculos '!J881="","",'Cálculos '!J881)</f>
        <v/>
      </c>
      <c r="D875" s="172" t="str">
        <f>IF('Cálculos '!K881="","",'Cálculos '!K881)</f>
        <v/>
      </c>
      <c r="E875" s="172" t="str">
        <f>IF('Cálculos '!L881="","",'Cálculos '!L881)</f>
        <v/>
      </c>
      <c r="F875" s="172" t="str">
        <f>IF('Cálculos '!M881="","",'Cálculos '!M881)</f>
        <v/>
      </c>
      <c r="G875" s="172" t="str">
        <f>IF('Cálculos '!N881="","",'Cálculos '!N881)</f>
        <v/>
      </c>
      <c r="H875" s="172" t="str">
        <f>IF('Cálculos '!O881="","",'Cálculos '!O881)</f>
        <v/>
      </c>
      <c r="I875" s="172" t="str">
        <f>IF('Cálculos '!P881="","",'Cálculos '!P881)</f>
        <v/>
      </c>
      <c r="J875" s="172" t="str">
        <f>IF('Cálculos '!Q881="","",'Cálculos '!Q881)</f>
        <v/>
      </c>
      <c r="K875" s="172" t="str">
        <f>IF('Cálculos '!R881="","",'Cálculos '!R881)</f>
        <v/>
      </c>
      <c r="L875" s="172" t="str">
        <f>IF('Cálculos '!S881="","",'Cálculos '!S881)</f>
        <v/>
      </c>
      <c r="M875" s="172" t="str">
        <f>IF('Cálculos '!T881="","",'Cálculos '!T881)</f>
        <v/>
      </c>
      <c r="N875" s="172" t="str">
        <f>IF('Cálculos '!U881="","",'Cálculos '!U881)</f>
        <v/>
      </c>
      <c r="O875" s="172" t="str">
        <f>IF('Cálculos '!V881="","",'Cálculos '!V881)</f>
        <v/>
      </c>
      <c r="P875" s="172" t="str">
        <f>IF('Cálculos '!W881="","",'Cálculos '!W881)</f>
        <v/>
      </c>
      <c r="Q875" s="172" t="str">
        <f>IF('Cálculos '!X881="","",'Cálculos '!X881)</f>
        <v/>
      </c>
      <c r="R875" s="172" t="str">
        <f>IF('Cálculos '!Y881="","",'Cálculos '!Y881)</f>
        <v/>
      </c>
      <c r="S875" s="172" t="str">
        <f>IF('Cálculos '!Z881="","",'Cálculos '!Z881)</f>
        <v/>
      </c>
      <c r="T875" s="172" t="str">
        <f>IF('Cálculos '!AA881="","",'Cálculos '!AA881)</f>
        <v/>
      </c>
      <c r="U875" s="172" t="str">
        <f>IF('Cálculos '!AB881="","",'Cálculos '!AB881)</f>
        <v/>
      </c>
      <c r="V875" s="172" t="str">
        <f>IF('Cálculos '!AC881="","",'Cálculos '!AC881)</f>
        <v/>
      </c>
      <c r="W875" s="172" t="str">
        <f>IF('Cálculos '!AD881="","",'Cálculos '!AD881)</f>
        <v/>
      </c>
      <c r="X875" s="172" t="str">
        <f>IF('Cálculos '!AE881="","",'Cálculos '!AE881)</f>
        <v/>
      </c>
      <c r="Y875" s="172" t="str">
        <f>IF('Cálculos '!AF881="","",'Cálculos '!AF881)</f>
        <v/>
      </c>
      <c r="Z875" s="172" t="str">
        <f>IF('Cálculos '!AG881="","",'Cálculos '!AG881)</f>
        <v/>
      </c>
      <c r="AA875" s="172" t="str">
        <f>IF('Cálculos '!AH881="","",'Cálculos '!AH881)</f>
        <v/>
      </c>
      <c r="AB875" s="172" t="str">
        <f>IF('Cálculos '!AI881="","",'Cálculos '!AI881)</f>
        <v/>
      </c>
      <c r="AC875" s="172" t="str">
        <f>IF('Cálculos '!AJ881="","",'Cálculos '!AJ881)</f>
        <v/>
      </c>
      <c r="AD875" s="172" t="str">
        <f>IF('Cálculos '!AK881="","",'Cálculos '!AK881)</f>
        <v/>
      </c>
      <c r="AE875" s="172" t="str">
        <f>IF('Cálculos '!AL881="","",'Cálculos '!AL881)</f>
        <v/>
      </c>
      <c r="AF875" s="172" t="str">
        <f>IF('Cálculos '!AM881="","",'Cálculos '!AM881)</f>
        <v/>
      </c>
      <c r="AG875" s="172" t="str">
        <f>IF('Cálculos '!AN881="","",'Cálculos '!AN881)</f>
        <v/>
      </c>
      <c r="AH875" s="172" t="str">
        <f>IF('Cálculos '!AO881="","",'Cálculos '!AO881)</f>
        <v/>
      </c>
      <c r="AI875" s="172" t="str">
        <f>IF('Cálculos '!AP881="","",'Cálculos '!AP881)</f>
        <v/>
      </c>
      <c r="AJ875" s="443" t="str">
        <f>IF('Cálculos '!AQ881="","",'Cálculos '!AQ881)</f>
        <v/>
      </c>
      <c r="AK875" s="446" t="str">
        <f>IF('Cálculos '!D881="","",AVERAGE(C875:AJ875))</f>
        <v/>
      </c>
      <c r="AM875" s="181">
        <f t="shared" si="506"/>
        <v>873</v>
      </c>
      <c r="AN875" s="284" t="str">
        <f t="shared" si="507"/>
        <v/>
      </c>
      <c r="AO875" s="285" t="str">
        <f t="shared" si="508"/>
        <v/>
      </c>
      <c r="AP875" s="285" t="str">
        <f t="shared" si="509"/>
        <v/>
      </c>
      <c r="AQ875" s="285" t="str">
        <f t="shared" si="510"/>
        <v/>
      </c>
      <c r="AR875" s="182" t="str">
        <f t="shared" si="511"/>
        <v/>
      </c>
      <c r="AS875" s="182" t="str">
        <f t="shared" si="512"/>
        <v/>
      </c>
      <c r="AT875" s="182" t="str">
        <f t="shared" si="513"/>
        <v/>
      </c>
      <c r="AU875" s="182" t="str">
        <f t="shared" si="514"/>
        <v/>
      </c>
      <c r="AV875" s="182" t="str">
        <f t="shared" si="515"/>
        <v/>
      </c>
      <c r="AW875" s="182" t="str">
        <f t="shared" si="516"/>
        <v/>
      </c>
      <c r="AX875" s="182" t="str">
        <f t="shared" si="517"/>
        <v/>
      </c>
      <c r="AY875" s="182" t="str">
        <f t="shared" si="518"/>
        <v/>
      </c>
      <c r="AZ875" s="182" t="str">
        <f t="shared" si="519"/>
        <v/>
      </c>
      <c r="BA875" s="182" t="str">
        <f t="shared" si="520"/>
        <v/>
      </c>
      <c r="BB875" s="182" t="str">
        <f t="shared" si="521"/>
        <v/>
      </c>
      <c r="BC875" s="182" t="str">
        <f t="shared" si="522"/>
        <v/>
      </c>
      <c r="BD875" s="182" t="str">
        <f t="shared" si="523"/>
        <v/>
      </c>
      <c r="BE875" s="182" t="str">
        <f t="shared" si="524"/>
        <v/>
      </c>
      <c r="BF875" s="182" t="str">
        <f t="shared" si="525"/>
        <v/>
      </c>
      <c r="BG875" s="182" t="str">
        <f t="shared" si="526"/>
        <v/>
      </c>
      <c r="BH875" s="182" t="str">
        <f t="shared" si="527"/>
        <v/>
      </c>
      <c r="BI875" s="182" t="str">
        <f t="shared" si="528"/>
        <v/>
      </c>
      <c r="BJ875" s="182" t="str">
        <f t="shared" si="529"/>
        <v/>
      </c>
      <c r="BK875" s="182" t="str">
        <f t="shared" si="530"/>
        <v/>
      </c>
      <c r="BL875" s="182" t="str">
        <f t="shared" si="531"/>
        <v/>
      </c>
      <c r="BM875" s="182" t="str">
        <f t="shared" si="532"/>
        <v/>
      </c>
      <c r="BN875" s="182" t="str">
        <f t="shared" si="533"/>
        <v/>
      </c>
      <c r="BO875" s="182" t="str">
        <f t="shared" si="534"/>
        <v/>
      </c>
      <c r="BP875" s="182" t="str">
        <f t="shared" si="535"/>
        <v/>
      </c>
      <c r="BQ875" s="182" t="str">
        <f t="shared" si="536"/>
        <v/>
      </c>
      <c r="BR875" s="182" t="str">
        <f t="shared" si="537"/>
        <v/>
      </c>
      <c r="BS875" s="182" t="str">
        <f t="shared" si="538"/>
        <v/>
      </c>
      <c r="BT875" s="182" t="str">
        <f t="shared" si="539"/>
        <v/>
      </c>
      <c r="BU875" s="183" t="str">
        <f t="shared" si="540"/>
        <v/>
      </c>
      <c r="BV875" s="184" t="str">
        <f>IF('Cálculos '!C881="","",AVERAGE(AN875:BU875))</f>
        <v/>
      </c>
    </row>
    <row r="876" spans="2:74" ht="17.25" hidden="1" thickBot="1" x14ac:dyDescent="0.35">
      <c r="B876" s="165">
        <f t="shared" si="505"/>
        <v>874</v>
      </c>
      <c r="C876" s="171" t="str">
        <f>IF('Cálculos '!J882="","",'Cálculos '!J882)</f>
        <v/>
      </c>
      <c r="D876" s="172" t="str">
        <f>IF('Cálculos '!K882="","",'Cálculos '!K882)</f>
        <v/>
      </c>
      <c r="E876" s="172" t="str">
        <f>IF('Cálculos '!L882="","",'Cálculos '!L882)</f>
        <v/>
      </c>
      <c r="F876" s="172" t="str">
        <f>IF('Cálculos '!M882="","",'Cálculos '!M882)</f>
        <v/>
      </c>
      <c r="G876" s="172" t="str">
        <f>IF('Cálculos '!N882="","",'Cálculos '!N882)</f>
        <v/>
      </c>
      <c r="H876" s="172" t="str">
        <f>IF('Cálculos '!O882="","",'Cálculos '!O882)</f>
        <v/>
      </c>
      <c r="I876" s="172" t="str">
        <f>IF('Cálculos '!P882="","",'Cálculos '!P882)</f>
        <v/>
      </c>
      <c r="J876" s="172" t="str">
        <f>IF('Cálculos '!Q882="","",'Cálculos '!Q882)</f>
        <v/>
      </c>
      <c r="K876" s="172" t="str">
        <f>IF('Cálculos '!R882="","",'Cálculos '!R882)</f>
        <v/>
      </c>
      <c r="L876" s="172" t="str">
        <f>IF('Cálculos '!S882="","",'Cálculos '!S882)</f>
        <v/>
      </c>
      <c r="M876" s="172" t="str">
        <f>IF('Cálculos '!T882="","",'Cálculos '!T882)</f>
        <v/>
      </c>
      <c r="N876" s="172" t="str">
        <f>IF('Cálculos '!U882="","",'Cálculos '!U882)</f>
        <v/>
      </c>
      <c r="O876" s="172" t="str">
        <f>IF('Cálculos '!V882="","",'Cálculos '!V882)</f>
        <v/>
      </c>
      <c r="P876" s="172" t="str">
        <f>IF('Cálculos '!W882="","",'Cálculos '!W882)</f>
        <v/>
      </c>
      <c r="Q876" s="172" t="str">
        <f>IF('Cálculos '!X882="","",'Cálculos '!X882)</f>
        <v/>
      </c>
      <c r="R876" s="172" t="str">
        <f>IF('Cálculos '!Y882="","",'Cálculos '!Y882)</f>
        <v/>
      </c>
      <c r="S876" s="172" t="str">
        <f>IF('Cálculos '!Z882="","",'Cálculos '!Z882)</f>
        <v/>
      </c>
      <c r="T876" s="172" t="str">
        <f>IF('Cálculos '!AA882="","",'Cálculos '!AA882)</f>
        <v/>
      </c>
      <c r="U876" s="172" t="str">
        <f>IF('Cálculos '!AB882="","",'Cálculos '!AB882)</f>
        <v/>
      </c>
      <c r="V876" s="172" t="str">
        <f>IF('Cálculos '!AC882="","",'Cálculos '!AC882)</f>
        <v/>
      </c>
      <c r="W876" s="172" t="str">
        <f>IF('Cálculos '!AD882="","",'Cálculos '!AD882)</f>
        <v/>
      </c>
      <c r="X876" s="172" t="str">
        <f>IF('Cálculos '!AE882="","",'Cálculos '!AE882)</f>
        <v/>
      </c>
      <c r="Y876" s="172" t="str">
        <f>IF('Cálculos '!AF882="","",'Cálculos '!AF882)</f>
        <v/>
      </c>
      <c r="Z876" s="172" t="str">
        <f>IF('Cálculos '!AG882="","",'Cálculos '!AG882)</f>
        <v/>
      </c>
      <c r="AA876" s="172" t="str">
        <f>IF('Cálculos '!AH882="","",'Cálculos '!AH882)</f>
        <v/>
      </c>
      <c r="AB876" s="172" t="str">
        <f>IF('Cálculos '!AI882="","",'Cálculos '!AI882)</f>
        <v/>
      </c>
      <c r="AC876" s="172" t="str">
        <f>IF('Cálculos '!AJ882="","",'Cálculos '!AJ882)</f>
        <v/>
      </c>
      <c r="AD876" s="172" t="str">
        <f>IF('Cálculos '!AK882="","",'Cálculos '!AK882)</f>
        <v/>
      </c>
      <c r="AE876" s="172" t="str">
        <f>IF('Cálculos '!AL882="","",'Cálculos '!AL882)</f>
        <v/>
      </c>
      <c r="AF876" s="172" t="str">
        <f>IF('Cálculos '!AM882="","",'Cálculos '!AM882)</f>
        <v/>
      </c>
      <c r="AG876" s="172" t="str">
        <f>IF('Cálculos '!AN882="","",'Cálculos '!AN882)</f>
        <v/>
      </c>
      <c r="AH876" s="172" t="str">
        <f>IF('Cálculos '!AO882="","",'Cálculos '!AO882)</f>
        <v/>
      </c>
      <c r="AI876" s="172" t="str">
        <f>IF('Cálculos '!AP882="","",'Cálculos '!AP882)</f>
        <v/>
      </c>
      <c r="AJ876" s="443" t="str">
        <f>IF('Cálculos '!AQ882="","",'Cálculos '!AQ882)</f>
        <v/>
      </c>
      <c r="AK876" s="446" t="str">
        <f>IF('Cálculos '!D882="","",AVERAGE(C876:AJ876))</f>
        <v/>
      </c>
      <c r="AM876" s="181">
        <f t="shared" si="506"/>
        <v>874</v>
      </c>
      <c r="AN876" s="284" t="str">
        <f t="shared" si="507"/>
        <v/>
      </c>
      <c r="AO876" s="285" t="str">
        <f t="shared" si="508"/>
        <v/>
      </c>
      <c r="AP876" s="285" t="str">
        <f t="shared" si="509"/>
        <v/>
      </c>
      <c r="AQ876" s="285" t="str">
        <f t="shared" si="510"/>
        <v/>
      </c>
      <c r="AR876" s="182" t="str">
        <f t="shared" si="511"/>
        <v/>
      </c>
      <c r="AS876" s="182" t="str">
        <f t="shared" si="512"/>
        <v/>
      </c>
      <c r="AT876" s="182" t="str">
        <f t="shared" si="513"/>
        <v/>
      </c>
      <c r="AU876" s="182" t="str">
        <f t="shared" si="514"/>
        <v/>
      </c>
      <c r="AV876" s="182" t="str">
        <f t="shared" si="515"/>
        <v/>
      </c>
      <c r="AW876" s="182" t="str">
        <f t="shared" si="516"/>
        <v/>
      </c>
      <c r="AX876" s="182" t="str">
        <f t="shared" si="517"/>
        <v/>
      </c>
      <c r="AY876" s="182" t="str">
        <f t="shared" si="518"/>
        <v/>
      </c>
      <c r="AZ876" s="182" t="str">
        <f t="shared" si="519"/>
        <v/>
      </c>
      <c r="BA876" s="182" t="str">
        <f t="shared" si="520"/>
        <v/>
      </c>
      <c r="BB876" s="182" t="str">
        <f t="shared" si="521"/>
        <v/>
      </c>
      <c r="BC876" s="182" t="str">
        <f t="shared" si="522"/>
        <v/>
      </c>
      <c r="BD876" s="182" t="str">
        <f t="shared" si="523"/>
        <v/>
      </c>
      <c r="BE876" s="182" t="str">
        <f t="shared" si="524"/>
        <v/>
      </c>
      <c r="BF876" s="182" t="str">
        <f t="shared" si="525"/>
        <v/>
      </c>
      <c r="BG876" s="182" t="str">
        <f t="shared" si="526"/>
        <v/>
      </c>
      <c r="BH876" s="182" t="str">
        <f t="shared" si="527"/>
        <v/>
      </c>
      <c r="BI876" s="182" t="str">
        <f t="shared" si="528"/>
        <v/>
      </c>
      <c r="BJ876" s="182" t="str">
        <f t="shared" si="529"/>
        <v/>
      </c>
      <c r="BK876" s="182" t="str">
        <f t="shared" si="530"/>
        <v/>
      </c>
      <c r="BL876" s="182" t="str">
        <f t="shared" si="531"/>
        <v/>
      </c>
      <c r="BM876" s="182" t="str">
        <f t="shared" si="532"/>
        <v/>
      </c>
      <c r="BN876" s="182" t="str">
        <f t="shared" si="533"/>
        <v/>
      </c>
      <c r="BO876" s="182" t="str">
        <f t="shared" si="534"/>
        <v/>
      </c>
      <c r="BP876" s="182" t="str">
        <f t="shared" si="535"/>
        <v/>
      </c>
      <c r="BQ876" s="182" t="str">
        <f t="shared" si="536"/>
        <v/>
      </c>
      <c r="BR876" s="182" t="str">
        <f t="shared" si="537"/>
        <v/>
      </c>
      <c r="BS876" s="182" t="str">
        <f t="shared" si="538"/>
        <v/>
      </c>
      <c r="BT876" s="182" t="str">
        <f t="shared" si="539"/>
        <v/>
      </c>
      <c r="BU876" s="183" t="str">
        <f t="shared" si="540"/>
        <v/>
      </c>
      <c r="BV876" s="184" t="str">
        <f>IF('Cálculos '!C882="","",AVERAGE(AN876:BU876))</f>
        <v/>
      </c>
    </row>
    <row r="877" spans="2:74" ht="17.25" hidden="1" thickBot="1" x14ac:dyDescent="0.35">
      <c r="B877" s="165">
        <f t="shared" si="505"/>
        <v>875</v>
      </c>
      <c r="C877" s="171" t="str">
        <f>IF('Cálculos '!J883="","",'Cálculos '!J883)</f>
        <v/>
      </c>
      <c r="D877" s="172" t="str">
        <f>IF('Cálculos '!K883="","",'Cálculos '!K883)</f>
        <v/>
      </c>
      <c r="E877" s="172" t="str">
        <f>IF('Cálculos '!L883="","",'Cálculos '!L883)</f>
        <v/>
      </c>
      <c r="F877" s="172" t="str">
        <f>IF('Cálculos '!M883="","",'Cálculos '!M883)</f>
        <v/>
      </c>
      <c r="G877" s="172" t="str">
        <f>IF('Cálculos '!N883="","",'Cálculos '!N883)</f>
        <v/>
      </c>
      <c r="H877" s="172" t="str">
        <f>IF('Cálculos '!O883="","",'Cálculos '!O883)</f>
        <v/>
      </c>
      <c r="I877" s="172" t="str">
        <f>IF('Cálculos '!P883="","",'Cálculos '!P883)</f>
        <v/>
      </c>
      <c r="J877" s="172" t="str">
        <f>IF('Cálculos '!Q883="","",'Cálculos '!Q883)</f>
        <v/>
      </c>
      <c r="K877" s="172" t="str">
        <f>IF('Cálculos '!R883="","",'Cálculos '!R883)</f>
        <v/>
      </c>
      <c r="L877" s="172" t="str">
        <f>IF('Cálculos '!S883="","",'Cálculos '!S883)</f>
        <v/>
      </c>
      <c r="M877" s="172" t="str">
        <f>IF('Cálculos '!T883="","",'Cálculos '!T883)</f>
        <v/>
      </c>
      <c r="N877" s="172" t="str">
        <f>IF('Cálculos '!U883="","",'Cálculos '!U883)</f>
        <v/>
      </c>
      <c r="O877" s="172" t="str">
        <f>IF('Cálculos '!V883="","",'Cálculos '!V883)</f>
        <v/>
      </c>
      <c r="P877" s="172" t="str">
        <f>IF('Cálculos '!W883="","",'Cálculos '!W883)</f>
        <v/>
      </c>
      <c r="Q877" s="172" t="str">
        <f>IF('Cálculos '!X883="","",'Cálculos '!X883)</f>
        <v/>
      </c>
      <c r="R877" s="172" t="str">
        <f>IF('Cálculos '!Y883="","",'Cálculos '!Y883)</f>
        <v/>
      </c>
      <c r="S877" s="172" t="str">
        <f>IF('Cálculos '!Z883="","",'Cálculos '!Z883)</f>
        <v/>
      </c>
      <c r="T877" s="172" t="str">
        <f>IF('Cálculos '!AA883="","",'Cálculos '!AA883)</f>
        <v/>
      </c>
      <c r="U877" s="172" t="str">
        <f>IF('Cálculos '!AB883="","",'Cálculos '!AB883)</f>
        <v/>
      </c>
      <c r="V877" s="172" t="str">
        <f>IF('Cálculos '!AC883="","",'Cálculos '!AC883)</f>
        <v/>
      </c>
      <c r="W877" s="172" t="str">
        <f>IF('Cálculos '!AD883="","",'Cálculos '!AD883)</f>
        <v/>
      </c>
      <c r="X877" s="172" t="str">
        <f>IF('Cálculos '!AE883="","",'Cálculos '!AE883)</f>
        <v/>
      </c>
      <c r="Y877" s="172" t="str">
        <f>IF('Cálculos '!AF883="","",'Cálculos '!AF883)</f>
        <v/>
      </c>
      <c r="Z877" s="172" t="str">
        <f>IF('Cálculos '!AG883="","",'Cálculos '!AG883)</f>
        <v/>
      </c>
      <c r="AA877" s="172" t="str">
        <f>IF('Cálculos '!AH883="","",'Cálculos '!AH883)</f>
        <v/>
      </c>
      <c r="AB877" s="172" t="str">
        <f>IF('Cálculos '!AI883="","",'Cálculos '!AI883)</f>
        <v/>
      </c>
      <c r="AC877" s="172" t="str">
        <f>IF('Cálculos '!AJ883="","",'Cálculos '!AJ883)</f>
        <v/>
      </c>
      <c r="AD877" s="172" t="str">
        <f>IF('Cálculos '!AK883="","",'Cálculos '!AK883)</f>
        <v/>
      </c>
      <c r="AE877" s="172" t="str">
        <f>IF('Cálculos '!AL883="","",'Cálculos '!AL883)</f>
        <v/>
      </c>
      <c r="AF877" s="172" t="str">
        <f>IF('Cálculos '!AM883="","",'Cálculos '!AM883)</f>
        <v/>
      </c>
      <c r="AG877" s="172" t="str">
        <f>IF('Cálculos '!AN883="","",'Cálculos '!AN883)</f>
        <v/>
      </c>
      <c r="AH877" s="172" t="str">
        <f>IF('Cálculos '!AO883="","",'Cálculos '!AO883)</f>
        <v/>
      </c>
      <c r="AI877" s="172" t="str">
        <f>IF('Cálculos '!AP883="","",'Cálculos '!AP883)</f>
        <v/>
      </c>
      <c r="AJ877" s="443" t="str">
        <f>IF('Cálculos '!AQ883="","",'Cálculos '!AQ883)</f>
        <v/>
      </c>
      <c r="AK877" s="446" t="str">
        <f>IF('Cálculos '!D883="","",AVERAGE(C877:AJ877))</f>
        <v/>
      </c>
      <c r="AM877" s="181">
        <f t="shared" si="506"/>
        <v>875</v>
      </c>
      <c r="AN877" s="284" t="str">
        <f t="shared" si="507"/>
        <v/>
      </c>
      <c r="AO877" s="285" t="str">
        <f t="shared" si="508"/>
        <v/>
      </c>
      <c r="AP877" s="285" t="str">
        <f t="shared" si="509"/>
        <v/>
      </c>
      <c r="AQ877" s="285" t="str">
        <f t="shared" si="510"/>
        <v/>
      </c>
      <c r="AR877" s="182" t="str">
        <f t="shared" si="511"/>
        <v/>
      </c>
      <c r="AS877" s="182" t="str">
        <f t="shared" si="512"/>
        <v/>
      </c>
      <c r="AT877" s="182" t="str">
        <f t="shared" si="513"/>
        <v/>
      </c>
      <c r="AU877" s="182" t="str">
        <f t="shared" si="514"/>
        <v/>
      </c>
      <c r="AV877" s="182" t="str">
        <f t="shared" si="515"/>
        <v/>
      </c>
      <c r="AW877" s="182" t="str">
        <f t="shared" si="516"/>
        <v/>
      </c>
      <c r="AX877" s="182" t="str">
        <f t="shared" si="517"/>
        <v/>
      </c>
      <c r="AY877" s="182" t="str">
        <f t="shared" si="518"/>
        <v/>
      </c>
      <c r="AZ877" s="182" t="str">
        <f t="shared" si="519"/>
        <v/>
      </c>
      <c r="BA877" s="182" t="str">
        <f t="shared" si="520"/>
        <v/>
      </c>
      <c r="BB877" s="182" t="str">
        <f t="shared" si="521"/>
        <v/>
      </c>
      <c r="BC877" s="182" t="str">
        <f t="shared" si="522"/>
        <v/>
      </c>
      <c r="BD877" s="182" t="str">
        <f t="shared" si="523"/>
        <v/>
      </c>
      <c r="BE877" s="182" t="str">
        <f t="shared" si="524"/>
        <v/>
      </c>
      <c r="BF877" s="182" t="str">
        <f t="shared" si="525"/>
        <v/>
      </c>
      <c r="BG877" s="182" t="str">
        <f t="shared" si="526"/>
        <v/>
      </c>
      <c r="BH877" s="182" t="str">
        <f t="shared" si="527"/>
        <v/>
      </c>
      <c r="BI877" s="182" t="str">
        <f t="shared" si="528"/>
        <v/>
      </c>
      <c r="BJ877" s="182" t="str">
        <f t="shared" si="529"/>
        <v/>
      </c>
      <c r="BK877" s="182" t="str">
        <f t="shared" si="530"/>
        <v/>
      </c>
      <c r="BL877" s="182" t="str">
        <f t="shared" si="531"/>
        <v/>
      </c>
      <c r="BM877" s="182" t="str">
        <f t="shared" si="532"/>
        <v/>
      </c>
      <c r="BN877" s="182" t="str">
        <f t="shared" si="533"/>
        <v/>
      </c>
      <c r="BO877" s="182" t="str">
        <f t="shared" si="534"/>
        <v/>
      </c>
      <c r="BP877" s="182" t="str">
        <f t="shared" si="535"/>
        <v/>
      </c>
      <c r="BQ877" s="182" t="str">
        <f t="shared" si="536"/>
        <v/>
      </c>
      <c r="BR877" s="182" t="str">
        <f t="shared" si="537"/>
        <v/>
      </c>
      <c r="BS877" s="182" t="str">
        <f t="shared" si="538"/>
        <v/>
      </c>
      <c r="BT877" s="182" t="str">
        <f t="shared" si="539"/>
        <v/>
      </c>
      <c r="BU877" s="183" t="str">
        <f t="shared" si="540"/>
        <v/>
      </c>
      <c r="BV877" s="184" t="str">
        <f>IF('Cálculos '!C883="","",AVERAGE(AN877:BU877))</f>
        <v/>
      </c>
    </row>
    <row r="878" spans="2:74" ht="17.25" hidden="1" thickBot="1" x14ac:dyDescent="0.35">
      <c r="B878" s="165">
        <f t="shared" si="505"/>
        <v>876</v>
      </c>
      <c r="C878" s="171" t="str">
        <f>IF('Cálculos '!J884="","",'Cálculos '!J884)</f>
        <v/>
      </c>
      <c r="D878" s="172" t="str">
        <f>IF('Cálculos '!K884="","",'Cálculos '!K884)</f>
        <v/>
      </c>
      <c r="E878" s="172" t="str">
        <f>IF('Cálculos '!L884="","",'Cálculos '!L884)</f>
        <v/>
      </c>
      <c r="F878" s="172" t="str">
        <f>IF('Cálculos '!M884="","",'Cálculos '!M884)</f>
        <v/>
      </c>
      <c r="G878" s="172" t="str">
        <f>IF('Cálculos '!N884="","",'Cálculos '!N884)</f>
        <v/>
      </c>
      <c r="H878" s="172" t="str">
        <f>IF('Cálculos '!O884="","",'Cálculos '!O884)</f>
        <v/>
      </c>
      <c r="I878" s="172" t="str">
        <f>IF('Cálculos '!P884="","",'Cálculos '!P884)</f>
        <v/>
      </c>
      <c r="J878" s="172" t="str">
        <f>IF('Cálculos '!Q884="","",'Cálculos '!Q884)</f>
        <v/>
      </c>
      <c r="K878" s="172" t="str">
        <f>IF('Cálculos '!R884="","",'Cálculos '!R884)</f>
        <v/>
      </c>
      <c r="L878" s="172" t="str">
        <f>IF('Cálculos '!S884="","",'Cálculos '!S884)</f>
        <v/>
      </c>
      <c r="M878" s="172" t="str">
        <f>IF('Cálculos '!T884="","",'Cálculos '!T884)</f>
        <v/>
      </c>
      <c r="N878" s="172" t="str">
        <f>IF('Cálculos '!U884="","",'Cálculos '!U884)</f>
        <v/>
      </c>
      <c r="O878" s="172" t="str">
        <f>IF('Cálculos '!V884="","",'Cálculos '!V884)</f>
        <v/>
      </c>
      <c r="P878" s="172" t="str">
        <f>IF('Cálculos '!W884="","",'Cálculos '!W884)</f>
        <v/>
      </c>
      <c r="Q878" s="172" t="str">
        <f>IF('Cálculos '!X884="","",'Cálculos '!X884)</f>
        <v/>
      </c>
      <c r="R878" s="172" t="str">
        <f>IF('Cálculos '!Y884="","",'Cálculos '!Y884)</f>
        <v/>
      </c>
      <c r="S878" s="172" t="str">
        <f>IF('Cálculos '!Z884="","",'Cálculos '!Z884)</f>
        <v/>
      </c>
      <c r="T878" s="172" t="str">
        <f>IF('Cálculos '!AA884="","",'Cálculos '!AA884)</f>
        <v/>
      </c>
      <c r="U878" s="172" t="str">
        <f>IF('Cálculos '!AB884="","",'Cálculos '!AB884)</f>
        <v/>
      </c>
      <c r="V878" s="172" t="str">
        <f>IF('Cálculos '!AC884="","",'Cálculos '!AC884)</f>
        <v/>
      </c>
      <c r="W878" s="172" t="str">
        <f>IF('Cálculos '!AD884="","",'Cálculos '!AD884)</f>
        <v/>
      </c>
      <c r="X878" s="172" t="str">
        <f>IF('Cálculos '!AE884="","",'Cálculos '!AE884)</f>
        <v/>
      </c>
      <c r="Y878" s="172" t="str">
        <f>IF('Cálculos '!AF884="","",'Cálculos '!AF884)</f>
        <v/>
      </c>
      <c r="Z878" s="172" t="str">
        <f>IF('Cálculos '!AG884="","",'Cálculos '!AG884)</f>
        <v/>
      </c>
      <c r="AA878" s="172" t="str">
        <f>IF('Cálculos '!AH884="","",'Cálculos '!AH884)</f>
        <v/>
      </c>
      <c r="AB878" s="172" t="str">
        <f>IF('Cálculos '!AI884="","",'Cálculos '!AI884)</f>
        <v/>
      </c>
      <c r="AC878" s="172" t="str">
        <f>IF('Cálculos '!AJ884="","",'Cálculos '!AJ884)</f>
        <v/>
      </c>
      <c r="AD878" s="172" t="str">
        <f>IF('Cálculos '!AK884="","",'Cálculos '!AK884)</f>
        <v/>
      </c>
      <c r="AE878" s="172" t="str">
        <f>IF('Cálculos '!AL884="","",'Cálculos '!AL884)</f>
        <v/>
      </c>
      <c r="AF878" s="172" t="str">
        <f>IF('Cálculos '!AM884="","",'Cálculos '!AM884)</f>
        <v/>
      </c>
      <c r="AG878" s="172" t="str">
        <f>IF('Cálculos '!AN884="","",'Cálculos '!AN884)</f>
        <v/>
      </c>
      <c r="AH878" s="172" t="str">
        <f>IF('Cálculos '!AO884="","",'Cálculos '!AO884)</f>
        <v/>
      </c>
      <c r="AI878" s="172" t="str">
        <f>IF('Cálculos '!AP884="","",'Cálculos '!AP884)</f>
        <v/>
      </c>
      <c r="AJ878" s="443" t="str">
        <f>IF('Cálculos '!AQ884="","",'Cálculos '!AQ884)</f>
        <v/>
      </c>
      <c r="AK878" s="446" t="str">
        <f>IF('Cálculos '!D884="","",AVERAGE(C878:AJ878))</f>
        <v/>
      </c>
      <c r="AM878" s="181">
        <f t="shared" si="506"/>
        <v>876</v>
      </c>
      <c r="AN878" s="284" t="str">
        <f t="shared" si="507"/>
        <v/>
      </c>
      <c r="AO878" s="285" t="str">
        <f t="shared" si="508"/>
        <v/>
      </c>
      <c r="AP878" s="285" t="str">
        <f t="shared" si="509"/>
        <v/>
      </c>
      <c r="AQ878" s="285" t="str">
        <f t="shared" si="510"/>
        <v/>
      </c>
      <c r="AR878" s="182" t="str">
        <f t="shared" si="511"/>
        <v/>
      </c>
      <c r="AS878" s="182" t="str">
        <f t="shared" si="512"/>
        <v/>
      </c>
      <c r="AT878" s="182" t="str">
        <f t="shared" si="513"/>
        <v/>
      </c>
      <c r="AU878" s="182" t="str">
        <f t="shared" si="514"/>
        <v/>
      </c>
      <c r="AV878" s="182" t="str">
        <f t="shared" si="515"/>
        <v/>
      </c>
      <c r="AW878" s="182" t="str">
        <f t="shared" si="516"/>
        <v/>
      </c>
      <c r="AX878" s="182" t="str">
        <f t="shared" si="517"/>
        <v/>
      </c>
      <c r="AY878" s="182" t="str">
        <f t="shared" si="518"/>
        <v/>
      </c>
      <c r="AZ878" s="182" t="str">
        <f t="shared" si="519"/>
        <v/>
      </c>
      <c r="BA878" s="182" t="str">
        <f t="shared" si="520"/>
        <v/>
      </c>
      <c r="BB878" s="182" t="str">
        <f t="shared" si="521"/>
        <v/>
      </c>
      <c r="BC878" s="182" t="str">
        <f t="shared" si="522"/>
        <v/>
      </c>
      <c r="BD878" s="182" t="str">
        <f t="shared" si="523"/>
        <v/>
      </c>
      <c r="BE878" s="182" t="str">
        <f t="shared" si="524"/>
        <v/>
      </c>
      <c r="BF878" s="182" t="str">
        <f t="shared" si="525"/>
        <v/>
      </c>
      <c r="BG878" s="182" t="str">
        <f t="shared" si="526"/>
        <v/>
      </c>
      <c r="BH878" s="182" t="str">
        <f t="shared" si="527"/>
        <v/>
      </c>
      <c r="BI878" s="182" t="str">
        <f t="shared" si="528"/>
        <v/>
      </c>
      <c r="BJ878" s="182" t="str">
        <f t="shared" si="529"/>
        <v/>
      </c>
      <c r="BK878" s="182" t="str">
        <f t="shared" si="530"/>
        <v/>
      </c>
      <c r="BL878" s="182" t="str">
        <f t="shared" si="531"/>
        <v/>
      </c>
      <c r="BM878" s="182" t="str">
        <f t="shared" si="532"/>
        <v/>
      </c>
      <c r="BN878" s="182" t="str">
        <f t="shared" si="533"/>
        <v/>
      </c>
      <c r="BO878" s="182" t="str">
        <f t="shared" si="534"/>
        <v/>
      </c>
      <c r="BP878" s="182" t="str">
        <f t="shared" si="535"/>
        <v/>
      </c>
      <c r="BQ878" s="182" t="str">
        <f t="shared" si="536"/>
        <v/>
      </c>
      <c r="BR878" s="182" t="str">
        <f t="shared" si="537"/>
        <v/>
      </c>
      <c r="BS878" s="182" t="str">
        <f t="shared" si="538"/>
        <v/>
      </c>
      <c r="BT878" s="182" t="str">
        <f t="shared" si="539"/>
        <v/>
      </c>
      <c r="BU878" s="183" t="str">
        <f t="shared" si="540"/>
        <v/>
      </c>
      <c r="BV878" s="184" t="str">
        <f>IF('Cálculos '!C884="","",AVERAGE(AN878:BU878))</f>
        <v/>
      </c>
    </row>
    <row r="879" spans="2:74" ht="17.25" hidden="1" thickBot="1" x14ac:dyDescent="0.35">
      <c r="B879" s="165">
        <f t="shared" si="505"/>
        <v>877</v>
      </c>
      <c r="C879" s="171" t="str">
        <f>IF('Cálculos '!J885="","",'Cálculos '!J885)</f>
        <v/>
      </c>
      <c r="D879" s="172" t="str">
        <f>IF('Cálculos '!K885="","",'Cálculos '!K885)</f>
        <v/>
      </c>
      <c r="E879" s="172" t="str">
        <f>IF('Cálculos '!L885="","",'Cálculos '!L885)</f>
        <v/>
      </c>
      <c r="F879" s="172" t="str">
        <f>IF('Cálculos '!M885="","",'Cálculos '!M885)</f>
        <v/>
      </c>
      <c r="G879" s="172" t="str">
        <f>IF('Cálculos '!N885="","",'Cálculos '!N885)</f>
        <v/>
      </c>
      <c r="H879" s="172" t="str">
        <f>IF('Cálculos '!O885="","",'Cálculos '!O885)</f>
        <v/>
      </c>
      <c r="I879" s="172" t="str">
        <f>IF('Cálculos '!P885="","",'Cálculos '!P885)</f>
        <v/>
      </c>
      <c r="J879" s="172" t="str">
        <f>IF('Cálculos '!Q885="","",'Cálculos '!Q885)</f>
        <v/>
      </c>
      <c r="K879" s="172" t="str">
        <f>IF('Cálculos '!R885="","",'Cálculos '!R885)</f>
        <v/>
      </c>
      <c r="L879" s="172" t="str">
        <f>IF('Cálculos '!S885="","",'Cálculos '!S885)</f>
        <v/>
      </c>
      <c r="M879" s="172" t="str">
        <f>IF('Cálculos '!T885="","",'Cálculos '!T885)</f>
        <v/>
      </c>
      <c r="N879" s="172" t="str">
        <f>IF('Cálculos '!U885="","",'Cálculos '!U885)</f>
        <v/>
      </c>
      <c r="O879" s="172" t="str">
        <f>IF('Cálculos '!V885="","",'Cálculos '!V885)</f>
        <v/>
      </c>
      <c r="P879" s="172" t="str">
        <f>IF('Cálculos '!W885="","",'Cálculos '!W885)</f>
        <v/>
      </c>
      <c r="Q879" s="172" t="str">
        <f>IF('Cálculos '!X885="","",'Cálculos '!X885)</f>
        <v/>
      </c>
      <c r="R879" s="172" t="str">
        <f>IF('Cálculos '!Y885="","",'Cálculos '!Y885)</f>
        <v/>
      </c>
      <c r="S879" s="172" t="str">
        <f>IF('Cálculos '!Z885="","",'Cálculos '!Z885)</f>
        <v/>
      </c>
      <c r="T879" s="172" t="str">
        <f>IF('Cálculos '!AA885="","",'Cálculos '!AA885)</f>
        <v/>
      </c>
      <c r="U879" s="172" t="str">
        <f>IF('Cálculos '!AB885="","",'Cálculos '!AB885)</f>
        <v/>
      </c>
      <c r="V879" s="172" t="str">
        <f>IF('Cálculos '!AC885="","",'Cálculos '!AC885)</f>
        <v/>
      </c>
      <c r="W879" s="172" t="str">
        <f>IF('Cálculos '!AD885="","",'Cálculos '!AD885)</f>
        <v/>
      </c>
      <c r="X879" s="172" t="str">
        <f>IF('Cálculos '!AE885="","",'Cálculos '!AE885)</f>
        <v/>
      </c>
      <c r="Y879" s="172" t="str">
        <f>IF('Cálculos '!AF885="","",'Cálculos '!AF885)</f>
        <v/>
      </c>
      <c r="Z879" s="172" t="str">
        <f>IF('Cálculos '!AG885="","",'Cálculos '!AG885)</f>
        <v/>
      </c>
      <c r="AA879" s="172" t="str">
        <f>IF('Cálculos '!AH885="","",'Cálculos '!AH885)</f>
        <v/>
      </c>
      <c r="AB879" s="172" t="str">
        <f>IF('Cálculos '!AI885="","",'Cálculos '!AI885)</f>
        <v/>
      </c>
      <c r="AC879" s="172" t="str">
        <f>IF('Cálculos '!AJ885="","",'Cálculos '!AJ885)</f>
        <v/>
      </c>
      <c r="AD879" s="172" t="str">
        <f>IF('Cálculos '!AK885="","",'Cálculos '!AK885)</f>
        <v/>
      </c>
      <c r="AE879" s="172" t="str">
        <f>IF('Cálculos '!AL885="","",'Cálculos '!AL885)</f>
        <v/>
      </c>
      <c r="AF879" s="172" t="str">
        <f>IF('Cálculos '!AM885="","",'Cálculos '!AM885)</f>
        <v/>
      </c>
      <c r="AG879" s="172" t="str">
        <f>IF('Cálculos '!AN885="","",'Cálculos '!AN885)</f>
        <v/>
      </c>
      <c r="AH879" s="172" t="str">
        <f>IF('Cálculos '!AO885="","",'Cálculos '!AO885)</f>
        <v/>
      </c>
      <c r="AI879" s="172" t="str">
        <f>IF('Cálculos '!AP885="","",'Cálculos '!AP885)</f>
        <v/>
      </c>
      <c r="AJ879" s="443" t="str">
        <f>IF('Cálculos '!AQ885="","",'Cálculos '!AQ885)</f>
        <v/>
      </c>
      <c r="AK879" s="446" t="str">
        <f>IF('Cálculos '!D885="","",AVERAGE(C879:AJ879))</f>
        <v/>
      </c>
      <c r="AM879" s="181">
        <f t="shared" si="506"/>
        <v>877</v>
      </c>
      <c r="AN879" s="284" t="str">
        <f t="shared" si="507"/>
        <v/>
      </c>
      <c r="AO879" s="285" t="str">
        <f t="shared" si="508"/>
        <v/>
      </c>
      <c r="AP879" s="285" t="str">
        <f t="shared" si="509"/>
        <v/>
      </c>
      <c r="AQ879" s="285" t="str">
        <f t="shared" si="510"/>
        <v/>
      </c>
      <c r="AR879" s="182" t="str">
        <f t="shared" si="511"/>
        <v/>
      </c>
      <c r="AS879" s="182" t="str">
        <f t="shared" si="512"/>
        <v/>
      </c>
      <c r="AT879" s="182" t="str">
        <f t="shared" si="513"/>
        <v/>
      </c>
      <c r="AU879" s="182" t="str">
        <f t="shared" si="514"/>
        <v/>
      </c>
      <c r="AV879" s="182" t="str">
        <f t="shared" si="515"/>
        <v/>
      </c>
      <c r="AW879" s="182" t="str">
        <f t="shared" si="516"/>
        <v/>
      </c>
      <c r="AX879" s="182" t="str">
        <f t="shared" si="517"/>
        <v/>
      </c>
      <c r="AY879" s="182" t="str">
        <f t="shared" si="518"/>
        <v/>
      </c>
      <c r="AZ879" s="182" t="str">
        <f t="shared" si="519"/>
        <v/>
      </c>
      <c r="BA879" s="182" t="str">
        <f t="shared" si="520"/>
        <v/>
      </c>
      <c r="BB879" s="182" t="str">
        <f t="shared" si="521"/>
        <v/>
      </c>
      <c r="BC879" s="182" t="str">
        <f t="shared" si="522"/>
        <v/>
      </c>
      <c r="BD879" s="182" t="str">
        <f t="shared" si="523"/>
        <v/>
      </c>
      <c r="BE879" s="182" t="str">
        <f t="shared" si="524"/>
        <v/>
      </c>
      <c r="BF879" s="182" t="str">
        <f t="shared" si="525"/>
        <v/>
      </c>
      <c r="BG879" s="182" t="str">
        <f t="shared" si="526"/>
        <v/>
      </c>
      <c r="BH879" s="182" t="str">
        <f t="shared" si="527"/>
        <v/>
      </c>
      <c r="BI879" s="182" t="str">
        <f t="shared" si="528"/>
        <v/>
      </c>
      <c r="BJ879" s="182" t="str">
        <f t="shared" si="529"/>
        <v/>
      </c>
      <c r="BK879" s="182" t="str">
        <f t="shared" si="530"/>
        <v/>
      </c>
      <c r="BL879" s="182" t="str">
        <f t="shared" si="531"/>
        <v/>
      </c>
      <c r="BM879" s="182" t="str">
        <f t="shared" si="532"/>
        <v/>
      </c>
      <c r="BN879" s="182" t="str">
        <f t="shared" si="533"/>
        <v/>
      </c>
      <c r="BO879" s="182" t="str">
        <f t="shared" si="534"/>
        <v/>
      </c>
      <c r="BP879" s="182" t="str">
        <f t="shared" si="535"/>
        <v/>
      </c>
      <c r="BQ879" s="182" t="str">
        <f t="shared" si="536"/>
        <v/>
      </c>
      <c r="BR879" s="182" t="str">
        <f t="shared" si="537"/>
        <v/>
      </c>
      <c r="BS879" s="182" t="str">
        <f t="shared" si="538"/>
        <v/>
      </c>
      <c r="BT879" s="182" t="str">
        <f t="shared" si="539"/>
        <v/>
      </c>
      <c r="BU879" s="183" t="str">
        <f t="shared" si="540"/>
        <v/>
      </c>
      <c r="BV879" s="184" t="str">
        <f>IF('Cálculos '!C885="","",AVERAGE(AN879:BU879))</f>
        <v/>
      </c>
    </row>
    <row r="880" spans="2:74" ht="17.25" hidden="1" thickBot="1" x14ac:dyDescent="0.35">
      <c r="B880" s="165">
        <f t="shared" si="505"/>
        <v>878</v>
      </c>
      <c r="C880" s="171" t="str">
        <f>IF('Cálculos '!J886="","",'Cálculos '!J886)</f>
        <v/>
      </c>
      <c r="D880" s="172" t="str">
        <f>IF('Cálculos '!K886="","",'Cálculos '!K886)</f>
        <v/>
      </c>
      <c r="E880" s="172" t="str">
        <f>IF('Cálculos '!L886="","",'Cálculos '!L886)</f>
        <v/>
      </c>
      <c r="F880" s="172" t="str">
        <f>IF('Cálculos '!M886="","",'Cálculos '!M886)</f>
        <v/>
      </c>
      <c r="G880" s="172" t="str">
        <f>IF('Cálculos '!N886="","",'Cálculos '!N886)</f>
        <v/>
      </c>
      <c r="H880" s="172" t="str">
        <f>IF('Cálculos '!O886="","",'Cálculos '!O886)</f>
        <v/>
      </c>
      <c r="I880" s="172" t="str">
        <f>IF('Cálculos '!P886="","",'Cálculos '!P886)</f>
        <v/>
      </c>
      <c r="J880" s="172" t="str">
        <f>IF('Cálculos '!Q886="","",'Cálculos '!Q886)</f>
        <v/>
      </c>
      <c r="K880" s="172" t="str">
        <f>IF('Cálculos '!R886="","",'Cálculos '!R886)</f>
        <v/>
      </c>
      <c r="L880" s="172" t="str">
        <f>IF('Cálculos '!S886="","",'Cálculos '!S886)</f>
        <v/>
      </c>
      <c r="M880" s="172" t="str">
        <f>IF('Cálculos '!T886="","",'Cálculos '!T886)</f>
        <v/>
      </c>
      <c r="N880" s="172" t="str">
        <f>IF('Cálculos '!U886="","",'Cálculos '!U886)</f>
        <v/>
      </c>
      <c r="O880" s="172" t="str">
        <f>IF('Cálculos '!V886="","",'Cálculos '!V886)</f>
        <v/>
      </c>
      <c r="P880" s="172" t="str">
        <f>IF('Cálculos '!W886="","",'Cálculos '!W886)</f>
        <v/>
      </c>
      <c r="Q880" s="172" t="str">
        <f>IF('Cálculos '!X886="","",'Cálculos '!X886)</f>
        <v/>
      </c>
      <c r="R880" s="172" t="str">
        <f>IF('Cálculos '!Y886="","",'Cálculos '!Y886)</f>
        <v/>
      </c>
      <c r="S880" s="172" t="str">
        <f>IF('Cálculos '!Z886="","",'Cálculos '!Z886)</f>
        <v/>
      </c>
      <c r="T880" s="172" t="str">
        <f>IF('Cálculos '!AA886="","",'Cálculos '!AA886)</f>
        <v/>
      </c>
      <c r="U880" s="172" t="str">
        <f>IF('Cálculos '!AB886="","",'Cálculos '!AB886)</f>
        <v/>
      </c>
      <c r="V880" s="172" t="str">
        <f>IF('Cálculos '!AC886="","",'Cálculos '!AC886)</f>
        <v/>
      </c>
      <c r="W880" s="172" t="str">
        <f>IF('Cálculos '!AD886="","",'Cálculos '!AD886)</f>
        <v/>
      </c>
      <c r="X880" s="172" t="str">
        <f>IF('Cálculos '!AE886="","",'Cálculos '!AE886)</f>
        <v/>
      </c>
      <c r="Y880" s="172" t="str">
        <f>IF('Cálculos '!AF886="","",'Cálculos '!AF886)</f>
        <v/>
      </c>
      <c r="Z880" s="172" t="str">
        <f>IF('Cálculos '!AG886="","",'Cálculos '!AG886)</f>
        <v/>
      </c>
      <c r="AA880" s="172" t="str">
        <f>IF('Cálculos '!AH886="","",'Cálculos '!AH886)</f>
        <v/>
      </c>
      <c r="AB880" s="172" t="str">
        <f>IF('Cálculos '!AI886="","",'Cálculos '!AI886)</f>
        <v/>
      </c>
      <c r="AC880" s="172" t="str">
        <f>IF('Cálculos '!AJ886="","",'Cálculos '!AJ886)</f>
        <v/>
      </c>
      <c r="AD880" s="172" t="str">
        <f>IF('Cálculos '!AK886="","",'Cálculos '!AK886)</f>
        <v/>
      </c>
      <c r="AE880" s="172" t="str">
        <f>IF('Cálculos '!AL886="","",'Cálculos '!AL886)</f>
        <v/>
      </c>
      <c r="AF880" s="172" t="str">
        <f>IF('Cálculos '!AM886="","",'Cálculos '!AM886)</f>
        <v/>
      </c>
      <c r="AG880" s="172" t="str">
        <f>IF('Cálculos '!AN886="","",'Cálculos '!AN886)</f>
        <v/>
      </c>
      <c r="AH880" s="172" t="str">
        <f>IF('Cálculos '!AO886="","",'Cálculos '!AO886)</f>
        <v/>
      </c>
      <c r="AI880" s="172" t="str">
        <f>IF('Cálculos '!AP886="","",'Cálculos '!AP886)</f>
        <v/>
      </c>
      <c r="AJ880" s="443" t="str">
        <f>IF('Cálculos '!AQ886="","",'Cálculos '!AQ886)</f>
        <v/>
      </c>
      <c r="AK880" s="446" t="str">
        <f>IF('Cálculos '!D886="","",AVERAGE(C880:AJ880))</f>
        <v/>
      </c>
      <c r="AM880" s="181">
        <f t="shared" si="506"/>
        <v>878</v>
      </c>
      <c r="AN880" s="284" t="str">
        <f t="shared" si="507"/>
        <v/>
      </c>
      <c r="AO880" s="285" t="str">
        <f t="shared" si="508"/>
        <v/>
      </c>
      <c r="AP880" s="285" t="str">
        <f t="shared" si="509"/>
        <v/>
      </c>
      <c r="AQ880" s="285" t="str">
        <f t="shared" si="510"/>
        <v/>
      </c>
      <c r="AR880" s="182" t="str">
        <f t="shared" si="511"/>
        <v/>
      </c>
      <c r="AS880" s="182" t="str">
        <f t="shared" si="512"/>
        <v/>
      </c>
      <c r="AT880" s="182" t="str">
        <f t="shared" si="513"/>
        <v/>
      </c>
      <c r="AU880" s="182" t="str">
        <f t="shared" si="514"/>
        <v/>
      </c>
      <c r="AV880" s="182" t="str">
        <f t="shared" si="515"/>
        <v/>
      </c>
      <c r="AW880" s="182" t="str">
        <f t="shared" si="516"/>
        <v/>
      </c>
      <c r="AX880" s="182" t="str">
        <f t="shared" si="517"/>
        <v/>
      </c>
      <c r="AY880" s="182" t="str">
        <f t="shared" si="518"/>
        <v/>
      </c>
      <c r="AZ880" s="182" t="str">
        <f t="shared" si="519"/>
        <v/>
      </c>
      <c r="BA880" s="182" t="str">
        <f t="shared" si="520"/>
        <v/>
      </c>
      <c r="BB880" s="182" t="str">
        <f t="shared" si="521"/>
        <v/>
      </c>
      <c r="BC880" s="182" t="str">
        <f t="shared" si="522"/>
        <v/>
      </c>
      <c r="BD880" s="182" t="str">
        <f t="shared" si="523"/>
        <v/>
      </c>
      <c r="BE880" s="182" t="str">
        <f t="shared" si="524"/>
        <v/>
      </c>
      <c r="BF880" s="182" t="str">
        <f t="shared" si="525"/>
        <v/>
      </c>
      <c r="BG880" s="182" t="str">
        <f t="shared" si="526"/>
        <v/>
      </c>
      <c r="BH880" s="182" t="str">
        <f t="shared" si="527"/>
        <v/>
      </c>
      <c r="BI880" s="182" t="str">
        <f t="shared" si="528"/>
        <v/>
      </c>
      <c r="BJ880" s="182" t="str">
        <f t="shared" si="529"/>
        <v/>
      </c>
      <c r="BK880" s="182" t="str">
        <f t="shared" si="530"/>
        <v/>
      </c>
      <c r="BL880" s="182" t="str">
        <f t="shared" si="531"/>
        <v/>
      </c>
      <c r="BM880" s="182" t="str">
        <f t="shared" si="532"/>
        <v/>
      </c>
      <c r="BN880" s="182" t="str">
        <f t="shared" si="533"/>
        <v/>
      </c>
      <c r="BO880" s="182" t="str">
        <f t="shared" si="534"/>
        <v/>
      </c>
      <c r="BP880" s="182" t="str">
        <f t="shared" si="535"/>
        <v/>
      </c>
      <c r="BQ880" s="182" t="str">
        <f t="shared" si="536"/>
        <v/>
      </c>
      <c r="BR880" s="182" t="str">
        <f t="shared" si="537"/>
        <v/>
      </c>
      <c r="BS880" s="182" t="str">
        <f t="shared" si="538"/>
        <v/>
      </c>
      <c r="BT880" s="182" t="str">
        <f t="shared" si="539"/>
        <v/>
      </c>
      <c r="BU880" s="183" t="str">
        <f t="shared" si="540"/>
        <v/>
      </c>
      <c r="BV880" s="184" t="str">
        <f>IF('Cálculos '!C886="","",AVERAGE(AN880:BU880))</f>
        <v/>
      </c>
    </row>
    <row r="881" spans="2:74" ht="17.25" hidden="1" thickBot="1" x14ac:dyDescent="0.35">
      <c r="B881" s="165">
        <f t="shared" si="505"/>
        <v>879</v>
      </c>
      <c r="C881" s="171" t="str">
        <f>IF('Cálculos '!J887="","",'Cálculos '!J887)</f>
        <v/>
      </c>
      <c r="D881" s="172" t="str">
        <f>IF('Cálculos '!K887="","",'Cálculos '!K887)</f>
        <v/>
      </c>
      <c r="E881" s="172" t="str">
        <f>IF('Cálculos '!L887="","",'Cálculos '!L887)</f>
        <v/>
      </c>
      <c r="F881" s="172" t="str">
        <f>IF('Cálculos '!M887="","",'Cálculos '!M887)</f>
        <v/>
      </c>
      <c r="G881" s="172" t="str">
        <f>IF('Cálculos '!N887="","",'Cálculos '!N887)</f>
        <v/>
      </c>
      <c r="H881" s="172" t="str">
        <f>IF('Cálculos '!O887="","",'Cálculos '!O887)</f>
        <v/>
      </c>
      <c r="I881" s="172" t="str">
        <f>IF('Cálculos '!P887="","",'Cálculos '!P887)</f>
        <v/>
      </c>
      <c r="J881" s="172" t="str">
        <f>IF('Cálculos '!Q887="","",'Cálculos '!Q887)</f>
        <v/>
      </c>
      <c r="K881" s="172" t="str">
        <f>IF('Cálculos '!R887="","",'Cálculos '!R887)</f>
        <v/>
      </c>
      <c r="L881" s="172" t="str">
        <f>IF('Cálculos '!S887="","",'Cálculos '!S887)</f>
        <v/>
      </c>
      <c r="M881" s="172" t="str">
        <f>IF('Cálculos '!T887="","",'Cálculos '!T887)</f>
        <v/>
      </c>
      <c r="N881" s="172" t="str">
        <f>IF('Cálculos '!U887="","",'Cálculos '!U887)</f>
        <v/>
      </c>
      <c r="O881" s="172" t="str">
        <f>IF('Cálculos '!V887="","",'Cálculos '!V887)</f>
        <v/>
      </c>
      <c r="P881" s="172" t="str">
        <f>IF('Cálculos '!W887="","",'Cálculos '!W887)</f>
        <v/>
      </c>
      <c r="Q881" s="172" t="str">
        <f>IF('Cálculos '!X887="","",'Cálculos '!X887)</f>
        <v/>
      </c>
      <c r="R881" s="172" t="str">
        <f>IF('Cálculos '!Y887="","",'Cálculos '!Y887)</f>
        <v/>
      </c>
      <c r="S881" s="172" t="str">
        <f>IF('Cálculos '!Z887="","",'Cálculos '!Z887)</f>
        <v/>
      </c>
      <c r="T881" s="172" t="str">
        <f>IF('Cálculos '!AA887="","",'Cálculos '!AA887)</f>
        <v/>
      </c>
      <c r="U881" s="172" t="str">
        <f>IF('Cálculos '!AB887="","",'Cálculos '!AB887)</f>
        <v/>
      </c>
      <c r="V881" s="172" t="str">
        <f>IF('Cálculos '!AC887="","",'Cálculos '!AC887)</f>
        <v/>
      </c>
      <c r="W881" s="172" t="str">
        <f>IF('Cálculos '!AD887="","",'Cálculos '!AD887)</f>
        <v/>
      </c>
      <c r="X881" s="172" t="str">
        <f>IF('Cálculos '!AE887="","",'Cálculos '!AE887)</f>
        <v/>
      </c>
      <c r="Y881" s="172" t="str">
        <f>IF('Cálculos '!AF887="","",'Cálculos '!AF887)</f>
        <v/>
      </c>
      <c r="Z881" s="172" t="str">
        <f>IF('Cálculos '!AG887="","",'Cálculos '!AG887)</f>
        <v/>
      </c>
      <c r="AA881" s="172" t="str">
        <f>IF('Cálculos '!AH887="","",'Cálculos '!AH887)</f>
        <v/>
      </c>
      <c r="AB881" s="172" t="str">
        <f>IF('Cálculos '!AI887="","",'Cálculos '!AI887)</f>
        <v/>
      </c>
      <c r="AC881" s="172" t="str">
        <f>IF('Cálculos '!AJ887="","",'Cálculos '!AJ887)</f>
        <v/>
      </c>
      <c r="AD881" s="172" t="str">
        <f>IF('Cálculos '!AK887="","",'Cálculos '!AK887)</f>
        <v/>
      </c>
      <c r="AE881" s="172" t="str">
        <f>IF('Cálculos '!AL887="","",'Cálculos '!AL887)</f>
        <v/>
      </c>
      <c r="AF881" s="172" t="str">
        <f>IF('Cálculos '!AM887="","",'Cálculos '!AM887)</f>
        <v/>
      </c>
      <c r="AG881" s="172" t="str">
        <f>IF('Cálculos '!AN887="","",'Cálculos '!AN887)</f>
        <v/>
      </c>
      <c r="AH881" s="172" t="str">
        <f>IF('Cálculos '!AO887="","",'Cálculos '!AO887)</f>
        <v/>
      </c>
      <c r="AI881" s="172" t="str">
        <f>IF('Cálculos '!AP887="","",'Cálculos '!AP887)</f>
        <v/>
      </c>
      <c r="AJ881" s="443" t="str">
        <f>IF('Cálculos '!AQ887="","",'Cálculos '!AQ887)</f>
        <v/>
      </c>
      <c r="AK881" s="446" t="str">
        <f>IF('Cálculos '!D887="","",AVERAGE(C881:AJ881))</f>
        <v/>
      </c>
      <c r="AM881" s="181">
        <f t="shared" si="506"/>
        <v>879</v>
      </c>
      <c r="AN881" s="284" t="str">
        <f t="shared" si="507"/>
        <v/>
      </c>
      <c r="AO881" s="285" t="str">
        <f t="shared" si="508"/>
        <v/>
      </c>
      <c r="AP881" s="285" t="str">
        <f t="shared" si="509"/>
        <v/>
      </c>
      <c r="AQ881" s="285" t="str">
        <f t="shared" si="510"/>
        <v/>
      </c>
      <c r="AR881" s="182" t="str">
        <f t="shared" si="511"/>
        <v/>
      </c>
      <c r="AS881" s="182" t="str">
        <f t="shared" si="512"/>
        <v/>
      </c>
      <c r="AT881" s="182" t="str">
        <f t="shared" si="513"/>
        <v/>
      </c>
      <c r="AU881" s="182" t="str">
        <f t="shared" si="514"/>
        <v/>
      </c>
      <c r="AV881" s="182" t="str">
        <f t="shared" si="515"/>
        <v/>
      </c>
      <c r="AW881" s="182" t="str">
        <f t="shared" si="516"/>
        <v/>
      </c>
      <c r="AX881" s="182" t="str">
        <f t="shared" si="517"/>
        <v/>
      </c>
      <c r="AY881" s="182" t="str">
        <f t="shared" si="518"/>
        <v/>
      </c>
      <c r="AZ881" s="182" t="str">
        <f t="shared" si="519"/>
        <v/>
      </c>
      <c r="BA881" s="182" t="str">
        <f t="shared" si="520"/>
        <v/>
      </c>
      <c r="BB881" s="182" t="str">
        <f t="shared" si="521"/>
        <v/>
      </c>
      <c r="BC881" s="182" t="str">
        <f t="shared" si="522"/>
        <v/>
      </c>
      <c r="BD881" s="182" t="str">
        <f t="shared" si="523"/>
        <v/>
      </c>
      <c r="BE881" s="182" t="str">
        <f t="shared" si="524"/>
        <v/>
      </c>
      <c r="BF881" s="182" t="str">
        <f t="shared" si="525"/>
        <v/>
      </c>
      <c r="BG881" s="182" t="str">
        <f t="shared" si="526"/>
        <v/>
      </c>
      <c r="BH881" s="182" t="str">
        <f t="shared" si="527"/>
        <v/>
      </c>
      <c r="BI881" s="182" t="str">
        <f t="shared" si="528"/>
        <v/>
      </c>
      <c r="BJ881" s="182" t="str">
        <f t="shared" si="529"/>
        <v/>
      </c>
      <c r="BK881" s="182" t="str">
        <f t="shared" si="530"/>
        <v/>
      </c>
      <c r="BL881" s="182" t="str">
        <f t="shared" si="531"/>
        <v/>
      </c>
      <c r="BM881" s="182" t="str">
        <f t="shared" si="532"/>
        <v/>
      </c>
      <c r="BN881" s="182" t="str">
        <f t="shared" si="533"/>
        <v/>
      </c>
      <c r="BO881" s="182" t="str">
        <f t="shared" si="534"/>
        <v/>
      </c>
      <c r="BP881" s="182" t="str">
        <f t="shared" si="535"/>
        <v/>
      </c>
      <c r="BQ881" s="182" t="str">
        <f t="shared" si="536"/>
        <v/>
      </c>
      <c r="BR881" s="182" t="str">
        <f t="shared" si="537"/>
        <v/>
      </c>
      <c r="BS881" s="182" t="str">
        <f t="shared" si="538"/>
        <v/>
      </c>
      <c r="BT881" s="182" t="str">
        <f t="shared" si="539"/>
        <v/>
      </c>
      <c r="BU881" s="183" t="str">
        <f t="shared" si="540"/>
        <v/>
      </c>
      <c r="BV881" s="184" t="str">
        <f>IF('Cálculos '!C887="","",AVERAGE(AN881:BU881))</f>
        <v/>
      </c>
    </row>
    <row r="882" spans="2:74" ht="17.25" hidden="1" thickBot="1" x14ac:dyDescent="0.35">
      <c r="B882" s="165">
        <f t="shared" si="505"/>
        <v>880</v>
      </c>
      <c r="C882" s="171" t="str">
        <f>IF('Cálculos '!J888="","",'Cálculos '!J888)</f>
        <v/>
      </c>
      <c r="D882" s="172" t="str">
        <f>IF('Cálculos '!K888="","",'Cálculos '!K888)</f>
        <v/>
      </c>
      <c r="E882" s="172" t="str">
        <f>IF('Cálculos '!L888="","",'Cálculos '!L888)</f>
        <v/>
      </c>
      <c r="F882" s="172" t="str">
        <f>IF('Cálculos '!M888="","",'Cálculos '!M888)</f>
        <v/>
      </c>
      <c r="G882" s="172" t="str">
        <f>IF('Cálculos '!N888="","",'Cálculos '!N888)</f>
        <v/>
      </c>
      <c r="H882" s="172" t="str">
        <f>IF('Cálculos '!O888="","",'Cálculos '!O888)</f>
        <v/>
      </c>
      <c r="I882" s="172" t="str">
        <f>IF('Cálculos '!P888="","",'Cálculos '!P888)</f>
        <v/>
      </c>
      <c r="J882" s="172" t="str">
        <f>IF('Cálculos '!Q888="","",'Cálculos '!Q888)</f>
        <v/>
      </c>
      <c r="K882" s="172" t="str">
        <f>IF('Cálculos '!R888="","",'Cálculos '!R888)</f>
        <v/>
      </c>
      <c r="L882" s="172" t="str">
        <f>IF('Cálculos '!S888="","",'Cálculos '!S888)</f>
        <v/>
      </c>
      <c r="M882" s="172" t="str">
        <f>IF('Cálculos '!T888="","",'Cálculos '!T888)</f>
        <v/>
      </c>
      <c r="N882" s="172" t="str">
        <f>IF('Cálculos '!U888="","",'Cálculos '!U888)</f>
        <v/>
      </c>
      <c r="O882" s="172" t="str">
        <f>IF('Cálculos '!V888="","",'Cálculos '!V888)</f>
        <v/>
      </c>
      <c r="P882" s="172" t="str">
        <f>IF('Cálculos '!W888="","",'Cálculos '!W888)</f>
        <v/>
      </c>
      <c r="Q882" s="172" t="str">
        <f>IF('Cálculos '!X888="","",'Cálculos '!X888)</f>
        <v/>
      </c>
      <c r="R882" s="172" t="str">
        <f>IF('Cálculos '!Y888="","",'Cálculos '!Y888)</f>
        <v/>
      </c>
      <c r="S882" s="172" t="str">
        <f>IF('Cálculos '!Z888="","",'Cálculos '!Z888)</f>
        <v/>
      </c>
      <c r="T882" s="172" t="str">
        <f>IF('Cálculos '!AA888="","",'Cálculos '!AA888)</f>
        <v/>
      </c>
      <c r="U882" s="172" t="str">
        <f>IF('Cálculos '!AB888="","",'Cálculos '!AB888)</f>
        <v/>
      </c>
      <c r="V882" s="172" t="str">
        <f>IF('Cálculos '!AC888="","",'Cálculos '!AC888)</f>
        <v/>
      </c>
      <c r="W882" s="172" t="str">
        <f>IF('Cálculos '!AD888="","",'Cálculos '!AD888)</f>
        <v/>
      </c>
      <c r="X882" s="172" t="str">
        <f>IF('Cálculos '!AE888="","",'Cálculos '!AE888)</f>
        <v/>
      </c>
      <c r="Y882" s="172" t="str">
        <f>IF('Cálculos '!AF888="","",'Cálculos '!AF888)</f>
        <v/>
      </c>
      <c r="Z882" s="172" t="str">
        <f>IF('Cálculos '!AG888="","",'Cálculos '!AG888)</f>
        <v/>
      </c>
      <c r="AA882" s="172" t="str">
        <f>IF('Cálculos '!AH888="","",'Cálculos '!AH888)</f>
        <v/>
      </c>
      <c r="AB882" s="172" t="str">
        <f>IF('Cálculos '!AI888="","",'Cálculos '!AI888)</f>
        <v/>
      </c>
      <c r="AC882" s="172" t="str">
        <f>IF('Cálculos '!AJ888="","",'Cálculos '!AJ888)</f>
        <v/>
      </c>
      <c r="AD882" s="172" t="str">
        <f>IF('Cálculos '!AK888="","",'Cálculos '!AK888)</f>
        <v/>
      </c>
      <c r="AE882" s="172" t="str">
        <f>IF('Cálculos '!AL888="","",'Cálculos '!AL888)</f>
        <v/>
      </c>
      <c r="AF882" s="172" t="str">
        <f>IF('Cálculos '!AM888="","",'Cálculos '!AM888)</f>
        <v/>
      </c>
      <c r="AG882" s="172" t="str">
        <f>IF('Cálculos '!AN888="","",'Cálculos '!AN888)</f>
        <v/>
      </c>
      <c r="AH882" s="172" t="str">
        <f>IF('Cálculos '!AO888="","",'Cálculos '!AO888)</f>
        <v/>
      </c>
      <c r="AI882" s="172" t="str">
        <f>IF('Cálculos '!AP888="","",'Cálculos '!AP888)</f>
        <v/>
      </c>
      <c r="AJ882" s="443" t="str">
        <f>IF('Cálculos '!AQ888="","",'Cálculos '!AQ888)</f>
        <v/>
      </c>
      <c r="AK882" s="446" t="str">
        <f>IF('Cálculos '!D888="","",AVERAGE(C882:AJ882))</f>
        <v/>
      </c>
      <c r="AM882" s="181">
        <f t="shared" si="506"/>
        <v>880</v>
      </c>
      <c r="AN882" s="284" t="str">
        <f t="shared" si="507"/>
        <v/>
      </c>
      <c r="AO882" s="285" t="str">
        <f t="shared" si="508"/>
        <v/>
      </c>
      <c r="AP882" s="285" t="str">
        <f t="shared" si="509"/>
        <v/>
      </c>
      <c r="AQ882" s="285" t="str">
        <f t="shared" si="510"/>
        <v/>
      </c>
      <c r="AR882" s="182" t="str">
        <f t="shared" si="511"/>
        <v/>
      </c>
      <c r="AS882" s="182" t="str">
        <f t="shared" si="512"/>
        <v/>
      </c>
      <c r="AT882" s="182" t="str">
        <f t="shared" si="513"/>
        <v/>
      </c>
      <c r="AU882" s="182" t="str">
        <f t="shared" si="514"/>
        <v/>
      </c>
      <c r="AV882" s="182" t="str">
        <f t="shared" si="515"/>
        <v/>
      </c>
      <c r="AW882" s="182" t="str">
        <f t="shared" si="516"/>
        <v/>
      </c>
      <c r="AX882" s="182" t="str">
        <f t="shared" si="517"/>
        <v/>
      </c>
      <c r="AY882" s="182" t="str">
        <f t="shared" si="518"/>
        <v/>
      </c>
      <c r="AZ882" s="182" t="str">
        <f t="shared" si="519"/>
        <v/>
      </c>
      <c r="BA882" s="182" t="str">
        <f t="shared" si="520"/>
        <v/>
      </c>
      <c r="BB882" s="182" t="str">
        <f t="shared" si="521"/>
        <v/>
      </c>
      <c r="BC882" s="182" t="str">
        <f t="shared" si="522"/>
        <v/>
      </c>
      <c r="BD882" s="182" t="str">
        <f t="shared" si="523"/>
        <v/>
      </c>
      <c r="BE882" s="182" t="str">
        <f t="shared" si="524"/>
        <v/>
      </c>
      <c r="BF882" s="182" t="str">
        <f t="shared" si="525"/>
        <v/>
      </c>
      <c r="BG882" s="182" t="str">
        <f t="shared" si="526"/>
        <v/>
      </c>
      <c r="BH882" s="182" t="str">
        <f t="shared" si="527"/>
        <v/>
      </c>
      <c r="BI882" s="182" t="str">
        <f t="shared" si="528"/>
        <v/>
      </c>
      <c r="BJ882" s="182" t="str">
        <f t="shared" si="529"/>
        <v/>
      </c>
      <c r="BK882" s="182" t="str">
        <f t="shared" si="530"/>
        <v/>
      </c>
      <c r="BL882" s="182" t="str">
        <f t="shared" si="531"/>
        <v/>
      </c>
      <c r="BM882" s="182" t="str">
        <f t="shared" si="532"/>
        <v/>
      </c>
      <c r="BN882" s="182" t="str">
        <f t="shared" si="533"/>
        <v/>
      </c>
      <c r="BO882" s="182" t="str">
        <f t="shared" si="534"/>
        <v/>
      </c>
      <c r="BP882" s="182" t="str">
        <f t="shared" si="535"/>
        <v/>
      </c>
      <c r="BQ882" s="182" t="str">
        <f t="shared" si="536"/>
        <v/>
      </c>
      <c r="BR882" s="182" t="str">
        <f t="shared" si="537"/>
        <v/>
      </c>
      <c r="BS882" s="182" t="str">
        <f t="shared" si="538"/>
        <v/>
      </c>
      <c r="BT882" s="182" t="str">
        <f t="shared" si="539"/>
        <v/>
      </c>
      <c r="BU882" s="183" t="str">
        <f t="shared" si="540"/>
        <v/>
      </c>
      <c r="BV882" s="184" t="str">
        <f>IF('Cálculos '!C888="","",AVERAGE(AN882:BU882))</f>
        <v/>
      </c>
    </row>
    <row r="883" spans="2:74" ht="17.25" hidden="1" thickBot="1" x14ac:dyDescent="0.35">
      <c r="B883" s="165">
        <f t="shared" si="505"/>
        <v>881</v>
      </c>
      <c r="C883" s="171" t="str">
        <f>IF('Cálculos '!J889="","",'Cálculos '!J889)</f>
        <v/>
      </c>
      <c r="D883" s="172" t="str">
        <f>IF('Cálculos '!K889="","",'Cálculos '!K889)</f>
        <v/>
      </c>
      <c r="E883" s="172" t="str">
        <f>IF('Cálculos '!L889="","",'Cálculos '!L889)</f>
        <v/>
      </c>
      <c r="F883" s="172" t="str">
        <f>IF('Cálculos '!M889="","",'Cálculos '!M889)</f>
        <v/>
      </c>
      <c r="G883" s="172" t="str">
        <f>IF('Cálculos '!N889="","",'Cálculos '!N889)</f>
        <v/>
      </c>
      <c r="H883" s="172" t="str">
        <f>IF('Cálculos '!O889="","",'Cálculos '!O889)</f>
        <v/>
      </c>
      <c r="I883" s="172" t="str">
        <f>IF('Cálculos '!P889="","",'Cálculos '!P889)</f>
        <v/>
      </c>
      <c r="J883" s="172" t="str">
        <f>IF('Cálculos '!Q889="","",'Cálculos '!Q889)</f>
        <v/>
      </c>
      <c r="K883" s="172" t="str">
        <f>IF('Cálculos '!R889="","",'Cálculos '!R889)</f>
        <v/>
      </c>
      <c r="L883" s="172" t="str">
        <f>IF('Cálculos '!S889="","",'Cálculos '!S889)</f>
        <v/>
      </c>
      <c r="M883" s="172" t="str">
        <f>IF('Cálculos '!T889="","",'Cálculos '!T889)</f>
        <v/>
      </c>
      <c r="N883" s="172" t="str">
        <f>IF('Cálculos '!U889="","",'Cálculos '!U889)</f>
        <v/>
      </c>
      <c r="O883" s="172" t="str">
        <f>IF('Cálculos '!V889="","",'Cálculos '!V889)</f>
        <v/>
      </c>
      <c r="P883" s="172" t="str">
        <f>IF('Cálculos '!W889="","",'Cálculos '!W889)</f>
        <v/>
      </c>
      <c r="Q883" s="172" t="str">
        <f>IF('Cálculos '!X889="","",'Cálculos '!X889)</f>
        <v/>
      </c>
      <c r="R883" s="172" t="str">
        <f>IF('Cálculos '!Y889="","",'Cálculos '!Y889)</f>
        <v/>
      </c>
      <c r="S883" s="172" t="str">
        <f>IF('Cálculos '!Z889="","",'Cálculos '!Z889)</f>
        <v/>
      </c>
      <c r="T883" s="172" t="str">
        <f>IF('Cálculos '!AA889="","",'Cálculos '!AA889)</f>
        <v/>
      </c>
      <c r="U883" s="172" t="str">
        <f>IF('Cálculos '!AB889="","",'Cálculos '!AB889)</f>
        <v/>
      </c>
      <c r="V883" s="172" t="str">
        <f>IF('Cálculos '!AC889="","",'Cálculos '!AC889)</f>
        <v/>
      </c>
      <c r="W883" s="172" t="str">
        <f>IF('Cálculos '!AD889="","",'Cálculos '!AD889)</f>
        <v/>
      </c>
      <c r="X883" s="172" t="str">
        <f>IF('Cálculos '!AE889="","",'Cálculos '!AE889)</f>
        <v/>
      </c>
      <c r="Y883" s="172" t="str">
        <f>IF('Cálculos '!AF889="","",'Cálculos '!AF889)</f>
        <v/>
      </c>
      <c r="Z883" s="172" t="str">
        <f>IF('Cálculos '!AG889="","",'Cálculos '!AG889)</f>
        <v/>
      </c>
      <c r="AA883" s="172" t="str">
        <f>IF('Cálculos '!AH889="","",'Cálculos '!AH889)</f>
        <v/>
      </c>
      <c r="AB883" s="172" t="str">
        <f>IF('Cálculos '!AI889="","",'Cálculos '!AI889)</f>
        <v/>
      </c>
      <c r="AC883" s="172" t="str">
        <f>IF('Cálculos '!AJ889="","",'Cálculos '!AJ889)</f>
        <v/>
      </c>
      <c r="AD883" s="172" t="str">
        <f>IF('Cálculos '!AK889="","",'Cálculos '!AK889)</f>
        <v/>
      </c>
      <c r="AE883" s="172" t="str">
        <f>IF('Cálculos '!AL889="","",'Cálculos '!AL889)</f>
        <v/>
      </c>
      <c r="AF883" s="172" t="str">
        <f>IF('Cálculos '!AM889="","",'Cálculos '!AM889)</f>
        <v/>
      </c>
      <c r="AG883" s="172" t="str">
        <f>IF('Cálculos '!AN889="","",'Cálculos '!AN889)</f>
        <v/>
      </c>
      <c r="AH883" s="172" t="str">
        <f>IF('Cálculos '!AO889="","",'Cálculos '!AO889)</f>
        <v/>
      </c>
      <c r="AI883" s="172" t="str">
        <f>IF('Cálculos '!AP889="","",'Cálculos '!AP889)</f>
        <v/>
      </c>
      <c r="AJ883" s="443" t="str">
        <f>IF('Cálculos '!AQ889="","",'Cálculos '!AQ889)</f>
        <v/>
      </c>
      <c r="AK883" s="446" t="str">
        <f>IF('Cálculos '!D889="","",AVERAGE(C883:AJ883))</f>
        <v/>
      </c>
      <c r="AM883" s="181">
        <f t="shared" si="506"/>
        <v>881</v>
      </c>
      <c r="AN883" s="284" t="str">
        <f t="shared" si="507"/>
        <v/>
      </c>
      <c r="AO883" s="285" t="str">
        <f t="shared" si="508"/>
        <v/>
      </c>
      <c r="AP883" s="285" t="str">
        <f t="shared" si="509"/>
        <v/>
      </c>
      <c r="AQ883" s="285" t="str">
        <f t="shared" si="510"/>
        <v/>
      </c>
      <c r="AR883" s="182" t="str">
        <f t="shared" si="511"/>
        <v/>
      </c>
      <c r="AS883" s="182" t="str">
        <f t="shared" si="512"/>
        <v/>
      </c>
      <c r="AT883" s="182" t="str">
        <f t="shared" si="513"/>
        <v/>
      </c>
      <c r="AU883" s="182" t="str">
        <f t="shared" si="514"/>
        <v/>
      </c>
      <c r="AV883" s="182" t="str">
        <f t="shared" si="515"/>
        <v/>
      </c>
      <c r="AW883" s="182" t="str">
        <f t="shared" si="516"/>
        <v/>
      </c>
      <c r="AX883" s="182" t="str">
        <f t="shared" si="517"/>
        <v/>
      </c>
      <c r="AY883" s="182" t="str">
        <f t="shared" si="518"/>
        <v/>
      </c>
      <c r="AZ883" s="182" t="str">
        <f t="shared" si="519"/>
        <v/>
      </c>
      <c r="BA883" s="182" t="str">
        <f t="shared" si="520"/>
        <v/>
      </c>
      <c r="BB883" s="182" t="str">
        <f t="shared" si="521"/>
        <v/>
      </c>
      <c r="BC883" s="182" t="str">
        <f t="shared" si="522"/>
        <v/>
      </c>
      <c r="BD883" s="182" t="str">
        <f t="shared" si="523"/>
        <v/>
      </c>
      <c r="BE883" s="182" t="str">
        <f t="shared" si="524"/>
        <v/>
      </c>
      <c r="BF883" s="182" t="str">
        <f t="shared" si="525"/>
        <v/>
      </c>
      <c r="BG883" s="182" t="str">
        <f t="shared" si="526"/>
        <v/>
      </c>
      <c r="BH883" s="182" t="str">
        <f t="shared" si="527"/>
        <v/>
      </c>
      <c r="BI883" s="182" t="str">
        <f t="shared" si="528"/>
        <v/>
      </c>
      <c r="BJ883" s="182" t="str">
        <f t="shared" si="529"/>
        <v/>
      </c>
      <c r="BK883" s="182" t="str">
        <f t="shared" si="530"/>
        <v/>
      </c>
      <c r="BL883" s="182" t="str">
        <f t="shared" si="531"/>
        <v/>
      </c>
      <c r="BM883" s="182" t="str">
        <f t="shared" si="532"/>
        <v/>
      </c>
      <c r="BN883" s="182" t="str">
        <f t="shared" si="533"/>
        <v/>
      </c>
      <c r="BO883" s="182" t="str">
        <f t="shared" si="534"/>
        <v/>
      </c>
      <c r="BP883" s="182" t="str">
        <f t="shared" si="535"/>
        <v/>
      </c>
      <c r="BQ883" s="182" t="str">
        <f t="shared" si="536"/>
        <v/>
      </c>
      <c r="BR883" s="182" t="str">
        <f t="shared" si="537"/>
        <v/>
      </c>
      <c r="BS883" s="182" t="str">
        <f t="shared" si="538"/>
        <v/>
      </c>
      <c r="BT883" s="182" t="str">
        <f t="shared" si="539"/>
        <v/>
      </c>
      <c r="BU883" s="183" t="str">
        <f t="shared" si="540"/>
        <v/>
      </c>
      <c r="BV883" s="184" t="str">
        <f>IF('Cálculos '!C889="","",AVERAGE(AN883:BU883))</f>
        <v/>
      </c>
    </row>
    <row r="884" spans="2:74" ht="17.25" hidden="1" thickBot="1" x14ac:dyDescent="0.35">
      <c r="B884" s="165">
        <f t="shared" si="505"/>
        <v>882</v>
      </c>
      <c r="C884" s="171" t="str">
        <f>IF('Cálculos '!J890="","",'Cálculos '!J890)</f>
        <v/>
      </c>
      <c r="D884" s="172" t="str">
        <f>IF('Cálculos '!K890="","",'Cálculos '!K890)</f>
        <v/>
      </c>
      <c r="E884" s="172" t="str">
        <f>IF('Cálculos '!L890="","",'Cálculos '!L890)</f>
        <v/>
      </c>
      <c r="F884" s="172" t="str">
        <f>IF('Cálculos '!M890="","",'Cálculos '!M890)</f>
        <v/>
      </c>
      <c r="G884" s="172" t="str">
        <f>IF('Cálculos '!N890="","",'Cálculos '!N890)</f>
        <v/>
      </c>
      <c r="H884" s="172" t="str">
        <f>IF('Cálculos '!O890="","",'Cálculos '!O890)</f>
        <v/>
      </c>
      <c r="I884" s="172" t="str">
        <f>IF('Cálculos '!P890="","",'Cálculos '!P890)</f>
        <v/>
      </c>
      <c r="J884" s="172" t="str">
        <f>IF('Cálculos '!Q890="","",'Cálculos '!Q890)</f>
        <v/>
      </c>
      <c r="K884" s="172" t="str">
        <f>IF('Cálculos '!R890="","",'Cálculos '!R890)</f>
        <v/>
      </c>
      <c r="L884" s="172" t="str">
        <f>IF('Cálculos '!S890="","",'Cálculos '!S890)</f>
        <v/>
      </c>
      <c r="M884" s="172" t="str">
        <f>IF('Cálculos '!T890="","",'Cálculos '!T890)</f>
        <v/>
      </c>
      <c r="N884" s="172" t="str">
        <f>IF('Cálculos '!U890="","",'Cálculos '!U890)</f>
        <v/>
      </c>
      <c r="O884" s="172" t="str">
        <f>IF('Cálculos '!V890="","",'Cálculos '!V890)</f>
        <v/>
      </c>
      <c r="P884" s="172" t="str">
        <f>IF('Cálculos '!W890="","",'Cálculos '!W890)</f>
        <v/>
      </c>
      <c r="Q884" s="172" t="str">
        <f>IF('Cálculos '!X890="","",'Cálculos '!X890)</f>
        <v/>
      </c>
      <c r="R884" s="172" t="str">
        <f>IF('Cálculos '!Y890="","",'Cálculos '!Y890)</f>
        <v/>
      </c>
      <c r="S884" s="172" t="str">
        <f>IF('Cálculos '!Z890="","",'Cálculos '!Z890)</f>
        <v/>
      </c>
      <c r="T884" s="172" t="str">
        <f>IF('Cálculos '!AA890="","",'Cálculos '!AA890)</f>
        <v/>
      </c>
      <c r="U884" s="172" t="str">
        <f>IF('Cálculos '!AB890="","",'Cálculos '!AB890)</f>
        <v/>
      </c>
      <c r="V884" s="172" t="str">
        <f>IF('Cálculos '!AC890="","",'Cálculos '!AC890)</f>
        <v/>
      </c>
      <c r="W884" s="172" t="str">
        <f>IF('Cálculos '!AD890="","",'Cálculos '!AD890)</f>
        <v/>
      </c>
      <c r="X884" s="172" t="str">
        <f>IF('Cálculos '!AE890="","",'Cálculos '!AE890)</f>
        <v/>
      </c>
      <c r="Y884" s="172" t="str">
        <f>IF('Cálculos '!AF890="","",'Cálculos '!AF890)</f>
        <v/>
      </c>
      <c r="Z884" s="172" t="str">
        <f>IF('Cálculos '!AG890="","",'Cálculos '!AG890)</f>
        <v/>
      </c>
      <c r="AA884" s="172" t="str">
        <f>IF('Cálculos '!AH890="","",'Cálculos '!AH890)</f>
        <v/>
      </c>
      <c r="AB884" s="172" t="str">
        <f>IF('Cálculos '!AI890="","",'Cálculos '!AI890)</f>
        <v/>
      </c>
      <c r="AC884" s="172" t="str">
        <f>IF('Cálculos '!AJ890="","",'Cálculos '!AJ890)</f>
        <v/>
      </c>
      <c r="AD884" s="172" t="str">
        <f>IF('Cálculos '!AK890="","",'Cálculos '!AK890)</f>
        <v/>
      </c>
      <c r="AE884" s="172" t="str">
        <f>IF('Cálculos '!AL890="","",'Cálculos '!AL890)</f>
        <v/>
      </c>
      <c r="AF884" s="172" t="str">
        <f>IF('Cálculos '!AM890="","",'Cálculos '!AM890)</f>
        <v/>
      </c>
      <c r="AG884" s="172" t="str">
        <f>IF('Cálculos '!AN890="","",'Cálculos '!AN890)</f>
        <v/>
      </c>
      <c r="AH884" s="172" t="str">
        <f>IF('Cálculos '!AO890="","",'Cálculos '!AO890)</f>
        <v/>
      </c>
      <c r="AI884" s="172" t="str">
        <f>IF('Cálculos '!AP890="","",'Cálculos '!AP890)</f>
        <v/>
      </c>
      <c r="AJ884" s="443" t="str">
        <f>IF('Cálculos '!AQ890="","",'Cálculos '!AQ890)</f>
        <v/>
      </c>
      <c r="AK884" s="446" t="str">
        <f>IF('Cálculos '!D890="","",AVERAGE(C884:AJ884))</f>
        <v/>
      </c>
      <c r="AM884" s="181">
        <f t="shared" si="506"/>
        <v>882</v>
      </c>
      <c r="AN884" s="284" t="str">
        <f t="shared" si="507"/>
        <v/>
      </c>
      <c r="AO884" s="285" t="str">
        <f t="shared" si="508"/>
        <v/>
      </c>
      <c r="AP884" s="285" t="str">
        <f t="shared" si="509"/>
        <v/>
      </c>
      <c r="AQ884" s="285" t="str">
        <f t="shared" si="510"/>
        <v/>
      </c>
      <c r="AR884" s="182" t="str">
        <f t="shared" si="511"/>
        <v/>
      </c>
      <c r="AS884" s="182" t="str">
        <f t="shared" si="512"/>
        <v/>
      </c>
      <c r="AT884" s="182" t="str">
        <f t="shared" si="513"/>
        <v/>
      </c>
      <c r="AU884" s="182" t="str">
        <f t="shared" si="514"/>
        <v/>
      </c>
      <c r="AV884" s="182" t="str">
        <f t="shared" si="515"/>
        <v/>
      </c>
      <c r="AW884" s="182" t="str">
        <f t="shared" si="516"/>
        <v/>
      </c>
      <c r="AX884" s="182" t="str">
        <f t="shared" si="517"/>
        <v/>
      </c>
      <c r="AY884" s="182" t="str">
        <f t="shared" si="518"/>
        <v/>
      </c>
      <c r="AZ884" s="182" t="str">
        <f t="shared" si="519"/>
        <v/>
      </c>
      <c r="BA884" s="182" t="str">
        <f t="shared" si="520"/>
        <v/>
      </c>
      <c r="BB884" s="182" t="str">
        <f t="shared" si="521"/>
        <v/>
      </c>
      <c r="BC884" s="182" t="str">
        <f t="shared" si="522"/>
        <v/>
      </c>
      <c r="BD884" s="182" t="str">
        <f t="shared" si="523"/>
        <v/>
      </c>
      <c r="BE884" s="182" t="str">
        <f t="shared" si="524"/>
        <v/>
      </c>
      <c r="BF884" s="182" t="str">
        <f t="shared" si="525"/>
        <v/>
      </c>
      <c r="BG884" s="182" t="str">
        <f t="shared" si="526"/>
        <v/>
      </c>
      <c r="BH884" s="182" t="str">
        <f t="shared" si="527"/>
        <v/>
      </c>
      <c r="BI884" s="182" t="str">
        <f t="shared" si="528"/>
        <v/>
      </c>
      <c r="BJ884" s="182" t="str">
        <f t="shared" si="529"/>
        <v/>
      </c>
      <c r="BK884" s="182" t="str">
        <f t="shared" si="530"/>
        <v/>
      </c>
      <c r="BL884" s="182" t="str">
        <f t="shared" si="531"/>
        <v/>
      </c>
      <c r="BM884" s="182" t="str">
        <f t="shared" si="532"/>
        <v/>
      </c>
      <c r="BN884" s="182" t="str">
        <f t="shared" si="533"/>
        <v/>
      </c>
      <c r="BO884" s="182" t="str">
        <f t="shared" si="534"/>
        <v/>
      </c>
      <c r="BP884" s="182" t="str">
        <f t="shared" si="535"/>
        <v/>
      </c>
      <c r="BQ884" s="182" t="str">
        <f t="shared" si="536"/>
        <v/>
      </c>
      <c r="BR884" s="182" t="str">
        <f t="shared" si="537"/>
        <v/>
      </c>
      <c r="BS884" s="182" t="str">
        <f t="shared" si="538"/>
        <v/>
      </c>
      <c r="BT884" s="182" t="str">
        <f t="shared" si="539"/>
        <v/>
      </c>
      <c r="BU884" s="183" t="str">
        <f t="shared" si="540"/>
        <v/>
      </c>
      <c r="BV884" s="184" t="str">
        <f>IF('Cálculos '!C890="","",AVERAGE(AN884:BU884))</f>
        <v/>
      </c>
    </row>
    <row r="885" spans="2:74" ht="17.25" hidden="1" thickBot="1" x14ac:dyDescent="0.35">
      <c r="B885" s="165">
        <f t="shared" si="505"/>
        <v>883</v>
      </c>
      <c r="C885" s="171" t="str">
        <f>IF('Cálculos '!J891="","",'Cálculos '!J891)</f>
        <v/>
      </c>
      <c r="D885" s="172" t="str">
        <f>IF('Cálculos '!K891="","",'Cálculos '!K891)</f>
        <v/>
      </c>
      <c r="E885" s="172" t="str">
        <f>IF('Cálculos '!L891="","",'Cálculos '!L891)</f>
        <v/>
      </c>
      <c r="F885" s="172" t="str">
        <f>IF('Cálculos '!M891="","",'Cálculos '!M891)</f>
        <v/>
      </c>
      <c r="G885" s="172" t="str">
        <f>IF('Cálculos '!N891="","",'Cálculos '!N891)</f>
        <v/>
      </c>
      <c r="H885" s="172" t="str">
        <f>IF('Cálculos '!O891="","",'Cálculos '!O891)</f>
        <v/>
      </c>
      <c r="I885" s="172" t="str">
        <f>IF('Cálculos '!P891="","",'Cálculos '!P891)</f>
        <v/>
      </c>
      <c r="J885" s="172" t="str">
        <f>IF('Cálculos '!Q891="","",'Cálculos '!Q891)</f>
        <v/>
      </c>
      <c r="K885" s="172" t="str">
        <f>IF('Cálculos '!R891="","",'Cálculos '!R891)</f>
        <v/>
      </c>
      <c r="L885" s="172" t="str">
        <f>IF('Cálculos '!S891="","",'Cálculos '!S891)</f>
        <v/>
      </c>
      <c r="M885" s="172" t="str">
        <f>IF('Cálculos '!T891="","",'Cálculos '!T891)</f>
        <v/>
      </c>
      <c r="N885" s="172" t="str">
        <f>IF('Cálculos '!U891="","",'Cálculos '!U891)</f>
        <v/>
      </c>
      <c r="O885" s="172" t="str">
        <f>IF('Cálculos '!V891="","",'Cálculos '!V891)</f>
        <v/>
      </c>
      <c r="P885" s="172" t="str">
        <f>IF('Cálculos '!W891="","",'Cálculos '!W891)</f>
        <v/>
      </c>
      <c r="Q885" s="172" t="str">
        <f>IF('Cálculos '!X891="","",'Cálculos '!X891)</f>
        <v/>
      </c>
      <c r="R885" s="172" t="str">
        <f>IF('Cálculos '!Y891="","",'Cálculos '!Y891)</f>
        <v/>
      </c>
      <c r="S885" s="172" t="str">
        <f>IF('Cálculos '!Z891="","",'Cálculos '!Z891)</f>
        <v/>
      </c>
      <c r="T885" s="172" t="str">
        <f>IF('Cálculos '!AA891="","",'Cálculos '!AA891)</f>
        <v/>
      </c>
      <c r="U885" s="172" t="str">
        <f>IF('Cálculos '!AB891="","",'Cálculos '!AB891)</f>
        <v/>
      </c>
      <c r="V885" s="172" t="str">
        <f>IF('Cálculos '!AC891="","",'Cálculos '!AC891)</f>
        <v/>
      </c>
      <c r="W885" s="172" t="str">
        <f>IF('Cálculos '!AD891="","",'Cálculos '!AD891)</f>
        <v/>
      </c>
      <c r="X885" s="172" t="str">
        <f>IF('Cálculos '!AE891="","",'Cálculos '!AE891)</f>
        <v/>
      </c>
      <c r="Y885" s="172" t="str">
        <f>IF('Cálculos '!AF891="","",'Cálculos '!AF891)</f>
        <v/>
      </c>
      <c r="Z885" s="172" t="str">
        <f>IF('Cálculos '!AG891="","",'Cálculos '!AG891)</f>
        <v/>
      </c>
      <c r="AA885" s="172" t="str">
        <f>IF('Cálculos '!AH891="","",'Cálculos '!AH891)</f>
        <v/>
      </c>
      <c r="AB885" s="172" t="str">
        <f>IF('Cálculos '!AI891="","",'Cálculos '!AI891)</f>
        <v/>
      </c>
      <c r="AC885" s="172" t="str">
        <f>IF('Cálculos '!AJ891="","",'Cálculos '!AJ891)</f>
        <v/>
      </c>
      <c r="AD885" s="172" t="str">
        <f>IF('Cálculos '!AK891="","",'Cálculos '!AK891)</f>
        <v/>
      </c>
      <c r="AE885" s="172" t="str">
        <f>IF('Cálculos '!AL891="","",'Cálculos '!AL891)</f>
        <v/>
      </c>
      <c r="AF885" s="172" t="str">
        <f>IF('Cálculos '!AM891="","",'Cálculos '!AM891)</f>
        <v/>
      </c>
      <c r="AG885" s="172" t="str">
        <f>IF('Cálculos '!AN891="","",'Cálculos '!AN891)</f>
        <v/>
      </c>
      <c r="AH885" s="172" t="str">
        <f>IF('Cálculos '!AO891="","",'Cálculos '!AO891)</f>
        <v/>
      </c>
      <c r="AI885" s="172" t="str">
        <f>IF('Cálculos '!AP891="","",'Cálculos '!AP891)</f>
        <v/>
      </c>
      <c r="AJ885" s="443" t="str">
        <f>IF('Cálculos '!AQ891="","",'Cálculos '!AQ891)</f>
        <v/>
      </c>
      <c r="AK885" s="446" t="str">
        <f>IF('Cálculos '!D891="","",AVERAGE(C885:AJ885))</f>
        <v/>
      </c>
      <c r="AM885" s="181">
        <f t="shared" si="506"/>
        <v>883</v>
      </c>
      <c r="AN885" s="284" t="str">
        <f t="shared" si="507"/>
        <v/>
      </c>
      <c r="AO885" s="285" t="str">
        <f t="shared" si="508"/>
        <v/>
      </c>
      <c r="AP885" s="285" t="str">
        <f t="shared" si="509"/>
        <v/>
      </c>
      <c r="AQ885" s="285" t="str">
        <f t="shared" si="510"/>
        <v/>
      </c>
      <c r="AR885" s="182" t="str">
        <f t="shared" si="511"/>
        <v/>
      </c>
      <c r="AS885" s="182" t="str">
        <f t="shared" si="512"/>
        <v/>
      </c>
      <c r="AT885" s="182" t="str">
        <f t="shared" si="513"/>
        <v/>
      </c>
      <c r="AU885" s="182" t="str">
        <f t="shared" si="514"/>
        <v/>
      </c>
      <c r="AV885" s="182" t="str">
        <f t="shared" si="515"/>
        <v/>
      </c>
      <c r="AW885" s="182" t="str">
        <f t="shared" si="516"/>
        <v/>
      </c>
      <c r="AX885" s="182" t="str">
        <f t="shared" si="517"/>
        <v/>
      </c>
      <c r="AY885" s="182" t="str">
        <f t="shared" si="518"/>
        <v/>
      </c>
      <c r="AZ885" s="182" t="str">
        <f t="shared" si="519"/>
        <v/>
      </c>
      <c r="BA885" s="182" t="str">
        <f t="shared" si="520"/>
        <v/>
      </c>
      <c r="BB885" s="182" t="str">
        <f t="shared" si="521"/>
        <v/>
      </c>
      <c r="BC885" s="182" t="str">
        <f t="shared" si="522"/>
        <v/>
      </c>
      <c r="BD885" s="182" t="str">
        <f t="shared" si="523"/>
        <v/>
      </c>
      <c r="BE885" s="182" t="str">
        <f t="shared" si="524"/>
        <v/>
      </c>
      <c r="BF885" s="182" t="str">
        <f t="shared" si="525"/>
        <v/>
      </c>
      <c r="BG885" s="182" t="str">
        <f t="shared" si="526"/>
        <v/>
      </c>
      <c r="BH885" s="182" t="str">
        <f t="shared" si="527"/>
        <v/>
      </c>
      <c r="BI885" s="182" t="str">
        <f t="shared" si="528"/>
        <v/>
      </c>
      <c r="BJ885" s="182" t="str">
        <f t="shared" si="529"/>
        <v/>
      </c>
      <c r="BK885" s="182" t="str">
        <f t="shared" si="530"/>
        <v/>
      </c>
      <c r="BL885" s="182" t="str">
        <f t="shared" si="531"/>
        <v/>
      </c>
      <c r="BM885" s="182" t="str">
        <f t="shared" si="532"/>
        <v/>
      </c>
      <c r="BN885" s="182" t="str">
        <f t="shared" si="533"/>
        <v/>
      </c>
      <c r="BO885" s="182" t="str">
        <f t="shared" si="534"/>
        <v/>
      </c>
      <c r="BP885" s="182" t="str">
        <f t="shared" si="535"/>
        <v/>
      </c>
      <c r="BQ885" s="182" t="str">
        <f t="shared" si="536"/>
        <v/>
      </c>
      <c r="BR885" s="182" t="str">
        <f t="shared" si="537"/>
        <v/>
      </c>
      <c r="BS885" s="182" t="str">
        <f t="shared" si="538"/>
        <v/>
      </c>
      <c r="BT885" s="182" t="str">
        <f t="shared" si="539"/>
        <v/>
      </c>
      <c r="BU885" s="183" t="str">
        <f t="shared" si="540"/>
        <v/>
      </c>
      <c r="BV885" s="184" t="str">
        <f>IF('Cálculos '!C891="","",AVERAGE(AN885:BU885))</f>
        <v/>
      </c>
    </row>
    <row r="886" spans="2:74" ht="17.25" hidden="1" thickBot="1" x14ac:dyDescent="0.35">
      <c r="B886" s="165">
        <f t="shared" si="505"/>
        <v>884</v>
      </c>
      <c r="C886" s="171" t="str">
        <f>IF('Cálculos '!J892="","",'Cálculos '!J892)</f>
        <v/>
      </c>
      <c r="D886" s="172" t="str">
        <f>IF('Cálculos '!K892="","",'Cálculos '!K892)</f>
        <v/>
      </c>
      <c r="E886" s="172" t="str">
        <f>IF('Cálculos '!L892="","",'Cálculos '!L892)</f>
        <v/>
      </c>
      <c r="F886" s="172" t="str">
        <f>IF('Cálculos '!M892="","",'Cálculos '!M892)</f>
        <v/>
      </c>
      <c r="G886" s="172" t="str">
        <f>IF('Cálculos '!N892="","",'Cálculos '!N892)</f>
        <v/>
      </c>
      <c r="H886" s="172" t="str">
        <f>IF('Cálculos '!O892="","",'Cálculos '!O892)</f>
        <v/>
      </c>
      <c r="I886" s="172" t="str">
        <f>IF('Cálculos '!P892="","",'Cálculos '!P892)</f>
        <v/>
      </c>
      <c r="J886" s="172" t="str">
        <f>IF('Cálculos '!Q892="","",'Cálculos '!Q892)</f>
        <v/>
      </c>
      <c r="K886" s="172" t="str">
        <f>IF('Cálculos '!R892="","",'Cálculos '!R892)</f>
        <v/>
      </c>
      <c r="L886" s="172" t="str">
        <f>IF('Cálculos '!S892="","",'Cálculos '!S892)</f>
        <v/>
      </c>
      <c r="M886" s="172" t="str">
        <f>IF('Cálculos '!T892="","",'Cálculos '!T892)</f>
        <v/>
      </c>
      <c r="N886" s="172" t="str">
        <f>IF('Cálculos '!U892="","",'Cálculos '!U892)</f>
        <v/>
      </c>
      <c r="O886" s="172" t="str">
        <f>IF('Cálculos '!V892="","",'Cálculos '!V892)</f>
        <v/>
      </c>
      <c r="P886" s="172" t="str">
        <f>IF('Cálculos '!W892="","",'Cálculos '!W892)</f>
        <v/>
      </c>
      <c r="Q886" s="172" t="str">
        <f>IF('Cálculos '!X892="","",'Cálculos '!X892)</f>
        <v/>
      </c>
      <c r="R886" s="172" t="str">
        <f>IF('Cálculos '!Y892="","",'Cálculos '!Y892)</f>
        <v/>
      </c>
      <c r="S886" s="172" t="str">
        <f>IF('Cálculos '!Z892="","",'Cálculos '!Z892)</f>
        <v/>
      </c>
      <c r="T886" s="172" t="str">
        <f>IF('Cálculos '!AA892="","",'Cálculos '!AA892)</f>
        <v/>
      </c>
      <c r="U886" s="172" t="str">
        <f>IF('Cálculos '!AB892="","",'Cálculos '!AB892)</f>
        <v/>
      </c>
      <c r="V886" s="172" t="str">
        <f>IF('Cálculos '!AC892="","",'Cálculos '!AC892)</f>
        <v/>
      </c>
      <c r="W886" s="172" t="str">
        <f>IF('Cálculos '!AD892="","",'Cálculos '!AD892)</f>
        <v/>
      </c>
      <c r="X886" s="172" t="str">
        <f>IF('Cálculos '!AE892="","",'Cálculos '!AE892)</f>
        <v/>
      </c>
      <c r="Y886" s="172" t="str">
        <f>IF('Cálculos '!AF892="","",'Cálculos '!AF892)</f>
        <v/>
      </c>
      <c r="Z886" s="172" t="str">
        <f>IF('Cálculos '!AG892="","",'Cálculos '!AG892)</f>
        <v/>
      </c>
      <c r="AA886" s="172" t="str">
        <f>IF('Cálculos '!AH892="","",'Cálculos '!AH892)</f>
        <v/>
      </c>
      <c r="AB886" s="172" t="str">
        <f>IF('Cálculos '!AI892="","",'Cálculos '!AI892)</f>
        <v/>
      </c>
      <c r="AC886" s="172" t="str">
        <f>IF('Cálculos '!AJ892="","",'Cálculos '!AJ892)</f>
        <v/>
      </c>
      <c r="AD886" s="172" t="str">
        <f>IF('Cálculos '!AK892="","",'Cálculos '!AK892)</f>
        <v/>
      </c>
      <c r="AE886" s="172" t="str">
        <f>IF('Cálculos '!AL892="","",'Cálculos '!AL892)</f>
        <v/>
      </c>
      <c r="AF886" s="172" t="str">
        <f>IF('Cálculos '!AM892="","",'Cálculos '!AM892)</f>
        <v/>
      </c>
      <c r="AG886" s="172" t="str">
        <f>IF('Cálculos '!AN892="","",'Cálculos '!AN892)</f>
        <v/>
      </c>
      <c r="AH886" s="172" t="str">
        <f>IF('Cálculos '!AO892="","",'Cálculos '!AO892)</f>
        <v/>
      </c>
      <c r="AI886" s="172" t="str">
        <f>IF('Cálculos '!AP892="","",'Cálculos '!AP892)</f>
        <v/>
      </c>
      <c r="AJ886" s="443" t="str">
        <f>IF('Cálculos '!AQ892="","",'Cálculos '!AQ892)</f>
        <v/>
      </c>
      <c r="AK886" s="446" t="str">
        <f>IF('Cálculos '!D892="","",AVERAGE(C886:AJ886))</f>
        <v/>
      </c>
      <c r="AM886" s="181">
        <f t="shared" si="506"/>
        <v>884</v>
      </c>
      <c r="AN886" s="284" t="str">
        <f t="shared" si="507"/>
        <v/>
      </c>
      <c r="AO886" s="285" t="str">
        <f t="shared" si="508"/>
        <v/>
      </c>
      <c r="AP886" s="285" t="str">
        <f t="shared" si="509"/>
        <v/>
      </c>
      <c r="AQ886" s="285" t="str">
        <f t="shared" si="510"/>
        <v/>
      </c>
      <c r="AR886" s="182" t="str">
        <f t="shared" si="511"/>
        <v/>
      </c>
      <c r="AS886" s="182" t="str">
        <f t="shared" si="512"/>
        <v/>
      </c>
      <c r="AT886" s="182" t="str">
        <f t="shared" si="513"/>
        <v/>
      </c>
      <c r="AU886" s="182" t="str">
        <f t="shared" si="514"/>
        <v/>
      </c>
      <c r="AV886" s="182" t="str">
        <f t="shared" si="515"/>
        <v/>
      </c>
      <c r="AW886" s="182" t="str">
        <f t="shared" si="516"/>
        <v/>
      </c>
      <c r="AX886" s="182" t="str">
        <f t="shared" si="517"/>
        <v/>
      </c>
      <c r="AY886" s="182" t="str">
        <f t="shared" si="518"/>
        <v/>
      </c>
      <c r="AZ886" s="182" t="str">
        <f t="shared" si="519"/>
        <v/>
      </c>
      <c r="BA886" s="182" t="str">
        <f t="shared" si="520"/>
        <v/>
      </c>
      <c r="BB886" s="182" t="str">
        <f t="shared" si="521"/>
        <v/>
      </c>
      <c r="BC886" s="182" t="str">
        <f t="shared" si="522"/>
        <v/>
      </c>
      <c r="BD886" s="182" t="str">
        <f t="shared" si="523"/>
        <v/>
      </c>
      <c r="BE886" s="182" t="str">
        <f t="shared" si="524"/>
        <v/>
      </c>
      <c r="BF886" s="182" t="str">
        <f t="shared" si="525"/>
        <v/>
      </c>
      <c r="BG886" s="182" t="str">
        <f t="shared" si="526"/>
        <v/>
      </c>
      <c r="BH886" s="182" t="str">
        <f t="shared" si="527"/>
        <v/>
      </c>
      <c r="BI886" s="182" t="str">
        <f t="shared" si="528"/>
        <v/>
      </c>
      <c r="BJ886" s="182" t="str">
        <f t="shared" si="529"/>
        <v/>
      </c>
      <c r="BK886" s="182" t="str">
        <f t="shared" si="530"/>
        <v/>
      </c>
      <c r="BL886" s="182" t="str">
        <f t="shared" si="531"/>
        <v/>
      </c>
      <c r="BM886" s="182" t="str">
        <f t="shared" si="532"/>
        <v/>
      </c>
      <c r="BN886" s="182" t="str">
        <f t="shared" si="533"/>
        <v/>
      </c>
      <c r="BO886" s="182" t="str">
        <f t="shared" si="534"/>
        <v/>
      </c>
      <c r="BP886" s="182" t="str">
        <f t="shared" si="535"/>
        <v/>
      </c>
      <c r="BQ886" s="182" t="str">
        <f t="shared" si="536"/>
        <v/>
      </c>
      <c r="BR886" s="182" t="str">
        <f t="shared" si="537"/>
        <v/>
      </c>
      <c r="BS886" s="182" t="str">
        <f t="shared" si="538"/>
        <v/>
      </c>
      <c r="BT886" s="182" t="str">
        <f t="shared" si="539"/>
        <v/>
      </c>
      <c r="BU886" s="183" t="str">
        <f t="shared" si="540"/>
        <v/>
      </c>
      <c r="BV886" s="184" t="str">
        <f>IF('Cálculos '!C892="","",AVERAGE(AN886:BU886))</f>
        <v/>
      </c>
    </row>
    <row r="887" spans="2:74" ht="17.25" hidden="1" thickBot="1" x14ac:dyDescent="0.35">
      <c r="B887" s="165">
        <f t="shared" si="505"/>
        <v>885</v>
      </c>
      <c r="C887" s="171" t="str">
        <f>IF('Cálculos '!J893="","",'Cálculos '!J893)</f>
        <v/>
      </c>
      <c r="D887" s="172" t="str">
        <f>IF('Cálculos '!K893="","",'Cálculos '!K893)</f>
        <v/>
      </c>
      <c r="E887" s="172" t="str">
        <f>IF('Cálculos '!L893="","",'Cálculos '!L893)</f>
        <v/>
      </c>
      <c r="F887" s="172" t="str">
        <f>IF('Cálculos '!M893="","",'Cálculos '!M893)</f>
        <v/>
      </c>
      <c r="G887" s="172" t="str">
        <f>IF('Cálculos '!N893="","",'Cálculos '!N893)</f>
        <v/>
      </c>
      <c r="H887" s="172" t="str">
        <f>IF('Cálculos '!O893="","",'Cálculos '!O893)</f>
        <v/>
      </c>
      <c r="I887" s="172" t="str">
        <f>IF('Cálculos '!P893="","",'Cálculos '!P893)</f>
        <v/>
      </c>
      <c r="J887" s="172" t="str">
        <f>IF('Cálculos '!Q893="","",'Cálculos '!Q893)</f>
        <v/>
      </c>
      <c r="K887" s="172" t="str">
        <f>IF('Cálculos '!R893="","",'Cálculos '!R893)</f>
        <v/>
      </c>
      <c r="L887" s="172" t="str">
        <f>IF('Cálculos '!S893="","",'Cálculos '!S893)</f>
        <v/>
      </c>
      <c r="M887" s="172" t="str">
        <f>IF('Cálculos '!T893="","",'Cálculos '!T893)</f>
        <v/>
      </c>
      <c r="N887" s="172" t="str">
        <f>IF('Cálculos '!U893="","",'Cálculos '!U893)</f>
        <v/>
      </c>
      <c r="O887" s="172" t="str">
        <f>IF('Cálculos '!V893="","",'Cálculos '!V893)</f>
        <v/>
      </c>
      <c r="P887" s="172" t="str">
        <f>IF('Cálculos '!W893="","",'Cálculos '!W893)</f>
        <v/>
      </c>
      <c r="Q887" s="172" t="str">
        <f>IF('Cálculos '!X893="","",'Cálculos '!X893)</f>
        <v/>
      </c>
      <c r="R887" s="172" t="str">
        <f>IF('Cálculos '!Y893="","",'Cálculos '!Y893)</f>
        <v/>
      </c>
      <c r="S887" s="172" t="str">
        <f>IF('Cálculos '!Z893="","",'Cálculos '!Z893)</f>
        <v/>
      </c>
      <c r="T887" s="172" t="str">
        <f>IF('Cálculos '!AA893="","",'Cálculos '!AA893)</f>
        <v/>
      </c>
      <c r="U887" s="172" t="str">
        <f>IF('Cálculos '!AB893="","",'Cálculos '!AB893)</f>
        <v/>
      </c>
      <c r="V887" s="172" t="str">
        <f>IF('Cálculos '!AC893="","",'Cálculos '!AC893)</f>
        <v/>
      </c>
      <c r="W887" s="172" t="str">
        <f>IF('Cálculos '!AD893="","",'Cálculos '!AD893)</f>
        <v/>
      </c>
      <c r="X887" s="172" t="str">
        <f>IF('Cálculos '!AE893="","",'Cálculos '!AE893)</f>
        <v/>
      </c>
      <c r="Y887" s="172" t="str">
        <f>IF('Cálculos '!AF893="","",'Cálculos '!AF893)</f>
        <v/>
      </c>
      <c r="Z887" s="172" t="str">
        <f>IF('Cálculos '!AG893="","",'Cálculos '!AG893)</f>
        <v/>
      </c>
      <c r="AA887" s="172" t="str">
        <f>IF('Cálculos '!AH893="","",'Cálculos '!AH893)</f>
        <v/>
      </c>
      <c r="AB887" s="172" t="str">
        <f>IF('Cálculos '!AI893="","",'Cálculos '!AI893)</f>
        <v/>
      </c>
      <c r="AC887" s="172" t="str">
        <f>IF('Cálculos '!AJ893="","",'Cálculos '!AJ893)</f>
        <v/>
      </c>
      <c r="AD887" s="172" t="str">
        <f>IF('Cálculos '!AK893="","",'Cálculos '!AK893)</f>
        <v/>
      </c>
      <c r="AE887" s="172" t="str">
        <f>IF('Cálculos '!AL893="","",'Cálculos '!AL893)</f>
        <v/>
      </c>
      <c r="AF887" s="172" t="str">
        <f>IF('Cálculos '!AM893="","",'Cálculos '!AM893)</f>
        <v/>
      </c>
      <c r="AG887" s="172" t="str">
        <f>IF('Cálculos '!AN893="","",'Cálculos '!AN893)</f>
        <v/>
      </c>
      <c r="AH887" s="172" t="str">
        <f>IF('Cálculos '!AO893="","",'Cálculos '!AO893)</f>
        <v/>
      </c>
      <c r="AI887" s="172" t="str">
        <f>IF('Cálculos '!AP893="","",'Cálculos '!AP893)</f>
        <v/>
      </c>
      <c r="AJ887" s="443" t="str">
        <f>IF('Cálculos '!AQ893="","",'Cálculos '!AQ893)</f>
        <v/>
      </c>
      <c r="AK887" s="446" t="str">
        <f>IF('Cálculos '!D893="","",AVERAGE(C887:AJ887))</f>
        <v/>
      </c>
      <c r="AM887" s="181">
        <f t="shared" si="506"/>
        <v>885</v>
      </c>
      <c r="AN887" s="284" t="str">
        <f t="shared" si="507"/>
        <v/>
      </c>
      <c r="AO887" s="285" t="str">
        <f t="shared" si="508"/>
        <v/>
      </c>
      <c r="AP887" s="285" t="str">
        <f t="shared" si="509"/>
        <v/>
      </c>
      <c r="AQ887" s="285" t="str">
        <f t="shared" si="510"/>
        <v/>
      </c>
      <c r="AR887" s="182" t="str">
        <f t="shared" si="511"/>
        <v/>
      </c>
      <c r="AS887" s="182" t="str">
        <f t="shared" si="512"/>
        <v/>
      </c>
      <c r="AT887" s="182" t="str">
        <f t="shared" si="513"/>
        <v/>
      </c>
      <c r="AU887" s="182" t="str">
        <f t="shared" si="514"/>
        <v/>
      </c>
      <c r="AV887" s="182" t="str">
        <f t="shared" si="515"/>
        <v/>
      </c>
      <c r="AW887" s="182" t="str">
        <f t="shared" si="516"/>
        <v/>
      </c>
      <c r="AX887" s="182" t="str">
        <f t="shared" si="517"/>
        <v/>
      </c>
      <c r="AY887" s="182" t="str">
        <f t="shared" si="518"/>
        <v/>
      </c>
      <c r="AZ887" s="182" t="str">
        <f t="shared" si="519"/>
        <v/>
      </c>
      <c r="BA887" s="182" t="str">
        <f t="shared" si="520"/>
        <v/>
      </c>
      <c r="BB887" s="182" t="str">
        <f t="shared" si="521"/>
        <v/>
      </c>
      <c r="BC887" s="182" t="str">
        <f t="shared" si="522"/>
        <v/>
      </c>
      <c r="BD887" s="182" t="str">
        <f t="shared" si="523"/>
        <v/>
      </c>
      <c r="BE887" s="182" t="str">
        <f t="shared" si="524"/>
        <v/>
      </c>
      <c r="BF887" s="182" t="str">
        <f t="shared" si="525"/>
        <v/>
      </c>
      <c r="BG887" s="182" t="str">
        <f t="shared" si="526"/>
        <v/>
      </c>
      <c r="BH887" s="182" t="str">
        <f t="shared" si="527"/>
        <v/>
      </c>
      <c r="BI887" s="182" t="str">
        <f t="shared" si="528"/>
        <v/>
      </c>
      <c r="BJ887" s="182" t="str">
        <f t="shared" si="529"/>
        <v/>
      </c>
      <c r="BK887" s="182" t="str">
        <f t="shared" si="530"/>
        <v/>
      </c>
      <c r="BL887" s="182" t="str">
        <f t="shared" si="531"/>
        <v/>
      </c>
      <c r="BM887" s="182" t="str">
        <f t="shared" si="532"/>
        <v/>
      </c>
      <c r="BN887" s="182" t="str">
        <f t="shared" si="533"/>
        <v/>
      </c>
      <c r="BO887" s="182" t="str">
        <f t="shared" si="534"/>
        <v/>
      </c>
      <c r="BP887" s="182" t="str">
        <f t="shared" si="535"/>
        <v/>
      </c>
      <c r="BQ887" s="182" t="str">
        <f t="shared" si="536"/>
        <v/>
      </c>
      <c r="BR887" s="182" t="str">
        <f t="shared" si="537"/>
        <v/>
      </c>
      <c r="BS887" s="182" t="str">
        <f t="shared" si="538"/>
        <v/>
      </c>
      <c r="BT887" s="182" t="str">
        <f t="shared" si="539"/>
        <v/>
      </c>
      <c r="BU887" s="183" t="str">
        <f t="shared" si="540"/>
        <v/>
      </c>
      <c r="BV887" s="184" t="str">
        <f>IF('Cálculos '!C893="","",AVERAGE(AN887:BU887))</f>
        <v/>
      </c>
    </row>
    <row r="888" spans="2:74" ht="17.25" hidden="1" thickBot="1" x14ac:dyDescent="0.35">
      <c r="B888" s="165">
        <f t="shared" si="505"/>
        <v>886</v>
      </c>
      <c r="C888" s="171" t="str">
        <f>IF('Cálculos '!J894="","",'Cálculos '!J894)</f>
        <v/>
      </c>
      <c r="D888" s="172" t="str">
        <f>IF('Cálculos '!K894="","",'Cálculos '!K894)</f>
        <v/>
      </c>
      <c r="E888" s="172" t="str">
        <f>IF('Cálculos '!L894="","",'Cálculos '!L894)</f>
        <v/>
      </c>
      <c r="F888" s="172" t="str">
        <f>IF('Cálculos '!M894="","",'Cálculos '!M894)</f>
        <v/>
      </c>
      <c r="G888" s="172" t="str">
        <f>IF('Cálculos '!N894="","",'Cálculos '!N894)</f>
        <v/>
      </c>
      <c r="H888" s="172" t="str">
        <f>IF('Cálculos '!O894="","",'Cálculos '!O894)</f>
        <v/>
      </c>
      <c r="I888" s="172" t="str">
        <f>IF('Cálculos '!P894="","",'Cálculos '!P894)</f>
        <v/>
      </c>
      <c r="J888" s="172" t="str">
        <f>IF('Cálculos '!Q894="","",'Cálculos '!Q894)</f>
        <v/>
      </c>
      <c r="K888" s="172" t="str">
        <f>IF('Cálculos '!R894="","",'Cálculos '!R894)</f>
        <v/>
      </c>
      <c r="L888" s="172" t="str">
        <f>IF('Cálculos '!S894="","",'Cálculos '!S894)</f>
        <v/>
      </c>
      <c r="M888" s="172" t="str">
        <f>IF('Cálculos '!T894="","",'Cálculos '!T894)</f>
        <v/>
      </c>
      <c r="N888" s="172" t="str">
        <f>IF('Cálculos '!U894="","",'Cálculos '!U894)</f>
        <v/>
      </c>
      <c r="O888" s="172" t="str">
        <f>IF('Cálculos '!V894="","",'Cálculos '!V894)</f>
        <v/>
      </c>
      <c r="P888" s="172" t="str">
        <f>IF('Cálculos '!W894="","",'Cálculos '!W894)</f>
        <v/>
      </c>
      <c r="Q888" s="172" t="str">
        <f>IF('Cálculos '!X894="","",'Cálculos '!X894)</f>
        <v/>
      </c>
      <c r="R888" s="172" t="str">
        <f>IF('Cálculos '!Y894="","",'Cálculos '!Y894)</f>
        <v/>
      </c>
      <c r="S888" s="172" t="str">
        <f>IF('Cálculos '!Z894="","",'Cálculos '!Z894)</f>
        <v/>
      </c>
      <c r="T888" s="172" t="str">
        <f>IF('Cálculos '!AA894="","",'Cálculos '!AA894)</f>
        <v/>
      </c>
      <c r="U888" s="172" t="str">
        <f>IF('Cálculos '!AB894="","",'Cálculos '!AB894)</f>
        <v/>
      </c>
      <c r="V888" s="172" t="str">
        <f>IF('Cálculos '!AC894="","",'Cálculos '!AC894)</f>
        <v/>
      </c>
      <c r="W888" s="172" t="str">
        <f>IF('Cálculos '!AD894="","",'Cálculos '!AD894)</f>
        <v/>
      </c>
      <c r="X888" s="172" t="str">
        <f>IF('Cálculos '!AE894="","",'Cálculos '!AE894)</f>
        <v/>
      </c>
      <c r="Y888" s="172" t="str">
        <f>IF('Cálculos '!AF894="","",'Cálculos '!AF894)</f>
        <v/>
      </c>
      <c r="Z888" s="172" t="str">
        <f>IF('Cálculos '!AG894="","",'Cálculos '!AG894)</f>
        <v/>
      </c>
      <c r="AA888" s="172" t="str">
        <f>IF('Cálculos '!AH894="","",'Cálculos '!AH894)</f>
        <v/>
      </c>
      <c r="AB888" s="172" t="str">
        <f>IF('Cálculos '!AI894="","",'Cálculos '!AI894)</f>
        <v/>
      </c>
      <c r="AC888" s="172" t="str">
        <f>IF('Cálculos '!AJ894="","",'Cálculos '!AJ894)</f>
        <v/>
      </c>
      <c r="AD888" s="172" t="str">
        <f>IF('Cálculos '!AK894="","",'Cálculos '!AK894)</f>
        <v/>
      </c>
      <c r="AE888" s="172" t="str">
        <f>IF('Cálculos '!AL894="","",'Cálculos '!AL894)</f>
        <v/>
      </c>
      <c r="AF888" s="172" t="str">
        <f>IF('Cálculos '!AM894="","",'Cálculos '!AM894)</f>
        <v/>
      </c>
      <c r="AG888" s="172" t="str">
        <f>IF('Cálculos '!AN894="","",'Cálculos '!AN894)</f>
        <v/>
      </c>
      <c r="AH888" s="172" t="str">
        <f>IF('Cálculos '!AO894="","",'Cálculos '!AO894)</f>
        <v/>
      </c>
      <c r="AI888" s="172" t="str">
        <f>IF('Cálculos '!AP894="","",'Cálculos '!AP894)</f>
        <v/>
      </c>
      <c r="AJ888" s="443" t="str">
        <f>IF('Cálculos '!AQ894="","",'Cálculos '!AQ894)</f>
        <v/>
      </c>
      <c r="AK888" s="446" t="str">
        <f>IF('Cálculos '!D894="","",AVERAGE(C888:AJ888))</f>
        <v/>
      </c>
      <c r="AM888" s="181">
        <f t="shared" si="506"/>
        <v>886</v>
      </c>
      <c r="AN888" s="284" t="str">
        <f t="shared" si="507"/>
        <v/>
      </c>
      <c r="AO888" s="285" t="str">
        <f t="shared" si="508"/>
        <v/>
      </c>
      <c r="AP888" s="285" t="str">
        <f t="shared" si="509"/>
        <v/>
      </c>
      <c r="AQ888" s="285" t="str">
        <f t="shared" si="510"/>
        <v/>
      </c>
      <c r="AR888" s="182" t="str">
        <f t="shared" si="511"/>
        <v/>
      </c>
      <c r="AS888" s="182" t="str">
        <f t="shared" si="512"/>
        <v/>
      </c>
      <c r="AT888" s="182" t="str">
        <f t="shared" si="513"/>
        <v/>
      </c>
      <c r="AU888" s="182" t="str">
        <f t="shared" si="514"/>
        <v/>
      </c>
      <c r="AV888" s="182" t="str">
        <f t="shared" si="515"/>
        <v/>
      </c>
      <c r="AW888" s="182" t="str">
        <f t="shared" si="516"/>
        <v/>
      </c>
      <c r="AX888" s="182" t="str">
        <f t="shared" si="517"/>
        <v/>
      </c>
      <c r="AY888" s="182" t="str">
        <f t="shared" si="518"/>
        <v/>
      </c>
      <c r="AZ888" s="182" t="str">
        <f t="shared" si="519"/>
        <v/>
      </c>
      <c r="BA888" s="182" t="str">
        <f t="shared" si="520"/>
        <v/>
      </c>
      <c r="BB888" s="182" t="str">
        <f t="shared" si="521"/>
        <v/>
      </c>
      <c r="BC888" s="182" t="str">
        <f t="shared" si="522"/>
        <v/>
      </c>
      <c r="BD888" s="182" t="str">
        <f t="shared" si="523"/>
        <v/>
      </c>
      <c r="BE888" s="182" t="str">
        <f t="shared" si="524"/>
        <v/>
      </c>
      <c r="BF888" s="182" t="str">
        <f t="shared" si="525"/>
        <v/>
      </c>
      <c r="BG888" s="182" t="str">
        <f t="shared" si="526"/>
        <v/>
      </c>
      <c r="BH888" s="182" t="str">
        <f t="shared" si="527"/>
        <v/>
      </c>
      <c r="BI888" s="182" t="str">
        <f t="shared" si="528"/>
        <v/>
      </c>
      <c r="BJ888" s="182" t="str">
        <f t="shared" si="529"/>
        <v/>
      </c>
      <c r="BK888" s="182" t="str">
        <f t="shared" si="530"/>
        <v/>
      </c>
      <c r="BL888" s="182" t="str">
        <f t="shared" si="531"/>
        <v/>
      </c>
      <c r="BM888" s="182" t="str">
        <f t="shared" si="532"/>
        <v/>
      </c>
      <c r="BN888" s="182" t="str">
        <f t="shared" si="533"/>
        <v/>
      </c>
      <c r="BO888" s="182" t="str">
        <f t="shared" si="534"/>
        <v/>
      </c>
      <c r="BP888" s="182" t="str">
        <f t="shared" si="535"/>
        <v/>
      </c>
      <c r="BQ888" s="182" t="str">
        <f t="shared" si="536"/>
        <v/>
      </c>
      <c r="BR888" s="182" t="str">
        <f t="shared" si="537"/>
        <v/>
      </c>
      <c r="BS888" s="182" t="str">
        <f t="shared" si="538"/>
        <v/>
      </c>
      <c r="BT888" s="182" t="str">
        <f t="shared" si="539"/>
        <v/>
      </c>
      <c r="BU888" s="183" t="str">
        <f t="shared" si="540"/>
        <v/>
      </c>
      <c r="BV888" s="184" t="str">
        <f>IF('Cálculos '!C894="","",AVERAGE(AN888:BU888))</f>
        <v/>
      </c>
    </row>
    <row r="889" spans="2:74" ht="17.25" hidden="1" thickBot="1" x14ac:dyDescent="0.35">
      <c r="B889" s="165">
        <f t="shared" si="505"/>
        <v>887</v>
      </c>
      <c r="C889" s="171" t="str">
        <f>IF('Cálculos '!J895="","",'Cálculos '!J895)</f>
        <v/>
      </c>
      <c r="D889" s="172" t="str">
        <f>IF('Cálculos '!K895="","",'Cálculos '!K895)</f>
        <v/>
      </c>
      <c r="E889" s="172" t="str">
        <f>IF('Cálculos '!L895="","",'Cálculos '!L895)</f>
        <v/>
      </c>
      <c r="F889" s="172" t="str">
        <f>IF('Cálculos '!M895="","",'Cálculos '!M895)</f>
        <v/>
      </c>
      <c r="G889" s="172" t="str">
        <f>IF('Cálculos '!N895="","",'Cálculos '!N895)</f>
        <v/>
      </c>
      <c r="H889" s="172" t="str">
        <f>IF('Cálculos '!O895="","",'Cálculos '!O895)</f>
        <v/>
      </c>
      <c r="I889" s="172" t="str">
        <f>IF('Cálculos '!P895="","",'Cálculos '!P895)</f>
        <v/>
      </c>
      <c r="J889" s="172" t="str">
        <f>IF('Cálculos '!Q895="","",'Cálculos '!Q895)</f>
        <v/>
      </c>
      <c r="K889" s="172" t="str">
        <f>IF('Cálculos '!R895="","",'Cálculos '!R895)</f>
        <v/>
      </c>
      <c r="L889" s="172" t="str">
        <f>IF('Cálculos '!S895="","",'Cálculos '!S895)</f>
        <v/>
      </c>
      <c r="M889" s="172" t="str">
        <f>IF('Cálculos '!T895="","",'Cálculos '!T895)</f>
        <v/>
      </c>
      <c r="N889" s="172" t="str">
        <f>IF('Cálculos '!U895="","",'Cálculos '!U895)</f>
        <v/>
      </c>
      <c r="O889" s="172" t="str">
        <f>IF('Cálculos '!V895="","",'Cálculos '!V895)</f>
        <v/>
      </c>
      <c r="P889" s="172" t="str">
        <f>IF('Cálculos '!W895="","",'Cálculos '!W895)</f>
        <v/>
      </c>
      <c r="Q889" s="172" t="str">
        <f>IF('Cálculos '!X895="","",'Cálculos '!X895)</f>
        <v/>
      </c>
      <c r="R889" s="172" t="str">
        <f>IF('Cálculos '!Y895="","",'Cálculos '!Y895)</f>
        <v/>
      </c>
      <c r="S889" s="172" t="str">
        <f>IF('Cálculos '!Z895="","",'Cálculos '!Z895)</f>
        <v/>
      </c>
      <c r="T889" s="172" t="str">
        <f>IF('Cálculos '!AA895="","",'Cálculos '!AA895)</f>
        <v/>
      </c>
      <c r="U889" s="172" t="str">
        <f>IF('Cálculos '!AB895="","",'Cálculos '!AB895)</f>
        <v/>
      </c>
      <c r="V889" s="172" t="str">
        <f>IF('Cálculos '!AC895="","",'Cálculos '!AC895)</f>
        <v/>
      </c>
      <c r="W889" s="172" t="str">
        <f>IF('Cálculos '!AD895="","",'Cálculos '!AD895)</f>
        <v/>
      </c>
      <c r="X889" s="172" t="str">
        <f>IF('Cálculos '!AE895="","",'Cálculos '!AE895)</f>
        <v/>
      </c>
      <c r="Y889" s="172" t="str">
        <f>IF('Cálculos '!AF895="","",'Cálculos '!AF895)</f>
        <v/>
      </c>
      <c r="Z889" s="172" t="str">
        <f>IF('Cálculos '!AG895="","",'Cálculos '!AG895)</f>
        <v/>
      </c>
      <c r="AA889" s="172" t="str">
        <f>IF('Cálculos '!AH895="","",'Cálculos '!AH895)</f>
        <v/>
      </c>
      <c r="AB889" s="172" t="str">
        <f>IF('Cálculos '!AI895="","",'Cálculos '!AI895)</f>
        <v/>
      </c>
      <c r="AC889" s="172" t="str">
        <f>IF('Cálculos '!AJ895="","",'Cálculos '!AJ895)</f>
        <v/>
      </c>
      <c r="AD889" s="172" t="str">
        <f>IF('Cálculos '!AK895="","",'Cálculos '!AK895)</f>
        <v/>
      </c>
      <c r="AE889" s="172" t="str">
        <f>IF('Cálculos '!AL895="","",'Cálculos '!AL895)</f>
        <v/>
      </c>
      <c r="AF889" s="172" t="str">
        <f>IF('Cálculos '!AM895="","",'Cálculos '!AM895)</f>
        <v/>
      </c>
      <c r="AG889" s="172" t="str">
        <f>IF('Cálculos '!AN895="","",'Cálculos '!AN895)</f>
        <v/>
      </c>
      <c r="AH889" s="172" t="str">
        <f>IF('Cálculos '!AO895="","",'Cálculos '!AO895)</f>
        <v/>
      </c>
      <c r="AI889" s="172" t="str">
        <f>IF('Cálculos '!AP895="","",'Cálculos '!AP895)</f>
        <v/>
      </c>
      <c r="AJ889" s="443" t="str">
        <f>IF('Cálculos '!AQ895="","",'Cálculos '!AQ895)</f>
        <v/>
      </c>
      <c r="AK889" s="446" t="str">
        <f>IF('Cálculos '!D895="","",AVERAGE(C889:AJ889))</f>
        <v/>
      </c>
      <c r="AM889" s="181">
        <f t="shared" si="506"/>
        <v>887</v>
      </c>
      <c r="AN889" s="284" t="str">
        <f t="shared" si="507"/>
        <v/>
      </c>
      <c r="AO889" s="285" t="str">
        <f t="shared" si="508"/>
        <v/>
      </c>
      <c r="AP889" s="285" t="str">
        <f t="shared" si="509"/>
        <v/>
      </c>
      <c r="AQ889" s="285" t="str">
        <f t="shared" si="510"/>
        <v/>
      </c>
      <c r="AR889" s="182" t="str">
        <f t="shared" si="511"/>
        <v/>
      </c>
      <c r="AS889" s="182" t="str">
        <f t="shared" si="512"/>
        <v/>
      </c>
      <c r="AT889" s="182" t="str">
        <f t="shared" si="513"/>
        <v/>
      </c>
      <c r="AU889" s="182" t="str">
        <f t="shared" si="514"/>
        <v/>
      </c>
      <c r="AV889" s="182" t="str">
        <f t="shared" si="515"/>
        <v/>
      </c>
      <c r="AW889" s="182" t="str">
        <f t="shared" si="516"/>
        <v/>
      </c>
      <c r="AX889" s="182" t="str">
        <f t="shared" si="517"/>
        <v/>
      </c>
      <c r="AY889" s="182" t="str">
        <f t="shared" si="518"/>
        <v/>
      </c>
      <c r="AZ889" s="182" t="str">
        <f t="shared" si="519"/>
        <v/>
      </c>
      <c r="BA889" s="182" t="str">
        <f t="shared" si="520"/>
        <v/>
      </c>
      <c r="BB889" s="182" t="str">
        <f t="shared" si="521"/>
        <v/>
      </c>
      <c r="BC889" s="182" t="str">
        <f t="shared" si="522"/>
        <v/>
      </c>
      <c r="BD889" s="182" t="str">
        <f t="shared" si="523"/>
        <v/>
      </c>
      <c r="BE889" s="182" t="str">
        <f t="shared" si="524"/>
        <v/>
      </c>
      <c r="BF889" s="182" t="str">
        <f t="shared" si="525"/>
        <v/>
      </c>
      <c r="BG889" s="182" t="str">
        <f t="shared" si="526"/>
        <v/>
      </c>
      <c r="BH889" s="182" t="str">
        <f t="shared" si="527"/>
        <v/>
      </c>
      <c r="BI889" s="182" t="str">
        <f t="shared" si="528"/>
        <v/>
      </c>
      <c r="BJ889" s="182" t="str">
        <f t="shared" si="529"/>
        <v/>
      </c>
      <c r="BK889" s="182" t="str">
        <f t="shared" si="530"/>
        <v/>
      </c>
      <c r="BL889" s="182" t="str">
        <f t="shared" si="531"/>
        <v/>
      </c>
      <c r="BM889" s="182" t="str">
        <f t="shared" si="532"/>
        <v/>
      </c>
      <c r="BN889" s="182" t="str">
        <f t="shared" si="533"/>
        <v/>
      </c>
      <c r="BO889" s="182" t="str">
        <f t="shared" si="534"/>
        <v/>
      </c>
      <c r="BP889" s="182" t="str">
        <f t="shared" si="535"/>
        <v/>
      </c>
      <c r="BQ889" s="182" t="str">
        <f t="shared" si="536"/>
        <v/>
      </c>
      <c r="BR889" s="182" t="str">
        <f t="shared" si="537"/>
        <v/>
      </c>
      <c r="BS889" s="182" t="str">
        <f t="shared" si="538"/>
        <v/>
      </c>
      <c r="BT889" s="182" t="str">
        <f t="shared" si="539"/>
        <v/>
      </c>
      <c r="BU889" s="183" t="str">
        <f t="shared" si="540"/>
        <v/>
      </c>
      <c r="BV889" s="184" t="str">
        <f>IF('Cálculos '!C895="","",AVERAGE(AN889:BU889))</f>
        <v/>
      </c>
    </row>
    <row r="890" spans="2:74" ht="17.25" hidden="1" thickBot="1" x14ac:dyDescent="0.35">
      <c r="B890" s="165">
        <f t="shared" si="505"/>
        <v>888</v>
      </c>
      <c r="C890" s="171" t="str">
        <f>IF('Cálculos '!J896="","",'Cálculos '!J896)</f>
        <v/>
      </c>
      <c r="D890" s="172" t="str">
        <f>IF('Cálculos '!K896="","",'Cálculos '!K896)</f>
        <v/>
      </c>
      <c r="E890" s="172" t="str">
        <f>IF('Cálculos '!L896="","",'Cálculos '!L896)</f>
        <v/>
      </c>
      <c r="F890" s="172" t="str">
        <f>IF('Cálculos '!M896="","",'Cálculos '!M896)</f>
        <v/>
      </c>
      <c r="G890" s="172" t="str">
        <f>IF('Cálculos '!N896="","",'Cálculos '!N896)</f>
        <v/>
      </c>
      <c r="H890" s="172" t="str">
        <f>IF('Cálculos '!O896="","",'Cálculos '!O896)</f>
        <v/>
      </c>
      <c r="I890" s="172" t="str">
        <f>IF('Cálculos '!P896="","",'Cálculos '!P896)</f>
        <v/>
      </c>
      <c r="J890" s="172" t="str">
        <f>IF('Cálculos '!Q896="","",'Cálculos '!Q896)</f>
        <v/>
      </c>
      <c r="K890" s="172" t="str">
        <f>IF('Cálculos '!R896="","",'Cálculos '!R896)</f>
        <v/>
      </c>
      <c r="L890" s="172" t="str">
        <f>IF('Cálculos '!S896="","",'Cálculos '!S896)</f>
        <v/>
      </c>
      <c r="M890" s="172" t="str">
        <f>IF('Cálculos '!T896="","",'Cálculos '!T896)</f>
        <v/>
      </c>
      <c r="N890" s="172" t="str">
        <f>IF('Cálculos '!U896="","",'Cálculos '!U896)</f>
        <v/>
      </c>
      <c r="O890" s="172" t="str">
        <f>IF('Cálculos '!V896="","",'Cálculos '!V896)</f>
        <v/>
      </c>
      <c r="P890" s="172" t="str">
        <f>IF('Cálculos '!W896="","",'Cálculos '!W896)</f>
        <v/>
      </c>
      <c r="Q890" s="172" t="str">
        <f>IF('Cálculos '!X896="","",'Cálculos '!X896)</f>
        <v/>
      </c>
      <c r="R890" s="172" t="str">
        <f>IF('Cálculos '!Y896="","",'Cálculos '!Y896)</f>
        <v/>
      </c>
      <c r="S890" s="172" t="str">
        <f>IF('Cálculos '!Z896="","",'Cálculos '!Z896)</f>
        <v/>
      </c>
      <c r="T890" s="172" t="str">
        <f>IF('Cálculos '!AA896="","",'Cálculos '!AA896)</f>
        <v/>
      </c>
      <c r="U890" s="172" t="str">
        <f>IF('Cálculos '!AB896="","",'Cálculos '!AB896)</f>
        <v/>
      </c>
      <c r="V890" s="172" t="str">
        <f>IF('Cálculos '!AC896="","",'Cálculos '!AC896)</f>
        <v/>
      </c>
      <c r="W890" s="172" t="str">
        <f>IF('Cálculos '!AD896="","",'Cálculos '!AD896)</f>
        <v/>
      </c>
      <c r="X890" s="172" t="str">
        <f>IF('Cálculos '!AE896="","",'Cálculos '!AE896)</f>
        <v/>
      </c>
      <c r="Y890" s="172" t="str">
        <f>IF('Cálculos '!AF896="","",'Cálculos '!AF896)</f>
        <v/>
      </c>
      <c r="Z890" s="172" t="str">
        <f>IF('Cálculos '!AG896="","",'Cálculos '!AG896)</f>
        <v/>
      </c>
      <c r="AA890" s="172" t="str">
        <f>IF('Cálculos '!AH896="","",'Cálculos '!AH896)</f>
        <v/>
      </c>
      <c r="AB890" s="172" t="str">
        <f>IF('Cálculos '!AI896="","",'Cálculos '!AI896)</f>
        <v/>
      </c>
      <c r="AC890" s="172" t="str">
        <f>IF('Cálculos '!AJ896="","",'Cálculos '!AJ896)</f>
        <v/>
      </c>
      <c r="AD890" s="172" t="str">
        <f>IF('Cálculos '!AK896="","",'Cálculos '!AK896)</f>
        <v/>
      </c>
      <c r="AE890" s="172" t="str">
        <f>IF('Cálculos '!AL896="","",'Cálculos '!AL896)</f>
        <v/>
      </c>
      <c r="AF890" s="172" t="str">
        <f>IF('Cálculos '!AM896="","",'Cálculos '!AM896)</f>
        <v/>
      </c>
      <c r="AG890" s="172" t="str">
        <f>IF('Cálculos '!AN896="","",'Cálculos '!AN896)</f>
        <v/>
      </c>
      <c r="AH890" s="172" t="str">
        <f>IF('Cálculos '!AO896="","",'Cálculos '!AO896)</f>
        <v/>
      </c>
      <c r="AI890" s="172" t="str">
        <f>IF('Cálculos '!AP896="","",'Cálculos '!AP896)</f>
        <v/>
      </c>
      <c r="AJ890" s="443" t="str">
        <f>IF('Cálculos '!AQ896="","",'Cálculos '!AQ896)</f>
        <v/>
      </c>
      <c r="AK890" s="446" t="str">
        <f>IF('Cálculos '!D896="","",AVERAGE(C890:AJ890))</f>
        <v/>
      </c>
      <c r="AM890" s="181">
        <f t="shared" si="506"/>
        <v>888</v>
      </c>
      <c r="AN890" s="284" t="str">
        <f t="shared" si="507"/>
        <v/>
      </c>
      <c r="AO890" s="285" t="str">
        <f t="shared" si="508"/>
        <v/>
      </c>
      <c r="AP890" s="285" t="str">
        <f t="shared" si="509"/>
        <v/>
      </c>
      <c r="AQ890" s="285" t="str">
        <f t="shared" si="510"/>
        <v/>
      </c>
      <c r="AR890" s="182" t="str">
        <f t="shared" si="511"/>
        <v/>
      </c>
      <c r="AS890" s="182" t="str">
        <f t="shared" si="512"/>
        <v/>
      </c>
      <c r="AT890" s="182" t="str">
        <f t="shared" si="513"/>
        <v/>
      </c>
      <c r="AU890" s="182" t="str">
        <f t="shared" si="514"/>
        <v/>
      </c>
      <c r="AV890" s="182" t="str">
        <f t="shared" si="515"/>
        <v/>
      </c>
      <c r="AW890" s="182" t="str">
        <f t="shared" si="516"/>
        <v/>
      </c>
      <c r="AX890" s="182" t="str">
        <f t="shared" si="517"/>
        <v/>
      </c>
      <c r="AY890" s="182" t="str">
        <f t="shared" si="518"/>
        <v/>
      </c>
      <c r="AZ890" s="182" t="str">
        <f t="shared" si="519"/>
        <v/>
      </c>
      <c r="BA890" s="182" t="str">
        <f t="shared" si="520"/>
        <v/>
      </c>
      <c r="BB890" s="182" t="str">
        <f t="shared" si="521"/>
        <v/>
      </c>
      <c r="BC890" s="182" t="str">
        <f t="shared" si="522"/>
        <v/>
      </c>
      <c r="BD890" s="182" t="str">
        <f t="shared" si="523"/>
        <v/>
      </c>
      <c r="BE890" s="182" t="str">
        <f t="shared" si="524"/>
        <v/>
      </c>
      <c r="BF890" s="182" t="str">
        <f t="shared" si="525"/>
        <v/>
      </c>
      <c r="BG890" s="182" t="str">
        <f t="shared" si="526"/>
        <v/>
      </c>
      <c r="BH890" s="182" t="str">
        <f t="shared" si="527"/>
        <v/>
      </c>
      <c r="BI890" s="182" t="str">
        <f t="shared" si="528"/>
        <v/>
      </c>
      <c r="BJ890" s="182" t="str">
        <f t="shared" si="529"/>
        <v/>
      </c>
      <c r="BK890" s="182" t="str">
        <f t="shared" si="530"/>
        <v/>
      </c>
      <c r="BL890" s="182" t="str">
        <f t="shared" si="531"/>
        <v/>
      </c>
      <c r="BM890" s="182" t="str">
        <f t="shared" si="532"/>
        <v/>
      </c>
      <c r="BN890" s="182" t="str">
        <f t="shared" si="533"/>
        <v/>
      </c>
      <c r="BO890" s="182" t="str">
        <f t="shared" si="534"/>
        <v/>
      </c>
      <c r="BP890" s="182" t="str">
        <f t="shared" si="535"/>
        <v/>
      </c>
      <c r="BQ890" s="182" t="str">
        <f t="shared" si="536"/>
        <v/>
      </c>
      <c r="BR890" s="182" t="str">
        <f t="shared" si="537"/>
        <v/>
      </c>
      <c r="BS890" s="182" t="str">
        <f t="shared" si="538"/>
        <v/>
      </c>
      <c r="BT890" s="182" t="str">
        <f t="shared" si="539"/>
        <v/>
      </c>
      <c r="BU890" s="183" t="str">
        <f t="shared" si="540"/>
        <v/>
      </c>
      <c r="BV890" s="184" t="str">
        <f>IF('Cálculos '!C896="","",AVERAGE(AN890:BU890))</f>
        <v/>
      </c>
    </row>
    <row r="891" spans="2:74" ht="17.25" hidden="1" thickBot="1" x14ac:dyDescent="0.35">
      <c r="B891" s="165">
        <f t="shared" si="505"/>
        <v>889</v>
      </c>
      <c r="C891" s="171" t="str">
        <f>IF('Cálculos '!J897="","",'Cálculos '!J897)</f>
        <v/>
      </c>
      <c r="D891" s="172" t="str">
        <f>IF('Cálculos '!K897="","",'Cálculos '!K897)</f>
        <v/>
      </c>
      <c r="E891" s="172" t="str">
        <f>IF('Cálculos '!L897="","",'Cálculos '!L897)</f>
        <v/>
      </c>
      <c r="F891" s="172" t="str">
        <f>IF('Cálculos '!M897="","",'Cálculos '!M897)</f>
        <v/>
      </c>
      <c r="G891" s="172" t="str">
        <f>IF('Cálculos '!N897="","",'Cálculos '!N897)</f>
        <v/>
      </c>
      <c r="H891" s="172" t="str">
        <f>IF('Cálculos '!O897="","",'Cálculos '!O897)</f>
        <v/>
      </c>
      <c r="I891" s="172" t="str">
        <f>IF('Cálculos '!P897="","",'Cálculos '!P897)</f>
        <v/>
      </c>
      <c r="J891" s="172" t="str">
        <f>IF('Cálculos '!Q897="","",'Cálculos '!Q897)</f>
        <v/>
      </c>
      <c r="K891" s="172" t="str">
        <f>IF('Cálculos '!R897="","",'Cálculos '!R897)</f>
        <v/>
      </c>
      <c r="L891" s="172" t="str">
        <f>IF('Cálculos '!S897="","",'Cálculos '!S897)</f>
        <v/>
      </c>
      <c r="M891" s="172" t="str">
        <f>IF('Cálculos '!T897="","",'Cálculos '!T897)</f>
        <v/>
      </c>
      <c r="N891" s="172" t="str">
        <f>IF('Cálculos '!U897="","",'Cálculos '!U897)</f>
        <v/>
      </c>
      <c r="O891" s="172" t="str">
        <f>IF('Cálculos '!V897="","",'Cálculos '!V897)</f>
        <v/>
      </c>
      <c r="P891" s="172" t="str">
        <f>IF('Cálculos '!W897="","",'Cálculos '!W897)</f>
        <v/>
      </c>
      <c r="Q891" s="172" t="str">
        <f>IF('Cálculos '!X897="","",'Cálculos '!X897)</f>
        <v/>
      </c>
      <c r="R891" s="172" t="str">
        <f>IF('Cálculos '!Y897="","",'Cálculos '!Y897)</f>
        <v/>
      </c>
      <c r="S891" s="172" t="str">
        <f>IF('Cálculos '!Z897="","",'Cálculos '!Z897)</f>
        <v/>
      </c>
      <c r="T891" s="172" t="str">
        <f>IF('Cálculos '!AA897="","",'Cálculos '!AA897)</f>
        <v/>
      </c>
      <c r="U891" s="172" t="str">
        <f>IF('Cálculos '!AB897="","",'Cálculos '!AB897)</f>
        <v/>
      </c>
      <c r="V891" s="172" t="str">
        <f>IF('Cálculos '!AC897="","",'Cálculos '!AC897)</f>
        <v/>
      </c>
      <c r="W891" s="172" t="str">
        <f>IF('Cálculos '!AD897="","",'Cálculos '!AD897)</f>
        <v/>
      </c>
      <c r="X891" s="172" t="str">
        <f>IF('Cálculos '!AE897="","",'Cálculos '!AE897)</f>
        <v/>
      </c>
      <c r="Y891" s="172" t="str">
        <f>IF('Cálculos '!AF897="","",'Cálculos '!AF897)</f>
        <v/>
      </c>
      <c r="Z891" s="172" t="str">
        <f>IF('Cálculos '!AG897="","",'Cálculos '!AG897)</f>
        <v/>
      </c>
      <c r="AA891" s="172" t="str">
        <f>IF('Cálculos '!AH897="","",'Cálculos '!AH897)</f>
        <v/>
      </c>
      <c r="AB891" s="172" t="str">
        <f>IF('Cálculos '!AI897="","",'Cálculos '!AI897)</f>
        <v/>
      </c>
      <c r="AC891" s="172" t="str">
        <f>IF('Cálculos '!AJ897="","",'Cálculos '!AJ897)</f>
        <v/>
      </c>
      <c r="AD891" s="172" t="str">
        <f>IF('Cálculos '!AK897="","",'Cálculos '!AK897)</f>
        <v/>
      </c>
      <c r="AE891" s="172" t="str">
        <f>IF('Cálculos '!AL897="","",'Cálculos '!AL897)</f>
        <v/>
      </c>
      <c r="AF891" s="172" t="str">
        <f>IF('Cálculos '!AM897="","",'Cálculos '!AM897)</f>
        <v/>
      </c>
      <c r="AG891" s="172" t="str">
        <f>IF('Cálculos '!AN897="","",'Cálculos '!AN897)</f>
        <v/>
      </c>
      <c r="AH891" s="172" t="str">
        <f>IF('Cálculos '!AO897="","",'Cálculos '!AO897)</f>
        <v/>
      </c>
      <c r="AI891" s="172" t="str">
        <f>IF('Cálculos '!AP897="","",'Cálculos '!AP897)</f>
        <v/>
      </c>
      <c r="AJ891" s="443" t="str">
        <f>IF('Cálculos '!AQ897="","",'Cálculos '!AQ897)</f>
        <v/>
      </c>
      <c r="AK891" s="446" t="str">
        <f>IF('Cálculos '!D897="","",AVERAGE(C891:AJ891))</f>
        <v/>
      </c>
      <c r="AM891" s="181">
        <f t="shared" si="506"/>
        <v>889</v>
      </c>
      <c r="AN891" s="284" t="str">
        <f t="shared" si="507"/>
        <v/>
      </c>
      <c r="AO891" s="285" t="str">
        <f t="shared" si="508"/>
        <v/>
      </c>
      <c r="AP891" s="285" t="str">
        <f t="shared" si="509"/>
        <v/>
      </c>
      <c r="AQ891" s="285" t="str">
        <f t="shared" si="510"/>
        <v/>
      </c>
      <c r="AR891" s="182" t="str">
        <f t="shared" si="511"/>
        <v/>
      </c>
      <c r="AS891" s="182" t="str">
        <f t="shared" si="512"/>
        <v/>
      </c>
      <c r="AT891" s="182" t="str">
        <f t="shared" si="513"/>
        <v/>
      </c>
      <c r="AU891" s="182" t="str">
        <f t="shared" si="514"/>
        <v/>
      </c>
      <c r="AV891" s="182" t="str">
        <f t="shared" si="515"/>
        <v/>
      </c>
      <c r="AW891" s="182" t="str">
        <f t="shared" si="516"/>
        <v/>
      </c>
      <c r="AX891" s="182" t="str">
        <f t="shared" si="517"/>
        <v/>
      </c>
      <c r="AY891" s="182" t="str">
        <f t="shared" si="518"/>
        <v/>
      </c>
      <c r="AZ891" s="182" t="str">
        <f t="shared" si="519"/>
        <v/>
      </c>
      <c r="BA891" s="182" t="str">
        <f t="shared" si="520"/>
        <v/>
      </c>
      <c r="BB891" s="182" t="str">
        <f t="shared" si="521"/>
        <v/>
      </c>
      <c r="BC891" s="182" t="str">
        <f t="shared" si="522"/>
        <v/>
      </c>
      <c r="BD891" s="182" t="str">
        <f t="shared" si="523"/>
        <v/>
      </c>
      <c r="BE891" s="182" t="str">
        <f t="shared" si="524"/>
        <v/>
      </c>
      <c r="BF891" s="182" t="str">
        <f t="shared" si="525"/>
        <v/>
      </c>
      <c r="BG891" s="182" t="str">
        <f t="shared" si="526"/>
        <v/>
      </c>
      <c r="BH891" s="182" t="str">
        <f t="shared" si="527"/>
        <v/>
      </c>
      <c r="BI891" s="182" t="str">
        <f t="shared" si="528"/>
        <v/>
      </c>
      <c r="BJ891" s="182" t="str">
        <f t="shared" si="529"/>
        <v/>
      </c>
      <c r="BK891" s="182" t="str">
        <f t="shared" si="530"/>
        <v/>
      </c>
      <c r="BL891" s="182" t="str">
        <f t="shared" si="531"/>
        <v/>
      </c>
      <c r="BM891" s="182" t="str">
        <f t="shared" si="532"/>
        <v/>
      </c>
      <c r="BN891" s="182" t="str">
        <f t="shared" si="533"/>
        <v/>
      </c>
      <c r="BO891" s="182" t="str">
        <f t="shared" si="534"/>
        <v/>
      </c>
      <c r="BP891" s="182" t="str">
        <f t="shared" si="535"/>
        <v/>
      </c>
      <c r="BQ891" s="182" t="str">
        <f t="shared" si="536"/>
        <v/>
      </c>
      <c r="BR891" s="182" t="str">
        <f t="shared" si="537"/>
        <v/>
      </c>
      <c r="BS891" s="182" t="str">
        <f t="shared" si="538"/>
        <v/>
      </c>
      <c r="BT891" s="182" t="str">
        <f t="shared" si="539"/>
        <v/>
      </c>
      <c r="BU891" s="183" t="str">
        <f t="shared" si="540"/>
        <v/>
      </c>
      <c r="BV891" s="184" t="str">
        <f>IF('Cálculos '!C897="","",AVERAGE(AN891:BU891))</f>
        <v/>
      </c>
    </row>
    <row r="892" spans="2:74" ht="17.25" hidden="1" thickBot="1" x14ac:dyDescent="0.35">
      <c r="B892" s="165">
        <f t="shared" si="505"/>
        <v>890</v>
      </c>
      <c r="C892" s="171" t="str">
        <f>IF('Cálculos '!J898="","",'Cálculos '!J898)</f>
        <v/>
      </c>
      <c r="D892" s="172" t="str">
        <f>IF('Cálculos '!K898="","",'Cálculos '!K898)</f>
        <v/>
      </c>
      <c r="E892" s="172" t="str">
        <f>IF('Cálculos '!L898="","",'Cálculos '!L898)</f>
        <v/>
      </c>
      <c r="F892" s="172" t="str">
        <f>IF('Cálculos '!M898="","",'Cálculos '!M898)</f>
        <v/>
      </c>
      <c r="G892" s="172" t="str">
        <f>IF('Cálculos '!N898="","",'Cálculos '!N898)</f>
        <v/>
      </c>
      <c r="H892" s="172" t="str">
        <f>IF('Cálculos '!O898="","",'Cálculos '!O898)</f>
        <v/>
      </c>
      <c r="I892" s="172" t="str">
        <f>IF('Cálculos '!P898="","",'Cálculos '!P898)</f>
        <v/>
      </c>
      <c r="J892" s="172" t="str">
        <f>IF('Cálculos '!Q898="","",'Cálculos '!Q898)</f>
        <v/>
      </c>
      <c r="K892" s="172" t="str">
        <f>IF('Cálculos '!R898="","",'Cálculos '!R898)</f>
        <v/>
      </c>
      <c r="L892" s="172" t="str">
        <f>IF('Cálculos '!S898="","",'Cálculos '!S898)</f>
        <v/>
      </c>
      <c r="M892" s="172" t="str">
        <f>IF('Cálculos '!T898="","",'Cálculos '!T898)</f>
        <v/>
      </c>
      <c r="N892" s="172" t="str">
        <f>IF('Cálculos '!U898="","",'Cálculos '!U898)</f>
        <v/>
      </c>
      <c r="O892" s="172" t="str">
        <f>IF('Cálculos '!V898="","",'Cálculos '!V898)</f>
        <v/>
      </c>
      <c r="P892" s="172" t="str">
        <f>IF('Cálculos '!W898="","",'Cálculos '!W898)</f>
        <v/>
      </c>
      <c r="Q892" s="172" t="str">
        <f>IF('Cálculos '!X898="","",'Cálculos '!X898)</f>
        <v/>
      </c>
      <c r="R892" s="172" t="str">
        <f>IF('Cálculos '!Y898="","",'Cálculos '!Y898)</f>
        <v/>
      </c>
      <c r="S892" s="172" t="str">
        <f>IF('Cálculos '!Z898="","",'Cálculos '!Z898)</f>
        <v/>
      </c>
      <c r="T892" s="172" t="str">
        <f>IF('Cálculos '!AA898="","",'Cálculos '!AA898)</f>
        <v/>
      </c>
      <c r="U892" s="172" t="str">
        <f>IF('Cálculos '!AB898="","",'Cálculos '!AB898)</f>
        <v/>
      </c>
      <c r="V892" s="172" t="str">
        <f>IF('Cálculos '!AC898="","",'Cálculos '!AC898)</f>
        <v/>
      </c>
      <c r="W892" s="172" t="str">
        <f>IF('Cálculos '!AD898="","",'Cálculos '!AD898)</f>
        <v/>
      </c>
      <c r="X892" s="172" t="str">
        <f>IF('Cálculos '!AE898="","",'Cálculos '!AE898)</f>
        <v/>
      </c>
      <c r="Y892" s="172" t="str">
        <f>IF('Cálculos '!AF898="","",'Cálculos '!AF898)</f>
        <v/>
      </c>
      <c r="Z892" s="172" t="str">
        <f>IF('Cálculos '!AG898="","",'Cálculos '!AG898)</f>
        <v/>
      </c>
      <c r="AA892" s="172" t="str">
        <f>IF('Cálculos '!AH898="","",'Cálculos '!AH898)</f>
        <v/>
      </c>
      <c r="AB892" s="172" t="str">
        <f>IF('Cálculos '!AI898="","",'Cálculos '!AI898)</f>
        <v/>
      </c>
      <c r="AC892" s="172" t="str">
        <f>IF('Cálculos '!AJ898="","",'Cálculos '!AJ898)</f>
        <v/>
      </c>
      <c r="AD892" s="172" t="str">
        <f>IF('Cálculos '!AK898="","",'Cálculos '!AK898)</f>
        <v/>
      </c>
      <c r="AE892" s="172" t="str">
        <f>IF('Cálculos '!AL898="","",'Cálculos '!AL898)</f>
        <v/>
      </c>
      <c r="AF892" s="172" t="str">
        <f>IF('Cálculos '!AM898="","",'Cálculos '!AM898)</f>
        <v/>
      </c>
      <c r="AG892" s="172" t="str">
        <f>IF('Cálculos '!AN898="","",'Cálculos '!AN898)</f>
        <v/>
      </c>
      <c r="AH892" s="172" t="str">
        <f>IF('Cálculos '!AO898="","",'Cálculos '!AO898)</f>
        <v/>
      </c>
      <c r="AI892" s="172" t="str">
        <f>IF('Cálculos '!AP898="","",'Cálculos '!AP898)</f>
        <v/>
      </c>
      <c r="AJ892" s="443" t="str">
        <f>IF('Cálculos '!AQ898="","",'Cálculos '!AQ898)</f>
        <v/>
      </c>
      <c r="AK892" s="446" t="str">
        <f>IF('Cálculos '!D898="","",AVERAGE(C892:AJ892))</f>
        <v/>
      </c>
      <c r="AM892" s="181">
        <f t="shared" si="506"/>
        <v>890</v>
      </c>
      <c r="AN892" s="284" t="str">
        <f t="shared" si="507"/>
        <v/>
      </c>
      <c r="AO892" s="285" t="str">
        <f t="shared" si="508"/>
        <v/>
      </c>
      <c r="AP892" s="285" t="str">
        <f t="shared" si="509"/>
        <v/>
      </c>
      <c r="AQ892" s="285" t="str">
        <f t="shared" si="510"/>
        <v/>
      </c>
      <c r="AR892" s="182" t="str">
        <f t="shared" si="511"/>
        <v/>
      </c>
      <c r="AS892" s="182" t="str">
        <f t="shared" si="512"/>
        <v/>
      </c>
      <c r="AT892" s="182" t="str">
        <f t="shared" si="513"/>
        <v/>
      </c>
      <c r="AU892" s="182" t="str">
        <f t="shared" si="514"/>
        <v/>
      </c>
      <c r="AV892" s="182" t="str">
        <f t="shared" si="515"/>
        <v/>
      </c>
      <c r="AW892" s="182" t="str">
        <f t="shared" si="516"/>
        <v/>
      </c>
      <c r="AX892" s="182" t="str">
        <f t="shared" si="517"/>
        <v/>
      </c>
      <c r="AY892" s="182" t="str">
        <f t="shared" si="518"/>
        <v/>
      </c>
      <c r="AZ892" s="182" t="str">
        <f t="shared" si="519"/>
        <v/>
      </c>
      <c r="BA892" s="182" t="str">
        <f t="shared" si="520"/>
        <v/>
      </c>
      <c r="BB892" s="182" t="str">
        <f t="shared" si="521"/>
        <v/>
      </c>
      <c r="BC892" s="182" t="str">
        <f t="shared" si="522"/>
        <v/>
      </c>
      <c r="BD892" s="182" t="str">
        <f t="shared" si="523"/>
        <v/>
      </c>
      <c r="BE892" s="182" t="str">
        <f t="shared" si="524"/>
        <v/>
      </c>
      <c r="BF892" s="182" t="str">
        <f t="shared" si="525"/>
        <v/>
      </c>
      <c r="BG892" s="182" t="str">
        <f t="shared" si="526"/>
        <v/>
      </c>
      <c r="BH892" s="182" t="str">
        <f t="shared" si="527"/>
        <v/>
      </c>
      <c r="BI892" s="182" t="str">
        <f t="shared" si="528"/>
        <v/>
      </c>
      <c r="BJ892" s="182" t="str">
        <f t="shared" si="529"/>
        <v/>
      </c>
      <c r="BK892" s="182" t="str">
        <f t="shared" si="530"/>
        <v/>
      </c>
      <c r="BL892" s="182" t="str">
        <f t="shared" si="531"/>
        <v/>
      </c>
      <c r="BM892" s="182" t="str">
        <f t="shared" si="532"/>
        <v/>
      </c>
      <c r="BN892" s="182" t="str">
        <f t="shared" si="533"/>
        <v/>
      </c>
      <c r="BO892" s="182" t="str">
        <f t="shared" si="534"/>
        <v/>
      </c>
      <c r="BP892" s="182" t="str">
        <f t="shared" si="535"/>
        <v/>
      </c>
      <c r="BQ892" s="182" t="str">
        <f t="shared" si="536"/>
        <v/>
      </c>
      <c r="BR892" s="182" t="str">
        <f t="shared" si="537"/>
        <v/>
      </c>
      <c r="BS892" s="182" t="str">
        <f t="shared" si="538"/>
        <v/>
      </c>
      <c r="BT892" s="182" t="str">
        <f t="shared" si="539"/>
        <v/>
      </c>
      <c r="BU892" s="183" t="str">
        <f t="shared" si="540"/>
        <v/>
      </c>
      <c r="BV892" s="184" t="str">
        <f>IF('Cálculos '!C898="","",AVERAGE(AN892:BU892))</f>
        <v/>
      </c>
    </row>
    <row r="893" spans="2:74" ht="17.25" hidden="1" thickBot="1" x14ac:dyDescent="0.35">
      <c r="B893" s="165">
        <f t="shared" si="505"/>
        <v>891</v>
      </c>
      <c r="C893" s="171" t="str">
        <f>IF('Cálculos '!J899="","",'Cálculos '!J899)</f>
        <v/>
      </c>
      <c r="D893" s="172" t="str">
        <f>IF('Cálculos '!K899="","",'Cálculos '!K899)</f>
        <v/>
      </c>
      <c r="E893" s="172" t="str">
        <f>IF('Cálculos '!L899="","",'Cálculos '!L899)</f>
        <v/>
      </c>
      <c r="F893" s="172" t="str">
        <f>IF('Cálculos '!M899="","",'Cálculos '!M899)</f>
        <v/>
      </c>
      <c r="G893" s="172" t="str">
        <f>IF('Cálculos '!N899="","",'Cálculos '!N899)</f>
        <v/>
      </c>
      <c r="H893" s="172" t="str">
        <f>IF('Cálculos '!O899="","",'Cálculos '!O899)</f>
        <v/>
      </c>
      <c r="I893" s="172" t="str">
        <f>IF('Cálculos '!P899="","",'Cálculos '!P899)</f>
        <v/>
      </c>
      <c r="J893" s="172" t="str">
        <f>IF('Cálculos '!Q899="","",'Cálculos '!Q899)</f>
        <v/>
      </c>
      <c r="K893" s="172" t="str">
        <f>IF('Cálculos '!R899="","",'Cálculos '!R899)</f>
        <v/>
      </c>
      <c r="L893" s="172" t="str">
        <f>IF('Cálculos '!S899="","",'Cálculos '!S899)</f>
        <v/>
      </c>
      <c r="M893" s="172" t="str">
        <f>IF('Cálculos '!T899="","",'Cálculos '!T899)</f>
        <v/>
      </c>
      <c r="N893" s="172" t="str">
        <f>IF('Cálculos '!U899="","",'Cálculos '!U899)</f>
        <v/>
      </c>
      <c r="O893" s="172" t="str">
        <f>IF('Cálculos '!V899="","",'Cálculos '!V899)</f>
        <v/>
      </c>
      <c r="P893" s="172" t="str">
        <f>IF('Cálculos '!W899="","",'Cálculos '!W899)</f>
        <v/>
      </c>
      <c r="Q893" s="172" t="str">
        <f>IF('Cálculos '!X899="","",'Cálculos '!X899)</f>
        <v/>
      </c>
      <c r="R893" s="172" t="str">
        <f>IF('Cálculos '!Y899="","",'Cálculos '!Y899)</f>
        <v/>
      </c>
      <c r="S893" s="172" t="str">
        <f>IF('Cálculos '!Z899="","",'Cálculos '!Z899)</f>
        <v/>
      </c>
      <c r="T893" s="172" t="str">
        <f>IF('Cálculos '!AA899="","",'Cálculos '!AA899)</f>
        <v/>
      </c>
      <c r="U893" s="172" t="str">
        <f>IF('Cálculos '!AB899="","",'Cálculos '!AB899)</f>
        <v/>
      </c>
      <c r="V893" s="172" t="str">
        <f>IF('Cálculos '!AC899="","",'Cálculos '!AC899)</f>
        <v/>
      </c>
      <c r="W893" s="172" t="str">
        <f>IF('Cálculos '!AD899="","",'Cálculos '!AD899)</f>
        <v/>
      </c>
      <c r="X893" s="172" t="str">
        <f>IF('Cálculos '!AE899="","",'Cálculos '!AE899)</f>
        <v/>
      </c>
      <c r="Y893" s="172" t="str">
        <f>IF('Cálculos '!AF899="","",'Cálculos '!AF899)</f>
        <v/>
      </c>
      <c r="Z893" s="172" t="str">
        <f>IF('Cálculos '!AG899="","",'Cálculos '!AG899)</f>
        <v/>
      </c>
      <c r="AA893" s="172" t="str">
        <f>IF('Cálculos '!AH899="","",'Cálculos '!AH899)</f>
        <v/>
      </c>
      <c r="AB893" s="172" t="str">
        <f>IF('Cálculos '!AI899="","",'Cálculos '!AI899)</f>
        <v/>
      </c>
      <c r="AC893" s="172" t="str">
        <f>IF('Cálculos '!AJ899="","",'Cálculos '!AJ899)</f>
        <v/>
      </c>
      <c r="AD893" s="172" t="str">
        <f>IF('Cálculos '!AK899="","",'Cálculos '!AK899)</f>
        <v/>
      </c>
      <c r="AE893" s="172" t="str">
        <f>IF('Cálculos '!AL899="","",'Cálculos '!AL899)</f>
        <v/>
      </c>
      <c r="AF893" s="172" t="str">
        <f>IF('Cálculos '!AM899="","",'Cálculos '!AM899)</f>
        <v/>
      </c>
      <c r="AG893" s="172" t="str">
        <f>IF('Cálculos '!AN899="","",'Cálculos '!AN899)</f>
        <v/>
      </c>
      <c r="AH893" s="172" t="str">
        <f>IF('Cálculos '!AO899="","",'Cálculos '!AO899)</f>
        <v/>
      </c>
      <c r="AI893" s="172" t="str">
        <f>IF('Cálculos '!AP899="","",'Cálculos '!AP899)</f>
        <v/>
      </c>
      <c r="AJ893" s="443" t="str">
        <f>IF('Cálculos '!AQ899="","",'Cálculos '!AQ899)</f>
        <v/>
      </c>
      <c r="AK893" s="446" t="str">
        <f>IF('Cálculos '!D899="","",AVERAGE(C893:AJ893))</f>
        <v/>
      </c>
      <c r="AM893" s="181">
        <f t="shared" si="506"/>
        <v>891</v>
      </c>
      <c r="AN893" s="284" t="str">
        <f t="shared" si="507"/>
        <v/>
      </c>
      <c r="AO893" s="285" t="str">
        <f t="shared" si="508"/>
        <v/>
      </c>
      <c r="AP893" s="285" t="str">
        <f t="shared" si="509"/>
        <v/>
      </c>
      <c r="AQ893" s="285" t="str">
        <f t="shared" si="510"/>
        <v/>
      </c>
      <c r="AR893" s="182" t="str">
        <f t="shared" si="511"/>
        <v/>
      </c>
      <c r="AS893" s="182" t="str">
        <f t="shared" si="512"/>
        <v/>
      </c>
      <c r="AT893" s="182" t="str">
        <f t="shared" si="513"/>
        <v/>
      </c>
      <c r="AU893" s="182" t="str">
        <f t="shared" si="514"/>
        <v/>
      </c>
      <c r="AV893" s="182" t="str">
        <f t="shared" si="515"/>
        <v/>
      </c>
      <c r="AW893" s="182" t="str">
        <f t="shared" si="516"/>
        <v/>
      </c>
      <c r="AX893" s="182" t="str">
        <f t="shared" si="517"/>
        <v/>
      </c>
      <c r="AY893" s="182" t="str">
        <f t="shared" si="518"/>
        <v/>
      </c>
      <c r="AZ893" s="182" t="str">
        <f t="shared" si="519"/>
        <v/>
      </c>
      <c r="BA893" s="182" t="str">
        <f t="shared" si="520"/>
        <v/>
      </c>
      <c r="BB893" s="182" t="str">
        <f t="shared" si="521"/>
        <v/>
      </c>
      <c r="BC893" s="182" t="str">
        <f t="shared" si="522"/>
        <v/>
      </c>
      <c r="BD893" s="182" t="str">
        <f t="shared" si="523"/>
        <v/>
      </c>
      <c r="BE893" s="182" t="str">
        <f t="shared" si="524"/>
        <v/>
      </c>
      <c r="BF893" s="182" t="str">
        <f t="shared" si="525"/>
        <v/>
      </c>
      <c r="BG893" s="182" t="str">
        <f t="shared" si="526"/>
        <v/>
      </c>
      <c r="BH893" s="182" t="str">
        <f t="shared" si="527"/>
        <v/>
      </c>
      <c r="BI893" s="182" t="str">
        <f t="shared" si="528"/>
        <v/>
      </c>
      <c r="BJ893" s="182" t="str">
        <f t="shared" si="529"/>
        <v/>
      </c>
      <c r="BK893" s="182" t="str">
        <f t="shared" si="530"/>
        <v/>
      </c>
      <c r="BL893" s="182" t="str">
        <f t="shared" si="531"/>
        <v/>
      </c>
      <c r="BM893" s="182" t="str">
        <f t="shared" si="532"/>
        <v/>
      </c>
      <c r="BN893" s="182" t="str">
        <f t="shared" si="533"/>
        <v/>
      </c>
      <c r="BO893" s="182" t="str">
        <f t="shared" si="534"/>
        <v/>
      </c>
      <c r="BP893" s="182" t="str">
        <f t="shared" si="535"/>
        <v/>
      </c>
      <c r="BQ893" s="182" t="str">
        <f t="shared" si="536"/>
        <v/>
      </c>
      <c r="BR893" s="182" t="str">
        <f t="shared" si="537"/>
        <v/>
      </c>
      <c r="BS893" s="182" t="str">
        <f t="shared" si="538"/>
        <v/>
      </c>
      <c r="BT893" s="182" t="str">
        <f t="shared" si="539"/>
        <v/>
      </c>
      <c r="BU893" s="183" t="str">
        <f t="shared" si="540"/>
        <v/>
      </c>
      <c r="BV893" s="184" t="str">
        <f>IF('Cálculos '!C899="","",AVERAGE(AN893:BU893))</f>
        <v/>
      </c>
    </row>
    <row r="894" spans="2:74" ht="17.25" hidden="1" thickBot="1" x14ac:dyDescent="0.35">
      <c r="B894" s="165">
        <f t="shared" ref="B894:B957" si="541">+B893+1</f>
        <v>892</v>
      </c>
      <c r="C894" s="171" t="str">
        <f>IF('Cálculos '!J900="","",'Cálculos '!J900)</f>
        <v/>
      </c>
      <c r="D894" s="172" t="str">
        <f>IF('Cálculos '!K900="","",'Cálculos '!K900)</f>
        <v/>
      </c>
      <c r="E894" s="172" t="str">
        <f>IF('Cálculos '!L900="","",'Cálculos '!L900)</f>
        <v/>
      </c>
      <c r="F894" s="172" t="str">
        <f>IF('Cálculos '!M900="","",'Cálculos '!M900)</f>
        <v/>
      </c>
      <c r="G894" s="172" t="str">
        <f>IF('Cálculos '!N900="","",'Cálculos '!N900)</f>
        <v/>
      </c>
      <c r="H894" s="172" t="str">
        <f>IF('Cálculos '!O900="","",'Cálculos '!O900)</f>
        <v/>
      </c>
      <c r="I894" s="172" t="str">
        <f>IF('Cálculos '!P900="","",'Cálculos '!P900)</f>
        <v/>
      </c>
      <c r="J894" s="172" t="str">
        <f>IF('Cálculos '!Q900="","",'Cálculos '!Q900)</f>
        <v/>
      </c>
      <c r="K894" s="172" t="str">
        <f>IF('Cálculos '!R900="","",'Cálculos '!R900)</f>
        <v/>
      </c>
      <c r="L894" s="172" t="str">
        <f>IF('Cálculos '!S900="","",'Cálculos '!S900)</f>
        <v/>
      </c>
      <c r="M894" s="172" t="str">
        <f>IF('Cálculos '!T900="","",'Cálculos '!T900)</f>
        <v/>
      </c>
      <c r="N894" s="172" t="str">
        <f>IF('Cálculos '!U900="","",'Cálculos '!U900)</f>
        <v/>
      </c>
      <c r="O894" s="172" t="str">
        <f>IF('Cálculos '!V900="","",'Cálculos '!V900)</f>
        <v/>
      </c>
      <c r="P894" s="172" t="str">
        <f>IF('Cálculos '!W900="","",'Cálculos '!W900)</f>
        <v/>
      </c>
      <c r="Q894" s="172" t="str">
        <f>IF('Cálculos '!X900="","",'Cálculos '!X900)</f>
        <v/>
      </c>
      <c r="R894" s="172" t="str">
        <f>IF('Cálculos '!Y900="","",'Cálculos '!Y900)</f>
        <v/>
      </c>
      <c r="S894" s="172" t="str">
        <f>IF('Cálculos '!Z900="","",'Cálculos '!Z900)</f>
        <v/>
      </c>
      <c r="T894" s="172" t="str">
        <f>IF('Cálculos '!AA900="","",'Cálculos '!AA900)</f>
        <v/>
      </c>
      <c r="U894" s="172" t="str">
        <f>IF('Cálculos '!AB900="","",'Cálculos '!AB900)</f>
        <v/>
      </c>
      <c r="V894" s="172" t="str">
        <f>IF('Cálculos '!AC900="","",'Cálculos '!AC900)</f>
        <v/>
      </c>
      <c r="W894" s="172" t="str">
        <f>IF('Cálculos '!AD900="","",'Cálculos '!AD900)</f>
        <v/>
      </c>
      <c r="X894" s="172" t="str">
        <f>IF('Cálculos '!AE900="","",'Cálculos '!AE900)</f>
        <v/>
      </c>
      <c r="Y894" s="172" t="str">
        <f>IF('Cálculos '!AF900="","",'Cálculos '!AF900)</f>
        <v/>
      </c>
      <c r="Z894" s="172" t="str">
        <f>IF('Cálculos '!AG900="","",'Cálculos '!AG900)</f>
        <v/>
      </c>
      <c r="AA894" s="172" t="str">
        <f>IF('Cálculos '!AH900="","",'Cálculos '!AH900)</f>
        <v/>
      </c>
      <c r="AB894" s="172" t="str">
        <f>IF('Cálculos '!AI900="","",'Cálculos '!AI900)</f>
        <v/>
      </c>
      <c r="AC894" s="172" t="str">
        <f>IF('Cálculos '!AJ900="","",'Cálculos '!AJ900)</f>
        <v/>
      </c>
      <c r="AD894" s="172" t="str">
        <f>IF('Cálculos '!AK900="","",'Cálculos '!AK900)</f>
        <v/>
      </c>
      <c r="AE894" s="172" t="str">
        <f>IF('Cálculos '!AL900="","",'Cálculos '!AL900)</f>
        <v/>
      </c>
      <c r="AF894" s="172" t="str">
        <f>IF('Cálculos '!AM900="","",'Cálculos '!AM900)</f>
        <v/>
      </c>
      <c r="AG894" s="172" t="str">
        <f>IF('Cálculos '!AN900="","",'Cálculos '!AN900)</f>
        <v/>
      </c>
      <c r="AH894" s="172" t="str">
        <f>IF('Cálculos '!AO900="","",'Cálculos '!AO900)</f>
        <v/>
      </c>
      <c r="AI894" s="172" t="str">
        <f>IF('Cálculos '!AP900="","",'Cálculos '!AP900)</f>
        <v/>
      </c>
      <c r="AJ894" s="443" t="str">
        <f>IF('Cálculos '!AQ900="","",'Cálculos '!AQ900)</f>
        <v/>
      </c>
      <c r="AK894" s="446" t="str">
        <f>IF('Cálculos '!D900="","",AVERAGE(C894:AJ894))</f>
        <v/>
      </c>
      <c r="AM894" s="181">
        <f t="shared" si="506"/>
        <v>892</v>
      </c>
      <c r="AN894" s="284" t="str">
        <f t="shared" si="507"/>
        <v/>
      </c>
      <c r="AO894" s="285" t="str">
        <f t="shared" si="508"/>
        <v/>
      </c>
      <c r="AP894" s="285" t="str">
        <f t="shared" si="509"/>
        <v/>
      </c>
      <c r="AQ894" s="285" t="str">
        <f t="shared" si="510"/>
        <v/>
      </c>
      <c r="AR894" s="182" t="str">
        <f t="shared" si="511"/>
        <v/>
      </c>
      <c r="AS894" s="182" t="str">
        <f t="shared" si="512"/>
        <v/>
      </c>
      <c r="AT894" s="182" t="str">
        <f t="shared" si="513"/>
        <v/>
      </c>
      <c r="AU894" s="182" t="str">
        <f t="shared" si="514"/>
        <v/>
      </c>
      <c r="AV894" s="182" t="str">
        <f t="shared" si="515"/>
        <v/>
      </c>
      <c r="AW894" s="182" t="str">
        <f t="shared" si="516"/>
        <v/>
      </c>
      <c r="AX894" s="182" t="str">
        <f t="shared" si="517"/>
        <v/>
      </c>
      <c r="AY894" s="182" t="str">
        <f t="shared" si="518"/>
        <v/>
      </c>
      <c r="AZ894" s="182" t="str">
        <f t="shared" si="519"/>
        <v/>
      </c>
      <c r="BA894" s="182" t="str">
        <f t="shared" si="520"/>
        <v/>
      </c>
      <c r="BB894" s="182" t="str">
        <f t="shared" si="521"/>
        <v/>
      </c>
      <c r="BC894" s="182" t="str">
        <f t="shared" si="522"/>
        <v/>
      </c>
      <c r="BD894" s="182" t="str">
        <f t="shared" si="523"/>
        <v/>
      </c>
      <c r="BE894" s="182" t="str">
        <f t="shared" si="524"/>
        <v/>
      </c>
      <c r="BF894" s="182" t="str">
        <f t="shared" si="525"/>
        <v/>
      </c>
      <c r="BG894" s="182" t="str">
        <f t="shared" si="526"/>
        <v/>
      </c>
      <c r="BH894" s="182" t="str">
        <f t="shared" si="527"/>
        <v/>
      </c>
      <c r="BI894" s="182" t="str">
        <f t="shared" si="528"/>
        <v/>
      </c>
      <c r="BJ894" s="182" t="str">
        <f t="shared" si="529"/>
        <v/>
      </c>
      <c r="BK894" s="182" t="str">
        <f t="shared" si="530"/>
        <v/>
      </c>
      <c r="BL894" s="182" t="str">
        <f t="shared" si="531"/>
        <v/>
      </c>
      <c r="BM894" s="182" t="str">
        <f t="shared" si="532"/>
        <v/>
      </c>
      <c r="BN894" s="182" t="str">
        <f t="shared" si="533"/>
        <v/>
      </c>
      <c r="BO894" s="182" t="str">
        <f t="shared" si="534"/>
        <v/>
      </c>
      <c r="BP894" s="182" t="str">
        <f t="shared" si="535"/>
        <v/>
      </c>
      <c r="BQ894" s="182" t="str">
        <f t="shared" si="536"/>
        <v/>
      </c>
      <c r="BR894" s="182" t="str">
        <f t="shared" si="537"/>
        <v/>
      </c>
      <c r="BS894" s="182" t="str">
        <f t="shared" si="538"/>
        <v/>
      </c>
      <c r="BT894" s="182" t="str">
        <f t="shared" si="539"/>
        <v/>
      </c>
      <c r="BU894" s="183" t="str">
        <f t="shared" si="540"/>
        <v/>
      </c>
      <c r="BV894" s="184" t="str">
        <f>IF('Cálculos '!C900="","",AVERAGE(AN894:BU894))</f>
        <v/>
      </c>
    </row>
    <row r="895" spans="2:74" ht="17.25" hidden="1" thickBot="1" x14ac:dyDescent="0.35">
      <c r="B895" s="165">
        <f t="shared" si="541"/>
        <v>893</v>
      </c>
      <c r="C895" s="171" t="str">
        <f>IF('Cálculos '!J901="","",'Cálculos '!J901)</f>
        <v/>
      </c>
      <c r="D895" s="172" t="str">
        <f>IF('Cálculos '!K901="","",'Cálculos '!K901)</f>
        <v/>
      </c>
      <c r="E895" s="172" t="str">
        <f>IF('Cálculos '!L901="","",'Cálculos '!L901)</f>
        <v/>
      </c>
      <c r="F895" s="172" t="str">
        <f>IF('Cálculos '!M901="","",'Cálculos '!M901)</f>
        <v/>
      </c>
      <c r="G895" s="172" t="str">
        <f>IF('Cálculos '!N901="","",'Cálculos '!N901)</f>
        <v/>
      </c>
      <c r="H895" s="172" t="str">
        <f>IF('Cálculos '!O901="","",'Cálculos '!O901)</f>
        <v/>
      </c>
      <c r="I895" s="172" t="str">
        <f>IF('Cálculos '!P901="","",'Cálculos '!P901)</f>
        <v/>
      </c>
      <c r="J895" s="172" t="str">
        <f>IF('Cálculos '!Q901="","",'Cálculos '!Q901)</f>
        <v/>
      </c>
      <c r="K895" s="172" t="str">
        <f>IF('Cálculos '!R901="","",'Cálculos '!R901)</f>
        <v/>
      </c>
      <c r="L895" s="172" t="str">
        <f>IF('Cálculos '!S901="","",'Cálculos '!S901)</f>
        <v/>
      </c>
      <c r="M895" s="172" t="str">
        <f>IF('Cálculos '!T901="","",'Cálculos '!T901)</f>
        <v/>
      </c>
      <c r="N895" s="172" t="str">
        <f>IF('Cálculos '!U901="","",'Cálculos '!U901)</f>
        <v/>
      </c>
      <c r="O895" s="172" t="str">
        <f>IF('Cálculos '!V901="","",'Cálculos '!V901)</f>
        <v/>
      </c>
      <c r="P895" s="172" t="str">
        <f>IF('Cálculos '!W901="","",'Cálculos '!W901)</f>
        <v/>
      </c>
      <c r="Q895" s="172" t="str">
        <f>IF('Cálculos '!X901="","",'Cálculos '!X901)</f>
        <v/>
      </c>
      <c r="R895" s="172" t="str">
        <f>IF('Cálculos '!Y901="","",'Cálculos '!Y901)</f>
        <v/>
      </c>
      <c r="S895" s="172" t="str">
        <f>IF('Cálculos '!Z901="","",'Cálculos '!Z901)</f>
        <v/>
      </c>
      <c r="T895" s="172" t="str">
        <f>IF('Cálculos '!AA901="","",'Cálculos '!AA901)</f>
        <v/>
      </c>
      <c r="U895" s="172" t="str">
        <f>IF('Cálculos '!AB901="","",'Cálculos '!AB901)</f>
        <v/>
      </c>
      <c r="V895" s="172" t="str">
        <f>IF('Cálculos '!AC901="","",'Cálculos '!AC901)</f>
        <v/>
      </c>
      <c r="W895" s="172" t="str">
        <f>IF('Cálculos '!AD901="","",'Cálculos '!AD901)</f>
        <v/>
      </c>
      <c r="X895" s="172" t="str">
        <f>IF('Cálculos '!AE901="","",'Cálculos '!AE901)</f>
        <v/>
      </c>
      <c r="Y895" s="172" t="str">
        <f>IF('Cálculos '!AF901="","",'Cálculos '!AF901)</f>
        <v/>
      </c>
      <c r="Z895" s="172" t="str">
        <f>IF('Cálculos '!AG901="","",'Cálculos '!AG901)</f>
        <v/>
      </c>
      <c r="AA895" s="172" t="str">
        <f>IF('Cálculos '!AH901="","",'Cálculos '!AH901)</f>
        <v/>
      </c>
      <c r="AB895" s="172" t="str">
        <f>IF('Cálculos '!AI901="","",'Cálculos '!AI901)</f>
        <v/>
      </c>
      <c r="AC895" s="172" t="str">
        <f>IF('Cálculos '!AJ901="","",'Cálculos '!AJ901)</f>
        <v/>
      </c>
      <c r="AD895" s="172" t="str">
        <f>IF('Cálculos '!AK901="","",'Cálculos '!AK901)</f>
        <v/>
      </c>
      <c r="AE895" s="172" t="str">
        <f>IF('Cálculos '!AL901="","",'Cálculos '!AL901)</f>
        <v/>
      </c>
      <c r="AF895" s="172" t="str">
        <f>IF('Cálculos '!AM901="","",'Cálculos '!AM901)</f>
        <v/>
      </c>
      <c r="AG895" s="172" t="str">
        <f>IF('Cálculos '!AN901="","",'Cálculos '!AN901)</f>
        <v/>
      </c>
      <c r="AH895" s="172" t="str">
        <f>IF('Cálculos '!AO901="","",'Cálculos '!AO901)</f>
        <v/>
      </c>
      <c r="AI895" s="172" t="str">
        <f>IF('Cálculos '!AP901="","",'Cálculos '!AP901)</f>
        <v/>
      </c>
      <c r="AJ895" s="443" t="str">
        <f>IF('Cálculos '!AQ901="","",'Cálculos '!AQ901)</f>
        <v/>
      </c>
      <c r="AK895" s="446" t="str">
        <f>IF('Cálculos '!D901="","",AVERAGE(C895:AJ895))</f>
        <v/>
      </c>
      <c r="AM895" s="181">
        <f t="shared" si="506"/>
        <v>893</v>
      </c>
      <c r="AN895" s="284" t="str">
        <f t="shared" si="507"/>
        <v/>
      </c>
      <c r="AO895" s="285" t="str">
        <f t="shared" si="508"/>
        <v/>
      </c>
      <c r="AP895" s="285" t="str">
        <f t="shared" si="509"/>
        <v/>
      </c>
      <c r="AQ895" s="285" t="str">
        <f t="shared" si="510"/>
        <v/>
      </c>
      <c r="AR895" s="182" t="str">
        <f t="shared" si="511"/>
        <v/>
      </c>
      <c r="AS895" s="182" t="str">
        <f t="shared" si="512"/>
        <v/>
      </c>
      <c r="AT895" s="182" t="str">
        <f t="shared" si="513"/>
        <v/>
      </c>
      <c r="AU895" s="182" t="str">
        <f t="shared" si="514"/>
        <v/>
      </c>
      <c r="AV895" s="182" t="str">
        <f t="shared" si="515"/>
        <v/>
      </c>
      <c r="AW895" s="182" t="str">
        <f t="shared" si="516"/>
        <v/>
      </c>
      <c r="AX895" s="182" t="str">
        <f t="shared" si="517"/>
        <v/>
      </c>
      <c r="AY895" s="182" t="str">
        <f t="shared" si="518"/>
        <v/>
      </c>
      <c r="AZ895" s="182" t="str">
        <f t="shared" si="519"/>
        <v/>
      </c>
      <c r="BA895" s="182" t="str">
        <f t="shared" si="520"/>
        <v/>
      </c>
      <c r="BB895" s="182" t="str">
        <f t="shared" si="521"/>
        <v/>
      </c>
      <c r="BC895" s="182" t="str">
        <f t="shared" si="522"/>
        <v/>
      </c>
      <c r="BD895" s="182" t="str">
        <f t="shared" si="523"/>
        <v/>
      </c>
      <c r="BE895" s="182" t="str">
        <f t="shared" si="524"/>
        <v/>
      </c>
      <c r="BF895" s="182" t="str">
        <f t="shared" si="525"/>
        <v/>
      </c>
      <c r="BG895" s="182" t="str">
        <f t="shared" si="526"/>
        <v/>
      </c>
      <c r="BH895" s="182" t="str">
        <f t="shared" si="527"/>
        <v/>
      </c>
      <c r="BI895" s="182" t="str">
        <f t="shared" si="528"/>
        <v/>
      </c>
      <c r="BJ895" s="182" t="str">
        <f t="shared" si="529"/>
        <v/>
      </c>
      <c r="BK895" s="182" t="str">
        <f t="shared" si="530"/>
        <v/>
      </c>
      <c r="BL895" s="182" t="str">
        <f t="shared" si="531"/>
        <v/>
      </c>
      <c r="BM895" s="182" t="str">
        <f t="shared" si="532"/>
        <v/>
      </c>
      <c r="BN895" s="182" t="str">
        <f t="shared" si="533"/>
        <v/>
      </c>
      <c r="BO895" s="182" t="str">
        <f t="shared" si="534"/>
        <v/>
      </c>
      <c r="BP895" s="182" t="str">
        <f t="shared" si="535"/>
        <v/>
      </c>
      <c r="BQ895" s="182" t="str">
        <f t="shared" si="536"/>
        <v/>
      </c>
      <c r="BR895" s="182" t="str">
        <f t="shared" si="537"/>
        <v/>
      </c>
      <c r="BS895" s="182" t="str">
        <f t="shared" si="538"/>
        <v/>
      </c>
      <c r="BT895" s="182" t="str">
        <f t="shared" si="539"/>
        <v/>
      </c>
      <c r="BU895" s="183" t="str">
        <f t="shared" si="540"/>
        <v/>
      </c>
      <c r="BV895" s="184" t="str">
        <f>IF('Cálculos '!C901="","",AVERAGE(AN895:BU895))</f>
        <v/>
      </c>
    </row>
    <row r="896" spans="2:74" ht="17.25" hidden="1" thickBot="1" x14ac:dyDescent="0.35">
      <c r="B896" s="165">
        <f t="shared" si="541"/>
        <v>894</v>
      </c>
      <c r="C896" s="171" t="str">
        <f>IF('Cálculos '!J902="","",'Cálculos '!J902)</f>
        <v/>
      </c>
      <c r="D896" s="172" t="str">
        <f>IF('Cálculos '!K902="","",'Cálculos '!K902)</f>
        <v/>
      </c>
      <c r="E896" s="172" t="str">
        <f>IF('Cálculos '!L902="","",'Cálculos '!L902)</f>
        <v/>
      </c>
      <c r="F896" s="172" t="str">
        <f>IF('Cálculos '!M902="","",'Cálculos '!M902)</f>
        <v/>
      </c>
      <c r="G896" s="172" t="str">
        <f>IF('Cálculos '!N902="","",'Cálculos '!N902)</f>
        <v/>
      </c>
      <c r="H896" s="172" t="str">
        <f>IF('Cálculos '!O902="","",'Cálculos '!O902)</f>
        <v/>
      </c>
      <c r="I896" s="172" t="str">
        <f>IF('Cálculos '!P902="","",'Cálculos '!P902)</f>
        <v/>
      </c>
      <c r="J896" s="172" t="str">
        <f>IF('Cálculos '!Q902="","",'Cálculos '!Q902)</f>
        <v/>
      </c>
      <c r="K896" s="172" t="str">
        <f>IF('Cálculos '!R902="","",'Cálculos '!R902)</f>
        <v/>
      </c>
      <c r="L896" s="172" t="str">
        <f>IF('Cálculos '!S902="","",'Cálculos '!S902)</f>
        <v/>
      </c>
      <c r="M896" s="172" t="str">
        <f>IF('Cálculos '!T902="","",'Cálculos '!T902)</f>
        <v/>
      </c>
      <c r="N896" s="172" t="str">
        <f>IF('Cálculos '!U902="","",'Cálculos '!U902)</f>
        <v/>
      </c>
      <c r="O896" s="172" t="str">
        <f>IF('Cálculos '!V902="","",'Cálculos '!V902)</f>
        <v/>
      </c>
      <c r="P896" s="172" t="str">
        <f>IF('Cálculos '!W902="","",'Cálculos '!W902)</f>
        <v/>
      </c>
      <c r="Q896" s="172" t="str">
        <f>IF('Cálculos '!X902="","",'Cálculos '!X902)</f>
        <v/>
      </c>
      <c r="R896" s="172" t="str">
        <f>IF('Cálculos '!Y902="","",'Cálculos '!Y902)</f>
        <v/>
      </c>
      <c r="S896" s="172" t="str">
        <f>IF('Cálculos '!Z902="","",'Cálculos '!Z902)</f>
        <v/>
      </c>
      <c r="T896" s="172" t="str">
        <f>IF('Cálculos '!AA902="","",'Cálculos '!AA902)</f>
        <v/>
      </c>
      <c r="U896" s="172" t="str">
        <f>IF('Cálculos '!AB902="","",'Cálculos '!AB902)</f>
        <v/>
      </c>
      <c r="V896" s="172" t="str">
        <f>IF('Cálculos '!AC902="","",'Cálculos '!AC902)</f>
        <v/>
      </c>
      <c r="W896" s="172" t="str">
        <f>IF('Cálculos '!AD902="","",'Cálculos '!AD902)</f>
        <v/>
      </c>
      <c r="X896" s="172" t="str">
        <f>IF('Cálculos '!AE902="","",'Cálculos '!AE902)</f>
        <v/>
      </c>
      <c r="Y896" s="172" t="str">
        <f>IF('Cálculos '!AF902="","",'Cálculos '!AF902)</f>
        <v/>
      </c>
      <c r="Z896" s="172" t="str">
        <f>IF('Cálculos '!AG902="","",'Cálculos '!AG902)</f>
        <v/>
      </c>
      <c r="AA896" s="172" t="str">
        <f>IF('Cálculos '!AH902="","",'Cálculos '!AH902)</f>
        <v/>
      </c>
      <c r="AB896" s="172" t="str">
        <f>IF('Cálculos '!AI902="","",'Cálculos '!AI902)</f>
        <v/>
      </c>
      <c r="AC896" s="172" t="str">
        <f>IF('Cálculos '!AJ902="","",'Cálculos '!AJ902)</f>
        <v/>
      </c>
      <c r="AD896" s="172" t="str">
        <f>IF('Cálculos '!AK902="","",'Cálculos '!AK902)</f>
        <v/>
      </c>
      <c r="AE896" s="172" t="str">
        <f>IF('Cálculos '!AL902="","",'Cálculos '!AL902)</f>
        <v/>
      </c>
      <c r="AF896" s="172" t="str">
        <f>IF('Cálculos '!AM902="","",'Cálculos '!AM902)</f>
        <v/>
      </c>
      <c r="AG896" s="172" t="str">
        <f>IF('Cálculos '!AN902="","",'Cálculos '!AN902)</f>
        <v/>
      </c>
      <c r="AH896" s="172" t="str">
        <f>IF('Cálculos '!AO902="","",'Cálculos '!AO902)</f>
        <v/>
      </c>
      <c r="AI896" s="172" t="str">
        <f>IF('Cálculos '!AP902="","",'Cálculos '!AP902)</f>
        <v/>
      </c>
      <c r="AJ896" s="443" t="str">
        <f>IF('Cálculos '!AQ902="","",'Cálculos '!AQ902)</f>
        <v/>
      </c>
      <c r="AK896" s="446" t="str">
        <f>IF('Cálculos '!D902="","",AVERAGE(C896:AJ896))</f>
        <v/>
      </c>
      <c r="AM896" s="181">
        <f t="shared" si="506"/>
        <v>894</v>
      </c>
      <c r="AN896" s="284" t="str">
        <f t="shared" si="507"/>
        <v/>
      </c>
      <c r="AO896" s="285" t="str">
        <f t="shared" si="508"/>
        <v/>
      </c>
      <c r="AP896" s="285" t="str">
        <f t="shared" si="509"/>
        <v/>
      </c>
      <c r="AQ896" s="285" t="str">
        <f t="shared" si="510"/>
        <v/>
      </c>
      <c r="AR896" s="182" t="str">
        <f t="shared" si="511"/>
        <v/>
      </c>
      <c r="AS896" s="182" t="str">
        <f t="shared" si="512"/>
        <v/>
      </c>
      <c r="AT896" s="182" t="str">
        <f t="shared" si="513"/>
        <v/>
      </c>
      <c r="AU896" s="182" t="str">
        <f t="shared" si="514"/>
        <v/>
      </c>
      <c r="AV896" s="182" t="str">
        <f t="shared" si="515"/>
        <v/>
      </c>
      <c r="AW896" s="182" t="str">
        <f t="shared" si="516"/>
        <v/>
      </c>
      <c r="AX896" s="182" t="str">
        <f t="shared" si="517"/>
        <v/>
      </c>
      <c r="AY896" s="182" t="str">
        <f t="shared" si="518"/>
        <v/>
      </c>
      <c r="AZ896" s="182" t="str">
        <f t="shared" si="519"/>
        <v/>
      </c>
      <c r="BA896" s="182" t="str">
        <f t="shared" si="520"/>
        <v/>
      </c>
      <c r="BB896" s="182" t="str">
        <f t="shared" si="521"/>
        <v/>
      </c>
      <c r="BC896" s="182" t="str">
        <f t="shared" si="522"/>
        <v/>
      </c>
      <c r="BD896" s="182" t="str">
        <f t="shared" si="523"/>
        <v/>
      </c>
      <c r="BE896" s="182" t="str">
        <f t="shared" si="524"/>
        <v/>
      </c>
      <c r="BF896" s="182" t="str">
        <f t="shared" si="525"/>
        <v/>
      </c>
      <c r="BG896" s="182" t="str">
        <f t="shared" si="526"/>
        <v/>
      </c>
      <c r="BH896" s="182" t="str">
        <f t="shared" si="527"/>
        <v/>
      </c>
      <c r="BI896" s="182" t="str">
        <f t="shared" si="528"/>
        <v/>
      </c>
      <c r="BJ896" s="182" t="str">
        <f t="shared" si="529"/>
        <v/>
      </c>
      <c r="BK896" s="182" t="str">
        <f t="shared" si="530"/>
        <v/>
      </c>
      <c r="BL896" s="182" t="str">
        <f t="shared" si="531"/>
        <v/>
      </c>
      <c r="BM896" s="182" t="str">
        <f t="shared" si="532"/>
        <v/>
      </c>
      <c r="BN896" s="182" t="str">
        <f t="shared" si="533"/>
        <v/>
      </c>
      <c r="BO896" s="182" t="str">
        <f t="shared" si="534"/>
        <v/>
      </c>
      <c r="BP896" s="182" t="str">
        <f t="shared" si="535"/>
        <v/>
      </c>
      <c r="BQ896" s="182" t="str">
        <f t="shared" si="536"/>
        <v/>
      </c>
      <c r="BR896" s="182" t="str">
        <f t="shared" si="537"/>
        <v/>
      </c>
      <c r="BS896" s="182" t="str">
        <f t="shared" si="538"/>
        <v/>
      </c>
      <c r="BT896" s="182" t="str">
        <f t="shared" si="539"/>
        <v/>
      </c>
      <c r="BU896" s="183" t="str">
        <f t="shared" si="540"/>
        <v/>
      </c>
      <c r="BV896" s="184" t="str">
        <f>IF('Cálculos '!C902="","",AVERAGE(AN896:BU896))</f>
        <v/>
      </c>
    </row>
    <row r="897" spans="2:74" ht="17.25" hidden="1" thickBot="1" x14ac:dyDescent="0.35">
      <c r="B897" s="165">
        <f t="shared" si="541"/>
        <v>895</v>
      </c>
      <c r="C897" s="171" t="str">
        <f>IF('Cálculos '!J903="","",'Cálculos '!J903)</f>
        <v/>
      </c>
      <c r="D897" s="172" t="str">
        <f>IF('Cálculos '!K903="","",'Cálculos '!K903)</f>
        <v/>
      </c>
      <c r="E897" s="172" t="str">
        <f>IF('Cálculos '!L903="","",'Cálculos '!L903)</f>
        <v/>
      </c>
      <c r="F897" s="172" t="str">
        <f>IF('Cálculos '!M903="","",'Cálculos '!M903)</f>
        <v/>
      </c>
      <c r="G897" s="172" t="str">
        <f>IF('Cálculos '!N903="","",'Cálculos '!N903)</f>
        <v/>
      </c>
      <c r="H897" s="172" t="str">
        <f>IF('Cálculos '!O903="","",'Cálculos '!O903)</f>
        <v/>
      </c>
      <c r="I897" s="172" t="str">
        <f>IF('Cálculos '!P903="","",'Cálculos '!P903)</f>
        <v/>
      </c>
      <c r="J897" s="172" t="str">
        <f>IF('Cálculos '!Q903="","",'Cálculos '!Q903)</f>
        <v/>
      </c>
      <c r="K897" s="172" t="str">
        <f>IF('Cálculos '!R903="","",'Cálculos '!R903)</f>
        <v/>
      </c>
      <c r="L897" s="172" t="str">
        <f>IF('Cálculos '!S903="","",'Cálculos '!S903)</f>
        <v/>
      </c>
      <c r="M897" s="172" t="str">
        <f>IF('Cálculos '!T903="","",'Cálculos '!T903)</f>
        <v/>
      </c>
      <c r="N897" s="172" t="str">
        <f>IF('Cálculos '!U903="","",'Cálculos '!U903)</f>
        <v/>
      </c>
      <c r="O897" s="172" t="str">
        <f>IF('Cálculos '!V903="","",'Cálculos '!V903)</f>
        <v/>
      </c>
      <c r="P897" s="172" t="str">
        <f>IF('Cálculos '!W903="","",'Cálculos '!W903)</f>
        <v/>
      </c>
      <c r="Q897" s="172" t="str">
        <f>IF('Cálculos '!X903="","",'Cálculos '!X903)</f>
        <v/>
      </c>
      <c r="R897" s="172" t="str">
        <f>IF('Cálculos '!Y903="","",'Cálculos '!Y903)</f>
        <v/>
      </c>
      <c r="S897" s="172" t="str">
        <f>IF('Cálculos '!Z903="","",'Cálculos '!Z903)</f>
        <v/>
      </c>
      <c r="T897" s="172" t="str">
        <f>IF('Cálculos '!AA903="","",'Cálculos '!AA903)</f>
        <v/>
      </c>
      <c r="U897" s="172" t="str">
        <f>IF('Cálculos '!AB903="","",'Cálculos '!AB903)</f>
        <v/>
      </c>
      <c r="V897" s="172" t="str">
        <f>IF('Cálculos '!AC903="","",'Cálculos '!AC903)</f>
        <v/>
      </c>
      <c r="W897" s="172" t="str">
        <f>IF('Cálculos '!AD903="","",'Cálculos '!AD903)</f>
        <v/>
      </c>
      <c r="X897" s="172" t="str">
        <f>IF('Cálculos '!AE903="","",'Cálculos '!AE903)</f>
        <v/>
      </c>
      <c r="Y897" s="172" t="str">
        <f>IF('Cálculos '!AF903="","",'Cálculos '!AF903)</f>
        <v/>
      </c>
      <c r="Z897" s="172" t="str">
        <f>IF('Cálculos '!AG903="","",'Cálculos '!AG903)</f>
        <v/>
      </c>
      <c r="AA897" s="172" t="str">
        <f>IF('Cálculos '!AH903="","",'Cálculos '!AH903)</f>
        <v/>
      </c>
      <c r="AB897" s="172" t="str">
        <f>IF('Cálculos '!AI903="","",'Cálculos '!AI903)</f>
        <v/>
      </c>
      <c r="AC897" s="172" t="str">
        <f>IF('Cálculos '!AJ903="","",'Cálculos '!AJ903)</f>
        <v/>
      </c>
      <c r="AD897" s="172" t="str">
        <f>IF('Cálculos '!AK903="","",'Cálculos '!AK903)</f>
        <v/>
      </c>
      <c r="AE897" s="172" t="str">
        <f>IF('Cálculos '!AL903="","",'Cálculos '!AL903)</f>
        <v/>
      </c>
      <c r="AF897" s="172" t="str">
        <f>IF('Cálculos '!AM903="","",'Cálculos '!AM903)</f>
        <v/>
      </c>
      <c r="AG897" s="172" t="str">
        <f>IF('Cálculos '!AN903="","",'Cálculos '!AN903)</f>
        <v/>
      </c>
      <c r="AH897" s="172" t="str">
        <f>IF('Cálculos '!AO903="","",'Cálculos '!AO903)</f>
        <v/>
      </c>
      <c r="AI897" s="172" t="str">
        <f>IF('Cálculos '!AP903="","",'Cálculos '!AP903)</f>
        <v/>
      </c>
      <c r="AJ897" s="443" t="str">
        <f>IF('Cálculos '!AQ903="","",'Cálculos '!AQ903)</f>
        <v/>
      </c>
      <c r="AK897" s="446" t="str">
        <f>IF('Cálculos '!D903="","",AVERAGE(C897:AJ897))</f>
        <v/>
      </c>
      <c r="AM897" s="181">
        <f t="shared" si="506"/>
        <v>895</v>
      </c>
      <c r="AN897" s="284" t="str">
        <f t="shared" si="507"/>
        <v/>
      </c>
      <c r="AO897" s="285" t="str">
        <f t="shared" si="508"/>
        <v/>
      </c>
      <c r="AP897" s="285" t="str">
        <f t="shared" si="509"/>
        <v/>
      </c>
      <c r="AQ897" s="285" t="str">
        <f t="shared" si="510"/>
        <v/>
      </c>
      <c r="AR897" s="182" t="str">
        <f t="shared" si="511"/>
        <v/>
      </c>
      <c r="AS897" s="182" t="str">
        <f t="shared" si="512"/>
        <v/>
      </c>
      <c r="AT897" s="182" t="str">
        <f t="shared" si="513"/>
        <v/>
      </c>
      <c r="AU897" s="182" t="str">
        <f t="shared" si="514"/>
        <v/>
      </c>
      <c r="AV897" s="182" t="str">
        <f t="shared" si="515"/>
        <v/>
      </c>
      <c r="AW897" s="182" t="str">
        <f t="shared" si="516"/>
        <v/>
      </c>
      <c r="AX897" s="182" t="str">
        <f t="shared" si="517"/>
        <v/>
      </c>
      <c r="AY897" s="182" t="str">
        <f t="shared" si="518"/>
        <v/>
      </c>
      <c r="AZ897" s="182" t="str">
        <f t="shared" si="519"/>
        <v/>
      </c>
      <c r="BA897" s="182" t="str">
        <f t="shared" si="520"/>
        <v/>
      </c>
      <c r="BB897" s="182" t="str">
        <f t="shared" si="521"/>
        <v/>
      </c>
      <c r="BC897" s="182" t="str">
        <f t="shared" si="522"/>
        <v/>
      </c>
      <c r="BD897" s="182" t="str">
        <f t="shared" si="523"/>
        <v/>
      </c>
      <c r="BE897" s="182" t="str">
        <f t="shared" si="524"/>
        <v/>
      </c>
      <c r="BF897" s="182" t="str">
        <f t="shared" si="525"/>
        <v/>
      </c>
      <c r="BG897" s="182" t="str">
        <f t="shared" si="526"/>
        <v/>
      </c>
      <c r="BH897" s="182" t="str">
        <f t="shared" si="527"/>
        <v/>
      </c>
      <c r="BI897" s="182" t="str">
        <f t="shared" si="528"/>
        <v/>
      </c>
      <c r="BJ897" s="182" t="str">
        <f t="shared" si="529"/>
        <v/>
      </c>
      <c r="BK897" s="182" t="str">
        <f t="shared" si="530"/>
        <v/>
      </c>
      <c r="BL897" s="182" t="str">
        <f t="shared" si="531"/>
        <v/>
      </c>
      <c r="BM897" s="182" t="str">
        <f t="shared" si="532"/>
        <v/>
      </c>
      <c r="BN897" s="182" t="str">
        <f t="shared" si="533"/>
        <v/>
      </c>
      <c r="BO897" s="182" t="str">
        <f t="shared" si="534"/>
        <v/>
      </c>
      <c r="BP897" s="182" t="str">
        <f t="shared" si="535"/>
        <v/>
      </c>
      <c r="BQ897" s="182" t="str">
        <f t="shared" si="536"/>
        <v/>
      </c>
      <c r="BR897" s="182" t="str">
        <f t="shared" si="537"/>
        <v/>
      </c>
      <c r="BS897" s="182" t="str">
        <f t="shared" si="538"/>
        <v/>
      </c>
      <c r="BT897" s="182" t="str">
        <f t="shared" si="539"/>
        <v/>
      </c>
      <c r="BU897" s="183" t="str">
        <f t="shared" si="540"/>
        <v/>
      </c>
      <c r="BV897" s="184" t="str">
        <f>IF('Cálculos '!C903="","",AVERAGE(AN897:BU897))</f>
        <v/>
      </c>
    </row>
    <row r="898" spans="2:74" ht="17.25" hidden="1" thickBot="1" x14ac:dyDescent="0.35">
      <c r="B898" s="165">
        <f t="shared" si="541"/>
        <v>896</v>
      </c>
      <c r="C898" s="171" t="str">
        <f>IF('Cálculos '!J904="","",'Cálculos '!J904)</f>
        <v/>
      </c>
      <c r="D898" s="172" t="str">
        <f>IF('Cálculos '!K904="","",'Cálculos '!K904)</f>
        <v/>
      </c>
      <c r="E898" s="172" t="str">
        <f>IF('Cálculos '!L904="","",'Cálculos '!L904)</f>
        <v/>
      </c>
      <c r="F898" s="172" t="str">
        <f>IF('Cálculos '!M904="","",'Cálculos '!M904)</f>
        <v/>
      </c>
      <c r="G898" s="172" t="str">
        <f>IF('Cálculos '!N904="","",'Cálculos '!N904)</f>
        <v/>
      </c>
      <c r="H898" s="172" t="str">
        <f>IF('Cálculos '!O904="","",'Cálculos '!O904)</f>
        <v/>
      </c>
      <c r="I898" s="172" t="str">
        <f>IF('Cálculos '!P904="","",'Cálculos '!P904)</f>
        <v/>
      </c>
      <c r="J898" s="172" t="str">
        <f>IF('Cálculos '!Q904="","",'Cálculos '!Q904)</f>
        <v/>
      </c>
      <c r="K898" s="172" t="str">
        <f>IF('Cálculos '!R904="","",'Cálculos '!R904)</f>
        <v/>
      </c>
      <c r="L898" s="172" t="str">
        <f>IF('Cálculos '!S904="","",'Cálculos '!S904)</f>
        <v/>
      </c>
      <c r="M898" s="172" t="str">
        <f>IF('Cálculos '!T904="","",'Cálculos '!T904)</f>
        <v/>
      </c>
      <c r="N898" s="172" t="str">
        <f>IF('Cálculos '!U904="","",'Cálculos '!U904)</f>
        <v/>
      </c>
      <c r="O898" s="172" t="str">
        <f>IF('Cálculos '!V904="","",'Cálculos '!V904)</f>
        <v/>
      </c>
      <c r="P898" s="172" t="str">
        <f>IF('Cálculos '!W904="","",'Cálculos '!W904)</f>
        <v/>
      </c>
      <c r="Q898" s="172" t="str">
        <f>IF('Cálculos '!X904="","",'Cálculos '!X904)</f>
        <v/>
      </c>
      <c r="R898" s="172" t="str">
        <f>IF('Cálculos '!Y904="","",'Cálculos '!Y904)</f>
        <v/>
      </c>
      <c r="S898" s="172" t="str">
        <f>IF('Cálculos '!Z904="","",'Cálculos '!Z904)</f>
        <v/>
      </c>
      <c r="T898" s="172" t="str">
        <f>IF('Cálculos '!AA904="","",'Cálculos '!AA904)</f>
        <v/>
      </c>
      <c r="U898" s="172" t="str">
        <f>IF('Cálculos '!AB904="","",'Cálculos '!AB904)</f>
        <v/>
      </c>
      <c r="V898" s="172" t="str">
        <f>IF('Cálculos '!AC904="","",'Cálculos '!AC904)</f>
        <v/>
      </c>
      <c r="W898" s="172" t="str">
        <f>IF('Cálculos '!AD904="","",'Cálculos '!AD904)</f>
        <v/>
      </c>
      <c r="X898" s="172" t="str">
        <f>IF('Cálculos '!AE904="","",'Cálculos '!AE904)</f>
        <v/>
      </c>
      <c r="Y898" s="172" t="str">
        <f>IF('Cálculos '!AF904="","",'Cálculos '!AF904)</f>
        <v/>
      </c>
      <c r="Z898" s="172" t="str">
        <f>IF('Cálculos '!AG904="","",'Cálculos '!AG904)</f>
        <v/>
      </c>
      <c r="AA898" s="172" t="str">
        <f>IF('Cálculos '!AH904="","",'Cálculos '!AH904)</f>
        <v/>
      </c>
      <c r="AB898" s="172" t="str">
        <f>IF('Cálculos '!AI904="","",'Cálculos '!AI904)</f>
        <v/>
      </c>
      <c r="AC898" s="172" t="str">
        <f>IF('Cálculos '!AJ904="","",'Cálculos '!AJ904)</f>
        <v/>
      </c>
      <c r="AD898" s="172" t="str">
        <f>IF('Cálculos '!AK904="","",'Cálculos '!AK904)</f>
        <v/>
      </c>
      <c r="AE898" s="172" t="str">
        <f>IF('Cálculos '!AL904="","",'Cálculos '!AL904)</f>
        <v/>
      </c>
      <c r="AF898" s="172" t="str">
        <f>IF('Cálculos '!AM904="","",'Cálculos '!AM904)</f>
        <v/>
      </c>
      <c r="AG898" s="172" t="str">
        <f>IF('Cálculos '!AN904="","",'Cálculos '!AN904)</f>
        <v/>
      </c>
      <c r="AH898" s="172" t="str">
        <f>IF('Cálculos '!AO904="","",'Cálculos '!AO904)</f>
        <v/>
      </c>
      <c r="AI898" s="172" t="str">
        <f>IF('Cálculos '!AP904="","",'Cálculos '!AP904)</f>
        <v/>
      </c>
      <c r="AJ898" s="443" t="str">
        <f>IF('Cálculos '!AQ904="","",'Cálculos '!AQ904)</f>
        <v/>
      </c>
      <c r="AK898" s="446" t="str">
        <f>IF('Cálculos '!D904="","",AVERAGE(C898:AJ898))</f>
        <v/>
      </c>
      <c r="AM898" s="181">
        <f t="shared" si="506"/>
        <v>896</v>
      </c>
      <c r="AN898" s="284" t="str">
        <f t="shared" si="507"/>
        <v/>
      </c>
      <c r="AO898" s="285" t="str">
        <f t="shared" si="508"/>
        <v/>
      </c>
      <c r="AP898" s="285" t="str">
        <f t="shared" si="509"/>
        <v/>
      </c>
      <c r="AQ898" s="285" t="str">
        <f t="shared" si="510"/>
        <v/>
      </c>
      <c r="AR898" s="182" t="str">
        <f t="shared" si="511"/>
        <v/>
      </c>
      <c r="AS898" s="182" t="str">
        <f t="shared" si="512"/>
        <v/>
      </c>
      <c r="AT898" s="182" t="str">
        <f t="shared" si="513"/>
        <v/>
      </c>
      <c r="AU898" s="182" t="str">
        <f t="shared" si="514"/>
        <v/>
      </c>
      <c r="AV898" s="182" t="str">
        <f t="shared" si="515"/>
        <v/>
      </c>
      <c r="AW898" s="182" t="str">
        <f t="shared" si="516"/>
        <v/>
      </c>
      <c r="AX898" s="182" t="str">
        <f t="shared" si="517"/>
        <v/>
      </c>
      <c r="AY898" s="182" t="str">
        <f t="shared" si="518"/>
        <v/>
      </c>
      <c r="AZ898" s="182" t="str">
        <f t="shared" si="519"/>
        <v/>
      </c>
      <c r="BA898" s="182" t="str">
        <f t="shared" si="520"/>
        <v/>
      </c>
      <c r="BB898" s="182" t="str">
        <f t="shared" si="521"/>
        <v/>
      </c>
      <c r="BC898" s="182" t="str">
        <f t="shared" si="522"/>
        <v/>
      </c>
      <c r="BD898" s="182" t="str">
        <f t="shared" si="523"/>
        <v/>
      </c>
      <c r="BE898" s="182" t="str">
        <f t="shared" si="524"/>
        <v/>
      </c>
      <c r="BF898" s="182" t="str">
        <f t="shared" si="525"/>
        <v/>
      </c>
      <c r="BG898" s="182" t="str">
        <f t="shared" si="526"/>
        <v/>
      </c>
      <c r="BH898" s="182" t="str">
        <f t="shared" si="527"/>
        <v/>
      </c>
      <c r="BI898" s="182" t="str">
        <f t="shared" si="528"/>
        <v/>
      </c>
      <c r="BJ898" s="182" t="str">
        <f t="shared" si="529"/>
        <v/>
      </c>
      <c r="BK898" s="182" t="str">
        <f t="shared" si="530"/>
        <v/>
      </c>
      <c r="BL898" s="182" t="str">
        <f t="shared" si="531"/>
        <v/>
      </c>
      <c r="BM898" s="182" t="str">
        <f t="shared" si="532"/>
        <v/>
      </c>
      <c r="BN898" s="182" t="str">
        <f t="shared" si="533"/>
        <v/>
      </c>
      <c r="BO898" s="182" t="str">
        <f t="shared" si="534"/>
        <v/>
      </c>
      <c r="BP898" s="182" t="str">
        <f t="shared" si="535"/>
        <v/>
      </c>
      <c r="BQ898" s="182" t="str">
        <f t="shared" si="536"/>
        <v/>
      </c>
      <c r="BR898" s="182" t="str">
        <f t="shared" si="537"/>
        <v/>
      </c>
      <c r="BS898" s="182" t="str">
        <f t="shared" si="538"/>
        <v/>
      </c>
      <c r="BT898" s="182" t="str">
        <f t="shared" si="539"/>
        <v/>
      </c>
      <c r="BU898" s="183" t="str">
        <f t="shared" si="540"/>
        <v/>
      </c>
      <c r="BV898" s="184" t="str">
        <f>IF('Cálculos '!C904="","",AVERAGE(AN898:BU898))</f>
        <v/>
      </c>
    </row>
    <row r="899" spans="2:74" ht="17.25" hidden="1" thickBot="1" x14ac:dyDescent="0.35">
      <c r="B899" s="165">
        <f t="shared" si="541"/>
        <v>897</v>
      </c>
      <c r="C899" s="171" t="str">
        <f>IF('Cálculos '!J905="","",'Cálculos '!J905)</f>
        <v/>
      </c>
      <c r="D899" s="172" t="str">
        <f>IF('Cálculos '!K905="","",'Cálculos '!K905)</f>
        <v/>
      </c>
      <c r="E899" s="172" t="str">
        <f>IF('Cálculos '!L905="","",'Cálculos '!L905)</f>
        <v/>
      </c>
      <c r="F899" s="172" t="str">
        <f>IF('Cálculos '!M905="","",'Cálculos '!M905)</f>
        <v/>
      </c>
      <c r="G899" s="172" t="str">
        <f>IF('Cálculos '!N905="","",'Cálculos '!N905)</f>
        <v/>
      </c>
      <c r="H899" s="172" t="str">
        <f>IF('Cálculos '!O905="","",'Cálculos '!O905)</f>
        <v/>
      </c>
      <c r="I899" s="172" t="str">
        <f>IF('Cálculos '!P905="","",'Cálculos '!P905)</f>
        <v/>
      </c>
      <c r="J899" s="172" t="str">
        <f>IF('Cálculos '!Q905="","",'Cálculos '!Q905)</f>
        <v/>
      </c>
      <c r="K899" s="172" t="str">
        <f>IF('Cálculos '!R905="","",'Cálculos '!R905)</f>
        <v/>
      </c>
      <c r="L899" s="172" t="str">
        <f>IF('Cálculos '!S905="","",'Cálculos '!S905)</f>
        <v/>
      </c>
      <c r="M899" s="172" t="str">
        <f>IF('Cálculos '!T905="","",'Cálculos '!T905)</f>
        <v/>
      </c>
      <c r="N899" s="172" t="str">
        <f>IF('Cálculos '!U905="","",'Cálculos '!U905)</f>
        <v/>
      </c>
      <c r="O899" s="172" t="str">
        <f>IF('Cálculos '!V905="","",'Cálculos '!V905)</f>
        <v/>
      </c>
      <c r="P899" s="172" t="str">
        <f>IF('Cálculos '!W905="","",'Cálculos '!W905)</f>
        <v/>
      </c>
      <c r="Q899" s="172" t="str">
        <f>IF('Cálculos '!X905="","",'Cálculos '!X905)</f>
        <v/>
      </c>
      <c r="R899" s="172" t="str">
        <f>IF('Cálculos '!Y905="","",'Cálculos '!Y905)</f>
        <v/>
      </c>
      <c r="S899" s="172" t="str">
        <f>IF('Cálculos '!Z905="","",'Cálculos '!Z905)</f>
        <v/>
      </c>
      <c r="T899" s="172" t="str">
        <f>IF('Cálculos '!AA905="","",'Cálculos '!AA905)</f>
        <v/>
      </c>
      <c r="U899" s="172" t="str">
        <f>IF('Cálculos '!AB905="","",'Cálculos '!AB905)</f>
        <v/>
      </c>
      <c r="V899" s="172" t="str">
        <f>IF('Cálculos '!AC905="","",'Cálculos '!AC905)</f>
        <v/>
      </c>
      <c r="W899" s="172" t="str">
        <f>IF('Cálculos '!AD905="","",'Cálculos '!AD905)</f>
        <v/>
      </c>
      <c r="X899" s="172" t="str">
        <f>IF('Cálculos '!AE905="","",'Cálculos '!AE905)</f>
        <v/>
      </c>
      <c r="Y899" s="172" t="str">
        <f>IF('Cálculos '!AF905="","",'Cálculos '!AF905)</f>
        <v/>
      </c>
      <c r="Z899" s="172" t="str">
        <f>IF('Cálculos '!AG905="","",'Cálculos '!AG905)</f>
        <v/>
      </c>
      <c r="AA899" s="172" t="str">
        <f>IF('Cálculos '!AH905="","",'Cálculos '!AH905)</f>
        <v/>
      </c>
      <c r="AB899" s="172" t="str">
        <f>IF('Cálculos '!AI905="","",'Cálculos '!AI905)</f>
        <v/>
      </c>
      <c r="AC899" s="172" t="str">
        <f>IF('Cálculos '!AJ905="","",'Cálculos '!AJ905)</f>
        <v/>
      </c>
      <c r="AD899" s="172" t="str">
        <f>IF('Cálculos '!AK905="","",'Cálculos '!AK905)</f>
        <v/>
      </c>
      <c r="AE899" s="172" t="str">
        <f>IF('Cálculos '!AL905="","",'Cálculos '!AL905)</f>
        <v/>
      </c>
      <c r="AF899" s="172" t="str">
        <f>IF('Cálculos '!AM905="","",'Cálculos '!AM905)</f>
        <v/>
      </c>
      <c r="AG899" s="172" t="str">
        <f>IF('Cálculos '!AN905="","",'Cálculos '!AN905)</f>
        <v/>
      </c>
      <c r="AH899" s="172" t="str">
        <f>IF('Cálculos '!AO905="","",'Cálculos '!AO905)</f>
        <v/>
      </c>
      <c r="AI899" s="172" t="str">
        <f>IF('Cálculos '!AP905="","",'Cálculos '!AP905)</f>
        <v/>
      </c>
      <c r="AJ899" s="443" t="str">
        <f>IF('Cálculos '!AQ905="","",'Cálculos '!AQ905)</f>
        <v/>
      </c>
      <c r="AK899" s="446" t="str">
        <f>IF('Cálculos '!D905="","",AVERAGE(C899:AJ899))</f>
        <v/>
      </c>
      <c r="AM899" s="181">
        <f t="shared" si="506"/>
        <v>897</v>
      </c>
      <c r="AN899" s="284" t="str">
        <f t="shared" si="507"/>
        <v/>
      </c>
      <c r="AO899" s="285" t="str">
        <f t="shared" si="508"/>
        <v/>
      </c>
      <c r="AP899" s="285" t="str">
        <f t="shared" si="509"/>
        <v/>
      </c>
      <c r="AQ899" s="285" t="str">
        <f t="shared" si="510"/>
        <v/>
      </c>
      <c r="AR899" s="182" t="str">
        <f t="shared" si="511"/>
        <v/>
      </c>
      <c r="AS899" s="182" t="str">
        <f t="shared" si="512"/>
        <v/>
      </c>
      <c r="AT899" s="182" t="str">
        <f t="shared" si="513"/>
        <v/>
      </c>
      <c r="AU899" s="182" t="str">
        <f t="shared" si="514"/>
        <v/>
      </c>
      <c r="AV899" s="182" t="str">
        <f t="shared" si="515"/>
        <v/>
      </c>
      <c r="AW899" s="182" t="str">
        <f t="shared" si="516"/>
        <v/>
      </c>
      <c r="AX899" s="182" t="str">
        <f t="shared" si="517"/>
        <v/>
      </c>
      <c r="AY899" s="182" t="str">
        <f t="shared" si="518"/>
        <v/>
      </c>
      <c r="AZ899" s="182" t="str">
        <f t="shared" si="519"/>
        <v/>
      </c>
      <c r="BA899" s="182" t="str">
        <f t="shared" si="520"/>
        <v/>
      </c>
      <c r="BB899" s="182" t="str">
        <f t="shared" si="521"/>
        <v/>
      </c>
      <c r="BC899" s="182" t="str">
        <f t="shared" si="522"/>
        <v/>
      </c>
      <c r="BD899" s="182" t="str">
        <f t="shared" si="523"/>
        <v/>
      </c>
      <c r="BE899" s="182" t="str">
        <f t="shared" si="524"/>
        <v/>
      </c>
      <c r="BF899" s="182" t="str">
        <f t="shared" si="525"/>
        <v/>
      </c>
      <c r="BG899" s="182" t="str">
        <f t="shared" si="526"/>
        <v/>
      </c>
      <c r="BH899" s="182" t="str">
        <f t="shared" si="527"/>
        <v/>
      </c>
      <c r="BI899" s="182" t="str">
        <f t="shared" si="528"/>
        <v/>
      </c>
      <c r="BJ899" s="182" t="str">
        <f t="shared" si="529"/>
        <v/>
      </c>
      <c r="BK899" s="182" t="str">
        <f t="shared" si="530"/>
        <v/>
      </c>
      <c r="BL899" s="182" t="str">
        <f t="shared" si="531"/>
        <v/>
      </c>
      <c r="BM899" s="182" t="str">
        <f t="shared" si="532"/>
        <v/>
      </c>
      <c r="BN899" s="182" t="str">
        <f t="shared" si="533"/>
        <v/>
      </c>
      <c r="BO899" s="182" t="str">
        <f t="shared" si="534"/>
        <v/>
      </c>
      <c r="BP899" s="182" t="str">
        <f t="shared" si="535"/>
        <v/>
      </c>
      <c r="BQ899" s="182" t="str">
        <f t="shared" si="536"/>
        <v/>
      </c>
      <c r="BR899" s="182" t="str">
        <f t="shared" si="537"/>
        <v/>
      </c>
      <c r="BS899" s="182" t="str">
        <f t="shared" si="538"/>
        <v/>
      </c>
      <c r="BT899" s="182" t="str">
        <f t="shared" si="539"/>
        <v/>
      </c>
      <c r="BU899" s="183" t="str">
        <f t="shared" si="540"/>
        <v/>
      </c>
      <c r="BV899" s="184" t="str">
        <f>IF('Cálculos '!C905="","",AVERAGE(AN899:BU899))</f>
        <v/>
      </c>
    </row>
    <row r="900" spans="2:74" ht="17.25" hidden="1" thickBot="1" x14ac:dyDescent="0.35">
      <c r="B900" s="165">
        <f t="shared" si="541"/>
        <v>898</v>
      </c>
      <c r="C900" s="171" t="str">
        <f>IF('Cálculos '!J906="","",'Cálculos '!J906)</f>
        <v/>
      </c>
      <c r="D900" s="172" t="str">
        <f>IF('Cálculos '!K906="","",'Cálculos '!K906)</f>
        <v/>
      </c>
      <c r="E900" s="172" t="str">
        <f>IF('Cálculos '!L906="","",'Cálculos '!L906)</f>
        <v/>
      </c>
      <c r="F900" s="172" t="str">
        <f>IF('Cálculos '!M906="","",'Cálculos '!M906)</f>
        <v/>
      </c>
      <c r="G900" s="172" t="str">
        <f>IF('Cálculos '!N906="","",'Cálculos '!N906)</f>
        <v/>
      </c>
      <c r="H900" s="172" t="str">
        <f>IF('Cálculos '!O906="","",'Cálculos '!O906)</f>
        <v/>
      </c>
      <c r="I900" s="172" t="str">
        <f>IF('Cálculos '!P906="","",'Cálculos '!P906)</f>
        <v/>
      </c>
      <c r="J900" s="172" t="str">
        <f>IF('Cálculos '!Q906="","",'Cálculos '!Q906)</f>
        <v/>
      </c>
      <c r="K900" s="172" t="str">
        <f>IF('Cálculos '!R906="","",'Cálculos '!R906)</f>
        <v/>
      </c>
      <c r="L900" s="172" t="str">
        <f>IF('Cálculos '!S906="","",'Cálculos '!S906)</f>
        <v/>
      </c>
      <c r="M900" s="172" t="str">
        <f>IF('Cálculos '!T906="","",'Cálculos '!T906)</f>
        <v/>
      </c>
      <c r="N900" s="172" t="str">
        <f>IF('Cálculos '!U906="","",'Cálculos '!U906)</f>
        <v/>
      </c>
      <c r="O900" s="172" t="str">
        <f>IF('Cálculos '!V906="","",'Cálculos '!V906)</f>
        <v/>
      </c>
      <c r="P900" s="172" t="str">
        <f>IF('Cálculos '!W906="","",'Cálculos '!W906)</f>
        <v/>
      </c>
      <c r="Q900" s="172" t="str">
        <f>IF('Cálculos '!X906="","",'Cálculos '!X906)</f>
        <v/>
      </c>
      <c r="R900" s="172" t="str">
        <f>IF('Cálculos '!Y906="","",'Cálculos '!Y906)</f>
        <v/>
      </c>
      <c r="S900" s="172" t="str">
        <f>IF('Cálculos '!Z906="","",'Cálculos '!Z906)</f>
        <v/>
      </c>
      <c r="T900" s="172" t="str">
        <f>IF('Cálculos '!AA906="","",'Cálculos '!AA906)</f>
        <v/>
      </c>
      <c r="U900" s="172" t="str">
        <f>IF('Cálculos '!AB906="","",'Cálculos '!AB906)</f>
        <v/>
      </c>
      <c r="V900" s="172" t="str">
        <f>IF('Cálculos '!AC906="","",'Cálculos '!AC906)</f>
        <v/>
      </c>
      <c r="W900" s="172" t="str">
        <f>IF('Cálculos '!AD906="","",'Cálculos '!AD906)</f>
        <v/>
      </c>
      <c r="X900" s="172" t="str">
        <f>IF('Cálculos '!AE906="","",'Cálculos '!AE906)</f>
        <v/>
      </c>
      <c r="Y900" s="172" t="str">
        <f>IF('Cálculos '!AF906="","",'Cálculos '!AF906)</f>
        <v/>
      </c>
      <c r="Z900" s="172" t="str">
        <f>IF('Cálculos '!AG906="","",'Cálculos '!AG906)</f>
        <v/>
      </c>
      <c r="AA900" s="172" t="str">
        <f>IF('Cálculos '!AH906="","",'Cálculos '!AH906)</f>
        <v/>
      </c>
      <c r="AB900" s="172" t="str">
        <f>IF('Cálculos '!AI906="","",'Cálculos '!AI906)</f>
        <v/>
      </c>
      <c r="AC900" s="172" t="str">
        <f>IF('Cálculos '!AJ906="","",'Cálculos '!AJ906)</f>
        <v/>
      </c>
      <c r="AD900" s="172" t="str">
        <f>IF('Cálculos '!AK906="","",'Cálculos '!AK906)</f>
        <v/>
      </c>
      <c r="AE900" s="172" t="str">
        <f>IF('Cálculos '!AL906="","",'Cálculos '!AL906)</f>
        <v/>
      </c>
      <c r="AF900" s="172" t="str">
        <f>IF('Cálculos '!AM906="","",'Cálculos '!AM906)</f>
        <v/>
      </c>
      <c r="AG900" s="172" t="str">
        <f>IF('Cálculos '!AN906="","",'Cálculos '!AN906)</f>
        <v/>
      </c>
      <c r="AH900" s="172" t="str">
        <f>IF('Cálculos '!AO906="","",'Cálculos '!AO906)</f>
        <v/>
      </c>
      <c r="AI900" s="172" t="str">
        <f>IF('Cálculos '!AP906="","",'Cálculos '!AP906)</f>
        <v/>
      </c>
      <c r="AJ900" s="443" t="str">
        <f>IF('Cálculos '!AQ906="","",'Cálculos '!AQ906)</f>
        <v/>
      </c>
      <c r="AK900" s="446" t="str">
        <f>IF('Cálculos '!D906="","",AVERAGE(C900:AJ900))</f>
        <v/>
      </c>
      <c r="AM900" s="181">
        <f t="shared" si="506"/>
        <v>898</v>
      </c>
      <c r="AN900" s="284" t="str">
        <f t="shared" si="507"/>
        <v/>
      </c>
      <c r="AO900" s="285" t="str">
        <f t="shared" si="508"/>
        <v/>
      </c>
      <c r="AP900" s="285" t="str">
        <f t="shared" si="509"/>
        <v/>
      </c>
      <c r="AQ900" s="285" t="str">
        <f t="shared" si="510"/>
        <v/>
      </c>
      <c r="AR900" s="182" t="str">
        <f t="shared" si="511"/>
        <v/>
      </c>
      <c r="AS900" s="182" t="str">
        <f t="shared" si="512"/>
        <v/>
      </c>
      <c r="AT900" s="182" t="str">
        <f t="shared" si="513"/>
        <v/>
      </c>
      <c r="AU900" s="182" t="str">
        <f t="shared" si="514"/>
        <v/>
      </c>
      <c r="AV900" s="182" t="str">
        <f t="shared" si="515"/>
        <v/>
      </c>
      <c r="AW900" s="182" t="str">
        <f t="shared" si="516"/>
        <v/>
      </c>
      <c r="AX900" s="182" t="str">
        <f t="shared" si="517"/>
        <v/>
      </c>
      <c r="AY900" s="182" t="str">
        <f t="shared" si="518"/>
        <v/>
      </c>
      <c r="AZ900" s="182" t="str">
        <f t="shared" si="519"/>
        <v/>
      </c>
      <c r="BA900" s="182" t="str">
        <f t="shared" si="520"/>
        <v/>
      </c>
      <c r="BB900" s="182" t="str">
        <f t="shared" si="521"/>
        <v/>
      </c>
      <c r="BC900" s="182" t="str">
        <f t="shared" si="522"/>
        <v/>
      </c>
      <c r="BD900" s="182" t="str">
        <f t="shared" si="523"/>
        <v/>
      </c>
      <c r="BE900" s="182" t="str">
        <f t="shared" si="524"/>
        <v/>
      </c>
      <c r="BF900" s="182" t="str">
        <f t="shared" si="525"/>
        <v/>
      </c>
      <c r="BG900" s="182" t="str">
        <f t="shared" si="526"/>
        <v/>
      </c>
      <c r="BH900" s="182" t="str">
        <f t="shared" si="527"/>
        <v/>
      </c>
      <c r="BI900" s="182" t="str">
        <f t="shared" si="528"/>
        <v/>
      </c>
      <c r="BJ900" s="182" t="str">
        <f t="shared" si="529"/>
        <v/>
      </c>
      <c r="BK900" s="182" t="str">
        <f t="shared" si="530"/>
        <v/>
      </c>
      <c r="BL900" s="182" t="str">
        <f t="shared" si="531"/>
        <v/>
      </c>
      <c r="BM900" s="182" t="str">
        <f t="shared" si="532"/>
        <v/>
      </c>
      <c r="BN900" s="182" t="str">
        <f t="shared" si="533"/>
        <v/>
      </c>
      <c r="BO900" s="182" t="str">
        <f t="shared" si="534"/>
        <v/>
      </c>
      <c r="BP900" s="182" t="str">
        <f t="shared" si="535"/>
        <v/>
      </c>
      <c r="BQ900" s="182" t="str">
        <f t="shared" si="536"/>
        <v/>
      </c>
      <c r="BR900" s="182" t="str">
        <f t="shared" si="537"/>
        <v/>
      </c>
      <c r="BS900" s="182" t="str">
        <f t="shared" si="538"/>
        <v/>
      </c>
      <c r="BT900" s="182" t="str">
        <f t="shared" si="539"/>
        <v/>
      </c>
      <c r="BU900" s="183" t="str">
        <f t="shared" si="540"/>
        <v/>
      </c>
      <c r="BV900" s="184" t="str">
        <f>IF('Cálculos '!C906="","",AVERAGE(AN900:BU900))</f>
        <v/>
      </c>
    </row>
    <row r="901" spans="2:74" ht="17.25" hidden="1" thickBot="1" x14ac:dyDescent="0.35">
      <c r="B901" s="165">
        <f t="shared" si="541"/>
        <v>899</v>
      </c>
      <c r="C901" s="171" t="str">
        <f>IF('Cálculos '!J907="","",'Cálculos '!J907)</f>
        <v/>
      </c>
      <c r="D901" s="172" t="str">
        <f>IF('Cálculos '!K907="","",'Cálculos '!K907)</f>
        <v/>
      </c>
      <c r="E901" s="172" t="str">
        <f>IF('Cálculos '!L907="","",'Cálculos '!L907)</f>
        <v/>
      </c>
      <c r="F901" s="172" t="str">
        <f>IF('Cálculos '!M907="","",'Cálculos '!M907)</f>
        <v/>
      </c>
      <c r="G901" s="172" t="str">
        <f>IF('Cálculos '!N907="","",'Cálculos '!N907)</f>
        <v/>
      </c>
      <c r="H901" s="172" t="str">
        <f>IF('Cálculos '!O907="","",'Cálculos '!O907)</f>
        <v/>
      </c>
      <c r="I901" s="172" t="str">
        <f>IF('Cálculos '!P907="","",'Cálculos '!P907)</f>
        <v/>
      </c>
      <c r="J901" s="172" t="str">
        <f>IF('Cálculos '!Q907="","",'Cálculos '!Q907)</f>
        <v/>
      </c>
      <c r="K901" s="172" t="str">
        <f>IF('Cálculos '!R907="","",'Cálculos '!R907)</f>
        <v/>
      </c>
      <c r="L901" s="172" t="str">
        <f>IF('Cálculos '!S907="","",'Cálculos '!S907)</f>
        <v/>
      </c>
      <c r="M901" s="172" t="str">
        <f>IF('Cálculos '!T907="","",'Cálculos '!T907)</f>
        <v/>
      </c>
      <c r="N901" s="172" t="str">
        <f>IF('Cálculos '!U907="","",'Cálculos '!U907)</f>
        <v/>
      </c>
      <c r="O901" s="172" t="str">
        <f>IF('Cálculos '!V907="","",'Cálculos '!V907)</f>
        <v/>
      </c>
      <c r="P901" s="172" t="str">
        <f>IF('Cálculos '!W907="","",'Cálculos '!W907)</f>
        <v/>
      </c>
      <c r="Q901" s="172" t="str">
        <f>IF('Cálculos '!X907="","",'Cálculos '!X907)</f>
        <v/>
      </c>
      <c r="R901" s="172" t="str">
        <f>IF('Cálculos '!Y907="","",'Cálculos '!Y907)</f>
        <v/>
      </c>
      <c r="S901" s="172" t="str">
        <f>IF('Cálculos '!Z907="","",'Cálculos '!Z907)</f>
        <v/>
      </c>
      <c r="T901" s="172" t="str">
        <f>IF('Cálculos '!AA907="","",'Cálculos '!AA907)</f>
        <v/>
      </c>
      <c r="U901" s="172" t="str">
        <f>IF('Cálculos '!AB907="","",'Cálculos '!AB907)</f>
        <v/>
      </c>
      <c r="V901" s="172" t="str">
        <f>IF('Cálculos '!AC907="","",'Cálculos '!AC907)</f>
        <v/>
      </c>
      <c r="W901" s="172" t="str">
        <f>IF('Cálculos '!AD907="","",'Cálculos '!AD907)</f>
        <v/>
      </c>
      <c r="X901" s="172" t="str">
        <f>IF('Cálculos '!AE907="","",'Cálculos '!AE907)</f>
        <v/>
      </c>
      <c r="Y901" s="172" t="str">
        <f>IF('Cálculos '!AF907="","",'Cálculos '!AF907)</f>
        <v/>
      </c>
      <c r="Z901" s="172" t="str">
        <f>IF('Cálculos '!AG907="","",'Cálculos '!AG907)</f>
        <v/>
      </c>
      <c r="AA901" s="172" t="str">
        <f>IF('Cálculos '!AH907="","",'Cálculos '!AH907)</f>
        <v/>
      </c>
      <c r="AB901" s="172" t="str">
        <f>IF('Cálculos '!AI907="","",'Cálculos '!AI907)</f>
        <v/>
      </c>
      <c r="AC901" s="172" t="str">
        <f>IF('Cálculos '!AJ907="","",'Cálculos '!AJ907)</f>
        <v/>
      </c>
      <c r="AD901" s="172" t="str">
        <f>IF('Cálculos '!AK907="","",'Cálculos '!AK907)</f>
        <v/>
      </c>
      <c r="AE901" s="172" t="str">
        <f>IF('Cálculos '!AL907="","",'Cálculos '!AL907)</f>
        <v/>
      </c>
      <c r="AF901" s="172" t="str">
        <f>IF('Cálculos '!AM907="","",'Cálculos '!AM907)</f>
        <v/>
      </c>
      <c r="AG901" s="172" t="str">
        <f>IF('Cálculos '!AN907="","",'Cálculos '!AN907)</f>
        <v/>
      </c>
      <c r="AH901" s="172" t="str">
        <f>IF('Cálculos '!AO907="","",'Cálculos '!AO907)</f>
        <v/>
      </c>
      <c r="AI901" s="172" t="str">
        <f>IF('Cálculos '!AP907="","",'Cálculos '!AP907)</f>
        <v/>
      </c>
      <c r="AJ901" s="443" t="str">
        <f>IF('Cálculos '!AQ907="","",'Cálculos '!AQ907)</f>
        <v/>
      </c>
      <c r="AK901" s="446" t="str">
        <f>IF('Cálculos '!D907="","",AVERAGE(C901:AJ901))</f>
        <v/>
      </c>
      <c r="AM901" s="181">
        <f t="shared" si="506"/>
        <v>899</v>
      </c>
      <c r="AN901" s="284" t="str">
        <f t="shared" si="507"/>
        <v/>
      </c>
      <c r="AO901" s="285" t="str">
        <f t="shared" si="508"/>
        <v/>
      </c>
      <c r="AP901" s="285" t="str">
        <f t="shared" si="509"/>
        <v/>
      </c>
      <c r="AQ901" s="285" t="str">
        <f t="shared" si="510"/>
        <v/>
      </c>
      <c r="AR901" s="182" t="str">
        <f t="shared" si="511"/>
        <v/>
      </c>
      <c r="AS901" s="182" t="str">
        <f t="shared" si="512"/>
        <v/>
      </c>
      <c r="AT901" s="182" t="str">
        <f t="shared" si="513"/>
        <v/>
      </c>
      <c r="AU901" s="182" t="str">
        <f t="shared" si="514"/>
        <v/>
      </c>
      <c r="AV901" s="182" t="str">
        <f t="shared" si="515"/>
        <v/>
      </c>
      <c r="AW901" s="182" t="str">
        <f t="shared" si="516"/>
        <v/>
      </c>
      <c r="AX901" s="182" t="str">
        <f t="shared" si="517"/>
        <v/>
      </c>
      <c r="AY901" s="182" t="str">
        <f t="shared" si="518"/>
        <v/>
      </c>
      <c r="AZ901" s="182" t="str">
        <f t="shared" si="519"/>
        <v/>
      </c>
      <c r="BA901" s="182" t="str">
        <f t="shared" si="520"/>
        <v/>
      </c>
      <c r="BB901" s="182" t="str">
        <f t="shared" si="521"/>
        <v/>
      </c>
      <c r="BC901" s="182" t="str">
        <f t="shared" si="522"/>
        <v/>
      </c>
      <c r="BD901" s="182" t="str">
        <f t="shared" si="523"/>
        <v/>
      </c>
      <c r="BE901" s="182" t="str">
        <f t="shared" si="524"/>
        <v/>
      </c>
      <c r="BF901" s="182" t="str">
        <f t="shared" si="525"/>
        <v/>
      </c>
      <c r="BG901" s="182" t="str">
        <f t="shared" si="526"/>
        <v/>
      </c>
      <c r="BH901" s="182" t="str">
        <f t="shared" si="527"/>
        <v/>
      </c>
      <c r="BI901" s="182" t="str">
        <f t="shared" si="528"/>
        <v/>
      </c>
      <c r="BJ901" s="182" t="str">
        <f t="shared" si="529"/>
        <v/>
      </c>
      <c r="BK901" s="182" t="str">
        <f t="shared" si="530"/>
        <v/>
      </c>
      <c r="BL901" s="182" t="str">
        <f t="shared" si="531"/>
        <v/>
      </c>
      <c r="BM901" s="182" t="str">
        <f t="shared" si="532"/>
        <v/>
      </c>
      <c r="BN901" s="182" t="str">
        <f t="shared" si="533"/>
        <v/>
      </c>
      <c r="BO901" s="182" t="str">
        <f t="shared" si="534"/>
        <v/>
      </c>
      <c r="BP901" s="182" t="str">
        <f t="shared" si="535"/>
        <v/>
      </c>
      <c r="BQ901" s="182" t="str">
        <f t="shared" si="536"/>
        <v/>
      </c>
      <c r="BR901" s="182" t="str">
        <f t="shared" si="537"/>
        <v/>
      </c>
      <c r="BS901" s="182" t="str">
        <f t="shared" si="538"/>
        <v/>
      </c>
      <c r="BT901" s="182" t="str">
        <f t="shared" si="539"/>
        <v/>
      </c>
      <c r="BU901" s="183" t="str">
        <f t="shared" si="540"/>
        <v/>
      </c>
      <c r="BV901" s="184" t="str">
        <f>IF('Cálculos '!C907="","",AVERAGE(AN901:BU901))</f>
        <v/>
      </c>
    </row>
    <row r="902" spans="2:74" ht="17.25" hidden="1" thickBot="1" x14ac:dyDescent="0.35">
      <c r="B902" s="165">
        <f t="shared" si="541"/>
        <v>900</v>
      </c>
      <c r="C902" s="171" t="str">
        <f>IF('Cálculos '!J908="","",'Cálculos '!J908)</f>
        <v/>
      </c>
      <c r="D902" s="172" t="str">
        <f>IF('Cálculos '!K908="","",'Cálculos '!K908)</f>
        <v/>
      </c>
      <c r="E902" s="172" t="str">
        <f>IF('Cálculos '!L908="","",'Cálculos '!L908)</f>
        <v/>
      </c>
      <c r="F902" s="172" t="str">
        <f>IF('Cálculos '!M908="","",'Cálculos '!M908)</f>
        <v/>
      </c>
      <c r="G902" s="172" t="str">
        <f>IF('Cálculos '!N908="","",'Cálculos '!N908)</f>
        <v/>
      </c>
      <c r="H902" s="172" t="str">
        <f>IF('Cálculos '!O908="","",'Cálculos '!O908)</f>
        <v/>
      </c>
      <c r="I902" s="172" t="str">
        <f>IF('Cálculos '!P908="","",'Cálculos '!P908)</f>
        <v/>
      </c>
      <c r="J902" s="172" t="str">
        <f>IF('Cálculos '!Q908="","",'Cálculos '!Q908)</f>
        <v/>
      </c>
      <c r="K902" s="172" t="str">
        <f>IF('Cálculos '!R908="","",'Cálculos '!R908)</f>
        <v/>
      </c>
      <c r="L902" s="172" t="str">
        <f>IF('Cálculos '!S908="","",'Cálculos '!S908)</f>
        <v/>
      </c>
      <c r="M902" s="172" t="str">
        <f>IF('Cálculos '!T908="","",'Cálculos '!T908)</f>
        <v/>
      </c>
      <c r="N902" s="172" t="str">
        <f>IF('Cálculos '!U908="","",'Cálculos '!U908)</f>
        <v/>
      </c>
      <c r="O902" s="172" t="str">
        <f>IF('Cálculos '!V908="","",'Cálculos '!V908)</f>
        <v/>
      </c>
      <c r="P902" s="172" t="str">
        <f>IF('Cálculos '!W908="","",'Cálculos '!W908)</f>
        <v/>
      </c>
      <c r="Q902" s="172" t="str">
        <f>IF('Cálculos '!X908="","",'Cálculos '!X908)</f>
        <v/>
      </c>
      <c r="R902" s="172" t="str">
        <f>IF('Cálculos '!Y908="","",'Cálculos '!Y908)</f>
        <v/>
      </c>
      <c r="S902" s="172" t="str">
        <f>IF('Cálculos '!Z908="","",'Cálculos '!Z908)</f>
        <v/>
      </c>
      <c r="T902" s="172" t="str">
        <f>IF('Cálculos '!AA908="","",'Cálculos '!AA908)</f>
        <v/>
      </c>
      <c r="U902" s="172" t="str">
        <f>IF('Cálculos '!AB908="","",'Cálculos '!AB908)</f>
        <v/>
      </c>
      <c r="V902" s="172" t="str">
        <f>IF('Cálculos '!AC908="","",'Cálculos '!AC908)</f>
        <v/>
      </c>
      <c r="W902" s="172" t="str">
        <f>IF('Cálculos '!AD908="","",'Cálculos '!AD908)</f>
        <v/>
      </c>
      <c r="X902" s="172" t="str">
        <f>IF('Cálculos '!AE908="","",'Cálculos '!AE908)</f>
        <v/>
      </c>
      <c r="Y902" s="172" t="str">
        <f>IF('Cálculos '!AF908="","",'Cálculos '!AF908)</f>
        <v/>
      </c>
      <c r="Z902" s="172" t="str">
        <f>IF('Cálculos '!AG908="","",'Cálculos '!AG908)</f>
        <v/>
      </c>
      <c r="AA902" s="172" t="str">
        <f>IF('Cálculos '!AH908="","",'Cálculos '!AH908)</f>
        <v/>
      </c>
      <c r="AB902" s="172" t="str">
        <f>IF('Cálculos '!AI908="","",'Cálculos '!AI908)</f>
        <v/>
      </c>
      <c r="AC902" s="172" t="str">
        <f>IF('Cálculos '!AJ908="","",'Cálculos '!AJ908)</f>
        <v/>
      </c>
      <c r="AD902" s="172" t="str">
        <f>IF('Cálculos '!AK908="","",'Cálculos '!AK908)</f>
        <v/>
      </c>
      <c r="AE902" s="172" t="str">
        <f>IF('Cálculos '!AL908="","",'Cálculos '!AL908)</f>
        <v/>
      </c>
      <c r="AF902" s="172" t="str">
        <f>IF('Cálculos '!AM908="","",'Cálculos '!AM908)</f>
        <v/>
      </c>
      <c r="AG902" s="172" t="str">
        <f>IF('Cálculos '!AN908="","",'Cálculos '!AN908)</f>
        <v/>
      </c>
      <c r="AH902" s="172" t="str">
        <f>IF('Cálculos '!AO908="","",'Cálculos '!AO908)</f>
        <v/>
      </c>
      <c r="AI902" s="172" t="str">
        <f>IF('Cálculos '!AP908="","",'Cálculos '!AP908)</f>
        <v/>
      </c>
      <c r="AJ902" s="443" t="str">
        <f>IF('Cálculos '!AQ908="","",'Cálculos '!AQ908)</f>
        <v/>
      </c>
      <c r="AK902" s="446" t="str">
        <f>IF('Cálculos '!D908="","",AVERAGE(C902:AJ902))</f>
        <v/>
      </c>
      <c r="AM902" s="181">
        <f t="shared" ref="AM902:AM965" si="542">+AM901+1</f>
        <v>900</v>
      </c>
      <c r="AN902" s="284" t="str">
        <f t="shared" ref="AN902:AN965" si="543">+IF(OR(C902=0,C902=""),"",SUM(C902-$AK902)/C902)</f>
        <v/>
      </c>
      <c r="AO902" s="285" t="str">
        <f t="shared" ref="AO902:AO965" si="544">+IF(OR(D902=0,D902=""),"",SUM(D902-$AK902)/D902)</f>
        <v/>
      </c>
      <c r="AP902" s="285" t="str">
        <f t="shared" ref="AP902:AP965" si="545">+IF(OR(E902=0,E902=""),"",SUM(E902-$AK902)/E902)</f>
        <v/>
      </c>
      <c r="AQ902" s="285" t="str">
        <f t="shared" ref="AQ902:AQ965" si="546">+IF(OR(F902=0,F902=""),"",SUM(F902-$AK902)/F902)</f>
        <v/>
      </c>
      <c r="AR902" s="182" t="str">
        <f t="shared" ref="AR902:AR965" si="547">+IF(OR(G902=0,G902=""),"",SUM(G902-$AK902)/G902)</f>
        <v/>
      </c>
      <c r="AS902" s="182" t="str">
        <f t="shared" ref="AS902:AS965" si="548">+IF(OR(H902=0,H902=""),"",SUM(H902-$AK902)/H902)</f>
        <v/>
      </c>
      <c r="AT902" s="182" t="str">
        <f t="shared" ref="AT902:AT965" si="549">+IF(OR(I902=0,I902=""),"",SUM(I902-$AK902)/I902)</f>
        <v/>
      </c>
      <c r="AU902" s="182" t="str">
        <f t="shared" ref="AU902:AU965" si="550">+IF(OR(J902=0,J902=""),"",SUM(J902-$AK902)/J902)</f>
        <v/>
      </c>
      <c r="AV902" s="182" t="str">
        <f t="shared" ref="AV902:AV965" si="551">+IF(OR(K902=0,K902=""),"",SUM(K902-$AK902)/K902)</f>
        <v/>
      </c>
      <c r="AW902" s="182" t="str">
        <f t="shared" ref="AW902:AW965" si="552">+IF(OR(L902=0,L902=""),"",SUM(L902-$AK902)/L902)</f>
        <v/>
      </c>
      <c r="AX902" s="182" t="str">
        <f t="shared" ref="AX902:AX965" si="553">+IF(OR(M902=0,M902=""),"",SUM(M902-$AK902)/M902)</f>
        <v/>
      </c>
      <c r="AY902" s="182" t="str">
        <f t="shared" ref="AY902:AY965" si="554">+IF(OR(N902=0,N902=""),"",SUM(N902-$AK902)/N902)</f>
        <v/>
      </c>
      <c r="AZ902" s="182" t="str">
        <f t="shared" ref="AZ902:AZ965" si="555">+IF(OR(O902=0,O902=""),"",SUM(O902-$AK902)/O902)</f>
        <v/>
      </c>
      <c r="BA902" s="182" t="str">
        <f t="shared" ref="BA902:BA965" si="556">+IF(OR(P902=0,P902=""),"",SUM(P902-$AK902)/P902)</f>
        <v/>
      </c>
      <c r="BB902" s="182" t="str">
        <f t="shared" ref="BB902:BB965" si="557">+IF(OR(Q902=0,Q902=""),"",SUM(Q902-$AK902)/Q902)</f>
        <v/>
      </c>
      <c r="BC902" s="182" t="str">
        <f t="shared" ref="BC902:BC965" si="558">+IF(OR(R902=0,R902=""),"",SUM(R902-$AK902)/R902)</f>
        <v/>
      </c>
      <c r="BD902" s="182" t="str">
        <f t="shared" ref="BD902:BD965" si="559">+IF(OR(S902=0,S902=""),"",SUM(S902-$AK902)/S902)</f>
        <v/>
      </c>
      <c r="BE902" s="182" t="str">
        <f t="shared" ref="BE902:BE965" si="560">+IF(OR(T902=0,T902=""),"",SUM(T902-$AK902)/T902)</f>
        <v/>
      </c>
      <c r="BF902" s="182" t="str">
        <f t="shared" ref="BF902:BF965" si="561">+IF(OR(U902=0,U902=""),"",SUM(U902-$AK902)/U902)</f>
        <v/>
      </c>
      <c r="BG902" s="182" t="str">
        <f t="shared" ref="BG902:BG965" si="562">+IF(OR(V902=0,V902=""),"",SUM(V902-$AK902)/V902)</f>
        <v/>
      </c>
      <c r="BH902" s="182" t="str">
        <f t="shared" ref="BH902:BH965" si="563">+IF(OR(W902=0,W902=""),"",SUM(W902-$AK902)/W902)</f>
        <v/>
      </c>
      <c r="BI902" s="182" t="str">
        <f t="shared" ref="BI902:BI965" si="564">+IF(OR(X902=0,X902=""),"",SUM(X902-$AK902)/X902)</f>
        <v/>
      </c>
      <c r="BJ902" s="182" t="str">
        <f t="shared" ref="BJ902:BJ965" si="565">+IF(OR(Y902=0,Y902=""),"",SUM(Y902-$AK902)/Y902)</f>
        <v/>
      </c>
      <c r="BK902" s="182" t="str">
        <f t="shared" ref="BK902:BK965" si="566">+IF(OR(Z902=0,Z902=""),"",SUM(Z902-$AK902)/Z902)</f>
        <v/>
      </c>
      <c r="BL902" s="182" t="str">
        <f t="shared" ref="BL902:BL965" si="567">+IF(OR(AA902=0,AA902=""),"",SUM(AA902-$AK902)/AA902)</f>
        <v/>
      </c>
      <c r="BM902" s="182" t="str">
        <f t="shared" ref="BM902:BM965" si="568">+IF(OR(AB902=0,AB902=""),"",SUM(AB902-$AK902)/AB902)</f>
        <v/>
      </c>
      <c r="BN902" s="182" t="str">
        <f t="shared" ref="BN902:BN965" si="569">+IF(OR(AC902=0,AC902=""),"",SUM(AC902-$AK902)/AC902)</f>
        <v/>
      </c>
      <c r="BO902" s="182" t="str">
        <f t="shared" ref="BO902:BO965" si="570">+IF(OR(AD902=0,AD902=""),"",SUM(AD902-$AK902)/AD902)</f>
        <v/>
      </c>
      <c r="BP902" s="182" t="str">
        <f t="shared" ref="BP902:BP965" si="571">+IF(OR(AE902=0,AE902=""),"",SUM(AE902-$AK902)/AE902)</f>
        <v/>
      </c>
      <c r="BQ902" s="182" t="str">
        <f t="shared" ref="BQ902:BQ965" si="572">+IF(OR(AF902=0,AF902=""),"",SUM(AF902-$AK902)/AF902)</f>
        <v/>
      </c>
      <c r="BR902" s="182" t="str">
        <f t="shared" ref="BR902:BR965" si="573">+IF(OR(AG902=0,AG902=""),"",SUM(AG902-$AK902)/AG902)</f>
        <v/>
      </c>
      <c r="BS902" s="182" t="str">
        <f t="shared" ref="BS902:BS965" si="574">+IF(OR(AH902=0,AH902=""),"",SUM(AH902-$AK902)/AH902)</f>
        <v/>
      </c>
      <c r="BT902" s="182" t="str">
        <f t="shared" ref="BT902:BT965" si="575">+IF(OR(AI902=0,AI902=""),"",SUM(AI902-$AK902)/AI902)</f>
        <v/>
      </c>
      <c r="BU902" s="183" t="str">
        <f t="shared" ref="BU902:BU965" si="576">+IF(OR(AJ902=0,AJ902=""),"",SUM(AJ902-$AK902)/AJ902)</f>
        <v/>
      </c>
      <c r="BV902" s="184" t="str">
        <f>IF('Cálculos '!C908="","",AVERAGE(AN902:BU902))</f>
        <v/>
      </c>
    </row>
    <row r="903" spans="2:74" ht="17.25" hidden="1" thickBot="1" x14ac:dyDescent="0.35">
      <c r="B903" s="165">
        <f t="shared" si="541"/>
        <v>901</v>
      </c>
      <c r="C903" s="171" t="str">
        <f>IF('Cálculos '!J909="","",'Cálculos '!J909)</f>
        <v/>
      </c>
      <c r="D903" s="172" t="str">
        <f>IF('Cálculos '!K909="","",'Cálculos '!K909)</f>
        <v/>
      </c>
      <c r="E903" s="172" t="str">
        <f>IF('Cálculos '!L909="","",'Cálculos '!L909)</f>
        <v/>
      </c>
      <c r="F903" s="172" t="str">
        <f>IF('Cálculos '!M909="","",'Cálculos '!M909)</f>
        <v/>
      </c>
      <c r="G903" s="172" t="str">
        <f>IF('Cálculos '!N909="","",'Cálculos '!N909)</f>
        <v/>
      </c>
      <c r="H903" s="172" t="str">
        <f>IF('Cálculos '!O909="","",'Cálculos '!O909)</f>
        <v/>
      </c>
      <c r="I903" s="172" t="str">
        <f>IF('Cálculos '!P909="","",'Cálculos '!P909)</f>
        <v/>
      </c>
      <c r="J903" s="172" t="str">
        <f>IF('Cálculos '!Q909="","",'Cálculos '!Q909)</f>
        <v/>
      </c>
      <c r="K903" s="172" t="str">
        <f>IF('Cálculos '!R909="","",'Cálculos '!R909)</f>
        <v/>
      </c>
      <c r="L903" s="172" t="str">
        <f>IF('Cálculos '!S909="","",'Cálculos '!S909)</f>
        <v/>
      </c>
      <c r="M903" s="172" t="str">
        <f>IF('Cálculos '!T909="","",'Cálculos '!T909)</f>
        <v/>
      </c>
      <c r="N903" s="172" t="str">
        <f>IF('Cálculos '!U909="","",'Cálculos '!U909)</f>
        <v/>
      </c>
      <c r="O903" s="172" t="str">
        <f>IF('Cálculos '!V909="","",'Cálculos '!V909)</f>
        <v/>
      </c>
      <c r="P903" s="172" t="str">
        <f>IF('Cálculos '!W909="","",'Cálculos '!W909)</f>
        <v/>
      </c>
      <c r="Q903" s="172" t="str">
        <f>IF('Cálculos '!X909="","",'Cálculos '!X909)</f>
        <v/>
      </c>
      <c r="R903" s="172" t="str">
        <f>IF('Cálculos '!Y909="","",'Cálculos '!Y909)</f>
        <v/>
      </c>
      <c r="S903" s="172" t="str">
        <f>IF('Cálculos '!Z909="","",'Cálculos '!Z909)</f>
        <v/>
      </c>
      <c r="T903" s="172" t="str">
        <f>IF('Cálculos '!AA909="","",'Cálculos '!AA909)</f>
        <v/>
      </c>
      <c r="U903" s="172" t="str">
        <f>IF('Cálculos '!AB909="","",'Cálculos '!AB909)</f>
        <v/>
      </c>
      <c r="V903" s="172" t="str">
        <f>IF('Cálculos '!AC909="","",'Cálculos '!AC909)</f>
        <v/>
      </c>
      <c r="W903" s="172" t="str">
        <f>IF('Cálculos '!AD909="","",'Cálculos '!AD909)</f>
        <v/>
      </c>
      <c r="X903" s="172" t="str">
        <f>IF('Cálculos '!AE909="","",'Cálculos '!AE909)</f>
        <v/>
      </c>
      <c r="Y903" s="172" t="str">
        <f>IF('Cálculos '!AF909="","",'Cálculos '!AF909)</f>
        <v/>
      </c>
      <c r="Z903" s="172" t="str">
        <f>IF('Cálculos '!AG909="","",'Cálculos '!AG909)</f>
        <v/>
      </c>
      <c r="AA903" s="172" t="str">
        <f>IF('Cálculos '!AH909="","",'Cálculos '!AH909)</f>
        <v/>
      </c>
      <c r="AB903" s="172" t="str">
        <f>IF('Cálculos '!AI909="","",'Cálculos '!AI909)</f>
        <v/>
      </c>
      <c r="AC903" s="172" t="str">
        <f>IF('Cálculos '!AJ909="","",'Cálculos '!AJ909)</f>
        <v/>
      </c>
      <c r="AD903" s="172" t="str">
        <f>IF('Cálculos '!AK909="","",'Cálculos '!AK909)</f>
        <v/>
      </c>
      <c r="AE903" s="172" t="str">
        <f>IF('Cálculos '!AL909="","",'Cálculos '!AL909)</f>
        <v/>
      </c>
      <c r="AF903" s="172" t="str">
        <f>IF('Cálculos '!AM909="","",'Cálculos '!AM909)</f>
        <v/>
      </c>
      <c r="AG903" s="172" t="str">
        <f>IF('Cálculos '!AN909="","",'Cálculos '!AN909)</f>
        <v/>
      </c>
      <c r="AH903" s="172" t="str">
        <f>IF('Cálculos '!AO909="","",'Cálculos '!AO909)</f>
        <v/>
      </c>
      <c r="AI903" s="172" t="str">
        <f>IF('Cálculos '!AP909="","",'Cálculos '!AP909)</f>
        <v/>
      </c>
      <c r="AJ903" s="443" t="str">
        <f>IF('Cálculos '!AQ909="","",'Cálculos '!AQ909)</f>
        <v/>
      </c>
      <c r="AK903" s="446" t="str">
        <f>IF('Cálculos '!D909="","",AVERAGE(C903:AJ903))</f>
        <v/>
      </c>
      <c r="AM903" s="181">
        <f t="shared" si="542"/>
        <v>901</v>
      </c>
      <c r="AN903" s="284" t="str">
        <f t="shared" si="543"/>
        <v/>
      </c>
      <c r="AO903" s="285" t="str">
        <f t="shared" si="544"/>
        <v/>
      </c>
      <c r="AP903" s="285" t="str">
        <f t="shared" si="545"/>
        <v/>
      </c>
      <c r="AQ903" s="285" t="str">
        <f t="shared" si="546"/>
        <v/>
      </c>
      <c r="AR903" s="182" t="str">
        <f t="shared" si="547"/>
        <v/>
      </c>
      <c r="AS903" s="182" t="str">
        <f t="shared" si="548"/>
        <v/>
      </c>
      <c r="AT903" s="182" t="str">
        <f t="shared" si="549"/>
        <v/>
      </c>
      <c r="AU903" s="182" t="str">
        <f t="shared" si="550"/>
        <v/>
      </c>
      <c r="AV903" s="182" t="str">
        <f t="shared" si="551"/>
        <v/>
      </c>
      <c r="AW903" s="182" t="str">
        <f t="shared" si="552"/>
        <v/>
      </c>
      <c r="AX903" s="182" t="str">
        <f t="shared" si="553"/>
        <v/>
      </c>
      <c r="AY903" s="182" t="str">
        <f t="shared" si="554"/>
        <v/>
      </c>
      <c r="AZ903" s="182" t="str">
        <f t="shared" si="555"/>
        <v/>
      </c>
      <c r="BA903" s="182" t="str">
        <f t="shared" si="556"/>
        <v/>
      </c>
      <c r="BB903" s="182" t="str">
        <f t="shared" si="557"/>
        <v/>
      </c>
      <c r="BC903" s="182" t="str">
        <f t="shared" si="558"/>
        <v/>
      </c>
      <c r="BD903" s="182" t="str">
        <f t="shared" si="559"/>
        <v/>
      </c>
      <c r="BE903" s="182" t="str">
        <f t="shared" si="560"/>
        <v/>
      </c>
      <c r="BF903" s="182" t="str">
        <f t="shared" si="561"/>
        <v/>
      </c>
      <c r="BG903" s="182" t="str">
        <f t="shared" si="562"/>
        <v/>
      </c>
      <c r="BH903" s="182" t="str">
        <f t="shared" si="563"/>
        <v/>
      </c>
      <c r="BI903" s="182" t="str">
        <f t="shared" si="564"/>
        <v/>
      </c>
      <c r="BJ903" s="182" t="str">
        <f t="shared" si="565"/>
        <v/>
      </c>
      <c r="BK903" s="182" t="str">
        <f t="shared" si="566"/>
        <v/>
      </c>
      <c r="BL903" s="182" t="str">
        <f t="shared" si="567"/>
        <v/>
      </c>
      <c r="BM903" s="182" t="str">
        <f t="shared" si="568"/>
        <v/>
      </c>
      <c r="BN903" s="182" t="str">
        <f t="shared" si="569"/>
        <v/>
      </c>
      <c r="BO903" s="182" t="str">
        <f t="shared" si="570"/>
        <v/>
      </c>
      <c r="BP903" s="182" t="str">
        <f t="shared" si="571"/>
        <v/>
      </c>
      <c r="BQ903" s="182" t="str">
        <f t="shared" si="572"/>
        <v/>
      </c>
      <c r="BR903" s="182" t="str">
        <f t="shared" si="573"/>
        <v/>
      </c>
      <c r="BS903" s="182" t="str">
        <f t="shared" si="574"/>
        <v/>
      </c>
      <c r="BT903" s="182" t="str">
        <f t="shared" si="575"/>
        <v/>
      </c>
      <c r="BU903" s="183" t="str">
        <f t="shared" si="576"/>
        <v/>
      </c>
      <c r="BV903" s="184" t="str">
        <f>IF('Cálculos '!C909="","",AVERAGE(AN903:BU903))</f>
        <v/>
      </c>
    </row>
    <row r="904" spans="2:74" ht="17.25" hidden="1" thickBot="1" x14ac:dyDescent="0.35">
      <c r="B904" s="165">
        <f t="shared" si="541"/>
        <v>902</v>
      </c>
      <c r="C904" s="171" t="str">
        <f>IF('Cálculos '!J910="","",'Cálculos '!J910)</f>
        <v/>
      </c>
      <c r="D904" s="172" t="str">
        <f>IF('Cálculos '!K910="","",'Cálculos '!K910)</f>
        <v/>
      </c>
      <c r="E904" s="172" t="str">
        <f>IF('Cálculos '!L910="","",'Cálculos '!L910)</f>
        <v/>
      </c>
      <c r="F904" s="172" t="str">
        <f>IF('Cálculos '!M910="","",'Cálculos '!M910)</f>
        <v/>
      </c>
      <c r="G904" s="172" t="str">
        <f>IF('Cálculos '!N910="","",'Cálculos '!N910)</f>
        <v/>
      </c>
      <c r="H904" s="172" t="str">
        <f>IF('Cálculos '!O910="","",'Cálculos '!O910)</f>
        <v/>
      </c>
      <c r="I904" s="172" t="str">
        <f>IF('Cálculos '!P910="","",'Cálculos '!P910)</f>
        <v/>
      </c>
      <c r="J904" s="172" t="str">
        <f>IF('Cálculos '!Q910="","",'Cálculos '!Q910)</f>
        <v/>
      </c>
      <c r="K904" s="172" t="str">
        <f>IF('Cálculos '!R910="","",'Cálculos '!R910)</f>
        <v/>
      </c>
      <c r="L904" s="172" t="str">
        <f>IF('Cálculos '!S910="","",'Cálculos '!S910)</f>
        <v/>
      </c>
      <c r="M904" s="172" t="str">
        <f>IF('Cálculos '!T910="","",'Cálculos '!T910)</f>
        <v/>
      </c>
      <c r="N904" s="172" t="str">
        <f>IF('Cálculos '!U910="","",'Cálculos '!U910)</f>
        <v/>
      </c>
      <c r="O904" s="172" t="str">
        <f>IF('Cálculos '!V910="","",'Cálculos '!V910)</f>
        <v/>
      </c>
      <c r="P904" s="172" t="str">
        <f>IF('Cálculos '!W910="","",'Cálculos '!W910)</f>
        <v/>
      </c>
      <c r="Q904" s="172" t="str">
        <f>IF('Cálculos '!X910="","",'Cálculos '!X910)</f>
        <v/>
      </c>
      <c r="R904" s="172" t="str">
        <f>IF('Cálculos '!Y910="","",'Cálculos '!Y910)</f>
        <v/>
      </c>
      <c r="S904" s="172" t="str">
        <f>IF('Cálculos '!Z910="","",'Cálculos '!Z910)</f>
        <v/>
      </c>
      <c r="T904" s="172" t="str">
        <f>IF('Cálculos '!AA910="","",'Cálculos '!AA910)</f>
        <v/>
      </c>
      <c r="U904" s="172" t="str">
        <f>IF('Cálculos '!AB910="","",'Cálculos '!AB910)</f>
        <v/>
      </c>
      <c r="V904" s="172" t="str">
        <f>IF('Cálculos '!AC910="","",'Cálculos '!AC910)</f>
        <v/>
      </c>
      <c r="W904" s="172" t="str">
        <f>IF('Cálculos '!AD910="","",'Cálculos '!AD910)</f>
        <v/>
      </c>
      <c r="X904" s="172" t="str">
        <f>IF('Cálculos '!AE910="","",'Cálculos '!AE910)</f>
        <v/>
      </c>
      <c r="Y904" s="172" t="str">
        <f>IF('Cálculos '!AF910="","",'Cálculos '!AF910)</f>
        <v/>
      </c>
      <c r="Z904" s="172" t="str">
        <f>IF('Cálculos '!AG910="","",'Cálculos '!AG910)</f>
        <v/>
      </c>
      <c r="AA904" s="172" t="str">
        <f>IF('Cálculos '!AH910="","",'Cálculos '!AH910)</f>
        <v/>
      </c>
      <c r="AB904" s="172" t="str">
        <f>IF('Cálculos '!AI910="","",'Cálculos '!AI910)</f>
        <v/>
      </c>
      <c r="AC904" s="172" t="str">
        <f>IF('Cálculos '!AJ910="","",'Cálculos '!AJ910)</f>
        <v/>
      </c>
      <c r="AD904" s="172" t="str">
        <f>IF('Cálculos '!AK910="","",'Cálculos '!AK910)</f>
        <v/>
      </c>
      <c r="AE904" s="172" t="str">
        <f>IF('Cálculos '!AL910="","",'Cálculos '!AL910)</f>
        <v/>
      </c>
      <c r="AF904" s="172" t="str">
        <f>IF('Cálculos '!AM910="","",'Cálculos '!AM910)</f>
        <v/>
      </c>
      <c r="AG904" s="172" t="str">
        <f>IF('Cálculos '!AN910="","",'Cálculos '!AN910)</f>
        <v/>
      </c>
      <c r="AH904" s="172" t="str">
        <f>IF('Cálculos '!AO910="","",'Cálculos '!AO910)</f>
        <v/>
      </c>
      <c r="AI904" s="172" t="str">
        <f>IF('Cálculos '!AP910="","",'Cálculos '!AP910)</f>
        <v/>
      </c>
      <c r="AJ904" s="443" t="str">
        <f>IF('Cálculos '!AQ910="","",'Cálculos '!AQ910)</f>
        <v/>
      </c>
      <c r="AK904" s="446" t="str">
        <f>IF('Cálculos '!D910="","",AVERAGE(C904:AJ904))</f>
        <v/>
      </c>
      <c r="AM904" s="181">
        <f t="shared" si="542"/>
        <v>902</v>
      </c>
      <c r="AN904" s="284" t="str">
        <f t="shared" si="543"/>
        <v/>
      </c>
      <c r="AO904" s="285" t="str">
        <f t="shared" si="544"/>
        <v/>
      </c>
      <c r="AP904" s="285" t="str">
        <f t="shared" si="545"/>
        <v/>
      </c>
      <c r="AQ904" s="285" t="str">
        <f t="shared" si="546"/>
        <v/>
      </c>
      <c r="AR904" s="182" t="str">
        <f t="shared" si="547"/>
        <v/>
      </c>
      <c r="AS904" s="182" t="str">
        <f t="shared" si="548"/>
        <v/>
      </c>
      <c r="AT904" s="182" t="str">
        <f t="shared" si="549"/>
        <v/>
      </c>
      <c r="AU904" s="182" t="str">
        <f t="shared" si="550"/>
        <v/>
      </c>
      <c r="AV904" s="182" t="str">
        <f t="shared" si="551"/>
        <v/>
      </c>
      <c r="AW904" s="182" t="str">
        <f t="shared" si="552"/>
        <v/>
      </c>
      <c r="AX904" s="182" t="str">
        <f t="shared" si="553"/>
        <v/>
      </c>
      <c r="AY904" s="182" t="str">
        <f t="shared" si="554"/>
        <v/>
      </c>
      <c r="AZ904" s="182" t="str">
        <f t="shared" si="555"/>
        <v/>
      </c>
      <c r="BA904" s="182" t="str">
        <f t="shared" si="556"/>
        <v/>
      </c>
      <c r="BB904" s="182" t="str">
        <f t="shared" si="557"/>
        <v/>
      </c>
      <c r="BC904" s="182" t="str">
        <f t="shared" si="558"/>
        <v/>
      </c>
      <c r="BD904" s="182" t="str">
        <f t="shared" si="559"/>
        <v/>
      </c>
      <c r="BE904" s="182" t="str">
        <f t="shared" si="560"/>
        <v/>
      </c>
      <c r="BF904" s="182" t="str">
        <f t="shared" si="561"/>
        <v/>
      </c>
      <c r="BG904" s="182" t="str">
        <f t="shared" si="562"/>
        <v/>
      </c>
      <c r="BH904" s="182" t="str">
        <f t="shared" si="563"/>
        <v/>
      </c>
      <c r="BI904" s="182" t="str">
        <f t="shared" si="564"/>
        <v/>
      </c>
      <c r="BJ904" s="182" t="str">
        <f t="shared" si="565"/>
        <v/>
      </c>
      <c r="BK904" s="182" t="str">
        <f t="shared" si="566"/>
        <v/>
      </c>
      <c r="BL904" s="182" t="str">
        <f t="shared" si="567"/>
        <v/>
      </c>
      <c r="BM904" s="182" t="str">
        <f t="shared" si="568"/>
        <v/>
      </c>
      <c r="BN904" s="182" t="str">
        <f t="shared" si="569"/>
        <v/>
      </c>
      <c r="BO904" s="182" t="str">
        <f t="shared" si="570"/>
        <v/>
      </c>
      <c r="BP904" s="182" t="str">
        <f t="shared" si="571"/>
        <v/>
      </c>
      <c r="BQ904" s="182" t="str">
        <f t="shared" si="572"/>
        <v/>
      </c>
      <c r="BR904" s="182" t="str">
        <f t="shared" si="573"/>
        <v/>
      </c>
      <c r="BS904" s="182" t="str">
        <f t="shared" si="574"/>
        <v/>
      </c>
      <c r="BT904" s="182" t="str">
        <f t="shared" si="575"/>
        <v/>
      </c>
      <c r="BU904" s="183" t="str">
        <f t="shared" si="576"/>
        <v/>
      </c>
      <c r="BV904" s="184" t="str">
        <f>IF('Cálculos '!C910="","",AVERAGE(AN904:BU904))</f>
        <v/>
      </c>
    </row>
    <row r="905" spans="2:74" ht="17.25" hidden="1" thickBot="1" x14ac:dyDescent="0.35">
      <c r="B905" s="165">
        <f t="shared" si="541"/>
        <v>903</v>
      </c>
      <c r="C905" s="171" t="str">
        <f>IF('Cálculos '!J911="","",'Cálculos '!J911)</f>
        <v/>
      </c>
      <c r="D905" s="172" t="str">
        <f>IF('Cálculos '!K911="","",'Cálculos '!K911)</f>
        <v/>
      </c>
      <c r="E905" s="172" t="str">
        <f>IF('Cálculos '!L911="","",'Cálculos '!L911)</f>
        <v/>
      </c>
      <c r="F905" s="172" t="str">
        <f>IF('Cálculos '!M911="","",'Cálculos '!M911)</f>
        <v/>
      </c>
      <c r="G905" s="172" t="str">
        <f>IF('Cálculos '!N911="","",'Cálculos '!N911)</f>
        <v/>
      </c>
      <c r="H905" s="172" t="str">
        <f>IF('Cálculos '!O911="","",'Cálculos '!O911)</f>
        <v/>
      </c>
      <c r="I905" s="172" t="str">
        <f>IF('Cálculos '!P911="","",'Cálculos '!P911)</f>
        <v/>
      </c>
      <c r="J905" s="172" t="str">
        <f>IF('Cálculos '!Q911="","",'Cálculos '!Q911)</f>
        <v/>
      </c>
      <c r="K905" s="172" t="str">
        <f>IF('Cálculos '!R911="","",'Cálculos '!R911)</f>
        <v/>
      </c>
      <c r="L905" s="172" t="str">
        <f>IF('Cálculos '!S911="","",'Cálculos '!S911)</f>
        <v/>
      </c>
      <c r="M905" s="172" t="str">
        <f>IF('Cálculos '!T911="","",'Cálculos '!T911)</f>
        <v/>
      </c>
      <c r="N905" s="172" t="str">
        <f>IF('Cálculos '!U911="","",'Cálculos '!U911)</f>
        <v/>
      </c>
      <c r="O905" s="172" t="str">
        <f>IF('Cálculos '!V911="","",'Cálculos '!V911)</f>
        <v/>
      </c>
      <c r="P905" s="172" t="str">
        <f>IF('Cálculos '!W911="","",'Cálculos '!W911)</f>
        <v/>
      </c>
      <c r="Q905" s="172" t="str">
        <f>IF('Cálculos '!X911="","",'Cálculos '!X911)</f>
        <v/>
      </c>
      <c r="R905" s="172" t="str">
        <f>IF('Cálculos '!Y911="","",'Cálculos '!Y911)</f>
        <v/>
      </c>
      <c r="S905" s="172" t="str">
        <f>IF('Cálculos '!Z911="","",'Cálculos '!Z911)</f>
        <v/>
      </c>
      <c r="T905" s="172" t="str">
        <f>IF('Cálculos '!AA911="","",'Cálculos '!AA911)</f>
        <v/>
      </c>
      <c r="U905" s="172" t="str">
        <f>IF('Cálculos '!AB911="","",'Cálculos '!AB911)</f>
        <v/>
      </c>
      <c r="V905" s="172" t="str">
        <f>IF('Cálculos '!AC911="","",'Cálculos '!AC911)</f>
        <v/>
      </c>
      <c r="W905" s="172" t="str">
        <f>IF('Cálculos '!AD911="","",'Cálculos '!AD911)</f>
        <v/>
      </c>
      <c r="X905" s="172" t="str">
        <f>IF('Cálculos '!AE911="","",'Cálculos '!AE911)</f>
        <v/>
      </c>
      <c r="Y905" s="172" t="str">
        <f>IF('Cálculos '!AF911="","",'Cálculos '!AF911)</f>
        <v/>
      </c>
      <c r="Z905" s="172" t="str">
        <f>IF('Cálculos '!AG911="","",'Cálculos '!AG911)</f>
        <v/>
      </c>
      <c r="AA905" s="172" t="str">
        <f>IF('Cálculos '!AH911="","",'Cálculos '!AH911)</f>
        <v/>
      </c>
      <c r="AB905" s="172" t="str">
        <f>IF('Cálculos '!AI911="","",'Cálculos '!AI911)</f>
        <v/>
      </c>
      <c r="AC905" s="172" t="str">
        <f>IF('Cálculos '!AJ911="","",'Cálculos '!AJ911)</f>
        <v/>
      </c>
      <c r="AD905" s="172" t="str">
        <f>IF('Cálculos '!AK911="","",'Cálculos '!AK911)</f>
        <v/>
      </c>
      <c r="AE905" s="172" t="str">
        <f>IF('Cálculos '!AL911="","",'Cálculos '!AL911)</f>
        <v/>
      </c>
      <c r="AF905" s="172" t="str">
        <f>IF('Cálculos '!AM911="","",'Cálculos '!AM911)</f>
        <v/>
      </c>
      <c r="AG905" s="172" t="str">
        <f>IF('Cálculos '!AN911="","",'Cálculos '!AN911)</f>
        <v/>
      </c>
      <c r="AH905" s="172" t="str">
        <f>IF('Cálculos '!AO911="","",'Cálculos '!AO911)</f>
        <v/>
      </c>
      <c r="AI905" s="172" t="str">
        <f>IF('Cálculos '!AP911="","",'Cálculos '!AP911)</f>
        <v/>
      </c>
      <c r="AJ905" s="443" t="str">
        <f>IF('Cálculos '!AQ911="","",'Cálculos '!AQ911)</f>
        <v/>
      </c>
      <c r="AK905" s="446" t="str">
        <f>IF('Cálculos '!D911="","",AVERAGE(C905:AJ905))</f>
        <v/>
      </c>
      <c r="AM905" s="181">
        <f t="shared" si="542"/>
        <v>903</v>
      </c>
      <c r="AN905" s="284" t="str">
        <f t="shared" si="543"/>
        <v/>
      </c>
      <c r="AO905" s="285" t="str">
        <f t="shared" si="544"/>
        <v/>
      </c>
      <c r="AP905" s="285" t="str">
        <f t="shared" si="545"/>
        <v/>
      </c>
      <c r="AQ905" s="285" t="str">
        <f t="shared" si="546"/>
        <v/>
      </c>
      <c r="AR905" s="182" t="str">
        <f t="shared" si="547"/>
        <v/>
      </c>
      <c r="AS905" s="182" t="str">
        <f t="shared" si="548"/>
        <v/>
      </c>
      <c r="AT905" s="182" t="str">
        <f t="shared" si="549"/>
        <v/>
      </c>
      <c r="AU905" s="182" t="str">
        <f t="shared" si="550"/>
        <v/>
      </c>
      <c r="AV905" s="182" t="str">
        <f t="shared" si="551"/>
        <v/>
      </c>
      <c r="AW905" s="182" t="str">
        <f t="shared" si="552"/>
        <v/>
      </c>
      <c r="AX905" s="182" t="str">
        <f t="shared" si="553"/>
        <v/>
      </c>
      <c r="AY905" s="182" t="str">
        <f t="shared" si="554"/>
        <v/>
      </c>
      <c r="AZ905" s="182" t="str">
        <f t="shared" si="555"/>
        <v/>
      </c>
      <c r="BA905" s="182" t="str">
        <f t="shared" si="556"/>
        <v/>
      </c>
      <c r="BB905" s="182" t="str">
        <f t="shared" si="557"/>
        <v/>
      </c>
      <c r="BC905" s="182" t="str">
        <f t="shared" si="558"/>
        <v/>
      </c>
      <c r="BD905" s="182" t="str">
        <f t="shared" si="559"/>
        <v/>
      </c>
      <c r="BE905" s="182" t="str">
        <f t="shared" si="560"/>
        <v/>
      </c>
      <c r="BF905" s="182" t="str">
        <f t="shared" si="561"/>
        <v/>
      </c>
      <c r="BG905" s="182" t="str">
        <f t="shared" si="562"/>
        <v/>
      </c>
      <c r="BH905" s="182" t="str">
        <f t="shared" si="563"/>
        <v/>
      </c>
      <c r="BI905" s="182" t="str">
        <f t="shared" si="564"/>
        <v/>
      </c>
      <c r="BJ905" s="182" t="str">
        <f t="shared" si="565"/>
        <v/>
      </c>
      <c r="BK905" s="182" t="str">
        <f t="shared" si="566"/>
        <v/>
      </c>
      <c r="BL905" s="182" t="str">
        <f t="shared" si="567"/>
        <v/>
      </c>
      <c r="BM905" s="182" t="str">
        <f t="shared" si="568"/>
        <v/>
      </c>
      <c r="BN905" s="182" t="str">
        <f t="shared" si="569"/>
        <v/>
      </c>
      <c r="BO905" s="182" t="str">
        <f t="shared" si="570"/>
        <v/>
      </c>
      <c r="BP905" s="182" t="str">
        <f t="shared" si="571"/>
        <v/>
      </c>
      <c r="BQ905" s="182" t="str">
        <f t="shared" si="572"/>
        <v/>
      </c>
      <c r="BR905" s="182" t="str">
        <f t="shared" si="573"/>
        <v/>
      </c>
      <c r="BS905" s="182" t="str">
        <f t="shared" si="574"/>
        <v/>
      </c>
      <c r="BT905" s="182" t="str">
        <f t="shared" si="575"/>
        <v/>
      </c>
      <c r="BU905" s="183" t="str">
        <f t="shared" si="576"/>
        <v/>
      </c>
      <c r="BV905" s="184" t="str">
        <f>IF('Cálculos '!C911="","",AVERAGE(AN905:BU905))</f>
        <v/>
      </c>
    </row>
    <row r="906" spans="2:74" ht="17.25" hidden="1" thickBot="1" x14ac:dyDescent="0.35">
      <c r="B906" s="165">
        <f t="shared" si="541"/>
        <v>904</v>
      </c>
      <c r="C906" s="171" t="str">
        <f>IF('Cálculos '!J912="","",'Cálculos '!J912)</f>
        <v/>
      </c>
      <c r="D906" s="172" t="str">
        <f>IF('Cálculos '!K912="","",'Cálculos '!K912)</f>
        <v/>
      </c>
      <c r="E906" s="172" t="str">
        <f>IF('Cálculos '!L912="","",'Cálculos '!L912)</f>
        <v/>
      </c>
      <c r="F906" s="172" t="str">
        <f>IF('Cálculos '!M912="","",'Cálculos '!M912)</f>
        <v/>
      </c>
      <c r="G906" s="172" t="str">
        <f>IF('Cálculos '!N912="","",'Cálculos '!N912)</f>
        <v/>
      </c>
      <c r="H906" s="172" t="str">
        <f>IF('Cálculos '!O912="","",'Cálculos '!O912)</f>
        <v/>
      </c>
      <c r="I906" s="172" t="str">
        <f>IF('Cálculos '!P912="","",'Cálculos '!P912)</f>
        <v/>
      </c>
      <c r="J906" s="172" t="str">
        <f>IF('Cálculos '!Q912="","",'Cálculos '!Q912)</f>
        <v/>
      </c>
      <c r="K906" s="172" t="str">
        <f>IF('Cálculos '!R912="","",'Cálculos '!R912)</f>
        <v/>
      </c>
      <c r="L906" s="172" t="str">
        <f>IF('Cálculos '!S912="","",'Cálculos '!S912)</f>
        <v/>
      </c>
      <c r="M906" s="172" t="str">
        <f>IF('Cálculos '!T912="","",'Cálculos '!T912)</f>
        <v/>
      </c>
      <c r="N906" s="172" t="str">
        <f>IF('Cálculos '!U912="","",'Cálculos '!U912)</f>
        <v/>
      </c>
      <c r="O906" s="172" t="str">
        <f>IF('Cálculos '!V912="","",'Cálculos '!V912)</f>
        <v/>
      </c>
      <c r="P906" s="172" t="str">
        <f>IF('Cálculos '!W912="","",'Cálculos '!W912)</f>
        <v/>
      </c>
      <c r="Q906" s="172" t="str">
        <f>IF('Cálculos '!X912="","",'Cálculos '!X912)</f>
        <v/>
      </c>
      <c r="R906" s="172" t="str">
        <f>IF('Cálculos '!Y912="","",'Cálculos '!Y912)</f>
        <v/>
      </c>
      <c r="S906" s="172" t="str">
        <f>IF('Cálculos '!Z912="","",'Cálculos '!Z912)</f>
        <v/>
      </c>
      <c r="T906" s="172" t="str">
        <f>IF('Cálculos '!AA912="","",'Cálculos '!AA912)</f>
        <v/>
      </c>
      <c r="U906" s="172" t="str">
        <f>IF('Cálculos '!AB912="","",'Cálculos '!AB912)</f>
        <v/>
      </c>
      <c r="V906" s="172" t="str">
        <f>IF('Cálculos '!AC912="","",'Cálculos '!AC912)</f>
        <v/>
      </c>
      <c r="W906" s="172" t="str">
        <f>IF('Cálculos '!AD912="","",'Cálculos '!AD912)</f>
        <v/>
      </c>
      <c r="X906" s="172" t="str">
        <f>IF('Cálculos '!AE912="","",'Cálculos '!AE912)</f>
        <v/>
      </c>
      <c r="Y906" s="172" t="str">
        <f>IF('Cálculos '!AF912="","",'Cálculos '!AF912)</f>
        <v/>
      </c>
      <c r="Z906" s="172" t="str">
        <f>IF('Cálculos '!AG912="","",'Cálculos '!AG912)</f>
        <v/>
      </c>
      <c r="AA906" s="172" t="str">
        <f>IF('Cálculos '!AH912="","",'Cálculos '!AH912)</f>
        <v/>
      </c>
      <c r="AB906" s="172" t="str">
        <f>IF('Cálculos '!AI912="","",'Cálculos '!AI912)</f>
        <v/>
      </c>
      <c r="AC906" s="172" t="str">
        <f>IF('Cálculos '!AJ912="","",'Cálculos '!AJ912)</f>
        <v/>
      </c>
      <c r="AD906" s="172" t="str">
        <f>IF('Cálculos '!AK912="","",'Cálculos '!AK912)</f>
        <v/>
      </c>
      <c r="AE906" s="172" t="str">
        <f>IF('Cálculos '!AL912="","",'Cálculos '!AL912)</f>
        <v/>
      </c>
      <c r="AF906" s="172" t="str">
        <f>IF('Cálculos '!AM912="","",'Cálculos '!AM912)</f>
        <v/>
      </c>
      <c r="AG906" s="172" t="str">
        <f>IF('Cálculos '!AN912="","",'Cálculos '!AN912)</f>
        <v/>
      </c>
      <c r="AH906" s="172" t="str">
        <f>IF('Cálculos '!AO912="","",'Cálculos '!AO912)</f>
        <v/>
      </c>
      <c r="AI906" s="172" t="str">
        <f>IF('Cálculos '!AP912="","",'Cálculos '!AP912)</f>
        <v/>
      </c>
      <c r="AJ906" s="443" t="str">
        <f>IF('Cálculos '!AQ912="","",'Cálculos '!AQ912)</f>
        <v/>
      </c>
      <c r="AK906" s="446" t="str">
        <f>IF('Cálculos '!D912="","",AVERAGE(C906:AJ906))</f>
        <v/>
      </c>
      <c r="AM906" s="181">
        <f t="shared" si="542"/>
        <v>904</v>
      </c>
      <c r="AN906" s="284" t="str">
        <f t="shared" si="543"/>
        <v/>
      </c>
      <c r="AO906" s="285" t="str">
        <f t="shared" si="544"/>
        <v/>
      </c>
      <c r="AP906" s="285" t="str">
        <f t="shared" si="545"/>
        <v/>
      </c>
      <c r="AQ906" s="285" t="str">
        <f t="shared" si="546"/>
        <v/>
      </c>
      <c r="AR906" s="182" t="str">
        <f t="shared" si="547"/>
        <v/>
      </c>
      <c r="AS906" s="182" t="str">
        <f t="shared" si="548"/>
        <v/>
      </c>
      <c r="AT906" s="182" t="str">
        <f t="shared" si="549"/>
        <v/>
      </c>
      <c r="AU906" s="182" t="str">
        <f t="shared" si="550"/>
        <v/>
      </c>
      <c r="AV906" s="182" t="str">
        <f t="shared" si="551"/>
        <v/>
      </c>
      <c r="AW906" s="182" t="str">
        <f t="shared" si="552"/>
        <v/>
      </c>
      <c r="AX906" s="182" t="str">
        <f t="shared" si="553"/>
        <v/>
      </c>
      <c r="AY906" s="182" t="str">
        <f t="shared" si="554"/>
        <v/>
      </c>
      <c r="AZ906" s="182" t="str">
        <f t="shared" si="555"/>
        <v/>
      </c>
      <c r="BA906" s="182" t="str">
        <f t="shared" si="556"/>
        <v/>
      </c>
      <c r="BB906" s="182" t="str">
        <f t="shared" si="557"/>
        <v/>
      </c>
      <c r="BC906" s="182" t="str">
        <f t="shared" si="558"/>
        <v/>
      </c>
      <c r="BD906" s="182" t="str">
        <f t="shared" si="559"/>
        <v/>
      </c>
      <c r="BE906" s="182" t="str">
        <f t="shared" si="560"/>
        <v/>
      </c>
      <c r="BF906" s="182" t="str">
        <f t="shared" si="561"/>
        <v/>
      </c>
      <c r="BG906" s="182" t="str">
        <f t="shared" si="562"/>
        <v/>
      </c>
      <c r="BH906" s="182" t="str">
        <f t="shared" si="563"/>
        <v/>
      </c>
      <c r="BI906" s="182" t="str">
        <f t="shared" si="564"/>
        <v/>
      </c>
      <c r="BJ906" s="182" t="str">
        <f t="shared" si="565"/>
        <v/>
      </c>
      <c r="BK906" s="182" t="str">
        <f t="shared" si="566"/>
        <v/>
      </c>
      <c r="BL906" s="182" t="str">
        <f t="shared" si="567"/>
        <v/>
      </c>
      <c r="BM906" s="182" t="str">
        <f t="shared" si="568"/>
        <v/>
      </c>
      <c r="BN906" s="182" t="str">
        <f t="shared" si="569"/>
        <v/>
      </c>
      <c r="BO906" s="182" t="str">
        <f t="shared" si="570"/>
        <v/>
      </c>
      <c r="BP906" s="182" t="str">
        <f t="shared" si="571"/>
        <v/>
      </c>
      <c r="BQ906" s="182" t="str">
        <f t="shared" si="572"/>
        <v/>
      </c>
      <c r="BR906" s="182" t="str">
        <f t="shared" si="573"/>
        <v/>
      </c>
      <c r="BS906" s="182" t="str">
        <f t="shared" si="574"/>
        <v/>
      </c>
      <c r="BT906" s="182" t="str">
        <f t="shared" si="575"/>
        <v/>
      </c>
      <c r="BU906" s="183" t="str">
        <f t="shared" si="576"/>
        <v/>
      </c>
      <c r="BV906" s="184" t="str">
        <f>IF('Cálculos '!C912="","",AVERAGE(AN906:BU906))</f>
        <v/>
      </c>
    </row>
    <row r="907" spans="2:74" ht="17.25" hidden="1" thickBot="1" x14ac:dyDescent="0.35">
      <c r="B907" s="165">
        <f t="shared" si="541"/>
        <v>905</v>
      </c>
      <c r="C907" s="171" t="str">
        <f>IF('Cálculos '!J913="","",'Cálculos '!J913)</f>
        <v/>
      </c>
      <c r="D907" s="172" t="str">
        <f>IF('Cálculos '!K913="","",'Cálculos '!K913)</f>
        <v/>
      </c>
      <c r="E907" s="172" t="str">
        <f>IF('Cálculos '!L913="","",'Cálculos '!L913)</f>
        <v/>
      </c>
      <c r="F907" s="172" t="str">
        <f>IF('Cálculos '!M913="","",'Cálculos '!M913)</f>
        <v/>
      </c>
      <c r="G907" s="172" t="str">
        <f>IF('Cálculos '!N913="","",'Cálculos '!N913)</f>
        <v/>
      </c>
      <c r="H907" s="172" t="str">
        <f>IF('Cálculos '!O913="","",'Cálculos '!O913)</f>
        <v/>
      </c>
      <c r="I907" s="172" t="str">
        <f>IF('Cálculos '!P913="","",'Cálculos '!P913)</f>
        <v/>
      </c>
      <c r="J907" s="172" t="str">
        <f>IF('Cálculos '!Q913="","",'Cálculos '!Q913)</f>
        <v/>
      </c>
      <c r="K907" s="172" t="str">
        <f>IF('Cálculos '!R913="","",'Cálculos '!R913)</f>
        <v/>
      </c>
      <c r="L907" s="172" t="str">
        <f>IF('Cálculos '!S913="","",'Cálculos '!S913)</f>
        <v/>
      </c>
      <c r="M907" s="172" t="str">
        <f>IF('Cálculos '!T913="","",'Cálculos '!T913)</f>
        <v/>
      </c>
      <c r="N907" s="172" t="str">
        <f>IF('Cálculos '!U913="","",'Cálculos '!U913)</f>
        <v/>
      </c>
      <c r="O907" s="172" t="str">
        <f>IF('Cálculos '!V913="","",'Cálculos '!V913)</f>
        <v/>
      </c>
      <c r="P907" s="172" t="str">
        <f>IF('Cálculos '!W913="","",'Cálculos '!W913)</f>
        <v/>
      </c>
      <c r="Q907" s="172" t="str">
        <f>IF('Cálculos '!X913="","",'Cálculos '!X913)</f>
        <v/>
      </c>
      <c r="R907" s="172" t="str">
        <f>IF('Cálculos '!Y913="","",'Cálculos '!Y913)</f>
        <v/>
      </c>
      <c r="S907" s="172" t="str">
        <f>IF('Cálculos '!Z913="","",'Cálculos '!Z913)</f>
        <v/>
      </c>
      <c r="T907" s="172" t="str">
        <f>IF('Cálculos '!AA913="","",'Cálculos '!AA913)</f>
        <v/>
      </c>
      <c r="U907" s="172" t="str">
        <f>IF('Cálculos '!AB913="","",'Cálculos '!AB913)</f>
        <v/>
      </c>
      <c r="V907" s="172" t="str">
        <f>IF('Cálculos '!AC913="","",'Cálculos '!AC913)</f>
        <v/>
      </c>
      <c r="W907" s="172" t="str">
        <f>IF('Cálculos '!AD913="","",'Cálculos '!AD913)</f>
        <v/>
      </c>
      <c r="X907" s="172" t="str">
        <f>IF('Cálculos '!AE913="","",'Cálculos '!AE913)</f>
        <v/>
      </c>
      <c r="Y907" s="172" t="str">
        <f>IF('Cálculos '!AF913="","",'Cálculos '!AF913)</f>
        <v/>
      </c>
      <c r="Z907" s="172" t="str">
        <f>IF('Cálculos '!AG913="","",'Cálculos '!AG913)</f>
        <v/>
      </c>
      <c r="AA907" s="172" t="str">
        <f>IF('Cálculos '!AH913="","",'Cálculos '!AH913)</f>
        <v/>
      </c>
      <c r="AB907" s="172" t="str">
        <f>IF('Cálculos '!AI913="","",'Cálculos '!AI913)</f>
        <v/>
      </c>
      <c r="AC907" s="172" t="str">
        <f>IF('Cálculos '!AJ913="","",'Cálculos '!AJ913)</f>
        <v/>
      </c>
      <c r="AD907" s="172" t="str">
        <f>IF('Cálculos '!AK913="","",'Cálculos '!AK913)</f>
        <v/>
      </c>
      <c r="AE907" s="172" t="str">
        <f>IF('Cálculos '!AL913="","",'Cálculos '!AL913)</f>
        <v/>
      </c>
      <c r="AF907" s="172" t="str">
        <f>IF('Cálculos '!AM913="","",'Cálculos '!AM913)</f>
        <v/>
      </c>
      <c r="AG907" s="172" t="str">
        <f>IF('Cálculos '!AN913="","",'Cálculos '!AN913)</f>
        <v/>
      </c>
      <c r="AH907" s="172" t="str">
        <f>IF('Cálculos '!AO913="","",'Cálculos '!AO913)</f>
        <v/>
      </c>
      <c r="AI907" s="172" t="str">
        <f>IF('Cálculos '!AP913="","",'Cálculos '!AP913)</f>
        <v/>
      </c>
      <c r="AJ907" s="443" t="str">
        <f>IF('Cálculos '!AQ913="","",'Cálculos '!AQ913)</f>
        <v/>
      </c>
      <c r="AK907" s="446" t="str">
        <f>IF('Cálculos '!D913="","",AVERAGE(C907:AJ907))</f>
        <v/>
      </c>
      <c r="AM907" s="181">
        <f t="shared" si="542"/>
        <v>905</v>
      </c>
      <c r="AN907" s="284" t="str">
        <f t="shared" si="543"/>
        <v/>
      </c>
      <c r="AO907" s="285" t="str">
        <f t="shared" si="544"/>
        <v/>
      </c>
      <c r="AP907" s="285" t="str">
        <f t="shared" si="545"/>
        <v/>
      </c>
      <c r="AQ907" s="285" t="str">
        <f t="shared" si="546"/>
        <v/>
      </c>
      <c r="AR907" s="182" t="str">
        <f t="shared" si="547"/>
        <v/>
      </c>
      <c r="AS907" s="182" t="str">
        <f t="shared" si="548"/>
        <v/>
      </c>
      <c r="AT907" s="182" t="str">
        <f t="shared" si="549"/>
        <v/>
      </c>
      <c r="AU907" s="182" t="str">
        <f t="shared" si="550"/>
        <v/>
      </c>
      <c r="AV907" s="182" t="str">
        <f t="shared" si="551"/>
        <v/>
      </c>
      <c r="AW907" s="182" t="str">
        <f t="shared" si="552"/>
        <v/>
      </c>
      <c r="AX907" s="182" t="str">
        <f t="shared" si="553"/>
        <v/>
      </c>
      <c r="AY907" s="182" t="str">
        <f t="shared" si="554"/>
        <v/>
      </c>
      <c r="AZ907" s="182" t="str">
        <f t="shared" si="555"/>
        <v/>
      </c>
      <c r="BA907" s="182" t="str">
        <f t="shared" si="556"/>
        <v/>
      </c>
      <c r="BB907" s="182" t="str">
        <f t="shared" si="557"/>
        <v/>
      </c>
      <c r="BC907" s="182" t="str">
        <f t="shared" si="558"/>
        <v/>
      </c>
      <c r="BD907" s="182" t="str">
        <f t="shared" si="559"/>
        <v/>
      </c>
      <c r="BE907" s="182" t="str">
        <f t="shared" si="560"/>
        <v/>
      </c>
      <c r="BF907" s="182" t="str">
        <f t="shared" si="561"/>
        <v/>
      </c>
      <c r="BG907" s="182" t="str">
        <f t="shared" si="562"/>
        <v/>
      </c>
      <c r="BH907" s="182" t="str">
        <f t="shared" si="563"/>
        <v/>
      </c>
      <c r="BI907" s="182" t="str">
        <f t="shared" si="564"/>
        <v/>
      </c>
      <c r="BJ907" s="182" t="str">
        <f t="shared" si="565"/>
        <v/>
      </c>
      <c r="BK907" s="182" t="str">
        <f t="shared" si="566"/>
        <v/>
      </c>
      <c r="BL907" s="182" t="str">
        <f t="shared" si="567"/>
        <v/>
      </c>
      <c r="BM907" s="182" t="str">
        <f t="shared" si="568"/>
        <v/>
      </c>
      <c r="BN907" s="182" t="str">
        <f t="shared" si="569"/>
        <v/>
      </c>
      <c r="BO907" s="182" t="str">
        <f t="shared" si="570"/>
        <v/>
      </c>
      <c r="BP907" s="182" t="str">
        <f t="shared" si="571"/>
        <v/>
      </c>
      <c r="BQ907" s="182" t="str">
        <f t="shared" si="572"/>
        <v/>
      </c>
      <c r="BR907" s="182" t="str">
        <f t="shared" si="573"/>
        <v/>
      </c>
      <c r="BS907" s="182" t="str">
        <f t="shared" si="574"/>
        <v/>
      </c>
      <c r="BT907" s="182" t="str">
        <f t="shared" si="575"/>
        <v/>
      </c>
      <c r="BU907" s="183" t="str">
        <f t="shared" si="576"/>
        <v/>
      </c>
      <c r="BV907" s="184" t="str">
        <f>IF('Cálculos '!C913="","",AVERAGE(AN907:BU907))</f>
        <v/>
      </c>
    </row>
    <row r="908" spans="2:74" ht="17.25" hidden="1" thickBot="1" x14ac:dyDescent="0.35">
      <c r="B908" s="165">
        <f t="shared" si="541"/>
        <v>906</v>
      </c>
      <c r="C908" s="171" t="str">
        <f>IF('Cálculos '!J914="","",'Cálculos '!J914)</f>
        <v/>
      </c>
      <c r="D908" s="172" t="str">
        <f>IF('Cálculos '!K914="","",'Cálculos '!K914)</f>
        <v/>
      </c>
      <c r="E908" s="172" t="str">
        <f>IF('Cálculos '!L914="","",'Cálculos '!L914)</f>
        <v/>
      </c>
      <c r="F908" s="172" t="str">
        <f>IF('Cálculos '!M914="","",'Cálculos '!M914)</f>
        <v/>
      </c>
      <c r="G908" s="172" t="str">
        <f>IF('Cálculos '!N914="","",'Cálculos '!N914)</f>
        <v/>
      </c>
      <c r="H908" s="172" t="str">
        <f>IF('Cálculos '!O914="","",'Cálculos '!O914)</f>
        <v/>
      </c>
      <c r="I908" s="172" t="str">
        <f>IF('Cálculos '!P914="","",'Cálculos '!P914)</f>
        <v/>
      </c>
      <c r="J908" s="172" t="str">
        <f>IF('Cálculos '!Q914="","",'Cálculos '!Q914)</f>
        <v/>
      </c>
      <c r="K908" s="172" t="str">
        <f>IF('Cálculos '!R914="","",'Cálculos '!R914)</f>
        <v/>
      </c>
      <c r="L908" s="172" t="str">
        <f>IF('Cálculos '!S914="","",'Cálculos '!S914)</f>
        <v/>
      </c>
      <c r="M908" s="172" t="str">
        <f>IF('Cálculos '!T914="","",'Cálculos '!T914)</f>
        <v/>
      </c>
      <c r="N908" s="172" t="str">
        <f>IF('Cálculos '!U914="","",'Cálculos '!U914)</f>
        <v/>
      </c>
      <c r="O908" s="172" t="str">
        <f>IF('Cálculos '!V914="","",'Cálculos '!V914)</f>
        <v/>
      </c>
      <c r="P908" s="172" t="str">
        <f>IF('Cálculos '!W914="","",'Cálculos '!W914)</f>
        <v/>
      </c>
      <c r="Q908" s="172" t="str">
        <f>IF('Cálculos '!X914="","",'Cálculos '!X914)</f>
        <v/>
      </c>
      <c r="R908" s="172" t="str">
        <f>IF('Cálculos '!Y914="","",'Cálculos '!Y914)</f>
        <v/>
      </c>
      <c r="S908" s="172" t="str">
        <f>IF('Cálculos '!Z914="","",'Cálculos '!Z914)</f>
        <v/>
      </c>
      <c r="T908" s="172" t="str">
        <f>IF('Cálculos '!AA914="","",'Cálculos '!AA914)</f>
        <v/>
      </c>
      <c r="U908" s="172" t="str">
        <f>IF('Cálculos '!AB914="","",'Cálculos '!AB914)</f>
        <v/>
      </c>
      <c r="V908" s="172" t="str">
        <f>IF('Cálculos '!AC914="","",'Cálculos '!AC914)</f>
        <v/>
      </c>
      <c r="W908" s="172" t="str">
        <f>IF('Cálculos '!AD914="","",'Cálculos '!AD914)</f>
        <v/>
      </c>
      <c r="X908" s="172" t="str">
        <f>IF('Cálculos '!AE914="","",'Cálculos '!AE914)</f>
        <v/>
      </c>
      <c r="Y908" s="172" t="str">
        <f>IF('Cálculos '!AF914="","",'Cálculos '!AF914)</f>
        <v/>
      </c>
      <c r="Z908" s="172" t="str">
        <f>IF('Cálculos '!AG914="","",'Cálculos '!AG914)</f>
        <v/>
      </c>
      <c r="AA908" s="172" t="str">
        <f>IF('Cálculos '!AH914="","",'Cálculos '!AH914)</f>
        <v/>
      </c>
      <c r="AB908" s="172" t="str">
        <f>IF('Cálculos '!AI914="","",'Cálculos '!AI914)</f>
        <v/>
      </c>
      <c r="AC908" s="172" t="str">
        <f>IF('Cálculos '!AJ914="","",'Cálculos '!AJ914)</f>
        <v/>
      </c>
      <c r="AD908" s="172" t="str">
        <f>IF('Cálculos '!AK914="","",'Cálculos '!AK914)</f>
        <v/>
      </c>
      <c r="AE908" s="172" t="str">
        <f>IF('Cálculos '!AL914="","",'Cálculos '!AL914)</f>
        <v/>
      </c>
      <c r="AF908" s="172" t="str">
        <f>IF('Cálculos '!AM914="","",'Cálculos '!AM914)</f>
        <v/>
      </c>
      <c r="AG908" s="172" t="str">
        <f>IF('Cálculos '!AN914="","",'Cálculos '!AN914)</f>
        <v/>
      </c>
      <c r="AH908" s="172" t="str">
        <f>IF('Cálculos '!AO914="","",'Cálculos '!AO914)</f>
        <v/>
      </c>
      <c r="AI908" s="172" t="str">
        <f>IF('Cálculos '!AP914="","",'Cálculos '!AP914)</f>
        <v/>
      </c>
      <c r="AJ908" s="443" t="str">
        <f>IF('Cálculos '!AQ914="","",'Cálculos '!AQ914)</f>
        <v/>
      </c>
      <c r="AK908" s="446" t="str">
        <f>IF('Cálculos '!D914="","",AVERAGE(C908:AJ908))</f>
        <v/>
      </c>
      <c r="AM908" s="181">
        <f t="shared" si="542"/>
        <v>906</v>
      </c>
      <c r="AN908" s="284" t="str">
        <f t="shared" si="543"/>
        <v/>
      </c>
      <c r="AO908" s="285" t="str">
        <f t="shared" si="544"/>
        <v/>
      </c>
      <c r="AP908" s="285" t="str">
        <f t="shared" si="545"/>
        <v/>
      </c>
      <c r="AQ908" s="285" t="str">
        <f t="shared" si="546"/>
        <v/>
      </c>
      <c r="AR908" s="182" t="str">
        <f t="shared" si="547"/>
        <v/>
      </c>
      <c r="AS908" s="182" t="str">
        <f t="shared" si="548"/>
        <v/>
      </c>
      <c r="AT908" s="182" t="str">
        <f t="shared" si="549"/>
        <v/>
      </c>
      <c r="AU908" s="182" t="str">
        <f t="shared" si="550"/>
        <v/>
      </c>
      <c r="AV908" s="182" t="str">
        <f t="shared" si="551"/>
        <v/>
      </c>
      <c r="AW908" s="182" t="str">
        <f t="shared" si="552"/>
        <v/>
      </c>
      <c r="AX908" s="182" t="str">
        <f t="shared" si="553"/>
        <v/>
      </c>
      <c r="AY908" s="182" t="str">
        <f t="shared" si="554"/>
        <v/>
      </c>
      <c r="AZ908" s="182" t="str">
        <f t="shared" si="555"/>
        <v/>
      </c>
      <c r="BA908" s="182" t="str">
        <f t="shared" si="556"/>
        <v/>
      </c>
      <c r="BB908" s="182" t="str">
        <f t="shared" si="557"/>
        <v/>
      </c>
      <c r="BC908" s="182" t="str">
        <f t="shared" si="558"/>
        <v/>
      </c>
      <c r="BD908" s="182" t="str">
        <f t="shared" si="559"/>
        <v/>
      </c>
      <c r="BE908" s="182" t="str">
        <f t="shared" si="560"/>
        <v/>
      </c>
      <c r="BF908" s="182" t="str">
        <f t="shared" si="561"/>
        <v/>
      </c>
      <c r="BG908" s="182" t="str">
        <f t="shared" si="562"/>
        <v/>
      </c>
      <c r="BH908" s="182" t="str">
        <f t="shared" si="563"/>
        <v/>
      </c>
      <c r="BI908" s="182" t="str">
        <f t="shared" si="564"/>
        <v/>
      </c>
      <c r="BJ908" s="182" t="str">
        <f t="shared" si="565"/>
        <v/>
      </c>
      <c r="BK908" s="182" t="str">
        <f t="shared" si="566"/>
        <v/>
      </c>
      <c r="BL908" s="182" t="str">
        <f t="shared" si="567"/>
        <v/>
      </c>
      <c r="BM908" s="182" t="str">
        <f t="shared" si="568"/>
        <v/>
      </c>
      <c r="BN908" s="182" t="str">
        <f t="shared" si="569"/>
        <v/>
      </c>
      <c r="BO908" s="182" t="str">
        <f t="shared" si="570"/>
        <v/>
      </c>
      <c r="BP908" s="182" t="str">
        <f t="shared" si="571"/>
        <v/>
      </c>
      <c r="BQ908" s="182" t="str">
        <f t="shared" si="572"/>
        <v/>
      </c>
      <c r="BR908" s="182" t="str">
        <f t="shared" si="573"/>
        <v/>
      </c>
      <c r="BS908" s="182" t="str">
        <f t="shared" si="574"/>
        <v/>
      </c>
      <c r="BT908" s="182" t="str">
        <f t="shared" si="575"/>
        <v/>
      </c>
      <c r="BU908" s="183" t="str">
        <f t="shared" si="576"/>
        <v/>
      </c>
      <c r="BV908" s="184" t="str">
        <f>IF('Cálculos '!C914="","",AVERAGE(AN908:BU908))</f>
        <v/>
      </c>
    </row>
    <row r="909" spans="2:74" ht="17.25" hidden="1" thickBot="1" x14ac:dyDescent="0.35">
      <c r="B909" s="165">
        <f t="shared" si="541"/>
        <v>907</v>
      </c>
      <c r="C909" s="171" t="str">
        <f>IF('Cálculos '!J915="","",'Cálculos '!J915)</f>
        <v/>
      </c>
      <c r="D909" s="172" t="str">
        <f>IF('Cálculos '!K915="","",'Cálculos '!K915)</f>
        <v/>
      </c>
      <c r="E909" s="172" t="str">
        <f>IF('Cálculos '!L915="","",'Cálculos '!L915)</f>
        <v/>
      </c>
      <c r="F909" s="172" t="str">
        <f>IF('Cálculos '!M915="","",'Cálculos '!M915)</f>
        <v/>
      </c>
      <c r="G909" s="172" t="str">
        <f>IF('Cálculos '!N915="","",'Cálculos '!N915)</f>
        <v/>
      </c>
      <c r="H909" s="172" t="str">
        <f>IF('Cálculos '!O915="","",'Cálculos '!O915)</f>
        <v/>
      </c>
      <c r="I909" s="172" t="str">
        <f>IF('Cálculos '!P915="","",'Cálculos '!P915)</f>
        <v/>
      </c>
      <c r="J909" s="172" t="str">
        <f>IF('Cálculos '!Q915="","",'Cálculos '!Q915)</f>
        <v/>
      </c>
      <c r="K909" s="172" t="str">
        <f>IF('Cálculos '!R915="","",'Cálculos '!R915)</f>
        <v/>
      </c>
      <c r="L909" s="172" t="str">
        <f>IF('Cálculos '!S915="","",'Cálculos '!S915)</f>
        <v/>
      </c>
      <c r="M909" s="172" t="str">
        <f>IF('Cálculos '!T915="","",'Cálculos '!T915)</f>
        <v/>
      </c>
      <c r="N909" s="172" t="str">
        <f>IF('Cálculos '!U915="","",'Cálculos '!U915)</f>
        <v/>
      </c>
      <c r="O909" s="172" t="str">
        <f>IF('Cálculos '!V915="","",'Cálculos '!V915)</f>
        <v/>
      </c>
      <c r="P909" s="172" t="str">
        <f>IF('Cálculos '!W915="","",'Cálculos '!W915)</f>
        <v/>
      </c>
      <c r="Q909" s="172" t="str">
        <f>IF('Cálculos '!X915="","",'Cálculos '!X915)</f>
        <v/>
      </c>
      <c r="R909" s="172" t="str">
        <f>IF('Cálculos '!Y915="","",'Cálculos '!Y915)</f>
        <v/>
      </c>
      <c r="S909" s="172" t="str">
        <f>IF('Cálculos '!Z915="","",'Cálculos '!Z915)</f>
        <v/>
      </c>
      <c r="T909" s="172" t="str">
        <f>IF('Cálculos '!AA915="","",'Cálculos '!AA915)</f>
        <v/>
      </c>
      <c r="U909" s="172" t="str">
        <f>IF('Cálculos '!AB915="","",'Cálculos '!AB915)</f>
        <v/>
      </c>
      <c r="V909" s="172" t="str">
        <f>IF('Cálculos '!AC915="","",'Cálculos '!AC915)</f>
        <v/>
      </c>
      <c r="W909" s="172" t="str">
        <f>IF('Cálculos '!AD915="","",'Cálculos '!AD915)</f>
        <v/>
      </c>
      <c r="X909" s="172" t="str">
        <f>IF('Cálculos '!AE915="","",'Cálculos '!AE915)</f>
        <v/>
      </c>
      <c r="Y909" s="172" t="str">
        <f>IF('Cálculos '!AF915="","",'Cálculos '!AF915)</f>
        <v/>
      </c>
      <c r="Z909" s="172" t="str">
        <f>IF('Cálculos '!AG915="","",'Cálculos '!AG915)</f>
        <v/>
      </c>
      <c r="AA909" s="172" t="str">
        <f>IF('Cálculos '!AH915="","",'Cálculos '!AH915)</f>
        <v/>
      </c>
      <c r="AB909" s="172" t="str">
        <f>IF('Cálculos '!AI915="","",'Cálculos '!AI915)</f>
        <v/>
      </c>
      <c r="AC909" s="172" t="str">
        <f>IF('Cálculos '!AJ915="","",'Cálculos '!AJ915)</f>
        <v/>
      </c>
      <c r="AD909" s="172" t="str">
        <f>IF('Cálculos '!AK915="","",'Cálculos '!AK915)</f>
        <v/>
      </c>
      <c r="AE909" s="172" t="str">
        <f>IF('Cálculos '!AL915="","",'Cálculos '!AL915)</f>
        <v/>
      </c>
      <c r="AF909" s="172" t="str">
        <f>IF('Cálculos '!AM915="","",'Cálculos '!AM915)</f>
        <v/>
      </c>
      <c r="AG909" s="172" t="str">
        <f>IF('Cálculos '!AN915="","",'Cálculos '!AN915)</f>
        <v/>
      </c>
      <c r="AH909" s="172" t="str">
        <f>IF('Cálculos '!AO915="","",'Cálculos '!AO915)</f>
        <v/>
      </c>
      <c r="AI909" s="172" t="str">
        <f>IF('Cálculos '!AP915="","",'Cálculos '!AP915)</f>
        <v/>
      </c>
      <c r="AJ909" s="443" t="str">
        <f>IF('Cálculos '!AQ915="","",'Cálculos '!AQ915)</f>
        <v/>
      </c>
      <c r="AK909" s="446" t="str">
        <f>IF('Cálculos '!D915="","",AVERAGE(C909:AJ909))</f>
        <v/>
      </c>
      <c r="AM909" s="181">
        <f t="shared" si="542"/>
        <v>907</v>
      </c>
      <c r="AN909" s="284" t="str">
        <f t="shared" si="543"/>
        <v/>
      </c>
      <c r="AO909" s="285" t="str">
        <f t="shared" si="544"/>
        <v/>
      </c>
      <c r="AP909" s="285" t="str">
        <f t="shared" si="545"/>
        <v/>
      </c>
      <c r="AQ909" s="285" t="str">
        <f t="shared" si="546"/>
        <v/>
      </c>
      <c r="AR909" s="182" t="str">
        <f t="shared" si="547"/>
        <v/>
      </c>
      <c r="AS909" s="182" t="str">
        <f t="shared" si="548"/>
        <v/>
      </c>
      <c r="AT909" s="182" t="str">
        <f t="shared" si="549"/>
        <v/>
      </c>
      <c r="AU909" s="182" t="str">
        <f t="shared" si="550"/>
        <v/>
      </c>
      <c r="AV909" s="182" t="str">
        <f t="shared" si="551"/>
        <v/>
      </c>
      <c r="AW909" s="182" t="str">
        <f t="shared" si="552"/>
        <v/>
      </c>
      <c r="AX909" s="182" t="str">
        <f t="shared" si="553"/>
        <v/>
      </c>
      <c r="AY909" s="182" t="str">
        <f t="shared" si="554"/>
        <v/>
      </c>
      <c r="AZ909" s="182" t="str">
        <f t="shared" si="555"/>
        <v/>
      </c>
      <c r="BA909" s="182" t="str">
        <f t="shared" si="556"/>
        <v/>
      </c>
      <c r="BB909" s="182" t="str">
        <f t="shared" si="557"/>
        <v/>
      </c>
      <c r="BC909" s="182" t="str">
        <f t="shared" si="558"/>
        <v/>
      </c>
      <c r="BD909" s="182" t="str">
        <f t="shared" si="559"/>
        <v/>
      </c>
      <c r="BE909" s="182" t="str">
        <f t="shared" si="560"/>
        <v/>
      </c>
      <c r="BF909" s="182" t="str">
        <f t="shared" si="561"/>
        <v/>
      </c>
      <c r="BG909" s="182" t="str">
        <f t="shared" si="562"/>
        <v/>
      </c>
      <c r="BH909" s="182" t="str">
        <f t="shared" si="563"/>
        <v/>
      </c>
      <c r="BI909" s="182" t="str">
        <f t="shared" si="564"/>
        <v/>
      </c>
      <c r="BJ909" s="182" t="str">
        <f t="shared" si="565"/>
        <v/>
      </c>
      <c r="BK909" s="182" t="str">
        <f t="shared" si="566"/>
        <v/>
      </c>
      <c r="BL909" s="182" t="str">
        <f t="shared" si="567"/>
        <v/>
      </c>
      <c r="BM909" s="182" t="str">
        <f t="shared" si="568"/>
        <v/>
      </c>
      <c r="BN909" s="182" t="str">
        <f t="shared" si="569"/>
        <v/>
      </c>
      <c r="BO909" s="182" t="str">
        <f t="shared" si="570"/>
        <v/>
      </c>
      <c r="BP909" s="182" t="str">
        <f t="shared" si="571"/>
        <v/>
      </c>
      <c r="BQ909" s="182" t="str">
        <f t="shared" si="572"/>
        <v/>
      </c>
      <c r="BR909" s="182" t="str">
        <f t="shared" si="573"/>
        <v/>
      </c>
      <c r="BS909" s="182" t="str">
        <f t="shared" si="574"/>
        <v/>
      </c>
      <c r="BT909" s="182" t="str">
        <f t="shared" si="575"/>
        <v/>
      </c>
      <c r="BU909" s="183" t="str">
        <f t="shared" si="576"/>
        <v/>
      </c>
      <c r="BV909" s="184" t="str">
        <f>IF('Cálculos '!C915="","",AVERAGE(AN909:BU909))</f>
        <v/>
      </c>
    </row>
    <row r="910" spans="2:74" ht="17.25" hidden="1" thickBot="1" x14ac:dyDescent="0.35">
      <c r="B910" s="165">
        <f t="shared" si="541"/>
        <v>908</v>
      </c>
      <c r="C910" s="171" t="str">
        <f>IF('Cálculos '!J916="","",'Cálculos '!J916)</f>
        <v/>
      </c>
      <c r="D910" s="172" t="str">
        <f>IF('Cálculos '!K916="","",'Cálculos '!K916)</f>
        <v/>
      </c>
      <c r="E910" s="172" t="str">
        <f>IF('Cálculos '!L916="","",'Cálculos '!L916)</f>
        <v/>
      </c>
      <c r="F910" s="172" t="str">
        <f>IF('Cálculos '!M916="","",'Cálculos '!M916)</f>
        <v/>
      </c>
      <c r="G910" s="172" t="str">
        <f>IF('Cálculos '!N916="","",'Cálculos '!N916)</f>
        <v/>
      </c>
      <c r="H910" s="172" t="str">
        <f>IF('Cálculos '!O916="","",'Cálculos '!O916)</f>
        <v/>
      </c>
      <c r="I910" s="172" t="str">
        <f>IF('Cálculos '!P916="","",'Cálculos '!P916)</f>
        <v/>
      </c>
      <c r="J910" s="172" t="str">
        <f>IF('Cálculos '!Q916="","",'Cálculos '!Q916)</f>
        <v/>
      </c>
      <c r="K910" s="172" t="str">
        <f>IF('Cálculos '!R916="","",'Cálculos '!R916)</f>
        <v/>
      </c>
      <c r="L910" s="172" t="str">
        <f>IF('Cálculos '!S916="","",'Cálculos '!S916)</f>
        <v/>
      </c>
      <c r="M910" s="172" t="str">
        <f>IF('Cálculos '!T916="","",'Cálculos '!T916)</f>
        <v/>
      </c>
      <c r="N910" s="172" t="str">
        <f>IF('Cálculos '!U916="","",'Cálculos '!U916)</f>
        <v/>
      </c>
      <c r="O910" s="172" t="str">
        <f>IF('Cálculos '!V916="","",'Cálculos '!V916)</f>
        <v/>
      </c>
      <c r="P910" s="172" t="str">
        <f>IF('Cálculos '!W916="","",'Cálculos '!W916)</f>
        <v/>
      </c>
      <c r="Q910" s="172" t="str">
        <f>IF('Cálculos '!X916="","",'Cálculos '!X916)</f>
        <v/>
      </c>
      <c r="R910" s="172" t="str">
        <f>IF('Cálculos '!Y916="","",'Cálculos '!Y916)</f>
        <v/>
      </c>
      <c r="S910" s="172" t="str">
        <f>IF('Cálculos '!Z916="","",'Cálculos '!Z916)</f>
        <v/>
      </c>
      <c r="T910" s="172" t="str">
        <f>IF('Cálculos '!AA916="","",'Cálculos '!AA916)</f>
        <v/>
      </c>
      <c r="U910" s="172" t="str">
        <f>IF('Cálculos '!AB916="","",'Cálculos '!AB916)</f>
        <v/>
      </c>
      <c r="V910" s="172" t="str">
        <f>IF('Cálculos '!AC916="","",'Cálculos '!AC916)</f>
        <v/>
      </c>
      <c r="W910" s="172" t="str">
        <f>IF('Cálculos '!AD916="","",'Cálculos '!AD916)</f>
        <v/>
      </c>
      <c r="X910" s="172" t="str">
        <f>IF('Cálculos '!AE916="","",'Cálculos '!AE916)</f>
        <v/>
      </c>
      <c r="Y910" s="172" t="str">
        <f>IF('Cálculos '!AF916="","",'Cálculos '!AF916)</f>
        <v/>
      </c>
      <c r="Z910" s="172" t="str">
        <f>IF('Cálculos '!AG916="","",'Cálculos '!AG916)</f>
        <v/>
      </c>
      <c r="AA910" s="172" t="str">
        <f>IF('Cálculos '!AH916="","",'Cálculos '!AH916)</f>
        <v/>
      </c>
      <c r="AB910" s="172" t="str">
        <f>IF('Cálculos '!AI916="","",'Cálculos '!AI916)</f>
        <v/>
      </c>
      <c r="AC910" s="172" t="str">
        <f>IF('Cálculos '!AJ916="","",'Cálculos '!AJ916)</f>
        <v/>
      </c>
      <c r="AD910" s="172" t="str">
        <f>IF('Cálculos '!AK916="","",'Cálculos '!AK916)</f>
        <v/>
      </c>
      <c r="AE910" s="172" t="str">
        <f>IF('Cálculos '!AL916="","",'Cálculos '!AL916)</f>
        <v/>
      </c>
      <c r="AF910" s="172" t="str">
        <f>IF('Cálculos '!AM916="","",'Cálculos '!AM916)</f>
        <v/>
      </c>
      <c r="AG910" s="172" t="str">
        <f>IF('Cálculos '!AN916="","",'Cálculos '!AN916)</f>
        <v/>
      </c>
      <c r="AH910" s="172" t="str">
        <f>IF('Cálculos '!AO916="","",'Cálculos '!AO916)</f>
        <v/>
      </c>
      <c r="AI910" s="172" t="str">
        <f>IF('Cálculos '!AP916="","",'Cálculos '!AP916)</f>
        <v/>
      </c>
      <c r="AJ910" s="443" t="str">
        <f>IF('Cálculos '!AQ916="","",'Cálculos '!AQ916)</f>
        <v/>
      </c>
      <c r="AK910" s="446" t="str">
        <f>IF('Cálculos '!D916="","",AVERAGE(C910:AJ910))</f>
        <v/>
      </c>
      <c r="AM910" s="181">
        <f t="shared" si="542"/>
        <v>908</v>
      </c>
      <c r="AN910" s="284" t="str">
        <f t="shared" si="543"/>
        <v/>
      </c>
      <c r="AO910" s="285" t="str">
        <f t="shared" si="544"/>
        <v/>
      </c>
      <c r="AP910" s="285" t="str">
        <f t="shared" si="545"/>
        <v/>
      </c>
      <c r="AQ910" s="285" t="str">
        <f t="shared" si="546"/>
        <v/>
      </c>
      <c r="AR910" s="182" t="str">
        <f t="shared" si="547"/>
        <v/>
      </c>
      <c r="AS910" s="182" t="str">
        <f t="shared" si="548"/>
        <v/>
      </c>
      <c r="AT910" s="182" t="str">
        <f t="shared" si="549"/>
        <v/>
      </c>
      <c r="AU910" s="182" t="str">
        <f t="shared" si="550"/>
        <v/>
      </c>
      <c r="AV910" s="182" t="str">
        <f t="shared" si="551"/>
        <v/>
      </c>
      <c r="AW910" s="182" t="str">
        <f t="shared" si="552"/>
        <v/>
      </c>
      <c r="AX910" s="182" t="str">
        <f t="shared" si="553"/>
        <v/>
      </c>
      <c r="AY910" s="182" t="str">
        <f t="shared" si="554"/>
        <v/>
      </c>
      <c r="AZ910" s="182" t="str">
        <f t="shared" si="555"/>
        <v/>
      </c>
      <c r="BA910" s="182" t="str">
        <f t="shared" si="556"/>
        <v/>
      </c>
      <c r="BB910" s="182" t="str">
        <f t="shared" si="557"/>
        <v/>
      </c>
      <c r="BC910" s="182" t="str">
        <f t="shared" si="558"/>
        <v/>
      </c>
      <c r="BD910" s="182" t="str">
        <f t="shared" si="559"/>
        <v/>
      </c>
      <c r="BE910" s="182" t="str">
        <f t="shared" si="560"/>
        <v/>
      </c>
      <c r="BF910" s="182" t="str">
        <f t="shared" si="561"/>
        <v/>
      </c>
      <c r="BG910" s="182" t="str">
        <f t="shared" si="562"/>
        <v/>
      </c>
      <c r="BH910" s="182" t="str">
        <f t="shared" si="563"/>
        <v/>
      </c>
      <c r="BI910" s="182" t="str">
        <f t="shared" si="564"/>
        <v/>
      </c>
      <c r="BJ910" s="182" t="str">
        <f t="shared" si="565"/>
        <v/>
      </c>
      <c r="BK910" s="182" t="str">
        <f t="shared" si="566"/>
        <v/>
      </c>
      <c r="BL910" s="182" t="str">
        <f t="shared" si="567"/>
        <v/>
      </c>
      <c r="BM910" s="182" t="str">
        <f t="shared" si="568"/>
        <v/>
      </c>
      <c r="BN910" s="182" t="str">
        <f t="shared" si="569"/>
        <v/>
      </c>
      <c r="BO910" s="182" t="str">
        <f t="shared" si="570"/>
        <v/>
      </c>
      <c r="BP910" s="182" t="str">
        <f t="shared" si="571"/>
        <v/>
      </c>
      <c r="BQ910" s="182" t="str">
        <f t="shared" si="572"/>
        <v/>
      </c>
      <c r="BR910" s="182" t="str">
        <f t="shared" si="573"/>
        <v/>
      </c>
      <c r="BS910" s="182" t="str">
        <f t="shared" si="574"/>
        <v/>
      </c>
      <c r="BT910" s="182" t="str">
        <f t="shared" si="575"/>
        <v/>
      </c>
      <c r="BU910" s="183" t="str">
        <f t="shared" si="576"/>
        <v/>
      </c>
      <c r="BV910" s="184" t="str">
        <f>IF('Cálculos '!C916="","",AVERAGE(AN910:BU910))</f>
        <v/>
      </c>
    </row>
    <row r="911" spans="2:74" ht="17.25" hidden="1" thickBot="1" x14ac:dyDescent="0.35">
      <c r="B911" s="165">
        <f t="shared" si="541"/>
        <v>909</v>
      </c>
      <c r="C911" s="171" t="str">
        <f>IF('Cálculos '!J917="","",'Cálculos '!J917)</f>
        <v/>
      </c>
      <c r="D911" s="172" t="str">
        <f>IF('Cálculos '!K917="","",'Cálculos '!K917)</f>
        <v/>
      </c>
      <c r="E911" s="172" t="str">
        <f>IF('Cálculos '!L917="","",'Cálculos '!L917)</f>
        <v/>
      </c>
      <c r="F911" s="172" t="str">
        <f>IF('Cálculos '!M917="","",'Cálculos '!M917)</f>
        <v/>
      </c>
      <c r="G911" s="172" t="str">
        <f>IF('Cálculos '!N917="","",'Cálculos '!N917)</f>
        <v/>
      </c>
      <c r="H911" s="172" t="str">
        <f>IF('Cálculos '!O917="","",'Cálculos '!O917)</f>
        <v/>
      </c>
      <c r="I911" s="172" t="str">
        <f>IF('Cálculos '!P917="","",'Cálculos '!P917)</f>
        <v/>
      </c>
      <c r="J911" s="172" t="str">
        <f>IF('Cálculos '!Q917="","",'Cálculos '!Q917)</f>
        <v/>
      </c>
      <c r="K911" s="172" t="str">
        <f>IF('Cálculos '!R917="","",'Cálculos '!R917)</f>
        <v/>
      </c>
      <c r="L911" s="172" t="str">
        <f>IF('Cálculos '!S917="","",'Cálculos '!S917)</f>
        <v/>
      </c>
      <c r="M911" s="172" t="str">
        <f>IF('Cálculos '!T917="","",'Cálculos '!T917)</f>
        <v/>
      </c>
      <c r="N911" s="172" t="str">
        <f>IF('Cálculos '!U917="","",'Cálculos '!U917)</f>
        <v/>
      </c>
      <c r="O911" s="172" t="str">
        <f>IF('Cálculos '!V917="","",'Cálculos '!V917)</f>
        <v/>
      </c>
      <c r="P911" s="172" t="str">
        <f>IF('Cálculos '!W917="","",'Cálculos '!W917)</f>
        <v/>
      </c>
      <c r="Q911" s="172" t="str">
        <f>IF('Cálculos '!X917="","",'Cálculos '!X917)</f>
        <v/>
      </c>
      <c r="R911" s="172" t="str">
        <f>IF('Cálculos '!Y917="","",'Cálculos '!Y917)</f>
        <v/>
      </c>
      <c r="S911" s="172" t="str">
        <f>IF('Cálculos '!Z917="","",'Cálculos '!Z917)</f>
        <v/>
      </c>
      <c r="T911" s="172" t="str">
        <f>IF('Cálculos '!AA917="","",'Cálculos '!AA917)</f>
        <v/>
      </c>
      <c r="U911" s="172" t="str">
        <f>IF('Cálculos '!AB917="","",'Cálculos '!AB917)</f>
        <v/>
      </c>
      <c r="V911" s="172" t="str">
        <f>IF('Cálculos '!AC917="","",'Cálculos '!AC917)</f>
        <v/>
      </c>
      <c r="W911" s="172" t="str">
        <f>IF('Cálculos '!AD917="","",'Cálculos '!AD917)</f>
        <v/>
      </c>
      <c r="X911" s="172" t="str">
        <f>IF('Cálculos '!AE917="","",'Cálculos '!AE917)</f>
        <v/>
      </c>
      <c r="Y911" s="172" t="str">
        <f>IF('Cálculos '!AF917="","",'Cálculos '!AF917)</f>
        <v/>
      </c>
      <c r="Z911" s="172" t="str">
        <f>IF('Cálculos '!AG917="","",'Cálculos '!AG917)</f>
        <v/>
      </c>
      <c r="AA911" s="172" t="str">
        <f>IF('Cálculos '!AH917="","",'Cálculos '!AH917)</f>
        <v/>
      </c>
      <c r="AB911" s="172" t="str">
        <f>IF('Cálculos '!AI917="","",'Cálculos '!AI917)</f>
        <v/>
      </c>
      <c r="AC911" s="172" t="str">
        <f>IF('Cálculos '!AJ917="","",'Cálculos '!AJ917)</f>
        <v/>
      </c>
      <c r="AD911" s="172" t="str">
        <f>IF('Cálculos '!AK917="","",'Cálculos '!AK917)</f>
        <v/>
      </c>
      <c r="AE911" s="172" t="str">
        <f>IF('Cálculos '!AL917="","",'Cálculos '!AL917)</f>
        <v/>
      </c>
      <c r="AF911" s="172" t="str">
        <f>IF('Cálculos '!AM917="","",'Cálculos '!AM917)</f>
        <v/>
      </c>
      <c r="AG911" s="172" t="str">
        <f>IF('Cálculos '!AN917="","",'Cálculos '!AN917)</f>
        <v/>
      </c>
      <c r="AH911" s="172" t="str">
        <f>IF('Cálculos '!AO917="","",'Cálculos '!AO917)</f>
        <v/>
      </c>
      <c r="AI911" s="172" t="str">
        <f>IF('Cálculos '!AP917="","",'Cálculos '!AP917)</f>
        <v/>
      </c>
      <c r="AJ911" s="443" t="str">
        <f>IF('Cálculos '!AQ917="","",'Cálculos '!AQ917)</f>
        <v/>
      </c>
      <c r="AK911" s="446" t="str">
        <f>IF('Cálculos '!D917="","",AVERAGE(C911:AJ911))</f>
        <v/>
      </c>
      <c r="AM911" s="181">
        <f t="shared" si="542"/>
        <v>909</v>
      </c>
      <c r="AN911" s="284" t="str">
        <f t="shared" si="543"/>
        <v/>
      </c>
      <c r="AO911" s="285" t="str">
        <f t="shared" si="544"/>
        <v/>
      </c>
      <c r="AP911" s="285" t="str">
        <f t="shared" si="545"/>
        <v/>
      </c>
      <c r="AQ911" s="285" t="str">
        <f t="shared" si="546"/>
        <v/>
      </c>
      <c r="AR911" s="182" t="str">
        <f t="shared" si="547"/>
        <v/>
      </c>
      <c r="AS911" s="182" t="str">
        <f t="shared" si="548"/>
        <v/>
      </c>
      <c r="AT911" s="182" t="str">
        <f t="shared" si="549"/>
        <v/>
      </c>
      <c r="AU911" s="182" t="str">
        <f t="shared" si="550"/>
        <v/>
      </c>
      <c r="AV911" s="182" t="str">
        <f t="shared" si="551"/>
        <v/>
      </c>
      <c r="AW911" s="182" t="str">
        <f t="shared" si="552"/>
        <v/>
      </c>
      <c r="AX911" s="182" t="str">
        <f t="shared" si="553"/>
        <v/>
      </c>
      <c r="AY911" s="182" t="str">
        <f t="shared" si="554"/>
        <v/>
      </c>
      <c r="AZ911" s="182" t="str">
        <f t="shared" si="555"/>
        <v/>
      </c>
      <c r="BA911" s="182" t="str">
        <f t="shared" si="556"/>
        <v/>
      </c>
      <c r="BB911" s="182" t="str">
        <f t="shared" si="557"/>
        <v/>
      </c>
      <c r="BC911" s="182" t="str">
        <f t="shared" si="558"/>
        <v/>
      </c>
      <c r="BD911" s="182" t="str">
        <f t="shared" si="559"/>
        <v/>
      </c>
      <c r="BE911" s="182" t="str">
        <f t="shared" si="560"/>
        <v/>
      </c>
      <c r="BF911" s="182" t="str">
        <f t="shared" si="561"/>
        <v/>
      </c>
      <c r="BG911" s="182" t="str">
        <f t="shared" si="562"/>
        <v/>
      </c>
      <c r="BH911" s="182" t="str">
        <f t="shared" si="563"/>
        <v/>
      </c>
      <c r="BI911" s="182" t="str">
        <f t="shared" si="564"/>
        <v/>
      </c>
      <c r="BJ911" s="182" t="str">
        <f t="shared" si="565"/>
        <v/>
      </c>
      <c r="BK911" s="182" t="str">
        <f t="shared" si="566"/>
        <v/>
      </c>
      <c r="BL911" s="182" t="str">
        <f t="shared" si="567"/>
        <v/>
      </c>
      <c r="BM911" s="182" t="str">
        <f t="shared" si="568"/>
        <v/>
      </c>
      <c r="BN911" s="182" t="str">
        <f t="shared" si="569"/>
        <v/>
      </c>
      <c r="BO911" s="182" t="str">
        <f t="shared" si="570"/>
        <v/>
      </c>
      <c r="BP911" s="182" t="str">
        <f t="shared" si="571"/>
        <v/>
      </c>
      <c r="BQ911" s="182" t="str">
        <f t="shared" si="572"/>
        <v/>
      </c>
      <c r="BR911" s="182" t="str">
        <f t="shared" si="573"/>
        <v/>
      </c>
      <c r="BS911" s="182" t="str">
        <f t="shared" si="574"/>
        <v/>
      </c>
      <c r="BT911" s="182" t="str">
        <f t="shared" si="575"/>
        <v/>
      </c>
      <c r="BU911" s="183" t="str">
        <f t="shared" si="576"/>
        <v/>
      </c>
      <c r="BV911" s="184" t="str">
        <f>IF('Cálculos '!C917="","",AVERAGE(AN911:BU911))</f>
        <v/>
      </c>
    </row>
    <row r="912" spans="2:74" ht="17.25" hidden="1" thickBot="1" x14ac:dyDescent="0.35">
      <c r="B912" s="165">
        <f t="shared" si="541"/>
        <v>910</v>
      </c>
      <c r="C912" s="171" t="str">
        <f>IF('Cálculos '!J918="","",'Cálculos '!J918)</f>
        <v/>
      </c>
      <c r="D912" s="172" t="str">
        <f>IF('Cálculos '!K918="","",'Cálculos '!K918)</f>
        <v/>
      </c>
      <c r="E912" s="172" t="str">
        <f>IF('Cálculos '!L918="","",'Cálculos '!L918)</f>
        <v/>
      </c>
      <c r="F912" s="172" t="str">
        <f>IF('Cálculos '!M918="","",'Cálculos '!M918)</f>
        <v/>
      </c>
      <c r="G912" s="172" t="str">
        <f>IF('Cálculos '!N918="","",'Cálculos '!N918)</f>
        <v/>
      </c>
      <c r="H912" s="172" t="str">
        <f>IF('Cálculos '!O918="","",'Cálculos '!O918)</f>
        <v/>
      </c>
      <c r="I912" s="172" t="str">
        <f>IF('Cálculos '!P918="","",'Cálculos '!P918)</f>
        <v/>
      </c>
      <c r="J912" s="172" t="str">
        <f>IF('Cálculos '!Q918="","",'Cálculos '!Q918)</f>
        <v/>
      </c>
      <c r="K912" s="172" t="str">
        <f>IF('Cálculos '!R918="","",'Cálculos '!R918)</f>
        <v/>
      </c>
      <c r="L912" s="172" t="str">
        <f>IF('Cálculos '!S918="","",'Cálculos '!S918)</f>
        <v/>
      </c>
      <c r="M912" s="172" t="str">
        <f>IF('Cálculos '!T918="","",'Cálculos '!T918)</f>
        <v/>
      </c>
      <c r="N912" s="172" t="str">
        <f>IF('Cálculos '!U918="","",'Cálculos '!U918)</f>
        <v/>
      </c>
      <c r="O912" s="172" t="str">
        <f>IF('Cálculos '!V918="","",'Cálculos '!V918)</f>
        <v/>
      </c>
      <c r="P912" s="172" t="str">
        <f>IF('Cálculos '!W918="","",'Cálculos '!W918)</f>
        <v/>
      </c>
      <c r="Q912" s="172" t="str">
        <f>IF('Cálculos '!X918="","",'Cálculos '!X918)</f>
        <v/>
      </c>
      <c r="R912" s="172" t="str">
        <f>IF('Cálculos '!Y918="","",'Cálculos '!Y918)</f>
        <v/>
      </c>
      <c r="S912" s="172" t="str">
        <f>IF('Cálculos '!Z918="","",'Cálculos '!Z918)</f>
        <v/>
      </c>
      <c r="T912" s="172" t="str">
        <f>IF('Cálculos '!AA918="","",'Cálculos '!AA918)</f>
        <v/>
      </c>
      <c r="U912" s="172" t="str">
        <f>IF('Cálculos '!AB918="","",'Cálculos '!AB918)</f>
        <v/>
      </c>
      <c r="V912" s="172" t="str">
        <f>IF('Cálculos '!AC918="","",'Cálculos '!AC918)</f>
        <v/>
      </c>
      <c r="W912" s="172" t="str">
        <f>IF('Cálculos '!AD918="","",'Cálculos '!AD918)</f>
        <v/>
      </c>
      <c r="X912" s="172" t="str">
        <f>IF('Cálculos '!AE918="","",'Cálculos '!AE918)</f>
        <v/>
      </c>
      <c r="Y912" s="172" t="str">
        <f>IF('Cálculos '!AF918="","",'Cálculos '!AF918)</f>
        <v/>
      </c>
      <c r="Z912" s="172" t="str">
        <f>IF('Cálculos '!AG918="","",'Cálculos '!AG918)</f>
        <v/>
      </c>
      <c r="AA912" s="172" t="str">
        <f>IF('Cálculos '!AH918="","",'Cálculos '!AH918)</f>
        <v/>
      </c>
      <c r="AB912" s="172" t="str">
        <f>IF('Cálculos '!AI918="","",'Cálculos '!AI918)</f>
        <v/>
      </c>
      <c r="AC912" s="172" t="str">
        <f>IF('Cálculos '!AJ918="","",'Cálculos '!AJ918)</f>
        <v/>
      </c>
      <c r="AD912" s="172" t="str">
        <f>IF('Cálculos '!AK918="","",'Cálculos '!AK918)</f>
        <v/>
      </c>
      <c r="AE912" s="172" t="str">
        <f>IF('Cálculos '!AL918="","",'Cálculos '!AL918)</f>
        <v/>
      </c>
      <c r="AF912" s="172" t="str">
        <f>IF('Cálculos '!AM918="","",'Cálculos '!AM918)</f>
        <v/>
      </c>
      <c r="AG912" s="172" t="str">
        <f>IF('Cálculos '!AN918="","",'Cálculos '!AN918)</f>
        <v/>
      </c>
      <c r="AH912" s="172" t="str">
        <f>IF('Cálculos '!AO918="","",'Cálculos '!AO918)</f>
        <v/>
      </c>
      <c r="AI912" s="172" t="str">
        <f>IF('Cálculos '!AP918="","",'Cálculos '!AP918)</f>
        <v/>
      </c>
      <c r="AJ912" s="443" t="str">
        <f>IF('Cálculos '!AQ918="","",'Cálculos '!AQ918)</f>
        <v/>
      </c>
      <c r="AK912" s="446" t="str">
        <f>IF('Cálculos '!D918="","",AVERAGE(C912:AJ912))</f>
        <v/>
      </c>
      <c r="AM912" s="181">
        <f t="shared" si="542"/>
        <v>910</v>
      </c>
      <c r="AN912" s="284" t="str">
        <f t="shared" si="543"/>
        <v/>
      </c>
      <c r="AO912" s="285" t="str">
        <f t="shared" si="544"/>
        <v/>
      </c>
      <c r="AP912" s="285" t="str">
        <f t="shared" si="545"/>
        <v/>
      </c>
      <c r="AQ912" s="285" t="str">
        <f t="shared" si="546"/>
        <v/>
      </c>
      <c r="AR912" s="182" t="str">
        <f t="shared" si="547"/>
        <v/>
      </c>
      <c r="AS912" s="182" t="str">
        <f t="shared" si="548"/>
        <v/>
      </c>
      <c r="AT912" s="182" t="str">
        <f t="shared" si="549"/>
        <v/>
      </c>
      <c r="AU912" s="182" t="str">
        <f t="shared" si="550"/>
        <v/>
      </c>
      <c r="AV912" s="182" t="str">
        <f t="shared" si="551"/>
        <v/>
      </c>
      <c r="AW912" s="182" t="str">
        <f t="shared" si="552"/>
        <v/>
      </c>
      <c r="AX912" s="182" t="str">
        <f t="shared" si="553"/>
        <v/>
      </c>
      <c r="AY912" s="182" t="str">
        <f t="shared" si="554"/>
        <v/>
      </c>
      <c r="AZ912" s="182" t="str">
        <f t="shared" si="555"/>
        <v/>
      </c>
      <c r="BA912" s="182" t="str">
        <f t="shared" si="556"/>
        <v/>
      </c>
      <c r="BB912" s="182" t="str">
        <f t="shared" si="557"/>
        <v/>
      </c>
      <c r="BC912" s="182" t="str">
        <f t="shared" si="558"/>
        <v/>
      </c>
      <c r="BD912" s="182" t="str">
        <f t="shared" si="559"/>
        <v/>
      </c>
      <c r="BE912" s="182" t="str">
        <f t="shared" si="560"/>
        <v/>
      </c>
      <c r="BF912" s="182" t="str">
        <f t="shared" si="561"/>
        <v/>
      </c>
      <c r="BG912" s="182" t="str">
        <f t="shared" si="562"/>
        <v/>
      </c>
      <c r="BH912" s="182" t="str">
        <f t="shared" si="563"/>
        <v/>
      </c>
      <c r="BI912" s="182" t="str">
        <f t="shared" si="564"/>
        <v/>
      </c>
      <c r="BJ912" s="182" t="str">
        <f t="shared" si="565"/>
        <v/>
      </c>
      <c r="BK912" s="182" t="str">
        <f t="shared" si="566"/>
        <v/>
      </c>
      <c r="BL912" s="182" t="str">
        <f t="shared" si="567"/>
        <v/>
      </c>
      <c r="BM912" s="182" t="str">
        <f t="shared" si="568"/>
        <v/>
      </c>
      <c r="BN912" s="182" t="str">
        <f t="shared" si="569"/>
        <v/>
      </c>
      <c r="BO912" s="182" t="str">
        <f t="shared" si="570"/>
        <v/>
      </c>
      <c r="BP912" s="182" t="str">
        <f t="shared" si="571"/>
        <v/>
      </c>
      <c r="BQ912" s="182" t="str">
        <f t="shared" si="572"/>
        <v/>
      </c>
      <c r="BR912" s="182" t="str">
        <f t="shared" si="573"/>
        <v/>
      </c>
      <c r="BS912" s="182" t="str">
        <f t="shared" si="574"/>
        <v/>
      </c>
      <c r="BT912" s="182" t="str">
        <f t="shared" si="575"/>
        <v/>
      </c>
      <c r="BU912" s="183" t="str">
        <f t="shared" si="576"/>
        <v/>
      </c>
      <c r="BV912" s="184" t="str">
        <f>IF('Cálculos '!C918="","",AVERAGE(AN912:BU912))</f>
        <v/>
      </c>
    </row>
    <row r="913" spans="2:74" ht="17.25" hidden="1" thickBot="1" x14ac:dyDescent="0.35">
      <c r="B913" s="165">
        <f t="shared" si="541"/>
        <v>911</v>
      </c>
      <c r="C913" s="171" t="str">
        <f>IF('Cálculos '!J919="","",'Cálculos '!J919)</f>
        <v/>
      </c>
      <c r="D913" s="172" t="str">
        <f>IF('Cálculos '!K919="","",'Cálculos '!K919)</f>
        <v/>
      </c>
      <c r="E913" s="172" t="str">
        <f>IF('Cálculos '!L919="","",'Cálculos '!L919)</f>
        <v/>
      </c>
      <c r="F913" s="172" t="str">
        <f>IF('Cálculos '!M919="","",'Cálculos '!M919)</f>
        <v/>
      </c>
      <c r="G913" s="172" t="str">
        <f>IF('Cálculos '!N919="","",'Cálculos '!N919)</f>
        <v/>
      </c>
      <c r="H913" s="172" t="str">
        <f>IF('Cálculos '!O919="","",'Cálculos '!O919)</f>
        <v/>
      </c>
      <c r="I913" s="172" t="str">
        <f>IF('Cálculos '!P919="","",'Cálculos '!P919)</f>
        <v/>
      </c>
      <c r="J913" s="172" t="str">
        <f>IF('Cálculos '!Q919="","",'Cálculos '!Q919)</f>
        <v/>
      </c>
      <c r="K913" s="172" t="str">
        <f>IF('Cálculos '!R919="","",'Cálculos '!R919)</f>
        <v/>
      </c>
      <c r="L913" s="172" t="str">
        <f>IF('Cálculos '!S919="","",'Cálculos '!S919)</f>
        <v/>
      </c>
      <c r="M913" s="172" t="str">
        <f>IF('Cálculos '!T919="","",'Cálculos '!T919)</f>
        <v/>
      </c>
      <c r="N913" s="172" t="str">
        <f>IF('Cálculos '!U919="","",'Cálculos '!U919)</f>
        <v/>
      </c>
      <c r="O913" s="172" t="str">
        <f>IF('Cálculos '!V919="","",'Cálculos '!V919)</f>
        <v/>
      </c>
      <c r="P913" s="172" t="str">
        <f>IF('Cálculos '!W919="","",'Cálculos '!W919)</f>
        <v/>
      </c>
      <c r="Q913" s="172" t="str">
        <f>IF('Cálculos '!X919="","",'Cálculos '!X919)</f>
        <v/>
      </c>
      <c r="R913" s="172" t="str">
        <f>IF('Cálculos '!Y919="","",'Cálculos '!Y919)</f>
        <v/>
      </c>
      <c r="S913" s="172" t="str">
        <f>IF('Cálculos '!Z919="","",'Cálculos '!Z919)</f>
        <v/>
      </c>
      <c r="T913" s="172" t="str">
        <f>IF('Cálculos '!AA919="","",'Cálculos '!AA919)</f>
        <v/>
      </c>
      <c r="U913" s="172" t="str">
        <f>IF('Cálculos '!AB919="","",'Cálculos '!AB919)</f>
        <v/>
      </c>
      <c r="V913" s="172" t="str">
        <f>IF('Cálculos '!AC919="","",'Cálculos '!AC919)</f>
        <v/>
      </c>
      <c r="W913" s="172" t="str">
        <f>IF('Cálculos '!AD919="","",'Cálculos '!AD919)</f>
        <v/>
      </c>
      <c r="X913" s="172" t="str">
        <f>IF('Cálculos '!AE919="","",'Cálculos '!AE919)</f>
        <v/>
      </c>
      <c r="Y913" s="172" t="str">
        <f>IF('Cálculos '!AF919="","",'Cálculos '!AF919)</f>
        <v/>
      </c>
      <c r="Z913" s="172" t="str">
        <f>IF('Cálculos '!AG919="","",'Cálculos '!AG919)</f>
        <v/>
      </c>
      <c r="AA913" s="172" t="str">
        <f>IF('Cálculos '!AH919="","",'Cálculos '!AH919)</f>
        <v/>
      </c>
      <c r="AB913" s="172" t="str">
        <f>IF('Cálculos '!AI919="","",'Cálculos '!AI919)</f>
        <v/>
      </c>
      <c r="AC913" s="172" t="str">
        <f>IF('Cálculos '!AJ919="","",'Cálculos '!AJ919)</f>
        <v/>
      </c>
      <c r="AD913" s="172" t="str">
        <f>IF('Cálculos '!AK919="","",'Cálculos '!AK919)</f>
        <v/>
      </c>
      <c r="AE913" s="172" t="str">
        <f>IF('Cálculos '!AL919="","",'Cálculos '!AL919)</f>
        <v/>
      </c>
      <c r="AF913" s="172" t="str">
        <f>IF('Cálculos '!AM919="","",'Cálculos '!AM919)</f>
        <v/>
      </c>
      <c r="AG913" s="172" t="str">
        <f>IF('Cálculos '!AN919="","",'Cálculos '!AN919)</f>
        <v/>
      </c>
      <c r="AH913" s="172" t="str">
        <f>IF('Cálculos '!AO919="","",'Cálculos '!AO919)</f>
        <v/>
      </c>
      <c r="AI913" s="172" t="str">
        <f>IF('Cálculos '!AP919="","",'Cálculos '!AP919)</f>
        <v/>
      </c>
      <c r="AJ913" s="443" t="str">
        <f>IF('Cálculos '!AQ919="","",'Cálculos '!AQ919)</f>
        <v/>
      </c>
      <c r="AK913" s="446" t="str">
        <f>IF('Cálculos '!D919="","",AVERAGE(C913:AJ913))</f>
        <v/>
      </c>
      <c r="AM913" s="181">
        <f t="shared" si="542"/>
        <v>911</v>
      </c>
      <c r="AN913" s="284" t="str">
        <f t="shared" si="543"/>
        <v/>
      </c>
      <c r="AO913" s="285" t="str">
        <f t="shared" si="544"/>
        <v/>
      </c>
      <c r="AP913" s="285" t="str">
        <f t="shared" si="545"/>
        <v/>
      </c>
      <c r="AQ913" s="285" t="str">
        <f t="shared" si="546"/>
        <v/>
      </c>
      <c r="AR913" s="182" t="str">
        <f t="shared" si="547"/>
        <v/>
      </c>
      <c r="AS913" s="182" t="str">
        <f t="shared" si="548"/>
        <v/>
      </c>
      <c r="AT913" s="182" t="str">
        <f t="shared" si="549"/>
        <v/>
      </c>
      <c r="AU913" s="182" t="str">
        <f t="shared" si="550"/>
        <v/>
      </c>
      <c r="AV913" s="182" t="str">
        <f t="shared" si="551"/>
        <v/>
      </c>
      <c r="AW913" s="182" t="str">
        <f t="shared" si="552"/>
        <v/>
      </c>
      <c r="AX913" s="182" t="str">
        <f t="shared" si="553"/>
        <v/>
      </c>
      <c r="AY913" s="182" t="str">
        <f t="shared" si="554"/>
        <v/>
      </c>
      <c r="AZ913" s="182" t="str">
        <f t="shared" si="555"/>
        <v/>
      </c>
      <c r="BA913" s="182" t="str">
        <f t="shared" si="556"/>
        <v/>
      </c>
      <c r="BB913" s="182" t="str">
        <f t="shared" si="557"/>
        <v/>
      </c>
      <c r="BC913" s="182" t="str">
        <f t="shared" si="558"/>
        <v/>
      </c>
      <c r="BD913" s="182" t="str">
        <f t="shared" si="559"/>
        <v/>
      </c>
      <c r="BE913" s="182" t="str">
        <f t="shared" si="560"/>
        <v/>
      </c>
      <c r="BF913" s="182" t="str">
        <f t="shared" si="561"/>
        <v/>
      </c>
      <c r="BG913" s="182" t="str">
        <f t="shared" si="562"/>
        <v/>
      </c>
      <c r="BH913" s="182" t="str">
        <f t="shared" si="563"/>
        <v/>
      </c>
      <c r="BI913" s="182" t="str">
        <f t="shared" si="564"/>
        <v/>
      </c>
      <c r="BJ913" s="182" t="str">
        <f t="shared" si="565"/>
        <v/>
      </c>
      <c r="BK913" s="182" t="str">
        <f t="shared" si="566"/>
        <v/>
      </c>
      <c r="BL913" s="182" t="str">
        <f t="shared" si="567"/>
        <v/>
      </c>
      <c r="BM913" s="182" t="str">
        <f t="shared" si="568"/>
        <v/>
      </c>
      <c r="BN913" s="182" t="str">
        <f t="shared" si="569"/>
        <v/>
      </c>
      <c r="BO913" s="182" t="str">
        <f t="shared" si="570"/>
        <v/>
      </c>
      <c r="BP913" s="182" t="str">
        <f t="shared" si="571"/>
        <v/>
      </c>
      <c r="BQ913" s="182" t="str">
        <f t="shared" si="572"/>
        <v/>
      </c>
      <c r="BR913" s="182" t="str">
        <f t="shared" si="573"/>
        <v/>
      </c>
      <c r="BS913" s="182" t="str">
        <f t="shared" si="574"/>
        <v/>
      </c>
      <c r="BT913" s="182" t="str">
        <f t="shared" si="575"/>
        <v/>
      </c>
      <c r="BU913" s="183" t="str">
        <f t="shared" si="576"/>
        <v/>
      </c>
      <c r="BV913" s="184" t="str">
        <f>IF('Cálculos '!C919="","",AVERAGE(AN913:BU913))</f>
        <v/>
      </c>
    </row>
    <row r="914" spans="2:74" ht="17.25" hidden="1" thickBot="1" x14ac:dyDescent="0.35">
      <c r="B914" s="165">
        <f t="shared" si="541"/>
        <v>912</v>
      </c>
      <c r="C914" s="171" t="str">
        <f>IF('Cálculos '!J920="","",'Cálculos '!J920)</f>
        <v/>
      </c>
      <c r="D914" s="172" t="str">
        <f>IF('Cálculos '!K920="","",'Cálculos '!K920)</f>
        <v/>
      </c>
      <c r="E914" s="172" t="str">
        <f>IF('Cálculos '!L920="","",'Cálculos '!L920)</f>
        <v/>
      </c>
      <c r="F914" s="172" t="str">
        <f>IF('Cálculos '!M920="","",'Cálculos '!M920)</f>
        <v/>
      </c>
      <c r="G914" s="172" t="str">
        <f>IF('Cálculos '!N920="","",'Cálculos '!N920)</f>
        <v/>
      </c>
      <c r="H914" s="172" t="str">
        <f>IF('Cálculos '!O920="","",'Cálculos '!O920)</f>
        <v/>
      </c>
      <c r="I914" s="172" t="str">
        <f>IF('Cálculos '!P920="","",'Cálculos '!P920)</f>
        <v/>
      </c>
      <c r="J914" s="172" t="str">
        <f>IF('Cálculos '!Q920="","",'Cálculos '!Q920)</f>
        <v/>
      </c>
      <c r="K914" s="172" t="str">
        <f>IF('Cálculos '!R920="","",'Cálculos '!R920)</f>
        <v/>
      </c>
      <c r="L914" s="172" t="str">
        <f>IF('Cálculos '!S920="","",'Cálculos '!S920)</f>
        <v/>
      </c>
      <c r="M914" s="172" t="str">
        <f>IF('Cálculos '!T920="","",'Cálculos '!T920)</f>
        <v/>
      </c>
      <c r="N914" s="172" t="str">
        <f>IF('Cálculos '!U920="","",'Cálculos '!U920)</f>
        <v/>
      </c>
      <c r="O914" s="172" t="str">
        <f>IF('Cálculos '!V920="","",'Cálculos '!V920)</f>
        <v/>
      </c>
      <c r="P914" s="172" t="str">
        <f>IF('Cálculos '!W920="","",'Cálculos '!W920)</f>
        <v/>
      </c>
      <c r="Q914" s="172" t="str">
        <f>IF('Cálculos '!X920="","",'Cálculos '!X920)</f>
        <v/>
      </c>
      <c r="R914" s="172" t="str">
        <f>IF('Cálculos '!Y920="","",'Cálculos '!Y920)</f>
        <v/>
      </c>
      <c r="S914" s="172" t="str">
        <f>IF('Cálculos '!Z920="","",'Cálculos '!Z920)</f>
        <v/>
      </c>
      <c r="T914" s="172" t="str">
        <f>IF('Cálculos '!AA920="","",'Cálculos '!AA920)</f>
        <v/>
      </c>
      <c r="U914" s="172" t="str">
        <f>IF('Cálculos '!AB920="","",'Cálculos '!AB920)</f>
        <v/>
      </c>
      <c r="V914" s="172" t="str">
        <f>IF('Cálculos '!AC920="","",'Cálculos '!AC920)</f>
        <v/>
      </c>
      <c r="W914" s="172" t="str">
        <f>IF('Cálculos '!AD920="","",'Cálculos '!AD920)</f>
        <v/>
      </c>
      <c r="X914" s="172" t="str">
        <f>IF('Cálculos '!AE920="","",'Cálculos '!AE920)</f>
        <v/>
      </c>
      <c r="Y914" s="172" t="str">
        <f>IF('Cálculos '!AF920="","",'Cálculos '!AF920)</f>
        <v/>
      </c>
      <c r="Z914" s="172" t="str">
        <f>IF('Cálculos '!AG920="","",'Cálculos '!AG920)</f>
        <v/>
      </c>
      <c r="AA914" s="172" t="str">
        <f>IF('Cálculos '!AH920="","",'Cálculos '!AH920)</f>
        <v/>
      </c>
      <c r="AB914" s="172" t="str">
        <f>IF('Cálculos '!AI920="","",'Cálculos '!AI920)</f>
        <v/>
      </c>
      <c r="AC914" s="172" t="str">
        <f>IF('Cálculos '!AJ920="","",'Cálculos '!AJ920)</f>
        <v/>
      </c>
      <c r="AD914" s="172" t="str">
        <f>IF('Cálculos '!AK920="","",'Cálculos '!AK920)</f>
        <v/>
      </c>
      <c r="AE914" s="172" t="str">
        <f>IF('Cálculos '!AL920="","",'Cálculos '!AL920)</f>
        <v/>
      </c>
      <c r="AF914" s="172" t="str">
        <f>IF('Cálculos '!AM920="","",'Cálculos '!AM920)</f>
        <v/>
      </c>
      <c r="AG914" s="172" t="str">
        <f>IF('Cálculos '!AN920="","",'Cálculos '!AN920)</f>
        <v/>
      </c>
      <c r="AH914" s="172" t="str">
        <f>IF('Cálculos '!AO920="","",'Cálculos '!AO920)</f>
        <v/>
      </c>
      <c r="AI914" s="172" t="str">
        <f>IF('Cálculos '!AP920="","",'Cálculos '!AP920)</f>
        <v/>
      </c>
      <c r="AJ914" s="443" t="str">
        <f>IF('Cálculos '!AQ920="","",'Cálculos '!AQ920)</f>
        <v/>
      </c>
      <c r="AK914" s="446" t="str">
        <f>IF('Cálculos '!D920="","",AVERAGE(C914:AJ914))</f>
        <v/>
      </c>
      <c r="AM914" s="181">
        <f t="shared" si="542"/>
        <v>912</v>
      </c>
      <c r="AN914" s="284" t="str">
        <f t="shared" si="543"/>
        <v/>
      </c>
      <c r="AO914" s="285" t="str">
        <f t="shared" si="544"/>
        <v/>
      </c>
      <c r="AP914" s="285" t="str">
        <f t="shared" si="545"/>
        <v/>
      </c>
      <c r="AQ914" s="285" t="str">
        <f t="shared" si="546"/>
        <v/>
      </c>
      <c r="AR914" s="182" t="str">
        <f t="shared" si="547"/>
        <v/>
      </c>
      <c r="AS914" s="182" t="str">
        <f t="shared" si="548"/>
        <v/>
      </c>
      <c r="AT914" s="182" t="str">
        <f t="shared" si="549"/>
        <v/>
      </c>
      <c r="AU914" s="182" t="str">
        <f t="shared" si="550"/>
        <v/>
      </c>
      <c r="AV914" s="182" t="str">
        <f t="shared" si="551"/>
        <v/>
      </c>
      <c r="AW914" s="182" t="str">
        <f t="shared" si="552"/>
        <v/>
      </c>
      <c r="AX914" s="182" t="str">
        <f t="shared" si="553"/>
        <v/>
      </c>
      <c r="AY914" s="182" t="str">
        <f t="shared" si="554"/>
        <v/>
      </c>
      <c r="AZ914" s="182" t="str">
        <f t="shared" si="555"/>
        <v/>
      </c>
      <c r="BA914" s="182" t="str">
        <f t="shared" si="556"/>
        <v/>
      </c>
      <c r="BB914" s="182" t="str">
        <f t="shared" si="557"/>
        <v/>
      </c>
      <c r="BC914" s="182" t="str">
        <f t="shared" si="558"/>
        <v/>
      </c>
      <c r="BD914" s="182" t="str">
        <f t="shared" si="559"/>
        <v/>
      </c>
      <c r="BE914" s="182" t="str">
        <f t="shared" si="560"/>
        <v/>
      </c>
      <c r="BF914" s="182" t="str">
        <f t="shared" si="561"/>
        <v/>
      </c>
      <c r="BG914" s="182" t="str">
        <f t="shared" si="562"/>
        <v/>
      </c>
      <c r="BH914" s="182" t="str">
        <f t="shared" si="563"/>
        <v/>
      </c>
      <c r="BI914" s="182" t="str">
        <f t="shared" si="564"/>
        <v/>
      </c>
      <c r="BJ914" s="182" t="str">
        <f t="shared" si="565"/>
        <v/>
      </c>
      <c r="BK914" s="182" t="str">
        <f t="shared" si="566"/>
        <v/>
      </c>
      <c r="BL914" s="182" t="str">
        <f t="shared" si="567"/>
        <v/>
      </c>
      <c r="BM914" s="182" t="str">
        <f t="shared" si="568"/>
        <v/>
      </c>
      <c r="BN914" s="182" t="str">
        <f t="shared" si="569"/>
        <v/>
      </c>
      <c r="BO914" s="182" t="str">
        <f t="shared" si="570"/>
        <v/>
      </c>
      <c r="BP914" s="182" t="str">
        <f t="shared" si="571"/>
        <v/>
      </c>
      <c r="BQ914" s="182" t="str">
        <f t="shared" si="572"/>
        <v/>
      </c>
      <c r="BR914" s="182" t="str">
        <f t="shared" si="573"/>
        <v/>
      </c>
      <c r="BS914" s="182" t="str">
        <f t="shared" si="574"/>
        <v/>
      </c>
      <c r="BT914" s="182" t="str">
        <f t="shared" si="575"/>
        <v/>
      </c>
      <c r="BU914" s="183" t="str">
        <f t="shared" si="576"/>
        <v/>
      </c>
      <c r="BV914" s="184" t="str">
        <f>IF('Cálculos '!C920="","",AVERAGE(AN914:BU914))</f>
        <v/>
      </c>
    </row>
    <row r="915" spans="2:74" ht="17.25" hidden="1" thickBot="1" x14ac:dyDescent="0.35">
      <c r="B915" s="165">
        <f t="shared" si="541"/>
        <v>913</v>
      </c>
      <c r="C915" s="171" t="str">
        <f>IF('Cálculos '!J921="","",'Cálculos '!J921)</f>
        <v/>
      </c>
      <c r="D915" s="172" t="str">
        <f>IF('Cálculos '!K921="","",'Cálculos '!K921)</f>
        <v/>
      </c>
      <c r="E915" s="172" t="str">
        <f>IF('Cálculos '!L921="","",'Cálculos '!L921)</f>
        <v/>
      </c>
      <c r="F915" s="172" t="str">
        <f>IF('Cálculos '!M921="","",'Cálculos '!M921)</f>
        <v/>
      </c>
      <c r="G915" s="172" t="str">
        <f>IF('Cálculos '!N921="","",'Cálculos '!N921)</f>
        <v/>
      </c>
      <c r="H915" s="172" t="str">
        <f>IF('Cálculos '!O921="","",'Cálculos '!O921)</f>
        <v/>
      </c>
      <c r="I915" s="172" t="str">
        <f>IF('Cálculos '!P921="","",'Cálculos '!P921)</f>
        <v/>
      </c>
      <c r="J915" s="172" t="str">
        <f>IF('Cálculos '!Q921="","",'Cálculos '!Q921)</f>
        <v/>
      </c>
      <c r="K915" s="172" t="str">
        <f>IF('Cálculos '!R921="","",'Cálculos '!R921)</f>
        <v/>
      </c>
      <c r="L915" s="172" t="str">
        <f>IF('Cálculos '!S921="","",'Cálculos '!S921)</f>
        <v/>
      </c>
      <c r="M915" s="172" t="str">
        <f>IF('Cálculos '!T921="","",'Cálculos '!T921)</f>
        <v/>
      </c>
      <c r="N915" s="172" t="str">
        <f>IF('Cálculos '!U921="","",'Cálculos '!U921)</f>
        <v/>
      </c>
      <c r="O915" s="172" t="str">
        <f>IF('Cálculos '!V921="","",'Cálculos '!V921)</f>
        <v/>
      </c>
      <c r="P915" s="172" t="str">
        <f>IF('Cálculos '!W921="","",'Cálculos '!W921)</f>
        <v/>
      </c>
      <c r="Q915" s="172" t="str">
        <f>IF('Cálculos '!X921="","",'Cálculos '!X921)</f>
        <v/>
      </c>
      <c r="R915" s="172" t="str">
        <f>IF('Cálculos '!Y921="","",'Cálculos '!Y921)</f>
        <v/>
      </c>
      <c r="S915" s="172" t="str">
        <f>IF('Cálculos '!Z921="","",'Cálculos '!Z921)</f>
        <v/>
      </c>
      <c r="T915" s="172" t="str">
        <f>IF('Cálculos '!AA921="","",'Cálculos '!AA921)</f>
        <v/>
      </c>
      <c r="U915" s="172" t="str">
        <f>IF('Cálculos '!AB921="","",'Cálculos '!AB921)</f>
        <v/>
      </c>
      <c r="V915" s="172" t="str">
        <f>IF('Cálculos '!AC921="","",'Cálculos '!AC921)</f>
        <v/>
      </c>
      <c r="W915" s="172" t="str">
        <f>IF('Cálculos '!AD921="","",'Cálculos '!AD921)</f>
        <v/>
      </c>
      <c r="X915" s="172" t="str">
        <f>IF('Cálculos '!AE921="","",'Cálculos '!AE921)</f>
        <v/>
      </c>
      <c r="Y915" s="172" t="str">
        <f>IF('Cálculos '!AF921="","",'Cálculos '!AF921)</f>
        <v/>
      </c>
      <c r="Z915" s="172" t="str">
        <f>IF('Cálculos '!AG921="","",'Cálculos '!AG921)</f>
        <v/>
      </c>
      <c r="AA915" s="172" t="str">
        <f>IF('Cálculos '!AH921="","",'Cálculos '!AH921)</f>
        <v/>
      </c>
      <c r="AB915" s="172" t="str">
        <f>IF('Cálculos '!AI921="","",'Cálculos '!AI921)</f>
        <v/>
      </c>
      <c r="AC915" s="172" t="str">
        <f>IF('Cálculos '!AJ921="","",'Cálculos '!AJ921)</f>
        <v/>
      </c>
      <c r="AD915" s="172" t="str">
        <f>IF('Cálculos '!AK921="","",'Cálculos '!AK921)</f>
        <v/>
      </c>
      <c r="AE915" s="172" t="str">
        <f>IF('Cálculos '!AL921="","",'Cálculos '!AL921)</f>
        <v/>
      </c>
      <c r="AF915" s="172" t="str">
        <f>IF('Cálculos '!AM921="","",'Cálculos '!AM921)</f>
        <v/>
      </c>
      <c r="AG915" s="172" t="str">
        <f>IF('Cálculos '!AN921="","",'Cálculos '!AN921)</f>
        <v/>
      </c>
      <c r="AH915" s="172" t="str">
        <f>IF('Cálculos '!AO921="","",'Cálculos '!AO921)</f>
        <v/>
      </c>
      <c r="AI915" s="172" t="str">
        <f>IF('Cálculos '!AP921="","",'Cálculos '!AP921)</f>
        <v/>
      </c>
      <c r="AJ915" s="443" t="str">
        <f>IF('Cálculos '!AQ921="","",'Cálculos '!AQ921)</f>
        <v/>
      </c>
      <c r="AK915" s="446" t="str">
        <f>IF('Cálculos '!D921="","",AVERAGE(C915:AJ915))</f>
        <v/>
      </c>
      <c r="AM915" s="181">
        <f t="shared" si="542"/>
        <v>913</v>
      </c>
      <c r="AN915" s="284" t="str">
        <f t="shared" si="543"/>
        <v/>
      </c>
      <c r="AO915" s="285" t="str">
        <f t="shared" si="544"/>
        <v/>
      </c>
      <c r="AP915" s="285" t="str">
        <f t="shared" si="545"/>
        <v/>
      </c>
      <c r="AQ915" s="285" t="str">
        <f t="shared" si="546"/>
        <v/>
      </c>
      <c r="AR915" s="182" t="str">
        <f t="shared" si="547"/>
        <v/>
      </c>
      <c r="AS915" s="182" t="str">
        <f t="shared" si="548"/>
        <v/>
      </c>
      <c r="AT915" s="182" t="str">
        <f t="shared" si="549"/>
        <v/>
      </c>
      <c r="AU915" s="182" t="str">
        <f t="shared" si="550"/>
        <v/>
      </c>
      <c r="AV915" s="182" t="str">
        <f t="shared" si="551"/>
        <v/>
      </c>
      <c r="AW915" s="182" t="str">
        <f t="shared" si="552"/>
        <v/>
      </c>
      <c r="AX915" s="182" t="str">
        <f t="shared" si="553"/>
        <v/>
      </c>
      <c r="AY915" s="182" t="str">
        <f t="shared" si="554"/>
        <v/>
      </c>
      <c r="AZ915" s="182" t="str">
        <f t="shared" si="555"/>
        <v/>
      </c>
      <c r="BA915" s="182" t="str">
        <f t="shared" si="556"/>
        <v/>
      </c>
      <c r="BB915" s="182" t="str">
        <f t="shared" si="557"/>
        <v/>
      </c>
      <c r="BC915" s="182" t="str">
        <f t="shared" si="558"/>
        <v/>
      </c>
      <c r="BD915" s="182" t="str">
        <f t="shared" si="559"/>
        <v/>
      </c>
      <c r="BE915" s="182" t="str">
        <f t="shared" si="560"/>
        <v/>
      </c>
      <c r="BF915" s="182" t="str">
        <f t="shared" si="561"/>
        <v/>
      </c>
      <c r="BG915" s="182" t="str">
        <f t="shared" si="562"/>
        <v/>
      </c>
      <c r="BH915" s="182" t="str">
        <f t="shared" si="563"/>
        <v/>
      </c>
      <c r="BI915" s="182" t="str">
        <f t="shared" si="564"/>
        <v/>
      </c>
      <c r="BJ915" s="182" t="str">
        <f t="shared" si="565"/>
        <v/>
      </c>
      <c r="BK915" s="182" t="str">
        <f t="shared" si="566"/>
        <v/>
      </c>
      <c r="BL915" s="182" t="str">
        <f t="shared" si="567"/>
        <v/>
      </c>
      <c r="BM915" s="182" t="str">
        <f t="shared" si="568"/>
        <v/>
      </c>
      <c r="BN915" s="182" t="str">
        <f t="shared" si="569"/>
        <v/>
      </c>
      <c r="BO915" s="182" t="str">
        <f t="shared" si="570"/>
        <v/>
      </c>
      <c r="BP915" s="182" t="str">
        <f t="shared" si="571"/>
        <v/>
      </c>
      <c r="BQ915" s="182" t="str">
        <f t="shared" si="572"/>
        <v/>
      </c>
      <c r="BR915" s="182" t="str">
        <f t="shared" si="573"/>
        <v/>
      </c>
      <c r="BS915" s="182" t="str">
        <f t="shared" si="574"/>
        <v/>
      </c>
      <c r="BT915" s="182" t="str">
        <f t="shared" si="575"/>
        <v/>
      </c>
      <c r="BU915" s="183" t="str">
        <f t="shared" si="576"/>
        <v/>
      </c>
      <c r="BV915" s="184" t="str">
        <f>IF('Cálculos '!C921="","",AVERAGE(AN915:BU915))</f>
        <v/>
      </c>
    </row>
    <row r="916" spans="2:74" ht="17.25" hidden="1" thickBot="1" x14ac:dyDescent="0.35">
      <c r="B916" s="165">
        <f t="shared" si="541"/>
        <v>914</v>
      </c>
      <c r="C916" s="171" t="str">
        <f>IF('Cálculos '!J922="","",'Cálculos '!J922)</f>
        <v/>
      </c>
      <c r="D916" s="172" t="str">
        <f>IF('Cálculos '!K922="","",'Cálculos '!K922)</f>
        <v/>
      </c>
      <c r="E916" s="172" t="str">
        <f>IF('Cálculos '!L922="","",'Cálculos '!L922)</f>
        <v/>
      </c>
      <c r="F916" s="172" t="str">
        <f>IF('Cálculos '!M922="","",'Cálculos '!M922)</f>
        <v/>
      </c>
      <c r="G916" s="172" t="str">
        <f>IF('Cálculos '!N922="","",'Cálculos '!N922)</f>
        <v/>
      </c>
      <c r="H916" s="172" t="str">
        <f>IF('Cálculos '!O922="","",'Cálculos '!O922)</f>
        <v/>
      </c>
      <c r="I916" s="172" t="str">
        <f>IF('Cálculos '!P922="","",'Cálculos '!P922)</f>
        <v/>
      </c>
      <c r="J916" s="172" t="str">
        <f>IF('Cálculos '!Q922="","",'Cálculos '!Q922)</f>
        <v/>
      </c>
      <c r="K916" s="172" t="str">
        <f>IF('Cálculos '!R922="","",'Cálculos '!R922)</f>
        <v/>
      </c>
      <c r="L916" s="172" t="str">
        <f>IF('Cálculos '!S922="","",'Cálculos '!S922)</f>
        <v/>
      </c>
      <c r="M916" s="172" t="str">
        <f>IF('Cálculos '!T922="","",'Cálculos '!T922)</f>
        <v/>
      </c>
      <c r="N916" s="172" t="str">
        <f>IF('Cálculos '!U922="","",'Cálculos '!U922)</f>
        <v/>
      </c>
      <c r="O916" s="172" t="str">
        <f>IF('Cálculos '!V922="","",'Cálculos '!V922)</f>
        <v/>
      </c>
      <c r="P916" s="172" t="str">
        <f>IF('Cálculos '!W922="","",'Cálculos '!W922)</f>
        <v/>
      </c>
      <c r="Q916" s="172" t="str">
        <f>IF('Cálculos '!X922="","",'Cálculos '!X922)</f>
        <v/>
      </c>
      <c r="R916" s="172" t="str">
        <f>IF('Cálculos '!Y922="","",'Cálculos '!Y922)</f>
        <v/>
      </c>
      <c r="S916" s="172" t="str">
        <f>IF('Cálculos '!Z922="","",'Cálculos '!Z922)</f>
        <v/>
      </c>
      <c r="T916" s="172" t="str">
        <f>IF('Cálculos '!AA922="","",'Cálculos '!AA922)</f>
        <v/>
      </c>
      <c r="U916" s="172" t="str">
        <f>IF('Cálculos '!AB922="","",'Cálculos '!AB922)</f>
        <v/>
      </c>
      <c r="V916" s="172" t="str">
        <f>IF('Cálculos '!AC922="","",'Cálculos '!AC922)</f>
        <v/>
      </c>
      <c r="W916" s="172" t="str">
        <f>IF('Cálculos '!AD922="","",'Cálculos '!AD922)</f>
        <v/>
      </c>
      <c r="X916" s="172" t="str">
        <f>IF('Cálculos '!AE922="","",'Cálculos '!AE922)</f>
        <v/>
      </c>
      <c r="Y916" s="172" t="str">
        <f>IF('Cálculos '!AF922="","",'Cálculos '!AF922)</f>
        <v/>
      </c>
      <c r="Z916" s="172" t="str">
        <f>IF('Cálculos '!AG922="","",'Cálculos '!AG922)</f>
        <v/>
      </c>
      <c r="AA916" s="172" t="str">
        <f>IF('Cálculos '!AH922="","",'Cálculos '!AH922)</f>
        <v/>
      </c>
      <c r="AB916" s="172" t="str">
        <f>IF('Cálculos '!AI922="","",'Cálculos '!AI922)</f>
        <v/>
      </c>
      <c r="AC916" s="172" t="str">
        <f>IF('Cálculos '!AJ922="","",'Cálculos '!AJ922)</f>
        <v/>
      </c>
      <c r="AD916" s="172" t="str">
        <f>IF('Cálculos '!AK922="","",'Cálculos '!AK922)</f>
        <v/>
      </c>
      <c r="AE916" s="172" t="str">
        <f>IF('Cálculos '!AL922="","",'Cálculos '!AL922)</f>
        <v/>
      </c>
      <c r="AF916" s="172" t="str">
        <f>IF('Cálculos '!AM922="","",'Cálculos '!AM922)</f>
        <v/>
      </c>
      <c r="AG916" s="172" t="str">
        <f>IF('Cálculos '!AN922="","",'Cálculos '!AN922)</f>
        <v/>
      </c>
      <c r="AH916" s="172" t="str">
        <f>IF('Cálculos '!AO922="","",'Cálculos '!AO922)</f>
        <v/>
      </c>
      <c r="AI916" s="172" t="str">
        <f>IF('Cálculos '!AP922="","",'Cálculos '!AP922)</f>
        <v/>
      </c>
      <c r="AJ916" s="443" t="str">
        <f>IF('Cálculos '!AQ922="","",'Cálculos '!AQ922)</f>
        <v/>
      </c>
      <c r="AK916" s="446" t="str">
        <f>IF('Cálculos '!D922="","",AVERAGE(C916:AJ916))</f>
        <v/>
      </c>
      <c r="AM916" s="181">
        <f t="shared" si="542"/>
        <v>914</v>
      </c>
      <c r="AN916" s="284" t="str">
        <f t="shared" si="543"/>
        <v/>
      </c>
      <c r="AO916" s="285" t="str">
        <f t="shared" si="544"/>
        <v/>
      </c>
      <c r="AP916" s="285" t="str">
        <f t="shared" si="545"/>
        <v/>
      </c>
      <c r="AQ916" s="285" t="str">
        <f t="shared" si="546"/>
        <v/>
      </c>
      <c r="AR916" s="182" t="str">
        <f t="shared" si="547"/>
        <v/>
      </c>
      <c r="AS916" s="182" t="str">
        <f t="shared" si="548"/>
        <v/>
      </c>
      <c r="AT916" s="182" t="str">
        <f t="shared" si="549"/>
        <v/>
      </c>
      <c r="AU916" s="182" t="str">
        <f t="shared" si="550"/>
        <v/>
      </c>
      <c r="AV916" s="182" t="str">
        <f t="shared" si="551"/>
        <v/>
      </c>
      <c r="AW916" s="182" t="str">
        <f t="shared" si="552"/>
        <v/>
      </c>
      <c r="AX916" s="182" t="str">
        <f t="shared" si="553"/>
        <v/>
      </c>
      <c r="AY916" s="182" t="str">
        <f t="shared" si="554"/>
        <v/>
      </c>
      <c r="AZ916" s="182" t="str">
        <f t="shared" si="555"/>
        <v/>
      </c>
      <c r="BA916" s="182" t="str">
        <f t="shared" si="556"/>
        <v/>
      </c>
      <c r="BB916" s="182" t="str">
        <f t="shared" si="557"/>
        <v/>
      </c>
      <c r="BC916" s="182" t="str">
        <f t="shared" si="558"/>
        <v/>
      </c>
      <c r="BD916" s="182" t="str">
        <f t="shared" si="559"/>
        <v/>
      </c>
      <c r="BE916" s="182" t="str">
        <f t="shared" si="560"/>
        <v/>
      </c>
      <c r="BF916" s="182" t="str">
        <f t="shared" si="561"/>
        <v/>
      </c>
      <c r="BG916" s="182" t="str">
        <f t="shared" si="562"/>
        <v/>
      </c>
      <c r="BH916" s="182" t="str">
        <f t="shared" si="563"/>
        <v/>
      </c>
      <c r="BI916" s="182" t="str">
        <f t="shared" si="564"/>
        <v/>
      </c>
      <c r="BJ916" s="182" t="str">
        <f t="shared" si="565"/>
        <v/>
      </c>
      <c r="BK916" s="182" t="str">
        <f t="shared" si="566"/>
        <v/>
      </c>
      <c r="BL916" s="182" t="str">
        <f t="shared" si="567"/>
        <v/>
      </c>
      <c r="BM916" s="182" t="str">
        <f t="shared" si="568"/>
        <v/>
      </c>
      <c r="BN916" s="182" t="str">
        <f t="shared" si="569"/>
        <v/>
      </c>
      <c r="BO916" s="182" t="str">
        <f t="shared" si="570"/>
        <v/>
      </c>
      <c r="BP916" s="182" t="str">
        <f t="shared" si="571"/>
        <v/>
      </c>
      <c r="BQ916" s="182" t="str">
        <f t="shared" si="572"/>
        <v/>
      </c>
      <c r="BR916" s="182" t="str">
        <f t="shared" si="573"/>
        <v/>
      </c>
      <c r="BS916" s="182" t="str">
        <f t="shared" si="574"/>
        <v/>
      </c>
      <c r="BT916" s="182" t="str">
        <f t="shared" si="575"/>
        <v/>
      </c>
      <c r="BU916" s="183" t="str">
        <f t="shared" si="576"/>
        <v/>
      </c>
      <c r="BV916" s="184" t="str">
        <f>IF('Cálculos '!C922="","",AVERAGE(AN916:BU916))</f>
        <v/>
      </c>
    </row>
    <row r="917" spans="2:74" ht="17.25" hidden="1" thickBot="1" x14ac:dyDescent="0.35">
      <c r="B917" s="165">
        <f t="shared" si="541"/>
        <v>915</v>
      </c>
      <c r="C917" s="171" t="str">
        <f>IF('Cálculos '!J923="","",'Cálculos '!J923)</f>
        <v/>
      </c>
      <c r="D917" s="172" t="str">
        <f>IF('Cálculos '!K923="","",'Cálculos '!K923)</f>
        <v/>
      </c>
      <c r="E917" s="172" t="str">
        <f>IF('Cálculos '!L923="","",'Cálculos '!L923)</f>
        <v/>
      </c>
      <c r="F917" s="172" t="str">
        <f>IF('Cálculos '!M923="","",'Cálculos '!M923)</f>
        <v/>
      </c>
      <c r="G917" s="172" t="str">
        <f>IF('Cálculos '!N923="","",'Cálculos '!N923)</f>
        <v/>
      </c>
      <c r="H917" s="172" t="str">
        <f>IF('Cálculos '!O923="","",'Cálculos '!O923)</f>
        <v/>
      </c>
      <c r="I917" s="172" t="str">
        <f>IF('Cálculos '!P923="","",'Cálculos '!P923)</f>
        <v/>
      </c>
      <c r="J917" s="172" t="str">
        <f>IF('Cálculos '!Q923="","",'Cálculos '!Q923)</f>
        <v/>
      </c>
      <c r="K917" s="172" t="str">
        <f>IF('Cálculos '!R923="","",'Cálculos '!R923)</f>
        <v/>
      </c>
      <c r="L917" s="172" t="str">
        <f>IF('Cálculos '!S923="","",'Cálculos '!S923)</f>
        <v/>
      </c>
      <c r="M917" s="172" t="str">
        <f>IF('Cálculos '!T923="","",'Cálculos '!T923)</f>
        <v/>
      </c>
      <c r="N917" s="172" t="str">
        <f>IF('Cálculos '!U923="","",'Cálculos '!U923)</f>
        <v/>
      </c>
      <c r="O917" s="172" t="str">
        <f>IF('Cálculos '!V923="","",'Cálculos '!V923)</f>
        <v/>
      </c>
      <c r="P917" s="172" t="str">
        <f>IF('Cálculos '!W923="","",'Cálculos '!W923)</f>
        <v/>
      </c>
      <c r="Q917" s="172" t="str">
        <f>IF('Cálculos '!X923="","",'Cálculos '!X923)</f>
        <v/>
      </c>
      <c r="R917" s="172" t="str">
        <f>IF('Cálculos '!Y923="","",'Cálculos '!Y923)</f>
        <v/>
      </c>
      <c r="S917" s="172" t="str">
        <f>IF('Cálculos '!Z923="","",'Cálculos '!Z923)</f>
        <v/>
      </c>
      <c r="T917" s="172" t="str">
        <f>IF('Cálculos '!AA923="","",'Cálculos '!AA923)</f>
        <v/>
      </c>
      <c r="U917" s="172" t="str">
        <f>IF('Cálculos '!AB923="","",'Cálculos '!AB923)</f>
        <v/>
      </c>
      <c r="V917" s="172" t="str">
        <f>IF('Cálculos '!AC923="","",'Cálculos '!AC923)</f>
        <v/>
      </c>
      <c r="W917" s="172" t="str">
        <f>IF('Cálculos '!AD923="","",'Cálculos '!AD923)</f>
        <v/>
      </c>
      <c r="X917" s="172" t="str">
        <f>IF('Cálculos '!AE923="","",'Cálculos '!AE923)</f>
        <v/>
      </c>
      <c r="Y917" s="172" t="str">
        <f>IF('Cálculos '!AF923="","",'Cálculos '!AF923)</f>
        <v/>
      </c>
      <c r="Z917" s="172" t="str">
        <f>IF('Cálculos '!AG923="","",'Cálculos '!AG923)</f>
        <v/>
      </c>
      <c r="AA917" s="172" t="str">
        <f>IF('Cálculos '!AH923="","",'Cálculos '!AH923)</f>
        <v/>
      </c>
      <c r="AB917" s="172" t="str">
        <f>IF('Cálculos '!AI923="","",'Cálculos '!AI923)</f>
        <v/>
      </c>
      <c r="AC917" s="172" t="str">
        <f>IF('Cálculos '!AJ923="","",'Cálculos '!AJ923)</f>
        <v/>
      </c>
      <c r="AD917" s="172" t="str">
        <f>IF('Cálculos '!AK923="","",'Cálculos '!AK923)</f>
        <v/>
      </c>
      <c r="AE917" s="172" t="str">
        <f>IF('Cálculos '!AL923="","",'Cálculos '!AL923)</f>
        <v/>
      </c>
      <c r="AF917" s="172" t="str">
        <f>IF('Cálculos '!AM923="","",'Cálculos '!AM923)</f>
        <v/>
      </c>
      <c r="AG917" s="172" t="str">
        <f>IF('Cálculos '!AN923="","",'Cálculos '!AN923)</f>
        <v/>
      </c>
      <c r="AH917" s="172" t="str">
        <f>IF('Cálculos '!AO923="","",'Cálculos '!AO923)</f>
        <v/>
      </c>
      <c r="AI917" s="172" t="str">
        <f>IF('Cálculos '!AP923="","",'Cálculos '!AP923)</f>
        <v/>
      </c>
      <c r="AJ917" s="443" t="str">
        <f>IF('Cálculos '!AQ923="","",'Cálculos '!AQ923)</f>
        <v/>
      </c>
      <c r="AK917" s="446" t="str">
        <f>IF('Cálculos '!D923="","",AVERAGE(C917:AJ917))</f>
        <v/>
      </c>
      <c r="AM917" s="181">
        <f t="shared" si="542"/>
        <v>915</v>
      </c>
      <c r="AN917" s="284" t="str">
        <f t="shared" si="543"/>
        <v/>
      </c>
      <c r="AO917" s="285" t="str">
        <f t="shared" si="544"/>
        <v/>
      </c>
      <c r="AP917" s="285" t="str">
        <f t="shared" si="545"/>
        <v/>
      </c>
      <c r="AQ917" s="285" t="str">
        <f t="shared" si="546"/>
        <v/>
      </c>
      <c r="AR917" s="182" t="str">
        <f t="shared" si="547"/>
        <v/>
      </c>
      <c r="AS917" s="182" t="str">
        <f t="shared" si="548"/>
        <v/>
      </c>
      <c r="AT917" s="182" t="str">
        <f t="shared" si="549"/>
        <v/>
      </c>
      <c r="AU917" s="182" t="str">
        <f t="shared" si="550"/>
        <v/>
      </c>
      <c r="AV917" s="182" t="str">
        <f t="shared" si="551"/>
        <v/>
      </c>
      <c r="AW917" s="182" t="str">
        <f t="shared" si="552"/>
        <v/>
      </c>
      <c r="AX917" s="182" t="str">
        <f t="shared" si="553"/>
        <v/>
      </c>
      <c r="AY917" s="182" t="str">
        <f t="shared" si="554"/>
        <v/>
      </c>
      <c r="AZ917" s="182" t="str">
        <f t="shared" si="555"/>
        <v/>
      </c>
      <c r="BA917" s="182" t="str">
        <f t="shared" si="556"/>
        <v/>
      </c>
      <c r="BB917" s="182" t="str">
        <f t="shared" si="557"/>
        <v/>
      </c>
      <c r="BC917" s="182" t="str">
        <f t="shared" si="558"/>
        <v/>
      </c>
      <c r="BD917" s="182" t="str">
        <f t="shared" si="559"/>
        <v/>
      </c>
      <c r="BE917" s="182" t="str">
        <f t="shared" si="560"/>
        <v/>
      </c>
      <c r="BF917" s="182" t="str">
        <f t="shared" si="561"/>
        <v/>
      </c>
      <c r="BG917" s="182" t="str">
        <f t="shared" si="562"/>
        <v/>
      </c>
      <c r="BH917" s="182" t="str">
        <f t="shared" si="563"/>
        <v/>
      </c>
      <c r="BI917" s="182" t="str">
        <f t="shared" si="564"/>
        <v/>
      </c>
      <c r="BJ917" s="182" t="str">
        <f t="shared" si="565"/>
        <v/>
      </c>
      <c r="BK917" s="182" t="str">
        <f t="shared" si="566"/>
        <v/>
      </c>
      <c r="BL917" s="182" t="str">
        <f t="shared" si="567"/>
        <v/>
      </c>
      <c r="BM917" s="182" t="str">
        <f t="shared" si="568"/>
        <v/>
      </c>
      <c r="BN917" s="182" t="str">
        <f t="shared" si="569"/>
        <v/>
      </c>
      <c r="BO917" s="182" t="str">
        <f t="shared" si="570"/>
        <v/>
      </c>
      <c r="BP917" s="182" t="str">
        <f t="shared" si="571"/>
        <v/>
      </c>
      <c r="BQ917" s="182" t="str">
        <f t="shared" si="572"/>
        <v/>
      </c>
      <c r="BR917" s="182" t="str">
        <f t="shared" si="573"/>
        <v/>
      </c>
      <c r="BS917" s="182" t="str">
        <f t="shared" si="574"/>
        <v/>
      </c>
      <c r="BT917" s="182" t="str">
        <f t="shared" si="575"/>
        <v/>
      </c>
      <c r="BU917" s="183" t="str">
        <f t="shared" si="576"/>
        <v/>
      </c>
      <c r="BV917" s="184" t="str">
        <f>IF('Cálculos '!C923="","",AVERAGE(AN917:BU917))</f>
        <v/>
      </c>
    </row>
    <row r="918" spans="2:74" ht="17.25" hidden="1" thickBot="1" x14ac:dyDescent="0.35">
      <c r="B918" s="165">
        <f t="shared" si="541"/>
        <v>916</v>
      </c>
      <c r="C918" s="171" t="str">
        <f>IF('Cálculos '!J924="","",'Cálculos '!J924)</f>
        <v/>
      </c>
      <c r="D918" s="172" t="str">
        <f>IF('Cálculos '!K924="","",'Cálculos '!K924)</f>
        <v/>
      </c>
      <c r="E918" s="172" t="str">
        <f>IF('Cálculos '!L924="","",'Cálculos '!L924)</f>
        <v/>
      </c>
      <c r="F918" s="172" t="str">
        <f>IF('Cálculos '!M924="","",'Cálculos '!M924)</f>
        <v/>
      </c>
      <c r="G918" s="172" t="str">
        <f>IF('Cálculos '!N924="","",'Cálculos '!N924)</f>
        <v/>
      </c>
      <c r="H918" s="172" t="str">
        <f>IF('Cálculos '!O924="","",'Cálculos '!O924)</f>
        <v/>
      </c>
      <c r="I918" s="172" t="str">
        <f>IF('Cálculos '!P924="","",'Cálculos '!P924)</f>
        <v/>
      </c>
      <c r="J918" s="172" t="str">
        <f>IF('Cálculos '!Q924="","",'Cálculos '!Q924)</f>
        <v/>
      </c>
      <c r="K918" s="172" t="str">
        <f>IF('Cálculos '!R924="","",'Cálculos '!R924)</f>
        <v/>
      </c>
      <c r="L918" s="172" t="str">
        <f>IF('Cálculos '!S924="","",'Cálculos '!S924)</f>
        <v/>
      </c>
      <c r="M918" s="172" t="str">
        <f>IF('Cálculos '!T924="","",'Cálculos '!T924)</f>
        <v/>
      </c>
      <c r="N918" s="172" t="str">
        <f>IF('Cálculos '!U924="","",'Cálculos '!U924)</f>
        <v/>
      </c>
      <c r="O918" s="172" t="str">
        <f>IF('Cálculos '!V924="","",'Cálculos '!V924)</f>
        <v/>
      </c>
      <c r="P918" s="172" t="str">
        <f>IF('Cálculos '!W924="","",'Cálculos '!W924)</f>
        <v/>
      </c>
      <c r="Q918" s="172" t="str">
        <f>IF('Cálculos '!X924="","",'Cálculos '!X924)</f>
        <v/>
      </c>
      <c r="R918" s="172" t="str">
        <f>IF('Cálculos '!Y924="","",'Cálculos '!Y924)</f>
        <v/>
      </c>
      <c r="S918" s="172" t="str">
        <f>IF('Cálculos '!Z924="","",'Cálculos '!Z924)</f>
        <v/>
      </c>
      <c r="T918" s="172" t="str">
        <f>IF('Cálculos '!AA924="","",'Cálculos '!AA924)</f>
        <v/>
      </c>
      <c r="U918" s="172" t="str">
        <f>IF('Cálculos '!AB924="","",'Cálculos '!AB924)</f>
        <v/>
      </c>
      <c r="V918" s="172" t="str">
        <f>IF('Cálculos '!AC924="","",'Cálculos '!AC924)</f>
        <v/>
      </c>
      <c r="W918" s="172" t="str">
        <f>IF('Cálculos '!AD924="","",'Cálculos '!AD924)</f>
        <v/>
      </c>
      <c r="X918" s="172" t="str">
        <f>IF('Cálculos '!AE924="","",'Cálculos '!AE924)</f>
        <v/>
      </c>
      <c r="Y918" s="172" t="str">
        <f>IF('Cálculos '!AF924="","",'Cálculos '!AF924)</f>
        <v/>
      </c>
      <c r="Z918" s="172" t="str">
        <f>IF('Cálculos '!AG924="","",'Cálculos '!AG924)</f>
        <v/>
      </c>
      <c r="AA918" s="172" t="str">
        <f>IF('Cálculos '!AH924="","",'Cálculos '!AH924)</f>
        <v/>
      </c>
      <c r="AB918" s="172" t="str">
        <f>IF('Cálculos '!AI924="","",'Cálculos '!AI924)</f>
        <v/>
      </c>
      <c r="AC918" s="172" t="str">
        <f>IF('Cálculos '!AJ924="","",'Cálculos '!AJ924)</f>
        <v/>
      </c>
      <c r="AD918" s="172" t="str">
        <f>IF('Cálculos '!AK924="","",'Cálculos '!AK924)</f>
        <v/>
      </c>
      <c r="AE918" s="172" t="str">
        <f>IF('Cálculos '!AL924="","",'Cálculos '!AL924)</f>
        <v/>
      </c>
      <c r="AF918" s="172" t="str">
        <f>IF('Cálculos '!AM924="","",'Cálculos '!AM924)</f>
        <v/>
      </c>
      <c r="AG918" s="172" t="str">
        <f>IF('Cálculos '!AN924="","",'Cálculos '!AN924)</f>
        <v/>
      </c>
      <c r="AH918" s="172" t="str">
        <f>IF('Cálculos '!AO924="","",'Cálculos '!AO924)</f>
        <v/>
      </c>
      <c r="AI918" s="172" t="str">
        <f>IF('Cálculos '!AP924="","",'Cálculos '!AP924)</f>
        <v/>
      </c>
      <c r="AJ918" s="443" t="str">
        <f>IF('Cálculos '!AQ924="","",'Cálculos '!AQ924)</f>
        <v/>
      </c>
      <c r="AK918" s="446" t="str">
        <f>IF('Cálculos '!D924="","",AVERAGE(C918:AJ918))</f>
        <v/>
      </c>
      <c r="AM918" s="181">
        <f t="shared" si="542"/>
        <v>916</v>
      </c>
      <c r="AN918" s="284" t="str">
        <f t="shared" si="543"/>
        <v/>
      </c>
      <c r="AO918" s="285" t="str">
        <f t="shared" si="544"/>
        <v/>
      </c>
      <c r="AP918" s="285" t="str">
        <f t="shared" si="545"/>
        <v/>
      </c>
      <c r="AQ918" s="285" t="str">
        <f t="shared" si="546"/>
        <v/>
      </c>
      <c r="AR918" s="182" t="str">
        <f t="shared" si="547"/>
        <v/>
      </c>
      <c r="AS918" s="182" t="str">
        <f t="shared" si="548"/>
        <v/>
      </c>
      <c r="AT918" s="182" t="str">
        <f t="shared" si="549"/>
        <v/>
      </c>
      <c r="AU918" s="182" t="str">
        <f t="shared" si="550"/>
        <v/>
      </c>
      <c r="AV918" s="182" t="str">
        <f t="shared" si="551"/>
        <v/>
      </c>
      <c r="AW918" s="182" t="str">
        <f t="shared" si="552"/>
        <v/>
      </c>
      <c r="AX918" s="182" t="str">
        <f t="shared" si="553"/>
        <v/>
      </c>
      <c r="AY918" s="182" t="str">
        <f t="shared" si="554"/>
        <v/>
      </c>
      <c r="AZ918" s="182" t="str">
        <f t="shared" si="555"/>
        <v/>
      </c>
      <c r="BA918" s="182" t="str">
        <f t="shared" si="556"/>
        <v/>
      </c>
      <c r="BB918" s="182" t="str">
        <f t="shared" si="557"/>
        <v/>
      </c>
      <c r="BC918" s="182" t="str">
        <f t="shared" si="558"/>
        <v/>
      </c>
      <c r="BD918" s="182" t="str">
        <f t="shared" si="559"/>
        <v/>
      </c>
      <c r="BE918" s="182" t="str">
        <f t="shared" si="560"/>
        <v/>
      </c>
      <c r="BF918" s="182" t="str">
        <f t="shared" si="561"/>
        <v/>
      </c>
      <c r="BG918" s="182" t="str">
        <f t="shared" si="562"/>
        <v/>
      </c>
      <c r="BH918" s="182" t="str">
        <f t="shared" si="563"/>
        <v/>
      </c>
      <c r="BI918" s="182" t="str">
        <f t="shared" si="564"/>
        <v/>
      </c>
      <c r="BJ918" s="182" t="str">
        <f t="shared" si="565"/>
        <v/>
      </c>
      <c r="BK918" s="182" t="str">
        <f t="shared" si="566"/>
        <v/>
      </c>
      <c r="BL918" s="182" t="str">
        <f t="shared" si="567"/>
        <v/>
      </c>
      <c r="BM918" s="182" t="str">
        <f t="shared" si="568"/>
        <v/>
      </c>
      <c r="BN918" s="182" t="str">
        <f t="shared" si="569"/>
        <v/>
      </c>
      <c r="BO918" s="182" t="str">
        <f t="shared" si="570"/>
        <v/>
      </c>
      <c r="BP918" s="182" t="str">
        <f t="shared" si="571"/>
        <v/>
      </c>
      <c r="BQ918" s="182" t="str">
        <f t="shared" si="572"/>
        <v/>
      </c>
      <c r="BR918" s="182" t="str">
        <f t="shared" si="573"/>
        <v/>
      </c>
      <c r="BS918" s="182" t="str">
        <f t="shared" si="574"/>
        <v/>
      </c>
      <c r="BT918" s="182" t="str">
        <f t="shared" si="575"/>
        <v/>
      </c>
      <c r="BU918" s="183" t="str">
        <f t="shared" si="576"/>
        <v/>
      </c>
      <c r="BV918" s="184" t="str">
        <f>IF('Cálculos '!C924="","",AVERAGE(AN918:BU918))</f>
        <v/>
      </c>
    </row>
    <row r="919" spans="2:74" ht="17.25" hidden="1" thickBot="1" x14ac:dyDescent="0.35">
      <c r="B919" s="165">
        <f t="shared" si="541"/>
        <v>917</v>
      </c>
      <c r="C919" s="171" t="str">
        <f>IF('Cálculos '!J925="","",'Cálculos '!J925)</f>
        <v/>
      </c>
      <c r="D919" s="172" t="str">
        <f>IF('Cálculos '!K925="","",'Cálculos '!K925)</f>
        <v/>
      </c>
      <c r="E919" s="172" t="str">
        <f>IF('Cálculos '!L925="","",'Cálculos '!L925)</f>
        <v/>
      </c>
      <c r="F919" s="172" t="str">
        <f>IF('Cálculos '!M925="","",'Cálculos '!M925)</f>
        <v/>
      </c>
      <c r="G919" s="172" t="str">
        <f>IF('Cálculos '!N925="","",'Cálculos '!N925)</f>
        <v/>
      </c>
      <c r="H919" s="172" t="str">
        <f>IF('Cálculos '!O925="","",'Cálculos '!O925)</f>
        <v/>
      </c>
      <c r="I919" s="172" t="str">
        <f>IF('Cálculos '!P925="","",'Cálculos '!P925)</f>
        <v/>
      </c>
      <c r="J919" s="172" t="str">
        <f>IF('Cálculos '!Q925="","",'Cálculos '!Q925)</f>
        <v/>
      </c>
      <c r="K919" s="172" t="str">
        <f>IF('Cálculos '!R925="","",'Cálculos '!R925)</f>
        <v/>
      </c>
      <c r="L919" s="172" t="str">
        <f>IF('Cálculos '!S925="","",'Cálculos '!S925)</f>
        <v/>
      </c>
      <c r="M919" s="172" t="str">
        <f>IF('Cálculos '!T925="","",'Cálculos '!T925)</f>
        <v/>
      </c>
      <c r="N919" s="172" t="str">
        <f>IF('Cálculos '!U925="","",'Cálculos '!U925)</f>
        <v/>
      </c>
      <c r="O919" s="172" t="str">
        <f>IF('Cálculos '!V925="","",'Cálculos '!V925)</f>
        <v/>
      </c>
      <c r="P919" s="172" t="str">
        <f>IF('Cálculos '!W925="","",'Cálculos '!W925)</f>
        <v/>
      </c>
      <c r="Q919" s="172" t="str">
        <f>IF('Cálculos '!X925="","",'Cálculos '!X925)</f>
        <v/>
      </c>
      <c r="R919" s="172" t="str">
        <f>IF('Cálculos '!Y925="","",'Cálculos '!Y925)</f>
        <v/>
      </c>
      <c r="S919" s="172" t="str">
        <f>IF('Cálculos '!Z925="","",'Cálculos '!Z925)</f>
        <v/>
      </c>
      <c r="T919" s="172" t="str">
        <f>IF('Cálculos '!AA925="","",'Cálculos '!AA925)</f>
        <v/>
      </c>
      <c r="U919" s="172" t="str">
        <f>IF('Cálculos '!AB925="","",'Cálculos '!AB925)</f>
        <v/>
      </c>
      <c r="V919" s="172" t="str">
        <f>IF('Cálculos '!AC925="","",'Cálculos '!AC925)</f>
        <v/>
      </c>
      <c r="W919" s="172" t="str">
        <f>IF('Cálculos '!AD925="","",'Cálculos '!AD925)</f>
        <v/>
      </c>
      <c r="X919" s="172" t="str">
        <f>IF('Cálculos '!AE925="","",'Cálculos '!AE925)</f>
        <v/>
      </c>
      <c r="Y919" s="172" t="str">
        <f>IF('Cálculos '!AF925="","",'Cálculos '!AF925)</f>
        <v/>
      </c>
      <c r="Z919" s="172" t="str">
        <f>IF('Cálculos '!AG925="","",'Cálculos '!AG925)</f>
        <v/>
      </c>
      <c r="AA919" s="172" t="str">
        <f>IF('Cálculos '!AH925="","",'Cálculos '!AH925)</f>
        <v/>
      </c>
      <c r="AB919" s="172" t="str">
        <f>IF('Cálculos '!AI925="","",'Cálculos '!AI925)</f>
        <v/>
      </c>
      <c r="AC919" s="172" t="str">
        <f>IF('Cálculos '!AJ925="","",'Cálculos '!AJ925)</f>
        <v/>
      </c>
      <c r="AD919" s="172" t="str">
        <f>IF('Cálculos '!AK925="","",'Cálculos '!AK925)</f>
        <v/>
      </c>
      <c r="AE919" s="172" t="str">
        <f>IF('Cálculos '!AL925="","",'Cálculos '!AL925)</f>
        <v/>
      </c>
      <c r="AF919" s="172" t="str">
        <f>IF('Cálculos '!AM925="","",'Cálculos '!AM925)</f>
        <v/>
      </c>
      <c r="AG919" s="172" t="str">
        <f>IF('Cálculos '!AN925="","",'Cálculos '!AN925)</f>
        <v/>
      </c>
      <c r="AH919" s="172" t="str">
        <f>IF('Cálculos '!AO925="","",'Cálculos '!AO925)</f>
        <v/>
      </c>
      <c r="AI919" s="172" t="str">
        <f>IF('Cálculos '!AP925="","",'Cálculos '!AP925)</f>
        <v/>
      </c>
      <c r="AJ919" s="443" t="str">
        <f>IF('Cálculos '!AQ925="","",'Cálculos '!AQ925)</f>
        <v/>
      </c>
      <c r="AK919" s="446" t="str">
        <f>IF('Cálculos '!D925="","",AVERAGE(C919:AJ919))</f>
        <v/>
      </c>
      <c r="AM919" s="181">
        <f t="shared" si="542"/>
        <v>917</v>
      </c>
      <c r="AN919" s="284" t="str">
        <f t="shared" si="543"/>
        <v/>
      </c>
      <c r="AO919" s="285" t="str">
        <f t="shared" si="544"/>
        <v/>
      </c>
      <c r="AP919" s="285" t="str">
        <f t="shared" si="545"/>
        <v/>
      </c>
      <c r="AQ919" s="285" t="str">
        <f t="shared" si="546"/>
        <v/>
      </c>
      <c r="AR919" s="182" t="str">
        <f t="shared" si="547"/>
        <v/>
      </c>
      <c r="AS919" s="182" t="str">
        <f t="shared" si="548"/>
        <v/>
      </c>
      <c r="AT919" s="182" t="str">
        <f t="shared" si="549"/>
        <v/>
      </c>
      <c r="AU919" s="182" t="str">
        <f t="shared" si="550"/>
        <v/>
      </c>
      <c r="AV919" s="182" t="str">
        <f t="shared" si="551"/>
        <v/>
      </c>
      <c r="AW919" s="182" t="str">
        <f t="shared" si="552"/>
        <v/>
      </c>
      <c r="AX919" s="182" t="str">
        <f t="shared" si="553"/>
        <v/>
      </c>
      <c r="AY919" s="182" t="str">
        <f t="shared" si="554"/>
        <v/>
      </c>
      <c r="AZ919" s="182" t="str">
        <f t="shared" si="555"/>
        <v/>
      </c>
      <c r="BA919" s="182" t="str">
        <f t="shared" si="556"/>
        <v/>
      </c>
      <c r="BB919" s="182" t="str">
        <f t="shared" si="557"/>
        <v/>
      </c>
      <c r="BC919" s="182" t="str">
        <f t="shared" si="558"/>
        <v/>
      </c>
      <c r="BD919" s="182" t="str">
        <f t="shared" si="559"/>
        <v/>
      </c>
      <c r="BE919" s="182" t="str">
        <f t="shared" si="560"/>
        <v/>
      </c>
      <c r="BF919" s="182" t="str">
        <f t="shared" si="561"/>
        <v/>
      </c>
      <c r="BG919" s="182" t="str">
        <f t="shared" si="562"/>
        <v/>
      </c>
      <c r="BH919" s="182" t="str">
        <f t="shared" si="563"/>
        <v/>
      </c>
      <c r="BI919" s="182" t="str">
        <f t="shared" si="564"/>
        <v/>
      </c>
      <c r="BJ919" s="182" t="str">
        <f t="shared" si="565"/>
        <v/>
      </c>
      <c r="BK919" s="182" t="str">
        <f t="shared" si="566"/>
        <v/>
      </c>
      <c r="BL919" s="182" t="str">
        <f t="shared" si="567"/>
        <v/>
      </c>
      <c r="BM919" s="182" t="str">
        <f t="shared" si="568"/>
        <v/>
      </c>
      <c r="BN919" s="182" t="str">
        <f t="shared" si="569"/>
        <v/>
      </c>
      <c r="BO919" s="182" t="str">
        <f t="shared" si="570"/>
        <v/>
      </c>
      <c r="BP919" s="182" t="str">
        <f t="shared" si="571"/>
        <v/>
      </c>
      <c r="BQ919" s="182" t="str">
        <f t="shared" si="572"/>
        <v/>
      </c>
      <c r="BR919" s="182" t="str">
        <f t="shared" si="573"/>
        <v/>
      </c>
      <c r="BS919" s="182" t="str">
        <f t="shared" si="574"/>
        <v/>
      </c>
      <c r="BT919" s="182" t="str">
        <f t="shared" si="575"/>
        <v/>
      </c>
      <c r="BU919" s="183" t="str">
        <f t="shared" si="576"/>
        <v/>
      </c>
      <c r="BV919" s="184" t="str">
        <f>IF('Cálculos '!C925="","",AVERAGE(AN919:BU919))</f>
        <v/>
      </c>
    </row>
    <row r="920" spans="2:74" ht="17.25" hidden="1" thickBot="1" x14ac:dyDescent="0.35">
      <c r="B920" s="165">
        <f t="shared" si="541"/>
        <v>918</v>
      </c>
      <c r="C920" s="171" t="str">
        <f>IF('Cálculos '!J926="","",'Cálculos '!J926)</f>
        <v/>
      </c>
      <c r="D920" s="172" t="str">
        <f>IF('Cálculos '!K926="","",'Cálculos '!K926)</f>
        <v/>
      </c>
      <c r="E920" s="172" t="str">
        <f>IF('Cálculos '!L926="","",'Cálculos '!L926)</f>
        <v/>
      </c>
      <c r="F920" s="172" t="str">
        <f>IF('Cálculos '!M926="","",'Cálculos '!M926)</f>
        <v/>
      </c>
      <c r="G920" s="172" t="str">
        <f>IF('Cálculos '!N926="","",'Cálculos '!N926)</f>
        <v/>
      </c>
      <c r="H920" s="172" t="str">
        <f>IF('Cálculos '!O926="","",'Cálculos '!O926)</f>
        <v/>
      </c>
      <c r="I920" s="172" t="str">
        <f>IF('Cálculos '!P926="","",'Cálculos '!P926)</f>
        <v/>
      </c>
      <c r="J920" s="172" t="str">
        <f>IF('Cálculos '!Q926="","",'Cálculos '!Q926)</f>
        <v/>
      </c>
      <c r="K920" s="172" t="str">
        <f>IF('Cálculos '!R926="","",'Cálculos '!R926)</f>
        <v/>
      </c>
      <c r="L920" s="172" t="str">
        <f>IF('Cálculos '!S926="","",'Cálculos '!S926)</f>
        <v/>
      </c>
      <c r="M920" s="172" t="str">
        <f>IF('Cálculos '!T926="","",'Cálculos '!T926)</f>
        <v/>
      </c>
      <c r="N920" s="172" t="str">
        <f>IF('Cálculos '!U926="","",'Cálculos '!U926)</f>
        <v/>
      </c>
      <c r="O920" s="172" t="str">
        <f>IF('Cálculos '!V926="","",'Cálculos '!V926)</f>
        <v/>
      </c>
      <c r="P920" s="172" t="str">
        <f>IF('Cálculos '!W926="","",'Cálculos '!W926)</f>
        <v/>
      </c>
      <c r="Q920" s="172" t="str">
        <f>IF('Cálculos '!X926="","",'Cálculos '!X926)</f>
        <v/>
      </c>
      <c r="R920" s="172" t="str">
        <f>IF('Cálculos '!Y926="","",'Cálculos '!Y926)</f>
        <v/>
      </c>
      <c r="S920" s="172" t="str">
        <f>IF('Cálculos '!Z926="","",'Cálculos '!Z926)</f>
        <v/>
      </c>
      <c r="T920" s="172" t="str">
        <f>IF('Cálculos '!AA926="","",'Cálculos '!AA926)</f>
        <v/>
      </c>
      <c r="U920" s="172" t="str">
        <f>IF('Cálculos '!AB926="","",'Cálculos '!AB926)</f>
        <v/>
      </c>
      <c r="V920" s="172" t="str">
        <f>IF('Cálculos '!AC926="","",'Cálculos '!AC926)</f>
        <v/>
      </c>
      <c r="W920" s="172" t="str">
        <f>IF('Cálculos '!AD926="","",'Cálculos '!AD926)</f>
        <v/>
      </c>
      <c r="X920" s="172" t="str">
        <f>IF('Cálculos '!AE926="","",'Cálculos '!AE926)</f>
        <v/>
      </c>
      <c r="Y920" s="172" t="str">
        <f>IF('Cálculos '!AF926="","",'Cálculos '!AF926)</f>
        <v/>
      </c>
      <c r="Z920" s="172" t="str">
        <f>IF('Cálculos '!AG926="","",'Cálculos '!AG926)</f>
        <v/>
      </c>
      <c r="AA920" s="172" t="str">
        <f>IF('Cálculos '!AH926="","",'Cálculos '!AH926)</f>
        <v/>
      </c>
      <c r="AB920" s="172" t="str">
        <f>IF('Cálculos '!AI926="","",'Cálculos '!AI926)</f>
        <v/>
      </c>
      <c r="AC920" s="172" t="str">
        <f>IF('Cálculos '!AJ926="","",'Cálculos '!AJ926)</f>
        <v/>
      </c>
      <c r="AD920" s="172" t="str">
        <f>IF('Cálculos '!AK926="","",'Cálculos '!AK926)</f>
        <v/>
      </c>
      <c r="AE920" s="172" t="str">
        <f>IF('Cálculos '!AL926="","",'Cálculos '!AL926)</f>
        <v/>
      </c>
      <c r="AF920" s="172" t="str">
        <f>IF('Cálculos '!AM926="","",'Cálculos '!AM926)</f>
        <v/>
      </c>
      <c r="AG920" s="172" t="str">
        <f>IF('Cálculos '!AN926="","",'Cálculos '!AN926)</f>
        <v/>
      </c>
      <c r="AH920" s="172" t="str">
        <f>IF('Cálculos '!AO926="","",'Cálculos '!AO926)</f>
        <v/>
      </c>
      <c r="AI920" s="172" t="str">
        <f>IF('Cálculos '!AP926="","",'Cálculos '!AP926)</f>
        <v/>
      </c>
      <c r="AJ920" s="443" t="str">
        <f>IF('Cálculos '!AQ926="","",'Cálculos '!AQ926)</f>
        <v/>
      </c>
      <c r="AK920" s="446" t="str">
        <f>IF('Cálculos '!D926="","",AVERAGE(C920:AJ920))</f>
        <v/>
      </c>
      <c r="AM920" s="181">
        <f t="shared" si="542"/>
        <v>918</v>
      </c>
      <c r="AN920" s="284" t="str">
        <f t="shared" si="543"/>
        <v/>
      </c>
      <c r="AO920" s="285" t="str">
        <f t="shared" si="544"/>
        <v/>
      </c>
      <c r="AP920" s="285" t="str">
        <f t="shared" si="545"/>
        <v/>
      </c>
      <c r="AQ920" s="285" t="str">
        <f t="shared" si="546"/>
        <v/>
      </c>
      <c r="AR920" s="182" t="str">
        <f t="shared" si="547"/>
        <v/>
      </c>
      <c r="AS920" s="182" t="str">
        <f t="shared" si="548"/>
        <v/>
      </c>
      <c r="AT920" s="182" t="str">
        <f t="shared" si="549"/>
        <v/>
      </c>
      <c r="AU920" s="182" t="str">
        <f t="shared" si="550"/>
        <v/>
      </c>
      <c r="AV920" s="182" t="str">
        <f t="shared" si="551"/>
        <v/>
      </c>
      <c r="AW920" s="182" t="str">
        <f t="shared" si="552"/>
        <v/>
      </c>
      <c r="AX920" s="182" t="str">
        <f t="shared" si="553"/>
        <v/>
      </c>
      <c r="AY920" s="182" t="str">
        <f t="shared" si="554"/>
        <v/>
      </c>
      <c r="AZ920" s="182" t="str">
        <f t="shared" si="555"/>
        <v/>
      </c>
      <c r="BA920" s="182" t="str">
        <f t="shared" si="556"/>
        <v/>
      </c>
      <c r="BB920" s="182" t="str">
        <f t="shared" si="557"/>
        <v/>
      </c>
      <c r="BC920" s="182" t="str">
        <f t="shared" si="558"/>
        <v/>
      </c>
      <c r="BD920" s="182" t="str">
        <f t="shared" si="559"/>
        <v/>
      </c>
      <c r="BE920" s="182" t="str">
        <f t="shared" si="560"/>
        <v/>
      </c>
      <c r="BF920" s="182" t="str">
        <f t="shared" si="561"/>
        <v/>
      </c>
      <c r="BG920" s="182" t="str">
        <f t="shared" si="562"/>
        <v/>
      </c>
      <c r="BH920" s="182" t="str">
        <f t="shared" si="563"/>
        <v/>
      </c>
      <c r="BI920" s="182" t="str">
        <f t="shared" si="564"/>
        <v/>
      </c>
      <c r="BJ920" s="182" t="str">
        <f t="shared" si="565"/>
        <v/>
      </c>
      <c r="BK920" s="182" t="str">
        <f t="shared" si="566"/>
        <v/>
      </c>
      <c r="BL920" s="182" t="str">
        <f t="shared" si="567"/>
        <v/>
      </c>
      <c r="BM920" s="182" t="str">
        <f t="shared" si="568"/>
        <v/>
      </c>
      <c r="BN920" s="182" t="str">
        <f t="shared" si="569"/>
        <v/>
      </c>
      <c r="BO920" s="182" t="str">
        <f t="shared" si="570"/>
        <v/>
      </c>
      <c r="BP920" s="182" t="str">
        <f t="shared" si="571"/>
        <v/>
      </c>
      <c r="BQ920" s="182" t="str">
        <f t="shared" si="572"/>
        <v/>
      </c>
      <c r="BR920" s="182" t="str">
        <f t="shared" si="573"/>
        <v/>
      </c>
      <c r="BS920" s="182" t="str">
        <f t="shared" si="574"/>
        <v/>
      </c>
      <c r="BT920" s="182" t="str">
        <f t="shared" si="575"/>
        <v/>
      </c>
      <c r="BU920" s="183" t="str">
        <f t="shared" si="576"/>
        <v/>
      </c>
      <c r="BV920" s="184" t="str">
        <f>IF('Cálculos '!C926="","",AVERAGE(AN920:BU920))</f>
        <v/>
      </c>
    </row>
    <row r="921" spans="2:74" ht="17.25" hidden="1" thickBot="1" x14ac:dyDescent="0.35">
      <c r="B921" s="165">
        <f t="shared" si="541"/>
        <v>919</v>
      </c>
      <c r="C921" s="171" t="str">
        <f>IF('Cálculos '!J927="","",'Cálculos '!J927)</f>
        <v/>
      </c>
      <c r="D921" s="172" t="str">
        <f>IF('Cálculos '!K927="","",'Cálculos '!K927)</f>
        <v/>
      </c>
      <c r="E921" s="172" t="str">
        <f>IF('Cálculos '!L927="","",'Cálculos '!L927)</f>
        <v/>
      </c>
      <c r="F921" s="172" t="str">
        <f>IF('Cálculos '!M927="","",'Cálculos '!M927)</f>
        <v/>
      </c>
      <c r="G921" s="172" t="str">
        <f>IF('Cálculos '!N927="","",'Cálculos '!N927)</f>
        <v/>
      </c>
      <c r="H921" s="172" t="str">
        <f>IF('Cálculos '!O927="","",'Cálculos '!O927)</f>
        <v/>
      </c>
      <c r="I921" s="172" t="str">
        <f>IF('Cálculos '!P927="","",'Cálculos '!P927)</f>
        <v/>
      </c>
      <c r="J921" s="172" t="str">
        <f>IF('Cálculos '!Q927="","",'Cálculos '!Q927)</f>
        <v/>
      </c>
      <c r="K921" s="172" t="str">
        <f>IF('Cálculos '!R927="","",'Cálculos '!R927)</f>
        <v/>
      </c>
      <c r="L921" s="172" t="str">
        <f>IF('Cálculos '!S927="","",'Cálculos '!S927)</f>
        <v/>
      </c>
      <c r="M921" s="172" t="str">
        <f>IF('Cálculos '!T927="","",'Cálculos '!T927)</f>
        <v/>
      </c>
      <c r="N921" s="172" t="str">
        <f>IF('Cálculos '!U927="","",'Cálculos '!U927)</f>
        <v/>
      </c>
      <c r="O921" s="172" t="str">
        <f>IF('Cálculos '!V927="","",'Cálculos '!V927)</f>
        <v/>
      </c>
      <c r="P921" s="172" t="str">
        <f>IF('Cálculos '!W927="","",'Cálculos '!W927)</f>
        <v/>
      </c>
      <c r="Q921" s="172" t="str">
        <f>IF('Cálculos '!X927="","",'Cálculos '!X927)</f>
        <v/>
      </c>
      <c r="R921" s="172" t="str">
        <f>IF('Cálculos '!Y927="","",'Cálculos '!Y927)</f>
        <v/>
      </c>
      <c r="S921" s="172" t="str">
        <f>IF('Cálculos '!Z927="","",'Cálculos '!Z927)</f>
        <v/>
      </c>
      <c r="T921" s="172" t="str">
        <f>IF('Cálculos '!AA927="","",'Cálculos '!AA927)</f>
        <v/>
      </c>
      <c r="U921" s="172" t="str">
        <f>IF('Cálculos '!AB927="","",'Cálculos '!AB927)</f>
        <v/>
      </c>
      <c r="V921" s="172" t="str">
        <f>IF('Cálculos '!AC927="","",'Cálculos '!AC927)</f>
        <v/>
      </c>
      <c r="W921" s="172" t="str">
        <f>IF('Cálculos '!AD927="","",'Cálculos '!AD927)</f>
        <v/>
      </c>
      <c r="X921" s="172" t="str">
        <f>IF('Cálculos '!AE927="","",'Cálculos '!AE927)</f>
        <v/>
      </c>
      <c r="Y921" s="172" t="str">
        <f>IF('Cálculos '!AF927="","",'Cálculos '!AF927)</f>
        <v/>
      </c>
      <c r="Z921" s="172" t="str">
        <f>IF('Cálculos '!AG927="","",'Cálculos '!AG927)</f>
        <v/>
      </c>
      <c r="AA921" s="172" t="str">
        <f>IF('Cálculos '!AH927="","",'Cálculos '!AH927)</f>
        <v/>
      </c>
      <c r="AB921" s="172" t="str">
        <f>IF('Cálculos '!AI927="","",'Cálculos '!AI927)</f>
        <v/>
      </c>
      <c r="AC921" s="172" t="str">
        <f>IF('Cálculos '!AJ927="","",'Cálculos '!AJ927)</f>
        <v/>
      </c>
      <c r="AD921" s="172" t="str">
        <f>IF('Cálculos '!AK927="","",'Cálculos '!AK927)</f>
        <v/>
      </c>
      <c r="AE921" s="172" t="str">
        <f>IF('Cálculos '!AL927="","",'Cálculos '!AL927)</f>
        <v/>
      </c>
      <c r="AF921" s="172" t="str">
        <f>IF('Cálculos '!AM927="","",'Cálculos '!AM927)</f>
        <v/>
      </c>
      <c r="AG921" s="172" t="str">
        <f>IF('Cálculos '!AN927="","",'Cálculos '!AN927)</f>
        <v/>
      </c>
      <c r="AH921" s="172" t="str">
        <f>IF('Cálculos '!AO927="","",'Cálculos '!AO927)</f>
        <v/>
      </c>
      <c r="AI921" s="172" t="str">
        <f>IF('Cálculos '!AP927="","",'Cálculos '!AP927)</f>
        <v/>
      </c>
      <c r="AJ921" s="443" t="str">
        <f>IF('Cálculos '!AQ927="","",'Cálculos '!AQ927)</f>
        <v/>
      </c>
      <c r="AK921" s="446" t="str">
        <f>IF('Cálculos '!D927="","",AVERAGE(C921:AJ921))</f>
        <v/>
      </c>
      <c r="AM921" s="181">
        <f t="shared" si="542"/>
        <v>919</v>
      </c>
      <c r="AN921" s="284" t="str">
        <f t="shared" si="543"/>
        <v/>
      </c>
      <c r="AO921" s="285" t="str">
        <f t="shared" si="544"/>
        <v/>
      </c>
      <c r="AP921" s="285" t="str">
        <f t="shared" si="545"/>
        <v/>
      </c>
      <c r="AQ921" s="285" t="str">
        <f t="shared" si="546"/>
        <v/>
      </c>
      <c r="AR921" s="182" t="str">
        <f t="shared" si="547"/>
        <v/>
      </c>
      <c r="AS921" s="182" t="str">
        <f t="shared" si="548"/>
        <v/>
      </c>
      <c r="AT921" s="182" t="str">
        <f t="shared" si="549"/>
        <v/>
      </c>
      <c r="AU921" s="182" t="str">
        <f t="shared" si="550"/>
        <v/>
      </c>
      <c r="AV921" s="182" t="str">
        <f t="shared" si="551"/>
        <v/>
      </c>
      <c r="AW921" s="182" t="str">
        <f t="shared" si="552"/>
        <v/>
      </c>
      <c r="AX921" s="182" t="str">
        <f t="shared" si="553"/>
        <v/>
      </c>
      <c r="AY921" s="182" t="str">
        <f t="shared" si="554"/>
        <v/>
      </c>
      <c r="AZ921" s="182" t="str">
        <f t="shared" si="555"/>
        <v/>
      </c>
      <c r="BA921" s="182" t="str">
        <f t="shared" si="556"/>
        <v/>
      </c>
      <c r="BB921" s="182" t="str">
        <f t="shared" si="557"/>
        <v/>
      </c>
      <c r="BC921" s="182" t="str">
        <f t="shared" si="558"/>
        <v/>
      </c>
      <c r="BD921" s="182" t="str">
        <f t="shared" si="559"/>
        <v/>
      </c>
      <c r="BE921" s="182" t="str">
        <f t="shared" si="560"/>
        <v/>
      </c>
      <c r="BF921" s="182" t="str">
        <f t="shared" si="561"/>
        <v/>
      </c>
      <c r="BG921" s="182" t="str">
        <f t="shared" si="562"/>
        <v/>
      </c>
      <c r="BH921" s="182" t="str">
        <f t="shared" si="563"/>
        <v/>
      </c>
      <c r="BI921" s="182" t="str">
        <f t="shared" si="564"/>
        <v/>
      </c>
      <c r="BJ921" s="182" t="str">
        <f t="shared" si="565"/>
        <v/>
      </c>
      <c r="BK921" s="182" t="str">
        <f t="shared" si="566"/>
        <v/>
      </c>
      <c r="BL921" s="182" t="str">
        <f t="shared" si="567"/>
        <v/>
      </c>
      <c r="BM921" s="182" t="str">
        <f t="shared" si="568"/>
        <v/>
      </c>
      <c r="BN921" s="182" t="str">
        <f t="shared" si="569"/>
        <v/>
      </c>
      <c r="BO921" s="182" t="str">
        <f t="shared" si="570"/>
        <v/>
      </c>
      <c r="BP921" s="182" t="str">
        <f t="shared" si="571"/>
        <v/>
      </c>
      <c r="BQ921" s="182" t="str">
        <f t="shared" si="572"/>
        <v/>
      </c>
      <c r="BR921" s="182" t="str">
        <f t="shared" si="573"/>
        <v/>
      </c>
      <c r="BS921" s="182" t="str">
        <f t="shared" si="574"/>
        <v/>
      </c>
      <c r="BT921" s="182" t="str">
        <f t="shared" si="575"/>
        <v/>
      </c>
      <c r="BU921" s="183" t="str">
        <f t="shared" si="576"/>
        <v/>
      </c>
      <c r="BV921" s="184" t="str">
        <f>IF('Cálculos '!C927="","",AVERAGE(AN921:BU921))</f>
        <v/>
      </c>
    </row>
    <row r="922" spans="2:74" ht="17.25" hidden="1" thickBot="1" x14ac:dyDescent="0.35">
      <c r="B922" s="165">
        <f t="shared" si="541"/>
        <v>920</v>
      </c>
      <c r="C922" s="171" t="str">
        <f>IF('Cálculos '!J928="","",'Cálculos '!J928)</f>
        <v/>
      </c>
      <c r="D922" s="172" t="str">
        <f>IF('Cálculos '!K928="","",'Cálculos '!K928)</f>
        <v/>
      </c>
      <c r="E922" s="172" t="str">
        <f>IF('Cálculos '!L928="","",'Cálculos '!L928)</f>
        <v/>
      </c>
      <c r="F922" s="172" t="str">
        <f>IF('Cálculos '!M928="","",'Cálculos '!M928)</f>
        <v/>
      </c>
      <c r="G922" s="172" t="str">
        <f>IF('Cálculos '!N928="","",'Cálculos '!N928)</f>
        <v/>
      </c>
      <c r="H922" s="172" t="str">
        <f>IF('Cálculos '!O928="","",'Cálculos '!O928)</f>
        <v/>
      </c>
      <c r="I922" s="172" t="str">
        <f>IF('Cálculos '!P928="","",'Cálculos '!P928)</f>
        <v/>
      </c>
      <c r="J922" s="172" t="str">
        <f>IF('Cálculos '!Q928="","",'Cálculos '!Q928)</f>
        <v/>
      </c>
      <c r="K922" s="172" t="str">
        <f>IF('Cálculos '!R928="","",'Cálculos '!R928)</f>
        <v/>
      </c>
      <c r="L922" s="172" t="str">
        <f>IF('Cálculos '!S928="","",'Cálculos '!S928)</f>
        <v/>
      </c>
      <c r="M922" s="172" t="str">
        <f>IF('Cálculos '!T928="","",'Cálculos '!T928)</f>
        <v/>
      </c>
      <c r="N922" s="172" t="str">
        <f>IF('Cálculos '!U928="","",'Cálculos '!U928)</f>
        <v/>
      </c>
      <c r="O922" s="172" t="str">
        <f>IF('Cálculos '!V928="","",'Cálculos '!V928)</f>
        <v/>
      </c>
      <c r="P922" s="172" t="str">
        <f>IF('Cálculos '!W928="","",'Cálculos '!W928)</f>
        <v/>
      </c>
      <c r="Q922" s="172" t="str">
        <f>IF('Cálculos '!X928="","",'Cálculos '!X928)</f>
        <v/>
      </c>
      <c r="R922" s="172" t="str">
        <f>IF('Cálculos '!Y928="","",'Cálculos '!Y928)</f>
        <v/>
      </c>
      <c r="S922" s="172" t="str">
        <f>IF('Cálculos '!Z928="","",'Cálculos '!Z928)</f>
        <v/>
      </c>
      <c r="T922" s="172" t="str">
        <f>IF('Cálculos '!AA928="","",'Cálculos '!AA928)</f>
        <v/>
      </c>
      <c r="U922" s="172" t="str">
        <f>IF('Cálculos '!AB928="","",'Cálculos '!AB928)</f>
        <v/>
      </c>
      <c r="V922" s="172" t="str">
        <f>IF('Cálculos '!AC928="","",'Cálculos '!AC928)</f>
        <v/>
      </c>
      <c r="W922" s="172" t="str">
        <f>IF('Cálculos '!AD928="","",'Cálculos '!AD928)</f>
        <v/>
      </c>
      <c r="X922" s="172" t="str">
        <f>IF('Cálculos '!AE928="","",'Cálculos '!AE928)</f>
        <v/>
      </c>
      <c r="Y922" s="172" t="str">
        <f>IF('Cálculos '!AF928="","",'Cálculos '!AF928)</f>
        <v/>
      </c>
      <c r="Z922" s="172" t="str">
        <f>IF('Cálculos '!AG928="","",'Cálculos '!AG928)</f>
        <v/>
      </c>
      <c r="AA922" s="172" t="str">
        <f>IF('Cálculos '!AH928="","",'Cálculos '!AH928)</f>
        <v/>
      </c>
      <c r="AB922" s="172" t="str">
        <f>IF('Cálculos '!AI928="","",'Cálculos '!AI928)</f>
        <v/>
      </c>
      <c r="AC922" s="172" t="str">
        <f>IF('Cálculos '!AJ928="","",'Cálculos '!AJ928)</f>
        <v/>
      </c>
      <c r="AD922" s="172" t="str">
        <f>IF('Cálculos '!AK928="","",'Cálculos '!AK928)</f>
        <v/>
      </c>
      <c r="AE922" s="172" t="str">
        <f>IF('Cálculos '!AL928="","",'Cálculos '!AL928)</f>
        <v/>
      </c>
      <c r="AF922" s="172" t="str">
        <f>IF('Cálculos '!AM928="","",'Cálculos '!AM928)</f>
        <v/>
      </c>
      <c r="AG922" s="172" t="str">
        <f>IF('Cálculos '!AN928="","",'Cálculos '!AN928)</f>
        <v/>
      </c>
      <c r="AH922" s="172" t="str">
        <f>IF('Cálculos '!AO928="","",'Cálculos '!AO928)</f>
        <v/>
      </c>
      <c r="AI922" s="172" t="str">
        <f>IF('Cálculos '!AP928="","",'Cálculos '!AP928)</f>
        <v/>
      </c>
      <c r="AJ922" s="443" t="str">
        <f>IF('Cálculos '!AQ928="","",'Cálculos '!AQ928)</f>
        <v/>
      </c>
      <c r="AK922" s="446" t="str">
        <f>IF('Cálculos '!D928="","",AVERAGE(C922:AJ922))</f>
        <v/>
      </c>
      <c r="AM922" s="181">
        <f t="shared" si="542"/>
        <v>920</v>
      </c>
      <c r="AN922" s="284" t="str">
        <f t="shared" si="543"/>
        <v/>
      </c>
      <c r="AO922" s="285" t="str">
        <f t="shared" si="544"/>
        <v/>
      </c>
      <c r="AP922" s="285" t="str">
        <f t="shared" si="545"/>
        <v/>
      </c>
      <c r="AQ922" s="285" t="str">
        <f t="shared" si="546"/>
        <v/>
      </c>
      <c r="AR922" s="182" t="str">
        <f t="shared" si="547"/>
        <v/>
      </c>
      <c r="AS922" s="182" t="str">
        <f t="shared" si="548"/>
        <v/>
      </c>
      <c r="AT922" s="182" t="str">
        <f t="shared" si="549"/>
        <v/>
      </c>
      <c r="AU922" s="182" t="str">
        <f t="shared" si="550"/>
        <v/>
      </c>
      <c r="AV922" s="182" t="str">
        <f t="shared" si="551"/>
        <v/>
      </c>
      <c r="AW922" s="182" t="str">
        <f t="shared" si="552"/>
        <v/>
      </c>
      <c r="AX922" s="182" t="str">
        <f t="shared" si="553"/>
        <v/>
      </c>
      <c r="AY922" s="182" t="str">
        <f t="shared" si="554"/>
        <v/>
      </c>
      <c r="AZ922" s="182" t="str">
        <f t="shared" si="555"/>
        <v/>
      </c>
      <c r="BA922" s="182" t="str">
        <f t="shared" si="556"/>
        <v/>
      </c>
      <c r="BB922" s="182" t="str">
        <f t="shared" si="557"/>
        <v/>
      </c>
      <c r="BC922" s="182" t="str">
        <f t="shared" si="558"/>
        <v/>
      </c>
      <c r="BD922" s="182" t="str">
        <f t="shared" si="559"/>
        <v/>
      </c>
      <c r="BE922" s="182" t="str">
        <f t="shared" si="560"/>
        <v/>
      </c>
      <c r="BF922" s="182" t="str">
        <f t="shared" si="561"/>
        <v/>
      </c>
      <c r="BG922" s="182" t="str">
        <f t="shared" si="562"/>
        <v/>
      </c>
      <c r="BH922" s="182" t="str">
        <f t="shared" si="563"/>
        <v/>
      </c>
      <c r="BI922" s="182" t="str">
        <f t="shared" si="564"/>
        <v/>
      </c>
      <c r="BJ922" s="182" t="str">
        <f t="shared" si="565"/>
        <v/>
      </c>
      <c r="BK922" s="182" t="str">
        <f t="shared" si="566"/>
        <v/>
      </c>
      <c r="BL922" s="182" t="str">
        <f t="shared" si="567"/>
        <v/>
      </c>
      <c r="BM922" s="182" t="str">
        <f t="shared" si="568"/>
        <v/>
      </c>
      <c r="BN922" s="182" t="str">
        <f t="shared" si="569"/>
        <v/>
      </c>
      <c r="BO922" s="182" t="str">
        <f t="shared" si="570"/>
        <v/>
      </c>
      <c r="BP922" s="182" t="str">
        <f t="shared" si="571"/>
        <v/>
      </c>
      <c r="BQ922" s="182" t="str">
        <f t="shared" si="572"/>
        <v/>
      </c>
      <c r="BR922" s="182" t="str">
        <f t="shared" si="573"/>
        <v/>
      </c>
      <c r="BS922" s="182" t="str">
        <f t="shared" si="574"/>
        <v/>
      </c>
      <c r="BT922" s="182" t="str">
        <f t="shared" si="575"/>
        <v/>
      </c>
      <c r="BU922" s="183" t="str">
        <f t="shared" si="576"/>
        <v/>
      </c>
      <c r="BV922" s="184" t="str">
        <f>IF('Cálculos '!C928="","",AVERAGE(AN922:BU922))</f>
        <v/>
      </c>
    </row>
    <row r="923" spans="2:74" ht="17.25" hidden="1" thickBot="1" x14ac:dyDescent="0.35">
      <c r="B923" s="165">
        <f t="shared" si="541"/>
        <v>921</v>
      </c>
      <c r="C923" s="171" t="str">
        <f>IF('Cálculos '!J929="","",'Cálculos '!J929)</f>
        <v/>
      </c>
      <c r="D923" s="172" t="str">
        <f>IF('Cálculos '!K929="","",'Cálculos '!K929)</f>
        <v/>
      </c>
      <c r="E923" s="172" t="str">
        <f>IF('Cálculos '!L929="","",'Cálculos '!L929)</f>
        <v/>
      </c>
      <c r="F923" s="172" t="str">
        <f>IF('Cálculos '!M929="","",'Cálculos '!M929)</f>
        <v/>
      </c>
      <c r="G923" s="172" t="str">
        <f>IF('Cálculos '!N929="","",'Cálculos '!N929)</f>
        <v/>
      </c>
      <c r="H923" s="172" t="str">
        <f>IF('Cálculos '!O929="","",'Cálculos '!O929)</f>
        <v/>
      </c>
      <c r="I923" s="172" t="str">
        <f>IF('Cálculos '!P929="","",'Cálculos '!P929)</f>
        <v/>
      </c>
      <c r="J923" s="172" t="str">
        <f>IF('Cálculos '!Q929="","",'Cálculos '!Q929)</f>
        <v/>
      </c>
      <c r="K923" s="172" t="str">
        <f>IF('Cálculos '!R929="","",'Cálculos '!R929)</f>
        <v/>
      </c>
      <c r="L923" s="172" t="str">
        <f>IF('Cálculos '!S929="","",'Cálculos '!S929)</f>
        <v/>
      </c>
      <c r="M923" s="172" t="str">
        <f>IF('Cálculos '!T929="","",'Cálculos '!T929)</f>
        <v/>
      </c>
      <c r="N923" s="172" t="str">
        <f>IF('Cálculos '!U929="","",'Cálculos '!U929)</f>
        <v/>
      </c>
      <c r="O923" s="172" t="str">
        <f>IF('Cálculos '!V929="","",'Cálculos '!V929)</f>
        <v/>
      </c>
      <c r="P923" s="172" t="str">
        <f>IF('Cálculos '!W929="","",'Cálculos '!W929)</f>
        <v/>
      </c>
      <c r="Q923" s="172" t="str">
        <f>IF('Cálculos '!X929="","",'Cálculos '!X929)</f>
        <v/>
      </c>
      <c r="R923" s="172" t="str">
        <f>IF('Cálculos '!Y929="","",'Cálculos '!Y929)</f>
        <v/>
      </c>
      <c r="S923" s="172" t="str">
        <f>IF('Cálculos '!Z929="","",'Cálculos '!Z929)</f>
        <v/>
      </c>
      <c r="T923" s="172" t="str">
        <f>IF('Cálculos '!AA929="","",'Cálculos '!AA929)</f>
        <v/>
      </c>
      <c r="U923" s="172" t="str">
        <f>IF('Cálculos '!AB929="","",'Cálculos '!AB929)</f>
        <v/>
      </c>
      <c r="V923" s="172" t="str">
        <f>IF('Cálculos '!AC929="","",'Cálculos '!AC929)</f>
        <v/>
      </c>
      <c r="W923" s="172" t="str">
        <f>IF('Cálculos '!AD929="","",'Cálculos '!AD929)</f>
        <v/>
      </c>
      <c r="X923" s="172" t="str">
        <f>IF('Cálculos '!AE929="","",'Cálculos '!AE929)</f>
        <v/>
      </c>
      <c r="Y923" s="172" t="str">
        <f>IF('Cálculos '!AF929="","",'Cálculos '!AF929)</f>
        <v/>
      </c>
      <c r="Z923" s="172" t="str">
        <f>IF('Cálculos '!AG929="","",'Cálculos '!AG929)</f>
        <v/>
      </c>
      <c r="AA923" s="172" t="str">
        <f>IF('Cálculos '!AH929="","",'Cálculos '!AH929)</f>
        <v/>
      </c>
      <c r="AB923" s="172" t="str">
        <f>IF('Cálculos '!AI929="","",'Cálculos '!AI929)</f>
        <v/>
      </c>
      <c r="AC923" s="172" t="str">
        <f>IF('Cálculos '!AJ929="","",'Cálculos '!AJ929)</f>
        <v/>
      </c>
      <c r="AD923" s="172" t="str">
        <f>IF('Cálculos '!AK929="","",'Cálculos '!AK929)</f>
        <v/>
      </c>
      <c r="AE923" s="172" t="str">
        <f>IF('Cálculos '!AL929="","",'Cálculos '!AL929)</f>
        <v/>
      </c>
      <c r="AF923" s="172" t="str">
        <f>IF('Cálculos '!AM929="","",'Cálculos '!AM929)</f>
        <v/>
      </c>
      <c r="AG923" s="172" t="str">
        <f>IF('Cálculos '!AN929="","",'Cálculos '!AN929)</f>
        <v/>
      </c>
      <c r="AH923" s="172" t="str">
        <f>IF('Cálculos '!AO929="","",'Cálculos '!AO929)</f>
        <v/>
      </c>
      <c r="AI923" s="172" t="str">
        <f>IF('Cálculos '!AP929="","",'Cálculos '!AP929)</f>
        <v/>
      </c>
      <c r="AJ923" s="443" t="str">
        <f>IF('Cálculos '!AQ929="","",'Cálculos '!AQ929)</f>
        <v/>
      </c>
      <c r="AK923" s="446" t="str">
        <f>IF('Cálculos '!D929="","",AVERAGE(C923:AJ923))</f>
        <v/>
      </c>
      <c r="AM923" s="181">
        <f t="shared" si="542"/>
        <v>921</v>
      </c>
      <c r="AN923" s="284" t="str">
        <f t="shared" si="543"/>
        <v/>
      </c>
      <c r="AO923" s="285" t="str">
        <f t="shared" si="544"/>
        <v/>
      </c>
      <c r="AP923" s="285" t="str">
        <f t="shared" si="545"/>
        <v/>
      </c>
      <c r="AQ923" s="285" t="str">
        <f t="shared" si="546"/>
        <v/>
      </c>
      <c r="AR923" s="182" t="str">
        <f t="shared" si="547"/>
        <v/>
      </c>
      <c r="AS923" s="182" t="str">
        <f t="shared" si="548"/>
        <v/>
      </c>
      <c r="AT923" s="182" t="str">
        <f t="shared" si="549"/>
        <v/>
      </c>
      <c r="AU923" s="182" t="str">
        <f t="shared" si="550"/>
        <v/>
      </c>
      <c r="AV923" s="182" t="str">
        <f t="shared" si="551"/>
        <v/>
      </c>
      <c r="AW923" s="182" t="str">
        <f t="shared" si="552"/>
        <v/>
      </c>
      <c r="AX923" s="182" t="str">
        <f t="shared" si="553"/>
        <v/>
      </c>
      <c r="AY923" s="182" t="str">
        <f t="shared" si="554"/>
        <v/>
      </c>
      <c r="AZ923" s="182" t="str">
        <f t="shared" si="555"/>
        <v/>
      </c>
      <c r="BA923" s="182" t="str">
        <f t="shared" si="556"/>
        <v/>
      </c>
      <c r="BB923" s="182" t="str">
        <f t="shared" si="557"/>
        <v/>
      </c>
      <c r="BC923" s="182" t="str">
        <f t="shared" si="558"/>
        <v/>
      </c>
      <c r="BD923" s="182" t="str">
        <f t="shared" si="559"/>
        <v/>
      </c>
      <c r="BE923" s="182" t="str">
        <f t="shared" si="560"/>
        <v/>
      </c>
      <c r="BF923" s="182" t="str">
        <f t="shared" si="561"/>
        <v/>
      </c>
      <c r="BG923" s="182" t="str">
        <f t="shared" si="562"/>
        <v/>
      </c>
      <c r="BH923" s="182" t="str">
        <f t="shared" si="563"/>
        <v/>
      </c>
      <c r="BI923" s="182" t="str">
        <f t="shared" si="564"/>
        <v/>
      </c>
      <c r="BJ923" s="182" t="str">
        <f t="shared" si="565"/>
        <v/>
      </c>
      <c r="BK923" s="182" t="str">
        <f t="shared" si="566"/>
        <v/>
      </c>
      <c r="BL923" s="182" t="str">
        <f t="shared" si="567"/>
        <v/>
      </c>
      <c r="BM923" s="182" t="str">
        <f t="shared" si="568"/>
        <v/>
      </c>
      <c r="BN923" s="182" t="str">
        <f t="shared" si="569"/>
        <v/>
      </c>
      <c r="BO923" s="182" t="str">
        <f t="shared" si="570"/>
        <v/>
      </c>
      <c r="BP923" s="182" t="str">
        <f t="shared" si="571"/>
        <v/>
      </c>
      <c r="BQ923" s="182" t="str">
        <f t="shared" si="572"/>
        <v/>
      </c>
      <c r="BR923" s="182" t="str">
        <f t="shared" si="573"/>
        <v/>
      </c>
      <c r="BS923" s="182" t="str">
        <f t="shared" si="574"/>
        <v/>
      </c>
      <c r="BT923" s="182" t="str">
        <f t="shared" si="575"/>
        <v/>
      </c>
      <c r="BU923" s="183" t="str">
        <f t="shared" si="576"/>
        <v/>
      </c>
      <c r="BV923" s="184" t="str">
        <f>IF('Cálculos '!C929="","",AVERAGE(AN923:BU923))</f>
        <v/>
      </c>
    </row>
    <row r="924" spans="2:74" ht="17.25" hidden="1" thickBot="1" x14ac:dyDescent="0.35">
      <c r="B924" s="165">
        <f t="shared" si="541"/>
        <v>922</v>
      </c>
      <c r="C924" s="171" t="str">
        <f>IF('Cálculos '!J930="","",'Cálculos '!J930)</f>
        <v/>
      </c>
      <c r="D924" s="172" t="str">
        <f>IF('Cálculos '!K930="","",'Cálculos '!K930)</f>
        <v/>
      </c>
      <c r="E924" s="172" t="str">
        <f>IF('Cálculos '!L930="","",'Cálculos '!L930)</f>
        <v/>
      </c>
      <c r="F924" s="172" t="str">
        <f>IF('Cálculos '!M930="","",'Cálculos '!M930)</f>
        <v/>
      </c>
      <c r="G924" s="172" t="str">
        <f>IF('Cálculos '!N930="","",'Cálculos '!N930)</f>
        <v/>
      </c>
      <c r="H924" s="172" t="str">
        <f>IF('Cálculos '!O930="","",'Cálculos '!O930)</f>
        <v/>
      </c>
      <c r="I924" s="172" t="str">
        <f>IF('Cálculos '!P930="","",'Cálculos '!P930)</f>
        <v/>
      </c>
      <c r="J924" s="172" t="str">
        <f>IF('Cálculos '!Q930="","",'Cálculos '!Q930)</f>
        <v/>
      </c>
      <c r="K924" s="172" t="str">
        <f>IF('Cálculos '!R930="","",'Cálculos '!R930)</f>
        <v/>
      </c>
      <c r="L924" s="172" t="str">
        <f>IF('Cálculos '!S930="","",'Cálculos '!S930)</f>
        <v/>
      </c>
      <c r="M924" s="172" t="str">
        <f>IF('Cálculos '!T930="","",'Cálculos '!T930)</f>
        <v/>
      </c>
      <c r="N924" s="172" t="str">
        <f>IF('Cálculos '!U930="","",'Cálculos '!U930)</f>
        <v/>
      </c>
      <c r="O924" s="172" t="str">
        <f>IF('Cálculos '!V930="","",'Cálculos '!V930)</f>
        <v/>
      </c>
      <c r="P924" s="172" t="str">
        <f>IF('Cálculos '!W930="","",'Cálculos '!W930)</f>
        <v/>
      </c>
      <c r="Q924" s="172" t="str">
        <f>IF('Cálculos '!X930="","",'Cálculos '!X930)</f>
        <v/>
      </c>
      <c r="R924" s="172" t="str">
        <f>IF('Cálculos '!Y930="","",'Cálculos '!Y930)</f>
        <v/>
      </c>
      <c r="S924" s="172" t="str">
        <f>IF('Cálculos '!Z930="","",'Cálculos '!Z930)</f>
        <v/>
      </c>
      <c r="T924" s="172" t="str">
        <f>IF('Cálculos '!AA930="","",'Cálculos '!AA930)</f>
        <v/>
      </c>
      <c r="U924" s="172" t="str">
        <f>IF('Cálculos '!AB930="","",'Cálculos '!AB930)</f>
        <v/>
      </c>
      <c r="V924" s="172" t="str">
        <f>IF('Cálculos '!AC930="","",'Cálculos '!AC930)</f>
        <v/>
      </c>
      <c r="W924" s="172" t="str">
        <f>IF('Cálculos '!AD930="","",'Cálculos '!AD930)</f>
        <v/>
      </c>
      <c r="X924" s="172" t="str">
        <f>IF('Cálculos '!AE930="","",'Cálculos '!AE930)</f>
        <v/>
      </c>
      <c r="Y924" s="172" t="str">
        <f>IF('Cálculos '!AF930="","",'Cálculos '!AF930)</f>
        <v/>
      </c>
      <c r="Z924" s="172" t="str">
        <f>IF('Cálculos '!AG930="","",'Cálculos '!AG930)</f>
        <v/>
      </c>
      <c r="AA924" s="172" t="str">
        <f>IF('Cálculos '!AH930="","",'Cálculos '!AH930)</f>
        <v/>
      </c>
      <c r="AB924" s="172" t="str">
        <f>IF('Cálculos '!AI930="","",'Cálculos '!AI930)</f>
        <v/>
      </c>
      <c r="AC924" s="172" t="str">
        <f>IF('Cálculos '!AJ930="","",'Cálculos '!AJ930)</f>
        <v/>
      </c>
      <c r="AD924" s="172" t="str">
        <f>IF('Cálculos '!AK930="","",'Cálculos '!AK930)</f>
        <v/>
      </c>
      <c r="AE924" s="172" t="str">
        <f>IF('Cálculos '!AL930="","",'Cálculos '!AL930)</f>
        <v/>
      </c>
      <c r="AF924" s="172" t="str">
        <f>IF('Cálculos '!AM930="","",'Cálculos '!AM930)</f>
        <v/>
      </c>
      <c r="AG924" s="172" t="str">
        <f>IF('Cálculos '!AN930="","",'Cálculos '!AN930)</f>
        <v/>
      </c>
      <c r="AH924" s="172" t="str">
        <f>IF('Cálculos '!AO930="","",'Cálculos '!AO930)</f>
        <v/>
      </c>
      <c r="AI924" s="172" t="str">
        <f>IF('Cálculos '!AP930="","",'Cálculos '!AP930)</f>
        <v/>
      </c>
      <c r="AJ924" s="443" t="str">
        <f>IF('Cálculos '!AQ930="","",'Cálculos '!AQ930)</f>
        <v/>
      </c>
      <c r="AK924" s="446" t="str">
        <f>IF('Cálculos '!D930="","",AVERAGE(C924:AJ924))</f>
        <v/>
      </c>
      <c r="AM924" s="181">
        <f t="shared" si="542"/>
        <v>922</v>
      </c>
      <c r="AN924" s="284" t="str">
        <f t="shared" si="543"/>
        <v/>
      </c>
      <c r="AO924" s="285" t="str">
        <f t="shared" si="544"/>
        <v/>
      </c>
      <c r="AP924" s="285" t="str">
        <f t="shared" si="545"/>
        <v/>
      </c>
      <c r="AQ924" s="285" t="str">
        <f t="shared" si="546"/>
        <v/>
      </c>
      <c r="AR924" s="182" t="str">
        <f t="shared" si="547"/>
        <v/>
      </c>
      <c r="AS924" s="182" t="str">
        <f t="shared" si="548"/>
        <v/>
      </c>
      <c r="AT924" s="182" t="str">
        <f t="shared" si="549"/>
        <v/>
      </c>
      <c r="AU924" s="182" t="str">
        <f t="shared" si="550"/>
        <v/>
      </c>
      <c r="AV924" s="182" t="str">
        <f t="shared" si="551"/>
        <v/>
      </c>
      <c r="AW924" s="182" t="str">
        <f t="shared" si="552"/>
        <v/>
      </c>
      <c r="AX924" s="182" t="str">
        <f t="shared" si="553"/>
        <v/>
      </c>
      <c r="AY924" s="182" t="str">
        <f t="shared" si="554"/>
        <v/>
      </c>
      <c r="AZ924" s="182" t="str">
        <f t="shared" si="555"/>
        <v/>
      </c>
      <c r="BA924" s="182" t="str">
        <f t="shared" si="556"/>
        <v/>
      </c>
      <c r="BB924" s="182" t="str">
        <f t="shared" si="557"/>
        <v/>
      </c>
      <c r="BC924" s="182" t="str">
        <f t="shared" si="558"/>
        <v/>
      </c>
      <c r="BD924" s="182" t="str">
        <f t="shared" si="559"/>
        <v/>
      </c>
      <c r="BE924" s="182" t="str">
        <f t="shared" si="560"/>
        <v/>
      </c>
      <c r="BF924" s="182" t="str">
        <f t="shared" si="561"/>
        <v/>
      </c>
      <c r="BG924" s="182" t="str">
        <f t="shared" si="562"/>
        <v/>
      </c>
      <c r="BH924" s="182" t="str">
        <f t="shared" si="563"/>
        <v/>
      </c>
      <c r="BI924" s="182" t="str">
        <f t="shared" si="564"/>
        <v/>
      </c>
      <c r="BJ924" s="182" t="str">
        <f t="shared" si="565"/>
        <v/>
      </c>
      <c r="BK924" s="182" t="str">
        <f t="shared" si="566"/>
        <v/>
      </c>
      <c r="BL924" s="182" t="str">
        <f t="shared" si="567"/>
        <v/>
      </c>
      <c r="BM924" s="182" t="str">
        <f t="shared" si="568"/>
        <v/>
      </c>
      <c r="BN924" s="182" t="str">
        <f t="shared" si="569"/>
        <v/>
      </c>
      <c r="BO924" s="182" t="str">
        <f t="shared" si="570"/>
        <v/>
      </c>
      <c r="BP924" s="182" t="str">
        <f t="shared" si="571"/>
        <v/>
      </c>
      <c r="BQ924" s="182" t="str">
        <f t="shared" si="572"/>
        <v/>
      </c>
      <c r="BR924" s="182" t="str">
        <f t="shared" si="573"/>
        <v/>
      </c>
      <c r="BS924" s="182" t="str">
        <f t="shared" si="574"/>
        <v/>
      </c>
      <c r="BT924" s="182" t="str">
        <f t="shared" si="575"/>
        <v/>
      </c>
      <c r="BU924" s="183" t="str">
        <f t="shared" si="576"/>
        <v/>
      </c>
      <c r="BV924" s="184" t="str">
        <f>IF('Cálculos '!C930="","",AVERAGE(AN924:BU924))</f>
        <v/>
      </c>
    </row>
    <row r="925" spans="2:74" ht="17.25" hidden="1" thickBot="1" x14ac:dyDescent="0.35">
      <c r="B925" s="165">
        <f t="shared" si="541"/>
        <v>923</v>
      </c>
      <c r="C925" s="171" t="str">
        <f>IF('Cálculos '!J931="","",'Cálculos '!J931)</f>
        <v/>
      </c>
      <c r="D925" s="172" t="str">
        <f>IF('Cálculos '!K931="","",'Cálculos '!K931)</f>
        <v/>
      </c>
      <c r="E925" s="172" t="str">
        <f>IF('Cálculos '!L931="","",'Cálculos '!L931)</f>
        <v/>
      </c>
      <c r="F925" s="172" t="str">
        <f>IF('Cálculos '!M931="","",'Cálculos '!M931)</f>
        <v/>
      </c>
      <c r="G925" s="172" t="str">
        <f>IF('Cálculos '!N931="","",'Cálculos '!N931)</f>
        <v/>
      </c>
      <c r="H925" s="172" t="str">
        <f>IF('Cálculos '!O931="","",'Cálculos '!O931)</f>
        <v/>
      </c>
      <c r="I925" s="172" t="str">
        <f>IF('Cálculos '!P931="","",'Cálculos '!P931)</f>
        <v/>
      </c>
      <c r="J925" s="172" t="str">
        <f>IF('Cálculos '!Q931="","",'Cálculos '!Q931)</f>
        <v/>
      </c>
      <c r="K925" s="172" t="str">
        <f>IF('Cálculos '!R931="","",'Cálculos '!R931)</f>
        <v/>
      </c>
      <c r="L925" s="172" t="str">
        <f>IF('Cálculos '!S931="","",'Cálculos '!S931)</f>
        <v/>
      </c>
      <c r="M925" s="172" t="str">
        <f>IF('Cálculos '!T931="","",'Cálculos '!T931)</f>
        <v/>
      </c>
      <c r="N925" s="172" t="str">
        <f>IF('Cálculos '!U931="","",'Cálculos '!U931)</f>
        <v/>
      </c>
      <c r="O925" s="172" t="str">
        <f>IF('Cálculos '!V931="","",'Cálculos '!V931)</f>
        <v/>
      </c>
      <c r="P925" s="172" t="str">
        <f>IF('Cálculos '!W931="","",'Cálculos '!W931)</f>
        <v/>
      </c>
      <c r="Q925" s="172" t="str">
        <f>IF('Cálculos '!X931="","",'Cálculos '!X931)</f>
        <v/>
      </c>
      <c r="R925" s="172" t="str">
        <f>IF('Cálculos '!Y931="","",'Cálculos '!Y931)</f>
        <v/>
      </c>
      <c r="S925" s="172" t="str">
        <f>IF('Cálculos '!Z931="","",'Cálculos '!Z931)</f>
        <v/>
      </c>
      <c r="T925" s="172" t="str">
        <f>IF('Cálculos '!AA931="","",'Cálculos '!AA931)</f>
        <v/>
      </c>
      <c r="U925" s="172" t="str">
        <f>IF('Cálculos '!AB931="","",'Cálculos '!AB931)</f>
        <v/>
      </c>
      <c r="V925" s="172" t="str">
        <f>IF('Cálculos '!AC931="","",'Cálculos '!AC931)</f>
        <v/>
      </c>
      <c r="W925" s="172" t="str">
        <f>IF('Cálculos '!AD931="","",'Cálculos '!AD931)</f>
        <v/>
      </c>
      <c r="X925" s="172" t="str">
        <f>IF('Cálculos '!AE931="","",'Cálculos '!AE931)</f>
        <v/>
      </c>
      <c r="Y925" s="172" t="str">
        <f>IF('Cálculos '!AF931="","",'Cálculos '!AF931)</f>
        <v/>
      </c>
      <c r="Z925" s="172" t="str">
        <f>IF('Cálculos '!AG931="","",'Cálculos '!AG931)</f>
        <v/>
      </c>
      <c r="AA925" s="172" t="str">
        <f>IF('Cálculos '!AH931="","",'Cálculos '!AH931)</f>
        <v/>
      </c>
      <c r="AB925" s="172" t="str">
        <f>IF('Cálculos '!AI931="","",'Cálculos '!AI931)</f>
        <v/>
      </c>
      <c r="AC925" s="172" t="str">
        <f>IF('Cálculos '!AJ931="","",'Cálculos '!AJ931)</f>
        <v/>
      </c>
      <c r="AD925" s="172" t="str">
        <f>IF('Cálculos '!AK931="","",'Cálculos '!AK931)</f>
        <v/>
      </c>
      <c r="AE925" s="172" t="str">
        <f>IF('Cálculos '!AL931="","",'Cálculos '!AL931)</f>
        <v/>
      </c>
      <c r="AF925" s="172" t="str">
        <f>IF('Cálculos '!AM931="","",'Cálculos '!AM931)</f>
        <v/>
      </c>
      <c r="AG925" s="172" t="str">
        <f>IF('Cálculos '!AN931="","",'Cálculos '!AN931)</f>
        <v/>
      </c>
      <c r="AH925" s="172" t="str">
        <f>IF('Cálculos '!AO931="","",'Cálculos '!AO931)</f>
        <v/>
      </c>
      <c r="AI925" s="172" t="str">
        <f>IF('Cálculos '!AP931="","",'Cálculos '!AP931)</f>
        <v/>
      </c>
      <c r="AJ925" s="443" t="str">
        <f>IF('Cálculos '!AQ931="","",'Cálculos '!AQ931)</f>
        <v/>
      </c>
      <c r="AK925" s="446" t="str">
        <f>IF('Cálculos '!D931="","",AVERAGE(C925:AJ925))</f>
        <v/>
      </c>
      <c r="AM925" s="181">
        <f t="shared" si="542"/>
        <v>923</v>
      </c>
      <c r="AN925" s="284" t="str">
        <f t="shared" si="543"/>
        <v/>
      </c>
      <c r="AO925" s="285" t="str">
        <f t="shared" si="544"/>
        <v/>
      </c>
      <c r="AP925" s="285" t="str">
        <f t="shared" si="545"/>
        <v/>
      </c>
      <c r="AQ925" s="285" t="str">
        <f t="shared" si="546"/>
        <v/>
      </c>
      <c r="AR925" s="182" t="str">
        <f t="shared" si="547"/>
        <v/>
      </c>
      <c r="AS925" s="182" t="str">
        <f t="shared" si="548"/>
        <v/>
      </c>
      <c r="AT925" s="182" t="str">
        <f t="shared" si="549"/>
        <v/>
      </c>
      <c r="AU925" s="182" t="str">
        <f t="shared" si="550"/>
        <v/>
      </c>
      <c r="AV925" s="182" t="str">
        <f t="shared" si="551"/>
        <v/>
      </c>
      <c r="AW925" s="182" t="str">
        <f t="shared" si="552"/>
        <v/>
      </c>
      <c r="AX925" s="182" t="str">
        <f t="shared" si="553"/>
        <v/>
      </c>
      <c r="AY925" s="182" t="str">
        <f t="shared" si="554"/>
        <v/>
      </c>
      <c r="AZ925" s="182" t="str">
        <f t="shared" si="555"/>
        <v/>
      </c>
      <c r="BA925" s="182" t="str">
        <f t="shared" si="556"/>
        <v/>
      </c>
      <c r="BB925" s="182" t="str">
        <f t="shared" si="557"/>
        <v/>
      </c>
      <c r="BC925" s="182" t="str">
        <f t="shared" si="558"/>
        <v/>
      </c>
      <c r="BD925" s="182" t="str">
        <f t="shared" si="559"/>
        <v/>
      </c>
      <c r="BE925" s="182" t="str">
        <f t="shared" si="560"/>
        <v/>
      </c>
      <c r="BF925" s="182" t="str">
        <f t="shared" si="561"/>
        <v/>
      </c>
      <c r="BG925" s="182" t="str">
        <f t="shared" si="562"/>
        <v/>
      </c>
      <c r="BH925" s="182" t="str">
        <f t="shared" si="563"/>
        <v/>
      </c>
      <c r="BI925" s="182" t="str">
        <f t="shared" si="564"/>
        <v/>
      </c>
      <c r="BJ925" s="182" t="str">
        <f t="shared" si="565"/>
        <v/>
      </c>
      <c r="BK925" s="182" t="str">
        <f t="shared" si="566"/>
        <v/>
      </c>
      <c r="BL925" s="182" t="str">
        <f t="shared" si="567"/>
        <v/>
      </c>
      <c r="BM925" s="182" t="str">
        <f t="shared" si="568"/>
        <v/>
      </c>
      <c r="BN925" s="182" t="str">
        <f t="shared" si="569"/>
        <v/>
      </c>
      <c r="BO925" s="182" t="str">
        <f t="shared" si="570"/>
        <v/>
      </c>
      <c r="BP925" s="182" t="str">
        <f t="shared" si="571"/>
        <v/>
      </c>
      <c r="BQ925" s="182" t="str">
        <f t="shared" si="572"/>
        <v/>
      </c>
      <c r="BR925" s="182" t="str">
        <f t="shared" si="573"/>
        <v/>
      </c>
      <c r="BS925" s="182" t="str">
        <f t="shared" si="574"/>
        <v/>
      </c>
      <c r="BT925" s="182" t="str">
        <f t="shared" si="575"/>
        <v/>
      </c>
      <c r="BU925" s="183" t="str">
        <f t="shared" si="576"/>
        <v/>
      </c>
      <c r="BV925" s="184" t="str">
        <f>IF('Cálculos '!C931="","",AVERAGE(AN925:BU925))</f>
        <v/>
      </c>
    </row>
    <row r="926" spans="2:74" ht="17.25" hidden="1" thickBot="1" x14ac:dyDescent="0.35">
      <c r="B926" s="165">
        <f t="shared" si="541"/>
        <v>924</v>
      </c>
      <c r="C926" s="171" t="str">
        <f>IF('Cálculos '!J932="","",'Cálculos '!J932)</f>
        <v/>
      </c>
      <c r="D926" s="172" t="str">
        <f>IF('Cálculos '!K932="","",'Cálculos '!K932)</f>
        <v/>
      </c>
      <c r="E926" s="172" t="str">
        <f>IF('Cálculos '!L932="","",'Cálculos '!L932)</f>
        <v/>
      </c>
      <c r="F926" s="172" t="str">
        <f>IF('Cálculos '!M932="","",'Cálculos '!M932)</f>
        <v/>
      </c>
      <c r="G926" s="172" t="str">
        <f>IF('Cálculos '!N932="","",'Cálculos '!N932)</f>
        <v/>
      </c>
      <c r="H926" s="172" t="str">
        <f>IF('Cálculos '!O932="","",'Cálculos '!O932)</f>
        <v/>
      </c>
      <c r="I926" s="172" t="str">
        <f>IF('Cálculos '!P932="","",'Cálculos '!P932)</f>
        <v/>
      </c>
      <c r="J926" s="172" t="str">
        <f>IF('Cálculos '!Q932="","",'Cálculos '!Q932)</f>
        <v/>
      </c>
      <c r="K926" s="172" t="str">
        <f>IF('Cálculos '!R932="","",'Cálculos '!R932)</f>
        <v/>
      </c>
      <c r="L926" s="172" t="str">
        <f>IF('Cálculos '!S932="","",'Cálculos '!S932)</f>
        <v/>
      </c>
      <c r="M926" s="172" t="str">
        <f>IF('Cálculos '!T932="","",'Cálculos '!T932)</f>
        <v/>
      </c>
      <c r="N926" s="172" t="str">
        <f>IF('Cálculos '!U932="","",'Cálculos '!U932)</f>
        <v/>
      </c>
      <c r="O926" s="172" t="str">
        <f>IF('Cálculos '!V932="","",'Cálculos '!V932)</f>
        <v/>
      </c>
      <c r="P926" s="172" t="str">
        <f>IF('Cálculos '!W932="","",'Cálculos '!W932)</f>
        <v/>
      </c>
      <c r="Q926" s="172" t="str">
        <f>IF('Cálculos '!X932="","",'Cálculos '!X932)</f>
        <v/>
      </c>
      <c r="R926" s="172" t="str">
        <f>IF('Cálculos '!Y932="","",'Cálculos '!Y932)</f>
        <v/>
      </c>
      <c r="S926" s="172" t="str">
        <f>IF('Cálculos '!Z932="","",'Cálculos '!Z932)</f>
        <v/>
      </c>
      <c r="T926" s="172" t="str">
        <f>IF('Cálculos '!AA932="","",'Cálculos '!AA932)</f>
        <v/>
      </c>
      <c r="U926" s="172" t="str">
        <f>IF('Cálculos '!AB932="","",'Cálculos '!AB932)</f>
        <v/>
      </c>
      <c r="V926" s="172" t="str">
        <f>IF('Cálculos '!AC932="","",'Cálculos '!AC932)</f>
        <v/>
      </c>
      <c r="W926" s="172" t="str">
        <f>IF('Cálculos '!AD932="","",'Cálculos '!AD932)</f>
        <v/>
      </c>
      <c r="X926" s="172" t="str">
        <f>IF('Cálculos '!AE932="","",'Cálculos '!AE932)</f>
        <v/>
      </c>
      <c r="Y926" s="172" t="str">
        <f>IF('Cálculos '!AF932="","",'Cálculos '!AF932)</f>
        <v/>
      </c>
      <c r="Z926" s="172" t="str">
        <f>IF('Cálculos '!AG932="","",'Cálculos '!AG932)</f>
        <v/>
      </c>
      <c r="AA926" s="172" t="str">
        <f>IF('Cálculos '!AH932="","",'Cálculos '!AH932)</f>
        <v/>
      </c>
      <c r="AB926" s="172" t="str">
        <f>IF('Cálculos '!AI932="","",'Cálculos '!AI932)</f>
        <v/>
      </c>
      <c r="AC926" s="172" t="str">
        <f>IF('Cálculos '!AJ932="","",'Cálculos '!AJ932)</f>
        <v/>
      </c>
      <c r="AD926" s="172" t="str">
        <f>IF('Cálculos '!AK932="","",'Cálculos '!AK932)</f>
        <v/>
      </c>
      <c r="AE926" s="172" t="str">
        <f>IF('Cálculos '!AL932="","",'Cálculos '!AL932)</f>
        <v/>
      </c>
      <c r="AF926" s="172" t="str">
        <f>IF('Cálculos '!AM932="","",'Cálculos '!AM932)</f>
        <v/>
      </c>
      <c r="AG926" s="172" t="str">
        <f>IF('Cálculos '!AN932="","",'Cálculos '!AN932)</f>
        <v/>
      </c>
      <c r="AH926" s="172" t="str">
        <f>IF('Cálculos '!AO932="","",'Cálculos '!AO932)</f>
        <v/>
      </c>
      <c r="AI926" s="172" t="str">
        <f>IF('Cálculos '!AP932="","",'Cálculos '!AP932)</f>
        <v/>
      </c>
      <c r="AJ926" s="443" t="str">
        <f>IF('Cálculos '!AQ932="","",'Cálculos '!AQ932)</f>
        <v/>
      </c>
      <c r="AK926" s="446" t="str">
        <f>IF('Cálculos '!D932="","",AVERAGE(C926:AJ926))</f>
        <v/>
      </c>
      <c r="AM926" s="181">
        <f t="shared" si="542"/>
        <v>924</v>
      </c>
      <c r="AN926" s="284" t="str">
        <f t="shared" si="543"/>
        <v/>
      </c>
      <c r="AO926" s="285" t="str">
        <f t="shared" si="544"/>
        <v/>
      </c>
      <c r="AP926" s="285" t="str">
        <f t="shared" si="545"/>
        <v/>
      </c>
      <c r="AQ926" s="285" t="str">
        <f t="shared" si="546"/>
        <v/>
      </c>
      <c r="AR926" s="182" t="str">
        <f t="shared" si="547"/>
        <v/>
      </c>
      <c r="AS926" s="182" t="str">
        <f t="shared" si="548"/>
        <v/>
      </c>
      <c r="AT926" s="182" t="str">
        <f t="shared" si="549"/>
        <v/>
      </c>
      <c r="AU926" s="182" t="str">
        <f t="shared" si="550"/>
        <v/>
      </c>
      <c r="AV926" s="182" t="str">
        <f t="shared" si="551"/>
        <v/>
      </c>
      <c r="AW926" s="182" t="str">
        <f t="shared" si="552"/>
        <v/>
      </c>
      <c r="AX926" s="182" t="str">
        <f t="shared" si="553"/>
        <v/>
      </c>
      <c r="AY926" s="182" t="str">
        <f t="shared" si="554"/>
        <v/>
      </c>
      <c r="AZ926" s="182" t="str">
        <f t="shared" si="555"/>
        <v/>
      </c>
      <c r="BA926" s="182" t="str">
        <f t="shared" si="556"/>
        <v/>
      </c>
      <c r="BB926" s="182" t="str">
        <f t="shared" si="557"/>
        <v/>
      </c>
      <c r="BC926" s="182" t="str">
        <f t="shared" si="558"/>
        <v/>
      </c>
      <c r="BD926" s="182" t="str">
        <f t="shared" si="559"/>
        <v/>
      </c>
      <c r="BE926" s="182" t="str">
        <f t="shared" si="560"/>
        <v/>
      </c>
      <c r="BF926" s="182" t="str">
        <f t="shared" si="561"/>
        <v/>
      </c>
      <c r="BG926" s="182" t="str">
        <f t="shared" si="562"/>
        <v/>
      </c>
      <c r="BH926" s="182" t="str">
        <f t="shared" si="563"/>
        <v/>
      </c>
      <c r="BI926" s="182" t="str">
        <f t="shared" si="564"/>
        <v/>
      </c>
      <c r="BJ926" s="182" t="str">
        <f t="shared" si="565"/>
        <v/>
      </c>
      <c r="BK926" s="182" t="str">
        <f t="shared" si="566"/>
        <v/>
      </c>
      <c r="BL926" s="182" t="str">
        <f t="shared" si="567"/>
        <v/>
      </c>
      <c r="BM926" s="182" t="str">
        <f t="shared" si="568"/>
        <v/>
      </c>
      <c r="BN926" s="182" t="str">
        <f t="shared" si="569"/>
        <v/>
      </c>
      <c r="BO926" s="182" t="str">
        <f t="shared" si="570"/>
        <v/>
      </c>
      <c r="BP926" s="182" t="str">
        <f t="shared" si="571"/>
        <v/>
      </c>
      <c r="BQ926" s="182" t="str">
        <f t="shared" si="572"/>
        <v/>
      </c>
      <c r="BR926" s="182" t="str">
        <f t="shared" si="573"/>
        <v/>
      </c>
      <c r="BS926" s="182" t="str">
        <f t="shared" si="574"/>
        <v/>
      </c>
      <c r="BT926" s="182" t="str">
        <f t="shared" si="575"/>
        <v/>
      </c>
      <c r="BU926" s="183" t="str">
        <f t="shared" si="576"/>
        <v/>
      </c>
      <c r="BV926" s="184" t="str">
        <f>IF('Cálculos '!C932="","",AVERAGE(AN926:BU926))</f>
        <v/>
      </c>
    </row>
    <row r="927" spans="2:74" ht="17.25" hidden="1" thickBot="1" x14ac:dyDescent="0.35">
      <c r="B927" s="165">
        <f t="shared" si="541"/>
        <v>925</v>
      </c>
      <c r="C927" s="171" t="str">
        <f>IF('Cálculos '!J933="","",'Cálculos '!J933)</f>
        <v/>
      </c>
      <c r="D927" s="172" t="str">
        <f>IF('Cálculos '!K933="","",'Cálculos '!K933)</f>
        <v/>
      </c>
      <c r="E927" s="172" t="str">
        <f>IF('Cálculos '!L933="","",'Cálculos '!L933)</f>
        <v/>
      </c>
      <c r="F927" s="172" t="str">
        <f>IF('Cálculos '!M933="","",'Cálculos '!M933)</f>
        <v/>
      </c>
      <c r="G927" s="172" t="str">
        <f>IF('Cálculos '!N933="","",'Cálculos '!N933)</f>
        <v/>
      </c>
      <c r="H927" s="172" t="str">
        <f>IF('Cálculos '!O933="","",'Cálculos '!O933)</f>
        <v/>
      </c>
      <c r="I927" s="172" t="str">
        <f>IF('Cálculos '!P933="","",'Cálculos '!P933)</f>
        <v/>
      </c>
      <c r="J927" s="172" t="str">
        <f>IF('Cálculos '!Q933="","",'Cálculos '!Q933)</f>
        <v/>
      </c>
      <c r="K927" s="172" t="str">
        <f>IF('Cálculos '!R933="","",'Cálculos '!R933)</f>
        <v/>
      </c>
      <c r="L927" s="172" t="str">
        <f>IF('Cálculos '!S933="","",'Cálculos '!S933)</f>
        <v/>
      </c>
      <c r="M927" s="172" t="str">
        <f>IF('Cálculos '!T933="","",'Cálculos '!T933)</f>
        <v/>
      </c>
      <c r="N927" s="172" t="str">
        <f>IF('Cálculos '!U933="","",'Cálculos '!U933)</f>
        <v/>
      </c>
      <c r="O927" s="172" t="str">
        <f>IF('Cálculos '!V933="","",'Cálculos '!V933)</f>
        <v/>
      </c>
      <c r="P927" s="172" t="str">
        <f>IF('Cálculos '!W933="","",'Cálculos '!W933)</f>
        <v/>
      </c>
      <c r="Q927" s="172" t="str">
        <f>IF('Cálculos '!X933="","",'Cálculos '!X933)</f>
        <v/>
      </c>
      <c r="R927" s="172" t="str">
        <f>IF('Cálculos '!Y933="","",'Cálculos '!Y933)</f>
        <v/>
      </c>
      <c r="S927" s="172" t="str">
        <f>IF('Cálculos '!Z933="","",'Cálculos '!Z933)</f>
        <v/>
      </c>
      <c r="T927" s="172" t="str">
        <f>IF('Cálculos '!AA933="","",'Cálculos '!AA933)</f>
        <v/>
      </c>
      <c r="U927" s="172" t="str">
        <f>IF('Cálculos '!AB933="","",'Cálculos '!AB933)</f>
        <v/>
      </c>
      <c r="V927" s="172" t="str">
        <f>IF('Cálculos '!AC933="","",'Cálculos '!AC933)</f>
        <v/>
      </c>
      <c r="W927" s="172" t="str">
        <f>IF('Cálculos '!AD933="","",'Cálculos '!AD933)</f>
        <v/>
      </c>
      <c r="X927" s="172" t="str">
        <f>IF('Cálculos '!AE933="","",'Cálculos '!AE933)</f>
        <v/>
      </c>
      <c r="Y927" s="172" t="str">
        <f>IF('Cálculos '!AF933="","",'Cálculos '!AF933)</f>
        <v/>
      </c>
      <c r="Z927" s="172" t="str">
        <f>IF('Cálculos '!AG933="","",'Cálculos '!AG933)</f>
        <v/>
      </c>
      <c r="AA927" s="172" t="str">
        <f>IF('Cálculos '!AH933="","",'Cálculos '!AH933)</f>
        <v/>
      </c>
      <c r="AB927" s="172" t="str">
        <f>IF('Cálculos '!AI933="","",'Cálculos '!AI933)</f>
        <v/>
      </c>
      <c r="AC927" s="172" t="str">
        <f>IF('Cálculos '!AJ933="","",'Cálculos '!AJ933)</f>
        <v/>
      </c>
      <c r="AD927" s="172" t="str">
        <f>IF('Cálculos '!AK933="","",'Cálculos '!AK933)</f>
        <v/>
      </c>
      <c r="AE927" s="172" t="str">
        <f>IF('Cálculos '!AL933="","",'Cálculos '!AL933)</f>
        <v/>
      </c>
      <c r="AF927" s="172" t="str">
        <f>IF('Cálculos '!AM933="","",'Cálculos '!AM933)</f>
        <v/>
      </c>
      <c r="AG927" s="172" t="str">
        <f>IF('Cálculos '!AN933="","",'Cálculos '!AN933)</f>
        <v/>
      </c>
      <c r="AH927" s="172" t="str">
        <f>IF('Cálculos '!AO933="","",'Cálculos '!AO933)</f>
        <v/>
      </c>
      <c r="AI927" s="172" t="str">
        <f>IF('Cálculos '!AP933="","",'Cálculos '!AP933)</f>
        <v/>
      </c>
      <c r="AJ927" s="443" t="str">
        <f>IF('Cálculos '!AQ933="","",'Cálculos '!AQ933)</f>
        <v/>
      </c>
      <c r="AK927" s="446" t="str">
        <f>IF('Cálculos '!D933="","",AVERAGE(C927:AJ927))</f>
        <v/>
      </c>
      <c r="AM927" s="181">
        <f t="shared" si="542"/>
        <v>925</v>
      </c>
      <c r="AN927" s="284" t="str">
        <f t="shared" si="543"/>
        <v/>
      </c>
      <c r="AO927" s="285" t="str">
        <f t="shared" si="544"/>
        <v/>
      </c>
      <c r="AP927" s="285" t="str">
        <f t="shared" si="545"/>
        <v/>
      </c>
      <c r="AQ927" s="285" t="str">
        <f t="shared" si="546"/>
        <v/>
      </c>
      <c r="AR927" s="182" t="str">
        <f t="shared" si="547"/>
        <v/>
      </c>
      <c r="AS927" s="182" t="str">
        <f t="shared" si="548"/>
        <v/>
      </c>
      <c r="AT927" s="182" t="str">
        <f t="shared" si="549"/>
        <v/>
      </c>
      <c r="AU927" s="182" t="str">
        <f t="shared" si="550"/>
        <v/>
      </c>
      <c r="AV927" s="182" t="str">
        <f t="shared" si="551"/>
        <v/>
      </c>
      <c r="AW927" s="182" t="str">
        <f t="shared" si="552"/>
        <v/>
      </c>
      <c r="AX927" s="182" t="str">
        <f t="shared" si="553"/>
        <v/>
      </c>
      <c r="AY927" s="182" t="str">
        <f t="shared" si="554"/>
        <v/>
      </c>
      <c r="AZ927" s="182" t="str">
        <f t="shared" si="555"/>
        <v/>
      </c>
      <c r="BA927" s="182" t="str">
        <f t="shared" si="556"/>
        <v/>
      </c>
      <c r="BB927" s="182" t="str">
        <f t="shared" si="557"/>
        <v/>
      </c>
      <c r="BC927" s="182" t="str">
        <f t="shared" si="558"/>
        <v/>
      </c>
      <c r="BD927" s="182" t="str">
        <f t="shared" si="559"/>
        <v/>
      </c>
      <c r="BE927" s="182" t="str">
        <f t="shared" si="560"/>
        <v/>
      </c>
      <c r="BF927" s="182" t="str">
        <f t="shared" si="561"/>
        <v/>
      </c>
      <c r="BG927" s="182" t="str">
        <f t="shared" si="562"/>
        <v/>
      </c>
      <c r="BH927" s="182" t="str">
        <f t="shared" si="563"/>
        <v/>
      </c>
      <c r="BI927" s="182" t="str">
        <f t="shared" si="564"/>
        <v/>
      </c>
      <c r="BJ927" s="182" t="str">
        <f t="shared" si="565"/>
        <v/>
      </c>
      <c r="BK927" s="182" t="str">
        <f t="shared" si="566"/>
        <v/>
      </c>
      <c r="BL927" s="182" t="str">
        <f t="shared" si="567"/>
        <v/>
      </c>
      <c r="BM927" s="182" t="str">
        <f t="shared" si="568"/>
        <v/>
      </c>
      <c r="BN927" s="182" t="str">
        <f t="shared" si="569"/>
        <v/>
      </c>
      <c r="BO927" s="182" t="str">
        <f t="shared" si="570"/>
        <v/>
      </c>
      <c r="BP927" s="182" t="str">
        <f t="shared" si="571"/>
        <v/>
      </c>
      <c r="BQ927" s="182" t="str">
        <f t="shared" si="572"/>
        <v/>
      </c>
      <c r="BR927" s="182" t="str">
        <f t="shared" si="573"/>
        <v/>
      </c>
      <c r="BS927" s="182" t="str">
        <f t="shared" si="574"/>
        <v/>
      </c>
      <c r="BT927" s="182" t="str">
        <f t="shared" si="575"/>
        <v/>
      </c>
      <c r="BU927" s="183" t="str">
        <f t="shared" si="576"/>
        <v/>
      </c>
      <c r="BV927" s="184" t="str">
        <f>IF('Cálculos '!C933="","",AVERAGE(AN927:BU927))</f>
        <v/>
      </c>
    </row>
    <row r="928" spans="2:74" ht="17.25" hidden="1" thickBot="1" x14ac:dyDescent="0.35">
      <c r="B928" s="165">
        <f t="shared" si="541"/>
        <v>926</v>
      </c>
      <c r="C928" s="171" t="str">
        <f>IF('Cálculos '!J934="","",'Cálculos '!J934)</f>
        <v/>
      </c>
      <c r="D928" s="172" t="str">
        <f>IF('Cálculos '!K934="","",'Cálculos '!K934)</f>
        <v/>
      </c>
      <c r="E928" s="172" t="str">
        <f>IF('Cálculos '!L934="","",'Cálculos '!L934)</f>
        <v/>
      </c>
      <c r="F928" s="172" t="str">
        <f>IF('Cálculos '!M934="","",'Cálculos '!M934)</f>
        <v/>
      </c>
      <c r="G928" s="172" t="str">
        <f>IF('Cálculos '!N934="","",'Cálculos '!N934)</f>
        <v/>
      </c>
      <c r="H928" s="172" t="str">
        <f>IF('Cálculos '!O934="","",'Cálculos '!O934)</f>
        <v/>
      </c>
      <c r="I928" s="172" t="str">
        <f>IF('Cálculos '!P934="","",'Cálculos '!P934)</f>
        <v/>
      </c>
      <c r="J928" s="172" t="str">
        <f>IF('Cálculos '!Q934="","",'Cálculos '!Q934)</f>
        <v/>
      </c>
      <c r="K928" s="172" t="str">
        <f>IF('Cálculos '!R934="","",'Cálculos '!R934)</f>
        <v/>
      </c>
      <c r="L928" s="172" t="str">
        <f>IF('Cálculos '!S934="","",'Cálculos '!S934)</f>
        <v/>
      </c>
      <c r="M928" s="172" t="str">
        <f>IF('Cálculos '!T934="","",'Cálculos '!T934)</f>
        <v/>
      </c>
      <c r="N928" s="172" t="str">
        <f>IF('Cálculos '!U934="","",'Cálculos '!U934)</f>
        <v/>
      </c>
      <c r="O928" s="172" t="str">
        <f>IF('Cálculos '!V934="","",'Cálculos '!V934)</f>
        <v/>
      </c>
      <c r="P928" s="172" t="str">
        <f>IF('Cálculos '!W934="","",'Cálculos '!W934)</f>
        <v/>
      </c>
      <c r="Q928" s="172" t="str">
        <f>IF('Cálculos '!X934="","",'Cálculos '!X934)</f>
        <v/>
      </c>
      <c r="R928" s="172" t="str">
        <f>IF('Cálculos '!Y934="","",'Cálculos '!Y934)</f>
        <v/>
      </c>
      <c r="S928" s="172" t="str">
        <f>IF('Cálculos '!Z934="","",'Cálculos '!Z934)</f>
        <v/>
      </c>
      <c r="T928" s="172" t="str">
        <f>IF('Cálculos '!AA934="","",'Cálculos '!AA934)</f>
        <v/>
      </c>
      <c r="U928" s="172" t="str">
        <f>IF('Cálculos '!AB934="","",'Cálculos '!AB934)</f>
        <v/>
      </c>
      <c r="V928" s="172" t="str">
        <f>IF('Cálculos '!AC934="","",'Cálculos '!AC934)</f>
        <v/>
      </c>
      <c r="W928" s="172" t="str">
        <f>IF('Cálculos '!AD934="","",'Cálculos '!AD934)</f>
        <v/>
      </c>
      <c r="X928" s="172" t="str">
        <f>IF('Cálculos '!AE934="","",'Cálculos '!AE934)</f>
        <v/>
      </c>
      <c r="Y928" s="172" t="str">
        <f>IF('Cálculos '!AF934="","",'Cálculos '!AF934)</f>
        <v/>
      </c>
      <c r="Z928" s="172" t="str">
        <f>IF('Cálculos '!AG934="","",'Cálculos '!AG934)</f>
        <v/>
      </c>
      <c r="AA928" s="172" t="str">
        <f>IF('Cálculos '!AH934="","",'Cálculos '!AH934)</f>
        <v/>
      </c>
      <c r="AB928" s="172" t="str">
        <f>IF('Cálculos '!AI934="","",'Cálculos '!AI934)</f>
        <v/>
      </c>
      <c r="AC928" s="172" t="str">
        <f>IF('Cálculos '!AJ934="","",'Cálculos '!AJ934)</f>
        <v/>
      </c>
      <c r="AD928" s="172" t="str">
        <f>IF('Cálculos '!AK934="","",'Cálculos '!AK934)</f>
        <v/>
      </c>
      <c r="AE928" s="172" t="str">
        <f>IF('Cálculos '!AL934="","",'Cálculos '!AL934)</f>
        <v/>
      </c>
      <c r="AF928" s="172" t="str">
        <f>IF('Cálculos '!AM934="","",'Cálculos '!AM934)</f>
        <v/>
      </c>
      <c r="AG928" s="172" t="str">
        <f>IF('Cálculos '!AN934="","",'Cálculos '!AN934)</f>
        <v/>
      </c>
      <c r="AH928" s="172" t="str">
        <f>IF('Cálculos '!AO934="","",'Cálculos '!AO934)</f>
        <v/>
      </c>
      <c r="AI928" s="172" t="str">
        <f>IF('Cálculos '!AP934="","",'Cálculos '!AP934)</f>
        <v/>
      </c>
      <c r="AJ928" s="443" t="str">
        <f>IF('Cálculos '!AQ934="","",'Cálculos '!AQ934)</f>
        <v/>
      </c>
      <c r="AK928" s="446" t="str">
        <f>IF('Cálculos '!D934="","",AVERAGE(C928:AJ928))</f>
        <v/>
      </c>
      <c r="AM928" s="181">
        <f t="shared" si="542"/>
        <v>926</v>
      </c>
      <c r="AN928" s="284" t="str">
        <f t="shared" si="543"/>
        <v/>
      </c>
      <c r="AO928" s="285" t="str">
        <f t="shared" si="544"/>
        <v/>
      </c>
      <c r="AP928" s="285" t="str">
        <f t="shared" si="545"/>
        <v/>
      </c>
      <c r="AQ928" s="285" t="str">
        <f t="shared" si="546"/>
        <v/>
      </c>
      <c r="AR928" s="182" t="str">
        <f t="shared" si="547"/>
        <v/>
      </c>
      <c r="AS928" s="182" t="str">
        <f t="shared" si="548"/>
        <v/>
      </c>
      <c r="AT928" s="182" t="str">
        <f t="shared" si="549"/>
        <v/>
      </c>
      <c r="AU928" s="182" t="str">
        <f t="shared" si="550"/>
        <v/>
      </c>
      <c r="AV928" s="182" t="str">
        <f t="shared" si="551"/>
        <v/>
      </c>
      <c r="AW928" s="182" t="str">
        <f t="shared" si="552"/>
        <v/>
      </c>
      <c r="AX928" s="182" t="str">
        <f t="shared" si="553"/>
        <v/>
      </c>
      <c r="AY928" s="182" t="str">
        <f t="shared" si="554"/>
        <v/>
      </c>
      <c r="AZ928" s="182" t="str">
        <f t="shared" si="555"/>
        <v/>
      </c>
      <c r="BA928" s="182" t="str">
        <f t="shared" si="556"/>
        <v/>
      </c>
      <c r="BB928" s="182" t="str">
        <f t="shared" si="557"/>
        <v/>
      </c>
      <c r="BC928" s="182" t="str">
        <f t="shared" si="558"/>
        <v/>
      </c>
      <c r="BD928" s="182" t="str">
        <f t="shared" si="559"/>
        <v/>
      </c>
      <c r="BE928" s="182" t="str">
        <f t="shared" si="560"/>
        <v/>
      </c>
      <c r="BF928" s="182" t="str">
        <f t="shared" si="561"/>
        <v/>
      </c>
      <c r="BG928" s="182" t="str">
        <f t="shared" si="562"/>
        <v/>
      </c>
      <c r="BH928" s="182" t="str">
        <f t="shared" si="563"/>
        <v/>
      </c>
      <c r="BI928" s="182" t="str">
        <f t="shared" si="564"/>
        <v/>
      </c>
      <c r="BJ928" s="182" t="str">
        <f t="shared" si="565"/>
        <v/>
      </c>
      <c r="BK928" s="182" t="str">
        <f t="shared" si="566"/>
        <v/>
      </c>
      <c r="BL928" s="182" t="str">
        <f t="shared" si="567"/>
        <v/>
      </c>
      <c r="BM928" s="182" t="str">
        <f t="shared" si="568"/>
        <v/>
      </c>
      <c r="BN928" s="182" t="str">
        <f t="shared" si="569"/>
        <v/>
      </c>
      <c r="BO928" s="182" t="str">
        <f t="shared" si="570"/>
        <v/>
      </c>
      <c r="BP928" s="182" t="str">
        <f t="shared" si="571"/>
        <v/>
      </c>
      <c r="BQ928" s="182" t="str">
        <f t="shared" si="572"/>
        <v/>
      </c>
      <c r="BR928" s="182" t="str">
        <f t="shared" si="573"/>
        <v/>
      </c>
      <c r="BS928" s="182" t="str">
        <f t="shared" si="574"/>
        <v/>
      </c>
      <c r="BT928" s="182" t="str">
        <f t="shared" si="575"/>
        <v/>
      </c>
      <c r="BU928" s="183" t="str">
        <f t="shared" si="576"/>
        <v/>
      </c>
      <c r="BV928" s="184" t="str">
        <f>IF('Cálculos '!C934="","",AVERAGE(AN928:BU928))</f>
        <v/>
      </c>
    </row>
    <row r="929" spans="2:74" ht="17.25" hidden="1" thickBot="1" x14ac:dyDescent="0.35">
      <c r="B929" s="165">
        <f t="shared" si="541"/>
        <v>927</v>
      </c>
      <c r="C929" s="171" t="str">
        <f>IF('Cálculos '!J935="","",'Cálculos '!J935)</f>
        <v/>
      </c>
      <c r="D929" s="172" t="str">
        <f>IF('Cálculos '!K935="","",'Cálculos '!K935)</f>
        <v/>
      </c>
      <c r="E929" s="172" t="str">
        <f>IF('Cálculos '!L935="","",'Cálculos '!L935)</f>
        <v/>
      </c>
      <c r="F929" s="172" t="str">
        <f>IF('Cálculos '!M935="","",'Cálculos '!M935)</f>
        <v/>
      </c>
      <c r="G929" s="172" t="str">
        <f>IF('Cálculos '!N935="","",'Cálculos '!N935)</f>
        <v/>
      </c>
      <c r="H929" s="172" t="str">
        <f>IF('Cálculos '!O935="","",'Cálculos '!O935)</f>
        <v/>
      </c>
      <c r="I929" s="172" t="str">
        <f>IF('Cálculos '!P935="","",'Cálculos '!P935)</f>
        <v/>
      </c>
      <c r="J929" s="172" t="str">
        <f>IF('Cálculos '!Q935="","",'Cálculos '!Q935)</f>
        <v/>
      </c>
      <c r="K929" s="172" t="str">
        <f>IF('Cálculos '!R935="","",'Cálculos '!R935)</f>
        <v/>
      </c>
      <c r="L929" s="172" t="str">
        <f>IF('Cálculos '!S935="","",'Cálculos '!S935)</f>
        <v/>
      </c>
      <c r="M929" s="172" t="str">
        <f>IF('Cálculos '!T935="","",'Cálculos '!T935)</f>
        <v/>
      </c>
      <c r="N929" s="172" t="str">
        <f>IF('Cálculos '!U935="","",'Cálculos '!U935)</f>
        <v/>
      </c>
      <c r="O929" s="172" t="str">
        <f>IF('Cálculos '!V935="","",'Cálculos '!V935)</f>
        <v/>
      </c>
      <c r="P929" s="172" t="str">
        <f>IF('Cálculos '!W935="","",'Cálculos '!W935)</f>
        <v/>
      </c>
      <c r="Q929" s="172" t="str">
        <f>IF('Cálculos '!X935="","",'Cálculos '!X935)</f>
        <v/>
      </c>
      <c r="R929" s="172" t="str">
        <f>IF('Cálculos '!Y935="","",'Cálculos '!Y935)</f>
        <v/>
      </c>
      <c r="S929" s="172" t="str">
        <f>IF('Cálculos '!Z935="","",'Cálculos '!Z935)</f>
        <v/>
      </c>
      <c r="T929" s="172" t="str">
        <f>IF('Cálculos '!AA935="","",'Cálculos '!AA935)</f>
        <v/>
      </c>
      <c r="U929" s="172" t="str">
        <f>IF('Cálculos '!AB935="","",'Cálculos '!AB935)</f>
        <v/>
      </c>
      <c r="V929" s="172" t="str">
        <f>IF('Cálculos '!AC935="","",'Cálculos '!AC935)</f>
        <v/>
      </c>
      <c r="W929" s="172" t="str">
        <f>IF('Cálculos '!AD935="","",'Cálculos '!AD935)</f>
        <v/>
      </c>
      <c r="X929" s="172" t="str">
        <f>IF('Cálculos '!AE935="","",'Cálculos '!AE935)</f>
        <v/>
      </c>
      <c r="Y929" s="172" t="str">
        <f>IF('Cálculos '!AF935="","",'Cálculos '!AF935)</f>
        <v/>
      </c>
      <c r="Z929" s="172" t="str">
        <f>IF('Cálculos '!AG935="","",'Cálculos '!AG935)</f>
        <v/>
      </c>
      <c r="AA929" s="172" t="str">
        <f>IF('Cálculos '!AH935="","",'Cálculos '!AH935)</f>
        <v/>
      </c>
      <c r="AB929" s="172" t="str">
        <f>IF('Cálculos '!AI935="","",'Cálculos '!AI935)</f>
        <v/>
      </c>
      <c r="AC929" s="172" t="str">
        <f>IF('Cálculos '!AJ935="","",'Cálculos '!AJ935)</f>
        <v/>
      </c>
      <c r="AD929" s="172" t="str">
        <f>IF('Cálculos '!AK935="","",'Cálculos '!AK935)</f>
        <v/>
      </c>
      <c r="AE929" s="172" t="str">
        <f>IF('Cálculos '!AL935="","",'Cálculos '!AL935)</f>
        <v/>
      </c>
      <c r="AF929" s="172" t="str">
        <f>IF('Cálculos '!AM935="","",'Cálculos '!AM935)</f>
        <v/>
      </c>
      <c r="AG929" s="172" t="str">
        <f>IF('Cálculos '!AN935="","",'Cálculos '!AN935)</f>
        <v/>
      </c>
      <c r="AH929" s="172" t="str">
        <f>IF('Cálculos '!AO935="","",'Cálculos '!AO935)</f>
        <v/>
      </c>
      <c r="AI929" s="172" t="str">
        <f>IF('Cálculos '!AP935="","",'Cálculos '!AP935)</f>
        <v/>
      </c>
      <c r="AJ929" s="443" t="str">
        <f>IF('Cálculos '!AQ935="","",'Cálculos '!AQ935)</f>
        <v/>
      </c>
      <c r="AK929" s="446" t="str">
        <f>IF('Cálculos '!D935="","",AVERAGE(C929:AJ929))</f>
        <v/>
      </c>
      <c r="AM929" s="181">
        <f t="shared" si="542"/>
        <v>927</v>
      </c>
      <c r="AN929" s="284" t="str">
        <f t="shared" si="543"/>
        <v/>
      </c>
      <c r="AO929" s="285" t="str">
        <f t="shared" si="544"/>
        <v/>
      </c>
      <c r="AP929" s="285" t="str">
        <f t="shared" si="545"/>
        <v/>
      </c>
      <c r="AQ929" s="285" t="str">
        <f t="shared" si="546"/>
        <v/>
      </c>
      <c r="AR929" s="182" t="str">
        <f t="shared" si="547"/>
        <v/>
      </c>
      <c r="AS929" s="182" t="str">
        <f t="shared" si="548"/>
        <v/>
      </c>
      <c r="AT929" s="182" t="str">
        <f t="shared" si="549"/>
        <v/>
      </c>
      <c r="AU929" s="182" t="str">
        <f t="shared" si="550"/>
        <v/>
      </c>
      <c r="AV929" s="182" t="str">
        <f t="shared" si="551"/>
        <v/>
      </c>
      <c r="AW929" s="182" t="str">
        <f t="shared" si="552"/>
        <v/>
      </c>
      <c r="AX929" s="182" t="str">
        <f t="shared" si="553"/>
        <v/>
      </c>
      <c r="AY929" s="182" t="str">
        <f t="shared" si="554"/>
        <v/>
      </c>
      <c r="AZ929" s="182" t="str">
        <f t="shared" si="555"/>
        <v/>
      </c>
      <c r="BA929" s="182" t="str">
        <f t="shared" si="556"/>
        <v/>
      </c>
      <c r="BB929" s="182" t="str">
        <f t="shared" si="557"/>
        <v/>
      </c>
      <c r="BC929" s="182" t="str">
        <f t="shared" si="558"/>
        <v/>
      </c>
      <c r="BD929" s="182" t="str">
        <f t="shared" si="559"/>
        <v/>
      </c>
      <c r="BE929" s="182" t="str">
        <f t="shared" si="560"/>
        <v/>
      </c>
      <c r="BF929" s="182" t="str">
        <f t="shared" si="561"/>
        <v/>
      </c>
      <c r="BG929" s="182" t="str">
        <f t="shared" si="562"/>
        <v/>
      </c>
      <c r="BH929" s="182" t="str">
        <f t="shared" si="563"/>
        <v/>
      </c>
      <c r="BI929" s="182" t="str">
        <f t="shared" si="564"/>
        <v/>
      </c>
      <c r="BJ929" s="182" t="str">
        <f t="shared" si="565"/>
        <v/>
      </c>
      <c r="BK929" s="182" t="str">
        <f t="shared" si="566"/>
        <v/>
      </c>
      <c r="BL929" s="182" t="str">
        <f t="shared" si="567"/>
        <v/>
      </c>
      <c r="BM929" s="182" t="str">
        <f t="shared" si="568"/>
        <v/>
      </c>
      <c r="BN929" s="182" t="str">
        <f t="shared" si="569"/>
        <v/>
      </c>
      <c r="BO929" s="182" t="str">
        <f t="shared" si="570"/>
        <v/>
      </c>
      <c r="BP929" s="182" t="str">
        <f t="shared" si="571"/>
        <v/>
      </c>
      <c r="BQ929" s="182" t="str">
        <f t="shared" si="572"/>
        <v/>
      </c>
      <c r="BR929" s="182" t="str">
        <f t="shared" si="573"/>
        <v/>
      </c>
      <c r="BS929" s="182" t="str">
        <f t="shared" si="574"/>
        <v/>
      </c>
      <c r="BT929" s="182" t="str">
        <f t="shared" si="575"/>
        <v/>
      </c>
      <c r="BU929" s="183" t="str">
        <f t="shared" si="576"/>
        <v/>
      </c>
      <c r="BV929" s="184" t="str">
        <f>IF('Cálculos '!C935="","",AVERAGE(AN929:BU929))</f>
        <v/>
      </c>
    </row>
    <row r="930" spans="2:74" ht="17.25" hidden="1" thickBot="1" x14ac:dyDescent="0.35">
      <c r="B930" s="165">
        <f t="shared" si="541"/>
        <v>928</v>
      </c>
      <c r="C930" s="171" t="str">
        <f>IF('Cálculos '!J936="","",'Cálculos '!J936)</f>
        <v/>
      </c>
      <c r="D930" s="172" t="str">
        <f>IF('Cálculos '!K936="","",'Cálculos '!K936)</f>
        <v/>
      </c>
      <c r="E930" s="172" t="str">
        <f>IF('Cálculos '!L936="","",'Cálculos '!L936)</f>
        <v/>
      </c>
      <c r="F930" s="172" t="str">
        <f>IF('Cálculos '!M936="","",'Cálculos '!M936)</f>
        <v/>
      </c>
      <c r="G930" s="172" t="str">
        <f>IF('Cálculos '!N936="","",'Cálculos '!N936)</f>
        <v/>
      </c>
      <c r="H930" s="172" t="str">
        <f>IF('Cálculos '!O936="","",'Cálculos '!O936)</f>
        <v/>
      </c>
      <c r="I930" s="172" t="str">
        <f>IF('Cálculos '!P936="","",'Cálculos '!P936)</f>
        <v/>
      </c>
      <c r="J930" s="172" t="str">
        <f>IF('Cálculos '!Q936="","",'Cálculos '!Q936)</f>
        <v/>
      </c>
      <c r="K930" s="172" t="str">
        <f>IF('Cálculos '!R936="","",'Cálculos '!R936)</f>
        <v/>
      </c>
      <c r="L930" s="172" t="str">
        <f>IF('Cálculos '!S936="","",'Cálculos '!S936)</f>
        <v/>
      </c>
      <c r="M930" s="172" t="str">
        <f>IF('Cálculos '!T936="","",'Cálculos '!T936)</f>
        <v/>
      </c>
      <c r="N930" s="172" t="str">
        <f>IF('Cálculos '!U936="","",'Cálculos '!U936)</f>
        <v/>
      </c>
      <c r="O930" s="172" t="str">
        <f>IF('Cálculos '!V936="","",'Cálculos '!V936)</f>
        <v/>
      </c>
      <c r="P930" s="172" t="str">
        <f>IF('Cálculos '!W936="","",'Cálculos '!W936)</f>
        <v/>
      </c>
      <c r="Q930" s="172" t="str">
        <f>IF('Cálculos '!X936="","",'Cálculos '!X936)</f>
        <v/>
      </c>
      <c r="R930" s="172" t="str">
        <f>IF('Cálculos '!Y936="","",'Cálculos '!Y936)</f>
        <v/>
      </c>
      <c r="S930" s="172" t="str">
        <f>IF('Cálculos '!Z936="","",'Cálculos '!Z936)</f>
        <v/>
      </c>
      <c r="T930" s="172" t="str">
        <f>IF('Cálculos '!AA936="","",'Cálculos '!AA936)</f>
        <v/>
      </c>
      <c r="U930" s="172" t="str">
        <f>IF('Cálculos '!AB936="","",'Cálculos '!AB936)</f>
        <v/>
      </c>
      <c r="V930" s="172" t="str">
        <f>IF('Cálculos '!AC936="","",'Cálculos '!AC936)</f>
        <v/>
      </c>
      <c r="W930" s="172" t="str">
        <f>IF('Cálculos '!AD936="","",'Cálculos '!AD936)</f>
        <v/>
      </c>
      <c r="X930" s="172" t="str">
        <f>IF('Cálculos '!AE936="","",'Cálculos '!AE936)</f>
        <v/>
      </c>
      <c r="Y930" s="172" t="str">
        <f>IF('Cálculos '!AF936="","",'Cálculos '!AF936)</f>
        <v/>
      </c>
      <c r="Z930" s="172" t="str">
        <f>IF('Cálculos '!AG936="","",'Cálculos '!AG936)</f>
        <v/>
      </c>
      <c r="AA930" s="172" t="str">
        <f>IF('Cálculos '!AH936="","",'Cálculos '!AH936)</f>
        <v/>
      </c>
      <c r="AB930" s="172" t="str">
        <f>IF('Cálculos '!AI936="","",'Cálculos '!AI936)</f>
        <v/>
      </c>
      <c r="AC930" s="172" t="str">
        <f>IF('Cálculos '!AJ936="","",'Cálculos '!AJ936)</f>
        <v/>
      </c>
      <c r="AD930" s="172" t="str">
        <f>IF('Cálculos '!AK936="","",'Cálculos '!AK936)</f>
        <v/>
      </c>
      <c r="AE930" s="172" t="str">
        <f>IF('Cálculos '!AL936="","",'Cálculos '!AL936)</f>
        <v/>
      </c>
      <c r="AF930" s="172" t="str">
        <f>IF('Cálculos '!AM936="","",'Cálculos '!AM936)</f>
        <v/>
      </c>
      <c r="AG930" s="172" t="str">
        <f>IF('Cálculos '!AN936="","",'Cálculos '!AN936)</f>
        <v/>
      </c>
      <c r="AH930" s="172" t="str">
        <f>IF('Cálculos '!AO936="","",'Cálculos '!AO936)</f>
        <v/>
      </c>
      <c r="AI930" s="172" t="str">
        <f>IF('Cálculos '!AP936="","",'Cálculos '!AP936)</f>
        <v/>
      </c>
      <c r="AJ930" s="443" t="str">
        <f>IF('Cálculos '!AQ936="","",'Cálculos '!AQ936)</f>
        <v/>
      </c>
      <c r="AK930" s="446" t="str">
        <f>IF('Cálculos '!D936="","",AVERAGE(C930:AJ930))</f>
        <v/>
      </c>
      <c r="AM930" s="181">
        <f t="shared" si="542"/>
        <v>928</v>
      </c>
      <c r="AN930" s="284" t="str">
        <f t="shared" si="543"/>
        <v/>
      </c>
      <c r="AO930" s="285" t="str">
        <f t="shared" si="544"/>
        <v/>
      </c>
      <c r="AP930" s="285" t="str">
        <f t="shared" si="545"/>
        <v/>
      </c>
      <c r="AQ930" s="285" t="str">
        <f t="shared" si="546"/>
        <v/>
      </c>
      <c r="AR930" s="182" t="str">
        <f t="shared" si="547"/>
        <v/>
      </c>
      <c r="AS930" s="182" t="str">
        <f t="shared" si="548"/>
        <v/>
      </c>
      <c r="AT930" s="182" t="str">
        <f t="shared" si="549"/>
        <v/>
      </c>
      <c r="AU930" s="182" t="str">
        <f t="shared" si="550"/>
        <v/>
      </c>
      <c r="AV930" s="182" t="str">
        <f t="shared" si="551"/>
        <v/>
      </c>
      <c r="AW930" s="182" t="str">
        <f t="shared" si="552"/>
        <v/>
      </c>
      <c r="AX930" s="182" t="str">
        <f t="shared" si="553"/>
        <v/>
      </c>
      <c r="AY930" s="182" t="str">
        <f t="shared" si="554"/>
        <v/>
      </c>
      <c r="AZ930" s="182" t="str">
        <f t="shared" si="555"/>
        <v/>
      </c>
      <c r="BA930" s="182" t="str">
        <f t="shared" si="556"/>
        <v/>
      </c>
      <c r="BB930" s="182" t="str">
        <f t="shared" si="557"/>
        <v/>
      </c>
      <c r="BC930" s="182" t="str">
        <f t="shared" si="558"/>
        <v/>
      </c>
      <c r="BD930" s="182" t="str">
        <f t="shared" si="559"/>
        <v/>
      </c>
      <c r="BE930" s="182" t="str">
        <f t="shared" si="560"/>
        <v/>
      </c>
      <c r="BF930" s="182" t="str">
        <f t="shared" si="561"/>
        <v/>
      </c>
      <c r="BG930" s="182" t="str">
        <f t="shared" si="562"/>
        <v/>
      </c>
      <c r="BH930" s="182" t="str">
        <f t="shared" si="563"/>
        <v/>
      </c>
      <c r="BI930" s="182" t="str">
        <f t="shared" si="564"/>
        <v/>
      </c>
      <c r="BJ930" s="182" t="str">
        <f t="shared" si="565"/>
        <v/>
      </c>
      <c r="BK930" s="182" t="str">
        <f t="shared" si="566"/>
        <v/>
      </c>
      <c r="BL930" s="182" t="str">
        <f t="shared" si="567"/>
        <v/>
      </c>
      <c r="BM930" s="182" t="str">
        <f t="shared" si="568"/>
        <v/>
      </c>
      <c r="BN930" s="182" t="str">
        <f t="shared" si="569"/>
        <v/>
      </c>
      <c r="BO930" s="182" t="str">
        <f t="shared" si="570"/>
        <v/>
      </c>
      <c r="BP930" s="182" t="str">
        <f t="shared" si="571"/>
        <v/>
      </c>
      <c r="BQ930" s="182" t="str">
        <f t="shared" si="572"/>
        <v/>
      </c>
      <c r="BR930" s="182" t="str">
        <f t="shared" si="573"/>
        <v/>
      </c>
      <c r="BS930" s="182" t="str">
        <f t="shared" si="574"/>
        <v/>
      </c>
      <c r="BT930" s="182" t="str">
        <f t="shared" si="575"/>
        <v/>
      </c>
      <c r="BU930" s="183" t="str">
        <f t="shared" si="576"/>
        <v/>
      </c>
      <c r="BV930" s="184" t="str">
        <f>IF('Cálculos '!C936="","",AVERAGE(AN930:BU930))</f>
        <v/>
      </c>
    </row>
    <row r="931" spans="2:74" ht="17.25" hidden="1" thickBot="1" x14ac:dyDescent="0.35">
      <c r="B931" s="165">
        <f t="shared" si="541"/>
        <v>929</v>
      </c>
      <c r="C931" s="171" t="str">
        <f>IF('Cálculos '!J937="","",'Cálculos '!J937)</f>
        <v/>
      </c>
      <c r="D931" s="172" t="str">
        <f>IF('Cálculos '!K937="","",'Cálculos '!K937)</f>
        <v/>
      </c>
      <c r="E931" s="172" t="str">
        <f>IF('Cálculos '!L937="","",'Cálculos '!L937)</f>
        <v/>
      </c>
      <c r="F931" s="172" t="str">
        <f>IF('Cálculos '!M937="","",'Cálculos '!M937)</f>
        <v/>
      </c>
      <c r="G931" s="172" t="str">
        <f>IF('Cálculos '!N937="","",'Cálculos '!N937)</f>
        <v/>
      </c>
      <c r="H931" s="172" t="str">
        <f>IF('Cálculos '!O937="","",'Cálculos '!O937)</f>
        <v/>
      </c>
      <c r="I931" s="172" t="str">
        <f>IF('Cálculos '!P937="","",'Cálculos '!P937)</f>
        <v/>
      </c>
      <c r="J931" s="172" t="str">
        <f>IF('Cálculos '!Q937="","",'Cálculos '!Q937)</f>
        <v/>
      </c>
      <c r="K931" s="172" t="str">
        <f>IF('Cálculos '!R937="","",'Cálculos '!R937)</f>
        <v/>
      </c>
      <c r="L931" s="172" t="str">
        <f>IF('Cálculos '!S937="","",'Cálculos '!S937)</f>
        <v/>
      </c>
      <c r="M931" s="172" t="str">
        <f>IF('Cálculos '!T937="","",'Cálculos '!T937)</f>
        <v/>
      </c>
      <c r="N931" s="172" t="str">
        <f>IF('Cálculos '!U937="","",'Cálculos '!U937)</f>
        <v/>
      </c>
      <c r="O931" s="172" t="str">
        <f>IF('Cálculos '!V937="","",'Cálculos '!V937)</f>
        <v/>
      </c>
      <c r="P931" s="172" t="str">
        <f>IF('Cálculos '!W937="","",'Cálculos '!W937)</f>
        <v/>
      </c>
      <c r="Q931" s="172" t="str">
        <f>IF('Cálculos '!X937="","",'Cálculos '!X937)</f>
        <v/>
      </c>
      <c r="R931" s="172" t="str">
        <f>IF('Cálculos '!Y937="","",'Cálculos '!Y937)</f>
        <v/>
      </c>
      <c r="S931" s="172" t="str">
        <f>IF('Cálculos '!Z937="","",'Cálculos '!Z937)</f>
        <v/>
      </c>
      <c r="T931" s="172" t="str">
        <f>IF('Cálculos '!AA937="","",'Cálculos '!AA937)</f>
        <v/>
      </c>
      <c r="U931" s="172" t="str">
        <f>IF('Cálculos '!AB937="","",'Cálculos '!AB937)</f>
        <v/>
      </c>
      <c r="V931" s="172" t="str">
        <f>IF('Cálculos '!AC937="","",'Cálculos '!AC937)</f>
        <v/>
      </c>
      <c r="W931" s="172" t="str">
        <f>IF('Cálculos '!AD937="","",'Cálculos '!AD937)</f>
        <v/>
      </c>
      <c r="X931" s="172" t="str">
        <f>IF('Cálculos '!AE937="","",'Cálculos '!AE937)</f>
        <v/>
      </c>
      <c r="Y931" s="172" t="str">
        <f>IF('Cálculos '!AF937="","",'Cálculos '!AF937)</f>
        <v/>
      </c>
      <c r="Z931" s="172" t="str">
        <f>IF('Cálculos '!AG937="","",'Cálculos '!AG937)</f>
        <v/>
      </c>
      <c r="AA931" s="172" t="str">
        <f>IF('Cálculos '!AH937="","",'Cálculos '!AH937)</f>
        <v/>
      </c>
      <c r="AB931" s="172" t="str">
        <f>IF('Cálculos '!AI937="","",'Cálculos '!AI937)</f>
        <v/>
      </c>
      <c r="AC931" s="172" t="str">
        <f>IF('Cálculos '!AJ937="","",'Cálculos '!AJ937)</f>
        <v/>
      </c>
      <c r="AD931" s="172" t="str">
        <f>IF('Cálculos '!AK937="","",'Cálculos '!AK937)</f>
        <v/>
      </c>
      <c r="AE931" s="172" t="str">
        <f>IF('Cálculos '!AL937="","",'Cálculos '!AL937)</f>
        <v/>
      </c>
      <c r="AF931" s="172" t="str">
        <f>IF('Cálculos '!AM937="","",'Cálculos '!AM937)</f>
        <v/>
      </c>
      <c r="AG931" s="172" t="str">
        <f>IF('Cálculos '!AN937="","",'Cálculos '!AN937)</f>
        <v/>
      </c>
      <c r="AH931" s="172" t="str">
        <f>IF('Cálculos '!AO937="","",'Cálculos '!AO937)</f>
        <v/>
      </c>
      <c r="AI931" s="172" t="str">
        <f>IF('Cálculos '!AP937="","",'Cálculos '!AP937)</f>
        <v/>
      </c>
      <c r="AJ931" s="443" t="str">
        <f>IF('Cálculos '!AQ937="","",'Cálculos '!AQ937)</f>
        <v/>
      </c>
      <c r="AK931" s="446" t="str">
        <f>IF('Cálculos '!D937="","",AVERAGE(C931:AJ931))</f>
        <v/>
      </c>
      <c r="AM931" s="181">
        <f t="shared" si="542"/>
        <v>929</v>
      </c>
      <c r="AN931" s="284" t="str">
        <f t="shared" si="543"/>
        <v/>
      </c>
      <c r="AO931" s="285" t="str">
        <f t="shared" si="544"/>
        <v/>
      </c>
      <c r="AP931" s="285" t="str">
        <f t="shared" si="545"/>
        <v/>
      </c>
      <c r="AQ931" s="285" t="str">
        <f t="shared" si="546"/>
        <v/>
      </c>
      <c r="AR931" s="182" t="str">
        <f t="shared" si="547"/>
        <v/>
      </c>
      <c r="AS931" s="182" t="str">
        <f t="shared" si="548"/>
        <v/>
      </c>
      <c r="AT931" s="182" t="str">
        <f t="shared" si="549"/>
        <v/>
      </c>
      <c r="AU931" s="182" t="str">
        <f t="shared" si="550"/>
        <v/>
      </c>
      <c r="AV931" s="182" t="str">
        <f t="shared" si="551"/>
        <v/>
      </c>
      <c r="AW931" s="182" t="str">
        <f t="shared" si="552"/>
        <v/>
      </c>
      <c r="AX931" s="182" t="str">
        <f t="shared" si="553"/>
        <v/>
      </c>
      <c r="AY931" s="182" t="str">
        <f t="shared" si="554"/>
        <v/>
      </c>
      <c r="AZ931" s="182" t="str">
        <f t="shared" si="555"/>
        <v/>
      </c>
      <c r="BA931" s="182" t="str">
        <f t="shared" si="556"/>
        <v/>
      </c>
      <c r="BB931" s="182" t="str">
        <f t="shared" si="557"/>
        <v/>
      </c>
      <c r="BC931" s="182" t="str">
        <f t="shared" si="558"/>
        <v/>
      </c>
      <c r="BD931" s="182" t="str">
        <f t="shared" si="559"/>
        <v/>
      </c>
      <c r="BE931" s="182" t="str">
        <f t="shared" si="560"/>
        <v/>
      </c>
      <c r="BF931" s="182" t="str">
        <f t="shared" si="561"/>
        <v/>
      </c>
      <c r="BG931" s="182" t="str">
        <f t="shared" si="562"/>
        <v/>
      </c>
      <c r="BH931" s="182" t="str">
        <f t="shared" si="563"/>
        <v/>
      </c>
      <c r="BI931" s="182" t="str">
        <f t="shared" si="564"/>
        <v/>
      </c>
      <c r="BJ931" s="182" t="str">
        <f t="shared" si="565"/>
        <v/>
      </c>
      <c r="BK931" s="182" t="str">
        <f t="shared" si="566"/>
        <v/>
      </c>
      <c r="BL931" s="182" t="str">
        <f t="shared" si="567"/>
        <v/>
      </c>
      <c r="BM931" s="182" t="str">
        <f t="shared" si="568"/>
        <v/>
      </c>
      <c r="BN931" s="182" t="str">
        <f t="shared" si="569"/>
        <v/>
      </c>
      <c r="BO931" s="182" t="str">
        <f t="shared" si="570"/>
        <v/>
      </c>
      <c r="BP931" s="182" t="str">
        <f t="shared" si="571"/>
        <v/>
      </c>
      <c r="BQ931" s="182" t="str">
        <f t="shared" si="572"/>
        <v/>
      </c>
      <c r="BR931" s="182" t="str">
        <f t="shared" si="573"/>
        <v/>
      </c>
      <c r="BS931" s="182" t="str">
        <f t="shared" si="574"/>
        <v/>
      </c>
      <c r="BT931" s="182" t="str">
        <f t="shared" si="575"/>
        <v/>
      </c>
      <c r="BU931" s="183" t="str">
        <f t="shared" si="576"/>
        <v/>
      </c>
      <c r="BV931" s="184" t="str">
        <f>IF('Cálculos '!C937="","",AVERAGE(AN931:BU931))</f>
        <v/>
      </c>
    </row>
    <row r="932" spans="2:74" ht="17.25" hidden="1" thickBot="1" x14ac:dyDescent="0.35">
      <c r="B932" s="165">
        <f t="shared" si="541"/>
        <v>930</v>
      </c>
      <c r="C932" s="171" t="str">
        <f>IF('Cálculos '!J938="","",'Cálculos '!J938)</f>
        <v/>
      </c>
      <c r="D932" s="172" t="str">
        <f>IF('Cálculos '!K938="","",'Cálculos '!K938)</f>
        <v/>
      </c>
      <c r="E932" s="172" t="str">
        <f>IF('Cálculos '!L938="","",'Cálculos '!L938)</f>
        <v/>
      </c>
      <c r="F932" s="172" t="str">
        <f>IF('Cálculos '!M938="","",'Cálculos '!M938)</f>
        <v/>
      </c>
      <c r="G932" s="172" t="str">
        <f>IF('Cálculos '!N938="","",'Cálculos '!N938)</f>
        <v/>
      </c>
      <c r="H932" s="172" t="str">
        <f>IF('Cálculos '!O938="","",'Cálculos '!O938)</f>
        <v/>
      </c>
      <c r="I932" s="172" t="str">
        <f>IF('Cálculos '!P938="","",'Cálculos '!P938)</f>
        <v/>
      </c>
      <c r="J932" s="172" t="str">
        <f>IF('Cálculos '!Q938="","",'Cálculos '!Q938)</f>
        <v/>
      </c>
      <c r="K932" s="172" t="str">
        <f>IF('Cálculos '!R938="","",'Cálculos '!R938)</f>
        <v/>
      </c>
      <c r="L932" s="172" t="str">
        <f>IF('Cálculos '!S938="","",'Cálculos '!S938)</f>
        <v/>
      </c>
      <c r="M932" s="172" t="str">
        <f>IF('Cálculos '!T938="","",'Cálculos '!T938)</f>
        <v/>
      </c>
      <c r="N932" s="172" t="str">
        <f>IF('Cálculos '!U938="","",'Cálculos '!U938)</f>
        <v/>
      </c>
      <c r="O932" s="172" t="str">
        <f>IF('Cálculos '!V938="","",'Cálculos '!V938)</f>
        <v/>
      </c>
      <c r="P932" s="172" t="str">
        <f>IF('Cálculos '!W938="","",'Cálculos '!W938)</f>
        <v/>
      </c>
      <c r="Q932" s="172" t="str">
        <f>IF('Cálculos '!X938="","",'Cálculos '!X938)</f>
        <v/>
      </c>
      <c r="R932" s="172" t="str">
        <f>IF('Cálculos '!Y938="","",'Cálculos '!Y938)</f>
        <v/>
      </c>
      <c r="S932" s="172" t="str">
        <f>IF('Cálculos '!Z938="","",'Cálculos '!Z938)</f>
        <v/>
      </c>
      <c r="T932" s="172" t="str">
        <f>IF('Cálculos '!AA938="","",'Cálculos '!AA938)</f>
        <v/>
      </c>
      <c r="U932" s="172" t="str">
        <f>IF('Cálculos '!AB938="","",'Cálculos '!AB938)</f>
        <v/>
      </c>
      <c r="V932" s="172" t="str">
        <f>IF('Cálculos '!AC938="","",'Cálculos '!AC938)</f>
        <v/>
      </c>
      <c r="W932" s="172" t="str">
        <f>IF('Cálculos '!AD938="","",'Cálculos '!AD938)</f>
        <v/>
      </c>
      <c r="X932" s="172" t="str">
        <f>IF('Cálculos '!AE938="","",'Cálculos '!AE938)</f>
        <v/>
      </c>
      <c r="Y932" s="172" t="str">
        <f>IF('Cálculos '!AF938="","",'Cálculos '!AF938)</f>
        <v/>
      </c>
      <c r="Z932" s="172" t="str">
        <f>IF('Cálculos '!AG938="","",'Cálculos '!AG938)</f>
        <v/>
      </c>
      <c r="AA932" s="172" t="str">
        <f>IF('Cálculos '!AH938="","",'Cálculos '!AH938)</f>
        <v/>
      </c>
      <c r="AB932" s="172" t="str">
        <f>IF('Cálculos '!AI938="","",'Cálculos '!AI938)</f>
        <v/>
      </c>
      <c r="AC932" s="172" t="str">
        <f>IF('Cálculos '!AJ938="","",'Cálculos '!AJ938)</f>
        <v/>
      </c>
      <c r="AD932" s="172" t="str">
        <f>IF('Cálculos '!AK938="","",'Cálculos '!AK938)</f>
        <v/>
      </c>
      <c r="AE932" s="172" t="str">
        <f>IF('Cálculos '!AL938="","",'Cálculos '!AL938)</f>
        <v/>
      </c>
      <c r="AF932" s="172" t="str">
        <f>IF('Cálculos '!AM938="","",'Cálculos '!AM938)</f>
        <v/>
      </c>
      <c r="AG932" s="172" t="str">
        <f>IF('Cálculos '!AN938="","",'Cálculos '!AN938)</f>
        <v/>
      </c>
      <c r="AH932" s="172" t="str">
        <f>IF('Cálculos '!AO938="","",'Cálculos '!AO938)</f>
        <v/>
      </c>
      <c r="AI932" s="172" t="str">
        <f>IF('Cálculos '!AP938="","",'Cálculos '!AP938)</f>
        <v/>
      </c>
      <c r="AJ932" s="443" t="str">
        <f>IF('Cálculos '!AQ938="","",'Cálculos '!AQ938)</f>
        <v/>
      </c>
      <c r="AK932" s="446" t="str">
        <f>IF('Cálculos '!D938="","",AVERAGE(C932:AJ932))</f>
        <v/>
      </c>
      <c r="AM932" s="181">
        <f t="shared" si="542"/>
        <v>930</v>
      </c>
      <c r="AN932" s="284" t="str">
        <f t="shared" si="543"/>
        <v/>
      </c>
      <c r="AO932" s="285" t="str">
        <f t="shared" si="544"/>
        <v/>
      </c>
      <c r="AP932" s="285" t="str">
        <f t="shared" si="545"/>
        <v/>
      </c>
      <c r="AQ932" s="285" t="str">
        <f t="shared" si="546"/>
        <v/>
      </c>
      <c r="AR932" s="182" t="str">
        <f t="shared" si="547"/>
        <v/>
      </c>
      <c r="AS932" s="182" t="str">
        <f t="shared" si="548"/>
        <v/>
      </c>
      <c r="AT932" s="182" t="str">
        <f t="shared" si="549"/>
        <v/>
      </c>
      <c r="AU932" s="182" t="str">
        <f t="shared" si="550"/>
        <v/>
      </c>
      <c r="AV932" s="182" t="str">
        <f t="shared" si="551"/>
        <v/>
      </c>
      <c r="AW932" s="182" t="str">
        <f t="shared" si="552"/>
        <v/>
      </c>
      <c r="AX932" s="182" t="str">
        <f t="shared" si="553"/>
        <v/>
      </c>
      <c r="AY932" s="182" t="str">
        <f t="shared" si="554"/>
        <v/>
      </c>
      <c r="AZ932" s="182" t="str">
        <f t="shared" si="555"/>
        <v/>
      </c>
      <c r="BA932" s="182" t="str">
        <f t="shared" si="556"/>
        <v/>
      </c>
      <c r="BB932" s="182" t="str">
        <f t="shared" si="557"/>
        <v/>
      </c>
      <c r="BC932" s="182" t="str">
        <f t="shared" si="558"/>
        <v/>
      </c>
      <c r="BD932" s="182" t="str">
        <f t="shared" si="559"/>
        <v/>
      </c>
      <c r="BE932" s="182" t="str">
        <f t="shared" si="560"/>
        <v/>
      </c>
      <c r="BF932" s="182" t="str">
        <f t="shared" si="561"/>
        <v/>
      </c>
      <c r="BG932" s="182" t="str">
        <f t="shared" si="562"/>
        <v/>
      </c>
      <c r="BH932" s="182" t="str">
        <f t="shared" si="563"/>
        <v/>
      </c>
      <c r="BI932" s="182" t="str">
        <f t="shared" si="564"/>
        <v/>
      </c>
      <c r="BJ932" s="182" t="str">
        <f t="shared" si="565"/>
        <v/>
      </c>
      <c r="BK932" s="182" t="str">
        <f t="shared" si="566"/>
        <v/>
      </c>
      <c r="BL932" s="182" t="str">
        <f t="shared" si="567"/>
        <v/>
      </c>
      <c r="BM932" s="182" t="str">
        <f t="shared" si="568"/>
        <v/>
      </c>
      <c r="BN932" s="182" t="str">
        <f t="shared" si="569"/>
        <v/>
      </c>
      <c r="BO932" s="182" t="str">
        <f t="shared" si="570"/>
        <v/>
      </c>
      <c r="BP932" s="182" t="str">
        <f t="shared" si="571"/>
        <v/>
      </c>
      <c r="BQ932" s="182" t="str">
        <f t="shared" si="572"/>
        <v/>
      </c>
      <c r="BR932" s="182" t="str">
        <f t="shared" si="573"/>
        <v/>
      </c>
      <c r="BS932" s="182" t="str">
        <f t="shared" si="574"/>
        <v/>
      </c>
      <c r="BT932" s="182" t="str">
        <f t="shared" si="575"/>
        <v/>
      </c>
      <c r="BU932" s="183" t="str">
        <f t="shared" si="576"/>
        <v/>
      </c>
      <c r="BV932" s="184" t="str">
        <f>IF('Cálculos '!C938="","",AVERAGE(AN932:BU932))</f>
        <v/>
      </c>
    </row>
    <row r="933" spans="2:74" ht="17.25" hidden="1" thickBot="1" x14ac:dyDescent="0.35">
      <c r="B933" s="165">
        <f t="shared" si="541"/>
        <v>931</v>
      </c>
      <c r="C933" s="171" t="str">
        <f>IF('Cálculos '!J939="","",'Cálculos '!J939)</f>
        <v/>
      </c>
      <c r="D933" s="172" t="str">
        <f>IF('Cálculos '!K939="","",'Cálculos '!K939)</f>
        <v/>
      </c>
      <c r="E933" s="172" t="str">
        <f>IF('Cálculos '!L939="","",'Cálculos '!L939)</f>
        <v/>
      </c>
      <c r="F933" s="172" t="str">
        <f>IF('Cálculos '!M939="","",'Cálculos '!M939)</f>
        <v/>
      </c>
      <c r="G933" s="172" t="str">
        <f>IF('Cálculos '!N939="","",'Cálculos '!N939)</f>
        <v/>
      </c>
      <c r="H933" s="172" t="str">
        <f>IF('Cálculos '!O939="","",'Cálculos '!O939)</f>
        <v/>
      </c>
      <c r="I933" s="172" t="str">
        <f>IF('Cálculos '!P939="","",'Cálculos '!P939)</f>
        <v/>
      </c>
      <c r="J933" s="172" t="str">
        <f>IF('Cálculos '!Q939="","",'Cálculos '!Q939)</f>
        <v/>
      </c>
      <c r="K933" s="172" t="str">
        <f>IF('Cálculos '!R939="","",'Cálculos '!R939)</f>
        <v/>
      </c>
      <c r="L933" s="172" t="str">
        <f>IF('Cálculos '!S939="","",'Cálculos '!S939)</f>
        <v/>
      </c>
      <c r="M933" s="172" t="str">
        <f>IF('Cálculos '!T939="","",'Cálculos '!T939)</f>
        <v/>
      </c>
      <c r="N933" s="172" t="str">
        <f>IF('Cálculos '!U939="","",'Cálculos '!U939)</f>
        <v/>
      </c>
      <c r="O933" s="172" t="str">
        <f>IF('Cálculos '!V939="","",'Cálculos '!V939)</f>
        <v/>
      </c>
      <c r="P933" s="172" t="str">
        <f>IF('Cálculos '!W939="","",'Cálculos '!W939)</f>
        <v/>
      </c>
      <c r="Q933" s="172" t="str">
        <f>IF('Cálculos '!X939="","",'Cálculos '!X939)</f>
        <v/>
      </c>
      <c r="R933" s="172" t="str">
        <f>IF('Cálculos '!Y939="","",'Cálculos '!Y939)</f>
        <v/>
      </c>
      <c r="S933" s="172" t="str">
        <f>IF('Cálculos '!Z939="","",'Cálculos '!Z939)</f>
        <v/>
      </c>
      <c r="T933" s="172" t="str">
        <f>IF('Cálculos '!AA939="","",'Cálculos '!AA939)</f>
        <v/>
      </c>
      <c r="U933" s="172" t="str">
        <f>IF('Cálculos '!AB939="","",'Cálculos '!AB939)</f>
        <v/>
      </c>
      <c r="V933" s="172" t="str">
        <f>IF('Cálculos '!AC939="","",'Cálculos '!AC939)</f>
        <v/>
      </c>
      <c r="W933" s="172" t="str">
        <f>IF('Cálculos '!AD939="","",'Cálculos '!AD939)</f>
        <v/>
      </c>
      <c r="X933" s="172" t="str">
        <f>IF('Cálculos '!AE939="","",'Cálculos '!AE939)</f>
        <v/>
      </c>
      <c r="Y933" s="172" t="str">
        <f>IF('Cálculos '!AF939="","",'Cálculos '!AF939)</f>
        <v/>
      </c>
      <c r="Z933" s="172" t="str">
        <f>IF('Cálculos '!AG939="","",'Cálculos '!AG939)</f>
        <v/>
      </c>
      <c r="AA933" s="172" t="str">
        <f>IF('Cálculos '!AH939="","",'Cálculos '!AH939)</f>
        <v/>
      </c>
      <c r="AB933" s="172" t="str">
        <f>IF('Cálculos '!AI939="","",'Cálculos '!AI939)</f>
        <v/>
      </c>
      <c r="AC933" s="172" t="str">
        <f>IF('Cálculos '!AJ939="","",'Cálculos '!AJ939)</f>
        <v/>
      </c>
      <c r="AD933" s="172" t="str">
        <f>IF('Cálculos '!AK939="","",'Cálculos '!AK939)</f>
        <v/>
      </c>
      <c r="AE933" s="172" t="str">
        <f>IF('Cálculos '!AL939="","",'Cálculos '!AL939)</f>
        <v/>
      </c>
      <c r="AF933" s="172" t="str">
        <f>IF('Cálculos '!AM939="","",'Cálculos '!AM939)</f>
        <v/>
      </c>
      <c r="AG933" s="172" t="str">
        <f>IF('Cálculos '!AN939="","",'Cálculos '!AN939)</f>
        <v/>
      </c>
      <c r="AH933" s="172" t="str">
        <f>IF('Cálculos '!AO939="","",'Cálculos '!AO939)</f>
        <v/>
      </c>
      <c r="AI933" s="172" t="str">
        <f>IF('Cálculos '!AP939="","",'Cálculos '!AP939)</f>
        <v/>
      </c>
      <c r="AJ933" s="443" t="str">
        <f>IF('Cálculos '!AQ939="","",'Cálculos '!AQ939)</f>
        <v/>
      </c>
      <c r="AK933" s="446" t="str">
        <f>IF('Cálculos '!D939="","",AVERAGE(C933:AJ933))</f>
        <v/>
      </c>
      <c r="AM933" s="181">
        <f t="shared" si="542"/>
        <v>931</v>
      </c>
      <c r="AN933" s="284" t="str">
        <f t="shared" si="543"/>
        <v/>
      </c>
      <c r="AO933" s="285" t="str">
        <f t="shared" si="544"/>
        <v/>
      </c>
      <c r="AP933" s="285" t="str">
        <f t="shared" si="545"/>
        <v/>
      </c>
      <c r="AQ933" s="285" t="str">
        <f t="shared" si="546"/>
        <v/>
      </c>
      <c r="AR933" s="182" t="str">
        <f t="shared" si="547"/>
        <v/>
      </c>
      <c r="AS933" s="182" t="str">
        <f t="shared" si="548"/>
        <v/>
      </c>
      <c r="AT933" s="182" t="str">
        <f t="shared" si="549"/>
        <v/>
      </c>
      <c r="AU933" s="182" t="str">
        <f t="shared" si="550"/>
        <v/>
      </c>
      <c r="AV933" s="182" t="str">
        <f t="shared" si="551"/>
        <v/>
      </c>
      <c r="AW933" s="182" t="str">
        <f t="shared" si="552"/>
        <v/>
      </c>
      <c r="AX933" s="182" t="str">
        <f t="shared" si="553"/>
        <v/>
      </c>
      <c r="AY933" s="182" t="str">
        <f t="shared" si="554"/>
        <v/>
      </c>
      <c r="AZ933" s="182" t="str">
        <f t="shared" si="555"/>
        <v/>
      </c>
      <c r="BA933" s="182" t="str">
        <f t="shared" si="556"/>
        <v/>
      </c>
      <c r="BB933" s="182" t="str">
        <f t="shared" si="557"/>
        <v/>
      </c>
      <c r="BC933" s="182" t="str">
        <f t="shared" si="558"/>
        <v/>
      </c>
      <c r="BD933" s="182" t="str">
        <f t="shared" si="559"/>
        <v/>
      </c>
      <c r="BE933" s="182" t="str">
        <f t="shared" si="560"/>
        <v/>
      </c>
      <c r="BF933" s="182" t="str">
        <f t="shared" si="561"/>
        <v/>
      </c>
      <c r="BG933" s="182" t="str">
        <f t="shared" si="562"/>
        <v/>
      </c>
      <c r="BH933" s="182" t="str">
        <f t="shared" si="563"/>
        <v/>
      </c>
      <c r="BI933" s="182" t="str">
        <f t="shared" si="564"/>
        <v/>
      </c>
      <c r="BJ933" s="182" t="str">
        <f t="shared" si="565"/>
        <v/>
      </c>
      <c r="BK933" s="182" t="str">
        <f t="shared" si="566"/>
        <v/>
      </c>
      <c r="BL933" s="182" t="str">
        <f t="shared" si="567"/>
        <v/>
      </c>
      <c r="BM933" s="182" t="str">
        <f t="shared" si="568"/>
        <v/>
      </c>
      <c r="BN933" s="182" t="str">
        <f t="shared" si="569"/>
        <v/>
      </c>
      <c r="BO933" s="182" t="str">
        <f t="shared" si="570"/>
        <v/>
      </c>
      <c r="BP933" s="182" t="str">
        <f t="shared" si="571"/>
        <v/>
      </c>
      <c r="BQ933" s="182" t="str">
        <f t="shared" si="572"/>
        <v/>
      </c>
      <c r="BR933" s="182" t="str">
        <f t="shared" si="573"/>
        <v/>
      </c>
      <c r="BS933" s="182" t="str">
        <f t="shared" si="574"/>
        <v/>
      </c>
      <c r="BT933" s="182" t="str">
        <f t="shared" si="575"/>
        <v/>
      </c>
      <c r="BU933" s="183" t="str">
        <f t="shared" si="576"/>
        <v/>
      </c>
      <c r="BV933" s="184" t="str">
        <f>IF('Cálculos '!C939="","",AVERAGE(AN933:BU933))</f>
        <v/>
      </c>
    </row>
    <row r="934" spans="2:74" ht="17.25" hidden="1" thickBot="1" x14ac:dyDescent="0.35">
      <c r="B934" s="165">
        <f t="shared" si="541"/>
        <v>932</v>
      </c>
      <c r="C934" s="171" t="str">
        <f>IF('Cálculos '!J940="","",'Cálculos '!J940)</f>
        <v/>
      </c>
      <c r="D934" s="172" t="str">
        <f>IF('Cálculos '!K940="","",'Cálculos '!K940)</f>
        <v/>
      </c>
      <c r="E934" s="172" t="str">
        <f>IF('Cálculos '!L940="","",'Cálculos '!L940)</f>
        <v/>
      </c>
      <c r="F934" s="172" t="str">
        <f>IF('Cálculos '!M940="","",'Cálculos '!M940)</f>
        <v/>
      </c>
      <c r="G934" s="172" t="str">
        <f>IF('Cálculos '!N940="","",'Cálculos '!N940)</f>
        <v/>
      </c>
      <c r="H934" s="172" t="str">
        <f>IF('Cálculos '!O940="","",'Cálculos '!O940)</f>
        <v/>
      </c>
      <c r="I934" s="172" t="str">
        <f>IF('Cálculos '!P940="","",'Cálculos '!P940)</f>
        <v/>
      </c>
      <c r="J934" s="172" t="str">
        <f>IF('Cálculos '!Q940="","",'Cálculos '!Q940)</f>
        <v/>
      </c>
      <c r="K934" s="172" t="str">
        <f>IF('Cálculos '!R940="","",'Cálculos '!R940)</f>
        <v/>
      </c>
      <c r="L934" s="172" t="str">
        <f>IF('Cálculos '!S940="","",'Cálculos '!S940)</f>
        <v/>
      </c>
      <c r="M934" s="172" t="str">
        <f>IF('Cálculos '!T940="","",'Cálculos '!T940)</f>
        <v/>
      </c>
      <c r="N934" s="172" t="str">
        <f>IF('Cálculos '!U940="","",'Cálculos '!U940)</f>
        <v/>
      </c>
      <c r="O934" s="172" t="str">
        <f>IF('Cálculos '!V940="","",'Cálculos '!V940)</f>
        <v/>
      </c>
      <c r="P934" s="172" t="str">
        <f>IF('Cálculos '!W940="","",'Cálculos '!W940)</f>
        <v/>
      </c>
      <c r="Q934" s="172" t="str">
        <f>IF('Cálculos '!X940="","",'Cálculos '!X940)</f>
        <v/>
      </c>
      <c r="R934" s="172" t="str">
        <f>IF('Cálculos '!Y940="","",'Cálculos '!Y940)</f>
        <v/>
      </c>
      <c r="S934" s="172" t="str">
        <f>IF('Cálculos '!Z940="","",'Cálculos '!Z940)</f>
        <v/>
      </c>
      <c r="T934" s="172" t="str">
        <f>IF('Cálculos '!AA940="","",'Cálculos '!AA940)</f>
        <v/>
      </c>
      <c r="U934" s="172" t="str">
        <f>IF('Cálculos '!AB940="","",'Cálculos '!AB940)</f>
        <v/>
      </c>
      <c r="V934" s="172" t="str">
        <f>IF('Cálculos '!AC940="","",'Cálculos '!AC940)</f>
        <v/>
      </c>
      <c r="W934" s="172" t="str">
        <f>IF('Cálculos '!AD940="","",'Cálculos '!AD940)</f>
        <v/>
      </c>
      <c r="X934" s="172" t="str">
        <f>IF('Cálculos '!AE940="","",'Cálculos '!AE940)</f>
        <v/>
      </c>
      <c r="Y934" s="172" t="str">
        <f>IF('Cálculos '!AF940="","",'Cálculos '!AF940)</f>
        <v/>
      </c>
      <c r="Z934" s="172" t="str">
        <f>IF('Cálculos '!AG940="","",'Cálculos '!AG940)</f>
        <v/>
      </c>
      <c r="AA934" s="172" t="str">
        <f>IF('Cálculos '!AH940="","",'Cálculos '!AH940)</f>
        <v/>
      </c>
      <c r="AB934" s="172" t="str">
        <f>IF('Cálculos '!AI940="","",'Cálculos '!AI940)</f>
        <v/>
      </c>
      <c r="AC934" s="172" t="str">
        <f>IF('Cálculos '!AJ940="","",'Cálculos '!AJ940)</f>
        <v/>
      </c>
      <c r="AD934" s="172" t="str">
        <f>IF('Cálculos '!AK940="","",'Cálculos '!AK940)</f>
        <v/>
      </c>
      <c r="AE934" s="172" t="str">
        <f>IF('Cálculos '!AL940="","",'Cálculos '!AL940)</f>
        <v/>
      </c>
      <c r="AF934" s="172" t="str">
        <f>IF('Cálculos '!AM940="","",'Cálculos '!AM940)</f>
        <v/>
      </c>
      <c r="AG934" s="172" t="str">
        <f>IF('Cálculos '!AN940="","",'Cálculos '!AN940)</f>
        <v/>
      </c>
      <c r="AH934" s="172" t="str">
        <f>IF('Cálculos '!AO940="","",'Cálculos '!AO940)</f>
        <v/>
      </c>
      <c r="AI934" s="172" t="str">
        <f>IF('Cálculos '!AP940="","",'Cálculos '!AP940)</f>
        <v/>
      </c>
      <c r="AJ934" s="443" t="str">
        <f>IF('Cálculos '!AQ940="","",'Cálculos '!AQ940)</f>
        <v/>
      </c>
      <c r="AK934" s="446" t="str">
        <f>IF('Cálculos '!D940="","",AVERAGE(C934:AJ934))</f>
        <v/>
      </c>
      <c r="AM934" s="181">
        <f t="shared" si="542"/>
        <v>932</v>
      </c>
      <c r="AN934" s="284" t="str">
        <f t="shared" si="543"/>
        <v/>
      </c>
      <c r="AO934" s="285" t="str">
        <f t="shared" si="544"/>
        <v/>
      </c>
      <c r="AP934" s="285" t="str">
        <f t="shared" si="545"/>
        <v/>
      </c>
      <c r="AQ934" s="285" t="str">
        <f t="shared" si="546"/>
        <v/>
      </c>
      <c r="AR934" s="182" t="str">
        <f t="shared" si="547"/>
        <v/>
      </c>
      <c r="AS934" s="182" t="str">
        <f t="shared" si="548"/>
        <v/>
      </c>
      <c r="AT934" s="182" t="str">
        <f t="shared" si="549"/>
        <v/>
      </c>
      <c r="AU934" s="182" t="str">
        <f t="shared" si="550"/>
        <v/>
      </c>
      <c r="AV934" s="182" t="str">
        <f t="shared" si="551"/>
        <v/>
      </c>
      <c r="AW934" s="182" t="str">
        <f t="shared" si="552"/>
        <v/>
      </c>
      <c r="AX934" s="182" t="str">
        <f t="shared" si="553"/>
        <v/>
      </c>
      <c r="AY934" s="182" t="str">
        <f t="shared" si="554"/>
        <v/>
      </c>
      <c r="AZ934" s="182" t="str">
        <f t="shared" si="555"/>
        <v/>
      </c>
      <c r="BA934" s="182" t="str">
        <f t="shared" si="556"/>
        <v/>
      </c>
      <c r="BB934" s="182" t="str">
        <f t="shared" si="557"/>
        <v/>
      </c>
      <c r="BC934" s="182" t="str">
        <f t="shared" si="558"/>
        <v/>
      </c>
      <c r="BD934" s="182" t="str">
        <f t="shared" si="559"/>
        <v/>
      </c>
      <c r="BE934" s="182" t="str">
        <f t="shared" si="560"/>
        <v/>
      </c>
      <c r="BF934" s="182" t="str">
        <f t="shared" si="561"/>
        <v/>
      </c>
      <c r="BG934" s="182" t="str">
        <f t="shared" si="562"/>
        <v/>
      </c>
      <c r="BH934" s="182" t="str">
        <f t="shared" si="563"/>
        <v/>
      </c>
      <c r="BI934" s="182" t="str">
        <f t="shared" si="564"/>
        <v/>
      </c>
      <c r="BJ934" s="182" t="str">
        <f t="shared" si="565"/>
        <v/>
      </c>
      <c r="BK934" s="182" t="str">
        <f t="shared" si="566"/>
        <v/>
      </c>
      <c r="BL934" s="182" t="str">
        <f t="shared" si="567"/>
        <v/>
      </c>
      <c r="BM934" s="182" t="str">
        <f t="shared" si="568"/>
        <v/>
      </c>
      <c r="BN934" s="182" t="str">
        <f t="shared" si="569"/>
        <v/>
      </c>
      <c r="BO934" s="182" t="str">
        <f t="shared" si="570"/>
        <v/>
      </c>
      <c r="BP934" s="182" t="str">
        <f t="shared" si="571"/>
        <v/>
      </c>
      <c r="BQ934" s="182" t="str">
        <f t="shared" si="572"/>
        <v/>
      </c>
      <c r="BR934" s="182" t="str">
        <f t="shared" si="573"/>
        <v/>
      </c>
      <c r="BS934" s="182" t="str">
        <f t="shared" si="574"/>
        <v/>
      </c>
      <c r="BT934" s="182" t="str">
        <f t="shared" si="575"/>
        <v/>
      </c>
      <c r="BU934" s="183" t="str">
        <f t="shared" si="576"/>
        <v/>
      </c>
      <c r="BV934" s="184" t="str">
        <f>IF('Cálculos '!C940="","",AVERAGE(AN934:BU934))</f>
        <v/>
      </c>
    </row>
    <row r="935" spans="2:74" ht="17.25" hidden="1" thickBot="1" x14ac:dyDescent="0.35">
      <c r="B935" s="165">
        <f t="shared" si="541"/>
        <v>933</v>
      </c>
      <c r="C935" s="171" t="str">
        <f>IF('Cálculos '!J941="","",'Cálculos '!J941)</f>
        <v/>
      </c>
      <c r="D935" s="172" t="str">
        <f>IF('Cálculos '!K941="","",'Cálculos '!K941)</f>
        <v/>
      </c>
      <c r="E935" s="172" t="str">
        <f>IF('Cálculos '!L941="","",'Cálculos '!L941)</f>
        <v/>
      </c>
      <c r="F935" s="172" t="str">
        <f>IF('Cálculos '!M941="","",'Cálculos '!M941)</f>
        <v/>
      </c>
      <c r="G935" s="172" t="str">
        <f>IF('Cálculos '!N941="","",'Cálculos '!N941)</f>
        <v/>
      </c>
      <c r="H935" s="172" t="str">
        <f>IF('Cálculos '!O941="","",'Cálculos '!O941)</f>
        <v/>
      </c>
      <c r="I935" s="172" t="str">
        <f>IF('Cálculos '!P941="","",'Cálculos '!P941)</f>
        <v/>
      </c>
      <c r="J935" s="172" t="str">
        <f>IF('Cálculos '!Q941="","",'Cálculos '!Q941)</f>
        <v/>
      </c>
      <c r="K935" s="172" t="str">
        <f>IF('Cálculos '!R941="","",'Cálculos '!R941)</f>
        <v/>
      </c>
      <c r="L935" s="172" t="str">
        <f>IF('Cálculos '!S941="","",'Cálculos '!S941)</f>
        <v/>
      </c>
      <c r="M935" s="172" t="str">
        <f>IF('Cálculos '!T941="","",'Cálculos '!T941)</f>
        <v/>
      </c>
      <c r="N935" s="172" t="str">
        <f>IF('Cálculos '!U941="","",'Cálculos '!U941)</f>
        <v/>
      </c>
      <c r="O935" s="172" t="str">
        <f>IF('Cálculos '!V941="","",'Cálculos '!V941)</f>
        <v/>
      </c>
      <c r="P935" s="172" t="str">
        <f>IF('Cálculos '!W941="","",'Cálculos '!W941)</f>
        <v/>
      </c>
      <c r="Q935" s="172" t="str">
        <f>IF('Cálculos '!X941="","",'Cálculos '!X941)</f>
        <v/>
      </c>
      <c r="R935" s="172" t="str">
        <f>IF('Cálculos '!Y941="","",'Cálculos '!Y941)</f>
        <v/>
      </c>
      <c r="S935" s="172" t="str">
        <f>IF('Cálculos '!Z941="","",'Cálculos '!Z941)</f>
        <v/>
      </c>
      <c r="T935" s="172" t="str">
        <f>IF('Cálculos '!AA941="","",'Cálculos '!AA941)</f>
        <v/>
      </c>
      <c r="U935" s="172" t="str">
        <f>IF('Cálculos '!AB941="","",'Cálculos '!AB941)</f>
        <v/>
      </c>
      <c r="V935" s="172" t="str">
        <f>IF('Cálculos '!AC941="","",'Cálculos '!AC941)</f>
        <v/>
      </c>
      <c r="W935" s="172" t="str">
        <f>IF('Cálculos '!AD941="","",'Cálculos '!AD941)</f>
        <v/>
      </c>
      <c r="X935" s="172" t="str">
        <f>IF('Cálculos '!AE941="","",'Cálculos '!AE941)</f>
        <v/>
      </c>
      <c r="Y935" s="172" t="str">
        <f>IF('Cálculos '!AF941="","",'Cálculos '!AF941)</f>
        <v/>
      </c>
      <c r="Z935" s="172" t="str">
        <f>IF('Cálculos '!AG941="","",'Cálculos '!AG941)</f>
        <v/>
      </c>
      <c r="AA935" s="172" t="str">
        <f>IF('Cálculos '!AH941="","",'Cálculos '!AH941)</f>
        <v/>
      </c>
      <c r="AB935" s="172" t="str">
        <f>IF('Cálculos '!AI941="","",'Cálculos '!AI941)</f>
        <v/>
      </c>
      <c r="AC935" s="172" t="str">
        <f>IF('Cálculos '!AJ941="","",'Cálculos '!AJ941)</f>
        <v/>
      </c>
      <c r="AD935" s="172" t="str">
        <f>IF('Cálculos '!AK941="","",'Cálculos '!AK941)</f>
        <v/>
      </c>
      <c r="AE935" s="172" t="str">
        <f>IF('Cálculos '!AL941="","",'Cálculos '!AL941)</f>
        <v/>
      </c>
      <c r="AF935" s="172" t="str">
        <f>IF('Cálculos '!AM941="","",'Cálculos '!AM941)</f>
        <v/>
      </c>
      <c r="AG935" s="172" t="str">
        <f>IF('Cálculos '!AN941="","",'Cálculos '!AN941)</f>
        <v/>
      </c>
      <c r="AH935" s="172" t="str">
        <f>IF('Cálculos '!AO941="","",'Cálculos '!AO941)</f>
        <v/>
      </c>
      <c r="AI935" s="172" t="str">
        <f>IF('Cálculos '!AP941="","",'Cálculos '!AP941)</f>
        <v/>
      </c>
      <c r="AJ935" s="443" t="str">
        <f>IF('Cálculos '!AQ941="","",'Cálculos '!AQ941)</f>
        <v/>
      </c>
      <c r="AK935" s="446" t="str">
        <f>IF('Cálculos '!D941="","",AVERAGE(C935:AJ935))</f>
        <v/>
      </c>
      <c r="AM935" s="181">
        <f t="shared" si="542"/>
        <v>933</v>
      </c>
      <c r="AN935" s="284" t="str">
        <f t="shared" si="543"/>
        <v/>
      </c>
      <c r="AO935" s="285" t="str">
        <f t="shared" si="544"/>
        <v/>
      </c>
      <c r="AP935" s="285" t="str">
        <f t="shared" si="545"/>
        <v/>
      </c>
      <c r="AQ935" s="285" t="str">
        <f t="shared" si="546"/>
        <v/>
      </c>
      <c r="AR935" s="182" t="str">
        <f t="shared" si="547"/>
        <v/>
      </c>
      <c r="AS935" s="182" t="str">
        <f t="shared" si="548"/>
        <v/>
      </c>
      <c r="AT935" s="182" t="str">
        <f t="shared" si="549"/>
        <v/>
      </c>
      <c r="AU935" s="182" t="str">
        <f t="shared" si="550"/>
        <v/>
      </c>
      <c r="AV935" s="182" t="str">
        <f t="shared" si="551"/>
        <v/>
      </c>
      <c r="AW935" s="182" t="str">
        <f t="shared" si="552"/>
        <v/>
      </c>
      <c r="AX935" s="182" t="str">
        <f t="shared" si="553"/>
        <v/>
      </c>
      <c r="AY935" s="182" t="str">
        <f t="shared" si="554"/>
        <v/>
      </c>
      <c r="AZ935" s="182" t="str">
        <f t="shared" si="555"/>
        <v/>
      </c>
      <c r="BA935" s="182" t="str">
        <f t="shared" si="556"/>
        <v/>
      </c>
      <c r="BB935" s="182" t="str">
        <f t="shared" si="557"/>
        <v/>
      </c>
      <c r="BC935" s="182" t="str">
        <f t="shared" si="558"/>
        <v/>
      </c>
      <c r="BD935" s="182" t="str">
        <f t="shared" si="559"/>
        <v/>
      </c>
      <c r="BE935" s="182" t="str">
        <f t="shared" si="560"/>
        <v/>
      </c>
      <c r="BF935" s="182" t="str">
        <f t="shared" si="561"/>
        <v/>
      </c>
      <c r="BG935" s="182" t="str">
        <f t="shared" si="562"/>
        <v/>
      </c>
      <c r="BH935" s="182" t="str">
        <f t="shared" si="563"/>
        <v/>
      </c>
      <c r="BI935" s="182" t="str">
        <f t="shared" si="564"/>
        <v/>
      </c>
      <c r="BJ935" s="182" t="str">
        <f t="shared" si="565"/>
        <v/>
      </c>
      <c r="BK935" s="182" t="str">
        <f t="shared" si="566"/>
        <v/>
      </c>
      <c r="BL935" s="182" t="str">
        <f t="shared" si="567"/>
        <v/>
      </c>
      <c r="BM935" s="182" t="str">
        <f t="shared" si="568"/>
        <v/>
      </c>
      <c r="BN935" s="182" t="str">
        <f t="shared" si="569"/>
        <v/>
      </c>
      <c r="BO935" s="182" t="str">
        <f t="shared" si="570"/>
        <v/>
      </c>
      <c r="BP935" s="182" t="str">
        <f t="shared" si="571"/>
        <v/>
      </c>
      <c r="BQ935" s="182" t="str">
        <f t="shared" si="572"/>
        <v/>
      </c>
      <c r="BR935" s="182" t="str">
        <f t="shared" si="573"/>
        <v/>
      </c>
      <c r="BS935" s="182" t="str">
        <f t="shared" si="574"/>
        <v/>
      </c>
      <c r="BT935" s="182" t="str">
        <f t="shared" si="575"/>
        <v/>
      </c>
      <c r="BU935" s="183" t="str">
        <f t="shared" si="576"/>
        <v/>
      </c>
      <c r="BV935" s="184" t="str">
        <f>IF('Cálculos '!C941="","",AVERAGE(AN935:BU935))</f>
        <v/>
      </c>
    </row>
    <row r="936" spans="2:74" ht="17.25" hidden="1" thickBot="1" x14ac:dyDescent="0.35">
      <c r="B936" s="165">
        <f t="shared" si="541"/>
        <v>934</v>
      </c>
      <c r="C936" s="171" t="str">
        <f>IF('Cálculos '!J942="","",'Cálculos '!J942)</f>
        <v/>
      </c>
      <c r="D936" s="172" t="str">
        <f>IF('Cálculos '!K942="","",'Cálculos '!K942)</f>
        <v/>
      </c>
      <c r="E936" s="172" t="str">
        <f>IF('Cálculos '!L942="","",'Cálculos '!L942)</f>
        <v/>
      </c>
      <c r="F936" s="172" t="str">
        <f>IF('Cálculos '!M942="","",'Cálculos '!M942)</f>
        <v/>
      </c>
      <c r="G936" s="172" t="str">
        <f>IF('Cálculos '!N942="","",'Cálculos '!N942)</f>
        <v/>
      </c>
      <c r="H936" s="172" t="str">
        <f>IF('Cálculos '!O942="","",'Cálculos '!O942)</f>
        <v/>
      </c>
      <c r="I936" s="172" t="str">
        <f>IF('Cálculos '!P942="","",'Cálculos '!P942)</f>
        <v/>
      </c>
      <c r="J936" s="172" t="str">
        <f>IF('Cálculos '!Q942="","",'Cálculos '!Q942)</f>
        <v/>
      </c>
      <c r="K936" s="172" t="str">
        <f>IF('Cálculos '!R942="","",'Cálculos '!R942)</f>
        <v/>
      </c>
      <c r="L936" s="172" t="str">
        <f>IF('Cálculos '!S942="","",'Cálculos '!S942)</f>
        <v/>
      </c>
      <c r="M936" s="172" t="str">
        <f>IF('Cálculos '!T942="","",'Cálculos '!T942)</f>
        <v/>
      </c>
      <c r="N936" s="172" t="str">
        <f>IF('Cálculos '!U942="","",'Cálculos '!U942)</f>
        <v/>
      </c>
      <c r="O936" s="172" t="str">
        <f>IF('Cálculos '!V942="","",'Cálculos '!V942)</f>
        <v/>
      </c>
      <c r="P936" s="172" t="str">
        <f>IF('Cálculos '!W942="","",'Cálculos '!W942)</f>
        <v/>
      </c>
      <c r="Q936" s="172" t="str">
        <f>IF('Cálculos '!X942="","",'Cálculos '!X942)</f>
        <v/>
      </c>
      <c r="R936" s="172" t="str">
        <f>IF('Cálculos '!Y942="","",'Cálculos '!Y942)</f>
        <v/>
      </c>
      <c r="S936" s="172" t="str">
        <f>IF('Cálculos '!Z942="","",'Cálculos '!Z942)</f>
        <v/>
      </c>
      <c r="T936" s="172" t="str">
        <f>IF('Cálculos '!AA942="","",'Cálculos '!AA942)</f>
        <v/>
      </c>
      <c r="U936" s="172" t="str">
        <f>IF('Cálculos '!AB942="","",'Cálculos '!AB942)</f>
        <v/>
      </c>
      <c r="V936" s="172" t="str">
        <f>IF('Cálculos '!AC942="","",'Cálculos '!AC942)</f>
        <v/>
      </c>
      <c r="W936" s="172" t="str">
        <f>IF('Cálculos '!AD942="","",'Cálculos '!AD942)</f>
        <v/>
      </c>
      <c r="X936" s="172" t="str">
        <f>IF('Cálculos '!AE942="","",'Cálculos '!AE942)</f>
        <v/>
      </c>
      <c r="Y936" s="172" t="str">
        <f>IF('Cálculos '!AF942="","",'Cálculos '!AF942)</f>
        <v/>
      </c>
      <c r="Z936" s="172" t="str">
        <f>IF('Cálculos '!AG942="","",'Cálculos '!AG942)</f>
        <v/>
      </c>
      <c r="AA936" s="172" t="str">
        <f>IF('Cálculos '!AH942="","",'Cálculos '!AH942)</f>
        <v/>
      </c>
      <c r="AB936" s="172" t="str">
        <f>IF('Cálculos '!AI942="","",'Cálculos '!AI942)</f>
        <v/>
      </c>
      <c r="AC936" s="172" t="str">
        <f>IF('Cálculos '!AJ942="","",'Cálculos '!AJ942)</f>
        <v/>
      </c>
      <c r="AD936" s="172" t="str">
        <f>IF('Cálculos '!AK942="","",'Cálculos '!AK942)</f>
        <v/>
      </c>
      <c r="AE936" s="172" t="str">
        <f>IF('Cálculos '!AL942="","",'Cálculos '!AL942)</f>
        <v/>
      </c>
      <c r="AF936" s="172" t="str">
        <f>IF('Cálculos '!AM942="","",'Cálculos '!AM942)</f>
        <v/>
      </c>
      <c r="AG936" s="172" t="str">
        <f>IF('Cálculos '!AN942="","",'Cálculos '!AN942)</f>
        <v/>
      </c>
      <c r="AH936" s="172" t="str">
        <f>IF('Cálculos '!AO942="","",'Cálculos '!AO942)</f>
        <v/>
      </c>
      <c r="AI936" s="172" t="str">
        <f>IF('Cálculos '!AP942="","",'Cálculos '!AP942)</f>
        <v/>
      </c>
      <c r="AJ936" s="443" t="str">
        <f>IF('Cálculos '!AQ942="","",'Cálculos '!AQ942)</f>
        <v/>
      </c>
      <c r="AK936" s="446" t="str">
        <f>IF('Cálculos '!D942="","",AVERAGE(C936:AJ936))</f>
        <v/>
      </c>
      <c r="AM936" s="181">
        <f t="shared" si="542"/>
        <v>934</v>
      </c>
      <c r="AN936" s="284" t="str">
        <f t="shared" si="543"/>
        <v/>
      </c>
      <c r="AO936" s="285" t="str">
        <f t="shared" si="544"/>
        <v/>
      </c>
      <c r="AP936" s="285" t="str">
        <f t="shared" si="545"/>
        <v/>
      </c>
      <c r="AQ936" s="285" t="str">
        <f t="shared" si="546"/>
        <v/>
      </c>
      <c r="AR936" s="182" t="str">
        <f t="shared" si="547"/>
        <v/>
      </c>
      <c r="AS936" s="182" t="str">
        <f t="shared" si="548"/>
        <v/>
      </c>
      <c r="AT936" s="182" t="str">
        <f t="shared" si="549"/>
        <v/>
      </c>
      <c r="AU936" s="182" t="str">
        <f t="shared" si="550"/>
        <v/>
      </c>
      <c r="AV936" s="182" t="str">
        <f t="shared" si="551"/>
        <v/>
      </c>
      <c r="AW936" s="182" t="str">
        <f t="shared" si="552"/>
        <v/>
      </c>
      <c r="AX936" s="182" t="str">
        <f t="shared" si="553"/>
        <v/>
      </c>
      <c r="AY936" s="182" t="str">
        <f t="shared" si="554"/>
        <v/>
      </c>
      <c r="AZ936" s="182" t="str">
        <f t="shared" si="555"/>
        <v/>
      </c>
      <c r="BA936" s="182" t="str">
        <f t="shared" si="556"/>
        <v/>
      </c>
      <c r="BB936" s="182" t="str">
        <f t="shared" si="557"/>
        <v/>
      </c>
      <c r="BC936" s="182" t="str">
        <f t="shared" si="558"/>
        <v/>
      </c>
      <c r="BD936" s="182" t="str">
        <f t="shared" si="559"/>
        <v/>
      </c>
      <c r="BE936" s="182" t="str">
        <f t="shared" si="560"/>
        <v/>
      </c>
      <c r="BF936" s="182" t="str">
        <f t="shared" si="561"/>
        <v/>
      </c>
      <c r="BG936" s="182" t="str">
        <f t="shared" si="562"/>
        <v/>
      </c>
      <c r="BH936" s="182" t="str">
        <f t="shared" si="563"/>
        <v/>
      </c>
      <c r="BI936" s="182" t="str">
        <f t="shared" si="564"/>
        <v/>
      </c>
      <c r="BJ936" s="182" t="str">
        <f t="shared" si="565"/>
        <v/>
      </c>
      <c r="BK936" s="182" t="str">
        <f t="shared" si="566"/>
        <v/>
      </c>
      <c r="BL936" s="182" t="str">
        <f t="shared" si="567"/>
        <v/>
      </c>
      <c r="BM936" s="182" t="str">
        <f t="shared" si="568"/>
        <v/>
      </c>
      <c r="BN936" s="182" t="str">
        <f t="shared" si="569"/>
        <v/>
      </c>
      <c r="BO936" s="182" t="str">
        <f t="shared" si="570"/>
        <v/>
      </c>
      <c r="BP936" s="182" t="str">
        <f t="shared" si="571"/>
        <v/>
      </c>
      <c r="BQ936" s="182" t="str">
        <f t="shared" si="572"/>
        <v/>
      </c>
      <c r="BR936" s="182" t="str">
        <f t="shared" si="573"/>
        <v/>
      </c>
      <c r="BS936" s="182" t="str">
        <f t="shared" si="574"/>
        <v/>
      </c>
      <c r="BT936" s="182" t="str">
        <f t="shared" si="575"/>
        <v/>
      </c>
      <c r="BU936" s="183" t="str">
        <f t="shared" si="576"/>
        <v/>
      </c>
      <c r="BV936" s="184" t="str">
        <f>IF('Cálculos '!C942="","",AVERAGE(AN936:BU936))</f>
        <v/>
      </c>
    </row>
    <row r="937" spans="2:74" ht="17.25" hidden="1" thickBot="1" x14ac:dyDescent="0.35">
      <c r="B937" s="165">
        <f t="shared" si="541"/>
        <v>935</v>
      </c>
      <c r="C937" s="171" t="str">
        <f>IF('Cálculos '!J943="","",'Cálculos '!J943)</f>
        <v/>
      </c>
      <c r="D937" s="172" t="str">
        <f>IF('Cálculos '!K943="","",'Cálculos '!K943)</f>
        <v/>
      </c>
      <c r="E937" s="172" t="str">
        <f>IF('Cálculos '!L943="","",'Cálculos '!L943)</f>
        <v/>
      </c>
      <c r="F937" s="172" t="str">
        <f>IF('Cálculos '!M943="","",'Cálculos '!M943)</f>
        <v/>
      </c>
      <c r="G937" s="172" t="str">
        <f>IF('Cálculos '!N943="","",'Cálculos '!N943)</f>
        <v/>
      </c>
      <c r="H937" s="172" t="str">
        <f>IF('Cálculos '!O943="","",'Cálculos '!O943)</f>
        <v/>
      </c>
      <c r="I937" s="172" t="str">
        <f>IF('Cálculos '!P943="","",'Cálculos '!P943)</f>
        <v/>
      </c>
      <c r="J937" s="172" t="str">
        <f>IF('Cálculos '!Q943="","",'Cálculos '!Q943)</f>
        <v/>
      </c>
      <c r="K937" s="172" t="str">
        <f>IF('Cálculos '!R943="","",'Cálculos '!R943)</f>
        <v/>
      </c>
      <c r="L937" s="172" t="str">
        <f>IF('Cálculos '!S943="","",'Cálculos '!S943)</f>
        <v/>
      </c>
      <c r="M937" s="172" t="str">
        <f>IF('Cálculos '!T943="","",'Cálculos '!T943)</f>
        <v/>
      </c>
      <c r="N937" s="172" t="str">
        <f>IF('Cálculos '!U943="","",'Cálculos '!U943)</f>
        <v/>
      </c>
      <c r="O937" s="172" t="str">
        <f>IF('Cálculos '!V943="","",'Cálculos '!V943)</f>
        <v/>
      </c>
      <c r="P937" s="172" t="str">
        <f>IF('Cálculos '!W943="","",'Cálculos '!W943)</f>
        <v/>
      </c>
      <c r="Q937" s="172" t="str">
        <f>IF('Cálculos '!X943="","",'Cálculos '!X943)</f>
        <v/>
      </c>
      <c r="R937" s="172" t="str">
        <f>IF('Cálculos '!Y943="","",'Cálculos '!Y943)</f>
        <v/>
      </c>
      <c r="S937" s="172" t="str">
        <f>IF('Cálculos '!Z943="","",'Cálculos '!Z943)</f>
        <v/>
      </c>
      <c r="T937" s="172" t="str">
        <f>IF('Cálculos '!AA943="","",'Cálculos '!AA943)</f>
        <v/>
      </c>
      <c r="U937" s="172" t="str">
        <f>IF('Cálculos '!AB943="","",'Cálculos '!AB943)</f>
        <v/>
      </c>
      <c r="V937" s="172" t="str">
        <f>IF('Cálculos '!AC943="","",'Cálculos '!AC943)</f>
        <v/>
      </c>
      <c r="W937" s="172" t="str">
        <f>IF('Cálculos '!AD943="","",'Cálculos '!AD943)</f>
        <v/>
      </c>
      <c r="X937" s="172" t="str">
        <f>IF('Cálculos '!AE943="","",'Cálculos '!AE943)</f>
        <v/>
      </c>
      <c r="Y937" s="172" t="str">
        <f>IF('Cálculos '!AF943="","",'Cálculos '!AF943)</f>
        <v/>
      </c>
      <c r="Z937" s="172" t="str">
        <f>IF('Cálculos '!AG943="","",'Cálculos '!AG943)</f>
        <v/>
      </c>
      <c r="AA937" s="172" t="str">
        <f>IF('Cálculos '!AH943="","",'Cálculos '!AH943)</f>
        <v/>
      </c>
      <c r="AB937" s="172" t="str">
        <f>IF('Cálculos '!AI943="","",'Cálculos '!AI943)</f>
        <v/>
      </c>
      <c r="AC937" s="172" t="str">
        <f>IF('Cálculos '!AJ943="","",'Cálculos '!AJ943)</f>
        <v/>
      </c>
      <c r="AD937" s="172" t="str">
        <f>IF('Cálculos '!AK943="","",'Cálculos '!AK943)</f>
        <v/>
      </c>
      <c r="AE937" s="172" t="str">
        <f>IF('Cálculos '!AL943="","",'Cálculos '!AL943)</f>
        <v/>
      </c>
      <c r="AF937" s="172" t="str">
        <f>IF('Cálculos '!AM943="","",'Cálculos '!AM943)</f>
        <v/>
      </c>
      <c r="AG937" s="172" t="str">
        <f>IF('Cálculos '!AN943="","",'Cálculos '!AN943)</f>
        <v/>
      </c>
      <c r="AH937" s="172" t="str">
        <f>IF('Cálculos '!AO943="","",'Cálculos '!AO943)</f>
        <v/>
      </c>
      <c r="AI937" s="172" t="str">
        <f>IF('Cálculos '!AP943="","",'Cálculos '!AP943)</f>
        <v/>
      </c>
      <c r="AJ937" s="443" t="str">
        <f>IF('Cálculos '!AQ943="","",'Cálculos '!AQ943)</f>
        <v/>
      </c>
      <c r="AK937" s="446" t="str">
        <f>IF('Cálculos '!D943="","",AVERAGE(C937:AJ937))</f>
        <v/>
      </c>
      <c r="AM937" s="181">
        <f t="shared" si="542"/>
        <v>935</v>
      </c>
      <c r="AN937" s="284" t="str">
        <f t="shared" si="543"/>
        <v/>
      </c>
      <c r="AO937" s="285" t="str">
        <f t="shared" si="544"/>
        <v/>
      </c>
      <c r="AP937" s="285" t="str">
        <f t="shared" si="545"/>
        <v/>
      </c>
      <c r="AQ937" s="285" t="str">
        <f t="shared" si="546"/>
        <v/>
      </c>
      <c r="AR937" s="182" t="str">
        <f t="shared" si="547"/>
        <v/>
      </c>
      <c r="AS937" s="182" t="str">
        <f t="shared" si="548"/>
        <v/>
      </c>
      <c r="AT937" s="182" t="str">
        <f t="shared" si="549"/>
        <v/>
      </c>
      <c r="AU937" s="182" t="str">
        <f t="shared" si="550"/>
        <v/>
      </c>
      <c r="AV937" s="182" t="str">
        <f t="shared" si="551"/>
        <v/>
      </c>
      <c r="AW937" s="182" t="str">
        <f t="shared" si="552"/>
        <v/>
      </c>
      <c r="AX937" s="182" t="str">
        <f t="shared" si="553"/>
        <v/>
      </c>
      <c r="AY937" s="182" t="str">
        <f t="shared" si="554"/>
        <v/>
      </c>
      <c r="AZ937" s="182" t="str">
        <f t="shared" si="555"/>
        <v/>
      </c>
      <c r="BA937" s="182" t="str">
        <f t="shared" si="556"/>
        <v/>
      </c>
      <c r="BB937" s="182" t="str">
        <f t="shared" si="557"/>
        <v/>
      </c>
      <c r="BC937" s="182" t="str">
        <f t="shared" si="558"/>
        <v/>
      </c>
      <c r="BD937" s="182" t="str">
        <f t="shared" si="559"/>
        <v/>
      </c>
      <c r="BE937" s="182" t="str">
        <f t="shared" si="560"/>
        <v/>
      </c>
      <c r="BF937" s="182" t="str">
        <f t="shared" si="561"/>
        <v/>
      </c>
      <c r="BG937" s="182" t="str">
        <f t="shared" si="562"/>
        <v/>
      </c>
      <c r="BH937" s="182" t="str">
        <f t="shared" si="563"/>
        <v/>
      </c>
      <c r="BI937" s="182" t="str">
        <f t="shared" si="564"/>
        <v/>
      </c>
      <c r="BJ937" s="182" t="str">
        <f t="shared" si="565"/>
        <v/>
      </c>
      <c r="BK937" s="182" t="str">
        <f t="shared" si="566"/>
        <v/>
      </c>
      <c r="BL937" s="182" t="str">
        <f t="shared" si="567"/>
        <v/>
      </c>
      <c r="BM937" s="182" t="str">
        <f t="shared" si="568"/>
        <v/>
      </c>
      <c r="BN937" s="182" t="str">
        <f t="shared" si="569"/>
        <v/>
      </c>
      <c r="BO937" s="182" t="str">
        <f t="shared" si="570"/>
        <v/>
      </c>
      <c r="BP937" s="182" t="str">
        <f t="shared" si="571"/>
        <v/>
      </c>
      <c r="BQ937" s="182" t="str">
        <f t="shared" si="572"/>
        <v/>
      </c>
      <c r="BR937" s="182" t="str">
        <f t="shared" si="573"/>
        <v/>
      </c>
      <c r="BS937" s="182" t="str">
        <f t="shared" si="574"/>
        <v/>
      </c>
      <c r="BT937" s="182" t="str">
        <f t="shared" si="575"/>
        <v/>
      </c>
      <c r="BU937" s="183" t="str">
        <f t="shared" si="576"/>
        <v/>
      </c>
      <c r="BV937" s="184" t="str">
        <f>IF('Cálculos '!C943="","",AVERAGE(AN937:BU937))</f>
        <v/>
      </c>
    </row>
    <row r="938" spans="2:74" ht="17.25" hidden="1" thickBot="1" x14ac:dyDescent="0.35">
      <c r="B938" s="165">
        <f t="shared" si="541"/>
        <v>936</v>
      </c>
      <c r="C938" s="171" t="str">
        <f>IF('Cálculos '!J944="","",'Cálculos '!J944)</f>
        <v/>
      </c>
      <c r="D938" s="172" t="str">
        <f>IF('Cálculos '!K944="","",'Cálculos '!K944)</f>
        <v/>
      </c>
      <c r="E938" s="172" t="str">
        <f>IF('Cálculos '!L944="","",'Cálculos '!L944)</f>
        <v/>
      </c>
      <c r="F938" s="172" t="str">
        <f>IF('Cálculos '!M944="","",'Cálculos '!M944)</f>
        <v/>
      </c>
      <c r="G938" s="172" t="str">
        <f>IF('Cálculos '!N944="","",'Cálculos '!N944)</f>
        <v/>
      </c>
      <c r="H938" s="172" t="str">
        <f>IF('Cálculos '!O944="","",'Cálculos '!O944)</f>
        <v/>
      </c>
      <c r="I938" s="172" t="str">
        <f>IF('Cálculos '!P944="","",'Cálculos '!P944)</f>
        <v/>
      </c>
      <c r="J938" s="172" t="str">
        <f>IF('Cálculos '!Q944="","",'Cálculos '!Q944)</f>
        <v/>
      </c>
      <c r="K938" s="172" t="str">
        <f>IF('Cálculos '!R944="","",'Cálculos '!R944)</f>
        <v/>
      </c>
      <c r="L938" s="172" t="str">
        <f>IF('Cálculos '!S944="","",'Cálculos '!S944)</f>
        <v/>
      </c>
      <c r="M938" s="172" t="str">
        <f>IF('Cálculos '!T944="","",'Cálculos '!T944)</f>
        <v/>
      </c>
      <c r="N938" s="172" t="str">
        <f>IF('Cálculos '!U944="","",'Cálculos '!U944)</f>
        <v/>
      </c>
      <c r="O938" s="172" t="str">
        <f>IF('Cálculos '!V944="","",'Cálculos '!V944)</f>
        <v/>
      </c>
      <c r="P938" s="172" t="str">
        <f>IF('Cálculos '!W944="","",'Cálculos '!W944)</f>
        <v/>
      </c>
      <c r="Q938" s="172" t="str">
        <f>IF('Cálculos '!X944="","",'Cálculos '!X944)</f>
        <v/>
      </c>
      <c r="R938" s="172" t="str">
        <f>IF('Cálculos '!Y944="","",'Cálculos '!Y944)</f>
        <v/>
      </c>
      <c r="S938" s="172" t="str">
        <f>IF('Cálculos '!Z944="","",'Cálculos '!Z944)</f>
        <v/>
      </c>
      <c r="T938" s="172" t="str">
        <f>IF('Cálculos '!AA944="","",'Cálculos '!AA944)</f>
        <v/>
      </c>
      <c r="U938" s="172" t="str">
        <f>IF('Cálculos '!AB944="","",'Cálculos '!AB944)</f>
        <v/>
      </c>
      <c r="V938" s="172" t="str">
        <f>IF('Cálculos '!AC944="","",'Cálculos '!AC944)</f>
        <v/>
      </c>
      <c r="W938" s="172" t="str">
        <f>IF('Cálculos '!AD944="","",'Cálculos '!AD944)</f>
        <v/>
      </c>
      <c r="X938" s="172" t="str">
        <f>IF('Cálculos '!AE944="","",'Cálculos '!AE944)</f>
        <v/>
      </c>
      <c r="Y938" s="172" t="str">
        <f>IF('Cálculos '!AF944="","",'Cálculos '!AF944)</f>
        <v/>
      </c>
      <c r="Z938" s="172" t="str">
        <f>IF('Cálculos '!AG944="","",'Cálculos '!AG944)</f>
        <v/>
      </c>
      <c r="AA938" s="172" t="str">
        <f>IF('Cálculos '!AH944="","",'Cálculos '!AH944)</f>
        <v/>
      </c>
      <c r="AB938" s="172" t="str">
        <f>IF('Cálculos '!AI944="","",'Cálculos '!AI944)</f>
        <v/>
      </c>
      <c r="AC938" s="172" t="str">
        <f>IF('Cálculos '!AJ944="","",'Cálculos '!AJ944)</f>
        <v/>
      </c>
      <c r="AD938" s="172" t="str">
        <f>IF('Cálculos '!AK944="","",'Cálculos '!AK944)</f>
        <v/>
      </c>
      <c r="AE938" s="172" t="str">
        <f>IF('Cálculos '!AL944="","",'Cálculos '!AL944)</f>
        <v/>
      </c>
      <c r="AF938" s="172" t="str">
        <f>IF('Cálculos '!AM944="","",'Cálculos '!AM944)</f>
        <v/>
      </c>
      <c r="AG938" s="172" t="str">
        <f>IF('Cálculos '!AN944="","",'Cálculos '!AN944)</f>
        <v/>
      </c>
      <c r="AH938" s="172" t="str">
        <f>IF('Cálculos '!AO944="","",'Cálculos '!AO944)</f>
        <v/>
      </c>
      <c r="AI938" s="172" t="str">
        <f>IF('Cálculos '!AP944="","",'Cálculos '!AP944)</f>
        <v/>
      </c>
      <c r="AJ938" s="443" t="str">
        <f>IF('Cálculos '!AQ944="","",'Cálculos '!AQ944)</f>
        <v/>
      </c>
      <c r="AK938" s="446" t="str">
        <f>IF('Cálculos '!D944="","",AVERAGE(C938:AJ938))</f>
        <v/>
      </c>
      <c r="AM938" s="181">
        <f t="shared" si="542"/>
        <v>936</v>
      </c>
      <c r="AN938" s="284" t="str">
        <f t="shared" si="543"/>
        <v/>
      </c>
      <c r="AO938" s="285" t="str">
        <f t="shared" si="544"/>
        <v/>
      </c>
      <c r="AP938" s="285" t="str">
        <f t="shared" si="545"/>
        <v/>
      </c>
      <c r="AQ938" s="285" t="str">
        <f t="shared" si="546"/>
        <v/>
      </c>
      <c r="AR938" s="182" t="str">
        <f t="shared" si="547"/>
        <v/>
      </c>
      <c r="AS938" s="182" t="str">
        <f t="shared" si="548"/>
        <v/>
      </c>
      <c r="AT938" s="182" t="str">
        <f t="shared" si="549"/>
        <v/>
      </c>
      <c r="AU938" s="182" t="str">
        <f t="shared" si="550"/>
        <v/>
      </c>
      <c r="AV938" s="182" t="str">
        <f t="shared" si="551"/>
        <v/>
      </c>
      <c r="AW938" s="182" t="str">
        <f t="shared" si="552"/>
        <v/>
      </c>
      <c r="AX938" s="182" t="str">
        <f t="shared" si="553"/>
        <v/>
      </c>
      <c r="AY938" s="182" t="str">
        <f t="shared" si="554"/>
        <v/>
      </c>
      <c r="AZ938" s="182" t="str">
        <f t="shared" si="555"/>
        <v/>
      </c>
      <c r="BA938" s="182" t="str">
        <f t="shared" si="556"/>
        <v/>
      </c>
      <c r="BB938" s="182" t="str">
        <f t="shared" si="557"/>
        <v/>
      </c>
      <c r="BC938" s="182" t="str">
        <f t="shared" si="558"/>
        <v/>
      </c>
      <c r="BD938" s="182" t="str">
        <f t="shared" si="559"/>
        <v/>
      </c>
      <c r="BE938" s="182" t="str">
        <f t="shared" si="560"/>
        <v/>
      </c>
      <c r="BF938" s="182" t="str">
        <f t="shared" si="561"/>
        <v/>
      </c>
      <c r="BG938" s="182" t="str">
        <f t="shared" si="562"/>
        <v/>
      </c>
      <c r="BH938" s="182" t="str">
        <f t="shared" si="563"/>
        <v/>
      </c>
      <c r="BI938" s="182" t="str">
        <f t="shared" si="564"/>
        <v/>
      </c>
      <c r="BJ938" s="182" t="str">
        <f t="shared" si="565"/>
        <v/>
      </c>
      <c r="BK938" s="182" t="str">
        <f t="shared" si="566"/>
        <v/>
      </c>
      <c r="BL938" s="182" t="str">
        <f t="shared" si="567"/>
        <v/>
      </c>
      <c r="BM938" s="182" t="str">
        <f t="shared" si="568"/>
        <v/>
      </c>
      <c r="BN938" s="182" t="str">
        <f t="shared" si="569"/>
        <v/>
      </c>
      <c r="BO938" s="182" t="str">
        <f t="shared" si="570"/>
        <v/>
      </c>
      <c r="BP938" s="182" t="str">
        <f t="shared" si="571"/>
        <v/>
      </c>
      <c r="BQ938" s="182" t="str">
        <f t="shared" si="572"/>
        <v/>
      </c>
      <c r="BR938" s="182" t="str">
        <f t="shared" si="573"/>
        <v/>
      </c>
      <c r="BS938" s="182" t="str">
        <f t="shared" si="574"/>
        <v/>
      </c>
      <c r="BT938" s="182" t="str">
        <f t="shared" si="575"/>
        <v/>
      </c>
      <c r="BU938" s="183" t="str">
        <f t="shared" si="576"/>
        <v/>
      </c>
      <c r="BV938" s="184" t="str">
        <f>IF('Cálculos '!C944="","",AVERAGE(AN938:BU938))</f>
        <v/>
      </c>
    </row>
    <row r="939" spans="2:74" ht="17.25" hidden="1" thickBot="1" x14ac:dyDescent="0.35">
      <c r="B939" s="165">
        <f t="shared" si="541"/>
        <v>937</v>
      </c>
      <c r="C939" s="171" t="str">
        <f>IF('Cálculos '!J945="","",'Cálculos '!J945)</f>
        <v/>
      </c>
      <c r="D939" s="172" t="str">
        <f>IF('Cálculos '!K945="","",'Cálculos '!K945)</f>
        <v/>
      </c>
      <c r="E939" s="172" t="str">
        <f>IF('Cálculos '!L945="","",'Cálculos '!L945)</f>
        <v/>
      </c>
      <c r="F939" s="172" t="str">
        <f>IF('Cálculos '!M945="","",'Cálculos '!M945)</f>
        <v/>
      </c>
      <c r="G939" s="172" t="str">
        <f>IF('Cálculos '!N945="","",'Cálculos '!N945)</f>
        <v/>
      </c>
      <c r="H939" s="172" t="str">
        <f>IF('Cálculos '!O945="","",'Cálculos '!O945)</f>
        <v/>
      </c>
      <c r="I939" s="172" t="str">
        <f>IF('Cálculos '!P945="","",'Cálculos '!P945)</f>
        <v/>
      </c>
      <c r="J939" s="172" t="str">
        <f>IF('Cálculos '!Q945="","",'Cálculos '!Q945)</f>
        <v/>
      </c>
      <c r="K939" s="172" t="str">
        <f>IF('Cálculos '!R945="","",'Cálculos '!R945)</f>
        <v/>
      </c>
      <c r="L939" s="172" t="str">
        <f>IF('Cálculos '!S945="","",'Cálculos '!S945)</f>
        <v/>
      </c>
      <c r="M939" s="172" t="str">
        <f>IF('Cálculos '!T945="","",'Cálculos '!T945)</f>
        <v/>
      </c>
      <c r="N939" s="172" t="str">
        <f>IF('Cálculos '!U945="","",'Cálculos '!U945)</f>
        <v/>
      </c>
      <c r="O939" s="172" t="str">
        <f>IF('Cálculos '!V945="","",'Cálculos '!V945)</f>
        <v/>
      </c>
      <c r="P939" s="172" t="str">
        <f>IF('Cálculos '!W945="","",'Cálculos '!W945)</f>
        <v/>
      </c>
      <c r="Q939" s="172" t="str">
        <f>IF('Cálculos '!X945="","",'Cálculos '!X945)</f>
        <v/>
      </c>
      <c r="R939" s="172" t="str">
        <f>IF('Cálculos '!Y945="","",'Cálculos '!Y945)</f>
        <v/>
      </c>
      <c r="S939" s="172" t="str">
        <f>IF('Cálculos '!Z945="","",'Cálculos '!Z945)</f>
        <v/>
      </c>
      <c r="T939" s="172" t="str">
        <f>IF('Cálculos '!AA945="","",'Cálculos '!AA945)</f>
        <v/>
      </c>
      <c r="U939" s="172" t="str">
        <f>IF('Cálculos '!AB945="","",'Cálculos '!AB945)</f>
        <v/>
      </c>
      <c r="V939" s="172" t="str">
        <f>IF('Cálculos '!AC945="","",'Cálculos '!AC945)</f>
        <v/>
      </c>
      <c r="W939" s="172" t="str">
        <f>IF('Cálculos '!AD945="","",'Cálculos '!AD945)</f>
        <v/>
      </c>
      <c r="X939" s="172" t="str">
        <f>IF('Cálculos '!AE945="","",'Cálculos '!AE945)</f>
        <v/>
      </c>
      <c r="Y939" s="172" t="str">
        <f>IF('Cálculos '!AF945="","",'Cálculos '!AF945)</f>
        <v/>
      </c>
      <c r="Z939" s="172" t="str">
        <f>IF('Cálculos '!AG945="","",'Cálculos '!AG945)</f>
        <v/>
      </c>
      <c r="AA939" s="172" t="str">
        <f>IF('Cálculos '!AH945="","",'Cálculos '!AH945)</f>
        <v/>
      </c>
      <c r="AB939" s="172" t="str">
        <f>IF('Cálculos '!AI945="","",'Cálculos '!AI945)</f>
        <v/>
      </c>
      <c r="AC939" s="172" t="str">
        <f>IF('Cálculos '!AJ945="","",'Cálculos '!AJ945)</f>
        <v/>
      </c>
      <c r="AD939" s="172" t="str">
        <f>IF('Cálculos '!AK945="","",'Cálculos '!AK945)</f>
        <v/>
      </c>
      <c r="AE939" s="172" t="str">
        <f>IF('Cálculos '!AL945="","",'Cálculos '!AL945)</f>
        <v/>
      </c>
      <c r="AF939" s="172" t="str">
        <f>IF('Cálculos '!AM945="","",'Cálculos '!AM945)</f>
        <v/>
      </c>
      <c r="AG939" s="172" t="str">
        <f>IF('Cálculos '!AN945="","",'Cálculos '!AN945)</f>
        <v/>
      </c>
      <c r="AH939" s="172" t="str">
        <f>IF('Cálculos '!AO945="","",'Cálculos '!AO945)</f>
        <v/>
      </c>
      <c r="AI939" s="172" t="str">
        <f>IF('Cálculos '!AP945="","",'Cálculos '!AP945)</f>
        <v/>
      </c>
      <c r="AJ939" s="443" t="str">
        <f>IF('Cálculos '!AQ945="","",'Cálculos '!AQ945)</f>
        <v/>
      </c>
      <c r="AK939" s="446" t="str">
        <f>IF('Cálculos '!D945="","",AVERAGE(C939:AJ939))</f>
        <v/>
      </c>
      <c r="AM939" s="181">
        <f t="shared" si="542"/>
        <v>937</v>
      </c>
      <c r="AN939" s="284" t="str">
        <f t="shared" si="543"/>
        <v/>
      </c>
      <c r="AO939" s="285" t="str">
        <f t="shared" si="544"/>
        <v/>
      </c>
      <c r="AP939" s="285" t="str">
        <f t="shared" si="545"/>
        <v/>
      </c>
      <c r="AQ939" s="285" t="str">
        <f t="shared" si="546"/>
        <v/>
      </c>
      <c r="AR939" s="182" t="str">
        <f t="shared" si="547"/>
        <v/>
      </c>
      <c r="AS939" s="182" t="str">
        <f t="shared" si="548"/>
        <v/>
      </c>
      <c r="AT939" s="182" t="str">
        <f t="shared" si="549"/>
        <v/>
      </c>
      <c r="AU939" s="182" t="str">
        <f t="shared" si="550"/>
        <v/>
      </c>
      <c r="AV939" s="182" t="str">
        <f t="shared" si="551"/>
        <v/>
      </c>
      <c r="AW939" s="182" t="str">
        <f t="shared" si="552"/>
        <v/>
      </c>
      <c r="AX939" s="182" t="str">
        <f t="shared" si="553"/>
        <v/>
      </c>
      <c r="AY939" s="182" t="str">
        <f t="shared" si="554"/>
        <v/>
      </c>
      <c r="AZ939" s="182" t="str">
        <f t="shared" si="555"/>
        <v/>
      </c>
      <c r="BA939" s="182" t="str">
        <f t="shared" si="556"/>
        <v/>
      </c>
      <c r="BB939" s="182" t="str">
        <f t="shared" si="557"/>
        <v/>
      </c>
      <c r="BC939" s="182" t="str">
        <f t="shared" si="558"/>
        <v/>
      </c>
      <c r="BD939" s="182" t="str">
        <f t="shared" si="559"/>
        <v/>
      </c>
      <c r="BE939" s="182" t="str">
        <f t="shared" si="560"/>
        <v/>
      </c>
      <c r="BF939" s="182" t="str">
        <f t="shared" si="561"/>
        <v/>
      </c>
      <c r="BG939" s="182" t="str">
        <f t="shared" si="562"/>
        <v/>
      </c>
      <c r="BH939" s="182" t="str">
        <f t="shared" si="563"/>
        <v/>
      </c>
      <c r="BI939" s="182" t="str">
        <f t="shared" si="564"/>
        <v/>
      </c>
      <c r="BJ939" s="182" t="str">
        <f t="shared" si="565"/>
        <v/>
      </c>
      <c r="BK939" s="182" t="str">
        <f t="shared" si="566"/>
        <v/>
      </c>
      <c r="BL939" s="182" t="str">
        <f t="shared" si="567"/>
        <v/>
      </c>
      <c r="BM939" s="182" t="str">
        <f t="shared" si="568"/>
        <v/>
      </c>
      <c r="BN939" s="182" t="str">
        <f t="shared" si="569"/>
        <v/>
      </c>
      <c r="BO939" s="182" t="str">
        <f t="shared" si="570"/>
        <v/>
      </c>
      <c r="BP939" s="182" t="str">
        <f t="shared" si="571"/>
        <v/>
      </c>
      <c r="BQ939" s="182" t="str">
        <f t="shared" si="572"/>
        <v/>
      </c>
      <c r="BR939" s="182" t="str">
        <f t="shared" si="573"/>
        <v/>
      </c>
      <c r="BS939" s="182" t="str">
        <f t="shared" si="574"/>
        <v/>
      </c>
      <c r="BT939" s="182" t="str">
        <f t="shared" si="575"/>
        <v/>
      </c>
      <c r="BU939" s="183" t="str">
        <f t="shared" si="576"/>
        <v/>
      </c>
      <c r="BV939" s="184" t="str">
        <f>IF('Cálculos '!C945="","",AVERAGE(AN939:BU939))</f>
        <v/>
      </c>
    </row>
    <row r="940" spans="2:74" ht="17.25" hidden="1" thickBot="1" x14ac:dyDescent="0.35">
      <c r="B940" s="165">
        <f t="shared" si="541"/>
        <v>938</v>
      </c>
      <c r="C940" s="171" t="str">
        <f>IF('Cálculos '!J946="","",'Cálculos '!J946)</f>
        <v/>
      </c>
      <c r="D940" s="172" t="str">
        <f>IF('Cálculos '!K946="","",'Cálculos '!K946)</f>
        <v/>
      </c>
      <c r="E940" s="172" t="str">
        <f>IF('Cálculos '!L946="","",'Cálculos '!L946)</f>
        <v/>
      </c>
      <c r="F940" s="172" t="str">
        <f>IF('Cálculos '!M946="","",'Cálculos '!M946)</f>
        <v/>
      </c>
      <c r="G940" s="172" t="str">
        <f>IF('Cálculos '!N946="","",'Cálculos '!N946)</f>
        <v/>
      </c>
      <c r="H940" s="172" t="str">
        <f>IF('Cálculos '!O946="","",'Cálculos '!O946)</f>
        <v/>
      </c>
      <c r="I940" s="172" t="str">
        <f>IF('Cálculos '!P946="","",'Cálculos '!P946)</f>
        <v/>
      </c>
      <c r="J940" s="172" t="str">
        <f>IF('Cálculos '!Q946="","",'Cálculos '!Q946)</f>
        <v/>
      </c>
      <c r="K940" s="172" t="str">
        <f>IF('Cálculos '!R946="","",'Cálculos '!R946)</f>
        <v/>
      </c>
      <c r="L940" s="172" t="str">
        <f>IF('Cálculos '!S946="","",'Cálculos '!S946)</f>
        <v/>
      </c>
      <c r="M940" s="172" t="str">
        <f>IF('Cálculos '!T946="","",'Cálculos '!T946)</f>
        <v/>
      </c>
      <c r="N940" s="172" t="str">
        <f>IF('Cálculos '!U946="","",'Cálculos '!U946)</f>
        <v/>
      </c>
      <c r="O940" s="172" t="str">
        <f>IF('Cálculos '!V946="","",'Cálculos '!V946)</f>
        <v/>
      </c>
      <c r="P940" s="172" t="str">
        <f>IF('Cálculos '!W946="","",'Cálculos '!W946)</f>
        <v/>
      </c>
      <c r="Q940" s="172" t="str">
        <f>IF('Cálculos '!X946="","",'Cálculos '!X946)</f>
        <v/>
      </c>
      <c r="R940" s="172" t="str">
        <f>IF('Cálculos '!Y946="","",'Cálculos '!Y946)</f>
        <v/>
      </c>
      <c r="S940" s="172" t="str">
        <f>IF('Cálculos '!Z946="","",'Cálculos '!Z946)</f>
        <v/>
      </c>
      <c r="T940" s="172" t="str">
        <f>IF('Cálculos '!AA946="","",'Cálculos '!AA946)</f>
        <v/>
      </c>
      <c r="U940" s="172" t="str">
        <f>IF('Cálculos '!AB946="","",'Cálculos '!AB946)</f>
        <v/>
      </c>
      <c r="V940" s="172" t="str">
        <f>IF('Cálculos '!AC946="","",'Cálculos '!AC946)</f>
        <v/>
      </c>
      <c r="W940" s="172" t="str">
        <f>IF('Cálculos '!AD946="","",'Cálculos '!AD946)</f>
        <v/>
      </c>
      <c r="X940" s="172" t="str">
        <f>IF('Cálculos '!AE946="","",'Cálculos '!AE946)</f>
        <v/>
      </c>
      <c r="Y940" s="172" t="str">
        <f>IF('Cálculos '!AF946="","",'Cálculos '!AF946)</f>
        <v/>
      </c>
      <c r="Z940" s="172" t="str">
        <f>IF('Cálculos '!AG946="","",'Cálculos '!AG946)</f>
        <v/>
      </c>
      <c r="AA940" s="172" t="str">
        <f>IF('Cálculos '!AH946="","",'Cálculos '!AH946)</f>
        <v/>
      </c>
      <c r="AB940" s="172" t="str">
        <f>IF('Cálculos '!AI946="","",'Cálculos '!AI946)</f>
        <v/>
      </c>
      <c r="AC940" s="172" t="str">
        <f>IF('Cálculos '!AJ946="","",'Cálculos '!AJ946)</f>
        <v/>
      </c>
      <c r="AD940" s="172" t="str">
        <f>IF('Cálculos '!AK946="","",'Cálculos '!AK946)</f>
        <v/>
      </c>
      <c r="AE940" s="172" t="str">
        <f>IF('Cálculos '!AL946="","",'Cálculos '!AL946)</f>
        <v/>
      </c>
      <c r="AF940" s="172" t="str">
        <f>IF('Cálculos '!AM946="","",'Cálculos '!AM946)</f>
        <v/>
      </c>
      <c r="AG940" s="172" t="str">
        <f>IF('Cálculos '!AN946="","",'Cálculos '!AN946)</f>
        <v/>
      </c>
      <c r="AH940" s="172" t="str">
        <f>IF('Cálculos '!AO946="","",'Cálculos '!AO946)</f>
        <v/>
      </c>
      <c r="AI940" s="172" t="str">
        <f>IF('Cálculos '!AP946="","",'Cálculos '!AP946)</f>
        <v/>
      </c>
      <c r="AJ940" s="443" t="str">
        <f>IF('Cálculos '!AQ946="","",'Cálculos '!AQ946)</f>
        <v/>
      </c>
      <c r="AK940" s="446" t="str">
        <f>IF('Cálculos '!D946="","",AVERAGE(C940:AJ940))</f>
        <v/>
      </c>
      <c r="AM940" s="181">
        <f t="shared" si="542"/>
        <v>938</v>
      </c>
      <c r="AN940" s="284" t="str">
        <f t="shared" si="543"/>
        <v/>
      </c>
      <c r="AO940" s="285" t="str">
        <f t="shared" si="544"/>
        <v/>
      </c>
      <c r="AP940" s="285" t="str">
        <f t="shared" si="545"/>
        <v/>
      </c>
      <c r="AQ940" s="285" t="str">
        <f t="shared" si="546"/>
        <v/>
      </c>
      <c r="AR940" s="182" t="str">
        <f t="shared" si="547"/>
        <v/>
      </c>
      <c r="AS940" s="182" t="str">
        <f t="shared" si="548"/>
        <v/>
      </c>
      <c r="AT940" s="182" t="str">
        <f t="shared" si="549"/>
        <v/>
      </c>
      <c r="AU940" s="182" t="str">
        <f t="shared" si="550"/>
        <v/>
      </c>
      <c r="AV940" s="182" t="str">
        <f t="shared" si="551"/>
        <v/>
      </c>
      <c r="AW940" s="182" t="str">
        <f t="shared" si="552"/>
        <v/>
      </c>
      <c r="AX940" s="182" t="str">
        <f t="shared" si="553"/>
        <v/>
      </c>
      <c r="AY940" s="182" t="str">
        <f t="shared" si="554"/>
        <v/>
      </c>
      <c r="AZ940" s="182" t="str">
        <f t="shared" si="555"/>
        <v/>
      </c>
      <c r="BA940" s="182" t="str">
        <f t="shared" si="556"/>
        <v/>
      </c>
      <c r="BB940" s="182" t="str">
        <f t="shared" si="557"/>
        <v/>
      </c>
      <c r="BC940" s="182" t="str">
        <f t="shared" si="558"/>
        <v/>
      </c>
      <c r="BD940" s="182" t="str">
        <f t="shared" si="559"/>
        <v/>
      </c>
      <c r="BE940" s="182" t="str">
        <f t="shared" si="560"/>
        <v/>
      </c>
      <c r="BF940" s="182" t="str">
        <f t="shared" si="561"/>
        <v/>
      </c>
      <c r="BG940" s="182" t="str">
        <f t="shared" si="562"/>
        <v/>
      </c>
      <c r="BH940" s="182" t="str">
        <f t="shared" si="563"/>
        <v/>
      </c>
      <c r="BI940" s="182" t="str">
        <f t="shared" si="564"/>
        <v/>
      </c>
      <c r="BJ940" s="182" t="str">
        <f t="shared" si="565"/>
        <v/>
      </c>
      <c r="BK940" s="182" t="str">
        <f t="shared" si="566"/>
        <v/>
      </c>
      <c r="BL940" s="182" t="str">
        <f t="shared" si="567"/>
        <v/>
      </c>
      <c r="BM940" s="182" t="str">
        <f t="shared" si="568"/>
        <v/>
      </c>
      <c r="BN940" s="182" t="str">
        <f t="shared" si="569"/>
        <v/>
      </c>
      <c r="BO940" s="182" t="str">
        <f t="shared" si="570"/>
        <v/>
      </c>
      <c r="BP940" s="182" t="str">
        <f t="shared" si="571"/>
        <v/>
      </c>
      <c r="BQ940" s="182" t="str">
        <f t="shared" si="572"/>
        <v/>
      </c>
      <c r="BR940" s="182" t="str">
        <f t="shared" si="573"/>
        <v/>
      </c>
      <c r="BS940" s="182" t="str">
        <f t="shared" si="574"/>
        <v/>
      </c>
      <c r="BT940" s="182" t="str">
        <f t="shared" si="575"/>
        <v/>
      </c>
      <c r="BU940" s="183" t="str">
        <f t="shared" si="576"/>
        <v/>
      </c>
      <c r="BV940" s="184" t="str">
        <f>IF('Cálculos '!C946="","",AVERAGE(AN940:BU940))</f>
        <v/>
      </c>
    </row>
    <row r="941" spans="2:74" ht="17.25" hidden="1" thickBot="1" x14ac:dyDescent="0.35">
      <c r="B941" s="165">
        <f t="shared" si="541"/>
        <v>939</v>
      </c>
      <c r="C941" s="171" t="str">
        <f>IF('Cálculos '!J947="","",'Cálculos '!J947)</f>
        <v/>
      </c>
      <c r="D941" s="172" t="str">
        <f>IF('Cálculos '!K947="","",'Cálculos '!K947)</f>
        <v/>
      </c>
      <c r="E941" s="172" t="str">
        <f>IF('Cálculos '!L947="","",'Cálculos '!L947)</f>
        <v/>
      </c>
      <c r="F941" s="172" t="str">
        <f>IF('Cálculos '!M947="","",'Cálculos '!M947)</f>
        <v/>
      </c>
      <c r="G941" s="172" t="str">
        <f>IF('Cálculos '!N947="","",'Cálculos '!N947)</f>
        <v/>
      </c>
      <c r="H941" s="172" t="str">
        <f>IF('Cálculos '!O947="","",'Cálculos '!O947)</f>
        <v/>
      </c>
      <c r="I941" s="172" t="str">
        <f>IF('Cálculos '!P947="","",'Cálculos '!P947)</f>
        <v/>
      </c>
      <c r="J941" s="172" t="str">
        <f>IF('Cálculos '!Q947="","",'Cálculos '!Q947)</f>
        <v/>
      </c>
      <c r="K941" s="172" t="str">
        <f>IF('Cálculos '!R947="","",'Cálculos '!R947)</f>
        <v/>
      </c>
      <c r="L941" s="172" t="str">
        <f>IF('Cálculos '!S947="","",'Cálculos '!S947)</f>
        <v/>
      </c>
      <c r="M941" s="172" t="str">
        <f>IF('Cálculos '!T947="","",'Cálculos '!T947)</f>
        <v/>
      </c>
      <c r="N941" s="172" t="str">
        <f>IF('Cálculos '!U947="","",'Cálculos '!U947)</f>
        <v/>
      </c>
      <c r="O941" s="172" t="str">
        <f>IF('Cálculos '!V947="","",'Cálculos '!V947)</f>
        <v/>
      </c>
      <c r="P941" s="172" t="str">
        <f>IF('Cálculos '!W947="","",'Cálculos '!W947)</f>
        <v/>
      </c>
      <c r="Q941" s="172" t="str">
        <f>IF('Cálculos '!X947="","",'Cálculos '!X947)</f>
        <v/>
      </c>
      <c r="R941" s="172" t="str">
        <f>IF('Cálculos '!Y947="","",'Cálculos '!Y947)</f>
        <v/>
      </c>
      <c r="S941" s="172" t="str">
        <f>IF('Cálculos '!Z947="","",'Cálculos '!Z947)</f>
        <v/>
      </c>
      <c r="T941" s="172" t="str">
        <f>IF('Cálculos '!AA947="","",'Cálculos '!AA947)</f>
        <v/>
      </c>
      <c r="U941" s="172" t="str">
        <f>IF('Cálculos '!AB947="","",'Cálculos '!AB947)</f>
        <v/>
      </c>
      <c r="V941" s="172" t="str">
        <f>IF('Cálculos '!AC947="","",'Cálculos '!AC947)</f>
        <v/>
      </c>
      <c r="W941" s="172" t="str">
        <f>IF('Cálculos '!AD947="","",'Cálculos '!AD947)</f>
        <v/>
      </c>
      <c r="X941" s="172" t="str">
        <f>IF('Cálculos '!AE947="","",'Cálculos '!AE947)</f>
        <v/>
      </c>
      <c r="Y941" s="172" t="str">
        <f>IF('Cálculos '!AF947="","",'Cálculos '!AF947)</f>
        <v/>
      </c>
      <c r="Z941" s="172" t="str">
        <f>IF('Cálculos '!AG947="","",'Cálculos '!AG947)</f>
        <v/>
      </c>
      <c r="AA941" s="172" t="str">
        <f>IF('Cálculos '!AH947="","",'Cálculos '!AH947)</f>
        <v/>
      </c>
      <c r="AB941" s="172" t="str">
        <f>IF('Cálculos '!AI947="","",'Cálculos '!AI947)</f>
        <v/>
      </c>
      <c r="AC941" s="172" t="str">
        <f>IF('Cálculos '!AJ947="","",'Cálculos '!AJ947)</f>
        <v/>
      </c>
      <c r="AD941" s="172" t="str">
        <f>IF('Cálculos '!AK947="","",'Cálculos '!AK947)</f>
        <v/>
      </c>
      <c r="AE941" s="172" t="str">
        <f>IF('Cálculos '!AL947="","",'Cálculos '!AL947)</f>
        <v/>
      </c>
      <c r="AF941" s="172" t="str">
        <f>IF('Cálculos '!AM947="","",'Cálculos '!AM947)</f>
        <v/>
      </c>
      <c r="AG941" s="172" t="str">
        <f>IF('Cálculos '!AN947="","",'Cálculos '!AN947)</f>
        <v/>
      </c>
      <c r="AH941" s="172" t="str">
        <f>IF('Cálculos '!AO947="","",'Cálculos '!AO947)</f>
        <v/>
      </c>
      <c r="AI941" s="172" t="str">
        <f>IF('Cálculos '!AP947="","",'Cálculos '!AP947)</f>
        <v/>
      </c>
      <c r="AJ941" s="443" t="str">
        <f>IF('Cálculos '!AQ947="","",'Cálculos '!AQ947)</f>
        <v/>
      </c>
      <c r="AK941" s="446" t="str">
        <f>IF('Cálculos '!D947="","",AVERAGE(C941:AJ941))</f>
        <v/>
      </c>
      <c r="AM941" s="181">
        <f t="shared" si="542"/>
        <v>939</v>
      </c>
      <c r="AN941" s="284" t="str">
        <f t="shared" si="543"/>
        <v/>
      </c>
      <c r="AO941" s="285" t="str">
        <f t="shared" si="544"/>
        <v/>
      </c>
      <c r="AP941" s="285" t="str">
        <f t="shared" si="545"/>
        <v/>
      </c>
      <c r="AQ941" s="285" t="str">
        <f t="shared" si="546"/>
        <v/>
      </c>
      <c r="AR941" s="182" t="str">
        <f t="shared" si="547"/>
        <v/>
      </c>
      <c r="AS941" s="182" t="str">
        <f t="shared" si="548"/>
        <v/>
      </c>
      <c r="AT941" s="182" t="str">
        <f t="shared" si="549"/>
        <v/>
      </c>
      <c r="AU941" s="182" t="str">
        <f t="shared" si="550"/>
        <v/>
      </c>
      <c r="AV941" s="182" t="str">
        <f t="shared" si="551"/>
        <v/>
      </c>
      <c r="AW941" s="182" t="str">
        <f t="shared" si="552"/>
        <v/>
      </c>
      <c r="AX941" s="182" t="str">
        <f t="shared" si="553"/>
        <v/>
      </c>
      <c r="AY941" s="182" t="str">
        <f t="shared" si="554"/>
        <v/>
      </c>
      <c r="AZ941" s="182" t="str">
        <f t="shared" si="555"/>
        <v/>
      </c>
      <c r="BA941" s="182" t="str">
        <f t="shared" si="556"/>
        <v/>
      </c>
      <c r="BB941" s="182" t="str">
        <f t="shared" si="557"/>
        <v/>
      </c>
      <c r="BC941" s="182" t="str">
        <f t="shared" si="558"/>
        <v/>
      </c>
      <c r="BD941" s="182" t="str">
        <f t="shared" si="559"/>
        <v/>
      </c>
      <c r="BE941" s="182" t="str">
        <f t="shared" si="560"/>
        <v/>
      </c>
      <c r="BF941" s="182" t="str">
        <f t="shared" si="561"/>
        <v/>
      </c>
      <c r="BG941" s="182" t="str">
        <f t="shared" si="562"/>
        <v/>
      </c>
      <c r="BH941" s="182" t="str">
        <f t="shared" si="563"/>
        <v/>
      </c>
      <c r="BI941" s="182" t="str">
        <f t="shared" si="564"/>
        <v/>
      </c>
      <c r="BJ941" s="182" t="str">
        <f t="shared" si="565"/>
        <v/>
      </c>
      <c r="BK941" s="182" t="str">
        <f t="shared" si="566"/>
        <v/>
      </c>
      <c r="BL941" s="182" t="str">
        <f t="shared" si="567"/>
        <v/>
      </c>
      <c r="BM941" s="182" t="str">
        <f t="shared" si="568"/>
        <v/>
      </c>
      <c r="BN941" s="182" t="str">
        <f t="shared" si="569"/>
        <v/>
      </c>
      <c r="BO941" s="182" t="str">
        <f t="shared" si="570"/>
        <v/>
      </c>
      <c r="BP941" s="182" t="str">
        <f t="shared" si="571"/>
        <v/>
      </c>
      <c r="BQ941" s="182" t="str">
        <f t="shared" si="572"/>
        <v/>
      </c>
      <c r="BR941" s="182" t="str">
        <f t="shared" si="573"/>
        <v/>
      </c>
      <c r="BS941" s="182" t="str">
        <f t="shared" si="574"/>
        <v/>
      </c>
      <c r="BT941" s="182" t="str">
        <f t="shared" si="575"/>
        <v/>
      </c>
      <c r="BU941" s="183" t="str">
        <f t="shared" si="576"/>
        <v/>
      </c>
      <c r="BV941" s="184" t="str">
        <f>IF('Cálculos '!C947="","",AVERAGE(AN941:BU941))</f>
        <v/>
      </c>
    </row>
    <row r="942" spans="2:74" ht="17.25" hidden="1" thickBot="1" x14ac:dyDescent="0.35">
      <c r="B942" s="165">
        <f t="shared" si="541"/>
        <v>940</v>
      </c>
      <c r="C942" s="171" t="str">
        <f>IF('Cálculos '!J948="","",'Cálculos '!J948)</f>
        <v/>
      </c>
      <c r="D942" s="172" t="str">
        <f>IF('Cálculos '!K948="","",'Cálculos '!K948)</f>
        <v/>
      </c>
      <c r="E942" s="172" t="str">
        <f>IF('Cálculos '!L948="","",'Cálculos '!L948)</f>
        <v/>
      </c>
      <c r="F942" s="172" t="str">
        <f>IF('Cálculos '!M948="","",'Cálculos '!M948)</f>
        <v/>
      </c>
      <c r="G942" s="172" t="str">
        <f>IF('Cálculos '!N948="","",'Cálculos '!N948)</f>
        <v/>
      </c>
      <c r="H942" s="172" t="str">
        <f>IF('Cálculos '!O948="","",'Cálculos '!O948)</f>
        <v/>
      </c>
      <c r="I942" s="172" t="str">
        <f>IF('Cálculos '!P948="","",'Cálculos '!P948)</f>
        <v/>
      </c>
      <c r="J942" s="172" t="str">
        <f>IF('Cálculos '!Q948="","",'Cálculos '!Q948)</f>
        <v/>
      </c>
      <c r="K942" s="172" t="str">
        <f>IF('Cálculos '!R948="","",'Cálculos '!R948)</f>
        <v/>
      </c>
      <c r="L942" s="172" t="str">
        <f>IF('Cálculos '!S948="","",'Cálculos '!S948)</f>
        <v/>
      </c>
      <c r="M942" s="172" t="str">
        <f>IF('Cálculos '!T948="","",'Cálculos '!T948)</f>
        <v/>
      </c>
      <c r="N942" s="172" t="str">
        <f>IF('Cálculos '!U948="","",'Cálculos '!U948)</f>
        <v/>
      </c>
      <c r="O942" s="172" t="str">
        <f>IF('Cálculos '!V948="","",'Cálculos '!V948)</f>
        <v/>
      </c>
      <c r="P942" s="172" t="str">
        <f>IF('Cálculos '!W948="","",'Cálculos '!W948)</f>
        <v/>
      </c>
      <c r="Q942" s="172" t="str">
        <f>IF('Cálculos '!X948="","",'Cálculos '!X948)</f>
        <v/>
      </c>
      <c r="R942" s="172" t="str">
        <f>IF('Cálculos '!Y948="","",'Cálculos '!Y948)</f>
        <v/>
      </c>
      <c r="S942" s="172" t="str">
        <f>IF('Cálculos '!Z948="","",'Cálculos '!Z948)</f>
        <v/>
      </c>
      <c r="T942" s="172" t="str">
        <f>IF('Cálculos '!AA948="","",'Cálculos '!AA948)</f>
        <v/>
      </c>
      <c r="U942" s="172" t="str">
        <f>IF('Cálculos '!AB948="","",'Cálculos '!AB948)</f>
        <v/>
      </c>
      <c r="V942" s="172" t="str">
        <f>IF('Cálculos '!AC948="","",'Cálculos '!AC948)</f>
        <v/>
      </c>
      <c r="W942" s="172" t="str">
        <f>IF('Cálculos '!AD948="","",'Cálculos '!AD948)</f>
        <v/>
      </c>
      <c r="X942" s="172" t="str">
        <f>IF('Cálculos '!AE948="","",'Cálculos '!AE948)</f>
        <v/>
      </c>
      <c r="Y942" s="172" t="str">
        <f>IF('Cálculos '!AF948="","",'Cálculos '!AF948)</f>
        <v/>
      </c>
      <c r="Z942" s="172" t="str">
        <f>IF('Cálculos '!AG948="","",'Cálculos '!AG948)</f>
        <v/>
      </c>
      <c r="AA942" s="172" t="str">
        <f>IF('Cálculos '!AH948="","",'Cálculos '!AH948)</f>
        <v/>
      </c>
      <c r="AB942" s="172" t="str">
        <f>IF('Cálculos '!AI948="","",'Cálculos '!AI948)</f>
        <v/>
      </c>
      <c r="AC942" s="172" t="str">
        <f>IF('Cálculos '!AJ948="","",'Cálculos '!AJ948)</f>
        <v/>
      </c>
      <c r="AD942" s="172" t="str">
        <f>IF('Cálculos '!AK948="","",'Cálculos '!AK948)</f>
        <v/>
      </c>
      <c r="AE942" s="172" t="str">
        <f>IF('Cálculos '!AL948="","",'Cálculos '!AL948)</f>
        <v/>
      </c>
      <c r="AF942" s="172" t="str">
        <f>IF('Cálculos '!AM948="","",'Cálculos '!AM948)</f>
        <v/>
      </c>
      <c r="AG942" s="172" t="str">
        <f>IF('Cálculos '!AN948="","",'Cálculos '!AN948)</f>
        <v/>
      </c>
      <c r="AH942" s="172" t="str">
        <f>IF('Cálculos '!AO948="","",'Cálculos '!AO948)</f>
        <v/>
      </c>
      <c r="AI942" s="172" t="str">
        <f>IF('Cálculos '!AP948="","",'Cálculos '!AP948)</f>
        <v/>
      </c>
      <c r="AJ942" s="443" t="str">
        <f>IF('Cálculos '!AQ948="","",'Cálculos '!AQ948)</f>
        <v/>
      </c>
      <c r="AK942" s="446" t="str">
        <f>IF('Cálculos '!D948="","",AVERAGE(C942:AJ942))</f>
        <v/>
      </c>
      <c r="AM942" s="181">
        <f t="shared" si="542"/>
        <v>940</v>
      </c>
      <c r="AN942" s="284" t="str">
        <f t="shared" si="543"/>
        <v/>
      </c>
      <c r="AO942" s="285" t="str">
        <f t="shared" si="544"/>
        <v/>
      </c>
      <c r="AP942" s="285" t="str">
        <f t="shared" si="545"/>
        <v/>
      </c>
      <c r="AQ942" s="285" t="str">
        <f t="shared" si="546"/>
        <v/>
      </c>
      <c r="AR942" s="182" t="str">
        <f t="shared" si="547"/>
        <v/>
      </c>
      <c r="AS942" s="182" t="str">
        <f t="shared" si="548"/>
        <v/>
      </c>
      <c r="AT942" s="182" t="str">
        <f t="shared" si="549"/>
        <v/>
      </c>
      <c r="AU942" s="182" t="str">
        <f t="shared" si="550"/>
        <v/>
      </c>
      <c r="AV942" s="182" t="str">
        <f t="shared" si="551"/>
        <v/>
      </c>
      <c r="AW942" s="182" t="str">
        <f t="shared" si="552"/>
        <v/>
      </c>
      <c r="AX942" s="182" t="str">
        <f t="shared" si="553"/>
        <v/>
      </c>
      <c r="AY942" s="182" t="str">
        <f t="shared" si="554"/>
        <v/>
      </c>
      <c r="AZ942" s="182" t="str">
        <f t="shared" si="555"/>
        <v/>
      </c>
      <c r="BA942" s="182" t="str">
        <f t="shared" si="556"/>
        <v/>
      </c>
      <c r="BB942" s="182" t="str">
        <f t="shared" si="557"/>
        <v/>
      </c>
      <c r="BC942" s="182" t="str">
        <f t="shared" si="558"/>
        <v/>
      </c>
      <c r="BD942" s="182" t="str">
        <f t="shared" si="559"/>
        <v/>
      </c>
      <c r="BE942" s="182" t="str">
        <f t="shared" si="560"/>
        <v/>
      </c>
      <c r="BF942" s="182" t="str">
        <f t="shared" si="561"/>
        <v/>
      </c>
      <c r="BG942" s="182" t="str">
        <f t="shared" si="562"/>
        <v/>
      </c>
      <c r="BH942" s="182" t="str">
        <f t="shared" si="563"/>
        <v/>
      </c>
      <c r="BI942" s="182" t="str">
        <f t="shared" si="564"/>
        <v/>
      </c>
      <c r="BJ942" s="182" t="str">
        <f t="shared" si="565"/>
        <v/>
      </c>
      <c r="BK942" s="182" t="str">
        <f t="shared" si="566"/>
        <v/>
      </c>
      <c r="BL942" s="182" t="str">
        <f t="shared" si="567"/>
        <v/>
      </c>
      <c r="BM942" s="182" t="str">
        <f t="shared" si="568"/>
        <v/>
      </c>
      <c r="BN942" s="182" t="str">
        <f t="shared" si="569"/>
        <v/>
      </c>
      <c r="BO942" s="182" t="str">
        <f t="shared" si="570"/>
        <v/>
      </c>
      <c r="BP942" s="182" t="str">
        <f t="shared" si="571"/>
        <v/>
      </c>
      <c r="BQ942" s="182" t="str">
        <f t="shared" si="572"/>
        <v/>
      </c>
      <c r="BR942" s="182" t="str">
        <f t="shared" si="573"/>
        <v/>
      </c>
      <c r="BS942" s="182" t="str">
        <f t="shared" si="574"/>
        <v/>
      </c>
      <c r="BT942" s="182" t="str">
        <f t="shared" si="575"/>
        <v/>
      </c>
      <c r="BU942" s="183" t="str">
        <f t="shared" si="576"/>
        <v/>
      </c>
      <c r="BV942" s="184" t="str">
        <f>IF('Cálculos '!C948="","",AVERAGE(AN942:BU942))</f>
        <v/>
      </c>
    </row>
    <row r="943" spans="2:74" ht="17.25" hidden="1" thickBot="1" x14ac:dyDescent="0.35">
      <c r="B943" s="165">
        <f t="shared" si="541"/>
        <v>941</v>
      </c>
      <c r="C943" s="171" t="str">
        <f>IF('Cálculos '!J949="","",'Cálculos '!J949)</f>
        <v/>
      </c>
      <c r="D943" s="172" t="str">
        <f>IF('Cálculos '!K949="","",'Cálculos '!K949)</f>
        <v/>
      </c>
      <c r="E943" s="172" t="str">
        <f>IF('Cálculos '!L949="","",'Cálculos '!L949)</f>
        <v/>
      </c>
      <c r="F943" s="172" t="str">
        <f>IF('Cálculos '!M949="","",'Cálculos '!M949)</f>
        <v/>
      </c>
      <c r="G943" s="172" t="str">
        <f>IF('Cálculos '!N949="","",'Cálculos '!N949)</f>
        <v/>
      </c>
      <c r="H943" s="172" t="str">
        <f>IF('Cálculos '!O949="","",'Cálculos '!O949)</f>
        <v/>
      </c>
      <c r="I943" s="172" t="str">
        <f>IF('Cálculos '!P949="","",'Cálculos '!P949)</f>
        <v/>
      </c>
      <c r="J943" s="172" t="str">
        <f>IF('Cálculos '!Q949="","",'Cálculos '!Q949)</f>
        <v/>
      </c>
      <c r="K943" s="172" t="str">
        <f>IF('Cálculos '!R949="","",'Cálculos '!R949)</f>
        <v/>
      </c>
      <c r="L943" s="172" t="str">
        <f>IF('Cálculos '!S949="","",'Cálculos '!S949)</f>
        <v/>
      </c>
      <c r="M943" s="172" t="str">
        <f>IF('Cálculos '!T949="","",'Cálculos '!T949)</f>
        <v/>
      </c>
      <c r="N943" s="172" t="str">
        <f>IF('Cálculos '!U949="","",'Cálculos '!U949)</f>
        <v/>
      </c>
      <c r="O943" s="172" t="str">
        <f>IF('Cálculos '!V949="","",'Cálculos '!V949)</f>
        <v/>
      </c>
      <c r="P943" s="172" t="str">
        <f>IF('Cálculos '!W949="","",'Cálculos '!W949)</f>
        <v/>
      </c>
      <c r="Q943" s="172" t="str">
        <f>IF('Cálculos '!X949="","",'Cálculos '!X949)</f>
        <v/>
      </c>
      <c r="R943" s="172" t="str">
        <f>IF('Cálculos '!Y949="","",'Cálculos '!Y949)</f>
        <v/>
      </c>
      <c r="S943" s="172" t="str">
        <f>IF('Cálculos '!Z949="","",'Cálculos '!Z949)</f>
        <v/>
      </c>
      <c r="T943" s="172" t="str">
        <f>IF('Cálculos '!AA949="","",'Cálculos '!AA949)</f>
        <v/>
      </c>
      <c r="U943" s="172" t="str">
        <f>IF('Cálculos '!AB949="","",'Cálculos '!AB949)</f>
        <v/>
      </c>
      <c r="V943" s="172" t="str">
        <f>IF('Cálculos '!AC949="","",'Cálculos '!AC949)</f>
        <v/>
      </c>
      <c r="W943" s="172" t="str">
        <f>IF('Cálculos '!AD949="","",'Cálculos '!AD949)</f>
        <v/>
      </c>
      <c r="X943" s="172" t="str">
        <f>IF('Cálculos '!AE949="","",'Cálculos '!AE949)</f>
        <v/>
      </c>
      <c r="Y943" s="172" t="str">
        <f>IF('Cálculos '!AF949="","",'Cálculos '!AF949)</f>
        <v/>
      </c>
      <c r="Z943" s="172" t="str">
        <f>IF('Cálculos '!AG949="","",'Cálculos '!AG949)</f>
        <v/>
      </c>
      <c r="AA943" s="172" t="str">
        <f>IF('Cálculos '!AH949="","",'Cálculos '!AH949)</f>
        <v/>
      </c>
      <c r="AB943" s="172" t="str">
        <f>IF('Cálculos '!AI949="","",'Cálculos '!AI949)</f>
        <v/>
      </c>
      <c r="AC943" s="172" t="str">
        <f>IF('Cálculos '!AJ949="","",'Cálculos '!AJ949)</f>
        <v/>
      </c>
      <c r="AD943" s="172" t="str">
        <f>IF('Cálculos '!AK949="","",'Cálculos '!AK949)</f>
        <v/>
      </c>
      <c r="AE943" s="172" t="str">
        <f>IF('Cálculos '!AL949="","",'Cálculos '!AL949)</f>
        <v/>
      </c>
      <c r="AF943" s="172" t="str">
        <f>IF('Cálculos '!AM949="","",'Cálculos '!AM949)</f>
        <v/>
      </c>
      <c r="AG943" s="172" t="str">
        <f>IF('Cálculos '!AN949="","",'Cálculos '!AN949)</f>
        <v/>
      </c>
      <c r="AH943" s="172" t="str">
        <f>IF('Cálculos '!AO949="","",'Cálculos '!AO949)</f>
        <v/>
      </c>
      <c r="AI943" s="172" t="str">
        <f>IF('Cálculos '!AP949="","",'Cálculos '!AP949)</f>
        <v/>
      </c>
      <c r="AJ943" s="443" t="str">
        <f>IF('Cálculos '!AQ949="","",'Cálculos '!AQ949)</f>
        <v/>
      </c>
      <c r="AK943" s="446" t="str">
        <f>IF('Cálculos '!D949="","",AVERAGE(C943:AJ943))</f>
        <v/>
      </c>
      <c r="AM943" s="181">
        <f t="shared" si="542"/>
        <v>941</v>
      </c>
      <c r="AN943" s="284" t="str">
        <f t="shared" si="543"/>
        <v/>
      </c>
      <c r="AO943" s="285" t="str">
        <f t="shared" si="544"/>
        <v/>
      </c>
      <c r="AP943" s="285" t="str">
        <f t="shared" si="545"/>
        <v/>
      </c>
      <c r="AQ943" s="285" t="str">
        <f t="shared" si="546"/>
        <v/>
      </c>
      <c r="AR943" s="182" t="str">
        <f t="shared" si="547"/>
        <v/>
      </c>
      <c r="AS943" s="182" t="str">
        <f t="shared" si="548"/>
        <v/>
      </c>
      <c r="AT943" s="182" t="str">
        <f t="shared" si="549"/>
        <v/>
      </c>
      <c r="AU943" s="182" t="str">
        <f t="shared" si="550"/>
        <v/>
      </c>
      <c r="AV943" s="182" t="str">
        <f t="shared" si="551"/>
        <v/>
      </c>
      <c r="AW943" s="182" t="str">
        <f t="shared" si="552"/>
        <v/>
      </c>
      <c r="AX943" s="182" t="str">
        <f t="shared" si="553"/>
        <v/>
      </c>
      <c r="AY943" s="182" t="str">
        <f t="shared" si="554"/>
        <v/>
      </c>
      <c r="AZ943" s="182" t="str">
        <f t="shared" si="555"/>
        <v/>
      </c>
      <c r="BA943" s="182" t="str">
        <f t="shared" si="556"/>
        <v/>
      </c>
      <c r="BB943" s="182" t="str">
        <f t="shared" si="557"/>
        <v/>
      </c>
      <c r="BC943" s="182" t="str">
        <f t="shared" si="558"/>
        <v/>
      </c>
      <c r="BD943" s="182" t="str">
        <f t="shared" si="559"/>
        <v/>
      </c>
      <c r="BE943" s="182" t="str">
        <f t="shared" si="560"/>
        <v/>
      </c>
      <c r="BF943" s="182" t="str">
        <f t="shared" si="561"/>
        <v/>
      </c>
      <c r="BG943" s="182" t="str">
        <f t="shared" si="562"/>
        <v/>
      </c>
      <c r="BH943" s="182" t="str">
        <f t="shared" si="563"/>
        <v/>
      </c>
      <c r="BI943" s="182" t="str">
        <f t="shared" si="564"/>
        <v/>
      </c>
      <c r="BJ943" s="182" t="str">
        <f t="shared" si="565"/>
        <v/>
      </c>
      <c r="BK943" s="182" t="str">
        <f t="shared" si="566"/>
        <v/>
      </c>
      <c r="BL943" s="182" t="str">
        <f t="shared" si="567"/>
        <v/>
      </c>
      <c r="BM943" s="182" t="str">
        <f t="shared" si="568"/>
        <v/>
      </c>
      <c r="BN943" s="182" t="str">
        <f t="shared" si="569"/>
        <v/>
      </c>
      <c r="BO943" s="182" t="str">
        <f t="shared" si="570"/>
        <v/>
      </c>
      <c r="BP943" s="182" t="str">
        <f t="shared" si="571"/>
        <v/>
      </c>
      <c r="BQ943" s="182" t="str">
        <f t="shared" si="572"/>
        <v/>
      </c>
      <c r="BR943" s="182" t="str">
        <f t="shared" si="573"/>
        <v/>
      </c>
      <c r="BS943" s="182" t="str">
        <f t="shared" si="574"/>
        <v/>
      </c>
      <c r="BT943" s="182" t="str">
        <f t="shared" si="575"/>
        <v/>
      </c>
      <c r="BU943" s="183" t="str">
        <f t="shared" si="576"/>
        <v/>
      </c>
      <c r="BV943" s="184" t="str">
        <f>IF('Cálculos '!C949="","",AVERAGE(AN943:BU943))</f>
        <v/>
      </c>
    </row>
    <row r="944" spans="2:74" ht="17.25" hidden="1" thickBot="1" x14ac:dyDescent="0.35">
      <c r="B944" s="165">
        <f t="shared" si="541"/>
        <v>942</v>
      </c>
      <c r="C944" s="171" t="str">
        <f>IF('Cálculos '!J950="","",'Cálculos '!J950)</f>
        <v/>
      </c>
      <c r="D944" s="172" t="str">
        <f>IF('Cálculos '!K950="","",'Cálculos '!K950)</f>
        <v/>
      </c>
      <c r="E944" s="172" t="str">
        <f>IF('Cálculos '!L950="","",'Cálculos '!L950)</f>
        <v/>
      </c>
      <c r="F944" s="172" t="str">
        <f>IF('Cálculos '!M950="","",'Cálculos '!M950)</f>
        <v/>
      </c>
      <c r="G944" s="172" t="str">
        <f>IF('Cálculos '!N950="","",'Cálculos '!N950)</f>
        <v/>
      </c>
      <c r="H944" s="172" t="str">
        <f>IF('Cálculos '!O950="","",'Cálculos '!O950)</f>
        <v/>
      </c>
      <c r="I944" s="172" t="str">
        <f>IF('Cálculos '!P950="","",'Cálculos '!P950)</f>
        <v/>
      </c>
      <c r="J944" s="172" t="str">
        <f>IF('Cálculos '!Q950="","",'Cálculos '!Q950)</f>
        <v/>
      </c>
      <c r="K944" s="172" t="str">
        <f>IF('Cálculos '!R950="","",'Cálculos '!R950)</f>
        <v/>
      </c>
      <c r="L944" s="172" t="str">
        <f>IF('Cálculos '!S950="","",'Cálculos '!S950)</f>
        <v/>
      </c>
      <c r="M944" s="172" t="str">
        <f>IF('Cálculos '!T950="","",'Cálculos '!T950)</f>
        <v/>
      </c>
      <c r="N944" s="172" t="str">
        <f>IF('Cálculos '!U950="","",'Cálculos '!U950)</f>
        <v/>
      </c>
      <c r="O944" s="172" t="str">
        <f>IF('Cálculos '!V950="","",'Cálculos '!V950)</f>
        <v/>
      </c>
      <c r="P944" s="172" t="str">
        <f>IF('Cálculos '!W950="","",'Cálculos '!W950)</f>
        <v/>
      </c>
      <c r="Q944" s="172" t="str">
        <f>IF('Cálculos '!X950="","",'Cálculos '!X950)</f>
        <v/>
      </c>
      <c r="R944" s="172" t="str">
        <f>IF('Cálculos '!Y950="","",'Cálculos '!Y950)</f>
        <v/>
      </c>
      <c r="S944" s="172" t="str">
        <f>IF('Cálculos '!Z950="","",'Cálculos '!Z950)</f>
        <v/>
      </c>
      <c r="T944" s="172" t="str">
        <f>IF('Cálculos '!AA950="","",'Cálculos '!AA950)</f>
        <v/>
      </c>
      <c r="U944" s="172" t="str">
        <f>IF('Cálculos '!AB950="","",'Cálculos '!AB950)</f>
        <v/>
      </c>
      <c r="V944" s="172" t="str">
        <f>IF('Cálculos '!AC950="","",'Cálculos '!AC950)</f>
        <v/>
      </c>
      <c r="W944" s="172" t="str">
        <f>IF('Cálculos '!AD950="","",'Cálculos '!AD950)</f>
        <v/>
      </c>
      <c r="X944" s="172" t="str">
        <f>IF('Cálculos '!AE950="","",'Cálculos '!AE950)</f>
        <v/>
      </c>
      <c r="Y944" s="172" t="str">
        <f>IF('Cálculos '!AF950="","",'Cálculos '!AF950)</f>
        <v/>
      </c>
      <c r="Z944" s="172" t="str">
        <f>IF('Cálculos '!AG950="","",'Cálculos '!AG950)</f>
        <v/>
      </c>
      <c r="AA944" s="172" t="str">
        <f>IF('Cálculos '!AH950="","",'Cálculos '!AH950)</f>
        <v/>
      </c>
      <c r="AB944" s="172" t="str">
        <f>IF('Cálculos '!AI950="","",'Cálculos '!AI950)</f>
        <v/>
      </c>
      <c r="AC944" s="172" t="str">
        <f>IF('Cálculos '!AJ950="","",'Cálculos '!AJ950)</f>
        <v/>
      </c>
      <c r="AD944" s="172" t="str">
        <f>IF('Cálculos '!AK950="","",'Cálculos '!AK950)</f>
        <v/>
      </c>
      <c r="AE944" s="172" t="str">
        <f>IF('Cálculos '!AL950="","",'Cálculos '!AL950)</f>
        <v/>
      </c>
      <c r="AF944" s="172" t="str">
        <f>IF('Cálculos '!AM950="","",'Cálculos '!AM950)</f>
        <v/>
      </c>
      <c r="AG944" s="172" t="str">
        <f>IF('Cálculos '!AN950="","",'Cálculos '!AN950)</f>
        <v/>
      </c>
      <c r="AH944" s="172" t="str">
        <f>IF('Cálculos '!AO950="","",'Cálculos '!AO950)</f>
        <v/>
      </c>
      <c r="AI944" s="172" t="str">
        <f>IF('Cálculos '!AP950="","",'Cálculos '!AP950)</f>
        <v/>
      </c>
      <c r="AJ944" s="443" t="str">
        <f>IF('Cálculos '!AQ950="","",'Cálculos '!AQ950)</f>
        <v/>
      </c>
      <c r="AK944" s="446" t="str">
        <f>IF('Cálculos '!D950="","",AVERAGE(C944:AJ944))</f>
        <v/>
      </c>
      <c r="AM944" s="181">
        <f t="shared" si="542"/>
        <v>942</v>
      </c>
      <c r="AN944" s="284" t="str">
        <f t="shared" si="543"/>
        <v/>
      </c>
      <c r="AO944" s="285" t="str">
        <f t="shared" si="544"/>
        <v/>
      </c>
      <c r="AP944" s="285" t="str">
        <f t="shared" si="545"/>
        <v/>
      </c>
      <c r="AQ944" s="285" t="str">
        <f t="shared" si="546"/>
        <v/>
      </c>
      <c r="AR944" s="182" t="str">
        <f t="shared" si="547"/>
        <v/>
      </c>
      <c r="AS944" s="182" t="str">
        <f t="shared" si="548"/>
        <v/>
      </c>
      <c r="AT944" s="182" t="str">
        <f t="shared" si="549"/>
        <v/>
      </c>
      <c r="AU944" s="182" t="str">
        <f t="shared" si="550"/>
        <v/>
      </c>
      <c r="AV944" s="182" t="str">
        <f t="shared" si="551"/>
        <v/>
      </c>
      <c r="AW944" s="182" t="str">
        <f t="shared" si="552"/>
        <v/>
      </c>
      <c r="AX944" s="182" t="str">
        <f t="shared" si="553"/>
        <v/>
      </c>
      <c r="AY944" s="182" t="str">
        <f t="shared" si="554"/>
        <v/>
      </c>
      <c r="AZ944" s="182" t="str">
        <f t="shared" si="555"/>
        <v/>
      </c>
      <c r="BA944" s="182" t="str">
        <f t="shared" si="556"/>
        <v/>
      </c>
      <c r="BB944" s="182" t="str">
        <f t="shared" si="557"/>
        <v/>
      </c>
      <c r="BC944" s="182" t="str">
        <f t="shared" si="558"/>
        <v/>
      </c>
      <c r="BD944" s="182" t="str">
        <f t="shared" si="559"/>
        <v/>
      </c>
      <c r="BE944" s="182" t="str">
        <f t="shared" si="560"/>
        <v/>
      </c>
      <c r="BF944" s="182" t="str">
        <f t="shared" si="561"/>
        <v/>
      </c>
      <c r="BG944" s="182" t="str">
        <f t="shared" si="562"/>
        <v/>
      </c>
      <c r="BH944" s="182" t="str">
        <f t="shared" si="563"/>
        <v/>
      </c>
      <c r="BI944" s="182" t="str">
        <f t="shared" si="564"/>
        <v/>
      </c>
      <c r="BJ944" s="182" t="str">
        <f t="shared" si="565"/>
        <v/>
      </c>
      <c r="BK944" s="182" t="str">
        <f t="shared" si="566"/>
        <v/>
      </c>
      <c r="BL944" s="182" t="str">
        <f t="shared" si="567"/>
        <v/>
      </c>
      <c r="BM944" s="182" t="str">
        <f t="shared" si="568"/>
        <v/>
      </c>
      <c r="BN944" s="182" t="str">
        <f t="shared" si="569"/>
        <v/>
      </c>
      <c r="BO944" s="182" t="str">
        <f t="shared" si="570"/>
        <v/>
      </c>
      <c r="BP944" s="182" t="str">
        <f t="shared" si="571"/>
        <v/>
      </c>
      <c r="BQ944" s="182" t="str">
        <f t="shared" si="572"/>
        <v/>
      </c>
      <c r="BR944" s="182" t="str">
        <f t="shared" si="573"/>
        <v/>
      </c>
      <c r="BS944" s="182" t="str">
        <f t="shared" si="574"/>
        <v/>
      </c>
      <c r="BT944" s="182" t="str">
        <f t="shared" si="575"/>
        <v/>
      </c>
      <c r="BU944" s="183" t="str">
        <f t="shared" si="576"/>
        <v/>
      </c>
      <c r="BV944" s="184" t="str">
        <f>IF('Cálculos '!C950="","",AVERAGE(AN944:BU944))</f>
        <v/>
      </c>
    </row>
    <row r="945" spans="2:74" ht="17.25" hidden="1" thickBot="1" x14ac:dyDescent="0.35">
      <c r="B945" s="165">
        <f t="shared" si="541"/>
        <v>943</v>
      </c>
      <c r="C945" s="171" t="str">
        <f>IF('Cálculos '!J951="","",'Cálculos '!J951)</f>
        <v/>
      </c>
      <c r="D945" s="172" t="str">
        <f>IF('Cálculos '!K951="","",'Cálculos '!K951)</f>
        <v/>
      </c>
      <c r="E945" s="172" t="str">
        <f>IF('Cálculos '!L951="","",'Cálculos '!L951)</f>
        <v/>
      </c>
      <c r="F945" s="172" t="str">
        <f>IF('Cálculos '!M951="","",'Cálculos '!M951)</f>
        <v/>
      </c>
      <c r="G945" s="172" t="str">
        <f>IF('Cálculos '!N951="","",'Cálculos '!N951)</f>
        <v/>
      </c>
      <c r="H945" s="172" t="str">
        <f>IF('Cálculos '!O951="","",'Cálculos '!O951)</f>
        <v/>
      </c>
      <c r="I945" s="172" t="str">
        <f>IF('Cálculos '!P951="","",'Cálculos '!P951)</f>
        <v/>
      </c>
      <c r="J945" s="172" t="str">
        <f>IF('Cálculos '!Q951="","",'Cálculos '!Q951)</f>
        <v/>
      </c>
      <c r="K945" s="172" t="str">
        <f>IF('Cálculos '!R951="","",'Cálculos '!R951)</f>
        <v/>
      </c>
      <c r="L945" s="172" t="str">
        <f>IF('Cálculos '!S951="","",'Cálculos '!S951)</f>
        <v/>
      </c>
      <c r="M945" s="172" t="str">
        <f>IF('Cálculos '!T951="","",'Cálculos '!T951)</f>
        <v/>
      </c>
      <c r="N945" s="172" t="str">
        <f>IF('Cálculos '!U951="","",'Cálculos '!U951)</f>
        <v/>
      </c>
      <c r="O945" s="172" t="str">
        <f>IF('Cálculos '!V951="","",'Cálculos '!V951)</f>
        <v/>
      </c>
      <c r="P945" s="172" t="str">
        <f>IF('Cálculos '!W951="","",'Cálculos '!W951)</f>
        <v/>
      </c>
      <c r="Q945" s="172" t="str">
        <f>IF('Cálculos '!X951="","",'Cálculos '!X951)</f>
        <v/>
      </c>
      <c r="R945" s="172" t="str">
        <f>IF('Cálculos '!Y951="","",'Cálculos '!Y951)</f>
        <v/>
      </c>
      <c r="S945" s="172" t="str">
        <f>IF('Cálculos '!Z951="","",'Cálculos '!Z951)</f>
        <v/>
      </c>
      <c r="T945" s="172" t="str">
        <f>IF('Cálculos '!AA951="","",'Cálculos '!AA951)</f>
        <v/>
      </c>
      <c r="U945" s="172" t="str">
        <f>IF('Cálculos '!AB951="","",'Cálculos '!AB951)</f>
        <v/>
      </c>
      <c r="V945" s="172" t="str">
        <f>IF('Cálculos '!AC951="","",'Cálculos '!AC951)</f>
        <v/>
      </c>
      <c r="W945" s="172" t="str">
        <f>IF('Cálculos '!AD951="","",'Cálculos '!AD951)</f>
        <v/>
      </c>
      <c r="X945" s="172" t="str">
        <f>IF('Cálculos '!AE951="","",'Cálculos '!AE951)</f>
        <v/>
      </c>
      <c r="Y945" s="172" t="str">
        <f>IF('Cálculos '!AF951="","",'Cálculos '!AF951)</f>
        <v/>
      </c>
      <c r="Z945" s="172" t="str">
        <f>IF('Cálculos '!AG951="","",'Cálculos '!AG951)</f>
        <v/>
      </c>
      <c r="AA945" s="172" t="str">
        <f>IF('Cálculos '!AH951="","",'Cálculos '!AH951)</f>
        <v/>
      </c>
      <c r="AB945" s="172" t="str">
        <f>IF('Cálculos '!AI951="","",'Cálculos '!AI951)</f>
        <v/>
      </c>
      <c r="AC945" s="172" t="str">
        <f>IF('Cálculos '!AJ951="","",'Cálculos '!AJ951)</f>
        <v/>
      </c>
      <c r="AD945" s="172" t="str">
        <f>IF('Cálculos '!AK951="","",'Cálculos '!AK951)</f>
        <v/>
      </c>
      <c r="AE945" s="172" t="str">
        <f>IF('Cálculos '!AL951="","",'Cálculos '!AL951)</f>
        <v/>
      </c>
      <c r="AF945" s="172" t="str">
        <f>IF('Cálculos '!AM951="","",'Cálculos '!AM951)</f>
        <v/>
      </c>
      <c r="AG945" s="172" t="str">
        <f>IF('Cálculos '!AN951="","",'Cálculos '!AN951)</f>
        <v/>
      </c>
      <c r="AH945" s="172" t="str">
        <f>IF('Cálculos '!AO951="","",'Cálculos '!AO951)</f>
        <v/>
      </c>
      <c r="AI945" s="172" t="str">
        <f>IF('Cálculos '!AP951="","",'Cálculos '!AP951)</f>
        <v/>
      </c>
      <c r="AJ945" s="443" t="str">
        <f>IF('Cálculos '!AQ951="","",'Cálculos '!AQ951)</f>
        <v/>
      </c>
      <c r="AK945" s="446" t="str">
        <f>IF('Cálculos '!D951="","",AVERAGE(C945:AJ945))</f>
        <v/>
      </c>
      <c r="AM945" s="181">
        <f t="shared" si="542"/>
        <v>943</v>
      </c>
      <c r="AN945" s="284" t="str">
        <f t="shared" si="543"/>
        <v/>
      </c>
      <c r="AO945" s="285" t="str">
        <f t="shared" si="544"/>
        <v/>
      </c>
      <c r="AP945" s="285" t="str">
        <f t="shared" si="545"/>
        <v/>
      </c>
      <c r="AQ945" s="285" t="str">
        <f t="shared" si="546"/>
        <v/>
      </c>
      <c r="AR945" s="182" t="str">
        <f t="shared" si="547"/>
        <v/>
      </c>
      <c r="AS945" s="182" t="str">
        <f t="shared" si="548"/>
        <v/>
      </c>
      <c r="AT945" s="182" t="str">
        <f t="shared" si="549"/>
        <v/>
      </c>
      <c r="AU945" s="182" t="str">
        <f t="shared" si="550"/>
        <v/>
      </c>
      <c r="AV945" s="182" t="str">
        <f t="shared" si="551"/>
        <v/>
      </c>
      <c r="AW945" s="182" t="str">
        <f t="shared" si="552"/>
        <v/>
      </c>
      <c r="AX945" s="182" t="str">
        <f t="shared" si="553"/>
        <v/>
      </c>
      <c r="AY945" s="182" t="str">
        <f t="shared" si="554"/>
        <v/>
      </c>
      <c r="AZ945" s="182" t="str">
        <f t="shared" si="555"/>
        <v/>
      </c>
      <c r="BA945" s="182" t="str">
        <f t="shared" si="556"/>
        <v/>
      </c>
      <c r="BB945" s="182" t="str">
        <f t="shared" si="557"/>
        <v/>
      </c>
      <c r="BC945" s="182" t="str">
        <f t="shared" si="558"/>
        <v/>
      </c>
      <c r="BD945" s="182" t="str">
        <f t="shared" si="559"/>
        <v/>
      </c>
      <c r="BE945" s="182" t="str">
        <f t="shared" si="560"/>
        <v/>
      </c>
      <c r="BF945" s="182" t="str">
        <f t="shared" si="561"/>
        <v/>
      </c>
      <c r="BG945" s="182" t="str">
        <f t="shared" si="562"/>
        <v/>
      </c>
      <c r="BH945" s="182" t="str">
        <f t="shared" si="563"/>
        <v/>
      </c>
      <c r="BI945" s="182" t="str">
        <f t="shared" si="564"/>
        <v/>
      </c>
      <c r="BJ945" s="182" t="str">
        <f t="shared" si="565"/>
        <v/>
      </c>
      <c r="BK945" s="182" t="str">
        <f t="shared" si="566"/>
        <v/>
      </c>
      <c r="BL945" s="182" t="str">
        <f t="shared" si="567"/>
        <v/>
      </c>
      <c r="BM945" s="182" t="str">
        <f t="shared" si="568"/>
        <v/>
      </c>
      <c r="BN945" s="182" t="str">
        <f t="shared" si="569"/>
        <v/>
      </c>
      <c r="BO945" s="182" t="str">
        <f t="shared" si="570"/>
        <v/>
      </c>
      <c r="BP945" s="182" t="str">
        <f t="shared" si="571"/>
        <v/>
      </c>
      <c r="BQ945" s="182" t="str">
        <f t="shared" si="572"/>
        <v/>
      </c>
      <c r="BR945" s="182" t="str">
        <f t="shared" si="573"/>
        <v/>
      </c>
      <c r="BS945" s="182" t="str">
        <f t="shared" si="574"/>
        <v/>
      </c>
      <c r="BT945" s="182" t="str">
        <f t="shared" si="575"/>
        <v/>
      </c>
      <c r="BU945" s="183" t="str">
        <f t="shared" si="576"/>
        <v/>
      </c>
      <c r="BV945" s="184" t="str">
        <f>IF('Cálculos '!C951="","",AVERAGE(AN945:BU945))</f>
        <v/>
      </c>
    </row>
    <row r="946" spans="2:74" ht="17.25" hidden="1" thickBot="1" x14ac:dyDescent="0.35">
      <c r="B946" s="165">
        <f t="shared" si="541"/>
        <v>944</v>
      </c>
      <c r="C946" s="171" t="str">
        <f>IF('Cálculos '!J952="","",'Cálculos '!J952)</f>
        <v/>
      </c>
      <c r="D946" s="172" t="str">
        <f>IF('Cálculos '!K952="","",'Cálculos '!K952)</f>
        <v/>
      </c>
      <c r="E946" s="172" t="str">
        <f>IF('Cálculos '!L952="","",'Cálculos '!L952)</f>
        <v/>
      </c>
      <c r="F946" s="172" t="str">
        <f>IF('Cálculos '!M952="","",'Cálculos '!M952)</f>
        <v/>
      </c>
      <c r="G946" s="172" t="str">
        <f>IF('Cálculos '!N952="","",'Cálculos '!N952)</f>
        <v/>
      </c>
      <c r="H946" s="172" t="str">
        <f>IF('Cálculos '!O952="","",'Cálculos '!O952)</f>
        <v/>
      </c>
      <c r="I946" s="172" t="str">
        <f>IF('Cálculos '!P952="","",'Cálculos '!P952)</f>
        <v/>
      </c>
      <c r="J946" s="172" t="str">
        <f>IF('Cálculos '!Q952="","",'Cálculos '!Q952)</f>
        <v/>
      </c>
      <c r="K946" s="172" t="str">
        <f>IF('Cálculos '!R952="","",'Cálculos '!R952)</f>
        <v/>
      </c>
      <c r="L946" s="172" t="str">
        <f>IF('Cálculos '!S952="","",'Cálculos '!S952)</f>
        <v/>
      </c>
      <c r="M946" s="172" t="str">
        <f>IF('Cálculos '!T952="","",'Cálculos '!T952)</f>
        <v/>
      </c>
      <c r="N946" s="172" t="str">
        <f>IF('Cálculos '!U952="","",'Cálculos '!U952)</f>
        <v/>
      </c>
      <c r="O946" s="172" t="str">
        <f>IF('Cálculos '!V952="","",'Cálculos '!V952)</f>
        <v/>
      </c>
      <c r="P946" s="172" t="str">
        <f>IF('Cálculos '!W952="","",'Cálculos '!W952)</f>
        <v/>
      </c>
      <c r="Q946" s="172" t="str">
        <f>IF('Cálculos '!X952="","",'Cálculos '!X952)</f>
        <v/>
      </c>
      <c r="R946" s="172" t="str">
        <f>IF('Cálculos '!Y952="","",'Cálculos '!Y952)</f>
        <v/>
      </c>
      <c r="S946" s="172" t="str">
        <f>IF('Cálculos '!Z952="","",'Cálculos '!Z952)</f>
        <v/>
      </c>
      <c r="T946" s="172" t="str">
        <f>IF('Cálculos '!AA952="","",'Cálculos '!AA952)</f>
        <v/>
      </c>
      <c r="U946" s="172" t="str">
        <f>IF('Cálculos '!AB952="","",'Cálculos '!AB952)</f>
        <v/>
      </c>
      <c r="V946" s="172" t="str">
        <f>IF('Cálculos '!AC952="","",'Cálculos '!AC952)</f>
        <v/>
      </c>
      <c r="W946" s="172" t="str">
        <f>IF('Cálculos '!AD952="","",'Cálculos '!AD952)</f>
        <v/>
      </c>
      <c r="X946" s="172" t="str">
        <f>IF('Cálculos '!AE952="","",'Cálculos '!AE952)</f>
        <v/>
      </c>
      <c r="Y946" s="172" t="str">
        <f>IF('Cálculos '!AF952="","",'Cálculos '!AF952)</f>
        <v/>
      </c>
      <c r="Z946" s="172" t="str">
        <f>IF('Cálculos '!AG952="","",'Cálculos '!AG952)</f>
        <v/>
      </c>
      <c r="AA946" s="172" t="str">
        <f>IF('Cálculos '!AH952="","",'Cálculos '!AH952)</f>
        <v/>
      </c>
      <c r="AB946" s="172" t="str">
        <f>IF('Cálculos '!AI952="","",'Cálculos '!AI952)</f>
        <v/>
      </c>
      <c r="AC946" s="172" t="str">
        <f>IF('Cálculos '!AJ952="","",'Cálculos '!AJ952)</f>
        <v/>
      </c>
      <c r="AD946" s="172" t="str">
        <f>IF('Cálculos '!AK952="","",'Cálculos '!AK952)</f>
        <v/>
      </c>
      <c r="AE946" s="172" t="str">
        <f>IF('Cálculos '!AL952="","",'Cálculos '!AL952)</f>
        <v/>
      </c>
      <c r="AF946" s="172" t="str">
        <f>IF('Cálculos '!AM952="","",'Cálculos '!AM952)</f>
        <v/>
      </c>
      <c r="AG946" s="172" t="str">
        <f>IF('Cálculos '!AN952="","",'Cálculos '!AN952)</f>
        <v/>
      </c>
      <c r="AH946" s="172" t="str">
        <f>IF('Cálculos '!AO952="","",'Cálculos '!AO952)</f>
        <v/>
      </c>
      <c r="AI946" s="172" t="str">
        <f>IF('Cálculos '!AP952="","",'Cálculos '!AP952)</f>
        <v/>
      </c>
      <c r="AJ946" s="443" t="str">
        <f>IF('Cálculos '!AQ952="","",'Cálculos '!AQ952)</f>
        <v/>
      </c>
      <c r="AK946" s="446" t="str">
        <f>IF('Cálculos '!D952="","",AVERAGE(C946:AJ946))</f>
        <v/>
      </c>
      <c r="AM946" s="181">
        <f t="shared" si="542"/>
        <v>944</v>
      </c>
      <c r="AN946" s="284" t="str">
        <f t="shared" si="543"/>
        <v/>
      </c>
      <c r="AO946" s="285" t="str">
        <f t="shared" si="544"/>
        <v/>
      </c>
      <c r="AP946" s="285" t="str">
        <f t="shared" si="545"/>
        <v/>
      </c>
      <c r="AQ946" s="285" t="str">
        <f t="shared" si="546"/>
        <v/>
      </c>
      <c r="AR946" s="182" t="str">
        <f t="shared" si="547"/>
        <v/>
      </c>
      <c r="AS946" s="182" t="str">
        <f t="shared" si="548"/>
        <v/>
      </c>
      <c r="AT946" s="182" t="str">
        <f t="shared" si="549"/>
        <v/>
      </c>
      <c r="AU946" s="182" t="str">
        <f t="shared" si="550"/>
        <v/>
      </c>
      <c r="AV946" s="182" t="str">
        <f t="shared" si="551"/>
        <v/>
      </c>
      <c r="AW946" s="182" t="str">
        <f t="shared" si="552"/>
        <v/>
      </c>
      <c r="AX946" s="182" t="str">
        <f t="shared" si="553"/>
        <v/>
      </c>
      <c r="AY946" s="182" t="str">
        <f t="shared" si="554"/>
        <v/>
      </c>
      <c r="AZ946" s="182" t="str">
        <f t="shared" si="555"/>
        <v/>
      </c>
      <c r="BA946" s="182" t="str">
        <f t="shared" si="556"/>
        <v/>
      </c>
      <c r="BB946" s="182" t="str">
        <f t="shared" si="557"/>
        <v/>
      </c>
      <c r="BC946" s="182" t="str">
        <f t="shared" si="558"/>
        <v/>
      </c>
      <c r="BD946" s="182" t="str">
        <f t="shared" si="559"/>
        <v/>
      </c>
      <c r="BE946" s="182" t="str">
        <f t="shared" si="560"/>
        <v/>
      </c>
      <c r="BF946" s="182" t="str">
        <f t="shared" si="561"/>
        <v/>
      </c>
      <c r="BG946" s="182" t="str">
        <f t="shared" si="562"/>
        <v/>
      </c>
      <c r="BH946" s="182" t="str">
        <f t="shared" si="563"/>
        <v/>
      </c>
      <c r="BI946" s="182" t="str">
        <f t="shared" si="564"/>
        <v/>
      </c>
      <c r="BJ946" s="182" t="str">
        <f t="shared" si="565"/>
        <v/>
      </c>
      <c r="BK946" s="182" t="str">
        <f t="shared" si="566"/>
        <v/>
      </c>
      <c r="BL946" s="182" t="str">
        <f t="shared" si="567"/>
        <v/>
      </c>
      <c r="BM946" s="182" t="str">
        <f t="shared" si="568"/>
        <v/>
      </c>
      <c r="BN946" s="182" t="str">
        <f t="shared" si="569"/>
        <v/>
      </c>
      <c r="BO946" s="182" t="str">
        <f t="shared" si="570"/>
        <v/>
      </c>
      <c r="BP946" s="182" t="str">
        <f t="shared" si="571"/>
        <v/>
      </c>
      <c r="BQ946" s="182" t="str">
        <f t="shared" si="572"/>
        <v/>
      </c>
      <c r="BR946" s="182" t="str">
        <f t="shared" si="573"/>
        <v/>
      </c>
      <c r="BS946" s="182" t="str">
        <f t="shared" si="574"/>
        <v/>
      </c>
      <c r="BT946" s="182" t="str">
        <f t="shared" si="575"/>
        <v/>
      </c>
      <c r="BU946" s="183" t="str">
        <f t="shared" si="576"/>
        <v/>
      </c>
      <c r="BV946" s="184" t="str">
        <f>IF('Cálculos '!C952="","",AVERAGE(AN946:BU946))</f>
        <v/>
      </c>
    </row>
    <row r="947" spans="2:74" ht="17.25" hidden="1" thickBot="1" x14ac:dyDescent="0.35">
      <c r="B947" s="165">
        <f t="shared" si="541"/>
        <v>945</v>
      </c>
      <c r="C947" s="171" t="str">
        <f>IF('Cálculos '!J953="","",'Cálculos '!J953)</f>
        <v/>
      </c>
      <c r="D947" s="172" t="str">
        <f>IF('Cálculos '!K953="","",'Cálculos '!K953)</f>
        <v/>
      </c>
      <c r="E947" s="172" t="str">
        <f>IF('Cálculos '!L953="","",'Cálculos '!L953)</f>
        <v/>
      </c>
      <c r="F947" s="172" t="str">
        <f>IF('Cálculos '!M953="","",'Cálculos '!M953)</f>
        <v/>
      </c>
      <c r="G947" s="172" t="str">
        <f>IF('Cálculos '!N953="","",'Cálculos '!N953)</f>
        <v/>
      </c>
      <c r="H947" s="172" t="str">
        <f>IF('Cálculos '!O953="","",'Cálculos '!O953)</f>
        <v/>
      </c>
      <c r="I947" s="172" t="str">
        <f>IF('Cálculos '!P953="","",'Cálculos '!P953)</f>
        <v/>
      </c>
      <c r="J947" s="172" t="str">
        <f>IF('Cálculos '!Q953="","",'Cálculos '!Q953)</f>
        <v/>
      </c>
      <c r="K947" s="172" t="str">
        <f>IF('Cálculos '!R953="","",'Cálculos '!R953)</f>
        <v/>
      </c>
      <c r="L947" s="172" t="str">
        <f>IF('Cálculos '!S953="","",'Cálculos '!S953)</f>
        <v/>
      </c>
      <c r="M947" s="172" t="str">
        <f>IF('Cálculos '!T953="","",'Cálculos '!T953)</f>
        <v/>
      </c>
      <c r="N947" s="172" t="str">
        <f>IF('Cálculos '!U953="","",'Cálculos '!U953)</f>
        <v/>
      </c>
      <c r="O947" s="172" t="str">
        <f>IF('Cálculos '!V953="","",'Cálculos '!V953)</f>
        <v/>
      </c>
      <c r="P947" s="172" t="str">
        <f>IF('Cálculos '!W953="","",'Cálculos '!W953)</f>
        <v/>
      </c>
      <c r="Q947" s="172" t="str">
        <f>IF('Cálculos '!X953="","",'Cálculos '!X953)</f>
        <v/>
      </c>
      <c r="R947" s="172" t="str">
        <f>IF('Cálculos '!Y953="","",'Cálculos '!Y953)</f>
        <v/>
      </c>
      <c r="S947" s="172" t="str">
        <f>IF('Cálculos '!Z953="","",'Cálculos '!Z953)</f>
        <v/>
      </c>
      <c r="T947" s="172" t="str">
        <f>IF('Cálculos '!AA953="","",'Cálculos '!AA953)</f>
        <v/>
      </c>
      <c r="U947" s="172" t="str">
        <f>IF('Cálculos '!AB953="","",'Cálculos '!AB953)</f>
        <v/>
      </c>
      <c r="V947" s="172" t="str">
        <f>IF('Cálculos '!AC953="","",'Cálculos '!AC953)</f>
        <v/>
      </c>
      <c r="W947" s="172" t="str">
        <f>IF('Cálculos '!AD953="","",'Cálculos '!AD953)</f>
        <v/>
      </c>
      <c r="X947" s="172" t="str">
        <f>IF('Cálculos '!AE953="","",'Cálculos '!AE953)</f>
        <v/>
      </c>
      <c r="Y947" s="172" t="str">
        <f>IF('Cálculos '!AF953="","",'Cálculos '!AF953)</f>
        <v/>
      </c>
      <c r="Z947" s="172" t="str">
        <f>IF('Cálculos '!AG953="","",'Cálculos '!AG953)</f>
        <v/>
      </c>
      <c r="AA947" s="172" t="str">
        <f>IF('Cálculos '!AH953="","",'Cálculos '!AH953)</f>
        <v/>
      </c>
      <c r="AB947" s="172" t="str">
        <f>IF('Cálculos '!AI953="","",'Cálculos '!AI953)</f>
        <v/>
      </c>
      <c r="AC947" s="172" t="str">
        <f>IF('Cálculos '!AJ953="","",'Cálculos '!AJ953)</f>
        <v/>
      </c>
      <c r="AD947" s="172" t="str">
        <f>IF('Cálculos '!AK953="","",'Cálculos '!AK953)</f>
        <v/>
      </c>
      <c r="AE947" s="172" t="str">
        <f>IF('Cálculos '!AL953="","",'Cálculos '!AL953)</f>
        <v/>
      </c>
      <c r="AF947" s="172" t="str">
        <f>IF('Cálculos '!AM953="","",'Cálculos '!AM953)</f>
        <v/>
      </c>
      <c r="AG947" s="172" t="str">
        <f>IF('Cálculos '!AN953="","",'Cálculos '!AN953)</f>
        <v/>
      </c>
      <c r="AH947" s="172" t="str">
        <f>IF('Cálculos '!AO953="","",'Cálculos '!AO953)</f>
        <v/>
      </c>
      <c r="AI947" s="172" t="str">
        <f>IF('Cálculos '!AP953="","",'Cálculos '!AP953)</f>
        <v/>
      </c>
      <c r="AJ947" s="443" t="str">
        <f>IF('Cálculos '!AQ953="","",'Cálculos '!AQ953)</f>
        <v/>
      </c>
      <c r="AK947" s="446" t="str">
        <f>IF('Cálculos '!D953="","",AVERAGE(C947:AJ947))</f>
        <v/>
      </c>
      <c r="AM947" s="181">
        <f t="shared" si="542"/>
        <v>945</v>
      </c>
      <c r="AN947" s="284" t="str">
        <f t="shared" si="543"/>
        <v/>
      </c>
      <c r="AO947" s="285" t="str">
        <f t="shared" si="544"/>
        <v/>
      </c>
      <c r="AP947" s="285" t="str">
        <f t="shared" si="545"/>
        <v/>
      </c>
      <c r="AQ947" s="285" t="str">
        <f t="shared" si="546"/>
        <v/>
      </c>
      <c r="AR947" s="182" t="str">
        <f t="shared" si="547"/>
        <v/>
      </c>
      <c r="AS947" s="182" t="str">
        <f t="shared" si="548"/>
        <v/>
      </c>
      <c r="AT947" s="182" t="str">
        <f t="shared" si="549"/>
        <v/>
      </c>
      <c r="AU947" s="182" t="str">
        <f t="shared" si="550"/>
        <v/>
      </c>
      <c r="AV947" s="182" t="str">
        <f t="shared" si="551"/>
        <v/>
      </c>
      <c r="AW947" s="182" t="str">
        <f t="shared" si="552"/>
        <v/>
      </c>
      <c r="AX947" s="182" t="str">
        <f t="shared" si="553"/>
        <v/>
      </c>
      <c r="AY947" s="182" t="str">
        <f t="shared" si="554"/>
        <v/>
      </c>
      <c r="AZ947" s="182" t="str">
        <f t="shared" si="555"/>
        <v/>
      </c>
      <c r="BA947" s="182" t="str">
        <f t="shared" si="556"/>
        <v/>
      </c>
      <c r="BB947" s="182" t="str">
        <f t="shared" si="557"/>
        <v/>
      </c>
      <c r="BC947" s="182" t="str">
        <f t="shared" si="558"/>
        <v/>
      </c>
      <c r="BD947" s="182" t="str">
        <f t="shared" si="559"/>
        <v/>
      </c>
      <c r="BE947" s="182" t="str">
        <f t="shared" si="560"/>
        <v/>
      </c>
      <c r="BF947" s="182" t="str">
        <f t="shared" si="561"/>
        <v/>
      </c>
      <c r="BG947" s="182" t="str">
        <f t="shared" si="562"/>
        <v/>
      </c>
      <c r="BH947" s="182" t="str">
        <f t="shared" si="563"/>
        <v/>
      </c>
      <c r="BI947" s="182" t="str">
        <f t="shared" si="564"/>
        <v/>
      </c>
      <c r="BJ947" s="182" t="str">
        <f t="shared" si="565"/>
        <v/>
      </c>
      <c r="BK947" s="182" t="str">
        <f t="shared" si="566"/>
        <v/>
      </c>
      <c r="BL947" s="182" t="str">
        <f t="shared" si="567"/>
        <v/>
      </c>
      <c r="BM947" s="182" t="str">
        <f t="shared" si="568"/>
        <v/>
      </c>
      <c r="BN947" s="182" t="str">
        <f t="shared" si="569"/>
        <v/>
      </c>
      <c r="BO947" s="182" t="str">
        <f t="shared" si="570"/>
        <v/>
      </c>
      <c r="BP947" s="182" t="str">
        <f t="shared" si="571"/>
        <v/>
      </c>
      <c r="BQ947" s="182" t="str">
        <f t="shared" si="572"/>
        <v/>
      </c>
      <c r="BR947" s="182" t="str">
        <f t="shared" si="573"/>
        <v/>
      </c>
      <c r="BS947" s="182" t="str">
        <f t="shared" si="574"/>
        <v/>
      </c>
      <c r="BT947" s="182" t="str">
        <f t="shared" si="575"/>
        <v/>
      </c>
      <c r="BU947" s="183" t="str">
        <f t="shared" si="576"/>
        <v/>
      </c>
      <c r="BV947" s="184" t="str">
        <f>IF('Cálculos '!C953="","",AVERAGE(AN947:BU947))</f>
        <v/>
      </c>
    </row>
    <row r="948" spans="2:74" ht="17.25" hidden="1" thickBot="1" x14ac:dyDescent="0.35">
      <c r="B948" s="165">
        <f t="shared" si="541"/>
        <v>946</v>
      </c>
      <c r="C948" s="171" t="str">
        <f>IF('Cálculos '!J954="","",'Cálculos '!J954)</f>
        <v/>
      </c>
      <c r="D948" s="172" t="str">
        <f>IF('Cálculos '!K954="","",'Cálculos '!K954)</f>
        <v/>
      </c>
      <c r="E948" s="172" t="str">
        <f>IF('Cálculos '!L954="","",'Cálculos '!L954)</f>
        <v/>
      </c>
      <c r="F948" s="172" t="str">
        <f>IF('Cálculos '!M954="","",'Cálculos '!M954)</f>
        <v/>
      </c>
      <c r="G948" s="172" t="str">
        <f>IF('Cálculos '!N954="","",'Cálculos '!N954)</f>
        <v/>
      </c>
      <c r="H948" s="172" t="str">
        <f>IF('Cálculos '!O954="","",'Cálculos '!O954)</f>
        <v/>
      </c>
      <c r="I948" s="172" t="str">
        <f>IF('Cálculos '!P954="","",'Cálculos '!P954)</f>
        <v/>
      </c>
      <c r="J948" s="172" t="str">
        <f>IF('Cálculos '!Q954="","",'Cálculos '!Q954)</f>
        <v/>
      </c>
      <c r="K948" s="172" t="str">
        <f>IF('Cálculos '!R954="","",'Cálculos '!R954)</f>
        <v/>
      </c>
      <c r="L948" s="172" t="str">
        <f>IF('Cálculos '!S954="","",'Cálculos '!S954)</f>
        <v/>
      </c>
      <c r="M948" s="172" t="str">
        <f>IF('Cálculos '!T954="","",'Cálculos '!T954)</f>
        <v/>
      </c>
      <c r="N948" s="172" t="str">
        <f>IF('Cálculos '!U954="","",'Cálculos '!U954)</f>
        <v/>
      </c>
      <c r="O948" s="172" t="str">
        <f>IF('Cálculos '!V954="","",'Cálculos '!V954)</f>
        <v/>
      </c>
      <c r="P948" s="172" t="str">
        <f>IF('Cálculos '!W954="","",'Cálculos '!W954)</f>
        <v/>
      </c>
      <c r="Q948" s="172" t="str">
        <f>IF('Cálculos '!X954="","",'Cálculos '!X954)</f>
        <v/>
      </c>
      <c r="R948" s="172" t="str">
        <f>IF('Cálculos '!Y954="","",'Cálculos '!Y954)</f>
        <v/>
      </c>
      <c r="S948" s="172" t="str">
        <f>IF('Cálculos '!Z954="","",'Cálculos '!Z954)</f>
        <v/>
      </c>
      <c r="T948" s="172" t="str">
        <f>IF('Cálculos '!AA954="","",'Cálculos '!AA954)</f>
        <v/>
      </c>
      <c r="U948" s="172" t="str">
        <f>IF('Cálculos '!AB954="","",'Cálculos '!AB954)</f>
        <v/>
      </c>
      <c r="V948" s="172" t="str">
        <f>IF('Cálculos '!AC954="","",'Cálculos '!AC954)</f>
        <v/>
      </c>
      <c r="W948" s="172" t="str">
        <f>IF('Cálculos '!AD954="","",'Cálculos '!AD954)</f>
        <v/>
      </c>
      <c r="X948" s="172" t="str">
        <f>IF('Cálculos '!AE954="","",'Cálculos '!AE954)</f>
        <v/>
      </c>
      <c r="Y948" s="172" t="str">
        <f>IF('Cálculos '!AF954="","",'Cálculos '!AF954)</f>
        <v/>
      </c>
      <c r="Z948" s="172" t="str">
        <f>IF('Cálculos '!AG954="","",'Cálculos '!AG954)</f>
        <v/>
      </c>
      <c r="AA948" s="172" t="str">
        <f>IF('Cálculos '!AH954="","",'Cálculos '!AH954)</f>
        <v/>
      </c>
      <c r="AB948" s="172" t="str">
        <f>IF('Cálculos '!AI954="","",'Cálculos '!AI954)</f>
        <v/>
      </c>
      <c r="AC948" s="172" t="str">
        <f>IF('Cálculos '!AJ954="","",'Cálculos '!AJ954)</f>
        <v/>
      </c>
      <c r="AD948" s="172" t="str">
        <f>IF('Cálculos '!AK954="","",'Cálculos '!AK954)</f>
        <v/>
      </c>
      <c r="AE948" s="172" t="str">
        <f>IF('Cálculos '!AL954="","",'Cálculos '!AL954)</f>
        <v/>
      </c>
      <c r="AF948" s="172" t="str">
        <f>IF('Cálculos '!AM954="","",'Cálculos '!AM954)</f>
        <v/>
      </c>
      <c r="AG948" s="172" t="str">
        <f>IF('Cálculos '!AN954="","",'Cálculos '!AN954)</f>
        <v/>
      </c>
      <c r="AH948" s="172" t="str">
        <f>IF('Cálculos '!AO954="","",'Cálculos '!AO954)</f>
        <v/>
      </c>
      <c r="AI948" s="172" t="str">
        <f>IF('Cálculos '!AP954="","",'Cálculos '!AP954)</f>
        <v/>
      </c>
      <c r="AJ948" s="443" t="str">
        <f>IF('Cálculos '!AQ954="","",'Cálculos '!AQ954)</f>
        <v/>
      </c>
      <c r="AK948" s="446" t="str">
        <f>IF('Cálculos '!D954="","",AVERAGE(C948:AJ948))</f>
        <v/>
      </c>
      <c r="AM948" s="181">
        <f t="shared" si="542"/>
        <v>946</v>
      </c>
      <c r="AN948" s="284" t="str">
        <f t="shared" si="543"/>
        <v/>
      </c>
      <c r="AO948" s="285" t="str">
        <f t="shared" si="544"/>
        <v/>
      </c>
      <c r="AP948" s="285" t="str">
        <f t="shared" si="545"/>
        <v/>
      </c>
      <c r="AQ948" s="285" t="str">
        <f t="shared" si="546"/>
        <v/>
      </c>
      <c r="AR948" s="182" t="str">
        <f t="shared" si="547"/>
        <v/>
      </c>
      <c r="AS948" s="182" t="str">
        <f t="shared" si="548"/>
        <v/>
      </c>
      <c r="AT948" s="182" t="str">
        <f t="shared" si="549"/>
        <v/>
      </c>
      <c r="AU948" s="182" t="str">
        <f t="shared" si="550"/>
        <v/>
      </c>
      <c r="AV948" s="182" t="str">
        <f t="shared" si="551"/>
        <v/>
      </c>
      <c r="AW948" s="182" t="str">
        <f t="shared" si="552"/>
        <v/>
      </c>
      <c r="AX948" s="182" t="str">
        <f t="shared" si="553"/>
        <v/>
      </c>
      <c r="AY948" s="182" t="str">
        <f t="shared" si="554"/>
        <v/>
      </c>
      <c r="AZ948" s="182" t="str">
        <f t="shared" si="555"/>
        <v/>
      </c>
      <c r="BA948" s="182" t="str">
        <f t="shared" si="556"/>
        <v/>
      </c>
      <c r="BB948" s="182" t="str">
        <f t="shared" si="557"/>
        <v/>
      </c>
      <c r="BC948" s="182" t="str">
        <f t="shared" si="558"/>
        <v/>
      </c>
      <c r="BD948" s="182" t="str">
        <f t="shared" si="559"/>
        <v/>
      </c>
      <c r="BE948" s="182" t="str">
        <f t="shared" si="560"/>
        <v/>
      </c>
      <c r="BF948" s="182" t="str">
        <f t="shared" si="561"/>
        <v/>
      </c>
      <c r="BG948" s="182" t="str">
        <f t="shared" si="562"/>
        <v/>
      </c>
      <c r="BH948" s="182" t="str">
        <f t="shared" si="563"/>
        <v/>
      </c>
      <c r="BI948" s="182" t="str">
        <f t="shared" si="564"/>
        <v/>
      </c>
      <c r="BJ948" s="182" t="str">
        <f t="shared" si="565"/>
        <v/>
      </c>
      <c r="BK948" s="182" t="str">
        <f t="shared" si="566"/>
        <v/>
      </c>
      <c r="BL948" s="182" t="str">
        <f t="shared" si="567"/>
        <v/>
      </c>
      <c r="BM948" s="182" t="str">
        <f t="shared" si="568"/>
        <v/>
      </c>
      <c r="BN948" s="182" t="str">
        <f t="shared" si="569"/>
        <v/>
      </c>
      <c r="BO948" s="182" t="str">
        <f t="shared" si="570"/>
        <v/>
      </c>
      <c r="BP948" s="182" t="str">
        <f t="shared" si="571"/>
        <v/>
      </c>
      <c r="BQ948" s="182" t="str">
        <f t="shared" si="572"/>
        <v/>
      </c>
      <c r="BR948" s="182" t="str">
        <f t="shared" si="573"/>
        <v/>
      </c>
      <c r="BS948" s="182" t="str">
        <f t="shared" si="574"/>
        <v/>
      </c>
      <c r="BT948" s="182" t="str">
        <f t="shared" si="575"/>
        <v/>
      </c>
      <c r="BU948" s="183" t="str">
        <f t="shared" si="576"/>
        <v/>
      </c>
      <c r="BV948" s="184" t="str">
        <f>IF('Cálculos '!C954="","",AVERAGE(AN948:BU948))</f>
        <v/>
      </c>
    </row>
    <row r="949" spans="2:74" ht="17.25" hidden="1" thickBot="1" x14ac:dyDescent="0.35">
      <c r="B949" s="165">
        <f t="shared" si="541"/>
        <v>947</v>
      </c>
      <c r="C949" s="171" t="str">
        <f>IF('Cálculos '!J955="","",'Cálculos '!J955)</f>
        <v/>
      </c>
      <c r="D949" s="172" t="str">
        <f>IF('Cálculos '!K955="","",'Cálculos '!K955)</f>
        <v/>
      </c>
      <c r="E949" s="172" t="str">
        <f>IF('Cálculos '!L955="","",'Cálculos '!L955)</f>
        <v/>
      </c>
      <c r="F949" s="172" t="str">
        <f>IF('Cálculos '!M955="","",'Cálculos '!M955)</f>
        <v/>
      </c>
      <c r="G949" s="172" t="str">
        <f>IF('Cálculos '!N955="","",'Cálculos '!N955)</f>
        <v/>
      </c>
      <c r="H949" s="172" t="str">
        <f>IF('Cálculos '!O955="","",'Cálculos '!O955)</f>
        <v/>
      </c>
      <c r="I949" s="172" t="str">
        <f>IF('Cálculos '!P955="","",'Cálculos '!P955)</f>
        <v/>
      </c>
      <c r="J949" s="172" t="str">
        <f>IF('Cálculos '!Q955="","",'Cálculos '!Q955)</f>
        <v/>
      </c>
      <c r="K949" s="172" t="str">
        <f>IF('Cálculos '!R955="","",'Cálculos '!R955)</f>
        <v/>
      </c>
      <c r="L949" s="172" t="str">
        <f>IF('Cálculos '!S955="","",'Cálculos '!S955)</f>
        <v/>
      </c>
      <c r="M949" s="172" t="str">
        <f>IF('Cálculos '!T955="","",'Cálculos '!T955)</f>
        <v/>
      </c>
      <c r="N949" s="172" t="str">
        <f>IF('Cálculos '!U955="","",'Cálculos '!U955)</f>
        <v/>
      </c>
      <c r="O949" s="172" t="str">
        <f>IF('Cálculos '!V955="","",'Cálculos '!V955)</f>
        <v/>
      </c>
      <c r="P949" s="172" t="str">
        <f>IF('Cálculos '!W955="","",'Cálculos '!W955)</f>
        <v/>
      </c>
      <c r="Q949" s="172" t="str">
        <f>IF('Cálculos '!X955="","",'Cálculos '!X955)</f>
        <v/>
      </c>
      <c r="R949" s="172" t="str">
        <f>IF('Cálculos '!Y955="","",'Cálculos '!Y955)</f>
        <v/>
      </c>
      <c r="S949" s="172" t="str">
        <f>IF('Cálculos '!Z955="","",'Cálculos '!Z955)</f>
        <v/>
      </c>
      <c r="T949" s="172" t="str">
        <f>IF('Cálculos '!AA955="","",'Cálculos '!AA955)</f>
        <v/>
      </c>
      <c r="U949" s="172" t="str">
        <f>IF('Cálculos '!AB955="","",'Cálculos '!AB955)</f>
        <v/>
      </c>
      <c r="V949" s="172" t="str">
        <f>IF('Cálculos '!AC955="","",'Cálculos '!AC955)</f>
        <v/>
      </c>
      <c r="W949" s="172" t="str">
        <f>IF('Cálculos '!AD955="","",'Cálculos '!AD955)</f>
        <v/>
      </c>
      <c r="X949" s="172" t="str">
        <f>IF('Cálculos '!AE955="","",'Cálculos '!AE955)</f>
        <v/>
      </c>
      <c r="Y949" s="172" t="str">
        <f>IF('Cálculos '!AF955="","",'Cálculos '!AF955)</f>
        <v/>
      </c>
      <c r="Z949" s="172" t="str">
        <f>IF('Cálculos '!AG955="","",'Cálculos '!AG955)</f>
        <v/>
      </c>
      <c r="AA949" s="172" t="str">
        <f>IF('Cálculos '!AH955="","",'Cálculos '!AH955)</f>
        <v/>
      </c>
      <c r="AB949" s="172" t="str">
        <f>IF('Cálculos '!AI955="","",'Cálculos '!AI955)</f>
        <v/>
      </c>
      <c r="AC949" s="172" t="str">
        <f>IF('Cálculos '!AJ955="","",'Cálculos '!AJ955)</f>
        <v/>
      </c>
      <c r="AD949" s="172" t="str">
        <f>IF('Cálculos '!AK955="","",'Cálculos '!AK955)</f>
        <v/>
      </c>
      <c r="AE949" s="172" t="str">
        <f>IF('Cálculos '!AL955="","",'Cálculos '!AL955)</f>
        <v/>
      </c>
      <c r="AF949" s="172" t="str">
        <f>IF('Cálculos '!AM955="","",'Cálculos '!AM955)</f>
        <v/>
      </c>
      <c r="AG949" s="172" t="str">
        <f>IF('Cálculos '!AN955="","",'Cálculos '!AN955)</f>
        <v/>
      </c>
      <c r="AH949" s="172" t="str">
        <f>IF('Cálculos '!AO955="","",'Cálculos '!AO955)</f>
        <v/>
      </c>
      <c r="AI949" s="172" t="str">
        <f>IF('Cálculos '!AP955="","",'Cálculos '!AP955)</f>
        <v/>
      </c>
      <c r="AJ949" s="443" t="str">
        <f>IF('Cálculos '!AQ955="","",'Cálculos '!AQ955)</f>
        <v/>
      </c>
      <c r="AK949" s="446" t="str">
        <f>IF('Cálculos '!D955="","",AVERAGE(C949:AJ949))</f>
        <v/>
      </c>
      <c r="AM949" s="181">
        <f t="shared" si="542"/>
        <v>947</v>
      </c>
      <c r="AN949" s="284" t="str">
        <f t="shared" si="543"/>
        <v/>
      </c>
      <c r="AO949" s="285" t="str">
        <f t="shared" si="544"/>
        <v/>
      </c>
      <c r="AP949" s="285" t="str">
        <f t="shared" si="545"/>
        <v/>
      </c>
      <c r="AQ949" s="285" t="str">
        <f t="shared" si="546"/>
        <v/>
      </c>
      <c r="AR949" s="182" t="str">
        <f t="shared" si="547"/>
        <v/>
      </c>
      <c r="AS949" s="182" t="str">
        <f t="shared" si="548"/>
        <v/>
      </c>
      <c r="AT949" s="182" t="str">
        <f t="shared" si="549"/>
        <v/>
      </c>
      <c r="AU949" s="182" t="str">
        <f t="shared" si="550"/>
        <v/>
      </c>
      <c r="AV949" s="182" t="str">
        <f t="shared" si="551"/>
        <v/>
      </c>
      <c r="AW949" s="182" t="str">
        <f t="shared" si="552"/>
        <v/>
      </c>
      <c r="AX949" s="182" t="str">
        <f t="shared" si="553"/>
        <v/>
      </c>
      <c r="AY949" s="182" t="str">
        <f t="shared" si="554"/>
        <v/>
      </c>
      <c r="AZ949" s="182" t="str">
        <f t="shared" si="555"/>
        <v/>
      </c>
      <c r="BA949" s="182" t="str">
        <f t="shared" si="556"/>
        <v/>
      </c>
      <c r="BB949" s="182" t="str">
        <f t="shared" si="557"/>
        <v/>
      </c>
      <c r="BC949" s="182" t="str">
        <f t="shared" si="558"/>
        <v/>
      </c>
      <c r="BD949" s="182" t="str">
        <f t="shared" si="559"/>
        <v/>
      </c>
      <c r="BE949" s="182" t="str">
        <f t="shared" si="560"/>
        <v/>
      </c>
      <c r="BF949" s="182" t="str">
        <f t="shared" si="561"/>
        <v/>
      </c>
      <c r="BG949" s="182" t="str">
        <f t="shared" si="562"/>
        <v/>
      </c>
      <c r="BH949" s="182" t="str">
        <f t="shared" si="563"/>
        <v/>
      </c>
      <c r="BI949" s="182" t="str">
        <f t="shared" si="564"/>
        <v/>
      </c>
      <c r="BJ949" s="182" t="str">
        <f t="shared" si="565"/>
        <v/>
      </c>
      <c r="BK949" s="182" t="str">
        <f t="shared" si="566"/>
        <v/>
      </c>
      <c r="BL949" s="182" t="str">
        <f t="shared" si="567"/>
        <v/>
      </c>
      <c r="BM949" s="182" t="str">
        <f t="shared" si="568"/>
        <v/>
      </c>
      <c r="BN949" s="182" t="str">
        <f t="shared" si="569"/>
        <v/>
      </c>
      <c r="BO949" s="182" t="str">
        <f t="shared" si="570"/>
        <v/>
      </c>
      <c r="BP949" s="182" t="str">
        <f t="shared" si="571"/>
        <v/>
      </c>
      <c r="BQ949" s="182" t="str">
        <f t="shared" si="572"/>
        <v/>
      </c>
      <c r="BR949" s="182" t="str">
        <f t="shared" si="573"/>
        <v/>
      </c>
      <c r="BS949" s="182" t="str">
        <f t="shared" si="574"/>
        <v/>
      </c>
      <c r="BT949" s="182" t="str">
        <f t="shared" si="575"/>
        <v/>
      </c>
      <c r="BU949" s="183" t="str">
        <f t="shared" si="576"/>
        <v/>
      </c>
      <c r="BV949" s="184" t="str">
        <f>IF('Cálculos '!C955="","",AVERAGE(AN949:BU949))</f>
        <v/>
      </c>
    </row>
    <row r="950" spans="2:74" ht="17.25" hidden="1" thickBot="1" x14ac:dyDescent="0.35">
      <c r="B950" s="165">
        <f t="shared" si="541"/>
        <v>948</v>
      </c>
      <c r="C950" s="171" t="str">
        <f>IF('Cálculos '!J956="","",'Cálculos '!J956)</f>
        <v/>
      </c>
      <c r="D950" s="172" t="str">
        <f>IF('Cálculos '!K956="","",'Cálculos '!K956)</f>
        <v/>
      </c>
      <c r="E950" s="172" t="str">
        <f>IF('Cálculos '!L956="","",'Cálculos '!L956)</f>
        <v/>
      </c>
      <c r="F950" s="172" t="str">
        <f>IF('Cálculos '!M956="","",'Cálculos '!M956)</f>
        <v/>
      </c>
      <c r="G950" s="172" t="str">
        <f>IF('Cálculos '!N956="","",'Cálculos '!N956)</f>
        <v/>
      </c>
      <c r="H950" s="172" t="str">
        <f>IF('Cálculos '!O956="","",'Cálculos '!O956)</f>
        <v/>
      </c>
      <c r="I950" s="172" t="str">
        <f>IF('Cálculos '!P956="","",'Cálculos '!P956)</f>
        <v/>
      </c>
      <c r="J950" s="172" t="str">
        <f>IF('Cálculos '!Q956="","",'Cálculos '!Q956)</f>
        <v/>
      </c>
      <c r="K950" s="172" t="str">
        <f>IF('Cálculos '!R956="","",'Cálculos '!R956)</f>
        <v/>
      </c>
      <c r="L950" s="172" t="str">
        <f>IF('Cálculos '!S956="","",'Cálculos '!S956)</f>
        <v/>
      </c>
      <c r="M950" s="172" t="str">
        <f>IF('Cálculos '!T956="","",'Cálculos '!T956)</f>
        <v/>
      </c>
      <c r="N950" s="172" t="str">
        <f>IF('Cálculos '!U956="","",'Cálculos '!U956)</f>
        <v/>
      </c>
      <c r="O950" s="172" t="str">
        <f>IF('Cálculos '!V956="","",'Cálculos '!V956)</f>
        <v/>
      </c>
      <c r="P950" s="172" t="str">
        <f>IF('Cálculos '!W956="","",'Cálculos '!W956)</f>
        <v/>
      </c>
      <c r="Q950" s="172" t="str">
        <f>IF('Cálculos '!X956="","",'Cálculos '!X956)</f>
        <v/>
      </c>
      <c r="R950" s="172" t="str">
        <f>IF('Cálculos '!Y956="","",'Cálculos '!Y956)</f>
        <v/>
      </c>
      <c r="S950" s="172" t="str">
        <f>IF('Cálculos '!Z956="","",'Cálculos '!Z956)</f>
        <v/>
      </c>
      <c r="T950" s="172" t="str">
        <f>IF('Cálculos '!AA956="","",'Cálculos '!AA956)</f>
        <v/>
      </c>
      <c r="U950" s="172" t="str">
        <f>IF('Cálculos '!AB956="","",'Cálculos '!AB956)</f>
        <v/>
      </c>
      <c r="V950" s="172" t="str">
        <f>IF('Cálculos '!AC956="","",'Cálculos '!AC956)</f>
        <v/>
      </c>
      <c r="W950" s="172" t="str">
        <f>IF('Cálculos '!AD956="","",'Cálculos '!AD956)</f>
        <v/>
      </c>
      <c r="X950" s="172" t="str">
        <f>IF('Cálculos '!AE956="","",'Cálculos '!AE956)</f>
        <v/>
      </c>
      <c r="Y950" s="172" t="str">
        <f>IF('Cálculos '!AF956="","",'Cálculos '!AF956)</f>
        <v/>
      </c>
      <c r="Z950" s="172" t="str">
        <f>IF('Cálculos '!AG956="","",'Cálculos '!AG956)</f>
        <v/>
      </c>
      <c r="AA950" s="172" t="str">
        <f>IF('Cálculos '!AH956="","",'Cálculos '!AH956)</f>
        <v/>
      </c>
      <c r="AB950" s="172" t="str">
        <f>IF('Cálculos '!AI956="","",'Cálculos '!AI956)</f>
        <v/>
      </c>
      <c r="AC950" s="172" t="str">
        <f>IF('Cálculos '!AJ956="","",'Cálculos '!AJ956)</f>
        <v/>
      </c>
      <c r="AD950" s="172" t="str">
        <f>IF('Cálculos '!AK956="","",'Cálculos '!AK956)</f>
        <v/>
      </c>
      <c r="AE950" s="172" t="str">
        <f>IF('Cálculos '!AL956="","",'Cálculos '!AL956)</f>
        <v/>
      </c>
      <c r="AF950" s="172" t="str">
        <f>IF('Cálculos '!AM956="","",'Cálculos '!AM956)</f>
        <v/>
      </c>
      <c r="AG950" s="172" t="str">
        <f>IF('Cálculos '!AN956="","",'Cálculos '!AN956)</f>
        <v/>
      </c>
      <c r="AH950" s="172" t="str">
        <f>IF('Cálculos '!AO956="","",'Cálculos '!AO956)</f>
        <v/>
      </c>
      <c r="AI950" s="172" t="str">
        <f>IF('Cálculos '!AP956="","",'Cálculos '!AP956)</f>
        <v/>
      </c>
      <c r="AJ950" s="443" t="str">
        <f>IF('Cálculos '!AQ956="","",'Cálculos '!AQ956)</f>
        <v/>
      </c>
      <c r="AK950" s="446" t="str">
        <f>IF('Cálculos '!D956="","",AVERAGE(C950:AJ950))</f>
        <v/>
      </c>
      <c r="AM950" s="181">
        <f t="shared" si="542"/>
        <v>948</v>
      </c>
      <c r="AN950" s="284" t="str">
        <f t="shared" si="543"/>
        <v/>
      </c>
      <c r="AO950" s="285" t="str">
        <f t="shared" si="544"/>
        <v/>
      </c>
      <c r="AP950" s="285" t="str">
        <f t="shared" si="545"/>
        <v/>
      </c>
      <c r="AQ950" s="285" t="str">
        <f t="shared" si="546"/>
        <v/>
      </c>
      <c r="AR950" s="182" t="str">
        <f t="shared" si="547"/>
        <v/>
      </c>
      <c r="AS950" s="182" t="str">
        <f t="shared" si="548"/>
        <v/>
      </c>
      <c r="AT950" s="182" t="str">
        <f t="shared" si="549"/>
        <v/>
      </c>
      <c r="AU950" s="182" t="str">
        <f t="shared" si="550"/>
        <v/>
      </c>
      <c r="AV950" s="182" t="str">
        <f t="shared" si="551"/>
        <v/>
      </c>
      <c r="AW950" s="182" t="str">
        <f t="shared" si="552"/>
        <v/>
      </c>
      <c r="AX950" s="182" t="str">
        <f t="shared" si="553"/>
        <v/>
      </c>
      <c r="AY950" s="182" t="str">
        <f t="shared" si="554"/>
        <v/>
      </c>
      <c r="AZ950" s="182" t="str">
        <f t="shared" si="555"/>
        <v/>
      </c>
      <c r="BA950" s="182" t="str">
        <f t="shared" si="556"/>
        <v/>
      </c>
      <c r="BB950" s="182" t="str">
        <f t="shared" si="557"/>
        <v/>
      </c>
      <c r="BC950" s="182" t="str">
        <f t="shared" si="558"/>
        <v/>
      </c>
      <c r="BD950" s="182" t="str">
        <f t="shared" si="559"/>
        <v/>
      </c>
      <c r="BE950" s="182" t="str">
        <f t="shared" si="560"/>
        <v/>
      </c>
      <c r="BF950" s="182" t="str">
        <f t="shared" si="561"/>
        <v/>
      </c>
      <c r="BG950" s="182" t="str">
        <f t="shared" si="562"/>
        <v/>
      </c>
      <c r="BH950" s="182" t="str">
        <f t="shared" si="563"/>
        <v/>
      </c>
      <c r="BI950" s="182" t="str">
        <f t="shared" si="564"/>
        <v/>
      </c>
      <c r="BJ950" s="182" t="str">
        <f t="shared" si="565"/>
        <v/>
      </c>
      <c r="BK950" s="182" t="str">
        <f t="shared" si="566"/>
        <v/>
      </c>
      <c r="BL950" s="182" t="str">
        <f t="shared" si="567"/>
        <v/>
      </c>
      <c r="BM950" s="182" t="str">
        <f t="shared" si="568"/>
        <v/>
      </c>
      <c r="BN950" s="182" t="str">
        <f t="shared" si="569"/>
        <v/>
      </c>
      <c r="BO950" s="182" t="str">
        <f t="shared" si="570"/>
        <v/>
      </c>
      <c r="BP950" s="182" t="str">
        <f t="shared" si="571"/>
        <v/>
      </c>
      <c r="BQ950" s="182" t="str">
        <f t="shared" si="572"/>
        <v/>
      </c>
      <c r="BR950" s="182" t="str">
        <f t="shared" si="573"/>
        <v/>
      </c>
      <c r="BS950" s="182" t="str">
        <f t="shared" si="574"/>
        <v/>
      </c>
      <c r="BT950" s="182" t="str">
        <f t="shared" si="575"/>
        <v/>
      </c>
      <c r="BU950" s="183" t="str">
        <f t="shared" si="576"/>
        <v/>
      </c>
      <c r="BV950" s="184" t="str">
        <f>IF('Cálculos '!C956="","",AVERAGE(AN950:BU950))</f>
        <v/>
      </c>
    </row>
    <row r="951" spans="2:74" ht="17.25" hidden="1" thickBot="1" x14ac:dyDescent="0.35">
      <c r="B951" s="165">
        <f t="shared" si="541"/>
        <v>949</v>
      </c>
      <c r="C951" s="171" t="str">
        <f>IF('Cálculos '!J957="","",'Cálculos '!J957)</f>
        <v/>
      </c>
      <c r="D951" s="172" t="str">
        <f>IF('Cálculos '!K957="","",'Cálculos '!K957)</f>
        <v/>
      </c>
      <c r="E951" s="172" t="str">
        <f>IF('Cálculos '!L957="","",'Cálculos '!L957)</f>
        <v/>
      </c>
      <c r="F951" s="172" t="str">
        <f>IF('Cálculos '!M957="","",'Cálculos '!M957)</f>
        <v/>
      </c>
      <c r="G951" s="172" t="str">
        <f>IF('Cálculos '!N957="","",'Cálculos '!N957)</f>
        <v/>
      </c>
      <c r="H951" s="172" t="str">
        <f>IF('Cálculos '!O957="","",'Cálculos '!O957)</f>
        <v/>
      </c>
      <c r="I951" s="172" t="str">
        <f>IF('Cálculos '!P957="","",'Cálculos '!P957)</f>
        <v/>
      </c>
      <c r="J951" s="172" t="str">
        <f>IF('Cálculos '!Q957="","",'Cálculos '!Q957)</f>
        <v/>
      </c>
      <c r="K951" s="172" t="str">
        <f>IF('Cálculos '!R957="","",'Cálculos '!R957)</f>
        <v/>
      </c>
      <c r="L951" s="172" t="str">
        <f>IF('Cálculos '!S957="","",'Cálculos '!S957)</f>
        <v/>
      </c>
      <c r="M951" s="172" t="str">
        <f>IF('Cálculos '!T957="","",'Cálculos '!T957)</f>
        <v/>
      </c>
      <c r="N951" s="172" t="str">
        <f>IF('Cálculos '!U957="","",'Cálculos '!U957)</f>
        <v/>
      </c>
      <c r="O951" s="172" t="str">
        <f>IF('Cálculos '!V957="","",'Cálculos '!V957)</f>
        <v/>
      </c>
      <c r="P951" s="172" t="str">
        <f>IF('Cálculos '!W957="","",'Cálculos '!W957)</f>
        <v/>
      </c>
      <c r="Q951" s="172" t="str">
        <f>IF('Cálculos '!X957="","",'Cálculos '!X957)</f>
        <v/>
      </c>
      <c r="R951" s="172" t="str">
        <f>IF('Cálculos '!Y957="","",'Cálculos '!Y957)</f>
        <v/>
      </c>
      <c r="S951" s="172" t="str">
        <f>IF('Cálculos '!Z957="","",'Cálculos '!Z957)</f>
        <v/>
      </c>
      <c r="T951" s="172" t="str">
        <f>IF('Cálculos '!AA957="","",'Cálculos '!AA957)</f>
        <v/>
      </c>
      <c r="U951" s="172" t="str">
        <f>IF('Cálculos '!AB957="","",'Cálculos '!AB957)</f>
        <v/>
      </c>
      <c r="V951" s="172" t="str">
        <f>IF('Cálculos '!AC957="","",'Cálculos '!AC957)</f>
        <v/>
      </c>
      <c r="W951" s="172" t="str">
        <f>IF('Cálculos '!AD957="","",'Cálculos '!AD957)</f>
        <v/>
      </c>
      <c r="X951" s="172" t="str">
        <f>IF('Cálculos '!AE957="","",'Cálculos '!AE957)</f>
        <v/>
      </c>
      <c r="Y951" s="172" t="str">
        <f>IF('Cálculos '!AF957="","",'Cálculos '!AF957)</f>
        <v/>
      </c>
      <c r="Z951" s="172" t="str">
        <f>IF('Cálculos '!AG957="","",'Cálculos '!AG957)</f>
        <v/>
      </c>
      <c r="AA951" s="172" t="str">
        <f>IF('Cálculos '!AH957="","",'Cálculos '!AH957)</f>
        <v/>
      </c>
      <c r="AB951" s="172" t="str">
        <f>IF('Cálculos '!AI957="","",'Cálculos '!AI957)</f>
        <v/>
      </c>
      <c r="AC951" s="172" t="str">
        <f>IF('Cálculos '!AJ957="","",'Cálculos '!AJ957)</f>
        <v/>
      </c>
      <c r="AD951" s="172" t="str">
        <f>IF('Cálculos '!AK957="","",'Cálculos '!AK957)</f>
        <v/>
      </c>
      <c r="AE951" s="172" t="str">
        <f>IF('Cálculos '!AL957="","",'Cálculos '!AL957)</f>
        <v/>
      </c>
      <c r="AF951" s="172" t="str">
        <f>IF('Cálculos '!AM957="","",'Cálculos '!AM957)</f>
        <v/>
      </c>
      <c r="AG951" s="172" t="str">
        <f>IF('Cálculos '!AN957="","",'Cálculos '!AN957)</f>
        <v/>
      </c>
      <c r="AH951" s="172" t="str">
        <f>IF('Cálculos '!AO957="","",'Cálculos '!AO957)</f>
        <v/>
      </c>
      <c r="AI951" s="172" t="str">
        <f>IF('Cálculos '!AP957="","",'Cálculos '!AP957)</f>
        <v/>
      </c>
      <c r="AJ951" s="443" t="str">
        <f>IF('Cálculos '!AQ957="","",'Cálculos '!AQ957)</f>
        <v/>
      </c>
      <c r="AK951" s="446" t="str">
        <f>IF('Cálculos '!D957="","",AVERAGE(C951:AJ951))</f>
        <v/>
      </c>
      <c r="AM951" s="181">
        <f t="shared" si="542"/>
        <v>949</v>
      </c>
      <c r="AN951" s="284" t="str">
        <f t="shared" si="543"/>
        <v/>
      </c>
      <c r="AO951" s="285" t="str">
        <f t="shared" si="544"/>
        <v/>
      </c>
      <c r="AP951" s="285" t="str">
        <f t="shared" si="545"/>
        <v/>
      </c>
      <c r="AQ951" s="285" t="str">
        <f t="shared" si="546"/>
        <v/>
      </c>
      <c r="AR951" s="182" t="str">
        <f t="shared" si="547"/>
        <v/>
      </c>
      <c r="AS951" s="182" t="str">
        <f t="shared" si="548"/>
        <v/>
      </c>
      <c r="AT951" s="182" t="str">
        <f t="shared" si="549"/>
        <v/>
      </c>
      <c r="AU951" s="182" t="str">
        <f t="shared" si="550"/>
        <v/>
      </c>
      <c r="AV951" s="182" t="str">
        <f t="shared" si="551"/>
        <v/>
      </c>
      <c r="AW951" s="182" t="str">
        <f t="shared" si="552"/>
        <v/>
      </c>
      <c r="AX951" s="182" t="str">
        <f t="shared" si="553"/>
        <v/>
      </c>
      <c r="AY951" s="182" t="str">
        <f t="shared" si="554"/>
        <v/>
      </c>
      <c r="AZ951" s="182" t="str">
        <f t="shared" si="555"/>
        <v/>
      </c>
      <c r="BA951" s="182" t="str">
        <f t="shared" si="556"/>
        <v/>
      </c>
      <c r="BB951" s="182" t="str">
        <f t="shared" si="557"/>
        <v/>
      </c>
      <c r="BC951" s="182" t="str">
        <f t="shared" si="558"/>
        <v/>
      </c>
      <c r="BD951" s="182" t="str">
        <f t="shared" si="559"/>
        <v/>
      </c>
      <c r="BE951" s="182" t="str">
        <f t="shared" si="560"/>
        <v/>
      </c>
      <c r="BF951" s="182" t="str">
        <f t="shared" si="561"/>
        <v/>
      </c>
      <c r="BG951" s="182" t="str">
        <f t="shared" si="562"/>
        <v/>
      </c>
      <c r="BH951" s="182" t="str">
        <f t="shared" si="563"/>
        <v/>
      </c>
      <c r="BI951" s="182" t="str">
        <f t="shared" si="564"/>
        <v/>
      </c>
      <c r="BJ951" s="182" t="str">
        <f t="shared" si="565"/>
        <v/>
      </c>
      <c r="BK951" s="182" t="str">
        <f t="shared" si="566"/>
        <v/>
      </c>
      <c r="BL951" s="182" t="str">
        <f t="shared" si="567"/>
        <v/>
      </c>
      <c r="BM951" s="182" t="str">
        <f t="shared" si="568"/>
        <v/>
      </c>
      <c r="BN951" s="182" t="str">
        <f t="shared" si="569"/>
        <v/>
      </c>
      <c r="BO951" s="182" t="str">
        <f t="shared" si="570"/>
        <v/>
      </c>
      <c r="BP951" s="182" t="str">
        <f t="shared" si="571"/>
        <v/>
      </c>
      <c r="BQ951" s="182" t="str">
        <f t="shared" si="572"/>
        <v/>
      </c>
      <c r="BR951" s="182" t="str">
        <f t="shared" si="573"/>
        <v/>
      </c>
      <c r="BS951" s="182" t="str">
        <f t="shared" si="574"/>
        <v/>
      </c>
      <c r="BT951" s="182" t="str">
        <f t="shared" si="575"/>
        <v/>
      </c>
      <c r="BU951" s="183" t="str">
        <f t="shared" si="576"/>
        <v/>
      </c>
      <c r="BV951" s="184" t="str">
        <f>IF('Cálculos '!C957="","",AVERAGE(AN951:BU951))</f>
        <v/>
      </c>
    </row>
    <row r="952" spans="2:74" ht="17.25" hidden="1" thickBot="1" x14ac:dyDescent="0.35">
      <c r="B952" s="165">
        <f t="shared" si="541"/>
        <v>950</v>
      </c>
      <c r="C952" s="171" t="str">
        <f>IF('Cálculos '!J958="","",'Cálculos '!J958)</f>
        <v/>
      </c>
      <c r="D952" s="172" t="str">
        <f>IF('Cálculos '!K958="","",'Cálculos '!K958)</f>
        <v/>
      </c>
      <c r="E952" s="172" t="str">
        <f>IF('Cálculos '!L958="","",'Cálculos '!L958)</f>
        <v/>
      </c>
      <c r="F952" s="172" t="str">
        <f>IF('Cálculos '!M958="","",'Cálculos '!M958)</f>
        <v/>
      </c>
      <c r="G952" s="172" t="str">
        <f>IF('Cálculos '!N958="","",'Cálculos '!N958)</f>
        <v/>
      </c>
      <c r="H952" s="172" t="str">
        <f>IF('Cálculos '!O958="","",'Cálculos '!O958)</f>
        <v/>
      </c>
      <c r="I952" s="172" t="str">
        <f>IF('Cálculos '!P958="","",'Cálculos '!P958)</f>
        <v/>
      </c>
      <c r="J952" s="172" t="str">
        <f>IF('Cálculos '!Q958="","",'Cálculos '!Q958)</f>
        <v/>
      </c>
      <c r="K952" s="172" t="str">
        <f>IF('Cálculos '!R958="","",'Cálculos '!R958)</f>
        <v/>
      </c>
      <c r="L952" s="172" t="str">
        <f>IF('Cálculos '!S958="","",'Cálculos '!S958)</f>
        <v/>
      </c>
      <c r="M952" s="172" t="str">
        <f>IF('Cálculos '!T958="","",'Cálculos '!T958)</f>
        <v/>
      </c>
      <c r="N952" s="172" t="str">
        <f>IF('Cálculos '!U958="","",'Cálculos '!U958)</f>
        <v/>
      </c>
      <c r="O952" s="172" t="str">
        <f>IF('Cálculos '!V958="","",'Cálculos '!V958)</f>
        <v/>
      </c>
      <c r="P952" s="172" t="str">
        <f>IF('Cálculos '!W958="","",'Cálculos '!W958)</f>
        <v/>
      </c>
      <c r="Q952" s="172" t="str">
        <f>IF('Cálculos '!X958="","",'Cálculos '!X958)</f>
        <v/>
      </c>
      <c r="R952" s="172" t="str">
        <f>IF('Cálculos '!Y958="","",'Cálculos '!Y958)</f>
        <v/>
      </c>
      <c r="S952" s="172" t="str">
        <f>IF('Cálculos '!Z958="","",'Cálculos '!Z958)</f>
        <v/>
      </c>
      <c r="T952" s="172" t="str">
        <f>IF('Cálculos '!AA958="","",'Cálculos '!AA958)</f>
        <v/>
      </c>
      <c r="U952" s="172" t="str">
        <f>IF('Cálculos '!AB958="","",'Cálculos '!AB958)</f>
        <v/>
      </c>
      <c r="V952" s="172" t="str">
        <f>IF('Cálculos '!AC958="","",'Cálculos '!AC958)</f>
        <v/>
      </c>
      <c r="W952" s="172" t="str">
        <f>IF('Cálculos '!AD958="","",'Cálculos '!AD958)</f>
        <v/>
      </c>
      <c r="X952" s="172" t="str">
        <f>IF('Cálculos '!AE958="","",'Cálculos '!AE958)</f>
        <v/>
      </c>
      <c r="Y952" s="172" t="str">
        <f>IF('Cálculos '!AF958="","",'Cálculos '!AF958)</f>
        <v/>
      </c>
      <c r="Z952" s="172" t="str">
        <f>IF('Cálculos '!AG958="","",'Cálculos '!AG958)</f>
        <v/>
      </c>
      <c r="AA952" s="172" t="str">
        <f>IF('Cálculos '!AH958="","",'Cálculos '!AH958)</f>
        <v/>
      </c>
      <c r="AB952" s="172" t="str">
        <f>IF('Cálculos '!AI958="","",'Cálculos '!AI958)</f>
        <v/>
      </c>
      <c r="AC952" s="172" t="str">
        <f>IF('Cálculos '!AJ958="","",'Cálculos '!AJ958)</f>
        <v/>
      </c>
      <c r="AD952" s="172" t="str">
        <f>IF('Cálculos '!AK958="","",'Cálculos '!AK958)</f>
        <v/>
      </c>
      <c r="AE952" s="172" t="str">
        <f>IF('Cálculos '!AL958="","",'Cálculos '!AL958)</f>
        <v/>
      </c>
      <c r="AF952" s="172" t="str">
        <f>IF('Cálculos '!AM958="","",'Cálculos '!AM958)</f>
        <v/>
      </c>
      <c r="AG952" s="172" t="str">
        <f>IF('Cálculos '!AN958="","",'Cálculos '!AN958)</f>
        <v/>
      </c>
      <c r="AH952" s="172" t="str">
        <f>IF('Cálculos '!AO958="","",'Cálculos '!AO958)</f>
        <v/>
      </c>
      <c r="AI952" s="172" t="str">
        <f>IF('Cálculos '!AP958="","",'Cálculos '!AP958)</f>
        <v/>
      </c>
      <c r="AJ952" s="443" t="str">
        <f>IF('Cálculos '!AQ958="","",'Cálculos '!AQ958)</f>
        <v/>
      </c>
      <c r="AK952" s="446" t="str">
        <f>IF('Cálculos '!D958="","",AVERAGE(C952:AJ952))</f>
        <v/>
      </c>
      <c r="AM952" s="181">
        <f t="shared" si="542"/>
        <v>950</v>
      </c>
      <c r="AN952" s="284" t="str">
        <f t="shared" si="543"/>
        <v/>
      </c>
      <c r="AO952" s="285" t="str">
        <f t="shared" si="544"/>
        <v/>
      </c>
      <c r="AP952" s="285" t="str">
        <f t="shared" si="545"/>
        <v/>
      </c>
      <c r="AQ952" s="285" t="str">
        <f t="shared" si="546"/>
        <v/>
      </c>
      <c r="AR952" s="182" t="str">
        <f t="shared" si="547"/>
        <v/>
      </c>
      <c r="AS952" s="182" t="str">
        <f t="shared" si="548"/>
        <v/>
      </c>
      <c r="AT952" s="182" t="str">
        <f t="shared" si="549"/>
        <v/>
      </c>
      <c r="AU952" s="182" t="str">
        <f t="shared" si="550"/>
        <v/>
      </c>
      <c r="AV952" s="182" t="str">
        <f t="shared" si="551"/>
        <v/>
      </c>
      <c r="AW952" s="182" t="str">
        <f t="shared" si="552"/>
        <v/>
      </c>
      <c r="AX952" s="182" t="str">
        <f t="shared" si="553"/>
        <v/>
      </c>
      <c r="AY952" s="182" t="str">
        <f t="shared" si="554"/>
        <v/>
      </c>
      <c r="AZ952" s="182" t="str">
        <f t="shared" si="555"/>
        <v/>
      </c>
      <c r="BA952" s="182" t="str">
        <f t="shared" si="556"/>
        <v/>
      </c>
      <c r="BB952" s="182" t="str">
        <f t="shared" si="557"/>
        <v/>
      </c>
      <c r="BC952" s="182" t="str">
        <f t="shared" si="558"/>
        <v/>
      </c>
      <c r="BD952" s="182" t="str">
        <f t="shared" si="559"/>
        <v/>
      </c>
      <c r="BE952" s="182" t="str">
        <f t="shared" si="560"/>
        <v/>
      </c>
      <c r="BF952" s="182" t="str">
        <f t="shared" si="561"/>
        <v/>
      </c>
      <c r="BG952" s="182" t="str">
        <f t="shared" si="562"/>
        <v/>
      </c>
      <c r="BH952" s="182" t="str">
        <f t="shared" si="563"/>
        <v/>
      </c>
      <c r="BI952" s="182" t="str">
        <f t="shared" si="564"/>
        <v/>
      </c>
      <c r="BJ952" s="182" t="str">
        <f t="shared" si="565"/>
        <v/>
      </c>
      <c r="BK952" s="182" t="str">
        <f t="shared" si="566"/>
        <v/>
      </c>
      <c r="BL952" s="182" t="str">
        <f t="shared" si="567"/>
        <v/>
      </c>
      <c r="BM952" s="182" t="str">
        <f t="shared" si="568"/>
        <v/>
      </c>
      <c r="BN952" s="182" t="str">
        <f t="shared" si="569"/>
        <v/>
      </c>
      <c r="BO952" s="182" t="str">
        <f t="shared" si="570"/>
        <v/>
      </c>
      <c r="BP952" s="182" t="str">
        <f t="shared" si="571"/>
        <v/>
      </c>
      <c r="BQ952" s="182" t="str">
        <f t="shared" si="572"/>
        <v/>
      </c>
      <c r="BR952" s="182" t="str">
        <f t="shared" si="573"/>
        <v/>
      </c>
      <c r="BS952" s="182" t="str">
        <f t="shared" si="574"/>
        <v/>
      </c>
      <c r="BT952" s="182" t="str">
        <f t="shared" si="575"/>
        <v/>
      </c>
      <c r="BU952" s="183" t="str">
        <f t="shared" si="576"/>
        <v/>
      </c>
      <c r="BV952" s="184" t="str">
        <f>IF('Cálculos '!C958="","",AVERAGE(AN952:BU952))</f>
        <v/>
      </c>
    </row>
    <row r="953" spans="2:74" ht="17.25" hidden="1" thickBot="1" x14ac:dyDescent="0.35">
      <c r="B953" s="165">
        <f t="shared" si="541"/>
        <v>951</v>
      </c>
      <c r="C953" s="171" t="str">
        <f>IF('Cálculos '!J959="","",'Cálculos '!J959)</f>
        <v/>
      </c>
      <c r="D953" s="172" t="str">
        <f>IF('Cálculos '!K959="","",'Cálculos '!K959)</f>
        <v/>
      </c>
      <c r="E953" s="172" t="str">
        <f>IF('Cálculos '!L959="","",'Cálculos '!L959)</f>
        <v/>
      </c>
      <c r="F953" s="172" t="str">
        <f>IF('Cálculos '!M959="","",'Cálculos '!M959)</f>
        <v/>
      </c>
      <c r="G953" s="172" t="str">
        <f>IF('Cálculos '!N959="","",'Cálculos '!N959)</f>
        <v/>
      </c>
      <c r="H953" s="172" t="str">
        <f>IF('Cálculos '!O959="","",'Cálculos '!O959)</f>
        <v/>
      </c>
      <c r="I953" s="172" t="str">
        <f>IF('Cálculos '!P959="","",'Cálculos '!P959)</f>
        <v/>
      </c>
      <c r="J953" s="172" t="str">
        <f>IF('Cálculos '!Q959="","",'Cálculos '!Q959)</f>
        <v/>
      </c>
      <c r="K953" s="172" t="str">
        <f>IF('Cálculos '!R959="","",'Cálculos '!R959)</f>
        <v/>
      </c>
      <c r="L953" s="172" t="str">
        <f>IF('Cálculos '!S959="","",'Cálculos '!S959)</f>
        <v/>
      </c>
      <c r="M953" s="172" t="str">
        <f>IF('Cálculos '!T959="","",'Cálculos '!T959)</f>
        <v/>
      </c>
      <c r="N953" s="172" t="str">
        <f>IF('Cálculos '!U959="","",'Cálculos '!U959)</f>
        <v/>
      </c>
      <c r="O953" s="172" t="str">
        <f>IF('Cálculos '!V959="","",'Cálculos '!V959)</f>
        <v/>
      </c>
      <c r="P953" s="172" t="str">
        <f>IF('Cálculos '!W959="","",'Cálculos '!W959)</f>
        <v/>
      </c>
      <c r="Q953" s="172" t="str">
        <f>IF('Cálculos '!X959="","",'Cálculos '!X959)</f>
        <v/>
      </c>
      <c r="R953" s="172" t="str">
        <f>IF('Cálculos '!Y959="","",'Cálculos '!Y959)</f>
        <v/>
      </c>
      <c r="S953" s="172" t="str">
        <f>IF('Cálculos '!Z959="","",'Cálculos '!Z959)</f>
        <v/>
      </c>
      <c r="T953" s="172" t="str">
        <f>IF('Cálculos '!AA959="","",'Cálculos '!AA959)</f>
        <v/>
      </c>
      <c r="U953" s="172" t="str">
        <f>IF('Cálculos '!AB959="","",'Cálculos '!AB959)</f>
        <v/>
      </c>
      <c r="V953" s="172" t="str">
        <f>IF('Cálculos '!AC959="","",'Cálculos '!AC959)</f>
        <v/>
      </c>
      <c r="W953" s="172" t="str">
        <f>IF('Cálculos '!AD959="","",'Cálculos '!AD959)</f>
        <v/>
      </c>
      <c r="X953" s="172" t="str">
        <f>IF('Cálculos '!AE959="","",'Cálculos '!AE959)</f>
        <v/>
      </c>
      <c r="Y953" s="172" t="str">
        <f>IF('Cálculos '!AF959="","",'Cálculos '!AF959)</f>
        <v/>
      </c>
      <c r="Z953" s="172" t="str">
        <f>IF('Cálculos '!AG959="","",'Cálculos '!AG959)</f>
        <v/>
      </c>
      <c r="AA953" s="172" t="str">
        <f>IF('Cálculos '!AH959="","",'Cálculos '!AH959)</f>
        <v/>
      </c>
      <c r="AB953" s="172" t="str">
        <f>IF('Cálculos '!AI959="","",'Cálculos '!AI959)</f>
        <v/>
      </c>
      <c r="AC953" s="172" t="str">
        <f>IF('Cálculos '!AJ959="","",'Cálculos '!AJ959)</f>
        <v/>
      </c>
      <c r="AD953" s="172" t="str">
        <f>IF('Cálculos '!AK959="","",'Cálculos '!AK959)</f>
        <v/>
      </c>
      <c r="AE953" s="172" t="str">
        <f>IF('Cálculos '!AL959="","",'Cálculos '!AL959)</f>
        <v/>
      </c>
      <c r="AF953" s="172" t="str">
        <f>IF('Cálculos '!AM959="","",'Cálculos '!AM959)</f>
        <v/>
      </c>
      <c r="AG953" s="172" t="str">
        <f>IF('Cálculos '!AN959="","",'Cálculos '!AN959)</f>
        <v/>
      </c>
      <c r="AH953" s="172" t="str">
        <f>IF('Cálculos '!AO959="","",'Cálculos '!AO959)</f>
        <v/>
      </c>
      <c r="AI953" s="172" t="str">
        <f>IF('Cálculos '!AP959="","",'Cálculos '!AP959)</f>
        <v/>
      </c>
      <c r="AJ953" s="443" t="str">
        <f>IF('Cálculos '!AQ959="","",'Cálculos '!AQ959)</f>
        <v/>
      </c>
      <c r="AK953" s="446" t="str">
        <f>IF('Cálculos '!D959="","",AVERAGE(C953:AJ953))</f>
        <v/>
      </c>
      <c r="AM953" s="181">
        <f t="shared" si="542"/>
        <v>951</v>
      </c>
      <c r="AN953" s="284" t="str">
        <f t="shared" si="543"/>
        <v/>
      </c>
      <c r="AO953" s="285" t="str">
        <f t="shared" si="544"/>
        <v/>
      </c>
      <c r="AP953" s="285" t="str">
        <f t="shared" si="545"/>
        <v/>
      </c>
      <c r="AQ953" s="285" t="str">
        <f t="shared" si="546"/>
        <v/>
      </c>
      <c r="AR953" s="182" t="str">
        <f t="shared" si="547"/>
        <v/>
      </c>
      <c r="AS953" s="182" t="str">
        <f t="shared" si="548"/>
        <v/>
      </c>
      <c r="AT953" s="182" t="str">
        <f t="shared" si="549"/>
        <v/>
      </c>
      <c r="AU953" s="182" t="str">
        <f t="shared" si="550"/>
        <v/>
      </c>
      <c r="AV953" s="182" t="str">
        <f t="shared" si="551"/>
        <v/>
      </c>
      <c r="AW953" s="182" t="str">
        <f t="shared" si="552"/>
        <v/>
      </c>
      <c r="AX953" s="182" t="str">
        <f t="shared" si="553"/>
        <v/>
      </c>
      <c r="AY953" s="182" t="str">
        <f t="shared" si="554"/>
        <v/>
      </c>
      <c r="AZ953" s="182" t="str">
        <f t="shared" si="555"/>
        <v/>
      </c>
      <c r="BA953" s="182" t="str">
        <f t="shared" si="556"/>
        <v/>
      </c>
      <c r="BB953" s="182" t="str">
        <f t="shared" si="557"/>
        <v/>
      </c>
      <c r="BC953" s="182" t="str">
        <f t="shared" si="558"/>
        <v/>
      </c>
      <c r="BD953" s="182" t="str">
        <f t="shared" si="559"/>
        <v/>
      </c>
      <c r="BE953" s="182" t="str">
        <f t="shared" si="560"/>
        <v/>
      </c>
      <c r="BF953" s="182" t="str">
        <f t="shared" si="561"/>
        <v/>
      </c>
      <c r="BG953" s="182" t="str">
        <f t="shared" si="562"/>
        <v/>
      </c>
      <c r="BH953" s="182" t="str">
        <f t="shared" si="563"/>
        <v/>
      </c>
      <c r="BI953" s="182" t="str">
        <f t="shared" si="564"/>
        <v/>
      </c>
      <c r="BJ953" s="182" t="str">
        <f t="shared" si="565"/>
        <v/>
      </c>
      <c r="BK953" s="182" t="str">
        <f t="shared" si="566"/>
        <v/>
      </c>
      <c r="BL953" s="182" t="str">
        <f t="shared" si="567"/>
        <v/>
      </c>
      <c r="BM953" s="182" t="str">
        <f t="shared" si="568"/>
        <v/>
      </c>
      <c r="BN953" s="182" t="str">
        <f t="shared" si="569"/>
        <v/>
      </c>
      <c r="BO953" s="182" t="str">
        <f t="shared" si="570"/>
        <v/>
      </c>
      <c r="BP953" s="182" t="str">
        <f t="shared" si="571"/>
        <v/>
      </c>
      <c r="BQ953" s="182" t="str">
        <f t="shared" si="572"/>
        <v/>
      </c>
      <c r="BR953" s="182" t="str">
        <f t="shared" si="573"/>
        <v/>
      </c>
      <c r="BS953" s="182" t="str">
        <f t="shared" si="574"/>
        <v/>
      </c>
      <c r="BT953" s="182" t="str">
        <f t="shared" si="575"/>
        <v/>
      </c>
      <c r="BU953" s="183" t="str">
        <f t="shared" si="576"/>
        <v/>
      </c>
      <c r="BV953" s="184" t="str">
        <f>IF('Cálculos '!C959="","",AVERAGE(AN953:BU953))</f>
        <v/>
      </c>
    </row>
    <row r="954" spans="2:74" ht="17.25" hidden="1" thickBot="1" x14ac:dyDescent="0.35">
      <c r="B954" s="165">
        <f t="shared" si="541"/>
        <v>952</v>
      </c>
      <c r="C954" s="171" t="str">
        <f>IF('Cálculos '!J960="","",'Cálculos '!J960)</f>
        <v/>
      </c>
      <c r="D954" s="172" t="str">
        <f>IF('Cálculos '!K960="","",'Cálculos '!K960)</f>
        <v/>
      </c>
      <c r="E954" s="172" t="str">
        <f>IF('Cálculos '!L960="","",'Cálculos '!L960)</f>
        <v/>
      </c>
      <c r="F954" s="172" t="str">
        <f>IF('Cálculos '!M960="","",'Cálculos '!M960)</f>
        <v/>
      </c>
      <c r="G954" s="172" t="str">
        <f>IF('Cálculos '!N960="","",'Cálculos '!N960)</f>
        <v/>
      </c>
      <c r="H954" s="172" t="str">
        <f>IF('Cálculos '!O960="","",'Cálculos '!O960)</f>
        <v/>
      </c>
      <c r="I954" s="172" t="str">
        <f>IF('Cálculos '!P960="","",'Cálculos '!P960)</f>
        <v/>
      </c>
      <c r="J954" s="172" t="str">
        <f>IF('Cálculos '!Q960="","",'Cálculos '!Q960)</f>
        <v/>
      </c>
      <c r="K954" s="172" t="str">
        <f>IF('Cálculos '!R960="","",'Cálculos '!R960)</f>
        <v/>
      </c>
      <c r="L954" s="172" t="str">
        <f>IF('Cálculos '!S960="","",'Cálculos '!S960)</f>
        <v/>
      </c>
      <c r="M954" s="172" t="str">
        <f>IF('Cálculos '!T960="","",'Cálculos '!T960)</f>
        <v/>
      </c>
      <c r="N954" s="172" t="str">
        <f>IF('Cálculos '!U960="","",'Cálculos '!U960)</f>
        <v/>
      </c>
      <c r="O954" s="172" t="str">
        <f>IF('Cálculos '!V960="","",'Cálculos '!V960)</f>
        <v/>
      </c>
      <c r="P954" s="172" t="str">
        <f>IF('Cálculos '!W960="","",'Cálculos '!W960)</f>
        <v/>
      </c>
      <c r="Q954" s="172" t="str">
        <f>IF('Cálculos '!X960="","",'Cálculos '!X960)</f>
        <v/>
      </c>
      <c r="R954" s="172" t="str">
        <f>IF('Cálculos '!Y960="","",'Cálculos '!Y960)</f>
        <v/>
      </c>
      <c r="S954" s="172" t="str">
        <f>IF('Cálculos '!Z960="","",'Cálculos '!Z960)</f>
        <v/>
      </c>
      <c r="T954" s="172" t="str">
        <f>IF('Cálculos '!AA960="","",'Cálculos '!AA960)</f>
        <v/>
      </c>
      <c r="U954" s="172" t="str">
        <f>IF('Cálculos '!AB960="","",'Cálculos '!AB960)</f>
        <v/>
      </c>
      <c r="V954" s="172" t="str">
        <f>IF('Cálculos '!AC960="","",'Cálculos '!AC960)</f>
        <v/>
      </c>
      <c r="W954" s="172" t="str">
        <f>IF('Cálculos '!AD960="","",'Cálculos '!AD960)</f>
        <v/>
      </c>
      <c r="X954" s="172" t="str">
        <f>IF('Cálculos '!AE960="","",'Cálculos '!AE960)</f>
        <v/>
      </c>
      <c r="Y954" s="172" t="str">
        <f>IF('Cálculos '!AF960="","",'Cálculos '!AF960)</f>
        <v/>
      </c>
      <c r="Z954" s="172" t="str">
        <f>IF('Cálculos '!AG960="","",'Cálculos '!AG960)</f>
        <v/>
      </c>
      <c r="AA954" s="172" t="str">
        <f>IF('Cálculos '!AH960="","",'Cálculos '!AH960)</f>
        <v/>
      </c>
      <c r="AB954" s="172" t="str">
        <f>IF('Cálculos '!AI960="","",'Cálculos '!AI960)</f>
        <v/>
      </c>
      <c r="AC954" s="172" t="str">
        <f>IF('Cálculos '!AJ960="","",'Cálculos '!AJ960)</f>
        <v/>
      </c>
      <c r="AD954" s="172" t="str">
        <f>IF('Cálculos '!AK960="","",'Cálculos '!AK960)</f>
        <v/>
      </c>
      <c r="AE954" s="172" t="str">
        <f>IF('Cálculos '!AL960="","",'Cálculos '!AL960)</f>
        <v/>
      </c>
      <c r="AF954" s="172" t="str">
        <f>IF('Cálculos '!AM960="","",'Cálculos '!AM960)</f>
        <v/>
      </c>
      <c r="AG954" s="172" t="str">
        <f>IF('Cálculos '!AN960="","",'Cálculos '!AN960)</f>
        <v/>
      </c>
      <c r="AH954" s="172" t="str">
        <f>IF('Cálculos '!AO960="","",'Cálculos '!AO960)</f>
        <v/>
      </c>
      <c r="AI954" s="172" t="str">
        <f>IF('Cálculos '!AP960="","",'Cálculos '!AP960)</f>
        <v/>
      </c>
      <c r="AJ954" s="443" t="str">
        <f>IF('Cálculos '!AQ960="","",'Cálculos '!AQ960)</f>
        <v/>
      </c>
      <c r="AK954" s="446" t="str">
        <f>IF('Cálculos '!D960="","",AVERAGE(C954:AJ954))</f>
        <v/>
      </c>
      <c r="AM954" s="181">
        <f t="shared" si="542"/>
        <v>952</v>
      </c>
      <c r="AN954" s="284" t="str">
        <f t="shared" si="543"/>
        <v/>
      </c>
      <c r="AO954" s="285" t="str">
        <f t="shared" si="544"/>
        <v/>
      </c>
      <c r="AP954" s="285" t="str">
        <f t="shared" si="545"/>
        <v/>
      </c>
      <c r="AQ954" s="285" t="str">
        <f t="shared" si="546"/>
        <v/>
      </c>
      <c r="AR954" s="182" t="str">
        <f t="shared" si="547"/>
        <v/>
      </c>
      <c r="AS954" s="182" t="str">
        <f t="shared" si="548"/>
        <v/>
      </c>
      <c r="AT954" s="182" t="str">
        <f t="shared" si="549"/>
        <v/>
      </c>
      <c r="AU954" s="182" t="str">
        <f t="shared" si="550"/>
        <v/>
      </c>
      <c r="AV954" s="182" t="str">
        <f t="shared" si="551"/>
        <v/>
      </c>
      <c r="AW954" s="182" t="str">
        <f t="shared" si="552"/>
        <v/>
      </c>
      <c r="AX954" s="182" t="str">
        <f t="shared" si="553"/>
        <v/>
      </c>
      <c r="AY954" s="182" t="str">
        <f t="shared" si="554"/>
        <v/>
      </c>
      <c r="AZ954" s="182" t="str">
        <f t="shared" si="555"/>
        <v/>
      </c>
      <c r="BA954" s="182" t="str">
        <f t="shared" si="556"/>
        <v/>
      </c>
      <c r="BB954" s="182" t="str">
        <f t="shared" si="557"/>
        <v/>
      </c>
      <c r="BC954" s="182" t="str">
        <f t="shared" si="558"/>
        <v/>
      </c>
      <c r="BD954" s="182" t="str">
        <f t="shared" si="559"/>
        <v/>
      </c>
      <c r="BE954" s="182" t="str">
        <f t="shared" si="560"/>
        <v/>
      </c>
      <c r="BF954" s="182" t="str">
        <f t="shared" si="561"/>
        <v/>
      </c>
      <c r="BG954" s="182" t="str">
        <f t="shared" si="562"/>
        <v/>
      </c>
      <c r="BH954" s="182" t="str">
        <f t="shared" si="563"/>
        <v/>
      </c>
      <c r="BI954" s="182" t="str">
        <f t="shared" si="564"/>
        <v/>
      </c>
      <c r="BJ954" s="182" t="str">
        <f t="shared" si="565"/>
        <v/>
      </c>
      <c r="BK954" s="182" t="str">
        <f t="shared" si="566"/>
        <v/>
      </c>
      <c r="BL954" s="182" t="str">
        <f t="shared" si="567"/>
        <v/>
      </c>
      <c r="BM954" s="182" t="str">
        <f t="shared" si="568"/>
        <v/>
      </c>
      <c r="BN954" s="182" t="str">
        <f t="shared" si="569"/>
        <v/>
      </c>
      <c r="BO954" s="182" t="str">
        <f t="shared" si="570"/>
        <v/>
      </c>
      <c r="BP954" s="182" t="str">
        <f t="shared" si="571"/>
        <v/>
      </c>
      <c r="BQ954" s="182" t="str">
        <f t="shared" si="572"/>
        <v/>
      </c>
      <c r="BR954" s="182" t="str">
        <f t="shared" si="573"/>
        <v/>
      </c>
      <c r="BS954" s="182" t="str">
        <f t="shared" si="574"/>
        <v/>
      </c>
      <c r="BT954" s="182" t="str">
        <f t="shared" si="575"/>
        <v/>
      </c>
      <c r="BU954" s="183" t="str">
        <f t="shared" si="576"/>
        <v/>
      </c>
      <c r="BV954" s="184" t="str">
        <f>IF('Cálculos '!C960="","",AVERAGE(AN954:BU954))</f>
        <v/>
      </c>
    </row>
    <row r="955" spans="2:74" ht="17.25" hidden="1" thickBot="1" x14ac:dyDescent="0.35">
      <c r="B955" s="165">
        <f t="shared" si="541"/>
        <v>953</v>
      </c>
      <c r="C955" s="171" t="str">
        <f>IF('Cálculos '!J961="","",'Cálculos '!J961)</f>
        <v/>
      </c>
      <c r="D955" s="172" t="str">
        <f>IF('Cálculos '!K961="","",'Cálculos '!K961)</f>
        <v/>
      </c>
      <c r="E955" s="172" t="str">
        <f>IF('Cálculos '!L961="","",'Cálculos '!L961)</f>
        <v/>
      </c>
      <c r="F955" s="172" t="str">
        <f>IF('Cálculos '!M961="","",'Cálculos '!M961)</f>
        <v/>
      </c>
      <c r="G955" s="172" t="str">
        <f>IF('Cálculos '!N961="","",'Cálculos '!N961)</f>
        <v/>
      </c>
      <c r="H955" s="172" t="str">
        <f>IF('Cálculos '!O961="","",'Cálculos '!O961)</f>
        <v/>
      </c>
      <c r="I955" s="172" t="str">
        <f>IF('Cálculos '!P961="","",'Cálculos '!P961)</f>
        <v/>
      </c>
      <c r="J955" s="172" t="str">
        <f>IF('Cálculos '!Q961="","",'Cálculos '!Q961)</f>
        <v/>
      </c>
      <c r="K955" s="172" t="str">
        <f>IF('Cálculos '!R961="","",'Cálculos '!R961)</f>
        <v/>
      </c>
      <c r="L955" s="172" t="str">
        <f>IF('Cálculos '!S961="","",'Cálculos '!S961)</f>
        <v/>
      </c>
      <c r="M955" s="172" t="str">
        <f>IF('Cálculos '!T961="","",'Cálculos '!T961)</f>
        <v/>
      </c>
      <c r="N955" s="172" t="str">
        <f>IF('Cálculos '!U961="","",'Cálculos '!U961)</f>
        <v/>
      </c>
      <c r="O955" s="172" t="str">
        <f>IF('Cálculos '!V961="","",'Cálculos '!V961)</f>
        <v/>
      </c>
      <c r="P955" s="172" t="str">
        <f>IF('Cálculos '!W961="","",'Cálculos '!W961)</f>
        <v/>
      </c>
      <c r="Q955" s="172" t="str">
        <f>IF('Cálculos '!X961="","",'Cálculos '!X961)</f>
        <v/>
      </c>
      <c r="R955" s="172" t="str">
        <f>IF('Cálculos '!Y961="","",'Cálculos '!Y961)</f>
        <v/>
      </c>
      <c r="S955" s="172" t="str">
        <f>IF('Cálculos '!Z961="","",'Cálculos '!Z961)</f>
        <v/>
      </c>
      <c r="T955" s="172" t="str">
        <f>IF('Cálculos '!AA961="","",'Cálculos '!AA961)</f>
        <v/>
      </c>
      <c r="U955" s="172" t="str">
        <f>IF('Cálculos '!AB961="","",'Cálculos '!AB961)</f>
        <v/>
      </c>
      <c r="V955" s="172" t="str">
        <f>IF('Cálculos '!AC961="","",'Cálculos '!AC961)</f>
        <v/>
      </c>
      <c r="W955" s="172" t="str">
        <f>IF('Cálculos '!AD961="","",'Cálculos '!AD961)</f>
        <v/>
      </c>
      <c r="X955" s="172" t="str">
        <f>IF('Cálculos '!AE961="","",'Cálculos '!AE961)</f>
        <v/>
      </c>
      <c r="Y955" s="172" t="str">
        <f>IF('Cálculos '!AF961="","",'Cálculos '!AF961)</f>
        <v/>
      </c>
      <c r="Z955" s="172" t="str">
        <f>IF('Cálculos '!AG961="","",'Cálculos '!AG961)</f>
        <v/>
      </c>
      <c r="AA955" s="172" t="str">
        <f>IF('Cálculos '!AH961="","",'Cálculos '!AH961)</f>
        <v/>
      </c>
      <c r="AB955" s="172" t="str">
        <f>IF('Cálculos '!AI961="","",'Cálculos '!AI961)</f>
        <v/>
      </c>
      <c r="AC955" s="172" t="str">
        <f>IF('Cálculos '!AJ961="","",'Cálculos '!AJ961)</f>
        <v/>
      </c>
      <c r="AD955" s="172" t="str">
        <f>IF('Cálculos '!AK961="","",'Cálculos '!AK961)</f>
        <v/>
      </c>
      <c r="AE955" s="172" t="str">
        <f>IF('Cálculos '!AL961="","",'Cálculos '!AL961)</f>
        <v/>
      </c>
      <c r="AF955" s="172" t="str">
        <f>IF('Cálculos '!AM961="","",'Cálculos '!AM961)</f>
        <v/>
      </c>
      <c r="AG955" s="172" t="str">
        <f>IF('Cálculos '!AN961="","",'Cálculos '!AN961)</f>
        <v/>
      </c>
      <c r="AH955" s="172" t="str">
        <f>IF('Cálculos '!AO961="","",'Cálculos '!AO961)</f>
        <v/>
      </c>
      <c r="AI955" s="172" t="str">
        <f>IF('Cálculos '!AP961="","",'Cálculos '!AP961)</f>
        <v/>
      </c>
      <c r="AJ955" s="443" t="str">
        <f>IF('Cálculos '!AQ961="","",'Cálculos '!AQ961)</f>
        <v/>
      </c>
      <c r="AK955" s="446" t="str">
        <f>IF('Cálculos '!D961="","",AVERAGE(C955:AJ955))</f>
        <v/>
      </c>
      <c r="AM955" s="181">
        <f t="shared" si="542"/>
        <v>953</v>
      </c>
      <c r="AN955" s="284" t="str">
        <f t="shared" si="543"/>
        <v/>
      </c>
      <c r="AO955" s="285" t="str">
        <f t="shared" si="544"/>
        <v/>
      </c>
      <c r="AP955" s="285" t="str">
        <f t="shared" si="545"/>
        <v/>
      </c>
      <c r="AQ955" s="285" t="str">
        <f t="shared" si="546"/>
        <v/>
      </c>
      <c r="AR955" s="182" t="str">
        <f t="shared" si="547"/>
        <v/>
      </c>
      <c r="AS955" s="182" t="str">
        <f t="shared" si="548"/>
        <v/>
      </c>
      <c r="AT955" s="182" t="str">
        <f t="shared" si="549"/>
        <v/>
      </c>
      <c r="AU955" s="182" t="str">
        <f t="shared" si="550"/>
        <v/>
      </c>
      <c r="AV955" s="182" t="str">
        <f t="shared" si="551"/>
        <v/>
      </c>
      <c r="AW955" s="182" t="str">
        <f t="shared" si="552"/>
        <v/>
      </c>
      <c r="AX955" s="182" t="str">
        <f t="shared" si="553"/>
        <v/>
      </c>
      <c r="AY955" s="182" t="str">
        <f t="shared" si="554"/>
        <v/>
      </c>
      <c r="AZ955" s="182" t="str">
        <f t="shared" si="555"/>
        <v/>
      </c>
      <c r="BA955" s="182" t="str">
        <f t="shared" si="556"/>
        <v/>
      </c>
      <c r="BB955" s="182" t="str">
        <f t="shared" si="557"/>
        <v/>
      </c>
      <c r="BC955" s="182" t="str">
        <f t="shared" si="558"/>
        <v/>
      </c>
      <c r="BD955" s="182" t="str">
        <f t="shared" si="559"/>
        <v/>
      </c>
      <c r="BE955" s="182" t="str">
        <f t="shared" si="560"/>
        <v/>
      </c>
      <c r="BF955" s="182" t="str">
        <f t="shared" si="561"/>
        <v/>
      </c>
      <c r="BG955" s="182" t="str">
        <f t="shared" si="562"/>
        <v/>
      </c>
      <c r="BH955" s="182" t="str">
        <f t="shared" si="563"/>
        <v/>
      </c>
      <c r="BI955" s="182" t="str">
        <f t="shared" si="564"/>
        <v/>
      </c>
      <c r="BJ955" s="182" t="str">
        <f t="shared" si="565"/>
        <v/>
      </c>
      <c r="BK955" s="182" t="str">
        <f t="shared" si="566"/>
        <v/>
      </c>
      <c r="BL955" s="182" t="str">
        <f t="shared" si="567"/>
        <v/>
      </c>
      <c r="BM955" s="182" t="str">
        <f t="shared" si="568"/>
        <v/>
      </c>
      <c r="BN955" s="182" t="str">
        <f t="shared" si="569"/>
        <v/>
      </c>
      <c r="BO955" s="182" t="str">
        <f t="shared" si="570"/>
        <v/>
      </c>
      <c r="BP955" s="182" t="str">
        <f t="shared" si="571"/>
        <v/>
      </c>
      <c r="BQ955" s="182" t="str">
        <f t="shared" si="572"/>
        <v/>
      </c>
      <c r="BR955" s="182" t="str">
        <f t="shared" si="573"/>
        <v/>
      </c>
      <c r="BS955" s="182" t="str">
        <f t="shared" si="574"/>
        <v/>
      </c>
      <c r="BT955" s="182" t="str">
        <f t="shared" si="575"/>
        <v/>
      </c>
      <c r="BU955" s="183" t="str">
        <f t="shared" si="576"/>
        <v/>
      </c>
      <c r="BV955" s="184" t="str">
        <f>IF('Cálculos '!C961="","",AVERAGE(AN955:BU955))</f>
        <v/>
      </c>
    </row>
    <row r="956" spans="2:74" ht="17.25" hidden="1" thickBot="1" x14ac:dyDescent="0.35">
      <c r="B956" s="165">
        <f t="shared" si="541"/>
        <v>954</v>
      </c>
      <c r="C956" s="171" t="str">
        <f>IF('Cálculos '!J962="","",'Cálculos '!J962)</f>
        <v/>
      </c>
      <c r="D956" s="172" t="str">
        <f>IF('Cálculos '!K962="","",'Cálculos '!K962)</f>
        <v/>
      </c>
      <c r="E956" s="172" t="str">
        <f>IF('Cálculos '!L962="","",'Cálculos '!L962)</f>
        <v/>
      </c>
      <c r="F956" s="172" t="str">
        <f>IF('Cálculos '!M962="","",'Cálculos '!M962)</f>
        <v/>
      </c>
      <c r="G956" s="172" t="str">
        <f>IF('Cálculos '!N962="","",'Cálculos '!N962)</f>
        <v/>
      </c>
      <c r="H956" s="172" t="str">
        <f>IF('Cálculos '!O962="","",'Cálculos '!O962)</f>
        <v/>
      </c>
      <c r="I956" s="172" t="str">
        <f>IF('Cálculos '!P962="","",'Cálculos '!P962)</f>
        <v/>
      </c>
      <c r="J956" s="172" t="str">
        <f>IF('Cálculos '!Q962="","",'Cálculos '!Q962)</f>
        <v/>
      </c>
      <c r="K956" s="172" t="str">
        <f>IF('Cálculos '!R962="","",'Cálculos '!R962)</f>
        <v/>
      </c>
      <c r="L956" s="172" t="str">
        <f>IF('Cálculos '!S962="","",'Cálculos '!S962)</f>
        <v/>
      </c>
      <c r="M956" s="172" t="str">
        <f>IF('Cálculos '!T962="","",'Cálculos '!T962)</f>
        <v/>
      </c>
      <c r="N956" s="172" t="str">
        <f>IF('Cálculos '!U962="","",'Cálculos '!U962)</f>
        <v/>
      </c>
      <c r="O956" s="172" t="str">
        <f>IF('Cálculos '!V962="","",'Cálculos '!V962)</f>
        <v/>
      </c>
      <c r="P956" s="172" t="str">
        <f>IF('Cálculos '!W962="","",'Cálculos '!W962)</f>
        <v/>
      </c>
      <c r="Q956" s="172" t="str">
        <f>IF('Cálculos '!X962="","",'Cálculos '!X962)</f>
        <v/>
      </c>
      <c r="R956" s="172" t="str">
        <f>IF('Cálculos '!Y962="","",'Cálculos '!Y962)</f>
        <v/>
      </c>
      <c r="S956" s="172" t="str">
        <f>IF('Cálculos '!Z962="","",'Cálculos '!Z962)</f>
        <v/>
      </c>
      <c r="T956" s="172" t="str">
        <f>IF('Cálculos '!AA962="","",'Cálculos '!AA962)</f>
        <v/>
      </c>
      <c r="U956" s="172" t="str">
        <f>IF('Cálculos '!AB962="","",'Cálculos '!AB962)</f>
        <v/>
      </c>
      <c r="V956" s="172" t="str">
        <f>IF('Cálculos '!AC962="","",'Cálculos '!AC962)</f>
        <v/>
      </c>
      <c r="W956" s="172" t="str">
        <f>IF('Cálculos '!AD962="","",'Cálculos '!AD962)</f>
        <v/>
      </c>
      <c r="X956" s="172" t="str">
        <f>IF('Cálculos '!AE962="","",'Cálculos '!AE962)</f>
        <v/>
      </c>
      <c r="Y956" s="172" t="str">
        <f>IF('Cálculos '!AF962="","",'Cálculos '!AF962)</f>
        <v/>
      </c>
      <c r="Z956" s="172" t="str">
        <f>IF('Cálculos '!AG962="","",'Cálculos '!AG962)</f>
        <v/>
      </c>
      <c r="AA956" s="172" t="str">
        <f>IF('Cálculos '!AH962="","",'Cálculos '!AH962)</f>
        <v/>
      </c>
      <c r="AB956" s="172" t="str">
        <f>IF('Cálculos '!AI962="","",'Cálculos '!AI962)</f>
        <v/>
      </c>
      <c r="AC956" s="172" t="str">
        <f>IF('Cálculos '!AJ962="","",'Cálculos '!AJ962)</f>
        <v/>
      </c>
      <c r="AD956" s="172" t="str">
        <f>IF('Cálculos '!AK962="","",'Cálculos '!AK962)</f>
        <v/>
      </c>
      <c r="AE956" s="172" t="str">
        <f>IF('Cálculos '!AL962="","",'Cálculos '!AL962)</f>
        <v/>
      </c>
      <c r="AF956" s="172" t="str">
        <f>IF('Cálculos '!AM962="","",'Cálculos '!AM962)</f>
        <v/>
      </c>
      <c r="AG956" s="172" t="str">
        <f>IF('Cálculos '!AN962="","",'Cálculos '!AN962)</f>
        <v/>
      </c>
      <c r="AH956" s="172" t="str">
        <f>IF('Cálculos '!AO962="","",'Cálculos '!AO962)</f>
        <v/>
      </c>
      <c r="AI956" s="172" t="str">
        <f>IF('Cálculos '!AP962="","",'Cálculos '!AP962)</f>
        <v/>
      </c>
      <c r="AJ956" s="443" t="str">
        <f>IF('Cálculos '!AQ962="","",'Cálculos '!AQ962)</f>
        <v/>
      </c>
      <c r="AK956" s="446" t="str">
        <f>IF('Cálculos '!D962="","",AVERAGE(C956:AJ956))</f>
        <v/>
      </c>
      <c r="AM956" s="181">
        <f t="shared" si="542"/>
        <v>954</v>
      </c>
      <c r="AN956" s="284" t="str">
        <f t="shared" si="543"/>
        <v/>
      </c>
      <c r="AO956" s="285" t="str">
        <f t="shared" si="544"/>
        <v/>
      </c>
      <c r="AP956" s="285" t="str">
        <f t="shared" si="545"/>
        <v/>
      </c>
      <c r="AQ956" s="285" t="str">
        <f t="shared" si="546"/>
        <v/>
      </c>
      <c r="AR956" s="182" t="str">
        <f t="shared" si="547"/>
        <v/>
      </c>
      <c r="AS956" s="182" t="str">
        <f t="shared" si="548"/>
        <v/>
      </c>
      <c r="AT956" s="182" t="str">
        <f t="shared" si="549"/>
        <v/>
      </c>
      <c r="AU956" s="182" t="str">
        <f t="shared" si="550"/>
        <v/>
      </c>
      <c r="AV956" s="182" t="str">
        <f t="shared" si="551"/>
        <v/>
      </c>
      <c r="AW956" s="182" t="str">
        <f t="shared" si="552"/>
        <v/>
      </c>
      <c r="AX956" s="182" t="str">
        <f t="shared" si="553"/>
        <v/>
      </c>
      <c r="AY956" s="182" t="str">
        <f t="shared" si="554"/>
        <v/>
      </c>
      <c r="AZ956" s="182" t="str">
        <f t="shared" si="555"/>
        <v/>
      </c>
      <c r="BA956" s="182" t="str">
        <f t="shared" si="556"/>
        <v/>
      </c>
      <c r="BB956" s="182" t="str">
        <f t="shared" si="557"/>
        <v/>
      </c>
      <c r="BC956" s="182" t="str">
        <f t="shared" si="558"/>
        <v/>
      </c>
      <c r="BD956" s="182" t="str">
        <f t="shared" si="559"/>
        <v/>
      </c>
      <c r="BE956" s="182" t="str">
        <f t="shared" si="560"/>
        <v/>
      </c>
      <c r="BF956" s="182" t="str">
        <f t="shared" si="561"/>
        <v/>
      </c>
      <c r="BG956" s="182" t="str">
        <f t="shared" si="562"/>
        <v/>
      </c>
      <c r="BH956" s="182" t="str">
        <f t="shared" si="563"/>
        <v/>
      </c>
      <c r="BI956" s="182" t="str">
        <f t="shared" si="564"/>
        <v/>
      </c>
      <c r="BJ956" s="182" t="str">
        <f t="shared" si="565"/>
        <v/>
      </c>
      <c r="BK956" s="182" t="str">
        <f t="shared" si="566"/>
        <v/>
      </c>
      <c r="BL956" s="182" t="str">
        <f t="shared" si="567"/>
        <v/>
      </c>
      <c r="BM956" s="182" t="str">
        <f t="shared" si="568"/>
        <v/>
      </c>
      <c r="BN956" s="182" t="str">
        <f t="shared" si="569"/>
        <v/>
      </c>
      <c r="BO956" s="182" t="str">
        <f t="shared" si="570"/>
        <v/>
      </c>
      <c r="BP956" s="182" t="str">
        <f t="shared" si="571"/>
        <v/>
      </c>
      <c r="BQ956" s="182" t="str">
        <f t="shared" si="572"/>
        <v/>
      </c>
      <c r="BR956" s="182" t="str">
        <f t="shared" si="573"/>
        <v/>
      </c>
      <c r="BS956" s="182" t="str">
        <f t="shared" si="574"/>
        <v/>
      </c>
      <c r="BT956" s="182" t="str">
        <f t="shared" si="575"/>
        <v/>
      </c>
      <c r="BU956" s="183" t="str">
        <f t="shared" si="576"/>
        <v/>
      </c>
      <c r="BV956" s="184" t="str">
        <f>IF('Cálculos '!C962="","",AVERAGE(AN956:BU956))</f>
        <v/>
      </c>
    </row>
    <row r="957" spans="2:74" ht="17.25" hidden="1" thickBot="1" x14ac:dyDescent="0.35">
      <c r="B957" s="165">
        <f t="shared" si="541"/>
        <v>955</v>
      </c>
      <c r="C957" s="171" t="str">
        <f>IF('Cálculos '!J963="","",'Cálculos '!J963)</f>
        <v/>
      </c>
      <c r="D957" s="172" t="str">
        <f>IF('Cálculos '!K963="","",'Cálculos '!K963)</f>
        <v/>
      </c>
      <c r="E957" s="172" t="str">
        <f>IF('Cálculos '!L963="","",'Cálculos '!L963)</f>
        <v/>
      </c>
      <c r="F957" s="172" t="str">
        <f>IF('Cálculos '!M963="","",'Cálculos '!M963)</f>
        <v/>
      </c>
      <c r="G957" s="172" t="str">
        <f>IF('Cálculos '!N963="","",'Cálculos '!N963)</f>
        <v/>
      </c>
      <c r="H957" s="172" t="str">
        <f>IF('Cálculos '!O963="","",'Cálculos '!O963)</f>
        <v/>
      </c>
      <c r="I957" s="172" t="str">
        <f>IF('Cálculos '!P963="","",'Cálculos '!P963)</f>
        <v/>
      </c>
      <c r="J957" s="172" t="str">
        <f>IF('Cálculos '!Q963="","",'Cálculos '!Q963)</f>
        <v/>
      </c>
      <c r="K957" s="172" t="str">
        <f>IF('Cálculos '!R963="","",'Cálculos '!R963)</f>
        <v/>
      </c>
      <c r="L957" s="172" t="str">
        <f>IF('Cálculos '!S963="","",'Cálculos '!S963)</f>
        <v/>
      </c>
      <c r="M957" s="172" t="str">
        <f>IF('Cálculos '!T963="","",'Cálculos '!T963)</f>
        <v/>
      </c>
      <c r="N957" s="172" t="str">
        <f>IF('Cálculos '!U963="","",'Cálculos '!U963)</f>
        <v/>
      </c>
      <c r="O957" s="172" t="str">
        <f>IF('Cálculos '!V963="","",'Cálculos '!V963)</f>
        <v/>
      </c>
      <c r="P957" s="172" t="str">
        <f>IF('Cálculos '!W963="","",'Cálculos '!W963)</f>
        <v/>
      </c>
      <c r="Q957" s="172" t="str">
        <f>IF('Cálculos '!X963="","",'Cálculos '!X963)</f>
        <v/>
      </c>
      <c r="R957" s="172" t="str">
        <f>IF('Cálculos '!Y963="","",'Cálculos '!Y963)</f>
        <v/>
      </c>
      <c r="S957" s="172" t="str">
        <f>IF('Cálculos '!Z963="","",'Cálculos '!Z963)</f>
        <v/>
      </c>
      <c r="T957" s="172" t="str">
        <f>IF('Cálculos '!AA963="","",'Cálculos '!AA963)</f>
        <v/>
      </c>
      <c r="U957" s="172" t="str">
        <f>IF('Cálculos '!AB963="","",'Cálculos '!AB963)</f>
        <v/>
      </c>
      <c r="V957" s="172" t="str">
        <f>IF('Cálculos '!AC963="","",'Cálculos '!AC963)</f>
        <v/>
      </c>
      <c r="W957" s="172" t="str">
        <f>IF('Cálculos '!AD963="","",'Cálculos '!AD963)</f>
        <v/>
      </c>
      <c r="X957" s="172" t="str">
        <f>IF('Cálculos '!AE963="","",'Cálculos '!AE963)</f>
        <v/>
      </c>
      <c r="Y957" s="172" t="str">
        <f>IF('Cálculos '!AF963="","",'Cálculos '!AF963)</f>
        <v/>
      </c>
      <c r="Z957" s="172" t="str">
        <f>IF('Cálculos '!AG963="","",'Cálculos '!AG963)</f>
        <v/>
      </c>
      <c r="AA957" s="172" t="str">
        <f>IF('Cálculos '!AH963="","",'Cálculos '!AH963)</f>
        <v/>
      </c>
      <c r="AB957" s="172" t="str">
        <f>IF('Cálculos '!AI963="","",'Cálculos '!AI963)</f>
        <v/>
      </c>
      <c r="AC957" s="172" t="str">
        <f>IF('Cálculos '!AJ963="","",'Cálculos '!AJ963)</f>
        <v/>
      </c>
      <c r="AD957" s="172" t="str">
        <f>IF('Cálculos '!AK963="","",'Cálculos '!AK963)</f>
        <v/>
      </c>
      <c r="AE957" s="172" t="str">
        <f>IF('Cálculos '!AL963="","",'Cálculos '!AL963)</f>
        <v/>
      </c>
      <c r="AF957" s="172" t="str">
        <f>IF('Cálculos '!AM963="","",'Cálculos '!AM963)</f>
        <v/>
      </c>
      <c r="AG957" s="172" t="str">
        <f>IF('Cálculos '!AN963="","",'Cálculos '!AN963)</f>
        <v/>
      </c>
      <c r="AH957" s="172" t="str">
        <f>IF('Cálculos '!AO963="","",'Cálculos '!AO963)</f>
        <v/>
      </c>
      <c r="AI957" s="172" t="str">
        <f>IF('Cálculos '!AP963="","",'Cálculos '!AP963)</f>
        <v/>
      </c>
      <c r="AJ957" s="443" t="str">
        <f>IF('Cálculos '!AQ963="","",'Cálculos '!AQ963)</f>
        <v/>
      </c>
      <c r="AK957" s="446" t="str">
        <f>IF('Cálculos '!D963="","",AVERAGE(C957:AJ957))</f>
        <v/>
      </c>
      <c r="AM957" s="181">
        <f t="shared" si="542"/>
        <v>955</v>
      </c>
      <c r="AN957" s="284" t="str">
        <f t="shared" si="543"/>
        <v/>
      </c>
      <c r="AO957" s="285" t="str">
        <f t="shared" si="544"/>
        <v/>
      </c>
      <c r="AP957" s="285" t="str">
        <f t="shared" si="545"/>
        <v/>
      </c>
      <c r="AQ957" s="285" t="str">
        <f t="shared" si="546"/>
        <v/>
      </c>
      <c r="AR957" s="182" t="str">
        <f t="shared" si="547"/>
        <v/>
      </c>
      <c r="AS957" s="182" t="str">
        <f t="shared" si="548"/>
        <v/>
      </c>
      <c r="AT957" s="182" t="str">
        <f t="shared" si="549"/>
        <v/>
      </c>
      <c r="AU957" s="182" t="str">
        <f t="shared" si="550"/>
        <v/>
      </c>
      <c r="AV957" s="182" t="str">
        <f t="shared" si="551"/>
        <v/>
      </c>
      <c r="AW957" s="182" t="str">
        <f t="shared" si="552"/>
        <v/>
      </c>
      <c r="AX957" s="182" t="str">
        <f t="shared" si="553"/>
        <v/>
      </c>
      <c r="AY957" s="182" t="str">
        <f t="shared" si="554"/>
        <v/>
      </c>
      <c r="AZ957" s="182" t="str">
        <f t="shared" si="555"/>
        <v/>
      </c>
      <c r="BA957" s="182" t="str">
        <f t="shared" si="556"/>
        <v/>
      </c>
      <c r="BB957" s="182" t="str">
        <f t="shared" si="557"/>
        <v/>
      </c>
      <c r="BC957" s="182" t="str">
        <f t="shared" si="558"/>
        <v/>
      </c>
      <c r="BD957" s="182" t="str">
        <f t="shared" si="559"/>
        <v/>
      </c>
      <c r="BE957" s="182" t="str">
        <f t="shared" si="560"/>
        <v/>
      </c>
      <c r="BF957" s="182" t="str">
        <f t="shared" si="561"/>
        <v/>
      </c>
      <c r="BG957" s="182" t="str">
        <f t="shared" si="562"/>
        <v/>
      </c>
      <c r="BH957" s="182" t="str">
        <f t="shared" si="563"/>
        <v/>
      </c>
      <c r="BI957" s="182" t="str">
        <f t="shared" si="564"/>
        <v/>
      </c>
      <c r="BJ957" s="182" t="str">
        <f t="shared" si="565"/>
        <v/>
      </c>
      <c r="BK957" s="182" t="str">
        <f t="shared" si="566"/>
        <v/>
      </c>
      <c r="BL957" s="182" t="str">
        <f t="shared" si="567"/>
        <v/>
      </c>
      <c r="BM957" s="182" t="str">
        <f t="shared" si="568"/>
        <v/>
      </c>
      <c r="BN957" s="182" t="str">
        <f t="shared" si="569"/>
        <v/>
      </c>
      <c r="BO957" s="182" t="str">
        <f t="shared" si="570"/>
        <v/>
      </c>
      <c r="BP957" s="182" t="str">
        <f t="shared" si="571"/>
        <v/>
      </c>
      <c r="BQ957" s="182" t="str">
        <f t="shared" si="572"/>
        <v/>
      </c>
      <c r="BR957" s="182" t="str">
        <f t="shared" si="573"/>
        <v/>
      </c>
      <c r="BS957" s="182" t="str">
        <f t="shared" si="574"/>
        <v/>
      </c>
      <c r="BT957" s="182" t="str">
        <f t="shared" si="575"/>
        <v/>
      </c>
      <c r="BU957" s="183" t="str">
        <f t="shared" si="576"/>
        <v/>
      </c>
      <c r="BV957" s="184" t="str">
        <f>IF('Cálculos '!C963="","",AVERAGE(AN957:BU957))</f>
        <v/>
      </c>
    </row>
    <row r="958" spans="2:74" ht="17.25" hidden="1" thickBot="1" x14ac:dyDescent="0.35">
      <c r="B958" s="165">
        <f t="shared" ref="B958:B1001" si="577">+B957+1</f>
        <v>956</v>
      </c>
      <c r="C958" s="171" t="str">
        <f>IF('Cálculos '!J964="","",'Cálculos '!J964)</f>
        <v/>
      </c>
      <c r="D958" s="172" t="str">
        <f>IF('Cálculos '!K964="","",'Cálculos '!K964)</f>
        <v/>
      </c>
      <c r="E958" s="172" t="str">
        <f>IF('Cálculos '!L964="","",'Cálculos '!L964)</f>
        <v/>
      </c>
      <c r="F958" s="172" t="str">
        <f>IF('Cálculos '!M964="","",'Cálculos '!M964)</f>
        <v/>
      </c>
      <c r="G958" s="172" t="str">
        <f>IF('Cálculos '!N964="","",'Cálculos '!N964)</f>
        <v/>
      </c>
      <c r="H958" s="172" t="str">
        <f>IF('Cálculos '!O964="","",'Cálculos '!O964)</f>
        <v/>
      </c>
      <c r="I958" s="172" t="str">
        <f>IF('Cálculos '!P964="","",'Cálculos '!P964)</f>
        <v/>
      </c>
      <c r="J958" s="172" t="str">
        <f>IF('Cálculos '!Q964="","",'Cálculos '!Q964)</f>
        <v/>
      </c>
      <c r="K958" s="172" t="str">
        <f>IF('Cálculos '!R964="","",'Cálculos '!R964)</f>
        <v/>
      </c>
      <c r="L958" s="172" t="str">
        <f>IF('Cálculos '!S964="","",'Cálculos '!S964)</f>
        <v/>
      </c>
      <c r="M958" s="172" t="str">
        <f>IF('Cálculos '!T964="","",'Cálculos '!T964)</f>
        <v/>
      </c>
      <c r="N958" s="172" t="str">
        <f>IF('Cálculos '!U964="","",'Cálculos '!U964)</f>
        <v/>
      </c>
      <c r="O958" s="172" t="str">
        <f>IF('Cálculos '!V964="","",'Cálculos '!V964)</f>
        <v/>
      </c>
      <c r="P958" s="172" t="str">
        <f>IF('Cálculos '!W964="","",'Cálculos '!W964)</f>
        <v/>
      </c>
      <c r="Q958" s="172" t="str">
        <f>IF('Cálculos '!X964="","",'Cálculos '!X964)</f>
        <v/>
      </c>
      <c r="R958" s="172" t="str">
        <f>IF('Cálculos '!Y964="","",'Cálculos '!Y964)</f>
        <v/>
      </c>
      <c r="S958" s="172" t="str">
        <f>IF('Cálculos '!Z964="","",'Cálculos '!Z964)</f>
        <v/>
      </c>
      <c r="T958" s="172" t="str">
        <f>IF('Cálculos '!AA964="","",'Cálculos '!AA964)</f>
        <v/>
      </c>
      <c r="U958" s="172" t="str">
        <f>IF('Cálculos '!AB964="","",'Cálculos '!AB964)</f>
        <v/>
      </c>
      <c r="V958" s="172" t="str">
        <f>IF('Cálculos '!AC964="","",'Cálculos '!AC964)</f>
        <v/>
      </c>
      <c r="W958" s="172" t="str">
        <f>IF('Cálculos '!AD964="","",'Cálculos '!AD964)</f>
        <v/>
      </c>
      <c r="X958" s="172" t="str">
        <f>IF('Cálculos '!AE964="","",'Cálculos '!AE964)</f>
        <v/>
      </c>
      <c r="Y958" s="172" t="str">
        <f>IF('Cálculos '!AF964="","",'Cálculos '!AF964)</f>
        <v/>
      </c>
      <c r="Z958" s="172" t="str">
        <f>IF('Cálculos '!AG964="","",'Cálculos '!AG964)</f>
        <v/>
      </c>
      <c r="AA958" s="172" t="str">
        <f>IF('Cálculos '!AH964="","",'Cálculos '!AH964)</f>
        <v/>
      </c>
      <c r="AB958" s="172" t="str">
        <f>IF('Cálculos '!AI964="","",'Cálculos '!AI964)</f>
        <v/>
      </c>
      <c r="AC958" s="172" t="str">
        <f>IF('Cálculos '!AJ964="","",'Cálculos '!AJ964)</f>
        <v/>
      </c>
      <c r="AD958" s="172" t="str">
        <f>IF('Cálculos '!AK964="","",'Cálculos '!AK964)</f>
        <v/>
      </c>
      <c r="AE958" s="172" t="str">
        <f>IF('Cálculos '!AL964="","",'Cálculos '!AL964)</f>
        <v/>
      </c>
      <c r="AF958" s="172" t="str">
        <f>IF('Cálculos '!AM964="","",'Cálculos '!AM964)</f>
        <v/>
      </c>
      <c r="AG958" s="172" t="str">
        <f>IF('Cálculos '!AN964="","",'Cálculos '!AN964)</f>
        <v/>
      </c>
      <c r="AH958" s="172" t="str">
        <f>IF('Cálculos '!AO964="","",'Cálculos '!AO964)</f>
        <v/>
      </c>
      <c r="AI958" s="172" t="str">
        <f>IF('Cálculos '!AP964="","",'Cálculos '!AP964)</f>
        <v/>
      </c>
      <c r="AJ958" s="443" t="str">
        <f>IF('Cálculos '!AQ964="","",'Cálculos '!AQ964)</f>
        <v/>
      </c>
      <c r="AK958" s="446" t="str">
        <f>IF('Cálculos '!D964="","",AVERAGE(C958:AJ958))</f>
        <v/>
      </c>
      <c r="AM958" s="181">
        <f t="shared" si="542"/>
        <v>956</v>
      </c>
      <c r="AN958" s="284" t="str">
        <f t="shared" si="543"/>
        <v/>
      </c>
      <c r="AO958" s="285" t="str">
        <f t="shared" si="544"/>
        <v/>
      </c>
      <c r="AP958" s="285" t="str">
        <f t="shared" si="545"/>
        <v/>
      </c>
      <c r="AQ958" s="285" t="str">
        <f t="shared" si="546"/>
        <v/>
      </c>
      <c r="AR958" s="182" t="str">
        <f t="shared" si="547"/>
        <v/>
      </c>
      <c r="AS958" s="182" t="str">
        <f t="shared" si="548"/>
        <v/>
      </c>
      <c r="AT958" s="182" t="str">
        <f t="shared" si="549"/>
        <v/>
      </c>
      <c r="AU958" s="182" t="str">
        <f t="shared" si="550"/>
        <v/>
      </c>
      <c r="AV958" s="182" t="str">
        <f t="shared" si="551"/>
        <v/>
      </c>
      <c r="AW958" s="182" t="str">
        <f t="shared" si="552"/>
        <v/>
      </c>
      <c r="AX958" s="182" t="str">
        <f t="shared" si="553"/>
        <v/>
      </c>
      <c r="AY958" s="182" t="str">
        <f t="shared" si="554"/>
        <v/>
      </c>
      <c r="AZ958" s="182" t="str">
        <f t="shared" si="555"/>
        <v/>
      </c>
      <c r="BA958" s="182" t="str">
        <f t="shared" si="556"/>
        <v/>
      </c>
      <c r="BB958" s="182" t="str">
        <f t="shared" si="557"/>
        <v/>
      </c>
      <c r="BC958" s="182" t="str">
        <f t="shared" si="558"/>
        <v/>
      </c>
      <c r="BD958" s="182" t="str">
        <f t="shared" si="559"/>
        <v/>
      </c>
      <c r="BE958" s="182" t="str">
        <f t="shared" si="560"/>
        <v/>
      </c>
      <c r="BF958" s="182" t="str">
        <f t="shared" si="561"/>
        <v/>
      </c>
      <c r="BG958" s="182" t="str">
        <f t="shared" si="562"/>
        <v/>
      </c>
      <c r="BH958" s="182" t="str">
        <f t="shared" si="563"/>
        <v/>
      </c>
      <c r="BI958" s="182" t="str">
        <f t="shared" si="564"/>
        <v/>
      </c>
      <c r="BJ958" s="182" t="str">
        <f t="shared" si="565"/>
        <v/>
      </c>
      <c r="BK958" s="182" t="str">
        <f t="shared" si="566"/>
        <v/>
      </c>
      <c r="BL958" s="182" t="str">
        <f t="shared" si="567"/>
        <v/>
      </c>
      <c r="BM958" s="182" t="str">
        <f t="shared" si="568"/>
        <v/>
      </c>
      <c r="BN958" s="182" t="str">
        <f t="shared" si="569"/>
        <v/>
      </c>
      <c r="BO958" s="182" t="str">
        <f t="shared" si="570"/>
        <v/>
      </c>
      <c r="BP958" s="182" t="str">
        <f t="shared" si="571"/>
        <v/>
      </c>
      <c r="BQ958" s="182" t="str">
        <f t="shared" si="572"/>
        <v/>
      </c>
      <c r="BR958" s="182" t="str">
        <f t="shared" si="573"/>
        <v/>
      </c>
      <c r="BS958" s="182" t="str">
        <f t="shared" si="574"/>
        <v/>
      </c>
      <c r="BT958" s="182" t="str">
        <f t="shared" si="575"/>
        <v/>
      </c>
      <c r="BU958" s="183" t="str">
        <f t="shared" si="576"/>
        <v/>
      </c>
      <c r="BV958" s="184" t="str">
        <f>IF('Cálculos '!C964="","",AVERAGE(AN958:BU958))</f>
        <v/>
      </c>
    </row>
    <row r="959" spans="2:74" ht="17.25" hidden="1" thickBot="1" x14ac:dyDescent="0.35">
      <c r="B959" s="165">
        <f t="shared" si="577"/>
        <v>957</v>
      </c>
      <c r="C959" s="171" t="str">
        <f>IF('Cálculos '!J965="","",'Cálculos '!J965)</f>
        <v/>
      </c>
      <c r="D959" s="172" t="str">
        <f>IF('Cálculos '!K965="","",'Cálculos '!K965)</f>
        <v/>
      </c>
      <c r="E959" s="172" t="str">
        <f>IF('Cálculos '!L965="","",'Cálculos '!L965)</f>
        <v/>
      </c>
      <c r="F959" s="172" t="str">
        <f>IF('Cálculos '!M965="","",'Cálculos '!M965)</f>
        <v/>
      </c>
      <c r="G959" s="172" t="str">
        <f>IF('Cálculos '!N965="","",'Cálculos '!N965)</f>
        <v/>
      </c>
      <c r="H959" s="172" t="str">
        <f>IF('Cálculos '!O965="","",'Cálculos '!O965)</f>
        <v/>
      </c>
      <c r="I959" s="172" t="str">
        <f>IF('Cálculos '!P965="","",'Cálculos '!P965)</f>
        <v/>
      </c>
      <c r="J959" s="172" t="str">
        <f>IF('Cálculos '!Q965="","",'Cálculos '!Q965)</f>
        <v/>
      </c>
      <c r="K959" s="172" t="str">
        <f>IF('Cálculos '!R965="","",'Cálculos '!R965)</f>
        <v/>
      </c>
      <c r="L959" s="172" t="str">
        <f>IF('Cálculos '!S965="","",'Cálculos '!S965)</f>
        <v/>
      </c>
      <c r="M959" s="172" t="str">
        <f>IF('Cálculos '!T965="","",'Cálculos '!T965)</f>
        <v/>
      </c>
      <c r="N959" s="172" t="str">
        <f>IF('Cálculos '!U965="","",'Cálculos '!U965)</f>
        <v/>
      </c>
      <c r="O959" s="172" t="str">
        <f>IF('Cálculos '!V965="","",'Cálculos '!V965)</f>
        <v/>
      </c>
      <c r="P959" s="172" t="str">
        <f>IF('Cálculos '!W965="","",'Cálculos '!W965)</f>
        <v/>
      </c>
      <c r="Q959" s="172" t="str">
        <f>IF('Cálculos '!X965="","",'Cálculos '!X965)</f>
        <v/>
      </c>
      <c r="R959" s="172" t="str">
        <f>IF('Cálculos '!Y965="","",'Cálculos '!Y965)</f>
        <v/>
      </c>
      <c r="S959" s="172" t="str">
        <f>IF('Cálculos '!Z965="","",'Cálculos '!Z965)</f>
        <v/>
      </c>
      <c r="T959" s="172" t="str">
        <f>IF('Cálculos '!AA965="","",'Cálculos '!AA965)</f>
        <v/>
      </c>
      <c r="U959" s="172" t="str">
        <f>IF('Cálculos '!AB965="","",'Cálculos '!AB965)</f>
        <v/>
      </c>
      <c r="V959" s="172" t="str">
        <f>IF('Cálculos '!AC965="","",'Cálculos '!AC965)</f>
        <v/>
      </c>
      <c r="W959" s="172" t="str">
        <f>IF('Cálculos '!AD965="","",'Cálculos '!AD965)</f>
        <v/>
      </c>
      <c r="X959" s="172" t="str">
        <f>IF('Cálculos '!AE965="","",'Cálculos '!AE965)</f>
        <v/>
      </c>
      <c r="Y959" s="172" t="str">
        <f>IF('Cálculos '!AF965="","",'Cálculos '!AF965)</f>
        <v/>
      </c>
      <c r="Z959" s="172" t="str">
        <f>IF('Cálculos '!AG965="","",'Cálculos '!AG965)</f>
        <v/>
      </c>
      <c r="AA959" s="172" t="str">
        <f>IF('Cálculos '!AH965="","",'Cálculos '!AH965)</f>
        <v/>
      </c>
      <c r="AB959" s="172" t="str">
        <f>IF('Cálculos '!AI965="","",'Cálculos '!AI965)</f>
        <v/>
      </c>
      <c r="AC959" s="172" t="str">
        <f>IF('Cálculos '!AJ965="","",'Cálculos '!AJ965)</f>
        <v/>
      </c>
      <c r="AD959" s="172" t="str">
        <f>IF('Cálculos '!AK965="","",'Cálculos '!AK965)</f>
        <v/>
      </c>
      <c r="AE959" s="172" t="str">
        <f>IF('Cálculos '!AL965="","",'Cálculos '!AL965)</f>
        <v/>
      </c>
      <c r="AF959" s="172" t="str">
        <f>IF('Cálculos '!AM965="","",'Cálculos '!AM965)</f>
        <v/>
      </c>
      <c r="AG959" s="172" t="str">
        <f>IF('Cálculos '!AN965="","",'Cálculos '!AN965)</f>
        <v/>
      </c>
      <c r="AH959" s="172" t="str">
        <f>IF('Cálculos '!AO965="","",'Cálculos '!AO965)</f>
        <v/>
      </c>
      <c r="AI959" s="172" t="str">
        <f>IF('Cálculos '!AP965="","",'Cálculos '!AP965)</f>
        <v/>
      </c>
      <c r="AJ959" s="443" t="str">
        <f>IF('Cálculos '!AQ965="","",'Cálculos '!AQ965)</f>
        <v/>
      </c>
      <c r="AK959" s="446" t="str">
        <f>IF('Cálculos '!D965="","",AVERAGE(C959:AJ959))</f>
        <v/>
      </c>
      <c r="AM959" s="181">
        <f t="shared" si="542"/>
        <v>957</v>
      </c>
      <c r="AN959" s="284" t="str">
        <f t="shared" si="543"/>
        <v/>
      </c>
      <c r="AO959" s="285" t="str">
        <f t="shared" si="544"/>
        <v/>
      </c>
      <c r="AP959" s="285" t="str">
        <f t="shared" si="545"/>
        <v/>
      </c>
      <c r="AQ959" s="285" t="str">
        <f t="shared" si="546"/>
        <v/>
      </c>
      <c r="AR959" s="182" t="str">
        <f t="shared" si="547"/>
        <v/>
      </c>
      <c r="AS959" s="182" t="str">
        <f t="shared" si="548"/>
        <v/>
      </c>
      <c r="AT959" s="182" t="str">
        <f t="shared" si="549"/>
        <v/>
      </c>
      <c r="AU959" s="182" t="str">
        <f t="shared" si="550"/>
        <v/>
      </c>
      <c r="AV959" s="182" t="str">
        <f t="shared" si="551"/>
        <v/>
      </c>
      <c r="AW959" s="182" t="str">
        <f t="shared" si="552"/>
        <v/>
      </c>
      <c r="AX959" s="182" t="str">
        <f t="shared" si="553"/>
        <v/>
      </c>
      <c r="AY959" s="182" t="str">
        <f t="shared" si="554"/>
        <v/>
      </c>
      <c r="AZ959" s="182" t="str">
        <f t="shared" si="555"/>
        <v/>
      </c>
      <c r="BA959" s="182" t="str">
        <f t="shared" si="556"/>
        <v/>
      </c>
      <c r="BB959" s="182" t="str">
        <f t="shared" si="557"/>
        <v/>
      </c>
      <c r="BC959" s="182" t="str">
        <f t="shared" si="558"/>
        <v/>
      </c>
      <c r="BD959" s="182" t="str">
        <f t="shared" si="559"/>
        <v/>
      </c>
      <c r="BE959" s="182" t="str">
        <f t="shared" si="560"/>
        <v/>
      </c>
      <c r="BF959" s="182" t="str">
        <f t="shared" si="561"/>
        <v/>
      </c>
      <c r="BG959" s="182" t="str">
        <f t="shared" si="562"/>
        <v/>
      </c>
      <c r="BH959" s="182" t="str">
        <f t="shared" si="563"/>
        <v/>
      </c>
      <c r="BI959" s="182" t="str">
        <f t="shared" si="564"/>
        <v/>
      </c>
      <c r="BJ959" s="182" t="str">
        <f t="shared" si="565"/>
        <v/>
      </c>
      <c r="BK959" s="182" t="str">
        <f t="shared" si="566"/>
        <v/>
      </c>
      <c r="BL959" s="182" t="str">
        <f t="shared" si="567"/>
        <v/>
      </c>
      <c r="BM959" s="182" t="str">
        <f t="shared" si="568"/>
        <v/>
      </c>
      <c r="BN959" s="182" t="str">
        <f t="shared" si="569"/>
        <v/>
      </c>
      <c r="BO959" s="182" t="str">
        <f t="shared" si="570"/>
        <v/>
      </c>
      <c r="BP959" s="182" t="str">
        <f t="shared" si="571"/>
        <v/>
      </c>
      <c r="BQ959" s="182" t="str">
        <f t="shared" si="572"/>
        <v/>
      </c>
      <c r="BR959" s="182" t="str">
        <f t="shared" si="573"/>
        <v/>
      </c>
      <c r="BS959" s="182" t="str">
        <f t="shared" si="574"/>
        <v/>
      </c>
      <c r="BT959" s="182" t="str">
        <f t="shared" si="575"/>
        <v/>
      </c>
      <c r="BU959" s="183" t="str">
        <f t="shared" si="576"/>
        <v/>
      </c>
      <c r="BV959" s="184" t="str">
        <f>IF('Cálculos '!C965="","",AVERAGE(AN959:BU959))</f>
        <v/>
      </c>
    </row>
    <row r="960" spans="2:74" ht="17.25" hidden="1" thickBot="1" x14ac:dyDescent="0.35">
      <c r="B960" s="165">
        <f t="shared" si="577"/>
        <v>958</v>
      </c>
      <c r="C960" s="171" t="str">
        <f>IF('Cálculos '!J966="","",'Cálculos '!J966)</f>
        <v/>
      </c>
      <c r="D960" s="172" t="str">
        <f>IF('Cálculos '!K966="","",'Cálculos '!K966)</f>
        <v/>
      </c>
      <c r="E960" s="172" t="str">
        <f>IF('Cálculos '!L966="","",'Cálculos '!L966)</f>
        <v/>
      </c>
      <c r="F960" s="172" t="str">
        <f>IF('Cálculos '!M966="","",'Cálculos '!M966)</f>
        <v/>
      </c>
      <c r="G960" s="172" t="str">
        <f>IF('Cálculos '!N966="","",'Cálculos '!N966)</f>
        <v/>
      </c>
      <c r="H960" s="172" t="str">
        <f>IF('Cálculos '!O966="","",'Cálculos '!O966)</f>
        <v/>
      </c>
      <c r="I960" s="172" t="str">
        <f>IF('Cálculos '!P966="","",'Cálculos '!P966)</f>
        <v/>
      </c>
      <c r="J960" s="172" t="str">
        <f>IF('Cálculos '!Q966="","",'Cálculos '!Q966)</f>
        <v/>
      </c>
      <c r="K960" s="172" t="str">
        <f>IF('Cálculos '!R966="","",'Cálculos '!R966)</f>
        <v/>
      </c>
      <c r="L960" s="172" t="str">
        <f>IF('Cálculos '!S966="","",'Cálculos '!S966)</f>
        <v/>
      </c>
      <c r="M960" s="172" t="str">
        <f>IF('Cálculos '!T966="","",'Cálculos '!T966)</f>
        <v/>
      </c>
      <c r="N960" s="172" t="str">
        <f>IF('Cálculos '!U966="","",'Cálculos '!U966)</f>
        <v/>
      </c>
      <c r="O960" s="172" t="str">
        <f>IF('Cálculos '!V966="","",'Cálculos '!V966)</f>
        <v/>
      </c>
      <c r="P960" s="172" t="str">
        <f>IF('Cálculos '!W966="","",'Cálculos '!W966)</f>
        <v/>
      </c>
      <c r="Q960" s="172" t="str">
        <f>IF('Cálculos '!X966="","",'Cálculos '!X966)</f>
        <v/>
      </c>
      <c r="R960" s="172" t="str">
        <f>IF('Cálculos '!Y966="","",'Cálculos '!Y966)</f>
        <v/>
      </c>
      <c r="S960" s="172" t="str">
        <f>IF('Cálculos '!Z966="","",'Cálculos '!Z966)</f>
        <v/>
      </c>
      <c r="T960" s="172" t="str">
        <f>IF('Cálculos '!AA966="","",'Cálculos '!AA966)</f>
        <v/>
      </c>
      <c r="U960" s="172" t="str">
        <f>IF('Cálculos '!AB966="","",'Cálculos '!AB966)</f>
        <v/>
      </c>
      <c r="V960" s="172" t="str">
        <f>IF('Cálculos '!AC966="","",'Cálculos '!AC966)</f>
        <v/>
      </c>
      <c r="W960" s="172" t="str">
        <f>IF('Cálculos '!AD966="","",'Cálculos '!AD966)</f>
        <v/>
      </c>
      <c r="X960" s="172" t="str">
        <f>IF('Cálculos '!AE966="","",'Cálculos '!AE966)</f>
        <v/>
      </c>
      <c r="Y960" s="172" t="str">
        <f>IF('Cálculos '!AF966="","",'Cálculos '!AF966)</f>
        <v/>
      </c>
      <c r="Z960" s="172" t="str">
        <f>IF('Cálculos '!AG966="","",'Cálculos '!AG966)</f>
        <v/>
      </c>
      <c r="AA960" s="172" t="str">
        <f>IF('Cálculos '!AH966="","",'Cálculos '!AH966)</f>
        <v/>
      </c>
      <c r="AB960" s="172" t="str">
        <f>IF('Cálculos '!AI966="","",'Cálculos '!AI966)</f>
        <v/>
      </c>
      <c r="AC960" s="172" t="str">
        <f>IF('Cálculos '!AJ966="","",'Cálculos '!AJ966)</f>
        <v/>
      </c>
      <c r="AD960" s="172" t="str">
        <f>IF('Cálculos '!AK966="","",'Cálculos '!AK966)</f>
        <v/>
      </c>
      <c r="AE960" s="172" t="str">
        <f>IF('Cálculos '!AL966="","",'Cálculos '!AL966)</f>
        <v/>
      </c>
      <c r="AF960" s="172" t="str">
        <f>IF('Cálculos '!AM966="","",'Cálculos '!AM966)</f>
        <v/>
      </c>
      <c r="AG960" s="172" t="str">
        <f>IF('Cálculos '!AN966="","",'Cálculos '!AN966)</f>
        <v/>
      </c>
      <c r="AH960" s="172" t="str">
        <f>IF('Cálculos '!AO966="","",'Cálculos '!AO966)</f>
        <v/>
      </c>
      <c r="AI960" s="172" t="str">
        <f>IF('Cálculos '!AP966="","",'Cálculos '!AP966)</f>
        <v/>
      </c>
      <c r="AJ960" s="443" t="str">
        <f>IF('Cálculos '!AQ966="","",'Cálculos '!AQ966)</f>
        <v/>
      </c>
      <c r="AK960" s="446" t="str">
        <f>IF('Cálculos '!D966="","",AVERAGE(C960:AJ960))</f>
        <v/>
      </c>
      <c r="AM960" s="181">
        <f t="shared" si="542"/>
        <v>958</v>
      </c>
      <c r="AN960" s="284" t="str">
        <f t="shared" si="543"/>
        <v/>
      </c>
      <c r="AO960" s="285" t="str">
        <f t="shared" si="544"/>
        <v/>
      </c>
      <c r="AP960" s="285" t="str">
        <f t="shared" si="545"/>
        <v/>
      </c>
      <c r="AQ960" s="285" t="str">
        <f t="shared" si="546"/>
        <v/>
      </c>
      <c r="AR960" s="182" t="str">
        <f t="shared" si="547"/>
        <v/>
      </c>
      <c r="AS960" s="182" t="str">
        <f t="shared" si="548"/>
        <v/>
      </c>
      <c r="AT960" s="182" t="str">
        <f t="shared" si="549"/>
        <v/>
      </c>
      <c r="AU960" s="182" t="str">
        <f t="shared" si="550"/>
        <v/>
      </c>
      <c r="AV960" s="182" t="str">
        <f t="shared" si="551"/>
        <v/>
      </c>
      <c r="AW960" s="182" t="str">
        <f t="shared" si="552"/>
        <v/>
      </c>
      <c r="AX960" s="182" t="str">
        <f t="shared" si="553"/>
        <v/>
      </c>
      <c r="AY960" s="182" t="str">
        <f t="shared" si="554"/>
        <v/>
      </c>
      <c r="AZ960" s="182" t="str">
        <f t="shared" si="555"/>
        <v/>
      </c>
      <c r="BA960" s="182" t="str">
        <f t="shared" si="556"/>
        <v/>
      </c>
      <c r="BB960" s="182" t="str">
        <f t="shared" si="557"/>
        <v/>
      </c>
      <c r="BC960" s="182" t="str">
        <f t="shared" si="558"/>
        <v/>
      </c>
      <c r="BD960" s="182" t="str">
        <f t="shared" si="559"/>
        <v/>
      </c>
      <c r="BE960" s="182" t="str">
        <f t="shared" si="560"/>
        <v/>
      </c>
      <c r="BF960" s="182" t="str">
        <f t="shared" si="561"/>
        <v/>
      </c>
      <c r="BG960" s="182" t="str">
        <f t="shared" si="562"/>
        <v/>
      </c>
      <c r="BH960" s="182" t="str">
        <f t="shared" si="563"/>
        <v/>
      </c>
      <c r="BI960" s="182" t="str">
        <f t="shared" si="564"/>
        <v/>
      </c>
      <c r="BJ960" s="182" t="str">
        <f t="shared" si="565"/>
        <v/>
      </c>
      <c r="BK960" s="182" t="str">
        <f t="shared" si="566"/>
        <v/>
      </c>
      <c r="BL960" s="182" t="str">
        <f t="shared" si="567"/>
        <v/>
      </c>
      <c r="BM960" s="182" t="str">
        <f t="shared" si="568"/>
        <v/>
      </c>
      <c r="BN960" s="182" t="str">
        <f t="shared" si="569"/>
        <v/>
      </c>
      <c r="BO960" s="182" t="str">
        <f t="shared" si="570"/>
        <v/>
      </c>
      <c r="BP960" s="182" t="str">
        <f t="shared" si="571"/>
        <v/>
      </c>
      <c r="BQ960" s="182" t="str">
        <f t="shared" si="572"/>
        <v/>
      </c>
      <c r="BR960" s="182" t="str">
        <f t="shared" si="573"/>
        <v/>
      </c>
      <c r="BS960" s="182" t="str">
        <f t="shared" si="574"/>
        <v/>
      </c>
      <c r="BT960" s="182" t="str">
        <f t="shared" si="575"/>
        <v/>
      </c>
      <c r="BU960" s="183" t="str">
        <f t="shared" si="576"/>
        <v/>
      </c>
      <c r="BV960" s="184" t="str">
        <f>IF('Cálculos '!C966="","",AVERAGE(AN960:BU960))</f>
        <v/>
      </c>
    </row>
    <row r="961" spans="2:74" ht="17.25" hidden="1" thickBot="1" x14ac:dyDescent="0.35">
      <c r="B961" s="165">
        <f t="shared" si="577"/>
        <v>959</v>
      </c>
      <c r="C961" s="171" t="str">
        <f>IF('Cálculos '!J967="","",'Cálculos '!J967)</f>
        <v/>
      </c>
      <c r="D961" s="172" t="str">
        <f>IF('Cálculos '!K967="","",'Cálculos '!K967)</f>
        <v/>
      </c>
      <c r="E961" s="172" t="str">
        <f>IF('Cálculos '!L967="","",'Cálculos '!L967)</f>
        <v/>
      </c>
      <c r="F961" s="172" t="str">
        <f>IF('Cálculos '!M967="","",'Cálculos '!M967)</f>
        <v/>
      </c>
      <c r="G961" s="172" t="str">
        <f>IF('Cálculos '!N967="","",'Cálculos '!N967)</f>
        <v/>
      </c>
      <c r="H961" s="172" t="str">
        <f>IF('Cálculos '!O967="","",'Cálculos '!O967)</f>
        <v/>
      </c>
      <c r="I961" s="172" t="str">
        <f>IF('Cálculos '!P967="","",'Cálculos '!P967)</f>
        <v/>
      </c>
      <c r="J961" s="172" t="str">
        <f>IF('Cálculos '!Q967="","",'Cálculos '!Q967)</f>
        <v/>
      </c>
      <c r="K961" s="172" t="str">
        <f>IF('Cálculos '!R967="","",'Cálculos '!R967)</f>
        <v/>
      </c>
      <c r="L961" s="172" t="str">
        <f>IF('Cálculos '!S967="","",'Cálculos '!S967)</f>
        <v/>
      </c>
      <c r="M961" s="172" t="str">
        <f>IF('Cálculos '!T967="","",'Cálculos '!T967)</f>
        <v/>
      </c>
      <c r="N961" s="172" t="str">
        <f>IF('Cálculos '!U967="","",'Cálculos '!U967)</f>
        <v/>
      </c>
      <c r="O961" s="172" t="str">
        <f>IF('Cálculos '!V967="","",'Cálculos '!V967)</f>
        <v/>
      </c>
      <c r="P961" s="172" t="str">
        <f>IF('Cálculos '!W967="","",'Cálculos '!W967)</f>
        <v/>
      </c>
      <c r="Q961" s="172" t="str">
        <f>IF('Cálculos '!X967="","",'Cálculos '!X967)</f>
        <v/>
      </c>
      <c r="R961" s="172" t="str">
        <f>IF('Cálculos '!Y967="","",'Cálculos '!Y967)</f>
        <v/>
      </c>
      <c r="S961" s="172" t="str">
        <f>IF('Cálculos '!Z967="","",'Cálculos '!Z967)</f>
        <v/>
      </c>
      <c r="T961" s="172" t="str">
        <f>IF('Cálculos '!AA967="","",'Cálculos '!AA967)</f>
        <v/>
      </c>
      <c r="U961" s="172" t="str">
        <f>IF('Cálculos '!AB967="","",'Cálculos '!AB967)</f>
        <v/>
      </c>
      <c r="V961" s="172" t="str">
        <f>IF('Cálculos '!AC967="","",'Cálculos '!AC967)</f>
        <v/>
      </c>
      <c r="W961" s="172" t="str">
        <f>IF('Cálculos '!AD967="","",'Cálculos '!AD967)</f>
        <v/>
      </c>
      <c r="X961" s="172" t="str">
        <f>IF('Cálculos '!AE967="","",'Cálculos '!AE967)</f>
        <v/>
      </c>
      <c r="Y961" s="172" t="str">
        <f>IF('Cálculos '!AF967="","",'Cálculos '!AF967)</f>
        <v/>
      </c>
      <c r="Z961" s="172" t="str">
        <f>IF('Cálculos '!AG967="","",'Cálculos '!AG967)</f>
        <v/>
      </c>
      <c r="AA961" s="172" t="str">
        <f>IF('Cálculos '!AH967="","",'Cálculos '!AH967)</f>
        <v/>
      </c>
      <c r="AB961" s="172" t="str">
        <f>IF('Cálculos '!AI967="","",'Cálculos '!AI967)</f>
        <v/>
      </c>
      <c r="AC961" s="172" t="str">
        <f>IF('Cálculos '!AJ967="","",'Cálculos '!AJ967)</f>
        <v/>
      </c>
      <c r="AD961" s="172" t="str">
        <f>IF('Cálculos '!AK967="","",'Cálculos '!AK967)</f>
        <v/>
      </c>
      <c r="AE961" s="172" t="str">
        <f>IF('Cálculos '!AL967="","",'Cálculos '!AL967)</f>
        <v/>
      </c>
      <c r="AF961" s="172" t="str">
        <f>IF('Cálculos '!AM967="","",'Cálculos '!AM967)</f>
        <v/>
      </c>
      <c r="AG961" s="172" t="str">
        <f>IF('Cálculos '!AN967="","",'Cálculos '!AN967)</f>
        <v/>
      </c>
      <c r="AH961" s="172" t="str">
        <f>IF('Cálculos '!AO967="","",'Cálculos '!AO967)</f>
        <v/>
      </c>
      <c r="AI961" s="172" t="str">
        <f>IF('Cálculos '!AP967="","",'Cálculos '!AP967)</f>
        <v/>
      </c>
      <c r="AJ961" s="443" t="str">
        <f>IF('Cálculos '!AQ967="","",'Cálculos '!AQ967)</f>
        <v/>
      </c>
      <c r="AK961" s="446" t="str">
        <f>IF('Cálculos '!D967="","",AVERAGE(C961:AJ961))</f>
        <v/>
      </c>
      <c r="AM961" s="181">
        <f t="shared" si="542"/>
        <v>959</v>
      </c>
      <c r="AN961" s="284" t="str">
        <f t="shared" si="543"/>
        <v/>
      </c>
      <c r="AO961" s="285" t="str">
        <f t="shared" si="544"/>
        <v/>
      </c>
      <c r="AP961" s="285" t="str">
        <f t="shared" si="545"/>
        <v/>
      </c>
      <c r="AQ961" s="285" t="str">
        <f t="shared" si="546"/>
        <v/>
      </c>
      <c r="AR961" s="182" t="str">
        <f t="shared" si="547"/>
        <v/>
      </c>
      <c r="AS961" s="182" t="str">
        <f t="shared" si="548"/>
        <v/>
      </c>
      <c r="AT961" s="182" t="str">
        <f t="shared" si="549"/>
        <v/>
      </c>
      <c r="AU961" s="182" t="str">
        <f t="shared" si="550"/>
        <v/>
      </c>
      <c r="AV961" s="182" t="str">
        <f t="shared" si="551"/>
        <v/>
      </c>
      <c r="AW961" s="182" t="str">
        <f t="shared" si="552"/>
        <v/>
      </c>
      <c r="AX961" s="182" t="str">
        <f t="shared" si="553"/>
        <v/>
      </c>
      <c r="AY961" s="182" t="str">
        <f t="shared" si="554"/>
        <v/>
      </c>
      <c r="AZ961" s="182" t="str">
        <f t="shared" si="555"/>
        <v/>
      </c>
      <c r="BA961" s="182" t="str">
        <f t="shared" si="556"/>
        <v/>
      </c>
      <c r="BB961" s="182" t="str">
        <f t="shared" si="557"/>
        <v/>
      </c>
      <c r="BC961" s="182" t="str">
        <f t="shared" si="558"/>
        <v/>
      </c>
      <c r="BD961" s="182" t="str">
        <f t="shared" si="559"/>
        <v/>
      </c>
      <c r="BE961" s="182" t="str">
        <f t="shared" si="560"/>
        <v/>
      </c>
      <c r="BF961" s="182" t="str">
        <f t="shared" si="561"/>
        <v/>
      </c>
      <c r="BG961" s="182" t="str">
        <f t="shared" si="562"/>
        <v/>
      </c>
      <c r="BH961" s="182" t="str">
        <f t="shared" si="563"/>
        <v/>
      </c>
      <c r="BI961" s="182" t="str">
        <f t="shared" si="564"/>
        <v/>
      </c>
      <c r="BJ961" s="182" t="str">
        <f t="shared" si="565"/>
        <v/>
      </c>
      <c r="BK961" s="182" t="str">
        <f t="shared" si="566"/>
        <v/>
      </c>
      <c r="BL961" s="182" t="str">
        <f t="shared" si="567"/>
        <v/>
      </c>
      <c r="BM961" s="182" t="str">
        <f t="shared" si="568"/>
        <v/>
      </c>
      <c r="BN961" s="182" t="str">
        <f t="shared" si="569"/>
        <v/>
      </c>
      <c r="BO961" s="182" t="str">
        <f t="shared" si="570"/>
        <v/>
      </c>
      <c r="BP961" s="182" t="str">
        <f t="shared" si="571"/>
        <v/>
      </c>
      <c r="BQ961" s="182" t="str">
        <f t="shared" si="572"/>
        <v/>
      </c>
      <c r="BR961" s="182" t="str">
        <f t="shared" si="573"/>
        <v/>
      </c>
      <c r="BS961" s="182" t="str">
        <f t="shared" si="574"/>
        <v/>
      </c>
      <c r="BT961" s="182" t="str">
        <f t="shared" si="575"/>
        <v/>
      </c>
      <c r="BU961" s="183" t="str">
        <f t="shared" si="576"/>
        <v/>
      </c>
      <c r="BV961" s="184" t="str">
        <f>IF('Cálculos '!C967="","",AVERAGE(AN961:BU961))</f>
        <v/>
      </c>
    </row>
    <row r="962" spans="2:74" ht="17.25" hidden="1" thickBot="1" x14ac:dyDescent="0.35">
      <c r="B962" s="165">
        <f t="shared" si="577"/>
        <v>960</v>
      </c>
      <c r="C962" s="171" t="str">
        <f>IF('Cálculos '!J968="","",'Cálculos '!J968)</f>
        <v/>
      </c>
      <c r="D962" s="172" t="str">
        <f>IF('Cálculos '!K968="","",'Cálculos '!K968)</f>
        <v/>
      </c>
      <c r="E962" s="172" t="str">
        <f>IF('Cálculos '!L968="","",'Cálculos '!L968)</f>
        <v/>
      </c>
      <c r="F962" s="172" t="str">
        <f>IF('Cálculos '!M968="","",'Cálculos '!M968)</f>
        <v/>
      </c>
      <c r="G962" s="172" t="str">
        <f>IF('Cálculos '!N968="","",'Cálculos '!N968)</f>
        <v/>
      </c>
      <c r="H962" s="172" t="str">
        <f>IF('Cálculos '!O968="","",'Cálculos '!O968)</f>
        <v/>
      </c>
      <c r="I962" s="172" t="str">
        <f>IF('Cálculos '!P968="","",'Cálculos '!P968)</f>
        <v/>
      </c>
      <c r="J962" s="172" t="str">
        <f>IF('Cálculos '!Q968="","",'Cálculos '!Q968)</f>
        <v/>
      </c>
      <c r="K962" s="172" t="str">
        <f>IF('Cálculos '!R968="","",'Cálculos '!R968)</f>
        <v/>
      </c>
      <c r="L962" s="172" t="str">
        <f>IF('Cálculos '!S968="","",'Cálculos '!S968)</f>
        <v/>
      </c>
      <c r="M962" s="172" t="str">
        <f>IF('Cálculos '!T968="","",'Cálculos '!T968)</f>
        <v/>
      </c>
      <c r="N962" s="172" t="str">
        <f>IF('Cálculos '!U968="","",'Cálculos '!U968)</f>
        <v/>
      </c>
      <c r="O962" s="172" t="str">
        <f>IF('Cálculos '!V968="","",'Cálculos '!V968)</f>
        <v/>
      </c>
      <c r="P962" s="172" t="str">
        <f>IF('Cálculos '!W968="","",'Cálculos '!W968)</f>
        <v/>
      </c>
      <c r="Q962" s="172" t="str">
        <f>IF('Cálculos '!X968="","",'Cálculos '!X968)</f>
        <v/>
      </c>
      <c r="R962" s="172" t="str">
        <f>IF('Cálculos '!Y968="","",'Cálculos '!Y968)</f>
        <v/>
      </c>
      <c r="S962" s="172" t="str">
        <f>IF('Cálculos '!Z968="","",'Cálculos '!Z968)</f>
        <v/>
      </c>
      <c r="T962" s="172" t="str">
        <f>IF('Cálculos '!AA968="","",'Cálculos '!AA968)</f>
        <v/>
      </c>
      <c r="U962" s="172" t="str">
        <f>IF('Cálculos '!AB968="","",'Cálculos '!AB968)</f>
        <v/>
      </c>
      <c r="V962" s="172" t="str">
        <f>IF('Cálculos '!AC968="","",'Cálculos '!AC968)</f>
        <v/>
      </c>
      <c r="W962" s="172" t="str">
        <f>IF('Cálculos '!AD968="","",'Cálculos '!AD968)</f>
        <v/>
      </c>
      <c r="X962" s="172" t="str">
        <f>IF('Cálculos '!AE968="","",'Cálculos '!AE968)</f>
        <v/>
      </c>
      <c r="Y962" s="172" t="str">
        <f>IF('Cálculos '!AF968="","",'Cálculos '!AF968)</f>
        <v/>
      </c>
      <c r="Z962" s="172" t="str">
        <f>IF('Cálculos '!AG968="","",'Cálculos '!AG968)</f>
        <v/>
      </c>
      <c r="AA962" s="172" t="str">
        <f>IF('Cálculos '!AH968="","",'Cálculos '!AH968)</f>
        <v/>
      </c>
      <c r="AB962" s="172" t="str">
        <f>IF('Cálculos '!AI968="","",'Cálculos '!AI968)</f>
        <v/>
      </c>
      <c r="AC962" s="172" t="str">
        <f>IF('Cálculos '!AJ968="","",'Cálculos '!AJ968)</f>
        <v/>
      </c>
      <c r="AD962" s="172" t="str">
        <f>IF('Cálculos '!AK968="","",'Cálculos '!AK968)</f>
        <v/>
      </c>
      <c r="AE962" s="172" t="str">
        <f>IF('Cálculos '!AL968="","",'Cálculos '!AL968)</f>
        <v/>
      </c>
      <c r="AF962" s="172" t="str">
        <f>IF('Cálculos '!AM968="","",'Cálculos '!AM968)</f>
        <v/>
      </c>
      <c r="AG962" s="172" t="str">
        <f>IF('Cálculos '!AN968="","",'Cálculos '!AN968)</f>
        <v/>
      </c>
      <c r="AH962" s="172" t="str">
        <f>IF('Cálculos '!AO968="","",'Cálculos '!AO968)</f>
        <v/>
      </c>
      <c r="AI962" s="172" t="str">
        <f>IF('Cálculos '!AP968="","",'Cálculos '!AP968)</f>
        <v/>
      </c>
      <c r="AJ962" s="443" t="str">
        <f>IF('Cálculos '!AQ968="","",'Cálculos '!AQ968)</f>
        <v/>
      </c>
      <c r="AK962" s="446" t="str">
        <f>IF('Cálculos '!D968="","",AVERAGE(C962:AJ962))</f>
        <v/>
      </c>
      <c r="AM962" s="181">
        <f t="shared" si="542"/>
        <v>960</v>
      </c>
      <c r="AN962" s="284" t="str">
        <f t="shared" si="543"/>
        <v/>
      </c>
      <c r="AO962" s="285" t="str">
        <f t="shared" si="544"/>
        <v/>
      </c>
      <c r="AP962" s="285" t="str">
        <f t="shared" si="545"/>
        <v/>
      </c>
      <c r="AQ962" s="285" t="str">
        <f t="shared" si="546"/>
        <v/>
      </c>
      <c r="AR962" s="182" t="str">
        <f t="shared" si="547"/>
        <v/>
      </c>
      <c r="AS962" s="182" t="str">
        <f t="shared" si="548"/>
        <v/>
      </c>
      <c r="AT962" s="182" t="str">
        <f t="shared" si="549"/>
        <v/>
      </c>
      <c r="AU962" s="182" t="str">
        <f t="shared" si="550"/>
        <v/>
      </c>
      <c r="AV962" s="182" t="str">
        <f t="shared" si="551"/>
        <v/>
      </c>
      <c r="AW962" s="182" t="str">
        <f t="shared" si="552"/>
        <v/>
      </c>
      <c r="AX962" s="182" t="str">
        <f t="shared" si="553"/>
        <v/>
      </c>
      <c r="AY962" s="182" t="str">
        <f t="shared" si="554"/>
        <v/>
      </c>
      <c r="AZ962" s="182" t="str">
        <f t="shared" si="555"/>
        <v/>
      </c>
      <c r="BA962" s="182" t="str">
        <f t="shared" si="556"/>
        <v/>
      </c>
      <c r="BB962" s="182" t="str">
        <f t="shared" si="557"/>
        <v/>
      </c>
      <c r="BC962" s="182" t="str">
        <f t="shared" si="558"/>
        <v/>
      </c>
      <c r="BD962" s="182" t="str">
        <f t="shared" si="559"/>
        <v/>
      </c>
      <c r="BE962" s="182" t="str">
        <f t="shared" si="560"/>
        <v/>
      </c>
      <c r="BF962" s="182" t="str">
        <f t="shared" si="561"/>
        <v/>
      </c>
      <c r="BG962" s="182" t="str">
        <f t="shared" si="562"/>
        <v/>
      </c>
      <c r="BH962" s="182" t="str">
        <f t="shared" si="563"/>
        <v/>
      </c>
      <c r="BI962" s="182" t="str">
        <f t="shared" si="564"/>
        <v/>
      </c>
      <c r="BJ962" s="182" t="str">
        <f t="shared" si="565"/>
        <v/>
      </c>
      <c r="BK962" s="182" t="str">
        <f t="shared" si="566"/>
        <v/>
      </c>
      <c r="BL962" s="182" t="str">
        <f t="shared" si="567"/>
        <v/>
      </c>
      <c r="BM962" s="182" t="str">
        <f t="shared" si="568"/>
        <v/>
      </c>
      <c r="BN962" s="182" t="str">
        <f t="shared" si="569"/>
        <v/>
      </c>
      <c r="BO962" s="182" t="str">
        <f t="shared" si="570"/>
        <v/>
      </c>
      <c r="BP962" s="182" t="str">
        <f t="shared" si="571"/>
        <v/>
      </c>
      <c r="BQ962" s="182" t="str">
        <f t="shared" si="572"/>
        <v/>
      </c>
      <c r="BR962" s="182" t="str">
        <f t="shared" si="573"/>
        <v/>
      </c>
      <c r="BS962" s="182" t="str">
        <f t="shared" si="574"/>
        <v/>
      </c>
      <c r="BT962" s="182" t="str">
        <f t="shared" si="575"/>
        <v/>
      </c>
      <c r="BU962" s="183" t="str">
        <f t="shared" si="576"/>
        <v/>
      </c>
      <c r="BV962" s="184" t="str">
        <f>IF('Cálculos '!C968="","",AVERAGE(AN962:BU962))</f>
        <v/>
      </c>
    </row>
    <row r="963" spans="2:74" ht="17.25" hidden="1" thickBot="1" x14ac:dyDescent="0.35">
      <c r="B963" s="165">
        <f t="shared" si="577"/>
        <v>961</v>
      </c>
      <c r="C963" s="171" t="str">
        <f>IF('Cálculos '!J969="","",'Cálculos '!J969)</f>
        <v/>
      </c>
      <c r="D963" s="172" t="str">
        <f>IF('Cálculos '!K969="","",'Cálculos '!K969)</f>
        <v/>
      </c>
      <c r="E963" s="172" t="str">
        <f>IF('Cálculos '!L969="","",'Cálculos '!L969)</f>
        <v/>
      </c>
      <c r="F963" s="172" t="str">
        <f>IF('Cálculos '!M969="","",'Cálculos '!M969)</f>
        <v/>
      </c>
      <c r="G963" s="172" t="str">
        <f>IF('Cálculos '!N969="","",'Cálculos '!N969)</f>
        <v/>
      </c>
      <c r="H963" s="172" t="str">
        <f>IF('Cálculos '!O969="","",'Cálculos '!O969)</f>
        <v/>
      </c>
      <c r="I963" s="172" t="str">
        <f>IF('Cálculos '!P969="","",'Cálculos '!P969)</f>
        <v/>
      </c>
      <c r="J963" s="172" t="str">
        <f>IF('Cálculos '!Q969="","",'Cálculos '!Q969)</f>
        <v/>
      </c>
      <c r="K963" s="172" t="str">
        <f>IF('Cálculos '!R969="","",'Cálculos '!R969)</f>
        <v/>
      </c>
      <c r="L963" s="172" t="str">
        <f>IF('Cálculos '!S969="","",'Cálculos '!S969)</f>
        <v/>
      </c>
      <c r="M963" s="172" t="str">
        <f>IF('Cálculos '!T969="","",'Cálculos '!T969)</f>
        <v/>
      </c>
      <c r="N963" s="172" t="str">
        <f>IF('Cálculos '!U969="","",'Cálculos '!U969)</f>
        <v/>
      </c>
      <c r="O963" s="172" t="str">
        <f>IF('Cálculos '!V969="","",'Cálculos '!V969)</f>
        <v/>
      </c>
      <c r="P963" s="172" t="str">
        <f>IF('Cálculos '!W969="","",'Cálculos '!W969)</f>
        <v/>
      </c>
      <c r="Q963" s="172" t="str">
        <f>IF('Cálculos '!X969="","",'Cálculos '!X969)</f>
        <v/>
      </c>
      <c r="R963" s="172" t="str">
        <f>IF('Cálculos '!Y969="","",'Cálculos '!Y969)</f>
        <v/>
      </c>
      <c r="S963" s="172" t="str">
        <f>IF('Cálculos '!Z969="","",'Cálculos '!Z969)</f>
        <v/>
      </c>
      <c r="T963" s="172" t="str">
        <f>IF('Cálculos '!AA969="","",'Cálculos '!AA969)</f>
        <v/>
      </c>
      <c r="U963" s="172" t="str">
        <f>IF('Cálculos '!AB969="","",'Cálculos '!AB969)</f>
        <v/>
      </c>
      <c r="V963" s="172" t="str">
        <f>IF('Cálculos '!AC969="","",'Cálculos '!AC969)</f>
        <v/>
      </c>
      <c r="W963" s="172" t="str">
        <f>IF('Cálculos '!AD969="","",'Cálculos '!AD969)</f>
        <v/>
      </c>
      <c r="X963" s="172" t="str">
        <f>IF('Cálculos '!AE969="","",'Cálculos '!AE969)</f>
        <v/>
      </c>
      <c r="Y963" s="172" t="str">
        <f>IF('Cálculos '!AF969="","",'Cálculos '!AF969)</f>
        <v/>
      </c>
      <c r="Z963" s="172" t="str">
        <f>IF('Cálculos '!AG969="","",'Cálculos '!AG969)</f>
        <v/>
      </c>
      <c r="AA963" s="172" t="str">
        <f>IF('Cálculos '!AH969="","",'Cálculos '!AH969)</f>
        <v/>
      </c>
      <c r="AB963" s="172" t="str">
        <f>IF('Cálculos '!AI969="","",'Cálculos '!AI969)</f>
        <v/>
      </c>
      <c r="AC963" s="172" t="str">
        <f>IF('Cálculos '!AJ969="","",'Cálculos '!AJ969)</f>
        <v/>
      </c>
      <c r="AD963" s="172" t="str">
        <f>IF('Cálculos '!AK969="","",'Cálculos '!AK969)</f>
        <v/>
      </c>
      <c r="AE963" s="172" t="str">
        <f>IF('Cálculos '!AL969="","",'Cálculos '!AL969)</f>
        <v/>
      </c>
      <c r="AF963" s="172" t="str">
        <f>IF('Cálculos '!AM969="","",'Cálculos '!AM969)</f>
        <v/>
      </c>
      <c r="AG963" s="172" t="str">
        <f>IF('Cálculos '!AN969="","",'Cálculos '!AN969)</f>
        <v/>
      </c>
      <c r="AH963" s="172" t="str">
        <f>IF('Cálculos '!AO969="","",'Cálculos '!AO969)</f>
        <v/>
      </c>
      <c r="AI963" s="172" t="str">
        <f>IF('Cálculos '!AP969="","",'Cálculos '!AP969)</f>
        <v/>
      </c>
      <c r="AJ963" s="443" t="str">
        <f>IF('Cálculos '!AQ969="","",'Cálculos '!AQ969)</f>
        <v/>
      </c>
      <c r="AK963" s="446" t="str">
        <f>IF('Cálculos '!D969="","",AVERAGE(C963:AJ963))</f>
        <v/>
      </c>
      <c r="AM963" s="181">
        <f t="shared" si="542"/>
        <v>961</v>
      </c>
      <c r="AN963" s="284" t="str">
        <f t="shared" si="543"/>
        <v/>
      </c>
      <c r="AO963" s="285" t="str">
        <f t="shared" si="544"/>
        <v/>
      </c>
      <c r="AP963" s="285" t="str">
        <f t="shared" si="545"/>
        <v/>
      </c>
      <c r="AQ963" s="285" t="str">
        <f t="shared" si="546"/>
        <v/>
      </c>
      <c r="AR963" s="182" t="str">
        <f t="shared" si="547"/>
        <v/>
      </c>
      <c r="AS963" s="182" t="str">
        <f t="shared" si="548"/>
        <v/>
      </c>
      <c r="AT963" s="182" t="str">
        <f t="shared" si="549"/>
        <v/>
      </c>
      <c r="AU963" s="182" t="str">
        <f t="shared" si="550"/>
        <v/>
      </c>
      <c r="AV963" s="182" t="str">
        <f t="shared" si="551"/>
        <v/>
      </c>
      <c r="AW963" s="182" t="str">
        <f t="shared" si="552"/>
        <v/>
      </c>
      <c r="AX963" s="182" t="str">
        <f t="shared" si="553"/>
        <v/>
      </c>
      <c r="AY963" s="182" t="str">
        <f t="shared" si="554"/>
        <v/>
      </c>
      <c r="AZ963" s="182" t="str">
        <f t="shared" si="555"/>
        <v/>
      </c>
      <c r="BA963" s="182" t="str">
        <f t="shared" si="556"/>
        <v/>
      </c>
      <c r="BB963" s="182" t="str">
        <f t="shared" si="557"/>
        <v/>
      </c>
      <c r="BC963" s="182" t="str">
        <f t="shared" si="558"/>
        <v/>
      </c>
      <c r="BD963" s="182" t="str">
        <f t="shared" si="559"/>
        <v/>
      </c>
      <c r="BE963" s="182" t="str">
        <f t="shared" si="560"/>
        <v/>
      </c>
      <c r="BF963" s="182" t="str">
        <f t="shared" si="561"/>
        <v/>
      </c>
      <c r="BG963" s="182" t="str">
        <f t="shared" si="562"/>
        <v/>
      </c>
      <c r="BH963" s="182" t="str">
        <f t="shared" si="563"/>
        <v/>
      </c>
      <c r="BI963" s="182" t="str">
        <f t="shared" si="564"/>
        <v/>
      </c>
      <c r="BJ963" s="182" t="str">
        <f t="shared" si="565"/>
        <v/>
      </c>
      <c r="BK963" s="182" t="str">
        <f t="shared" si="566"/>
        <v/>
      </c>
      <c r="BL963" s="182" t="str">
        <f t="shared" si="567"/>
        <v/>
      </c>
      <c r="BM963" s="182" t="str">
        <f t="shared" si="568"/>
        <v/>
      </c>
      <c r="BN963" s="182" t="str">
        <f t="shared" si="569"/>
        <v/>
      </c>
      <c r="BO963" s="182" t="str">
        <f t="shared" si="570"/>
        <v/>
      </c>
      <c r="BP963" s="182" t="str">
        <f t="shared" si="571"/>
        <v/>
      </c>
      <c r="BQ963" s="182" t="str">
        <f t="shared" si="572"/>
        <v/>
      </c>
      <c r="BR963" s="182" t="str">
        <f t="shared" si="573"/>
        <v/>
      </c>
      <c r="BS963" s="182" t="str">
        <f t="shared" si="574"/>
        <v/>
      </c>
      <c r="BT963" s="182" t="str">
        <f t="shared" si="575"/>
        <v/>
      </c>
      <c r="BU963" s="183" t="str">
        <f t="shared" si="576"/>
        <v/>
      </c>
      <c r="BV963" s="184" t="str">
        <f>IF('Cálculos '!C969="","",AVERAGE(AN963:BU963))</f>
        <v/>
      </c>
    </row>
    <row r="964" spans="2:74" ht="17.25" hidden="1" thickBot="1" x14ac:dyDescent="0.35">
      <c r="B964" s="165">
        <f t="shared" si="577"/>
        <v>962</v>
      </c>
      <c r="C964" s="171" t="str">
        <f>IF('Cálculos '!J970="","",'Cálculos '!J970)</f>
        <v/>
      </c>
      <c r="D964" s="172" t="str">
        <f>IF('Cálculos '!K970="","",'Cálculos '!K970)</f>
        <v/>
      </c>
      <c r="E964" s="172" t="str">
        <f>IF('Cálculos '!L970="","",'Cálculos '!L970)</f>
        <v/>
      </c>
      <c r="F964" s="172" t="str">
        <f>IF('Cálculos '!M970="","",'Cálculos '!M970)</f>
        <v/>
      </c>
      <c r="G964" s="172" t="str">
        <f>IF('Cálculos '!N970="","",'Cálculos '!N970)</f>
        <v/>
      </c>
      <c r="H964" s="172" t="str">
        <f>IF('Cálculos '!O970="","",'Cálculos '!O970)</f>
        <v/>
      </c>
      <c r="I964" s="172" t="str">
        <f>IF('Cálculos '!P970="","",'Cálculos '!P970)</f>
        <v/>
      </c>
      <c r="J964" s="172" t="str">
        <f>IF('Cálculos '!Q970="","",'Cálculos '!Q970)</f>
        <v/>
      </c>
      <c r="K964" s="172" t="str">
        <f>IF('Cálculos '!R970="","",'Cálculos '!R970)</f>
        <v/>
      </c>
      <c r="L964" s="172" t="str">
        <f>IF('Cálculos '!S970="","",'Cálculos '!S970)</f>
        <v/>
      </c>
      <c r="M964" s="172" t="str">
        <f>IF('Cálculos '!T970="","",'Cálculos '!T970)</f>
        <v/>
      </c>
      <c r="N964" s="172" t="str">
        <f>IF('Cálculos '!U970="","",'Cálculos '!U970)</f>
        <v/>
      </c>
      <c r="O964" s="172" t="str">
        <f>IF('Cálculos '!V970="","",'Cálculos '!V970)</f>
        <v/>
      </c>
      <c r="P964" s="172" t="str">
        <f>IF('Cálculos '!W970="","",'Cálculos '!W970)</f>
        <v/>
      </c>
      <c r="Q964" s="172" t="str">
        <f>IF('Cálculos '!X970="","",'Cálculos '!X970)</f>
        <v/>
      </c>
      <c r="R964" s="172" t="str">
        <f>IF('Cálculos '!Y970="","",'Cálculos '!Y970)</f>
        <v/>
      </c>
      <c r="S964" s="172" t="str">
        <f>IF('Cálculos '!Z970="","",'Cálculos '!Z970)</f>
        <v/>
      </c>
      <c r="T964" s="172" t="str">
        <f>IF('Cálculos '!AA970="","",'Cálculos '!AA970)</f>
        <v/>
      </c>
      <c r="U964" s="172" t="str">
        <f>IF('Cálculos '!AB970="","",'Cálculos '!AB970)</f>
        <v/>
      </c>
      <c r="V964" s="172" t="str">
        <f>IF('Cálculos '!AC970="","",'Cálculos '!AC970)</f>
        <v/>
      </c>
      <c r="W964" s="172" t="str">
        <f>IF('Cálculos '!AD970="","",'Cálculos '!AD970)</f>
        <v/>
      </c>
      <c r="X964" s="172" t="str">
        <f>IF('Cálculos '!AE970="","",'Cálculos '!AE970)</f>
        <v/>
      </c>
      <c r="Y964" s="172" t="str">
        <f>IF('Cálculos '!AF970="","",'Cálculos '!AF970)</f>
        <v/>
      </c>
      <c r="Z964" s="172" t="str">
        <f>IF('Cálculos '!AG970="","",'Cálculos '!AG970)</f>
        <v/>
      </c>
      <c r="AA964" s="172" t="str">
        <f>IF('Cálculos '!AH970="","",'Cálculos '!AH970)</f>
        <v/>
      </c>
      <c r="AB964" s="172" t="str">
        <f>IF('Cálculos '!AI970="","",'Cálculos '!AI970)</f>
        <v/>
      </c>
      <c r="AC964" s="172" t="str">
        <f>IF('Cálculos '!AJ970="","",'Cálculos '!AJ970)</f>
        <v/>
      </c>
      <c r="AD964" s="172" t="str">
        <f>IF('Cálculos '!AK970="","",'Cálculos '!AK970)</f>
        <v/>
      </c>
      <c r="AE964" s="172" t="str">
        <f>IF('Cálculos '!AL970="","",'Cálculos '!AL970)</f>
        <v/>
      </c>
      <c r="AF964" s="172" t="str">
        <f>IF('Cálculos '!AM970="","",'Cálculos '!AM970)</f>
        <v/>
      </c>
      <c r="AG964" s="172" t="str">
        <f>IF('Cálculos '!AN970="","",'Cálculos '!AN970)</f>
        <v/>
      </c>
      <c r="AH964" s="172" t="str">
        <f>IF('Cálculos '!AO970="","",'Cálculos '!AO970)</f>
        <v/>
      </c>
      <c r="AI964" s="172" t="str">
        <f>IF('Cálculos '!AP970="","",'Cálculos '!AP970)</f>
        <v/>
      </c>
      <c r="AJ964" s="443" t="str">
        <f>IF('Cálculos '!AQ970="","",'Cálculos '!AQ970)</f>
        <v/>
      </c>
      <c r="AK964" s="446" t="str">
        <f>IF('Cálculos '!D970="","",AVERAGE(C964:AJ964))</f>
        <v/>
      </c>
      <c r="AM964" s="181">
        <f t="shared" si="542"/>
        <v>962</v>
      </c>
      <c r="AN964" s="284" t="str">
        <f t="shared" si="543"/>
        <v/>
      </c>
      <c r="AO964" s="285" t="str">
        <f t="shared" si="544"/>
        <v/>
      </c>
      <c r="AP964" s="285" t="str">
        <f t="shared" si="545"/>
        <v/>
      </c>
      <c r="AQ964" s="285" t="str">
        <f t="shared" si="546"/>
        <v/>
      </c>
      <c r="AR964" s="182" t="str">
        <f t="shared" si="547"/>
        <v/>
      </c>
      <c r="AS964" s="182" t="str">
        <f t="shared" si="548"/>
        <v/>
      </c>
      <c r="AT964" s="182" t="str">
        <f t="shared" si="549"/>
        <v/>
      </c>
      <c r="AU964" s="182" t="str">
        <f t="shared" si="550"/>
        <v/>
      </c>
      <c r="AV964" s="182" t="str">
        <f t="shared" si="551"/>
        <v/>
      </c>
      <c r="AW964" s="182" t="str">
        <f t="shared" si="552"/>
        <v/>
      </c>
      <c r="AX964" s="182" t="str">
        <f t="shared" si="553"/>
        <v/>
      </c>
      <c r="AY964" s="182" t="str">
        <f t="shared" si="554"/>
        <v/>
      </c>
      <c r="AZ964" s="182" t="str">
        <f t="shared" si="555"/>
        <v/>
      </c>
      <c r="BA964" s="182" t="str">
        <f t="shared" si="556"/>
        <v/>
      </c>
      <c r="BB964" s="182" t="str">
        <f t="shared" si="557"/>
        <v/>
      </c>
      <c r="BC964" s="182" t="str">
        <f t="shared" si="558"/>
        <v/>
      </c>
      <c r="BD964" s="182" t="str">
        <f t="shared" si="559"/>
        <v/>
      </c>
      <c r="BE964" s="182" t="str">
        <f t="shared" si="560"/>
        <v/>
      </c>
      <c r="BF964" s="182" t="str">
        <f t="shared" si="561"/>
        <v/>
      </c>
      <c r="BG964" s="182" t="str">
        <f t="shared" si="562"/>
        <v/>
      </c>
      <c r="BH964" s="182" t="str">
        <f t="shared" si="563"/>
        <v/>
      </c>
      <c r="BI964" s="182" t="str">
        <f t="shared" si="564"/>
        <v/>
      </c>
      <c r="BJ964" s="182" t="str">
        <f t="shared" si="565"/>
        <v/>
      </c>
      <c r="BK964" s="182" t="str">
        <f t="shared" si="566"/>
        <v/>
      </c>
      <c r="BL964" s="182" t="str">
        <f t="shared" si="567"/>
        <v/>
      </c>
      <c r="BM964" s="182" t="str">
        <f t="shared" si="568"/>
        <v/>
      </c>
      <c r="BN964" s="182" t="str">
        <f t="shared" si="569"/>
        <v/>
      </c>
      <c r="BO964" s="182" t="str">
        <f t="shared" si="570"/>
        <v/>
      </c>
      <c r="BP964" s="182" t="str">
        <f t="shared" si="571"/>
        <v/>
      </c>
      <c r="BQ964" s="182" t="str">
        <f t="shared" si="572"/>
        <v/>
      </c>
      <c r="BR964" s="182" t="str">
        <f t="shared" si="573"/>
        <v/>
      </c>
      <c r="BS964" s="182" t="str">
        <f t="shared" si="574"/>
        <v/>
      </c>
      <c r="BT964" s="182" t="str">
        <f t="shared" si="575"/>
        <v/>
      </c>
      <c r="BU964" s="183" t="str">
        <f t="shared" si="576"/>
        <v/>
      </c>
      <c r="BV964" s="184" t="str">
        <f>IF('Cálculos '!C970="","",AVERAGE(AN964:BU964))</f>
        <v/>
      </c>
    </row>
    <row r="965" spans="2:74" ht="17.25" hidden="1" thickBot="1" x14ac:dyDescent="0.35">
      <c r="B965" s="165">
        <f t="shared" si="577"/>
        <v>963</v>
      </c>
      <c r="C965" s="171" t="str">
        <f>IF('Cálculos '!J971="","",'Cálculos '!J971)</f>
        <v/>
      </c>
      <c r="D965" s="172" t="str">
        <f>IF('Cálculos '!K971="","",'Cálculos '!K971)</f>
        <v/>
      </c>
      <c r="E965" s="172" t="str">
        <f>IF('Cálculos '!L971="","",'Cálculos '!L971)</f>
        <v/>
      </c>
      <c r="F965" s="172" t="str">
        <f>IF('Cálculos '!M971="","",'Cálculos '!M971)</f>
        <v/>
      </c>
      <c r="G965" s="172" t="str">
        <f>IF('Cálculos '!N971="","",'Cálculos '!N971)</f>
        <v/>
      </c>
      <c r="H965" s="172" t="str">
        <f>IF('Cálculos '!O971="","",'Cálculos '!O971)</f>
        <v/>
      </c>
      <c r="I965" s="172" t="str">
        <f>IF('Cálculos '!P971="","",'Cálculos '!P971)</f>
        <v/>
      </c>
      <c r="J965" s="172" t="str">
        <f>IF('Cálculos '!Q971="","",'Cálculos '!Q971)</f>
        <v/>
      </c>
      <c r="K965" s="172" t="str">
        <f>IF('Cálculos '!R971="","",'Cálculos '!R971)</f>
        <v/>
      </c>
      <c r="L965" s="172" t="str">
        <f>IF('Cálculos '!S971="","",'Cálculos '!S971)</f>
        <v/>
      </c>
      <c r="M965" s="172" t="str">
        <f>IF('Cálculos '!T971="","",'Cálculos '!T971)</f>
        <v/>
      </c>
      <c r="N965" s="172" t="str">
        <f>IF('Cálculos '!U971="","",'Cálculos '!U971)</f>
        <v/>
      </c>
      <c r="O965" s="172" t="str">
        <f>IF('Cálculos '!V971="","",'Cálculos '!V971)</f>
        <v/>
      </c>
      <c r="P965" s="172" t="str">
        <f>IF('Cálculos '!W971="","",'Cálculos '!W971)</f>
        <v/>
      </c>
      <c r="Q965" s="172" t="str">
        <f>IF('Cálculos '!X971="","",'Cálculos '!X971)</f>
        <v/>
      </c>
      <c r="R965" s="172" t="str">
        <f>IF('Cálculos '!Y971="","",'Cálculos '!Y971)</f>
        <v/>
      </c>
      <c r="S965" s="172" t="str">
        <f>IF('Cálculos '!Z971="","",'Cálculos '!Z971)</f>
        <v/>
      </c>
      <c r="T965" s="172" t="str">
        <f>IF('Cálculos '!AA971="","",'Cálculos '!AA971)</f>
        <v/>
      </c>
      <c r="U965" s="172" t="str">
        <f>IF('Cálculos '!AB971="","",'Cálculos '!AB971)</f>
        <v/>
      </c>
      <c r="V965" s="172" t="str">
        <f>IF('Cálculos '!AC971="","",'Cálculos '!AC971)</f>
        <v/>
      </c>
      <c r="W965" s="172" t="str">
        <f>IF('Cálculos '!AD971="","",'Cálculos '!AD971)</f>
        <v/>
      </c>
      <c r="X965" s="172" t="str">
        <f>IF('Cálculos '!AE971="","",'Cálculos '!AE971)</f>
        <v/>
      </c>
      <c r="Y965" s="172" t="str">
        <f>IF('Cálculos '!AF971="","",'Cálculos '!AF971)</f>
        <v/>
      </c>
      <c r="Z965" s="172" t="str">
        <f>IF('Cálculos '!AG971="","",'Cálculos '!AG971)</f>
        <v/>
      </c>
      <c r="AA965" s="172" t="str">
        <f>IF('Cálculos '!AH971="","",'Cálculos '!AH971)</f>
        <v/>
      </c>
      <c r="AB965" s="172" t="str">
        <f>IF('Cálculos '!AI971="","",'Cálculos '!AI971)</f>
        <v/>
      </c>
      <c r="AC965" s="172" t="str">
        <f>IF('Cálculos '!AJ971="","",'Cálculos '!AJ971)</f>
        <v/>
      </c>
      <c r="AD965" s="172" t="str">
        <f>IF('Cálculos '!AK971="","",'Cálculos '!AK971)</f>
        <v/>
      </c>
      <c r="AE965" s="172" t="str">
        <f>IF('Cálculos '!AL971="","",'Cálculos '!AL971)</f>
        <v/>
      </c>
      <c r="AF965" s="172" t="str">
        <f>IF('Cálculos '!AM971="","",'Cálculos '!AM971)</f>
        <v/>
      </c>
      <c r="AG965" s="172" t="str">
        <f>IF('Cálculos '!AN971="","",'Cálculos '!AN971)</f>
        <v/>
      </c>
      <c r="AH965" s="172" t="str">
        <f>IF('Cálculos '!AO971="","",'Cálculos '!AO971)</f>
        <v/>
      </c>
      <c r="AI965" s="172" t="str">
        <f>IF('Cálculos '!AP971="","",'Cálculos '!AP971)</f>
        <v/>
      </c>
      <c r="AJ965" s="443" t="str">
        <f>IF('Cálculos '!AQ971="","",'Cálculos '!AQ971)</f>
        <v/>
      </c>
      <c r="AK965" s="446" t="str">
        <f>IF('Cálculos '!D971="","",AVERAGE(C965:AJ965))</f>
        <v/>
      </c>
      <c r="AM965" s="181">
        <f t="shared" si="542"/>
        <v>963</v>
      </c>
      <c r="AN965" s="284" t="str">
        <f t="shared" si="543"/>
        <v/>
      </c>
      <c r="AO965" s="285" t="str">
        <f t="shared" si="544"/>
        <v/>
      </c>
      <c r="AP965" s="285" t="str">
        <f t="shared" si="545"/>
        <v/>
      </c>
      <c r="AQ965" s="285" t="str">
        <f t="shared" si="546"/>
        <v/>
      </c>
      <c r="AR965" s="182" t="str">
        <f t="shared" si="547"/>
        <v/>
      </c>
      <c r="AS965" s="182" t="str">
        <f t="shared" si="548"/>
        <v/>
      </c>
      <c r="AT965" s="182" t="str">
        <f t="shared" si="549"/>
        <v/>
      </c>
      <c r="AU965" s="182" t="str">
        <f t="shared" si="550"/>
        <v/>
      </c>
      <c r="AV965" s="182" t="str">
        <f t="shared" si="551"/>
        <v/>
      </c>
      <c r="AW965" s="182" t="str">
        <f t="shared" si="552"/>
        <v/>
      </c>
      <c r="AX965" s="182" t="str">
        <f t="shared" si="553"/>
        <v/>
      </c>
      <c r="AY965" s="182" t="str">
        <f t="shared" si="554"/>
        <v/>
      </c>
      <c r="AZ965" s="182" t="str">
        <f t="shared" si="555"/>
        <v/>
      </c>
      <c r="BA965" s="182" t="str">
        <f t="shared" si="556"/>
        <v/>
      </c>
      <c r="BB965" s="182" t="str">
        <f t="shared" si="557"/>
        <v/>
      </c>
      <c r="BC965" s="182" t="str">
        <f t="shared" si="558"/>
        <v/>
      </c>
      <c r="BD965" s="182" t="str">
        <f t="shared" si="559"/>
        <v/>
      </c>
      <c r="BE965" s="182" t="str">
        <f t="shared" si="560"/>
        <v/>
      </c>
      <c r="BF965" s="182" t="str">
        <f t="shared" si="561"/>
        <v/>
      </c>
      <c r="BG965" s="182" t="str">
        <f t="shared" si="562"/>
        <v/>
      </c>
      <c r="BH965" s="182" t="str">
        <f t="shared" si="563"/>
        <v/>
      </c>
      <c r="BI965" s="182" t="str">
        <f t="shared" si="564"/>
        <v/>
      </c>
      <c r="BJ965" s="182" t="str">
        <f t="shared" si="565"/>
        <v/>
      </c>
      <c r="BK965" s="182" t="str">
        <f t="shared" si="566"/>
        <v/>
      </c>
      <c r="BL965" s="182" t="str">
        <f t="shared" si="567"/>
        <v/>
      </c>
      <c r="BM965" s="182" t="str">
        <f t="shared" si="568"/>
        <v/>
      </c>
      <c r="BN965" s="182" t="str">
        <f t="shared" si="569"/>
        <v/>
      </c>
      <c r="BO965" s="182" t="str">
        <f t="shared" si="570"/>
        <v/>
      </c>
      <c r="BP965" s="182" t="str">
        <f t="shared" si="571"/>
        <v/>
      </c>
      <c r="BQ965" s="182" t="str">
        <f t="shared" si="572"/>
        <v/>
      </c>
      <c r="BR965" s="182" t="str">
        <f t="shared" si="573"/>
        <v/>
      </c>
      <c r="BS965" s="182" t="str">
        <f t="shared" si="574"/>
        <v/>
      </c>
      <c r="BT965" s="182" t="str">
        <f t="shared" si="575"/>
        <v/>
      </c>
      <c r="BU965" s="183" t="str">
        <f t="shared" si="576"/>
        <v/>
      </c>
      <c r="BV965" s="184" t="str">
        <f>IF('Cálculos '!C971="","",AVERAGE(AN965:BU965))</f>
        <v/>
      </c>
    </row>
    <row r="966" spans="2:74" ht="17.25" hidden="1" thickBot="1" x14ac:dyDescent="0.35">
      <c r="B966" s="165">
        <f t="shared" si="577"/>
        <v>964</v>
      </c>
      <c r="C966" s="171" t="str">
        <f>IF('Cálculos '!J972="","",'Cálculos '!J972)</f>
        <v/>
      </c>
      <c r="D966" s="172" t="str">
        <f>IF('Cálculos '!K972="","",'Cálculos '!K972)</f>
        <v/>
      </c>
      <c r="E966" s="172" t="str">
        <f>IF('Cálculos '!L972="","",'Cálculos '!L972)</f>
        <v/>
      </c>
      <c r="F966" s="172" t="str">
        <f>IF('Cálculos '!M972="","",'Cálculos '!M972)</f>
        <v/>
      </c>
      <c r="G966" s="172" t="str">
        <f>IF('Cálculos '!N972="","",'Cálculos '!N972)</f>
        <v/>
      </c>
      <c r="H966" s="172" t="str">
        <f>IF('Cálculos '!O972="","",'Cálculos '!O972)</f>
        <v/>
      </c>
      <c r="I966" s="172" t="str">
        <f>IF('Cálculos '!P972="","",'Cálculos '!P972)</f>
        <v/>
      </c>
      <c r="J966" s="172" t="str">
        <f>IF('Cálculos '!Q972="","",'Cálculos '!Q972)</f>
        <v/>
      </c>
      <c r="K966" s="172" t="str">
        <f>IF('Cálculos '!R972="","",'Cálculos '!R972)</f>
        <v/>
      </c>
      <c r="L966" s="172" t="str">
        <f>IF('Cálculos '!S972="","",'Cálculos '!S972)</f>
        <v/>
      </c>
      <c r="M966" s="172" t="str">
        <f>IF('Cálculos '!T972="","",'Cálculos '!T972)</f>
        <v/>
      </c>
      <c r="N966" s="172" t="str">
        <f>IF('Cálculos '!U972="","",'Cálculos '!U972)</f>
        <v/>
      </c>
      <c r="O966" s="172" t="str">
        <f>IF('Cálculos '!V972="","",'Cálculos '!V972)</f>
        <v/>
      </c>
      <c r="P966" s="172" t="str">
        <f>IF('Cálculos '!W972="","",'Cálculos '!W972)</f>
        <v/>
      </c>
      <c r="Q966" s="172" t="str">
        <f>IF('Cálculos '!X972="","",'Cálculos '!X972)</f>
        <v/>
      </c>
      <c r="R966" s="172" t="str">
        <f>IF('Cálculos '!Y972="","",'Cálculos '!Y972)</f>
        <v/>
      </c>
      <c r="S966" s="172" t="str">
        <f>IF('Cálculos '!Z972="","",'Cálculos '!Z972)</f>
        <v/>
      </c>
      <c r="T966" s="172" t="str">
        <f>IF('Cálculos '!AA972="","",'Cálculos '!AA972)</f>
        <v/>
      </c>
      <c r="U966" s="172" t="str">
        <f>IF('Cálculos '!AB972="","",'Cálculos '!AB972)</f>
        <v/>
      </c>
      <c r="V966" s="172" t="str">
        <f>IF('Cálculos '!AC972="","",'Cálculos '!AC972)</f>
        <v/>
      </c>
      <c r="W966" s="172" t="str">
        <f>IF('Cálculos '!AD972="","",'Cálculos '!AD972)</f>
        <v/>
      </c>
      <c r="X966" s="172" t="str">
        <f>IF('Cálculos '!AE972="","",'Cálculos '!AE972)</f>
        <v/>
      </c>
      <c r="Y966" s="172" t="str">
        <f>IF('Cálculos '!AF972="","",'Cálculos '!AF972)</f>
        <v/>
      </c>
      <c r="Z966" s="172" t="str">
        <f>IF('Cálculos '!AG972="","",'Cálculos '!AG972)</f>
        <v/>
      </c>
      <c r="AA966" s="172" t="str">
        <f>IF('Cálculos '!AH972="","",'Cálculos '!AH972)</f>
        <v/>
      </c>
      <c r="AB966" s="172" t="str">
        <f>IF('Cálculos '!AI972="","",'Cálculos '!AI972)</f>
        <v/>
      </c>
      <c r="AC966" s="172" t="str">
        <f>IF('Cálculos '!AJ972="","",'Cálculos '!AJ972)</f>
        <v/>
      </c>
      <c r="AD966" s="172" t="str">
        <f>IF('Cálculos '!AK972="","",'Cálculos '!AK972)</f>
        <v/>
      </c>
      <c r="AE966" s="172" t="str">
        <f>IF('Cálculos '!AL972="","",'Cálculos '!AL972)</f>
        <v/>
      </c>
      <c r="AF966" s="172" t="str">
        <f>IF('Cálculos '!AM972="","",'Cálculos '!AM972)</f>
        <v/>
      </c>
      <c r="AG966" s="172" t="str">
        <f>IF('Cálculos '!AN972="","",'Cálculos '!AN972)</f>
        <v/>
      </c>
      <c r="AH966" s="172" t="str">
        <f>IF('Cálculos '!AO972="","",'Cálculos '!AO972)</f>
        <v/>
      </c>
      <c r="AI966" s="172" t="str">
        <f>IF('Cálculos '!AP972="","",'Cálculos '!AP972)</f>
        <v/>
      </c>
      <c r="AJ966" s="443" t="str">
        <f>IF('Cálculos '!AQ972="","",'Cálculos '!AQ972)</f>
        <v/>
      </c>
      <c r="AK966" s="446" t="str">
        <f>IF('Cálculos '!D972="","",AVERAGE(C966:AJ966))</f>
        <v/>
      </c>
      <c r="AM966" s="181">
        <f t="shared" ref="AM966:AM1029" si="578">+AM965+1</f>
        <v>964</v>
      </c>
      <c r="AN966" s="284" t="str">
        <f t="shared" ref="AN966:AN1029" si="579">+IF(OR(C966=0,C966=""),"",SUM(C966-$AK966)/C966)</f>
        <v/>
      </c>
      <c r="AO966" s="285" t="str">
        <f t="shared" ref="AO966:AO1029" si="580">+IF(OR(D966=0,D966=""),"",SUM(D966-$AK966)/D966)</f>
        <v/>
      </c>
      <c r="AP966" s="285" t="str">
        <f t="shared" ref="AP966:AP1029" si="581">+IF(OR(E966=0,E966=""),"",SUM(E966-$AK966)/E966)</f>
        <v/>
      </c>
      <c r="AQ966" s="285" t="str">
        <f t="shared" ref="AQ966:AQ1029" si="582">+IF(OR(F966=0,F966=""),"",SUM(F966-$AK966)/F966)</f>
        <v/>
      </c>
      <c r="AR966" s="182" t="str">
        <f t="shared" ref="AR966:AR1029" si="583">+IF(OR(G966=0,G966=""),"",SUM(G966-$AK966)/G966)</f>
        <v/>
      </c>
      <c r="AS966" s="182" t="str">
        <f t="shared" ref="AS966:AS1029" si="584">+IF(OR(H966=0,H966=""),"",SUM(H966-$AK966)/H966)</f>
        <v/>
      </c>
      <c r="AT966" s="182" t="str">
        <f t="shared" ref="AT966:AT1029" si="585">+IF(OR(I966=0,I966=""),"",SUM(I966-$AK966)/I966)</f>
        <v/>
      </c>
      <c r="AU966" s="182" t="str">
        <f t="shared" ref="AU966:AU1029" si="586">+IF(OR(J966=0,J966=""),"",SUM(J966-$AK966)/J966)</f>
        <v/>
      </c>
      <c r="AV966" s="182" t="str">
        <f t="shared" ref="AV966:AV1029" si="587">+IF(OR(K966=0,K966=""),"",SUM(K966-$AK966)/K966)</f>
        <v/>
      </c>
      <c r="AW966" s="182" t="str">
        <f t="shared" ref="AW966:AW1029" si="588">+IF(OR(L966=0,L966=""),"",SUM(L966-$AK966)/L966)</f>
        <v/>
      </c>
      <c r="AX966" s="182" t="str">
        <f t="shared" ref="AX966:AX1029" si="589">+IF(OR(M966=0,M966=""),"",SUM(M966-$AK966)/M966)</f>
        <v/>
      </c>
      <c r="AY966" s="182" t="str">
        <f t="shared" ref="AY966:AY1029" si="590">+IF(OR(N966=0,N966=""),"",SUM(N966-$AK966)/N966)</f>
        <v/>
      </c>
      <c r="AZ966" s="182" t="str">
        <f t="shared" ref="AZ966:AZ1029" si="591">+IF(OR(O966=0,O966=""),"",SUM(O966-$AK966)/O966)</f>
        <v/>
      </c>
      <c r="BA966" s="182" t="str">
        <f t="shared" ref="BA966:BA1029" si="592">+IF(OR(P966=0,P966=""),"",SUM(P966-$AK966)/P966)</f>
        <v/>
      </c>
      <c r="BB966" s="182" t="str">
        <f t="shared" ref="BB966:BB1029" si="593">+IF(OR(Q966=0,Q966=""),"",SUM(Q966-$AK966)/Q966)</f>
        <v/>
      </c>
      <c r="BC966" s="182" t="str">
        <f t="shared" ref="BC966:BC1029" si="594">+IF(OR(R966=0,R966=""),"",SUM(R966-$AK966)/R966)</f>
        <v/>
      </c>
      <c r="BD966" s="182" t="str">
        <f t="shared" ref="BD966:BD1029" si="595">+IF(OR(S966=0,S966=""),"",SUM(S966-$AK966)/S966)</f>
        <v/>
      </c>
      <c r="BE966" s="182" t="str">
        <f t="shared" ref="BE966:BE1029" si="596">+IF(OR(T966=0,T966=""),"",SUM(T966-$AK966)/T966)</f>
        <v/>
      </c>
      <c r="BF966" s="182" t="str">
        <f t="shared" ref="BF966:BF1029" si="597">+IF(OR(U966=0,U966=""),"",SUM(U966-$AK966)/U966)</f>
        <v/>
      </c>
      <c r="BG966" s="182" t="str">
        <f t="shared" ref="BG966:BG1029" si="598">+IF(OR(V966=0,V966=""),"",SUM(V966-$AK966)/V966)</f>
        <v/>
      </c>
      <c r="BH966" s="182" t="str">
        <f t="shared" ref="BH966:BH1029" si="599">+IF(OR(W966=0,W966=""),"",SUM(W966-$AK966)/W966)</f>
        <v/>
      </c>
      <c r="BI966" s="182" t="str">
        <f t="shared" ref="BI966:BI1029" si="600">+IF(OR(X966=0,X966=""),"",SUM(X966-$AK966)/X966)</f>
        <v/>
      </c>
      <c r="BJ966" s="182" t="str">
        <f t="shared" ref="BJ966:BJ1029" si="601">+IF(OR(Y966=0,Y966=""),"",SUM(Y966-$AK966)/Y966)</f>
        <v/>
      </c>
      <c r="BK966" s="182" t="str">
        <f t="shared" ref="BK966:BK1029" si="602">+IF(OR(Z966=0,Z966=""),"",SUM(Z966-$AK966)/Z966)</f>
        <v/>
      </c>
      <c r="BL966" s="182" t="str">
        <f t="shared" ref="BL966:BL1029" si="603">+IF(OR(AA966=0,AA966=""),"",SUM(AA966-$AK966)/AA966)</f>
        <v/>
      </c>
      <c r="BM966" s="182" t="str">
        <f t="shared" ref="BM966:BM1029" si="604">+IF(OR(AB966=0,AB966=""),"",SUM(AB966-$AK966)/AB966)</f>
        <v/>
      </c>
      <c r="BN966" s="182" t="str">
        <f t="shared" ref="BN966:BN1029" si="605">+IF(OR(AC966=0,AC966=""),"",SUM(AC966-$AK966)/AC966)</f>
        <v/>
      </c>
      <c r="BO966" s="182" t="str">
        <f t="shared" ref="BO966:BO1029" si="606">+IF(OR(AD966=0,AD966=""),"",SUM(AD966-$AK966)/AD966)</f>
        <v/>
      </c>
      <c r="BP966" s="182" t="str">
        <f t="shared" ref="BP966:BP1029" si="607">+IF(OR(AE966=0,AE966=""),"",SUM(AE966-$AK966)/AE966)</f>
        <v/>
      </c>
      <c r="BQ966" s="182" t="str">
        <f t="shared" ref="BQ966:BQ1029" si="608">+IF(OR(AF966=0,AF966=""),"",SUM(AF966-$AK966)/AF966)</f>
        <v/>
      </c>
      <c r="BR966" s="182" t="str">
        <f t="shared" ref="BR966:BR1029" si="609">+IF(OR(AG966=0,AG966=""),"",SUM(AG966-$AK966)/AG966)</f>
        <v/>
      </c>
      <c r="BS966" s="182" t="str">
        <f t="shared" ref="BS966:BS1029" si="610">+IF(OR(AH966=0,AH966=""),"",SUM(AH966-$AK966)/AH966)</f>
        <v/>
      </c>
      <c r="BT966" s="182" t="str">
        <f t="shared" ref="BT966:BT1029" si="611">+IF(OR(AI966=0,AI966=""),"",SUM(AI966-$AK966)/AI966)</f>
        <v/>
      </c>
      <c r="BU966" s="183" t="str">
        <f t="shared" ref="BU966:BU1029" si="612">+IF(OR(AJ966=0,AJ966=""),"",SUM(AJ966-$AK966)/AJ966)</f>
        <v/>
      </c>
      <c r="BV966" s="184" t="str">
        <f>IF('Cálculos '!C972="","",AVERAGE(AN966:BU966))</f>
        <v/>
      </c>
    </row>
    <row r="967" spans="2:74" ht="17.25" hidden="1" thickBot="1" x14ac:dyDescent="0.35">
      <c r="B967" s="165">
        <f t="shared" si="577"/>
        <v>965</v>
      </c>
      <c r="C967" s="171" t="str">
        <f>IF('Cálculos '!J973="","",'Cálculos '!J973)</f>
        <v/>
      </c>
      <c r="D967" s="172" t="str">
        <f>IF('Cálculos '!K973="","",'Cálculos '!K973)</f>
        <v/>
      </c>
      <c r="E967" s="172" t="str">
        <f>IF('Cálculos '!L973="","",'Cálculos '!L973)</f>
        <v/>
      </c>
      <c r="F967" s="172" t="str">
        <f>IF('Cálculos '!M973="","",'Cálculos '!M973)</f>
        <v/>
      </c>
      <c r="G967" s="172" t="str">
        <f>IF('Cálculos '!N973="","",'Cálculos '!N973)</f>
        <v/>
      </c>
      <c r="H967" s="172" t="str">
        <f>IF('Cálculos '!O973="","",'Cálculos '!O973)</f>
        <v/>
      </c>
      <c r="I967" s="172" t="str">
        <f>IF('Cálculos '!P973="","",'Cálculos '!P973)</f>
        <v/>
      </c>
      <c r="J967" s="172" t="str">
        <f>IF('Cálculos '!Q973="","",'Cálculos '!Q973)</f>
        <v/>
      </c>
      <c r="K967" s="172" t="str">
        <f>IF('Cálculos '!R973="","",'Cálculos '!R973)</f>
        <v/>
      </c>
      <c r="L967" s="172" t="str">
        <f>IF('Cálculos '!S973="","",'Cálculos '!S973)</f>
        <v/>
      </c>
      <c r="M967" s="172" t="str">
        <f>IF('Cálculos '!T973="","",'Cálculos '!T973)</f>
        <v/>
      </c>
      <c r="N967" s="172" t="str">
        <f>IF('Cálculos '!U973="","",'Cálculos '!U973)</f>
        <v/>
      </c>
      <c r="O967" s="172" t="str">
        <f>IF('Cálculos '!V973="","",'Cálculos '!V973)</f>
        <v/>
      </c>
      <c r="P967" s="172" t="str">
        <f>IF('Cálculos '!W973="","",'Cálculos '!W973)</f>
        <v/>
      </c>
      <c r="Q967" s="172" t="str">
        <f>IF('Cálculos '!X973="","",'Cálculos '!X973)</f>
        <v/>
      </c>
      <c r="R967" s="172" t="str">
        <f>IF('Cálculos '!Y973="","",'Cálculos '!Y973)</f>
        <v/>
      </c>
      <c r="S967" s="172" t="str">
        <f>IF('Cálculos '!Z973="","",'Cálculos '!Z973)</f>
        <v/>
      </c>
      <c r="T967" s="172" t="str">
        <f>IF('Cálculos '!AA973="","",'Cálculos '!AA973)</f>
        <v/>
      </c>
      <c r="U967" s="172" t="str">
        <f>IF('Cálculos '!AB973="","",'Cálculos '!AB973)</f>
        <v/>
      </c>
      <c r="V967" s="172" t="str">
        <f>IF('Cálculos '!AC973="","",'Cálculos '!AC973)</f>
        <v/>
      </c>
      <c r="W967" s="172" t="str">
        <f>IF('Cálculos '!AD973="","",'Cálculos '!AD973)</f>
        <v/>
      </c>
      <c r="X967" s="172" t="str">
        <f>IF('Cálculos '!AE973="","",'Cálculos '!AE973)</f>
        <v/>
      </c>
      <c r="Y967" s="172" t="str">
        <f>IF('Cálculos '!AF973="","",'Cálculos '!AF973)</f>
        <v/>
      </c>
      <c r="Z967" s="172" t="str">
        <f>IF('Cálculos '!AG973="","",'Cálculos '!AG973)</f>
        <v/>
      </c>
      <c r="AA967" s="172" t="str">
        <f>IF('Cálculos '!AH973="","",'Cálculos '!AH973)</f>
        <v/>
      </c>
      <c r="AB967" s="172" t="str">
        <f>IF('Cálculos '!AI973="","",'Cálculos '!AI973)</f>
        <v/>
      </c>
      <c r="AC967" s="172" t="str">
        <f>IF('Cálculos '!AJ973="","",'Cálculos '!AJ973)</f>
        <v/>
      </c>
      <c r="AD967" s="172" t="str">
        <f>IF('Cálculos '!AK973="","",'Cálculos '!AK973)</f>
        <v/>
      </c>
      <c r="AE967" s="172" t="str">
        <f>IF('Cálculos '!AL973="","",'Cálculos '!AL973)</f>
        <v/>
      </c>
      <c r="AF967" s="172" t="str">
        <f>IF('Cálculos '!AM973="","",'Cálculos '!AM973)</f>
        <v/>
      </c>
      <c r="AG967" s="172" t="str">
        <f>IF('Cálculos '!AN973="","",'Cálculos '!AN973)</f>
        <v/>
      </c>
      <c r="AH967" s="172" t="str">
        <f>IF('Cálculos '!AO973="","",'Cálculos '!AO973)</f>
        <v/>
      </c>
      <c r="AI967" s="172" t="str">
        <f>IF('Cálculos '!AP973="","",'Cálculos '!AP973)</f>
        <v/>
      </c>
      <c r="AJ967" s="443" t="str">
        <f>IF('Cálculos '!AQ973="","",'Cálculos '!AQ973)</f>
        <v/>
      </c>
      <c r="AK967" s="446" t="str">
        <f>IF('Cálculos '!D973="","",AVERAGE(C967:AJ967))</f>
        <v/>
      </c>
      <c r="AM967" s="181">
        <f t="shared" si="578"/>
        <v>965</v>
      </c>
      <c r="AN967" s="284" t="str">
        <f t="shared" si="579"/>
        <v/>
      </c>
      <c r="AO967" s="285" t="str">
        <f t="shared" si="580"/>
        <v/>
      </c>
      <c r="AP967" s="285" t="str">
        <f t="shared" si="581"/>
        <v/>
      </c>
      <c r="AQ967" s="285" t="str">
        <f t="shared" si="582"/>
        <v/>
      </c>
      <c r="AR967" s="182" t="str">
        <f t="shared" si="583"/>
        <v/>
      </c>
      <c r="AS967" s="182" t="str">
        <f t="shared" si="584"/>
        <v/>
      </c>
      <c r="AT967" s="182" t="str">
        <f t="shared" si="585"/>
        <v/>
      </c>
      <c r="AU967" s="182" t="str">
        <f t="shared" si="586"/>
        <v/>
      </c>
      <c r="AV967" s="182" t="str">
        <f t="shared" si="587"/>
        <v/>
      </c>
      <c r="AW967" s="182" t="str">
        <f t="shared" si="588"/>
        <v/>
      </c>
      <c r="AX967" s="182" t="str">
        <f t="shared" si="589"/>
        <v/>
      </c>
      <c r="AY967" s="182" t="str">
        <f t="shared" si="590"/>
        <v/>
      </c>
      <c r="AZ967" s="182" t="str">
        <f t="shared" si="591"/>
        <v/>
      </c>
      <c r="BA967" s="182" t="str">
        <f t="shared" si="592"/>
        <v/>
      </c>
      <c r="BB967" s="182" t="str">
        <f t="shared" si="593"/>
        <v/>
      </c>
      <c r="BC967" s="182" t="str">
        <f t="shared" si="594"/>
        <v/>
      </c>
      <c r="BD967" s="182" t="str">
        <f t="shared" si="595"/>
        <v/>
      </c>
      <c r="BE967" s="182" t="str">
        <f t="shared" si="596"/>
        <v/>
      </c>
      <c r="BF967" s="182" t="str">
        <f t="shared" si="597"/>
        <v/>
      </c>
      <c r="BG967" s="182" t="str">
        <f t="shared" si="598"/>
        <v/>
      </c>
      <c r="BH967" s="182" t="str">
        <f t="shared" si="599"/>
        <v/>
      </c>
      <c r="BI967" s="182" t="str">
        <f t="shared" si="600"/>
        <v/>
      </c>
      <c r="BJ967" s="182" t="str">
        <f t="shared" si="601"/>
        <v/>
      </c>
      <c r="BK967" s="182" t="str">
        <f t="shared" si="602"/>
        <v/>
      </c>
      <c r="BL967" s="182" t="str">
        <f t="shared" si="603"/>
        <v/>
      </c>
      <c r="BM967" s="182" t="str">
        <f t="shared" si="604"/>
        <v/>
      </c>
      <c r="BN967" s="182" t="str">
        <f t="shared" si="605"/>
        <v/>
      </c>
      <c r="BO967" s="182" t="str">
        <f t="shared" si="606"/>
        <v/>
      </c>
      <c r="BP967" s="182" t="str">
        <f t="shared" si="607"/>
        <v/>
      </c>
      <c r="BQ967" s="182" t="str">
        <f t="shared" si="608"/>
        <v/>
      </c>
      <c r="BR967" s="182" t="str">
        <f t="shared" si="609"/>
        <v/>
      </c>
      <c r="BS967" s="182" t="str">
        <f t="shared" si="610"/>
        <v/>
      </c>
      <c r="BT967" s="182" t="str">
        <f t="shared" si="611"/>
        <v/>
      </c>
      <c r="BU967" s="183" t="str">
        <f t="shared" si="612"/>
        <v/>
      </c>
      <c r="BV967" s="184" t="str">
        <f>IF('Cálculos '!C973="","",AVERAGE(AN967:BU967))</f>
        <v/>
      </c>
    </row>
    <row r="968" spans="2:74" ht="17.25" hidden="1" thickBot="1" x14ac:dyDescent="0.35">
      <c r="B968" s="165">
        <f t="shared" si="577"/>
        <v>966</v>
      </c>
      <c r="C968" s="171" t="str">
        <f>IF('Cálculos '!J974="","",'Cálculos '!J974)</f>
        <v/>
      </c>
      <c r="D968" s="172" t="str">
        <f>IF('Cálculos '!K974="","",'Cálculos '!K974)</f>
        <v/>
      </c>
      <c r="E968" s="172" t="str">
        <f>IF('Cálculos '!L974="","",'Cálculos '!L974)</f>
        <v/>
      </c>
      <c r="F968" s="172" t="str">
        <f>IF('Cálculos '!M974="","",'Cálculos '!M974)</f>
        <v/>
      </c>
      <c r="G968" s="172" t="str">
        <f>IF('Cálculos '!N974="","",'Cálculos '!N974)</f>
        <v/>
      </c>
      <c r="H968" s="172" t="str">
        <f>IF('Cálculos '!O974="","",'Cálculos '!O974)</f>
        <v/>
      </c>
      <c r="I968" s="172" t="str">
        <f>IF('Cálculos '!P974="","",'Cálculos '!P974)</f>
        <v/>
      </c>
      <c r="J968" s="172" t="str">
        <f>IF('Cálculos '!Q974="","",'Cálculos '!Q974)</f>
        <v/>
      </c>
      <c r="K968" s="172" t="str">
        <f>IF('Cálculos '!R974="","",'Cálculos '!R974)</f>
        <v/>
      </c>
      <c r="L968" s="172" t="str">
        <f>IF('Cálculos '!S974="","",'Cálculos '!S974)</f>
        <v/>
      </c>
      <c r="M968" s="172" t="str">
        <f>IF('Cálculos '!T974="","",'Cálculos '!T974)</f>
        <v/>
      </c>
      <c r="N968" s="172" t="str">
        <f>IF('Cálculos '!U974="","",'Cálculos '!U974)</f>
        <v/>
      </c>
      <c r="O968" s="172" t="str">
        <f>IF('Cálculos '!V974="","",'Cálculos '!V974)</f>
        <v/>
      </c>
      <c r="P968" s="172" t="str">
        <f>IF('Cálculos '!W974="","",'Cálculos '!W974)</f>
        <v/>
      </c>
      <c r="Q968" s="172" t="str">
        <f>IF('Cálculos '!X974="","",'Cálculos '!X974)</f>
        <v/>
      </c>
      <c r="R968" s="172" t="str">
        <f>IF('Cálculos '!Y974="","",'Cálculos '!Y974)</f>
        <v/>
      </c>
      <c r="S968" s="172" t="str">
        <f>IF('Cálculos '!Z974="","",'Cálculos '!Z974)</f>
        <v/>
      </c>
      <c r="T968" s="172" t="str">
        <f>IF('Cálculos '!AA974="","",'Cálculos '!AA974)</f>
        <v/>
      </c>
      <c r="U968" s="172" t="str">
        <f>IF('Cálculos '!AB974="","",'Cálculos '!AB974)</f>
        <v/>
      </c>
      <c r="V968" s="172" t="str">
        <f>IF('Cálculos '!AC974="","",'Cálculos '!AC974)</f>
        <v/>
      </c>
      <c r="W968" s="172" t="str">
        <f>IF('Cálculos '!AD974="","",'Cálculos '!AD974)</f>
        <v/>
      </c>
      <c r="X968" s="172" t="str">
        <f>IF('Cálculos '!AE974="","",'Cálculos '!AE974)</f>
        <v/>
      </c>
      <c r="Y968" s="172" t="str">
        <f>IF('Cálculos '!AF974="","",'Cálculos '!AF974)</f>
        <v/>
      </c>
      <c r="Z968" s="172" t="str">
        <f>IF('Cálculos '!AG974="","",'Cálculos '!AG974)</f>
        <v/>
      </c>
      <c r="AA968" s="172" t="str">
        <f>IF('Cálculos '!AH974="","",'Cálculos '!AH974)</f>
        <v/>
      </c>
      <c r="AB968" s="172" t="str">
        <f>IF('Cálculos '!AI974="","",'Cálculos '!AI974)</f>
        <v/>
      </c>
      <c r="AC968" s="172" t="str">
        <f>IF('Cálculos '!AJ974="","",'Cálculos '!AJ974)</f>
        <v/>
      </c>
      <c r="AD968" s="172" t="str">
        <f>IF('Cálculos '!AK974="","",'Cálculos '!AK974)</f>
        <v/>
      </c>
      <c r="AE968" s="172" t="str">
        <f>IF('Cálculos '!AL974="","",'Cálculos '!AL974)</f>
        <v/>
      </c>
      <c r="AF968" s="172" t="str">
        <f>IF('Cálculos '!AM974="","",'Cálculos '!AM974)</f>
        <v/>
      </c>
      <c r="AG968" s="172" t="str">
        <f>IF('Cálculos '!AN974="","",'Cálculos '!AN974)</f>
        <v/>
      </c>
      <c r="AH968" s="172" t="str">
        <f>IF('Cálculos '!AO974="","",'Cálculos '!AO974)</f>
        <v/>
      </c>
      <c r="AI968" s="172" t="str">
        <f>IF('Cálculos '!AP974="","",'Cálculos '!AP974)</f>
        <v/>
      </c>
      <c r="AJ968" s="443" t="str">
        <f>IF('Cálculos '!AQ974="","",'Cálculos '!AQ974)</f>
        <v/>
      </c>
      <c r="AK968" s="446" t="str">
        <f>IF('Cálculos '!D974="","",AVERAGE(C968:AJ968))</f>
        <v/>
      </c>
      <c r="AM968" s="181">
        <f t="shared" si="578"/>
        <v>966</v>
      </c>
      <c r="AN968" s="284" t="str">
        <f t="shared" si="579"/>
        <v/>
      </c>
      <c r="AO968" s="285" t="str">
        <f t="shared" si="580"/>
        <v/>
      </c>
      <c r="AP968" s="285" t="str">
        <f t="shared" si="581"/>
        <v/>
      </c>
      <c r="AQ968" s="285" t="str">
        <f t="shared" si="582"/>
        <v/>
      </c>
      <c r="AR968" s="182" t="str">
        <f t="shared" si="583"/>
        <v/>
      </c>
      <c r="AS968" s="182" t="str">
        <f t="shared" si="584"/>
        <v/>
      </c>
      <c r="AT968" s="182" t="str">
        <f t="shared" si="585"/>
        <v/>
      </c>
      <c r="AU968" s="182" t="str">
        <f t="shared" si="586"/>
        <v/>
      </c>
      <c r="AV968" s="182" t="str">
        <f t="shared" si="587"/>
        <v/>
      </c>
      <c r="AW968" s="182" t="str">
        <f t="shared" si="588"/>
        <v/>
      </c>
      <c r="AX968" s="182" t="str">
        <f t="shared" si="589"/>
        <v/>
      </c>
      <c r="AY968" s="182" t="str">
        <f t="shared" si="590"/>
        <v/>
      </c>
      <c r="AZ968" s="182" t="str">
        <f t="shared" si="591"/>
        <v/>
      </c>
      <c r="BA968" s="182" t="str">
        <f t="shared" si="592"/>
        <v/>
      </c>
      <c r="BB968" s="182" t="str">
        <f t="shared" si="593"/>
        <v/>
      </c>
      <c r="BC968" s="182" t="str">
        <f t="shared" si="594"/>
        <v/>
      </c>
      <c r="BD968" s="182" t="str">
        <f t="shared" si="595"/>
        <v/>
      </c>
      <c r="BE968" s="182" t="str">
        <f t="shared" si="596"/>
        <v/>
      </c>
      <c r="BF968" s="182" t="str">
        <f t="shared" si="597"/>
        <v/>
      </c>
      <c r="BG968" s="182" t="str">
        <f t="shared" si="598"/>
        <v/>
      </c>
      <c r="BH968" s="182" t="str">
        <f t="shared" si="599"/>
        <v/>
      </c>
      <c r="BI968" s="182" t="str">
        <f t="shared" si="600"/>
        <v/>
      </c>
      <c r="BJ968" s="182" t="str">
        <f t="shared" si="601"/>
        <v/>
      </c>
      <c r="BK968" s="182" t="str">
        <f t="shared" si="602"/>
        <v/>
      </c>
      <c r="BL968" s="182" t="str">
        <f t="shared" si="603"/>
        <v/>
      </c>
      <c r="BM968" s="182" t="str">
        <f t="shared" si="604"/>
        <v/>
      </c>
      <c r="BN968" s="182" t="str">
        <f t="shared" si="605"/>
        <v/>
      </c>
      <c r="BO968" s="182" t="str">
        <f t="shared" si="606"/>
        <v/>
      </c>
      <c r="BP968" s="182" t="str">
        <f t="shared" si="607"/>
        <v/>
      </c>
      <c r="BQ968" s="182" t="str">
        <f t="shared" si="608"/>
        <v/>
      </c>
      <c r="BR968" s="182" t="str">
        <f t="shared" si="609"/>
        <v/>
      </c>
      <c r="BS968" s="182" t="str">
        <f t="shared" si="610"/>
        <v/>
      </c>
      <c r="BT968" s="182" t="str">
        <f t="shared" si="611"/>
        <v/>
      </c>
      <c r="BU968" s="183" t="str">
        <f t="shared" si="612"/>
        <v/>
      </c>
      <c r="BV968" s="184" t="str">
        <f>IF('Cálculos '!C974="","",AVERAGE(AN968:BU968))</f>
        <v/>
      </c>
    </row>
    <row r="969" spans="2:74" ht="17.25" hidden="1" thickBot="1" x14ac:dyDescent="0.35">
      <c r="B969" s="165">
        <f t="shared" si="577"/>
        <v>967</v>
      </c>
      <c r="C969" s="171" t="str">
        <f>IF('Cálculos '!J975="","",'Cálculos '!J975)</f>
        <v/>
      </c>
      <c r="D969" s="172" t="str">
        <f>IF('Cálculos '!K975="","",'Cálculos '!K975)</f>
        <v/>
      </c>
      <c r="E969" s="172" t="str">
        <f>IF('Cálculos '!L975="","",'Cálculos '!L975)</f>
        <v/>
      </c>
      <c r="F969" s="172" t="str">
        <f>IF('Cálculos '!M975="","",'Cálculos '!M975)</f>
        <v/>
      </c>
      <c r="G969" s="172" t="str">
        <f>IF('Cálculos '!N975="","",'Cálculos '!N975)</f>
        <v/>
      </c>
      <c r="H969" s="172" t="str">
        <f>IF('Cálculos '!O975="","",'Cálculos '!O975)</f>
        <v/>
      </c>
      <c r="I969" s="172" t="str">
        <f>IF('Cálculos '!P975="","",'Cálculos '!P975)</f>
        <v/>
      </c>
      <c r="J969" s="172" t="str">
        <f>IF('Cálculos '!Q975="","",'Cálculos '!Q975)</f>
        <v/>
      </c>
      <c r="K969" s="172" t="str">
        <f>IF('Cálculos '!R975="","",'Cálculos '!R975)</f>
        <v/>
      </c>
      <c r="L969" s="172" t="str">
        <f>IF('Cálculos '!S975="","",'Cálculos '!S975)</f>
        <v/>
      </c>
      <c r="M969" s="172" t="str">
        <f>IF('Cálculos '!T975="","",'Cálculos '!T975)</f>
        <v/>
      </c>
      <c r="N969" s="172" t="str">
        <f>IF('Cálculos '!U975="","",'Cálculos '!U975)</f>
        <v/>
      </c>
      <c r="O969" s="172" t="str">
        <f>IF('Cálculos '!V975="","",'Cálculos '!V975)</f>
        <v/>
      </c>
      <c r="P969" s="172" t="str">
        <f>IF('Cálculos '!W975="","",'Cálculos '!W975)</f>
        <v/>
      </c>
      <c r="Q969" s="172" t="str">
        <f>IF('Cálculos '!X975="","",'Cálculos '!X975)</f>
        <v/>
      </c>
      <c r="R969" s="172" t="str">
        <f>IF('Cálculos '!Y975="","",'Cálculos '!Y975)</f>
        <v/>
      </c>
      <c r="S969" s="172" t="str">
        <f>IF('Cálculos '!Z975="","",'Cálculos '!Z975)</f>
        <v/>
      </c>
      <c r="T969" s="172" t="str">
        <f>IF('Cálculos '!AA975="","",'Cálculos '!AA975)</f>
        <v/>
      </c>
      <c r="U969" s="172" t="str">
        <f>IF('Cálculos '!AB975="","",'Cálculos '!AB975)</f>
        <v/>
      </c>
      <c r="V969" s="172" t="str">
        <f>IF('Cálculos '!AC975="","",'Cálculos '!AC975)</f>
        <v/>
      </c>
      <c r="W969" s="172" t="str">
        <f>IF('Cálculos '!AD975="","",'Cálculos '!AD975)</f>
        <v/>
      </c>
      <c r="X969" s="172" t="str">
        <f>IF('Cálculos '!AE975="","",'Cálculos '!AE975)</f>
        <v/>
      </c>
      <c r="Y969" s="172" t="str">
        <f>IF('Cálculos '!AF975="","",'Cálculos '!AF975)</f>
        <v/>
      </c>
      <c r="Z969" s="172" t="str">
        <f>IF('Cálculos '!AG975="","",'Cálculos '!AG975)</f>
        <v/>
      </c>
      <c r="AA969" s="172" t="str">
        <f>IF('Cálculos '!AH975="","",'Cálculos '!AH975)</f>
        <v/>
      </c>
      <c r="AB969" s="172" t="str">
        <f>IF('Cálculos '!AI975="","",'Cálculos '!AI975)</f>
        <v/>
      </c>
      <c r="AC969" s="172" t="str">
        <f>IF('Cálculos '!AJ975="","",'Cálculos '!AJ975)</f>
        <v/>
      </c>
      <c r="AD969" s="172" t="str">
        <f>IF('Cálculos '!AK975="","",'Cálculos '!AK975)</f>
        <v/>
      </c>
      <c r="AE969" s="172" t="str">
        <f>IF('Cálculos '!AL975="","",'Cálculos '!AL975)</f>
        <v/>
      </c>
      <c r="AF969" s="172" t="str">
        <f>IF('Cálculos '!AM975="","",'Cálculos '!AM975)</f>
        <v/>
      </c>
      <c r="AG969" s="172" t="str">
        <f>IF('Cálculos '!AN975="","",'Cálculos '!AN975)</f>
        <v/>
      </c>
      <c r="AH969" s="172" t="str">
        <f>IF('Cálculos '!AO975="","",'Cálculos '!AO975)</f>
        <v/>
      </c>
      <c r="AI969" s="172" t="str">
        <f>IF('Cálculos '!AP975="","",'Cálculos '!AP975)</f>
        <v/>
      </c>
      <c r="AJ969" s="443" t="str">
        <f>IF('Cálculos '!AQ975="","",'Cálculos '!AQ975)</f>
        <v/>
      </c>
      <c r="AK969" s="446" t="str">
        <f>IF('Cálculos '!D975="","",AVERAGE(C969:AJ969))</f>
        <v/>
      </c>
      <c r="AM969" s="181">
        <f t="shared" si="578"/>
        <v>967</v>
      </c>
      <c r="AN969" s="284" t="str">
        <f t="shared" si="579"/>
        <v/>
      </c>
      <c r="AO969" s="285" t="str">
        <f t="shared" si="580"/>
        <v/>
      </c>
      <c r="AP969" s="285" t="str">
        <f t="shared" si="581"/>
        <v/>
      </c>
      <c r="AQ969" s="285" t="str">
        <f t="shared" si="582"/>
        <v/>
      </c>
      <c r="AR969" s="182" t="str">
        <f t="shared" si="583"/>
        <v/>
      </c>
      <c r="AS969" s="182" t="str">
        <f t="shared" si="584"/>
        <v/>
      </c>
      <c r="AT969" s="182" t="str">
        <f t="shared" si="585"/>
        <v/>
      </c>
      <c r="AU969" s="182" t="str">
        <f t="shared" si="586"/>
        <v/>
      </c>
      <c r="AV969" s="182" t="str">
        <f t="shared" si="587"/>
        <v/>
      </c>
      <c r="AW969" s="182" t="str">
        <f t="shared" si="588"/>
        <v/>
      </c>
      <c r="AX969" s="182" t="str">
        <f t="shared" si="589"/>
        <v/>
      </c>
      <c r="AY969" s="182" t="str">
        <f t="shared" si="590"/>
        <v/>
      </c>
      <c r="AZ969" s="182" t="str">
        <f t="shared" si="591"/>
        <v/>
      </c>
      <c r="BA969" s="182" t="str">
        <f t="shared" si="592"/>
        <v/>
      </c>
      <c r="BB969" s="182" t="str">
        <f t="shared" si="593"/>
        <v/>
      </c>
      <c r="BC969" s="182" t="str">
        <f t="shared" si="594"/>
        <v/>
      </c>
      <c r="BD969" s="182" t="str">
        <f t="shared" si="595"/>
        <v/>
      </c>
      <c r="BE969" s="182" t="str">
        <f t="shared" si="596"/>
        <v/>
      </c>
      <c r="BF969" s="182" t="str">
        <f t="shared" si="597"/>
        <v/>
      </c>
      <c r="BG969" s="182" t="str">
        <f t="shared" si="598"/>
        <v/>
      </c>
      <c r="BH969" s="182" t="str">
        <f t="shared" si="599"/>
        <v/>
      </c>
      <c r="BI969" s="182" t="str">
        <f t="shared" si="600"/>
        <v/>
      </c>
      <c r="BJ969" s="182" t="str">
        <f t="shared" si="601"/>
        <v/>
      </c>
      <c r="BK969" s="182" t="str">
        <f t="shared" si="602"/>
        <v/>
      </c>
      <c r="BL969" s="182" t="str">
        <f t="shared" si="603"/>
        <v/>
      </c>
      <c r="BM969" s="182" t="str">
        <f t="shared" si="604"/>
        <v/>
      </c>
      <c r="BN969" s="182" t="str">
        <f t="shared" si="605"/>
        <v/>
      </c>
      <c r="BO969" s="182" t="str">
        <f t="shared" si="606"/>
        <v/>
      </c>
      <c r="BP969" s="182" t="str">
        <f t="shared" si="607"/>
        <v/>
      </c>
      <c r="BQ969" s="182" t="str">
        <f t="shared" si="608"/>
        <v/>
      </c>
      <c r="BR969" s="182" t="str">
        <f t="shared" si="609"/>
        <v/>
      </c>
      <c r="BS969" s="182" t="str">
        <f t="shared" si="610"/>
        <v/>
      </c>
      <c r="BT969" s="182" t="str">
        <f t="shared" si="611"/>
        <v/>
      </c>
      <c r="BU969" s="183" t="str">
        <f t="shared" si="612"/>
        <v/>
      </c>
      <c r="BV969" s="184" t="str">
        <f>IF('Cálculos '!C975="","",AVERAGE(AN969:BU969))</f>
        <v/>
      </c>
    </row>
    <row r="970" spans="2:74" ht="17.25" hidden="1" thickBot="1" x14ac:dyDescent="0.35">
      <c r="B970" s="165">
        <f t="shared" si="577"/>
        <v>968</v>
      </c>
      <c r="C970" s="171" t="str">
        <f>IF('Cálculos '!J976="","",'Cálculos '!J976)</f>
        <v/>
      </c>
      <c r="D970" s="172" t="str">
        <f>IF('Cálculos '!K976="","",'Cálculos '!K976)</f>
        <v/>
      </c>
      <c r="E970" s="172" t="str">
        <f>IF('Cálculos '!L976="","",'Cálculos '!L976)</f>
        <v/>
      </c>
      <c r="F970" s="172" t="str">
        <f>IF('Cálculos '!M976="","",'Cálculos '!M976)</f>
        <v/>
      </c>
      <c r="G970" s="172" t="str">
        <f>IF('Cálculos '!N976="","",'Cálculos '!N976)</f>
        <v/>
      </c>
      <c r="H970" s="172" t="str">
        <f>IF('Cálculos '!O976="","",'Cálculos '!O976)</f>
        <v/>
      </c>
      <c r="I970" s="172" t="str">
        <f>IF('Cálculos '!P976="","",'Cálculos '!P976)</f>
        <v/>
      </c>
      <c r="J970" s="172" t="str">
        <f>IF('Cálculos '!Q976="","",'Cálculos '!Q976)</f>
        <v/>
      </c>
      <c r="K970" s="172" t="str">
        <f>IF('Cálculos '!R976="","",'Cálculos '!R976)</f>
        <v/>
      </c>
      <c r="L970" s="172" t="str">
        <f>IF('Cálculos '!S976="","",'Cálculos '!S976)</f>
        <v/>
      </c>
      <c r="M970" s="172" t="str">
        <f>IF('Cálculos '!T976="","",'Cálculos '!T976)</f>
        <v/>
      </c>
      <c r="N970" s="172" t="str">
        <f>IF('Cálculos '!U976="","",'Cálculos '!U976)</f>
        <v/>
      </c>
      <c r="O970" s="172" t="str">
        <f>IF('Cálculos '!V976="","",'Cálculos '!V976)</f>
        <v/>
      </c>
      <c r="P970" s="172" t="str">
        <f>IF('Cálculos '!W976="","",'Cálculos '!W976)</f>
        <v/>
      </c>
      <c r="Q970" s="172" t="str">
        <f>IF('Cálculos '!X976="","",'Cálculos '!X976)</f>
        <v/>
      </c>
      <c r="R970" s="172" t="str">
        <f>IF('Cálculos '!Y976="","",'Cálculos '!Y976)</f>
        <v/>
      </c>
      <c r="S970" s="172" t="str">
        <f>IF('Cálculos '!Z976="","",'Cálculos '!Z976)</f>
        <v/>
      </c>
      <c r="T970" s="172" t="str">
        <f>IF('Cálculos '!AA976="","",'Cálculos '!AA976)</f>
        <v/>
      </c>
      <c r="U970" s="172" t="str">
        <f>IF('Cálculos '!AB976="","",'Cálculos '!AB976)</f>
        <v/>
      </c>
      <c r="V970" s="172" t="str">
        <f>IF('Cálculos '!AC976="","",'Cálculos '!AC976)</f>
        <v/>
      </c>
      <c r="W970" s="172" t="str">
        <f>IF('Cálculos '!AD976="","",'Cálculos '!AD976)</f>
        <v/>
      </c>
      <c r="X970" s="172" t="str">
        <f>IF('Cálculos '!AE976="","",'Cálculos '!AE976)</f>
        <v/>
      </c>
      <c r="Y970" s="172" t="str">
        <f>IF('Cálculos '!AF976="","",'Cálculos '!AF976)</f>
        <v/>
      </c>
      <c r="Z970" s="172" t="str">
        <f>IF('Cálculos '!AG976="","",'Cálculos '!AG976)</f>
        <v/>
      </c>
      <c r="AA970" s="172" t="str">
        <f>IF('Cálculos '!AH976="","",'Cálculos '!AH976)</f>
        <v/>
      </c>
      <c r="AB970" s="172" t="str">
        <f>IF('Cálculos '!AI976="","",'Cálculos '!AI976)</f>
        <v/>
      </c>
      <c r="AC970" s="172" t="str">
        <f>IF('Cálculos '!AJ976="","",'Cálculos '!AJ976)</f>
        <v/>
      </c>
      <c r="AD970" s="172" t="str">
        <f>IF('Cálculos '!AK976="","",'Cálculos '!AK976)</f>
        <v/>
      </c>
      <c r="AE970" s="172" t="str">
        <f>IF('Cálculos '!AL976="","",'Cálculos '!AL976)</f>
        <v/>
      </c>
      <c r="AF970" s="172" t="str">
        <f>IF('Cálculos '!AM976="","",'Cálculos '!AM976)</f>
        <v/>
      </c>
      <c r="AG970" s="172" t="str">
        <f>IF('Cálculos '!AN976="","",'Cálculos '!AN976)</f>
        <v/>
      </c>
      <c r="AH970" s="172" t="str">
        <f>IF('Cálculos '!AO976="","",'Cálculos '!AO976)</f>
        <v/>
      </c>
      <c r="AI970" s="172" t="str">
        <f>IF('Cálculos '!AP976="","",'Cálculos '!AP976)</f>
        <v/>
      </c>
      <c r="AJ970" s="443" t="str">
        <f>IF('Cálculos '!AQ976="","",'Cálculos '!AQ976)</f>
        <v/>
      </c>
      <c r="AK970" s="446" t="str">
        <f>IF('Cálculos '!D976="","",AVERAGE(C970:AJ970))</f>
        <v/>
      </c>
      <c r="AM970" s="181">
        <f t="shared" si="578"/>
        <v>968</v>
      </c>
      <c r="AN970" s="284" t="str">
        <f t="shared" si="579"/>
        <v/>
      </c>
      <c r="AO970" s="285" t="str">
        <f t="shared" si="580"/>
        <v/>
      </c>
      <c r="AP970" s="285" t="str">
        <f t="shared" si="581"/>
        <v/>
      </c>
      <c r="AQ970" s="285" t="str">
        <f t="shared" si="582"/>
        <v/>
      </c>
      <c r="AR970" s="182" t="str">
        <f t="shared" si="583"/>
        <v/>
      </c>
      <c r="AS970" s="182" t="str">
        <f t="shared" si="584"/>
        <v/>
      </c>
      <c r="AT970" s="182" t="str">
        <f t="shared" si="585"/>
        <v/>
      </c>
      <c r="AU970" s="182" t="str">
        <f t="shared" si="586"/>
        <v/>
      </c>
      <c r="AV970" s="182" t="str">
        <f t="shared" si="587"/>
        <v/>
      </c>
      <c r="AW970" s="182" t="str">
        <f t="shared" si="588"/>
        <v/>
      </c>
      <c r="AX970" s="182" t="str">
        <f t="shared" si="589"/>
        <v/>
      </c>
      <c r="AY970" s="182" t="str">
        <f t="shared" si="590"/>
        <v/>
      </c>
      <c r="AZ970" s="182" t="str">
        <f t="shared" si="591"/>
        <v/>
      </c>
      <c r="BA970" s="182" t="str">
        <f t="shared" si="592"/>
        <v/>
      </c>
      <c r="BB970" s="182" t="str">
        <f t="shared" si="593"/>
        <v/>
      </c>
      <c r="BC970" s="182" t="str">
        <f t="shared" si="594"/>
        <v/>
      </c>
      <c r="BD970" s="182" t="str">
        <f t="shared" si="595"/>
        <v/>
      </c>
      <c r="BE970" s="182" t="str">
        <f t="shared" si="596"/>
        <v/>
      </c>
      <c r="BF970" s="182" t="str">
        <f t="shared" si="597"/>
        <v/>
      </c>
      <c r="BG970" s="182" t="str">
        <f t="shared" si="598"/>
        <v/>
      </c>
      <c r="BH970" s="182" t="str">
        <f t="shared" si="599"/>
        <v/>
      </c>
      <c r="BI970" s="182" t="str">
        <f t="shared" si="600"/>
        <v/>
      </c>
      <c r="BJ970" s="182" t="str">
        <f t="shared" si="601"/>
        <v/>
      </c>
      <c r="BK970" s="182" t="str">
        <f t="shared" si="602"/>
        <v/>
      </c>
      <c r="BL970" s="182" t="str">
        <f t="shared" si="603"/>
        <v/>
      </c>
      <c r="BM970" s="182" t="str">
        <f t="shared" si="604"/>
        <v/>
      </c>
      <c r="BN970" s="182" t="str">
        <f t="shared" si="605"/>
        <v/>
      </c>
      <c r="BO970" s="182" t="str">
        <f t="shared" si="606"/>
        <v/>
      </c>
      <c r="BP970" s="182" t="str">
        <f t="shared" si="607"/>
        <v/>
      </c>
      <c r="BQ970" s="182" t="str">
        <f t="shared" si="608"/>
        <v/>
      </c>
      <c r="BR970" s="182" t="str">
        <f t="shared" si="609"/>
        <v/>
      </c>
      <c r="BS970" s="182" t="str">
        <f t="shared" si="610"/>
        <v/>
      </c>
      <c r="BT970" s="182" t="str">
        <f t="shared" si="611"/>
        <v/>
      </c>
      <c r="BU970" s="183" t="str">
        <f t="shared" si="612"/>
        <v/>
      </c>
      <c r="BV970" s="184" t="str">
        <f>IF('Cálculos '!C976="","",AVERAGE(AN970:BU970))</f>
        <v/>
      </c>
    </row>
    <row r="971" spans="2:74" ht="17.25" hidden="1" thickBot="1" x14ac:dyDescent="0.35">
      <c r="B971" s="165">
        <f t="shared" si="577"/>
        <v>969</v>
      </c>
      <c r="C971" s="171" t="str">
        <f>IF('Cálculos '!J977="","",'Cálculos '!J977)</f>
        <v/>
      </c>
      <c r="D971" s="172" t="str">
        <f>IF('Cálculos '!K977="","",'Cálculos '!K977)</f>
        <v/>
      </c>
      <c r="E971" s="172" t="str">
        <f>IF('Cálculos '!L977="","",'Cálculos '!L977)</f>
        <v/>
      </c>
      <c r="F971" s="172" t="str">
        <f>IF('Cálculos '!M977="","",'Cálculos '!M977)</f>
        <v/>
      </c>
      <c r="G971" s="172" t="str">
        <f>IF('Cálculos '!N977="","",'Cálculos '!N977)</f>
        <v/>
      </c>
      <c r="H971" s="172" t="str">
        <f>IF('Cálculos '!O977="","",'Cálculos '!O977)</f>
        <v/>
      </c>
      <c r="I971" s="172" t="str">
        <f>IF('Cálculos '!P977="","",'Cálculos '!P977)</f>
        <v/>
      </c>
      <c r="J971" s="172" t="str">
        <f>IF('Cálculos '!Q977="","",'Cálculos '!Q977)</f>
        <v/>
      </c>
      <c r="K971" s="172" t="str">
        <f>IF('Cálculos '!R977="","",'Cálculos '!R977)</f>
        <v/>
      </c>
      <c r="L971" s="172" t="str">
        <f>IF('Cálculos '!S977="","",'Cálculos '!S977)</f>
        <v/>
      </c>
      <c r="M971" s="172" t="str">
        <f>IF('Cálculos '!T977="","",'Cálculos '!T977)</f>
        <v/>
      </c>
      <c r="N971" s="172" t="str">
        <f>IF('Cálculos '!U977="","",'Cálculos '!U977)</f>
        <v/>
      </c>
      <c r="O971" s="172" t="str">
        <f>IF('Cálculos '!V977="","",'Cálculos '!V977)</f>
        <v/>
      </c>
      <c r="P971" s="172" t="str">
        <f>IF('Cálculos '!W977="","",'Cálculos '!W977)</f>
        <v/>
      </c>
      <c r="Q971" s="172" t="str">
        <f>IF('Cálculos '!X977="","",'Cálculos '!X977)</f>
        <v/>
      </c>
      <c r="R971" s="172" t="str">
        <f>IF('Cálculos '!Y977="","",'Cálculos '!Y977)</f>
        <v/>
      </c>
      <c r="S971" s="172" t="str">
        <f>IF('Cálculos '!Z977="","",'Cálculos '!Z977)</f>
        <v/>
      </c>
      <c r="T971" s="172" t="str">
        <f>IF('Cálculos '!AA977="","",'Cálculos '!AA977)</f>
        <v/>
      </c>
      <c r="U971" s="172" t="str">
        <f>IF('Cálculos '!AB977="","",'Cálculos '!AB977)</f>
        <v/>
      </c>
      <c r="V971" s="172" t="str">
        <f>IF('Cálculos '!AC977="","",'Cálculos '!AC977)</f>
        <v/>
      </c>
      <c r="W971" s="172" t="str">
        <f>IF('Cálculos '!AD977="","",'Cálculos '!AD977)</f>
        <v/>
      </c>
      <c r="X971" s="172" t="str">
        <f>IF('Cálculos '!AE977="","",'Cálculos '!AE977)</f>
        <v/>
      </c>
      <c r="Y971" s="172" t="str">
        <f>IF('Cálculos '!AF977="","",'Cálculos '!AF977)</f>
        <v/>
      </c>
      <c r="Z971" s="172" t="str">
        <f>IF('Cálculos '!AG977="","",'Cálculos '!AG977)</f>
        <v/>
      </c>
      <c r="AA971" s="172" t="str">
        <f>IF('Cálculos '!AH977="","",'Cálculos '!AH977)</f>
        <v/>
      </c>
      <c r="AB971" s="172" t="str">
        <f>IF('Cálculos '!AI977="","",'Cálculos '!AI977)</f>
        <v/>
      </c>
      <c r="AC971" s="172" t="str">
        <f>IF('Cálculos '!AJ977="","",'Cálculos '!AJ977)</f>
        <v/>
      </c>
      <c r="AD971" s="172" t="str">
        <f>IF('Cálculos '!AK977="","",'Cálculos '!AK977)</f>
        <v/>
      </c>
      <c r="AE971" s="172" t="str">
        <f>IF('Cálculos '!AL977="","",'Cálculos '!AL977)</f>
        <v/>
      </c>
      <c r="AF971" s="172" t="str">
        <f>IF('Cálculos '!AM977="","",'Cálculos '!AM977)</f>
        <v/>
      </c>
      <c r="AG971" s="172" t="str">
        <f>IF('Cálculos '!AN977="","",'Cálculos '!AN977)</f>
        <v/>
      </c>
      <c r="AH971" s="172" t="str">
        <f>IF('Cálculos '!AO977="","",'Cálculos '!AO977)</f>
        <v/>
      </c>
      <c r="AI971" s="172" t="str">
        <f>IF('Cálculos '!AP977="","",'Cálculos '!AP977)</f>
        <v/>
      </c>
      <c r="AJ971" s="443" t="str">
        <f>IF('Cálculos '!AQ977="","",'Cálculos '!AQ977)</f>
        <v/>
      </c>
      <c r="AK971" s="446" t="str">
        <f>IF('Cálculos '!D977="","",AVERAGE(C971:AJ971))</f>
        <v/>
      </c>
      <c r="AM971" s="181">
        <f t="shared" si="578"/>
        <v>969</v>
      </c>
      <c r="AN971" s="284" t="str">
        <f t="shared" si="579"/>
        <v/>
      </c>
      <c r="AO971" s="285" t="str">
        <f t="shared" si="580"/>
        <v/>
      </c>
      <c r="AP971" s="285" t="str">
        <f t="shared" si="581"/>
        <v/>
      </c>
      <c r="AQ971" s="285" t="str">
        <f t="shared" si="582"/>
        <v/>
      </c>
      <c r="AR971" s="182" t="str">
        <f t="shared" si="583"/>
        <v/>
      </c>
      <c r="AS971" s="182" t="str">
        <f t="shared" si="584"/>
        <v/>
      </c>
      <c r="AT971" s="182" t="str">
        <f t="shared" si="585"/>
        <v/>
      </c>
      <c r="AU971" s="182" t="str">
        <f t="shared" si="586"/>
        <v/>
      </c>
      <c r="AV971" s="182" t="str">
        <f t="shared" si="587"/>
        <v/>
      </c>
      <c r="AW971" s="182" t="str">
        <f t="shared" si="588"/>
        <v/>
      </c>
      <c r="AX971" s="182" t="str">
        <f t="shared" si="589"/>
        <v/>
      </c>
      <c r="AY971" s="182" t="str">
        <f t="shared" si="590"/>
        <v/>
      </c>
      <c r="AZ971" s="182" t="str">
        <f t="shared" si="591"/>
        <v/>
      </c>
      <c r="BA971" s="182" t="str">
        <f t="shared" si="592"/>
        <v/>
      </c>
      <c r="BB971" s="182" t="str">
        <f t="shared" si="593"/>
        <v/>
      </c>
      <c r="BC971" s="182" t="str">
        <f t="shared" si="594"/>
        <v/>
      </c>
      <c r="BD971" s="182" t="str">
        <f t="shared" si="595"/>
        <v/>
      </c>
      <c r="BE971" s="182" t="str">
        <f t="shared" si="596"/>
        <v/>
      </c>
      <c r="BF971" s="182" t="str">
        <f t="shared" si="597"/>
        <v/>
      </c>
      <c r="BG971" s="182" t="str">
        <f t="shared" si="598"/>
        <v/>
      </c>
      <c r="BH971" s="182" t="str">
        <f t="shared" si="599"/>
        <v/>
      </c>
      <c r="BI971" s="182" t="str">
        <f t="shared" si="600"/>
        <v/>
      </c>
      <c r="BJ971" s="182" t="str">
        <f t="shared" si="601"/>
        <v/>
      </c>
      <c r="BK971" s="182" t="str">
        <f t="shared" si="602"/>
        <v/>
      </c>
      <c r="BL971" s="182" t="str">
        <f t="shared" si="603"/>
        <v/>
      </c>
      <c r="BM971" s="182" t="str">
        <f t="shared" si="604"/>
        <v/>
      </c>
      <c r="BN971" s="182" t="str">
        <f t="shared" si="605"/>
        <v/>
      </c>
      <c r="BO971" s="182" t="str">
        <f t="shared" si="606"/>
        <v/>
      </c>
      <c r="BP971" s="182" t="str">
        <f t="shared" si="607"/>
        <v/>
      </c>
      <c r="BQ971" s="182" t="str">
        <f t="shared" si="608"/>
        <v/>
      </c>
      <c r="BR971" s="182" t="str">
        <f t="shared" si="609"/>
        <v/>
      </c>
      <c r="BS971" s="182" t="str">
        <f t="shared" si="610"/>
        <v/>
      </c>
      <c r="BT971" s="182" t="str">
        <f t="shared" si="611"/>
        <v/>
      </c>
      <c r="BU971" s="183" t="str">
        <f t="shared" si="612"/>
        <v/>
      </c>
      <c r="BV971" s="184" t="str">
        <f>IF('Cálculos '!C977="","",AVERAGE(AN971:BU971))</f>
        <v/>
      </c>
    </row>
    <row r="972" spans="2:74" ht="17.25" hidden="1" thickBot="1" x14ac:dyDescent="0.35">
      <c r="B972" s="165">
        <f t="shared" si="577"/>
        <v>970</v>
      </c>
      <c r="C972" s="171" t="str">
        <f>IF('Cálculos '!J978="","",'Cálculos '!J978)</f>
        <v/>
      </c>
      <c r="D972" s="172" t="str">
        <f>IF('Cálculos '!K978="","",'Cálculos '!K978)</f>
        <v/>
      </c>
      <c r="E972" s="172" t="str">
        <f>IF('Cálculos '!L978="","",'Cálculos '!L978)</f>
        <v/>
      </c>
      <c r="F972" s="172" t="str">
        <f>IF('Cálculos '!M978="","",'Cálculos '!M978)</f>
        <v/>
      </c>
      <c r="G972" s="172" t="str">
        <f>IF('Cálculos '!N978="","",'Cálculos '!N978)</f>
        <v/>
      </c>
      <c r="H972" s="172" t="str">
        <f>IF('Cálculos '!O978="","",'Cálculos '!O978)</f>
        <v/>
      </c>
      <c r="I972" s="172" t="str">
        <f>IF('Cálculos '!P978="","",'Cálculos '!P978)</f>
        <v/>
      </c>
      <c r="J972" s="172" t="str">
        <f>IF('Cálculos '!Q978="","",'Cálculos '!Q978)</f>
        <v/>
      </c>
      <c r="K972" s="172" t="str">
        <f>IF('Cálculos '!R978="","",'Cálculos '!R978)</f>
        <v/>
      </c>
      <c r="L972" s="172" t="str">
        <f>IF('Cálculos '!S978="","",'Cálculos '!S978)</f>
        <v/>
      </c>
      <c r="M972" s="172" t="str">
        <f>IF('Cálculos '!T978="","",'Cálculos '!T978)</f>
        <v/>
      </c>
      <c r="N972" s="172" t="str">
        <f>IF('Cálculos '!U978="","",'Cálculos '!U978)</f>
        <v/>
      </c>
      <c r="O972" s="172" t="str">
        <f>IF('Cálculos '!V978="","",'Cálculos '!V978)</f>
        <v/>
      </c>
      <c r="P972" s="172" t="str">
        <f>IF('Cálculos '!W978="","",'Cálculos '!W978)</f>
        <v/>
      </c>
      <c r="Q972" s="172" t="str">
        <f>IF('Cálculos '!X978="","",'Cálculos '!X978)</f>
        <v/>
      </c>
      <c r="R972" s="172" t="str">
        <f>IF('Cálculos '!Y978="","",'Cálculos '!Y978)</f>
        <v/>
      </c>
      <c r="S972" s="172" t="str">
        <f>IF('Cálculos '!Z978="","",'Cálculos '!Z978)</f>
        <v/>
      </c>
      <c r="T972" s="172" t="str">
        <f>IF('Cálculos '!AA978="","",'Cálculos '!AA978)</f>
        <v/>
      </c>
      <c r="U972" s="172" t="str">
        <f>IF('Cálculos '!AB978="","",'Cálculos '!AB978)</f>
        <v/>
      </c>
      <c r="V972" s="172" t="str">
        <f>IF('Cálculos '!AC978="","",'Cálculos '!AC978)</f>
        <v/>
      </c>
      <c r="W972" s="172" t="str">
        <f>IF('Cálculos '!AD978="","",'Cálculos '!AD978)</f>
        <v/>
      </c>
      <c r="X972" s="172" t="str">
        <f>IF('Cálculos '!AE978="","",'Cálculos '!AE978)</f>
        <v/>
      </c>
      <c r="Y972" s="172" t="str">
        <f>IF('Cálculos '!AF978="","",'Cálculos '!AF978)</f>
        <v/>
      </c>
      <c r="Z972" s="172" t="str">
        <f>IF('Cálculos '!AG978="","",'Cálculos '!AG978)</f>
        <v/>
      </c>
      <c r="AA972" s="172" t="str">
        <f>IF('Cálculos '!AH978="","",'Cálculos '!AH978)</f>
        <v/>
      </c>
      <c r="AB972" s="172" t="str">
        <f>IF('Cálculos '!AI978="","",'Cálculos '!AI978)</f>
        <v/>
      </c>
      <c r="AC972" s="172" t="str">
        <f>IF('Cálculos '!AJ978="","",'Cálculos '!AJ978)</f>
        <v/>
      </c>
      <c r="AD972" s="172" t="str">
        <f>IF('Cálculos '!AK978="","",'Cálculos '!AK978)</f>
        <v/>
      </c>
      <c r="AE972" s="172" t="str">
        <f>IF('Cálculos '!AL978="","",'Cálculos '!AL978)</f>
        <v/>
      </c>
      <c r="AF972" s="172" t="str">
        <f>IF('Cálculos '!AM978="","",'Cálculos '!AM978)</f>
        <v/>
      </c>
      <c r="AG972" s="172" t="str">
        <f>IF('Cálculos '!AN978="","",'Cálculos '!AN978)</f>
        <v/>
      </c>
      <c r="AH972" s="172" t="str">
        <f>IF('Cálculos '!AO978="","",'Cálculos '!AO978)</f>
        <v/>
      </c>
      <c r="AI972" s="172" t="str">
        <f>IF('Cálculos '!AP978="","",'Cálculos '!AP978)</f>
        <v/>
      </c>
      <c r="AJ972" s="443" t="str">
        <f>IF('Cálculos '!AQ978="","",'Cálculos '!AQ978)</f>
        <v/>
      </c>
      <c r="AK972" s="446" t="str">
        <f>IF('Cálculos '!D978="","",AVERAGE(C972:AJ972))</f>
        <v/>
      </c>
      <c r="AM972" s="181">
        <f t="shared" si="578"/>
        <v>970</v>
      </c>
      <c r="AN972" s="284" t="str">
        <f t="shared" si="579"/>
        <v/>
      </c>
      <c r="AO972" s="285" t="str">
        <f t="shared" si="580"/>
        <v/>
      </c>
      <c r="AP972" s="285" t="str">
        <f t="shared" si="581"/>
        <v/>
      </c>
      <c r="AQ972" s="285" t="str">
        <f t="shared" si="582"/>
        <v/>
      </c>
      <c r="AR972" s="182" t="str">
        <f t="shared" si="583"/>
        <v/>
      </c>
      <c r="AS972" s="182" t="str">
        <f t="shared" si="584"/>
        <v/>
      </c>
      <c r="AT972" s="182" t="str">
        <f t="shared" si="585"/>
        <v/>
      </c>
      <c r="AU972" s="182" t="str">
        <f t="shared" si="586"/>
        <v/>
      </c>
      <c r="AV972" s="182" t="str">
        <f t="shared" si="587"/>
        <v/>
      </c>
      <c r="AW972" s="182" t="str">
        <f t="shared" si="588"/>
        <v/>
      </c>
      <c r="AX972" s="182" t="str">
        <f t="shared" si="589"/>
        <v/>
      </c>
      <c r="AY972" s="182" t="str">
        <f t="shared" si="590"/>
        <v/>
      </c>
      <c r="AZ972" s="182" t="str">
        <f t="shared" si="591"/>
        <v/>
      </c>
      <c r="BA972" s="182" t="str">
        <f t="shared" si="592"/>
        <v/>
      </c>
      <c r="BB972" s="182" t="str">
        <f t="shared" si="593"/>
        <v/>
      </c>
      <c r="BC972" s="182" t="str">
        <f t="shared" si="594"/>
        <v/>
      </c>
      <c r="BD972" s="182" t="str">
        <f t="shared" si="595"/>
        <v/>
      </c>
      <c r="BE972" s="182" t="str">
        <f t="shared" si="596"/>
        <v/>
      </c>
      <c r="BF972" s="182" t="str">
        <f t="shared" si="597"/>
        <v/>
      </c>
      <c r="BG972" s="182" t="str">
        <f t="shared" si="598"/>
        <v/>
      </c>
      <c r="BH972" s="182" t="str">
        <f t="shared" si="599"/>
        <v/>
      </c>
      <c r="BI972" s="182" t="str">
        <f t="shared" si="600"/>
        <v/>
      </c>
      <c r="BJ972" s="182" t="str">
        <f t="shared" si="601"/>
        <v/>
      </c>
      <c r="BK972" s="182" t="str">
        <f t="shared" si="602"/>
        <v/>
      </c>
      <c r="BL972" s="182" t="str">
        <f t="shared" si="603"/>
        <v/>
      </c>
      <c r="BM972" s="182" t="str">
        <f t="shared" si="604"/>
        <v/>
      </c>
      <c r="BN972" s="182" t="str">
        <f t="shared" si="605"/>
        <v/>
      </c>
      <c r="BO972" s="182" t="str">
        <f t="shared" si="606"/>
        <v/>
      </c>
      <c r="BP972" s="182" t="str">
        <f t="shared" si="607"/>
        <v/>
      </c>
      <c r="BQ972" s="182" t="str">
        <f t="shared" si="608"/>
        <v/>
      </c>
      <c r="BR972" s="182" t="str">
        <f t="shared" si="609"/>
        <v/>
      </c>
      <c r="BS972" s="182" t="str">
        <f t="shared" si="610"/>
        <v/>
      </c>
      <c r="BT972" s="182" t="str">
        <f t="shared" si="611"/>
        <v/>
      </c>
      <c r="BU972" s="183" t="str">
        <f t="shared" si="612"/>
        <v/>
      </c>
      <c r="BV972" s="184" t="str">
        <f>IF('Cálculos '!C978="","",AVERAGE(AN972:BU972))</f>
        <v/>
      </c>
    </row>
    <row r="973" spans="2:74" ht="17.25" hidden="1" thickBot="1" x14ac:dyDescent="0.35">
      <c r="B973" s="165">
        <f t="shared" si="577"/>
        <v>971</v>
      </c>
      <c r="C973" s="171" t="str">
        <f>IF('Cálculos '!J979="","",'Cálculos '!J979)</f>
        <v/>
      </c>
      <c r="D973" s="172" t="str">
        <f>IF('Cálculos '!K979="","",'Cálculos '!K979)</f>
        <v/>
      </c>
      <c r="E973" s="172" t="str">
        <f>IF('Cálculos '!L979="","",'Cálculos '!L979)</f>
        <v/>
      </c>
      <c r="F973" s="172" t="str">
        <f>IF('Cálculos '!M979="","",'Cálculos '!M979)</f>
        <v/>
      </c>
      <c r="G973" s="172" t="str">
        <f>IF('Cálculos '!N979="","",'Cálculos '!N979)</f>
        <v/>
      </c>
      <c r="H973" s="172" t="str">
        <f>IF('Cálculos '!O979="","",'Cálculos '!O979)</f>
        <v/>
      </c>
      <c r="I973" s="172" t="str">
        <f>IF('Cálculos '!P979="","",'Cálculos '!P979)</f>
        <v/>
      </c>
      <c r="J973" s="172" t="str">
        <f>IF('Cálculos '!Q979="","",'Cálculos '!Q979)</f>
        <v/>
      </c>
      <c r="K973" s="172" t="str">
        <f>IF('Cálculos '!R979="","",'Cálculos '!R979)</f>
        <v/>
      </c>
      <c r="L973" s="172" t="str">
        <f>IF('Cálculos '!S979="","",'Cálculos '!S979)</f>
        <v/>
      </c>
      <c r="M973" s="172" t="str">
        <f>IF('Cálculos '!T979="","",'Cálculos '!T979)</f>
        <v/>
      </c>
      <c r="N973" s="172" t="str">
        <f>IF('Cálculos '!U979="","",'Cálculos '!U979)</f>
        <v/>
      </c>
      <c r="O973" s="172" t="str">
        <f>IF('Cálculos '!V979="","",'Cálculos '!V979)</f>
        <v/>
      </c>
      <c r="P973" s="172" t="str">
        <f>IF('Cálculos '!W979="","",'Cálculos '!W979)</f>
        <v/>
      </c>
      <c r="Q973" s="172" t="str">
        <f>IF('Cálculos '!X979="","",'Cálculos '!X979)</f>
        <v/>
      </c>
      <c r="R973" s="172" t="str">
        <f>IF('Cálculos '!Y979="","",'Cálculos '!Y979)</f>
        <v/>
      </c>
      <c r="S973" s="172" t="str">
        <f>IF('Cálculos '!Z979="","",'Cálculos '!Z979)</f>
        <v/>
      </c>
      <c r="T973" s="172" t="str">
        <f>IF('Cálculos '!AA979="","",'Cálculos '!AA979)</f>
        <v/>
      </c>
      <c r="U973" s="172" t="str">
        <f>IF('Cálculos '!AB979="","",'Cálculos '!AB979)</f>
        <v/>
      </c>
      <c r="V973" s="172" t="str">
        <f>IF('Cálculos '!AC979="","",'Cálculos '!AC979)</f>
        <v/>
      </c>
      <c r="W973" s="172" t="str">
        <f>IF('Cálculos '!AD979="","",'Cálculos '!AD979)</f>
        <v/>
      </c>
      <c r="X973" s="172" t="str">
        <f>IF('Cálculos '!AE979="","",'Cálculos '!AE979)</f>
        <v/>
      </c>
      <c r="Y973" s="172" t="str">
        <f>IF('Cálculos '!AF979="","",'Cálculos '!AF979)</f>
        <v/>
      </c>
      <c r="Z973" s="172" t="str">
        <f>IF('Cálculos '!AG979="","",'Cálculos '!AG979)</f>
        <v/>
      </c>
      <c r="AA973" s="172" t="str">
        <f>IF('Cálculos '!AH979="","",'Cálculos '!AH979)</f>
        <v/>
      </c>
      <c r="AB973" s="172" t="str">
        <f>IF('Cálculos '!AI979="","",'Cálculos '!AI979)</f>
        <v/>
      </c>
      <c r="AC973" s="172" t="str">
        <f>IF('Cálculos '!AJ979="","",'Cálculos '!AJ979)</f>
        <v/>
      </c>
      <c r="AD973" s="172" t="str">
        <f>IF('Cálculos '!AK979="","",'Cálculos '!AK979)</f>
        <v/>
      </c>
      <c r="AE973" s="172" t="str">
        <f>IF('Cálculos '!AL979="","",'Cálculos '!AL979)</f>
        <v/>
      </c>
      <c r="AF973" s="172" t="str">
        <f>IF('Cálculos '!AM979="","",'Cálculos '!AM979)</f>
        <v/>
      </c>
      <c r="AG973" s="172" t="str">
        <f>IF('Cálculos '!AN979="","",'Cálculos '!AN979)</f>
        <v/>
      </c>
      <c r="AH973" s="172" t="str">
        <f>IF('Cálculos '!AO979="","",'Cálculos '!AO979)</f>
        <v/>
      </c>
      <c r="AI973" s="172" t="str">
        <f>IF('Cálculos '!AP979="","",'Cálculos '!AP979)</f>
        <v/>
      </c>
      <c r="AJ973" s="443" t="str">
        <f>IF('Cálculos '!AQ979="","",'Cálculos '!AQ979)</f>
        <v/>
      </c>
      <c r="AK973" s="446" t="str">
        <f>IF('Cálculos '!D979="","",AVERAGE(C973:AJ973))</f>
        <v/>
      </c>
      <c r="AM973" s="181">
        <f t="shared" si="578"/>
        <v>971</v>
      </c>
      <c r="AN973" s="284" t="str">
        <f t="shared" si="579"/>
        <v/>
      </c>
      <c r="AO973" s="285" t="str">
        <f t="shared" si="580"/>
        <v/>
      </c>
      <c r="AP973" s="285" t="str">
        <f t="shared" si="581"/>
        <v/>
      </c>
      <c r="AQ973" s="285" t="str">
        <f t="shared" si="582"/>
        <v/>
      </c>
      <c r="AR973" s="182" t="str">
        <f t="shared" si="583"/>
        <v/>
      </c>
      <c r="AS973" s="182" t="str">
        <f t="shared" si="584"/>
        <v/>
      </c>
      <c r="AT973" s="182" t="str">
        <f t="shared" si="585"/>
        <v/>
      </c>
      <c r="AU973" s="182" t="str">
        <f t="shared" si="586"/>
        <v/>
      </c>
      <c r="AV973" s="182" t="str">
        <f t="shared" si="587"/>
        <v/>
      </c>
      <c r="AW973" s="182" t="str">
        <f t="shared" si="588"/>
        <v/>
      </c>
      <c r="AX973" s="182" t="str">
        <f t="shared" si="589"/>
        <v/>
      </c>
      <c r="AY973" s="182" t="str">
        <f t="shared" si="590"/>
        <v/>
      </c>
      <c r="AZ973" s="182" t="str">
        <f t="shared" si="591"/>
        <v/>
      </c>
      <c r="BA973" s="182" t="str">
        <f t="shared" si="592"/>
        <v/>
      </c>
      <c r="BB973" s="182" t="str">
        <f t="shared" si="593"/>
        <v/>
      </c>
      <c r="BC973" s="182" t="str">
        <f t="shared" si="594"/>
        <v/>
      </c>
      <c r="BD973" s="182" t="str">
        <f t="shared" si="595"/>
        <v/>
      </c>
      <c r="BE973" s="182" t="str">
        <f t="shared" si="596"/>
        <v/>
      </c>
      <c r="BF973" s="182" t="str">
        <f t="shared" si="597"/>
        <v/>
      </c>
      <c r="BG973" s="182" t="str">
        <f t="shared" si="598"/>
        <v/>
      </c>
      <c r="BH973" s="182" t="str">
        <f t="shared" si="599"/>
        <v/>
      </c>
      <c r="BI973" s="182" t="str">
        <f t="shared" si="600"/>
        <v/>
      </c>
      <c r="BJ973" s="182" t="str">
        <f t="shared" si="601"/>
        <v/>
      </c>
      <c r="BK973" s="182" t="str">
        <f t="shared" si="602"/>
        <v/>
      </c>
      <c r="BL973" s="182" t="str">
        <f t="shared" si="603"/>
        <v/>
      </c>
      <c r="BM973" s="182" t="str">
        <f t="shared" si="604"/>
        <v/>
      </c>
      <c r="BN973" s="182" t="str">
        <f t="shared" si="605"/>
        <v/>
      </c>
      <c r="BO973" s="182" t="str">
        <f t="shared" si="606"/>
        <v/>
      </c>
      <c r="BP973" s="182" t="str">
        <f t="shared" si="607"/>
        <v/>
      </c>
      <c r="BQ973" s="182" t="str">
        <f t="shared" si="608"/>
        <v/>
      </c>
      <c r="BR973" s="182" t="str">
        <f t="shared" si="609"/>
        <v/>
      </c>
      <c r="BS973" s="182" t="str">
        <f t="shared" si="610"/>
        <v/>
      </c>
      <c r="BT973" s="182" t="str">
        <f t="shared" si="611"/>
        <v/>
      </c>
      <c r="BU973" s="183" t="str">
        <f t="shared" si="612"/>
        <v/>
      </c>
      <c r="BV973" s="184" t="str">
        <f>IF('Cálculos '!C979="","",AVERAGE(AN973:BU973))</f>
        <v/>
      </c>
    </row>
    <row r="974" spans="2:74" ht="17.25" hidden="1" thickBot="1" x14ac:dyDescent="0.35">
      <c r="B974" s="165">
        <f t="shared" si="577"/>
        <v>972</v>
      </c>
      <c r="C974" s="171" t="str">
        <f>IF('Cálculos '!J980="","",'Cálculos '!J980)</f>
        <v/>
      </c>
      <c r="D974" s="172" t="str">
        <f>IF('Cálculos '!K980="","",'Cálculos '!K980)</f>
        <v/>
      </c>
      <c r="E974" s="172" t="str">
        <f>IF('Cálculos '!L980="","",'Cálculos '!L980)</f>
        <v/>
      </c>
      <c r="F974" s="172" t="str">
        <f>IF('Cálculos '!M980="","",'Cálculos '!M980)</f>
        <v/>
      </c>
      <c r="G974" s="172" t="str">
        <f>IF('Cálculos '!N980="","",'Cálculos '!N980)</f>
        <v/>
      </c>
      <c r="H974" s="172" t="str">
        <f>IF('Cálculos '!O980="","",'Cálculos '!O980)</f>
        <v/>
      </c>
      <c r="I974" s="172" t="str">
        <f>IF('Cálculos '!P980="","",'Cálculos '!P980)</f>
        <v/>
      </c>
      <c r="J974" s="172" t="str">
        <f>IF('Cálculos '!Q980="","",'Cálculos '!Q980)</f>
        <v/>
      </c>
      <c r="K974" s="172" t="str">
        <f>IF('Cálculos '!R980="","",'Cálculos '!R980)</f>
        <v/>
      </c>
      <c r="L974" s="172" t="str">
        <f>IF('Cálculos '!S980="","",'Cálculos '!S980)</f>
        <v/>
      </c>
      <c r="M974" s="172" t="str">
        <f>IF('Cálculos '!T980="","",'Cálculos '!T980)</f>
        <v/>
      </c>
      <c r="N974" s="172" t="str">
        <f>IF('Cálculos '!U980="","",'Cálculos '!U980)</f>
        <v/>
      </c>
      <c r="O974" s="172" t="str">
        <f>IF('Cálculos '!V980="","",'Cálculos '!V980)</f>
        <v/>
      </c>
      <c r="P974" s="172" t="str">
        <f>IF('Cálculos '!W980="","",'Cálculos '!W980)</f>
        <v/>
      </c>
      <c r="Q974" s="172" t="str">
        <f>IF('Cálculos '!X980="","",'Cálculos '!X980)</f>
        <v/>
      </c>
      <c r="R974" s="172" t="str">
        <f>IF('Cálculos '!Y980="","",'Cálculos '!Y980)</f>
        <v/>
      </c>
      <c r="S974" s="172" t="str">
        <f>IF('Cálculos '!Z980="","",'Cálculos '!Z980)</f>
        <v/>
      </c>
      <c r="T974" s="172" t="str">
        <f>IF('Cálculos '!AA980="","",'Cálculos '!AA980)</f>
        <v/>
      </c>
      <c r="U974" s="172" t="str">
        <f>IF('Cálculos '!AB980="","",'Cálculos '!AB980)</f>
        <v/>
      </c>
      <c r="V974" s="172" t="str">
        <f>IF('Cálculos '!AC980="","",'Cálculos '!AC980)</f>
        <v/>
      </c>
      <c r="W974" s="172" t="str">
        <f>IF('Cálculos '!AD980="","",'Cálculos '!AD980)</f>
        <v/>
      </c>
      <c r="X974" s="172" t="str">
        <f>IF('Cálculos '!AE980="","",'Cálculos '!AE980)</f>
        <v/>
      </c>
      <c r="Y974" s="172" t="str">
        <f>IF('Cálculos '!AF980="","",'Cálculos '!AF980)</f>
        <v/>
      </c>
      <c r="Z974" s="172" t="str">
        <f>IF('Cálculos '!AG980="","",'Cálculos '!AG980)</f>
        <v/>
      </c>
      <c r="AA974" s="172" t="str">
        <f>IF('Cálculos '!AH980="","",'Cálculos '!AH980)</f>
        <v/>
      </c>
      <c r="AB974" s="172" t="str">
        <f>IF('Cálculos '!AI980="","",'Cálculos '!AI980)</f>
        <v/>
      </c>
      <c r="AC974" s="172" t="str">
        <f>IF('Cálculos '!AJ980="","",'Cálculos '!AJ980)</f>
        <v/>
      </c>
      <c r="AD974" s="172" t="str">
        <f>IF('Cálculos '!AK980="","",'Cálculos '!AK980)</f>
        <v/>
      </c>
      <c r="AE974" s="172" t="str">
        <f>IF('Cálculos '!AL980="","",'Cálculos '!AL980)</f>
        <v/>
      </c>
      <c r="AF974" s="172" t="str">
        <f>IF('Cálculos '!AM980="","",'Cálculos '!AM980)</f>
        <v/>
      </c>
      <c r="AG974" s="172" t="str">
        <f>IF('Cálculos '!AN980="","",'Cálculos '!AN980)</f>
        <v/>
      </c>
      <c r="AH974" s="172" t="str">
        <f>IF('Cálculos '!AO980="","",'Cálculos '!AO980)</f>
        <v/>
      </c>
      <c r="AI974" s="172" t="str">
        <f>IF('Cálculos '!AP980="","",'Cálculos '!AP980)</f>
        <v/>
      </c>
      <c r="AJ974" s="443" t="str">
        <f>IF('Cálculos '!AQ980="","",'Cálculos '!AQ980)</f>
        <v/>
      </c>
      <c r="AK974" s="446" t="str">
        <f>IF('Cálculos '!D980="","",AVERAGE(C974:AJ974))</f>
        <v/>
      </c>
      <c r="AM974" s="181">
        <f t="shared" si="578"/>
        <v>972</v>
      </c>
      <c r="AN974" s="284" t="str">
        <f t="shared" si="579"/>
        <v/>
      </c>
      <c r="AO974" s="285" t="str">
        <f t="shared" si="580"/>
        <v/>
      </c>
      <c r="AP974" s="285" t="str">
        <f t="shared" si="581"/>
        <v/>
      </c>
      <c r="AQ974" s="285" t="str">
        <f t="shared" si="582"/>
        <v/>
      </c>
      <c r="AR974" s="182" t="str">
        <f t="shared" si="583"/>
        <v/>
      </c>
      <c r="AS974" s="182" t="str">
        <f t="shared" si="584"/>
        <v/>
      </c>
      <c r="AT974" s="182" t="str">
        <f t="shared" si="585"/>
        <v/>
      </c>
      <c r="AU974" s="182" t="str">
        <f t="shared" si="586"/>
        <v/>
      </c>
      <c r="AV974" s="182" t="str">
        <f t="shared" si="587"/>
        <v/>
      </c>
      <c r="AW974" s="182" t="str">
        <f t="shared" si="588"/>
        <v/>
      </c>
      <c r="AX974" s="182" t="str">
        <f t="shared" si="589"/>
        <v/>
      </c>
      <c r="AY974" s="182" t="str">
        <f t="shared" si="590"/>
        <v/>
      </c>
      <c r="AZ974" s="182" t="str">
        <f t="shared" si="591"/>
        <v/>
      </c>
      <c r="BA974" s="182" t="str">
        <f t="shared" si="592"/>
        <v/>
      </c>
      <c r="BB974" s="182" t="str">
        <f t="shared" si="593"/>
        <v/>
      </c>
      <c r="BC974" s="182" t="str">
        <f t="shared" si="594"/>
        <v/>
      </c>
      <c r="BD974" s="182" t="str">
        <f t="shared" si="595"/>
        <v/>
      </c>
      <c r="BE974" s="182" t="str">
        <f t="shared" si="596"/>
        <v/>
      </c>
      <c r="BF974" s="182" t="str">
        <f t="shared" si="597"/>
        <v/>
      </c>
      <c r="BG974" s="182" t="str">
        <f t="shared" si="598"/>
        <v/>
      </c>
      <c r="BH974" s="182" t="str">
        <f t="shared" si="599"/>
        <v/>
      </c>
      <c r="BI974" s="182" t="str">
        <f t="shared" si="600"/>
        <v/>
      </c>
      <c r="BJ974" s="182" t="str">
        <f t="shared" si="601"/>
        <v/>
      </c>
      <c r="BK974" s="182" t="str">
        <f t="shared" si="602"/>
        <v/>
      </c>
      <c r="BL974" s="182" t="str">
        <f t="shared" si="603"/>
        <v/>
      </c>
      <c r="BM974" s="182" t="str">
        <f t="shared" si="604"/>
        <v/>
      </c>
      <c r="BN974" s="182" t="str">
        <f t="shared" si="605"/>
        <v/>
      </c>
      <c r="BO974" s="182" t="str">
        <f t="shared" si="606"/>
        <v/>
      </c>
      <c r="BP974" s="182" t="str">
        <f t="shared" si="607"/>
        <v/>
      </c>
      <c r="BQ974" s="182" t="str">
        <f t="shared" si="608"/>
        <v/>
      </c>
      <c r="BR974" s="182" t="str">
        <f t="shared" si="609"/>
        <v/>
      </c>
      <c r="BS974" s="182" t="str">
        <f t="shared" si="610"/>
        <v/>
      </c>
      <c r="BT974" s="182" t="str">
        <f t="shared" si="611"/>
        <v/>
      </c>
      <c r="BU974" s="183" t="str">
        <f t="shared" si="612"/>
        <v/>
      </c>
      <c r="BV974" s="184" t="str">
        <f>IF('Cálculos '!C980="","",AVERAGE(AN974:BU974))</f>
        <v/>
      </c>
    </row>
    <row r="975" spans="2:74" ht="17.25" hidden="1" thickBot="1" x14ac:dyDescent="0.35">
      <c r="B975" s="165">
        <f t="shared" si="577"/>
        <v>973</v>
      </c>
      <c r="C975" s="171" t="str">
        <f>IF('Cálculos '!J981="","",'Cálculos '!J981)</f>
        <v/>
      </c>
      <c r="D975" s="172" t="str">
        <f>IF('Cálculos '!K981="","",'Cálculos '!K981)</f>
        <v/>
      </c>
      <c r="E975" s="172" t="str">
        <f>IF('Cálculos '!L981="","",'Cálculos '!L981)</f>
        <v/>
      </c>
      <c r="F975" s="172" t="str">
        <f>IF('Cálculos '!M981="","",'Cálculos '!M981)</f>
        <v/>
      </c>
      <c r="G975" s="172" t="str">
        <f>IF('Cálculos '!N981="","",'Cálculos '!N981)</f>
        <v/>
      </c>
      <c r="H975" s="172" t="str">
        <f>IF('Cálculos '!O981="","",'Cálculos '!O981)</f>
        <v/>
      </c>
      <c r="I975" s="172" t="str">
        <f>IF('Cálculos '!P981="","",'Cálculos '!P981)</f>
        <v/>
      </c>
      <c r="J975" s="172" t="str">
        <f>IF('Cálculos '!Q981="","",'Cálculos '!Q981)</f>
        <v/>
      </c>
      <c r="K975" s="172" t="str">
        <f>IF('Cálculos '!R981="","",'Cálculos '!R981)</f>
        <v/>
      </c>
      <c r="L975" s="172" t="str">
        <f>IF('Cálculos '!S981="","",'Cálculos '!S981)</f>
        <v/>
      </c>
      <c r="M975" s="172" t="str">
        <f>IF('Cálculos '!T981="","",'Cálculos '!T981)</f>
        <v/>
      </c>
      <c r="N975" s="172" t="str">
        <f>IF('Cálculos '!U981="","",'Cálculos '!U981)</f>
        <v/>
      </c>
      <c r="O975" s="172" t="str">
        <f>IF('Cálculos '!V981="","",'Cálculos '!V981)</f>
        <v/>
      </c>
      <c r="P975" s="172" t="str">
        <f>IF('Cálculos '!W981="","",'Cálculos '!W981)</f>
        <v/>
      </c>
      <c r="Q975" s="172" t="str">
        <f>IF('Cálculos '!X981="","",'Cálculos '!X981)</f>
        <v/>
      </c>
      <c r="R975" s="172" t="str">
        <f>IF('Cálculos '!Y981="","",'Cálculos '!Y981)</f>
        <v/>
      </c>
      <c r="S975" s="172" t="str">
        <f>IF('Cálculos '!Z981="","",'Cálculos '!Z981)</f>
        <v/>
      </c>
      <c r="T975" s="172" t="str">
        <f>IF('Cálculos '!AA981="","",'Cálculos '!AA981)</f>
        <v/>
      </c>
      <c r="U975" s="172" t="str">
        <f>IF('Cálculos '!AB981="","",'Cálculos '!AB981)</f>
        <v/>
      </c>
      <c r="V975" s="172" t="str">
        <f>IF('Cálculos '!AC981="","",'Cálculos '!AC981)</f>
        <v/>
      </c>
      <c r="W975" s="172" t="str">
        <f>IF('Cálculos '!AD981="","",'Cálculos '!AD981)</f>
        <v/>
      </c>
      <c r="X975" s="172" t="str">
        <f>IF('Cálculos '!AE981="","",'Cálculos '!AE981)</f>
        <v/>
      </c>
      <c r="Y975" s="172" t="str">
        <f>IF('Cálculos '!AF981="","",'Cálculos '!AF981)</f>
        <v/>
      </c>
      <c r="Z975" s="172" t="str">
        <f>IF('Cálculos '!AG981="","",'Cálculos '!AG981)</f>
        <v/>
      </c>
      <c r="AA975" s="172" t="str">
        <f>IF('Cálculos '!AH981="","",'Cálculos '!AH981)</f>
        <v/>
      </c>
      <c r="AB975" s="172" t="str">
        <f>IF('Cálculos '!AI981="","",'Cálculos '!AI981)</f>
        <v/>
      </c>
      <c r="AC975" s="172" t="str">
        <f>IF('Cálculos '!AJ981="","",'Cálculos '!AJ981)</f>
        <v/>
      </c>
      <c r="AD975" s="172" t="str">
        <f>IF('Cálculos '!AK981="","",'Cálculos '!AK981)</f>
        <v/>
      </c>
      <c r="AE975" s="172" t="str">
        <f>IF('Cálculos '!AL981="","",'Cálculos '!AL981)</f>
        <v/>
      </c>
      <c r="AF975" s="172" t="str">
        <f>IF('Cálculos '!AM981="","",'Cálculos '!AM981)</f>
        <v/>
      </c>
      <c r="AG975" s="172" t="str">
        <f>IF('Cálculos '!AN981="","",'Cálculos '!AN981)</f>
        <v/>
      </c>
      <c r="AH975" s="172" t="str">
        <f>IF('Cálculos '!AO981="","",'Cálculos '!AO981)</f>
        <v/>
      </c>
      <c r="AI975" s="172" t="str">
        <f>IF('Cálculos '!AP981="","",'Cálculos '!AP981)</f>
        <v/>
      </c>
      <c r="AJ975" s="443" t="str">
        <f>IF('Cálculos '!AQ981="","",'Cálculos '!AQ981)</f>
        <v/>
      </c>
      <c r="AK975" s="446" t="str">
        <f>IF('Cálculos '!D981="","",AVERAGE(C975:AJ975))</f>
        <v/>
      </c>
      <c r="AM975" s="181">
        <f t="shared" si="578"/>
        <v>973</v>
      </c>
      <c r="AN975" s="284" t="str">
        <f t="shared" si="579"/>
        <v/>
      </c>
      <c r="AO975" s="285" t="str">
        <f t="shared" si="580"/>
        <v/>
      </c>
      <c r="AP975" s="285" t="str">
        <f t="shared" si="581"/>
        <v/>
      </c>
      <c r="AQ975" s="285" t="str">
        <f t="shared" si="582"/>
        <v/>
      </c>
      <c r="AR975" s="182" t="str">
        <f t="shared" si="583"/>
        <v/>
      </c>
      <c r="AS975" s="182" t="str">
        <f t="shared" si="584"/>
        <v/>
      </c>
      <c r="AT975" s="182" t="str">
        <f t="shared" si="585"/>
        <v/>
      </c>
      <c r="AU975" s="182" t="str">
        <f t="shared" si="586"/>
        <v/>
      </c>
      <c r="AV975" s="182" t="str">
        <f t="shared" si="587"/>
        <v/>
      </c>
      <c r="AW975" s="182" t="str">
        <f t="shared" si="588"/>
        <v/>
      </c>
      <c r="AX975" s="182" t="str">
        <f t="shared" si="589"/>
        <v/>
      </c>
      <c r="AY975" s="182" t="str">
        <f t="shared" si="590"/>
        <v/>
      </c>
      <c r="AZ975" s="182" t="str">
        <f t="shared" si="591"/>
        <v/>
      </c>
      <c r="BA975" s="182" t="str">
        <f t="shared" si="592"/>
        <v/>
      </c>
      <c r="BB975" s="182" t="str">
        <f t="shared" si="593"/>
        <v/>
      </c>
      <c r="BC975" s="182" t="str">
        <f t="shared" si="594"/>
        <v/>
      </c>
      <c r="BD975" s="182" t="str">
        <f t="shared" si="595"/>
        <v/>
      </c>
      <c r="BE975" s="182" t="str">
        <f t="shared" si="596"/>
        <v/>
      </c>
      <c r="BF975" s="182" t="str">
        <f t="shared" si="597"/>
        <v/>
      </c>
      <c r="BG975" s="182" t="str">
        <f t="shared" si="598"/>
        <v/>
      </c>
      <c r="BH975" s="182" t="str">
        <f t="shared" si="599"/>
        <v/>
      </c>
      <c r="BI975" s="182" t="str">
        <f t="shared" si="600"/>
        <v/>
      </c>
      <c r="BJ975" s="182" t="str">
        <f t="shared" si="601"/>
        <v/>
      </c>
      <c r="BK975" s="182" t="str">
        <f t="shared" si="602"/>
        <v/>
      </c>
      <c r="BL975" s="182" t="str">
        <f t="shared" si="603"/>
        <v/>
      </c>
      <c r="BM975" s="182" t="str">
        <f t="shared" si="604"/>
        <v/>
      </c>
      <c r="BN975" s="182" t="str">
        <f t="shared" si="605"/>
        <v/>
      </c>
      <c r="BO975" s="182" t="str">
        <f t="shared" si="606"/>
        <v/>
      </c>
      <c r="BP975" s="182" t="str">
        <f t="shared" si="607"/>
        <v/>
      </c>
      <c r="BQ975" s="182" t="str">
        <f t="shared" si="608"/>
        <v/>
      </c>
      <c r="BR975" s="182" t="str">
        <f t="shared" si="609"/>
        <v/>
      </c>
      <c r="BS975" s="182" t="str">
        <f t="shared" si="610"/>
        <v/>
      </c>
      <c r="BT975" s="182" t="str">
        <f t="shared" si="611"/>
        <v/>
      </c>
      <c r="BU975" s="183" t="str">
        <f t="shared" si="612"/>
        <v/>
      </c>
      <c r="BV975" s="184" t="str">
        <f>IF('Cálculos '!C981="","",AVERAGE(AN975:BU975))</f>
        <v/>
      </c>
    </row>
    <row r="976" spans="2:74" ht="17.25" hidden="1" thickBot="1" x14ac:dyDescent="0.35">
      <c r="B976" s="165">
        <f t="shared" si="577"/>
        <v>974</v>
      </c>
      <c r="C976" s="171" t="str">
        <f>IF('Cálculos '!J982="","",'Cálculos '!J982)</f>
        <v/>
      </c>
      <c r="D976" s="172" t="str">
        <f>IF('Cálculos '!K982="","",'Cálculos '!K982)</f>
        <v/>
      </c>
      <c r="E976" s="172" t="str">
        <f>IF('Cálculos '!L982="","",'Cálculos '!L982)</f>
        <v/>
      </c>
      <c r="F976" s="172" t="str">
        <f>IF('Cálculos '!M982="","",'Cálculos '!M982)</f>
        <v/>
      </c>
      <c r="G976" s="172" t="str">
        <f>IF('Cálculos '!N982="","",'Cálculos '!N982)</f>
        <v/>
      </c>
      <c r="H976" s="172" t="str">
        <f>IF('Cálculos '!O982="","",'Cálculos '!O982)</f>
        <v/>
      </c>
      <c r="I976" s="172" t="str">
        <f>IF('Cálculos '!P982="","",'Cálculos '!P982)</f>
        <v/>
      </c>
      <c r="J976" s="172" t="str">
        <f>IF('Cálculos '!Q982="","",'Cálculos '!Q982)</f>
        <v/>
      </c>
      <c r="K976" s="172" t="str">
        <f>IF('Cálculos '!R982="","",'Cálculos '!R982)</f>
        <v/>
      </c>
      <c r="L976" s="172" t="str">
        <f>IF('Cálculos '!S982="","",'Cálculos '!S982)</f>
        <v/>
      </c>
      <c r="M976" s="172" t="str">
        <f>IF('Cálculos '!T982="","",'Cálculos '!T982)</f>
        <v/>
      </c>
      <c r="N976" s="172" t="str">
        <f>IF('Cálculos '!U982="","",'Cálculos '!U982)</f>
        <v/>
      </c>
      <c r="O976" s="172" t="str">
        <f>IF('Cálculos '!V982="","",'Cálculos '!V982)</f>
        <v/>
      </c>
      <c r="P976" s="172" t="str">
        <f>IF('Cálculos '!W982="","",'Cálculos '!W982)</f>
        <v/>
      </c>
      <c r="Q976" s="172" t="str">
        <f>IF('Cálculos '!X982="","",'Cálculos '!X982)</f>
        <v/>
      </c>
      <c r="R976" s="172" t="str">
        <f>IF('Cálculos '!Y982="","",'Cálculos '!Y982)</f>
        <v/>
      </c>
      <c r="S976" s="172" t="str">
        <f>IF('Cálculos '!Z982="","",'Cálculos '!Z982)</f>
        <v/>
      </c>
      <c r="T976" s="172" t="str">
        <f>IF('Cálculos '!AA982="","",'Cálculos '!AA982)</f>
        <v/>
      </c>
      <c r="U976" s="172" t="str">
        <f>IF('Cálculos '!AB982="","",'Cálculos '!AB982)</f>
        <v/>
      </c>
      <c r="V976" s="172" t="str">
        <f>IF('Cálculos '!AC982="","",'Cálculos '!AC982)</f>
        <v/>
      </c>
      <c r="W976" s="172" t="str">
        <f>IF('Cálculos '!AD982="","",'Cálculos '!AD982)</f>
        <v/>
      </c>
      <c r="X976" s="172" t="str">
        <f>IF('Cálculos '!AE982="","",'Cálculos '!AE982)</f>
        <v/>
      </c>
      <c r="Y976" s="172" t="str">
        <f>IF('Cálculos '!AF982="","",'Cálculos '!AF982)</f>
        <v/>
      </c>
      <c r="Z976" s="172" t="str">
        <f>IF('Cálculos '!AG982="","",'Cálculos '!AG982)</f>
        <v/>
      </c>
      <c r="AA976" s="172" t="str">
        <f>IF('Cálculos '!AH982="","",'Cálculos '!AH982)</f>
        <v/>
      </c>
      <c r="AB976" s="172" t="str">
        <f>IF('Cálculos '!AI982="","",'Cálculos '!AI982)</f>
        <v/>
      </c>
      <c r="AC976" s="172" t="str">
        <f>IF('Cálculos '!AJ982="","",'Cálculos '!AJ982)</f>
        <v/>
      </c>
      <c r="AD976" s="172" t="str">
        <f>IF('Cálculos '!AK982="","",'Cálculos '!AK982)</f>
        <v/>
      </c>
      <c r="AE976" s="172" t="str">
        <f>IF('Cálculos '!AL982="","",'Cálculos '!AL982)</f>
        <v/>
      </c>
      <c r="AF976" s="172" t="str">
        <f>IF('Cálculos '!AM982="","",'Cálculos '!AM982)</f>
        <v/>
      </c>
      <c r="AG976" s="172" t="str">
        <f>IF('Cálculos '!AN982="","",'Cálculos '!AN982)</f>
        <v/>
      </c>
      <c r="AH976" s="172" t="str">
        <f>IF('Cálculos '!AO982="","",'Cálculos '!AO982)</f>
        <v/>
      </c>
      <c r="AI976" s="172" t="str">
        <f>IF('Cálculos '!AP982="","",'Cálculos '!AP982)</f>
        <v/>
      </c>
      <c r="AJ976" s="443" t="str">
        <f>IF('Cálculos '!AQ982="","",'Cálculos '!AQ982)</f>
        <v/>
      </c>
      <c r="AK976" s="446" t="str">
        <f>IF('Cálculos '!D982="","",AVERAGE(C976:AJ976))</f>
        <v/>
      </c>
      <c r="AM976" s="181">
        <f t="shared" si="578"/>
        <v>974</v>
      </c>
      <c r="AN976" s="284" t="str">
        <f t="shared" si="579"/>
        <v/>
      </c>
      <c r="AO976" s="285" t="str">
        <f t="shared" si="580"/>
        <v/>
      </c>
      <c r="AP976" s="285" t="str">
        <f t="shared" si="581"/>
        <v/>
      </c>
      <c r="AQ976" s="285" t="str">
        <f t="shared" si="582"/>
        <v/>
      </c>
      <c r="AR976" s="182" t="str">
        <f t="shared" si="583"/>
        <v/>
      </c>
      <c r="AS976" s="182" t="str">
        <f t="shared" si="584"/>
        <v/>
      </c>
      <c r="AT976" s="182" t="str">
        <f t="shared" si="585"/>
        <v/>
      </c>
      <c r="AU976" s="182" t="str">
        <f t="shared" si="586"/>
        <v/>
      </c>
      <c r="AV976" s="182" t="str">
        <f t="shared" si="587"/>
        <v/>
      </c>
      <c r="AW976" s="182" t="str">
        <f t="shared" si="588"/>
        <v/>
      </c>
      <c r="AX976" s="182" t="str">
        <f t="shared" si="589"/>
        <v/>
      </c>
      <c r="AY976" s="182" t="str">
        <f t="shared" si="590"/>
        <v/>
      </c>
      <c r="AZ976" s="182" t="str">
        <f t="shared" si="591"/>
        <v/>
      </c>
      <c r="BA976" s="182" t="str">
        <f t="shared" si="592"/>
        <v/>
      </c>
      <c r="BB976" s="182" t="str">
        <f t="shared" si="593"/>
        <v/>
      </c>
      <c r="BC976" s="182" t="str">
        <f t="shared" si="594"/>
        <v/>
      </c>
      <c r="BD976" s="182" t="str">
        <f t="shared" si="595"/>
        <v/>
      </c>
      <c r="BE976" s="182" t="str">
        <f t="shared" si="596"/>
        <v/>
      </c>
      <c r="BF976" s="182" t="str">
        <f t="shared" si="597"/>
        <v/>
      </c>
      <c r="BG976" s="182" t="str">
        <f t="shared" si="598"/>
        <v/>
      </c>
      <c r="BH976" s="182" t="str">
        <f t="shared" si="599"/>
        <v/>
      </c>
      <c r="BI976" s="182" t="str">
        <f t="shared" si="600"/>
        <v/>
      </c>
      <c r="BJ976" s="182" t="str">
        <f t="shared" si="601"/>
        <v/>
      </c>
      <c r="BK976" s="182" t="str">
        <f t="shared" si="602"/>
        <v/>
      </c>
      <c r="BL976" s="182" t="str">
        <f t="shared" si="603"/>
        <v/>
      </c>
      <c r="BM976" s="182" t="str">
        <f t="shared" si="604"/>
        <v/>
      </c>
      <c r="BN976" s="182" t="str">
        <f t="shared" si="605"/>
        <v/>
      </c>
      <c r="BO976" s="182" t="str">
        <f t="shared" si="606"/>
        <v/>
      </c>
      <c r="BP976" s="182" t="str">
        <f t="shared" si="607"/>
        <v/>
      </c>
      <c r="BQ976" s="182" t="str">
        <f t="shared" si="608"/>
        <v/>
      </c>
      <c r="BR976" s="182" t="str">
        <f t="shared" si="609"/>
        <v/>
      </c>
      <c r="BS976" s="182" t="str">
        <f t="shared" si="610"/>
        <v/>
      </c>
      <c r="BT976" s="182" t="str">
        <f t="shared" si="611"/>
        <v/>
      </c>
      <c r="BU976" s="183" t="str">
        <f t="shared" si="612"/>
        <v/>
      </c>
      <c r="BV976" s="184" t="str">
        <f>IF('Cálculos '!C982="","",AVERAGE(AN976:BU976))</f>
        <v/>
      </c>
    </row>
    <row r="977" spans="2:74" ht="17.25" hidden="1" thickBot="1" x14ac:dyDescent="0.35">
      <c r="B977" s="165">
        <f t="shared" si="577"/>
        <v>975</v>
      </c>
      <c r="C977" s="171" t="str">
        <f>IF('Cálculos '!J983="","",'Cálculos '!J983)</f>
        <v/>
      </c>
      <c r="D977" s="172" t="str">
        <f>IF('Cálculos '!K983="","",'Cálculos '!K983)</f>
        <v/>
      </c>
      <c r="E977" s="172" t="str">
        <f>IF('Cálculos '!L983="","",'Cálculos '!L983)</f>
        <v/>
      </c>
      <c r="F977" s="172" t="str">
        <f>IF('Cálculos '!M983="","",'Cálculos '!M983)</f>
        <v/>
      </c>
      <c r="G977" s="172" t="str">
        <f>IF('Cálculos '!N983="","",'Cálculos '!N983)</f>
        <v/>
      </c>
      <c r="H977" s="172" t="str">
        <f>IF('Cálculos '!O983="","",'Cálculos '!O983)</f>
        <v/>
      </c>
      <c r="I977" s="172" t="str">
        <f>IF('Cálculos '!P983="","",'Cálculos '!P983)</f>
        <v/>
      </c>
      <c r="J977" s="172" t="str">
        <f>IF('Cálculos '!Q983="","",'Cálculos '!Q983)</f>
        <v/>
      </c>
      <c r="K977" s="172" t="str">
        <f>IF('Cálculos '!R983="","",'Cálculos '!R983)</f>
        <v/>
      </c>
      <c r="L977" s="172" t="str">
        <f>IF('Cálculos '!S983="","",'Cálculos '!S983)</f>
        <v/>
      </c>
      <c r="M977" s="172" t="str">
        <f>IF('Cálculos '!T983="","",'Cálculos '!T983)</f>
        <v/>
      </c>
      <c r="N977" s="172" t="str">
        <f>IF('Cálculos '!U983="","",'Cálculos '!U983)</f>
        <v/>
      </c>
      <c r="O977" s="172" t="str">
        <f>IF('Cálculos '!V983="","",'Cálculos '!V983)</f>
        <v/>
      </c>
      <c r="P977" s="172" t="str">
        <f>IF('Cálculos '!W983="","",'Cálculos '!W983)</f>
        <v/>
      </c>
      <c r="Q977" s="172" t="str">
        <f>IF('Cálculos '!X983="","",'Cálculos '!X983)</f>
        <v/>
      </c>
      <c r="R977" s="172" t="str">
        <f>IF('Cálculos '!Y983="","",'Cálculos '!Y983)</f>
        <v/>
      </c>
      <c r="S977" s="172" t="str">
        <f>IF('Cálculos '!Z983="","",'Cálculos '!Z983)</f>
        <v/>
      </c>
      <c r="T977" s="172" t="str">
        <f>IF('Cálculos '!AA983="","",'Cálculos '!AA983)</f>
        <v/>
      </c>
      <c r="U977" s="172" t="str">
        <f>IF('Cálculos '!AB983="","",'Cálculos '!AB983)</f>
        <v/>
      </c>
      <c r="V977" s="172" t="str">
        <f>IF('Cálculos '!AC983="","",'Cálculos '!AC983)</f>
        <v/>
      </c>
      <c r="W977" s="172" t="str">
        <f>IF('Cálculos '!AD983="","",'Cálculos '!AD983)</f>
        <v/>
      </c>
      <c r="X977" s="172" t="str">
        <f>IF('Cálculos '!AE983="","",'Cálculos '!AE983)</f>
        <v/>
      </c>
      <c r="Y977" s="172" t="str">
        <f>IF('Cálculos '!AF983="","",'Cálculos '!AF983)</f>
        <v/>
      </c>
      <c r="Z977" s="172" t="str">
        <f>IF('Cálculos '!AG983="","",'Cálculos '!AG983)</f>
        <v/>
      </c>
      <c r="AA977" s="172" t="str">
        <f>IF('Cálculos '!AH983="","",'Cálculos '!AH983)</f>
        <v/>
      </c>
      <c r="AB977" s="172" t="str">
        <f>IF('Cálculos '!AI983="","",'Cálculos '!AI983)</f>
        <v/>
      </c>
      <c r="AC977" s="172" t="str">
        <f>IF('Cálculos '!AJ983="","",'Cálculos '!AJ983)</f>
        <v/>
      </c>
      <c r="AD977" s="172" t="str">
        <f>IF('Cálculos '!AK983="","",'Cálculos '!AK983)</f>
        <v/>
      </c>
      <c r="AE977" s="172" t="str">
        <f>IF('Cálculos '!AL983="","",'Cálculos '!AL983)</f>
        <v/>
      </c>
      <c r="AF977" s="172" t="str">
        <f>IF('Cálculos '!AM983="","",'Cálculos '!AM983)</f>
        <v/>
      </c>
      <c r="AG977" s="172" t="str">
        <f>IF('Cálculos '!AN983="","",'Cálculos '!AN983)</f>
        <v/>
      </c>
      <c r="AH977" s="172" t="str">
        <f>IF('Cálculos '!AO983="","",'Cálculos '!AO983)</f>
        <v/>
      </c>
      <c r="AI977" s="172" t="str">
        <f>IF('Cálculos '!AP983="","",'Cálculos '!AP983)</f>
        <v/>
      </c>
      <c r="AJ977" s="443" t="str">
        <f>IF('Cálculos '!AQ983="","",'Cálculos '!AQ983)</f>
        <v/>
      </c>
      <c r="AK977" s="446" t="str">
        <f>IF('Cálculos '!D983="","",AVERAGE(C977:AJ977))</f>
        <v/>
      </c>
      <c r="AM977" s="181">
        <f t="shared" si="578"/>
        <v>975</v>
      </c>
      <c r="AN977" s="284" t="str">
        <f t="shared" si="579"/>
        <v/>
      </c>
      <c r="AO977" s="285" t="str">
        <f t="shared" si="580"/>
        <v/>
      </c>
      <c r="AP977" s="285" t="str">
        <f t="shared" si="581"/>
        <v/>
      </c>
      <c r="AQ977" s="285" t="str">
        <f t="shared" si="582"/>
        <v/>
      </c>
      <c r="AR977" s="182" t="str">
        <f t="shared" si="583"/>
        <v/>
      </c>
      <c r="AS977" s="182" t="str">
        <f t="shared" si="584"/>
        <v/>
      </c>
      <c r="AT977" s="182" t="str">
        <f t="shared" si="585"/>
        <v/>
      </c>
      <c r="AU977" s="182" t="str">
        <f t="shared" si="586"/>
        <v/>
      </c>
      <c r="AV977" s="182" t="str">
        <f t="shared" si="587"/>
        <v/>
      </c>
      <c r="AW977" s="182" t="str">
        <f t="shared" si="588"/>
        <v/>
      </c>
      <c r="AX977" s="182" t="str">
        <f t="shared" si="589"/>
        <v/>
      </c>
      <c r="AY977" s="182" t="str">
        <f t="shared" si="590"/>
        <v/>
      </c>
      <c r="AZ977" s="182" t="str">
        <f t="shared" si="591"/>
        <v/>
      </c>
      <c r="BA977" s="182" t="str">
        <f t="shared" si="592"/>
        <v/>
      </c>
      <c r="BB977" s="182" t="str">
        <f t="shared" si="593"/>
        <v/>
      </c>
      <c r="BC977" s="182" t="str">
        <f t="shared" si="594"/>
        <v/>
      </c>
      <c r="BD977" s="182" t="str">
        <f t="shared" si="595"/>
        <v/>
      </c>
      <c r="BE977" s="182" t="str">
        <f t="shared" si="596"/>
        <v/>
      </c>
      <c r="BF977" s="182" t="str">
        <f t="shared" si="597"/>
        <v/>
      </c>
      <c r="BG977" s="182" t="str">
        <f t="shared" si="598"/>
        <v/>
      </c>
      <c r="BH977" s="182" t="str">
        <f t="shared" si="599"/>
        <v/>
      </c>
      <c r="BI977" s="182" t="str">
        <f t="shared" si="600"/>
        <v/>
      </c>
      <c r="BJ977" s="182" t="str">
        <f t="shared" si="601"/>
        <v/>
      </c>
      <c r="BK977" s="182" t="str">
        <f t="shared" si="602"/>
        <v/>
      </c>
      <c r="BL977" s="182" t="str">
        <f t="shared" si="603"/>
        <v/>
      </c>
      <c r="BM977" s="182" t="str">
        <f t="shared" si="604"/>
        <v/>
      </c>
      <c r="BN977" s="182" t="str">
        <f t="shared" si="605"/>
        <v/>
      </c>
      <c r="BO977" s="182" t="str">
        <f t="shared" si="606"/>
        <v/>
      </c>
      <c r="BP977" s="182" t="str">
        <f t="shared" si="607"/>
        <v/>
      </c>
      <c r="BQ977" s="182" t="str">
        <f t="shared" si="608"/>
        <v/>
      </c>
      <c r="BR977" s="182" t="str">
        <f t="shared" si="609"/>
        <v/>
      </c>
      <c r="BS977" s="182" t="str">
        <f t="shared" si="610"/>
        <v/>
      </c>
      <c r="BT977" s="182" t="str">
        <f t="shared" si="611"/>
        <v/>
      </c>
      <c r="BU977" s="183" t="str">
        <f t="shared" si="612"/>
        <v/>
      </c>
      <c r="BV977" s="184" t="str">
        <f>IF('Cálculos '!C983="","",AVERAGE(AN977:BU977))</f>
        <v/>
      </c>
    </row>
    <row r="978" spans="2:74" ht="17.25" hidden="1" thickBot="1" x14ac:dyDescent="0.35">
      <c r="B978" s="165">
        <f t="shared" si="577"/>
        <v>976</v>
      </c>
      <c r="C978" s="171" t="str">
        <f>IF('Cálculos '!J984="","",'Cálculos '!J984)</f>
        <v/>
      </c>
      <c r="D978" s="172" t="str">
        <f>IF('Cálculos '!K984="","",'Cálculos '!K984)</f>
        <v/>
      </c>
      <c r="E978" s="172" t="str">
        <f>IF('Cálculos '!L984="","",'Cálculos '!L984)</f>
        <v/>
      </c>
      <c r="F978" s="172" t="str">
        <f>IF('Cálculos '!M984="","",'Cálculos '!M984)</f>
        <v/>
      </c>
      <c r="G978" s="172" t="str">
        <f>IF('Cálculos '!N984="","",'Cálculos '!N984)</f>
        <v/>
      </c>
      <c r="H978" s="172" t="str">
        <f>IF('Cálculos '!O984="","",'Cálculos '!O984)</f>
        <v/>
      </c>
      <c r="I978" s="172" t="str">
        <f>IF('Cálculos '!P984="","",'Cálculos '!P984)</f>
        <v/>
      </c>
      <c r="J978" s="172" t="str">
        <f>IF('Cálculos '!Q984="","",'Cálculos '!Q984)</f>
        <v/>
      </c>
      <c r="K978" s="172" t="str">
        <f>IF('Cálculos '!R984="","",'Cálculos '!R984)</f>
        <v/>
      </c>
      <c r="L978" s="172" t="str">
        <f>IF('Cálculos '!S984="","",'Cálculos '!S984)</f>
        <v/>
      </c>
      <c r="M978" s="172" t="str">
        <f>IF('Cálculos '!T984="","",'Cálculos '!T984)</f>
        <v/>
      </c>
      <c r="N978" s="172" t="str">
        <f>IF('Cálculos '!U984="","",'Cálculos '!U984)</f>
        <v/>
      </c>
      <c r="O978" s="172" t="str">
        <f>IF('Cálculos '!V984="","",'Cálculos '!V984)</f>
        <v/>
      </c>
      <c r="P978" s="172" t="str">
        <f>IF('Cálculos '!W984="","",'Cálculos '!W984)</f>
        <v/>
      </c>
      <c r="Q978" s="172" t="str">
        <f>IF('Cálculos '!X984="","",'Cálculos '!X984)</f>
        <v/>
      </c>
      <c r="R978" s="172" t="str">
        <f>IF('Cálculos '!Y984="","",'Cálculos '!Y984)</f>
        <v/>
      </c>
      <c r="S978" s="172" t="str">
        <f>IF('Cálculos '!Z984="","",'Cálculos '!Z984)</f>
        <v/>
      </c>
      <c r="T978" s="172" t="str">
        <f>IF('Cálculos '!AA984="","",'Cálculos '!AA984)</f>
        <v/>
      </c>
      <c r="U978" s="172" t="str">
        <f>IF('Cálculos '!AB984="","",'Cálculos '!AB984)</f>
        <v/>
      </c>
      <c r="V978" s="172" t="str">
        <f>IF('Cálculos '!AC984="","",'Cálculos '!AC984)</f>
        <v/>
      </c>
      <c r="W978" s="172" t="str">
        <f>IF('Cálculos '!AD984="","",'Cálculos '!AD984)</f>
        <v/>
      </c>
      <c r="X978" s="172" t="str">
        <f>IF('Cálculos '!AE984="","",'Cálculos '!AE984)</f>
        <v/>
      </c>
      <c r="Y978" s="172" t="str">
        <f>IF('Cálculos '!AF984="","",'Cálculos '!AF984)</f>
        <v/>
      </c>
      <c r="Z978" s="172" t="str">
        <f>IF('Cálculos '!AG984="","",'Cálculos '!AG984)</f>
        <v/>
      </c>
      <c r="AA978" s="172" t="str">
        <f>IF('Cálculos '!AH984="","",'Cálculos '!AH984)</f>
        <v/>
      </c>
      <c r="AB978" s="172" t="str">
        <f>IF('Cálculos '!AI984="","",'Cálculos '!AI984)</f>
        <v/>
      </c>
      <c r="AC978" s="172" t="str">
        <f>IF('Cálculos '!AJ984="","",'Cálculos '!AJ984)</f>
        <v/>
      </c>
      <c r="AD978" s="172" t="str">
        <f>IF('Cálculos '!AK984="","",'Cálculos '!AK984)</f>
        <v/>
      </c>
      <c r="AE978" s="172" t="str">
        <f>IF('Cálculos '!AL984="","",'Cálculos '!AL984)</f>
        <v/>
      </c>
      <c r="AF978" s="172" t="str">
        <f>IF('Cálculos '!AM984="","",'Cálculos '!AM984)</f>
        <v/>
      </c>
      <c r="AG978" s="172" t="str">
        <f>IF('Cálculos '!AN984="","",'Cálculos '!AN984)</f>
        <v/>
      </c>
      <c r="AH978" s="172" t="str">
        <f>IF('Cálculos '!AO984="","",'Cálculos '!AO984)</f>
        <v/>
      </c>
      <c r="AI978" s="172" t="str">
        <f>IF('Cálculos '!AP984="","",'Cálculos '!AP984)</f>
        <v/>
      </c>
      <c r="AJ978" s="443" t="str">
        <f>IF('Cálculos '!AQ984="","",'Cálculos '!AQ984)</f>
        <v/>
      </c>
      <c r="AK978" s="446" t="str">
        <f>IF('Cálculos '!D984="","",AVERAGE(C978:AJ978))</f>
        <v/>
      </c>
      <c r="AM978" s="181">
        <f t="shared" si="578"/>
        <v>976</v>
      </c>
      <c r="AN978" s="284" t="str">
        <f t="shared" si="579"/>
        <v/>
      </c>
      <c r="AO978" s="285" t="str">
        <f t="shared" si="580"/>
        <v/>
      </c>
      <c r="AP978" s="285" t="str">
        <f t="shared" si="581"/>
        <v/>
      </c>
      <c r="AQ978" s="285" t="str">
        <f t="shared" si="582"/>
        <v/>
      </c>
      <c r="AR978" s="182" t="str">
        <f t="shared" si="583"/>
        <v/>
      </c>
      <c r="AS978" s="182" t="str">
        <f t="shared" si="584"/>
        <v/>
      </c>
      <c r="AT978" s="182" t="str">
        <f t="shared" si="585"/>
        <v/>
      </c>
      <c r="AU978" s="182" t="str">
        <f t="shared" si="586"/>
        <v/>
      </c>
      <c r="AV978" s="182" t="str">
        <f t="shared" si="587"/>
        <v/>
      </c>
      <c r="AW978" s="182" t="str">
        <f t="shared" si="588"/>
        <v/>
      </c>
      <c r="AX978" s="182" t="str">
        <f t="shared" si="589"/>
        <v/>
      </c>
      <c r="AY978" s="182" t="str">
        <f t="shared" si="590"/>
        <v/>
      </c>
      <c r="AZ978" s="182" t="str">
        <f t="shared" si="591"/>
        <v/>
      </c>
      <c r="BA978" s="182" t="str">
        <f t="shared" si="592"/>
        <v/>
      </c>
      <c r="BB978" s="182" t="str">
        <f t="shared" si="593"/>
        <v/>
      </c>
      <c r="BC978" s="182" t="str">
        <f t="shared" si="594"/>
        <v/>
      </c>
      <c r="BD978" s="182" t="str">
        <f t="shared" si="595"/>
        <v/>
      </c>
      <c r="BE978" s="182" t="str">
        <f t="shared" si="596"/>
        <v/>
      </c>
      <c r="BF978" s="182" t="str">
        <f t="shared" si="597"/>
        <v/>
      </c>
      <c r="BG978" s="182" t="str">
        <f t="shared" si="598"/>
        <v/>
      </c>
      <c r="BH978" s="182" t="str">
        <f t="shared" si="599"/>
        <v/>
      </c>
      <c r="BI978" s="182" t="str">
        <f t="shared" si="600"/>
        <v/>
      </c>
      <c r="BJ978" s="182" t="str">
        <f t="shared" si="601"/>
        <v/>
      </c>
      <c r="BK978" s="182" t="str">
        <f t="shared" si="602"/>
        <v/>
      </c>
      <c r="BL978" s="182" t="str">
        <f t="shared" si="603"/>
        <v/>
      </c>
      <c r="BM978" s="182" t="str">
        <f t="shared" si="604"/>
        <v/>
      </c>
      <c r="BN978" s="182" t="str">
        <f t="shared" si="605"/>
        <v/>
      </c>
      <c r="BO978" s="182" t="str">
        <f t="shared" si="606"/>
        <v/>
      </c>
      <c r="BP978" s="182" t="str">
        <f t="shared" si="607"/>
        <v/>
      </c>
      <c r="BQ978" s="182" t="str">
        <f t="shared" si="608"/>
        <v/>
      </c>
      <c r="BR978" s="182" t="str">
        <f t="shared" si="609"/>
        <v/>
      </c>
      <c r="BS978" s="182" t="str">
        <f t="shared" si="610"/>
        <v/>
      </c>
      <c r="BT978" s="182" t="str">
        <f t="shared" si="611"/>
        <v/>
      </c>
      <c r="BU978" s="183" t="str">
        <f t="shared" si="612"/>
        <v/>
      </c>
      <c r="BV978" s="184" t="str">
        <f>IF('Cálculos '!C984="","",AVERAGE(AN978:BU978))</f>
        <v/>
      </c>
    </row>
    <row r="979" spans="2:74" ht="17.25" hidden="1" thickBot="1" x14ac:dyDescent="0.35">
      <c r="B979" s="165">
        <f t="shared" si="577"/>
        <v>977</v>
      </c>
      <c r="C979" s="171" t="str">
        <f>IF('Cálculos '!J985="","",'Cálculos '!J985)</f>
        <v/>
      </c>
      <c r="D979" s="172" t="str">
        <f>IF('Cálculos '!K985="","",'Cálculos '!K985)</f>
        <v/>
      </c>
      <c r="E979" s="172" t="str">
        <f>IF('Cálculos '!L985="","",'Cálculos '!L985)</f>
        <v/>
      </c>
      <c r="F979" s="172" t="str">
        <f>IF('Cálculos '!M985="","",'Cálculos '!M985)</f>
        <v/>
      </c>
      <c r="G979" s="172" t="str">
        <f>IF('Cálculos '!N985="","",'Cálculos '!N985)</f>
        <v/>
      </c>
      <c r="H979" s="172" t="str">
        <f>IF('Cálculos '!O985="","",'Cálculos '!O985)</f>
        <v/>
      </c>
      <c r="I979" s="172" t="str">
        <f>IF('Cálculos '!P985="","",'Cálculos '!P985)</f>
        <v/>
      </c>
      <c r="J979" s="172" t="str">
        <f>IF('Cálculos '!Q985="","",'Cálculos '!Q985)</f>
        <v/>
      </c>
      <c r="K979" s="172" t="str">
        <f>IF('Cálculos '!R985="","",'Cálculos '!R985)</f>
        <v/>
      </c>
      <c r="L979" s="172" t="str">
        <f>IF('Cálculos '!S985="","",'Cálculos '!S985)</f>
        <v/>
      </c>
      <c r="M979" s="172" t="str">
        <f>IF('Cálculos '!T985="","",'Cálculos '!T985)</f>
        <v/>
      </c>
      <c r="N979" s="172" t="str">
        <f>IF('Cálculos '!U985="","",'Cálculos '!U985)</f>
        <v/>
      </c>
      <c r="O979" s="172" t="str">
        <f>IF('Cálculos '!V985="","",'Cálculos '!V985)</f>
        <v/>
      </c>
      <c r="P979" s="172" t="str">
        <f>IF('Cálculos '!W985="","",'Cálculos '!W985)</f>
        <v/>
      </c>
      <c r="Q979" s="172" t="str">
        <f>IF('Cálculos '!X985="","",'Cálculos '!X985)</f>
        <v/>
      </c>
      <c r="R979" s="172" t="str">
        <f>IF('Cálculos '!Y985="","",'Cálculos '!Y985)</f>
        <v/>
      </c>
      <c r="S979" s="172" t="str">
        <f>IF('Cálculos '!Z985="","",'Cálculos '!Z985)</f>
        <v/>
      </c>
      <c r="T979" s="172" t="str">
        <f>IF('Cálculos '!AA985="","",'Cálculos '!AA985)</f>
        <v/>
      </c>
      <c r="U979" s="172" t="str">
        <f>IF('Cálculos '!AB985="","",'Cálculos '!AB985)</f>
        <v/>
      </c>
      <c r="V979" s="172" t="str">
        <f>IF('Cálculos '!AC985="","",'Cálculos '!AC985)</f>
        <v/>
      </c>
      <c r="W979" s="172" t="str">
        <f>IF('Cálculos '!AD985="","",'Cálculos '!AD985)</f>
        <v/>
      </c>
      <c r="X979" s="172" t="str">
        <f>IF('Cálculos '!AE985="","",'Cálculos '!AE985)</f>
        <v/>
      </c>
      <c r="Y979" s="172" t="str">
        <f>IF('Cálculos '!AF985="","",'Cálculos '!AF985)</f>
        <v/>
      </c>
      <c r="Z979" s="172" t="str">
        <f>IF('Cálculos '!AG985="","",'Cálculos '!AG985)</f>
        <v/>
      </c>
      <c r="AA979" s="172" t="str">
        <f>IF('Cálculos '!AH985="","",'Cálculos '!AH985)</f>
        <v/>
      </c>
      <c r="AB979" s="172" t="str">
        <f>IF('Cálculos '!AI985="","",'Cálculos '!AI985)</f>
        <v/>
      </c>
      <c r="AC979" s="172" t="str">
        <f>IF('Cálculos '!AJ985="","",'Cálculos '!AJ985)</f>
        <v/>
      </c>
      <c r="AD979" s="172" t="str">
        <f>IF('Cálculos '!AK985="","",'Cálculos '!AK985)</f>
        <v/>
      </c>
      <c r="AE979" s="172" t="str">
        <f>IF('Cálculos '!AL985="","",'Cálculos '!AL985)</f>
        <v/>
      </c>
      <c r="AF979" s="172" t="str">
        <f>IF('Cálculos '!AM985="","",'Cálculos '!AM985)</f>
        <v/>
      </c>
      <c r="AG979" s="172" t="str">
        <f>IF('Cálculos '!AN985="","",'Cálculos '!AN985)</f>
        <v/>
      </c>
      <c r="AH979" s="172" t="str">
        <f>IF('Cálculos '!AO985="","",'Cálculos '!AO985)</f>
        <v/>
      </c>
      <c r="AI979" s="172" t="str">
        <f>IF('Cálculos '!AP985="","",'Cálculos '!AP985)</f>
        <v/>
      </c>
      <c r="AJ979" s="443" t="str">
        <f>IF('Cálculos '!AQ985="","",'Cálculos '!AQ985)</f>
        <v/>
      </c>
      <c r="AK979" s="446" t="str">
        <f>IF('Cálculos '!D985="","",AVERAGE(C979:AJ979))</f>
        <v/>
      </c>
      <c r="AM979" s="181">
        <f t="shared" si="578"/>
        <v>977</v>
      </c>
      <c r="AN979" s="284" t="str">
        <f t="shared" si="579"/>
        <v/>
      </c>
      <c r="AO979" s="285" t="str">
        <f t="shared" si="580"/>
        <v/>
      </c>
      <c r="AP979" s="285" t="str">
        <f t="shared" si="581"/>
        <v/>
      </c>
      <c r="AQ979" s="285" t="str">
        <f t="shared" si="582"/>
        <v/>
      </c>
      <c r="AR979" s="182" t="str">
        <f t="shared" si="583"/>
        <v/>
      </c>
      <c r="AS979" s="182" t="str">
        <f t="shared" si="584"/>
        <v/>
      </c>
      <c r="AT979" s="182" t="str">
        <f t="shared" si="585"/>
        <v/>
      </c>
      <c r="AU979" s="182" t="str">
        <f t="shared" si="586"/>
        <v/>
      </c>
      <c r="AV979" s="182" t="str">
        <f t="shared" si="587"/>
        <v/>
      </c>
      <c r="AW979" s="182" t="str">
        <f t="shared" si="588"/>
        <v/>
      </c>
      <c r="AX979" s="182" t="str">
        <f t="shared" si="589"/>
        <v/>
      </c>
      <c r="AY979" s="182" t="str">
        <f t="shared" si="590"/>
        <v/>
      </c>
      <c r="AZ979" s="182" t="str">
        <f t="shared" si="591"/>
        <v/>
      </c>
      <c r="BA979" s="182" t="str">
        <f t="shared" si="592"/>
        <v/>
      </c>
      <c r="BB979" s="182" t="str">
        <f t="shared" si="593"/>
        <v/>
      </c>
      <c r="BC979" s="182" t="str">
        <f t="shared" si="594"/>
        <v/>
      </c>
      <c r="BD979" s="182" t="str">
        <f t="shared" si="595"/>
        <v/>
      </c>
      <c r="BE979" s="182" t="str">
        <f t="shared" si="596"/>
        <v/>
      </c>
      <c r="BF979" s="182" t="str">
        <f t="shared" si="597"/>
        <v/>
      </c>
      <c r="BG979" s="182" t="str">
        <f t="shared" si="598"/>
        <v/>
      </c>
      <c r="BH979" s="182" t="str">
        <f t="shared" si="599"/>
        <v/>
      </c>
      <c r="BI979" s="182" t="str">
        <f t="shared" si="600"/>
        <v/>
      </c>
      <c r="BJ979" s="182" t="str">
        <f t="shared" si="601"/>
        <v/>
      </c>
      <c r="BK979" s="182" t="str">
        <f t="shared" si="602"/>
        <v/>
      </c>
      <c r="BL979" s="182" t="str">
        <f t="shared" si="603"/>
        <v/>
      </c>
      <c r="BM979" s="182" t="str">
        <f t="shared" si="604"/>
        <v/>
      </c>
      <c r="BN979" s="182" t="str">
        <f t="shared" si="605"/>
        <v/>
      </c>
      <c r="BO979" s="182" t="str">
        <f t="shared" si="606"/>
        <v/>
      </c>
      <c r="BP979" s="182" t="str">
        <f t="shared" si="607"/>
        <v/>
      </c>
      <c r="BQ979" s="182" t="str">
        <f t="shared" si="608"/>
        <v/>
      </c>
      <c r="BR979" s="182" t="str">
        <f t="shared" si="609"/>
        <v/>
      </c>
      <c r="BS979" s="182" t="str">
        <f t="shared" si="610"/>
        <v/>
      </c>
      <c r="BT979" s="182" t="str">
        <f t="shared" si="611"/>
        <v/>
      </c>
      <c r="BU979" s="183" t="str">
        <f t="shared" si="612"/>
        <v/>
      </c>
      <c r="BV979" s="184" t="str">
        <f>IF('Cálculos '!C985="","",AVERAGE(AN979:BU979))</f>
        <v/>
      </c>
    </row>
    <row r="980" spans="2:74" ht="17.25" hidden="1" thickBot="1" x14ac:dyDescent="0.35">
      <c r="B980" s="165">
        <f t="shared" si="577"/>
        <v>978</v>
      </c>
      <c r="C980" s="171" t="str">
        <f>IF('Cálculos '!J986="","",'Cálculos '!J986)</f>
        <v/>
      </c>
      <c r="D980" s="172" t="str">
        <f>IF('Cálculos '!K986="","",'Cálculos '!K986)</f>
        <v/>
      </c>
      <c r="E980" s="172" t="str">
        <f>IF('Cálculos '!L986="","",'Cálculos '!L986)</f>
        <v/>
      </c>
      <c r="F980" s="172" t="str">
        <f>IF('Cálculos '!M986="","",'Cálculos '!M986)</f>
        <v/>
      </c>
      <c r="G980" s="172" t="str">
        <f>IF('Cálculos '!N986="","",'Cálculos '!N986)</f>
        <v/>
      </c>
      <c r="H980" s="172" t="str">
        <f>IF('Cálculos '!O986="","",'Cálculos '!O986)</f>
        <v/>
      </c>
      <c r="I980" s="172" t="str">
        <f>IF('Cálculos '!P986="","",'Cálculos '!P986)</f>
        <v/>
      </c>
      <c r="J980" s="172" t="str">
        <f>IF('Cálculos '!Q986="","",'Cálculos '!Q986)</f>
        <v/>
      </c>
      <c r="K980" s="172" t="str">
        <f>IF('Cálculos '!R986="","",'Cálculos '!R986)</f>
        <v/>
      </c>
      <c r="L980" s="172" t="str">
        <f>IF('Cálculos '!S986="","",'Cálculos '!S986)</f>
        <v/>
      </c>
      <c r="M980" s="172" t="str">
        <f>IF('Cálculos '!T986="","",'Cálculos '!T986)</f>
        <v/>
      </c>
      <c r="N980" s="172" t="str">
        <f>IF('Cálculos '!U986="","",'Cálculos '!U986)</f>
        <v/>
      </c>
      <c r="O980" s="172" t="str">
        <f>IF('Cálculos '!V986="","",'Cálculos '!V986)</f>
        <v/>
      </c>
      <c r="P980" s="172" t="str">
        <f>IF('Cálculos '!W986="","",'Cálculos '!W986)</f>
        <v/>
      </c>
      <c r="Q980" s="172" t="str">
        <f>IF('Cálculos '!X986="","",'Cálculos '!X986)</f>
        <v/>
      </c>
      <c r="R980" s="172" t="str">
        <f>IF('Cálculos '!Y986="","",'Cálculos '!Y986)</f>
        <v/>
      </c>
      <c r="S980" s="172" t="str">
        <f>IF('Cálculos '!Z986="","",'Cálculos '!Z986)</f>
        <v/>
      </c>
      <c r="T980" s="172" t="str">
        <f>IF('Cálculos '!AA986="","",'Cálculos '!AA986)</f>
        <v/>
      </c>
      <c r="U980" s="172" t="str">
        <f>IF('Cálculos '!AB986="","",'Cálculos '!AB986)</f>
        <v/>
      </c>
      <c r="V980" s="172" t="str">
        <f>IF('Cálculos '!AC986="","",'Cálculos '!AC986)</f>
        <v/>
      </c>
      <c r="W980" s="172" t="str">
        <f>IF('Cálculos '!AD986="","",'Cálculos '!AD986)</f>
        <v/>
      </c>
      <c r="X980" s="172" t="str">
        <f>IF('Cálculos '!AE986="","",'Cálculos '!AE986)</f>
        <v/>
      </c>
      <c r="Y980" s="172" t="str">
        <f>IF('Cálculos '!AF986="","",'Cálculos '!AF986)</f>
        <v/>
      </c>
      <c r="Z980" s="172" t="str">
        <f>IF('Cálculos '!AG986="","",'Cálculos '!AG986)</f>
        <v/>
      </c>
      <c r="AA980" s="172" t="str">
        <f>IF('Cálculos '!AH986="","",'Cálculos '!AH986)</f>
        <v/>
      </c>
      <c r="AB980" s="172" t="str">
        <f>IF('Cálculos '!AI986="","",'Cálculos '!AI986)</f>
        <v/>
      </c>
      <c r="AC980" s="172" t="str">
        <f>IF('Cálculos '!AJ986="","",'Cálculos '!AJ986)</f>
        <v/>
      </c>
      <c r="AD980" s="172" t="str">
        <f>IF('Cálculos '!AK986="","",'Cálculos '!AK986)</f>
        <v/>
      </c>
      <c r="AE980" s="172" t="str">
        <f>IF('Cálculos '!AL986="","",'Cálculos '!AL986)</f>
        <v/>
      </c>
      <c r="AF980" s="172" t="str">
        <f>IF('Cálculos '!AM986="","",'Cálculos '!AM986)</f>
        <v/>
      </c>
      <c r="AG980" s="172" t="str">
        <f>IF('Cálculos '!AN986="","",'Cálculos '!AN986)</f>
        <v/>
      </c>
      <c r="AH980" s="172" t="str">
        <f>IF('Cálculos '!AO986="","",'Cálculos '!AO986)</f>
        <v/>
      </c>
      <c r="AI980" s="172" t="str">
        <f>IF('Cálculos '!AP986="","",'Cálculos '!AP986)</f>
        <v/>
      </c>
      <c r="AJ980" s="443" t="str">
        <f>IF('Cálculos '!AQ986="","",'Cálculos '!AQ986)</f>
        <v/>
      </c>
      <c r="AK980" s="446" t="str">
        <f>IF('Cálculos '!D986="","",AVERAGE(C980:AJ980))</f>
        <v/>
      </c>
      <c r="AM980" s="181">
        <f t="shared" si="578"/>
        <v>978</v>
      </c>
      <c r="AN980" s="284" t="str">
        <f t="shared" si="579"/>
        <v/>
      </c>
      <c r="AO980" s="285" t="str">
        <f t="shared" si="580"/>
        <v/>
      </c>
      <c r="AP980" s="285" t="str">
        <f t="shared" si="581"/>
        <v/>
      </c>
      <c r="AQ980" s="285" t="str">
        <f t="shared" si="582"/>
        <v/>
      </c>
      <c r="AR980" s="182" t="str">
        <f t="shared" si="583"/>
        <v/>
      </c>
      <c r="AS980" s="182" t="str">
        <f t="shared" si="584"/>
        <v/>
      </c>
      <c r="AT980" s="182" t="str">
        <f t="shared" si="585"/>
        <v/>
      </c>
      <c r="AU980" s="182" t="str">
        <f t="shared" si="586"/>
        <v/>
      </c>
      <c r="AV980" s="182" t="str">
        <f t="shared" si="587"/>
        <v/>
      </c>
      <c r="AW980" s="182" t="str">
        <f t="shared" si="588"/>
        <v/>
      </c>
      <c r="AX980" s="182" t="str">
        <f t="shared" si="589"/>
        <v/>
      </c>
      <c r="AY980" s="182" t="str">
        <f t="shared" si="590"/>
        <v/>
      </c>
      <c r="AZ980" s="182" t="str">
        <f t="shared" si="591"/>
        <v/>
      </c>
      <c r="BA980" s="182" t="str">
        <f t="shared" si="592"/>
        <v/>
      </c>
      <c r="BB980" s="182" t="str">
        <f t="shared" si="593"/>
        <v/>
      </c>
      <c r="BC980" s="182" t="str">
        <f t="shared" si="594"/>
        <v/>
      </c>
      <c r="BD980" s="182" t="str">
        <f t="shared" si="595"/>
        <v/>
      </c>
      <c r="BE980" s="182" t="str">
        <f t="shared" si="596"/>
        <v/>
      </c>
      <c r="BF980" s="182" t="str">
        <f t="shared" si="597"/>
        <v/>
      </c>
      <c r="BG980" s="182" t="str">
        <f t="shared" si="598"/>
        <v/>
      </c>
      <c r="BH980" s="182" t="str">
        <f t="shared" si="599"/>
        <v/>
      </c>
      <c r="BI980" s="182" t="str">
        <f t="shared" si="600"/>
        <v/>
      </c>
      <c r="BJ980" s="182" t="str">
        <f t="shared" si="601"/>
        <v/>
      </c>
      <c r="BK980" s="182" t="str">
        <f t="shared" si="602"/>
        <v/>
      </c>
      <c r="BL980" s="182" t="str">
        <f t="shared" si="603"/>
        <v/>
      </c>
      <c r="BM980" s="182" t="str">
        <f t="shared" si="604"/>
        <v/>
      </c>
      <c r="BN980" s="182" t="str">
        <f t="shared" si="605"/>
        <v/>
      </c>
      <c r="BO980" s="182" t="str">
        <f t="shared" si="606"/>
        <v/>
      </c>
      <c r="BP980" s="182" t="str">
        <f t="shared" si="607"/>
        <v/>
      </c>
      <c r="BQ980" s="182" t="str">
        <f t="shared" si="608"/>
        <v/>
      </c>
      <c r="BR980" s="182" t="str">
        <f t="shared" si="609"/>
        <v/>
      </c>
      <c r="BS980" s="182" t="str">
        <f t="shared" si="610"/>
        <v/>
      </c>
      <c r="BT980" s="182" t="str">
        <f t="shared" si="611"/>
        <v/>
      </c>
      <c r="BU980" s="183" t="str">
        <f t="shared" si="612"/>
        <v/>
      </c>
      <c r="BV980" s="184" t="str">
        <f>IF('Cálculos '!C986="","",AVERAGE(AN980:BU980))</f>
        <v/>
      </c>
    </row>
    <row r="981" spans="2:74" ht="17.25" hidden="1" thickBot="1" x14ac:dyDescent="0.35">
      <c r="B981" s="165">
        <f t="shared" si="577"/>
        <v>979</v>
      </c>
      <c r="C981" s="171" t="str">
        <f>IF('Cálculos '!J987="","",'Cálculos '!J987)</f>
        <v/>
      </c>
      <c r="D981" s="172" t="str">
        <f>IF('Cálculos '!K987="","",'Cálculos '!K987)</f>
        <v/>
      </c>
      <c r="E981" s="172" t="str">
        <f>IF('Cálculos '!L987="","",'Cálculos '!L987)</f>
        <v/>
      </c>
      <c r="F981" s="172" t="str">
        <f>IF('Cálculos '!M987="","",'Cálculos '!M987)</f>
        <v/>
      </c>
      <c r="G981" s="172" t="str">
        <f>IF('Cálculos '!N987="","",'Cálculos '!N987)</f>
        <v/>
      </c>
      <c r="H981" s="172" t="str">
        <f>IF('Cálculos '!O987="","",'Cálculos '!O987)</f>
        <v/>
      </c>
      <c r="I981" s="172" t="str">
        <f>IF('Cálculos '!P987="","",'Cálculos '!P987)</f>
        <v/>
      </c>
      <c r="J981" s="172" t="str">
        <f>IF('Cálculos '!Q987="","",'Cálculos '!Q987)</f>
        <v/>
      </c>
      <c r="K981" s="172" t="str">
        <f>IF('Cálculos '!R987="","",'Cálculos '!R987)</f>
        <v/>
      </c>
      <c r="L981" s="172" t="str">
        <f>IF('Cálculos '!S987="","",'Cálculos '!S987)</f>
        <v/>
      </c>
      <c r="M981" s="172" t="str">
        <f>IF('Cálculos '!T987="","",'Cálculos '!T987)</f>
        <v/>
      </c>
      <c r="N981" s="172" t="str">
        <f>IF('Cálculos '!U987="","",'Cálculos '!U987)</f>
        <v/>
      </c>
      <c r="O981" s="172" t="str">
        <f>IF('Cálculos '!V987="","",'Cálculos '!V987)</f>
        <v/>
      </c>
      <c r="P981" s="172" t="str">
        <f>IF('Cálculos '!W987="","",'Cálculos '!W987)</f>
        <v/>
      </c>
      <c r="Q981" s="172" t="str">
        <f>IF('Cálculos '!X987="","",'Cálculos '!X987)</f>
        <v/>
      </c>
      <c r="R981" s="172" t="str">
        <f>IF('Cálculos '!Y987="","",'Cálculos '!Y987)</f>
        <v/>
      </c>
      <c r="S981" s="172" t="str">
        <f>IF('Cálculos '!Z987="","",'Cálculos '!Z987)</f>
        <v/>
      </c>
      <c r="T981" s="172" t="str">
        <f>IF('Cálculos '!AA987="","",'Cálculos '!AA987)</f>
        <v/>
      </c>
      <c r="U981" s="172" t="str">
        <f>IF('Cálculos '!AB987="","",'Cálculos '!AB987)</f>
        <v/>
      </c>
      <c r="V981" s="172" t="str">
        <f>IF('Cálculos '!AC987="","",'Cálculos '!AC987)</f>
        <v/>
      </c>
      <c r="W981" s="172" t="str">
        <f>IF('Cálculos '!AD987="","",'Cálculos '!AD987)</f>
        <v/>
      </c>
      <c r="X981" s="172" t="str">
        <f>IF('Cálculos '!AE987="","",'Cálculos '!AE987)</f>
        <v/>
      </c>
      <c r="Y981" s="172" t="str">
        <f>IF('Cálculos '!AF987="","",'Cálculos '!AF987)</f>
        <v/>
      </c>
      <c r="Z981" s="172" t="str">
        <f>IF('Cálculos '!AG987="","",'Cálculos '!AG987)</f>
        <v/>
      </c>
      <c r="AA981" s="172" t="str">
        <f>IF('Cálculos '!AH987="","",'Cálculos '!AH987)</f>
        <v/>
      </c>
      <c r="AB981" s="172" t="str">
        <f>IF('Cálculos '!AI987="","",'Cálculos '!AI987)</f>
        <v/>
      </c>
      <c r="AC981" s="172" t="str">
        <f>IF('Cálculos '!AJ987="","",'Cálculos '!AJ987)</f>
        <v/>
      </c>
      <c r="AD981" s="172" t="str">
        <f>IF('Cálculos '!AK987="","",'Cálculos '!AK987)</f>
        <v/>
      </c>
      <c r="AE981" s="172" t="str">
        <f>IF('Cálculos '!AL987="","",'Cálculos '!AL987)</f>
        <v/>
      </c>
      <c r="AF981" s="172" t="str">
        <f>IF('Cálculos '!AM987="","",'Cálculos '!AM987)</f>
        <v/>
      </c>
      <c r="AG981" s="172" t="str">
        <f>IF('Cálculos '!AN987="","",'Cálculos '!AN987)</f>
        <v/>
      </c>
      <c r="AH981" s="172" t="str">
        <f>IF('Cálculos '!AO987="","",'Cálculos '!AO987)</f>
        <v/>
      </c>
      <c r="AI981" s="172" t="str">
        <f>IF('Cálculos '!AP987="","",'Cálculos '!AP987)</f>
        <v/>
      </c>
      <c r="AJ981" s="443" t="str">
        <f>IF('Cálculos '!AQ987="","",'Cálculos '!AQ987)</f>
        <v/>
      </c>
      <c r="AK981" s="446" t="str">
        <f>IF('Cálculos '!D987="","",AVERAGE(C981:AJ981))</f>
        <v/>
      </c>
      <c r="AM981" s="181">
        <f t="shared" si="578"/>
        <v>979</v>
      </c>
      <c r="AN981" s="284" t="str">
        <f t="shared" si="579"/>
        <v/>
      </c>
      <c r="AO981" s="285" t="str">
        <f t="shared" si="580"/>
        <v/>
      </c>
      <c r="AP981" s="285" t="str">
        <f t="shared" si="581"/>
        <v/>
      </c>
      <c r="AQ981" s="285" t="str">
        <f t="shared" si="582"/>
        <v/>
      </c>
      <c r="AR981" s="182" t="str">
        <f t="shared" si="583"/>
        <v/>
      </c>
      <c r="AS981" s="182" t="str">
        <f t="shared" si="584"/>
        <v/>
      </c>
      <c r="AT981" s="182" t="str">
        <f t="shared" si="585"/>
        <v/>
      </c>
      <c r="AU981" s="182" t="str">
        <f t="shared" si="586"/>
        <v/>
      </c>
      <c r="AV981" s="182" t="str">
        <f t="shared" si="587"/>
        <v/>
      </c>
      <c r="AW981" s="182" t="str">
        <f t="shared" si="588"/>
        <v/>
      </c>
      <c r="AX981" s="182" t="str">
        <f t="shared" si="589"/>
        <v/>
      </c>
      <c r="AY981" s="182" t="str">
        <f t="shared" si="590"/>
        <v/>
      </c>
      <c r="AZ981" s="182" t="str">
        <f t="shared" si="591"/>
        <v/>
      </c>
      <c r="BA981" s="182" t="str">
        <f t="shared" si="592"/>
        <v/>
      </c>
      <c r="BB981" s="182" t="str">
        <f t="shared" si="593"/>
        <v/>
      </c>
      <c r="BC981" s="182" t="str">
        <f t="shared" si="594"/>
        <v/>
      </c>
      <c r="BD981" s="182" t="str">
        <f t="shared" si="595"/>
        <v/>
      </c>
      <c r="BE981" s="182" t="str">
        <f t="shared" si="596"/>
        <v/>
      </c>
      <c r="BF981" s="182" t="str">
        <f t="shared" si="597"/>
        <v/>
      </c>
      <c r="BG981" s="182" t="str">
        <f t="shared" si="598"/>
        <v/>
      </c>
      <c r="BH981" s="182" t="str">
        <f t="shared" si="599"/>
        <v/>
      </c>
      <c r="BI981" s="182" t="str">
        <f t="shared" si="600"/>
        <v/>
      </c>
      <c r="BJ981" s="182" t="str">
        <f t="shared" si="601"/>
        <v/>
      </c>
      <c r="BK981" s="182" t="str">
        <f t="shared" si="602"/>
        <v/>
      </c>
      <c r="BL981" s="182" t="str">
        <f t="shared" si="603"/>
        <v/>
      </c>
      <c r="BM981" s="182" t="str">
        <f t="shared" si="604"/>
        <v/>
      </c>
      <c r="BN981" s="182" t="str">
        <f t="shared" si="605"/>
        <v/>
      </c>
      <c r="BO981" s="182" t="str">
        <f t="shared" si="606"/>
        <v/>
      </c>
      <c r="BP981" s="182" t="str">
        <f t="shared" si="607"/>
        <v/>
      </c>
      <c r="BQ981" s="182" t="str">
        <f t="shared" si="608"/>
        <v/>
      </c>
      <c r="BR981" s="182" t="str">
        <f t="shared" si="609"/>
        <v/>
      </c>
      <c r="BS981" s="182" t="str">
        <f t="shared" si="610"/>
        <v/>
      </c>
      <c r="BT981" s="182" t="str">
        <f t="shared" si="611"/>
        <v/>
      </c>
      <c r="BU981" s="183" t="str">
        <f t="shared" si="612"/>
        <v/>
      </c>
      <c r="BV981" s="184" t="str">
        <f>IF('Cálculos '!C987="","",AVERAGE(AN981:BU981))</f>
        <v/>
      </c>
    </row>
    <row r="982" spans="2:74" ht="17.25" hidden="1" thickBot="1" x14ac:dyDescent="0.35">
      <c r="B982" s="165">
        <f t="shared" si="577"/>
        <v>980</v>
      </c>
      <c r="C982" s="171" t="str">
        <f>IF('Cálculos '!J988="","",'Cálculos '!J988)</f>
        <v/>
      </c>
      <c r="D982" s="172" t="str">
        <f>IF('Cálculos '!K988="","",'Cálculos '!K988)</f>
        <v/>
      </c>
      <c r="E982" s="172" t="str">
        <f>IF('Cálculos '!L988="","",'Cálculos '!L988)</f>
        <v/>
      </c>
      <c r="F982" s="172" t="str">
        <f>IF('Cálculos '!M988="","",'Cálculos '!M988)</f>
        <v/>
      </c>
      <c r="G982" s="172" t="str">
        <f>IF('Cálculos '!N988="","",'Cálculos '!N988)</f>
        <v/>
      </c>
      <c r="H982" s="172" t="str">
        <f>IF('Cálculos '!O988="","",'Cálculos '!O988)</f>
        <v/>
      </c>
      <c r="I982" s="172" t="str">
        <f>IF('Cálculos '!P988="","",'Cálculos '!P988)</f>
        <v/>
      </c>
      <c r="J982" s="172" t="str">
        <f>IF('Cálculos '!Q988="","",'Cálculos '!Q988)</f>
        <v/>
      </c>
      <c r="K982" s="172" t="str">
        <f>IF('Cálculos '!R988="","",'Cálculos '!R988)</f>
        <v/>
      </c>
      <c r="L982" s="172" t="str">
        <f>IF('Cálculos '!S988="","",'Cálculos '!S988)</f>
        <v/>
      </c>
      <c r="M982" s="172" t="str">
        <f>IF('Cálculos '!T988="","",'Cálculos '!T988)</f>
        <v/>
      </c>
      <c r="N982" s="172" t="str">
        <f>IF('Cálculos '!U988="","",'Cálculos '!U988)</f>
        <v/>
      </c>
      <c r="O982" s="172" t="str">
        <f>IF('Cálculos '!V988="","",'Cálculos '!V988)</f>
        <v/>
      </c>
      <c r="P982" s="172" t="str">
        <f>IF('Cálculos '!W988="","",'Cálculos '!W988)</f>
        <v/>
      </c>
      <c r="Q982" s="172" t="str">
        <f>IF('Cálculos '!X988="","",'Cálculos '!X988)</f>
        <v/>
      </c>
      <c r="R982" s="172" t="str">
        <f>IF('Cálculos '!Y988="","",'Cálculos '!Y988)</f>
        <v/>
      </c>
      <c r="S982" s="172" t="str">
        <f>IF('Cálculos '!Z988="","",'Cálculos '!Z988)</f>
        <v/>
      </c>
      <c r="T982" s="172" t="str">
        <f>IF('Cálculos '!AA988="","",'Cálculos '!AA988)</f>
        <v/>
      </c>
      <c r="U982" s="172" t="str">
        <f>IF('Cálculos '!AB988="","",'Cálculos '!AB988)</f>
        <v/>
      </c>
      <c r="V982" s="172" t="str">
        <f>IF('Cálculos '!AC988="","",'Cálculos '!AC988)</f>
        <v/>
      </c>
      <c r="W982" s="172" t="str">
        <f>IF('Cálculos '!AD988="","",'Cálculos '!AD988)</f>
        <v/>
      </c>
      <c r="X982" s="172" t="str">
        <f>IF('Cálculos '!AE988="","",'Cálculos '!AE988)</f>
        <v/>
      </c>
      <c r="Y982" s="172" t="str">
        <f>IF('Cálculos '!AF988="","",'Cálculos '!AF988)</f>
        <v/>
      </c>
      <c r="Z982" s="172" t="str">
        <f>IF('Cálculos '!AG988="","",'Cálculos '!AG988)</f>
        <v/>
      </c>
      <c r="AA982" s="172" t="str">
        <f>IF('Cálculos '!AH988="","",'Cálculos '!AH988)</f>
        <v/>
      </c>
      <c r="AB982" s="172" t="str">
        <f>IF('Cálculos '!AI988="","",'Cálculos '!AI988)</f>
        <v/>
      </c>
      <c r="AC982" s="172" t="str">
        <f>IF('Cálculos '!AJ988="","",'Cálculos '!AJ988)</f>
        <v/>
      </c>
      <c r="AD982" s="172" t="str">
        <f>IF('Cálculos '!AK988="","",'Cálculos '!AK988)</f>
        <v/>
      </c>
      <c r="AE982" s="172" t="str">
        <f>IF('Cálculos '!AL988="","",'Cálculos '!AL988)</f>
        <v/>
      </c>
      <c r="AF982" s="172" t="str">
        <f>IF('Cálculos '!AM988="","",'Cálculos '!AM988)</f>
        <v/>
      </c>
      <c r="AG982" s="172" t="str">
        <f>IF('Cálculos '!AN988="","",'Cálculos '!AN988)</f>
        <v/>
      </c>
      <c r="AH982" s="172" t="str">
        <f>IF('Cálculos '!AO988="","",'Cálculos '!AO988)</f>
        <v/>
      </c>
      <c r="AI982" s="172" t="str">
        <f>IF('Cálculos '!AP988="","",'Cálculos '!AP988)</f>
        <v/>
      </c>
      <c r="AJ982" s="443" t="str">
        <f>IF('Cálculos '!AQ988="","",'Cálculos '!AQ988)</f>
        <v/>
      </c>
      <c r="AK982" s="446" t="str">
        <f>IF('Cálculos '!D988="","",AVERAGE(C982:AJ982))</f>
        <v/>
      </c>
      <c r="AM982" s="181">
        <f t="shared" si="578"/>
        <v>980</v>
      </c>
      <c r="AN982" s="284" t="str">
        <f t="shared" si="579"/>
        <v/>
      </c>
      <c r="AO982" s="285" t="str">
        <f t="shared" si="580"/>
        <v/>
      </c>
      <c r="AP982" s="285" t="str">
        <f t="shared" si="581"/>
        <v/>
      </c>
      <c r="AQ982" s="285" t="str">
        <f t="shared" si="582"/>
        <v/>
      </c>
      <c r="AR982" s="182" t="str">
        <f t="shared" si="583"/>
        <v/>
      </c>
      <c r="AS982" s="182" t="str">
        <f t="shared" si="584"/>
        <v/>
      </c>
      <c r="AT982" s="182" t="str">
        <f t="shared" si="585"/>
        <v/>
      </c>
      <c r="AU982" s="182" t="str">
        <f t="shared" si="586"/>
        <v/>
      </c>
      <c r="AV982" s="182" t="str">
        <f t="shared" si="587"/>
        <v/>
      </c>
      <c r="AW982" s="182" t="str">
        <f t="shared" si="588"/>
        <v/>
      </c>
      <c r="AX982" s="182" t="str">
        <f t="shared" si="589"/>
        <v/>
      </c>
      <c r="AY982" s="182" t="str">
        <f t="shared" si="590"/>
        <v/>
      </c>
      <c r="AZ982" s="182" t="str">
        <f t="shared" si="591"/>
        <v/>
      </c>
      <c r="BA982" s="182" t="str">
        <f t="shared" si="592"/>
        <v/>
      </c>
      <c r="BB982" s="182" t="str">
        <f t="shared" si="593"/>
        <v/>
      </c>
      <c r="BC982" s="182" t="str">
        <f t="shared" si="594"/>
        <v/>
      </c>
      <c r="BD982" s="182" t="str">
        <f t="shared" si="595"/>
        <v/>
      </c>
      <c r="BE982" s="182" t="str">
        <f t="shared" si="596"/>
        <v/>
      </c>
      <c r="BF982" s="182" t="str">
        <f t="shared" si="597"/>
        <v/>
      </c>
      <c r="BG982" s="182" t="str">
        <f t="shared" si="598"/>
        <v/>
      </c>
      <c r="BH982" s="182" t="str">
        <f t="shared" si="599"/>
        <v/>
      </c>
      <c r="BI982" s="182" t="str">
        <f t="shared" si="600"/>
        <v/>
      </c>
      <c r="BJ982" s="182" t="str">
        <f t="shared" si="601"/>
        <v/>
      </c>
      <c r="BK982" s="182" t="str">
        <f t="shared" si="602"/>
        <v/>
      </c>
      <c r="BL982" s="182" t="str">
        <f t="shared" si="603"/>
        <v/>
      </c>
      <c r="BM982" s="182" t="str">
        <f t="shared" si="604"/>
        <v/>
      </c>
      <c r="BN982" s="182" t="str">
        <f t="shared" si="605"/>
        <v/>
      </c>
      <c r="BO982" s="182" t="str">
        <f t="shared" si="606"/>
        <v/>
      </c>
      <c r="BP982" s="182" t="str">
        <f t="shared" si="607"/>
        <v/>
      </c>
      <c r="BQ982" s="182" t="str">
        <f t="shared" si="608"/>
        <v/>
      </c>
      <c r="BR982" s="182" t="str">
        <f t="shared" si="609"/>
        <v/>
      </c>
      <c r="BS982" s="182" t="str">
        <f t="shared" si="610"/>
        <v/>
      </c>
      <c r="BT982" s="182" t="str">
        <f t="shared" si="611"/>
        <v/>
      </c>
      <c r="BU982" s="183" t="str">
        <f t="shared" si="612"/>
        <v/>
      </c>
      <c r="BV982" s="184" t="str">
        <f>IF('Cálculos '!C988="","",AVERAGE(AN982:BU982))</f>
        <v/>
      </c>
    </row>
    <row r="983" spans="2:74" ht="17.25" hidden="1" thickBot="1" x14ac:dyDescent="0.35">
      <c r="B983" s="165">
        <f t="shared" si="577"/>
        <v>981</v>
      </c>
      <c r="C983" s="171" t="str">
        <f>IF('Cálculos '!J989="","",'Cálculos '!J989)</f>
        <v/>
      </c>
      <c r="D983" s="172" t="str">
        <f>IF('Cálculos '!K989="","",'Cálculos '!K989)</f>
        <v/>
      </c>
      <c r="E983" s="172" t="str">
        <f>IF('Cálculos '!L989="","",'Cálculos '!L989)</f>
        <v/>
      </c>
      <c r="F983" s="172" t="str">
        <f>IF('Cálculos '!M989="","",'Cálculos '!M989)</f>
        <v/>
      </c>
      <c r="G983" s="172" t="str">
        <f>IF('Cálculos '!N989="","",'Cálculos '!N989)</f>
        <v/>
      </c>
      <c r="H983" s="172" t="str">
        <f>IF('Cálculos '!O989="","",'Cálculos '!O989)</f>
        <v/>
      </c>
      <c r="I983" s="172" t="str">
        <f>IF('Cálculos '!P989="","",'Cálculos '!P989)</f>
        <v/>
      </c>
      <c r="J983" s="172" t="str">
        <f>IF('Cálculos '!Q989="","",'Cálculos '!Q989)</f>
        <v/>
      </c>
      <c r="K983" s="172" t="str">
        <f>IF('Cálculos '!R989="","",'Cálculos '!R989)</f>
        <v/>
      </c>
      <c r="L983" s="172" t="str">
        <f>IF('Cálculos '!S989="","",'Cálculos '!S989)</f>
        <v/>
      </c>
      <c r="M983" s="172" t="str">
        <f>IF('Cálculos '!T989="","",'Cálculos '!T989)</f>
        <v/>
      </c>
      <c r="N983" s="172" t="str">
        <f>IF('Cálculos '!U989="","",'Cálculos '!U989)</f>
        <v/>
      </c>
      <c r="O983" s="172" t="str">
        <f>IF('Cálculos '!V989="","",'Cálculos '!V989)</f>
        <v/>
      </c>
      <c r="P983" s="172" t="str">
        <f>IF('Cálculos '!W989="","",'Cálculos '!W989)</f>
        <v/>
      </c>
      <c r="Q983" s="172" t="str">
        <f>IF('Cálculos '!X989="","",'Cálculos '!X989)</f>
        <v/>
      </c>
      <c r="R983" s="172" t="str">
        <f>IF('Cálculos '!Y989="","",'Cálculos '!Y989)</f>
        <v/>
      </c>
      <c r="S983" s="172" t="str">
        <f>IF('Cálculos '!Z989="","",'Cálculos '!Z989)</f>
        <v/>
      </c>
      <c r="T983" s="172" t="str">
        <f>IF('Cálculos '!AA989="","",'Cálculos '!AA989)</f>
        <v/>
      </c>
      <c r="U983" s="172" t="str">
        <f>IF('Cálculos '!AB989="","",'Cálculos '!AB989)</f>
        <v/>
      </c>
      <c r="V983" s="172" t="str">
        <f>IF('Cálculos '!AC989="","",'Cálculos '!AC989)</f>
        <v/>
      </c>
      <c r="W983" s="172" t="str">
        <f>IF('Cálculos '!AD989="","",'Cálculos '!AD989)</f>
        <v/>
      </c>
      <c r="X983" s="172" t="str">
        <f>IF('Cálculos '!AE989="","",'Cálculos '!AE989)</f>
        <v/>
      </c>
      <c r="Y983" s="172" t="str">
        <f>IF('Cálculos '!AF989="","",'Cálculos '!AF989)</f>
        <v/>
      </c>
      <c r="Z983" s="172" t="str">
        <f>IF('Cálculos '!AG989="","",'Cálculos '!AG989)</f>
        <v/>
      </c>
      <c r="AA983" s="172" t="str">
        <f>IF('Cálculos '!AH989="","",'Cálculos '!AH989)</f>
        <v/>
      </c>
      <c r="AB983" s="172" t="str">
        <f>IF('Cálculos '!AI989="","",'Cálculos '!AI989)</f>
        <v/>
      </c>
      <c r="AC983" s="172" t="str">
        <f>IF('Cálculos '!AJ989="","",'Cálculos '!AJ989)</f>
        <v/>
      </c>
      <c r="AD983" s="172" t="str">
        <f>IF('Cálculos '!AK989="","",'Cálculos '!AK989)</f>
        <v/>
      </c>
      <c r="AE983" s="172" t="str">
        <f>IF('Cálculos '!AL989="","",'Cálculos '!AL989)</f>
        <v/>
      </c>
      <c r="AF983" s="172" t="str">
        <f>IF('Cálculos '!AM989="","",'Cálculos '!AM989)</f>
        <v/>
      </c>
      <c r="AG983" s="172" t="str">
        <f>IF('Cálculos '!AN989="","",'Cálculos '!AN989)</f>
        <v/>
      </c>
      <c r="AH983" s="172" t="str">
        <f>IF('Cálculos '!AO989="","",'Cálculos '!AO989)</f>
        <v/>
      </c>
      <c r="AI983" s="172" t="str">
        <f>IF('Cálculos '!AP989="","",'Cálculos '!AP989)</f>
        <v/>
      </c>
      <c r="AJ983" s="443" t="str">
        <f>IF('Cálculos '!AQ989="","",'Cálculos '!AQ989)</f>
        <v/>
      </c>
      <c r="AK983" s="446" t="str">
        <f>IF('Cálculos '!D989="","",AVERAGE(C983:AJ983))</f>
        <v/>
      </c>
      <c r="AM983" s="181">
        <f t="shared" si="578"/>
        <v>981</v>
      </c>
      <c r="AN983" s="284" t="str">
        <f t="shared" si="579"/>
        <v/>
      </c>
      <c r="AO983" s="285" t="str">
        <f t="shared" si="580"/>
        <v/>
      </c>
      <c r="AP983" s="285" t="str">
        <f t="shared" si="581"/>
        <v/>
      </c>
      <c r="AQ983" s="285" t="str">
        <f t="shared" si="582"/>
        <v/>
      </c>
      <c r="AR983" s="182" t="str">
        <f t="shared" si="583"/>
        <v/>
      </c>
      <c r="AS983" s="182" t="str">
        <f t="shared" si="584"/>
        <v/>
      </c>
      <c r="AT983" s="182" t="str">
        <f t="shared" si="585"/>
        <v/>
      </c>
      <c r="AU983" s="182" t="str">
        <f t="shared" si="586"/>
        <v/>
      </c>
      <c r="AV983" s="182" t="str">
        <f t="shared" si="587"/>
        <v/>
      </c>
      <c r="AW983" s="182" t="str">
        <f t="shared" si="588"/>
        <v/>
      </c>
      <c r="AX983" s="182" t="str">
        <f t="shared" si="589"/>
        <v/>
      </c>
      <c r="AY983" s="182" t="str">
        <f t="shared" si="590"/>
        <v/>
      </c>
      <c r="AZ983" s="182" t="str">
        <f t="shared" si="591"/>
        <v/>
      </c>
      <c r="BA983" s="182" t="str">
        <f t="shared" si="592"/>
        <v/>
      </c>
      <c r="BB983" s="182" t="str">
        <f t="shared" si="593"/>
        <v/>
      </c>
      <c r="BC983" s="182" t="str">
        <f t="shared" si="594"/>
        <v/>
      </c>
      <c r="BD983" s="182" t="str">
        <f t="shared" si="595"/>
        <v/>
      </c>
      <c r="BE983" s="182" t="str">
        <f t="shared" si="596"/>
        <v/>
      </c>
      <c r="BF983" s="182" t="str">
        <f t="shared" si="597"/>
        <v/>
      </c>
      <c r="BG983" s="182" t="str">
        <f t="shared" si="598"/>
        <v/>
      </c>
      <c r="BH983" s="182" t="str">
        <f t="shared" si="599"/>
        <v/>
      </c>
      <c r="BI983" s="182" t="str">
        <f t="shared" si="600"/>
        <v/>
      </c>
      <c r="BJ983" s="182" t="str">
        <f t="shared" si="601"/>
        <v/>
      </c>
      <c r="BK983" s="182" t="str">
        <f t="shared" si="602"/>
        <v/>
      </c>
      <c r="BL983" s="182" t="str">
        <f t="shared" si="603"/>
        <v/>
      </c>
      <c r="BM983" s="182" t="str">
        <f t="shared" si="604"/>
        <v/>
      </c>
      <c r="BN983" s="182" t="str">
        <f t="shared" si="605"/>
        <v/>
      </c>
      <c r="BO983" s="182" t="str">
        <f t="shared" si="606"/>
        <v/>
      </c>
      <c r="BP983" s="182" t="str">
        <f t="shared" si="607"/>
        <v/>
      </c>
      <c r="BQ983" s="182" t="str">
        <f t="shared" si="608"/>
        <v/>
      </c>
      <c r="BR983" s="182" t="str">
        <f t="shared" si="609"/>
        <v/>
      </c>
      <c r="BS983" s="182" t="str">
        <f t="shared" si="610"/>
        <v/>
      </c>
      <c r="BT983" s="182" t="str">
        <f t="shared" si="611"/>
        <v/>
      </c>
      <c r="BU983" s="183" t="str">
        <f t="shared" si="612"/>
        <v/>
      </c>
      <c r="BV983" s="184" t="str">
        <f>IF('Cálculos '!C989="","",AVERAGE(AN983:BU983))</f>
        <v/>
      </c>
    </row>
    <row r="984" spans="2:74" ht="17.25" hidden="1" thickBot="1" x14ac:dyDescent="0.35">
      <c r="B984" s="165">
        <f t="shared" si="577"/>
        <v>982</v>
      </c>
      <c r="C984" s="171" t="str">
        <f>IF('Cálculos '!J990="","",'Cálculos '!J990)</f>
        <v/>
      </c>
      <c r="D984" s="172" t="str">
        <f>IF('Cálculos '!K990="","",'Cálculos '!K990)</f>
        <v/>
      </c>
      <c r="E984" s="172" t="str">
        <f>IF('Cálculos '!L990="","",'Cálculos '!L990)</f>
        <v/>
      </c>
      <c r="F984" s="172" t="str">
        <f>IF('Cálculos '!M990="","",'Cálculos '!M990)</f>
        <v/>
      </c>
      <c r="G984" s="172" t="str">
        <f>IF('Cálculos '!N990="","",'Cálculos '!N990)</f>
        <v/>
      </c>
      <c r="H984" s="172" t="str">
        <f>IF('Cálculos '!O990="","",'Cálculos '!O990)</f>
        <v/>
      </c>
      <c r="I984" s="172" t="str">
        <f>IF('Cálculos '!P990="","",'Cálculos '!P990)</f>
        <v/>
      </c>
      <c r="J984" s="172" t="str">
        <f>IF('Cálculos '!Q990="","",'Cálculos '!Q990)</f>
        <v/>
      </c>
      <c r="K984" s="172" t="str">
        <f>IF('Cálculos '!R990="","",'Cálculos '!R990)</f>
        <v/>
      </c>
      <c r="L984" s="172" t="str">
        <f>IF('Cálculos '!S990="","",'Cálculos '!S990)</f>
        <v/>
      </c>
      <c r="M984" s="172" t="str">
        <f>IF('Cálculos '!T990="","",'Cálculos '!T990)</f>
        <v/>
      </c>
      <c r="N984" s="172" t="str">
        <f>IF('Cálculos '!U990="","",'Cálculos '!U990)</f>
        <v/>
      </c>
      <c r="O984" s="172" t="str">
        <f>IF('Cálculos '!V990="","",'Cálculos '!V990)</f>
        <v/>
      </c>
      <c r="P984" s="172" t="str">
        <f>IF('Cálculos '!W990="","",'Cálculos '!W990)</f>
        <v/>
      </c>
      <c r="Q984" s="172" t="str">
        <f>IF('Cálculos '!X990="","",'Cálculos '!X990)</f>
        <v/>
      </c>
      <c r="R984" s="172" t="str">
        <f>IF('Cálculos '!Y990="","",'Cálculos '!Y990)</f>
        <v/>
      </c>
      <c r="S984" s="172" t="str">
        <f>IF('Cálculos '!Z990="","",'Cálculos '!Z990)</f>
        <v/>
      </c>
      <c r="T984" s="172" t="str">
        <f>IF('Cálculos '!AA990="","",'Cálculos '!AA990)</f>
        <v/>
      </c>
      <c r="U984" s="172" t="str">
        <f>IF('Cálculos '!AB990="","",'Cálculos '!AB990)</f>
        <v/>
      </c>
      <c r="V984" s="172" t="str">
        <f>IF('Cálculos '!AC990="","",'Cálculos '!AC990)</f>
        <v/>
      </c>
      <c r="W984" s="172" t="str">
        <f>IF('Cálculos '!AD990="","",'Cálculos '!AD990)</f>
        <v/>
      </c>
      <c r="X984" s="172" t="str">
        <f>IF('Cálculos '!AE990="","",'Cálculos '!AE990)</f>
        <v/>
      </c>
      <c r="Y984" s="172" t="str">
        <f>IF('Cálculos '!AF990="","",'Cálculos '!AF990)</f>
        <v/>
      </c>
      <c r="Z984" s="172" t="str">
        <f>IF('Cálculos '!AG990="","",'Cálculos '!AG990)</f>
        <v/>
      </c>
      <c r="AA984" s="172" t="str">
        <f>IF('Cálculos '!AH990="","",'Cálculos '!AH990)</f>
        <v/>
      </c>
      <c r="AB984" s="172" t="str">
        <f>IF('Cálculos '!AI990="","",'Cálculos '!AI990)</f>
        <v/>
      </c>
      <c r="AC984" s="172" t="str">
        <f>IF('Cálculos '!AJ990="","",'Cálculos '!AJ990)</f>
        <v/>
      </c>
      <c r="AD984" s="172" t="str">
        <f>IF('Cálculos '!AK990="","",'Cálculos '!AK990)</f>
        <v/>
      </c>
      <c r="AE984" s="172" t="str">
        <f>IF('Cálculos '!AL990="","",'Cálculos '!AL990)</f>
        <v/>
      </c>
      <c r="AF984" s="172" t="str">
        <f>IF('Cálculos '!AM990="","",'Cálculos '!AM990)</f>
        <v/>
      </c>
      <c r="AG984" s="172" t="str">
        <f>IF('Cálculos '!AN990="","",'Cálculos '!AN990)</f>
        <v/>
      </c>
      <c r="AH984" s="172" t="str">
        <f>IF('Cálculos '!AO990="","",'Cálculos '!AO990)</f>
        <v/>
      </c>
      <c r="AI984" s="172" t="str">
        <f>IF('Cálculos '!AP990="","",'Cálculos '!AP990)</f>
        <v/>
      </c>
      <c r="AJ984" s="443" t="str">
        <f>IF('Cálculos '!AQ990="","",'Cálculos '!AQ990)</f>
        <v/>
      </c>
      <c r="AK984" s="446" t="str">
        <f>IF('Cálculos '!D990="","",AVERAGE(C984:AJ984))</f>
        <v/>
      </c>
      <c r="AM984" s="181">
        <f t="shared" si="578"/>
        <v>982</v>
      </c>
      <c r="AN984" s="284" t="str">
        <f t="shared" si="579"/>
        <v/>
      </c>
      <c r="AO984" s="285" t="str">
        <f t="shared" si="580"/>
        <v/>
      </c>
      <c r="AP984" s="285" t="str">
        <f t="shared" si="581"/>
        <v/>
      </c>
      <c r="AQ984" s="285" t="str">
        <f t="shared" si="582"/>
        <v/>
      </c>
      <c r="AR984" s="182" t="str">
        <f t="shared" si="583"/>
        <v/>
      </c>
      <c r="AS984" s="182" t="str">
        <f t="shared" si="584"/>
        <v/>
      </c>
      <c r="AT984" s="182" t="str">
        <f t="shared" si="585"/>
        <v/>
      </c>
      <c r="AU984" s="182" t="str">
        <f t="shared" si="586"/>
        <v/>
      </c>
      <c r="AV984" s="182" t="str">
        <f t="shared" si="587"/>
        <v/>
      </c>
      <c r="AW984" s="182" t="str">
        <f t="shared" si="588"/>
        <v/>
      </c>
      <c r="AX984" s="182" t="str">
        <f t="shared" si="589"/>
        <v/>
      </c>
      <c r="AY984" s="182" t="str">
        <f t="shared" si="590"/>
        <v/>
      </c>
      <c r="AZ984" s="182" t="str">
        <f t="shared" si="591"/>
        <v/>
      </c>
      <c r="BA984" s="182" t="str">
        <f t="shared" si="592"/>
        <v/>
      </c>
      <c r="BB984" s="182" t="str">
        <f t="shared" si="593"/>
        <v/>
      </c>
      <c r="BC984" s="182" t="str">
        <f t="shared" si="594"/>
        <v/>
      </c>
      <c r="BD984" s="182" t="str">
        <f t="shared" si="595"/>
        <v/>
      </c>
      <c r="BE984" s="182" t="str">
        <f t="shared" si="596"/>
        <v/>
      </c>
      <c r="BF984" s="182" t="str">
        <f t="shared" si="597"/>
        <v/>
      </c>
      <c r="BG984" s="182" t="str">
        <f t="shared" si="598"/>
        <v/>
      </c>
      <c r="BH984" s="182" t="str">
        <f t="shared" si="599"/>
        <v/>
      </c>
      <c r="BI984" s="182" t="str">
        <f t="shared" si="600"/>
        <v/>
      </c>
      <c r="BJ984" s="182" t="str">
        <f t="shared" si="601"/>
        <v/>
      </c>
      <c r="BK984" s="182" t="str">
        <f t="shared" si="602"/>
        <v/>
      </c>
      <c r="BL984" s="182" t="str">
        <f t="shared" si="603"/>
        <v/>
      </c>
      <c r="BM984" s="182" t="str">
        <f t="shared" si="604"/>
        <v/>
      </c>
      <c r="BN984" s="182" t="str">
        <f t="shared" si="605"/>
        <v/>
      </c>
      <c r="BO984" s="182" t="str">
        <f t="shared" si="606"/>
        <v/>
      </c>
      <c r="BP984" s="182" t="str">
        <f t="shared" si="607"/>
        <v/>
      </c>
      <c r="BQ984" s="182" t="str">
        <f t="shared" si="608"/>
        <v/>
      </c>
      <c r="BR984" s="182" t="str">
        <f t="shared" si="609"/>
        <v/>
      </c>
      <c r="BS984" s="182" t="str">
        <f t="shared" si="610"/>
        <v/>
      </c>
      <c r="BT984" s="182" t="str">
        <f t="shared" si="611"/>
        <v/>
      </c>
      <c r="BU984" s="183" t="str">
        <f t="shared" si="612"/>
        <v/>
      </c>
      <c r="BV984" s="184" t="str">
        <f>IF('Cálculos '!C990="","",AVERAGE(AN984:BU984))</f>
        <v/>
      </c>
    </row>
    <row r="985" spans="2:74" ht="17.25" hidden="1" thickBot="1" x14ac:dyDescent="0.35">
      <c r="B985" s="165">
        <f t="shared" si="577"/>
        <v>983</v>
      </c>
      <c r="C985" s="171" t="str">
        <f>IF('Cálculos '!J991="","",'Cálculos '!J991)</f>
        <v/>
      </c>
      <c r="D985" s="172" t="str">
        <f>IF('Cálculos '!K991="","",'Cálculos '!K991)</f>
        <v/>
      </c>
      <c r="E985" s="172" t="str">
        <f>IF('Cálculos '!L991="","",'Cálculos '!L991)</f>
        <v/>
      </c>
      <c r="F985" s="172" t="str">
        <f>IF('Cálculos '!M991="","",'Cálculos '!M991)</f>
        <v/>
      </c>
      <c r="G985" s="172" t="str">
        <f>IF('Cálculos '!N991="","",'Cálculos '!N991)</f>
        <v/>
      </c>
      <c r="H985" s="172" t="str">
        <f>IF('Cálculos '!O991="","",'Cálculos '!O991)</f>
        <v/>
      </c>
      <c r="I985" s="172" t="str">
        <f>IF('Cálculos '!P991="","",'Cálculos '!P991)</f>
        <v/>
      </c>
      <c r="J985" s="172" t="str">
        <f>IF('Cálculos '!Q991="","",'Cálculos '!Q991)</f>
        <v/>
      </c>
      <c r="K985" s="172" t="str">
        <f>IF('Cálculos '!R991="","",'Cálculos '!R991)</f>
        <v/>
      </c>
      <c r="L985" s="172" t="str">
        <f>IF('Cálculos '!S991="","",'Cálculos '!S991)</f>
        <v/>
      </c>
      <c r="M985" s="172" t="str">
        <f>IF('Cálculos '!T991="","",'Cálculos '!T991)</f>
        <v/>
      </c>
      <c r="N985" s="172" t="str">
        <f>IF('Cálculos '!U991="","",'Cálculos '!U991)</f>
        <v/>
      </c>
      <c r="O985" s="172" t="str">
        <f>IF('Cálculos '!V991="","",'Cálculos '!V991)</f>
        <v/>
      </c>
      <c r="P985" s="172" t="str">
        <f>IF('Cálculos '!W991="","",'Cálculos '!W991)</f>
        <v/>
      </c>
      <c r="Q985" s="172" t="str">
        <f>IF('Cálculos '!X991="","",'Cálculos '!X991)</f>
        <v/>
      </c>
      <c r="R985" s="172" t="str">
        <f>IF('Cálculos '!Y991="","",'Cálculos '!Y991)</f>
        <v/>
      </c>
      <c r="S985" s="172" t="str">
        <f>IF('Cálculos '!Z991="","",'Cálculos '!Z991)</f>
        <v/>
      </c>
      <c r="T985" s="172" t="str">
        <f>IF('Cálculos '!AA991="","",'Cálculos '!AA991)</f>
        <v/>
      </c>
      <c r="U985" s="172" t="str">
        <f>IF('Cálculos '!AB991="","",'Cálculos '!AB991)</f>
        <v/>
      </c>
      <c r="V985" s="172" t="str">
        <f>IF('Cálculos '!AC991="","",'Cálculos '!AC991)</f>
        <v/>
      </c>
      <c r="W985" s="172" t="str">
        <f>IF('Cálculos '!AD991="","",'Cálculos '!AD991)</f>
        <v/>
      </c>
      <c r="X985" s="172" t="str">
        <f>IF('Cálculos '!AE991="","",'Cálculos '!AE991)</f>
        <v/>
      </c>
      <c r="Y985" s="172" t="str">
        <f>IF('Cálculos '!AF991="","",'Cálculos '!AF991)</f>
        <v/>
      </c>
      <c r="Z985" s="172" t="str">
        <f>IF('Cálculos '!AG991="","",'Cálculos '!AG991)</f>
        <v/>
      </c>
      <c r="AA985" s="172" t="str">
        <f>IF('Cálculos '!AH991="","",'Cálculos '!AH991)</f>
        <v/>
      </c>
      <c r="AB985" s="172" t="str">
        <f>IF('Cálculos '!AI991="","",'Cálculos '!AI991)</f>
        <v/>
      </c>
      <c r="AC985" s="172" t="str">
        <f>IF('Cálculos '!AJ991="","",'Cálculos '!AJ991)</f>
        <v/>
      </c>
      <c r="AD985" s="172" t="str">
        <f>IF('Cálculos '!AK991="","",'Cálculos '!AK991)</f>
        <v/>
      </c>
      <c r="AE985" s="172" t="str">
        <f>IF('Cálculos '!AL991="","",'Cálculos '!AL991)</f>
        <v/>
      </c>
      <c r="AF985" s="172" t="str">
        <f>IF('Cálculos '!AM991="","",'Cálculos '!AM991)</f>
        <v/>
      </c>
      <c r="AG985" s="172" t="str">
        <f>IF('Cálculos '!AN991="","",'Cálculos '!AN991)</f>
        <v/>
      </c>
      <c r="AH985" s="172" t="str">
        <f>IF('Cálculos '!AO991="","",'Cálculos '!AO991)</f>
        <v/>
      </c>
      <c r="AI985" s="172" t="str">
        <f>IF('Cálculos '!AP991="","",'Cálculos '!AP991)</f>
        <v/>
      </c>
      <c r="AJ985" s="443" t="str">
        <f>IF('Cálculos '!AQ991="","",'Cálculos '!AQ991)</f>
        <v/>
      </c>
      <c r="AK985" s="446" t="str">
        <f>IF('Cálculos '!D991="","",AVERAGE(C985:AJ985))</f>
        <v/>
      </c>
      <c r="AM985" s="181">
        <f t="shared" si="578"/>
        <v>983</v>
      </c>
      <c r="AN985" s="284" t="str">
        <f t="shared" si="579"/>
        <v/>
      </c>
      <c r="AO985" s="285" t="str">
        <f t="shared" si="580"/>
        <v/>
      </c>
      <c r="AP985" s="285" t="str">
        <f t="shared" si="581"/>
        <v/>
      </c>
      <c r="AQ985" s="285" t="str">
        <f t="shared" si="582"/>
        <v/>
      </c>
      <c r="AR985" s="182" t="str">
        <f t="shared" si="583"/>
        <v/>
      </c>
      <c r="AS985" s="182" t="str">
        <f t="shared" si="584"/>
        <v/>
      </c>
      <c r="AT985" s="182" t="str">
        <f t="shared" si="585"/>
        <v/>
      </c>
      <c r="AU985" s="182" t="str">
        <f t="shared" si="586"/>
        <v/>
      </c>
      <c r="AV985" s="182" t="str">
        <f t="shared" si="587"/>
        <v/>
      </c>
      <c r="AW985" s="182" t="str">
        <f t="shared" si="588"/>
        <v/>
      </c>
      <c r="AX985" s="182" t="str">
        <f t="shared" si="589"/>
        <v/>
      </c>
      <c r="AY985" s="182" t="str">
        <f t="shared" si="590"/>
        <v/>
      </c>
      <c r="AZ985" s="182" t="str">
        <f t="shared" si="591"/>
        <v/>
      </c>
      <c r="BA985" s="182" t="str">
        <f t="shared" si="592"/>
        <v/>
      </c>
      <c r="BB985" s="182" t="str">
        <f t="shared" si="593"/>
        <v/>
      </c>
      <c r="BC985" s="182" t="str">
        <f t="shared" si="594"/>
        <v/>
      </c>
      <c r="BD985" s="182" t="str">
        <f t="shared" si="595"/>
        <v/>
      </c>
      <c r="BE985" s="182" t="str">
        <f t="shared" si="596"/>
        <v/>
      </c>
      <c r="BF985" s="182" t="str">
        <f t="shared" si="597"/>
        <v/>
      </c>
      <c r="BG985" s="182" t="str">
        <f t="shared" si="598"/>
        <v/>
      </c>
      <c r="BH985" s="182" t="str">
        <f t="shared" si="599"/>
        <v/>
      </c>
      <c r="BI985" s="182" t="str">
        <f t="shared" si="600"/>
        <v/>
      </c>
      <c r="BJ985" s="182" t="str">
        <f t="shared" si="601"/>
        <v/>
      </c>
      <c r="BK985" s="182" t="str">
        <f t="shared" si="602"/>
        <v/>
      </c>
      <c r="BL985" s="182" t="str">
        <f t="shared" si="603"/>
        <v/>
      </c>
      <c r="BM985" s="182" t="str">
        <f t="shared" si="604"/>
        <v/>
      </c>
      <c r="BN985" s="182" t="str">
        <f t="shared" si="605"/>
        <v/>
      </c>
      <c r="BO985" s="182" t="str">
        <f t="shared" si="606"/>
        <v/>
      </c>
      <c r="BP985" s="182" t="str">
        <f t="shared" si="607"/>
        <v/>
      </c>
      <c r="BQ985" s="182" t="str">
        <f t="shared" si="608"/>
        <v/>
      </c>
      <c r="BR985" s="182" t="str">
        <f t="shared" si="609"/>
        <v/>
      </c>
      <c r="BS985" s="182" t="str">
        <f t="shared" si="610"/>
        <v/>
      </c>
      <c r="BT985" s="182" t="str">
        <f t="shared" si="611"/>
        <v/>
      </c>
      <c r="BU985" s="183" t="str">
        <f t="shared" si="612"/>
        <v/>
      </c>
      <c r="BV985" s="184" t="str">
        <f>IF('Cálculos '!C991="","",AVERAGE(AN985:BU985))</f>
        <v/>
      </c>
    </row>
    <row r="986" spans="2:74" ht="17.25" hidden="1" thickBot="1" x14ac:dyDescent="0.35">
      <c r="B986" s="165">
        <f t="shared" si="577"/>
        <v>984</v>
      </c>
      <c r="C986" s="171" t="str">
        <f>IF('Cálculos '!J992="","",'Cálculos '!J992)</f>
        <v/>
      </c>
      <c r="D986" s="172" t="str">
        <f>IF('Cálculos '!K992="","",'Cálculos '!K992)</f>
        <v/>
      </c>
      <c r="E986" s="172" t="str">
        <f>IF('Cálculos '!L992="","",'Cálculos '!L992)</f>
        <v/>
      </c>
      <c r="F986" s="172" t="str">
        <f>IF('Cálculos '!M992="","",'Cálculos '!M992)</f>
        <v/>
      </c>
      <c r="G986" s="172" t="str">
        <f>IF('Cálculos '!N992="","",'Cálculos '!N992)</f>
        <v/>
      </c>
      <c r="H986" s="172" t="str">
        <f>IF('Cálculos '!O992="","",'Cálculos '!O992)</f>
        <v/>
      </c>
      <c r="I986" s="172" t="str">
        <f>IF('Cálculos '!P992="","",'Cálculos '!P992)</f>
        <v/>
      </c>
      <c r="J986" s="172" t="str">
        <f>IF('Cálculos '!Q992="","",'Cálculos '!Q992)</f>
        <v/>
      </c>
      <c r="K986" s="172" t="str">
        <f>IF('Cálculos '!R992="","",'Cálculos '!R992)</f>
        <v/>
      </c>
      <c r="L986" s="172" t="str">
        <f>IF('Cálculos '!S992="","",'Cálculos '!S992)</f>
        <v/>
      </c>
      <c r="M986" s="172" t="str">
        <f>IF('Cálculos '!T992="","",'Cálculos '!T992)</f>
        <v/>
      </c>
      <c r="N986" s="172" t="str">
        <f>IF('Cálculos '!U992="","",'Cálculos '!U992)</f>
        <v/>
      </c>
      <c r="O986" s="172" t="str">
        <f>IF('Cálculos '!V992="","",'Cálculos '!V992)</f>
        <v/>
      </c>
      <c r="P986" s="172" t="str">
        <f>IF('Cálculos '!W992="","",'Cálculos '!W992)</f>
        <v/>
      </c>
      <c r="Q986" s="172" t="str">
        <f>IF('Cálculos '!X992="","",'Cálculos '!X992)</f>
        <v/>
      </c>
      <c r="R986" s="172" t="str">
        <f>IF('Cálculos '!Y992="","",'Cálculos '!Y992)</f>
        <v/>
      </c>
      <c r="S986" s="172" t="str">
        <f>IF('Cálculos '!Z992="","",'Cálculos '!Z992)</f>
        <v/>
      </c>
      <c r="T986" s="172" t="str">
        <f>IF('Cálculos '!AA992="","",'Cálculos '!AA992)</f>
        <v/>
      </c>
      <c r="U986" s="172" t="str">
        <f>IF('Cálculos '!AB992="","",'Cálculos '!AB992)</f>
        <v/>
      </c>
      <c r="V986" s="172" t="str">
        <f>IF('Cálculos '!AC992="","",'Cálculos '!AC992)</f>
        <v/>
      </c>
      <c r="W986" s="172" t="str">
        <f>IF('Cálculos '!AD992="","",'Cálculos '!AD992)</f>
        <v/>
      </c>
      <c r="X986" s="172" t="str">
        <f>IF('Cálculos '!AE992="","",'Cálculos '!AE992)</f>
        <v/>
      </c>
      <c r="Y986" s="172" t="str">
        <f>IF('Cálculos '!AF992="","",'Cálculos '!AF992)</f>
        <v/>
      </c>
      <c r="Z986" s="172" t="str">
        <f>IF('Cálculos '!AG992="","",'Cálculos '!AG992)</f>
        <v/>
      </c>
      <c r="AA986" s="172" t="str">
        <f>IF('Cálculos '!AH992="","",'Cálculos '!AH992)</f>
        <v/>
      </c>
      <c r="AB986" s="172" t="str">
        <f>IF('Cálculos '!AI992="","",'Cálculos '!AI992)</f>
        <v/>
      </c>
      <c r="AC986" s="172" t="str">
        <f>IF('Cálculos '!AJ992="","",'Cálculos '!AJ992)</f>
        <v/>
      </c>
      <c r="AD986" s="172" t="str">
        <f>IF('Cálculos '!AK992="","",'Cálculos '!AK992)</f>
        <v/>
      </c>
      <c r="AE986" s="172" t="str">
        <f>IF('Cálculos '!AL992="","",'Cálculos '!AL992)</f>
        <v/>
      </c>
      <c r="AF986" s="172" t="str">
        <f>IF('Cálculos '!AM992="","",'Cálculos '!AM992)</f>
        <v/>
      </c>
      <c r="AG986" s="172" t="str">
        <f>IF('Cálculos '!AN992="","",'Cálculos '!AN992)</f>
        <v/>
      </c>
      <c r="AH986" s="172" t="str">
        <f>IF('Cálculos '!AO992="","",'Cálculos '!AO992)</f>
        <v/>
      </c>
      <c r="AI986" s="172" t="str">
        <f>IF('Cálculos '!AP992="","",'Cálculos '!AP992)</f>
        <v/>
      </c>
      <c r="AJ986" s="443" t="str">
        <f>IF('Cálculos '!AQ992="","",'Cálculos '!AQ992)</f>
        <v/>
      </c>
      <c r="AK986" s="446" t="str">
        <f>IF('Cálculos '!D992="","",AVERAGE(C986:AJ986))</f>
        <v/>
      </c>
      <c r="AM986" s="181">
        <f t="shared" si="578"/>
        <v>984</v>
      </c>
      <c r="AN986" s="284" t="str">
        <f t="shared" si="579"/>
        <v/>
      </c>
      <c r="AO986" s="285" t="str">
        <f t="shared" si="580"/>
        <v/>
      </c>
      <c r="AP986" s="285" t="str">
        <f t="shared" si="581"/>
        <v/>
      </c>
      <c r="AQ986" s="285" t="str">
        <f t="shared" si="582"/>
        <v/>
      </c>
      <c r="AR986" s="182" t="str">
        <f t="shared" si="583"/>
        <v/>
      </c>
      <c r="AS986" s="182" t="str">
        <f t="shared" si="584"/>
        <v/>
      </c>
      <c r="AT986" s="182" t="str">
        <f t="shared" si="585"/>
        <v/>
      </c>
      <c r="AU986" s="182" t="str">
        <f t="shared" si="586"/>
        <v/>
      </c>
      <c r="AV986" s="182" t="str">
        <f t="shared" si="587"/>
        <v/>
      </c>
      <c r="AW986" s="182" t="str">
        <f t="shared" si="588"/>
        <v/>
      </c>
      <c r="AX986" s="182" t="str">
        <f t="shared" si="589"/>
        <v/>
      </c>
      <c r="AY986" s="182" t="str">
        <f t="shared" si="590"/>
        <v/>
      </c>
      <c r="AZ986" s="182" t="str">
        <f t="shared" si="591"/>
        <v/>
      </c>
      <c r="BA986" s="182" t="str">
        <f t="shared" si="592"/>
        <v/>
      </c>
      <c r="BB986" s="182" t="str">
        <f t="shared" si="593"/>
        <v/>
      </c>
      <c r="BC986" s="182" t="str">
        <f t="shared" si="594"/>
        <v/>
      </c>
      <c r="BD986" s="182" t="str">
        <f t="shared" si="595"/>
        <v/>
      </c>
      <c r="BE986" s="182" t="str">
        <f t="shared" si="596"/>
        <v/>
      </c>
      <c r="BF986" s="182" t="str">
        <f t="shared" si="597"/>
        <v/>
      </c>
      <c r="BG986" s="182" t="str">
        <f t="shared" si="598"/>
        <v/>
      </c>
      <c r="BH986" s="182" t="str">
        <f t="shared" si="599"/>
        <v/>
      </c>
      <c r="BI986" s="182" t="str">
        <f t="shared" si="600"/>
        <v/>
      </c>
      <c r="BJ986" s="182" t="str">
        <f t="shared" si="601"/>
        <v/>
      </c>
      <c r="BK986" s="182" t="str">
        <f t="shared" si="602"/>
        <v/>
      </c>
      <c r="BL986" s="182" t="str">
        <f t="shared" si="603"/>
        <v/>
      </c>
      <c r="BM986" s="182" t="str">
        <f t="shared" si="604"/>
        <v/>
      </c>
      <c r="BN986" s="182" t="str">
        <f t="shared" si="605"/>
        <v/>
      </c>
      <c r="BO986" s="182" t="str">
        <f t="shared" si="606"/>
        <v/>
      </c>
      <c r="BP986" s="182" t="str">
        <f t="shared" si="607"/>
        <v/>
      </c>
      <c r="BQ986" s="182" t="str">
        <f t="shared" si="608"/>
        <v/>
      </c>
      <c r="BR986" s="182" t="str">
        <f t="shared" si="609"/>
        <v/>
      </c>
      <c r="BS986" s="182" t="str">
        <f t="shared" si="610"/>
        <v/>
      </c>
      <c r="BT986" s="182" t="str">
        <f t="shared" si="611"/>
        <v/>
      </c>
      <c r="BU986" s="183" t="str">
        <f t="shared" si="612"/>
        <v/>
      </c>
      <c r="BV986" s="184" t="str">
        <f>IF('Cálculos '!C992="","",AVERAGE(AN986:BU986))</f>
        <v/>
      </c>
    </row>
    <row r="987" spans="2:74" ht="17.25" hidden="1" thickBot="1" x14ac:dyDescent="0.35">
      <c r="B987" s="165">
        <f t="shared" si="577"/>
        <v>985</v>
      </c>
      <c r="C987" s="171" t="str">
        <f>IF('Cálculos '!J993="","",'Cálculos '!J993)</f>
        <v/>
      </c>
      <c r="D987" s="172" t="str">
        <f>IF('Cálculos '!K993="","",'Cálculos '!K993)</f>
        <v/>
      </c>
      <c r="E987" s="172" t="str">
        <f>IF('Cálculos '!L993="","",'Cálculos '!L993)</f>
        <v/>
      </c>
      <c r="F987" s="172" t="str">
        <f>IF('Cálculos '!M993="","",'Cálculos '!M993)</f>
        <v/>
      </c>
      <c r="G987" s="172" t="str">
        <f>IF('Cálculos '!N993="","",'Cálculos '!N993)</f>
        <v/>
      </c>
      <c r="H987" s="172" t="str">
        <f>IF('Cálculos '!O993="","",'Cálculos '!O993)</f>
        <v/>
      </c>
      <c r="I987" s="172" t="str">
        <f>IF('Cálculos '!P993="","",'Cálculos '!P993)</f>
        <v/>
      </c>
      <c r="J987" s="172" t="str">
        <f>IF('Cálculos '!Q993="","",'Cálculos '!Q993)</f>
        <v/>
      </c>
      <c r="K987" s="172" t="str">
        <f>IF('Cálculos '!R993="","",'Cálculos '!R993)</f>
        <v/>
      </c>
      <c r="L987" s="172" t="str">
        <f>IF('Cálculos '!S993="","",'Cálculos '!S993)</f>
        <v/>
      </c>
      <c r="M987" s="172" t="str">
        <f>IF('Cálculos '!T993="","",'Cálculos '!T993)</f>
        <v/>
      </c>
      <c r="N987" s="172" t="str">
        <f>IF('Cálculos '!U993="","",'Cálculos '!U993)</f>
        <v/>
      </c>
      <c r="O987" s="172" t="str">
        <f>IF('Cálculos '!V993="","",'Cálculos '!V993)</f>
        <v/>
      </c>
      <c r="P987" s="172" t="str">
        <f>IF('Cálculos '!W993="","",'Cálculos '!W993)</f>
        <v/>
      </c>
      <c r="Q987" s="172" t="str">
        <f>IF('Cálculos '!X993="","",'Cálculos '!X993)</f>
        <v/>
      </c>
      <c r="R987" s="172" t="str">
        <f>IF('Cálculos '!Y993="","",'Cálculos '!Y993)</f>
        <v/>
      </c>
      <c r="S987" s="172" t="str">
        <f>IF('Cálculos '!Z993="","",'Cálculos '!Z993)</f>
        <v/>
      </c>
      <c r="T987" s="172" t="str">
        <f>IF('Cálculos '!AA993="","",'Cálculos '!AA993)</f>
        <v/>
      </c>
      <c r="U987" s="172" t="str">
        <f>IF('Cálculos '!AB993="","",'Cálculos '!AB993)</f>
        <v/>
      </c>
      <c r="V987" s="172" t="str">
        <f>IF('Cálculos '!AC993="","",'Cálculos '!AC993)</f>
        <v/>
      </c>
      <c r="W987" s="172" t="str">
        <f>IF('Cálculos '!AD993="","",'Cálculos '!AD993)</f>
        <v/>
      </c>
      <c r="X987" s="172" t="str">
        <f>IF('Cálculos '!AE993="","",'Cálculos '!AE993)</f>
        <v/>
      </c>
      <c r="Y987" s="172" t="str">
        <f>IF('Cálculos '!AF993="","",'Cálculos '!AF993)</f>
        <v/>
      </c>
      <c r="Z987" s="172" t="str">
        <f>IF('Cálculos '!AG993="","",'Cálculos '!AG993)</f>
        <v/>
      </c>
      <c r="AA987" s="172" t="str">
        <f>IF('Cálculos '!AH993="","",'Cálculos '!AH993)</f>
        <v/>
      </c>
      <c r="AB987" s="172" t="str">
        <f>IF('Cálculos '!AI993="","",'Cálculos '!AI993)</f>
        <v/>
      </c>
      <c r="AC987" s="172" t="str">
        <f>IF('Cálculos '!AJ993="","",'Cálculos '!AJ993)</f>
        <v/>
      </c>
      <c r="AD987" s="172" t="str">
        <f>IF('Cálculos '!AK993="","",'Cálculos '!AK993)</f>
        <v/>
      </c>
      <c r="AE987" s="172" t="str">
        <f>IF('Cálculos '!AL993="","",'Cálculos '!AL993)</f>
        <v/>
      </c>
      <c r="AF987" s="172" t="str">
        <f>IF('Cálculos '!AM993="","",'Cálculos '!AM993)</f>
        <v/>
      </c>
      <c r="AG987" s="172" t="str">
        <f>IF('Cálculos '!AN993="","",'Cálculos '!AN993)</f>
        <v/>
      </c>
      <c r="AH987" s="172" t="str">
        <f>IF('Cálculos '!AO993="","",'Cálculos '!AO993)</f>
        <v/>
      </c>
      <c r="AI987" s="172" t="str">
        <f>IF('Cálculos '!AP993="","",'Cálculos '!AP993)</f>
        <v/>
      </c>
      <c r="AJ987" s="443" t="str">
        <f>IF('Cálculos '!AQ993="","",'Cálculos '!AQ993)</f>
        <v/>
      </c>
      <c r="AK987" s="446" t="str">
        <f>IF('Cálculos '!D993="","",AVERAGE(C987:AJ987))</f>
        <v/>
      </c>
      <c r="AM987" s="181">
        <f t="shared" si="578"/>
        <v>985</v>
      </c>
      <c r="AN987" s="284" t="str">
        <f t="shared" si="579"/>
        <v/>
      </c>
      <c r="AO987" s="285" t="str">
        <f t="shared" si="580"/>
        <v/>
      </c>
      <c r="AP987" s="285" t="str">
        <f t="shared" si="581"/>
        <v/>
      </c>
      <c r="AQ987" s="285" t="str">
        <f t="shared" si="582"/>
        <v/>
      </c>
      <c r="AR987" s="182" t="str">
        <f t="shared" si="583"/>
        <v/>
      </c>
      <c r="AS987" s="182" t="str">
        <f t="shared" si="584"/>
        <v/>
      </c>
      <c r="AT987" s="182" t="str">
        <f t="shared" si="585"/>
        <v/>
      </c>
      <c r="AU987" s="182" t="str">
        <f t="shared" si="586"/>
        <v/>
      </c>
      <c r="AV987" s="182" t="str">
        <f t="shared" si="587"/>
        <v/>
      </c>
      <c r="AW987" s="182" t="str">
        <f t="shared" si="588"/>
        <v/>
      </c>
      <c r="AX987" s="182" t="str">
        <f t="shared" si="589"/>
        <v/>
      </c>
      <c r="AY987" s="182" t="str">
        <f t="shared" si="590"/>
        <v/>
      </c>
      <c r="AZ987" s="182" t="str">
        <f t="shared" si="591"/>
        <v/>
      </c>
      <c r="BA987" s="182" t="str">
        <f t="shared" si="592"/>
        <v/>
      </c>
      <c r="BB987" s="182" t="str">
        <f t="shared" si="593"/>
        <v/>
      </c>
      <c r="BC987" s="182" t="str">
        <f t="shared" si="594"/>
        <v/>
      </c>
      <c r="BD987" s="182" t="str">
        <f t="shared" si="595"/>
        <v/>
      </c>
      <c r="BE987" s="182" t="str">
        <f t="shared" si="596"/>
        <v/>
      </c>
      <c r="BF987" s="182" t="str">
        <f t="shared" si="597"/>
        <v/>
      </c>
      <c r="BG987" s="182" t="str">
        <f t="shared" si="598"/>
        <v/>
      </c>
      <c r="BH987" s="182" t="str">
        <f t="shared" si="599"/>
        <v/>
      </c>
      <c r="BI987" s="182" t="str">
        <f t="shared" si="600"/>
        <v/>
      </c>
      <c r="BJ987" s="182" t="str">
        <f t="shared" si="601"/>
        <v/>
      </c>
      <c r="BK987" s="182" t="str">
        <f t="shared" si="602"/>
        <v/>
      </c>
      <c r="BL987" s="182" t="str">
        <f t="shared" si="603"/>
        <v/>
      </c>
      <c r="BM987" s="182" t="str">
        <f t="shared" si="604"/>
        <v/>
      </c>
      <c r="BN987" s="182" t="str">
        <f t="shared" si="605"/>
        <v/>
      </c>
      <c r="BO987" s="182" t="str">
        <f t="shared" si="606"/>
        <v/>
      </c>
      <c r="BP987" s="182" t="str">
        <f t="shared" si="607"/>
        <v/>
      </c>
      <c r="BQ987" s="182" t="str">
        <f t="shared" si="608"/>
        <v/>
      </c>
      <c r="BR987" s="182" t="str">
        <f t="shared" si="609"/>
        <v/>
      </c>
      <c r="BS987" s="182" t="str">
        <f t="shared" si="610"/>
        <v/>
      </c>
      <c r="BT987" s="182" t="str">
        <f t="shared" si="611"/>
        <v/>
      </c>
      <c r="BU987" s="183" t="str">
        <f t="shared" si="612"/>
        <v/>
      </c>
      <c r="BV987" s="184" t="str">
        <f>IF('Cálculos '!C993="","",AVERAGE(AN987:BU987))</f>
        <v/>
      </c>
    </row>
    <row r="988" spans="2:74" ht="17.25" hidden="1" thickBot="1" x14ac:dyDescent="0.35">
      <c r="B988" s="165">
        <f t="shared" si="577"/>
        <v>986</v>
      </c>
      <c r="C988" s="171" t="str">
        <f>IF('Cálculos '!J994="","",'Cálculos '!J994)</f>
        <v/>
      </c>
      <c r="D988" s="172" t="str">
        <f>IF('Cálculos '!K994="","",'Cálculos '!K994)</f>
        <v/>
      </c>
      <c r="E988" s="172" t="str">
        <f>IF('Cálculos '!L994="","",'Cálculos '!L994)</f>
        <v/>
      </c>
      <c r="F988" s="172" t="str">
        <f>IF('Cálculos '!M994="","",'Cálculos '!M994)</f>
        <v/>
      </c>
      <c r="G988" s="172" t="str">
        <f>IF('Cálculos '!N994="","",'Cálculos '!N994)</f>
        <v/>
      </c>
      <c r="H988" s="172" t="str">
        <f>IF('Cálculos '!O994="","",'Cálculos '!O994)</f>
        <v/>
      </c>
      <c r="I988" s="172" t="str">
        <f>IF('Cálculos '!P994="","",'Cálculos '!P994)</f>
        <v/>
      </c>
      <c r="J988" s="172" t="str">
        <f>IF('Cálculos '!Q994="","",'Cálculos '!Q994)</f>
        <v/>
      </c>
      <c r="K988" s="172" t="str">
        <f>IF('Cálculos '!R994="","",'Cálculos '!R994)</f>
        <v/>
      </c>
      <c r="L988" s="172" t="str">
        <f>IF('Cálculos '!S994="","",'Cálculos '!S994)</f>
        <v/>
      </c>
      <c r="M988" s="172" t="str">
        <f>IF('Cálculos '!T994="","",'Cálculos '!T994)</f>
        <v/>
      </c>
      <c r="N988" s="172" t="str">
        <f>IF('Cálculos '!U994="","",'Cálculos '!U994)</f>
        <v/>
      </c>
      <c r="O988" s="172" t="str">
        <f>IF('Cálculos '!V994="","",'Cálculos '!V994)</f>
        <v/>
      </c>
      <c r="P988" s="172" t="str">
        <f>IF('Cálculos '!W994="","",'Cálculos '!W994)</f>
        <v/>
      </c>
      <c r="Q988" s="172" t="str">
        <f>IF('Cálculos '!X994="","",'Cálculos '!X994)</f>
        <v/>
      </c>
      <c r="R988" s="172" t="str">
        <f>IF('Cálculos '!Y994="","",'Cálculos '!Y994)</f>
        <v/>
      </c>
      <c r="S988" s="172" t="str">
        <f>IF('Cálculos '!Z994="","",'Cálculos '!Z994)</f>
        <v/>
      </c>
      <c r="T988" s="172" t="str">
        <f>IF('Cálculos '!AA994="","",'Cálculos '!AA994)</f>
        <v/>
      </c>
      <c r="U988" s="172" t="str">
        <f>IF('Cálculos '!AB994="","",'Cálculos '!AB994)</f>
        <v/>
      </c>
      <c r="V988" s="172" t="str">
        <f>IF('Cálculos '!AC994="","",'Cálculos '!AC994)</f>
        <v/>
      </c>
      <c r="W988" s="172" t="str">
        <f>IF('Cálculos '!AD994="","",'Cálculos '!AD994)</f>
        <v/>
      </c>
      <c r="X988" s="172" t="str">
        <f>IF('Cálculos '!AE994="","",'Cálculos '!AE994)</f>
        <v/>
      </c>
      <c r="Y988" s="172" t="str">
        <f>IF('Cálculos '!AF994="","",'Cálculos '!AF994)</f>
        <v/>
      </c>
      <c r="Z988" s="172" t="str">
        <f>IF('Cálculos '!AG994="","",'Cálculos '!AG994)</f>
        <v/>
      </c>
      <c r="AA988" s="172" t="str">
        <f>IF('Cálculos '!AH994="","",'Cálculos '!AH994)</f>
        <v/>
      </c>
      <c r="AB988" s="172" t="str">
        <f>IF('Cálculos '!AI994="","",'Cálculos '!AI994)</f>
        <v/>
      </c>
      <c r="AC988" s="172" t="str">
        <f>IF('Cálculos '!AJ994="","",'Cálculos '!AJ994)</f>
        <v/>
      </c>
      <c r="AD988" s="172" t="str">
        <f>IF('Cálculos '!AK994="","",'Cálculos '!AK994)</f>
        <v/>
      </c>
      <c r="AE988" s="172" t="str">
        <f>IF('Cálculos '!AL994="","",'Cálculos '!AL994)</f>
        <v/>
      </c>
      <c r="AF988" s="172" t="str">
        <f>IF('Cálculos '!AM994="","",'Cálculos '!AM994)</f>
        <v/>
      </c>
      <c r="AG988" s="172" t="str">
        <f>IF('Cálculos '!AN994="","",'Cálculos '!AN994)</f>
        <v/>
      </c>
      <c r="AH988" s="172" t="str">
        <f>IF('Cálculos '!AO994="","",'Cálculos '!AO994)</f>
        <v/>
      </c>
      <c r="AI988" s="172" t="str">
        <f>IF('Cálculos '!AP994="","",'Cálculos '!AP994)</f>
        <v/>
      </c>
      <c r="AJ988" s="443" t="str">
        <f>IF('Cálculos '!AQ994="","",'Cálculos '!AQ994)</f>
        <v/>
      </c>
      <c r="AK988" s="446" t="str">
        <f>IF('Cálculos '!D994="","",AVERAGE(C988:AJ988))</f>
        <v/>
      </c>
      <c r="AM988" s="181">
        <f t="shared" si="578"/>
        <v>986</v>
      </c>
      <c r="AN988" s="284" t="str">
        <f t="shared" si="579"/>
        <v/>
      </c>
      <c r="AO988" s="285" t="str">
        <f t="shared" si="580"/>
        <v/>
      </c>
      <c r="AP988" s="285" t="str">
        <f t="shared" si="581"/>
        <v/>
      </c>
      <c r="AQ988" s="285" t="str">
        <f t="shared" si="582"/>
        <v/>
      </c>
      <c r="AR988" s="182" t="str">
        <f t="shared" si="583"/>
        <v/>
      </c>
      <c r="AS988" s="182" t="str">
        <f t="shared" si="584"/>
        <v/>
      </c>
      <c r="AT988" s="182" t="str">
        <f t="shared" si="585"/>
        <v/>
      </c>
      <c r="AU988" s="182" t="str">
        <f t="shared" si="586"/>
        <v/>
      </c>
      <c r="AV988" s="182" t="str">
        <f t="shared" si="587"/>
        <v/>
      </c>
      <c r="AW988" s="182" t="str">
        <f t="shared" si="588"/>
        <v/>
      </c>
      <c r="AX988" s="182" t="str">
        <f t="shared" si="589"/>
        <v/>
      </c>
      <c r="AY988" s="182" t="str">
        <f t="shared" si="590"/>
        <v/>
      </c>
      <c r="AZ988" s="182" t="str">
        <f t="shared" si="591"/>
        <v/>
      </c>
      <c r="BA988" s="182" t="str">
        <f t="shared" si="592"/>
        <v/>
      </c>
      <c r="BB988" s="182" t="str">
        <f t="shared" si="593"/>
        <v/>
      </c>
      <c r="BC988" s="182" t="str">
        <f t="shared" si="594"/>
        <v/>
      </c>
      <c r="BD988" s="182" t="str">
        <f t="shared" si="595"/>
        <v/>
      </c>
      <c r="BE988" s="182" t="str">
        <f t="shared" si="596"/>
        <v/>
      </c>
      <c r="BF988" s="182" t="str">
        <f t="shared" si="597"/>
        <v/>
      </c>
      <c r="BG988" s="182" t="str">
        <f t="shared" si="598"/>
        <v/>
      </c>
      <c r="BH988" s="182" t="str">
        <f t="shared" si="599"/>
        <v/>
      </c>
      <c r="BI988" s="182" t="str">
        <f t="shared" si="600"/>
        <v/>
      </c>
      <c r="BJ988" s="182" t="str">
        <f t="shared" si="601"/>
        <v/>
      </c>
      <c r="BK988" s="182" t="str">
        <f t="shared" si="602"/>
        <v/>
      </c>
      <c r="BL988" s="182" t="str">
        <f t="shared" si="603"/>
        <v/>
      </c>
      <c r="BM988" s="182" t="str">
        <f t="shared" si="604"/>
        <v/>
      </c>
      <c r="BN988" s="182" t="str">
        <f t="shared" si="605"/>
        <v/>
      </c>
      <c r="BO988" s="182" t="str">
        <f t="shared" si="606"/>
        <v/>
      </c>
      <c r="BP988" s="182" t="str">
        <f t="shared" si="607"/>
        <v/>
      </c>
      <c r="BQ988" s="182" t="str">
        <f t="shared" si="608"/>
        <v/>
      </c>
      <c r="BR988" s="182" t="str">
        <f t="shared" si="609"/>
        <v/>
      </c>
      <c r="BS988" s="182" t="str">
        <f t="shared" si="610"/>
        <v/>
      </c>
      <c r="BT988" s="182" t="str">
        <f t="shared" si="611"/>
        <v/>
      </c>
      <c r="BU988" s="183" t="str">
        <f t="shared" si="612"/>
        <v/>
      </c>
      <c r="BV988" s="184" t="str">
        <f>IF('Cálculos '!C994="","",AVERAGE(AN988:BU988))</f>
        <v/>
      </c>
    </row>
    <row r="989" spans="2:74" ht="17.25" hidden="1" thickBot="1" x14ac:dyDescent="0.35">
      <c r="B989" s="165">
        <f t="shared" si="577"/>
        <v>987</v>
      </c>
      <c r="C989" s="171" t="str">
        <f>IF('Cálculos '!J995="","",'Cálculos '!J995)</f>
        <v/>
      </c>
      <c r="D989" s="172" t="str">
        <f>IF('Cálculos '!K995="","",'Cálculos '!K995)</f>
        <v/>
      </c>
      <c r="E989" s="172" t="str">
        <f>IF('Cálculos '!L995="","",'Cálculos '!L995)</f>
        <v/>
      </c>
      <c r="F989" s="172" t="str">
        <f>IF('Cálculos '!M995="","",'Cálculos '!M995)</f>
        <v/>
      </c>
      <c r="G989" s="172" t="str">
        <f>IF('Cálculos '!N995="","",'Cálculos '!N995)</f>
        <v/>
      </c>
      <c r="H989" s="172" t="str">
        <f>IF('Cálculos '!O995="","",'Cálculos '!O995)</f>
        <v/>
      </c>
      <c r="I989" s="172" t="str">
        <f>IF('Cálculos '!P995="","",'Cálculos '!P995)</f>
        <v/>
      </c>
      <c r="J989" s="172" t="str">
        <f>IF('Cálculos '!Q995="","",'Cálculos '!Q995)</f>
        <v/>
      </c>
      <c r="K989" s="172" t="str">
        <f>IF('Cálculos '!R995="","",'Cálculos '!R995)</f>
        <v/>
      </c>
      <c r="L989" s="172" t="str">
        <f>IF('Cálculos '!S995="","",'Cálculos '!S995)</f>
        <v/>
      </c>
      <c r="M989" s="172" t="str">
        <f>IF('Cálculos '!T995="","",'Cálculos '!T995)</f>
        <v/>
      </c>
      <c r="N989" s="172" t="str">
        <f>IF('Cálculos '!U995="","",'Cálculos '!U995)</f>
        <v/>
      </c>
      <c r="O989" s="172" t="str">
        <f>IF('Cálculos '!V995="","",'Cálculos '!V995)</f>
        <v/>
      </c>
      <c r="P989" s="172" t="str">
        <f>IF('Cálculos '!W995="","",'Cálculos '!W995)</f>
        <v/>
      </c>
      <c r="Q989" s="172" t="str">
        <f>IF('Cálculos '!X995="","",'Cálculos '!X995)</f>
        <v/>
      </c>
      <c r="R989" s="172" t="str">
        <f>IF('Cálculos '!Y995="","",'Cálculos '!Y995)</f>
        <v/>
      </c>
      <c r="S989" s="172" t="str">
        <f>IF('Cálculos '!Z995="","",'Cálculos '!Z995)</f>
        <v/>
      </c>
      <c r="T989" s="172" t="str">
        <f>IF('Cálculos '!AA995="","",'Cálculos '!AA995)</f>
        <v/>
      </c>
      <c r="U989" s="172" t="str">
        <f>IF('Cálculos '!AB995="","",'Cálculos '!AB995)</f>
        <v/>
      </c>
      <c r="V989" s="172" t="str">
        <f>IF('Cálculos '!AC995="","",'Cálculos '!AC995)</f>
        <v/>
      </c>
      <c r="W989" s="172" t="str">
        <f>IF('Cálculos '!AD995="","",'Cálculos '!AD995)</f>
        <v/>
      </c>
      <c r="X989" s="172" t="str">
        <f>IF('Cálculos '!AE995="","",'Cálculos '!AE995)</f>
        <v/>
      </c>
      <c r="Y989" s="172" t="str">
        <f>IF('Cálculos '!AF995="","",'Cálculos '!AF995)</f>
        <v/>
      </c>
      <c r="Z989" s="172" t="str">
        <f>IF('Cálculos '!AG995="","",'Cálculos '!AG995)</f>
        <v/>
      </c>
      <c r="AA989" s="172" t="str">
        <f>IF('Cálculos '!AH995="","",'Cálculos '!AH995)</f>
        <v/>
      </c>
      <c r="AB989" s="172" t="str">
        <f>IF('Cálculos '!AI995="","",'Cálculos '!AI995)</f>
        <v/>
      </c>
      <c r="AC989" s="172" t="str">
        <f>IF('Cálculos '!AJ995="","",'Cálculos '!AJ995)</f>
        <v/>
      </c>
      <c r="AD989" s="172" t="str">
        <f>IF('Cálculos '!AK995="","",'Cálculos '!AK995)</f>
        <v/>
      </c>
      <c r="AE989" s="172" t="str">
        <f>IF('Cálculos '!AL995="","",'Cálculos '!AL995)</f>
        <v/>
      </c>
      <c r="AF989" s="172" t="str">
        <f>IF('Cálculos '!AM995="","",'Cálculos '!AM995)</f>
        <v/>
      </c>
      <c r="AG989" s="172" t="str">
        <f>IF('Cálculos '!AN995="","",'Cálculos '!AN995)</f>
        <v/>
      </c>
      <c r="AH989" s="172" t="str">
        <f>IF('Cálculos '!AO995="","",'Cálculos '!AO995)</f>
        <v/>
      </c>
      <c r="AI989" s="172" t="str">
        <f>IF('Cálculos '!AP995="","",'Cálculos '!AP995)</f>
        <v/>
      </c>
      <c r="AJ989" s="443" t="str">
        <f>IF('Cálculos '!AQ995="","",'Cálculos '!AQ995)</f>
        <v/>
      </c>
      <c r="AK989" s="446" t="str">
        <f>IF('Cálculos '!D995="","",AVERAGE(C989:AJ989))</f>
        <v/>
      </c>
      <c r="AM989" s="181">
        <f t="shared" si="578"/>
        <v>987</v>
      </c>
      <c r="AN989" s="284" t="str">
        <f t="shared" si="579"/>
        <v/>
      </c>
      <c r="AO989" s="285" t="str">
        <f t="shared" si="580"/>
        <v/>
      </c>
      <c r="AP989" s="285" t="str">
        <f t="shared" si="581"/>
        <v/>
      </c>
      <c r="AQ989" s="285" t="str">
        <f t="shared" si="582"/>
        <v/>
      </c>
      <c r="AR989" s="182" t="str">
        <f t="shared" si="583"/>
        <v/>
      </c>
      <c r="AS989" s="182" t="str">
        <f t="shared" si="584"/>
        <v/>
      </c>
      <c r="AT989" s="182" t="str">
        <f t="shared" si="585"/>
        <v/>
      </c>
      <c r="AU989" s="182" t="str">
        <f t="shared" si="586"/>
        <v/>
      </c>
      <c r="AV989" s="182" t="str">
        <f t="shared" si="587"/>
        <v/>
      </c>
      <c r="AW989" s="182" t="str">
        <f t="shared" si="588"/>
        <v/>
      </c>
      <c r="AX989" s="182" t="str">
        <f t="shared" si="589"/>
        <v/>
      </c>
      <c r="AY989" s="182" t="str">
        <f t="shared" si="590"/>
        <v/>
      </c>
      <c r="AZ989" s="182" t="str">
        <f t="shared" si="591"/>
        <v/>
      </c>
      <c r="BA989" s="182" t="str">
        <f t="shared" si="592"/>
        <v/>
      </c>
      <c r="BB989" s="182" t="str">
        <f t="shared" si="593"/>
        <v/>
      </c>
      <c r="BC989" s="182" t="str">
        <f t="shared" si="594"/>
        <v/>
      </c>
      <c r="BD989" s="182" t="str">
        <f t="shared" si="595"/>
        <v/>
      </c>
      <c r="BE989" s="182" t="str">
        <f t="shared" si="596"/>
        <v/>
      </c>
      <c r="BF989" s="182" t="str">
        <f t="shared" si="597"/>
        <v/>
      </c>
      <c r="BG989" s="182" t="str">
        <f t="shared" si="598"/>
        <v/>
      </c>
      <c r="BH989" s="182" t="str">
        <f t="shared" si="599"/>
        <v/>
      </c>
      <c r="BI989" s="182" t="str">
        <f t="shared" si="600"/>
        <v/>
      </c>
      <c r="BJ989" s="182" t="str">
        <f t="shared" si="601"/>
        <v/>
      </c>
      <c r="BK989" s="182" t="str">
        <f t="shared" si="602"/>
        <v/>
      </c>
      <c r="BL989" s="182" t="str">
        <f t="shared" si="603"/>
        <v/>
      </c>
      <c r="BM989" s="182" t="str">
        <f t="shared" si="604"/>
        <v/>
      </c>
      <c r="BN989" s="182" t="str">
        <f t="shared" si="605"/>
        <v/>
      </c>
      <c r="BO989" s="182" t="str">
        <f t="shared" si="606"/>
        <v/>
      </c>
      <c r="BP989" s="182" t="str">
        <f t="shared" si="607"/>
        <v/>
      </c>
      <c r="BQ989" s="182" t="str">
        <f t="shared" si="608"/>
        <v/>
      </c>
      <c r="BR989" s="182" t="str">
        <f t="shared" si="609"/>
        <v/>
      </c>
      <c r="BS989" s="182" t="str">
        <f t="shared" si="610"/>
        <v/>
      </c>
      <c r="BT989" s="182" t="str">
        <f t="shared" si="611"/>
        <v/>
      </c>
      <c r="BU989" s="183" t="str">
        <f t="shared" si="612"/>
        <v/>
      </c>
      <c r="BV989" s="184" t="str">
        <f>IF('Cálculos '!C995="","",AVERAGE(AN989:BU989))</f>
        <v/>
      </c>
    </row>
    <row r="990" spans="2:74" ht="17.25" hidden="1" thickBot="1" x14ac:dyDescent="0.35">
      <c r="B990" s="165">
        <f t="shared" si="577"/>
        <v>988</v>
      </c>
      <c r="C990" s="171" t="str">
        <f>IF('Cálculos '!J996="","",'Cálculos '!J996)</f>
        <v/>
      </c>
      <c r="D990" s="172" t="str">
        <f>IF('Cálculos '!K996="","",'Cálculos '!K996)</f>
        <v/>
      </c>
      <c r="E990" s="172" t="str">
        <f>IF('Cálculos '!L996="","",'Cálculos '!L996)</f>
        <v/>
      </c>
      <c r="F990" s="172" t="str">
        <f>IF('Cálculos '!M996="","",'Cálculos '!M996)</f>
        <v/>
      </c>
      <c r="G990" s="172" t="str">
        <f>IF('Cálculos '!N996="","",'Cálculos '!N996)</f>
        <v/>
      </c>
      <c r="H990" s="172" t="str">
        <f>IF('Cálculos '!O996="","",'Cálculos '!O996)</f>
        <v/>
      </c>
      <c r="I990" s="172" t="str">
        <f>IF('Cálculos '!P996="","",'Cálculos '!P996)</f>
        <v/>
      </c>
      <c r="J990" s="172" t="str">
        <f>IF('Cálculos '!Q996="","",'Cálculos '!Q996)</f>
        <v/>
      </c>
      <c r="K990" s="172" t="str">
        <f>IF('Cálculos '!R996="","",'Cálculos '!R996)</f>
        <v/>
      </c>
      <c r="L990" s="172" t="str">
        <f>IF('Cálculos '!S996="","",'Cálculos '!S996)</f>
        <v/>
      </c>
      <c r="M990" s="172" t="str">
        <f>IF('Cálculos '!T996="","",'Cálculos '!T996)</f>
        <v/>
      </c>
      <c r="N990" s="172" t="str">
        <f>IF('Cálculos '!U996="","",'Cálculos '!U996)</f>
        <v/>
      </c>
      <c r="O990" s="172" t="str">
        <f>IF('Cálculos '!V996="","",'Cálculos '!V996)</f>
        <v/>
      </c>
      <c r="P990" s="172" t="str">
        <f>IF('Cálculos '!W996="","",'Cálculos '!W996)</f>
        <v/>
      </c>
      <c r="Q990" s="172" t="str">
        <f>IF('Cálculos '!X996="","",'Cálculos '!X996)</f>
        <v/>
      </c>
      <c r="R990" s="172" t="str">
        <f>IF('Cálculos '!Y996="","",'Cálculos '!Y996)</f>
        <v/>
      </c>
      <c r="S990" s="172" t="str">
        <f>IF('Cálculos '!Z996="","",'Cálculos '!Z996)</f>
        <v/>
      </c>
      <c r="T990" s="172" t="str">
        <f>IF('Cálculos '!AA996="","",'Cálculos '!AA996)</f>
        <v/>
      </c>
      <c r="U990" s="172" t="str">
        <f>IF('Cálculos '!AB996="","",'Cálculos '!AB996)</f>
        <v/>
      </c>
      <c r="V990" s="172" t="str">
        <f>IF('Cálculos '!AC996="","",'Cálculos '!AC996)</f>
        <v/>
      </c>
      <c r="W990" s="172" t="str">
        <f>IF('Cálculos '!AD996="","",'Cálculos '!AD996)</f>
        <v/>
      </c>
      <c r="X990" s="172" t="str">
        <f>IF('Cálculos '!AE996="","",'Cálculos '!AE996)</f>
        <v/>
      </c>
      <c r="Y990" s="172" t="str">
        <f>IF('Cálculos '!AF996="","",'Cálculos '!AF996)</f>
        <v/>
      </c>
      <c r="Z990" s="172" t="str">
        <f>IF('Cálculos '!AG996="","",'Cálculos '!AG996)</f>
        <v/>
      </c>
      <c r="AA990" s="172" t="str">
        <f>IF('Cálculos '!AH996="","",'Cálculos '!AH996)</f>
        <v/>
      </c>
      <c r="AB990" s="172" t="str">
        <f>IF('Cálculos '!AI996="","",'Cálculos '!AI996)</f>
        <v/>
      </c>
      <c r="AC990" s="172" t="str">
        <f>IF('Cálculos '!AJ996="","",'Cálculos '!AJ996)</f>
        <v/>
      </c>
      <c r="AD990" s="172" t="str">
        <f>IF('Cálculos '!AK996="","",'Cálculos '!AK996)</f>
        <v/>
      </c>
      <c r="AE990" s="172" t="str">
        <f>IF('Cálculos '!AL996="","",'Cálculos '!AL996)</f>
        <v/>
      </c>
      <c r="AF990" s="172" t="str">
        <f>IF('Cálculos '!AM996="","",'Cálculos '!AM996)</f>
        <v/>
      </c>
      <c r="AG990" s="172" t="str">
        <f>IF('Cálculos '!AN996="","",'Cálculos '!AN996)</f>
        <v/>
      </c>
      <c r="AH990" s="172" t="str">
        <f>IF('Cálculos '!AO996="","",'Cálculos '!AO996)</f>
        <v/>
      </c>
      <c r="AI990" s="172" t="str">
        <f>IF('Cálculos '!AP996="","",'Cálculos '!AP996)</f>
        <v/>
      </c>
      <c r="AJ990" s="443" t="str">
        <f>IF('Cálculos '!AQ996="","",'Cálculos '!AQ996)</f>
        <v/>
      </c>
      <c r="AK990" s="446" t="str">
        <f>IF('Cálculos '!D996="","",AVERAGE(C990:AJ990))</f>
        <v/>
      </c>
      <c r="AM990" s="181">
        <f t="shared" si="578"/>
        <v>988</v>
      </c>
      <c r="AN990" s="284" t="str">
        <f t="shared" si="579"/>
        <v/>
      </c>
      <c r="AO990" s="285" t="str">
        <f t="shared" si="580"/>
        <v/>
      </c>
      <c r="AP990" s="285" t="str">
        <f t="shared" si="581"/>
        <v/>
      </c>
      <c r="AQ990" s="285" t="str">
        <f t="shared" si="582"/>
        <v/>
      </c>
      <c r="AR990" s="182" t="str">
        <f t="shared" si="583"/>
        <v/>
      </c>
      <c r="AS990" s="182" t="str">
        <f t="shared" si="584"/>
        <v/>
      </c>
      <c r="AT990" s="182" t="str">
        <f t="shared" si="585"/>
        <v/>
      </c>
      <c r="AU990" s="182" t="str">
        <f t="shared" si="586"/>
        <v/>
      </c>
      <c r="AV990" s="182" t="str">
        <f t="shared" si="587"/>
        <v/>
      </c>
      <c r="AW990" s="182" t="str">
        <f t="shared" si="588"/>
        <v/>
      </c>
      <c r="AX990" s="182" t="str">
        <f t="shared" si="589"/>
        <v/>
      </c>
      <c r="AY990" s="182" t="str">
        <f t="shared" si="590"/>
        <v/>
      </c>
      <c r="AZ990" s="182" t="str">
        <f t="shared" si="591"/>
        <v/>
      </c>
      <c r="BA990" s="182" t="str">
        <f t="shared" si="592"/>
        <v/>
      </c>
      <c r="BB990" s="182" t="str">
        <f t="shared" si="593"/>
        <v/>
      </c>
      <c r="BC990" s="182" t="str">
        <f t="shared" si="594"/>
        <v/>
      </c>
      <c r="BD990" s="182" t="str">
        <f t="shared" si="595"/>
        <v/>
      </c>
      <c r="BE990" s="182" t="str">
        <f t="shared" si="596"/>
        <v/>
      </c>
      <c r="BF990" s="182" t="str">
        <f t="shared" si="597"/>
        <v/>
      </c>
      <c r="BG990" s="182" t="str">
        <f t="shared" si="598"/>
        <v/>
      </c>
      <c r="BH990" s="182" t="str">
        <f t="shared" si="599"/>
        <v/>
      </c>
      <c r="BI990" s="182" t="str">
        <f t="shared" si="600"/>
        <v/>
      </c>
      <c r="BJ990" s="182" t="str">
        <f t="shared" si="601"/>
        <v/>
      </c>
      <c r="BK990" s="182" t="str">
        <f t="shared" si="602"/>
        <v/>
      </c>
      <c r="BL990" s="182" t="str">
        <f t="shared" si="603"/>
        <v/>
      </c>
      <c r="BM990" s="182" t="str">
        <f t="shared" si="604"/>
        <v/>
      </c>
      <c r="BN990" s="182" t="str">
        <f t="shared" si="605"/>
        <v/>
      </c>
      <c r="BO990" s="182" t="str">
        <f t="shared" si="606"/>
        <v/>
      </c>
      <c r="BP990" s="182" t="str">
        <f t="shared" si="607"/>
        <v/>
      </c>
      <c r="BQ990" s="182" t="str">
        <f t="shared" si="608"/>
        <v/>
      </c>
      <c r="BR990" s="182" t="str">
        <f t="shared" si="609"/>
        <v/>
      </c>
      <c r="BS990" s="182" t="str">
        <f t="shared" si="610"/>
        <v/>
      </c>
      <c r="BT990" s="182" t="str">
        <f t="shared" si="611"/>
        <v/>
      </c>
      <c r="BU990" s="183" t="str">
        <f t="shared" si="612"/>
        <v/>
      </c>
      <c r="BV990" s="184" t="str">
        <f>IF('Cálculos '!C996="","",AVERAGE(AN990:BU990))</f>
        <v/>
      </c>
    </row>
    <row r="991" spans="2:74" ht="17.25" hidden="1" thickBot="1" x14ac:dyDescent="0.35">
      <c r="B991" s="165">
        <f t="shared" si="577"/>
        <v>989</v>
      </c>
      <c r="C991" s="171" t="str">
        <f>IF('Cálculos '!J997="","",'Cálculos '!J997)</f>
        <v/>
      </c>
      <c r="D991" s="172" t="str">
        <f>IF('Cálculos '!K997="","",'Cálculos '!K997)</f>
        <v/>
      </c>
      <c r="E991" s="172" t="str">
        <f>IF('Cálculos '!L997="","",'Cálculos '!L997)</f>
        <v/>
      </c>
      <c r="F991" s="172" t="str">
        <f>IF('Cálculos '!M997="","",'Cálculos '!M997)</f>
        <v/>
      </c>
      <c r="G991" s="172" t="str">
        <f>IF('Cálculos '!N997="","",'Cálculos '!N997)</f>
        <v/>
      </c>
      <c r="H991" s="172" t="str">
        <f>IF('Cálculos '!O997="","",'Cálculos '!O997)</f>
        <v/>
      </c>
      <c r="I991" s="172" t="str">
        <f>IF('Cálculos '!P997="","",'Cálculos '!P997)</f>
        <v/>
      </c>
      <c r="J991" s="172" t="str">
        <f>IF('Cálculos '!Q997="","",'Cálculos '!Q997)</f>
        <v/>
      </c>
      <c r="K991" s="172" t="str">
        <f>IF('Cálculos '!R997="","",'Cálculos '!R997)</f>
        <v/>
      </c>
      <c r="L991" s="172" t="str">
        <f>IF('Cálculos '!S997="","",'Cálculos '!S997)</f>
        <v/>
      </c>
      <c r="M991" s="172" t="str">
        <f>IF('Cálculos '!T997="","",'Cálculos '!T997)</f>
        <v/>
      </c>
      <c r="N991" s="172" t="str">
        <f>IF('Cálculos '!U997="","",'Cálculos '!U997)</f>
        <v/>
      </c>
      <c r="O991" s="172" t="str">
        <f>IF('Cálculos '!V997="","",'Cálculos '!V997)</f>
        <v/>
      </c>
      <c r="P991" s="172" t="str">
        <f>IF('Cálculos '!W997="","",'Cálculos '!W997)</f>
        <v/>
      </c>
      <c r="Q991" s="172" t="str">
        <f>IF('Cálculos '!X997="","",'Cálculos '!X997)</f>
        <v/>
      </c>
      <c r="R991" s="172" t="str">
        <f>IF('Cálculos '!Y997="","",'Cálculos '!Y997)</f>
        <v/>
      </c>
      <c r="S991" s="172" t="str">
        <f>IF('Cálculos '!Z997="","",'Cálculos '!Z997)</f>
        <v/>
      </c>
      <c r="T991" s="172" t="str">
        <f>IF('Cálculos '!AA997="","",'Cálculos '!AA997)</f>
        <v/>
      </c>
      <c r="U991" s="172" t="str">
        <f>IF('Cálculos '!AB997="","",'Cálculos '!AB997)</f>
        <v/>
      </c>
      <c r="V991" s="172" t="str">
        <f>IF('Cálculos '!AC997="","",'Cálculos '!AC997)</f>
        <v/>
      </c>
      <c r="W991" s="172" t="str">
        <f>IF('Cálculos '!AD997="","",'Cálculos '!AD997)</f>
        <v/>
      </c>
      <c r="X991" s="172" t="str">
        <f>IF('Cálculos '!AE997="","",'Cálculos '!AE997)</f>
        <v/>
      </c>
      <c r="Y991" s="172" t="str">
        <f>IF('Cálculos '!AF997="","",'Cálculos '!AF997)</f>
        <v/>
      </c>
      <c r="Z991" s="172" t="str">
        <f>IF('Cálculos '!AG997="","",'Cálculos '!AG997)</f>
        <v/>
      </c>
      <c r="AA991" s="172" t="str">
        <f>IF('Cálculos '!AH997="","",'Cálculos '!AH997)</f>
        <v/>
      </c>
      <c r="AB991" s="172" t="str">
        <f>IF('Cálculos '!AI997="","",'Cálculos '!AI997)</f>
        <v/>
      </c>
      <c r="AC991" s="172" t="str">
        <f>IF('Cálculos '!AJ997="","",'Cálculos '!AJ997)</f>
        <v/>
      </c>
      <c r="AD991" s="172" t="str">
        <f>IF('Cálculos '!AK997="","",'Cálculos '!AK997)</f>
        <v/>
      </c>
      <c r="AE991" s="172" t="str">
        <f>IF('Cálculos '!AL997="","",'Cálculos '!AL997)</f>
        <v/>
      </c>
      <c r="AF991" s="172" t="str">
        <f>IF('Cálculos '!AM997="","",'Cálculos '!AM997)</f>
        <v/>
      </c>
      <c r="AG991" s="172" t="str">
        <f>IF('Cálculos '!AN997="","",'Cálculos '!AN997)</f>
        <v/>
      </c>
      <c r="AH991" s="172" t="str">
        <f>IF('Cálculos '!AO997="","",'Cálculos '!AO997)</f>
        <v/>
      </c>
      <c r="AI991" s="172" t="str">
        <f>IF('Cálculos '!AP997="","",'Cálculos '!AP997)</f>
        <v/>
      </c>
      <c r="AJ991" s="443" t="str">
        <f>IF('Cálculos '!AQ997="","",'Cálculos '!AQ997)</f>
        <v/>
      </c>
      <c r="AK991" s="446" t="str">
        <f>IF('Cálculos '!D997="","",AVERAGE(C991:AJ991))</f>
        <v/>
      </c>
      <c r="AM991" s="181">
        <f t="shared" si="578"/>
        <v>989</v>
      </c>
      <c r="AN991" s="284" t="str">
        <f t="shared" si="579"/>
        <v/>
      </c>
      <c r="AO991" s="285" t="str">
        <f t="shared" si="580"/>
        <v/>
      </c>
      <c r="AP991" s="285" t="str">
        <f t="shared" si="581"/>
        <v/>
      </c>
      <c r="AQ991" s="285" t="str">
        <f t="shared" si="582"/>
        <v/>
      </c>
      <c r="AR991" s="182" t="str">
        <f t="shared" si="583"/>
        <v/>
      </c>
      <c r="AS991" s="182" t="str">
        <f t="shared" si="584"/>
        <v/>
      </c>
      <c r="AT991" s="182" t="str">
        <f t="shared" si="585"/>
        <v/>
      </c>
      <c r="AU991" s="182" t="str">
        <f t="shared" si="586"/>
        <v/>
      </c>
      <c r="AV991" s="182" t="str">
        <f t="shared" si="587"/>
        <v/>
      </c>
      <c r="AW991" s="182" t="str">
        <f t="shared" si="588"/>
        <v/>
      </c>
      <c r="AX991" s="182" t="str">
        <f t="shared" si="589"/>
        <v/>
      </c>
      <c r="AY991" s="182" t="str">
        <f t="shared" si="590"/>
        <v/>
      </c>
      <c r="AZ991" s="182" t="str">
        <f t="shared" si="591"/>
        <v/>
      </c>
      <c r="BA991" s="182" t="str">
        <f t="shared" si="592"/>
        <v/>
      </c>
      <c r="BB991" s="182" t="str">
        <f t="shared" si="593"/>
        <v/>
      </c>
      <c r="BC991" s="182" t="str">
        <f t="shared" si="594"/>
        <v/>
      </c>
      <c r="BD991" s="182" t="str">
        <f t="shared" si="595"/>
        <v/>
      </c>
      <c r="BE991" s="182" t="str">
        <f t="shared" si="596"/>
        <v/>
      </c>
      <c r="BF991" s="182" t="str">
        <f t="shared" si="597"/>
        <v/>
      </c>
      <c r="BG991" s="182" t="str">
        <f t="shared" si="598"/>
        <v/>
      </c>
      <c r="BH991" s="182" t="str">
        <f t="shared" si="599"/>
        <v/>
      </c>
      <c r="BI991" s="182" t="str">
        <f t="shared" si="600"/>
        <v/>
      </c>
      <c r="BJ991" s="182" t="str">
        <f t="shared" si="601"/>
        <v/>
      </c>
      <c r="BK991" s="182" t="str">
        <f t="shared" si="602"/>
        <v/>
      </c>
      <c r="BL991" s="182" t="str">
        <f t="shared" si="603"/>
        <v/>
      </c>
      <c r="BM991" s="182" t="str">
        <f t="shared" si="604"/>
        <v/>
      </c>
      <c r="BN991" s="182" t="str">
        <f t="shared" si="605"/>
        <v/>
      </c>
      <c r="BO991" s="182" t="str">
        <f t="shared" si="606"/>
        <v/>
      </c>
      <c r="BP991" s="182" t="str">
        <f t="shared" si="607"/>
        <v/>
      </c>
      <c r="BQ991" s="182" t="str">
        <f t="shared" si="608"/>
        <v/>
      </c>
      <c r="BR991" s="182" t="str">
        <f t="shared" si="609"/>
        <v/>
      </c>
      <c r="BS991" s="182" t="str">
        <f t="shared" si="610"/>
        <v/>
      </c>
      <c r="BT991" s="182" t="str">
        <f t="shared" si="611"/>
        <v/>
      </c>
      <c r="BU991" s="183" t="str">
        <f t="shared" si="612"/>
        <v/>
      </c>
      <c r="BV991" s="184" t="str">
        <f>IF('Cálculos '!C997="","",AVERAGE(AN991:BU991))</f>
        <v/>
      </c>
    </row>
    <row r="992" spans="2:74" ht="17.25" hidden="1" thickBot="1" x14ac:dyDescent="0.35">
      <c r="B992" s="165">
        <f t="shared" si="577"/>
        <v>990</v>
      </c>
      <c r="C992" s="171" t="str">
        <f>IF('Cálculos '!J998="","",'Cálculos '!J998)</f>
        <v/>
      </c>
      <c r="D992" s="172" t="str">
        <f>IF('Cálculos '!K998="","",'Cálculos '!K998)</f>
        <v/>
      </c>
      <c r="E992" s="172" t="str">
        <f>IF('Cálculos '!L998="","",'Cálculos '!L998)</f>
        <v/>
      </c>
      <c r="F992" s="172" t="str">
        <f>IF('Cálculos '!M998="","",'Cálculos '!M998)</f>
        <v/>
      </c>
      <c r="G992" s="172" t="str">
        <f>IF('Cálculos '!N998="","",'Cálculos '!N998)</f>
        <v/>
      </c>
      <c r="H992" s="172" t="str">
        <f>IF('Cálculos '!O998="","",'Cálculos '!O998)</f>
        <v/>
      </c>
      <c r="I992" s="172" t="str">
        <f>IF('Cálculos '!P998="","",'Cálculos '!P998)</f>
        <v/>
      </c>
      <c r="J992" s="172" t="str">
        <f>IF('Cálculos '!Q998="","",'Cálculos '!Q998)</f>
        <v/>
      </c>
      <c r="K992" s="172" t="str">
        <f>IF('Cálculos '!R998="","",'Cálculos '!R998)</f>
        <v/>
      </c>
      <c r="L992" s="172" t="str">
        <f>IF('Cálculos '!S998="","",'Cálculos '!S998)</f>
        <v/>
      </c>
      <c r="M992" s="172" t="str">
        <f>IF('Cálculos '!T998="","",'Cálculos '!T998)</f>
        <v/>
      </c>
      <c r="N992" s="172" t="str">
        <f>IF('Cálculos '!U998="","",'Cálculos '!U998)</f>
        <v/>
      </c>
      <c r="O992" s="172" t="str">
        <f>IF('Cálculos '!V998="","",'Cálculos '!V998)</f>
        <v/>
      </c>
      <c r="P992" s="172" t="str">
        <f>IF('Cálculos '!W998="","",'Cálculos '!W998)</f>
        <v/>
      </c>
      <c r="Q992" s="172" t="str">
        <f>IF('Cálculos '!X998="","",'Cálculos '!X998)</f>
        <v/>
      </c>
      <c r="R992" s="172" t="str">
        <f>IF('Cálculos '!Y998="","",'Cálculos '!Y998)</f>
        <v/>
      </c>
      <c r="S992" s="172" t="str">
        <f>IF('Cálculos '!Z998="","",'Cálculos '!Z998)</f>
        <v/>
      </c>
      <c r="T992" s="172" t="str">
        <f>IF('Cálculos '!AA998="","",'Cálculos '!AA998)</f>
        <v/>
      </c>
      <c r="U992" s="172" t="str">
        <f>IF('Cálculos '!AB998="","",'Cálculos '!AB998)</f>
        <v/>
      </c>
      <c r="V992" s="172" t="str">
        <f>IF('Cálculos '!AC998="","",'Cálculos '!AC998)</f>
        <v/>
      </c>
      <c r="W992" s="172" t="str">
        <f>IF('Cálculos '!AD998="","",'Cálculos '!AD998)</f>
        <v/>
      </c>
      <c r="X992" s="172" t="str">
        <f>IF('Cálculos '!AE998="","",'Cálculos '!AE998)</f>
        <v/>
      </c>
      <c r="Y992" s="172" t="str">
        <f>IF('Cálculos '!AF998="","",'Cálculos '!AF998)</f>
        <v/>
      </c>
      <c r="Z992" s="172" t="str">
        <f>IF('Cálculos '!AG998="","",'Cálculos '!AG998)</f>
        <v/>
      </c>
      <c r="AA992" s="172" t="str">
        <f>IF('Cálculos '!AH998="","",'Cálculos '!AH998)</f>
        <v/>
      </c>
      <c r="AB992" s="172" t="str">
        <f>IF('Cálculos '!AI998="","",'Cálculos '!AI998)</f>
        <v/>
      </c>
      <c r="AC992" s="172" t="str">
        <f>IF('Cálculos '!AJ998="","",'Cálculos '!AJ998)</f>
        <v/>
      </c>
      <c r="AD992" s="172" t="str">
        <f>IF('Cálculos '!AK998="","",'Cálculos '!AK998)</f>
        <v/>
      </c>
      <c r="AE992" s="172" t="str">
        <f>IF('Cálculos '!AL998="","",'Cálculos '!AL998)</f>
        <v/>
      </c>
      <c r="AF992" s="172" t="str">
        <f>IF('Cálculos '!AM998="","",'Cálculos '!AM998)</f>
        <v/>
      </c>
      <c r="AG992" s="172" t="str">
        <f>IF('Cálculos '!AN998="","",'Cálculos '!AN998)</f>
        <v/>
      </c>
      <c r="AH992" s="172" t="str">
        <f>IF('Cálculos '!AO998="","",'Cálculos '!AO998)</f>
        <v/>
      </c>
      <c r="AI992" s="172" t="str">
        <f>IF('Cálculos '!AP998="","",'Cálculos '!AP998)</f>
        <v/>
      </c>
      <c r="AJ992" s="443" t="str">
        <f>IF('Cálculos '!AQ998="","",'Cálculos '!AQ998)</f>
        <v/>
      </c>
      <c r="AK992" s="446" t="str">
        <f>IF('Cálculos '!D998="","",AVERAGE(C992:AJ992))</f>
        <v/>
      </c>
      <c r="AM992" s="181">
        <f t="shared" si="578"/>
        <v>990</v>
      </c>
      <c r="AN992" s="284" t="str">
        <f t="shared" si="579"/>
        <v/>
      </c>
      <c r="AO992" s="285" t="str">
        <f t="shared" si="580"/>
        <v/>
      </c>
      <c r="AP992" s="285" t="str">
        <f t="shared" si="581"/>
        <v/>
      </c>
      <c r="AQ992" s="285" t="str">
        <f t="shared" si="582"/>
        <v/>
      </c>
      <c r="AR992" s="182" t="str">
        <f t="shared" si="583"/>
        <v/>
      </c>
      <c r="AS992" s="182" t="str">
        <f t="shared" si="584"/>
        <v/>
      </c>
      <c r="AT992" s="182" t="str">
        <f t="shared" si="585"/>
        <v/>
      </c>
      <c r="AU992" s="182" t="str">
        <f t="shared" si="586"/>
        <v/>
      </c>
      <c r="AV992" s="182" t="str">
        <f t="shared" si="587"/>
        <v/>
      </c>
      <c r="AW992" s="182" t="str">
        <f t="shared" si="588"/>
        <v/>
      </c>
      <c r="AX992" s="182" t="str">
        <f t="shared" si="589"/>
        <v/>
      </c>
      <c r="AY992" s="182" t="str">
        <f t="shared" si="590"/>
        <v/>
      </c>
      <c r="AZ992" s="182" t="str">
        <f t="shared" si="591"/>
        <v/>
      </c>
      <c r="BA992" s="182" t="str">
        <f t="shared" si="592"/>
        <v/>
      </c>
      <c r="BB992" s="182" t="str">
        <f t="shared" si="593"/>
        <v/>
      </c>
      <c r="BC992" s="182" t="str">
        <f t="shared" si="594"/>
        <v/>
      </c>
      <c r="BD992" s="182" t="str">
        <f t="shared" si="595"/>
        <v/>
      </c>
      <c r="BE992" s="182" t="str">
        <f t="shared" si="596"/>
        <v/>
      </c>
      <c r="BF992" s="182" t="str">
        <f t="shared" si="597"/>
        <v/>
      </c>
      <c r="BG992" s="182" t="str">
        <f t="shared" si="598"/>
        <v/>
      </c>
      <c r="BH992" s="182" t="str">
        <f t="shared" si="599"/>
        <v/>
      </c>
      <c r="BI992" s="182" t="str">
        <f t="shared" si="600"/>
        <v/>
      </c>
      <c r="BJ992" s="182" t="str">
        <f t="shared" si="601"/>
        <v/>
      </c>
      <c r="BK992" s="182" t="str">
        <f t="shared" si="602"/>
        <v/>
      </c>
      <c r="BL992" s="182" t="str">
        <f t="shared" si="603"/>
        <v/>
      </c>
      <c r="BM992" s="182" t="str">
        <f t="shared" si="604"/>
        <v/>
      </c>
      <c r="BN992" s="182" t="str">
        <f t="shared" si="605"/>
        <v/>
      </c>
      <c r="BO992" s="182" t="str">
        <f t="shared" si="606"/>
        <v/>
      </c>
      <c r="BP992" s="182" t="str">
        <f t="shared" si="607"/>
        <v/>
      </c>
      <c r="BQ992" s="182" t="str">
        <f t="shared" si="608"/>
        <v/>
      </c>
      <c r="BR992" s="182" t="str">
        <f t="shared" si="609"/>
        <v/>
      </c>
      <c r="BS992" s="182" t="str">
        <f t="shared" si="610"/>
        <v/>
      </c>
      <c r="BT992" s="182" t="str">
        <f t="shared" si="611"/>
        <v/>
      </c>
      <c r="BU992" s="183" t="str">
        <f t="shared" si="612"/>
        <v/>
      </c>
      <c r="BV992" s="184" t="str">
        <f>IF('Cálculos '!C998="","",AVERAGE(AN992:BU992))</f>
        <v/>
      </c>
    </row>
    <row r="993" spans="2:74" ht="17.25" hidden="1" thickBot="1" x14ac:dyDescent="0.35">
      <c r="B993" s="165">
        <f t="shared" si="577"/>
        <v>991</v>
      </c>
      <c r="C993" s="171" t="str">
        <f>IF('Cálculos '!J999="","",'Cálculos '!J999)</f>
        <v/>
      </c>
      <c r="D993" s="172" t="str">
        <f>IF('Cálculos '!K999="","",'Cálculos '!K999)</f>
        <v/>
      </c>
      <c r="E993" s="172" t="str">
        <f>IF('Cálculos '!L999="","",'Cálculos '!L999)</f>
        <v/>
      </c>
      <c r="F993" s="172" t="str">
        <f>IF('Cálculos '!M999="","",'Cálculos '!M999)</f>
        <v/>
      </c>
      <c r="G993" s="172" t="str">
        <f>IF('Cálculos '!N999="","",'Cálculos '!N999)</f>
        <v/>
      </c>
      <c r="H993" s="172" t="str">
        <f>IF('Cálculos '!O999="","",'Cálculos '!O999)</f>
        <v/>
      </c>
      <c r="I993" s="172" t="str">
        <f>IF('Cálculos '!P999="","",'Cálculos '!P999)</f>
        <v/>
      </c>
      <c r="J993" s="172" t="str">
        <f>IF('Cálculos '!Q999="","",'Cálculos '!Q999)</f>
        <v/>
      </c>
      <c r="K993" s="172" t="str">
        <f>IF('Cálculos '!R999="","",'Cálculos '!R999)</f>
        <v/>
      </c>
      <c r="L993" s="172" t="str">
        <f>IF('Cálculos '!S999="","",'Cálculos '!S999)</f>
        <v/>
      </c>
      <c r="M993" s="172" t="str">
        <f>IF('Cálculos '!T999="","",'Cálculos '!T999)</f>
        <v/>
      </c>
      <c r="N993" s="172" t="str">
        <f>IF('Cálculos '!U999="","",'Cálculos '!U999)</f>
        <v/>
      </c>
      <c r="O993" s="172" t="str">
        <f>IF('Cálculos '!V999="","",'Cálculos '!V999)</f>
        <v/>
      </c>
      <c r="P993" s="172" t="str">
        <f>IF('Cálculos '!W999="","",'Cálculos '!W999)</f>
        <v/>
      </c>
      <c r="Q993" s="172" t="str">
        <f>IF('Cálculos '!X999="","",'Cálculos '!X999)</f>
        <v/>
      </c>
      <c r="R993" s="172" t="str">
        <f>IF('Cálculos '!Y999="","",'Cálculos '!Y999)</f>
        <v/>
      </c>
      <c r="S993" s="172" t="str">
        <f>IF('Cálculos '!Z999="","",'Cálculos '!Z999)</f>
        <v/>
      </c>
      <c r="T993" s="172" t="str">
        <f>IF('Cálculos '!AA999="","",'Cálculos '!AA999)</f>
        <v/>
      </c>
      <c r="U993" s="172" t="str">
        <f>IF('Cálculos '!AB999="","",'Cálculos '!AB999)</f>
        <v/>
      </c>
      <c r="V993" s="172" t="str">
        <f>IF('Cálculos '!AC999="","",'Cálculos '!AC999)</f>
        <v/>
      </c>
      <c r="W993" s="172" t="str">
        <f>IF('Cálculos '!AD999="","",'Cálculos '!AD999)</f>
        <v/>
      </c>
      <c r="X993" s="172" t="str">
        <f>IF('Cálculos '!AE999="","",'Cálculos '!AE999)</f>
        <v/>
      </c>
      <c r="Y993" s="172" t="str">
        <f>IF('Cálculos '!AF999="","",'Cálculos '!AF999)</f>
        <v/>
      </c>
      <c r="Z993" s="172" t="str">
        <f>IF('Cálculos '!AG999="","",'Cálculos '!AG999)</f>
        <v/>
      </c>
      <c r="AA993" s="172" t="str">
        <f>IF('Cálculos '!AH999="","",'Cálculos '!AH999)</f>
        <v/>
      </c>
      <c r="AB993" s="172" t="str">
        <f>IF('Cálculos '!AI999="","",'Cálculos '!AI999)</f>
        <v/>
      </c>
      <c r="AC993" s="172" t="str">
        <f>IF('Cálculos '!AJ999="","",'Cálculos '!AJ999)</f>
        <v/>
      </c>
      <c r="AD993" s="172" t="str">
        <f>IF('Cálculos '!AK999="","",'Cálculos '!AK999)</f>
        <v/>
      </c>
      <c r="AE993" s="172" t="str">
        <f>IF('Cálculos '!AL999="","",'Cálculos '!AL999)</f>
        <v/>
      </c>
      <c r="AF993" s="172" t="str">
        <f>IF('Cálculos '!AM999="","",'Cálculos '!AM999)</f>
        <v/>
      </c>
      <c r="AG993" s="172" t="str">
        <f>IF('Cálculos '!AN999="","",'Cálculos '!AN999)</f>
        <v/>
      </c>
      <c r="AH993" s="172" t="str">
        <f>IF('Cálculos '!AO999="","",'Cálculos '!AO999)</f>
        <v/>
      </c>
      <c r="AI993" s="172" t="str">
        <f>IF('Cálculos '!AP999="","",'Cálculos '!AP999)</f>
        <v/>
      </c>
      <c r="AJ993" s="443" t="str">
        <f>IF('Cálculos '!AQ999="","",'Cálculos '!AQ999)</f>
        <v/>
      </c>
      <c r="AK993" s="446" t="str">
        <f>IF('Cálculos '!D999="","",AVERAGE(C993:AJ993))</f>
        <v/>
      </c>
      <c r="AM993" s="181">
        <f t="shared" si="578"/>
        <v>991</v>
      </c>
      <c r="AN993" s="284" t="str">
        <f t="shared" si="579"/>
        <v/>
      </c>
      <c r="AO993" s="285" t="str">
        <f t="shared" si="580"/>
        <v/>
      </c>
      <c r="AP993" s="285" t="str">
        <f t="shared" si="581"/>
        <v/>
      </c>
      <c r="AQ993" s="285" t="str">
        <f t="shared" si="582"/>
        <v/>
      </c>
      <c r="AR993" s="182" t="str">
        <f t="shared" si="583"/>
        <v/>
      </c>
      <c r="AS993" s="182" t="str">
        <f t="shared" si="584"/>
        <v/>
      </c>
      <c r="AT993" s="182" t="str">
        <f t="shared" si="585"/>
        <v/>
      </c>
      <c r="AU993" s="182" t="str">
        <f t="shared" si="586"/>
        <v/>
      </c>
      <c r="AV993" s="182" t="str">
        <f t="shared" si="587"/>
        <v/>
      </c>
      <c r="AW993" s="182" t="str">
        <f t="shared" si="588"/>
        <v/>
      </c>
      <c r="AX993" s="182" t="str">
        <f t="shared" si="589"/>
        <v/>
      </c>
      <c r="AY993" s="182" t="str">
        <f t="shared" si="590"/>
        <v/>
      </c>
      <c r="AZ993" s="182" t="str">
        <f t="shared" si="591"/>
        <v/>
      </c>
      <c r="BA993" s="182" t="str">
        <f t="shared" si="592"/>
        <v/>
      </c>
      <c r="BB993" s="182" t="str">
        <f t="shared" si="593"/>
        <v/>
      </c>
      <c r="BC993" s="182" t="str">
        <f t="shared" si="594"/>
        <v/>
      </c>
      <c r="BD993" s="182" t="str">
        <f t="shared" si="595"/>
        <v/>
      </c>
      <c r="BE993" s="182" t="str">
        <f t="shared" si="596"/>
        <v/>
      </c>
      <c r="BF993" s="182" t="str">
        <f t="shared" si="597"/>
        <v/>
      </c>
      <c r="BG993" s="182" t="str">
        <f t="shared" si="598"/>
        <v/>
      </c>
      <c r="BH993" s="182" t="str">
        <f t="shared" si="599"/>
        <v/>
      </c>
      <c r="BI993" s="182" t="str">
        <f t="shared" si="600"/>
        <v/>
      </c>
      <c r="BJ993" s="182" t="str">
        <f t="shared" si="601"/>
        <v/>
      </c>
      <c r="BK993" s="182" t="str">
        <f t="shared" si="602"/>
        <v/>
      </c>
      <c r="BL993" s="182" t="str">
        <f t="shared" si="603"/>
        <v/>
      </c>
      <c r="BM993" s="182" t="str">
        <f t="shared" si="604"/>
        <v/>
      </c>
      <c r="BN993" s="182" t="str">
        <f t="shared" si="605"/>
        <v/>
      </c>
      <c r="BO993" s="182" t="str">
        <f t="shared" si="606"/>
        <v/>
      </c>
      <c r="BP993" s="182" t="str">
        <f t="shared" si="607"/>
        <v/>
      </c>
      <c r="BQ993" s="182" t="str">
        <f t="shared" si="608"/>
        <v/>
      </c>
      <c r="BR993" s="182" t="str">
        <f t="shared" si="609"/>
        <v/>
      </c>
      <c r="BS993" s="182" t="str">
        <f t="shared" si="610"/>
        <v/>
      </c>
      <c r="BT993" s="182" t="str">
        <f t="shared" si="611"/>
        <v/>
      </c>
      <c r="BU993" s="183" t="str">
        <f t="shared" si="612"/>
        <v/>
      </c>
      <c r="BV993" s="184" t="str">
        <f>IF('Cálculos '!C999="","",AVERAGE(AN993:BU993))</f>
        <v/>
      </c>
    </row>
    <row r="994" spans="2:74" ht="17.25" hidden="1" thickBot="1" x14ac:dyDescent="0.35">
      <c r="B994" s="165">
        <f t="shared" si="577"/>
        <v>992</v>
      </c>
      <c r="C994" s="171" t="str">
        <f>IF('Cálculos '!J1000="","",'Cálculos '!J1000)</f>
        <v/>
      </c>
      <c r="D994" s="172" t="str">
        <f>IF('Cálculos '!K1000="","",'Cálculos '!K1000)</f>
        <v/>
      </c>
      <c r="E994" s="172" t="str">
        <f>IF('Cálculos '!L1000="","",'Cálculos '!L1000)</f>
        <v/>
      </c>
      <c r="F994" s="172" t="str">
        <f>IF('Cálculos '!M1000="","",'Cálculos '!M1000)</f>
        <v/>
      </c>
      <c r="G994" s="172" t="str">
        <f>IF('Cálculos '!N1000="","",'Cálculos '!N1000)</f>
        <v/>
      </c>
      <c r="H994" s="172" t="str">
        <f>IF('Cálculos '!O1000="","",'Cálculos '!O1000)</f>
        <v/>
      </c>
      <c r="I994" s="172" t="str">
        <f>IF('Cálculos '!P1000="","",'Cálculos '!P1000)</f>
        <v/>
      </c>
      <c r="J994" s="172" t="str">
        <f>IF('Cálculos '!Q1000="","",'Cálculos '!Q1000)</f>
        <v/>
      </c>
      <c r="K994" s="172" t="str">
        <f>IF('Cálculos '!R1000="","",'Cálculos '!R1000)</f>
        <v/>
      </c>
      <c r="L994" s="172" t="str">
        <f>IF('Cálculos '!S1000="","",'Cálculos '!S1000)</f>
        <v/>
      </c>
      <c r="M994" s="172" t="str">
        <f>IF('Cálculos '!T1000="","",'Cálculos '!T1000)</f>
        <v/>
      </c>
      <c r="N994" s="172" t="str">
        <f>IF('Cálculos '!U1000="","",'Cálculos '!U1000)</f>
        <v/>
      </c>
      <c r="O994" s="172" t="str">
        <f>IF('Cálculos '!V1000="","",'Cálculos '!V1000)</f>
        <v/>
      </c>
      <c r="P994" s="172" t="str">
        <f>IF('Cálculos '!W1000="","",'Cálculos '!W1000)</f>
        <v/>
      </c>
      <c r="Q994" s="172" t="str">
        <f>IF('Cálculos '!X1000="","",'Cálculos '!X1000)</f>
        <v/>
      </c>
      <c r="R994" s="172" t="str">
        <f>IF('Cálculos '!Y1000="","",'Cálculos '!Y1000)</f>
        <v/>
      </c>
      <c r="S994" s="172" t="str">
        <f>IF('Cálculos '!Z1000="","",'Cálculos '!Z1000)</f>
        <v/>
      </c>
      <c r="T994" s="172" t="str">
        <f>IF('Cálculos '!AA1000="","",'Cálculos '!AA1000)</f>
        <v/>
      </c>
      <c r="U994" s="172" t="str">
        <f>IF('Cálculos '!AB1000="","",'Cálculos '!AB1000)</f>
        <v/>
      </c>
      <c r="V994" s="172" t="str">
        <f>IF('Cálculos '!AC1000="","",'Cálculos '!AC1000)</f>
        <v/>
      </c>
      <c r="W994" s="172" t="str">
        <f>IF('Cálculos '!AD1000="","",'Cálculos '!AD1000)</f>
        <v/>
      </c>
      <c r="X994" s="172" t="str">
        <f>IF('Cálculos '!AE1000="","",'Cálculos '!AE1000)</f>
        <v/>
      </c>
      <c r="Y994" s="172" t="str">
        <f>IF('Cálculos '!AF1000="","",'Cálculos '!AF1000)</f>
        <v/>
      </c>
      <c r="Z994" s="172" t="str">
        <f>IF('Cálculos '!AG1000="","",'Cálculos '!AG1000)</f>
        <v/>
      </c>
      <c r="AA994" s="172" t="str">
        <f>IF('Cálculos '!AH1000="","",'Cálculos '!AH1000)</f>
        <v/>
      </c>
      <c r="AB994" s="172" t="str">
        <f>IF('Cálculos '!AI1000="","",'Cálculos '!AI1000)</f>
        <v/>
      </c>
      <c r="AC994" s="172" t="str">
        <f>IF('Cálculos '!AJ1000="","",'Cálculos '!AJ1000)</f>
        <v/>
      </c>
      <c r="AD994" s="172" t="str">
        <f>IF('Cálculos '!AK1000="","",'Cálculos '!AK1000)</f>
        <v/>
      </c>
      <c r="AE994" s="172" t="str">
        <f>IF('Cálculos '!AL1000="","",'Cálculos '!AL1000)</f>
        <v/>
      </c>
      <c r="AF994" s="172" t="str">
        <f>IF('Cálculos '!AM1000="","",'Cálculos '!AM1000)</f>
        <v/>
      </c>
      <c r="AG994" s="172" t="str">
        <f>IF('Cálculos '!AN1000="","",'Cálculos '!AN1000)</f>
        <v/>
      </c>
      <c r="AH994" s="172" t="str">
        <f>IF('Cálculos '!AO1000="","",'Cálculos '!AO1000)</f>
        <v/>
      </c>
      <c r="AI994" s="172" t="str">
        <f>IF('Cálculos '!AP1000="","",'Cálculos '!AP1000)</f>
        <v/>
      </c>
      <c r="AJ994" s="443" t="str">
        <f>IF('Cálculos '!AQ1000="","",'Cálculos '!AQ1000)</f>
        <v/>
      </c>
      <c r="AK994" s="446" t="str">
        <f>IF('Cálculos '!D1000="","",AVERAGE(C994:AJ994))</f>
        <v/>
      </c>
      <c r="AM994" s="181">
        <f t="shared" si="578"/>
        <v>992</v>
      </c>
      <c r="AN994" s="284" t="str">
        <f t="shared" si="579"/>
        <v/>
      </c>
      <c r="AO994" s="285" t="str">
        <f t="shared" si="580"/>
        <v/>
      </c>
      <c r="AP994" s="285" t="str">
        <f t="shared" si="581"/>
        <v/>
      </c>
      <c r="AQ994" s="285" t="str">
        <f t="shared" si="582"/>
        <v/>
      </c>
      <c r="AR994" s="182" t="str">
        <f t="shared" si="583"/>
        <v/>
      </c>
      <c r="AS994" s="182" t="str">
        <f t="shared" si="584"/>
        <v/>
      </c>
      <c r="AT994" s="182" t="str">
        <f t="shared" si="585"/>
        <v/>
      </c>
      <c r="AU994" s="182" t="str">
        <f t="shared" si="586"/>
        <v/>
      </c>
      <c r="AV994" s="182" t="str">
        <f t="shared" si="587"/>
        <v/>
      </c>
      <c r="AW994" s="182" t="str">
        <f t="shared" si="588"/>
        <v/>
      </c>
      <c r="AX994" s="182" t="str">
        <f t="shared" si="589"/>
        <v/>
      </c>
      <c r="AY994" s="182" t="str">
        <f t="shared" si="590"/>
        <v/>
      </c>
      <c r="AZ994" s="182" t="str">
        <f t="shared" si="591"/>
        <v/>
      </c>
      <c r="BA994" s="182" t="str">
        <f t="shared" si="592"/>
        <v/>
      </c>
      <c r="BB994" s="182" t="str">
        <f t="shared" si="593"/>
        <v/>
      </c>
      <c r="BC994" s="182" t="str">
        <f t="shared" si="594"/>
        <v/>
      </c>
      <c r="BD994" s="182" t="str">
        <f t="shared" si="595"/>
        <v/>
      </c>
      <c r="BE994" s="182" t="str">
        <f t="shared" si="596"/>
        <v/>
      </c>
      <c r="BF994" s="182" t="str">
        <f t="shared" si="597"/>
        <v/>
      </c>
      <c r="BG994" s="182" t="str">
        <f t="shared" si="598"/>
        <v/>
      </c>
      <c r="BH994" s="182" t="str">
        <f t="shared" si="599"/>
        <v/>
      </c>
      <c r="BI994" s="182" t="str">
        <f t="shared" si="600"/>
        <v/>
      </c>
      <c r="BJ994" s="182" t="str">
        <f t="shared" si="601"/>
        <v/>
      </c>
      <c r="BK994" s="182" t="str">
        <f t="shared" si="602"/>
        <v/>
      </c>
      <c r="BL994" s="182" t="str">
        <f t="shared" si="603"/>
        <v/>
      </c>
      <c r="BM994" s="182" t="str">
        <f t="shared" si="604"/>
        <v/>
      </c>
      <c r="BN994" s="182" t="str">
        <f t="shared" si="605"/>
        <v/>
      </c>
      <c r="BO994" s="182" t="str">
        <f t="shared" si="606"/>
        <v/>
      </c>
      <c r="BP994" s="182" t="str">
        <f t="shared" si="607"/>
        <v/>
      </c>
      <c r="BQ994" s="182" t="str">
        <f t="shared" si="608"/>
        <v/>
      </c>
      <c r="BR994" s="182" t="str">
        <f t="shared" si="609"/>
        <v/>
      </c>
      <c r="BS994" s="182" t="str">
        <f t="shared" si="610"/>
        <v/>
      </c>
      <c r="BT994" s="182" t="str">
        <f t="shared" si="611"/>
        <v/>
      </c>
      <c r="BU994" s="183" t="str">
        <f t="shared" si="612"/>
        <v/>
      </c>
      <c r="BV994" s="184" t="str">
        <f>IF('Cálculos '!C1000="","",AVERAGE(AN994:BU994))</f>
        <v/>
      </c>
    </row>
    <row r="995" spans="2:74" ht="17.25" hidden="1" thickBot="1" x14ac:dyDescent="0.35">
      <c r="B995" s="165">
        <f t="shared" si="577"/>
        <v>993</v>
      </c>
      <c r="C995" s="171" t="str">
        <f>IF('Cálculos '!J1001="","",'Cálculos '!J1001)</f>
        <v/>
      </c>
      <c r="D995" s="172" t="str">
        <f>IF('Cálculos '!K1001="","",'Cálculos '!K1001)</f>
        <v/>
      </c>
      <c r="E995" s="172" t="str">
        <f>IF('Cálculos '!L1001="","",'Cálculos '!L1001)</f>
        <v/>
      </c>
      <c r="F995" s="172" t="str">
        <f>IF('Cálculos '!M1001="","",'Cálculos '!M1001)</f>
        <v/>
      </c>
      <c r="G995" s="172" t="str">
        <f>IF('Cálculos '!N1001="","",'Cálculos '!N1001)</f>
        <v/>
      </c>
      <c r="H995" s="172" t="str">
        <f>IF('Cálculos '!O1001="","",'Cálculos '!O1001)</f>
        <v/>
      </c>
      <c r="I995" s="172" t="str">
        <f>IF('Cálculos '!P1001="","",'Cálculos '!P1001)</f>
        <v/>
      </c>
      <c r="J995" s="172" t="str">
        <f>IF('Cálculos '!Q1001="","",'Cálculos '!Q1001)</f>
        <v/>
      </c>
      <c r="K995" s="172" t="str">
        <f>IF('Cálculos '!R1001="","",'Cálculos '!R1001)</f>
        <v/>
      </c>
      <c r="L995" s="172" t="str">
        <f>IF('Cálculos '!S1001="","",'Cálculos '!S1001)</f>
        <v/>
      </c>
      <c r="M995" s="172" t="str">
        <f>IF('Cálculos '!T1001="","",'Cálculos '!T1001)</f>
        <v/>
      </c>
      <c r="N995" s="172" t="str">
        <f>IF('Cálculos '!U1001="","",'Cálculos '!U1001)</f>
        <v/>
      </c>
      <c r="O995" s="172" t="str">
        <f>IF('Cálculos '!V1001="","",'Cálculos '!V1001)</f>
        <v/>
      </c>
      <c r="P995" s="172" t="str">
        <f>IF('Cálculos '!W1001="","",'Cálculos '!W1001)</f>
        <v/>
      </c>
      <c r="Q995" s="172" t="str">
        <f>IF('Cálculos '!X1001="","",'Cálculos '!X1001)</f>
        <v/>
      </c>
      <c r="R995" s="172" t="str">
        <f>IF('Cálculos '!Y1001="","",'Cálculos '!Y1001)</f>
        <v/>
      </c>
      <c r="S995" s="172" t="str">
        <f>IF('Cálculos '!Z1001="","",'Cálculos '!Z1001)</f>
        <v/>
      </c>
      <c r="T995" s="172" t="str">
        <f>IF('Cálculos '!AA1001="","",'Cálculos '!AA1001)</f>
        <v/>
      </c>
      <c r="U995" s="172" t="str">
        <f>IF('Cálculos '!AB1001="","",'Cálculos '!AB1001)</f>
        <v/>
      </c>
      <c r="V995" s="172" t="str">
        <f>IF('Cálculos '!AC1001="","",'Cálculos '!AC1001)</f>
        <v/>
      </c>
      <c r="W995" s="172" t="str">
        <f>IF('Cálculos '!AD1001="","",'Cálculos '!AD1001)</f>
        <v/>
      </c>
      <c r="X995" s="172" t="str">
        <f>IF('Cálculos '!AE1001="","",'Cálculos '!AE1001)</f>
        <v/>
      </c>
      <c r="Y995" s="172" t="str">
        <f>IF('Cálculos '!AF1001="","",'Cálculos '!AF1001)</f>
        <v/>
      </c>
      <c r="Z995" s="172" t="str">
        <f>IF('Cálculos '!AG1001="","",'Cálculos '!AG1001)</f>
        <v/>
      </c>
      <c r="AA995" s="172" t="str">
        <f>IF('Cálculos '!AH1001="","",'Cálculos '!AH1001)</f>
        <v/>
      </c>
      <c r="AB995" s="172" t="str">
        <f>IF('Cálculos '!AI1001="","",'Cálculos '!AI1001)</f>
        <v/>
      </c>
      <c r="AC995" s="172" t="str">
        <f>IF('Cálculos '!AJ1001="","",'Cálculos '!AJ1001)</f>
        <v/>
      </c>
      <c r="AD995" s="172" t="str">
        <f>IF('Cálculos '!AK1001="","",'Cálculos '!AK1001)</f>
        <v/>
      </c>
      <c r="AE995" s="172" t="str">
        <f>IF('Cálculos '!AL1001="","",'Cálculos '!AL1001)</f>
        <v/>
      </c>
      <c r="AF995" s="172" t="str">
        <f>IF('Cálculos '!AM1001="","",'Cálculos '!AM1001)</f>
        <v/>
      </c>
      <c r="AG995" s="172" t="str">
        <f>IF('Cálculos '!AN1001="","",'Cálculos '!AN1001)</f>
        <v/>
      </c>
      <c r="AH995" s="172" t="str">
        <f>IF('Cálculos '!AO1001="","",'Cálculos '!AO1001)</f>
        <v/>
      </c>
      <c r="AI995" s="172" t="str">
        <f>IF('Cálculos '!AP1001="","",'Cálculos '!AP1001)</f>
        <v/>
      </c>
      <c r="AJ995" s="443" t="str">
        <f>IF('Cálculos '!AQ1001="","",'Cálculos '!AQ1001)</f>
        <v/>
      </c>
      <c r="AK995" s="446" t="str">
        <f>IF('Cálculos '!D1001="","",AVERAGE(C995:AJ995))</f>
        <v/>
      </c>
      <c r="AM995" s="181">
        <f t="shared" si="578"/>
        <v>993</v>
      </c>
      <c r="AN995" s="284" t="str">
        <f t="shared" si="579"/>
        <v/>
      </c>
      <c r="AO995" s="285" t="str">
        <f t="shared" si="580"/>
        <v/>
      </c>
      <c r="AP995" s="285" t="str">
        <f t="shared" si="581"/>
        <v/>
      </c>
      <c r="AQ995" s="285" t="str">
        <f t="shared" si="582"/>
        <v/>
      </c>
      <c r="AR995" s="182" t="str">
        <f t="shared" si="583"/>
        <v/>
      </c>
      <c r="AS995" s="182" t="str">
        <f t="shared" si="584"/>
        <v/>
      </c>
      <c r="AT995" s="182" t="str">
        <f t="shared" si="585"/>
        <v/>
      </c>
      <c r="AU995" s="182" t="str">
        <f t="shared" si="586"/>
        <v/>
      </c>
      <c r="AV995" s="182" t="str">
        <f t="shared" si="587"/>
        <v/>
      </c>
      <c r="AW995" s="182" t="str">
        <f t="shared" si="588"/>
        <v/>
      </c>
      <c r="AX995" s="182" t="str">
        <f t="shared" si="589"/>
        <v/>
      </c>
      <c r="AY995" s="182" t="str">
        <f t="shared" si="590"/>
        <v/>
      </c>
      <c r="AZ995" s="182" t="str">
        <f t="shared" si="591"/>
        <v/>
      </c>
      <c r="BA995" s="182" t="str">
        <f t="shared" si="592"/>
        <v/>
      </c>
      <c r="BB995" s="182" t="str">
        <f t="shared" si="593"/>
        <v/>
      </c>
      <c r="BC995" s="182" t="str">
        <f t="shared" si="594"/>
        <v/>
      </c>
      <c r="BD995" s="182" t="str">
        <f t="shared" si="595"/>
        <v/>
      </c>
      <c r="BE995" s="182" t="str">
        <f t="shared" si="596"/>
        <v/>
      </c>
      <c r="BF995" s="182" t="str">
        <f t="shared" si="597"/>
        <v/>
      </c>
      <c r="BG995" s="182" t="str">
        <f t="shared" si="598"/>
        <v/>
      </c>
      <c r="BH995" s="182" t="str">
        <f t="shared" si="599"/>
        <v/>
      </c>
      <c r="BI995" s="182" t="str">
        <f t="shared" si="600"/>
        <v/>
      </c>
      <c r="BJ995" s="182" t="str">
        <f t="shared" si="601"/>
        <v/>
      </c>
      <c r="BK995" s="182" t="str">
        <f t="shared" si="602"/>
        <v/>
      </c>
      <c r="BL995" s="182" t="str">
        <f t="shared" si="603"/>
        <v/>
      </c>
      <c r="BM995" s="182" t="str">
        <f t="shared" si="604"/>
        <v/>
      </c>
      <c r="BN995" s="182" t="str">
        <f t="shared" si="605"/>
        <v/>
      </c>
      <c r="BO995" s="182" t="str">
        <f t="shared" si="606"/>
        <v/>
      </c>
      <c r="BP995" s="182" t="str">
        <f t="shared" si="607"/>
        <v/>
      </c>
      <c r="BQ995" s="182" t="str">
        <f t="shared" si="608"/>
        <v/>
      </c>
      <c r="BR995" s="182" t="str">
        <f t="shared" si="609"/>
        <v/>
      </c>
      <c r="BS995" s="182" t="str">
        <f t="shared" si="610"/>
        <v/>
      </c>
      <c r="BT995" s="182" t="str">
        <f t="shared" si="611"/>
        <v/>
      </c>
      <c r="BU995" s="183" t="str">
        <f t="shared" si="612"/>
        <v/>
      </c>
      <c r="BV995" s="184" t="str">
        <f>IF('Cálculos '!C1001="","",AVERAGE(AN995:BU995))</f>
        <v/>
      </c>
    </row>
    <row r="996" spans="2:74" ht="17.25" hidden="1" thickBot="1" x14ac:dyDescent="0.35">
      <c r="B996" s="165">
        <f t="shared" si="577"/>
        <v>994</v>
      </c>
      <c r="C996" s="171" t="str">
        <f>IF('Cálculos '!J1002="","",'Cálculos '!J1002)</f>
        <v/>
      </c>
      <c r="D996" s="172" t="str">
        <f>IF('Cálculos '!K1002="","",'Cálculos '!K1002)</f>
        <v/>
      </c>
      <c r="E996" s="172" t="str">
        <f>IF('Cálculos '!L1002="","",'Cálculos '!L1002)</f>
        <v/>
      </c>
      <c r="F996" s="172" t="str">
        <f>IF('Cálculos '!M1002="","",'Cálculos '!M1002)</f>
        <v/>
      </c>
      <c r="G996" s="172" t="str">
        <f>IF('Cálculos '!N1002="","",'Cálculos '!N1002)</f>
        <v/>
      </c>
      <c r="H996" s="172" t="str">
        <f>IF('Cálculos '!O1002="","",'Cálculos '!O1002)</f>
        <v/>
      </c>
      <c r="I996" s="172" t="str">
        <f>IF('Cálculos '!P1002="","",'Cálculos '!P1002)</f>
        <v/>
      </c>
      <c r="J996" s="172" t="str">
        <f>IF('Cálculos '!Q1002="","",'Cálculos '!Q1002)</f>
        <v/>
      </c>
      <c r="K996" s="172" t="str">
        <f>IF('Cálculos '!R1002="","",'Cálculos '!R1002)</f>
        <v/>
      </c>
      <c r="L996" s="172" t="str">
        <f>IF('Cálculos '!S1002="","",'Cálculos '!S1002)</f>
        <v/>
      </c>
      <c r="M996" s="172" t="str">
        <f>IF('Cálculos '!T1002="","",'Cálculos '!T1002)</f>
        <v/>
      </c>
      <c r="N996" s="172" t="str">
        <f>IF('Cálculos '!U1002="","",'Cálculos '!U1002)</f>
        <v/>
      </c>
      <c r="O996" s="172" t="str">
        <f>IF('Cálculos '!V1002="","",'Cálculos '!V1002)</f>
        <v/>
      </c>
      <c r="P996" s="172" t="str">
        <f>IF('Cálculos '!W1002="","",'Cálculos '!W1002)</f>
        <v/>
      </c>
      <c r="Q996" s="172" t="str">
        <f>IF('Cálculos '!X1002="","",'Cálculos '!X1002)</f>
        <v/>
      </c>
      <c r="R996" s="172" t="str">
        <f>IF('Cálculos '!Y1002="","",'Cálculos '!Y1002)</f>
        <v/>
      </c>
      <c r="S996" s="172" t="str">
        <f>IF('Cálculos '!Z1002="","",'Cálculos '!Z1002)</f>
        <v/>
      </c>
      <c r="T996" s="172" t="str">
        <f>IF('Cálculos '!AA1002="","",'Cálculos '!AA1002)</f>
        <v/>
      </c>
      <c r="U996" s="172" t="str">
        <f>IF('Cálculos '!AB1002="","",'Cálculos '!AB1002)</f>
        <v/>
      </c>
      <c r="V996" s="172" t="str">
        <f>IF('Cálculos '!AC1002="","",'Cálculos '!AC1002)</f>
        <v/>
      </c>
      <c r="W996" s="172" t="str">
        <f>IF('Cálculos '!AD1002="","",'Cálculos '!AD1002)</f>
        <v/>
      </c>
      <c r="X996" s="172" t="str">
        <f>IF('Cálculos '!AE1002="","",'Cálculos '!AE1002)</f>
        <v/>
      </c>
      <c r="Y996" s="172" t="str">
        <f>IF('Cálculos '!AF1002="","",'Cálculos '!AF1002)</f>
        <v/>
      </c>
      <c r="Z996" s="172" t="str">
        <f>IF('Cálculos '!AG1002="","",'Cálculos '!AG1002)</f>
        <v/>
      </c>
      <c r="AA996" s="172" t="str">
        <f>IF('Cálculos '!AH1002="","",'Cálculos '!AH1002)</f>
        <v/>
      </c>
      <c r="AB996" s="172" t="str">
        <f>IF('Cálculos '!AI1002="","",'Cálculos '!AI1002)</f>
        <v/>
      </c>
      <c r="AC996" s="172" t="str">
        <f>IF('Cálculos '!AJ1002="","",'Cálculos '!AJ1002)</f>
        <v/>
      </c>
      <c r="AD996" s="172" t="str">
        <f>IF('Cálculos '!AK1002="","",'Cálculos '!AK1002)</f>
        <v/>
      </c>
      <c r="AE996" s="172" t="str">
        <f>IF('Cálculos '!AL1002="","",'Cálculos '!AL1002)</f>
        <v/>
      </c>
      <c r="AF996" s="172" t="str">
        <f>IF('Cálculos '!AM1002="","",'Cálculos '!AM1002)</f>
        <v/>
      </c>
      <c r="AG996" s="172" t="str">
        <f>IF('Cálculos '!AN1002="","",'Cálculos '!AN1002)</f>
        <v/>
      </c>
      <c r="AH996" s="172" t="str">
        <f>IF('Cálculos '!AO1002="","",'Cálculos '!AO1002)</f>
        <v/>
      </c>
      <c r="AI996" s="172" t="str">
        <f>IF('Cálculos '!AP1002="","",'Cálculos '!AP1002)</f>
        <v/>
      </c>
      <c r="AJ996" s="443" t="str">
        <f>IF('Cálculos '!AQ1002="","",'Cálculos '!AQ1002)</f>
        <v/>
      </c>
      <c r="AK996" s="446" t="str">
        <f>IF('Cálculos '!D1002="","",AVERAGE(C996:AJ996))</f>
        <v/>
      </c>
      <c r="AM996" s="181">
        <f t="shared" si="578"/>
        <v>994</v>
      </c>
      <c r="AN996" s="284" t="str">
        <f t="shared" si="579"/>
        <v/>
      </c>
      <c r="AO996" s="285" t="str">
        <f t="shared" si="580"/>
        <v/>
      </c>
      <c r="AP996" s="285" t="str">
        <f t="shared" si="581"/>
        <v/>
      </c>
      <c r="AQ996" s="285" t="str">
        <f t="shared" si="582"/>
        <v/>
      </c>
      <c r="AR996" s="182" t="str">
        <f t="shared" si="583"/>
        <v/>
      </c>
      <c r="AS996" s="182" t="str">
        <f t="shared" si="584"/>
        <v/>
      </c>
      <c r="AT996" s="182" t="str">
        <f t="shared" si="585"/>
        <v/>
      </c>
      <c r="AU996" s="182" t="str">
        <f t="shared" si="586"/>
        <v/>
      </c>
      <c r="AV996" s="182" t="str">
        <f t="shared" si="587"/>
        <v/>
      </c>
      <c r="AW996" s="182" t="str">
        <f t="shared" si="588"/>
        <v/>
      </c>
      <c r="AX996" s="182" t="str">
        <f t="shared" si="589"/>
        <v/>
      </c>
      <c r="AY996" s="182" t="str">
        <f t="shared" si="590"/>
        <v/>
      </c>
      <c r="AZ996" s="182" t="str">
        <f t="shared" si="591"/>
        <v/>
      </c>
      <c r="BA996" s="182" t="str">
        <f t="shared" si="592"/>
        <v/>
      </c>
      <c r="BB996" s="182" t="str">
        <f t="shared" si="593"/>
        <v/>
      </c>
      <c r="BC996" s="182" t="str">
        <f t="shared" si="594"/>
        <v/>
      </c>
      <c r="BD996" s="182" t="str">
        <f t="shared" si="595"/>
        <v/>
      </c>
      <c r="BE996" s="182" t="str">
        <f t="shared" si="596"/>
        <v/>
      </c>
      <c r="BF996" s="182" t="str">
        <f t="shared" si="597"/>
        <v/>
      </c>
      <c r="BG996" s="182" t="str">
        <f t="shared" si="598"/>
        <v/>
      </c>
      <c r="BH996" s="182" t="str">
        <f t="shared" si="599"/>
        <v/>
      </c>
      <c r="BI996" s="182" t="str">
        <f t="shared" si="600"/>
        <v/>
      </c>
      <c r="BJ996" s="182" t="str">
        <f t="shared" si="601"/>
        <v/>
      </c>
      <c r="BK996" s="182" t="str">
        <f t="shared" si="602"/>
        <v/>
      </c>
      <c r="BL996" s="182" t="str">
        <f t="shared" si="603"/>
        <v/>
      </c>
      <c r="BM996" s="182" t="str">
        <f t="shared" si="604"/>
        <v/>
      </c>
      <c r="BN996" s="182" t="str">
        <f t="shared" si="605"/>
        <v/>
      </c>
      <c r="BO996" s="182" t="str">
        <f t="shared" si="606"/>
        <v/>
      </c>
      <c r="BP996" s="182" t="str">
        <f t="shared" si="607"/>
        <v/>
      </c>
      <c r="BQ996" s="182" t="str">
        <f t="shared" si="608"/>
        <v/>
      </c>
      <c r="BR996" s="182" t="str">
        <f t="shared" si="609"/>
        <v/>
      </c>
      <c r="BS996" s="182" t="str">
        <f t="shared" si="610"/>
        <v/>
      </c>
      <c r="BT996" s="182" t="str">
        <f t="shared" si="611"/>
        <v/>
      </c>
      <c r="BU996" s="183" t="str">
        <f t="shared" si="612"/>
        <v/>
      </c>
      <c r="BV996" s="184" t="str">
        <f>IF('Cálculos '!C1002="","",AVERAGE(AN996:BU996))</f>
        <v/>
      </c>
    </row>
    <row r="997" spans="2:74" ht="17.25" hidden="1" thickBot="1" x14ac:dyDescent="0.35">
      <c r="B997" s="165">
        <f t="shared" si="577"/>
        <v>995</v>
      </c>
      <c r="C997" s="171" t="str">
        <f>IF('Cálculos '!J1003="","",'Cálculos '!J1003)</f>
        <v/>
      </c>
      <c r="D997" s="172" t="str">
        <f>IF('Cálculos '!K1003="","",'Cálculos '!K1003)</f>
        <v/>
      </c>
      <c r="E997" s="172" t="str">
        <f>IF('Cálculos '!L1003="","",'Cálculos '!L1003)</f>
        <v/>
      </c>
      <c r="F997" s="172" t="str">
        <f>IF('Cálculos '!M1003="","",'Cálculos '!M1003)</f>
        <v/>
      </c>
      <c r="G997" s="172" t="str">
        <f>IF('Cálculos '!N1003="","",'Cálculos '!N1003)</f>
        <v/>
      </c>
      <c r="H997" s="172" t="str">
        <f>IF('Cálculos '!O1003="","",'Cálculos '!O1003)</f>
        <v/>
      </c>
      <c r="I997" s="172" t="str">
        <f>IF('Cálculos '!P1003="","",'Cálculos '!P1003)</f>
        <v/>
      </c>
      <c r="J997" s="172" t="str">
        <f>IF('Cálculos '!Q1003="","",'Cálculos '!Q1003)</f>
        <v/>
      </c>
      <c r="K997" s="172" t="str">
        <f>IF('Cálculos '!R1003="","",'Cálculos '!R1003)</f>
        <v/>
      </c>
      <c r="L997" s="172" t="str">
        <f>IF('Cálculos '!S1003="","",'Cálculos '!S1003)</f>
        <v/>
      </c>
      <c r="M997" s="172" t="str">
        <f>IF('Cálculos '!T1003="","",'Cálculos '!T1003)</f>
        <v/>
      </c>
      <c r="N997" s="172" t="str">
        <f>IF('Cálculos '!U1003="","",'Cálculos '!U1003)</f>
        <v/>
      </c>
      <c r="O997" s="172" t="str">
        <f>IF('Cálculos '!V1003="","",'Cálculos '!V1003)</f>
        <v/>
      </c>
      <c r="P997" s="172" t="str">
        <f>IF('Cálculos '!W1003="","",'Cálculos '!W1003)</f>
        <v/>
      </c>
      <c r="Q997" s="172" t="str">
        <f>IF('Cálculos '!X1003="","",'Cálculos '!X1003)</f>
        <v/>
      </c>
      <c r="R997" s="172" t="str">
        <f>IF('Cálculos '!Y1003="","",'Cálculos '!Y1003)</f>
        <v/>
      </c>
      <c r="S997" s="172" t="str">
        <f>IF('Cálculos '!Z1003="","",'Cálculos '!Z1003)</f>
        <v/>
      </c>
      <c r="T997" s="172" t="str">
        <f>IF('Cálculos '!AA1003="","",'Cálculos '!AA1003)</f>
        <v/>
      </c>
      <c r="U997" s="172" t="str">
        <f>IF('Cálculos '!AB1003="","",'Cálculos '!AB1003)</f>
        <v/>
      </c>
      <c r="V997" s="172" t="str">
        <f>IF('Cálculos '!AC1003="","",'Cálculos '!AC1003)</f>
        <v/>
      </c>
      <c r="W997" s="172" t="str">
        <f>IF('Cálculos '!AD1003="","",'Cálculos '!AD1003)</f>
        <v/>
      </c>
      <c r="X997" s="172" t="str">
        <f>IF('Cálculos '!AE1003="","",'Cálculos '!AE1003)</f>
        <v/>
      </c>
      <c r="Y997" s="172" t="str">
        <f>IF('Cálculos '!AF1003="","",'Cálculos '!AF1003)</f>
        <v/>
      </c>
      <c r="Z997" s="172" t="str">
        <f>IF('Cálculos '!AG1003="","",'Cálculos '!AG1003)</f>
        <v/>
      </c>
      <c r="AA997" s="172" t="str">
        <f>IF('Cálculos '!AH1003="","",'Cálculos '!AH1003)</f>
        <v/>
      </c>
      <c r="AB997" s="172" t="str">
        <f>IF('Cálculos '!AI1003="","",'Cálculos '!AI1003)</f>
        <v/>
      </c>
      <c r="AC997" s="172" t="str">
        <f>IF('Cálculos '!AJ1003="","",'Cálculos '!AJ1003)</f>
        <v/>
      </c>
      <c r="AD997" s="172" t="str">
        <f>IF('Cálculos '!AK1003="","",'Cálculos '!AK1003)</f>
        <v/>
      </c>
      <c r="AE997" s="172" t="str">
        <f>IF('Cálculos '!AL1003="","",'Cálculos '!AL1003)</f>
        <v/>
      </c>
      <c r="AF997" s="172" t="str">
        <f>IF('Cálculos '!AM1003="","",'Cálculos '!AM1003)</f>
        <v/>
      </c>
      <c r="AG997" s="172" t="str">
        <f>IF('Cálculos '!AN1003="","",'Cálculos '!AN1003)</f>
        <v/>
      </c>
      <c r="AH997" s="172" t="str">
        <f>IF('Cálculos '!AO1003="","",'Cálculos '!AO1003)</f>
        <v/>
      </c>
      <c r="AI997" s="172" t="str">
        <f>IF('Cálculos '!AP1003="","",'Cálculos '!AP1003)</f>
        <v/>
      </c>
      <c r="AJ997" s="443" t="str">
        <f>IF('Cálculos '!AQ1003="","",'Cálculos '!AQ1003)</f>
        <v/>
      </c>
      <c r="AK997" s="446" t="str">
        <f>IF('Cálculos '!D1003="","",AVERAGE(C997:AJ997))</f>
        <v/>
      </c>
      <c r="AM997" s="181">
        <f t="shared" si="578"/>
        <v>995</v>
      </c>
      <c r="AN997" s="284" t="str">
        <f t="shared" si="579"/>
        <v/>
      </c>
      <c r="AO997" s="285" t="str">
        <f t="shared" si="580"/>
        <v/>
      </c>
      <c r="AP997" s="285" t="str">
        <f t="shared" si="581"/>
        <v/>
      </c>
      <c r="AQ997" s="285" t="str">
        <f t="shared" si="582"/>
        <v/>
      </c>
      <c r="AR997" s="182" t="str">
        <f t="shared" si="583"/>
        <v/>
      </c>
      <c r="AS997" s="182" t="str">
        <f t="shared" si="584"/>
        <v/>
      </c>
      <c r="AT997" s="182" t="str">
        <f t="shared" si="585"/>
        <v/>
      </c>
      <c r="AU997" s="182" t="str">
        <f t="shared" si="586"/>
        <v/>
      </c>
      <c r="AV997" s="182" t="str">
        <f t="shared" si="587"/>
        <v/>
      </c>
      <c r="AW997" s="182" t="str">
        <f t="shared" si="588"/>
        <v/>
      </c>
      <c r="AX997" s="182" t="str">
        <f t="shared" si="589"/>
        <v/>
      </c>
      <c r="AY997" s="182" t="str">
        <f t="shared" si="590"/>
        <v/>
      </c>
      <c r="AZ997" s="182" t="str">
        <f t="shared" si="591"/>
        <v/>
      </c>
      <c r="BA997" s="182" t="str">
        <f t="shared" si="592"/>
        <v/>
      </c>
      <c r="BB997" s="182" t="str">
        <f t="shared" si="593"/>
        <v/>
      </c>
      <c r="BC997" s="182" t="str">
        <f t="shared" si="594"/>
        <v/>
      </c>
      <c r="BD997" s="182" t="str">
        <f t="shared" si="595"/>
        <v/>
      </c>
      <c r="BE997" s="182" t="str">
        <f t="shared" si="596"/>
        <v/>
      </c>
      <c r="BF997" s="182" t="str">
        <f t="shared" si="597"/>
        <v/>
      </c>
      <c r="BG997" s="182" t="str">
        <f t="shared" si="598"/>
        <v/>
      </c>
      <c r="BH997" s="182" t="str">
        <f t="shared" si="599"/>
        <v/>
      </c>
      <c r="BI997" s="182" t="str">
        <f t="shared" si="600"/>
        <v/>
      </c>
      <c r="BJ997" s="182" t="str">
        <f t="shared" si="601"/>
        <v/>
      </c>
      <c r="BK997" s="182" t="str">
        <f t="shared" si="602"/>
        <v/>
      </c>
      <c r="BL997" s="182" t="str">
        <f t="shared" si="603"/>
        <v/>
      </c>
      <c r="BM997" s="182" t="str">
        <f t="shared" si="604"/>
        <v/>
      </c>
      <c r="BN997" s="182" t="str">
        <f t="shared" si="605"/>
        <v/>
      </c>
      <c r="BO997" s="182" t="str">
        <f t="shared" si="606"/>
        <v/>
      </c>
      <c r="BP997" s="182" t="str">
        <f t="shared" si="607"/>
        <v/>
      </c>
      <c r="BQ997" s="182" t="str">
        <f t="shared" si="608"/>
        <v/>
      </c>
      <c r="BR997" s="182" t="str">
        <f t="shared" si="609"/>
        <v/>
      </c>
      <c r="BS997" s="182" t="str">
        <f t="shared" si="610"/>
        <v/>
      </c>
      <c r="BT997" s="182" t="str">
        <f t="shared" si="611"/>
        <v/>
      </c>
      <c r="BU997" s="183" t="str">
        <f t="shared" si="612"/>
        <v/>
      </c>
      <c r="BV997" s="184" t="str">
        <f>IF('Cálculos '!C1003="","",AVERAGE(AN997:BU997))</f>
        <v/>
      </c>
    </row>
    <row r="998" spans="2:74" ht="17.25" hidden="1" thickBot="1" x14ac:dyDescent="0.35">
      <c r="B998" s="165">
        <f t="shared" si="577"/>
        <v>996</v>
      </c>
      <c r="C998" s="171" t="str">
        <f>IF('Cálculos '!J1004="","",'Cálculos '!J1004)</f>
        <v/>
      </c>
      <c r="D998" s="172" t="str">
        <f>IF('Cálculos '!K1004="","",'Cálculos '!K1004)</f>
        <v/>
      </c>
      <c r="E998" s="172" t="str">
        <f>IF('Cálculos '!L1004="","",'Cálculos '!L1004)</f>
        <v/>
      </c>
      <c r="F998" s="172" t="str">
        <f>IF('Cálculos '!M1004="","",'Cálculos '!M1004)</f>
        <v/>
      </c>
      <c r="G998" s="172" t="str">
        <f>IF('Cálculos '!N1004="","",'Cálculos '!N1004)</f>
        <v/>
      </c>
      <c r="H998" s="172" t="str">
        <f>IF('Cálculos '!O1004="","",'Cálculos '!O1004)</f>
        <v/>
      </c>
      <c r="I998" s="172" t="str">
        <f>IF('Cálculos '!P1004="","",'Cálculos '!P1004)</f>
        <v/>
      </c>
      <c r="J998" s="172" t="str">
        <f>IF('Cálculos '!Q1004="","",'Cálculos '!Q1004)</f>
        <v/>
      </c>
      <c r="K998" s="172" t="str">
        <f>IF('Cálculos '!R1004="","",'Cálculos '!R1004)</f>
        <v/>
      </c>
      <c r="L998" s="172" t="str">
        <f>IF('Cálculos '!S1004="","",'Cálculos '!S1004)</f>
        <v/>
      </c>
      <c r="M998" s="172" t="str">
        <f>IF('Cálculos '!T1004="","",'Cálculos '!T1004)</f>
        <v/>
      </c>
      <c r="N998" s="172" t="str">
        <f>IF('Cálculos '!U1004="","",'Cálculos '!U1004)</f>
        <v/>
      </c>
      <c r="O998" s="172" t="str">
        <f>IF('Cálculos '!V1004="","",'Cálculos '!V1004)</f>
        <v/>
      </c>
      <c r="P998" s="172" t="str">
        <f>IF('Cálculos '!W1004="","",'Cálculos '!W1004)</f>
        <v/>
      </c>
      <c r="Q998" s="172" t="str">
        <f>IF('Cálculos '!X1004="","",'Cálculos '!X1004)</f>
        <v/>
      </c>
      <c r="R998" s="172" t="str">
        <f>IF('Cálculos '!Y1004="","",'Cálculos '!Y1004)</f>
        <v/>
      </c>
      <c r="S998" s="172" t="str">
        <f>IF('Cálculos '!Z1004="","",'Cálculos '!Z1004)</f>
        <v/>
      </c>
      <c r="T998" s="172" t="str">
        <f>IF('Cálculos '!AA1004="","",'Cálculos '!AA1004)</f>
        <v/>
      </c>
      <c r="U998" s="172" t="str">
        <f>IF('Cálculos '!AB1004="","",'Cálculos '!AB1004)</f>
        <v/>
      </c>
      <c r="V998" s="172" t="str">
        <f>IF('Cálculos '!AC1004="","",'Cálculos '!AC1004)</f>
        <v/>
      </c>
      <c r="W998" s="172" t="str">
        <f>IF('Cálculos '!AD1004="","",'Cálculos '!AD1004)</f>
        <v/>
      </c>
      <c r="X998" s="172" t="str">
        <f>IF('Cálculos '!AE1004="","",'Cálculos '!AE1004)</f>
        <v/>
      </c>
      <c r="Y998" s="172" t="str">
        <f>IF('Cálculos '!AF1004="","",'Cálculos '!AF1004)</f>
        <v/>
      </c>
      <c r="Z998" s="172" t="str">
        <f>IF('Cálculos '!AG1004="","",'Cálculos '!AG1004)</f>
        <v/>
      </c>
      <c r="AA998" s="172" t="str">
        <f>IF('Cálculos '!AH1004="","",'Cálculos '!AH1004)</f>
        <v/>
      </c>
      <c r="AB998" s="172" t="str">
        <f>IF('Cálculos '!AI1004="","",'Cálculos '!AI1004)</f>
        <v/>
      </c>
      <c r="AC998" s="172" t="str">
        <f>IF('Cálculos '!AJ1004="","",'Cálculos '!AJ1004)</f>
        <v/>
      </c>
      <c r="AD998" s="172" t="str">
        <f>IF('Cálculos '!AK1004="","",'Cálculos '!AK1004)</f>
        <v/>
      </c>
      <c r="AE998" s="172" t="str">
        <f>IF('Cálculos '!AL1004="","",'Cálculos '!AL1004)</f>
        <v/>
      </c>
      <c r="AF998" s="172" t="str">
        <f>IF('Cálculos '!AM1004="","",'Cálculos '!AM1004)</f>
        <v/>
      </c>
      <c r="AG998" s="172" t="str">
        <f>IF('Cálculos '!AN1004="","",'Cálculos '!AN1004)</f>
        <v/>
      </c>
      <c r="AH998" s="172" t="str">
        <f>IF('Cálculos '!AO1004="","",'Cálculos '!AO1004)</f>
        <v/>
      </c>
      <c r="AI998" s="172" t="str">
        <f>IF('Cálculos '!AP1004="","",'Cálculos '!AP1004)</f>
        <v/>
      </c>
      <c r="AJ998" s="443" t="str">
        <f>IF('Cálculos '!AQ1004="","",'Cálculos '!AQ1004)</f>
        <v/>
      </c>
      <c r="AK998" s="446" t="str">
        <f>IF('Cálculos '!D1004="","",AVERAGE(C998:AJ998))</f>
        <v/>
      </c>
      <c r="AM998" s="181">
        <f t="shared" si="578"/>
        <v>996</v>
      </c>
      <c r="AN998" s="284" t="str">
        <f t="shared" si="579"/>
        <v/>
      </c>
      <c r="AO998" s="285" t="str">
        <f t="shared" si="580"/>
        <v/>
      </c>
      <c r="AP998" s="285" t="str">
        <f t="shared" si="581"/>
        <v/>
      </c>
      <c r="AQ998" s="285" t="str">
        <f t="shared" si="582"/>
        <v/>
      </c>
      <c r="AR998" s="182" t="str">
        <f t="shared" si="583"/>
        <v/>
      </c>
      <c r="AS998" s="182" t="str">
        <f t="shared" si="584"/>
        <v/>
      </c>
      <c r="AT998" s="182" t="str">
        <f t="shared" si="585"/>
        <v/>
      </c>
      <c r="AU998" s="182" t="str">
        <f t="shared" si="586"/>
        <v/>
      </c>
      <c r="AV998" s="182" t="str">
        <f t="shared" si="587"/>
        <v/>
      </c>
      <c r="AW998" s="182" t="str">
        <f t="shared" si="588"/>
        <v/>
      </c>
      <c r="AX998" s="182" t="str">
        <f t="shared" si="589"/>
        <v/>
      </c>
      <c r="AY998" s="182" t="str">
        <f t="shared" si="590"/>
        <v/>
      </c>
      <c r="AZ998" s="182" t="str">
        <f t="shared" si="591"/>
        <v/>
      </c>
      <c r="BA998" s="182" t="str">
        <f t="shared" si="592"/>
        <v/>
      </c>
      <c r="BB998" s="182" t="str">
        <f t="shared" si="593"/>
        <v/>
      </c>
      <c r="BC998" s="182" t="str">
        <f t="shared" si="594"/>
        <v/>
      </c>
      <c r="BD998" s="182" t="str">
        <f t="shared" si="595"/>
        <v/>
      </c>
      <c r="BE998" s="182" t="str">
        <f t="shared" si="596"/>
        <v/>
      </c>
      <c r="BF998" s="182" t="str">
        <f t="shared" si="597"/>
        <v/>
      </c>
      <c r="BG998" s="182" t="str">
        <f t="shared" si="598"/>
        <v/>
      </c>
      <c r="BH998" s="182" t="str">
        <f t="shared" si="599"/>
        <v/>
      </c>
      <c r="BI998" s="182" t="str">
        <f t="shared" si="600"/>
        <v/>
      </c>
      <c r="BJ998" s="182" t="str">
        <f t="shared" si="601"/>
        <v/>
      </c>
      <c r="BK998" s="182" t="str">
        <f t="shared" si="602"/>
        <v/>
      </c>
      <c r="BL998" s="182" t="str">
        <f t="shared" si="603"/>
        <v/>
      </c>
      <c r="BM998" s="182" t="str">
        <f t="shared" si="604"/>
        <v/>
      </c>
      <c r="BN998" s="182" t="str">
        <f t="shared" si="605"/>
        <v/>
      </c>
      <c r="BO998" s="182" t="str">
        <f t="shared" si="606"/>
        <v/>
      </c>
      <c r="BP998" s="182" t="str">
        <f t="shared" si="607"/>
        <v/>
      </c>
      <c r="BQ998" s="182" t="str">
        <f t="shared" si="608"/>
        <v/>
      </c>
      <c r="BR998" s="182" t="str">
        <f t="shared" si="609"/>
        <v/>
      </c>
      <c r="BS998" s="182" t="str">
        <f t="shared" si="610"/>
        <v/>
      </c>
      <c r="BT998" s="182" t="str">
        <f t="shared" si="611"/>
        <v/>
      </c>
      <c r="BU998" s="183" t="str">
        <f t="shared" si="612"/>
        <v/>
      </c>
      <c r="BV998" s="184" t="str">
        <f>IF('Cálculos '!C1004="","",AVERAGE(AN998:BU998))</f>
        <v/>
      </c>
    </row>
    <row r="999" spans="2:74" ht="17.25" hidden="1" thickBot="1" x14ac:dyDescent="0.35">
      <c r="B999" s="165">
        <f t="shared" si="577"/>
        <v>997</v>
      </c>
      <c r="C999" s="171" t="str">
        <f>IF('Cálculos '!J1005="","",'Cálculos '!J1005)</f>
        <v/>
      </c>
      <c r="D999" s="172" t="str">
        <f>IF('Cálculos '!K1005="","",'Cálculos '!K1005)</f>
        <v/>
      </c>
      <c r="E999" s="172" t="str">
        <f>IF('Cálculos '!L1005="","",'Cálculos '!L1005)</f>
        <v/>
      </c>
      <c r="F999" s="172" t="str">
        <f>IF('Cálculos '!M1005="","",'Cálculos '!M1005)</f>
        <v/>
      </c>
      <c r="G999" s="172" t="str">
        <f>IF('Cálculos '!N1005="","",'Cálculos '!N1005)</f>
        <v/>
      </c>
      <c r="H999" s="172" t="str">
        <f>IF('Cálculos '!O1005="","",'Cálculos '!O1005)</f>
        <v/>
      </c>
      <c r="I999" s="172" t="str">
        <f>IF('Cálculos '!P1005="","",'Cálculos '!P1005)</f>
        <v/>
      </c>
      <c r="J999" s="172" t="str">
        <f>IF('Cálculos '!Q1005="","",'Cálculos '!Q1005)</f>
        <v/>
      </c>
      <c r="K999" s="172" t="str">
        <f>IF('Cálculos '!R1005="","",'Cálculos '!R1005)</f>
        <v/>
      </c>
      <c r="L999" s="172" t="str">
        <f>IF('Cálculos '!S1005="","",'Cálculos '!S1005)</f>
        <v/>
      </c>
      <c r="M999" s="172" t="str">
        <f>IF('Cálculos '!T1005="","",'Cálculos '!T1005)</f>
        <v/>
      </c>
      <c r="N999" s="172" t="str">
        <f>IF('Cálculos '!U1005="","",'Cálculos '!U1005)</f>
        <v/>
      </c>
      <c r="O999" s="172" t="str">
        <f>IF('Cálculos '!V1005="","",'Cálculos '!V1005)</f>
        <v/>
      </c>
      <c r="P999" s="172" t="str">
        <f>IF('Cálculos '!W1005="","",'Cálculos '!W1005)</f>
        <v/>
      </c>
      <c r="Q999" s="172" t="str">
        <f>IF('Cálculos '!X1005="","",'Cálculos '!X1005)</f>
        <v/>
      </c>
      <c r="R999" s="172" t="str">
        <f>IF('Cálculos '!Y1005="","",'Cálculos '!Y1005)</f>
        <v/>
      </c>
      <c r="S999" s="172" t="str">
        <f>IF('Cálculos '!Z1005="","",'Cálculos '!Z1005)</f>
        <v/>
      </c>
      <c r="T999" s="172" t="str">
        <f>IF('Cálculos '!AA1005="","",'Cálculos '!AA1005)</f>
        <v/>
      </c>
      <c r="U999" s="172" t="str">
        <f>IF('Cálculos '!AB1005="","",'Cálculos '!AB1005)</f>
        <v/>
      </c>
      <c r="V999" s="172" t="str">
        <f>IF('Cálculos '!AC1005="","",'Cálculos '!AC1005)</f>
        <v/>
      </c>
      <c r="W999" s="172" t="str">
        <f>IF('Cálculos '!AD1005="","",'Cálculos '!AD1005)</f>
        <v/>
      </c>
      <c r="X999" s="172" t="str">
        <f>IF('Cálculos '!AE1005="","",'Cálculos '!AE1005)</f>
        <v/>
      </c>
      <c r="Y999" s="172" t="str">
        <f>IF('Cálculos '!AF1005="","",'Cálculos '!AF1005)</f>
        <v/>
      </c>
      <c r="Z999" s="172" t="str">
        <f>IF('Cálculos '!AG1005="","",'Cálculos '!AG1005)</f>
        <v/>
      </c>
      <c r="AA999" s="172" t="str">
        <f>IF('Cálculos '!AH1005="","",'Cálculos '!AH1005)</f>
        <v/>
      </c>
      <c r="AB999" s="172" t="str">
        <f>IF('Cálculos '!AI1005="","",'Cálculos '!AI1005)</f>
        <v/>
      </c>
      <c r="AC999" s="172" t="str">
        <f>IF('Cálculos '!AJ1005="","",'Cálculos '!AJ1005)</f>
        <v/>
      </c>
      <c r="AD999" s="172" t="str">
        <f>IF('Cálculos '!AK1005="","",'Cálculos '!AK1005)</f>
        <v/>
      </c>
      <c r="AE999" s="172" t="str">
        <f>IF('Cálculos '!AL1005="","",'Cálculos '!AL1005)</f>
        <v/>
      </c>
      <c r="AF999" s="172" t="str">
        <f>IF('Cálculos '!AM1005="","",'Cálculos '!AM1005)</f>
        <v/>
      </c>
      <c r="AG999" s="172" t="str">
        <f>IF('Cálculos '!AN1005="","",'Cálculos '!AN1005)</f>
        <v/>
      </c>
      <c r="AH999" s="172" t="str">
        <f>IF('Cálculos '!AO1005="","",'Cálculos '!AO1005)</f>
        <v/>
      </c>
      <c r="AI999" s="172" t="str">
        <f>IF('Cálculos '!AP1005="","",'Cálculos '!AP1005)</f>
        <v/>
      </c>
      <c r="AJ999" s="443" t="str">
        <f>IF('Cálculos '!AQ1005="","",'Cálculos '!AQ1005)</f>
        <v/>
      </c>
      <c r="AK999" s="446" t="str">
        <f>IF('Cálculos '!D1005="","",AVERAGE(C999:AJ999))</f>
        <v/>
      </c>
      <c r="AM999" s="181">
        <f t="shared" si="578"/>
        <v>997</v>
      </c>
      <c r="AN999" s="284" t="str">
        <f t="shared" si="579"/>
        <v/>
      </c>
      <c r="AO999" s="285" t="str">
        <f t="shared" si="580"/>
        <v/>
      </c>
      <c r="AP999" s="285" t="str">
        <f t="shared" si="581"/>
        <v/>
      </c>
      <c r="AQ999" s="285" t="str">
        <f t="shared" si="582"/>
        <v/>
      </c>
      <c r="AR999" s="182" t="str">
        <f t="shared" si="583"/>
        <v/>
      </c>
      <c r="AS999" s="182" t="str">
        <f t="shared" si="584"/>
        <v/>
      </c>
      <c r="AT999" s="182" t="str">
        <f t="shared" si="585"/>
        <v/>
      </c>
      <c r="AU999" s="182" t="str">
        <f t="shared" si="586"/>
        <v/>
      </c>
      <c r="AV999" s="182" t="str">
        <f t="shared" si="587"/>
        <v/>
      </c>
      <c r="AW999" s="182" t="str">
        <f t="shared" si="588"/>
        <v/>
      </c>
      <c r="AX999" s="182" t="str">
        <f t="shared" si="589"/>
        <v/>
      </c>
      <c r="AY999" s="182" t="str">
        <f t="shared" si="590"/>
        <v/>
      </c>
      <c r="AZ999" s="182" t="str">
        <f t="shared" si="591"/>
        <v/>
      </c>
      <c r="BA999" s="182" t="str">
        <f t="shared" si="592"/>
        <v/>
      </c>
      <c r="BB999" s="182" t="str">
        <f t="shared" si="593"/>
        <v/>
      </c>
      <c r="BC999" s="182" t="str">
        <f t="shared" si="594"/>
        <v/>
      </c>
      <c r="BD999" s="182" t="str">
        <f t="shared" si="595"/>
        <v/>
      </c>
      <c r="BE999" s="182" t="str">
        <f t="shared" si="596"/>
        <v/>
      </c>
      <c r="BF999" s="182" t="str">
        <f t="shared" si="597"/>
        <v/>
      </c>
      <c r="BG999" s="182" t="str">
        <f t="shared" si="598"/>
        <v/>
      </c>
      <c r="BH999" s="182" t="str">
        <f t="shared" si="599"/>
        <v/>
      </c>
      <c r="BI999" s="182" t="str">
        <f t="shared" si="600"/>
        <v/>
      </c>
      <c r="BJ999" s="182" t="str">
        <f t="shared" si="601"/>
        <v/>
      </c>
      <c r="BK999" s="182" t="str">
        <f t="shared" si="602"/>
        <v/>
      </c>
      <c r="BL999" s="182" t="str">
        <f t="shared" si="603"/>
        <v/>
      </c>
      <c r="BM999" s="182" t="str">
        <f t="shared" si="604"/>
        <v/>
      </c>
      <c r="BN999" s="182" t="str">
        <f t="shared" si="605"/>
        <v/>
      </c>
      <c r="BO999" s="182" t="str">
        <f t="shared" si="606"/>
        <v/>
      </c>
      <c r="BP999" s="182" t="str">
        <f t="shared" si="607"/>
        <v/>
      </c>
      <c r="BQ999" s="182" t="str">
        <f t="shared" si="608"/>
        <v/>
      </c>
      <c r="BR999" s="182" t="str">
        <f t="shared" si="609"/>
        <v/>
      </c>
      <c r="BS999" s="182" t="str">
        <f t="shared" si="610"/>
        <v/>
      </c>
      <c r="BT999" s="182" t="str">
        <f t="shared" si="611"/>
        <v/>
      </c>
      <c r="BU999" s="183" t="str">
        <f t="shared" si="612"/>
        <v/>
      </c>
      <c r="BV999" s="184" t="str">
        <f>IF('Cálculos '!C1005="","",AVERAGE(AN999:BU999))</f>
        <v/>
      </c>
    </row>
    <row r="1000" spans="2:74" ht="17.25" hidden="1" thickBot="1" x14ac:dyDescent="0.35">
      <c r="B1000" s="165">
        <f t="shared" si="577"/>
        <v>998</v>
      </c>
      <c r="C1000" s="171" t="str">
        <f>IF('Cálculos '!J1006="","",'Cálculos '!J1006)</f>
        <v/>
      </c>
      <c r="D1000" s="172" t="str">
        <f>IF('Cálculos '!K1006="","",'Cálculos '!K1006)</f>
        <v/>
      </c>
      <c r="E1000" s="172" t="str">
        <f>IF('Cálculos '!L1006="","",'Cálculos '!L1006)</f>
        <v/>
      </c>
      <c r="F1000" s="172" t="str">
        <f>IF('Cálculos '!M1006="","",'Cálculos '!M1006)</f>
        <v/>
      </c>
      <c r="G1000" s="172" t="str">
        <f>IF('Cálculos '!N1006="","",'Cálculos '!N1006)</f>
        <v/>
      </c>
      <c r="H1000" s="172" t="str">
        <f>IF('Cálculos '!O1006="","",'Cálculos '!O1006)</f>
        <v/>
      </c>
      <c r="I1000" s="172" t="str">
        <f>IF('Cálculos '!P1006="","",'Cálculos '!P1006)</f>
        <v/>
      </c>
      <c r="J1000" s="172" t="str">
        <f>IF('Cálculos '!Q1006="","",'Cálculos '!Q1006)</f>
        <v/>
      </c>
      <c r="K1000" s="172" t="str">
        <f>IF('Cálculos '!R1006="","",'Cálculos '!R1006)</f>
        <v/>
      </c>
      <c r="L1000" s="172" t="str">
        <f>IF('Cálculos '!S1006="","",'Cálculos '!S1006)</f>
        <v/>
      </c>
      <c r="M1000" s="172" t="str">
        <f>IF('Cálculos '!T1006="","",'Cálculos '!T1006)</f>
        <v/>
      </c>
      <c r="N1000" s="172" t="str">
        <f>IF('Cálculos '!U1006="","",'Cálculos '!U1006)</f>
        <v/>
      </c>
      <c r="O1000" s="172" t="str">
        <f>IF('Cálculos '!V1006="","",'Cálculos '!V1006)</f>
        <v/>
      </c>
      <c r="P1000" s="172" t="str">
        <f>IF('Cálculos '!W1006="","",'Cálculos '!W1006)</f>
        <v/>
      </c>
      <c r="Q1000" s="172" t="str">
        <f>IF('Cálculos '!X1006="","",'Cálculos '!X1006)</f>
        <v/>
      </c>
      <c r="R1000" s="172" t="str">
        <f>IF('Cálculos '!Y1006="","",'Cálculos '!Y1006)</f>
        <v/>
      </c>
      <c r="S1000" s="172" t="str">
        <f>IF('Cálculos '!Z1006="","",'Cálculos '!Z1006)</f>
        <v/>
      </c>
      <c r="T1000" s="172" t="str">
        <f>IF('Cálculos '!AA1006="","",'Cálculos '!AA1006)</f>
        <v/>
      </c>
      <c r="U1000" s="172" t="str">
        <f>IF('Cálculos '!AB1006="","",'Cálculos '!AB1006)</f>
        <v/>
      </c>
      <c r="V1000" s="172" t="str">
        <f>IF('Cálculos '!AC1006="","",'Cálculos '!AC1006)</f>
        <v/>
      </c>
      <c r="W1000" s="172" t="str">
        <f>IF('Cálculos '!AD1006="","",'Cálculos '!AD1006)</f>
        <v/>
      </c>
      <c r="X1000" s="172" t="str">
        <f>IF('Cálculos '!AE1006="","",'Cálculos '!AE1006)</f>
        <v/>
      </c>
      <c r="Y1000" s="172" t="str">
        <f>IF('Cálculos '!AF1006="","",'Cálculos '!AF1006)</f>
        <v/>
      </c>
      <c r="Z1000" s="172" t="str">
        <f>IF('Cálculos '!AG1006="","",'Cálculos '!AG1006)</f>
        <v/>
      </c>
      <c r="AA1000" s="172" t="str">
        <f>IF('Cálculos '!AH1006="","",'Cálculos '!AH1006)</f>
        <v/>
      </c>
      <c r="AB1000" s="172" t="str">
        <f>IF('Cálculos '!AI1006="","",'Cálculos '!AI1006)</f>
        <v/>
      </c>
      <c r="AC1000" s="172" t="str">
        <f>IF('Cálculos '!AJ1006="","",'Cálculos '!AJ1006)</f>
        <v/>
      </c>
      <c r="AD1000" s="172" t="str">
        <f>IF('Cálculos '!AK1006="","",'Cálculos '!AK1006)</f>
        <v/>
      </c>
      <c r="AE1000" s="172" t="str">
        <f>IF('Cálculos '!AL1006="","",'Cálculos '!AL1006)</f>
        <v/>
      </c>
      <c r="AF1000" s="172" t="str">
        <f>IF('Cálculos '!AM1006="","",'Cálculos '!AM1006)</f>
        <v/>
      </c>
      <c r="AG1000" s="172" t="str">
        <f>IF('Cálculos '!AN1006="","",'Cálculos '!AN1006)</f>
        <v/>
      </c>
      <c r="AH1000" s="172" t="str">
        <f>IF('Cálculos '!AO1006="","",'Cálculos '!AO1006)</f>
        <v/>
      </c>
      <c r="AI1000" s="172" t="str">
        <f>IF('Cálculos '!AP1006="","",'Cálculos '!AP1006)</f>
        <v/>
      </c>
      <c r="AJ1000" s="443" t="str">
        <f>IF('Cálculos '!AQ1006="","",'Cálculos '!AQ1006)</f>
        <v/>
      </c>
      <c r="AK1000" s="446" t="str">
        <f>IF('Cálculos '!D1006="","",AVERAGE(C1000:AJ1000))</f>
        <v/>
      </c>
      <c r="AM1000" s="181">
        <f t="shared" si="578"/>
        <v>998</v>
      </c>
      <c r="AN1000" s="284" t="str">
        <f t="shared" si="579"/>
        <v/>
      </c>
      <c r="AO1000" s="285" t="str">
        <f t="shared" si="580"/>
        <v/>
      </c>
      <c r="AP1000" s="285" t="str">
        <f t="shared" si="581"/>
        <v/>
      </c>
      <c r="AQ1000" s="285" t="str">
        <f t="shared" si="582"/>
        <v/>
      </c>
      <c r="AR1000" s="182" t="str">
        <f t="shared" si="583"/>
        <v/>
      </c>
      <c r="AS1000" s="182" t="str">
        <f t="shared" si="584"/>
        <v/>
      </c>
      <c r="AT1000" s="182" t="str">
        <f t="shared" si="585"/>
        <v/>
      </c>
      <c r="AU1000" s="182" t="str">
        <f t="shared" si="586"/>
        <v/>
      </c>
      <c r="AV1000" s="182" t="str">
        <f t="shared" si="587"/>
        <v/>
      </c>
      <c r="AW1000" s="182" t="str">
        <f t="shared" si="588"/>
        <v/>
      </c>
      <c r="AX1000" s="182" t="str">
        <f t="shared" si="589"/>
        <v/>
      </c>
      <c r="AY1000" s="182" t="str">
        <f t="shared" si="590"/>
        <v/>
      </c>
      <c r="AZ1000" s="182" t="str">
        <f t="shared" si="591"/>
        <v/>
      </c>
      <c r="BA1000" s="182" t="str">
        <f t="shared" si="592"/>
        <v/>
      </c>
      <c r="BB1000" s="182" t="str">
        <f t="shared" si="593"/>
        <v/>
      </c>
      <c r="BC1000" s="182" t="str">
        <f t="shared" si="594"/>
        <v/>
      </c>
      <c r="BD1000" s="182" t="str">
        <f t="shared" si="595"/>
        <v/>
      </c>
      <c r="BE1000" s="182" t="str">
        <f t="shared" si="596"/>
        <v/>
      </c>
      <c r="BF1000" s="182" t="str">
        <f t="shared" si="597"/>
        <v/>
      </c>
      <c r="BG1000" s="182" t="str">
        <f t="shared" si="598"/>
        <v/>
      </c>
      <c r="BH1000" s="182" t="str">
        <f t="shared" si="599"/>
        <v/>
      </c>
      <c r="BI1000" s="182" t="str">
        <f t="shared" si="600"/>
        <v/>
      </c>
      <c r="BJ1000" s="182" t="str">
        <f t="shared" si="601"/>
        <v/>
      </c>
      <c r="BK1000" s="182" t="str">
        <f t="shared" si="602"/>
        <v/>
      </c>
      <c r="BL1000" s="182" t="str">
        <f t="shared" si="603"/>
        <v/>
      </c>
      <c r="BM1000" s="182" t="str">
        <f t="shared" si="604"/>
        <v/>
      </c>
      <c r="BN1000" s="182" t="str">
        <f t="shared" si="605"/>
        <v/>
      </c>
      <c r="BO1000" s="182" t="str">
        <f t="shared" si="606"/>
        <v/>
      </c>
      <c r="BP1000" s="182" t="str">
        <f t="shared" si="607"/>
        <v/>
      </c>
      <c r="BQ1000" s="182" t="str">
        <f t="shared" si="608"/>
        <v/>
      </c>
      <c r="BR1000" s="182" t="str">
        <f t="shared" si="609"/>
        <v/>
      </c>
      <c r="BS1000" s="182" t="str">
        <f t="shared" si="610"/>
        <v/>
      </c>
      <c r="BT1000" s="182" t="str">
        <f t="shared" si="611"/>
        <v/>
      </c>
      <c r="BU1000" s="183" t="str">
        <f t="shared" si="612"/>
        <v/>
      </c>
      <c r="BV1000" s="184" t="str">
        <f>IF('Cálculos '!C1006="","",AVERAGE(AN1000:BU1000))</f>
        <v/>
      </c>
    </row>
    <row r="1001" spans="2:74" ht="17.25" hidden="1" thickBot="1" x14ac:dyDescent="0.35">
      <c r="B1001" s="165">
        <f t="shared" si="577"/>
        <v>999</v>
      </c>
      <c r="C1001" s="171" t="str">
        <f>IF('Cálculos '!J1007="","",'Cálculos '!J1007)</f>
        <v/>
      </c>
      <c r="D1001" s="172" t="str">
        <f>IF('Cálculos '!K1007="","",'Cálculos '!K1007)</f>
        <v/>
      </c>
      <c r="E1001" s="172" t="str">
        <f>IF('Cálculos '!L1007="","",'Cálculos '!L1007)</f>
        <v/>
      </c>
      <c r="F1001" s="172" t="str">
        <f>IF('Cálculos '!M1007="","",'Cálculos '!M1007)</f>
        <v/>
      </c>
      <c r="G1001" s="172" t="str">
        <f>IF('Cálculos '!N1007="","",'Cálculos '!N1007)</f>
        <v/>
      </c>
      <c r="H1001" s="172" t="str">
        <f>IF('Cálculos '!O1007="","",'Cálculos '!O1007)</f>
        <v/>
      </c>
      <c r="I1001" s="172" t="str">
        <f>IF('Cálculos '!P1007="","",'Cálculos '!P1007)</f>
        <v/>
      </c>
      <c r="J1001" s="172" t="str">
        <f>IF('Cálculos '!Q1007="","",'Cálculos '!Q1007)</f>
        <v/>
      </c>
      <c r="K1001" s="172" t="str">
        <f>IF('Cálculos '!R1007="","",'Cálculos '!R1007)</f>
        <v/>
      </c>
      <c r="L1001" s="172" t="str">
        <f>IF('Cálculos '!S1007="","",'Cálculos '!S1007)</f>
        <v/>
      </c>
      <c r="M1001" s="172" t="str">
        <f>IF('Cálculos '!T1007="","",'Cálculos '!T1007)</f>
        <v/>
      </c>
      <c r="N1001" s="172" t="str">
        <f>IF('Cálculos '!U1007="","",'Cálculos '!U1007)</f>
        <v/>
      </c>
      <c r="O1001" s="172" t="str">
        <f>IF('Cálculos '!V1007="","",'Cálculos '!V1007)</f>
        <v/>
      </c>
      <c r="P1001" s="172" t="str">
        <f>IF('Cálculos '!W1007="","",'Cálculos '!W1007)</f>
        <v/>
      </c>
      <c r="Q1001" s="172" t="str">
        <f>IF('Cálculos '!X1007="","",'Cálculos '!X1007)</f>
        <v/>
      </c>
      <c r="R1001" s="172" t="str">
        <f>IF('Cálculos '!Y1007="","",'Cálculos '!Y1007)</f>
        <v/>
      </c>
      <c r="S1001" s="172" t="str">
        <f>IF('Cálculos '!Z1007="","",'Cálculos '!Z1007)</f>
        <v/>
      </c>
      <c r="T1001" s="172" t="str">
        <f>IF('Cálculos '!AA1007="","",'Cálculos '!AA1007)</f>
        <v/>
      </c>
      <c r="U1001" s="172" t="str">
        <f>IF('Cálculos '!AB1007="","",'Cálculos '!AB1007)</f>
        <v/>
      </c>
      <c r="V1001" s="172" t="str">
        <f>IF('Cálculos '!AC1007="","",'Cálculos '!AC1007)</f>
        <v/>
      </c>
      <c r="W1001" s="172" t="str">
        <f>IF('Cálculos '!AD1007="","",'Cálculos '!AD1007)</f>
        <v/>
      </c>
      <c r="X1001" s="172" t="str">
        <f>IF('Cálculos '!AE1007="","",'Cálculos '!AE1007)</f>
        <v/>
      </c>
      <c r="Y1001" s="172" t="str">
        <f>IF('Cálculos '!AF1007="","",'Cálculos '!AF1007)</f>
        <v/>
      </c>
      <c r="Z1001" s="172" t="str">
        <f>IF('Cálculos '!AG1007="","",'Cálculos '!AG1007)</f>
        <v/>
      </c>
      <c r="AA1001" s="172" t="str">
        <f>IF('Cálculos '!AH1007="","",'Cálculos '!AH1007)</f>
        <v/>
      </c>
      <c r="AB1001" s="172" t="str">
        <f>IF('Cálculos '!AI1007="","",'Cálculos '!AI1007)</f>
        <v/>
      </c>
      <c r="AC1001" s="172" t="str">
        <f>IF('Cálculos '!AJ1007="","",'Cálculos '!AJ1007)</f>
        <v/>
      </c>
      <c r="AD1001" s="172" t="str">
        <f>IF('Cálculos '!AK1007="","",'Cálculos '!AK1007)</f>
        <v/>
      </c>
      <c r="AE1001" s="172" t="str">
        <f>IF('Cálculos '!AL1007="","",'Cálculos '!AL1007)</f>
        <v/>
      </c>
      <c r="AF1001" s="172" t="str">
        <f>IF('Cálculos '!AM1007="","",'Cálculos '!AM1007)</f>
        <v/>
      </c>
      <c r="AG1001" s="172" t="str">
        <f>IF('Cálculos '!AN1007="","",'Cálculos '!AN1007)</f>
        <v/>
      </c>
      <c r="AH1001" s="172" t="str">
        <f>IF('Cálculos '!AO1007="","",'Cálculos '!AO1007)</f>
        <v/>
      </c>
      <c r="AI1001" s="172" t="str">
        <f>IF('Cálculos '!AP1007="","",'Cálculos '!AP1007)</f>
        <v/>
      </c>
      <c r="AJ1001" s="443" t="str">
        <f>IF('Cálculos '!AQ1007="","",'Cálculos '!AQ1007)</f>
        <v/>
      </c>
      <c r="AK1001" s="446" t="str">
        <f>IF('Cálculos '!D1007="","",AVERAGE(C1001:AJ1001))</f>
        <v/>
      </c>
      <c r="AM1001" s="181">
        <f t="shared" si="578"/>
        <v>999</v>
      </c>
      <c r="AN1001" s="284" t="str">
        <f t="shared" si="579"/>
        <v/>
      </c>
      <c r="AO1001" s="285" t="str">
        <f t="shared" si="580"/>
        <v/>
      </c>
      <c r="AP1001" s="285" t="str">
        <f t="shared" si="581"/>
        <v/>
      </c>
      <c r="AQ1001" s="285" t="str">
        <f t="shared" si="582"/>
        <v/>
      </c>
      <c r="AR1001" s="182" t="str">
        <f t="shared" si="583"/>
        <v/>
      </c>
      <c r="AS1001" s="182" t="str">
        <f t="shared" si="584"/>
        <v/>
      </c>
      <c r="AT1001" s="182" t="str">
        <f t="shared" si="585"/>
        <v/>
      </c>
      <c r="AU1001" s="182" t="str">
        <f t="shared" si="586"/>
        <v/>
      </c>
      <c r="AV1001" s="182" t="str">
        <f t="shared" si="587"/>
        <v/>
      </c>
      <c r="AW1001" s="182" t="str">
        <f t="shared" si="588"/>
        <v/>
      </c>
      <c r="AX1001" s="182" t="str">
        <f t="shared" si="589"/>
        <v/>
      </c>
      <c r="AY1001" s="182" t="str">
        <f t="shared" si="590"/>
        <v/>
      </c>
      <c r="AZ1001" s="182" t="str">
        <f t="shared" si="591"/>
        <v/>
      </c>
      <c r="BA1001" s="182" t="str">
        <f t="shared" si="592"/>
        <v/>
      </c>
      <c r="BB1001" s="182" t="str">
        <f t="shared" si="593"/>
        <v/>
      </c>
      <c r="BC1001" s="182" t="str">
        <f t="shared" si="594"/>
        <v/>
      </c>
      <c r="BD1001" s="182" t="str">
        <f t="shared" si="595"/>
        <v/>
      </c>
      <c r="BE1001" s="182" t="str">
        <f t="shared" si="596"/>
        <v/>
      </c>
      <c r="BF1001" s="182" t="str">
        <f t="shared" si="597"/>
        <v/>
      </c>
      <c r="BG1001" s="182" t="str">
        <f t="shared" si="598"/>
        <v/>
      </c>
      <c r="BH1001" s="182" t="str">
        <f t="shared" si="599"/>
        <v/>
      </c>
      <c r="BI1001" s="182" t="str">
        <f t="shared" si="600"/>
        <v/>
      </c>
      <c r="BJ1001" s="182" t="str">
        <f t="shared" si="601"/>
        <v/>
      </c>
      <c r="BK1001" s="182" t="str">
        <f t="shared" si="602"/>
        <v/>
      </c>
      <c r="BL1001" s="182" t="str">
        <f t="shared" si="603"/>
        <v/>
      </c>
      <c r="BM1001" s="182" t="str">
        <f t="shared" si="604"/>
        <v/>
      </c>
      <c r="BN1001" s="182" t="str">
        <f t="shared" si="605"/>
        <v/>
      </c>
      <c r="BO1001" s="182" t="str">
        <f t="shared" si="606"/>
        <v/>
      </c>
      <c r="BP1001" s="182" t="str">
        <f t="shared" si="607"/>
        <v/>
      </c>
      <c r="BQ1001" s="182" t="str">
        <f t="shared" si="608"/>
        <v/>
      </c>
      <c r="BR1001" s="182" t="str">
        <f t="shared" si="609"/>
        <v/>
      </c>
      <c r="BS1001" s="182" t="str">
        <f t="shared" si="610"/>
        <v/>
      </c>
      <c r="BT1001" s="182" t="str">
        <f t="shared" si="611"/>
        <v/>
      </c>
      <c r="BU1001" s="183" t="str">
        <f t="shared" si="612"/>
        <v/>
      </c>
      <c r="BV1001" s="184" t="str">
        <f>IF('Cálculos '!C1007="","",AVERAGE(AN1001:BU1001))</f>
        <v/>
      </c>
    </row>
    <row r="1002" spans="2:74" ht="17.25" hidden="1" thickBot="1" x14ac:dyDescent="0.35">
      <c r="B1002" s="165">
        <f t="shared" si="39"/>
        <v>1000</v>
      </c>
      <c r="C1002" s="171" t="str">
        <f>IF('Cálculos '!J1008="","",'Cálculos '!J1008)</f>
        <v/>
      </c>
      <c r="D1002" s="172" t="str">
        <f>IF('Cálculos '!K1008="","",'Cálculos '!K1008)</f>
        <v/>
      </c>
      <c r="E1002" s="172" t="str">
        <f>IF('Cálculos '!L1008="","",'Cálculos '!L1008)</f>
        <v/>
      </c>
      <c r="F1002" s="172" t="str">
        <f>IF('Cálculos '!M1008="","",'Cálculos '!M1008)</f>
        <v/>
      </c>
      <c r="G1002" s="172" t="str">
        <f>IF('Cálculos '!N1008="","",'Cálculos '!N1008)</f>
        <v/>
      </c>
      <c r="H1002" s="172" t="str">
        <f>IF('Cálculos '!O1008="","",'Cálculos '!O1008)</f>
        <v/>
      </c>
      <c r="I1002" s="172" t="str">
        <f>IF('Cálculos '!P1008="","",'Cálculos '!P1008)</f>
        <v/>
      </c>
      <c r="J1002" s="172" t="str">
        <f>IF('Cálculos '!Q1008="","",'Cálculos '!Q1008)</f>
        <v/>
      </c>
      <c r="K1002" s="172" t="str">
        <f>IF('Cálculos '!R1008="","",'Cálculos '!R1008)</f>
        <v/>
      </c>
      <c r="L1002" s="172" t="str">
        <f>IF('Cálculos '!S1008="","",'Cálculos '!S1008)</f>
        <v/>
      </c>
      <c r="M1002" s="172" t="str">
        <f>IF('Cálculos '!T1008="","",'Cálculos '!T1008)</f>
        <v/>
      </c>
      <c r="N1002" s="172" t="str">
        <f>IF('Cálculos '!U1008="","",'Cálculos '!U1008)</f>
        <v/>
      </c>
      <c r="O1002" s="172" t="str">
        <f>IF('Cálculos '!V1008="","",'Cálculos '!V1008)</f>
        <v/>
      </c>
      <c r="P1002" s="172" t="str">
        <f>IF('Cálculos '!W1008="","",'Cálculos '!W1008)</f>
        <v/>
      </c>
      <c r="Q1002" s="172" t="str">
        <f>IF('Cálculos '!X1008="","",'Cálculos '!X1008)</f>
        <v/>
      </c>
      <c r="R1002" s="172" t="str">
        <f>IF('Cálculos '!Y1008="","",'Cálculos '!Y1008)</f>
        <v/>
      </c>
      <c r="S1002" s="172" t="str">
        <f>IF('Cálculos '!Z1008="","",'Cálculos '!Z1008)</f>
        <v/>
      </c>
      <c r="T1002" s="172" t="str">
        <f>IF('Cálculos '!AA1008="","",'Cálculos '!AA1008)</f>
        <v/>
      </c>
      <c r="U1002" s="172" t="str">
        <f>IF('Cálculos '!AB1008="","",'Cálculos '!AB1008)</f>
        <v/>
      </c>
      <c r="V1002" s="172" t="str">
        <f>IF('Cálculos '!AC1008="","",'Cálculos '!AC1008)</f>
        <v/>
      </c>
      <c r="W1002" s="172" t="str">
        <f>IF('Cálculos '!AD1008="","",'Cálculos '!AD1008)</f>
        <v/>
      </c>
      <c r="X1002" s="172" t="str">
        <f>IF('Cálculos '!AE1008="","",'Cálculos '!AE1008)</f>
        <v/>
      </c>
      <c r="Y1002" s="172" t="str">
        <f>IF('Cálculos '!AF1008="","",'Cálculos '!AF1008)</f>
        <v/>
      </c>
      <c r="Z1002" s="172" t="str">
        <f>IF('Cálculos '!AG1008="","",'Cálculos '!AG1008)</f>
        <v/>
      </c>
      <c r="AA1002" s="172" t="str">
        <f>IF('Cálculos '!AH1008="","",'Cálculos '!AH1008)</f>
        <v/>
      </c>
      <c r="AB1002" s="172" t="str">
        <f>IF('Cálculos '!AI1008="","",'Cálculos '!AI1008)</f>
        <v/>
      </c>
      <c r="AC1002" s="172" t="str">
        <f>IF('Cálculos '!AJ1008="","",'Cálculos '!AJ1008)</f>
        <v/>
      </c>
      <c r="AD1002" s="172" t="str">
        <f>IF('Cálculos '!AK1008="","",'Cálculos '!AK1008)</f>
        <v/>
      </c>
      <c r="AE1002" s="172" t="str">
        <f>IF('Cálculos '!AL1008="","",'Cálculos '!AL1008)</f>
        <v/>
      </c>
      <c r="AF1002" s="172" t="str">
        <f>IF('Cálculos '!AM1008="","",'Cálculos '!AM1008)</f>
        <v/>
      </c>
      <c r="AG1002" s="172" t="str">
        <f>IF('Cálculos '!AN1008="","",'Cálculos '!AN1008)</f>
        <v/>
      </c>
      <c r="AH1002" s="172" t="str">
        <f>IF('Cálculos '!AO1008="","",'Cálculos '!AO1008)</f>
        <v/>
      </c>
      <c r="AI1002" s="172" t="str">
        <f>IF('Cálculos '!AP1008="","",'Cálculos '!AP1008)</f>
        <v/>
      </c>
      <c r="AJ1002" s="443" t="str">
        <f>IF('Cálculos '!AQ1008="","",'Cálculos '!AQ1008)</f>
        <v/>
      </c>
      <c r="AK1002" s="446" t="str">
        <f>IF('Cálculos '!D1008="","",AVERAGE(C1002:AJ1002))</f>
        <v/>
      </c>
      <c r="AM1002" s="181">
        <f t="shared" si="578"/>
        <v>1000</v>
      </c>
      <c r="AN1002" s="284" t="str">
        <f t="shared" si="579"/>
        <v/>
      </c>
      <c r="AO1002" s="285" t="str">
        <f t="shared" si="580"/>
        <v/>
      </c>
      <c r="AP1002" s="285" t="str">
        <f t="shared" si="581"/>
        <v/>
      </c>
      <c r="AQ1002" s="285" t="str">
        <f t="shared" si="582"/>
        <v/>
      </c>
      <c r="AR1002" s="182" t="str">
        <f t="shared" si="583"/>
        <v/>
      </c>
      <c r="AS1002" s="182" t="str">
        <f t="shared" si="584"/>
        <v/>
      </c>
      <c r="AT1002" s="182" t="str">
        <f t="shared" si="585"/>
        <v/>
      </c>
      <c r="AU1002" s="182" t="str">
        <f t="shared" si="586"/>
        <v/>
      </c>
      <c r="AV1002" s="182" t="str">
        <f t="shared" si="587"/>
        <v/>
      </c>
      <c r="AW1002" s="182" t="str">
        <f t="shared" si="588"/>
        <v/>
      </c>
      <c r="AX1002" s="182" t="str">
        <f t="shared" si="589"/>
        <v/>
      </c>
      <c r="AY1002" s="182" t="str">
        <f t="shared" si="590"/>
        <v/>
      </c>
      <c r="AZ1002" s="182" t="str">
        <f t="shared" si="591"/>
        <v/>
      </c>
      <c r="BA1002" s="182" t="str">
        <f t="shared" si="592"/>
        <v/>
      </c>
      <c r="BB1002" s="182" t="str">
        <f t="shared" si="593"/>
        <v/>
      </c>
      <c r="BC1002" s="182" t="str">
        <f t="shared" si="594"/>
        <v/>
      </c>
      <c r="BD1002" s="182" t="str">
        <f t="shared" si="595"/>
        <v/>
      </c>
      <c r="BE1002" s="182" t="str">
        <f t="shared" si="596"/>
        <v/>
      </c>
      <c r="BF1002" s="182" t="str">
        <f t="shared" si="597"/>
        <v/>
      </c>
      <c r="BG1002" s="182" t="str">
        <f t="shared" si="598"/>
        <v/>
      </c>
      <c r="BH1002" s="182" t="str">
        <f t="shared" si="599"/>
        <v/>
      </c>
      <c r="BI1002" s="182" t="str">
        <f t="shared" si="600"/>
        <v/>
      </c>
      <c r="BJ1002" s="182" t="str">
        <f t="shared" si="601"/>
        <v/>
      </c>
      <c r="BK1002" s="182" t="str">
        <f t="shared" si="602"/>
        <v/>
      </c>
      <c r="BL1002" s="182" t="str">
        <f t="shared" si="603"/>
        <v/>
      </c>
      <c r="BM1002" s="182" t="str">
        <f t="shared" si="604"/>
        <v/>
      </c>
      <c r="BN1002" s="182" t="str">
        <f t="shared" si="605"/>
        <v/>
      </c>
      <c r="BO1002" s="182" t="str">
        <f t="shared" si="606"/>
        <v/>
      </c>
      <c r="BP1002" s="182" t="str">
        <f t="shared" si="607"/>
        <v/>
      </c>
      <c r="BQ1002" s="182" t="str">
        <f t="shared" si="608"/>
        <v/>
      </c>
      <c r="BR1002" s="182" t="str">
        <f t="shared" si="609"/>
        <v/>
      </c>
      <c r="BS1002" s="182" t="str">
        <f t="shared" si="610"/>
        <v/>
      </c>
      <c r="BT1002" s="182" t="str">
        <f t="shared" si="611"/>
        <v/>
      </c>
      <c r="BU1002" s="183" t="str">
        <f t="shared" si="612"/>
        <v/>
      </c>
      <c r="BV1002" s="184" t="str">
        <f>IF('Cálculos '!C1008="","",AVERAGE(AN1002:BU1002))</f>
        <v/>
      </c>
    </row>
    <row r="1003" spans="2:74" ht="17.25" hidden="1" thickBot="1" x14ac:dyDescent="0.35">
      <c r="B1003" s="165">
        <f t="shared" si="39"/>
        <v>1001</v>
      </c>
      <c r="C1003" s="171" t="str">
        <f>IF('Cálculos '!J1009="","",'Cálculos '!J1009)</f>
        <v/>
      </c>
      <c r="D1003" s="172" t="str">
        <f>IF('Cálculos '!K1009="","",'Cálculos '!K1009)</f>
        <v/>
      </c>
      <c r="E1003" s="172" t="str">
        <f>IF('Cálculos '!L1009="","",'Cálculos '!L1009)</f>
        <v/>
      </c>
      <c r="F1003" s="172" t="str">
        <f>IF('Cálculos '!M1009="","",'Cálculos '!M1009)</f>
        <v/>
      </c>
      <c r="G1003" s="172" t="str">
        <f>IF('Cálculos '!N1009="","",'Cálculos '!N1009)</f>
        <v/>
      </c>
      <c r="H1003" s="172" t="str">
        <f>IF('Cálculos '!O1009="","",'Cálculos '!O1009)</f>
        <v/>
      </c>
      <c r="I1003" s="172" t="str">
        <f>IF('Cálculos '!P1009="","",'Cálculos '!P1009)</f>
        <v/>
      </c>
      <c r="J1003" s="172" t="str">
        <f>IF('Cálculos '!Q1009="","",'Cálculos '!Q1009)</f>
        <v/>
      </c>
      <c r="K1003" s="172" t="str">
        <f>IF('Cálculos '!R1009="","",'Cálculos '!R1009)</f>
        <v/>
      </c>
      <c r="L1003" s="172" t="str">
        <f>IF('Cálculos '!S1009="","",'Cálculos '!S1009)</f>
        <v/>
      </c>
      <c r="M1003" s="172" t="str">
        <f>IF('Cálculos '!T1009="","",'Cálculos '!T1009)</f>
        <v/>
      </c>
      <c r="N1003" s="172" t="str">
        <f>IF('Cálculos '!U1009="","",'Cálculos '!U1009)</f>
        <v/>
      </c>
      <c r="O1003" s="172" t="str">
        <f>IF('Cálculos '!V1009="","",'Cálculos '!V1009)</f>
        <v/>
      </c>
      <c r="P1003" s="172" t="str">
        <f>IF('Cálculos '!W1009="","",'Cálculos '!W1009)</f>
        <v/>
      </c>
      <c r="Q1003" s="172" t="str">
        <f>IF('Cálculos '!X1009="","",'Cálculos '!X1009)</f>
        <v/>
      </c>
      <c r="R1003" s="172" t="str">
        <f>IF('Cálculos '!Y1009="","",'Cálculos '!Y1009)</f>
        <v/>
      </c>
      <c r="S1003" s="172" t="str">
        <f>IF('Cálculos '!Z1009="","",'Cálculos '!Z1009)</f>
        <v/>
      </c>
      <c r="T1003" s="172" t="str">
        <f>IF('Cálculos '!AA1009="","",'Cálculos '!AA1009)</f>
        <v/>
      </c>
      <c r="U1003" s="172" t="str">
        <f>IF('Cálculos '!AB1009="","",'Cálculos '!AB1009)</f>
        <v/>
      </c>
      <c r="V1003" s="172" t="str">
        <f>IF('Cálculos '!AC1009="","",'Cálculos '!AC1009)</f>
        <v/>
      </c>
      <c r="W1003" s="172" t="str">
        <f>IF('Cálculos '!AD1009="","",'Cálculos '!AD1009)</f>
        <v/>
      </c>
      <c r="X1003" s="172" t="str">
        <f>IF('Cálculos '!AE1009="","",'Cálculos '!AE1009)</f>
        <v/>
      </c>
      <c r="Y1003" s="172" t="str">
        <f>IF('Cálculos '!AF1009="","",'Cálculos '!AF1009)</f>
        <v/>
      </c>
      <c r="Z1003" s="172" t="str">
        <f>IF('Cálculos '!AG1009="","",'Cálculos '!AG1009)</f>
        <v/>
      </c>
      <c r="AA1003" s="172" t="str">
        <f>IF('Cálculos '!AH1009="","",'Cálculos '!AH1009)</f>
        <v/>
      </c>
      <c r="AB1003" s="172" t="str">
        <f>IF('Cálculos '!AI1009="","",'Cálculos '!AI1009)</f>
        <v/>
      </c>
      <c r="AC1003" s="172" t="str">
        <f>IF('Cálculos '!AJ1009="","",'Cálculos '!AJ1009)</f>
        <v/>
      </c>
      <c r="AD1003" s="172" t="str">
        <f>IF('Cálculos '!AK1009="","",'Cálculos '!AK1009)</f>
        <v/>
      </c>
      <c r="AE1003" s="172" t="str">
        <f>IF('Cálculos '!AL1009="","",'Cálculos '!AL1009)</f>
        <v/>
      </c>
      <c r="AF1003" s="172" t="str">
        <f>IF('Cálculos '!AM1009="","",'Cálculos '!AM1009)</f>
        <v/>
      </c>
      <c r="AG1003" s="172" t="str">
        <f>IF('Cálculos '!AN1009="","",'Cálculos '!AN1009)</f>
        <v/>
      </c>
      <c r="AH1003" s="172" t="str">
        <f>IF('Cálculos '!AO1009="","",'Cálculos '!AO1009)</f>
        <v/>
      </c>
      <c r="AI1003" s="172" t="str">
        <f>IF('Cálculos '!AP1009="","",'Cálculos '!AP1009)</f>
        <v/>
      </c>
      <c r="AJ1003" s="443" t="str">
        <f>IF('Cálculos '!AQ1009="","",'Cálculos '!AQ1009)</f>
        <v/>
      </c>
      <c r="AK1003" s="446" t="str">
        <f>IF('Cálculos '!D1009="","",AVERAGE(C1003:AJ1003))</f>
        <v/>
      </c>
      <c r="AM1003" s="181">
        <f t="shared" si="578"/>
        <v>1001</v>
      </c>
      <c r="AN1003" s="284" t="str">
        <f t="shared" si="579"/>
        <v/>
      </c>
      <c r="AO1003" s="285" t="str">
        <f t="shared" si="580"/>
        <v/>
      </c>
      <c r="AP1003" s="285" t="str">
        <f t="shared" si="581"/>
        <v/>
      </c>
      <c r="AQ1003" s="285" t="str">
        <f t="shared" si="582"/>
        <v/>
      </c>
      <c r="AR1003" s="182" t="str">
        <f t="shared" si="583"/>
        <v/>
      </c>
      <c r="AS1003" s="182" t="str">
        <f t="shared" si="584"/>
        <v/>
      </c>
      <c r="AT1003" s="182" t="str">
        <f t="shared" si="585"/>
        <v/>
      </c>
      <c r="AU1003" s="182" t="str">
        <f t="shared" si="586"/>
        <v/>
      </c>
      <c r="AV1003" s="182" t="str">
        <f t="shared" si="587"/>
        <v/>
      </c>
      <c r="AW1003" s="182" t="str">
        <f t="shared" si="588"/>
        <v/>
      </c>
      <c r="AX1003" s="182" t="str">
        <f t="shared" si="589"/>
        <v/>
      </c>
      <c r="AY1003" s="182" t="str">
        <f t="shared" si="590"/>
        <v/>
      </c>
      <c r="AZ1003" s="182" t="str">
        <f t="shared" si="591"/>
        <v/>
      </c>
      <c r="BA1003" s="182" t="str">
        <f t="shared" si="592"/>
        <v/>
      </c>
      <c r="BB1003" s="182" t="str">
        <f t="shared" si="593"/>
        <v/>
      </c>
      <c r="BC1003" s="182" t="str">
        <f t="shared" si="594"/>
        <v/>
      </c>
      <c r="BD1003" s="182" t="str">
        <f t="shared" si="595"/>
        <v/>
      </c>
      <c r="BE1003" s="182" t="str">
        <f t="shared" si="596"/>
        <v/>
      </c>
      <c r="BF1003" s="182" t="str">
        <f t="shared" si="597"/>
        <v/>
      </c>
      <c r="BG1003" s="182" t="str">
        <f t="shared" si="598"/>
        <v/>
      </c>
      <c r="BH1003" s="182" t="str">
        <f t="shared" si="599"/>
        <v/>
      </c>
      <c r="BI1003" s="182" t="str">
        <f t="shared" si="600"/>
        <v/>
      </c>
      <c r="BJ1003" s="182" t="str">
        <f t="shared" si="601"/>
        <v/>
      </c>
      <c r="BK1003" s="182" t="str">
        <f t="shared" si="602"/>
        <v/>
      </c>
      <c r="BL1003" s="182" t="str">
        <f t="shared" si="603"/>
        <v/>
      </c>
      <c r="BM1003" s="182" t="str">
        <f t="shared" si="604"/>
        <v/>
      </c>
      <c r="BN1003" s="182" t="str">
        <f t="shared" si="605"/>
        <v/>
      </c>
      <c r="BO1003" s="182" t="str">
        <f t="shared" si="606"/>
        <v/>
      </c>
      <c r="BP1003" s="182" t="str">
        <f t="shared" si="607"/>
        <v/>
      </c>
      <c r="BQ1003" s="182" t="str">
        <f t="shared" si="608"/>
        <v/>
      </c>
      <c r="BR1003" s="182" t="str">
        <f t="shared" si="609"/>
        <v/>
      </c>
      <c r="BS1003" s="182" t="str">
        <f t="shared" si="610"/>
        <v/>
      </c>
      <c r="BT1003" s="182" t="str">
        <f t="shared" si="611"/>
        <v/>
      </c>
      <c r="BU1003" s="183" t="str">
        <f t="shared" si="612"/>
        <v/>
      </c>
      <c r="BV1003" s="184" t="str">
        <f>IF('Cálculos '!C1009="","",AVERAGE(AN1003:BU1003))</f>
        <v/>
      </c>
    </row>
    <row r="1004" spans="2:74" ht="17.25" hidden="1" thickBot="1" x14ac:dyDescent="0.35">
      <c r="B1004" s="165">
        <f t="shared" si="39"/>
        <v>1002</v>
      </c>
      <c r="C1004" s="171" t="str">
        <f>IF('Cálculos '!J1010="","",'Cálculos '!J1010)</f>
        <v/>
      </c>
      <c r="D1004" s="172" t="str">
        <f>IF('Cálculos '!K1010="","",'Cálculos '!K1010)</f>
        <v/>
      </c>
      <c r="E1004" s="172" t="str">
        <f>IF('Cálculos '!L1010="","",'Cálculos '!L1010)</f>
        <v/>
      </c>
      <c r="F1004" s="172" t="str">
        <f>IF('Cálculos '!M1010="","",'Cálculos '!M1010)</f>
        <v/>
      </c>
      <c r="G1004" s="172" t="str">
        <f>IF('Cálculos '!N1010="","",'Cálculos '!N1010)</f>
        <v/>
      </c>
      <c r="H1004" s="172" t="str">
        <f>IF('Cálculos '!O1010="","",'Cálculos '!O1010)</f>
        <v/>
      </c>
      <c r="I1004" s="172" t="str">
        <f>IF('Cálculos '!P1010="","",'Cálculos '!P1010)</f>
        <v/>
      </c>
      <c r="J1004" s="172" t="str">
        <f>IF('Cálculos '!Q1010="","",'Cálculos '!Q1010)</f>
        <v/>
      </c>
      <c r="K1004" s="172" t="str">
        <f>IF('Cálculos '!R1010="","",'Cálculos '!R1010)</f>
        <v/>
      </c>
      <c r="L1004" s="172" t="str">
        <f>IF('Cálculos '!S1010="","",'Cálculos '!S1010)</f>
        <v/>
      </c>
      <c r="M1004" s="172" t="str">
        <f>IF('Cálculos '!T1010="","",'Cálculos '!T1010)</f>
        <v/>
      </c>
      <c r="N1004" s="172" t="str">
        <f>IF('Cálculos '!U1010="","",'Cálculos '!U1010)</f>
        <v/>
      </c>
      <c r="O1004" s="172" t="str">
        <f>IF('Cálculos '!V1010="","",'Cálculos '!V1010)</f>
        <v/>
      </c>
      <c r="P1004" s="172" t="str">
        <f>IF('Cálculos '!W1010="","",'Cálculos '!W1010)</f>
        <v/>
      </c>
      <c r="Q1004" s="172" t="str">
        <f>IF('Cálculos '!X1010="","",'Cálculos '!X1010)</f>
        <v/>
      </c>
      <c r="R1004" s="172" t="str">
        <f>IF('Cálculos '!Y1010="","",'Cálculos '!Y1010)</f>
        <v/>
      </c>
      <c r="S1004" s="172" t="str">
        <f>IF('Cálculos '!Z1010="","",'Cálculos '!Z1010)</f>
        <v/>
      </c>
      <c r="T1004" s="172" t="str">
        <f>IF('Cálculos '!AA1010="","",'Cálculos '!AA1010)</f>
        <v/>
      </c>
      <c r="U1004" s="172" t="str">
        <f>IF('Cálculos '!AB1010="","",'Cálculos '!AB1010)</f>
        <v/>
      </c>
      <c r="V1004" s="172" t="str">
        <f>IF('Cálculos '!AC1010="","",'Cálculos '!AC1010)</f>
        <v/>
      </c>
      <c r="W1004" s="172" t="str">
        <f>IF('Cálculos '!AD1010="","",'Cálculos '!AD1010)</f>
        <v/>
      </c>
      <c r="X1004" s="172" t="str">
        <f>IF('Cálculos '!AE1010="","",'Cálculos '!AE1010)</f>
        <v/>
      </c>
      <c r="Y1004" s="172" t="str">
        <f>IF('Cálculos '!AF1010="","",'Cálculos '!AF1010)</f>
        <v/>
      </c>
      <c r="Z1004" s="172" t="str">
        <f>IF('Cálculos '!AG1010="","",'Cálculos '!AG1010)</f>
        <v/>
      </c>
      <c r="AA1004" s="172" t="str">
        <f>IF('Cálculos '!AH1010="","",'Cálculos '!AH1010)</f>
        <v/>
      </c>
      <c r="AB1004" s="172" t="str">
        <f>IF('Cálculos '!AI1010="","",'Cálculos '!AI1010)</f>
        <v/>
      </c>
      <c r="AC1004" s="172" t="str">
        <f>IF('Cálculos '!AJ1010="","",'Cálculos '!AJ1010)</f>
        <v/>
      </c>
      <c r="AD1004" s="172" t="str">
        <f>IF('Cálculos '!AK1010="","",'Cálculos '!AK1010)</f>
        <v/>
      </c>
      <c r="AE1004" s="172" t="str">
        <f>IF('Cálculos '!AL1010="","",'Cálculos '!AL1010)</f>
        <v/>
      </c>
      <c r="AF1004" s="172" t="str">
        <f>IF('Cálculos '!AM1010="","",'Cálculos '!AM1010)</f>
        <v/>
      </c>
      <c r="AG1004" s="172" t="str">
        <f>IF('Cálculos '!AN1010="","",'Cálculos '!AN1010)</f>
        <v/>
      </c>
      <c r="AH1004" s="172" t="str">
        <f>IF('Cálculos '!AO1010="","",'Cálculos '!AO1010)</f>
        <v/>
      </c>
      <c r="AI1004" s="172" t="str">
        <f>IF('Cálculos '!AP1010="","",'Cálculos '!AP1010)</f>
        <v/>
      </c>
      <c r="AJ1004" s="443" t="str">
        <f>IF('Cálculos '!AQ1010="","",'Cálculos '!AQ1010)</f>
        <v/>
      </c>
      <c r="AK1004" s="446" t="str">
        <f>IF('Cálculos '!D1010="","",AVERAGE(C1004:AJ1004))</f>
        <v/>
      </c>
      <c r="AM1004" s="181">
        <f t="shared" si="578"/>
        <v>1002</v>
      </c>
      <c r="AN1004" s="284" t="str">
        <f t="shared" si="579"/>
        <v/>
      </c>
      <c r="AO1004" s="285" t="str">
        <f t="shared" si="580"/>
        <v/>
      </c>
      <c r="AP1004" s="285" t="str">
        <f t="shared" si="581"/>
        <v/>
      </c>
      <c r="AQ1004" s="285" t="str">
        <f t="shared" si="582"/>
        <v/>
      </c>
      <c r="AR1004" s="182" t="str">
        <f t="shared" si="583"/>
        <v/>
      </c>
      <c r="AS1004" s="182" t="str">
        <f t="shared" si="584"/>
        <v/>
      </c>
      <c r="AT1004" s="182" t="str">
        <f t="shared" si="585"/>
        <v/>
      </c>
      <c r="AU1004" s="182" t="str">
        <f t="shared" si="586"/>
        <v/>
      </c>
      <c r="AV1004" s="182" t="str">
        <f t="shared" si="587"/>
        <v/>
      </c>
      <c r="AW1004" s="182" t="str">
        <f t="shared" si="588"/>
        <v/>
      </c>
      <c r="AX1004" s="182" t="str">
        <f t="shared" si="589"/>
        <v/>
      </c>
      <c r="AY1004" s="182" t="str">
        <f t="shared" si="590"/>
        <v/>
      </c>
      <c r="AZ1004" s="182" t="str">
        <f t="shared" si="591"/>
        <v/>
      </c>
      <c r="BA1004" s="182" t="str">
        <f t="shared" si="592"/>
        <v/>
      </c>
      <c r="BB1004" s="182" t="str">
        <f t="shared" si="593"/>
        <v/>
      </c>
      <c r="BC1004" s="182" t="str">
        <f t="shared" si="594"/>
        <v/>
      </c>
      <c r="BD1004" s="182" t="str">
        <f t="shared" si="595"/>
        <v/>
      </c>
      <c r="BE1004" s="182" t="str">
        <f t="shared" si="596"/>
        <v/>
      </c>
      <c r="BF1004" s="182" t="str">
        <f t="shared" si="597"/>
        <v/>
      </c>
      <c r="BG1004" s="182" t="str">
        <f t="shared" si="598"/>
        <v/>
      </c>
      <c r="BH1004" s="182" t="str">
        <f t="shared" si="599"/>
        <v/>
      </c>
      <c r="BI1004" s="182" t="str">
        <f t="shared" si="600"/>
        <v/>
      </c>
      <c r="BJ1004" s="182" t="str">
        <f t="shared" si="601"/>
        <v/>
      </c>
      <c r="BK1004" s="182" t="str">
        <f t="shared" si="602"/>
        <v/>
      </c>
      <c r="BL1004" s="182" t="str">
        <f t="shared" si="603"/>
        <v/>
      </c>
      <c r="BM1004" s="182" t="str">
        <f t="shared" si="604"/>
        <v/>
      </c>
      <c r="BN1004" s="182" t="str">
        <f t="shared" si="605"/>
        <v/>
      </c>
      <c r="BO1004" s="182" t="str">
        <f t="shared" si="606"/>
        <v/>
      </c>
      <c r="BP1004" s="182" t="str">
        <f t="shared" si="607"/>
        <v/>
      </c>
      <c r="BQ1004" s="182" t="str">
        <f t="shared" si="608"/>
        <v/>
      </c>
      <c r="BR1004" s="182" t="str">
        <f t="shared" si="609"/>
        <v/>
      </c>
      <c r="BS1004" s="182" t="str">
        <f t="shared" si="610"/>
        <v/>
      </c>
      <c r="BT1004" s="182" t="str">
        <f t="shared" si="611"/>
        <v/>
      </c>
      <c r="BU1004" s="183" t="str">
        <f t="shared" si="612"/>
        <v/>
      </c>
      <c r="BV1004" s="184" t="str">
        <f>IF('Cálculos '!C1010="","",AVERAGE(AN1004:BU1004))</f>
        <v/>
      </c>
    </row>
    <row r="1005" spans="2:74" ht="17.25" hidden="1" thickBot="1" x14ac:dyDescent="0.35">
      <c r="B1005" s="165">
        <f t="shared" si="39"/>
        <v>1003</v>
      </c>
      <c r="C1005" s="171" t="str">
        <f>IF('Cálculos '!J1011="","",'Cálculos '!J1011)</f>
        <v/>
      </c>
      <c r="D1005" s="172" t="str">
        <f>IF('Cálculos '!K1011="","",'Cálculos '!K1011)</f>
        <v/>
      </c>
      <c r="E1005" s="172" t="str">
        <f>IF('Cálculos '!L1011="","",'Cálculos '!L1011)</f>
        <v/>
      </c>
      <c r="F1005" s="172" t="str">
        <f>IF('Cálculos '!M1011="","",'Cálculos '!M1011)</f>
        <v/>
      </c>
      <c r="G1005" s="172" t="str">
        <f>IF('Cálculos '!N1011="","",'Cálculos '!N1011)</f>
        <v/>
      </c>
      <c r="H1005" s="172" t="str">
        <f>IF('Cálculos '!O1011="","",'Cálculos '!O1011)</f>
        <v/>
      </c>
      <c r="I1005" s="172" t="str">
        <f>IF('Cálculos '!P1011="","",'Cálculos '!P1011)</f>
        <v/>
      </c>
      <c r="J1005" s="172" t="str">
        <f>IF('Cálculos '!Q1011="","",'Cálculos '!Q1011)</f>
        <v/>
      </c>
      <c r="K1005" s="172" t="str">
        <f>IF('Cálculos '!R1011="","",'Cálculos '!R1011)</f>
        <v/>
      </c>
      <c r="L1005" s="172" t="str">
        <f>IF('Cálculos '!S1011="","",'Cálculos '!S1011)</f>
        <v/>
      </c>
      <c r="M1005" s="172" t="str">
        <f>IF('Cálculos '!T1011="","",'Cálculos '!T1011)</f>
        <v/>
      </c>
      <c r="N1005" s="172" t="str">
        <f>IF('Cálculos '!U1011="","",'Cálculos '!U1011)</f>
        <v/>
      </c>
      <c r="O1005" s="172" t="str">
        <f>IF('Cálculos '!V1011="","",'Cálculos '!V1011)</f>
        <v/>
      </c>
      <c r="P1005" s="172" t="str">
        <f>IF('Cálculos '!W1011="","",'Cálculos '!W1011)</f>
        <v/>
      </c>
      <c r="Q1005" s="172" t="str">
        <f>IF('Cálculos '!X1011="","",'Cálculos '!X1011)</f>
        <v/>
      </c>
      <c r="R1005" s="172" t="str">
        <f>IF('Cálculos '!Y1011="","",'Cálculos '!Y1011)</f>
        <v/>
      </c>
      <c r="S1005" s="172" t="str">
        <f>IF('Cálculos '!Z1011="","",'Cálculos '!Z1011)</f>
        <v/>
      </c>
      <c r="T1005" s="172" t="str">
        <f>IF('Cálculos '!AA1011="","",'Cálculos '!AA1011)</f>
        <v/>
      </c>
      <c r="U1005" s="172" t="str">
        <f>IF('Cálculos '!AB1011="","",'Cálculos '!AB1011)</f>
        <v/>
      </c>
      <c r="V1005" s="172" t="str">
        <f>IF('Cálculos '!AC1011="","",'Cálculos '!AC1011)</f>
        <v/>
      </c>
      <c r="W1005" s="172" t="str">
        <f>IF('Cálculos '!AD1011="","",'Cálculos '!AD1011)</f>
        <v/>
      </c>
      <c r="X1005" s="172" t="str">
        <f>IF('Cálculos '!AE1011="","",'Cálculos '!AE1011)</f>
        <v/>
      </c>
      <c r="Y1005" s="172" t="str">
        <f>IF('Cálculos '!AF1011="","",'Cálculos '!AF1011)</f>
        <v/>
      </c>
      <c r="Z1005" s="172" t="str">
        <f>IF('Cálculos '!AG1011="","",'Cálculos '!AG1011)</f>
        <v/>
      </c>
      <c r="AA1005" s="172" t="str">
        <f>IF('Cálculos '!AH1011="","",'Cálculos '!AH1011)</f>
        <v/>
      </c>
      <c r="AB1005" s="172" t="str">
        <f>IF('Cálculos '!AI1011="","",'Cálculos '!AI1011)</f>
        <v/>
      </c>
      <c r="AC1005" s="172" t="str">
        <f>IF('Cálculos '!AJ1011="","",'Cálculos '!AJ1011)</f>
        <v/>
      </c>
      <c r="AD1005" s="172" t="str">
        <f>IF('Cálculos '!AK1011="","",'Cálculos '!AK1011)</f>
        <v/>
      </c>
      <c r="AE1005" s="172" t="str">
        <f>IF('Cálculos '!AL1011="","",'Cálculos '!AL1011)</f>
        <v/>
      </c>
      <c r="AF1005" s="172" t="str">
        <f>IF('Cálculos '!AM1011="","",'Cálculos '!AM1011)</f>
        <v/>
      </c>
      <c r="AG1005" s="172" t="str">
        <f>IF('Cálculos '!AN1011="","",'Cálculos '!AN1011)</f>
        <v/>
      </c>
      <c r="AH1005" s="172" t="str">
        <f>IF('Cálculos '!AO1011="","",'Cálculos '!AO1011)</f>
        <v/>
      </c>
      <c r="AI1005" s="172" t="str">
        <f>IF('Cálculos '!AP1011="","",'Cálculos '!AP1011)</f>
        <v/>
      </c>
      <c r="AJ1005" s="443" t="str">
        <f>IF('Cálculos '!AQ1011="","",'Cálculos '!AQ1011)</f>
        <v/>
      </c>
      <c r="AK1005" s="446" t="str">
        <f>IF('Cálculos '!D1011="","",AVERAGE(C1005:AJ1005))</f>
        <v/>
      </c>
      <c r="AM1005" s="181">
        <f t="shared" si="578"/>
        <v>1003</v>
      </c>
      <c r="AN1005" s="284" t="str">
        <f t="shared" si="579"/>
        <v/>
      </c>
      <c r="AO1005" s="285" t="str">
        <f t="shared" si="580"/>
        <v/>
      </c>
      <c r="AP1005" s="285" t="str">
        <f t="shared" si="581"/>
        <v/>
      </c>
      <c r="AQ1005" s="285" t="str">
        <f t="shared" si="582"/>
        <v/>
      </c>
      <c r="AR1005" s="182" t="str">
        <f t="shared" si="583"/>
        <v/>
      </c>
      <c r="AS1005" s="182" t="str">
        <f t="shared" si="584"/>
        <v/>
      </c>
      <c r="AT1005" s="182" t="str">
        <f t="shared" si="585"/>
        <v/>
      </c>
      <c r="AU1005" s="182" t="str">
        <f t="shared" si="586"/>
        <v/>
      </c>
      <c r="AV1005" s="182" t="str">
        <f t="shared" si="587"/>
        <v/>
      </c>
      <c r="AW1005" s="182" t="str">
        <f t="shared" si="588"/>
        <v/>
      </c>
      <c r="AX1005" s="182" t="str">
        <f t="shared" si="589"/>
        <v/>
      </c>
      <c r="AY1005" s="182" t="str">
        <f t="shared" si="590"/>
        <v/>
      </c>
      <c r="AZ1005" s="182" t="str">
        <f t="shared" si="591"/>
        <v/>
      </c>
      <c r="BA1005" s="182" t="str">
        <f t="shared" si="592"/>
        <v/>
      </c>
      <c r="BB1005" s="182" t="str">
        <f t="shared" si="593"/>
        <v/>
      </c>
      <c r="BC1005" s="182" t="str">
        <f t="shared" si="594"/>
        <v/>
      </c>
      <c r="BD1005" s="182" t="str">
        <f t="shared" si="595"/>
        <v/>
      </c>
      <c r="BE1005" s="182" t="str">
        <f t="shared" si="596"/>
        <v/>
      </c>
      <c r="BF1005" s="182" t="str">
        <f t="shared" si="597"/>
        <v/>
      </c>
      <c r="BG1005" s="182" t="str">
        <f t="shared" si="598"/>
        <v/>
      </c>
      <c r="BH1005" s="182" t="str">
        <f t="shared" si="599"/>
        <v/>
      </c>
      <c r="BI1005" s="182" t="str">
        <f t="shared" si="600"/>
        <v/>
      </c>
      <c r="BJ1005" s="182" t="str">
        <f t="shared" si="601"/>
        <v/>
      </c>
      <c r="BK1005" s="182" t="str">
        <f t="shared" si="602"/>
        <v/>
      </c>
      <c r="BL1005" s="182" t="str">
        <f t="shared" si="603"/>
        <v/>
      </c>
      <c r="BM1005" s="182" t="str">
        <f t="shared" si="604"/>
        <v/>
      </c>
      <c r="BN1005" s="182" t="str">
        <f t="shared" si="605"/>
        <v/>
      </c>
      <c r="BO1005" s="182" t="str">
        <f t="shared" si="606"/>
        <v/>
      </c>
      <c r="BP1005" s="182" t="str">
        <f t="shared" si="607"/>
        <v/>
      </c>
      <c r="BQ1005" s="182" t="str">
        <f t="shared" si="608"/>
        <v/>
      </c>
      <c r="BR1005" s="182" t="str">
        <f t="shared" si="609"/>
        <v/>
      </c>
      <c r="BS1005" s="182" t="str">
        <f t="shared" si="610"/>
        <v/>
      </c>
      <c r="BT1005" s="182" t="str">
        <f t="shared" si="611"/>
        <v/>
      </c>
      <c r="BU1005" s="183" t="str">
        <f t="shared" si="612"/>
        <v/>
      </c>
      <c r="BV1005" s="184" t="str">
        <f>IF('Cálculos '!C1011="","",AVERAGE(AN1005:BU1005))</f>
        <v/>
      </c>
    </row>
    <row r="1006" spans="2:74" ht="17.25" hidden="1" thickBot="1" x14ac:dyDescent="0.35">
      <c r="B1006" s="165">
        <f t="shared" si="39"/>
        <v>1004</v>
      </c>
      <c r="C1006" s="171" t="str">
        <f>IF('Cálculos '!J1012="","",'Cálculos '!J1012)</f>
        <v/>
      </c>
      <c r="D1006" s="172" t="str">
        <f>IF('Cálculos '!K1012="","",'Cálculos '!K1012)</f>
        <v/>
      </c>
      <c r="E1006" s="172" t="str">
        <f>IF('Cálculos '!L1012="","",'Cálculos '!L1012)</f>
        <v/>
      </c>
      <c r="F1006" s="172" t="str">
        <f>IF('Cálculos '!M1012="","",'Cálculos '!M1012)</f>
        <v/>
      </c>
      <c r="G1006" s="172" t="str">
        <f>IF('Cálculos '!N1012="","",'Cálculos '!N1012)</f>
        <v/>
      </c>
      <c r="H1006" s="172" t="str">
        <f>IF('Cálculos '!O1012="","",'Cálculos '!O1012)</f>
        <v/>
      </c>
      <c r="I1006" s="172" t="str">
        <f>IF('Cálculos '!P1012="","",'Cálculos '!P1012)</f>
        <v/>
      </c>
      <c r="J1006" s="172" t="str">
        <f>IF('Cálculos '!Q1012="","",'Cálculos '!Q1012)</f>
        <v/>
      </c>
      <c r="K1006" s="172" t="str">
        <f>IF('Cálculos '!R1012="","",'Cálculos '!R1012)</f>
        <v/>
      </c>
      <c r="L1006" s="172" t="str">
        <f>IF('Cálculos '!S1012="","",'Cálculos '!S1012)</f>
        <v/>
      </c>
      <c r="M1006" s="172" t="str">
        <f>IF('Cálculos '!T1012="","",'Cálculos '!T1012)</f>
        <v/>
      </c>
      <c r="N1006" s="172" t="str">
        <f>IF('Cálculos '!U1012="","",'Cálculos '!U1012)</f>
        <v/>
      </c>
      <c r="O1006" s="172" t="str">
        <f>IF('Cálculos '!V1012="","",'Cálculos '!V1012)</f>
        <v/>
      </c>
      <c r="P1006" s="172" t="str">
        <f>IF('Cálculos '!W1012="","",'Cálculos '!W1012)</f>
        <v/>
      </c>
      <c r="Q1006" s="172" t="str">
        <f>IF('Cálculos '!X1012="","",'Cálculos '!X1012)</f>
        <v/>
      </c>
      <c r="R1006" s="172" t="str">
        <f>IF('Cálculos '!Y1012="","",'Cálculos '!Y1012)</f>
        <v/>
      </c>
      <c r="S1006" s="172" t="str">
        <f>IF('Cálculos '!Z1012="","",'Cálculos '!Z1012)</f>
        <v/>
      </c>
      <c r="T1006" s="172" t="str">
        <f>IF('Cálculos '!AA1012="","",'Cálculos '!AA1012)</f>
        <v/>
      </c>
      <c r="U1006" s="172" t="str">
        <f>IF('Cálculos '!AB1012="","",'Cálculos '!AB1012)</f>
        <v/>
      </c>
      <c r="V1006" s="172" t="str">
        <f>IF('Cálculos '!AC1012="","",'Cálculos '!AC1012)</f>
        <v/>
      </c>
      <c r="W1006" s="172" t="str">
        <f>IF('Cálculos '!AD1012="","",'Cálculos '!AD1012)</f>
        <v/>
      </c>
      <c r="X1006" s="172" t="str">
        <f>IF('Cálculos '!AE1012="","",'Cálculos '!AE1012)</f>
        <v/>
      </c>
      <c r="Y1006" s="172" t="str">
        <f>IF('Cálculos '!AF1012="","",'Cálculos '!AF1012)</f>
        <v/>
      </c>
      <c r="Z1006" s="172" t="str">
        <f>IF('Cálculos '!AG1012="","",'Cálculos '!AG1012)</f>
        <v/>
      </c>
      <c r="AA1006" s="172" t="str">
        <f>IF('Cálculos '!AH1012="","",'Cálculos '!AH1012)</f>
        <v/>
      </c>
      <c r="AB1006" s="172" t="str">
        <f>IF('Cálculos '!AI1012="","",'Cálculos '!AI1012)</f>
        <v/>
      </c>
      <c r="AC1006" s="172" t="str">
        <f>IF('Cálculos '!AJ1012="","",'Cálculos '!AJ1012)</f>
        <v/>
      </c>
      <c r="AD1006" s="172" t="str">
        <f>IF('Cálculos '!AK1012="","",'Cálculos '!AK1012)</f>
        <v/>
      </c>
      <c r="AE1006" s="172" t="str">
        <f>IF('Cálculos '!AL1012="","",'Cálculos '!AL1012)</f>
        <v/>
      </c>
      <c r="AF1006" s="172" t="str">
        <f>IF('Cálculos '!AM1012="","",'Cálculos '!AM1012)</f>
        <v/>
      </c>
      <c r="AG1006" s="172" t="str">
        <f>IF('Cálculos '!AN1012="","",'Cálculos '!AN1012)</f>
        <v/>
      </c>
      <c r="AH1006" s="172" t="str">
        <f>IF('Cálculos '!AO1012="","",'Cálculos '!AO1012)</f>
        <v/>
      </c>
      <c r="AI1006" s="172" t="str">
        <f>IF('Cálculos '!AP1012="","",'Cálculos '!AP1012)</f>
        <v/>
      </c>
      <c r="AJ1006" s="443" t="str">
        <f>IF('Cálculos '!AQ1012="","",'Cálculos '!AQ1012)</f>
        <v/>
      </c>
      <c r="AK1006" s="446" t="str">
        <f>IF('Cálculos '!D1012="","",AVERAGE(C1006:AJ1006))</f>
        <v/>
      </c>
      <c r="AM1006" s="181">
        <f t="shared" si="578"/>
        <v>1004</v>
      </c>
      <c r="AN1006" s="284" t="str">
        <f t="shared" si="579"/>
        <v/>
      </c>
      <c r="AO1006" s="285" t="str">
        <f t="shared" si="580"/>
        <v/>
      </c>
      <c r="AP1006" s="285" t="str">
        <f t="shared" si="581"/>
        <v/>
      </c>
      <c r="AQ1006" s="285" t="str">
        <f t="shared" si="582"/>
        <v/>
      </c>
      <c r="AR1006" s="182" t="str">
        <f t="shared" si="583"/>
        <v/>
      </c>
      <c r="AS1006" s="182" t="str">
        <f t="shared" si="584"/>
        <v/>
      </c>
      <c r="AT1006" s="182" t="str">
        <f t="shared" si="585"/>
        <v/>
      </c>
      <c r="AU1006" s="182" t="str">
        <f t="shared" si="586"/>
        <v/>
      </c>
      <c r="AV1006" s="182" t="str">
        <f t="shared" si="587"/>
        <v/>
      </c>
      <c r="AW1006" s="182" t="str">
        <f t="shared" si="588"/>
        <v/>
      </c>
      <c r="AX1006" s="182" t="str">
        <f t="shared" si="589"/>
        <v/>
      </c>
      <c r="AY1006" s="182" t="str">
        <f t="shared" si="590"/>
        <v/>
      </c>
      <c r="AZ1006" s="182" t="str">
        <f t="shared" si="591"/>
        <v/>
      </c>
      <c r="BA1006" s="182" t="str">
        <f t="shared" si="592"/>
        <v/>
      </c>
      <c r="BB1006" s="182" t="str">
        <f t="shared" si="593"/>
        <v/>
      </c>
      <c r="BC1006" s="182" t="str">
        <f t="shared" si="594"/>
        <v/>
      </c>
      <c r="BD1006" s="182" t="str">
        <f t="shared" si="595"/>
        <v/>
      </c>
      <c r="BE1006" s="182" t="str">
        <f t="shared" si="596"/>
        <v/>
      </c>
      <c r="BF1006" s="182" t="str">
        <f t="shared" si="597"/>
        <v/>
      </c>
      <c r="BG1006" s="182" t="str">
        <f t="shared" si="598"/>
        <v/>
      </c>
      <c r="BH1006" s="182" t="str">
        <f t="shared" si="599"/>
        <v/>
      </c>
      <c r="BI1006" s="182" t="str">
        <f t="shared" si="600"/>
        <v/>
      </c>
      <c r="BJ1006" s="182" t="str">
        <f t="shared" si="601"/>
        <v/>
      </c>
      <c r="BK1006" s="182" t="str">
        <f t="shared" si="602"/>
        <v/>
      </c>
      <c r="BL1006" s="182" t="str">
        <f t="shared" si="603"/>
        <v/>
      </c>
      <c r="BM1006" s="182" t="str">
        <f t="shared" si="604"/>
        <v/>
      </c>
      <c r="BN1006" s="182" t="str">
        <f t="shared" si="605"/>
        <v/>
      </c>
      <c r="BO1006" s="182" t="str">
        <f t="shared" si="606"/>
        <v/>
      </c>
      <c r="BP1006" s="182" t="str">
        <f t="shared" si="607"/>
        <v/>
      </c>
      <c r="BQ1006" s="182" t="str">
        <f t="shared" si="608"/>
        <v/>
      </c>
      <c r="BR1006" s="182" t="str">
        <f t="shared" si="609"/>
        <v/>
      </c>
      <c r="BS1006" s="182" t="str">
        <f t="shared" si="610"/>
        <v/>
      </c>
      <c r="BT1006" s="182" t="str">
        <f t="shared" si="611"/>
        <v/>
      </c>
      <c r="BU1006" s="183" t="str">
        <f t="shared" si="612"/>
        <v/>
      </c>
      <c r="BV1006" s="184" t="str">
        <f>IF('Cálculos '!C1012="","",AVERAGE(AN1006:BU1006))</f>
        <v/>
      </c>
    </row>
    <row r="1007" spans="2:74" ht="17.25" hidden="1" thickBot="1" x14ac:dyDescent="0.35">
      <c r="B1007" s="165">
        <f t="shared" si="39"/>
        <v>1005</v>
      </c>
      <c r="C1007" s="171" t="str">
        <f>IF('Cálculos '!J1013="","",'Cálculos '!J1013)</f>
        <v/>
      </c>
      <c r="D1007" s="172" t="str">
        <f>IF('Cálculos '!K1013="","",'Cálculos '!K1013)</f>
        <v/>
      </c>
      <c r="E1007" s="172" t="str">
        <f>IF('Cálculos '!L1013="","",'Cálculos '!L1013)</f>
        <v/>
      </c>
      <c r="F1007" s="172" t="str">
        <f>IF('Cálculos '!M1013="","",'Cálculos '!M1013)</f>
        <v/>
      </c>
      <c r="G1007" s="172" t="str">
        <f>IF('Cálculos '!N1013="","",'Cálculos '!N1013)</f>
        <v/>
      </c>
      <c r="H1007" s="172" t="str">
        <f>IF('Cálculos '!O1013="","",'Cálculos '!O1013)</f>
        <v/>
      </c>
      <c r="I1007" s="172" t="str">
        <f>IF('Cálculos '!P1013="","",'Cálculos '!P1013)</f>
        <v/>
      </c>
      <c r="J1007" s="172" t="str">
        <f>IF('Cálculos '!Q1013="","",'Cálculos '!Q1013)</f>
        <v/>
      </c>
      <c r="K1007" s="172" t="str">
        <f>IF('Cálculos '!R1013="","",'Cálculos '!R1013)</f>
        <v/>
      </c>
      <c r="L1007" s="172" t="str">
        <f>IF('Cálculos '!S1013="","",'Cálculos '!S1013)</f>
        <v/>
      </c>
      <c r="M1007" s="172" t="str">
        <f>IF('Cálculos '!T1013="","",'Cálculos '!T1013)</f>
        <v/>
      </c>
      <c r="N1007" s="172" t="str">
        <f>IF('Cálculos '!U1013="","",'Cálculos '!U1013)</f>
        <v/>
      </c>
      <c r="O1007" s="172" t="str">
        <f>IF('Cálculos '!V1013="","",'Cálculos '!V1013)</f>
        <v/>
      </c>
      <c r="P1007" s="172" t="str">
        <f>IF('Cálculos '!W1013="","",'Cálculos '!W1013)</f>
        <v/>
      </c>
      <c r="Q1007" s="172" t="str">
        <f>IF('Cálculos '!X1013="","",'Cálculos '!X1013)</f>
        <v/>
      </c>
      <c r="R1007" s="172" t="str">
        <f>IF('Cálculos '!Y1013="","",'Cálculos '!Y1013)</f>
        <v/>
      </c>
      <c r="S1007" s="172" t="str">
        <f>IF('Cálculos '!Z1013="","",'Cálculos '!Z1013)</f>
        <v/>
      </c>
      <c r="T1007" s="172" t="str">
        <f>IF('Cálculos '!AA1013="","",'Cálculos '!AA1013)</f>
        <v/>
      </c>
      <c r="U1007" s="172" t="str">
        <f>IF('Cálculos '!AB1013="","",'Cálculos '!AB1013)</f>
        <v/>
      </c>
      <c r="V1007" s="172" t="str">
        <f>IF('Cálculos '!AC1013="","",'Cálculos '!AC1013)</f>
        <v/>
      </c>
      <c r="W1007" s="172" t="str">
        <f>IF('Cálculos '!AD1013="","",'Cálculos '!AD1013)</f>
        <v/>
      </c>
      <c r="X1007" s="172" t="str">
        <f>IF('Cálculos '!AE1013="","",'Cálculos '!AE1013)</f>
        <v/>
      </c>
      <c r="Y1007" s="172" t="str">
        <f>IF('Cálculos '!AF1013="","",'Cálculos '!AF1013)</f>
        <v/>
      </c>
      <c r="Z1007" s="172" t="str">
        <f>IF('Cálculos '!AG1013="","",'Cálculos '!AG1013)</f>
        <v/>
      </c>
      <c r="AA1007" s="172" t="str">
        <f>IF('Cálculos '!AH1013="","",'Cálculos '!AH1013)</f>
        <v/>
      </c>
      <c r="AB1007" s="172" t="str">
        <f>IF('Cálculos '!AI1013="","",'Cálculos '!AI1013)</f>
        <v/>
      </c>
      <c r="AC1007" s="172" t="str">
        <f>IF('Cálculos '!AJ1013="","",'Cálculos '!AJ1013)</f>
        <v/>
      </c>
      <c r="AD1007" s="172" t="str">
        <f>IF('Cálculos '!AK1013="","",'Cálculos '!AK1013)</f>
        <v/>
      </c>
      <c r="AE1007" s="172" t="str">
        <f>IF('Cálculos '!AL1013="","",'Cálculos '!AL1013)</f>
        <v/>
      </c>
      <c r="AF1007" s="172" t="str">
        <f>IF('Cálculos '!AM1013="","",'Cálculos '!AM1013)</f>
        <v/>
      </c>
      <c r="AG1007" s="172" t="str">
        <f>IF('Cálculos '!AN1013="","",'Cálculos '!AN1013)</f>
        <v/>
      </c>
      <c r="AH1007" s="172" t="str">
        <f>IF('Cálculos '!AO1013="","",'Cálculos '!AO1013)</f>
        <v/>
      </c>
      <c r="AI1007" s="172" t="str">
        <f>IF('Cálculos '!AP1013="","",'Cálculos '!AP1013)</f>
        <v/>
      </c>
      <c r="AJ1007" s="443" t="str">
        <f>IF('Cálculos '!AQ1013="","",'Cálculos '!AQ1013)</f>
        <v/>
      </c>
      <c r="AK1007" s="446" t="str">
        <f>IF('Cálculos '!D1013="","",AVERAGE(C1007:AJ1007))</f>
        <v/>
      </c>
      <c r="AM1007" s="181">
        <f t="shared" si="578"/>
        <v>1005</v>
      </c>
      <c r="AN1007" s="284" t="str">
        <f t="shared" si="579"/>
        <v/>
      </c>
      <c r="AO1007" s="285" t="str">
        <f t="shared" si="580"/>
        <v/>
      </c>
      <c r="AP1007" s="285" t="str">
        <f t="shared" si="581"/>
        <v/>
      </c>
      <c r="AQ1007" s="285" t="str">
        <f t="shared" si="582"/>
        <v/>
      </c>
      <c r="AR1007" s="182" t="str">
        <f t="shared" si="583"/>
        <v/>
      </c>
      <c r="AS1007" s="182" t="str">
        <f t="shared" si="584"/>
        <v/>
      </c>
      <c r="AT1007" s="182" t="str">
        <f t="shared" si="585"/>
        <v/>
      </c>
      <c r="AU1007" s="182" t="str">
        <f t="shared" si="586"/>
        <v/>
      </c>
      <c r="AV1007" s="182" t="str">
        <f t="shared" si="587"/>
        <v/>
      </c>
      <c r="AW1007" s="182" t="str">
        <f t="shared" si="588"/>
        <v/>
      </c>
      <c r="AX1007" s="182" t="str">
        <f t="shared" si="589"/>
        <v/>
      </c>
      <c r="AY1007" s="182" t="str">
        <f t="shared" si="590"/>
        <v/>
      </c>
      <c r="AZ1007" s="182" t="str">
        <f t="shared" si="591"/>
        <v/>
      </c>
      <c r="BA1007" s="182" t="str">
        <f t="shared" si="592"/>
        <v/>
      </c>
      <c r="BB1007" s="182" t="str">
        <f t="shared" si="593"/>
        <v/>
      </c>
      <c r="BC1007" s="182" t="str">
        <f t="shared" si="594"/>
        <v/>
      </c>
      <c r="BD1007" s="182" t="str">
        <f t="shared" si="595"/>
        <v/>
      </c>
      <c r="BE1007" s="182" t="str">
        <f t="shared" si="596"/>
        <v/>
      </c>
      <c r="BF1007" s="182" t="str">
        <f t="shared" si="597"/>
        <v/>
      </c>
      <c r="BG1007" s="182" t="str">
        <f t="shared" si="598"/>
        <v/>
      </c>
      <c r="BH1007" s="182" t="str">
        <f t="shared" si="599"/>
        <v/>
      </c>
      <c r="BI1007" s="182" t="str">
        <f t="shared" si="600"/>
        <v/>
      </c>
      <c r="BJ1007" s="182" t="str">
        <f t="shared" si="601"/>
        <v/>
      </c>
      <c r="BK1007" s="182" t="str">
        <f t="shared" si="602"/>
        <v/>
      </c>
      <c r="BL1007" s="182" t="str">
        <f t="shared" si="603"/>
        <v/>
      </c>
      <c r="BM1007" s="182" t="str">
        <f t="shared" si="604"/>
        <v/>
      </c>
      <c r="BN1007" s="182" t="str">
        <f t="shared" si="605"/>
        <v/>
      </c>
      <c r="BO1007" s="182" t="str">
        <f t="shared" si="606"/>
        <v/>
      </c>
      <c r="BP1007" s="182" t="str">
        <f t="shared" si="607"/>
        <v/>
      </c>
      <c r="BQ1007" s="182" t="str">
        <f t="shared" si="608"/>
        <v/>
      </c>
      <c r="BR1007" s="182" t="str">
        <f t="shared" si="609"/>
        <v/>
      </c>
      <c r="BS1007" s="182" t="str">
        <f t="shared" si="610"/>
        <v/>
      </c>
      <c r="BT1007" s="182" t="str">
        <f t="shared" si="611"/>
        <v/>
      </c>
      <c r="BU1007" s="183" t="str">
        <f t="shared" si="612"/>
        <v/>
      </c>
      <c r="BV1007" s="184" t="str">
        <f>IF('Cálculos '!C1013="","",AVERAGE(AN1007:BU1007))</f>
        <v/>
      </c>
    </row>
    <row r="1008" spans="2:74" ht="17.25" hidden="1" thickBot="1" x14ac:dyDescent="0.35">
      <c r="B1008" s="165">
        <f t="shared" si="39"/>
        <v>1006</v>
      </c>
      <c r="C1008" s="171" t="str">
        <f>IF('Cálculos '!J1014="","",'Cálculos '!J1014)</f>
        <v/>
      </c>
      <c r="D1008" s="172" t="str">
        <f>IF('Cálculos '!K1014="","",'Cálculos '!K1014)</f>
        <v/>
      </c>
      <c r="E1008" s="172" t="str">
        <f>IF('Cálculos '!L1014="","",'Cálculos '!L1014)</f>
        <v/>
      </c>
      <c r="F1008" s="172" t="str">
        <f>IF('Cálculos '!M1014="","",'Cálculos '!M1014)</f>
        <v/>
      </c>
      <c r="G1008" s="172" t="str">
        <f>IF('Cálculos '!N1014="","",'Cálculos '!N1014)</f>
        <v/>
      </c>
      <c r="H1008" s="172" t="str">
        <f>IF('Cálculos '!O1014="","",'Cálculos '!O1014)</f>
        <v/>
      </c>
      <c r="I1008" s="172" t="str">
        <f>IF('Cálculos '!P1014="","",'Cálculos '!P1014)</f>
        <v/>
      </c>
      <c r="J1008" s="172" t="str">
        <f>IF('Cálculos '!Q1014="","",'Cálculos '!Q1014)</f>
        <v/>
      </c>
      <c r="K1008" s="172" t="str">
        <f>IF('Cálculos '!R1014="","",'Cálculos '!R1014)</f>
        <v/>
      </c>
      <c r="L1008" s="172" t="str">
        <f>IF('Cálculos '!S1014="","",'Cálculos '!S1014)</f>
        <v/>
      </c>
      <c r="M1008" s="172" t="str">
        <f>IF('Cálculos '!T1014="","",'Cálculos '!T1014)</f>
        <v/>
      </c>
      <c r="N1008" s="172" t="str">
        <f>IF('Cálculos '!U1014="","",'Cálculos '!U1014)</f>
        <v/>
      </c>
      <c r="O1008" s="172" t="str">
        <f>IF('Cálculos '!V1014="","",'Cálculos '!V1014)</f>
        <v/>
      </c>
      <c r="P1008" s="172" t="str">
        <f>IF('Cálculos '!W1014="","",'Cálculos '!W1014)</f>
        <v/>
      </c>
      <c r="Q1008" s="172" t="str">
        <f>IF('Cálculos '!X1014="","",'Cálculos '!X1014)</f>
        <v/>
      </c>
      <c r="R1008" s="172" t="str">
        <f>IF('Cálculos '!Y1014="","",'Cálculos '!Y1014)</f>
        <v/>
      </c>
      <c r="S1008" s="172" t="str">
        <f>IF('Cálculos '!Z1014="","",'Cálculos '!Z1014)</f>
        <v/>
      </c>
      <c r="T1008" s="172" t="str">
        <f>IF('Cálculos '!AA1014="","",'Cálculos '!AA1014)</f>
        <v/>
      </c>
      <c r="U1008" s="172" t="str">
        <f>IF('Cálculos '!AB1014="","",'Cálculos '!AB1014)</f>
        <v/>
      </c>
      <c r="V1008" s="172" t="str">
        <f>IF('Cálculos '!AC1014="","",'Cálculos '!AC1014)</f>
        <v/>
      </c>
      <c r="W1008" s="172" t="str">
        <f>IF('Cálculos '!AD1014="","",'Cálculos '!AD1014)</f>
        <v/>
      </c>
      <c r="X1008" s="172" t="str">
        <f>IF('Cálculos '!AE1014="","",'Cálculos '!AE1014)</f>
        <v/>
      </c>
      <c r="Y1008" s="172" t="str">
        <f>IF('Cálculos '!AF1014="","",'Cálculos '!AF1014)</f>
        <v/>
      </c>
      <c r="Z1008" s="172" t="str">
        <f>IF('Cálculos '!AG1014="","",'Cálculos '!AG1014)</f>
        <v/>
      </c>
      <c r="AA1008" s="172" t="str">
        <f>IF('Cálculos '!AH1014="","",'Cálculos '!AH1014)</f>
        <v/>
      </c>
      <c r="AB1008" s="172" t="str">
        <f>IF('Cálculos '!AI1014="","",'Cálculos '!AI1014)</f>
        <v/>
      </c>
      <c r="AC1008" s="172" t="str">
        <f>IF('Cálculos '!AJ1014="","",'Cálculos '!AJ1014)</f>
        <v/>
      </c>
      <c r="AD1008" s="172" t="str">
        <f>IF('Cálculos '!AK1014="","",'Cálculos '!AK1014)</f>
        <v/>
      </c>
      <c r="AE1008" s="172" t="str">
        <f>IF('Cálculos '!AL1014="","",'Cálculos '!AL1014)</f>
        <v/>
      </c>
      <c r="AF1008" s="172" t="str">
        <f>IF('Cálculos '!AM1014="","",'Cálculos '!AM1014)</f>
        <v/>
      </c>
      <c r="AG1008" s="172" t="str">
        <f>IF('Cálculos '!AN1014="","",'Cálculos '!AN1014)</f>
        <v/>
      </c>
      <c r="AH1008" s="172" t="str">
        <f>IF('Cálculos '!AO1014="","",'Cálculos '!AO1014)</f>
        <v/>
      </c>
      <c r="AI1008" s="172" t="str">
        <f>IF('Cálculos '!AP1014="","",'Cálculos '!AP1014)</f>
        <v/>
      </c>
      <c r="AJ1008" s="443" t="str">
        <f>IF('Cálculos '!AQ1014="","",'Cálculos '!AQ1014)</f>
        <v/>
      </c>
      <c r="AK1008" s="446" t="str">
        <f>IF('Cálculos '!D1014="","",AVERAGE(C1008:AJ1008))</f>
        <v/>
      </c>
      <c r="AM1008" s="181">
        <f t="shared" si="578"/>
        <v>1006</v>
      </c>
      <c r="AN1008" s="284" t="str">
        <f t="shared" si="579"/>
        <v/>
      </c>
      <c r="AO1008" s="285" t="str">
        <f t="shared" si="580"/>
        <v/>
      </c>
      <c r="AP1008" s="285" t="str">
        <f t="shared" si="581"/>
        <v/>
      </c>
      <c r="AQ1008" s="285" t="str">
        <f t="shared" si="582"/>
        <v/>
      </c>
      <c r="AR1008" s="182" t="str">
        <f t="shared" si="583"/>
        <v/>
      </c>
      <c r="AS1008" s="182" t="str">
        <f t="shared" si="584"/>
        <v/>
      </c>
      <c r="AT1008" s="182" t="str">
        <f t="shared" si="585"/>
        <v/>
      </c>
      <c r="AU1008" s="182" t="str">
        <f t="shared" si="586"/>
        <v/>
      </c>
      <c r="AV1008" s="182" t="str">
        <f t="shared" si="587"/>
        <v/>
      </c>
      <c r="AW1008" s="182" t="str">
        <f t="shared" si="588"/>
        <v/>
      </c>
      <c r="AX1008" s="182" t="str">
        <f t="shared" si="589"/>
        <v/>
      </c>
      <c r="AY1008" s="182" t="str">
        <f t="shared" si="590"/>
        <v/>
      </c>
      <c r="AZ1008" s="182" t="str">
        <f t="shared" si="591"/>
        <v/>
      </c>
      <c r="BA1008" s="182" t="str">
        <f t="shared" si="592"/>
        <v/>
      </c>
      <c r="BB1008" s="182" t="str">
        <f t="shared" si="593"/>
        <v/>
      </c>
      <c r="BC1008" s="182" t="str">
        <f t="shared" si="594"/>
        <v/>
      </c>
      <c r="BD1008" s="182" t="str">
        <f t="shared" si="595"/>
        <v/>
      </c>
      <c r="BE1008" s="182" t="str">
        <f t="shared" si="596"/>
        <v/>
      </c>
      <c r="BF1008" s="182" t="str">
        <f t="shared" si="597"/>
        <v/>
      </c>
      <c r="BG1008" s="182" t="str">
        <f t="shared" si="598"/>
        <v/>
      </c>
      <c r="BH1008" s="182" t="str">
        <f t="shared" si="599"/>
        <v/>
      </c>
      <c r="BI1008" s="182" t="str">
        <f t="shared" si="600"/>
        <v/>
      </c>
      <c r="BJ1008" s="182" t="str">
        <f t="shared" si="601"/>
        <v/>
      </c>
      <c r="BK1008" s="182" t="str">
        <f t="shared" si="602"/>
        <v/>
      </c>
      <c r="BL1008" s="182" t="str">
        <f t="shared" si="603"/>
        <v/>
      </c>
      <c r="BM1008" s="182" t="str">
        <f t="shared" si="604"/>
        <v/>
      </c>
      <c r="BN1008" s="182" t="str">
        <f t="shared" si="605"/>
        <v/>
      </c>
      <c r="BO1008" s="182" t="str">
        <f t="shared" si="606"/>
        <v/>
      </c>
      <c r="BP1008" s="182" t="str">
        <f t="shared" si="607"/>
        <v/>
      </c>
      <c r="BQ1008" s="182" t="str">
        <f t="shared" si="608"/>
        <v/>
      </c>
      <c r="BR1008" s="182" t="str">
        <f t="shared" si="609"/>
        <v/>
      </c>
      <c r="BS1008" s="182" t="str">
        <f t="shared" si="610"/>
        <v/>
      </c>
      <c r="BT1008" s="182" t="str">
        <f t="shared" si="611"/>
        <v/>
      </c>
      <c r="BU1008" s="183" t="str">
        <f t="shared" si="612"/>
        <v/>
      </c>
      <c r="BV1008" s="184" t="str">
        <f>IF('Cálculos '!C1014="","",AVERAGE(AN1008:BU1008))</f>
        <v/>
      </c>
    </row>
    <row r="1009" spans="2:74" ht="17.25" hidden="1" thickBot="1" x14ac:dyDescent="0.35">
      <c r="B1009" s="165">
        <f t="shared" si="39"/>
        <v>1007</v>
      </c>
      <c r="C1009" s="171" t="str">
        <f>IF('Cálculos '!J1015="","",'Cálculos '!J1015)</f>
        <v/>
      </c>
      <c r="D1009" s="172" t="str">
        <f>IF('Cálculos '!K1015="","",'Cálculos '!K1015)</f>
        <v/>
      </c>
      <c r="E1009" s="172" t="str">
        <f>IF('Cálculos '!L1015="","",'Cálculos '!L1015)</f>
        <v/>
      </c>
      <c r="F1009" s="172" t="str">
        <f>IF('Cálculos '!M1015="","",'Cálculos '!M1015)</f>
        <v/>
      </c>
      <c r="G1009" s="172" t="str">
        <f>IF('Cálculos '!N1015="","",'Cálculos '!N1015)</f>
        <v/>
      </c>
      <c r="H1009" s="172" t="str">
        <f>IF('Cálculos '!O1015="","",'Cálculos '!O1015)</f>
        <v/>
      </c>
      <c r="I1009" s="172" t="str">
        <f>IF('Cálculos '!P1015="","",'Cálculos '!P1015)</f>
        <v/>
      </c>
      <c r="J1009" s="172" t="str">
        <f>IF('Cálculos '!Q1015="","",'Cálculos '!Q1015)</f>
        <v/>
      </c>
      <c r="K1009" s="172" t="str">
        <f>IF('Cálculos '!R1015="","",'Cálculos '!R1015)</f>
        <v/>
      </c>
      <c r="L1009" s="172" t="str">
        <f>IF('Cálculos '!S1015="","",'Cálculos '!S1015)</f>
        <v/>
      </c>
      <c r="M1009" s="172" t="str">
        <f>IF('Cálculos '!T1015="","",'Cálculos '!T1015)</f>
        <v/>
      </c>
      <c r="N1009" s="172" t="str">
        <f>IF('Cálculos '!U1015="","",'Cálculos '!U1015)</f>
        <v/>
      </c>
      <c r="O1009" s="172" t="str">
        <f>IF('Cálculos '!V1015="","",'Cálculos '!V1015)</f>
        <v/>
      </c>
      <c r="P1009" s="172" t="str">
        <f>IF('Cálculos '!W1015="","",'Cálculos '!W1015)</f>
        <v/>
      </c>
      <c r="Q1009" s="172" t="str">
        <f>IF('Cálculos '!X1015="","",'Cálculos '!X1015)</f>
        <v/>
      </c>
      <c r="R1009" s="172" t="str">
        <f>IF('Cálculos '!Y1015="","",'Cálculos '!Y1015)</f>
        <v/>
      </c>
      <c r="S1009" s="172" t="str">
        <f>IF('Cálculos '!Z1015="","",'Cálculos '!Z1015)</f>
        <v/>
      </c>
      <c r="T1009" s="172" t="str">
        <f>IF('Cálculos '!AA1015="","",'Cálculos '!AA1015)</f>
        <v/>
      </c>
      <c r="U1009" s="172" t="str">
        <f>IF('Cálculos '!AB1015="","",'Cálculos '!AB1015)</f>
        <v/>
      </c>
      <c r="V1009" s="172" t="str">
        <f>IF('Cálculos '!AC1015="","",'Cálculos '!AC1015)</f>
        <v/>
      </c>
      <c r="W1009" s="172" t="str">
        <f>IF('Cálculos '!AD1015="","",'Cálculos '!AD1015)</f>
        <v/>
      </c>
      <c r="X1009" s="172" t="str">
        <f>IF('Cálculos '!AE1015="","",'Cálculos '!AE1015)</f>
        <v/>
      </c>
      <c r="Y1009" s="172" t="str">
        <f>IF('Cálculos '!AF1015="","",'Cálculos '!AF1015)</f>
        <v/>
      </c>
      <c r="Z1009" s="172" t="str">
        <f>IF('Cálculos '!AG1015="","",'Cálculos '!AG1015)</f>
        <v/>
      </c>
      <c r="AA1009" s="172" t="str">
        <f>IF('Cálculos '!AH1015="","",'Cálculos '!AH1015)</f>
        <v/>
      </c>
      <c r="AB1009" s="172" t="str">
        <f>IF('Cálculos '!AI1015="","",'Cálculos '!AI1015)</f>
        <v/>
      </c>
      <c r="AC1009" s="172" t="str">
        <f>IF('Cálculos '!AJ1015="","",'Cálculos '!AJ1015)</f>
        <v/>
      </c>
      <c r="AD1009" s="172" t="str">
        <f>IF('Cálculos '!AK1015="","",'Cálculos '!AK1015)</f>
        <v/>
      </c>
      <c r="AE1009" s="172" t="str">
        <f>IF('Cálculos '!AL1015="","",'Cálculos '!AL1015)</f>
        <v/>
      </c>
      <c r="AF1009" s="172" t="str">
        <f>IF('Cálculos '!AM1015="","",'Cálculos '!AM1015)</f>
        <v/>
      </c>
      <c r="AG1009" s="172" t="str">
        <f>IF('Cálculos '!AN1015="","",'Cálculos '!AN1015)</f>
        <v/>
      </c>
      <c r="AH1009" s="172" t="str">
        <f>IF('Cálculos '!AO1015="","",'Cálculos '!AO1015)</f>
        <v/>
      </c>
      <c r="AI1009" s="172" t="str">
        <f>IF('Cálculos '!AP1015="","",'Cálculos '!AP1015)</f>
        <v/>
      </c>
      <c r="AJ1009" s="443" t="str">
        <f>IF('Cálculos '!AQ1015="","",'Cálculos '!AQ1015)</f>
        <v/>
      </c>
      <c r="AK1009" s="446" t="str">
        <f>IF('Cálculos '!D1015="","",AVERAGE(C1009:AJ1009))</f>
        <v/>
      </c>
      <c r="AM1009" s="181">
        <f t="shared" si="578"/>
        <v>1007</v>
      </c>
      <c r="AN1009" s="284" t="str">
        <f t="shared" si="579"/>
        <v/>
      </c>
      <c r="AO1009" s="285" t="str">
        <f t="shared" si="580"/>
        <v/>
      </c>
      <c r="AP1009" s="285" t="str">
        <f t="shared" si="581"/>
        <v/>
      </c>
      <c r="AQ1009" s="285" t="str">
        <f t="shared" si="582"/>
        <v/>
      </c>
      <c r="AR1009" s="182" t="str">
        <f t="shared" si="583"/>
        <v/>
      </c>
      <c r="AS1009" s="182" t="str">
        <f t="shared" si="584"/>
        <v/>
      </c>
      <c r="AT1009" s="182" t="str">
        <f t="shared" si="585"/>
        <v/>
      </c>
      <c r="AU1009" s="182" t="str">
        <f t="shared" si="586"/>
        <v/>
      </c>
      <c r="AV1009" s="182" t="str">
        <f t="shared" si="587"/>
        <v/>
      </c>
      <c r="AW1009" s="182" t="str">
        <f t="shared" si="588"/>
        <v/>
      </c>
      <c r="AX1009" s="182" t="str">
        <f t="shared" si="589"/>
        <v/>
      </c>
      <c r="AY1009" s="182" t="str">
        <f t="shared" si="590"/>
        <v/>
      </c>
      <c r="AZ1009" s="182" t="str">
        <f t="shared" si="591"/>
        <v/>
      </c>
      <c r="BA1009" s="182" t="str">
        <f t="shared" si="592"/>
        <v/>
      </c>
      <c r="BB1009" s="182" t="str">
        <f t="shared" si="593"/>
        <v/>
      </c>
      <c r="BC1009" s="182" t="str">
        <f t="shared" si="594"/>
        <v/>
      </c>
      <c r="BD1009" s="182" t="str">
        <f t="shared" si="595"/>
        <v/>
      </c>
      <c r="BE1009" s="182" t="str">
        <f t="shared" si="596"/>
        <v/>
      </c>
      <c r="BF1009" s="182" t="str">
        <f t="shared" si="597"/>
        <v/>
      </c>
      <c r="BG1009" s="182" t="str">
        <f t="shared" si="598"/>
        <v/>
      </c>
      <c r="BH1009" s="182" t="str">
        <f t="shared" si="599"/>
        <v/>
      </c>
      <c r="BI1009" s="182" t="str">
        <f t="shared" si="600"/>
        <v/>
      </c>
      <c r="BJ1009" s="182" t="str">
        <f t="shared" si="601"/>
        <v/>
      </c>
      <c r="BK1009" s="182" t="str">
        <f t="shared" si="602"/>
        <v/>
      </c>
      <c r="BL1009" s="182" t="str">
        <f t="shared" si="603"/>
        <v/>
      </c>
      <c r="BM1009" s="182" t="str">
        <f t="shared" si="604"/>
        <v/>
      </c>
      <c r="BN1009" s="182" t="str">
        <f t="shared" si="605"/>
        <v/>
      </c>
      <c r="BO1009" s="182" t="str">
        <f t="shared" si="606"/>
        <v/>
      </c>
      <c r="BP1009" s="182" t="str">
        <f t="shared" si="607"/>
        <v/>
      </c>
      <c r="BQ1009" s="182" t="str">
        <f t="shared" si="608"/>
        <v/>
      </c>
      <c r="BR1009" s="182" t="str">
        <f t="shared" si="609"/>
        <v/>
      </c>
      <c r="BS1009" s="182" t="str">
        <f t="shared" si="610"/>
        <v/>
      </c>
      <c r="BT1009" s="182" t="str">
        <f t="shared" si="611"/>
        <v/>
      </c>
      <c r="BU1009" s="183" t="str">
        <f t="shared" si="612"/>
        <v/>
      </c>
      <c r="BV1009" s="184" t="str">
        <f>IF('Cálculos '!C1015="","",AVERAGE(AN1009:BU1009))</f>
        <v/>
      </c>
    </row>
    <row r="1010" spans="2:74" ht="17.25" hidden="1" thickBot="1" x14ac:dyDescent="0.35">
      <c r="B1010" s="165">
        <f t="shared" si="39"/>
        <v>1008</v>
      </c>
      <c r="C1010" s="171" t="str">
        <f>IF('Cálculos '!J1016="","",'Cálculos '!J1016)</f>
        <v/>
      </c>
      <c r="D1010" s="172" t="str">
        <f>IF('Cálculos '!K1016="","",'Cálculos '!K1016)</f>
        <v/>
      </c>
      <c r="E1010" s="172" t="str">
        <f>IF('Cálculos '!L1016="","",'Cálculos '!L1016)</f>
        <v/>
      </c>
      <c r="F1010" s="172" t="str">
        <f>IF('Cálculos '!M1016="","",'Cálculos '!M1016)</f>
        <v/>
      </c>
      <c r="G1010" s="172" t="str">
        <f>IF('Cálculos '!N1016="","",'Cálculos '!N1016)</f>
        <v/>
      </c>
      <c r="H1010" s="172" t="str">
        <f>IF('Cálculos '!O1016="","",'Cálculos '!O1016)</f>
        <v/>
      </c>
      <c r="I1010" s="172" t="str">
        <f>IF('Cálculos '!P1016="","",'Cálculos '!P1016)</f>
        <v/>
      </c>
      <c r="J1010" s="172" t="str">
        <f>IF('Cálculos '!Q1016="","",'Cálculos '!Q1016)</f>
        <v/>
      </c>
      <c r="K1010" s="172" t="str">
        <f>IF('Cálculos '!R1016="","",'Cálculos '!R1016)</f>
        <v/>
      </c>
      <c r="L1010" s="172" t="str">
        <f>IF('Cálculos '!S1016="","",'Cálculos '!S1016)</f>
        <v/>
      </c>
      <c r="M1010" s="172" t="str">
        <f>IF('Cálculos '!T1016="","",'Cálculos '!T1016)</f>
        <v/>
      </c>
      <c r="N1010" s="172" t="str">
        <f>IF('Cálculos '!U1016="","",'Cálculos '!U1016)</f>
        <v/>
      </c>
      <c r="O1010" s="172" t="str">
        <f>IF('Cálculos '!V1016="","",'Cálculos '!V1016)</f>
        <v/>
      </c>
      <c r="P1010" s="172" t="str">
        <f>IF('Cálculos '!W1016="","",'Cálculos '!W1016)</f>
        <v/>
      </c>
      <c r="Q1010" s="172" t="str">
        <f>IF('Cálculos '!X1016="","",'Cálculos '!X1016)</f>
        <v/>
      </c>
      <c r="R1010" s="172" t="str">
        <f>IF('Cálculos '!Y1016="","",'Cálculos '!Y1016)</f>
        <v/>
      </c>
      <c r="S1010" s="172" t="str">
        <f>IF('Cálculos '!Z1016="","",'Cálculos '!Z1016)</f>
        <v/>
      </c>
      <c r="T1010" s="172" t="str">
        <f>IF('Cálculos '!AA1016="","",'Cálculos '!AA1016)</f>
        <v/>
      </c>
      <c r="U1010" s="172" t="str">
        <f>IF('Cálculos '!AB1016="","",'Cálculos '!AB1016)</f>
        <v/>
      </c>
      <c r="V1010" s="172" t="str">
        <f>IF('Cálculos '!AC1016="","",'Cálculos '!AC1016)</f>
        <v/>
      </c>
      <c r="W1010" s="172" t="str">
        <f>IF('Cálculos '!AD1016="","",'Cálculos '!AD1016)</f>
        <v/>
      </c>
      <c r="X1010" s="172" t="str">
        <f>IF('Cálculos '!AE1016="","",'Cálculos '!AE1016)</f>
        <v/>
      </c>
      <c r="Y1010" s="172" t="str">
        <f>IF('Cálculos '!AF1016="","",'Cálculos '!AF1016)</f>
        <v/>
      </c>
      <c r="Z1010" s="172" t="str">
        <f>IF('Cálculos '!AG1016="","",'Cálculos '!AG1016)</f>
        <v/>
      </c>
      <c r="AA1010" s="172" t="str">
        <f>IF('Cálculos '!AH1016="","",'Cálculos '!AH1016)</f>
        <v/>
      </c>
      <c r="AB1010" s="172" t="str">
        <f>IF('Cálculos '!AI1016="","",'Cálculos '!AI1016)</f>
        <v/>
      </c>
      <c r="AC1010" s="172" t="str">
        <f>IF('Cálculos '!AJ1016="","",'Cálculos '!AJ1016)</f>
        <v/>
      </c>
      <c r="AD1010" s="172" t="str">
        <f>IF('Cálculos '!AK1016="","",'Cálculos '!AK1016)</f>
        <v/>
      </c>
      <c r="AE1010" s="172" t="str">
        <f>IF('Cálculos '!AL1016="","",'Cálculos '!AL1016)</f>
        <v/>
      </c>
      <c r="AF1010" s="172" t="str">
        <f>IF('Cálculos '!AM1016="","",'Cálculos '!AM1016)</f>
        <v/>
      </c>
      <c r="AG1010" s="172" t="str">
        <f>IF('Cálculos '!AN1016="","",'Cálculos '!AN1016)</f>
        <v/>
      </c>
      <c r="AH1010" s="172" t="str">
        <f>IF('Cálculos '!AO1016="","",'Cálculos '!AO1016)</f>
        <v/>
      </c>
      <c r="AI1010" s="172" t="str">
        <f>IF('Cálculos '!AP1016="","",'Cálculos '!AP1016)</f>
        <v/>
      </c>
      <c r="AJ1010" s="443" t="str">
        <f>IF('Cálculos '!AQ1016="","",'Cálculos '!AQ1016)</f>
        <v/>
      </c>
      <c r="AK1010" s="446" t="str">
        <f>IF('Cálculos '!D1016="","",AVERAGE(C1010:AJ1010))</f>
        <v/>
      </c>
      <c r="AM1010" s="181">
        <f t="shared" si="578"/>
        <v>1008</v>
      </c>
      <c r="AN1010" s="284" t="str">
        <f t="shared" si="579"/>
        <v/>
      </c>
      <c r="AO1010" s="285" t="str">
        <f t="shared" si="580"/>
        <v/>
      </c>
      <c r="AP1010" s="285" t="str">
        <f t="shared" si="581"/>
        <v/>
      </c>
      <c r="AQ1010" s="285" t="str">
        <f t="shared" si="582"/>
        <v/>
      </c>
      <c r="AR1010" s="182" t="str">
        <f t="shared" si="583"/>
        <v/>
      </c>
      <c r="AS1010" s="182" t="str">
        <f t="shared" si="584"/>
        <v/>
      </c>
      <c r="AT1010" s="182" t="str">
        <f t="shared" si="585"/>
        <v/>
      </c>
      <c r="AU1010" s="182" t="str">
        <f t="shared" si="586"/>
        <v/>
      </c>
      <c r="AV1010" s="182" t="str">
        <f t="shared" si="587"/>
        <v/>
      </c>
      <c r="AW1010" s="182" t="str">
        <f t="shared" si="588"/>
        <v/>
      </c>
      <c r="AX1010" s="182" t="str">
        <f t="shared" si="589"/>
        <v/>
      </c>
      <c r="AY1010" s="182" t="str">
        <f t="shared" si="590"/>
        <v/>
      </c>
      <c r="AZ1010" s="182" t="str">
        <f t="shared" si="591"/>
        <v/>
      </c>
      <c r="BA1010" s="182" t="str">
        <f t="shared" si="592"/>
        <v/>
      </c>
      <c r="BB1010" s="182" t="str">
        <f t="shared" si="593"/>
        <v/>
      </c>
      <c r="BC1010" s="182" t="str">
        <f t="shared" si="594"/>
        <v/>
      </c>
      <c r="BD1010" s="182" t="str">
        <f t="shared" si="595"/>
        <v/>
      </c>
      <c r="BE1010" s="182" t="str">
        <f t="shared" si="596"/>
        <v/>
      </c>
      <c r="BF1010" s="182" t="str">
        <f t="shared" si="597"/>
        <v/>
      </c>
      <c r="BG1010" s="182" t="str">
        <f t="shared" si="598"/>
        <v/>
      </c>
      <c r="BH1010" s="182" t="str">
        <f t="shared" si="599"/>
        <v/>
      </c>
      <c r="BI1010" s="182" t="str">
        <f t="shared" si="600"/>
        <v/>
      </c>
      <c r="BJ1010" s="182" t="str">
        <f t="shared" si="601"/>
        <v/>
      </c>
      <c r="BK1010" s="182" t="str">
        <f t="shared" si="602"/>
        <v/>
      </c>
      <c r="BL1010" s="182" t="str">
        <f t="shared" si="603"/>
        <v/>
      </c>
      <c r="BM1010" s="182" t="str">
        <f t="shared" si="604"/>
        <v/>
      </c>
      <c r="BN1010" s="182" t="str">
        <f t="shared" si="605"/>
        <v/>
      </c>
      <c r="BO1010" s="182" t="str">
        <f t="shared" si="606"/>
        <v/>
      </c>
      <c r="BP1010" s="182" t="str">
        <f t="shared" si="607"/>
        <v/>
      </c>
      <c r="BQ1010" s="182" t="str">
        <f t="shared" si="608"/>
        <v/>
      </c>
      <c r="BR1010" s="182" t="str">
        <f t="shared" si="609"/>
        <v/>
      </c>
      <c r="BS1010" s="182" t="str">
        <f t="shared" si="610"/>
        <v/>
      </c>
      <c r="BT1010" s="182" t="str">
        <f t="shared" si="611"/>
        <v/>
      </c>
      <c r="BU1010" s="183" t="str">
        <f t="shared" si="612"/>
        <v/>
      </c>
      <c r="BV1010" s="184" t="str">
        <f>IF('Cálculos '!C1016="","",AVERAGE(AN1010:BU1010))</f>
        <v/>
      </c>
    </row>
    <row r="1011" spans="2:74" ht="17.25" hidden="1" thickBot="1" x14ac:dyDescent="0.35">
      <c r="B1011" s="165">
        <f t="shared" si="39"/>
        <v>1009</v>
      </c>
      <c r="C1011" s="171" t="str">
        <f>IF('Cálculos '!J1017="","",'Cálculos '!J1017)</f>
        <v/>
      </c>
      <c r="D1011" s="172" t="str">
        <f>IF('Cálculos '!K1017="","",'Cálculos '!K1017)</f>
        <v/>
      </c>
      <c r="E1011" s="172" t="str">
        <f>IF('Cálculos '!L1017="","",'Cálculos '!L1017)</f>
        <v/>
      </c>
      <c r="F1011" s="172" t="str">
        <f>IF('Cálculos '!M1017="","",'Cálculos '!M1017)</f>
        <v/>
      </c>
      <c r="G1011" s="172" t="str">
        <f>IF('Cálculos '!N1017="","",'Cálculos '!N1017)</f>
        <v/>
      </c>
      <c r="H1011" s="172" t="str">
        <f>IF('Cálculos '!O1017="","",'Cálculos '!O1017)</f>
        <v/>
      </c>
      <c r="I1011" s="172" t="str">
        <f>IF('Cálculos '!P1017="","",'Cálculos '!P1017)</f>
        <v/>
      </c>
      <c r="J1011" s="172" t="str">
        <f>IF('Cálculos '!Q1017="","",'Cálculos '!Q1017)</f>
        <v/>
      </c>
      <c r="K1011" s="172" t="str">
        <f>IF('Cálculos '!R1017="","",'Cálculos '!R1017)</f>
        <v/>
      </c>
      <c r="L1011" s="172" t="str">
        <f>IF('Cálculos '!S1017="","",'Cálculos '!S1017)</f>
        <v/>
      </c>
      <c r="M1011" s="172" t="str">
        <f>IF('Cálculos '!T1017="","",'Cálculos '!T1017)</f>
        <v/>
      </c>
      <c r="N1011" s="172" t="str">
        <f>IF('Cálculos '!U1017="","",'Cálculos '!U1017)</f>
        <v/>
      </c>
      <c r="O1011" s="172" t="str">
        <f>IF('Cálculos '!V1017="","",'Cálculos '!V1017)</f>
        <v/>
      </c>
      <c r="P1011" s="172" t="str">
        <f>IF('Cálculos '!W1017="","",'Cálculos '!W1017)</f>
        <v/>
      </c>
      <c r="Q1011" s="172" t="str">
        <f>IF('Cálculos '!X1017="","",'Cálculos '!X1017)</f>
        <v/>
      </c>
      <c r="R1011" s="172" t="str">
        <f>IF('Cálculos '!Y1017="","",'Cálculos '!Y1017)</f>
        <v/>
      </c>
      <c r="S1011" s="172" t="str">
        <f>IF('Cálculos '!Z1017="","",'Cálculos '!Z1017)</f>
        <v/>
      </c>
      <c r="T1011" s="172" t="str">
        <f>IF('Cálculos '!AA1017="","",'Cálculos '!AA1017)</f>
        <v/>
      </c>
      <c r="U1011" s="172" t="str">
        <f>IF('Cálculos '!AB1017="","",'Cálculos '!AB1017)</f>
        <v/>
      </c>
      <c r="V1011" s="172" t="str">
        <f>IF('Cálculos '!AC1017="","",'Cálculos '!AC1017)</f>
        <v/>
      </c>
      <c r="W1011" s="172" t="str">
        <f>IF('Cálculos '!AD1017="","",'Cálculos '!AD1017)</f>
        <v/>
      </c>
      <c r="X1011" s="172" t="str">
        <f>IF('Cálculos '!AE1017="","",'Cálculos '!AE1017)</f>
        <v/>
      </c>
      <c r="Y1011" s="172" t="str">
        <f>IF('Cálculos '!AF1017="","",'Cálculos '!AF1017)</f>
        <v/>
      </c>
      <c r="Z1011" s="172" t="str">
        <f>IF('Cálculos '!AG1017="","",'Cálculos '!AG1017)</f>
        <v/>
      </c>
      <c r="AA1011" s="172" t="str">
        <f>IF('Cálculos '!AH1017="","",'Cálculos '!AH1017)</f>
        <v/>
      </c>
      <c r="AB1011" s="172" t="str">
        <f>IF('Cálculos '!AI1017="","",'Cálculos '!AI1017)</f>
        <v/>
      </c>
      <c r="AC1011" s="172" t="str">
        <f>IF('Cálculos '!AJ1017="","",'Cálculos '!AJ1017)</f>
        <v/>
      </c>
      <c r="AD1011" s="172" t="str">
        <f>IF('Cálculos '!AK1017="","",'Cálculos '!AK1017)</f>
        <v/>
      </c>
      <c r="AE1011" s="172" t="str">
        <f>IF('Cálculos '!AL1017="","",'Cálculos '!AL1017)</f>
        <v/>
      </c>
      <c r="AF1011" s="172" t="str">
        <f>IF('Cálculos '!AM1017="","",'Cálculos '!AM1017)</f>
        <v/>
      </c>
      <c r="AG1011" s="172" t="str">
        <f>IF('Cálculos '!AN1017="","",'Cálculos '!AN1017)</f>
        <v/>
      </c>
      <c r="AH1011" s="172" t="str">
        <f>IF('Cálculos '!AO1017="","",'Cálculos '!AO1017)</f>
        <v/>
      </c>
      <c r="AI1011" s="172" t="str">
        <f>IF('Cálculos '!AP1017="","",'Cálculos '!AP1017)</f>
        <v/>
      </c>
      <c r="AJ1011" s="443" t="str">
        <f>IF('Cálculos '!AQ1017="","",'Cálculos '!AQ1017)</f>
        <v/>
      </c>
      <c r="AK1011" s="446" t="str">
        <f>IF('Cálculos '!D1017="","",AVERAGE(C1011:AJ1011))</f>
        <v/>
      </c>
      <c r="AM1011" s="181">
        <f t="shared" si="578"/>
        <v>1009</v>
      </c>
      <c r="AN1011" s="284" t="str">
        <f t="shared" si="579"/>
        <v/>
      </c>
      <c r="AO1011" s="285" t="str">
        <f t="shared" si="580"/>
        <v/>
      </c>
      <c r="AP1011" s="285" t="str">
        <f t="shared" si="581"/>
        <v/>
      </c>
      <c r="AQ1011" s="285" t="str">
        <f t="shared" si="582"/>
        <v/>
      </c>
      <c r="AR1011" s="182" t="str">
        <f t="shared" si="583"/>
        <v/>
      </c>
      <c r="AS1011" s="182" t="str">
        <f t="shared" si="584"/>
        <v/>
      </c>
      <c r="AT1011" s="182" t="str">
        <f t="shared" si="585"/>
        <v/>
      </c>
      <c r="AU1011" s="182" t="str">
        <f t="shared" si="586"/>
        <v/>
      </c>
      <c r="AV1011" s="182" t="str">
        <f t="shared" si="587"/>
        <v/>
      </c>
      <c r="AW1011" s="182" t="str">
        <f t="shared" si="588"/>
        <v/>
      </c>
      <c r="AX1011" s="182" t="str">
        <f t="shared" si="589"/>
        <v/>
      </c>
      <c r="AY1011" s="182" t="str">
        <f t="shared" si="590"/>
        <v/>
      </c>
      <c r="AZ1011" s="182" t="str">
        <f t="shared" si="591"/>
        <v/>
      </c>
      <c r="BA1011" s="182" t="str">
        <f t="shared" si="592"/>
        <v/>
      </c>
      <c r="BB1011" s="182" t="str">
        <f t="shared" si="593"/>
        <v/>
      </c>
      <c r="BC1011" s="182" t="str">
        <f t="shared" si="594"/>
        <v/>
      </c>
      <c r="BD1011" s="182" t="str">
        <f t="shared" si="595"/>
        <v/>
      </c>
      <c r="BE1011" s="182" t="str">
        <f t="shared" si="596"/>
        <v/>
      </c>
      <c r="BF1011" s="182" t="str">
        <f t="shared" si="597"/>
        <v/>
      </c>
      <c r="BG1011" s="182" t="str">
        <f t="shared" si="598"/>
        <v/>
      </c>
      <c r="BH1011" s="182" t="str">
        <f t="shared" si="599"/>
        <v/>
      </c>
      <c r="BI1011" s="182" t="str">
        <f t="shared" si="600"/>
        <v/>
      </c>
      <c r="BJ1011" s="182" t="str">
        <f t="shared" si="601"/>
        <v/>
      </c>
      <c r="BK1011" s="182" t="str">
        <f t="shared" si="602"/>
        <v/>
      </c>
      <c r="BL1011" s="182" t="str">
        <f t="shared" si="603"/>
        <v/>
      </c>
      <c r="BM1011" s="182" t="str">
        <f t="shared" si="604"/>
        <v/>
      </c>
      <c r="BN1011" s="182" t="str">
        <f t="shared" si="605"/>
        <v/>
      </c>
      <c r="BO1011" s="182" t="str">
        <f t="shared" si="606"/>
        <v/>
      </c>
      <c r="BP1011" s="182" t="str">
        <f t="shared" si="607"/>
        <v/>
      </c>
      <c r="BQ1011" s="182" t="str">
        <f t="shared" si="608"/>
        <v/>
      </c>
      <c r="BR1011" s="182" t="str">
        <f t="shared" si="609"/>
        <v/>
      </c>
      <c r="BS1011" s="182" t="str">
        <f t="shared" si="610"/>
        <v/>
      </c>
      <c r="BT1011" s="182" t="str">
        <f t="shared" si="611"/>
        <v/>
      </c>
      <c r="BU1011" s="183" t="str">
        <f t="shared" si="612"/>
        <v/>
      </c>
      <c r="BV1011" s="184" t="str">
        <f>IF('Cálculos '!C1017="","",AVERAGE(AN1011:BU1011))</f>
        <v/>
      </c>
    </row>
    <row r="1012" spans="2:74" ht="17.25" hidden="1" thickBot="1" x14ac:dyDescent="0.35">
      <c r="B1012" s="165">
        <f t="shared" si="39"/>
        <v>1010</v>
      </c>
      <c r="C1012" s="171" t="str">
        <f>IF('Cálculos '!J1018="","",'Cálculos '!J1018)</f>
        <v/>
      </c>
      <c r="D1012" s="172" t="str">
        <f>IF('Cálculos '!K1018="","",'Cálculos '!K1018)</f>
        <v/>
      </c>
      <c r="E1012" s="172" t="str">
        <f>IF('Cálculos '!L1018="","",'Cálculos '!L1018)</f>
        <v/>
      </c>
      <c r="F1012" s="172" t="str">
        <f>IF('Cálculos '!M1018="","",'Cálculos '!M1018)</f>
        <v/>
      </c>
      <c r="G1012" s="172" t="str">
        <f>IF('Cálculos '!N1018="","",'Cálculos '!N1018)</f>
        <v/>
      </c>
      <c r="H1012" s="172" t="str">
        <f>IF('Cálculos '!O1018="","",'Cálculos '!O1018)</f>
        <v/>
      </c>
      <c r="I1012" s="172" t="str">
        <f>IF('Cálculos '!P1018="","",'Cálculos '!P1018)</f>
        <v/>
      </c>
      <c r="J1012" s="172" t="str">
        <f>IF('Cálculos '!Q1018="","",'Cálculos '!Q1018)</f>
        <v/>
      </c>
      <c r="K1012" s="172" t="str">
        <f>IF('Cálculos '!R1018="","",'Cálculos '!R1018)</f>
        <v/>
      </c>
      <c r="L1012" s="172" t="str">
        <f>IF('Cálculos '!S1018="","",'Cálculos '!S1018)</f>
        <v/>
      </c>
      <c r="M1012" s="172" t="str">
        <f>IF('Cálculos '!T1018="","",'Cálculos '!T1018)</f>
        <v/>
      </c>
      <c r="N1012" s="172" t="str">
        <f>IF('Cálculos '!U1018="","",'Cálculos '!U1018)</f>
        <v/>
      </c>
      <c r="O1012" s="172" t="str">
        <f>IF('Cálculos '!V1018="","",'Cálculos '!V1018)</f>
        <v/>
      </c>
      <c r="P1012" s="172" t="str">
        <f>IF('Cálculos '!W1018="","",'Cálculos '!W1018)</f>
        <v/>
      </c>
      <c r="Q1012" s="172" t="str">
        <f>IF('Cálculos '!X1018="","",'Cálculos '!X1018)</f>
        <v/>
      </c>
      <c r="R1012" s="172" t="str">
        <f>IF('Cálculos '!Y1018="","",'Cálculos '!Y1018)</f>
        <v/>
      </c>
      <c r="S1012" s="172" t="str">
        <f>IF('Cálculos '!Z1018="","",'Cálculos '!Z1018)</f>
        <v/>
      </c>
      <c r="T1012" s="172" t="str">
        <f>IF('Cálculos '!AA1018="","",'Cálculos '!AA1018)</f>
        <v/>
      </c>
      <c r="U1012" s="172" t="str">
        <f>IF('Cálculos '!AB1018="","",'Cálculos '!AB1018)</f>
        <v/>
      </c>
      <c r="V1012" s="172" t="str">
        <f>IF('Cálculos '!AC1018="","",'Cálculos '!AC1018)</f>
        <v/>
      </c>
      <c r="W1012" s="172" t="str">
        <f>IF('Cálculos '!AD1018="","",'Cálculos '!AD1018)</f>
        <v/>
      </c>
      <c r="X1012" s="172" t="str">
        <f>IF('Cálculos '!AE1018="","",'Cálculos '!AE1018)</f>
        <v/>
      </c>
      <c r="Y1012" s="172" t="str">
        <f>IF('Cálculos '!AF1018="","",'Cálculos '!AF1018)</f>
        <v/>
      </c>
      <c r="Z1012" s="172" t="str">
        <f>IF('Cálculos '!AG1018="","",'Cálculos '!AG1018)</f>
        <v/>
      </c>
      <c r="AA1012" s="172" t="str">
        <f>IF('Cálculos '!AH1018="","",'Cálculos '!AH1018)</f>
        <v/>
      </c>
      <c r="AB1012" s="172" t="str">
        <f>IF('Cálculos '!AI1018="","",'Cálculos '!AI1018)</f>
        <v/>
      </c>
      <c r="AC1012" s="172" t="str">
        <f>IF('Cálculos '!AJ1018="","",'Cálculos '!AJ1018)</f>
        <v/>
      </c>
      <c r="AD1012" s="172" t="str">
        <f>IF('Cálculos '!AK1018="","",'Cálculos '!AK1018)</f>
        <v/>
      </c>
      <c r="AE1012" s="172" t="str">
        <f>IF('Cálculos '!AL1018="","",'Cálculos '!AL1018)</f>
        <v/>
      </c>
      <c r="AF1012" s="172" t="str">
        <f>IF('Cálculos '!AM1018="","",'Cálculos '!AM1018)</f>
        <v/>
      </c>
      <c r="AG1012" s="172" t="str">
        <f>IF('Cálculos '!AN1018="","",'Cálculos '!AN1018)</f>
        <v/>
      </c>
      <c r="AH1012" s="172" t="str">
        <f>IF('Cálculos '!AO1018="","",'Cálculos '!AO1018)</f>
        <v/>
      </c>
      <c r="AI1012" s="172" t="str">
        <f>IF('Cálculos '!AP1018="","",'Cálculos '!AP1018)</f>
        <v/>
      </c>
      <c r="AJ1012" s="443" t="str">
        <f>IF('Cálculos '!AQ1018="","",'Cálculos '!AQ1018)</f>
        <v/>
      </c>
      <c r="AK1012" s="446" t="str">
        <f>IF('Cálculos '!D1018="","",AVERAGE(C1012:AJ1012))</f>
        <v/>
      </c>
      <c r="AM1012" s="181">
        <f t="shared" si="578"/>
        <v>1010</v>
      </c>
      <c r="AN1012" s="284" t="str">
        <f t="shared" si="579"/>
        <v/>
      </c>
      <c r="AO1012" s="285" t="str">
        <f t="shared" si="580"/>
        <v/>
      </c>
      <c r="AP1012" s="285" t="str">
        <f t="shared" si="581"/>
        <v/>
      </c>
      <c r="AQ1012" s="285" t="str">
        <f t="shared" si="582"/>
        <v/>
      </c>
      <c r="AR1012" s="182" t="str">
        <f t="shared" si="583"/>
        <v/>
      </c>
      <c r="AS1012" s="182" t="str">
        <f t="shared" si="584"/>
        <v/>
      </c>
      <c r="AT1012" s="182" t="str">
        <f t="shared" si="585"/>
        <v/>
      </c>
      <c r="AU1012" s="182" t="str">
        <f t="shared" si="586"/>
        <v/>
      </c>
      <c r="AV1012" s="182" t="str">
        <f t="shared" si="587"/>
        <v/>
      </c>
      <c r="AW1012" s="182" t="str">
        <f t="shared" si="588"/>
        <v/>
      </c>
      <c r="AX1012" s="182" t="str">
        <f t="shared" si="589"/>
        <v/>
      </c>
      <c r="AY1012" s="182" t="str">
        <f t="shared" si="590"/>
        <v/>
      </c>
      <c r="AZ1012" s="182" t="str">
        <f t="shared" si="591"/>
        <v/>
      </c>
      <c r="BA1012" s="182" t="str">
        <f t="shared" si="592"/>
        <v/>
      </c>
      <c r="BB1012" s="182" t="str">
        <f t="shared" si="593"/>
        <v/>
      </c>
      <c r="BC1012" s="182" t="str">
        <f t="shared" si="594"/>
        <v/>
      </c>
      <c r="BD1012" s="182" t="str">
        <f t="shared" si="595"/>
        <v/>
      </c>
      <c r="BE1012" s="182" t="str">
        <f t="shared" si="596"/>
        <v/>
      </c>
      <c r="BF1012" s="182" t="str">
        <f t="shared" si="597"/>
        <v/>
      </c>
      <c r="BG1012" s="182" t="str">
        <f t="shared" si="598"/>
        <v/>
      </c>
      <c r="BH1012" s="182" t="str">
        <f t="shared" si="599"/>
        <v/>
      </c>
      <c r="BI1012" s="182" t="str">
        <f t="shared" si="600"/>
        <v/>
      </c>
      <c r="BJ1012" s="182" t="str">
        <f t="shared" si="601"/>
        <v/>
      </c>
      <c r="BK1012" s="182" t="str">
        <f t="shared" si="602"/>
        <v/>
      </c>
      <c r="BL1012" s="182" t="str">
        <f t="shared" si="603"/>
        <v/>
      </c>
      <c r="BM1012" s="182" t="str">
        <f t="shared" si="604"/>
        <v/>
      </c>
      <c r="BN1012" s="182" t="str">
        <f t="shared" si="605"/>
        <v/>
      </c>
      <c r="BO1012" s="182" t="str">
        <f t="shared" si="606"/>
        <v/>
      </c>
      <c r="BP1012" s="182" t="str">
        <f t="shared" si="607"/>
        <v/>
      </c>
      <c r="BQ1012" s="182" t="str">
        <f t="shared" si="608"/>
        <v/>
      </c>
      <c r="BR1012" s="182" t="str">
        <f t="shared" si="609"/>
        <v/>
      </c>
      <c r="BS1012" s="182" t="str">
        <f t="shared" si="610"/>
        <v/>
      </c>
      <c r="BT1012" s="182" t="str">
        <f t="shared" si="611"/>
        <v/>
      </c>
      <c r="BU1012" s="183" t="str">
        <f t="shared" si="612"/>
        <v/>
      </c>
      <c r="BV1012" s="184" t="str">
        <f>IF('Cálculos '!C1018="","",AVERAGE(AN1012:BU1012))</f>
        <v/>
      </c>
    </row>
    <row r="1013" spans="2:74" ht="17.25" hidden="1" thickBot="1" x14ac:dyDescent="0.35">
      <c r="B1013" s="165">
        <f t="shared" si="39"/>
        <v>1011</v>
      </c>
      <c r="C1013" s="171" t="str">
        <f>IF('Cálculos '!J1019="","",'Cálculos '!J1019)</f>
        <v/>
      </c>
      <c r="D1013" s="172" t="str">
        <f>IF('Cálculos '!K1019="","",'Cálculos '!K1019)</f>
        <v/>
      </c>
      <c r="E1013" s="172" t="str">
        <f>IF('Cálculos '!L1019="","",'Cálculos '!L1019)</f>
        <v/>
      </c>
      <c r="F1013" s="172" t="str">
        <f>IF('Cálculos '!M1019="","",'Cálculos '!M1019)</f>
        <v/>
      </c>
      <c r="G1013" s="172" t="str">
        <f>IF('Cálculos '!N1019="","",'Cálculos '!N1019)</f>
        <v/>
      </c>
      <c r="H1013" s="172" t="str">
        <f>IF('Cálculos '!O1019="","",'Cálculos '!O1019)</f>
        <v/>
      </c>
      <c r="I1013" s="172" t="str">
        <f>IF('Cálculos '!P1019="","",'Cálculos '!P1019)</f>
        <v/>
      </c>
      <c r="J1013" s="172" t="str">
        <f>IF('Cálculos '!Q1019="","",'Cálculos '!Q1019)</f>
        <v/>
      </c>
      <c r="K1013" s="172" t="str">
        <f>IF('Cálculos '!R1019="","",'Cálculos '!R1019)</f>
        <v/>
      </c>
      <c r="L1013" s="172" t="str">
        <f>IF('Cálculos '!S1019="","",'Cálculos '!S1019)</f>
        <v/>
      </c>
      <c r="M1013" s="172" t="str">
        <f>IF('Cálculos '!T1019="","",'Cálculos '!T1019)</f>
        <v/>
      </c>
      <c r="N1013" s="172" t="str">
        <f>IF('Cálculos '!U1019="","",'Cálculos '!U1019)</f>
        <v/>
      </c>
      <c r="O1013" s="172" t="str">
        <f>IF('Cálculos '!V1019="","",'Cálculos '!V1019)</f>
        <v/>
      </c>
      <c r="P1013" s="172" t="str">
        <f>IF('Cálculos '!W1019="","",'Cálculos '!W1019)</f>
        <v/>
      </c>
      <c r="Q1013" s="172" t="str">
        <f>IF('Cálculos '!X1019="","",'Cálculos '!X1019)</f>
        <v/>
      </c>
      <c r="R1013" s="172" t="str">
        <f>IF('Cálculos '!Y1019="","",'Cálculos '!Y1019)</f>
        <v/>
      </c>
      <c r="S1013" s="172" t="str">
        <f>IF('Cálculos '!Z1019="","",'Cálculos '!Z1019)</f>
        <v/>
      </c>
      <c r="T1013" s="172" t="str">
        <f>IF('Cálculos '!AA1019="","",'Cálculos '!AA1019)</f>
        <v/>
      </c>
      <c r="U1013" s="172" t="str">
        <f>IF('Cálculos '!AB1019="","",'Cálculos '!AB1019)</f>
        <v/>
      </c>
      <c r="V1013" s="172" t="str">
        <f>IF('Cálculos '!AC1019="","",'Cálculos '!AC1019)</f>
        <v/>
      </c>
      <c r="W1013" s="172" t="str">
        <f>IF('Cálculos '!AD1019="","",'Cálculos '!AD1019)</f>
        <v/>
      </c>
      <c r="X1013" s="172" t="str">
        <f>IF('Cálculos '!AE1019="","",'Cálculos '!AE1019)</f>
        <v/>
      </c>
      <c r="Y1013" s="172" t="str">
        <f>IF('Cálculos '!AF1019="","",'Cálculos '!AF1019)</f>
        <v/>
      </c>
      <c r="Z1013" s="172" t="str">
        <f>IF('Cálculos '!AG1019="","",'Cálculos '!AG1019)</f>
        <v/>
      </c>
      <c r="AA1013" s="172" t="str">
        <f>IF('Cálculos '!AH1019="","",'Cálculos '!AH1019)</f>
        <v/>
      </c>
      <c r="AB1013" s="172" t="str">
        <f>IF('Cálculos '!AI1019="","",'Cálculos '!AI1019)</f>
        <v/>
      </c>
      <c r="AC1013" s="172" t="str">
        <f>IF('Cálculos '!AJ1019="","",'Cálculos '!AJ1019)</f>
        <v/>
      </c>
      <c r="AD1013" s="172" t="str">
        <f>IF('Cálculos '!AK1019="","",'Cálculos '!AK1019)</f>
        <v/>
      </c>
      <c r="AE1013" s="172" t="str">
        <f>IF('Cálculos '!AL1019="","",'Cálculos '!AL1019)</f>
        <v/>
      </c>
      <c r="AF1013" s="172" t="str">
        <f>IF('Cálculos '!AM1019="","",'Cálculos '!AM1019)</f>
        <v/>
      </c>
      <c r="AG1013" s="172" t="str">
        <f>IF('Cálculos '!AN1019="","",'Cálculos '!AN1019)</f>
        <v/>
      </c>
      <c r="AH1013" s="172" t="str">
        <f>IF('Cálculos '!AO1019="","",'Cálculos '!AO1019)</f>
        <v/>
      </c>
      <c r="AI1013" s="172" t="str">
        <f>IF('Cálculos '!AP1019="","",'Cálculos '!AP1019)</f>
        <v/>
      </c>
      <c r="AJ1013" s="443" t="str">
        <f>IF('Cálculos '!AQ1019="","",'Cálculos '!AQ1019)</f>
        <v/>
      </c>
      <c r="AK1013" s="446" t="str">
        <f>IF('Cálculos '!D1019="","",AVERAGE(C1013:AJ1013))</f>
        <v/>
      </c>
      <c r="AM1013" s="181">
        <f t="shared" si="578"/>
        <v>1011</v>
      </c>
      <c r="AN1013" s="284" t="str">
        <f t="shared" si="579"/>
        <v/>
      </c>
      <c r="AO1013" s="285" t="str">
        <f t="shared" si="580"/>
        <v/>
      </c>
      <c r="AP1013" s="285" t="str">
        <f t="shared" si="581"/>
        <v/>
      </c>
      <c r="AQ1013" s="285" t="str">
        <f t="shared" si="582"/>
        <v/>
      </c>
      <c r="AR1013" s="182" t="str">
        <f t="shared" si="583"/>
        <v/>
      </c>
      <c r="AS1013" s="182" t="str">
        <f t="shared" si="584"/>
        <v/>
      </c>
      <c r="AT1013" s="182" t="str">
        <f t="shared" si="585"/>
        <v/>
      </c>
      <c r="AU1013" s="182" t="str">
        <f t="shared" si="586"/>
        <v/>
      </c>
      <c r="AV1013" s="182" t="str">
        <f t="shared" si="587"/>
        <v/>
      </c>
      <c r="AW1013" s="182" t="str">
        <f t="shared" si="588"/>
        <v/>
      </c>
      <c r="AX1013" s="182" t="str">
        <f t="shared" si="589"/>
        <v/>
      </c>
      <c r="AY1013" s="182" t="str">
        <f t="shared" si="590"/>
        <v/>
      </c>
      <c r="AZ1013" s="182" t="str">
        <f t="shared" si="591"/>
        <v/>
      </c>
      <c r="BA1013" s="182" t="str">
        <f t="shared" si="592"/>
        <v/>
      </c>
      <c r="BB1013" s="182" t="str">
        <f t="shared" si="593"/>
        <v/>
      </c>
      <c r="BC1013" s="182" t="str">
        <f t="shared" si="594"/>
        <v/>
      </c>
      <c r="BD1013" s="182" t="str">
        <f t="shared" si="595"/>
        <v/>
      </c>
      <c r="BE1013" s="182" t="str">
        <f t="shared" si="596"/>
        <v/>
      </c>
      <c r="BF1013" s="182" t="str">
        <f t="shared" si="597"/>
        <v/>
      </c>
      <c r="BG1013" s="182" t="str">
        <f t="shared" si="598"/>
        <v/>
      </c>
      <c r="BH1013" s="182" t="str">
        <f t="shared" si="599"/>
        <v/>
      </c>
      <c r="BI1013" s="182" t="str">
        <f t="shared" si="600"/>
        <v/>
      </c>
      <c r="BJ1013" s="182" t="str">
        <f t="shared" si="601"/>
        <v/>
      </c>
      <c r="BK1013" s="182" t="str">
        <f t="shared" si="602"/>
        <v/>
      </c>
      <c r="BL1013" s="182" t="str">
        <f t="shared" si="603"/>
        <v/>
      </c>
      <c r="BM1013" s="182" t="str">
        <f t="shared" si="604"/>
        <v/>
      </c>
      <c r="BN1013" s="182" t="str">
        <f t="shared" si="605"/>
        <v/>
      </c>
      <c r="BO1013" s="182" t="str">
        <f t="shared" si="606"/>
        <v/>
      </c>
      <c r="BP1013" s="182" t="str">
        <f t="shared" si="607"/>
        <v/>
      </c>
      <c r="BQ1013" s="182" t="str">
        <f t="shared" si="608"/>
        <v/>
      </c>
      <c r="BR1013" s="182" t="str">
        <f t="shared" si="609"/>
        <v/>
      </c>
      <c r="BS1013" s="182" t="str">
        <f t="shared" si="610"/>
        <v/>
      </c>
      <c r="BT1013" s="182" t="str">
        <f t="shared" si="611"/>
        <v/>
      </c>
      <c r="BU1013" s="183" t="str">
        <f t="shared" si="612"/>
        <v/>
      </c>
      <c r="BV1013" s="184" t="str">
        <f>IF('Cálculos '!C1019="","",AVERAGE(AN1013:BU1013))</f>
        <v/>
      </c>
    </row>
    <row r="1014" spans="2:74" ht="17.25" hidden="1" thickBot="1" x14ac:dyDescent="0.35">
      <c r="B1014" s="165">
        <f t="shared" si="39"/>
        <v>1012</v>
      </c>
      <c r="C1014" s="171" t="str">
        <f>IF('Cálculos '!J1020="","",'Cálculos '!J1020)</f>
        <v/>
      </c>
      <c r="D1014" s="172" t="str">
        <f>IF('Cálculos '!K1020="","",'Cálculos '!K1020)</f>
        <v/>
      </c>
      <c r="E1014" s="172" t="str">
        <f>IF('Cálculos '!L1020="","",'Cálculos '!L1020)</f>
        <v/>
      </c>
      <c r="F1014" s="172" t="str">
        <f>IF('Cálculos '!M1020="","",'Cálculos '!M1020)</f>
        <v/>
      </c>
      <c r="G1014" s="172" t="str">
        <f>IF('Cálculos '!N1020="","",'Cálculos '!N1020)</f>
        <v/>
      </c>
      <c r="H1014" s="172" t="str">
        <f>IF('Cálculos '!O1020="","",'Cálculos '!O1020)</f>
        <v/>
      </c>
      <c r="I1014" s="172" t="str">
        <f>IF('Cálculos '!P1020="","",'Cálculos '!P1020)</f>
        <v/>
      </c>
      <c r="J1014" s="172" t="str">
        <f>IF('Cálculos '!Q1020="","",'Cálculos '!Q1020)</f>
        <v/>
      </c>
      <c r="K1014" s="172" t="str">
        <f>IF('Cálculos '!R1020="","",'Cálculos '!R1020)</f>
        <v/>
      </c>
      <c r="L1014" s="172" t="str">
        <f>IF('Cálculos '!S1020="","",'Cálculos '!S1020)</f>
        <v/>
      </c>
      <c r="M1014" s="172" t="str">
        <f>IF('Cálculos '!T1020="","",'Cálculos '!T1020)</f>
        <v/>
      </c>
      <c r="N1014" s="172" t="str">
        <f>IF('Cálculos '!U1020="","",'Cálculos '!U1020)</f>
        <v/>
      </c>
      <c r="O1014" s="172" t="str">
        <f>IF('Cálculos '!V1020="","",'Cálculos '!V1020)</f>
        <v/>
      </c>
      <c r="P1014" s="172" t="str">
        <f>IF('Cálculos '!W1020="","",'Cálculos '!W1020)</f>
        <v/>
      </c>
      <c r="Q1014" s="172" t="str">
        <f>IF('Cálculos '!X1020="","",'Cálculos '!X1020)</f>
        <v/>
      </c>
      <c r="R1014" s="172" t="str">
        <f>IF('Cálculos '!Y1020="","",'Cálculos '!Y1020)</f>
        <v/>
      </c>
      <c r="S1014" s="172" t="str">
        <f>IF('Cálculos '!Z1020="","",'Cálculos '!Z1020)</f>
        <v/>
      </c>
      <c r="T1014" s="172" t="str">
        <f>IF('Cálculos '!AA1020="","",'Cálculos '!AA1020)</f>
        <v/>
      </c>
      <c r="U1014" s="172" t="str">
        <f>IF('Cálculos '!AB1020="","",'Cálculos '!AB1020)</f>
        <v/>
      </c>
      <c r="V1014" s="172" t="str">
        <f>IF('Cálculos '!AC1020="","",'Cálculos '!AC1020)</f>
        <v/>
      </c>
      <c r="W1014" s="172" t="str">
        <f>IF('Cálculos '!AD1020="","",'Cálculos '!AD1020)</f>
        <v/>
      </c>
      <c r="X1014" s="172" t="str">
        <f>IF('Cálculos '!AE1020="","",'Cálculos '!AE1020)</f>
        <v/>
      </c>
      <c r="Y1014" s="172" t="str">
        <f>IF('Cálculos '!AF1020="","",'Cálculos '!AF1020)</f>
        <v/>
      </c>
      <c r="Z1014" s="172" t="str">
        <f>IF('Cálculos '!AG1020="","",'Cálculos '!AG1020)</f>
        <v/>
      </c>
      <c r="AA1014" s="172" t="str">
        <f>IF('Cálculos '!AH1020="","",'Cálculos '!AH1020)</f>
        <v/>
      </c>
      <c r="AB1014" s="172" t="str">
        <f>IF('Cálculos '!AI1020="","",'Cálculos '!AI1020)</f>
        <v/>
      </c>
      <c r="AC1014" s="172" t="str">
        <f>IF('Cálculos '!AJ1020="","",'Cálculos '!AJ1020)</f>
        <v/>
      </c>
      <c r="AD1014" s="172" t="str">
        <f>IF('Cálculos '!AK1020="","",'Cálculos '!AK1020)</f>
        <v/>
      </c>
      <c r="AE1014" s="172" t="str">
        <f>IF('Cálculos '!AL1020="","",'Cálculos '!AL1020)</f>
        <v/>
      </c>
      <c r="AF1014" s="172" t="str">
        <f>IF('Cálculos '!AM1020="","",'Cálculos '!AM1020)</f>
        <v/>
      </c>
      <c r="AG1014" s="172" t="str">
        <f>IF('Cálculos '!AN1020="","",'Cálculos '!AN1020)</f>
        <v/>
      </c>
      <c r="AH1014" s="172" t="str">
        <f>IF('Cálculos '!AO1020="","",'Cálculos '!AO1020)</f>
        <v/>
      </c>
      <c r="AI1014" s="172" t="str">
        <f>IF('Cálculos '!AP1020="","",'Cálculos '!AP1020)</f>
        <v/>
      </c>
      <c r="AJ1014" s="443" t="str">
        <f>IF('Cálculos '!AQ1020="","",'Cálculos '!AQ1020)</f>
        <v/>
      </c>
      <c r="AK1014" s="446" t="str">
        <f>IF('Cálculos '!D1020="","",AVERAGE(C1014:AJ1014))</f>
        <v/>
      </c>
      <c r="AM1014" s="181">
        <f t="shared" si="578"/>
        <v>1012</v>
      </c>
      <c r="AN1014" s="284" t="str">
        <f t="shared" si="579"/>
        <v/>
      </c>
      <c r="AO1014" s="285" t="str">
        <f t="shared" si="580"/>
        <v/>
      </c>
      <c r="AP1014" s="285" t="str">
        <f t="shared" si="581"/>
        <v/>
      </c>
      <c r="AQ1014" s="285" t="str">
        <f t="shared" si="582"/>
        <v/>
      </c>
      <c r="AR1014" s="182" t="str">
        <f t="shared" si="583"/>
        <v/>
      </c>
      <c r="AS1014" s="182" t="str">
        <f t="shared" si="584"/>
        <v/>
      </c>
      <c r="AT1014" s="182" t="str">
        <f t="shared" si="585"/>
        <v/>
      </c>
      <c r="AU1014" s="182" t="str">
        <f t="shared" si="586"/>
        <v/>
      </c>
      <c r="AV1014" s="182" t="str">
        <f t="shared" si="587"/>
        <v/>
      </c>
      <c r="AW1014" s="182" t="str">
        <f t="shared" si="588"/>
        <v/>
      </c>
      <c r="AX1014" s="182" t="str">
        <f t="shared" si="589"/>
        <v/>
      </c>
      <c r="AY1014" s="182" t="str">
        <f t="shared" si="590"/>
        <v/>
      </c>
      <c r="AZ1014" s="182" t="str">
        <f t="shared" si="591"/>
        <v/>
      </c>
      <c r="BA1014" s="182" t="str">
        <f t="shared" si="592"/>
        <v/>
      </c>
      <c r="BB1014" s="182" t="str">
        <f t="shared" si="593"/>
        <v/>
      </c>
      <c r="BC1014" s="182" t="str">
        <f t="shared" si="594"/>
        <v/>
      </c>
      <c r="BD1014" s="182" t="str">
        <f t="shared" si="595"/>
        <v/>
      </c>
      <c r="BE1014" s="182" t="str">
        <f t="shared" si="596"/>
        <v/>
      </c>
      <c r="BF1014" s="182" t="str">
        <f t="shared" si="597"/>
        <v/>
      </c>
      <c r="BG1014" s="182" t="str">
        <f t="shared" si="598"/>
        <v/>
      </c>
      <c r="BH1014" s="182" t="str">
        <f t="shared" si="599"/>
        <v/>
      </c>
      <c r="BI1014" s="182" t="str">
        <f t="shared" si="600"/>
        <v/>
      </c>
      <c r="BJ1014" s="182" t="str">
        <f t="shared" si="601"/>
        <v/>
      </c>
      <c r="BK1014" s="182" t="str">
        <f t="shared" si="602"/>
        <v/>
      </c>
      <c r="BL1014" s="182" t="str">
        <f t="shared" si="603"/>
        <v/>
      </c>
      <c r="BM1014" s="182" t="str">
        <f t="shared" si="604"/>
        <v/>
      </c>
      <c r="BN1014" s="182" t="str">
        <f t="shared" si="605"/>
        <v/>
      </c>
      <c r="BO1014" s="182" t="str">
        <f t="shared" si="606"/>
        <v/>
      </c>
      <c r="BP1014" s="182" t="str">
        <f t="shared" si="607"/>
        <v/>
      </c>
      <c r="BQ1014" s="182" t="str">
        <f t="shared" si="608"/>
        <v/>
      </c>
      <c r="BR1014" s="182" t="str">
        <f t="shared" si="609"/>
        <v/>
      </c>
      <c r="BS1014" s="182" t="str">
        <f t="shared" si="610"/>
        <v/>
      </c>
      <c r="BT1014" s="182" t="str">
        <f t="shared" si="611"/>
        <v/>
      </c>
      <c r="BU1014" s="183" t="str">
        <f t="shared" si="612"/>
        <v/>
      </c>
      <c r="BV1014" s="184" t="str">
        <f>IF('Cálculos '!C1020="","",AVERAGE(AN1014:BU1014))</f>
        <v/>
      </c>
    </row>
    <row r="1015" spans="2:74" ht="17.25" hidden="1" thickBot="1" x14ac:dyDescent="0.35">
      <c r="B1015" s="165">
        <f t="shared" si="39"/>
        <v>1013</v>
      </c>
      <c r="C1015" s="171" t="str">
        <f>IF('Cálculos '!J1021="","",'Cálculos '!J1021)</f>
        <v/>
      </c>
      <c r="D1015" s="172" t="str">
        <f>IF('Cálculos '!K1021="","",'Cálculos '!K1021)</f>
        <v/>
      </c>
      <c r="E1015" s="172" t="str">
        <f>IF('Cálculos '!L1021="","",'Cálculos '!L1021)</f>
        <v/>
      </c>
      <c r="F1015" s="172" t="str">
        <f>IF('Cálculos '!M1021="","",'Cálculos '!M1021)</f>
        <v/>
      </c>
      <c r="G1015" s="172" t="str">
        <f>IF('Cálculos '!N1021="","",'Cálculos '!N1021)</f>
        <v/>
      </c>
      <c r="H1015" s="172" t="str">
        <f>IF('Cálculos '!O1021="","",'Cálculos '!O1021)</f>
        <v/>
      </c>
      <c r="I1015" s="172" t="str">
        <f>IF('Cálculos '!P1021="","",'Cálculos '!P1021)</f>
        <v/>
      </c>
      <c r="J1015" s="172" t="str">
        <f>IF('Cálculos '!Q1021="","",'Cálculos '!Q1021)</f>
        <v/>
      </c>
      <c r="K1015" s="172" t="str">
        <f>IF('Cálculos '!R1021="","",'Cálculos '!R1021)</f>
        <v/>
      </c>
      <c r="L1015" s="172" t="str">
        <f>IF('Cálculos '!S1021="","",'Cálculos '!S1021)</f>
        <v/>
      </c>
      <c r="M1015" s="172" t="str">
        <f>IF('Cálculos '!T1021="","",'Cálculos '!T1021)</f>
        <v/>
      </c>
      <c r="N1015" s="172" t="str">
        <f>IF('Cálculos '!U1021="","",'Cálculos '!U1021)</f>
        <v/>
      </c>
      <c r="O1015" s="172" t="str">
        <f>IF('Cálculos '!V1021="","",'Cálculos '!V1021)</f>
        <v/>
      </c>
      <c r="P1015" s="172" t="str">
        <f>IF('Cálculos '!W1021="","",'Cálculos '!W1021)</f>
        <v/>
      </c>
      <c r="Q1015" s="172" t="str">
        <f>IF('Cálculos '!X1021="","",'Cálculos '!X1021)</f>
        <v/>
      </c>
      <c r="R1015" s="172" t="str">
        <f>IF('Cálculos '!Y1021="","",'Cálculos '!Y1021)</f>
        <v/>
      </c>
      <c r="S1015" s="172" t="str">
        <f>IF('Cálculos '!Z1021="","",'Cálculos '!Z1021)</f>
        <v/>
      </c>
      <c r="T1015" s="172" t="str">
        <f>IF('Cálculos '!AA1021="","",'Cálculos '!AA1021)</f>
        <v/>
      </c>
      <c r="U1015" s="172" t="str">
        <f>IF('Cálculos '!AB1021="","",'Cálculos '!AB1021)</f>
        <v/>
      </c>
      <c r="V1015" s="172" t="str">
        <f>IF('Cálculos '!AC1021="","",'Cálculos '!AC1021)</f>
        <v/>
      </c>
      <c r="W1015" s="172" t="str">
        <f>IF('Cálculos '!AD1021="","",'Cálculos '!AD1021)</f>
        <v/>
      </c>
      <c r="X1015" s="172" t="str">
        <f>IF('Cálculos '!AE1021="","",'Cálculos '!AE1021)</f>
        <v/>
      </c>
      <c r="Y1015" s="172" t="str">
        <f>IF('Cálculos '!AF1021="","",'Cálculos '!AF1021)</f>
        <v/>
      </c>
      <c r="Z1015" s="172" t="str">
        <f>IF('Cálculos '!AG1021="","",'Cálculos '!AG1021)</f>
        <v/>
      </c>
      <c r="AA1015" s="172" t="str">
        <f>IF('Cálculos '!AH1021="","",'Cálculos '!AH1021)</f>
        <v/>
      </c>
      <c r="AB1015" s="172" t="str">
        <f>IF('Cálculos '!AI1021="","",'Cálculos '!AI1021)</f>
        <v/>
      </c>
      <c r="AC1015" s="172" t="str">
        <f>IF('Cálculos '!AJ1021="","",'Cálculos '!AJ1021)</f>
        <v/>
      </c>
      <c r="AD1015" s="172" t="str">
        <f>IF('Cálculos '!AK1021="","",'Cálculos '!AK1021)</f>
        <v/>
      </c>
      <c r="AE1015" s="172" t="str">
        <f>IF('Cálculos '!AL1021="","",'Cálculos '!AL1021)</f>
        <v/>
      </c>
      <c r="AF1015" s="172" t="str">
        <f>IF('Cálculos '!AM1021="","",'Cálculos '!AM1021)</f>
        <v/>
      </c>
      <c r="AG1015" s="172" t="str">
        <f>IF('Cálculos '!AN1021="","",'Cálculos '!AN1021)</f>
        <v/>
      </c>
      <c r="AH1015" s="172" t="str">
        <f>IF('Cálculos '!AO1021="","",'Cálculos '!AO1021)</f>
        <v/>
      </c>
      <c r="AI1015" s="172" t="str">
        <f>IF('Cálculos '!AP1021="","",'Cálculos '!AP1021)</f>
        <v/>
      </c>
      <c r="AJ1015" s="443" t="str">
        <f>IF('Cálculos '!AQ1021="","",'Cálculos '!AQ1021)</f>
        <v/>
      </c>
      <c r="AK1015" s="446" t="str">
        <f>IF('Cálculos '!D1021="","",AVERAGE(C1015:AJ1015))</f>
        <v/>
      </c>
      <c r="AM1015" s="181">
        <f t="shared" si="578"/>
        <v>1013</v>
      </c>
      <c r="AN1015" s="284" t="str">
        <f t="shared" si="579"/>
        <v/>
      </c>
      <c r="AO1015" s="285" t="str">
        <f t="shared" si="580"/>
        <v/>
      </c>
      <c r="AP1015" s="285" t="str">
        <f t="shared" si="581"/>
        <v/>
      </c>
      <c r="AQ1015" s="285" t="str">
        <f t="shared" si="582"/>
        <v/>
      </c>
      <c r="AR1015" s="182" t="str">
        <f t="shared" si="583"/>
        <v/>
      </c>
      <c r="AS1015" s="182" t="str">
        <f t="shared" si="584"/>
        <v/>
      </c>
      <c r="AT1015" s="182" t="str">
        <f t="shared" si="585"/>
        <v/>
      </c>
      <c r="AU1015" s="182" t="str">
        <f t="shared" si="586"/>
        <v/>
      </c>
      <c r="AV1015" s="182" t="str">
        <f t="shared" si="587"/>
        <v/>
      </c>
      <c r="AW1015" s="182" t="str">
        <f t="shared" si="588"/>
        <v/>
      </c>
      <c r="AX1015" s="182" t="str">
        <f t="shared" si="589"/>
        <v/>
      </c>
      <c r="AY1015" s="182" t="str">
        <f t="shared" si="590"/>
        <v/>
      </c>
      <c r="AZ1015" s="182" t="str">
        <f t="shared" si="591"/>
        <v/>
      </c>
      <c r="BA1015" s="182" t="str">
        <f t="shared" si="592"/>
        <v/>
      </c>
      <c r="BB1015" s="182" t="str">
        <f t="shared" si="593"/>
        <v/>
      </c>
      <c r="BC1015" s="182" t="str">
        <f t="shared" si="594"/>
        <v/>
      </c>
      <c r="BD1015" s="182" t="str">
        <f t="shared" si="595"/>
        <v/>
      </c>
      <c r="BE1015" s="182" t="str">
        <f t="shared" si="596"/>
        <v/>
      </c>
      <c r="BF1015" s="182" t="str">
        <f t="shared" si="597"/>
        <v/>
      </c>
      <c r="BG1015" s="182" t="str">
        <f t="shared" si="598"/>
        <v/>
      </c>
      <c r="BH1015" s="182" t="str">
        <f t="shared" si="599"/>
        <v/>
      </c>
      <c r="BI1015" s="182" t="str">
        <f t="shared" si="600"/>
        <v/>
      </c>
      <c r="BJ1015" s="182" t="str">
        <f t="shared" si="601"/>
        <v/>
      </c>
      <c r="BK1015" s="182" t="str">
        <f t="shared" si="602"/>
        <v/>
      </c>
      <c r="BL1015" s="182" t="str">
        <f t="shared" si="603"/>
        <v/>
      </c>
      <c r="BM1015" s="182" t="str">
        <f t="shared" si="604"/>
        <v/>
      </c>
      <c r="BN1015" s="182" t="str">
        <f t="shared" si="605"/>
        <v/>
      </c>
      <c r="BO1015" s="182" t="str">
        <f t="shared" si="606"/>
        <v/>
      </c>
      <c r="BP1015" s="182" t="str">
        <f t="shared" si="607"/>
        <v/>
      </c>
      <c r="BQ1015" s="182" t="str">
        <f t="shared" si="608"/>
        <v/>
      </c>
      <c r="BR1015" s="182" t="str">
        <f t="shared" si="609"/>
        <v/>
      </c>
      <c r="BS1015" s="182" t="str">
        <f t="shared" si="610"/>
        <v/>
      </c>
      <c r="BT1015" s="182" t="str">
        <f t="shared" si="611"/>
        <v/>
      </c>
      <c r="BU1015" s="183" t="str">
        <f t="shared" si="612"/>
        <v/>
      </c>
      <c r="BV1015" s="184" t="str">
        <f>IF('Cálculos '!C1021="","",AVERAGE(AN1015:BU1015))</f>
        <v/>
      </c>
    </row>
    <row r="1016" spans="2:74" ht="17.25" hidden="1" thickBot="1" x14ac:dyDescent="0.35">
      <c r="B1016" s="165">
        <f t="shared" si="39"/>
        <v>1014</v>
      </c>
      <c r="C1016" s="171" t="str">
        <f>IF('Cálculos '!J1022="","",'Cálculos '!J1022)</f>
        <v/>
      </c>
      <c r="D1016" s="172" t="str">
        <f>IF('Cálculos '!K1022="","",'Cálculos '!K1022)</f>
        <v/>
      </c>
      <c r="E1016" s="172" t="str">
        <f>IF('Cálculos '!L1022="","",'Cálculos '!L1022)</f>
        <v/>
      </c>
      <c r="F1016" s="172" t="str">
        <f>IF('Cálculos '!M1022="","",'Cálculos '!M1022)</f>
        <v/>
      </c>
      <c r="G1016" s="172" t="str">
        <f>IF('Cálculos '!N1022="","",'Cálculos '!N1022)</f>
        <v/>
      </c>
      <c r="H1016" s="172" t="str">
        <f>IF('Cálculos '!O1022="","",'Cálculos '!O1022)</f>
        <v/>
      </c>
      <c r="I1016" s="172" t="str">
        <f>IF('Cálculos '!P1022="","",'Cálculos '!P1022)</f>
        <v/>
      </c>
      <c r="J1016" s="172" t="str">
        <f>IF('Cálculos '!Q1022="","",'Cálculos '!Q1022)</f>
        <v/>
      </c>
      <c r="K1016" s="172" t="str">
        <f>IF('Cálculos '!R1022="","",'Cálculos '!R1022)</f>
        <v/>
      </c>
      <c r="L1016" s="172" t="str">
        <f>IF('Cálculos '!S1022="","",'Cálculos '!S1022)</f>
        <v/>
      </c>
      <c r="M1016" s="172" t="str">
        <f>IF('Cálculos '!T1022="","",'Cálculos '!T1022)</f>
        <v/>
      </c>
      <c r="N1016" s="172" t="str">
        <f>IF('Cálculos '!U1022="","",'Cálculos '!U1022)</f>
        <v/>
      </c>
      <c r="O1016" s="172" t="str">
        <f>IF('Cálculos '!V1022="","",'Cálculos '!V1022)</f>
        <v/>
      </c>
      <c r="P1016" s="172" t="str">
        <f>IF('Cálculos '!W1022="","",'Cálculos '!W1022)</f>
        <v/>
      </c>
      <c r="Q1016" s="172" t="str">
        <f>IF('Cálculos '!X1022="","",'Cálculos '!X1022)</f>
        <v/>
      </c>
      <c r="R1016" s="172" t="str">
        <f>IF('Cálculos '!Y1022="","",'Cálculos '!Y1022)</f>
        <v/>
      </c>
      <c r="S1016" s="172" t="str">
        <f>IF('Cálculos '!Z1022="","",'Cálculos '!Z1022)</f>
        <v/>
      </c>
      <c r="T1016" s="172" t="str">
        <f>IF('Cálculos '!AA1022="","",'Cálculos '!AA1022)</f>
        <v/>
      </c>
      <c r="U1016" s="172" t="str">
        <f>IF('Cálculos '!AB1022="","",'Cálculos '!AB1022)</f>
        <v/>
      </c>
      <c r="V1016" s="172" t="str">
        <f>IF('Cálculos '!AC1022="","",'Cálculos '!AC1022)</f>
        <v/>
      </c>
      <c r="W1016" s="172" t="str">
        <f>IF('Cálculos '!AD1022="","",'Cálculos '!AD1022)</f>
        <v/>
      </c>
      <c r="X1016" s="172" t="str">
        <f>IF('Cálculos '!AE1022="","",'Cálculos '!AE1022)</f>
        <v/>
      </c>
      <c r="Y1016" s="172" t="str">
        <f>IF('Cálculos '!AF1022="","",'Cálculos '!AF1022)</f>
        <v/>
      </c>
      <c r="Z1016" s="172" t="str">
        <f>IF('Cálculos '!AG1022="","",'Cálculos '!AG1022)</f>
        <v/>
      </c>
      <c r="AA1016" s="172" t="str">
        <f>IF('Cálculos '!AH1022="","",'Cálculos '!AH1022)</f>
        <v/>
      </c>
      <c r="AB1016" s="172" t="str">
        <f>IF('Cálculos '!AI1022="","",'Cálculos '!AI1022)</f>
        <v/>
      </c>
      <c r="AC1016" s="172" t="str">
        <f>IF('Cálculos '!AJ1022="","",'Cálculos '!AJ1022)</f>
        <v/>
      </c>
      <c r="AD1016" s="172" t="str">
        <f>IF('Cálculos '!AK1022="","",'Cálculos '!AK1022)</f>
        <v/>
      </c>
      <c r="AE1016" s="172" t="str">
        <f>IF('Cálculos '!AL1022="","",'Cálculos '!AL1022)</f>
        <v/>
      </c>
      <c r="AF1016" s="172" t="str">
        <f>IF('Cálculos '!AM1022="","",'Cálculos '!AM1022)</f>
        <v/>
      </c>
      <c r="AG1016" s="172" t="str">
        <f>IF('Cálculos '!AN1022="","",'Cálculos '!AN1022)</f>
        <v/>
      </c>
      <c r="AH1016" s="172" t="str">
        <f>IF('Cálculos '!AO1022="","",'Cálculos '!AO1022)</f>
        <v/>
      </c>
      <c r="AI1016" s="172" t="str">
        <f>IF('Cálculos '!AP1022="","",'Cálculos '!AP1022)</f>
        <v/>
      </c>
      <c r="AJ1016" s="443" t="str">
        <f>IF('Cálculos '!AQ1022="","",'Cálculos '!AQ1022)</f>
        <v/>
      </c>
      <c r="AK1016" s="446" t="str">
        <f>IF('Cálculos '!D1022="","",AVERAGE(C1016:AJ1016))</f>
        <v/>
      </c>
      <c r="AM1016" s="181">
        <f t="shared" si="578"/>
        <v>1014</v>
      </c>
      <c r="AN1016" s="284" t="str">
        <f t="shared" si="579"/>
        <v/>
      </c>
      <c r="AO1016" s="285" t="str">
        <f t="shared" si="580"/>
        <v/>
      </c>
      <c r="AP1016" s="285" t="str">
        <f t="shared" si="581"/>
        <v/>
      </c>
      <c r="AQ1016" s="285" t="str">
        <f t="shared" si="582"/>
        <v/>
      </c>
      <c r="AR1016" s="182" t="str">
        <f t="shared" si="583"/>
        <v/>
      </c>
      <c r="AS1016" s="182" t="str">
        <f t="shared" si="584"/>
        <v/>
      </c>
      <c r="AT1016" s="182" t="str">
        <f t="shared" si="585"/>
        <v/>
      </c>
      <c r="AU1016" s="182" t="str">
        <f t="shared" si="586"/>
        <v/>
      </c>
      <c r="AV1016" s="182" t="str">
        <f t="shared" si="587"/>
        <v/>
      </c>
      <c r="AW1016" s="182" t="str">
        <f t="shared" si="588"/>
        <v/>
      </c>
      <c r="AX1016" s="182" t="str">
        <f t="shared" si="589"/>
        <v/>
      </c>
      <c r="AY1016" s="182" t="str">
        <f t="shared" si="590"/>
        <v/>
      </c>
      <c r="AZ1016" s="182" t="str">
        <f t="shared" si="591"/>
        <v/>
      </c>
      <c r="BA1016" s="182" t="str">
        <f t="shared" si="592"/>
        <v/>
      </c>
      <c r="BB1016" s="182" t="str">
        <f t="shared" si="593"/>
        <v/>
      </c>
      <c r="BC1016" s="182" t="str">
        <f t="shared" si="594"/>
        <v/>
      </c>
      <c r="BD1016" s="182" t="str">
        <f t="shared" si="595"/>
        <v/>
      </c>
      <c r="BE1016" s="182" t="str">
        <f t="shared" si="596"/>
        <v/>
      </c>
      <c r="BF1016" s="182" t="str">
        <f t="shared" si="597"/>
        <v/>
      </c>
      <c r="BG1016" s="182" t="str">
        <f t="shared" si="598"/>
        <v/>
      </c>
      <c r="BH1016" s="182" t="str">
        <f t="shared" si="599"/>
        <v/>
      </c>
      <c r="BI1016" s="182" t="str">
        <f t="shared" si="600"/>
        <v/>
      </c>
      <c r="BJ1016" s="182" t="str">
        <f t="shared" si="601"/>
        <v/>
      </c>
      <c r="BK1016" s="182" t="str">
        <f t="shared" si="602"/>
        <v/>
      </c>
      <c r="BL1016" s="182" t="str">
        <f t="shared" si="603"/>
        <v/>
      </c>
      <c r="BM1016" s="182" t="str">
        <f t="shared" si="604"/>
        <v/>
      </c>
      <c r="BN1016" s="182" t="str">
        <f t="shared" si="605"/>
        <v/>
      </c>
      <c r="BO1016" s="182" t="str">
        <f t="shared" si="606"/>
        <v/>
      </c>
      <c r="BP1016" s="182" t="str">
        <f t="shared" si="607"/>
        <v/>
      </c>
      <c r="BQ1016" s="182" t="str">
        <f t="shared" si="608"/>
        <v/>
      </c>
      <c r="BR1016" s="182" t="str">
        <f t="shared" si="609"/>
        <v/>
      </c>
      <c r="BS1016" s="182" t="str">
        <f t="shared" si="610"/>
        <v/>
      </c>
      <c r="BT1016" s="182" t="str">
        <f t="shared" si="611"/>
        <v/>
      </c>
      <c r="BU1016" s="183" t="str">
        <f t="shared" si="612"/>
        <v/>
      </c>
      <c r="BV1016" s="184" t="str">
        <f>IF('Cálculos '!C1022="","",AVERAGE(AN1016:BU1016))</f>
        <v/>
      </c>
    </row>
    <row r="1017" spans="2:74" ht="17.25" hidden="1" thickBot="1" x14ac:dyDescent="0.35">
      <c r="B1017" s="165">
        <f t="shared" si="39"/>
        <v>1015</v>
      </c>
      <c r="C1017" s="171" t="str">
        <f>IF('Cálculos '!J1023="","",'Cálculos '!J1023)</f>
        <v/>
      </c>
      <c r="D1017" s="172" t="str">
        <f>IF('Cálculos '!K1023="","",'Cálculos '!K1023)</f>
        <v/>
      </c>
      <c r="E1017" s="172" t="str">
        <f>IF('Cálculos '!L1023="","",'Cálculos '!L1023)</f>
        <v/>
      </c>
      <c r="F1017" s="172" t="str">
        <f>IF('Cálculos '!M1023="","",'Cálculos '!M1023)</f>
        <v/>
      </c>
      <c r="G1017" s="172" t="str">
        <f>IF('Cálculos '!N1023="","",'Cálculos '!N1023)</f>
        <v/>
      </c>
      <c r="H1017" s="172" t="str">
        <f>IF('Cálculos '!O1023="","",'Cálculos '!O1023)</f>
        <v/>
      </c>
      <c r="I1017" s="172" t="str">
        <f>IF('Cálculos '!P1023="","",'Cálculos '!P1023)</f>
        <v/>
      </c>
      <c r="J1017" s="172" t="str">
        <f>IF('Cálculos '!Q1023="","",'Cálculos '!Q1023)</f>
        <v/>
      </c>
      <c r="K1017" s="172" t="str">
        <f>IF('Cálculos '!R1023="","",'Cálculos '!R1023)</f>
        <v/>
      </c>
      <c r="L1017" s="172" t="str">
        <f>IF('Cálculos '!S1023="","",'Cálculos '!S1023)</f>
        <v/>
      </c>
      <c r="M1017" s="172" t="str">
        <f>IF('Cálculos '!T1023="","",'Cálculos '!T1023)</f>
        <v/>
      </c>
      <c r="N1017" s="172" t="str">
        <f>IF('Cálculos '!U1023="","",'Cálculos '!U1023)</f>
        <v/>
      </c>
      <c r="O1017" s="172" t="str">
        <f>IF('Cálculos '!V1023="","",'Cálculos '!V1023)</f>
        <v/>
      </c>
      <c r="P1017" s="172" t="str">
        <f>IF('Cálculos '!W1023="","",'Cálculos '!W1023)</f>
        <v/>
      </c>
      <c r="Q1017" s="172" t="str">
        <f>IF('Cálculos '!X1023="","",'Cálculos '!X1023)</f>
        <v/>
      </c>
      <c r="R1017" s="172" t="str">
        <f>IF('Cálculos '!Y1023="","",'Cálculos '!Y1023)</f>
        <v/>
      </c>
      <c r="S1017" s="172" t="str">
        <f>IF('Cálculos '!Z1023="","",'Cálculos '!Z1023)</f>
        <v/>
      </c>
      <c r="T1017" s="172" t="str">
        <f>IF('Cálculos '!AA1023="","",'Cálculos '!AA1023)</f>
        <v/>
      </c>
      <c r="U1017" s="172" t="str">
        <f>IF('Cálculos '!AB1023="","",'Cálculos '!AB1023)</f>
        <v/>
      </c>
      <c r="V1017" s="172" t="str">
        <f>IF('Cálculos '!AC1023="","",'Cálculos '!AC1023)</f>
        <v/>
      </c>
      <c r="W1017" s="172" t="str">
        <f>IF('Cálculos '!AD1023="","",'Cálculos '!AD1023)</f>
        <v/>
      </c>
      <c r="X1017" s="172" t="str">
        <f>IF('Cálculos '!AE1023="","",'Cálculos '!AE1023)</f>
        <v/>
      </c>
      <c r="Y1017" s="172" t="str">
        <f>IF('Cálculos '!AF1023="","",'Cálculos '!AF1023)</f>
        <v/>
      </c>
      <c r="Z1017" s="172" t="str">
        <f>IF('Cálculos '!AG1023="","",'Cálculos '!AG1023)</f>
        <v/>
      </c>
      <c r="AA1017" s="172" t="str">
        <f>IF('Cálculos '!AH1023="","",'Cálculos '!AH1023)</f>
        <v/>
      </c>
      <c r="AB1017" s="172" t="str">
        <f>IF('Cálculos '!AI1023="","",'Cálculos '!AI1023)</f>
        <v/>
      </c>
      <c r="AC1017" s="172" t="str">
        <f>IF('Cálculos '!AJ1023="","",'Cálculos '!AJ1023)</f>
        <v/>
      </c>
      <c r="AD1017" s="172" t="str">
        <f>IF('Cálculos '!AK1023="","",'Cálculos '!AK1023)</f>
        <v/>
      </c>
      <c r="AE1017" s="172" t="str">
        <f>IF('Cálculos '!AL1023="","",'Cálculos '!AL1023)</f>
        <v/>
      </c>
      <c r="AF1017" s="172" t="str">
        <f>IF('Cálculos '!AM1023="","",'Cálculos '!AM1023)</f>
        <v/>
      </c>
      <c r="AG1017" s="172" t="str">
        <f>IF('Cálculos '!AN1023="","",'Cálculos '!AN1023)</f>
        <v/>
      </c>
      <c r="AH1017" s="172" t="str">
        <f>IF('Cálculos '!AO1023="","",'Cálculos '!AO1023)</f>
        <v/>
      </c>
      <c r="AI1017" s="172" t="str">
        <f>IF('Cálculos '!AP1023="","",'Cálculos '!AP1023)</f>
        <v/>
      </c>
      <c r="AJ1017" s="443" t="str">
        <f>IF('Cálculos '!AQ1023="","",'Cálculos '!AQ1023)</f>
        <v/>
      </c>
      <c r="AK1017" s="446" t="str">
        <f>IF('Cálculos '!D1023="","",AVERAGE(C1017:AJ1017))</f>
        <v/>
      </c>
      <c r="AM1017" s="181">
        <f t="shared" si="578"/>
        <v>1015</v>
      </c>
      <c r="AN1017" s="284" t="str">
        <f t="shared" si="579"/>
        <v/>
      </c>
      <c r="AO1017" s="285" t="str">
        <f t="shared" si="580"/>
        <v/>
      </c>
      <c r="AP1017" s="285" t="str">
        <f t="shared" si="581"/>
        <v/>
      </c>
      <c r="AQ1017" s="285" t="str">
        <f t="shared" si="582"/>
        <v/>
      </c>
      <c r="AR1017" s="182" t="str">
        <f t="shared" si="583"/>
        <v/>
      </c>
      <c r="AS1017" s="182" t="str">
        <f t="shared" si="584"/>
        <v/>
      </c>
      <c r="AT1017" s="182" t="str">
        <f t="shared" si="585"/>
        <v/>
      </c>
      <c r="AU1017" s="182" t="str">
        <f t="shared" si="586"/>
        <v/>
      </c>
      <c r="AV1017" s="182" t="str">
        <f t="shared" si="587"/>
        <v/>
      </c>
      <c r="AW1017" s="182" t="str">
        <f t="shared" si="588"/>
        <v/>
      </c>
      <c r="AX1017" s="182" t="str">
        <f t="shared" si="589"/>
        <v/>
      </c>
      <c r="AY1017" s="182" t="str">
        <f t="shared" si="590"/>
        <v/>
      </c>
      <c r="AZ1017" s="182" t="str">
        <f t="shared" si="591"/>
        <v/>
      </c>
      <c r="BA1017" s="182" t="str">
        <f t="shared" si="592"/>
        <v/>
      </c>
      <c r="BB1017" s="182" t="str">
        <f t="shared" si="593"/>
        <v/>
      </c>
      <c r="BC1017" s="182" t="str">
        <f t="shared" si="594"/>
        <v/>
      </c>
      <c r="BD1017" s="182" t="str">
        <f t="shared" si="595"/>
        <v/>
      </c>
      <c r="BE1017" s="182" t="str">
        <f t="shared" si="596"/>
        <v/>
      </c>
      <c r="BF1017" s="182" t="str">
        <f t="shared" si="597"/>
        <v/>
      </c>
      <c r="BG1017" s="182" t="str">
        <f t="shared" si="598"/>
        <v/>
      </c>
      <c r="BH1017" s="182" t="str">
        <f t="shared" si="599"/>
        <v/>
      </c>
      <c r="BI1017" s="182" t="str">
        <f t="shared" si="600"/>
        <v/>
      </c>
      <c r="BJ1017" s="182" t="str">
        <f t="shared" si="601"/>
        <v/>
      </c>
      <c r="BK1017" s="182" t="str">
        <f t="shared" si="602"/>
        <v/>
      </c>
      <c r="BL1017" s="182" t="str">
        <f t="shared" si="603"/>
        <v/>
      </c>
      <c r="BM1017" s="182" t="str">
        <f t="shared" si="604"/>
        <v/>
      </c>
      <c r="BN1017" s="182" t="str">
        <f t="shared" si="605"/>
        <v/>
      </c>
      <c r="BO1017" s="182" t="str">
        <f t="shared" si="606"/>
        <v/>
      </c>
      <c r="BP1017" s="182" t="str">
        <f t="shared" si="607"/>
        <v/>
      </c>
      <c r="BQ1017" s="182" t="str">
        <f t="shared" si="608"/>
        <v/>
      </c>
      <c r="BR1017" s="182" t="str">
        <f t="shared" si="609"/>
        <v/>
      </c>
      <c r="BS1017" s="182" t="str">
        <f t="shared" si="610"/>
        <v/>
      </c>
      <c r="BT1017" s="182" t="str">
        <f t="shared" si="611"/>
        <v/>
      </c>
      <c r="BU1017" s="183" t="str">
        <f t="shared" si="612"/>
        <v/>
      </c>
      <c r="BV1017" s="184" t="str">
        <f>IF('Cálculos '!C1023="","",AVERAGE(AN1017:BU1017))</f>
        <v/>
      </c>
    </row>
    <row r="1018" spans="2:74" ht="17.25" hidden="1" thickBot="1" x14ac:dyDescent="0.35">
      <c r="B1018" s="165">
        <f t="shared" si="39"/>
        <v>1016</v>
      </c>
      <c r="C1018" s="171" t="str">
        <f>IF('Cálculos '!J1024="","",'Cálculos '!J1024)</f>
        <v/>
      </c>
      <c r="D1018" s="172" t="str">
        <f>IF('Cálculos '!K1024="","",'Cálculos '!K1024)</f>
        <v/>
      </c>
      <c r="E1018" s="172" t="str">
        <f>IF('Cálculos '!L1024="","",'Cálculos '!L1024)</f>
        <v/>
      </c>
      <c r="F1018" s="172" t="str">
        <f>IF('Cálculos '!M1024="","",'Cálculos '!M1024)</f>
        <v/>
      </c>
      <c r="G1018" s="172" t="str">
        <f>IF('Cálculos '!N1024="","",'Cálculos '!N1024)</f>
        <v/>
      </c>
      <c r="H1018" s="172" t="str">
        <f>IF('Cálculos '!O1024="","",'Cálculos '!O1024)</f>
        <v/>
      </c>
      <c r="I1018" s="172" t="str">
        <f>IF('Cálculos '!P1024="","",'Cálculos '!P1024)</f>
        <v/>
      </c>
      <c r="J1018" s="172" t="str">
        <f>IF('Cálculos '!Q1024="","",'Cálculos '!Q1024)</f>
        <v/>
      </c>
      <c r="K1018" s="172" t="str">
        <f>IF('Cálculos '!R1024="","",'Cálculos '!R1024)</f>
        <v/>
      </c>
      <c r="L1018" s="172" t="str">
        <f>IF('Cálculos '!S1024="","",'Cálculos '!S1024)</f>
        <v/>
      </c>
      <c r="M1018" s="172" t="str">
        <f>IF('Cálculos '!T1024="","",'Cálculos '!T1024)</f>
        <v/>
      </c>
      <c r="N1018" s="172" t="str">
        <f>IF('Cálculos '!U1024="","",'Cálculos '!U1024)</f>
        <v/>
      </c>
      <c r="O1018" s="172" t="str">
        <f>IF('Cálculos '!V1024="","",'Cálculos '!V1024)</f>
        <v/>
      </c>
      <c r="P1018" s="172" t="str">
        <f>IF('Cálculos '!W1024="","",'Cálculos '!W1024)</f>
        <v/>
      </c>
      <c r="Q1018" s="172" t="str">
        <f>IF('Cálculos '!X1024="","",'Cálculos '!X1024)</f>
        <v/>
      </c>
      <c r="R1018" s="172" t="str">
        <f>IF('Cálculos '!Y1024="","",'Cálculos '!Y1024)</f>
        <v/>
      </c>
      <c r="S1018" s="172" t="str">
        <f>IF('Cálculos '!Z1024="","",'Cálculos '!Z1024)</f>
        <v/>
      </c>
      <c r="T1018" s="172" t="str">
        <f>IF('Cálculos '!AA1024="","",'Cálculos '!AA1024)</f>
        <v/>
      </c>
      <c r="U1018" s="172" t="str">
        <f>IF('Cálculos '!AB1024="","",'Cálculos '!AB1024)</f>
        <v/>
      </c>
      <c r="V1018" s="172" t="str">
        <f>IF('Cálculos '!AC1024="","",'Cálculos '!AC1024)</f>
        <v/>
      </c>
      <c r="W1018" s="172" t="str">
        <f>IF('Cálculos '!AD1024="","",'Cálculos '!AD1024)</f>
        <v/>
      </c>
      <c r="X1018" s="172" t="str">
        <f>IF('Cálculos '!AE1024="","",'Cálculos '!AE1024)</f>
        <v/>
      </c>
      <c r="Y1018" s="172" t="str">
        <f>IF('Cálculos '!AF1024="","",'Cálculos '!AF1024)</f>
        <v/>
      </c>
      <c r="Z1018" s="172" t="str">
        <f>IF('Cálculos '!AG1024="","",'Cálculos '!AG1024)</f>
        <v/>
      </c>
      <c r="AA1018" s="172" t="str">
        <f>IF('Cálculos '!AH1024="","",'Cálculos '!AH1024)</f>
        <v/>
      </c>
      <c r="AB1018" s="172" t="str">
        <f>IF('Cálculos '!AI1024="","",'Cálculos '!AI1024)</f>
        <v/>
      </c>
      <c r="AC1018" s="172" t="str">
        <f>IF('Cálculos '!AJ1024="","",'Cálculos '!AJ1024)</f>
        <v/>
      </c>
      <c r="AD1018" s="172" t="str">
        <f>IF('Cálculos '!AK1024="","",'Cálculos '!AK1024)</f>
        <v/>
      </c>
      <c r="AE1018" s="172" t="str">
        <f>IF('Cálculos '!AL1024="","",'Cálculos '!AL1024)</f>
        <v/>
      </c>
      <c r="AF1018" s="172" t="str">
        <f>IF('Cálculos '!AM1024="","",'Cálculos '!AM1024)</f>
        <v/>
      </c>
      <c r="AG1018" s="172" t="str">
        <f>IF('Cálculos '!AN1024="","",'Cálculos '!AN1024)</f>
        <v/>
      </c>
      <c r="AH1018" s="172" t="str">
        <f>IF('Cálculos '!AO1024="","",'Cálculos '!AO1024)</f>
        <v/>
      </c>
      <c r="AI1018" s="172" t="str">
        <f>IF('Cálculos '!AP1024="","",'Cálculos '!AP1024)</f>
        <v/>
      </c>
      <c r="AJ1018" s="443" t="str">
        <f>IF('Cálculos '!AQ1024="","",'Cálculos '!AQ1024)</f>
        <v/>
      </c>
      <c r="AK1018" s="446" t="str">
        <f>IF('Cálculos '!D1024="","",AVERAGE(C1018:AJ1018))</f>
        <v/>
      </c>
      <c r="AM1018" s="181">
        <f t="shared" si="578"/>
        <v>1016</v>
      </c>
      <c r="AN1018" s="284" t="str">
        <f t="shared" si="579"/>
        <v/>
      </c>
      <c r="AO1018" s="285" t="str">
        <f t="shared" si="580"/>
        <v/>
      </c>
      <c r="AP1018" s="285" t="str">
        <f t="shared" si="581"/>
        <v/>
      </c>
      <c r="AQ1018" s="285" t="str">
        <f t="shared" si="582"/>
        <v/>
      </c>
      <c r="AR1018" s="182" t="str">
        <f t="shared" si="583"/>
        <v/>
      </c>
      <c r="AS1018" s="182" t="str">
        <f t="shared" si="584"/>
        <v/>
      </c>
      <c r="AT1018" s="182" t="str">
        <f t="shared" si="585"/>
        <v/>
      </c>
      <c r="AU1018" s="182" t="str">
        <f t="shared" si="586"/>
        <v/>
      </c>
      <c r="AV1018" s="182" t="str">
        <f t="shared" si="587"/>
        <v/>
      </c>
      <c r="AW1018" s="182" t="str">
        <f t="shared" si="588"/>
        <v/>
      </c>
      <c r="AX1018" s="182" t="str">
        <f t="shared" si="589"/>
        <v/>
      </c>
      <c r="AY1018" s="182" t="str">
        <f t="shared" si="590"/>
        <v/>
      </c>
      <c r="AZ1018" s="182" t="str">
        <f t="shared" si="591"/>
        <v/>
      </c>
      <c r="BA1018" s="182" t="str">
        <f t="shared" si="592"/>
        <v/>
      </c>
      <c r="BB1018" s="182" t="str">
        <f t="shared" si="593"/>
        <v/>
      </c>
      <c r="BC1018" s="182" t="str">
        <f t="shared" si="594"/>
        <v/>
      </c>
      <c r="BD1018" s="182" t="str">
        <f t="shared" si="595"/>
        <v/>
      </c>
      <c r="BE1018" s="182" t="str">
        <f t="shared" si="596"/>
        <v/>
      </c>
      <c r="BF1018" s="182" t="str">
        <f t="shared" si="597"/>
        <v/>
      </c>
      <c r="BG1018" s="182" t="str">
        <f t="shared" si="598"/>
        <v/>
      </c>
      <c r="BH1018" s="182" t="str">
        <f t="shared" si="599"/>
        <v/>
      </c>
      <c r="BI1018" s="182" t="str">
        <f t="shared" si="600"/>
        <v/>
      </c>
      <c r="BJ1018" s="182" t="str">
        <f t="shared" si="601"/>
        <v/>
      </c>
      <c r="BK1018" s="182" t="str">
        <f t="shared" si="602"/>
        <v/>
      </c>
      <c r="BL1018" s="182" t="str">
        <f t="shared" si="603"/>
        <v/>
      </c>
      <c r="BM1018" s="182" t="str">
        <f t="shared" si="604"/>
        <v/>
      </c>
      <c r="BN1018" s="182" t="str">
        <f t="shared" si="605"/>
        <v/>
      </c>
      <c r="BO1018" s="182" t="str">
        <f t="shared" si="606"/>
        <v/>
      </c>
      <c r="BP1018" s="182" t="str">
        <f t="shared" si="607"/>
        <v/>
      </c>
      <c r="BQ1018" s="182" t="str">
        <f t="shared" si="608"/>
        <v/>
      </c>
      <c r="BR1018" s="182" t="str">
        <f t="shared" si="609"/>
        <v/>
      </c>
      <c r="BS1018" s="182" t="str">
        <f t="shared" si="610"/>
        <v/>
      </c>
      <c r="BT1018" s="182" t="str">
        <f t="shared" si="611"/>
        <v/>
      </c>
      <c r="BU1018" s="183" t="str">
        <f t="shared" si="612"/>
        <v/>
      </c>
      <c r="BV1018" s="184" t="str">
        <f>IF('Cálculos '!C1024="","",AVERAGE(AN1018:BU1018))</f>
        <v/>
      </c>
    </row>
    <row r="1019" spans="2:74" ht="17.25" hidden="1" thickBot="1" x14ac:dyDescent="0.35">
      <c r="B1019" s="165">
        <f t="shared" si="39"/>
        <v>1017</v>
      </c>
      <c r="C1019" s="171" t="str">
        <f>IF('Cálculos '!J1025="","",'Cálculos '!J1025)</f>
        <v/>
      </c>
      <c r="D1019" s="172" t="str">
        <f>IF('Cálculos '!K1025="","",'Cálculos '!K1025)</f>
        <v/>
      </c>
      <c r="E1019" s="172" t="str">
        <f>IF('Cálculos '!L1025="","",'Cálculos '!L1025)</f>
        <v/>
      </c>
      <c r="F1019" s="172" t="str">
        <f>IF('Cálculos '!M1025="","",'Cálculos '!M1025)</f>
        <v/>
      </c>
      <c r="G1019" s="172" t="str">
        <f>IF('Cálculos '!N1025="","",'Cálculos '!N1025)</f>
        <v/>
      </c>
      <c r="H1019" s="172" t="str">
        <f>IF('Cálculos '!O1025="","",'Cálculos '!O1025)</f>
        <v/>
      </c>
      <c r="I1019" s="172" t="str">
        <f>IF('Cálculos '!P1025="","",'Cálculos '!P1025)</f>
        <v/>
      </c>
      <c r="J1019" s="172" t="str">
        <f>IF('Cálculos '!Q1025="","",'Cálculos '!Q1025)</f>
        <v/>
      </c>
      <c r="K1019" s="172" t="str">
        <f>IF('Cálculos '!R1025="","",'Cálculos '!R1025)</f>
        <v/>
      </c>
      <c r="L1019" s="172" t="str">
        <f>IF('Cálculos '!S1025="","",'Cálculos '!S1025)</f>
        <v/>
      </c>
      <c r="M1019" s="172" t="str">
        <f>IF('Cálculos '!T1025="","",'Cálculos '!T1025)</f>
        <v/>
      </c>
      <c r="N1019" s="172" t="str">
        <f>IF('Cálculos '!U1025="","",'Cálculos '!U1025)</f>
        <v/>
      </c>
      <c r="O1019" s="172" t="str">
        <f>IF('Cálculos '!V1025="","",'Cálculos '!V1025)</f>
        <v/>
      </c>
      <c r="P1019" s="172" t="str">
        <f>IF('Cálculos '!W1025="","",'Cálculos '!W1025)</f>
        <v/>
      </c>
      <c r="Q1019" s="172" t="str">
        <f>IF('Cálculos '!X1025="","",'Cálculos '!X1025)</f>
        <v/>
      </c>
      <c r="R1019" s="172" t="str">
        <f>IF('Cálculos '!Y1025="","",'Cálculos '!Y1025)</f>
        <v/>
      </c>
      <c r="S1019" s="172" t="str">
        <f>IF('Cálculos '!Z1025="","",'Cálculos '!Z1025)</f>
        <v/>
      </c>
      <c r="T1019" s="172" t="str">
        <f>IF('Cálculos '!AA1025="","",'Cálculos '!AA1025)</f>
        <v/>
      </c>
      <c r="U1019" s="172" t="str">
        <f>IF('Cálculos '!AB1025="","",'Cálculos '!AB1025)</f>
        <v/>
      </c>
      <c r="V1019" s="172" t="str">
        <f>IF('Cálculos '!AC1025="","",'Cálculos '!AC1025)</f>
        <v/>
      </c>
      <c r="W1019" s="172" t="str">
        <f>IF('Cálculos '!AD1025="","",'Cálculos '!AD1025)</f>
        <v/>
      </c>
      <c r="X1019" s="172" t="str">
        <f>IF('Cálculos '!AE1025="","",'Cálculos '!AE1025)</f>
        <v/>
      </c>
      <c r="Y1019" s="172" t="str">
        <f>IF('Cálculos '!AF1025="","",'Cálculos '!AF1025)</f>
        <v/>
      </c>
      <c r="Z1019" s="172" t="str">
        <f>IF('Cálculos '!AG1025="","",'Cálculos '!AG1025)</f>
        <v/>
      </c>
      <c r="AA1019" s="172" t="str">
        <f>IF('Cálculos '!AH1025="","",'Cálculos '!AH1025)</f>
        <v/>
      </c>
      <c r="AB1019" s="172" t="str">
        <f>IF('Cálculos '!AI1025="","",'Cálculos '!AI1025)</f>
        <v/>
      </c>
      <c r="AC1019" s="172" t="str">
        <f>IF('Cálculos '!AJ1025="","",'Cálculos '!AJ1025)</f>
        <v/>
      </c>
      <c r="AD1019" s="172" t="str">
        <f>IF('Cálculos '!AK1025="","",'Cálculos '!AK1025)</f>
        <v/>
      </c>
      <c r="AE1019" s="172" t="str">
        <f>IF('Cálculos '!AL1025="","",'Cálculos '!AL1025)</f>
        <v/>
      </c>
      <c r="AF1019" s="172" t="str">
        <f>IF('Cálculos '!AM1025="","",'Cálculos '!AM1025)</f>
        <v/>
      </c>
      <c r="AG1019" s="172" t="str">
        <f>IF('Cálculos '!AN1025="","",'Cálculos '!AN1025)</f>
        <v/>
      </c>
      <c r="AH1019" s="172" t="str">
        <f>IF('Cálculos '!AO1025="","",'Cálculos '!AO1025)</f>
        <v/>
      </c>
      <c r="AI1019" s="172" t="str">
        <f>IF('Cálculos '!AP1025="","",'Cálculos '!AP1025)</f>
        <v/>
      </c>
      <c r="AJ1019" s="443" t="str">
        <f>IF('Cálculos '!AQ1025="","",'Cálculos '!AQ1025)</f>
        <v/>
      </c>
      <c r="AK1019" s="446" t="str">
        <f>IF('Cálculos '!D1025="","",AVERAGE(C1019:AJ1019))</f>
        <v/>
      </c>
      <c r="AM1019" s="181">
        <f t="shared" si="578"/>
        <v>1017</v>
      </c>
      <c r="AN1019" s="284" t="str">
        <f t="shared" si="579"/>
        <v/>
      </c>
      <c r="AO1019" s="285" t="str">
        <f t="shared" si="580"/>
        <v/>
      </c>
      <c r="AP1019" s="285" t="str">
        <f t="shared" si="581"/>
        <v/>
      </c>
      <c r="AQ1019" s="285" t="str">
        <f t="shared" si="582"/>
        <v/>
      </c>
      <c r="AR1019" s="182" t="str">
        <f t="shared" si="583"/>
        <v/>
      </c>
      <c r="AS1019" s="182" t="str">
        <f t="shared" si="584"/>
        <v/>
      </c>
      <c r="AT1019" s="182" t="str">
        <f t="shared" si="585"/>
        <v/>
      </c>
      <c r="AU1019" s="182" t="str">
        <f t="shared" si="586"/>
        <v/>
      </c>
      <c r="AV1019" s="182" t="str">
        <f t="shared" si="587"/>
        <v/>
      </c>
      <c r="AW1019" s="182" t="str">
        <f t="shared" si="588"/>
        <v/>
      </c>
      <c r="AX1019" s="182" t="str">
        <f t="shared" si="589"/>
        <v/>
      </c>
      <c r="AY1019" s="182" t="str">
        <f t="shared" si="590"/>
        <v/>
      </c>
      <c r="AZ1019" s="182" t="str">
        <f t="shared" si="591"/>
        <v/>
      </c>
      <c r="BA1019" s="182" t="str">
        <f t="shared" si="592"/>
        <v/>
      </c>
      <c r="BB1019" s="182" t="str">
        <f t="shared" si="593"/>
        <v/>
      </c>
      <c r="BC1019" s="182" t="str">
        <f t="shared" si="594"/>
        <v/>
      </c>
      <c r="BD1019" s="182" t="str">
        <f t="shared" si="595"/>
        <v/>
      </c>
      <c r="BE1019" s="182" t="str">
        <f t="shared" si="596"/>
        <v/>
      </c>
      <c r="BF1019" s="182" t="str">
        <f t="shared" si="597"/>
        <v/>
      </c>
      <c r="BG1019" s="182" t="str">
        <f t="shared" si="598"/>
        <v/>
      </c>
      <c r="BH1019" s="182" t="str">
        <f t="shared" si="599"/>
        <v/>
      </c>
      <c r="BI1019" s="182" t="str">
        <f t="shared" si="600"/>
        <v/>
      </c>
      <c r="BJ1019" s="182" t="str">
        <f t="shared" si="601"/>
        <v/>
      </c>
      <c r="BK1019" s="182" t="str">
        <f t="shared" si="602"/>
        <v/>
      </c>
      <c r="BL1019" s="182" t="str">
        <f t="shared" si="603"/>
        <v/>
      </c>
      <c r="BM1019" s="182" t="str">
        <f t="shared" si="604"/>
        <v/>
      </c>
      <c r="BN1019" s="182" t="str">
        <f t="shared" si="605"/>
        <v/>
      </c>
      <c r="BO1019" s="182" t="str">
        <f t="shared" si="606"/>
        <v/>
      </c>
      <c r="BP1019" s="182" t="str">
        <f t="shared" si="607"/>
        <v/>
      </c>
      <c r="BQ1019" s="182" t="str">
        <f t="shared" si="608"/>
        <v/>
      </c>
      <c r="BR1019" s="182" t="str">
        <f t="shared" si="609"/>
        <v/>
      </c>
      <c r="BS1019" s="182" t="str">
        <f t="shared" si="610"/>
        <v/>
      </c>
      <c r="BT1019" s="182" t="str">
        <f t="shared" si="611"/>
        <v/>
      </c>
      <c r="BU1019" s="183" t="str">
        <f t="shared" si="612"/>
        <v/>
      </c>
      <c r="BV1019" s="184" t="str">
        <f>IF('Cálculos '!C1025="","",AVERAGE(AN1019:BU1019))</f>
        <v/>
      </c>
    </row>
    <row r="1020" spans="2:74" ht="17.25" hidden="1" thickBot="1" x14ac:dyDescent="0.35">
      <c r="B1020" s="165">
        <f t="shared" si="39"/>
        <v>1018</v>
      </c>
      <c r="C1020" s="171" t="str">
        <f>IF('Cálculos '!J1026="","",'Cálculos '!J1026)</f>
        <v/>
      </c>
      <c r="D1020" s="172" t="str">
        <f>IF('Cálculos '!K1026="","",'Cálculos '!K1026)</f>
        <v/>
      </c>
      <c r="E1020" s="172" t="str">
        <f>IF('Cálculos '!L1026="","",'Cálculos '!L1026)</f>
        <v/>
      </c>
      <c r="F1020" s="172" t="str">
        <f>IF('Cálculos '!M1026="","",'Cálculos '!M1026)</f>
        <v/>
      </c>
      <c r="G1020" s="172" t="str">
        <f>IF('Cálculos '!N1026="","",'Cálculos '!N1026)</f>
        <v/>
      </c>
      <c r="H1020" s="172" t="str">
        <f>IF('Cálculos '!O1026="","",'Cálculos '!O1026)</f>
        <v/>
      </c>
      <c r="I1020" s="172" t="str">
        <f>IF('Cálculos '!P1026="","",'Cálculos '!P1026)</f>
        <v/>
      </c>
      <c r="J1020" s="172" t="str">
        <f>IF('Cálculos '!Q1026="","",'Cálculos '!Q1026)</f>
        <v/>
      </c>
      <c r="K1020" s="172" t="str">
        <f>IF('Cálculos '!R1026="","",'Cálculos '!R1026)</f>
        <v/>
      </c>
      <c r="L1020" s="172" t="str">
        <f>IF('Cálculos '!S1026="","",'Cálculos '!S1026)</f>
        <v/>
      </c>
      <c r="M1020" s="172" t="str">
        <f>IF('Cálculos '!T1026="","",'Cálculos '!T1026)</f>
        <v/>
      </c>
      <c r="N1020" s="172" t="str">
        <f>IF('Cálculos '!U1026="","",'Cálculos '!U1026)</f>
        <v/>
      </c>
      <c r="O1020" s="172" t="str">
        <f>IF('Cálculos '!V1026="","",'Cálculos '!V1026)</f>
        <v/>
      </c>
      <c r="P1020" s="172" t="str">
        <f>IF('Cálculos '!W1026="","",'Cálculos '!W1026)</f>
        <v/>
      </c>
      <c r="Q1020" s="172" t="str">
        <f>IF('Cálculos '!X1026="","",'Cálculos '!X1026)</f>
        <v/>
      </c>
      <c r="R1020" s="172" t="str">
        <f>IF('Cálculos '!Y1026="","",'Cálculos '!Y1026)</f>
        <v/>
      </c>
      <c r="S1020" s="172" t="str">
        <f>IF('Cálculos '!Z1026="","",'Cálculos '!Z1026)</f>
        <v/>
      </c>
      <c r="T1020" s="172" t="str">
        <f>IF('Cálculos '!AA1026="","",'Cálculos '!AA1026)</f>
        <v/>
      </c>
      <c r="U1020" s="172" t="str">
        <f>IF('Cálculos '!AB1026="","",'Cálculos '!AB1026)</f>
        <v/>
      </c>
      <c r="V1020" s="172" t="str">
        <f>IF('Cálculos '!AC1026="","",'Cálculos '!AC1026)</f>
        <v/>
      </c>
      <c r="W1020" s="172" t="str">
        <f>IF('Cálculos '!AD1026="","",'Cálculos '!AD1026)</f>
        <v/>
      </c>
      <c r="X1020" s="172" t="str">
        <f>IF('Cálculos '!AE1026="","",'Cálculos '!AE1026)</f>
        <v/>
      </c>
      <c r="Y1020" s="172" t="str">
        <f>IF('Cálculos '!AF1026="","",'Cálculos '!AF1026)</f>
        <v/>
      </c>
      <c r="Z1020" s="172" t="str">
        <f>IF('Cálculos '!AG1026="","",'Cálculos '!AG1026)</f>
        <v/>
      </c>
      <c r="AA1020" s="172" t="str">
        <f>IF('Cálculos '!AH1026="","",'Cálculos '!AH1026)</f>
        <v/>
      </c>
      <c r="AB1020" s="172" t="str">
        <f>IF('Cálculos '!AI1026="","",'Cálculos '!AI1026)</f>
        <v/>
      </c>
      <c r="AC1020" s="172" t="str">
        <f>IF('Cálculos '!AJ1026="","",'Cálculos '!AJ1026)</f>
        <v/>
      </c>
      <c r="AD1020" s="172" t="str">
        <f>IF('Cálculos '!AK1026="","",'Cálculos '!AK1026)</f>
        <v/>
      </c>
      <c r="AE1020" s="172" t="str">
        <f>IF('Cálculos '!AL1026="","",'Cálculos '!AL1026)</f>
        <v/>
      </c>
      <c r="AF1020" s="172" t="str">
        <f>IF('Cálculos '!AM1026="","",'Cálculos '!AM1026)</f>
        <v/>
      </c>
      <c r="AG1020" s="172" t="str">
        <f>IF('Cálculos '!AN1026="","",'Cálculos '!AN1026)</f>
        <v/>
      </c>
      <c r="AH1020" s="172" t="str">
        <f>IF('Cálculos '!AO1026="","",'Cálculos '!AO1026)</f>
        <v/>
      </c>
      <c r="AI1020" s="172" t="str">
        <f>IF('Cálculos '!AP1026="","",'Cálculos '!AP1026)</f>
        <v/>
      </c>
      <c r="AJ1020" s="443" t="str">
        <f>IF('Cálculos '!AQ1026="","",'Cálculos '!AQ1026)</f>
        <v/>
      </c>
      <c r="AK1020" s="446" t="str">
        <f>IF('Cálculos '!D1026="","",AVERAGE(C1020:AJ1020))</f>
        <v/>
      </c>
      <c r="AM1020" s="181">
        <f t="shared" si="578"/>
        <v>1018</v>
      </c>
      <c r="AN1020" s="284" t="str">
        <f t="shared" si="579"/>
        <v/>
      </c>
      <c r="AO1020" s="285" t="str">
        <f t="shared" si="580"/>
        <v/>
      </c>
      <c r="AP1020" s="285" t="str">
        <f t="shared" si="581"/>
        <v/>
      </c>
      <c r="AQ1020" s="285" t="str">
        <f t="shared" si="582"/>
        <v/>
      </c>
      <c r="AR1020" s="182" t="str">
        <f t="shared" si="583"/>
        <v/>
      </c>
      <c r="AS1020" s="182" t="str">
        <f t="shared" si="584"/>
        <v/>
      </c>
      <c r="AT1020" s="182" t="str">
        <f t="shared" si="585"/>
        <v/>
      </c>
      <c r="AU1020" s="182" t="str">
        <f t="shared" si="586"/>
        <v/>
      </c>
      <c r="AV1020" s="182" t="str">
        <f t="shared" si="587"/>
        <v/>
      </c>
      <c r="AW1020" s="182" t="str">
        <f t="shared" si="588"/>
        <v/>
      </c>
      <c r="AX1020" s="182" t="str">
        <f t="shared" si="589"/>
        <v/>
      </c>
      <c r="AY1020" s="182" t="str">
        <f t="shared" si="590"/>
        <v/>
      </c>
      <c r="AZ1020" s="182" t="str">
        <f t="shared" si="591"/>
        <v/>
      </c>
      <c r="BA1020" s="182" t="str">
        <f t="shared" si="592"/>
        <v/>
      </c>
      <c r="BB1020" s="182" t="str">
        <f t="shared" si="593"/>
        <v/>
      </c>
      <c r="BC1020" s="182" t="str">
        <f t="shared" si="594"/>
        <v/>
      </c>
      <c r="BD1020" s="182" t="str">
        <f t="shared" si="595"/>
        <v/>
      </c>
      <c r="BE1020" s="182" t="str">
        <f t="shared" si="596"/>
        <v/>
      </c>
      <c r="BF1020" s="182" t="str">
        <f t="shared" si="597"/>
        <v/>
      </c>
      <c r="BG1020" s="182" t="str">
        <f t="shared" si="598"/>
        <v/>
      </c>
      <c r="BH1020" s="182" t="str">
        <f t="shared" si="599"/>
        <v/>
      </c>
      <c r="BI1020" s="182" t="str">
        <f t="shared" si="600"/>
        <v/>
      </c>
      <c r="BJ1020" s="182" t="str">
        <f t="shared" si="601"/>
        <v/>
      </c>
      <c r="BK1020" s="182" t="str">
        <f t="shared" si="602"/>
        <v/>
      </c>
      <c r="BL1020" s="182" t="str">
        <f t="shared" si="603"/>
        <v/>
      </c>
      <c r="BM1020" s="182" t="str">
        <f t="shared" si="604"/>
        <v/>
      </c>
      <c r="BN1020" s="182" t="str">
        <f t="shared" si="605"/>
        <v/>
      </c>
      <c r="BO1020" s="182" t="str">
        <f t="shared" si="606"/>
        <v/>
      </c>
      <c r="BP1020" s="182" t="str">
        <f t="shared" si="607"/>
        <v/>
      </c>
      <c r="BQ1020" s="182" t="str">
        <f t="shared" si="608"/>
        <v/>
      </c>
      <c r="BR1020" s="182" t="str">
        <f t="shared" si="609"/>
        <v/>
      </c>
      <c r="BS1020" s="182" t="str">
        <f t="shared" si="610"/>
        <v/>
      </c>
      <c r="BT1020" s="182" t="str">
        <f t="shared" si="611"/>
        <v/>
      </c>
      <c r="BU1020" s="183" t="str">
        <f t="shared" si="612"/>
        <v/>
      </c>
      <c r="BV1020" s="184" t="str">
        <f>IF('Cálculos '!C1026="","",AVERAGE(AN1020:BU1020))</f>
        <v/>
      </c>
    </row>
    <row r="1021" spans="2:74" ht="17.25" hidden="1" thickBot="1" x14ac:dyDescent="0.35">
      <c r="B1021" s="165">
        <f t="shared" si="39"/>
        <v>1019</v>
      </c>
      <c r="C1021" s="171" t="str">
        <f>IF('Cálculos '!J1027="","",'Cálculos '!J1027)</f>
        <v/>
      </c>
      <c r="D1021" s="172" t="str">
        <f>IF('Cálculos '!K1027="","",'Cálculos '!K1027)</f>
        <v/>
      </c>
      <c r="E1021" s="172" t="str">
        <f>IF('Cálculos '!L1027="","",'Cálculos '!L1027)</f>
        <v/>
      </c>
      <c r="F1021" s="172" t="str">
        <f>IF('Cálculos '!M1027="","",'Cálculos '!M1027)</f>
        <v/>
      </c>
      <c r="G1021" s="172" t="str">
        <f>IF('Cálculos '!N1027="","",'Cálculos '!N1027)</f>
        <v/>
      </c>
      <c r="H1021" s="172" t="str">
        <f>IF('Cálculos '!O1027="","",'Cálculos '!O1027)</f>
        <v/>
      </c>
      <c r="I1021" s="172" t="str">
        <f>IF('Cálculos '!P1027="","",'Cálculos '!P1027)</f>
        <v/>
      </c>
      <c r="J1021" s="172" t="str">
        <f>IF('Cálculos '!Q1027="","",'Cálculos '!Q1027)</f>
        <v/>
      </c>
      <c r="K1021" s="172" t="str">
        <f>IF('Cálculos '!R1027="","",'Cálculos '!R1027)</f>
        <v/>
      </c>
      <c r="L1021" s="172" t="str">
        <f>IF('Cálculos '!S1027="","",'Cálculos '!S1027)</f>
        <v/>
      </c>
      <c r="M1021" s="172" t="str">
        <f>IF('Cálculos '!T1027="","",'Cálculos '!T1027)</f>
        <v/>
      </c>
      <c r="N1021" s="172" t="str">
        <f>IF('Cálculos '!U1027="","",'Cálculos '!U1027)</f>
        <v/>
      </c>
      <c r="O1021" s="172" t="str">
        <f>IF('Cálculos '!V1027="","",'Cálculos '!V1027)</f>
        <v/>
      </c>
      <c r="P1021" s="172" t="str">
        <f>IF('Cálculos '!W1027="","",'Cálculos '!W1027)</f>
        <v/>
      </c>
      <c r="Q1021" s="172" t="str">
        <f>IF('Cálculos '!X1027="","",'Cálculos '!X1027)</f>
        <v/>
      </c>
      <c r="R1021" s="172" t="str">
        <f>IF('Cálculos '!Y1027="","",'Cálculos '!Y1027)</f>
        <v/>
      </c>
      <c r="S1021" s="172" t="str">
        <f>IF('Cálculos '!Z1027="","",'Cálculos '!Z1027)</f>
        <v/>
      </c>
      <c r="T1021" s="172" t="str">
        <f>IF('Cálculos '!AA1027="","",'Cálculos '!AA1027)</f>
        <v/>
      </c>
      <c r="U1021" s="172" t="str">
        <f>IF('Cálculos '!AB1027="","",'Cálculos '!AB1027)</f>
        <v/>
      </c>
      <c r="V1021" s="172" t="str">
        <f>IF('Cálculos '!AC1027="","",'Cálculos '!AC1027)</f>
        <v/>
      </c>
      <c r="W1021" s="172" t="str">
        <f>IF('Cálculos '!AD1027="","",'Cálculos '!AD1027)</f>
        <v/>
      </c>
      <c r="X1021" s="172" t="str">
        <f>IF('Cálculos '!AE1027="","",'Cálculos '!AE1027)</f>
        <v/>
      </c>
      <c r="Y1021" s="172" t="str">
        <f>IF('Cálculos '!AF1027="","",'Cálculos '!AF1027)</f>
        <v/>
      </c>
      <c r="Z1021" s="172" t="str">
        <f>IF('Cálculos '!AG1027="","",'Cálculos '!AG1027)</f>
        <v/>
      </c>
      <c r="AA1021" s="172" t="str">
        <f>IF('Cálculos '!AH1027="","",'Cálculos '!AH1027)</f>
        <v/>
      </c>
      <c r="AB1021" s="172" t="str">
        <f>IF('Cálculos '!AI1027="","",'Cálculos '!AI1027)</f>
        <v/>
      </c>
      <c r="AC1021" s="172" t="str">
        <f>IF('Cálculos '!AJ1027="","",'Cálculos '!AJ1027)</f>
        <v/>
      </c>
      <c r="AD1021" s="172" t="str">
        <f>IF('Cálculos '!AK1027="","",'Cálculos '!AK1027)</f>
        <v/>
      </c>
      <c r="AE1021" s="172" t="str">
        <f>IF('Cálculos '!AL1027="","",'Cálculos '!AL1027)</f>
        <v/>
      </c>
      <c r="AF1021" s="172" t="str">
        <f>IF('Cálculos '!AM1027="","",'Cálculos '!AM1027)</f>
        <v/>
      </c>
      <c r="AG1021" s="172" t="str">
        <f>IF('Cálculos '!AN1027="","",'Cálculos '!AN1027)</f>
        <v/>
      </c>
      <c r="AH1021" s="172" t="str">
        <f>IF('Cálculos '!AO1027="","",'Cálculos '!AO1027)</f>
        <v/>
      </c>
      <c r="AI1021" s="172" t="str">
        <f>IF('Cálculos '!AP1027="","",'Cálculos '!AP1027)</f>
        <v/>
      </c>
      <c r="AJ1021" s="443" t="str">
        <f>IF('Cálculos '!AQ1027="","",'Cálculos '!AQ1027)</f>
        <v/>
      </c>
      <c r="AK1021" s="446" t="str">
        <f>IF('Cálculos '!D1027="","",AVERAGE(C1021:AJ1021))</f>
        <v/>
      </c>
      <c r="AM1021" s="181">
        <f t="shared" si="578"/>
        <v>1019</v>
      </c>
      <c r="AN1021" s="284" t="str">
        <f t="shared" si="579"/>
        <v/>
      </c>
      <c r="AO1021" s="285" t="str">
        <f t="shared" si="580"/>
        <v/>
      </c>
      <c r="AP1021" s="285" t="str">
        <f t="shared" si="581"/>
        <v/>
      </c>
      <c r="AQ1021" s="285" t="str">
        <f t="shared" si="582"/>
        <v/>
      </c>
      <c r="AR1021" s="182" t="str">
        <f t="shared" si="583"/>
        <v/>
      </c>
      <c r="AS1021" s="182" t="str">
        <f t="shared" si="584"/>
        <v/>
      </c>
      <c r="AT1021" s="182" t="str">
        <f t="shared" si="585"/>
        <v/>
      </c>
      <c r="AU1021" s="182" t="str">
        <f t="shared" si="586"/>
        <v/>
      </c>
      <c r="AV1021" s="182" t="str">
        <f t="shared" si="587"/>
        <v/>
      </c>
      <c r="AW1021" s="182" t="str">
        <f t="shared" si="588"/>
        <v/>
      </c>
      <c r="AX1021" s="182" t="str">
        <f t="shared" si="589"/>
        <v/>
      </c>
      <c r="AY1021" s="182" t="str">
        <f t="shared" si="590"/>
        <v/>
      </c>
      <c r="AZ1021" s="182" t="str">
        <f t="shared" si="591"/>
        <v/>
      </c>
      <c r="BA1021" s="182" t="str">
        <f t="shared" si="592"/>
        <v/>
      </c>
      <c r="BB1021" s="182" t="str">
        <f t="shared" si="593"/>
        <v/>
      </c>
      <c r="BC1021" s="182" t="str">
        <f t="shared" si="594"/>
        <v/>
      </c>
      <c r="BD1021" s="182" t="str">
        <f t="shared" si="595"/>
        <v/>
      </c>
      <c r="BE1021" s="182" t="str">
        <f t="shared" si="596"/>
        <v/>
      </c>
      <c r="BF1021" s="182" t="str">
        <f t="shared" si="597"/>
        <v/>
      </c>
      <c r="BG1021" s="182" t="str">
        <f t="shared" si="598"/>
        <v/>
      </c>
      <c r="BH1021" s="182" t="str">
        <f t="shared" si="599"/>
        <v/>
      </c>
      <c r="BI1021" s="182" t="str">
        <f t="shared" si="600"/>
        <v/>
      </c>
      <c r="BJ1021" s="182" t="str">
        <f t="shared" si="601"/>
        <v/>
      </c>
      <c r="BK1021" s="182" t="str">
        <f t="shared" si="602"/>
        <v/>
      </c>
      <c r="BL1021" s="182" t="str">
        <f t="shared" si="603"/>
        <v/>
      </c>
      <c r="BM1021" s="182" t="str">
        <f t="shared" si="604"/>
        <v/>
      </c>
      <c r="BN1021" s="182" t="str">
        <f t="shared" si="605"/>
        <v/>
      </c>
      <c r="BO1021" s="182" t="str">
        <f t="shared" si="606"/>
        <v/>
      </c>
      <c r="BP1021" s="182" t="str">
        <f t="shared" si="607"/>
        <v/>
      </c>
      <c r="BQ1021" s="182" t="str">
        <f t="shared" si="608"/>
        <v/>
      </c>
      <c r="BR1021" s="182" t="str">
        <f t="shared" si="609"/>
        <v/>
      </c>
      <c r="BS1021" s="182" t="str">
        <f t="shared" si="610"/>
        <v/>
      </c>
      <c r="BT1021" s="182" t="str">
        <f t="shared" si="611"/>
        <v/>
      </c>
      <c r="BU1021" s="183" t="str">
        <f t="shared" si="612"/>
        <v/>
      </c>
      <c r="BV1021" s="184" t="str">
        <f>IF('Cálculos '!C1027="","",AVERAGE(AN1021:BU1021))</f>
        <v/>
      </c>
    </row>
    <row r="1022" spans="2:74" ht="17.25" hidden="1" thickBot="1" x14ac:dyDescent="0.35">
      <c r="B1022" s="165">
        <f t="shared" si="39"/>
        <v>1020</v>
      </c>
      <c r="C1022" s="171" t="str">
        <f>IF('Cálculos '!J1028="","",'Cálculos '!J1028)</f>
        <v/>
      </c>
      <c r="D1022" s="172" t="str">
        <f>IF('Cálculos '!K1028="","",'Cálculos '!K1028)</f>
        <v/>
      </c>
      <c r="E1022" s="172" t="str">
        <f>IF('Cálculos '!L1028="","",'Cálculos '!L1028)</f>
        <v/>
      </c>
      <c r="F1022" s="172" t="str">
        <f>IF('Cálculos '!M1028="","",'Cálculos '!M1028)</f>
        <v/>
      </c>
      <c r="G1022" s="172" t="str">
        <f>IF('Cálculos '!N1028="","",'Cálculos '!N1028)</f>
        <v/>
      </c>
      <c r="H1022" s="172" t="str">
        <f>IF('Cálculos '!O1028="","",'Cálculos '!O1028)</f>
        <v/>
      </c>
      <c r="I1022" s="172" t="str">
        <f>IF('Cálculos '!P1028="","",'Cálculos '!P1028)</f>
        <v/>
      </c>
      <c r="J1022" s="172" t="str">
        <f>IF('Cálculos '!Q1028="","",'Cálculos '!Q1028)</f>
        <v/>
      </c>
      <c r="K1022" s="172" t="str">
        <f>IF('Cálculos '!R1028="","",'Cálculos '!R1028)</f>
        <v/>
      </c>
      <c r="L1022" s="172" t="str">
        <f>IF('Cálculos '!S1028="","",'Cálculos '!S1028)</f>
        <v/>
      </c>
      <c r="M1022" s="172" t="str">
        <f>IF('Cálculos '!T1028="","",'Cálculos '!T1028)</f>
        <v/>
      </c>
      <c r="N1022" s="172" t="str">
        <f>IF('Cálculos '!U1028="","",'Cálculos '!U1028)</f>
        <v/>
      </c>
      <c r="O1022" s="172" t="str">
        <f>IF('Cálculos '!V1028="","",'Cálculos '!V1028)</f>
        <v/>
      </c>
      <c r="P1022" s="172" t="str">
        <f>IF('Cálculos '!W1028="","",'Cálculos '!W1028)</f>
        <v/>
      </c>
      <c r="Q1022" s="172" t="str">
        <f>IF('Cálculos '!X1028="","",'Cálculos '!X1028)</f>
        <v/>
      </c>
      <c r="R1022" s="172" t="str">
        <f>IF('Cálculos '!Y1028="","",'Cálculos '!Y1028)</f>
        <v/>
      </c>
      <c r="S1022" s="172" t="str">
        <f>IF('Cálculos '!Z1028="","",'Cálculos '!Z1028)</f>
        <v/>
      </c>
      <c r="T1022" s="172" t="str">
        <f>IF('Cálculos '!AA1028="","",'Cálculos '!AA1028)</f>
        <v/>
      </c>
      <c r="U1022" s="172" t="str">
        <f>IF('Cálculos '!AB1028="","",'Cálculos '!AB1028)</f>
        <v/>
      </c>
      <c r="V1022" s="172" t="str">
        <f>IF('Cálculos '!AC1028="","",'Cálculos '!AC1028)</f>
        <v/>
      </c>
      <c r="W1022" s="172" t="str">
        <f>IF('Cálculos '!AD1028="","",'Cálculos '!AD1028)</f>
        <v/>
      </c>
      <c r="X1022" s="172" t="str">
        <f>IF('Cálculos '!AE1028="","",'Cálculos '!AE1028)</f>
        <v/>
      </c>
      <c r="Y1022" s="172" t="str">
        <f>IF('Cálculos '!AF1028="","",'Cálculos '!AF1028)</f>
        <v/>
      </c>
      <c r="Z1022" s="172" t="str">
        <f>IF('Cálculos '!AG1028="","",'Cálculos '!AG1028)</f>
        <v/>
      </c>
      <c r="AA1022" s="172" t="str">
        <f>IF('Cálculos '!AH1028="","",'Cálculos '!AH1028)</f>
        <v/>
      </c>
      <c r="AB1022" s="172" t="str">
        <f>IF('Cálculos '!AI1028="","",'Cálculos '!AI1028)</f>
        <v/>
      </c>
      <c r="AC1022" s="172" t="str">
        <f>IF('Cálculos '!AJ1028="","",'Cálculos '!AJ1028)</f>
        <v/>
      </c>
      <c r="AD1022" s="172" t="str">
        <f>IF('Cálculos '!AK1028="","",'Cálculos '!AK1028)</f>
        <v/>
      </c>
      <c r="AE1022" s="172" t="str">
        <f>IF('Cálculos '!AL1028="","",'Cálculos '!AL1028)</f>
        <v/>
      </c>
      <c r="AF1022" s="172" t="str">
        <f>IF('Cálculos '!AM1028="","",'Cálculos '!AM1028)</f>
        <v/>
      </c>
      <c r="AG1022" s="172" t="str">
        <f>IF('Cálculos '!AN1028="","",'Cálculos '!AN1028)</f>
        <v/>
      </c>
      <c r="AH1022" s="172" t="str">
        <f>IF('Cálculos '!AO1028="","",'Cálculos '!AO1028)</f>
        <v/>
      </c>
      <c r="AI1022" s="172" t="str">
        <f>IF('Cálculos '!AP1028="","",'Cálculos '!AP1028)</f>
        <v/>
      </c>
      <c r="AJ1022" s="443" t="str">
        <f>IF('Cálculos '!AQ1028="","",'Cálculos '!AQ1028)</f>
        <v/>
      </c>
      <c r="AK1022" s="446" t="str">
        <f>IF('Cálculos '!D1028="","",AVERAGE(C1022:AJ1022))</f>
        <v/>
      </c>
      <c r="AM1022" s="181">
        <f t="shared" si="578"/>
        <v>1020</v>
      </c>
      <c r="AN1022" s="284" t="str">
        <f t="shared" si="579"/>
        <v/>
      </c>
      <c r="AO1022" s="285" t="str">
        <f t="shared" si="580"/>
        <v/>
      </c>
      <c r="AP1022" s="285" t="str">
        <f t="shared" si="581"/>
        <v/>
      </c>
      <c r="AQ1022" s="285" t="str">
        <f t="shared" si="582"/>
        <v/>
      </c>
      <c r="AR1022" s="182" t="str">
        <f t="shared" si="583"/>
        <v/>
      </c>
      <c r="AS1022" s="182" t="str">
        <f t="shared" si="584"/>
        <v/>
      </c>
      <c r="AT1022" s="182" t="str">
        <f t="shared" si="585"/>
        <v/>
      </c>
      <c r="AU1022" s="182" t="str">
        <f t="shared" si="586"/>
        <v/>
      </c>
      <c r="AV1022" s="182" t="str">
        <f t="shared" si="587"/>
        <v/>
      </c>
      <c r="AW1022" s="182" t="str">
        <f t="shared" si="588"/>
        <v/>
      </c>
      <c r="AX1022" s="182" t="str">
        <f t="shared" si="589"/>
        <v/>
      </c>
      <c r="AY1022" s="182" t="str">
        <f t="shared" si="590"/>
        <v/>
      </c>
      <c r="AZ1022" s="182" t="str">
        <f t="shared" si="591"/>
        <v/>
      </c>
      <c r="BA1022" s="182" t="str">
        <f t="shared" si="592"/>
        <v/>
      </c>
      <c r="BB1022" s="182" t="str">
        <f t="shared" si="593"/>
        <v/>
      </c>
      <c r="BC1022" s="182" t="str">
        <f t="shared" si="594"/>
        <v/>
      </c>
      <c r="BD1022" s="182" t="str">
        <f t="shared" si="595"/>
        <v/>
      </c>
      <c r="BE1022" s="182" t="str">
        <f t="shared" si="596"/>
        <v/>
      </c>
      <c r="BF1022" s="182" t="str">
        <f t="shared" si="597"/>
        <v/>
      </c>
      <c r="BG1022" s="182" t="str">
        <f t="shared" si="598"/>
        <v/>
      </c>
      <c r="BH1022" s="182" t="str">
        <f t="shared" si="599"/>
        <v/>
      </c>
      <c r="BI1022" s="182" t="str">
        <f t="shared" si="600"/>
        <v/>
      </c>
      <c r="BJ1022" s="182" t="str">
        <f t="shared" si="601"/>
        <v/>
      </c>
      <c r="BK1022" s="182" t="str">
        <f t="shared" si="602"/>
        <v/>
      </c>
      <c r="BL1022" s="182" t="str">
        <f t="shared" si="603"/>
        <v/>
      </c>
      <c r="BM1022" s="182" t="str">
        <f t="shared" si="604"/>
        <v/>
      </c>
      <c r="BN1022" s="182" t="str">
        <f t="shared" si="605"/>
        <v/>
      </c>
      <c r="BO1022" s="182" t="str">
        <f t="shared" si="606"/>
        <v/>
      </c>
      <c r="BP1022" s="182" t="str">
        <f t="shared" si="607"/>
        <v/>
      </c>
      <c r="BQ1022" s="182" t="str">
        <f t="shared" si="608"/>
        <v/>
      </c>
      <c r="BR1022" s="182" t="str">
        <f t="shared" si="609"/>
        <v/>
      </c>
      <c r="BS1022" s="182" t="str">
        <f t="shared" si="610"/>
        <v/>
      </c>
      <c r="BT1022" s="182" t="str">
        <f t="shared" si="611"/>
        <v/>
      </c>
      <c r="BU1022" s="183" t="str">
        <f t="shared" si="612"/>
        <v/>
      </c>
      <c r="BV1022" s="184" t="str">
        <f>IF('Cálculos '!C1028="","",AVERAGE(AN1022:BU1022))</f>
        <v/>
      </c>
    </row>
    <row r="1023" spans="2:74" ht="17.25" hidden="1" thickBot="1" x14ac:dyDescent="0.35">
      <c r="B1023" s="165">
        <f t="shared" si="39"/>
        <v>1021</v>
      </c>
      <c r="C1023" s="171" t="str">
        <f>IF('Cálculos '!J1029="","",'Cálculos '!J1029)</f>
        <v/>
      </c>
      <c r="D1023" s="172" t="str">
        <f>IF('Cálculos '!K1029="","",'Cálculos '!K1029)</f>
        <v/>
      </c>
      <c r="E1023" s="172" t="str">
        <f>IF('Cálculos '!L1029="","",'Cálculos '!L1029)</f>
        <v/>
      </c>
      <c r="F1023" s="172" t="str">
        <f>IF('Cálculos '!M1029="","",'Cálculos '!M1029)</f>
        <v/>
      </c>
      <c r="G1023" s="172" t="str">
        <f>IF('Cálculos '!N1029="","",'Cálculos '!N1029)</f>
        <v/>
      </c>
      <c r="H1023" s="172" t="str">
        <f>IF('Cálculos '!O1029="","",'Cálculos '!O1029)</f>
        <v/>
      </c>
      <c r="I1023" s="172" t="str">
        <f>IF('Cálculos '!P1029="","",'Cálculos '!P1029)</f>
        <v/>
      </c>
      <c r="J1023" s="172" t="str">
        <f>IF('Cálculos '!Q1029="","",'Cálculos '!Q1029)</f>
        <v/>
      </c>
      <c r="K1023" s="172" t="str">
        <f>IF('Cálculos '!R1029="","",'Cálculos '!R1029)</f>
        <v/>
      </c>
      <c r="L1023" s="172" t="str">
        <f>IF('Cálculos '!S1029="","",'Cálculos '!S1029)</f>
        <v/>
      </c>
      <c r="M1023" s="172" t="str">
        <f>IF('Cálculos '!T1029="","",'Cálculos '!T1029)</f>
        <v/>
      </c>
      <c r="N1023" s="172" t="str">
        <f>IF('Cálculos '!U1029="","",'Cálculos '!U1029)</f>
        <v/>
      </c>
      <c r="O1023" s="172" t="str">
        <f>IF('Cálculos '!V1029="","",'Cálculos '!V1029)</f>
        <v/>
      </c>
      <c r="P1023" s="172" t="str">
        <f>IF('Cálculos '!W1029="","",'Cálculos '!W1029)</f>
        <v/>
      </c>
      <c r="Q1023" s="172" t="str">
        <f>IF('Cálculos '!X1029="","",'Cálculos '!X1029)</f>
        <v/>
      </c>
      <c r="R1023" s="172" t="str">
        <f>IF('Cálculos '!Y1029="","",'Cálculos '!Y1029)</f>
        <v/>
      </c>
      <c r="S1023" s="172" t="str">
        <f>IF('Cálculos '!Z1029="","",'Cálculos '!Z1029)</f>
        <v/>
      </c>
      <c r="T1023" s="172" t="str">
        <f>IF('Cálculos '!AA1029="","",'Cálculos '!AA1029)</f>
        <v/>
      </c>
      <c r="U1023" s="172" t="str">
        <f>IF('Cálculos '!AB1029="","",'Cálculos '!AB1029)</f>
        <v/>
      </c>
      <c r="V1023" s="172" t="str">
        <f>IF('Cálculos '!AC1029="","",'Cálculos '!AC1029)</f>
        <v/>
      </c>
      <c r="W1023" s="172" t="str">
        <f>IF('Cálculos '!AD1029="","",'Cálculos '!AD1029)</f>
        <v/>
      </c>
      <c r="X1023" s="172" t="str">
        <f>IF('Cálculos '!AE1029="","",'Cálculos '!AE1029)</f>
        <v/>
      </c>
      <c r="Y1023" s="172" t="str">
        <f>IF('Cálculos '!AF1029="","",'Cálculos '!AF1029)</f>
        <v/>
      </c>
      <c r="Z1023" s="172" t="str">
        <f>IF('Cálculos '!AG1029="","",'Cálculos '!AG1029)</f>
        <v/>
      </c>
      <c r="AA1023" s="172" t="str">
        <f>IF('Cálculos '!AH1029="","",'Cálculos '!AH1029)</f>
        <v/>
      </c>
      <c r="AB1023" s="172" t="str">
        <f>IF('Cálculos '!AI1029="","",'Cálculos '!AI1029)</f>
        <v/>
      </c>
      <c r="AC1023" s="172" t="str">
        <f>IF('Cálculos '!AJ1029="","",'Cálculos '!AJ1029)</f>
        <v/>
      </c>
      <c r="AD1023" s="172" t="str">
        <f>IF('Cálculos '!AK1029="","",'Cálculos '!AK1029)</f>
        <v/>
      </c>
      <c r="AE1023" s="172" t="str">
        <f>IF('Cálculos '!AL1029="","",'Cálculos '!AL1029)</f>
        <v/>
      </c>
      <c r="AF1023" s="172" t="str">
        <f>IF('Cálculos '!AM1029="","",'Cálculos '!AM1029)</f>
        <v/>
      </c>
      <c r="AG1023" s="172" t="str">
        <f>IF('Cálculos '!AN1029="","",'Cálculos '!AN1029)</f>
        <v/>
      </c>
      <c r="AH1023" s="172" t="str">
        <f>IF('Cálculos '!AO1029="","",'Cálculos '!AO1029)</f>
        <v/>
      </c>
      <c r="AI1023" s="172" t="str">
        <f>IF('Cálculos '!AP1029="","",'Cálculos '!AP1029)</f>
        <v/>
      </c>
      <c r="AJ1023" s="443" t="str">
        <f>IF('Cálculos '!AQ1029="","",'Cálculos '!AQ1029)</f>
        <v/>
      </c>
      <c r="AK1023" s="446" t="str">
        <f>IF('Cálculos '!D1029="","",AVERAGE(C1023:AJ1023))</f>
        <v/>
      </c>
      <c r="AM1023" s="181">
        <f t="shared" si="578"/>
        <v>1021</v>
      </c>
      <c r="AN1023" s="284" t="str">
        <f t="shared" si="579"/>
        <v/>
      </c>
      <c r="AO1023" s="285" t="str">
        <f t="shared" si="580"/>
        <v/>
      </c>
      <c r="AP1023" s="285" t="str">
        <f t="shared" si="581"/>
        <v/>
      </c>
      <c r="AQ1023" s="285" t="str">
        <f t="shared" si="582"/>
        <v/>
      </c>
      <c r="AR1023" s="182" t="str">
        <f t="shared" si="583"/>
        <v/>
      </c>
      <c r="AS1023" s="182" t="str">
        <f t="shared" si="584"/>
        <v/>
      </c>
      <c r="AT1023" s="182" t="str">
        <f t="shared" si="585"/>
        <v/>
      </c>
      <c r="AU1023" s="182" t="str">
        <f t="shared" si="586"/>
        <v/>
      </c>
      <c r="AV1023" s="182" t="str">
        <f t="shared" si="587"/>
        <v/>
      </c>
      <c r="AW1023" s="182" t="str">
        <f t="shared" si="588"/>
        <v/>
      </c>
      <c r="AX1023" s="182" t="str">
        <f t="shared" si="589"/>
        <v/>
      </c>
      <c r="AY1023" s="182" t="str">
        <f t="shared" si="590"/>
        <v/>
      </c>
      <c r="AZ1023" s="182" t="str">
        <f t="shared" si="591"/>
        <v/>
      </c>
      <c r="BA1023" s="182" t="str">
        <f t="shared" si="592"/>
        <v/>
      </c>
      <c r="BB1023" s="182" t="str">
        <f t="shared" si="593"/>
        <v/>
      </c>
      <c r="BC1023" s="182" t="str">
        <f t="shared" si="594"/>
        <v/>
      </c>
      <c r="BD1023" s="182" t="str">
        <f t="shared" si="595"/>
        <v/>
      </c>
      <c r="BE1023" s="182" t="str">
        <f t="shared" si="596"/>
        <v/>
      </c>
      <c r="BF1023" s="182" t="str">
        <f t="shared" si="597"/>
        <v/>
      </c>
      <c r="BG1023" s="182" t="str">
        <f t="shared" si="598"/>
        <v/>
      </c>
      <c r="BH1023" s="182" t="str">
        <f t="shared" si="599"/>
        <v/>
      </c>
      <c r="BI1023" s="182" t="str">
        <f t="shared" si="600"/>
        <v/>
      </c>
      <c r="BJ1023" s="182" t="str">
        <f t="shared" si="601"/>
        <v/>
      </c>
      <c r="BK1023" s="182" t="str">
        <f t="shared" si="602"/>
        <v/>
      </c>
      <c r="BL1023" s="182" t="str">
        <f t="shared" si="603"/>
        <v/>
      </c>
      <c r="BM1023" s="182" t="str">
        <f t="shared" si="604"/>
        <v/>
      </c>
      <c r="BN1023" s="182" t="str">
        <f t="shared" si="605"/>
        <v/>
      </c>
      <c r="BO1023" s="182" t="str">
        <f t="shared" si="606"/>
        <v/>
      </c>
      <c r="BP1023" s="182" t="str">
        <f t="shared" si="607"/>
        <v/>
      </c>
      <c r="BQ1023" s="182" t="str">
        <f t="shared" si="608"/>
        <v/>
      </c>
      <c r="BR1023" s="182" t="str">
        <f t="shared" si="609"/>
        <v/>
      </c>
      <c r="BS1023" s="182" t="str">
        <f t="shared" si="610"/>
        <v/>
      </c>
      <c r="BT1023" s="182" t="str">
        <f t="shared" si="611"/>
        <v/>
      </c>
      <c r="BU1023" s="183" t="str">
        <f t="shared" si="612"/>
        <v/>
      </c>
      <c r="BV1023" s="184" t="str">
        <f>IF('Cálculos '!C1029="","",AVERAGE(AN1023:BU1023))</f>
        <v/>
      </c>
    </row>
    <row r="1024" spans="2:74" ht="17.25" hidden="1" thickBot="1" x14ac:dyDescent="0.35">
      <c r="B1024" s="165">
        <f t="shared" si="39"/>
        <v>1022</v>
      </c>
      <c r="C1024" s="171" t="str">
        <f>IF('Cálculos '!J1030="","",'Cálculos '!J1030)</f>
        <v/>
      </c>
      <c r="D1024" s="172" t="str">
        <f>IF('Cálculos '!K1030="","",'Cálculos '!K1030)</f>
        <v/>
      </c>
      <c r="E1024" s="172" t="str">
        <f>IF('Cálculos '!L1030="","",'Cálculos '!L1030)</f>
        <v/>
      </c>
      <c r="F1024" s="172" t="str">
        <f>IF('Cálculos '!M1030="","",'Cálculos '!M1030)</f>
        <v/>
      </c>
      <c r="G1024" s="172" t="str">
        <f>IF('Cálculos '!N1030="","",'Cálculos '!N1030)</f>
        <v/>
      </c>
      <c r="H1024" s="172" t="str">
        <f>IF('Cálculos '!O1030="","",'Cálculos '!O1030)</f>
        <v/>
      </c>
      <c r="I1024" s="172" t="str">
        <f>IF('Cálculos '!P1030="","",'Cálculos '!P1030)</f>
        <v/>
      </c>
      <c r="J1024" s="172" t="str">
        <f>IF('Cálculos '!Q1030="","",'Cálculos '!Q1030)</f>
        <v/>
      </c>
      <c r="K1024" s="172" t="str">
        <f>IF('Cálculos '!R1030="","",'Cálculos '!R1030)</f>
        <v/>
      </c>
      <c r="L1024" s="172" t="str">
        <f>IF('Cálculos '!S1030="","",'Cálculos '!S1030)</f>
        <v/>
      </c>
      <c r="M1024" s="172" t="str">
        <f>IF('Cálculos '!T1030="","",'Cálculos '!T1030)</f>
        <v/>
      </c>
      <c r="N1024" s="172" t="str">
        <f>IF('Cálculos '!U1030="","",'Cálculos '!U1030)</f>
        <v/>
      </c>
      <c r="O1024" s="172" t="str">
        <f>IF('Cálculos '!V1030="","",'Cálculos '!V1030)</f>
        <v/>
      </c>
      <c r="P1024" s="172" t="str">
        <f>IF('Cálculos '!W1030="","",'Cálculos '!W1030)</f>
        <v/>
      </c>
      <c r="Q1024" s="172" t="str">
        <f>IF('Cálculos '!X1030="","",'Cálculos '!X1030)</f>
        <v/>
      </c>
      <c r="R1024" s="172" t="str">
        <f>IF('Cálculos '!Y1030="","",'Cálculos '!Y1030)</f>
        <v/>
      </c>
      <c r="S1024" s="172" t="str">
        <f>IF('Cálculos '!Z1030="","",'Cálculos '!Z1030)</f>
        <v/>
      </c>
      <c r="T1024" s="172" t="str">
        <f>IF('Cálculos '!AA1030="","",'Cálculos '!AA1030)</f>
        <v/>
      </c>
      <c r="U1024" s="172" t="str">
        <f>IF('Cálculos '!AB1030="","",'Cálculos '!AB1030)</f>
        <v/>
      </c>
      <c r="V1024" s="172" t="str">
        <f>IF('Cálculos '!AC1030="","",'Cálculos '!AC1030)</f>
        <v/>
      </c>
      <c r="W1024" s="172" t="str">
        <f>IF('Cálculos '!AD1030="","",'Cálculos '!AD1030)</f>
        <v/>
      </c>
      <c r="X1024" s="172" t="str">
        <f>IF('Cálculos '!AE1030="","",'Cálculos '!AE1030)</f>
        <v/>
      </c>
      <c r="Y1024" s="172" t="str">
        <f>IF('Cálculos '!AF1030="","",'Cálculos '!AF1030)</f>
        <v/>
      </c>
      <c r="Z1024" s="172" t="str">
        <f>IF('Cálculos '!AG1030="","",'Cálculos '!AG1030)</f>
        <v/>
      </c>
      <c r="AA1024" s="172" t="str">
        <f>IF('Cálculos '!AH1030="","",'Cálculos '!AH1030)</f>
        <v/>
      </c>
      <c r="AB1024" s="172" t="str">
        <f>IF('Cálculos '!AI1030="","",'Cálculos '!AI1030)</f>
        <v/>
      </c>
      <c r="AC1024" s="172" t="str">
        <f>IF('Cálculos '!AJ1030="","",'Cálculos '!AJ1030)</f>
        <v/>
      </c>
      <c r="AD1024" s="172" t="str">
        <f>IF('Cálculos '!AK1030="","",'Cálculos '!AK1030)</f>
        <v/>
      </c>
      <c r="AE1024" s="172" t="str">
        <f>IF('Cálculos '!AL1030="","",'Cálculos '!AL1030)</f>
        <v/>
      </c>
      <c r="AF1024" s="172" t="str">
        <f>IF('Cálculos '!AM1030="","",'Cálculos '!AM1030)</f>
        <v/>
      </c>
      <c r="AG1024" s="172" t="str">
        <f>IF('Cálculos '!AN1030="","",'Cálculos '!AN1030)</f>
        <v/>
      </c>
      <c r="AH1024" s="172" t="str">
        <f>IF('Cálculos '!AO1030="","",'Cálculos '!AO1030)</f>
        <v/>
      </c>
      <c r="AI1024" s="172" t="str">
        <f>IF('Cálculos '!AP1030="","",'Cálculos '!AP1030)</f>
        <v/>
      </c>
      <c r="AJ1024" s="443" t="str">
        <f>IF('Cálculos '!AQ1030="","",'Cálculos '!AQ1030)</f>
        <v/>
      </c>
      <c r="AK1024" s="446" t="str">
        <f>IF('Cálculos '!D1030="","",AVERAGE(C1024:AJ1024))</f>
        <v/>
      </c>
      <c r="AM1024" s="181">
        <f t="shared" si="578"/>
        <v>1022</v>
      </c>
      <c r="AN1024" s="284" t="str">
        <f t="shared" si="579"/>
        <v/>
      </c>
      <c r="AO1024" s="285" t="str">
        <f t="shared" si="580"/>
        <v/>
      </c>
      <c r="AP1024" s="285" t="str">
        <f t="shared" si="581"/>
        <v/>
      </c>
      <c r="AQ1024" s="285" t="str">
        <f t="shared" si="582"/>
        <v/>
      </c>
      <c r="AR1024" s="182" t="str">
        <f t="shared" si="583"/>
        <v/>
      </c>
      <c r="AS1024" s="182" t="str">
        <f t="shared" si="584"/>
        <v/>
      </c>
      <c r="AT1024" s="182" t="str">
        <f t="shared" si="585"/>
        <v/>
      </c>
      <c r="AU1024" s="182" t="str">
        <f t="shared" si="586"/>
        <v/>
      </c>
      <c r="AV1024" s="182" t="str">
        <f t="shared" si="587"/>
        <v/>
      </c>
      <c r="AW1024" s="182" t="str">
        <f t="shared" si="588"/>
        <v/>
      </c>
      <c r="AX1024" s="182" t="str">
        <f t="shared" si="589"/>
        <v/>
      </c>
      <c r="AY1024" s="182" t="str">
        <f t="shared" si="590"/>
        <v/>
      </c>
      <c r="AZ1024" s="182" t="str">
        <f t="shared" si="591"/>
        <v/>
      </c>
      <c r="BA1024" s="182" t="str">
        <f t="shared" si="592"/>
        <v/>
      </c>
      <c r="BB1024" s="182" t="str">
        <f t="shared" si="593"/>
        <v/>
      </c>
      <c r="BC1024" s="182" t="str">
        <f t="shared" si="594"/>
        <v/>
      </c>
      <c r="BD1024" s="182" t="str">
        <f t="shared" si="595"/>
        <v/>
      </c>
      <c r="BE1024" s="182" t="str">
        <f t="shared" si="596"/>
        <v/>
      </c>
      <c r="BF1024" s="182" t="str">
        <f t="shared" si="597"/>
        <v/>
      </c>
      <c r="BG1024" s="182" t="str">
        <f t="shared" si="598"/>
        <v/>
      </c>
      <c r="BH1024" s="182" t="str">
        <f t="shared" si="599"/>
        <v/>
      </c>
      <c r="BI1024" s="182" t="str">
        <f t="shared" si="600"/>
        <v/>
      </c>
      <c r="BJ1024" s="182" t="str">
        <f t="shared" si="601"/>
        <v/>
      </c>
      <c r="BK1024" s="182" t="str">
        <f t="shared" si="602"/>
        <v/>
      </c>
      <c r="BL1024" s="182" t="str">
        <f t="shared" si="603"/>
        <v/>
      </c>
      <c r="BM1024" s="182" t="str">
        <f t="shared" si="604"/>
        <v/>
      </c>
      <c r="BN1024" s="182" t="str">
        <f t="shared" si="605"/>
        <v/>
      </c>
      <c r="BO1024" s="182" t="str">
        <f t="shared" si="606"/>
        <v/>
      </c>
      <c r="BP1024" s="182" t="str">
        <f t="shared" si="607"/>
        <v/>
      </c>
      <c r="BQ1024" s="182" t="str">
        <f t="shared" si="608"/>
        <v/>
      </c>
      <c r="BR1024" s="182" t="str">
        <f t="shared" si="609"/>
        <v/>
      </c>
      <c r="BS1024" s="182" t="str">
        <f t="shared" si="610"/>
        <v/>
      </c>
      <c r="BT1024" s="182" t="str">
        <f t="shared" si="611"/>
        <v/>
      </c>
      <c r="BU1024" s="183" t="str">
        <f t="shared" si="612"/>
        <v/>
      </c>
      <c r="BV1024" s="184" t="str">
        <f>IF('Cálculos '!C1030="","",AVERAGE(AN1024:BU1024))</f>
        <v/>
      </c>
    </row>
    <row r="1025" spans="2:74" ht="17.25" hidden="1" thickBot="1" x14ac:dyDescent="0.35">
      <c r="B1025" s="165">
        <f t="shared" si="39"/>
        <v>1023</v>
      </c>
      <c r="C1025" s="171" t="str">
        <f>IF('Cálculos '!J1031="","",'Cálculos '!J1031)</f>
        <v/>
      </c>
      <c r="D1025" s="172" t="str">
        <f>IF('Cálculos '!K1031="","",'Cálculos '!K1031)</f>
        <v/>
      </c>
      <c r="E1025" s="172" t="str">
        <f>IF('Cálculos '!L1031="","",'Cálculos '!L1031)</f>
        <v/>
      </c>
      <c r="F1025" s="172" t="str">
        <f>IF('Cálculos '!M1031="","",'Cálculos '!M1031)</f>
        <v/>
      </c>
      <c r="G1025" s="172" t="str">
        <f>IF('Cálculos '!N1031="","",'Cálculos '!N1031)</f>
        <v/>
      </c>
      <c r="H1025" s="172" t="str">
        <f>IF('Cálculos '!O1031="","",'Cálculos '!O1031)</f>
        <v/>
      </c>
      <c r="I1025" s="172" t="str">
        <f>IF('Cálculos '!P1031="","",'Cálculos '!P1031)</f>
        <v/>
      </c>
      <c r="J1025" s="172" t="str">
        <f>IF('Cálculos '!Q1031="","",'Cálculos '!Q1031)</f>
        <v/>
      </c>
      <c r="K1025" s="172" t="str">
        <f>IF('Cálculos '!R1031="","",'Cálculos '!R1031)</f>
        <v/>
      </c>
      <c r="L1025" s="172" t="str">
        <f>IF('Cálculos '!S1031="","",'Cálculos '!S1031)</f>
        <v/>
      </c>
      <c r="M1025" s="172" t="str">
        <f>IF('Cálculos '!T1031="","",'Cálculos '!T1031)</f>
        <v/>
      </c>
      <c r="N1025" s="172" t="str">
        <f>IF('Cálculos '!U1031="","",'Cálculos '!U1031)</f>
        <v/>
      </c>
      <c r="O1025" s="172" t="str">
        <f>IF('Cálculos '!V1031="","",'Cálculos '!V1031)</f>
        <v/>
      </c>
      <c r="P1025" s="172" t="str">
        <f>IF('Cálculos '!W1031="","",'Cálculos '!W1031)</f>
        <v/>
      </c>
      <c r="Q1025" s="172" t="str">
        <f>IF('Cálculos '!X1031="","",'Cálculos '!X1031)</f>
        <v/>
      </c>
      <c r="R1025" s="172" t="str">
        <f>IF('Cálculos '!Y1031="","",'Cálculos '!Y1031)</f>
        <v/>
      </c>
      <c r="S1025" s="172" t="str">
        <f>IF('Cálculos '!Z1031="","",'Cálculos '!Z1031)</f>
        <v/>
      </c>
      <c r="T1025" s="172" t="str">
        <f>IF('Cálculos '!AA1031="","",'Cálculos '!AA1031)</f>
        <v/>
      </c>
      <c r="U1025" s="172" t="str">
        <f>IF('Cálculos '!AB1031="","",'Cálculos '!AB1031)</f>
        <v/>
      </c>
      <c r="V1025" s="172" t="str">
        <f>IF('Cálculos '!AC1031="","",'Cálculos '!AC1031)</f>
        <v/>
      </c>
      <c r="W1025" s="172" t="str">
        <f>IF('Cálculos '!AD1031="","",'Cálculos '!AD1031)</f>
        <v/>
      </c>
      <c r="X1025" s="172" t="str">
        <f>IF('Cálculos '!AE1031="","",'Cálculos '!AE1031)</f>
        <v/>
      </c>
      <c r="Y1025" s="172" t="str">
        <f>IF('Cálculos '!AF1031="","",'Cálculos '!AF1031)</f>
        <v/>
      </c>
      <c r="Z1025" s="172" t="str">
        <f>IF('Cálculos '!AG1031="","",'Cálculos '!AG1031)</f>
        <v/>
      </c>
      <c r="AA1025" s="172" t="str">
        <f>IF('Cálculos '!AH1031="","",'Cálculos '!AH1031)</f>
        <v/>
      </c>
      <c r="AB1025" s="172" t="str">
        <f>IF('Cálculos '!AI1031="","",'Cálculos '!AI1031)</f>
        <v/>
      </c>
      <c r="AC1025" s="172" t="str">
        <f>IF('Cálculos '!AJ1031="","",'Cálculos '!AJ1031)</f>
        <v/>
      </c>
      <c r="AD1025" s="172" t="str">
        <f>IF('Cálculos '!AK1031="","",'Cálculos '!AK1031)</f>
        <v/>
      </c>
      <c r="AE1025" s="172" t="str">
        <f>IF('Cálculos '!AL1031="","",'Cálculos '!AL1031)</f>
        <v/>
      </c>
      <c r="AF1025" s="172" t="str">
        <f>IF('Cálculos '!AM1031="","",'Cálculos '!AM1031)</f>
        <v/>
      </c>
      <c r="AG1025" s="172" t="str">
        <f>IF('Cálculos '!AN1031="","",'Cálculos '!AN1031)</f>
        <v/>
      </c>
      <c r="AH1025" s="172" t="str">
        <f>IF('Cálculos '!AO1031="","",'Cálculos '!AO1031)</f>
        <v/>
      </c>
      <c r="AI1025" s="172" t="str">
        <f>IF('Cálculos '!AP1031="","",'Cálculos '!AP1031)</f>
        <v/>
      </c>
      <c r="AJ1025" s="443" t="str">
        <f>IF('Cálculos '!AQ1031="","",'Cálculos '!AQ1031)</f>
        <v/>
      </c>
      <c r="AK1025" s="446" t="str">
        <f>IF('Cálculos '!D1031="","",AVERAGE(C1025:AJ1025))</f>
        <v/>
      </c>
      <c r="AM1025" s="181">
        <f t="shared" si="578"/>
        <v>1023</v>
      </c>
      <c r="AN1025" s="284" t="str">
        <f t="shared" si="579"/>
        <v/>
      </c>
      <c r="AO1025" s="285" t="str">
        <f t="shared" si="580"/>
        <v/>
      </c>
      <c r="AP1025" s="285" t="str">
        <f t="shared" si="581"/>
        <v/>
      </c>
      <c r="AQ1025" s="285" t="str">
        <f t="shared" si="582"/>
        <v/>
      </c>
      <c r="AR1025" s="182" t="str">
        <f t="shared" si="583"/>
        <v/>
      </c>
      <c r="AS1025" s="182" t="str">
        <f t="shared" si="584"/>
        <v/>
      </c>
      <c r="AT1025" s="182" t="str">
        <f t="shared" si="585"/>
        <v/>
      </c>
      <c r="AU1025" s="182" t="str">
        <f t="shared" si="586"/>
        <v/>
      </c>
      <c r="AV1025" s="182" t="str">
        <f t="shared" si="587"/>
        <v/>
      </c>
      <c r="AW1025" s="182" t="str">
        <f t="shared" si="588"/>
        <v/>
      </c>
      <c r="AX1025" s="182" t="str">
        <f t="shared" si="589"/>
        <v/>
      </c>
      <c r="AY1025" s="182" t="str">
        <f t="shared" si="590"/>
        <v/>
      </c>
      <c r="AZ1025" s="182" t="str">
        <f t="shared" si="591"/>
        <v/>
      </c>
      <c r="BA1025" s="182" t="str">
        <f t="shared" si="592"/>
        <v/>
      </c>
      <c r="BB1025" s="182" t="str">
        <f t="shared" si="593"/>
        <v/>
      </c>
      <c r="BC1025" s="182" t="str">
        <f t="shared" si="594"/>
        <v/>
      </c>
      <c r="BD1025" s="182" t="str">
        <f t="shared" si="595"/>
        <v/>
      </c>
      <c r="BE1025" s="182" t="str">
        <f t="shared" si="596"/>
        <v/>
      </c>
      <c r="BF1025" s="182" t="str">
        <f t="shared" si="597"/>
        <v/>
      </c>
      <c r="BG1025" s="182" t="str">
        <f t="shared" si="598"/>
        <v/>
      </c>
      <c r="BH1025" s="182" t="str">
        <f t="shared" si="599"/>
        <v/>
      </c>
      <c r="BI1025" s="182" t="str">
        <f t="shared" si="600"/>
        <v/>
      </c>
      <c r="BJ1025" s="182" t="str">
        <f t="shared" si="601"/>
        <v/>
      </c>
      <c r="BK1025" s="182" t="str">
        <f t="shared" si="602"/>
        <v/>
      </c>
      <c r="BL1025" s="182" t="str">
        <f t="shared" si="603"/>
        <v/>
      </c>
      <c r="BM1025" s="182" t="str">
        <f t="shared" si="604"/>
        <v/>
      </c>
      <c r="BN1025" s="182" t="str">
        <f t="shared" si="605"/>
        <v/>
      </c>
      <c r="BO1025" s="182" t="str">
        <f t="shared" si="606"/>
        <v/>
      </c>
      <c r="BP1025" s="182" t="str">
        <f t="shared" si="607"/>
        <v/>
      </c>
      <c r="BQ1025" s="182" t="str">
        <f t="shared" si="608"/>
        <v/>
      </c>
      <c r="BR1025" s="182" t="str">
        <f t="shared" si="609"/>
        <v/>
      </c>
      <c r="BS1025" s="182" t="str">
        <f t="shared" si="610"/>
        <v/>
      </c>
      <c r="BT1025" s="182" t="str">
        <f t="shared" si="611"/>
        <v/>
      </c>
      <c r="BU1025" s="183" t="str">
        <f t="shared" si="612"/>
        <v/>
      </c>
      <c r="BV1025" s="184" t="str">
        <f>IF('Cálculos '!C1031="","",AVERAGE(AN1025:BU1025))</f>
        <v/>
      </c>
    </row>
    <row r="1026" spans="2:74" ht="17.25" hidden="1" thickBot="1" x14ac:dyDescent="0.35">
      <c r="B1026" s="165">
        <f t="shared" si="39"/>
        <v>1024</v>
      </c>
      <c r="C1026" s="171" t="str">
        <f>IF('Cálculos '!J1032="","",'Cálculos '!J1032)</f>
        <v/>
      </c>
      <c r="D1026" s="172" t="str">
        <f>IF('Cálculos '!K1032="","",'Cálculos '!K1032)</f>
        <v/>
      </c>
      <c r="E1026" s="172" t="str">
        <f>IF('Cálculos '!L1032="","",'Cálculos '!L1032)</f>
        <v/>
      </c>
      <c r="F1026" s="172" t="str">
        <f>IF('Cálculos '!M1032="","",'Cálculos '!M1032)</f>
        <v/>
      </c>
      <c r="G1026" s="172" t="str">
        <f>IF('Cálculos '!N1032="","",'Cálculos '!N1032)</f>
        <v/>
      </c>
      <c r="H1026" s="172" t="str">
        <f>IF('Cálculos '!O1032="","",'Cálculos '!O1032)</f>
        <v/>
      </c>
      <c r="I1026" s="172" t="str">
        <f>IF('Cálculos '!P1032="","",'Cálculos '!P1032)</f>
        <v/>
      </c>
      <c r="J1026" s="172" t="str">
        <f>IF('Cálculos '!Q1032="","",'Cálculos '!Q1032)</f>
        <v/>
      </c>
      <c r="K1026" s="172" t="str">
        <f>IF('Cálculos '!R1032="","",'Cálculos '!R1032)</f>
        <v/>
      </c>
      <c r="L1026" s="172" t="str">
        <f>IF('Cálculos '!S1032="","",'Cálculos '!S1032)</f>
        <v/>
      </c>
      <c r="M1026" s="172" t="str">
        <f>IF('Cálculos '!T1032="","",'Cálculos '!T1032)</f>
        <v/>
      </c>
      <c r="N1026" s="172" t="str">
        <f>IF('Cálculos '!U1032="","",'Cálculos '!U1032)</f>
        <v/>
      </c>
      <c r="O1026" s="172" t="str">
        <f>IF('Cálculos '!V1032="","",'Cálculos '!V1032)</f>
        <v/>
      </c>
      <c r="P1026" s="172" t="str">
        <f>IF('Cálculos '!W1032="","",'Cálculos '!W1032)</f>
        <v/>
      </c>
      <c r="Q1026" s="172" t="str">
        <f>IF('Cálculos '!X1032="","",'Cálculos '!X1032)</f>
        <v/>
      </c>
      <c r="R1026" s="172" t="str">
        <f>IF('Cálculos '!Y1032="","",'Cálculos '!Y1032)</f>
        <v/>
      </c>
      <c r="S1026" s="172" t="str">
        <f>IF('Cálculos '!Z1032="","",'Cálculos '!Z1032)</f>
        <v/>
      </c>
      <c r="T1026" s="172" t="str">
        <f>IF('Cálculos '!AA1032="","",'Cálculos '!AA1032)</f>
        <v/>
      </c>
      <c r="U1026" s="172" t="str">
        <f>IF('Cálculos '!AB1032="","",'Cálculos '!AB1032)</f>
        <v/>
      </c>
      <c r="V1026" s="172" t="str">
        <f>IF('Cálculos '!AC1032="","",'Cálculos '!AC1032)</f>
        <v/>
      </c>
      <c r="W1026" s="172" t="str">
        <f>IF('Cálculos '!AD1032="","",'Cálculos '!AD1032)</f>
        <v/>
      </c>
      <c r="X1026" s="172" t="str">
        <f>IF('Cálculos '!AE1032="","",'Cálculos '!AE1032)</f>
        <v/>
      </c>
      <c r="Y1026" s="172" t="str">
        <f>IF('Cálculos '!AF1032="","",'Cálculos '!AF1032)</f>
        <v/>
      </c>
      <c r="Z1026" s="172" t="str">
        <f>IF('Cálculos '!AG1032="","",'Cálculos '!AG1032)</f>
        <v/>
      </c>
      <c r="AA1026" s="172" t="str">
        <f>IF('Cálculos '!AH1032="","",'Cálculos '!AH1032)</f>
        <v/>
      </c>
      <c r="AB1026" s="172" t="str">
        <f>IF('Cálculos '!AI1032="","",'Cálculos '!AI1032)</f>
        <v/>
      </c>
      <c r="AC1026" s="172" t="str">
        <f>IF('Cálculos '!AJ1032="","",'Cálculos '!AJ1032)</f>
        <v/>
      </c>
      <c r="AD1026" s="172" t="str">
        <f>IF('Cálculos '!AK1032="","",'Cálculos '!AK1032)</f>
        <v/>
      </c>
      <c r="AE1026" s="172" t="str">
        <f>IF('Cálculos '!AL1032="","",'Cálculos '!AL1032)</f>
        <v/>
      </c>
      <c r="AF1026" s="172" t="str">
        <f>IF('Cálculos '!AM1032="","",'Cálculos '!AM1032)</f>
        <v/>
      </c>
      <c r="AG1026" s="172" t="str">
        <f>IF('Cálculos '!AN1032="","",'Cálculos '!AN1032)</f>
        <v/>
      </c>
      <c r="AH1026" s="172" t="str">
        <f>IF('Cálculos '!AO1032="","",'Cálculos '!AO1032)</f>
        <v/>
      </c>
      <c r="AI1026" s="172" t="str">
        <f>IF('Cálculos '!AP1032="","",'Cálculos '!AP1032)</f>
        <v/>
      </c>
      <c r="AJ1026" s="443" t="str">
        <f>IF('Cálculos '!AQ1032="","",'Cálculos '!AQ1032)</f>
        <v/>
      </c>
      <c r="AK1026" s="446" t="str">
        <f>IF('Cálculos '!D1032="","",AVERAGE(C1026:AJ1026))</f>
        <v/>
      </c>
      <c r="AM1026" s="181">
        <f t="shared" si="578"/>
        <v>1024</v>
      </c>
      <c r="AN1026" s="284" t="str">
        <f t="shared" si="579"/>
        <v/>
      </c>
      <c r="AO1026" s="285" t="str">
        <f t="shared" si="580"/>
        <v/>
      </c>
      <c r="AP1026" s="285" t="str">
        <f t="shared" si="581"/>
        <v/>
      </c>
      <c r="AQ1026" s="285" t="str">
        <f t="shared" si="582"/>
        <v/>
      </c>
      <c r="AR1026" s="182" t="str">
        <f t="shared" si="583"/>
        <v/>
      </c>
      <c r="AS1026" s="182" t="str">
        <f t="shared" si="584"/>
        <v/>
      </c>
      <c r="AT1026" s="182" t="str">
        <f t="shared" si="585"/>
        <v/>
      </c>
      <c r="AU1026" s="182" t="str">
        <f t="shared" si="586"/>
        <v/>
      </c>
      <c r="AV1026" s="182" t="str">
        <f t="shared" si="587"/>
        <v/>
      </c>
      <c r="AW1026" s="182" t="str">
        <f t="shared" si="588"/>
        <v/>
      </c>
      <c r="AX1026" s="182" t="str">
        <f t="shared" si="589"/>
        <v/>
      </c>
      <c r="AY1026" s="182" t="str">
        <f t="shared" si="590"/>
        <v/>
      </c>
      <c r="AZ1026" s="182" t="str">
        <f t="shared" si="591"/>
        <v/>
      </c>
      <c r="BA1026" s="182" t="str">
        <f t="shared" si="592"/>
        <v/>
      </c>
      <c r="BB1026" s="182" t="str">
        <f t="shared" si="593"/>
        <v/>
      </c>
      <c r="BC1026" s="182" t="str">
        <f t="shared" si="594"/>
        <v/>
      </c>
      <c r="BD1026" s="182" t="str">
        <f t="shared" si="595"/>
        <v/>
      </c>
      <c r="BE1026" s="182" t="str">
        <f t="shared" si="596"/>
        <v/>
      </c>
      <c r="BF1026" s="182" t="str">
        <f t="shared" si="597"/>
        <v/>
      </c>
      <c r="BG1026" s="182" t="str">
        <f t="shared" si="598"/>
        <v/>
      </c>
      <c r="BH1026" s="182" t="str">
        <f t="shared" si="599"/>
        <v/>
      </c>
      <c r="BI1026" s="182" t="str">
        <f t="shared" si="600"/>
        <v/>
      </c>
      <c r="BJ1026" s="182" t="str">
        <f t="shared" si="601"/>
        <v/>
      </c>
      <c r="BK1026" s="182" t="str">
        <f t="shared" si="602"/>
        <v/>
      </c>
      <c r="BL1026" s="182" t="str">
        <f t="shared" si="603"/>
        <v/>
      </c>
      <c r="BM1026" s="182" t="str">
        <f t="shared" si="604"/>
        <v/>
      </c>
      <c r="BN1026" s="182" t="str">
        <f t="shared" si="605"/>
        <v/>
      </c>
      <c r="BO1026" s="182" t="str">
        <f t="shared" si="606"/>
        <v/>
      </c>
      <c r="BP1026" s="182" t="str">
        <f t="shared" si="607"/>
        <v/>
      </c>
      <c r="BQ1026" s="182" t="str">
        <f t="shared" si="608"/>
        <v/>
      </c>
      <c r="BR1026" s="182" t="str">
        <f t="shared" si="609"/>
        <v/>
      </c>
      <c r="BS1026" s="182" t="str">
        <f t="shared" si="610"/>
        <v/>
      </c>
      <c r="BT1026" s="182" t="str">
        <f t="shared" si="611"/>
        <v/>
      </c>
      <c r="BU1026" s="183" t="str">
        <f t="shared" si="612"/>
        <v/>
      </c>
      <c r="BV1026" s="184" t="str">
        <f>IF('Cálculos '!C1032="","",AVERAGE(AN1026:BU1026))</f>
        <v/>
      </c>
    </row>
    <row r="1027" spans="2:74" ht="17.25" hidden="1" thickBot="1" x14ac:dyDescent="0.35">
      <c r="B1027" s="165">
        <f t="shared" si="39"/>
        <v>1025</v>
      </c>
      <c r="C1027" s="171" t="str">
        <f>IF('Cálculos '!J1033="","",'Cálculos '!J1033)</f>
        <v/>
      </c>
      <c r="D1027" s="172" t="str">
        <f>IF('Cálculos '!K1033="","",'Cálculos '!K1033)</f>
        <v/>
      </c>
      <c r="E1027" s="172" t="str">
        <f>IF('Cálculos '!L1033="","",'Cálculos '!L1033)</f>
        <v/>
      </c>
      <c r="F1027" s="172" t="str">
        <f>IF('Cálculos '!M1033="","",'Cálculos '!M1033)</f>
        <v/>
      </c>
      <c r="G1027" s="172" t="str">
        <f>IF('Cálculos '!N1033="","",'Cálculos '!N1033)</f>
        <v/>
      </c>
      <c r="H1027" s="172" t="str">
        <f>IF('Cálculos '!O1033="","",'Cálculos '!O1033)</f>
        <v/>
      </c>
      <c r="I1027" s="172" t="str">
        <f>IF('Cálculos '!P1033="","",'Cálculos '!P1033)</f>
        <v/>
      </c>
      <c r="J1027" s="172" t="str">
        <f>IF('Cálculos '!Q1033="","",'Cálculos '!Q1033)</f>
        <v/>
      </c>
      <c r="K1027" s="172" t="str">
        <f>IF('Cálculos '!R1033="","",'Cálculos '!R1033)</f>
        <v/>
      </c>
      <c r="L1027" s="172" t="str">
        <f>IF('Cálculos '!S1033="","",'Cálculos '!S1033)</f>
        <v/>
      </c>
      <c r="M1027" s="172" t="str">
        <f>IF('Cálculos '!T1033="","",'Cálculos '!T1033)</f>
        <v/>
      </c>
      <c r="N1027" s="172" t="str">
        <f>IF('Cálculos '!U1033="","",'Cálculos '!U1033)</f>
        <v/>
      </c>
      <c r="O1027" s="172" t="str">
        <f>IF('Cálculos '!V1033="","",'Cálculos '!V1033)</f>
        <v/>
      </c>
      <c r="P1027" s="172" t="str">
        <f>IF('Cálculos '!W1033="","",'Cálculos '!W1033)</f>
        <v/>
      </c>
      <c r="Q1027" s="172" t="str">
        <f>IF('Cálculos '!X1033="","",'Cálculos '!X1033)</f>
        <v/>
      </c>
      <c r="R1027" s="172" t="str">
        <f>IF('Cálculos '!Y1033="","",'Cálculos '!Y1033)</f>
        <v/>
      </c>
      <c r="S1027" s="172" t="str">
        <f>IF('Cálculos '!Z1033="","",'Cálculos '!Z1033)</f>
        <v/>
      </c>
      <c r="T1027" s="172" t="str">
        <f>IF('Cálculos '!AA1033="","",'Cálculos '!AA1033)</f>
        <v/>
      </c>
      <c r="U1027" s="172" t="str">
        <f>IF('Cálculos '!AB1033="","",'Cálculos '!AB1033)</f>
        <v/>
      </c>
      <c r="V1027" s="172" t="str">
        <f>IF('Cálculos '!AC1033="","",'Cálculos '!AC1033)</f>
        <v/>
      </c>
      <c r="W1027" s="172" t="str">
        <f>IF('Cálculos '!AD1033="","",'Cálculos '!AD1033)</f>
        <v/>
      </c>
      <c r="X1027" s="172" t="str">
        <f>IF('Cálculos '!AE1033="","",'Cálculos '!AE1033)</f>
        <v/>
      </c>
      <c r="Y1027" s="172" t="str">
        <f>IF('Cálculos '!AF1033="","",'Cálculos '!AF1033)</f>
        <v/>
      </c>
      <c r="Z1027" s="172" t="str">
        <f>IF('Cálculos '!AG1033="","",'Cálculos '!AG1033)</f>
        <v/>
      </c>
      <c r="AA1027" s="172" t="str">
        <f>IF('Cálculos '!AH1033="","",'Cálculos '!AH1033)</f>
        <v/>
      </c>
      <c r="AB1027" s="172" t="str">
        <f>IF('Cálculos '!AI1033="","",'Cálculos '!AI1033)</f>
        <v/>
      </c>
      <c r="AC1027" s="172" t="str">
        <f>IF('Cálculos '!AJ1033="","",'Cálculos '!AJ1033)</f>
        <v/>
      </c>
      <c r="AD1027" s="172" t="str">
        <f>IF('Cálculos '!AK1033="","",'Cálculos '!AK1033)</f>
        <v/>
      </c>
      <c r="AE1027" s="172" t="str">
        <f>IF('Cálculos '!AL1033="","",'Cálculos '!AL1033)</f>
        <v/>
      </c>
      <c r="AF1027" s="172" t="str">
        <f>IF('Cálculos '!AM1033="","",'Cálculos '!AM1033)</f>
        <v/>
      </c>
      <c r="AG1027" s="172" t="str">
        <f>IF('Cálculos '!AN1033="","",'Cálculos '!AN1033)</f>
        <v/>
      </c>
      <c r="AH1027" s="172" t="str">
        <f>IF('Cálculos '!AO1033="","",'Cálculos '!AO1033)</f>
        <v/>
      </c>
      <c r="AI1027" s="172" t="str">
        <f>IF('Cálculos '!AP1033="","",'Cálculos '!AP1033)</f>
        <v/>
      </c>
      <c r="AJ1027" s="443" t="str">
        <f>IF('Cálculos '!AQ1033="","",'Cálculos '!AQ1033)</f>
        <v/>
      </c>
      <c r="AK1027" s="446" t="str">
        <f>IF('Cálculos '!D1033="","",AVERAGE(C1027:AJ1027))</f>
        <v/>
      </c>
      <c r="AM1027" s="181">
        <f t="shared" si="578"/>
        <v>1025</v>
      </c>
      <c r="AN1027" s="284" t="str">
        <f t="shared" si="579"/>
        <v/>
      </c>
      <c r="AO1027" s="285" t="str">
        <f t="shared" si="580"/>
        <v/>
      </c>
      <c r="AP1027" s="285" t="str">
        <f t="shared" si="581"/>
        <v/>
      </c>
      <c r="AQ1027" s="285" t="str">
        <f t="shared" si="582"/>
        <v/>
      </c>
      <c r="AR1027" s="182" t="str">
        <f t="shared" si="583"/>
        <v/>
      </c>
      <c r="AS1027" s="182" t="str">
        <f t="shared" si="584"/>
        <v/>
      </c>
      <c r="AT1027" s="182" t="str">
        <f t="shared" si="585"/>
        <v/>
      </c>
      <c r="AU1027" s="182" t="str">
        <f t="shared" si="586"/>
        <v/>
      </c>
      <c r="AV1027" s="182" t="str">
        <f t="shared" si="587"/>
        <v/>
      </c>
      <c r="AW1027" s="182" t="str">
        <f t="shared" si="588"/>
        <v/>
      </c>
      <c r="AX1027" s="182" t="str">
        <f t="shared" si="589"/>
        <v/>
      </c>
      <c r="AY1027" s="182" t="str">
        <f t="shared" si="590"/>
        <v/>
      </c>
      <c r="AZ1027" s="182" t="str">
        <f t="shared" si="591"/>
        <v/>
      </c>
      <c r="BA1027" s="182" t="str">
        <f t="shared" si="592"/>
        <v/>
      </c>
      <c r="BB1027" s="182" t="str">
        <f t="shared" si="593"/>
        <v/>
      </c>
      <c r="BC1027" s="182" t="str">
        <f t="shared" si="594"/>
        <v/>
      </c>
      <c r="BD1027" s="182" t="str">
        <f t="shared" si="595"/>
        <v/>
      </c>
      <c r="BE1027" s="182" t="str">
        <f t="shared" si="596"/>
        <v/>
      </c>
      <c r="BF1027" s="182" t="str">
        <f t="shared" si="597"/>
        <v/>
      </c>
      <c r="BG1027" s="182" t="str">
        <f t="shared" si="598"/>
        <v/>
      </c>
      <c r="BH1027" s="182" t="str">
        <f t="shared" si="599"/>
        <v/>
      </c>
      <c r="BI1027" s="182" t="str">
        <f t="shared" si="600"/>
        <v/>
      </c>
      <c r="BJ1027" s="182" t="str">
        <f t="shared" si="601"/>
        <v/>
      </c>
      <c r="BK1027" s="182" t="str">
        <f t="shared" si="602"/>
        <v/>
      </c>
      <c r="BL1027" s="182" t="str">
        <f t="shared" si="603"/>
        <v/>
      </c>
      <c r="BM1027" s="182" t="str">
        <f t="shared" si="604"/>
        <v/>
      </c>
      <c r="BN1027" s="182" t="str">
        <f t="shared" si="605"/>
        <v/>
      </c>
      <c r="BO1027" s="182" t="str">
        <f t="shared" si="606"/>
        <v/>
      </c>
      <c r="BP1027" s="182" t="str">
        <f t="shared" si="607"/>
        <v/>
      </c>
      <c r="BQ1027" s="182" t="str">
        <f t="shared" si="608"/>
        <v/>
      </c>
      <c r="BR1027" s="182" t="str">
        <f t="shared" si="609"/>
        <v/>
      </c>
      <c r="BS1027" s="182" t="str">
        <f t="shared" si="610"/>
        <v/>
      </c>
      <c r="BT1027" s="182" t="str">
        <f t="shared" si="611"/>
        <v/>
      </c>
      <c r="BU1027" s="183" t="str">
        <f t="shared" si="612"/>
        <v/>
      </c>
      <c r="BV1027" s="184" t="str">
        <f>IF('Cálculos '!C1033="","",AVERAGE(AN1027:BU1027))</f>
        <v/>
      </c>
    </row>
    <row r="1028" spans="2:74" ht="17.25" hidden="1" thickBot="1" x14ac:dyDescent="0.35">
      <c r="B1028" s="165">
        <f t="shared" si="39"/>
        <v>1026</v>
      </c>
      <c r="C1028" s="171" t="str">
        <f>IF('Cálculos '!J1034="","",'Cálculos '!J1034)</f>
        <v/>
      </c>
      <c r="D1028" s="172" t="str">
        <f>IF('Cálculos '!K1034="","",'Cálculos '!K1034)</f>
        <v/>
      </c>
      <c r="E1028" s="172" t="str">
        <f>IF('Cálculos '!L1034="","",'Cálculos '!L1034)</f>
        <v/>
      </c>
      <c r="F1028" s="172" t="str">
        <f>IF('Cálculos '!M1034="","",'Cálculos '!M1034)</f>
        <v/>
      </c>
      <c r="G1028" s="172" t="str">
        <f>IF('Cálculos '!N1034="","",'Cálculos '!N1034)</f>
        <v/>
      </c>
      <c r="H1028" s="172" t="str">
        <f>IF('Cálculos '!O1034="","",'Cálculos '!O1034)</f>
        <v/>
      </c>
      <c r="I1028" s="172" t="str">
        <f>IF('Cálculos '!P1034="","",'Cálculos '!P1034)</f>
        <v/>
      </c>
      <c r="J1028" s="172" t="str">
        <f>IF('Cálculos '!Q1034="","",'Cálculos '!Q1034)</f>
        <v/>
      </c>
      <c r="K1028" s="172" t="str">
        <f>IF('Cálculos '!R1034="","",'Cálculos '!R1034)</f>
        <v/>
      </c>
      <c r="L1028" s="172" t="str">
        <f>IF('Cálculos '!S1034="","",'Cálculos '!S1034)</f>
        <v/>
      </c>
      <c r="M1028" s="172" t="str">
        <f>IF('Cálculos '!T1034="","",'Cálculos '!T1034)</f>
        <v/>
      </c>
      <c r="N1028" s="172" t="str">
        <f>IF('Cálculos '!U1034="","",'Cálculos '!U1034)</f>
        <v/>
      </c>
      <c r="O1028" s="172" t="str">
        <f>IF('Cálculos '!V1034="","",'Cálculos '!V1034)</f>
        <v/>
      </c>
      <c r="P1028" s="172" t="str">
        <f>IF('Cálculos '!W1034="","",'Cálculos '!W1034)</f>
        <v/>
      </c>
      <c r="Q1028" s="172" t="str">
        <f>IF('Cálculos '!X1034="","",'Cálculos '!X1034)</f>
        <v/>
      </c>
      <c r="R1028" s="172" t="str">
        <f>IF('Cálculos '!Y1034="","",'Cálculos '!Y1034)</f>
        <v/>
      </c>
      <c r="S1028" s="172" t="str">
        <f>IF('Cálculos '!Z1034="","",'Cálculos '!Z1034)</f>
        <v/>
      </c>
      <c r="T1028" s="172" t="str">
        <f>IF('Cálculos '!AA1034="","",'Cálculos '!AA1034)</f>
        <v/>
      </c>
      <c r="U1028" s="172" t="str">
        <f>IF('Cálculos '!AB1034="","",'Cálculos '!AB1034)</f>
        <v/>
      </c>
      <c r="V1028" s="172" t="str">
        <f>IF('Cálculos '!AC1034="","",'Cálculos '!AC1034)</f>
        <v/>
      </c>
      <c r="W1028" s="172" t="str">
        <f>IF('Cálculos '!AD1034="","",'Cálculos '!AD1034)</f>
        <v/>
      </c>
      <c r="X1028" s="172" t="str">
        <f>IF('Cálculos '!AE1034="","",'Cálculos '!AE1034)</f>
        <v/>
      </c>
      <c r="Y1028" s="172" t="str">
        <f>IF('Cálculos '!AF1034="","",'Cálculos '!AF1034)</f>
        <v/>
      </c>
      <c r="Z1028" s="172" t="str">
        <f>IF('Cálculos '!AG1034="","",'Cálculos '!AG1034)</f>
        <v/>
      </c>
      <c r="AA1028" s="172" t="str">
        <f>IF('Cálculos '!AH1034="","",'Cálculos '!AH1034)</f>
        <v/>
      </c>
      <c r="AB1028" s="172" t="str">
        <f>IF('Cálculos '!AI1034="","",'Cálculos '!AI1034)</f>
        <v/>
      </c>
      <c r="AC1028" s="172" t="str">
        <f>IF('Cálculos '!AJ1034="","",'Cálculos '!AJ1034)</f>
        <v/>
      </c>
      <c r="AD1028" s="172" t="str">
        <f>IF('Cálculos '!AK1034="","",'Cálculos '!AK1034)</f>
        <v/>
      </c>
      <c r="AE1028" s="172" t="str">
        <f>IF('Cálculos '!AL1034="","",'Cálculos '!AL1034)</f>
        <v/>
      </c>
      <c r="AF1028" s="172" t="str">
        <f>IF('Cálculos '!AM1034="","",'Cálculos '!AM1034)</f>
        <v/>
      </c>
      <c r="AG1028" s="172" t="str">
        <f>IF('Cálculos '!AN1034="","",'Cálculos '!AN1034)</f>
        <v/>
      </c>
      <c r="AH1028" s="172" t="str">
        <f>IF('Cálculos '!AO1034="","",'Cálculos '!AO1034)</f>
        <v/>
      </c>
      <c r="AI1028" s="172" t="str">
        <f>IF('Cálculos '!AP1034="","",'Cálculos '!AP1034)</f>
        <v/>
      </c>
      <c r="AJ1028" s="443" t="str">
        <f>IF('Cálculos '!AQ1034="","",'Cálculos '!AQ1034)</f>
        <v/>
      </c>
      <c r="AK1028" s="446" t="str">
        <f>IF('Cálculos '!D1034="","",AVERAGE(C1028:AJ1028))</f>
        <v/>
      </c>
      <c r="AM1028" s="181">
        <f t="shared" si="578"/>
        <v>1026</v>
      </c>
      <c r="AN1028" s="284" t="str">
        <f t="shared" si="579"/>
        <v/>
      </c>
      <c r="AO1028" s="285" t="str">
        <f t="shared" si="580"/>
        <v/>
      </c>
      <c r="AP1028" s="285" t="str">
        <f t="shared" si="581"/>
        <v/>
      </c>
      <c r="AQ1028" s="285" t="str">
        <f t="shared" si="582"/>
        <v/>
      </c>
      <c r="AR1028" s="182" t="str">
        <f t="shared" si="583"/>
        <v/>
      </c>
      <c r="AS1028" s="182" t="str">
        <f t="shared" si="584"/>
        <v/>
      </c>
      <c r="AT1028" s="182" t="str">
        <f t="shared" si="585"/>
        <v/>
      </c>
      <c r="AU1028" s="182" t="str">
        <f t="shared" si="586"/>
        <v/>
      </c>
      <c r="AV1028" s="182" t="str">
        <f t="shared" si="587"/>
        <v/>
      </c>
      <c r="AW1028" s="182" t="str">
        <f t="shared" si="588"/>
        <v/>
      </c>
      <c r="AX1028" s="182" t="str">
        <f t="shared" si="589"/>
        <v/>
      </c>
      <c r="AY1028" s="182" t="str">
        <f t="shared" si="590"/>
        <v/>
      </c>
      <c r="AZ1028" s="182" t="str">
        <f t="shared" si="591"/>
        <v/>
      </c>
      <c r="BA1028" s="182" t="str">
        <f t="shared" si="592"/>
        <v/>
      </c>
      <c r="BB1028" s="182" t="str">
        <f t="shared" si="593"/>
        <v/>
      </c>
      <c r="BC1028" s="182" t="str">
        <f t="shared" si="594"/>
        <v/>
      </c>
      <c r="BD1028" s="182" t="str">
        <f t="shared" si="595"/>
        <v/>
      </c>
      <c r="BE1028" s="182" t="str">
        <f t="shared" si="596"/>
        <v/>
      </c>
      <c r="BF1028" s="182" t="str">
        <f t="shared" si="597"/>
        <v/>
      </c>
      <c r="BG1028" s="182" t="str">
        <f t="shared" si="598"/>
        <v/>
      </c>
      <c r="BH1028" s="182" t="str">
        <f t="shared" si="599"/>
        <v/>
      </c>
      <c r="BI1028" s="182" t="str">
        <f t="shared" si="600"/>
        <v/>
      </c>
      <c r="BJ1028" s="182" t="str">
        <f t="shared" si="601"/>
        <v/>
      </c>
      <c r="BK1028" s="182" t="str">
        <f t="shared" si="602"/>
        <v/>
      </c>
      <c r="BL1028" s="182" t="str">
        <f t="shared" si="603"/>
        <v/>
      </c>
      <c r="BM1028" s="182" t="str">
        <f t="shared" si="604"/>
        <v/>
      </c>
      <c r="BN1028" s="182" t="str">
        <f t="shared" si="605"/>
        <v/>
      </c>
      <c r="BO1028" s="182" t="str">
        <f t="shared" si="606"/>
        <v/>
      </c>
      <c r="BP1028" s="182" t="str">
        <f t="shared" si="607"/>
        <v/>
      </c>
      <c r="BQ1028" s="182" t="str">
        <f t="shared" si="608"/>
        <v/>
      </c>
      <c r="BR1028" s="182" t="str">
        <f t="shared" si="609"/>
        <v/>
      </c>
      <c r="BS1028" s="182" t="str">
        <f t="shared" si="610"/>
        <v/>
      </c>
      <c r="BT1028" s="182" t="str">
        <f t="shared" si="611"/>
        <v/>
      </c>
      <c r="BU1028" s="183" t="str">
        <f t="shared" si="612"/>
        <v/>
      </c>
      <c r="BV1028" s="184" t="str">
        <f>IF('Cálculos '!C1034="","",AVERAGE(AN1028:BU1028))</f>
        <v/>
      </c>
    </row>
    <row r="1029" spans="2:74" ht="17.25" hidden="1" thickBot="1" x14ac:dyDescent="0.35">
      <c r="B1029" s="165">
        <f t="shared" si="39"/>
        <v>1027</v>
      </c>
      <c r="C1029" s="171" t="str">
        <f>IF('Cálculos '!J1035="","",'Cálculos '!J1035)</f>
        <v/>
      </c>
      <c r="D1029" s="172" t="str">
        <f>IF('Cálculos '!K1035="","",'Cálculos '!K1035)</f>
        <v/>
      </c>
      <c r="E1029" s="172" t="str">
        <f>IF('Cálculos '!L1035="","",'Cálculos '!L1035)</f>
        <v/>
      </c>
      <c r="F1029" s="172" t="str">
        <f>IF('Cálculos '!M1035="","",'Cálculos '!M1035)</f>
        <v/>
      </c>
      <c r="G1029" s="172" t="str">
        <f>IF('Cálculos '!N1035="","",'Cálculos '!N1035)</f>
        <v/>
      </c>
      <c r="H1029" s="172" t="str">
        <f>IF('Cálculos '!O1035="","",'Cálculos '!O1035)</f>
        <v/>
      </c>
      <c r="I1029" s="172" t="str">
        <f>IF('Cálculos '!P1035="","",'Cálculos '!P1035)</f>
        <v/>
      </c>
      <c r="J1029" s="172" t="str">
        <f>IF('Cálculos '!Q1035="","",'Cálculos '!Q1035)</f>
        <v/>
      </c>
      <c r="K1029" s="172" t="str">
        <f>IF('Cálculos '!R1035="","",'Cálculos '!R1035)</f>
        <v/>
      </c>
      <c r="L1029" s="172" t="str">
        <f>IF('Cálculos '!S1035="","",'Cálculos '!S1035)</f>
        <v/>
      </c>
      <c r="M1029" s="172" t="str">
        <f>IF('Cálculos '!T1035="","",'Cálculos '!T1035)</f>
        <v/>
      </c>
      <c r="N1029" s="172" t="str">
        <f>IF('Cálculos '!U1035="","",'Cálculos '!U1035)</f>
        <v/>
      </c>
      <c r="O1029" s="172" t="str">
        <f>IF('Cálculos '!V1035="","",'Cálculos '!V1035)</f>
        <v/>
      </c>
      <c r="P1029" s="172" t="str">
        <f>IF('Cálculos '!W1035="","",'Cálculos '!W1035)</f>
        <v/>
      </c>
      <c r="Q1029" s="172" t="str">
        <f>IF('Cálculos '!X1035="","",'Cálculos '!X1035)</f>
        <v/>
      </c>
      <c r="R1029" s="172" t="str">
        <f>IF('Cálculos '!Y1035="","",'Cálculos '!Y1035)</f>
        <v/>
      </c>
      <c r="S1029" s="172" t="str">
        <f>IF('Cálculos '!Z1035="","",'Cálculos '!Z1035)</f>
        <v/>
      </c>
      <c r="T1029" s="172" t="str">
        <f>IF('Cálculos '!AA1035="","",'Cálculos '!AA1035)</f>
        <v/>
      </c>
      <c r="U1029" s="172" t="str">
        <f>IF('Cálculos '!AB1035="","",'Cálculos '!AB1035)</f>
        <v/>
      </c>
      <c r="V1029" s="172" t="str">
        <f>IF('Cálculos '!AC1035="","",'Cálculos '!AC1035)</f>
        <v/>
      </c>
      <c r="W1029" s="172" t="str">
        <f>IF('Cálculos '!AD1035="","",'Cálculos '!AD1035)</f>
        <v/>
      </c>
      <c r="X1029" s="172" t="str">
        <f>IF('Cálculos '!AE1035="","",'Cálculos '!AE1035)</f>
        <v/>
      </c>
      <c r="Y1029" s="172" t="str">
        <f>IF('Cálculos '!AF1035="","",'Cálculos '!AF1035)</f>
        <v/>
      </c>
      <c r="Z1029" s="172" t="str">
        <f>IF('Cálculos '!AG1035="","",'Cálculos '!AG1035)</f>
        <v/>
      </c>
      <c r="AA1029" s="172" t="str">
        <f>IF('Cálculos '!AH1035="","",'Cálculos '!AH1035)</f>
        <v/>
      </c>
      <c r="AB1029" s="172" t="str">
        <f>IF('Cálculos '!AI1035="","",'Cálculos '!AI1035)</f>
        <v/>
      </c>
      <c r="AC1029" s="172" t="str">
        <f>IF('Cálculos '!AJ1035="","",'Cálculos '!AJ1035)</f>
        <v/>
      </c>
      <c r="AD1029" s="172" t="str">
        <f>IF('Cálculos '!AK1035="","",'Cálculos '!AK1035)</f>
        <v/>
      </c>
      <c r="AE1029" s="172" t="str">
        <f>IF('Cálculos '!AL1035="","",'Cálculos '!AL1035)</f>
        <v/>
      </c>
      <c r="AF1029" s="172" t="str">
        <f>IF('Cálculos '!AM1035="","",'Cálculos '!AM1035)</f>
        <v/>
      </c>
      <c r="AG1029" s="172" t="str">
        <f>IF('Cálculos '!AN1035="","",'Cálculos '!AN1035)</f>
        <v/>
      </c>
      <c r="AH1029" s="172" t="str">
        <f>IF('Cálculos '!AO1035="","",'Cálculos '!AO1035)</f>
        <v/>
      </c>
      <c r="AI1029" s="172" t="str">
        <f>IF('Cálculos '!AP1035="","",'Cálculos '!AP1035)</f>
        <v/>
      </c>
      <c r="AJ1029" s="443" t="str">
        <f>IF('Cálculos '!AQ1035="","",'Cálculos '!AQ1035)</f>
        <v/>
      </c>
      <c r="AK1029" s="446" t="str">
        <f>IF('Cálculos '!D1035="","",AVERAGE(C1029:AJ1029))</f>
        <v/>
      </c>
      <c r="AM1029" s="181">
        <f t="shared" si="578"/>
        <v>1027</v>
      </c>
      <c r="AN1029" s="284" t="str">
        <f t="shared" si="579"/>
        <v/>
      </c>
      <c r="AO1029" s="285" t="str">
        <f t="shared" si="580"/>
        <v/>
      </c>
      <c r="AP1029" s="285" t="str">
        <f t="shared" si="581"/>
        <v/>
      </c>
      <c r="AQ1029" s="285" t="str">
        <f t="shared" si="582"/>
        <v/>
      </c>
      <c r="AR1029" s="182" t="str">
        <f t="shared" si="583"/>
        <v/>
      </c>
      <c r="AS1029" s="182" t="str">
        <f t="shared" si="584"/>
        <v/>
      </c>
      <c r="AT1029" s="182" t="str">
        <f t="shared" si="585"/>
        <v/>
      </c>
      <c r="AU1029" s="182" t="str">
        <f t="shared" si="586"/>
        <v/>
      </c>
      <c r="AV1029" s="182" t="str">
        <f t="shared" si="587"/>
        <v/>
      </c>
      <c r="AW1029" s="182" t="str">
        <f t="shared" si="588"/>
        <v/>
      </c>
      <c r="AX1029" s="182" t="str">
        <f t="shared" si="589"/>
        <v/>
      </c>
      <c r="AY1029" s="182" t="str">
        <f t="shared" si="590"/>
        <v/>
      </c>
      <c r="AZ1029" s="182" t="str">
        <f t="shared" si="591"/>
        <v/>
      </c>
      <c r="BA1029" s="182" t="str">
        <f t="shared" si="592"/>
        <v/>
      </c>
      <c r="BB1029" s="182" t="str">
        <f t="shared" si="593"/>
        <v/>
      </c>
      <c r="BC1029" s="182" t="str">
        <f t="shared" si="594"/>
        <v/>
      </c>
      <c r="BD1029" s="182" t="str">
        <f t="shared" si="595"/>
        <v/>
      </c>
      <c r="BE1029" s="182" t="str">
        <f t="shared" si="596"/>
        <v/>
      </c>
      <c r="BF1029" s="182" t="str">
        <f t="shared" si="597"/>
        <v/>
      </c>
      <c r="BG1029" s="182" t="str">
        <f t="shared" si="598"/>
        <v/>
      </c>
      <c r="BH1029" s="182" t="str">
        <f t="shared" si="599"/>
        <v/>
      </c>
      <c r="BI1029" s="182" t="str">
        <f t="shared" si="600"/>
        <v/>
      </c>
      <c r="BJ1029" s="182" t="str">
        <f t="shared" si="601"/>
        <v/>
      </c>
      <c r="BK1029" s="182" t="str">
        <f t="shared" si="602"/>
        <v/>
      </c>
      <c r="BL1029" s="182" t="str">
        <f t="shared" si="603"/>
        <v/>
      </c>
      <c r="BM1029" s="182" t="str">
        <f t="shared" si="604"/>
        <v/>
      </c>
      <c r="BN1029" s="182" t="str">
        <f t="shared" si="605"/>
        <v/>
      </c>
      <c r="BO1029" s="182" t="str">
        <f t="shared" si="606"/>
        <v/>
      </c>
      <c r="BP1029" s="182" t="str">
        <f t="shared" si="607"/>
        <v/>
      </c>
      <c r="BQ1029" s="182" t="str">
        <f t="shared" si="608"/>
        <v/>
      </c>
      <c r="BR1029" s="182" t="str">
        <f t="shared" si="609"/>
        <v/>
      </c>
      <c r="BS1029" s="182" t="str">
        <f t="shared" si="610"/>
        <v/>
      </c>
      <c r="BT1029" s="182" t="str">
        <f t="shared" si="611"/>
        <v/>
      </c>
      <c r="BU1029" s="183" t="str">
        <f t="shared" si="612"/>
        <v/>
      </c>
      <c r="BV1029" s="184" t="str">
        <f>IF('Cálculos '!C1035="","",AVERAGE(AN1029:BU1029))</f>
        <v/>
      </c>
    </row>
    <row r="1030" spans="2:74" ht="17.25" hidden="1" thickBot="1" x14ac:dyDescent="0.35">
      <c r="B1030" s="165">
        <f t="shared" si="39"/>
        <v>1028</v>
      </c>
      <c r="C1030" s="171" t="str">
        <f>IF('Cálculos '!J1036="","",'Cálculos '!J1036)</f>
        <v/>
      </c>
      <c r="D1030" s="172" t="str">
        <f>IF('Cálculos '!K1036="","",'Cálculos '!K1036)</f>
        <v/>
      </c>
      <c r="E1030" s="172" t="str">
        <f>IF('Cálculos '!L1036="","",'Cálculos '!L1036)</f>
        <v/>
      </c>
      <c r="F1030" s="172" t="str">
        <f>IF('Cálculos '!M1036="","",'Cálculos '!M1036)</f>
        <v/>
      </c>
      <c r="G1030" s="172" t="str">
        <f>IF('Cálculos '!N1036="","",'Cálculos '!N1036)</f>
        <v/>
      </c>
      <c r="H1030" s="172" t="str">
        <f>IF('Cálculos '!O1036="","",'Cálculos '!O1036)</f>
        <v/>
      </c>
      <c r="I1030" s="172" t="str">
        <f>IF('Cálculos '!P1036="","",'Cálculos '!P1036)</f>
        <v/>
      </c>
      <c r="J1030" s="172" t="str">
        <f>IF('Cálculos '!Q1036="","",'Cálculos '!Q1036)</f>
        <v/>
      </c>
      <c r="K1030" s="172" t="str">
        <f>IF('Cálculos '!R1036="","",'Cálculos '!R1036)</f>
        <v/>
      </c>
      <c r="L1030" s="172" t="str">
        <f>IF('Cálculos '!S1036="","",'Cálculos '!S1036)</f>
        <v/>
      </c>
      <c r="M1030" s="172" t="str">
        <f>IF('Cálculos '!T1036="","",'Cálculos '!T1036)</f>
        <v/>
      </c>
      <c r="N1030" s="172" t="str">
        <f>IF('Cálculos '!U1036="","",'Cálculos '!U1036)</f>
        <v/>
      </c>
      <c r="O1030" s="172" t="str">
        <f>IF('Cálculos '!V1036="","",'Cálculos '!V1036)</f>
        <v/>
      </c>
      <c r="P1030" s="172" t="str">
        <f>IF('Cálculos '!W1036="","",'Cálculos '!W1036)</f>
        <v/>
      </c>
      <c r="Q1030" s="172" t="str">
        <f>IF('Cálculos '!X1036="","",'Cálculos '!X1036)</f>
        <v/>
      </c>
      <c r="R1030" s="172" t="str">
        <f>IF('Cálculos '!Y1036="","",'Cálculos '!Y1036)</f>
        <v/>
      </c>
      <c r="S1030" s="172" t="str">
        <f>IF('Cálculos '!Z1036="","",'Cálculos '!Z1036)</f>
        <v/>
      </c>
      <c r="T1030" s="172" t="str">
        <f>IF('Cálculos '!AA1036="","",'Cálculos '!AA1036)</f>
        <v/>
      </c>
      <c r="U1030" s="172" t="str">
        <f>IF('Cálculos '!AB1036="","",'Cálculos '!AB1036)</f>
        <v/>
      </c>
      <c r="V1030" s="172" t="str">
        <f>IF('Cálculos '!AC1036="","",'Cálculos '!AC1036)</f>
        <v/>
      </c>
      <c r="W1030" s="172" t="str">
        <f>IF('Cálculos '!AD1036="","",'Cálculos '!AD1036)</f>
        <v/>
      </c>
      <c r="X1030" s="172" t="str">
        <f>IF('Cálculos '!AE1036="","",'Cálculos '!AE1036)</f>
        <v/>
      </c>
      <c r="Y1030" s="172" t="str">
        <f>IF('Cálculos '!AF1036="","",'Cálculos '!AF1036)</f>
        <v/>
      </c>
      <c r="Z1030" s="172" t="str">
        <f>IF('Cálculos '!AG1036="","",'Cálculos '!AG1036)</f>
        <v/>
      </c>
      <c r="AA1030" s="172" t="str">
        <f>IF('Cálculos '!AH1036="","",'Cálculos '!AH1036)</f>
        <v/>
      </c>
      <c r="AB1030" s="172" t="str">
        <f>IF('Cálculos '!AI1036="","",'Cálculos '!AI1036)</f>
        <v/>
      </c>
      <c r="AC1030" s="172" t="str">
        <f>IF('Cálculos '!AJ1036="","",'Cálculos '!AJ1036)</f>
        <v/>
      </c>
      <c r="AD1030" s="172" t="str">
        <f>IF('Cálculos '!AK1036="","",'Cálculos '!AK1036)</f>
        <v/>
      </c>
      <c r="AE1030" s="172" t="str">
        <f>IF('Cálculos '!AL1036="","",'Cálculos '!AL1036)</f>
        <v/>
      </c>
      <c r="AF1030" s="172" t="str">
        <f>IF('Cálculos '!AM1036="","",'Cálculos '!AM1036)</f>
        <v/>
      </c>
      <c r="AG1030" s="172" t="str">
        <f>IF('Cálculos '!AN1036="","",'Cálculos '!AN1036)</f>
        <v/>
      </c>
      <c r="AH1030" s="172" t="str">
        <f>IF('Cálculos '!AO1036="","",'Cálculos '!AO1036)</f>
        <v/>
      </c>
      <c r="AI1030" s="172" t="str">
        <f>IF('Cálculos '!AP1036="","",'Cálculos '!AP1036)</f>
        <v/>
      </c>
      <c r="AJ1030" s="443" t="str">
        <f>IF('Cálculos '!AQ1036="","",'Cálculos '!AQ1036)</f>
        <v/>
      </c>
      <c r="AK1030" s="446" t="str">
        <f>IF('Cálculos '!D1036="","",AVERAGE(C1030:AJ1030))</f>
        <v/>
      </c>
      <c r="AM1030" s="181">
        <f t="shared" ref="AM1030:AM1093" si="613">+AM1029+1</f>
        <v>1028</v>
      </c>
      <c r="AN1030" s="284" t="str">
        <f t="shared" ref="AN1030:AN1093" si="614">+IF(OR(C1030=0,C1030=""),"",SUM(C1030-$AK1030)/C1030)</f>
        <v/>
      </c>
      <c r="AO1030" s="285" t="str">
        <f t="shared" ref="AO1030:AO1093" si="615">+IF(OR(D1030=0,D1030=""),"",SUM(D1030-$AK1030)/D1030)</f>
        <v/>
      </c>
      <c r="AP1030" s="285" t="str">
        <f t="shared" ref="AP1030:AP1093" si="616">+IF(OR(E1030=0,E1030=""),"",SUM(E1030-$AK1030)/E1030)</f>
        <v/>
      </c>
      <c r="AQ1030" s="285" t="str">
        <f t="shared" ref="AQ1030:AQ1093" si="617">+IF(OR(F1030=0,F1030=""),"",SUM(F1030-$AK1030)/F1030)</f>
        <v/>
      </c>
      <c r="AR1030" s="182" t="str">
        <f t="shared" ref="AR1030:AR1093" si="618">+IF(OR(G1030=0,G1030=""),"",SUM(G1030-$AK1030)/G1030)</f>
        <v/>
      </c>
      <c r="AS1030" s="182" t="str">
        <f t="shared" ref="AS1030:AS1093" si="619">+IF(OR(H1030=0,H1030=""),"",SUM(H1030-$AK1030)/H1030)</f>
        <v/>
      </c>
      <c r="AT1030" s="182" t="str">
        <f t="shared" ref="AT1030:AT1093" si="620">+IF(OR(I1030=0,I1030=""),"",SUM(I1030-$AK1030)/I1030)</f>
        <v/>
      </c>
      <c r="AU1030" s="182" t="str">
        <f t="shared" ref="AU1030:AU1093" si="621">+IF(OR(J1030=0,J1030=""),"",SUM(J1030-$AK1030)/J1030)</f>
        <v/>
      </c>
      <c r="AV1030" s="182" t="str">
        <f t="shared" ref="AV1030:AV1093" si="622">+IF(OR(K1030=0,K1030=""),"",SUM(K1030-$AK1030)/K1030)</f>
        <v/>
      </c>
      <c r="AW1030" s="182" t="str">
        <f t="shared" ref="AW1030:AW1093" si="623">+IF(OR(L1030=0,L1030=""),"",SUM(L1030-$AK1030)/L1030)</f>
        <v/>
      </c>
      <c r="AX1030" s="182" t="str">
        <f t="shared" ref="AX1030:AX1093" si="624">+IF(OR(M1030=0,M1030=""),"",SUM(M1030-$AK1030)/M1030)</f>
        <v/>
      </c>
      <c r="AY1030" s="182" t="str">
        <f t="shared" ref="AY1030:AY1093" si="625">+IF(OR(N1030=0,N1030=""),"",SUM(N1030-$AK1030)/N1030)</f>
        <v/>
      </c>
      <c r="AZ1030" s="182" t="str">
        <f t="shared" ref="AZ1030:AZ1093" si="626">+IF(OR(O1030=0,O1030=""),"",SUM(O1030-$AK1030)/O1030)</f>
        <v/>
      </c>
      <c r="BA1030" s="182" t="str">
        <f t="shared" ref="BA1030:BA1093" si="627">+IF(OR(P1030=0,P1030=""),"",SUM(P1030-$AK1030)/P1030)</f>
        <v/>
      </c>
      <c r="BB1030" s="182" t="str">
        <f t="shared" ref="BB1030:BB1093" si="628">+IF(OR(Q1030=0,Q1030=""),"",SUM(Q1030-$AK1030)/Q1030)</f>
        <v/>
      </c>
      <c r="BC1030" s="182" t="str">
        <f t="shared" ref="BC1030:BC1093" si="629">+IF(OR(R1030=0,R1030=""),"",SUM(R1030-$AK1030)/R1030)</f>
        <v/>
      </c>
      <c r="BD1030" s="182" t="str">
        <f t="shared" ref="BD1030:BD1093" si="630">+IF(OR(S1030=0,S1030=""),"",SUM(S1030-$AK1030)/S1030)</f>
        <v/>
      </c>
      <c r="BE1030" s="182" t="str">
        <f t="shared" ref="BE1030:BE1093" si="631">+IF(OR(T1030=0,T1030=""),"",SUM(T1030-$AK1030)/T1030)</f>
        <v/>
      </c>
      <c r="BF1030" s="182" t="str">
        <f t="shared" ref="BF1030:BF1093" si="632">+IF(OR(U1030=0,U1030=""),"",SUM(U1030-$AK1030)/U1030)</f>
        <v/>
      </c>
      <c r="BG1030" s="182" t="str">
        <f t="shared" ref="BG1030:BG1093" si="633">+IF(OR(V1030=0,V1030=""),"",SUM(V1030-$AK1030)/V1030)</f>
        <v/>
      </c>
      <c r="BH1030" s="182" t="str">
        <f t="shared" ref="BH1030:BH1093" si="634">+IF(OR(W1030=0,W1030=""),"",SUM(W1030-$AK1030)/W1030)</f>
        <v/>
      </c>
      <c r="BI1030" s="182" t="str">
        <f t="shared" ref="BI1030:BI1093" si="635">+IF(OR(X1030=0,X1030=""),"",SUM(X1030-$AK1030)/X1030)</f>
        <v/>
      </c>
      <c r="BJ1030" s="182" t="str">
        <f t="shared" ref="BJ1030:BJ1093" si="636">+IF(OR(Y1030=0,Y1030=""),"",SUM(Y1030-$AK1030)/Y1030)</f>
        <v/>
      </c>
      <c r="BK1030" s="182" t="str">
        <f t="shared" ref="BK1030:BK1093" si="637">+IF(OR(Z1030=0,Z1030=""),"",SUM(Z1030-$AK1030)/Z1030)</f>
        <v/>
      </c>
      <c r="BL1030" s="182" t="str">
        <f t="shared" ref="BL1030:BL1093" si="638">+IF(OR(AA1030=0,AA1030=""),"",SUM(AA1030-$AK1030)/AA1030)</f>
        <v/>
      </c>
      <c r="BM1030" s="182" t="str">
        <f t="shared" ref="BM1030:BM1093" si="639">+IF(OR(AB1030=0,AB1030=""),"",SUM(AB1030-$AK1030)/AB1030)</f>
        <v/>
      </c>
      <c r="BN1030" s="182" t="str">
        <f t="shared" ref="BN1030:BN1093" si="640">+IF(OR(AC1030=0,AC1030=""),"",SUM(AC1030-$AK1030)/AC1030)</f>
        <v/>
      </c>
      <c r="BO1030" s="182" t="str">
        <f t="shared" ref="BO1030:BO1093" si="641">+IF(OR(AD1030=0,AD1030=""),"",SUM(AD1030-$AK1030)/AD1030)</f>
        <v/>
      </c>
      <c r="BP1030" s="182" t="str">
        <f t="shared" ref="BP1030:BP1093" si="642">+IF(OR(AE1030=0,AE1030=""),"",SUM(AE1030-$AK1030)/AE1030)</f>
        <v/>
      </c>
      <c r="BQ1030" s="182" t="str">
        <f t="shared" ref="BQ1030:BQ1093" si="643">+IF(OR(AF1030=0,AF1030=""),"",SUM(AF1030-$AK1030)/AF1030)</f>
        <v/>
      </c>
      <c r="BR1030" s="182" t="str">
        <f t="shared" ref="BR1030:BR1093" si="644">+IF(OR(AG1030=0,AG1030=""),"",SUM(AG1030-$AK1030)/AG1030)</f>
        <v/>
      </c>
      <c r="BS1030" s="182" t="str">
        <f t="shared" ref="BS1030:BS1093" si="645">+IF(OR(AH1030=0,AH1030=""),"",SUM(AH1030-$AK1030)/AH1030)</f>
        <v/>
      </c>
      <c r="BT1030" s="182" t="str">
        <f t="shared" ref="BT1030:BT1093" si="646">+IF(OR(AI1030=0,AI1030=""),"",SUM(AI1030-$AK1030)/AI1030)</f>
        <v/>
      </c>
      <c r="BU1030" s="183" t="str">
        <f t="shared" ref="BU1030:BU1093" si="647">+IF(OR(AJ1030=0,AJ1030=""),"",SUM(AJ1030-$AK1030)/AJ1030)</f>
        <v/>
      </c>
      <c r="BV1030" s="184" t="str">
        <f>IF('Cálculos '!C1036="","",AVERAGE(AN1030:BU1030))</f>
        <v/>
      </c>
    </row>
    <row r="1031" spans="2:74" ht="17.25" hidden="1" thickBot="1" x14ac:dyDescent="0.35">
      <c r="B1031" s="165">
        <f t="shared" si="39"/>
        <v>1029</v>
      </c>
      <c r="C1031" s="171" t="str">
        <f>IF('Cálculos '!J1037="","",'Cálculos '!J1037)</f>
        <v/>
      </c>
      <c r="D1031" s="172" t="str">
        <f>IF('Cálculos '!K1037="","",'Cálculos '!K1037)</f>
        <v/>
      </c>
      <c r="E1031" s="172" t="str">
        <f>IF('Cálculos '!L1037="","",'Cálculos '!L1037)</f>
        <v/>
      </c>
      <c r="F1031" s="172" t="str">
        <f>IF('Cálculos '!M1037="","",'Cálculos '!M1037)</f>
        <v/>
      </c>
      <c r="G1031" s="172" t="str">
        <f>IF('Cálculos '!N1037="","",'Cálculos '!N1037)</f>
        <v/>
      </c>
      <c r="H1031" s="172" t="str">
        <f>IF('Cálculos '!O1037="","",'Cálculos '!O1037)</f>
        <v/>
      </c>
      <c r="I1031" s="172" t="str">
        <f>IF('Cálculos '!P1037="","",'Cálculos '!P1037)</f>
        <v/>
      </c>
      <c r="J1031" s="172" t="str">
        <f>IF('Cálculos '!Q1037="","",'Cálculos '!Q1037)</f>
        <v/>
      </c>
      <c r="K1031" s="172" t="str">
        <f>IF('Cálculos '!R1037="","",'Cálculos '!R1037)</f>
        <v/>
      </c>
      <c r="L1031" s="172" t="str">
        <f>IF('Cálculos '!S1037="","",'Cálculos '!S1037)</f>
        <v/>
      </c>
      <c r="M1031" s="172" t="str">
        <f>IF('Cálculos '!T1037="","",'Cálculos '!T1037)</f>
        <v/>
      </c>
      <c r="N1031" s="172" t="str">
        <f>IF('Cálculos '!U1037="","",'Cálculos '!U1037)</f>
        <v/>
      </c>
      <c r="O1031" s="172" t="str">
        <f>IF('Cálculos '!V1037="","",'Cálculos '!V1037)</f>
        <v/>
      </c>
      <c r="P1031" s="172" t="str">
        <f>IF('Cálculos '!W1037="","",'Cálculos '!W1037)</f>
        <v/>
      </c>
      <c r="Q1031" s="172" t="str">
        <f>IF('Cálculos '!X1037="","",'Cálculos '!X1037)</f>
        <v/>
      </c>
      <c r="R1031" s="172" t="str">
        <f>IF('Cálculos '!Y1037="","",'Cálculos '!Y1037)</f>
        <v/>
      </c>
      <c r="S1031" s="172" t="str">
        <f>IF('Cálculos '!Z1037="","",'Cálculos '!Z1037)</f>
        <v/>
      </c>
      <c r="T1031" s="172" t="str">
        <f>IF('Cálculos '!AA1037="","",'Cálculos '!AA1037)</f>
        <v/>
      </c>
      <c r="U1031" s="172" t="str">
        <f>IF('Cálculos '!AB1037="","",'Cálculos '!AB1037)</f>
        <v/>
      </c>
      <c r="V1031" s="172" t="str">
        <f>IF('Cálculos '!AC1037="","",'Cálculos '!AC1037)</f>
        <v/>
      </c>
      <c r="W1031" s="172" t="str">
        <f>IF('Cálculos '!AD1037="","",'Cálculos '!AD1037)</f>
        <v/>
      </c>
      <c r="X1031" s="172" t="str">
        <f>IF('Cálculos '!AE1037="","",'Cálculos '!AE1037)</f>
        <v/>
      </c>
      <c r="Y1031" s="172" t="str">
        <f>IF('Cálculos '!AF1037="","",'Cálculos '!AF1037)</f>
        <v/>
      </c>
      <c r="Z1031" s="172" t="str">
        <f>IF('Cálculos '!AG1037="","",'Cálculos '!AG1037)</f>
        <v/>
      </c>
      <c r="AA1031" s="172" t="str">
        <f>IF('Cálculos '!AH1037="","",'Cálculos '!AH1037)</f>
        <v/>
      </c>
      <c r="AB1031" s="172" t="str">
        <f>IF('Cálculos '!AI1037="","",'Cálculos '!AI1037)</f>
        <v/>
      </c>
      <c r="AC1031" s="172" t="str">
        <f>IF('Cálculos '!AJ1037="","",'Cálculos '!AJ1037)</f>
        <v/>
      </c>
      <c r="AD1031" s="172" t="str">
        <f>IF('Cálculos '!AK1037="","",'Cálculos '!AK1037)</f>
        <v/>
      </c>
      <c r="AE1031" s="172" t="str">
        <f>IF('Cálculos '!AL1037="","",'Cálculos '!AL1037)</f>
        <v/>
      </c>
      <c r="AF1031" s="172" t="str">
        <f>IF('Cálculos '!AM1037="","",'Cálculos '!AM1037)</f>
        <v/>
      </c>
      <c r="AG1031" s="172" t="str">
        <f>IF('Cálculos '!AN1037="","",'Cálculos '!AN1037)</f>
        <v/>
      </c>
      <c r="AH1031" s="172" t="str">
        <f>IF('Cálculos '!AO1037="","",'Cálculos '!AO1037)</f>
        <v/>
      </c>
      <c r="AI1031" s="172" t="str">
        <f>IF('Cálculos '!AP1037="","",'Cálculos '!AP1037)</f>
        <v/>
      </c>
      <c r="AJ1031" s="443" t="str">
        <f>IF('Cálculos '!AQ1037="","",'Cálculos '!AQ1037)</f>
        <v/>
      </c>
      <c r="AK1031" s="446" t="str">
        <f>IF('Cálculos '!D1037="","",AVERAGE(C1031:AJ1031))</f>
        <v/>
      </c>
      <c r="AM1031" s="181">
        <f t="shared" si="613"/>
        <v>1029</v>
      </c>
      <c r="AN1031" s="284" t="str">
        <f t="shared" si="614"/>
        <v/>
      </c>
      <c r="AO1031" s="285" t="str">
        <f t="shared" si="615"/>
        <v/>
      </c>
      <c r="AP1031" s="285" t="str">
        <f t="shared" si="616"/>
        <v/>
      </c>
      <c r="AQ1031" s="285" t="str">
        <f t="shared" si="617"/>
        <v/>
      </c>
      <c r="AR1031" s="182" t="str">
        <f t="shared" si="618"/>
        <v/>
      </c>
      <c r="AS1031" s="182" t="str">
        <f t="shared" si="619"/>
        <v/>
      </c>
      <c r="AT1031" s="182" t="str">
        <f t="shared" si="620"/>
        <v/>
      </c>
      <c r="AU1031" s="182" t="str">
        <f t="shared" si="621"/>
        <v/>
      </c>
      <c r="AV1031" s="182" t="str">
        <f t="shared" si="622"/>
        <v/>
      </c>
      <c r="AW1031" s="182" t="str">
        <f t="shared" si="623"/>
        <v/>
      </c>
      <c r="AX1031" s="182" t="str">
        <f t="shared" si="624"/>
        <v/>
      </c>
      <c r="AY1031" s="182" t="str">
        <f t="shared" si="625"/>
        <v/>
      </c>
      <c r="AZ1031" s="182" t="str">
        <f t="shared" si="626"/>
        <v/>
      </c>
      <c r="BA1031" s="182" t="str">
        <f t="shared" si="627"/>
        <v/>
      </c>
      <c r="BB1031" s="182" t="str">
        <f t="shared" si="628"/>
        <v/>
      </c>
      <c r="BC1031" s="182" t="str">
        <f t="shared" si="629"/>
        <v/>
      </c>
      <c r="BD1031" s="182" t="str">
        <f t="shared" si="630"/>
        <v/>
      </c>
      <c r="BE1031" s="182" t="str">
        <f t="shared" si="631"/>
        <v/>
      </c>
      <c r="BF1031" s="182" t="str">
        <f t="shared" si="632"/>
        <v/>
      </c>
      <c r="BG1031" s="182" t="str">
        <f t="shared" si="633"/>
        <v/>
      </c>
      <c r="BH1031" s="182" t="str">
        <f t="shared" si="634"/>
        <v/>
      </c>
      <c r="BI1031" s="182" t="str">
        <f t="shared" si="635"/>
        <v/>
      </c>
      <c r="BJ1031" s="182" t="str">
        <f t="shared" si="636"/>
        <v/>
      </c>
      <c r="BK1031" s="182" t="str">
        <f t="shared" si="637"/>
        <v/>
      </c>
      <c r="BL1031" s="182" t="str">
        <f t="shared" si="638"/>
        <v/>
      </c>
      <c r="BM1031" s="182" t="str">
        <f t="shared" si="639"/>
        <v/>
      </c>
      <c r="BN1031" s="182" t="str">
        <f t="shared" si="640"/>
        <v/>
      </c>
      <c r="BO1031" s="182" t="str">
        <f t="shared" si="641"/>
        <v/>
      </c>
      <c r="BP1031" s="182" t="str">
        <f t="shared" si="642"/>
        <v/>
      </c>
      <c r="BQ1031" s="182" t="str">
        <f t="shared" si="643"/>
        <v/>
      </c>
      <c r="BR1031" s="182" t="str">
        <f t="shared" si="644"/>
        <v/>
      </c>
      <c r="BS1031" s="182" t="str">
        <f t="shared" si="645"/>
        <v/>
      </c>
      <c r="BT1031" s="182" t="str">
        <f t="shared" si="646"/>
        <v/>
      </c>
      <c r="BU1031" s="183" t="str">
        <f t="shared" si="647"/>
        <v/>
      </c>
      <c r="BV1031" s="184" t="str">
        <f>IF('Cálculos '!C1037="","",AVERAGE(AN1031:BU1031))</f>
        <v/>
      </c>
    </row>
    <row r="1032" spans="2:74" ht="17.25" hidden="1" thickBot="1" x14ac:dyDescent="0.35">
      <c r="B1032" s="165">
        <f t="shared" si="39"/>
        <v>1030</v>
      </c>
      <c r="C1032" s="171" t="str">
        <f>IF('Cálculos '!J1038="","",'Cálculos '!J1038)</f>
        <v/>
      </c>
      <c r="D1032" s="172" t="str">
        <f>IF('Cálculos '!K1038="","",'Cálculos '!K1038)</f>
        <v/>
      </c>
      <c r="E1032" s="172" t="str">
        <f>IF('Cálculos '!L1038="","",'Cálculos '!L1038)</f>
        <v/>
      </c>
      <c r="F1032" s="172" t="str">
        <f>IF('Cálculos '!M1038="","",'Cálculos '!M1038)</f>
        <v/>
      </c>
      <c r="G1032" s="172" t="str">
        <f>IF('Cálculos '!N1038="","",'Cálculos '!N1038)</f>
        <v/>
      </c>
      <c r="H1032" s="172" t="str">
        <f>IF('Cálculos '!O1038="","",'Cálculos '!O1038)</f>
        <v/>
      </c>
      <c r="I1032" s="172" t="str">
        <f>IF('Cálculos '!P1038="","",'Cálculos '!P1038)</f>
        <v/>
      </c>
      <c r="J1032" s="172" t="str">
        <f>IF('Cálculos '!Q1038="","",'Cálculos '!Q1038)</f>
        <v/>
      </c>
      <c r="K1032" s="172" t="str">
        <f>IF('Cálculos '!R1038="","",'Cálculos '!R1038)</f>
        <v/>
      </c>
      <c r="L1032" s="172" t="str">
        <f>IF('Cálculos '!S1038="","",'Cálculos '!S1038)</f>
        <v/>
      </c>
      <c r="M1032" s="172" t="str">
        <f>IF('Cálculos '!T1038="","",'Cálculos '!T1038)</f>
        <v/>
      </c>
      <c r="N1032" s="172" t="str">
        <f>IF('Cálculos '!U1038="","",'Cálculos '!U1038)</f>
        <v/>
      </c>
      <c r="O1032" s="172" t="str">
        <f>IF('Cálculos '!V1038="","",'Cálculos '!V1038)</f>
        <v/>
      </c>
      <c r="P1032" s="172" t="str">
        <f>IF('Cálculos '!W1038="","",'Cálculos '!W1038)</f>
        <v/>
      </c>
      <c r="Q1032" s="172" t="str">
        <f>IF('Cálculos '!X1038="","",'Cálculos '!X1038)</f>
        <v/>
      </c>
      <c r="R1032" s="172" t="str">
        <f>IF('Cálculos '!Y1038="","",'Cálculos '!Y1038)</f>
        <v/>
      </c>
      <c r="S1032" s="172" t="str">
        <f>IF('Cálculos '!Z1038="","",'Cálculos '!Z1038)</f>
        <v/>
      </c>
      <c r="T1032" s="172" t="str">
        <f>IF('Cálculos '!AA1038="","",'Cálculos '!AA1038)</f>
        <v/>
      </c>
      <c r="U1032" s="172" t="str">
        <f>IF('Cálculos '!AB1038="","",'Cálculos '!AB1038)</f>
        <v/>
      </c>
      <c r="V1032" s="172" t="str">
        <f>IF('Cálculos '!AC1038="","",'Cálculos '!AC1038)</f>
        <v/>
      </c>
      <c r="W1032" s="172" t="str">
        <f>IF('Cálculos '!AD1038="","",'Cálculos '!AD1038)</f>
        <v/>
      </c>
      <c r="X1032" s="172" t="str">
        <f>IF('Cálculos '!AE1038="","",'Cálculos '!AE1038)</f>
        <v/>
      </c>
      <c r="Y1032" s="172" t="str">
        <f>IF('Cálculos '!AF1038="","",'Cálculos '!AF1038)</f>
        <v/>
      </c>
      <c r="Z1032" s="172" t="str">
        <f>IF('Cálculos '!AG1038="","",'Cálculos '!AG1038)</f>
        <v/>
      </c>
      <c r="AA1032" s="172" t="str">
        <f>IF('Cálculos '!AH1038="","",'Cálculos '!AH1038)</f>
        <v/>
      </c>
      <c r="AB1032" s="172" t="str">
        <f>IF('Cálculos '!AI1038="","",'Cálculos '!AI1038)</f>
        <v/>
      </c>
      <c r="AC1032" s="172" t="str">
        <f>IF('Cálculos '!AJ1038="","",'Cálculos '!AJ1038)</f>
        <v/>
      </c>
      <c r="AD1032" s="172" t="str">
        <f>IF('Cálculos '!AK1038="","",'Cálculos '!AK1038)</f>
        <v/>
      </c>
      <c r="AE1032" s="172" t="str">
        <f>IF('Cálculos '!AL1038="","",'Cálculos '!AL1038)</f>
        <v/>
      </c>
      <c r="AF1032" s="172" t="str">
        <f>IF('Cálculos '!AM1038="","",'Cálculos '!AM1038)</f>
        <v/>
      </c>
      <c r="AG1032" s="172" t="str">
        <f>IF('Cálculos '!AN1038="","",'Cálculos '!AN1038)</f>
        <v/>
      </c>
      <c r="AH1032" s="172" t="str">
        <f>IF('Cálculos '!AO1038="","",'Cálculos '!AO1038)</f>
        <v/>
      </c>
      <c r="AI1032" s="172" t="str">
        <f>IF('Cálculos '!AP1038="","",'Cálculos '!AP1038)</f>
        <v/>
      </c>
      <c r="AJ1032" s="443" t="str">
        <f>IF('Cálculos '!AQ1038="","",'Cálculos '!AQ1038)</f>
        <v/>
      </c>
      <c r="AK1032" s="446" t="str">
        <f>IF('Cálculos '!D1038="","",AVERAGE(C1032:AJ1032))</f>
        <v/>
      </c>
      <c r="AM1032" s="181">
        <f t="shared" si="613"/>
        <v>1030</v>
      </c>
      <c r="AN1032" s="284" t="str">
        <f t="shared" si="614"/>
        <v/>
      </c>
      <c r="AO1032" s="285" t="str">
        <f t="shared" si="615"/>
        <v/>
      </c>
      <c r="AP1032" s="285" t="str">
        <f t="shared" si="616"/>
        <v/>
      </c>
      <c r="AQ1032" s="285" t="str">
        <f t="shared" si="617"/>
        <v/>
      </c>
      <c r="AR1032" s="182" t="str">
        <f t="shared" si="618"/>
        <v/>
      </c>
      <c r="AS1032" s="182" t="str">
        <f t="shared" si="619"/>
        <v/>
      </c>
      <c r="AT1032" s="182" t="str">
        <f t="shared" si="620"/>
        <v/>
      </c>
      <c r="AU1032" s="182" t="str">
        <f t="shared" si="621"/>
        <v/>
      </c>
      <c r="AV1032" s="182" t="str">
        <f t="shared" si="622"/>
        <v/>
      </c>
      <c r="AW1032" s="182" t="str">
        <f t="shared" si="623"/>
        <v/>
      </c>
      <c r="AX1032" s="182" t="str">
        <f t="shared" si="624"/>
        <v/>
      </c>
      <c r="AY1032" s="182" t="str">
        <f t="shared" si="625"/>
        <v/>
      </c>
      <c r="AZ1032" s="182" t="str">
        <f t="shared" si="626"/>
        <v/>
      </c>
      <c r="BA1032" s="182" t="str">
        <f t="shared" si="627"/>
        <v/>
      </c>
      <c r="BB1032" s="182" t="str">
        <f t="shared" si="628"/>
        <v/>
      </c>
      <c r="BC1032" s="182" t="str">
        <f t="shared" si="629"/>
        <v/>
      </c>
      <c r="BD1032" s="182" t="str">
        <f t="shared" si="630"/>
        <v/>
      </c>
      <c r="BE1032" s="182" t="str">
        <f t="shared" si="631"/>
        <v/>
      </c>
      <c r="BF1032" s="182" t="str">
        <f t="shared" si="632"/>
        <v/>
      </c>
      <c r="BG1032" s="182" t="str">
        <f t="shared" si="633"/>
        <v/>
      </c>
      <c r="BH1032" s="182" t="str">
        <f t="shared" si="634"/>
        <v/>
      </c>
      <c r="BI1032" s="182" t="str">
        <f t="shared" si="635"/>
        <v/>
      </c>
      <c r="BJ1032" s="182" t="str">
        <f t="shared" si="636"/>
        <v/>
      </c>
      <c r="BK1032" s="182" t="str">
        <f t="shared" si="637"/>
        <v/>
      </c>
      <c r="BL1032" s="182" t="str">
        <f t="shared" si="638"/>
        <v/>
      </c>
      <c r="BM1032" s="182" t="str">
        <f t="shared" si="639"/>
        <v/>
      </c>
      <c r="BN1032" s="182" t="str">
        <f t="shared" si="640"/>
        <v/>
      </c>
      <c r="BO1032" s="182" t="str">
        <f t="shared" si="641"/>
        <v/>
      </c>
      <c r="BP1032" s="182" t="str">
        <f t="shared" si="642"/>
        <v/>
      </c>
      <c r="BQ1032" s="182" t="str">
        <f t="shared" si="643"/>
        <v/>
      </c>
      <c r="BR1032" s="182" t="str">
        <f t="shared" si="644"/>
        <v/>
      </c>
      <c r="BS1032" s="182" t="str">
        <f t="shared" si="645"/>
        <v/>
      </c>
      <c r="BT1032" s="182" t="str">
        <f t="shared" si="646"/>
        <v/>
      </c>
      <c r="BU1032" s="183" t="str">
        <f t="shared" si="647"/>
        <v/>
      </c>
      <c r="BV1032" s="184" t="str">
        <f>IF('Cálculos '!C1038="","",AVERAGE(AN1032:BU1032))</f>
        <v/>
      </c>
    </row>
    <row r="1033" spans="2:74" ht="17.25" hidden="1" thickBot="1" x14ac:dyDescent="0.35">
      <c r="B1033" s="165">
        <f t="shared" si="39"/>
        <v>1031</v>
      </c>
      <c r="C1033" s="171" t="str">
        <f>IF('Cálculos '!J1039="","",'Cálculos '!J1039)</f>
        <v/>
      </c>
      <c r="D1033" s="172" t="str">
        <f>IF('Cálculos '!K1039="","",'Cálculos '!K1039)</f>
        <v/>
      </c>
      <c r="E1033" s="172" t="str">
        <f>IF('Cálculos '!L1039="","",'Cálculos '!L1039)</f>
        <v/>
      </c>
      <c r="F1033" s="172" t="str">
        <f>IF('Cálculos '!M1039="","",'Cálculos '!M1039)</f>
        <v/>
      </c>
      <c r="G1033" s="172" t="str">
        <f>IF('Cálculos '!N1039="","",'Cálculos '!N1039)</f>
        <v/>
      </c>
      <c r="H1033" s="172" t="str">
        <f>IF('Cálculos '!O1039="","",'Cálculos '!O1039)</f>
        <v/>
      </c>
      <c r="I1033" s="172" t="str">
        <f>IF('Cálculos '!P1039="","",'Cálculos '!P1039)</f>
        <v/>
      </c>
      <c r="J1033" s="172" t="str">
        <f>IF('Cálculos '!Q1039="","",'Cálculos '!Q1039)</f>
        <v/>
      </c>
      <c r="K1033" s="172" t="str">
        <f>IF('Cálculos '!R1039="","",'Cálculos '!R1039)</f>
        <v/>
      </c>
      <c r="L1033" s="172" t="str">
        <f>IF('Cálculos '!S1039="","",'Cálculos '!S1039)</f>
        <v/>
      </c>
      <c r="M1033" s="172" t="str">
        <f>IF('Cálculos '!T1039="","",'Cálculos '!T1039)</f>
        <v/>
      </c>
      <c r="N1033" s="172" t="str">
        <f>IF('Cálculos '!U1039="","",'Cálculos '!U1039)</f>
        <v/>
      </c>
      <c r="O1033" s="172" t="str">
        <f>IF('Cálculos '!V1039="","",'Cálculos '!V1039)</f>
        <v/>
      </c>
      <c r="P1033" s="172" t="str">
        <f>IF('Cálculos '!W1039="","",'Cálculos '!W1039)</f>
        <v/>
      </c>
      <c r="Q1033" s="172" t="str">
        <f>IF('Cálculos '!X1039="","",'Cálculos '!X1039)</f>
        <v/>
      </c>
      <c r="R1033" s="172" t="str">
        <f>IF('Cálculos '!Y1039="","",'Cálculos '!Y1039)</f>
        <v/>
      </c>
      <c r="S1033" s="172" t="str">
        <f>IF('Cálculos '!Z1039="","",'Cálculos '!Z1039)</f>
        <v/>
      </c>
      <c r="T1033" s="172" t="str">
        <f>IF('Cálculos '!AA1039="","",'Cálculos '!AA1039)</f>
        <v/>
      </c>
      <c r="U1033" s="172" t="str">
        <f>IF('Cálculos '!AB1039="","",'Cálculos '!AB1039)</f>
        <v/>
      </c>
      <c r="V1033" s="172" t="str">
        <f>IF('Cálculos '!AC1039="","",'Cálculos '!AC1039)</f>
        <v/>
      </c>
      <c r="W1033" s="172" t="str">
        <f>IF('Cálculos '!AD1039="","",'Cálculos '!AD1039)</f>
        <v/>
      </c>
      <c r="X1033" s="172" t="str">
        <f>IF('Cálculos '!AE1039="","",'Cálculos '!AE1039)</f>
        <v/>
      </c>
      <c r="Y1033" s="172" t="str">
        <f>IF('Cálculos '!AF1039="","",'Cálculos '!AF1039)</f>
        <v/>
      </c>
      <c r="Z1033" s="172" t="str">
        <f>IF('Cálculos '!AG1039="","",'Cálculos '!AG1039)</f>
        <v/>
      </c>
      <c r="AA1033" s="172" t="str">
        <f>IF('Cálculos '!AH1039="","",'Cálculos '!AH1039)</f>
        <v/>
      </c>
      <c r="AB1033" s="172" t="str">
        <f>IF('Cálculos '!AI1039="","",'Cálculos '!AI1039)</f>
        <v/>
      </c>
      <c r="AC1033" s="172" t="str">
        <f>IF('Cálculos '!AJ1039="","",'Cálculos '!AJ1039)</f>
        <v/>
      </c>
      <c r="AD1033" s="172" t="str">
        <f>IF('Cálculos '!AK1039="","",'Cálculos '!AK1039)</f>
        <v/>
      </c>
      <c r="AE1033" s="172" t="str">
        <f>IF('Cálculos '!AL1039="","",'Cálculos '!AL1039)</f>
        <v/>
      </c>
      <c r="AF1033" s="172" t="str">
        <f>IF('Cálculos '!AM1039="","",'Cálculos '!AM1039)</f>
        <v/>
      </c>
      <c r="AG1033" s="172" t="str">
        <f>IF('Cálculos '!AN1039="","",'Cálculos '!AN1039)</f>
        <v/>
      </c>
      <c r="AH1033" s="172" t="str">
        <f>IF('Cálculos '!AO1039="","",'Cálculos '!AO1039)</f>
        <v/>
      </c>
      <c r="AI1033" s="172" t="str">
        <f>IF('Cálculos '!AP1039="","",'Cálculos '!AP1039)</f>
        <v/>
      </c>
      <c r="AJ1033" s="443" t="str">
        <f>IF('Cálculos '!AQ1039="","",'Cálculos '!AQ1039)</f>
        <v/>
      </c>
      <c r="AK1033" s="446" t="str">
        <f>IF('Cálculos '!D1039="","",AVERAGE(C1033:AJ1033))</f>
        <v/>
      </c>
      <c r="AM1033" s="181">
        <f t="shared" si="613"/>
        <v>1031</v>
      </c>
      <c r="AN1033" s="284" t="str">
        <f t="shared" si="614"/>
        <v/>
      </c>
      <c r="AO1033" s="285" t="str">
        <f t="shared" si="615"/>
        <v/>
      </c>
      <c r="AP1033" s="285" t="str">
        <f t="shared" si="616"/>
        <v/>
      </c>
      <c r="AQ1033" s="285" t="str">
        <f t="shared" si="617"/>
        <v/>
      </c>
      <c r="AR1033" s="182" t="str">
        <f t="shared" si="618"/>
        <v/>
      </c>
      <c r="AS1033" s="182" t="str">
        <f t="shared" si="619"/>
        <v/>
      </c>
      <c r="AT1033" s="182" t="str">
        <f t="shared" si="620"/>
        <v/>
      </c>
      <c r="AU1033" s="182" t="str">
        <f t="shared" si="621"/>
        <v/>
      </c>
      <c r="AV1033" s="182" t="str">
        <f t="shared" si="622"/>
        <v/>
      </c>
      <c r="AW1033" s="182" t="str">
        <f t="shared" si="623"/>
        <v/>
      </c>
      <c r="AX1033" s="182" t="str">
        <f t="shared" si="624"/>
        <v/>
      </c>
      <c r="AY1033" s="182" t="str">
        <f t="shared" si="625"/>
        <v/>
      </c>
      <c r="AZ1033" s="182" t="str">
        <f t="shared" si="626"/>
        <v/>
      </c>
      <c r="BA1033" s="182" t="str">
        <f t="shared" si="627"/>
        <v/>
      </c>
      <c r="BB1033" s="182" t="str">
        <f t="shared" si="628"/>
        <v/>
      </c>
      <c r="BC1033" s="182" t="str">
        <f t="shared" si="629"/>
        <v/>
      </c>
      <c r="BD1033" s="182" t="str">
        <f t="shared" si="630"/>
        <v/>
      </c>
      <c r="BE1033" s="182" t="str">
        <f t="shared" si="631"/>
        <v/>
      </c>
      <c r="BF1033" s="182" t="str">
        <f t="shared" si="632"/>
        <v/>
      </c>
      <c r="BG1033" s="182" t="str">
        <f t="shared" si="633"/>
        <v/>
      </c>
      <c r="BH1033" s="182" t="str">
        <f t="shared" si="634"/>
        <v/>
      </c>
      <c r="BI1033" s="182" t="str">
        <f t="shared" si="635"/>
        <v/>
      </c>
      <c r="BJ1033" s="182" t="str">
        <f t="shared" si="636"/>
        <v/>
      </c>
      <c r="BK1033" s="182" t="str">
        <f t="shared" si="637"/>
        <v/>
      </c>
      <c r="BL1033" s="182" t="str">
        <f t="shared" si="638"/>
        <v/>
      </c>
      <c r="BM1033" s="182" t="str">
        <f t="shared" si="639"/>
        <v/>
      </c>
      <c r="BN1033" s="182" t="str">
        <f t="shared" si="640"/>
        <v/>
      </c>
      <c r="BO1033" s="182" t="str">
        <f t="shared" si="641"/>
        <v/>
      </c>
      <c r="BP1033" s="182" t="str">
        <f t="shared" si="642"/>
        <v/>
      </c>
      <c r="BQ1033" s="182" t="str">
        <f t="shared" si="643"/>
        <v/>
      </c>
      <c r="BR1033" s="182" t="str">
        <f t="shared" si="644"/>
        <v/>
      </c>
      <c r="BS1033" s="182" t="str">
        <f t="shared" si="645"/>
        <v/>
      </c>
      <c r="BT1033" s="182" t="str">
        <f t="shared" si="646"/>
        <v/>
      </c>
      <c r="BU1033" s="183" t="str">
        <f t="shared" si="647"/>
        <v/>
      </c>
      <c r="BV1033" s="184" t="str">
        <f>IF('Cálculos '!C1039="","",AVERAGE(AN1033:BU1033))</f>
        <v/>
      </c>
    </row>
    <row r="1034" spans="2:74" ht="17.25" hidden="1" thickBot="1" x14ac:dyDescent="0.35">
      <c r="B1034" s="165">
        <f t="shared" si="39"/>
        <v>1032</v>
      </c>
      <c r="C1034" s="171" t="str">
        <f>IF('Cálculos '!J1040="","",'Cálculos '!J1040)</f>
        <v/>
      </c>
      <c r="D1034" s="172" t="str">
        <f>IF('Cálculos '!K1040="","",'Cálculos '!K1040)</f>
        <v/>
      </c>
      <c r="E1034" s="172" t="str">
        <f>IF('Cálculos '!L1040="","",'Cálculos '!L1040)</f>
        <v/>
      </c>
      <c r="F1034" s="172" t="str">
        <f>IF('Cálculos '!M1040="","",'Cálculos '!M1040)</f>
        <v/>
      </c>
      <c r="G1034" s="172" t="str">
        <f>IF('Cálculos '!N1040="","",'Cálculos '!N1040)</f>
        <v/>
      </c>
      <c r="H1034" s="172" t="str">
        <f>IF('Cálculos '!O1040="","",'Cálculos '!O1040)</f>
        <v/>
      </c>
      <c r="I1034" s="172" t="str">
        <f>IF('Cálculos '!P1040="","",'Cálculos '!P1040)</f>
        <v/>
      </c>
      <c r="J1034" s="172" t="str">
        <f>IF('Cálculos '!Q1040="","",'Cálculos '!Q1040)</f>
        <v/>
      </c>
      <c r="K1034" s="172" t="str">
        <f>IF('Cálculos '!R1040="","",'Cálculos '!R1040)</f>
        <v/>
      </c>
      <c r="L1034" s="172" t="str">
        <f>IF('Cálculos '!S1040="","",'Cálculos '!S1040)</f>
        <v/>
      </c>
      <c r="M1034" s="172" t="str">
        <f>IF('Cálculos '!T1040="","",'Cálculos '!T1040)</f>
        <v/>
      </c>
      <c r="N1034" s="172" t="str">
        <f>IF('Cálculos '!U1040="","",'Cálculos '!U1040)</f>
        <v/>
      </c>
      <c r="O1034" s="172" t="str">
        <f>IF('Cálculos '!V1040="","",'Cálculos '!V1040)</f>
        <v/>
      </c>
      <c r="P1034" s="172" t="str">
        <f>IF('Cálculos '!W1040="","",'Cálculos '!W1040)</f>
        <v/>
      </c>
      <c r="Q1034" s="172" t="str">
        <f>IF('Cálculos '!X1040="","",'Cálculos '!X1040)</f>
        <v/>
      </c>
      <c r="R1034" s="172" t="str">
        <f>IF('Cálculos '!Y1040="","",'Cálculos '!Y1040)</f>
        <v/>
      </c>
      <c r="S1034" s="172" t="str">
        <f>IF('Cálculos '!Z1040="","",'Cálculos '!Z1040)</f>
        <v/>
      </c>
      <c r="T1034" s="172" t="str">
        <f>IF('Cálculos '!AA1040="","",'Cálculos '!AA1040)</f>
        <v/>
      </c>
      <c r="U1034" s="172" t="str">
        <f>IF('Cálculos '!AB1040="","",'Cálculos '!AB1040)</f>
        <v/>
      </c>
      <c r="V1034" s="172" t="str">
        <f>IF('Cálculos '!AC1040="","",'Cálculos '!AC1040)</f>
        <v/>
      </c>
      <c r="W1034" s="172" t="str">
        <f>IF('Cálculos '!AD1040="","",'Cálculos '!AD1040)</f>
        <v/>
      </c>
      <c r="X1034" s="172" t="str">
        <f>IF('Cálculos '!AE1040="","",'Cálculos '!AE1040)</f>
        <v/>
      </c>
      <c r="Y1034" s="172" t="str">
        <f>IF('Cálculos '!AF1040="","",'Cálculos '!AF1040)</f>
        <v/>
      </c>
      <c r="Z1034" s="172" t="str">
        <f>IF('Cálculos '!AG1040="","",'Cálculos '!AG1040)</f>
        <v/>
      </c>
      <c r="AA1034" s="172" t="str">
        <f>IF('Cálculos '!AH1040="","",'Cálculos '!AH1040)</f>
        <v/>
      </c>
      <c r="AB1034" s="172" t="str">
        <f>IF('Cálculos '!AI1040="","",'Cálculos '!AI1040)</f>
        <v/>
      </c>
      <c r="AC1034" s="172" t="str">
        <f>IF('Cálculos '!AJ1040="","",'Cálculos '!AJ1040)</f>
        <v/>
      </c>
      <c r="AD1034" s="172" t="str">
        <f>IF('Cálculos '!AK1040="","",'Cálculos '!AK1040)</f>
        <v/>
      </c>
      <c r="AE1034" s="172" t="str">
        <f>IF('Cálculos '!AL1040="","",'Cálculos '!AL1040)</f>
        <v/>
      </c>
      <c r="AF1034" s="172" t="str">
        <f>IF('Cálculos '!AM1040="","",'Cálculos '!AM1040)</f>
        <v/>
      </c>
      <c r="AG1034" s="172" t="str">
        <f>IF('Cálculos '!AN1040="","",'Cálculos '!AN1040)</f>
        <v/>
      </c>
      <c r="AH1034" s="172" t="str">
        <f>IF('Cálculos '!AO1040="","",'Cálculos '!AO1040)</f>
        <v/>
      </c>
      <c r="AI1034" s="172" t="str">
        <f>IF('Cálculos '!AP1040="","",'Cálculos '!AP1040)</f>
        <v/>
      </c>
      <c r="AJ1034" s="443" t="str">
        <f>IF('Cálculos '!AQ1040="","",'Cálculos '!AQ1040)</f>
        <v/>
      </c>
      <c r="AK1034" s="446" t="str">
        <f>IF('Cálculos '!D1040="","",AVERAGE(C1034:AJ1034))</f>
        <v/>
      </c>
      <c r="AM1034" s="181">
        <f t="shared" si="613"/>
        <v>1032</v>
      </c>
      <c r="AN1034" s="284" t="str">
        <f t="shared" si="614"/>
        <v/>
      </c>
      <c r="AO1034" s="285" t="str">
        <f t="shared" si="615"/>
        <v/>
      </c>
      <c r="AP1034" s="285" t="str">
        <f t="shared" si="616"/>
        <v/>
      </c>
      <c r="AQ1034" s="285" t="str">
        <f t="shared" si="617"/>
        <v/>
      </c>
      <c r="AR1034" s="182" t="str">
        <f t="shared" si="618"/>
        <v/>
      </c>
      <c r="AS1034" s="182" t="str">
        <f t="shared" si="619"/>
        <v/>
      </c>
      <c r="AT1034" s="182" t="str">
        <f t="shared" si="620"/>
        <v/>
      </c>
      <c r="AU1034" s="182" t="str">
        <f t="shared" si="621"/>
        <v/>
      </c>
      <c r="AV1034" s="182" t="str">
        <f t="shared" si="622"/>
        <v/>
      </c>
      <c r="AW1034" s="182" t="str">
        <f t="shared" si="623"/>
        <v/>
      </c>
      <c r="AX1034" s="182" t="str">
        <f t="shared" si="624"/>
        <v/>
      </c>
      <c r="AY1034" s="182" t="str">
        <f t="shared" si="625"/>
        <v/>
      </c>
      <c r="AZ1034" s="182" t="str">
        <f t="shared" si="626"/>
        <v/>
      </c>
      <c r="BA1034" s="182" t="str">
        <f t="shared" si="627"/>
        <v/>
      </c>
      <c r="BB1034" s="182" t="str">
        <f t="shared" si="628"/>
        <v/>
      </c>
      <c r="BC1034" s="182" t="str">
        <f t="shared" si="629"/>
        <v/>
      </c>
      <c r="BD1034" s="182" t="str">
        <f t="shared" si="630"/>
        <v/>
      </c>
      <c r="BE1034" s="182" t="str">
        <f t="shared" si="631"/>
        <v/>
      </c>
      <c r="BF1034" s="182" t="str">
        <f t="shared" si="632"/>
        <v/>
      </c>
      <c r="BG1034" s="182" t="str">
        <f t="shared" si="633"/>
        <v/>
      </c>
      <c r="BH1034" s="182" t="str">
        <f t="shared" si="634"/>
        <v/>
      </c>
      <c r="BI1034" s="182" t="str">
        <f t="shared" si="635"/>
        <v/>
      </c>
      <c r="BJ1034" s="182" t="str">
        <f t="shared" si="636"/>
        <v/>
      </c>
      <c r="BK1034" s="182" t="str">
        <f t="shared" si="637"/>
        <v/>
      </c>
      <c r="BL1034" s="182" t="str">
        <f t="shared" si="638"/>
        <v/>
      </c>
      <c r="BM1034" s="182" t="str">
        <f t="shared" si="639"/>
        <v/>
      </c>
      <c r="BN1034" s="182" t="str">
        <f t="shared" si="640"/>
        <v/>
      </c>
      <c r="BO1034" s="182" t="str">
        <f t="shared" si="641"/>
        <v/>
      </c>
      <c r="BP1034" s="182" t="str">
        <f t="shared" si="642"/>
        <v/>
      </c>
      <c r="BQ1034" s="182" t="str">
        <f t="shared" si="643"/>
        <v/>
      </c>
      <c r="BR1034" s="182" t="str">
        <f t="shared" si="644"/>
        <v/>
      </c>
      <c r="BS1034" s="182" t="str">
        <f t="shared" si="645"/>
        <v/>
      </c>
      <c r="BT1034" s="182" t="str">
        <f t="shared" si="646"/>
        <v/>
      </c>
      <c r="BU1034" s="183" t="str">
        <f t="shared" si="647"/>
        <v/>
      </c>
      <c r="BV1034" s="184" t="str">
        <f>IF('Cálculos '!C1040="","",AVERAGE(AN1034:BU1034))</f>
        <v/>
      </c>
    </row>
    <row r="1035" spans="2:74" ht="17.25" hidden="1" thickBot="1" x14ac:dyDescent="0.35">
      <c r="B1035" s="165">
        <f t="shared" si="39"/>
        <v>1033</v>
      </c>
      <c r="C1035" s="171" t="str">
        <f>IF('Cálculos '!J1041="","",'Cálculos '!J1041)</f>
        <v/>
      </c>
      <c r="D1035" s="172" t="str">
        <f>IF('Cálculos '!K1041="","",'Cálculos '!K1041)</f>
        <v/>
      </c>
      <c r="E1035" s="172" t="str">
        <f>IF('Cálculos '!L1041="","",'Cálculos '!L1041)</f>
        <v/>
      </c>
      <c r="F1035" s="172" t="str">
        <f>IF('Cálculos '!M1041="","",'Cálculos '!M1041)</f>
        <v/>
      </c>
      <c r="G1035" s="172" t="str">
        <f>IF('Cálculos '!N1041="","",'Cálculos '!N1041)</f>
        <v/>
      </c>
      <c r="H1035" s="172" t="str">
        <f>IF('Cálculos '!O1041="","",'Cálculos '!O1041)</f>
        <v/>
      </c>
      <c r="I1035" s="172" t="str">
        <f>IF('Cálculos '!P1041="","",'Cálculos '!P1041)</f>
        <v/>
      </c>
      <c r="J1035" s="172" t="str">
        <f>IF('Cálculos '!Q1041="","",'Cálculos '!Q1041)</f>
        <v/>
      </c>
      <c r="K1035" s="172" t="str">
        <f>IF('Cálculos '!R1041="","",'Cálculos '!R1041)</f>
        <v/>
      </c>
      <c r="L1035" s="172" t="str">
        <f>IF('Cálculos '!S1041="","",'Cálculos '!S1041)</f>
        <v/>
      </c>
      <c r="M1035" s="172" t="str">
        <f>IF('Cálculos '!T1041="","",'Cálculos '!T1041)</f>
        <v/>
      </c>
      <c r="N1035" s="172" t="str">
        <f>IF('Cálculos '!U1041="","",'Cálculos '!U1041)</f>
        <v/>
      </c>
      <c r="O1035" s="172" t="str">
        <f>IF('Cálculos '!V1041="","",'Cálculos '!V1041)</f>
        <v/>
      </c>
      <c r="P1035" s="172" t="str">
        <f>IF('Cálculos '!W1041="","",'Cálculos '!W1041)</f>
        <v/>
      </c>
      <c r="Q1035" s="172" t="str">
        <f>IF('Cálculos '!X1041="","",'Cálculos '!X1041)</f>
        <v/>
      </c>
      <c r="R1035" s="172" t="str">
        <f>IF('Cálculos '!Y1041="","",'Cálculos '!Y1041)</f>
        <v/>
      </c>
      <c r="S1035" s="172" t="str">
        <f>IF('Cálculos '!Z1041="","",'Cálculos '!Z1041)</f>
        <v/>
      </c>
      <c r="T1035" s="172" t="str">
        <f>IF('Cálculos '!AA1041="","",'Cálculos '!AA1041)</f>
        <v/>
      </c>
      <c r="U1035" s="172" t="str">
        <f>IF('Cálculos '!AB1041="","",'Cálculos '!AB1041)</f>
        <v/>
      </c>
      <c r="V1035" s="172" t="str">
        <f>IF('Cálculos '!AC1041="","",'Cálculos '!AC1041)</f>
        <v/>
      </c>
      <c r="W1035" s="172" t="str">
        <f>IF('Cálculos '!AD1041="","",'Cálculos '!AD1041)</f>
        <v/>
      </c>
      <c r="X1035" s="172" t="str">
        <f>IF('Cálculos '!AE1041="","",'Cálculos '!AE1041)</f>
        <v/>
      </c>
      <c r="Y1035" s="172" t="str">
        <f>IF('Cálculos '!AF1041="","",'Cálculos '!AF1041)</f>
        <v/>
      </c>
      <c r="Z1035" s="172" t="str">
        <f>IF('Cálculos '!AG1041="","",'Cálculos '!AG1041)</f>
        <v/>
      </c>
      <c r="AA1035" s="172" t="str">
        <f>IF('Cálculos '!AH1041="","",'Cálculos '!AH1041)</f>
        <v/>
      </c>
      <c r="AB1035" s="172" t="str">
        <f>IF('Cálculos '!AI1041="","",'Cálculos '!AI1041)</f>
        <v/>
      </c>
      <c r="AC1035" s="172" t="str">
        <f>IF('Cálculos '!AJ1041="","",'Cálculos '!AJ1041)</f>
        <v/>
      </c>
      <c r="AD1035" s="172" t="str">
        <f>IF('Cálculos '!AK1041="","",'Cálculos '!AK1041)</f>
        <v/>
      </c>
      <c r="AE1035" s="172" t="str">
        <f>IF('Cálculos '!AL1041="","",'Cálculos '!AL1041)</f>
        <v/>
      </c>
      <c r="AF1035" s="172" t="str">
        <f>IF('Cálculos '!AM1041="","",'Cálculos '!AM1041)</f>
        <v/>
      </c>
      <c r="AG1035" s="172" t="str">
        <f>IF('Cálculos '!AN1041="","",'Cálculos '!AN1041)</f>
        <v/>
      </c>
      <c r="AH1035" s="172" t="str">
        <f>IF('Cálculos '!AO1041="","",'Cálculos '!AO1041)</f>
        <v/>
      </c>
      <c r="AI1035" s="172" t="str">
        <f>IF('Cálculos '!AP1041="","",'Cálculos '!AP1041)</f>
        <v/>
      </c>
      <c r="AJ1035" s="443" t="str">
        <f>IF('Cálculos '!AQ1041="","",'Cálculos '!AQ1041)</f>
        <v/>
      </c>
      <c r="AK1035" s="446" t="str">
        <f>IF('Cálculos '!D1041="","",AVERAGE(C1035:AJ1035))</f>
        <v/>
      </c>
      <c r="AM1035" s="181">
        <f t="shared" si="613"/>
        <v>1033</v>
      </c>
      <c r="AN1035" s="284" t="str">
        <f t="shared" si="614"/>
        <v/>
      </c>
      <c r="AO1035" s="285" t="str">
        <f t="shared" si="615"/>
        <v/>
      </c>
      <c r="AP1035" s="285" t="str">
        <f t="shared" si="616"/>
        <v/>
      </c>
      <c r="AQ1035" s="285" t="str">
        <f t="shared" si="617"/>
        <v/>
      </c>
      <c r="AR1035" s="182" t="str">
        <f t="shared" si="618"/>
        <v/>
      </c>
      <c r="AS1035" s="182" t="str">
        <f t="shared" si="619"/>
        <v/>
      </c>
      <c r="AT1035" s="182" t="str">
        <f t="shared" si="620"/>
        <v/>
      </c>
      <c r="AU1035" s="182" t="str">
        <f t="shared" si="621"/>
        <v/>
      </c>
      <c r="AV1035" s="182" t="str">
        <f t="shared" si="622"/>
        <v/>
      </c>
      <c r="AW1035" s="182" t="str">
        <f t="shared" si="623"/>
        <v/>
      </c>
      <c r="AX1035" s="182" t="str">
        <f t="shared" si="624"/>
        <v/>
      </c>
      <c r="AY1035" s="182" t="str">
        <f t="shared" si="625"/>
        <v/>
      </c>
      <c r="AZ1035" s="182" t="str">
        <f t="shared" si="626"/>
        <v/>
      </c>
      <c r="BA1035" s="182" t="str">
        <f t="shared" si="627"/>
        <v/>
      </c>
      <c r="BB1035" s="182" t="str">
        <f t="shared" si="628"/>
        <v/>
      </c>
      <c r="BC1035" s="182" t="str">
        <f t="shared" si="629"/>
        <v/>
      </c>
      <c r="BD1035" s="182" t="str">
        <f t="shared" si="630"/>
        <v/>
      </c>
      <c r="BE1035" s="182" t="str">
        <f t="shared" si="631"/>
        <v/>
      </c>
      <c r="BF1035" s="182" t="str">
        <f t="shared" si="632"/>
        <v/>
      </c>
      <c r="BG1035" s="182" t="str">
        <f t="shared" si="633"/>
        <v/>
      </c>
      <c r="BH1035" s="182" t="str">
        <f t="shared" si="634"/>
        <v/>
      </c>
      <c r="BI1035" s="182" t="str">
        <f t="shared" si="635"/>
        <v/>
      </c>
      <c r="BJ1035" s="182" t="str">
        <f t="shared" si="636"/>
        <v/>
      </c>
      <c r="BK1035" s="182" t="str">
        <f t="shared" si="637"/>
        <v/>
      </c>
      <c r="BL1035" s="182" t="str">
        <f t="shared" si="638"/>
        <v/>
      </c>
      <c r="BM1035" s="182" t="str">
        <f t="shared" si="639"/>
        <v/>
      </c>
      <c r="BN1035" s="182" t="str">
        <f t="shared" si="640"/>
        <v/>
      </c>
      <c r="BO1035" s="182" t="str">
        <f t="shared" si="641"/>
        <v/>
      </c>
      <c r="BP1035" s="182" t="str">
        <f t="shared" si="642"/>
        <v/>
      </c>
      <c r="BQ1035" s="182" t="str">
        <f t="shared" si="643"/>
        <v/>
      </c>
      <c r="BR1035" s="182" t="str">
        <f t="shared" si="644"/>
        <v/>
      </c>
      <c r="BS1035" s="182" t="str">
        <f t="shared" si="645"/>
        <v/>
      </c>
      <c r="BT1035" s="182" t="str">
        <f t="shared" si="646"/>
        <v/>
      </c>
      <c r="BU1035" s="183" t="str">
        <f t="shared" si="647"/>
        <v/>
      </c>
      <c r="BV1035" s="184" t="str">
        <f>IF('Cálculos '!C1041="","",AVERAGE(AN1035:BU1035))</f>
        <v/>
      </c>
    </row>
    <row r="1036" spans="2:74" ht="17.25" hidden="1" thickBot="1" x14ac:dyDescent="0.35">
      <c r="B1036" s="165">
        <f t="shared" si="39"/>
        <v>1034</v>
      </c>
      <c r="C1036" s="171" t="str">
        <f>IF('Cálculos '!J1042="","",'Cálculos '!J1042)</f>
        <v/>
      </c>
      <c r="D1036" s="172" t="str">
        <f>IF('Cálculos '!K1042="","",'Cálculos '!K1042)</f>
        <v/>
      </c>
      <c r="E1036" s="172" t="str">
        <f>IF('Cálculos '!L1042="","",'Cálculos '!L1042)</f>
        <v/>
      </c>
      <c r="F1036" s="172" t="str">
        <f>IF('Cálculos '!M1042="","",'Cálculos '!M1042)</f>
        <v/>
      </c>
      <c r="G1036" s="172" t="str">
        <f>IF('Cálculos '!N1042="","",'Cálculos '!N1042)</f>
        <v/>
      </c>
      <c r="H1036" s="172" t="str">
        <f>IF('Cálculos '!O1042="","",'Cálculos '!O1042)</f>
        <v/>
      </c>
      <c r="I1036" s="172" t="str">
        <f>IF('Cálculos '!P1042="","",'Cálculos '!P1042)</f>
        <v/>
      </c>
      <c r="J1036" s="172" t="str">
        <f>IF('Cálculos '!Q1042="","",'Cálculos '!Q1042)</f>
        <v/>
      </c>
      <c r="K1036" s="172" t="str">
        <f>IF('Cálculos '!R1042="","",'Cálculos '!R1042)</f>
        <v/>
      </c>
      <c r="L1036" s="172" t="str">
        <f>IF('Cálculos '!S1042="","",'Cálculos '!S1042)</f>
        <v/>
      </c>
      <c r="M1036" s="172" t="str">
        <f>IF('Cálculos '!T1042="","",'Cálculos '!T1042)</f>
        <v/>
      </c>
      <c r="N1036" s="172" t="str">
        <f>IF('Cálculos '!U1042="","",'Cálculos '!U1042)</f>
        <v/>
      </c>
      <c r="O1036" s="172" t="str">
        <f>IF('Cálculos '!V1042="","",'Cálculos '!V1042)</f>
        <v/>
      </c>
      <c r="P1036" s="172" t="str">
        <f>IF('Cálculos '!W1042="","",'Cálculos '!W1042)</f>
        <v/>
      </c>
      <c r="Q1036" s="172" t="str">
        <f>IF('Cálculos '!X1042="","",'Cálculos '!X1042)</f>
        <v/>
      </c>
      <c r="R1036" s="172" t="str">
        <f>IF('Cálculos '!Y1042="","",'Cálculos '!Y1042)</f>
        <v/>
      </c>
      <c r="S1036" s="172" t="str">
        <f>IF('Cálculos '!Z1042="","",'Cálculos '!Z1042)</f>
        <v/>
      </c>
      <c r="T1036" s="172" t="str">
        <f>IF('Cálculos '!AA1042="","",'Cálculos '!AA1042)</f>
        <v/>
      </c>
      <c r="U1036" s="172" t="str">
        <f>IF('Cálculos '!AB1042="","",'Cálculos '!AB1042)</f>
        <v/>
      </c>
      <c r="V1036" s="172" t="str">
        <f>IF('Cálculos '!AC1042="","",'Cálculos '!AC1042)</f>
        <v/>
      </c>
      <c r="W1036" s="172" t="str">
        <f>IF('Cálculos '!AD1042="","",'Cálculos '!AD1042)</f>
        <v/>
      </c>
      <c r="X1036" s="172" t="str">
        <f>IF('Cálculos '!AE1042="","",'Cálculos '!AE1042)</f>
        <v/>
      </c>
      <c r="Y1036" s="172" t="str">
        <f>IF('Cálculos '!AF1042="","",'Cálculos '!AF1042)</f>
        <v/>
      </c>
      <c r="Z1036" s="172" t="str">
        <f>IF('Cálculos '!AG1042="","",'Cálculos '!AG1042)</f>
        <v/>
      </c>
      <c r="AA1036" s="172" t="str">
        <f>IF('Cálculos '!AH1042="","",'Cálculos '!AH1042)</f>
        <v/>
      </c>
      <c r="AB1036" s="172" t="str">
        <f>IF('Cálculos '!AI1042="","",'Cálculos '!AI1042)</f>
        <v/>
      </c>
      <c r="AC1036" s="172" t="str">
        <f>IF('Cálculos '!AJ1042="","",'Cálculos '!AJ1042)</f>
        <v/>
      </c>
      <c r="AD1036" s="172" t="str">
        <f>IF('Cálculos '!AK1042="","",'Cálculos '!AK1042)</f>
        <v/>
      </c>
      <c r="AE1036" s="172" t="str">
        <f>IF('Cálculos '!AL1042="","",'Cálculos '!AL1042)</f>
        <v/>
      </c>
      <c r="AF1036" s="172" t="str">
        <f>IF('Cálculos '!AM1042="","",'Cálculos '!AM1042)</f>
        <v/>
      </c>
      <c r="AG1036" s="172" t="str">
        <f>IF('Cálculos '!AN1042="","",'Cálculos '!AN1042)</f>
        <v/>
      </c>
      <c r="AH1036" s="172" t="str">
        <f>IF('Cálculos '!AO1042="","",'Cálculos '!AO1042)</f>
        <v/>
      </c>
      <c r="AI1036" s="172" t="str">
        <f>IF('Cálculos '!AP1042="","",'Cálculos '!AP1042)</f>
        <v/>
      </c>
      <c r="AJ1036" s="443" t="str">
        <f>IF('Cálculos '!AQ1042="","",'Cálculos '!AQ1042)</f>
        <v/>
      </c>
      <c r="AK1036" s="446" t="str">
        <f>IF('Cálculos '!D1042="","",AVERAGE(C1036:AJ1036))</f>
        <v/>
      </c>
      <c r="AM1036" s="181">
        <f t="shared" si="613"/>
        <v>1034</v>
      </c>
      <c r="AN1036" s="284" t="str">
        <f t="shared" si="614"/>
        <v/>
      </c>
      <c r="AO1036" s="285" t="str">
        <f t="shared" si="615"/>
        <v/>
      </c>
      <c r="AP1036" s="285" t="str">
        <f t="shared" si="616"/>
        <v/>
      </c>
      <c r="AQ1036" s="285" t="str">
        <f t="shared" si="617"/>
        <v/>
      </c>
      <c r="AR1036" s="182" t="str">
        <f t="shared" si="618"/>
        <v/>
      </c>
      <c r="AS1036" s="182" t="str">
        <f t="shared" si="619"/>
        <v/>
      </c>
      <c r="AT1036" s="182" t="str">
        <f t="shared" si="620"/>
        <v/>
      </c>
      <c r="AU1036" s="182" t="str">
        <f t="shared" si="621"/>
        <v/>
      </c>
      <c r="AV1036" s="182" t="str">
        <f t="shared" si="622"/>
        <v/>
      </c>
      <c r="AW1036" s="182" t="str">
        <f t="shared" si="623"/>
        <v/>
      </c>
      <c r="AX1036" s="182" t="str">
        <f t="shared" si="624"/>
        <v/>
      </c>
      <c r="AY1036" s="182" t="str">
        <f t="shared" si="625"/>
        <v/>
      </c>
      <c r="AZ1036" s="182" t="str">
        <f t="shared" si="626"/>
        <v/>
      </c>
      <c r="BA1036" s="182" t="str">
        <f t="shared" si="627"/>
        <v/>
      </c>
      <c r="BB1036" s="182" t="str">
        <f t="shared" si="628"/>
        <v/>
      </c>
      <c r="BC1036" s="182" t="str">
        <f t="shared" si="629"/>
        <v/>
      </c>
      <c r="BD1036" s="182" t="str">
        <f t="shared" si="630"/>
        <v/>
      </c>
      <c r="BE1036" s="182" t="str">
        <f t="shared" si="631"/>
        <v/>
      </c>
      <c r="BF1036" s="182" t="str">
        <f t="shared" si="632"/>
        <v/>
      </c>
      <c r="BG1036" s="182" t="str">
        <f t="shared" si="633"/>
        <v/>
      </c>
      <c r="BH1036" s="182" t="str">
        <f t="shared" si="634"/>
        <v/>
      </c>
      <c r="BI1036" s="182" t="str">
        <f t="shared" si="635"/>
        <v/>
      </c>
      <c r="BJ1036" s="182" t="str">
        <f t="shared" si="636"/>
        <v/>
      </c>
      <c r="BK1036" s="182" t="str">
        <f t="shared" si="637"/>
        <v/>
      </c>
      <c r="BL1036" s="182" t="str">
        <f t="shared" si="638"/>
        <v/>
      </c>
      <c r="BM1036" s="182" t="str">
        <f t="shared" si="639"/>
        <v/>
      </c>
      <c r="BN1036" s="182" t="str">
        <f t="shared" si="640"/>
        <v/>
      </c>
      <c r="BO1036" s="182" t="str">
        <f t="shared" si="641"/>
        <v/>
      </c>
      <c r="BP1036" s="182" t="str">
        <f t="shared" si="642"/>
        <v/>
      </c>
      <c r="BQ1036" s="182" t="str">
        <f t="shared" si="643"/>
        <v/>
      </c>
      <c r="BR1036" s="182" t="str">
        <f t="shared" si="644"/>
        <v/>
      </c>
      <c r="BS1036" s="182" t="str">
        <f t="shared" si="645"/>
        <v/>
      </c>
      <c r="BT1036" s="182" t="str">
        <f t="shared" si="646"/>
        <v/>
      </c>
      <c r="BU1036" s="183" t="str">
        <f t="shared" si="647"/>
        <v/>
      </c>
      <c r="BV1036" s="184" t="str">
        <f>IF('Cálculos '!C1042="","",AVERAGE(AN1036:BU1036))</f>
        <v/>
      </c>
    </row>
    <row r="1037" spans="2:74" ht="17.25" hidden="1" thickBot="1" x14ac:dyDescent="0.35">
      <c r="B1037" s="165">
        <f t="shared" si="39"/>
        <v>1035</v>
      </c>
      <c r="C1037" s="171" t="str">
        <f>IF('Cálculos '!J1043="","",'Cálculos '!J1043)</f>
        <v/>
      </c>
      <c r="D1037" s="172" t="str">
        <f>IF('Cálculos '!K1043="","",'Cálculos '!K1043)</f>
        <v/>
      </c>
      <c r="E1037" s="172" t="str">
        <f>IF('Cálculos '!L1043="","",'Cálculos '!L1043)</f>
        <v/>
      </c>
      <c r="F1037" s="172" t="str">
        <f>IF('Cálculos '!M1043="","",'Cálculos '!M1043)</f>
        <v/>
      </c>
      <c r="G1037" s="172" t="str">
        <f>IF('Cálculos '!N1043="","",'Cálculos '!N1043)</f>
        <v/>
      </c>
      <c r="H1037" s="172" t="str">
        <f>IF('Cálculos '!O1043="","",'Cálculos '!O1043)</f>
        <v/>
      </c>
      <c r="I1037" s="172" t="str">
        <f>IF('Cálculos '!P1043="","",'Cálculos '!P1043)</f>
        <v/>
      </c>
      <c r="J1037" s="172" t="str">
        <f>IF('Cálculos '!Q1043="","",'Cálculos '!Q1043)</f>
        <v/>
      </c>
      <c r="K1037" s="172" t="str">
        <f>IF('Cálculos '!R1043="","",'Cálculos '!R1043)</f>
        <v/>
      </c>
      <c r="L1037" s="172" t="str">
        <f>IF('Cálculos '!S1043="","",'Cálculos '!S1043)</f>
        <v/>
      </c>
      <c r="M1037" s="172" t="str">
        <f>IF('Cálculos '!T1043="","",'Cálculos '!T1043)</f>
        <v/>
      </c>
      <c r="N1037" s="172" t="str">
        <f>IF('Cálculos '!U1043="","",'Cálculos '!U1043)</f>
        <v/>
      </c>
      <c r="O1037" s="172" t="str">
        <f>IF('Cálculos '!V1043="","",'Cálculos '!V1043)</f>
        <v/>
      </c>
      <c r="P1037" s="172" t="str">
        <f>IF('Cálculos '!W1043="","",'Cálculos '!W1043)</f>
        <v/>
      </c>
      <c r="Q1037" s="172" t="str">
        <f>IF('Cálculos '!X1043="","",'Cálculos '!X1043)</f>
        <v/>
      </c>
      <c r="R1037" s="172" t="str">
        <f>IF('Cálculos '!Y1043="","",'Cálculos '!Y1043)</f>
        <v/>
      </c>
      <c r="S1037" s="172" t="str">
        <f>IF('Cálculos '!Z1043="","",'Cálculos '!Z1043)</f>
        <v/>
      </c>
      <c r="T1037" s="172" t="str">
        <f>IF('Cálculos '!AA1043="","",'Cálculos '!AA1043)</f>
        <v/>
      </c>
      <c r="U1037" s="172" t="str">
        <f>IF('Cálculos '!AB1043="","",'Cálculos '!AB1043)</f>
        <v/>
      </c>
      <c r="V1037" s="172" t="str">
        <f>IF('Cálculos '!AC1043="","",'Cálculos '!AC1043)</f>
        <v/>
      </c>
      <c r="W1037" s="172" t="str">
        <f>IF('Cálculos '!AD1043="","",'Cálculos '!AD1043)</f>
        <v/>
      </c>
      <c r="X1037" s="172" t="str">
        <f>IF('Cálculos '!AE1043="","",'Cálculos '!AE1043)</f>
        <v/>
      </c>
      <c r="Y1037" s="172" t="str">
        <f>IF('Cálculos '!AF1043="","",'Cálculos '!AF1043)</f>
        <v/>
      </c>
      <c r="Z1037" s="172" t="str">
        <f>IF('Cálculos '!AG1043="","",'Cálculos '!AG1043)</f>
        <v/>
      </c>
      <c r="AA1037" s="172" t="str">
        <f>IF('Cálculos '!AH1043="","",'Cálculos '!AH1043)</f>
        <v/>
      </c>
      <c r="AB1037" s="172" t="str">
        <f>IF('Cálculos '!AI1043="","",'Cálculos '!AI1043)</f>
        <v/>
      </c>
      <c r="AC1037" s="172" t="str">
        <f>IF('Cálculos '!AJ1043="","",'Cálculos '!AJ1043)</f>
        <v/>
      </c>
      <c r="AD1037" s="172" t="str">
        <f>IF('Cálculos '!AK1043="","",'Cálculos '!AK1043)</f>
        <v/>
      </c>
      <c r="AE1037" s="172" t="str">
        <f>IF('Cálculos '!AL1043="","",'Cálculos '!AL1043)</f>
        <v/>
      </c>
      <c r="AF1037" s="172" t="str">
        <f>IF('Cálculos '!AM1043="","",'Cálculos '!AM1043)</f>
        <v/>
      </c>
      <c r="AG1037" s="172" t="str">
        <f>IF('Cálculos '!AN1043="","",'Cálculos '!AN1043)</f>
        <v/>
      </c>
      <c r="AH1037" s="172" t="str">
        <f>IF('Cálculos '!AO1043="","",'Cálculos '!AO1043)</f>
        <v/>
      </c>
      <c r="AI1037" s="172" t="str">
        <f>IF('Cálculos '!AP1043="","",'Cálculos '!AP1043)</f>
        <v/>
      </c>
      <c r="AJ1037" s="443" t="str">
        <f>IF('Cálculos '!AQ1043="","",'Cálculos '!AQ1043)</f>
        <v/>
      </c>
      <c r="AK1037" s="446" t="str">
        <f>IF('Cálculos '!D1043="","",AVERAGE(C1037:AJ1037))</f>
        <v/>
      </c>
      <c r="AM1037" s="181">
        <f t="shared" si="613"/>
        <v>1035</v>
      </c>
      <c r="AN1037" s="284" t="str">
        <f t="shared" si="614"/>
        <v/>
      </c>
      <c r="AO1037" s="285" t="str">
        <f t="shared" si="615"/>
        <v/>
      </c>
      <c r="AP1037" s="285" t="str">
        <f t="shared" si="616"/>
        <v/>
      </c>
      <c r="AQ1037" s="285" t="str">
        <f t="shared" si="617"/>
        <v/>
      </c>
      <c r="AR1037" s="182" t="str">
        <f t="shared" si="618"/>
        <v/>
      </c>
      <c r="AS1037" s="182" t="str">
        <f t="shared" si="619"/>
        <v/>
      </c>
      <c r="AT1037" s="182" t="str">
        <f t="shared" si="620"/>
        <v/>
      </c>
      <c r="AU1037" s="182" t="str">
        <f t="shared" si="621"/>
        <v/>
      </c>
      <c r="AV1037" s="182" t="str">
        <f t="shared" si="622"/>
        <v/>
      </c>
      <c r="AW1037" s="182" t="str">
        <f t="shared" si="623"/>
        <v/>
      </c>
      <c r="AX1037" s="182" t="str">
        <f t="shared" si="624"/>
        <v/>
      </c>
      <c r="AY1037" s="182" t="str">
        <f t="shared" si="625"/>
        <v/>
      </c>
      <c r="AZ1037" s="182" t="str">
        <f t="shared" si="626"/>
        <v/>
      </c>
      <c r="BA1037" s="182" t="str">
        <f t="shared" si="627"/>
        <v/>
      </c>
      <c r="BB1037" s="182" t="str">
        <f t="shared" si="628"/>
        <v/>
      </c>
      <c r="BC1037" s="182" t="str">
        <f t="shared" si="629"/>
        <v/>
      </c>
      <c r="BD1037" s="182" t="str">
        <f t="shared" si="630"/>
        <v/>
      </c>
      <c r="BE1037" s="182" t="str">
        <f t="shared" si="631"/>
        <v/>
      </c>
      <c r="BF1037" s="182" t="str">
        <f t="shared" si="632"/>
        <v/>
      </c>
      <c r="BG1037" s="182" t="str">
        <f t="shared" si="633"/>
        <v/>
      </c>
      <c r="BH1037" s="182" t="str">
        <f t="shared" si="634"/>
        <v/>
      </c>
      <c r="BI1037" s="182" t="str">
        <f t="shared" si="635"/>
        <v/>
      </c>
      <c r="BJ1037" s="182" t="str">
        <f t="shared" si="636"/>
        <v/>
      </c>
      <c r="BK1037" s="182" t="str">
        <f t="shared" si="637"/>
        <v/>
      </c>
      <c r="BL1037" s="182" t="str">
        <f t="shared" si="638"/>
        <v/>
      </c>
      <c r="BM1037" s="182" t="str">
        <f t="shared" si="639"/>
        <v/>
      </c>
      <c r="BN1037" s="182" t="str">
        <f t="shared" si="640"/>
        <v/>
      </c>
      <c r="BO1037" s="182" t="str">
        <f t="shared" si="641"/>
        <v/>
      </c>
      <c r="BP1037" s="182" t="str">
        <f t="shared" si="642"/>
        <v/>
      </c>
      <c r="BQ1037" s="182" t="str">
        <f t="shared" si="643"/>
        <v/>
      </c>
      <c r="BR1037" s="182" t="str">
        <f t="shared" si="644"/>
        <v/>
      </c>
      <c r="BS1037" s="182" t="str">
        <f t="shared" si="645"/>
        <v/>
      </c>
      <c r="BT1037" s="182" t="str">
        <f t="shared" si="646"/>
        <v/>
      </c>
      <c r="BU1037" s="183" t="str">
        <f t="shared" si="647"/>
        <v/>
      </c>
      <c r="BV1037" s="184" t="str">
        <f>IF('Cálculos '!C1043="","",AVERAGE(AN1037:BU1037))</f>
        <v/>
      </c>
    </row>
    <row r="1038" spans="2:74" ht="17.25" hidden="1" thickBot="1" x14ac:dyDescent="0.35">
      <c r="B1038" s="165">
        <f t="shared" si="39"/>
        <v>1036</v>
      </c>
      <c r="C1038" s="171" t="str">
        <f>IF('Cálculos '!J1044="","",'Cálculos '!J1044)</f>
        <v/>
      </c>
      <c r="D1038" s="172" t="str">
        <f>IF('Cálculos '!K1044="","",'Cálculos '!K1044)</f>
        <v/>
      </c>
      <c r="E1038" s="172" t="str">
        <f>IF('Cálculos '!L1044="","",'Cálculos '!L1044)</f>
        <v/>
      </c>
      <c r="F1038" s="172" t="str">
        <f>IF('Cálculos '!M1044="","",'Cálculos '!M1044)</f>
        <v/>
      </c>
      <c r="G1038" s="172" t="str">
        <f>IF('Cálculos '!N1044="","",'Cálculos '!N1044)</f>
        <v/>
      </c>
      <c r="H1038" s="172" t="str">
        <f>IF('Cálculos '!O1044="","",'Cálculos '!O1044)</f>
        <v/>
      </c>
      <c r="I1038" s="172" t="str">
        <f>IF('Cálculos '!P1044="","",'Cálculos '!P1044)</f>
        <v/>
      </c>
      <c r="J1038" s="172" t="str">
        <f>IF('Cálculos '!Q1044="","",'Cálculos '!Q1044)</f>
        <v/>
      </c>
      <c r="K1038" s="172" t="str">
        <f>IF('Cálculos '!R1044="","",'Cálculos '!R1044)</f>
        <v/>
      </c>
      <c r="L1038" s="172" t="str">
        <f>IF('Cálculos '!S1044="","",'Cálculos '!S1044)</f>
        <v/>
      </c>
      <c r="M1038" s="172" t="str">
        <f>IF('Cálculos '!T1044="","",'Cálculos '!T1044)</f>
        <v/>
      </c>
      <c r="N1038" s="172" t="str">
        <f>IF('Cálculos '!U1044="","",'Cálculos '!U1044)</f>
        <v/>
      </c>
      <c r="O1038" s="172" t="str">
        <f>IF('Cálculos '!V1044="","",'Cálculos '!V1044)</f>
        <v/>
      </c>
      <c r="P1038" s="172" t="str">
        <f>IF('Cálculos '!W1044="","",'Cálculos '!W1044)</f>
        <v/>
      </c>
      <c r="Q1038" s="172" t="str">
        <f>IF('Cálculos '!X1044="","",'Cálculos '!X1044)</f>
        <v/>
      </c>
      <c r="R1038" s="172" t="str">
        <f>IF('Cálculos '!Y1044="","",'Cálculos '!Y1044)</f>
        <v/>
      </c>
      <c r="S1038" s="172" t="str">
        <f>IF('Cálculos '!Z1044="","",'Cálculos '!Z1044)</f>
        <v/>
      </c>
      <c r="T1038" s="172" t="str">
        <f>IF('Cálculos '!AA1044="","",'Cálculos '!AA1044)</f>
        <v/>
      </c>
      <c r="U1038" s="172" t="str">
        <f>IF('Cálculos '!AB1044="","",'Cálculos '!AB1044)</f>
        <v/>
      </c>
      <c r="V1038" s="172" t="str">
        <f>IF('Cálculos '!AC1044="","",'Cálculos '!AC1044)</f>
        <v/>
      </c>
      <c r="W1038" s="172" t="str">
        <f>IF('Cálculos '!AD1044="","",'Cálculos '!AD1044)</f>
        <v/>
      </c>
      <c r="X1038" s="172" t="str">
        <f>IF('Cálculos '!AE1044="","",'Cálculos '!AE1044)</f>
        <v/>
      </c>
      <c r="Y1038" s="172" t="str">
        <f>IF('Cálculos '!AF1044="","",'Cálculos '!AF1044)</f>
        <v/>
      </c>
      <c r="Z1038" s="172" t="str">
        <f>IF('Cálculos '!AG1044="","",'Cálculos '!AG1044)</f>
        <v/>
      </c>
      <c r="AA1038" s="172" t="str">
        <f>IF('Cálculos '!AH1044="","",'Cálculos '!AH1044)</f>
        <v/>
      </c>
      <c r="AB1038" s="172" t="str">
        <f>IF('Cálculos '!AI1044="","",'Cálculos '!AI1044)</f>
        <v/>
      </c>
      <c r="AC1038" s="172" t="str">
        <f>IF('Cálculos '!AJ1044="","",'Cálculos '!AJ1044)</f>
        <v/>
      </c>
      <c r="AD1038" s="172" t="str">
        <f>IF('Cálculos '!AK1044="","",'Cálculos '!AK1044)</f>
        <v/>
      </c>
      <c r="AE1038" s="172" t="str">
        <f>IF('Cálculos '!AL1044="","",'Cálculos '!AL1044)</f>
        <v/>
      </c>
      <c r="AF1038" s="172" t="str">
        <f>IF('Cálculos '!AM1044="","",'Cálculos '!AM1044)</f>
        <v/>
      </c>
      <c r="AG1038" s="172" t="str">
        <f>IF('Cálculos '!AN1044="","",'Cálculos '!AN1044)</f>
        <v/>
      </c>
      <c r="AH1038" s="172" t="str">
        <f>IF('Cálculos '!AO1044="","",'Cálculos '!AO1044)</f>
        <v/>
      </c>
      <c r="AI1038" s="172" t="str">
        <f>IF('Cálculos '!AP1044="","",'Cálculos '!AP1044)</f>
        <v/>
      </c>
      <c r="AJ1038" s="443" t="str">
        <f>IF('Cálculos '!AQ1044="","",'Cálculos '!AQ1044)</f>
        <v/>
      </c>
      <c r="AK1038" s="446" t="str">
        <f>IF('Cálculos '!D1044="","",AVERAGE(C1038:AJ1038))</f>
        <v/>
      </c>
      <c r="AM1038" s="181">
        <f t="shared" si="613"/>
        <v>1036</v>
      </c>
      <c r="AN1038" s="284" t="str">
        <f t="shared" si="614"/>
        <v/>
      </c>
      <c r="AO1038" s="285" t="str">
        <f t="shared" si="615"/>
        <v/>
      </c>
      <c r="AP1038" s="285" t="str">
        <f t="shared" si="616"/>
        <v/>
      </c>
      <c r="AQ1038" s="285" t="str">
        <f t="shared" si="617"/>
        <v/>
      </c>
      <c r="AR1038" s="182" t="str">
        <f t="shared" si="618"/>
        <v/>
      </c>
      <c r="AS1038" s="182" t="str">
        <f t="shared" si="619"/>
        <v/>
      </c>
      <c r="AT1038" s="182" t="str">
        <f t="shared" si="620"/>
        <v/>
      </c>
      <c r="AU1038" s="182" t="str">
        <f t="shared" si="621"/>
        <v/>
      </c>
      <c r="AV1038" s="182" t="str">
        <f t="shared" si="622"/>
        <v/>
      </c>
      <c r="AW1038" s="182" t="str">
        <f t="shared" si="623"/>
        <v/>
      </c>
      <c r="AX1038" s="182" t="str">
        <f t="shared" si="624"/>
        <v/>
      </c>
      <c r="AY1038" s="182" t="str">
        <f t="shared" si="625"/>
        <v/>
      </c>
      <c r="AZ1038" s="182" t="str">
        <f t="shared" si="626"/>
        <v/>
      </c>
      <c r="BA1038" s="182" t="str">
        <f t="shared" si="627"/>
        <v/>
      </c>
      <c r="BB1038" s="182" t="str">
        <f t="shared" si="628"/>
        <v/>
      </c>
      <c r="BC1038" s="182" t="str">
        <f t="shared" si="629"/>
        <v/>
      </c>
      <c r="BD1038" s="182" t="str">
        <f t="shared" si="630"/>
        <v/>
      </c>
      <c r="BE1038" s="182" t="str">
        <f t="shared" si="631"/>
        <v/>
      </c>
      <c r="BF1038" s="182" t="str">
        <f t="shared" si="632"/>
        <v/>
      </c>
      <c r="BG1038" s="182" t="str">
        <f t="shared" si="633"/>
        <v/>
      </c>
      <c r="BH1038" s="182" t="str">
        <f t="shared" si="634"/>
        <v/>
      </c>
      <c r="BI1038" s="182" t="str">
        <f t="shared" si="635"/>
        <v/>
      </c>
      <c r="BJ1038" s="182" t="str">
        <f t="shared" si="636"/>
        <v/>
      </c>
      <c r="BK1038" s="182" t="str">
        <f t="shared" si="637"/>
        <v/>
      </c>
      <c r="BL1038" s="182" t="str">
        <f t="shared" si="638"/>
        <v/>
      </c>
      <c r="BM1038" s="182" t="str">
        <f t="shared" si="639"/>
        <v/>
      </c>
      <c r="BN1038" s="182" t="str">
        <f t="shared" si="640"/>
        <v/>
      </c>
      <c r="BO1038" s="182" t="str">
        <f t="shared" si="641"/>
        <v/>
      </c>
      <c r="BP1038" s="182" t="str">
        <f t="shared" si="642"/>
        <v/>
      </c>
      <c r="BQ1038" s="182" t="str">
        <f t="shared" si="643"/>
        <v/>
      </c>
      <c r="BR1038" s="182" t="str">
        <f t="shared" si="644"/>
        <v/>
      </c>
      <c r="BS1038" s="182" t="str">
        <f t="shared" si="645"/>
        <v/>
      </c>
      <c r="BT1038" s="182" t="str">
        <f t="shared" si="646"/>
        <v/>
      </c>
      <c r="BU1038" s="183" t="str">
        <f t="shared" si="647"/>
        <v/>
      </c>
      <c r="BV1038" s="184" t="str">
        <f>IF('Cálculos '!C1044="","",AVERAGE(AN1038:BU1038))</f>
        <v/>
      </c>
    </row>
    <row r="1039" spans="2:74" ht="17.25" hidden="1" thickBot="1" x14ac:dyDescent="0.35">
      <c r="B1039" s="165">
        <f t="shared" si="39"/>
        <v>1037</v>
      </c>
      <c r="C1039" s="171" t="str">
        <f>IF('Cálculos '!J1045="","",'Cálculos '!J1045)</f>
        <v/>
      </c>
      <c r="D1039" s="172" t="str">
        <f>IF('Cálculos '!K1045="","",'Cálculos '!K1045)</f>
        <v/>
      </c>
      <c r="E1039" s="172" t="str">
        <f>IF('Cálculos '!L1045="","",'Cálculos '!L1045)</f>
        <v/>
      </c>
      <c r="F1039" s="172" t="str">
        <f>IF('Cálculos '!M1045="","",'Cálculos '!M1045)</f>
        <v/>
      </c>
      <c r="G1039" s="172" t="str">
        <f>IF('Cálculos '!N1045="","",'Cálculos '!N1045)</f>
        <v/>
      </c>
      <c r="H1039" s="172" t="str">
        <f>IF('Cálculos '!O1045="","",'Cálculos '!O1045)</f>
        <v/>
      </c>
      <c r="I1039" s="172" t="str">
        <f>IF('Cálculos '!P1045="","",'Cálculos '!P1045)</f>
        <v/>
      </c>
      <c r="J1039" s="172" t="str">
        <f>IF('Cálculos '!Q1045="","",'Cálculos '!Q1045)</f>
        <v/>
      </c>
      <c r="K1039" s="172" t="str">
        <f>IF('Cálculos '!R1045="","",'Cálculos '!R1045)</f>
        <v/>
      </c>
      <c r="L1039" s="172" t="str">
        <f>IF('Cálculos '!S1045="","",'Cálculos '!S1045)</f>
        <v/>
      </c>
      <c r="M1039" s="172" t="str">
        <f>IF('Cálculos '!T1045="","",'Cálculos '!T1045)</f>
        <v/>
      </c>
      <c r="N1039" s="172" t="str">
        <f>IF('Cálculos '!U1045="","",'Cálculos '!U1045)</f>
        <v/>
      </c>
      <c r="O1039" s="172" t="str">
        <f>IF('Cálculos '!V1045="","",'Cálculos '!V1045)</f>
        <v/>
      </c>
      <c r="P1039" s="172" t="str">
        <f>IF('Cálculos '!W1045="","",'Cálculos '!W1045)</f>
        <v/>
      </c>
      <c r="Q1039" s="172" t="str">
        <f>IF('Cálculos '!X1045="","",'Cálculos '!X1045)</f>
        <v/>
      </c>
      <c r="R1039" s="172" t="str">
        <f>IF('Cálculos '!Y1045="","",'Cálculos '!Y1045)</f>
        <v/>
      </c>
      <c r="S1039" s="172" t="str">
        <f>IF('Cálculos '!Z1045="","",'Cálculos '!Z1045)</f>
        <v/>
      </c>
      <c r="T1039" s="172" t="str">
        <f>IF('Cálculos '!AA1045="","",'Cálculos '!AA1045)</f>
        <v/>
      </c>
      <c r="U1039" s="172" t="str">
        <f>IF('Cálculos '!AB1045="","",'Cálculos '!AB1045)</f>
        <v/>
      </c>
      <c r="V1039" s="172" t="str">
        <f>IF('Cálculos '!AC1045="","",'Cálculos '!AC1045)</f>
        <v/>
      </c>
      <c r="W1039" s="172" t="str">
        <f>IF('Cálculos '!AD1045="","",'Cálculos '!AD1045)</f>
        <v/>
      </c>
      <c r="X1039" s="172" t="str">
        <f>IF('Cálculos '!AE1045="","",'Cálculos '!AE1045)</f>
        <v/>
      </c>
      <c r="Y1039" s="172" t="str">
        <f>IF('Cálculos '!AF1045="","",'Cálculos '!AF1045)</f>
        <v/>
      </c>
      <c r="Z1039" s="172" t="str">
        <f>IF('Cálculos '!AG1045="","",'Cálculos '!AG1045)</f>
        <v/>
      </c>
      <c r="AA1039" s="172" t="str">
        <f>IF('Cálculos '!AH1045="","",'Cálculos '!AH1045)</f>
        <v/>
      </c>
      <c r="AB1039" s="172" t="str">
        <f>IF('Cálculos '!AI1045="","",'Cálculos '!AI1045)</f>
        <v/>
      </c>
      <c r="AC1039" s="172" t="str">
        <f>IF('Cálculos '!AJ1045="","",'Cálculos '!AJ1045)</f>
        <v/>
      </c>
      <c r="AD1039" s="172" t="str">
        <f>IF('Cálculos '!AK1045="","",'Cálculos '!AK1045)</f>
        <v/>
      </c>
      <c r="AE1039" s="172" t="str">
        <f>IF('Cálculos '!AL1045="","",'Cálculos '!AL1045)</f>
        <v/>
      </c>
      <c r="AF1039" s="172" t="str">
        <f>IF('Cálculos '!AM1045="","",'Cálculos '!AM1045)</f>
        <v/>
      </c>
      <c r="AG1039" s="172" t="str">
        <f>IF('Cálculos '!AN1045="","",'Cálculos '!AN1045)</f>
        <v/>
      </c>
      <c r="AH1039" s="172" t="str">
        <f>IF('Cálculos '!AO1045="","",'Cálculos '!AO1045)</f>
        <v/>
      </c>
      <c r="AI1039" s="172" t="str">
        <f>IF('Cálculos '!AP1045="","",'Cálculos '!AP1045)</f>
        <v/>
      </c>
      <c r="AJ1039" s="443" t="str">
        <f>IF('Cálculos '!AQ1045="","",'Cálculos '!AQ1045)</f>
        <v/>
      </c>
      <c r="AK1039" s="446" t="str">
        <f>IF('Cálculos '!D1045="","",AVERAGE(C1039:AJ1039))</f>
        <v/>
      </c>
      <c r="AM1039" s="181">
        <f t="shared" si="613"/>
        <v>1037</v>
      </c>
      <c r="AN1039" s="284" t="str">
        <f t="shared" si="614"/>
        <v/>
      </c>
      <c r="AO1039" s="285" t="str">
        <f t="shared" si="615"/>
        <v/>
      </c>
      <c r="AP1039" s="285" t="str">
        <f t="shared" si="616"/>
        <v/>
      </c>
      <c r="AQ1039" s="285" t="str">
        <f t="shared" si="617"/>
        <v/>
      </c>
      <c r="AR1039" s="182" t="str">
        <f t="shared" si="618"/>
        <v/>
      </c>
      <c r="AS1039" s="182" t="str">
        <f t="shared" si="619"/>
        <v/>
      </c>
      <c r="AT1039" s="182" t="str">
        <f t="shared" si="620"/>
        <v/>
      </c>
      <c r="AU1039" s="182" t="str">
        <f t="shared" si="621"/>
        <v/>
      </c>
      <c r="AV1039" s="182" t="str">
        <f t="shared" si="622"/>
        <v/>
      </c>
      <c r="AW1039" s="182" t="str">
        <f t="shared" si="623"/>
        <v/>
      </c>
      <c r="AX1039" s="182" t="str">
        <f t="shared" si="624"/>
        <v/>
      </c>
      <c r="AY1039" s="182" t="str">
        <f t="shared" si="625"/>
        <v/>
      </c>
      <c r="AZ1039" s="182" t="str">
        <f t="shared" si="626"/>
        <v/>
      </c>
      <c r="BA1039" s="182" t="str">
        <f t="shared" si="627"/>
        <v/>
      </c>
      <c r="BB1039" s="182" t="str">
        <f t="shared" si="628"/>
        <v/>
      </c>
      <c r="BC1039" s="182" t="str">
        <f t="shared" si="629"/>
        <v/>
      </c>
      <c r="BD1039" s="182" t="str">
        <f t="shared" si="630"/>
        <v/>
      </c>
      <c r="BE1039" s="182" t="str">
        <f t="shared" si="631"/>
        <v/>
      </c>
      <c r="BF1039" s="182" t="str">
        <f t="shared" si="632"/>
        <v/>
      </c>
      <c r="BG1039" s="182" t="str">
        <f t="shared" si="633"/>
        <v/>
      </c>
      <c r="BH1039" s="182" t="str">
        <f t="shared" si="634"/>
        <v/>
      </c>
      <c r="BI1039" s="182" t="str">
        <f t="shared" si="635"/>
        <v/>
      </c>
      <c r="BJ1039" s="182" t="str">
        <f t="shared" si="636"/>
        <v/>
      </c>
      <c r="BK1039" s="182" t="str">
        <f t="shared" si="637"/>
        <v/>
      </c>
      <c r="BL1039" s="182" t="str">
        <f t="shared" si="638"/>
        <v/>
      </c>
      <c r="BM1039" s="182" t="str">
        <f t="shared" si="639"/>
        <v/>
      </c>
      <c r="BN1039" s="182" t="str">
        <f t="shared" si="640"/>
        <v/>
      </c>
      <c r="BO1039" s="182" t="str">
        <f t="shared" si="641"/>
        <v/>
      </c>
      <c r="BP1039" s="182" t="str">
        <f t="shared" si="642"/>
        <v/>
      </c>
      <c r="BQ1039" s="182" t="str">
        <f t="shared" si="643"/>
        <v/>
      </c>
      <c r="BR1039" s="182" t="str">
        <f t="shared" si="644"/>
        <v/>
      </c>
      <c r="BS1039" s="182" t="str">
        <f t="shared" si="645"/>
        <v/>
      </c>
      <c r="BT1039" s="182" t="str">
        <f t="shared" si="646"/>
        <v/>
      </c>
      <c r="BU1039" s="183" t="str">
        <f t="shared" si="647"/>
        <v/>
      </c>
      <c r="BV1039" s="184" t="str">
        <f>IF('Cálculos '!C1045="","",AVERAGE(AN1039:BU1039))</f>
        <v/>
      </c>
    </row>
    <row r="1040" spans="2:74" ht="17.25" hidden="1" thickBot="1" x14ac:dyDescent="0.35">
      <c r="B1040" s="165">
        <f t="shared" si="39"/>
        <v>1038</v>
      </c>
      <c r="C1040" s="171" t="str">
        <f>IF('Cálculos '!J1046="","",'Cálculos '!J1046)</f>
        <v/>
      </c>
      <c r="D1040" s="172" t="str">
        <f>IF('Cálculos '!K1046="","",'Cálculos '!K1046)</f>
        <v/>
      </c>
      <c r="E1040" s="172" t="str">
        <f>IF('Cálculos '!L1046="","",'Cálculos '!L1046)</f>
        <v/>
      </c>
      <c r="F1040" s="172" t="str">
        <f>IF('Cálculos '!M1046="","",'Cálculos '!M1046)</f>
        <v/>
      </c>
      <c r="G1040" s="172" t="str">
        <f>IF('Cálculos '!N1046="","",'Cálculos '!N1046)</f>
        <v/>
      </c>
      <c r="H1040" s="172" t="str">
        <f>IF('Cálculos '!O1046="","",'Cálculos '!O1046)</f>
        <v/>
      </c>
      <c r="I1040" s="172" t="str">
        <f>IF('Cálculos '!P1046="","",'Cálculos '!P1046)</f>
        <v/>
      </c>
      <c r="J1040" s="172" t="str">
        <f>IF('Cálculos '!Q1046="","",'Cálculos '!Q1046)</f>
        <v/>
      </c>
      <c r="K1040" s="172" t="str">
        <f>IF('Cálculos '!R1046="","",'Cálculos '!R1046)</f>
        <v/>
      </c>
      <c r="L1040" s="172" t="str">
        <f>IF('Cálculos '!S1046="","",'Cálculos '!S1046)</f>
        <v/>
      </c>
      <c r="M1040" s="172" t="str">
        <f>IF('Cálculos '!T1046="","",'Cálculos '!T1046)</f>
        <v/>
      </c>
      <c r="N1040" s="172" t="str">
        <f>IF('Cálculos '!U1046="","",'Cálculos '!U1046)</f>
        <v/>
      </c>
      <c r="O1040" s="172" t="str">
        <f>IF('Cálculos '!V1046="","",'Cálculos '!V1046)</f>
        <v/>
      </c>
      <c r="P1040" s="172" t="str">
        <f>IF('Cálculos '!W1046="","",'Cálculos '!W1046)</f>
        <v/>
      </c>
      <c r="Q1040" s="172" t="str">
        <f>IF('Cálculos '!X1046="","",'Cálculos '!X1046)</f>
        <v/>
      </c>
      <c r="R1040" s="172" t="str">
        <f>IF('Cálculos '!Y1046="","",'Cálculos '!Y1046)</f>
        <v/>
      </c>
      <c r="S1040" s="172" t="str">
        <f>IF('Cálculos '!Z1046="","",'Cálculos '!Z1046)</f>
        <v/>
      </c>
      <c r="T1040" s="172" t="str">
        <f>IF('Cálculos '!AA1046="","",'Cálculos '!AA1046)</f>
        <v/>
      </c>
      <c r="U1040" s="172" t="str">
        <f>IF('Cálculos '!AB1046="","",'Cálculos '!AB1046)</f>
        <v/>
      </c>
      <c r="V1040" s="172" t="str">
        <f>IF('Cálculos '!AC1046="","",'Cálculos '!AC1046)</f>
        <v/>
      </c>
      <c r="W1040" s="172" t="str">
        <f>IF('Cálculos '!AD1046="","",'Cálculos '!AD1046)</f>
        <v/>
      </c>
      <c r="X1040" s="172" t="str">
        <f>IF('Cálculos '!AE1046="","",'Cálculos '!AE1046)</f>
        <v/>
      </c>
      <c r="Y1040" s="172" t="str">
        <f>IF('Cálculos '!AF1046="","",'Cálculos '!AF1046)</f>
        <v/>
      </c>
      <c r="Z1040" s="172" t="str">
        <f>IF('Cálculos '!AG1046="","",'Cálculos '!AG1046)</f>
        <v/>
      </c>
      <c r="AA1040" s="172" t="str">
        <f>IF('Cálculos '!AH1046="","",'Cálculos '!AH1046)</f>
        <v/>
      </c>
      <c r="AB1040" s="172" t="str">
        <f>IF('Cálculos '!AI1046="","",'Cálculos '!AI1046)</f>
        <v/>
      </c>
      <c r="AC1040" s="172" t="str">
        <f>IF('Cálculos '!AJ1046="","",'Cálculos '!AJ1046)</f>
        <v/>
      </c>
      <c r="AD1040" s="172" t="str">
        <f>IF('Cálculos '!AK1046="","",'Cálculos '!AK1046)</f>
        <v/>
      </c>
      <c r="AE1040" s="172" t="str">
        <f>IF('Cálculos '!AL1046="","",'Cálculos '!AL1046)</f>
        <v/>
      </c>
      <c r="AF1040" s="172" t="str">
        <f>IF('Cálculos '!AM1046="","",'Cálculos '!AM1046)</f>
        <v/>
      </c>
      <c r="AG1040" s="172" t="str">
        <f>IF('Cálculos '!AN1046="","",'Cálculos '!AN1046)</f>
        <v/>
      </c>
      <c r="AH1040" s="172" t="str">
        <f>IF('Cálculos '!AO1046="","",'Cálculos '!AO1046)</f>
        <v/>
      </c>
      <c r="AI1040" s="172" t="str">
        <f>IF('Cálculos '!AP1046="","",'Cálculos '!AP1046)</f>
        <v/>
      </c>
      <c r="AJ1040" s="443" t="str">
        <f>IF('Cálculos '!AQ1046="","",'Cálculos '!AQ1046)</f>
        <v/>
      </c>
      <c r="AK1040" s="446" t="str">
        <f>IF('Cálculos '!D1046="","",AVERAGE(C1040:AJ1040))</f>
        <v/>
      </c>
      <c r="AM1040" s="181">
        <f t="shared" si="613"/>
        <v>1038</v>
      </c>
      <c r="AN1040" s="284" t="str">
        <f t="shared" si="614"/>
        <v/>
      </c>
      <c r="AO1040" s="285" t="str">
        <f t="shared" si="615"/>
        <v/>
      </c>
      <c r="AP1040" s="285" t="str">
        <f t="shared" si="616"/>
        <v/>
      </c>
      <c r="AQ1040" s="285" t="str">
        <f t="shared" si="617"/>
        <v/>
      </c>
      <c r="AR1040" s="182" t="str">
        <f t="shared" si="618"/>
        <v/>
      </c>
      <c r="AS1040" s="182" t="str">
        <f t="shared" si="619"/>
        <v/>
      </c>
      <c r="AT1040" s="182" t="str">
        <f t="shared" si="620"/>
        <v/>
      </c>
      <c r="AU1040" s="182" t="str">
        <f t="shared" si="621"/>
        <v/>
      </c>
      <c r="AV1040" s="182" t="str">
        <f t="shared" si="622"/>
        <v/>
      </c>
      <c r="AW1040" s="182" t="str">
        <f t="shared" si="623"/>
        <v/>
      </c>
      <c r="AX1040" s="182" t="str">
        <f t="shared" si="624"/>
        <v/>
      </c>
      <c r="AY1040" s="182" t="str">
        <f t="shared" si="625"/>
        <v/>
      </c>
      <c r="AZ1040" s="182" t="str">
        <f t="shared" si="626"/>
        <v/>
      </c>
      <c r="BA1040" s="182" t="str">
        <f t="shared" si="627"/>
        <v/>
      </c>
      <c r="BB1040" s="182" t="str">
        <f t="shared" si="628"/>
        <v/>
      </c>
      <c r="BC1040" s="182" t="str">
        <f t="shared" si="629"/>
        <v/>
      </c>
      <c r="BD1040" s="182" t="str">
        <f t="shared" si="630"/>
        <v/>
      </c>
      <c r="BE1040" s="182" t="str">
        <f t="shared" si="631"/>
        <v/>
      </c>
      <c r="BF1040" s="182" t="str">
        <f t="shared" si="632"/>
        <v/>
      </c>
      <c r="BG1040" s="182" t="str">
        <f t="shared" si="633"/>
        <v/>
      </c>
      <c r="BH1040" s="182" t="str">
        <f t="shared" si="634"/>
        <v/>
      </c>
      <c r="BI1040" s="182" t="str">
        <f t="shared" si="635"/>
        <v/>
      </c>
      <c r="BJ1040" s="182" t="str">
        <f t="shared" si="636"/>
        <v/>
      </c>
      <c r="BK1040" s="182" t="str">
        <f t="shared" si="637"/>
        <v/>
      </c>
      <c r="BL1040" s="182" t="str">
        <f t="shared" si="638"/>
        <v/>
      </c>
      <c r="BM1040" s="182" t="str">
        <f t="shared" si="639"/>
        <v/>
      </c>
      <c r="BN1040" s="182" t="str">
        <f t="shared" si="640"/>
        <v/>
      </c>
      <c r="BO1040" s="182" t="str">
        <f t="shared" si="641"/>
        <v/>
      </c>
      <c r="BP1040" s="182" t="str">
        <f t="shared" si="642"/>
        <v/>
      </c>
      <c r="BQ1040" s="182" t="str">
        <f t="shared" si="643"/>
        <v/>
      </c>
      <c r="BR1040" s="182" t="str">
        <f t="shared" si="644"/>
        <v/>
      </c>
      <c r="BS1040" s="182" t="str">
        <f t="shared" si="645"/>
        <v/>
      </c>
      <c r="BT1040" s="182" t="str">
        <f t="shared" si="646"/>
        <v/>
      </c>
      <c r="BU1040" s="183" t="str">
        <f t="shared" si="647"/>
        <v/>
      </c>
      <c r="BV1040" s="184" t="str">
        <f>IF('Cálculos '!C1046="","",AVERAGE(AN1040:BU1040))</f>
        <v/>
      </c>
    </row>
    <row r="1041" spans="2:74" ht="17.25" hidden="1" thickBot="1" x14ac:dyDescent="0.35">
      <c r="B1041" s="165">
        <f t="shared" si="39"/>
        <v>1039</v>
      </c>
      <c r="C1041" s="171" t="str">
        <f>IF('Cálculos '!J1047="","",'Cálculos '!J1047)</f>
        <v/>
      </c>
      <c r="D1041" s="172" t="str">
        <f>IF('Cálculos '!K1047="","",'Cálculos '!K1047)</f>
        <v/>
      </c>
      <c r="E1041" s="172" t="str">
        <f>IF('Cálculos '!L1047="","",'Cálculos '!L1047)</f>
        <v/>
      </c>
      <c r="F1041" s="172" t="str">
        <f>IF('Cálculos '!M1047="","",'Cálculos '!M1047)</f>
        <v/>
      </c>
      <c r="G1041" s="172" t="str">
        <f>IF('Cálculos '!N1047="","",'Cálculos '!N1047)</f>
        <v/>
      </c>
      <c r="H1041" s="172" t="str">
        <f>IF('Cálculos '!O1047="","",'Cálculos '!O1047)</f>
        <v/>
      </c>
      <c r="I1041" s="172" t="str">
        <f>IF('Cálculos '!P1047="","",'Cálculos '!P1047)</f>
        <v/>
      </c>
      <c r="J1041" s="172" t="str">
        <f>IF('Cálculos '!Q1047="","",'Cálculos '!Q1047)</f>
        <v/>
      </c>
      <c r="K1041" s="172" t="str">
        <f>IF('Cálculos '!R1047="","",'Cálculos '!R1047)</f>
        <v/>
      </c>
      <c r="L1041" s="172" t="str">
        <f>IF('Cálculos '!S1047="","",'Cálculos '!S1047)</f>
        <v/>
      </c>
      <c r="M1041" s="172" t="str">
        <f>IF('Cálculos '!T1047="","",'Cálculos '!T1047)</f>
        <v/>
      </c>
      <c r="N1041" s="172" t="str">
        <f>IF('Cálculos '!U1047="","",'Cálculos '!U1047)</f>
        <v/>
      </c>
      <c r="O1041" s="172" t="str">
        <f>IF('Cálculos '!V1047="","",'Cálculos '!V1047)</f>
        <v/>
      </c>
      <c r="P1041" s="172" t="str">
        <f>IF('Cálculos '!W1047="","",'Cálculos '!W1047)</f>
        <v/>
      </c>
      <c r="Q1041" s="172" t="str">
        <f>IF('Cálculos '!X1047="","",'Cálculos '!X1047)</f>
        <v/>
      </c>
      <c r="R1041" s="172" t="str">
        <f>IF('Cálculos '!Y1047="","",'Cálculos '!Y1047)</f>
        <v/>
      </c>
      <c r="S1041" s="172" t="str">
        <f>IF('Cálculos '!Z1047="","",'Cálculos '!Z1047)</f>
        <v/>
      </c>
      <c r="T1041" s="172" t="str">
        <f>IF('Cálculos '!AA1047="","",'Cálculos '!AA1047)</f>
        <v/>
      </c>
      <c r="U1041" s="172" t="str">
        <f>IF('Cálculos '!AB1047="","",'Cálculos '!AB1047)</f>
        <v/>
      </c>
      <c r="V1041" s="172" t="str">
        <f>IF('Cálculos '!AC1047="","",'Cálculos '!AC1047)</f>
        <v/>
      </c>
      <c r="W1041" s="172" t="str">
        <f>IF('Cálculos '!AD1047="","",'Cálculos '!AD1047)</f>
        <v/>
      </c>
      <c r="X1041" s="172" t="str">
        <f>IF('Cálculos '!AE1047="","",'Cálculos '!AE1047)</f>
        <v/>
      </c>
      <c r="Y1041" s="172" t="str">
        <f>IF('Cálculos '!AF1047="","",'Cálculos '!AF1047)</f>
        <v/>
      </c>
      <c r="Z1041" s="172" t="str">
        <f>IF('Cálculos '!AG1047="","",'Cálculos '!AG1047)</f>
        <v/>
      </c>
      <c r="AA1041" s="172" t="str">
        <f>IF('Cálculos '!AH1047="","",'Cálculos '!AH1047)</f>
        <v/>
      </c>
      <c r="AB1041" s="172" t="str">
        <f>IF('Cálculos '!AI1047="","",'Cálculos '!AI1047)</f>
        <v/>
      </c>
      <c r="AC1041" s="172" t="str">
        <f>IF('Cálculos '!AJ1047="","",'Cálculos '!AJ1047)</f>
        <v/>
      </c>
      <c r="AD1041" s="172" t="str">
        <f>IF('Cálculos '!AK1047="","",'Cálculos '!AK1047)</f>
        <v/>
      </c>
      <c r="AE1041" s="172" t="str">
        <f>IF('Cálculos '!AL1047="","",'Cálculos '!AL1047)</f>
        <v/>
      </c>
      <c r="AF1041" s="172" t="str">
        <f>IF('Cálculos '!AM1047="","",'Cálculos '!AM1047)</f>
        <v/>
      </c>
      <c r="AG1041" s="172" t="str">
        <f>IF('Cálculos '!AN1047="","",'Cálculos '!AN1047)</f>
        <v/>
      </c>
      <c r="AH1041" s="172" t="str">
        <f>IF('Cálculos '!AO1047="","",'Cálculos '!AO1047)</f>
        <v/>
      </c>
      <c r="AI1041" s="172" t="str">
        <f>IF('Cálculos '!AP1047="","",'Cálculos '!AP1047)</f>
        <v/>
      </c>
      <c r="AJ1041" s="443" t="str">
        <f>IF('Cálculos '!AQ1047="","",'Cálculos '!AQ1047)</f>
        <v/>
      </c>
      <c r="AK1041" s="446" t="str">
        <f>IF('Cálculos '!D1047="","",AVERAGE(C1041:AJ1041))</f>
        <v/>
      </c>
      <c r="AM1041" s="181">
        <f t="shared" si="613"/>
        <v>1039</v>
      </c>
      <c r="AN1041" s="284" t="str">
        <f t="shared" si="614"/>
        <v/>
      </c>
      <c r="AO1041" s="285" t="str">
        <f t="shared" si="615"/>
        <v/>
      </c>
      <c r="AP1041" s="285" t="str">
        <f t="shared" si="616"/>
        <v/>
      </c>
      <c r="AQ1041" s="285" t="str">
        <f t="shared" si="617"/>
        <v/>
      </c>
      <c r="AR1041" s="182" t="str">
        <f t="shared" si="618"/>
        <v/>
      </c>
      <c r="AS1041" s="182" t="str">
        <f t="shared" si="619"/>
        <v/>
      </c>
      <c r="AT1041" s="182" t="str">
        <f t="shared" si="620"/>
        <v/>
      </c>
      <c r="AU1041" s="182" t="str">
        <f t="shared" si="621"/>
        <v/>
      </c>
      <c r="AV1041" s="182" t="str">
        <f t="shared" si="622"/>
        <v/>
      </c>
      <c r="AW1041" s="182" t="str">
        <f t="shared" si="623"/>
        <v/>
      </c>
      <c r="AX1041" s="182" t="str">
        <f t="shared" si="624"/>
        <v/>
      </c>
      <c r="AY1041" s="182" t="str">
        <f t="shared" si="625"/>
        <v/>
      </c>
      <c r="AZ1041" s="182" t="str">
        <f t="shared" si="626"/>
        <v/>
      </c>
      <c r="BA1041" s="182" t="str">
        <f t="shared" si="627"/>
        <v/>
      </c>
      <c r="BB1041" s="182" t="str">
        <f t="shared" si="628"/>
        <v/>
      </c>
      <c r="BC1041" s="182" t="str">
        <f t="shared" si="629"/>
        <v/>
      </c>
      <c r="BD1041" s="182" t="str">
        <f t="shared" si="630"/>
        <v/>
      </c>
      <c r="BE1041" s="182" t="str">
        <f t="shared" si="631"/>
        <v/>
      </c>
      <c r="BF1041" s="182" t="str">
        <f t="shared" si="632"/>
        <v/>
      </c>
      <c r="BG1041" s="182" t="str">
        <f t="shared" si="633"/>
        <v/>
      </c>
      <c r="BH1041" s="182" t="str">
        <f t="shared" si="634"/>
        <v/>
      </c>
      <c r="BI1041" s="182" t="str">
        <f t="shared" si="635"/>
        <v/>
      </c>
      <c r="BJ1041" s="182" t="str">
        <f t="shared" si="636"/>
        <v/>
      </c>
      <c r="BK1041" s="182" t="str">
        <f t="shared" si="637"/>
        <v/>
      </c>
      <c r="BL1041" s="182" t="str">
        <f t="shared" si="638"/>
        <v/>
      </c>
      <c r="BM1041" s="182" t="str">
        <f t="shared" si="639"/>
        <v/>
      </c>
      <c r="BN1041" s="182" t="str">
        <f t="shared" si="640"/>
        <v/>
      </c>
      <c r="BO1041" s="182" t="str">
        <f t="shared" si="641"/>
        <v/>
      </c>
      <c r="BP1041" s="182" t="str">
        <f t="shared" si="642"/>
        <v/>
      </c>
      <c r="BQ1041" s="182" t="str">
        <f t="shared" si="643"/>
        <v/>
      </c>
      <c r="BR1041" s="182" t="str">
        <f t="shared" si="644"/>
        <v/>
      </c>
      <c r="BS1041" s="182" t="str">
        <f t="shared" si="645"/>
        <v/>
      </c>
      <c r="BT1041" s="182" t="str">
        <f t="shared" si="646"/>
        <v/>
      </c>
      <c r="BU1041" s="183" t="str">
        <f t="shared" si="647"/>
        <v/>
      </c>
      <c r="BV1041" s="184" t="str">
        <f>IF('Cálculos '!C1047="","",AVERAGE(AN1041:BU1041))</f>
        <v/>
      </c>
    </row>
    <row r="1042" spans="2:74" ht="17.25" hidden="1" thickBot="1" x14ac:dyDescent="0.35">
      <c r="B1042" s="165">
        <f t="shared" si="39"/>
        <v>1040</v>
      </c>
      <c r="C1042" s="171" t="str">
        <f>IF('Cálculos '!J1048="","",'Cálculos '!J1048)</f>
        <v/>
      </c>
      <c r="D1042" s="172" t="str">
        <f>IF('Cálculos '!K1048="","",'Cálculos '!K1048)</f>
        <v/>
      </c>
      <c r="E1042" s="172" t="str">
        <f>IF('Cálculos '!L1048="","",'Cálculos '!L1048)</f>
        <v/>
      </c>
      <c r="F1042" s="172" t="str">
        <f>IF('Cálculos '!M1048="","",'Cálculos '!M1048)</f>
        <v/>
      </c>
      <c r="G1042" s="172" t="str">
        <f>IF('Cálculos '!N1048="","",'Cálculos '!N1048)</f>
        <v/>
      </c>
      <c r="H1042" s="172" t="str">
        <f>IF('Cálculos '!O1048="","",'Cálculos '!O1048)</f>
        <v/>
      </c>
      <c r="I1042" s="172" t="str">
        <f>IF('Cálculos '!P1048="","",'Cálculos '!P1048)</f>
        <v/>
      </c>
      <c r="J1042" s="172" t="str">
        <f>IF('Cálculos '!Q1048="","",'Cálculos '!Q1048)</f>
        <v/>
      </c>
      <c r="K1042" s="172" t="str">
        <f>IF('Cálculos '!R1048="","",'Cálculos '!R1048)</f>
        <v/>
      </c>
      <c r="L1042" s="172" t="str">
        <f>IF('Cálculos '!S1048="","",'Cálculos '!S1048)</f>
        <v/>
      </c>
      <c r="M1042" s="172" t="str">
        <f>IF('Cálculos '!T1048="","",'Cálculos '!T1048)</f>
        <v/>
      </c>
      <c r="N1042" s="172" t="str">
        <f>IF('Cálculos '!U1048="","",'Cálculos '!U1048)</f>
        <v/>
      </c>
      <c r="O1042" s="172" t="str">
        <f>IF('Cálculos '!V1048="","",'Cálculos '!V1048)</f>
        <v/>
      </c>
      <c r="P1042" s="172" t="str">
        <f>IF('Cálculos '!W1048="","",'Cálculos '!W1048)</f>
        <v/>
      </c>
      <c r="Q1042" s="172" t="str">
        <f>IF('Cálculos '!X1048="","",'Cálculos '!X1048)</f>
        <v/>
      </c>
      <c r="R1042" s="172" t="str">
        <f>IF('Cálculos '!Y1048="","",'Cálculos '!Y1048)</f>
        <v/>
      </c>
      <c r="S1042" s="172" t="str">
        <f>IF('Cálculos '!Z1048="","",'Cálculos '!Z1048)</f>
        <v/>
      </c>
      <c r="T1042" s="172" t="str">
        <f>IF('Cálculos '!AA1048="","",'Cálculos '!AA1048)</f>
        <v/>
      </c>
      <c r="U1042" s="172" t="str">
        <f>IF('Cálculos '!AB1048="","",'Cálculos '!AB1048)</f>
        <v/>
      </c>
      <c r="V1042" s="172" t="str">
        <f>IF('Cálculos '!AC1048="","",'Cálculos '!AC1048)</f>
        <v/>
      </c>
      <c r="W1042" s="172" t="str">
        <f>IF('Cálculos '!AD1048="","",'Cálculos '!AD1048)</f>
        <v/>
      </c>
      <c r="X1042" s="172" t="str">
        <f>IF('Cálculos '!AE1048="","",'Cálculos '!AE1048)</f>
        <v/>
      </c>
      <c r="Y1042" s="172" t="str">
        <f>IF('Cálculos '!AF1048="","",'Cálculos '!AF1048)</f>
        <v/>
      </c>
      <c r="Z1042" s="172" t="str">
        <f>IF('Cálculos '!AG1048="","",'Cálculos '!AG1048)</f>
        <v/>
      </c>
      <c r="AA1042" s="172" t="str">
        <f>IF('Cálculos '!AH1048="","",'Cálculos '!AH1048)</f>
        <v/>
      </c>
      <c r="AB1042" s="172" t="str">
        <f>IF('Cálculos '!AI1048="","",'Cálculos '!AI1048)</f>
        <v/>
      </c>
      <c r="AC1042" s="172" t="str">
        <f>IF('Cálculos '!AJ1048="","",'Cálculos '!AJ1048)</f>
        <v/>
      </c>
      <c r="AD1042" s="172" t="str">
        <f>IF('Cálculos '!AK1048="","",'Cálculos '!AK1048)</f>
        <v/>
      </c>
      <c r="AE1042" s="172" t="str">
        <f>IF('Cálculos '!AL1048="","",'Cálculos '!AL1048)</f>
        <v/>
      </c>
      <c r="AF1042" s="172" t="str">
        <f>IF('Cálculos '!AM1048="","",'Cálculos '!AM1048)</f>
        <v/>
      </c>
      <c r="AG1042" s="172" t="str">
        <f>IF('Cálculos '!AN1048="","",'Cálculos '!AN1048)</f>
        <v/>
      </c>
      <c r="AH1042" s="172" t="str">
        <f>IF('Cálculos '!AO1048="","",'Cálculos '!AO1048)</f>
        <v/>
      </c>
      <c r="AI1042" s="172" t="str">
        <f>IF('Cálculos '!AP1048="","",'Cálculos '!AP1048)</f>
        <v/>
      </c>
      <c r="AJ1042" s="443" t="str">
        <f>IF('Cálculos '!AQ1048="","",'Cálculos '!AQ1048)</f>
        <v/>
      </c>
      <c r="AK1042" s="446" t="str">
        <f>IF('Cálculos '!D1048="","",AVERAGE(C1042:AJ1042))</f>
        <v/>
      </c>
      <c r="AM1042" s="181">
        <f t="shared" si="613"/>
        <v>1040</v>
      </c>
      <c r="AN1042" s="284" t="str">
        <f t="shared" si="614"/>
        <v/>
      </c>
      <c r="AO1042" s="285" t="str">
        <f t="shared" si="615"/>
        <v/>
      </c>
      <c r="AP1042" s="285" t="str">
        <f t="shared" si="616"/>
        <v/>
      </c>
      <c r="AQ1042" s="285" t="str">
        <f t="shared" si="617"/>
        <v/>
      </c>
      <c r="AR1042" s="182" t="str">
        <f t="shared" si="618"/>
        <v/>
      </c>
      <c r="AS1042" s="182" t="str">
        <f t="shared" si="619"/>
        <v/>
      </c>
      <c r="AT1042" s="182" t="str">
        <f t="shared" si="620"/>
        <v/>
      </c>
      <c r="AU1042" s="182" t="str">
        <f t="shared" si="621"/>
        <v/>
      </c>
      <c r="AV1042" s="182" t="str">
        <f t="shared" si="622"/>
        <v/>
      </c>
      <c r="AW1042" s="182" t="str">
        <f t="shared" si="623"/>
        <v/>
      </c>
      <c r="AX1042" s="182" t="str">
        <f t="shared" si="624"/>
        <v/>
      </c>
      <c r="AY1042" s="182" t="str">
        <f t="shared" si="625"/>
        <v/>
      </c>
      <c r="AZ1042" s="182" t="str">
        <f t="shared" si="626"/>
        <v/>
      </c>
      <c r="BA1042" s="182" t="str">
        <f t="shared" si="627"/>
        <v/>
      </c>
      <c r="BB1042" s="182" t="str">
        <f t="shared" si="628"/>
        <v/>
      </c>
      <c r="BC1042" s="182" t="str">
        <f t="shared" si="629"/>
        <v/>
      </c>
      <c r="BD1042" s="182" t="str">
        <f t="shared" si="630"/>
        <v/>
      </c>
      <c r="BE1042" s="182" t="str">
        <f t="shared" si="631"/>
        <v/>
      </c>
      <c r="BF1042" s="182" t="str">
        <f t="shared" si="632"/>
        <v/>
      </c>
      <c r="BG1042" s="182" t="str">
        <f t="shared" si="633"/>
        <v/>
      </c>
      <c r="BH1042" s="182" t="str">
        <f t="shared" si="634"/>
        <v/>
      </c>
      <c r="BI1042" s="182" t="str">
        <f t="shared" si="635"/>
        <v/>
      </c>
      <c r="BJ1042" s="182" t="str">
        <f t="shared" si="636"/>
        <v/>
      </c>
      <c r="BK1042" s="182" t="str">
        <f t="shared" si="637"/>
        <v/>
      </c>
      <c r="BL1042" s="182" t="str">
        <f t="shared" si="638"/>
        <v/>
      </c>
      <c r="BM1042" s="182" t="str">
        <f t="shared" si="639"/>
        <v/>
      </c>
      <c r="BN1042" s="182" t="str">
        <f t="shared" si="640"/>
        <v/>
      </c>
      <c r="BO1042" s="182" t="str">
        <f t="shared" si="641"/>
        <v/>
      </c>
      <c r="BP1042" s="182" t="str">
        <f t="shared" si="642"/>
        <v/>
      </c>
      <c r="BQ1042" s="182" t="str">
        <f t="shared" si="643"/>
        <v/>
      </c>
      <c r="BR1042" s="182" t="str">
        <f t="shared" si="644"/>
        <v/>
      </c>
      <c r="BS1042" s="182" t="str">
        <f t="shared" si="645"/>
        <v/>
      </c>
      <c r="BT1042" s="182" t="str">
        <f t="shared" si="646"/>
        <v/>
      </c>
      <c r="BU1042" s="183" t="str">
        <f t="shared" si="647"/>
        <v/>
      </c>
      <c r="BV1042" s="184" t="str">
        <f>IF('Cálculos '!C1048="","",AVERAGE(AN1042:BU1042))</f>
        <v/>
      </c>
    </row>
    <row r="1043" spans="2:74" ht="17.25" hidden="1" thickBot="1" x14ac:dyDescent="0.35">
      <c r="B1043" s="165">
        <f t="shared" si="39"/>
        <v>1041</v>
      </c>
      <c r="C1043" s="171" t="str">
        <f>IF('Cálculos '!J1049="","",'Cálculos '!J1049)</f>
        <v/>
      </c>
      <c r="D1043" s="172" t="str">
        <f>IF('Cálculos '!K1049="","",'Cálculos '!K1049)</f>
        <v/>
      </c>
      <c r="E1043" s="172" t="str">
        <f>IF('Cálculos '!L1049="","",'Cálculos '!L1049)</f>
        <v/>
      </c>
      <c r="F1043" s="172" t="str">
        <f>IF('Cálculos '!M1049="","",'Cálculos '!M1049)</f>
        <v/>
      </c>
      <c r="G1043" s="172" t="str">
        <f>IF('Cálculos '!N1049="","",'Cálculos '!N1049)</f>
        <v/>
      </c>
      <c r="H1043" s="172" t="str">
        <f>IF('Cálculos '!O1049="","",'Cálculos '!O1049)</f>
        <v/>
      </c>
      <c r="I1043" s="172" t="str">
        <f>IF('Cálculos '!P1049="","",'Cálculos '!P1049)</f>
        <v/>
      </c>
      <c r="J1043" s="172" t="str">
        <f>IF('Cálculos '!Q1049="","",'Cálculos '!Q1049)</f>
        <v/>
      </c>
      <c r="K1043" s="172" t="str">
        <f>IF('Cálculos '!R1049="","",'Cálculos '!R1049)</f>
        <v/>
      </c>
      <c r="L1043" s="172" t="str">
        <f>IF('Cálculos '!S1049="","",'Cálculos '!S1049)</f>
        <v/>
      </c>
      <c r="M1043" s="172" t="str">
        <f>IF('Cálculos '!T1049="","",'Cálculos '!T1049)</f>
        <v/>
      </c>
      <c r="N1043" s="172" t="str">
        <f>IF('Cálculos '!U1049="","",'Cálculos '!U1049)</f>
        <v/>
      </c>
      <c r="O1043" s="172" t="str">
        <f>IF('Cálculos '!V1049="","",'Cálculos '!V1049)</f>
        <v/>
      </c>
      <c r="P1043" s="172" t="str">
        <f>IF('Cálculos '!W1049="","",'Cálculos '!W1049)</f>
        <v/>
      </c>
      <c r="Q1043" s="172" t="str">
        <f>IF('Cálculos '!X1049="","",'Cálculos '!X1049)</f>
        <v/>
      </c>
      <c r="R1043" s="172" t="str">
        <f>IF('Cálculos '!Y1049="","",'Cálculos '!Y1049)</f>
        <v/>
      </c>
      <c r="S1043" s="172" t="str">
        <f>IF('Cálculos '!Z1049="","",'Cálculos '!Z1049)</f>
        <v/>
      </c>
      <c r="T1043" s="172" t="str">
        <f>IF('Cálculos '!AA1049="","",'Cálculos '!AA1049)</f>
        <v/>
      </c>
      <c r="U1043" s="172" t="str">
        <f>IF('Cálculos '!AB1049="","",'Cálculos '!AB1049)</f>
        <v/>
      </c>
      <c r="V1043" s="172" t="str">
        <f>IF('Cálculos '!AC1049="","",'Cálculos '!AC1049)</f>
        <v/>
      </c>
      <c r="W1043" s="172" t="str">
        <f>IF('Cálculos '!AD1049="","",'Cálculos '!AD1049)</f>
        <v/>
      </c>
      <c r="X1043" s="172" t="str">
        <f>IF('Cálculos '!AE1049="","",'Cálculos '!AE1049)</f>
        <v/>
      </c>
      <c r="Y1043" s="172" t="str">
        <f>IF('Cálculos '!AF1049="","",'Cálculos '!AF1049)</f>
        <v/>
      </c>
      <c r="Z1043" s="172" t="str">
        <f>IF('Cálculos '!AG1049="","",'Cálculos '!AG1049)</f>
        <v/>
      </c>
      <c r="AA1043" s="172" t="str">
        <f>IF('Cálculos '!AH1049="","",'Cálculos '!AH1049)</f>
        <v/>
      </c>
      <c r="AB1043" s="172" t="str">
        <f>IF('Cálculos '!AI1049="","",'Cálculos '!AI1049)</f>
        <v/>
      </c>
      <c r="AC1043" s="172" t="str">
        <f>IF('Cálculos '!AJ1049="","",'Cálculos '!AJ1049)</f>
        <v/>
      </c>
      <c r="AD1043" s="172" t="str">
        <f>IF('Cálculos '!AK1049="","",'Cálculos '!AK1049)</f>
        <v/>
      </c>
      <c r="AE1043" s="172" t="str">
        <f>IF('Cálculos '!AL1049="","",'Cálculos '!AL1049)</f>
        <v/>
      </c>
      <c r="AF1043" s="172" t="str">
        <f>IF('Cálculos '!AM1049="","",'Cálculos '!AM1049)</f>
        <v/>
      </c>
      <c r="AG1043" s="172" t="str">
        <f>IF('Cálculos '!AN1049="","",'Cálculos '!AN1049)</f>
        <v/>
      </c>
      <c r="AH1043" s="172" t="str">
        <f>IF('Cálculos '!AO1049="","",'Cálculos '!AO1049)</f>
        <v/>
      </c>
      <c r="AI1043" s="172" t="str">
        <f>IF('Cálculos '!AP1049="","",'Cálculos '!AP1049)</f>
        <v/>
      </c>
      <c r="AJ1043" s="443" t="str">
        <f>IF('Cálculos '!AQ1049="","",'Cálculos '!AQ1049)</f>
        <v/>
      </c>
      <c r="AK1043" s="446" t="str">
        <f>IF('Cálculos '!D1049="","",AVERAGE(C1043:AJ1043))</f>
        <v/>
      </c>
      <c r="AM1043" s="181">
        <f t="shared" si="613"/>
        <v>1041</v>
      </c>
      <c r="AN1043" s="284" t="str">
        <f t="shared" si="614"/>
        <v/>
      </c>
      <c r="AO1043" s="285" t="str">
        <f t="shared" si="615"/>
        <v/>
      </c>
      <c r="AP1043" s="285" t="str">
        <f t="shared" si="616"/>
        <v/>
      </c>
      <c r="AQ1043" s="285" t="str">
        <f t="shared" si="617"/>
        <v/>
      </c>
      <c r="AR1043" s="182" t="str">
        <f t="shared" si="618"/>
        <v/>
      </c>
      <c r="AS1043" s="182" t="str">
        <f t="shared" si="619"/>
        <v/>
      </c>
      <c r="AT1043" s="182" t="str">
        <f t="shared" si="620"/>
        <v/>
      </c>
      <c r="AU1043" s="182" t="str">
        <f t="shared" si="621"/>
        <v/>
      </c>
      <c r="AV1043" s="182" t="str">
        <f t="shared" si="622"/>
        <v/>
      </c>
      <c r="AW1043" s="182" t="str">
        <f t="shared" si="623"/>
        <v/>
      </c>
      <c r="AX1043" s="182" t="str">
        <f t="shared" si="624"/>
        <v/>
      </c>
      <c r="AY1043" s="182" t="str">
        <f t="shared" si="625"/>
        <v/>
      </c>
      <c r="AZ1043" s="182" t="str">
        <f t="shared" si="626"/>
        <v/>
      </c>
      <c r="BA1043" s="182" t="str">
        <f t="shared" si="627"/>
        <v/>
      </c>
      <c r="BB1043" s="182" t="str">
        <f t="shared" si="628"/>
        <v/>
      </c>
      <c r="BC1043" s="182" t="str">
        <f t="shared" si="629"/>
        <v/>
      </c>
      <c r="BD1043" s="182" t="str">
        <f t="shared" si="630"/>
        <v/>
      </c>
      <c r="BE1043" s="182" t="str">
        <f t="shared" si="631"/>
        <v/>
      </c>
      <c r="BF1043" s="182" t="str">
        <f t="shared" si="632"/>
        <v/>
      </c>
      <c r="BG1043" s="182" t="str">
        <f t="shared" si="633"/>
        <v/>
      </c>
      <c r="BH1043" s="182" t="str">
        <f t="shared" si="634"/>
        <v/>
      </c>
      <c r="BI1043" s="182" t="str">
        <f t="shared" si="635"/>
        <v/>
      </c>
      <c r="BJ1043" s="182" t="str">
        <f t="shared" si="636"/>
        <v/>
      </c>
      <c r="BK1043" s="182" t="str">
        <f t="shared" si="637"/>
        <v/>
      </c>
      <c r="BL1043" s="182" t="str">
        <f t="shared" si="638"/>
        <v/>
      </c>
      <c r="BM1043" s="182" t="str">
        <f t="shared" si="639"/>
        <v/>
      </c>
      <c r="BN1043" s="182" t="str">
        <f t="shared" si="640"/>
        <v/>
      </c>
      <c r="BO1043" s="182" t="str">
        <f t="shared" si="641"/>
        <v/>
      </c>
      <c r="BP1043" s="182" t="str">
        <f t="shared" si="642"/>
        <v/>
      </c>
      <c r="BQ1043" s="182" t="str">
        <f t="shared" si="643"/>
        <v/>
      </c>
      <c r="BR1043" s="182" t="str">
        <f t="shared" si="644"/>
        <v/>
      </c>
      <c r="BS1043" s="182" t="str">
        <f t="shared" si="645"/>
        <v/>
      </c>
      <c r="BT1043" s="182" t="str">
        <f t="shared" si="646"/>
        <v/>
      </c>
      <c r="BU1043" s="183" t="str">
        <f t="shared" si="647"/>
        <v/>
      </c>
      <c r="BV1043" s="184" t="str">
        <f>IF('Cálculos '!C1049="","",AVERAGE(AN1043:BU1043))</f>
        <v/>
      </c>
    </row>
    <row r="1044" spans="2:74" ht="17.25" hidden="1" thickBot="1" x14ac:dyDescent="0.35">
      <c r="B1044" s="165">
        <f t="shared" si="39"/>
        <v>1042</v>
      </c>
      <c r="C1044" s="171" t="str">
        <f>IF('Cálculos '!J1050="","",'Cálculos '!J1050)</f>
        <v/>
      </c>
      <c r="D1044" s="172" t="str">
        <f>IF('Cálculos '!K1050="","",'Cálculos '!K1050)</f>
        <v/>
      </c>
      <c r="E1044" s="172" t="str">
        <f>IF('Cálculos '!L1050="","",'Cálculos '!L1050)</f>
        <v/>
      </c>
      <c r="F1044" s="172" t="str">
        <f>IF('Cálculos '!M1050="","",'Cálculos '!M1050)</f>
        <v/>
      </c>
      <c r="G1044" s="172" t="str">
        <f>IF('Cálculos '!N1050="","",'Cálculos '!N1050)</f>
        <v/>
      </c>
      <c r="H1044" s="172" t="str">
        <f>IF('Cálculos '!O1050="","",'Cálculos '!O1050)</f>
        <v/>
      </c>
      <c r="I1044" s="172" t="str">
        <f>IF('Cálculos '!P1050="","",'Cálculos '!P1050)</f>
        <v/>
      </c>
      <c r="J1044" s="172" t="str">
        <f>IF('Cálculos '!Q1050="","",'Cálculos '!Q1050)</f>
        <v/>
      </c>
      <c r="K1044" s="172" t="str">
        <f>IF('Cálculos '!R1050="","",'Cálculos '!R1050)</f>
        <v/>
      </c>
      <c r="L1044" s="172" t="str">
        <f>IF('Cálculos '!S1050="","",'Cálculos '!S1050)</f>
        <v/>
      </c>
      <c r="M1044" s="172" t="str">
        <f>IF('Cálculos '!T1050="","",'Cálculos '!T1050)</f>
        <v/>
      </c>
      <c r="N1044" s="172" t="str">
        <f>IF('Cálculos '!U1050="","",'Cálculos '!U1050)</f>
        <v/>
      </c>
      <c r="O1044" s="172" t="str">
        <f>IF('Cálculos '!V1050="","",'Cálculos '!V1050)</f>
        <v/>
      </c>
      <c r="P1044" s="172" t="str">
        <f>IF('Cálculos '!W1050="","",'Cálculos '!W1050)</f>
        <v/>
      </c>
      <c r="Q1044" s="172" t="str">
        <f>IF('Cálculos '!X1050="","",'Cálculos '!X1050)</f>
        <v/>
      </c>
      <c r="R1044" s="172" t="str">
        <f>IF('Cálculos '!Y1050="","",'Cálculos '!Y1050)</f>
        <v/>
      </c>
      <c r="S1044" s="172" t="str">
        <f>IF('Cálculos '!Z1050="","",'Cálculos '!Z1050)</f>
        <v/>
      </c>
      <c r="T1044" s="172" t="str">
        <f>IF('Cálculos '!AA1050="","",'Cálculos '!AA1050)</f>
        <v/>
      </c>
      <c r="U1044" s="172" t="str">
        <f>IF('Cálculos '!AB1050="","",'Cálculos '!AB1050)</f>
        <v/>
      </c>
      <c r="V1044" s="172" t="str">
        <f>IF('Cálculos '!AC1050="","",'Cálculos '!AC1050)</f>
        <v/>
      </c>
      <c r="W1044" s="172" t="str">
        <f>IF('Cálculos '!AD1050="","",'Cálculos '!AD1050)</f>
        <v/>
      </c>
      <c r="X1044" s="172" t="str">
        <f>IF('Cálculos '!AE1050="","",'Cálculos '!AE1050)</f>
        <v/>
      </c>
      <c r="Y1044" s="172" t="str">
        <f>IF('Cálculos '!AF1050="","",'Cálculos '!AF1050)</f>
        <v/>
      </c>
      <c r="Z1044" s="172" t="str">
        <f>IF('Cálculos '!AG1050="","",'Cálculos '!AG1050)</f>
        <v/>
      </c>
      <c r="AA1044" s="172" t="str">
        <f>IF('Cálculos '!AH1050="","",'Cálculos '!AH1050)</f>
        <v/>
      </c>
      <c r="AB1044" s="172" t="str">
        <f>IF('Cálculos '!AI1050="","",'Cálculos '!AI1050)</f>
        <v/>
      </c>
      <c r="AC1044" s="172" t="str">
        <f>IF('Cálculos '!AJ1050="","",'Cálculos '!AJ1050)</f>
        <v/>
      </c>
      <c r="AD1044" s="172" t="str">
        <f>IF('Cálculos '!AK1050="","",'Cálculos '!AK1050)</f>
        <v/>
      </c>
      <c r="AE1044" s="172" t="str">
        <f>IF('Cálculos '!AL1050="","",'Cálculos '!AL1050)</f>
        <v/>
      </c>
      <c r="AF1044" s="172" t="str">
        <f>IF('Cálculos '!AM1050="","",'Cálculos '!AM1050)</f>
        <v/>
      </c>
      <c r="AG1044" s="172" t="str">
        <f>IF('Cálculos '!AN1050="","",'Cálculos '!AN1050)</f>
        <v/>
      </c>
      <c r="AH1044" s="172" t="str">
        <f>IF('Cálculos '!AO1050="","",'Cálculos '!AO1050)</f>
        <v/>
      </c>
      <c r="AI1044" s="172" t="str">
        <f>IF('Cálculos '!AP1050="","",'Cálculos '!AP1050)</f>
        <v/>
      </c>
      <c r="AJ1044" s="443" t="str">
        <f>IF('Cálculos '!AQ1050="","",'Cálculos '!AQ1050)</f>
        <v/>
      </c>
      <c r="AK1044" s="446" t="str">
        <f>IF('Cálculos '!D1050="","",AVERAGE(C1044:AJ1044))</f>
        <v/>
      </c>
      <c r="AM1044" s="181">
        <f t="shared" si="613"/>
        <v>1042</v>
      </c>
      <c r="AN1044" s="284" t="str">
        <f t="shared" si="614"/>
        <v/>
      </c>
      <c r="AO1044" s="285" t="str">
        <f t="shared" si="615"/>
        <v/>
      </c>
      <c r="AP1044" s="285" t="str">
        <f t="shared" si="616"/>
        <v/>
      </c>
      <c r="AQ1044" s="285" t="str">
        <f t="shared" si="617"/>
        <v/>
      </c>
      <c r="AR1044" s="182" t="str">
        <f t="shared" si="618"/>
        <v/>
      </c>
      <c r="AS1044" s="182" t="str">
        <f t="shared" si="619"/>
        <v/>
      </c>
      <c r="AT1044" s="182" t="str">
        <f t="shared" si="620"/>
        <v/>
      </c>
      <c r="AU1044" s="182" t="str">
        <f t="shared" si="621"/>
        <v/>
      </c>
      <c r="AV1044" s="182" t="str">
        <f t="shared" si="622"/>
        <v/>
      </c>
      <c r="AW1044" s="182" t="str">
        <f t="shared" si="623"/>
        <v/>
      </c>
      <c r="AX1044" s="182" t="str">
        <f t="shared" si="624"/>
        <v/>
      </c>
      <c r="AY1044" s="182" t="str">
        <f t="shared" si="625"/>
        <v/>
      </c>
      <c r="AZ1044" s="182" t="str">
        <f t="shared" si="626"/>
        <v/>
      </c>
      <c r="BA1044" s="182" t="str">
        <f t="shared" si="627"/>
        <v/>
      </c>
      <c r="BB1044" s="182" t="str">
        <f t="shared" si="628"/>
        <v/>
      </c>
      <c r="BC1044" s="182" t="str">
        <f t="shared" si="629"/>
        <v/>
      </c>
      <c r="BD1044" s="182" t="str">
        <f t="shared" si="630"/>
        <v/>
      </c>
      <c r="BE1044" s="182" t="str">
        <f t="shared" si="631"/>
        <v/>
      </c>
      <c r="BF1044" s="182" t="str">
        <f t="shared" si="632"/>
        <v/>
      </c>
      <c r="BG1044" s="182" t="str">
        <f t="shared" si="633"/>
        <v/>
      </c>
      <c r="BH1044" s="182" t="str">
        <f t="shared" si="634"/>
        <v/>
      </c>
      <c r="BI1044" s="182" t="str">
        <f t="shared" si="635"/>
        <v/>
      </c>
      <c r="BJ1044" s="182" t="str">
        <f t="shared" si="636"/>
        <v/>
      </c>
      <c r="BK1044" s="182" t="str">
        <f t="shared" si="637"/>
        <v/>
      </c>
      <c r="BL1044" s="182" t="str">
        <f t="shared" si="638"/>
        <v/>
      </c>
      <c r="BM1044" s="182" t="str">
        <f t="shared" si="639"/>
        <v/>
      </c>
      <c r="BN1044" s="182" t="str">
        <f t="shared" si="640"/>
        <v/>
      </c>
      <c r="BO1044" s="182" t="str">
        <f t="shared" si="641"/>
        <v/>
      </c>
      <c r="BP1044" s="182" t="str">
        <f t="shared" si="642"/>
        <v/>
      </c>
      <c r="BQ1044" s="182" t="str">
        <f t="shared" si="643"/>
        <v/>
      </c>
      <c r="BR1044" s="182" t="str">
        <f t="shared" si="644"/>
        <v/>
      </c>
      <c r="BS1044" s="182" t="str">
        <f t="shared" si="645"/>
        <v/>
      </c>
      <c r="BT1044" s="182" t="str">
        <f t="shared" si="646"/>
        <v/>
      </c>
      <c r="BU1044" s="183" t="str">
        <f t="shared" si="647"/>
        <v/>
      </c>
      <c r="BV1044" s="184" t="str">
        <f>IF('Cálculos '!C1050="","",AVERAGE(AN1044:BU1044))</f>
        <v/>
      </c>
    </row>
    <row r="1045" spans="2:74" ht="17.25" hidden="1" thickBot="1" x14ac:dyDescent="0.35">
      <c r="B1045" s="165">
        <f t="shared" si="39"/>
        <v>1043</v>
      </c>
      <c r="C1045" s="171" t="str">
        <f>IF('Cálculos '!J1051="","",'Cálculos '!J1051)</f>
        <v/>
      </c>
      <c r="D1045" s="172" t="str">
        <f>IF('Cálculos '!K1051="","",'Cálculos '!K1051)</f>
        <v/>
      </c>
      <c r="E1045" s="172" t="str">
        <f>IF('Cálculos '!L1051="","",'Cálculos '!L1051)</f>
        <v/>
      </c>
      <c r="F1045" s="172" t="str">
        <f>IF('Cálculos '!M1051="","",'Cálculos '!M1051)</f>
        <v/>
      </c>
      <c r="G1045" s="172" t="str">
        <f>IF('Cálculos '!N1051="","",'Cálculos '!N1051)</f>
        <v/>
      </c>
      <c r="H1045" s="172" t="str">
        <f>IF('Cálculos '!O1051="","",'Cálculos '!O1051)</f>
        <v/>
      </c>
      <c r="I1045" s="172" t="str">
        <f>IF('Cálculos '!P1051="","",'Cálculos '!P1051)</f>
        <v/>
      </c>
      <c r="J1045" s="172" t="str">
        <f>IF('Cálculos '!Q1051="","",'Cálculos '!Q1051)</f>
        <v/>
      </c>
      <c r="K1045" s="172" t="str">
        <f>IF('Cálculos '!R1051="","",'Cálculos '!R1051)</f>
        <v/>
      </c>
      <c r="L1045" s="172" t="str">
        <f>IF('Cálculos '!S1051="","",'Cálculos '!S1051)</f>
        <v/>
      </c>
      <c r="M1045" s="172" t="str">
        <f>IF('Cálculos '!T1051="","",'Cálculos '!T1051)</f>
        <v/>
      </c>
      <c r="N1045" s="172" t="str">
        <f>IF('Cálculos '!U1051="","",'Cálculos '!U1051)</f>
        <v/>
      </c>
      <c r="O1045" s="172" t="str">
        <f>IF('Cálculos '!V1051="","",'Cálculos '!V1051)</f>
        <v/>
      </c>
      <c r="P1045" s="172" t="str">
        <f>IF('Cálculos '!W1051="","",'Cálculos '!W1051)</f>
        <v/>
      </c>
      <c r="Q1045" s="172" t="str">
        <f>IF('Cálculos '!X1051="","",'Cálculos '!X1051)</f>
        <v/>
      </c>
      <c r="R1045" s="172" t="str">
        <f>IF('Cálculos '!Y1051="","",'Cálculos '!Y1051)</f>
        <v/>
      </c>
      <c r="S1045" s="172" t="str">
        <f>IF('Cálculos '!Z1051="","",'Cálculos '!Z1051)</f>
        <v/>
      </c>
      <c r="T1045" s="172" t="str">
        <f>IF('Cálculos '!AA1051="","",'Cálculos '!AA1051)</f>
        <v/>
      </c>
      <c r="U1045" s="172" t="str">
        <f>IF('Cálculos '!AB1051="","",'Cálculos '!AB1051)</f>
        <v/>
      </c>
      <c r="V1045" s="172" t="str">
        <f>IF('Cálculos '!AC1051="","",'Cálculos '!AC1051)</f>
        <v/>
      </c>
      <c r="W1045" s="172" t="str">
        <f>IF('Cálculos '!AD1051="","",'Cálculos '!AD1051)</f>
        <v/>
      </c>
      <c r="X1045" s="172" t="str">
        <f>IF('Cálculos '!AE1051="","",'Cálculos '!AE1051)</f>
        <v/>
      </c>
      <c r="Y1045" s="172" t="str">
        <f>IF('Cálculos '!AF1051="","",'Cálculos '!AF1051)</f>
        <v/>
      </c>
      <c r="Z1045" s="172" t="str">
        <f>IF('Cálculos '!AG1051="","",'Cálculos '!AG1051)</f>
        <v/>
      </c>
      <c r="AA1045" s="172" t="str">
        <f>IF('Cálculos '!AH1051="","",'Cálculos '!AH1051)</f>
        <v/>
      </c>
      <c r="AB1045" s="172" t="str">
        <f>IF('Cálculos '!AI1051="","",'Cálculos '!AI1051)</f>
        <v/>
      </c>
      <c r="AC1045" s="172" t="str">
        <f>IF('Cálculos '!AJ1051="","",'Cálculos '!AJ1051)</f>
        <v/>
      </c>
      <c r="AD1045" s="172" t="str">
        <f>IF('Cálculos '!AK1051="","",'Cálculos '!AK1051)</f>
        <v/>
      </c>
      <c r="AE1045" s="172" t="str">
        <f>IF('Cálculos '!AL1051="","",'Cálculos '!AL1051)</f>
        <v/>
      </c>
      <c r="AF1045" s="172" t="str">
        <f>IF('Cálculos '!AM1051="","",'Cálculos '!AM1051)</f>
        <v/>
      </c>
      <c r="AG1045" s="172" t="str">
        <f>IF('Cálculos '!AN1051="","",'Cálculos '!AN1051)</f>
        <v/>
      </c>
      <c r="AH1045" s="172" t="str">
        <f>IF('Cálculos '!AO1051="","",'Cálculos '!AO1051)</f>
        <v/>
      </c>
      <c r="AI1045" s="172" t="str">
        <f>IF('Cálculos '!AP1051="","",'Cálculos '!AP1051)</f>
        <v/>
      </c>
      <c r="AJ1045" s="443" t="str">
        <f>IF('Cálculos '!AQ1051="","",'Cálculos '!AQ1051)</f>
        <v/>
      </c>
      <c r="AK1045" s="446" t="str">
        <f>IF('Cálculos '!D1051="","",AVERAGE(C1045:AJ1045))</f>
        <v/>
      </c>
      <c r="AM1045" s="181">
        <f t="shared" si="613"/>
        <v>1043</v>
      </c>
      <c r="AN1045" s="284" t="str">
        <f t="shared" si="614"/>
        <v/>
      </c>
      <c r="AO1045" s="285" t="str">
        <f t="shared" si="615"/>
        <v/>
      </c>
      <c r="AP1045" s="285" t="str">
        <f t="shared" si="616"/>
        <v/>
      </c>
      <c r="AQ1045" s="285" t="str">
        <f t="shared" si="617"/>
        <v/>
      </c>
      <c r="AR1045" s="182" t="str">
        <f t="shared" si="618"/>
        <v/>
      </c>
      <c r="AS1045" s="182" t="str">
        <f t="shared" si="619"/>
        <v/>
      </c>
      <c r="AT1045" s="182" t="str">
        <f t="shared" si="620"/>
        <v/>
      </c>
      <c r="AU1045" s="182" t="str">
        <f t="shared" si="621"/>
        <v/>
      </c>
      <c r="AV1045" s="182" t="str">
        <f t="shared" si="622"/>
        <v/>
      </c>
      <c r="AW1045" s="182" t="str">
        <f t="shared" si="623"/>
        <v/>
      </c>
      <c r="AX1045" s="182" t="str">
        <f t="shared" si="624"/>
        <v/>
      </c>
      <c r="AY1045" s="182" t="str">
        <f t="shared" si="625"/>
        <v/>
      </c>
      <c r="AZ1045" s="182" t="str">
        <f t="shared" si="626"/>
        <v/>
      </c>
      <c r="BA1045" s="182" t="str">
        <f t="shared" si="627"/>
        <v/>
      </c>
      <c r="BB1045" s="182" t="str">
        <f t="shared" si="628"/>
        <v/>
      </c>
      <c r="BC1045" s="182" t="str">
        <f t="shared" si="629"/>
        <v/>
      </c>
      <c r="BD1045" s="182" t="str">
        <f t="shared" si="630"/>
        <v/>
      </c>
      <c r="BE1045" s="182" t="str">
        <f t="shared" si="631"/>
        <v/>
      </c>
      <c r="BF1045" s="182" t="str">
        <f t="shared" si="632"/>
        <v/>
      </c>
      <c r="BG1045" s="182" t="str">
        <f t="shared" si="633"/>
        <v/>
      </c>
      <c r="BH1045" s="182" t="str">
        <f t="shared" si="634"/>
        <v/>
      </c>
      <c r="BI1045" s="182" t="str">
        <f t="shared" si="635"/>
        <v/>
      </c>
      <c r="BJ1045" s="182" t="str">
        <f t="shared" si="636"/>
        <v/>
      </c>
      <c r="BK1045" s="182" t="str">
        <f t="shared" si="637"/>
        <v/>
      </c>
      <c r="BL1045" s="182" t="str">
        <f t="shared" si="638"/>
        <v/>
      </c>
      <c r="BM1045" s="182" t="str">
        <f t="shared" si="639"/>
        <v/>
      </c>
      <c r="BN1045" s="182" t="str">
        <f t="shared" si="640"/>
        <v/>
      </c>
      <c r="BO1045" s="182" t="str">
        <f t="shared" si="641"/>
        <v/>
      </c>
      <c r="BP1045" s="182" t="str">
        <f t="shared" si="642"/>
        <v/>
      </c>
      <c r="BQ1045" s="182" t="str">
        <f t="shared" si="643"/>
        <v/>
      </c>
      <c r="BR1045" s="182" t="str">
        <f t="shared" si="644"/>
        <v/>
      </c>
      <c r="BS1045" s="182" t="str">
        <f t="shared" si="645"/>
        <v/>
      </c>
      <c r="BT1045" s="182" t="str">
        <f t="shared" si="646"/>
        <v/>
      </c>
      <c r="BU1045" s="183" t="str">
        <f t="shared" si="647"/>
        <v/>
      </c>
      <c r="BV1045" s="184" t="str">
        <f>IF('Cálculos '!C1051="","",AVERAGE(AN1045:BU1045))</f>
        <v/>
      </c>
    </row>
    <row r="1046" spans="2:74" ht="17.25" hidden="1" thickBot="1" x14ac:dyDescent="0.35">
      <c r="B1046" s="165">
        <f t="shared" si="39"/>
        <v>1044</v>
      </c>
      <c r="C1046" s="171" t="str">
        <f>IF('Cálculos '!J1052="","",'Cálculos '!J1052)</f>
        <v/>
      </c>
      <c r="D1046" s="172" t="str">
        <f>IF('Cálculos '!K1052="","",'Cálculos '!K1052)</f>
        <v/>
      </c>
      <c r="E1046" s="172" t="str">
        <f>IF('Cálculos '!L1052="","",'Cálculos '!L1052)</f>
        <v/>
      </c>
      <c r="F1046" s="172" t="str">
        <f>IF('Cálculos '!M1052="","",'Cálculos '!M1052)</f>
        <v/>
      </c>
      <c r="G1046" s="172" t="str">
        <f>IF('Cálculos '!N1052="","",'Cálculos '!N1052)</f>
        <v/>
      </c>
      <c r="H1046" s="172" t="str">
        <f>IF('Cálculos '!O1052="","",'Cálculos '!O1052)</f>
        <v/>
      </c>
      <c r="I1046" s="172" t="str">
        <f>IF('Cálculos '!P1052="","",'Cálculos '!P1052)</f>
        <v/>
      </c>
      <c r="J1046" s="172" t="str">
        <f>IF('Cálculos '!Q1052="","",'Cálculos '!Q1052)</f>
        <v/>
      </c>
      <c r="K1046" s="172" t="str">
        <f>IF('Cálculos '!R1052="","",'Cálculos '!R1052)</f>
        <v/>
      </c>
      <c r="L1046" s="172" t="str">
        <f>IF('Cálculos '!S1052="","",'Cálculos '!S1052)</f>
        <v/>
      </c>
      <c r="M1046" s="172" t="str">
        <f>IF('Cálculos '!T1052="","",'Cálculos '!T1052)</f>
        <v/>
      </c>
      <c r="N1046" s="172" t="str">
        <f>IF('Cálculos '!U1052="","",'Cálculos '!U1052)</f>
        <v/>
      </c>
      <c r="O1046" s="172" t="str">
        <f>IF('Cálculos '!V1052="","",'Cálculos '!V1052)</f>
        <v/>
      </c>
      <c r="P1046" s="172" t="str">
        <f>IF('Cálculos '!W1052="","",'Cálculos '!W1052)</f>
        <v/>
      </c>
      <c r="Q1046" s="172" t="str">
        <f>IF('Cálculos '!X1052="","",'Cálculos '!X1052)</f>
        <v/>
      </c>
      <c r="R1046" s="172" t="str">
        <f>IF('Cálculos '!Y1052="","",'Cálculos '!Y1052)</f>
        <v/>
      </c>
      <c r="S1046" s="172" t="str">
        <f>IF('Cálculos '!Z1052="","",'Cálculos '!Z1052)</f>
        <v/>
      </c>
      <c r="T1046" s="172" t="str">
        <f>IF('Cálculos '!AA1052="","",'Cálculos '!AA1052)</f>
        <v/>
      </c>
      <c r="U1046" s="172" t="str">
        <f>IF('Cálculos '!AB1052="","",'Cálculos '!AB1052)</f>
        <v/>
      </c>
      <c r="V1046" s="172" t="str">
        <f>IF('Cálculos '!AC1052="","",'Cálculos '!AC1052)</f>
        <v/>
      </c>
      <c r="W1046" s="172" t="str">
        <f>IF('Cálculos '!AD1052="","",'Cálculos '!AD1052)</f>
        <v/>
      </c>
      <c r="X1046" s="172" t="str">
        <f>IF('Cálculos '!AE1052="","",'Cálculos '!AE1052)</f>
        <v/>
      </c>
      <c r="Y1046" s="172" t="str">
        <f>IF('Cálculos '!AF1052="","",'Cálculos '!AF1052)</f>
        <v/>
      </c>
      <c r="Z1046" s="172" t="str">
        <f>IF('Cálculos '!AG1052="","",'Cálculos '!AG1052)</f>
        <v/>
      </c>
      <c r="AA1046" s="172" t="str">
        <f>IF('Cálculos '!AH1052="","",'Cálculos '!AH1052)</f>
        <v/>
      </c>
      <c r="AB1046" s="172" t="str">
        <f>IF('Cálculos '!AI1052="","",'Cálculos '!AI1052)</f>
        <v/>
      </c>
      <c r="AC1046" s="172" t="str">
        <f>IF('Cálculos '!AJ1052="","",'Cálculos '!AJ1052)</f>
        <v/>
      </c>
      <c r="AD1046" s="172" t="str">
        <f>IF('Cálculos '!AK1052="","",'Cálculos '!AK1052)</f>
        <v/>
      </c>
      <c r="AE1046" s="172" t="str">
        <f>IF('Cálculos '!AL1052="","",'Cálculos '!AL1052)</f>
        <v/>
      </c>
      <c r="AF1046" s="172" t="str">
        <f>IF('Cálculos '!AM1052="","",'Cálculos '!AM1052)</f>
        <v/>
      </c>
      <c r="AG1046" s="172" t="str">
        <f>IF('Cálculos '!AN1052="","",'Cálculos '!AN1052)</f>
        <v/>
      </c>
      <c r="AH1046" s="172" t="str">
        <f>IF('Cálculos '!AO1052="","",'Cálculos '!AO1052)</f>
        <v/>
      </c>
      <c r="AI1046" s="172" t="str">
        <f>IF('Cálculos '!AP1052="","",'Cálculos '!AP1052)</f>
        <v/>
      </c>
      <c r="AJ1046" s="443" t="str">
        <f>IF('Cálculos '!AQ1052="","",'Cálculos '!AQ1052)</f>
        <v/>
      </c>
      <c r="AK1046" s="446" t="str">
        <f>IF('Cálculos '!D1052="","",AVERAGE(C1046:AJ1046))</f>
        <v/>
      </c>
      <c r="AM1046" s="181">
        <f t="shared" si="613"/>
        <v>1044</v>
      </c>
      <c r="AN1046" s="284" t="str">
        <f t="shared" si="614"/>
        <v/>
      </c>
      <c r="AO1046" s="285" t="str">
        <f t="shared" si="615"/>
        <v/>
      </c>
      <c r="AP1046" s="285" t="str">
        <f t="shared" si="616"/>
        <v/>
      </c>
      <c r="AQ1046" s="285" t="str">
        <f t="shared" si="617"/>
        <v/>
      </c>
      <c r="AR1046" s="182" t="str">
        <f t="shared" si="618"/>
        <v/>
      </c>
      <c r="AS1046" s="182" t="str">
        <f t="shared" si="619"/>
        <v/>
      </c>
      <c r="AT1046" s="182" t="str">
        <f t="shared" si="620"/>
        <v/>
      </c>
      <c r="AU1046" s="182" t="str">
        <f t="shared" si="621"/>
        <v/>
      </c>
      <c r="AV1046" s="182" t="str">
        <f t="shared" si="622"/>
        <v/>
      </c>
      <c r="AW1046" s="182" t="str">
        <f t="shared" si="623"/>
        <v/>
      </c>
      <c r="AX1046" s="182" t="str">
        <f t="shared" si="624"/>
        <v/>
      </c>
      <c r="AY1046" s="182" t="str">
        <f t="shared" si="625"/>
        <v/>
      </c>
      <c r="AZ1046" s="182" t="str">
        <f t="shared" si="626"/>
        <v/>
      </c>
      <c r="BA1046" s="182" t="str">
        <f t="shared" si="627"/>
        <v/>
      </c>
      <c r="BB1046" s="182" t="str">
        <f t="shared" si="628"/>
        <v/>
      </c>
      <c r="BC1046" s="182" t="str">
        <f t="shared" si="629"/>
        <v/>
      </c>
      <c r="BD1046" s="182" t="str">
        <f t="shared" si="630"/>
        <v/>
      </c>
      <c r="BE1046" s="182" t="str">
        <f t="shared" si="631"/>
        <v/>
      </c>
      <c r="BF1046" s="182" t="str">
        <f t="shared" si="632"/>
        <v/>
      </c>
      <c r="BG1046" s="182" t="str">
        <f t="shared" si="633"/>
        <v/>
      </c>
      <c r="BH1046" s="182" t="str">
        <f t="shared" si="634"/>
        <v/>
      </c>
      <c r="BI1046" s="182" t="str">
        <f t="shared" si="635"/>
        <v/>
      </c>
      <c r="BJ1046" s="182" t="str">
        <f t="shared" si="636"/>
        <v/>
      </c>
      <c r="BK1046" s="182" t="str">
        <f t="shared" si="637"/>
        <v/>
      </c>
      <c r="BL1046" s="182" t="str">
        <f t="shared" si="638"/>
        <v/>
      </c>
      <c r="BM1046" s="182" t="str">
        <f t="shared" si="639"/>
        <v/>
      </c>
      <c r="BN1046" s="182" t="str">
        <f t="shared" si="640"/>
        <v/>
      </c>
      <c r="BO1046" s="182" t="str">
        <f t="shared" si="641"/>
        <v/>
      </c>
      <c r="BP1046" s="182" t="str">
        <f t="shared" si="642"/>
        <v/>
      </c>
      <c r="BQ1046" s="182" t="str">
        <f t="shared" si="643"/>
        <v/>
      </c>
      <c r="BR1046" s="182" t="str">
        <f t="shared" si="644"/>
        <v/>
      </c>
      <c r="BS1046" s="182" t="str">
        <f t="shared" si="645"/>
        <v/>
      </c>
      <c r="BT1046" s="182" t="str">
        <f t="shared" si="646"/>
        <v/>
      </c>
      <c r="BU1046" s="183" t="str">
        <f t="shared" si="647"/>
        <v/>
      </c>
      <c r="BV1046" s="184" t="str">
        <f>IF('Cálculos '!C1052="","",AVERAGE(AN1046:BU1046))</f>
        <v/>
      </c>
    </row>
    <row r="1047" spans="2:74" ht="17.25" hidden="1" thickBot="1" x14ac:dyDescent="0.35">
      <c r="B1047" s="165">
        <f t="shared" si="39"/>
        <v>1045</v>
      </c>
      <c r="C1047" s="171" t="str">
        <f>IF('Cálculos '!J1053="","",'Cálculos '!J1053)</f>
        <v/>
      </c>
      <c r="D1047" s="172" t="str">
        <f>IF('Cálculos '!K1053="","",'Cálculos '!K1053)</f>
        <v/>
      </c>
      <c r="E1047" s="172" t="str">
        <f>IF('Cálculos '!L1053="","",'Cálculos '!L1053)</f>
        <v/>
      </c>
      <c r="F1047" s="172" t="str">
        <f>IF('Cálculos '!M1053="","",'Cálculos '!M1053)</f>
        <v/>
      </c>
      <c r="G1047" s="172" t="str">
        <f>IF('Cálculos '!N1053="","",'Cálculos '!N1053)</f>
        <v/>
      </c>
      <c r="H1047" s="172" t="str">
        <f>IF('Cálculos '!O1053="","",'Cálculos '!O1053)</f>
        <v/>
      </c>
      <c r="I1047" s="172" t="str">
        <f>IF('Cálculos '!P1053="","",'Cálculos '!P1053)</f>
        <v/>
      </c>
      <c r="J1047" s="172" t="str">
        <f>IF('Cálculos '!Q1053="","",'Cálculos '!Q1053)</f>
        <v/>
      </c>
      <c r="K1047" s="172" t="str">
        <f>IF('Cálculos '!R1053="","",'Cálculos '!R1053)</f>
        <v/>
      </c>
      <c r="L1047" s="172" t="str">
        <f>IF('Cálculos '!S1053="","",'Cálculos '!S1053)</f>
        <v/>
      </c>
      <c r="M1047" s="172" t="str">
        <f>IF('Cálculos '!T1053="","",'Cálculos '!T1053)</f>
        <v/>
      </c>
      <c r="N1047" s="172" t="str">
        <f>IF('Cálculos '!U1053="","",'Cálculos '!U1053)</f>
        <v/>
      </c>
      <c r="O1047" s="172" t="str">
        <f>IF('Cálculos '!V1053="","",'Cálculos '!V1053)</f>
        <v/>
      </c>
      <c r="P1047" s="172" t="str">
        <f>IF('Cálculos '!W1053="","",'Cálculos '!W1053)</f>
        <v/>
      </c>
      <c r="Q1047" s="172" t="str">
        <f>IF('Cálculos '!X1053="","",'Cálculos '!X1053)</f>
        <v/>
      </c>
      <c r="R1047" s="172" t="str">
        <f>IF('Cálculos '!Y1053="","",'Cálculos '!Y1053)</f>
        <v/>
      </c>
      <c r="S1047" s="172" t="str">
        <f>IF('Cálculos '!Z1053="","",'Cálculos '!Z1053)</f>
        <v/>
      </c>
      <c r="T1047" s="172" t="str">
        <f>IF('Cálculos '!AA1053="","",'Cálculos '!AA1053)</f>
        <v/>
      </c>
      <c r="U1047" s="172" t="str">
        <f>IF('Cálculos '!AB1053="","",'Cálculos '!AB1053)</f>
        <v/>
      </c>
      <c r="V1047" s="172" t="str">
        <f>IF('Cálculos '!AC1053="","",'Cálculos '!AC1053)</f>
        <v/>
      </c>
      <c r="W1047" s="172" t="str">
        <f>IF('Cálculos '!AD1053="","",'Cálculos '!AD1053)</f>
        <v/>
      </c>
      <c r="X1047" s="172" t="str">
        <f>IF('Cálculos '!AE1053="","",'Cálculos '!AE1053)</f>
        <v/>
      </c>
      <c r="Y1047" s="172" t="str">
        <f>IF('Cálculos '!AF1053="","",'Cálculos '!AF1053)</f>
        <v/>
      </c>
      <c r="Z1047" s="172" t="str">
        <f>IF('Cálculos '!AG1053="","",'Cálculos '!AG1053)</f>
        <v/>
      </c>
      <c r="AA1047" s="172" t="str">
        <f>IF('Cálculos '!AH1053="","",'Cálculos '!AH1053)</f>
        <v/>
      </c>
      <c r="AB1047" s="172" t="str">
        <f>IF('Cálculos '!AI1053="","",'Cálculos '!AI1053)</f>
        <v/>
      </c>
      <c r="AC1047" s="172" t="str">
        <f>IF('Cálculos '!AJ1053="","",'Cálculos '!AJ1053)</f>
        <v/>
      </c>
      <c r="AD1047" s="172" t="str">
        <f>IF('Cálculos '!AK1053="","",'Cálculos '!AK1053)</f>
        <v/>
      </c>
      <c r="AE1047" s="172" t="str">
        <f>IF('Cálculos '!AL1053="","",'Cálculos '!AL1053)</f>
        <v/>
      </c>
      <c r="AF1047" s="172" t="str">
        <f>IF('Cálculos '!AM1053="","",'Cálculos '!AM1053)</f>
        <v/>
      </c>
      <c r="AG1047" s="172" t="str">
        <f>IF('Cálculos '!AN1053="","",'Cálculos '!AN1053)</f>
        <v/>
      </c>
      <c r="AH1047" s="172" t="str">
        <f>IF('Cálculos '!AO1053="","",'Cálculos '!AO1053)</f>
        <v/>
      </c>
      <c r="AI1047" s="172" t="str">
        <f>IF('Cálculos '!AP1053="","",'Cálculos '!AP1053)</f>
        <v/>
      </c>
      <c r="AJ1047" s="443" t="str">
        <f>IF('Cálculos '!AQ1053="","",'Cálculos '!AQ1053)</f>
        <v/>
      </c>
      <c r="AK1047" s="446" t="str">
        <f>IF('Cálculos '!D1053="","",AVERAGE(C1047:AJ1047))</f>
        <v/>
      </c>
      <c r="AM1047" s="181">
        <f t="shared" si="613"/>
        <v>1045</v>
      </c>
      <c r="AN1047" s="284" t="str">
        <f t="shared" si="614"/>
        <v/>
      </c>
      <c r="AO1047" s="285" t="str">
        <f t="shared" si="615"/>
        <v/>
      </c>
      <c r="AP1047" s="285" t="str">
        <f t="shared" si="616"/>
        <v/>
      </c>
      <c r="AQ1047" s="285" t="str">
        <f t="shared" si="617"/>
        <v/>
      </c>
      <c r="AR1047" s="182" t="str">
        <f t="shared" si="618"/>
        <v/>
      </c>
      <c r="AS1047" s="182" t="str">
        <f t="shared" si="619"/>
        <v/>
      </c>
      <c r="AT1047" s="182" t="str">
        <f t="shared" si="620"/>
        <v/>
      </c>
      <c r="AU1047" s="182" t="str">
        <f t="shared" si="621"/>
        <v/>
      </c>
      <c r="AV1047" s="182" t="str">
        <f t="shared" si="622"/>
        <v/>
      </c>
      <c r="AW1047" s="182" t="str">
        <f t="shared" si="623"/>
        <v/>
      </c>
      <c r="AX1047" s="182" t="str">
        <f t="shared" si="624"/>
        <v/>
      </c>
      <c r="AY1047" s="182" t="str">
        <f t="shared" si="625"/>
        <v/>
      </c>
      <c r="AZ1047" s="182" t="str">
        <f t="shared" si="626"/>
        <v/>
      </c>
      <c r="BA1047" s="182" t="str">
        <f t="shared" si="627"/>
        <v/>
      </c>
      <c r="BB1047" s="182" t="str">
        <f t="shared" si="628"/>
        <v/>
      </c>
      <c r="BC1047" s="182" t="str">
        <f t="shared" si="629"/>
        <v/>
      </c>
      <c r="BD1047" s="182" t="str">
        <f t="shared" si="630"/>
        <v/>
      </c>
      <c r="BE1047" s="182" t="str">
        <f t="shared" si="631"/>
        <v/>
      </c>
      <c r="BF1047" s="182" t="str">
        <f t="shared" si="632"/>
        <v/>
      </c>
      <c r="BG1047" s="182" t="str">
        <f t="shared" si="633"/>
        <v/>
      </c>
      <c r="BH1047" s="182" t="str">
        <f t="shared" si="634"/>
        <v/>
      </c>
      <c r="BI1047" s="182" t="str">
        <f t="shared" si="635"/>
        <v/>
      </c>
      <c r="BJ1047" s="182" t="str">
        <f t="shared" si="636"/>
        <v/>
      </c>
      <c r="BK1047" s="182" t="str">
        <f t="shared" si="637"/>
        <v/>
      </c>
      <c r="BL1047" s="182" t="str">
        <f t="shared" si="638"/>
        <v/>
      </c>
      <c r="BM1047" s="182" t="str">
        <f t="shared" si="639"/>
        <v/>
      </c>
      <c r="BN1047" s="182" t="str">
        <f t="shared" si="640"/>
        <v/>
      </c>
      <c r="BO1047" s="182" t="str">
        <f t="shared" si="641"/>
        <v/>
      </c>
      <c r="BP1047" s="182" t="str">
        <f t="shared" si="642"/>
        <v/>
      </c>
      <c r="BQ1047" s="182" t="str">
        <f t="shared" si="643"/>
        <v/>
      </c>
      <c r="BR1047" s="182" t="str">
        <f t="shared" si="644"/>
        <v/>
      </c>
      <c r="BS1047" s="182" t="str">
        <f t="shared" si="645"/>
        <v/>
      </c>
      <c r="BT1047" s="182" t="str">
        <f t="shared" si="646"/>
        <v/>
      </c>
      <c r="BU1047" s="183" t="str">
        <f t="shared" si="647"/>
        <v/>
      </c>
      <c r="BV1047" s="184" t="str">
        <f>IF('Cálculos '!C1053="","",AVERAGE(AN1047:BU1047))</f>
        <v/>
      </c>
    </row>
    <row r="1048" spans="2:74" ht="17.25" hidden="1" thickBot="1" x14ac:dyDescent="0.35">
      <c r="B1048" s="165">
        <f t="shared" si="39"/>
        <v>1046</v>
      </c>
      <c r="C1048" s="171" t="str">
        <f>IF('Cálculos '!J1054="","",'Cálculos '!J1054)</f>
        <v/>
      </c>
      <c r="D1048" s="172" t="str">
        <f>IF('Cálculos '!K1054="","",'Cálculos '!K1054)</f>
        <v/>
      </c>
      <c r="E1048" s="172" t="str">
        <f>IF('Cálculos '!L1054="","",'Cálculos '!L1054)</f>
        <v/>
      </c>
      <c r="F1048" s="172" t="str">
        <f>IF('Cálculos '!M1054="","",'Cálculos '!M1054)</f>
        <v/>
      </c>
      <c r="G1048" s="172" t="str">
        <f>IF('Cálculos '!N1054="","",'Cálculos '!N1054)</f>
        <v/>
      </c>
      <c r="H1048" s="172" t="str">
        <f>IF('Cálculos '!O1054="","",'Cálculos '!O1054)</f>
        <v/>
      </c>
      <c r="I1048" s="172" t="str">
        <f>IF('Cálculos '!P1054="","",'Cálculos '!P1054)</f>
        <v/>
      </c>
      <c r="J1048" s="172" t="str">
        <f>IF('Cálculos '!Q1054="","",'Cálculos '!Q1054)</f>
        <v/>
      </c>
      <c r="K1048" s="172" t="str">
        <f>IF('Cálculos '!R1054="","",'Cálculos '!R1054)</f>
        <v/>
      </c>
      <c r="L1048" s="172" t="str">
        <f>IF('Cálculos '!S1054="","",'Cálculos '!S1054)</f>
        <v/>
      </c>
      <c r="M1048" s="172" t="str">
        <f>IF('Cálculos '!T1054="","",'Cálculos '!T1054)</f>
        <v/>
      </c>
      <c r="N1048" s="172" t="str">
        <f>IF('Cálculos '!U1054="","",'Cálculos '!U1054)</f>
        <v/>
      </c>
      <c r="O1048" s="172" t="str">
        <f>IF('Cálculos '!V1054="","",'Cálculos '!V1054)</f>
        <v/>
      </c>
      <c r="P1048" s="172" t="str">
        <f>IF('Cálculos '!W1054="","",'Cálculos '!W1054)</f>
        <v/>
      </c>
      <c r="Q1048" s="172" t="str">
        <f>IF('Cálculos '!X1054="","",'Cálculos '!X1054)</f>
        <v/>
      </c>
      <c r="R1048" s="172" t="str">
        <f>IF('Cálculos '!Y1054="","",'Cálculos '!Y1054)</f>
        <v/>
      </c>
      <c r="S1048" s="172" t="str">
        <f>IF('Cálculos '!Z1054="","",'Cálculos '!Z1054)</f>
        <v/>
      </c>
      <c r="T1048" s="172" t="str">
        <f>IF('Cálculos '!AA1054="","",'Cálculos '!AA1054)</f>
        <v/>
      </c>
      <c r="U1048" s="172" t="str">
        <f>IF('Cálculos '!AB1054="","",'Cálculos '!AB1054)</f>
        <v/>
      </c>
      <c r="V1048" s="172" t="str">
        <f>IF('Cálculos '!AC1054="","",'Cálculos '!AC1054)</f>
        <v/>
      </c>
      <c r="W1048" s="172" t="str">
        <f>IF('Cálculos '!AD1054="","",'Cálculos '!AD1054)</f>
        <v/>
      </c>
      <c r="X1048" s="172" t="str">
        <f>IF('Cálculos '!AE1054="","",'Cálculos '!AE1054)</f>
        <v/>
      </c>
      <c r="Y1048" s="172" t="str">
        <f>IF('Cálculos '!AF1054="","",'Cálculos '!AF1054)</f>
        <v/>
      </c>
      <c r="Z1048" s="172" t="str">
        <f>IF('Cálculos '!AG1054="","",'Cálculos '!AG1054)</f>
        <v/>
      </c>
      <c r="AA1048" s="172" t="str">
        <f>IF('Cálculos '!AH1054="","",'Cálculos '!AH1054)</f>
        <v/>
      </c>
      <c r="AB1048" s="172" t="str">
        <f>IF('Cálculos '!AI1054="","",'Cálculos '!AI1054)</f>
        <v/>
      </c>
      <c r="AC1048" s="172" t="str">
        <f>IF('Cálculos '!AJ1054="","",'Cálculos '!AJ1054)</f>
        <v/>
      </c>
      <c r="AD1048" s="172" t="str">
        <f>IF('Cálculos '!AK1054="","",'Cálculos '!AK1054)</f>
        <v/>
      </c>
      <c r="AE1048" s="172" t="str">
        <f>IF('Cálculos '!AL1054="","",'Cálculos '!AL1054)</f>
        <v/>
      </c>
      <c r="AF1048" s="172" t="str">
        <f>IF('Cálculos '!AM1054="","",'Cálculos '!AM1054)</f>
        <v/>
      </c>
      <c r="AG1048" s="172" t="str">
        <f>IF('Cálculos '!AN1054="","",'Cálculos '!AN1054)</f>
        <v/>
      </c>
      <c r="AH1048" s="172" t="str">
        <f>IF('Cálculos '!AO1054="","",'Cálculos '!AO1054)</f>
        <v/>
      </c>
      <c r="AI1048" s="172" t="str">
        <f>IF('Cálculos '!AP1054="","",'Cálculos '!AP1054)</f>
        <v/>
      </c>
      <c r="AJ1048" s="443" t="str">
        <f>IF('Cálculos '!AQ1054="","",'Cálculos '!AQ1054)</f>
        <v/>
      </c>
      <c r="AK1048" s="446" t="str">
        <f>IF('Cálculos '!D1054="","",AVERAGE(C1048:AJ1048))</f>
        <v/>
      </c>
      <c r="AM1048" s="181">
        <f t="shared" si="613"/>
        <v>1046</v>
      </c>
      <c r="AN1048" s="284" t="str">
        <f t="shared" si="614"/>
        <v/>
      </c>
      <c r="AO1048" s="285" t="str">
        <f t="shared" si="615"/>
        <v/>
      </c>
      <c r="AP1048" s="285" t="str">
        <f t="shared" si="616"/>
        <v/>
      </c>
      <c r="AQ1048" s="285" t="str">
        <f t="shared" si="617"/>
        <v/>
      </c>
      <c r="AR1048" s="182" t="str">
        <f t="shared" si="618"/>
        <v/>
      </c>
      <c r="AS1048" s="182" t="str">
        <f t="shared" si="619"/>
        <v/>
      </c>
      <c r="AT1048" s="182" t="str">
        <f t="shared" si="620"/>
        <v/>
      </c>
      <c r="AU1048" s="182" t="str">
        <f t="shared" si="621"/>
        <v/>
      </c>
      <c r="AV1048" s="182" t="str">
        <f t="shared" si="622"/>
        <v/>
      </c>
      <c r="AW1048" s="182" t="str">
        <f t="shared" si="623"/>
        <v/>
      </c>
      <c r="AX1048" s="182" t="str">
        <f t="shared" si="624"/>
        <v/>
      </c>
      <c r="AY1048" s="182" t="str">
        <f t="shared" si="625"/>
        <v/>
      </c>
      <c r="AZ1048" s="182" t="str">
        <f t="shared" si="626"/>
        <v/>
      </c>
      <c r="BA1048" s="182" t="str">
        <f t="shared" si="627"/>
        <v/>
      </c>
      <c r="BB1048" s="182" t="str">
        <f t="shared" si="628"/>
        <v/>
      </c>
      <c r="BC1048" s="182" t="str">
        <f t="shared" si="629"/>
        <v/>
      </c>
      <c r="BD1048" s="182" t="str">
        <f t="shared" si="630"/>
        <v/>
      </c>
      <c r="BE1048" s="182" t="str">
        <f t="shared" si="631"/>
        <v/>
      </c>
      <c r="BF1048" s="182" t="str">
        <f t="shared" si="632"/>
        <v/>
      </c>
      <c r="BG1048" s="182" t="str">
        <f t="shared" si="633"/>
        <v/>
      </c>
      <c r="BH1048" s="182" t="str">
        <f t="shared" si="634"/>
        <v/>
      </c>
      <c r="BI1048" s="182" t="str">
        <f t="shared" si="635"/>
        <v/>
      </c>
      <c r="BJ1048" s="182" t="str">
        <f t="shared" si="636"/>
        <v/>
      </c>
      <c r="BK1048" s="182" t="str">
        <f t="shared" si="637"/>
        <v/>
      </c>
      <c r="BL1048" s="182" t="str">
        <f t="shared" si="638"/>
        <v/>
      </c>
      <c r="BM1048" s="182" t="str">
        <f t="shared" si="639"/>
        <v/>
      </c>
      <c r="BN1048" s="182" t="str">
        <f t="shared" si="640"/>
        <v/>
      </c>
      <c r="BO1048" s="182" t="str">
        <f t="shared" si="641"/>
        <v/>
      </c>
      <c r="BP1048" s="182" t="str">
        <f t="shared" si="642"/>
        <v/>
      </c>
      <c r="BQ1048" s="182" t="str">
        <f t="shared" si="643"/>
        <v/>
      </c>
      <c r="BR1048" s="182" t="str">
        <f t="shared" si="644"/>
        <v/>
      </c>
      <c r="BS1048" s="182" t="str">
        <f t="shared" si="645"/>
        <v/>
      </c>
      <c r="BT1048" s="182" t="str">
        <f t="shared" si="646"/>
        <v/>
      </c>
      <c r="BU1048" s="183" t="str">
        <f t="shared" si="647"/>
        <v/>
      </c>
      <c r="BV1048" s="184" t="str">
        <f>IF('Cálculos '!C1054="","",AVERAGE(AN1048:BU1048))</f>
        <v/>
      </c>
    </row>
    <row r="1049" spans="2:74" ht="17.25" hidden="1" thickBot="1" x14ac:dyDescent="0.35">
      <c r="B1049" s="165">
        <f t="shared" si="39"/>
        <v>1047</v>
      </c>
      <c r="C1049" s="171" t="str">
        <f>IF('Cálculos '!J1055="","",'Cálculos '!J1055)</f>
        <v/>
      </c>
      <c r="D1049" s="172" t="str">
        <f>IF('Cálculos '!K1055="","",'Cálculos '!K1055)</f>
        <v/>
      </c>
      <c r="E1049" s="172" t="str">
        <f>IF('Cálculos '!L1055="","",'Cálculos '!L1055)</f>
        <v/>
      </c>
      <c r="F1049" s="172" t="str">
        <f>IF('Cálculos '!M1055="","",'Cálculos '!M1055)</f>
        <v/>
      </c>
      <c r="G1049" s="172" t="str">
        <f>IF('Cálculos '!N1055="","",'Cálculos '!N1055)</f>
        <v/>
      </c>
      <c r="H1049" s="172" t="str">
        <f>IF('Cálculos '!O1055="","",'Cálculos '!O1055)</f>
        <v/>
      </c>
      <c r="I1049" s="172" t="str">
        <f>IF('Cálculos '!P1055="","",'Cálculos '!P1055)</f>
        <v/>
      </c>
      <c r="J1049" s="172" t="str">
        <f>IF('Cálculos '!Q1055="","",'Cálculos '!Q1055)</f>
        <v/>
      </c>
      <c r="K1049" s="172" t="str">
        <f>IF('Cálculos '!R1055="","",'Cálculos '!R1055)</f>
        <v/>
      </c>
      <c r="L1049" s="172" t="str">
        <f>IF('Cálculos '!S1055="","",'Cálculos '!S1055)</f>
        <v/>
      </c>
      <c r="M1049" s="172" t="str">
        <f>IF('Cálculos '!T1055="","",'Cálculos '!T1055)</f>
        <v/>
      </c>
      <c r="N1049" s="172" t="str">
        <f>IF('Cálculos '!U1055="","",'Cálculos '!U1055)</f>
        <v/>
      </c>
      <c r="O1049" s="172" t="str">
        <f>IF('Cálculos '!V1055="","",'Cálculos '!V1055)</f>
        <v/>
      </c>
      <c r="P1049" s="172" t="str">
        <f>IF('Cálculos '!W1055="","",'Cálculos '!W1055)</f>
        <v/>
      </c>
      <c r="Q1049" s="172" t="str">
        <f>IF('Cálculos '!X1055="","",'Cálculos '!X1055)</f>
        <v/>
      </c>
      <c r="R1049" s="172" t="str">
        <f>IF('Cálculos '!Y1055="","",'Cálculos '!Y1055)</f>
        <v/>
      </c>
      <c r="S1049" s="172" t="str">
        <f>IF('Cálculos '!Z1055="","",'Cálculos '!Z1055)</f>
        <v/>
      </c>
      <c r="T1049" s="172" t="str">
        <f>IF('Cálculos '!AA1055="","",'Cálculos '!AA1055)</f>
        <v/>
      </c>
      <c r="U1049" s="172" t="str">
        <f>IF('Cálculos '!AB1055="","",'Cálculos '!AB1055)</f>
        <v/>
      </c>
      <c r="V1049" s="172" t="str">
        <f>IF('Cálculos '!AC1055="","",'Cálculos '!AC1055)</f>
        <v/>
      </c>
      <c r="W1049" s="172" t="str">
        <f>IF('Cálculos '!AD1055="","",'Cálculos '!AD1055)</f>
        <v/>
      </c>
      <c r="X1049" s="172" t="str">
        <f>IF('Cálculos '!AE1055="","",'Cálculos '!AE1055)</f>
        <v/>
      </c>
      <c r="Y1049" s="172" t="str">
        <f>IF('Cálculos '!AF1055="","",'Cálculos '!AF1055)</f>
        <v/>
      </c>
      <c r="Z1049" s="172" t="str">
        <f>IF('Cálculos '!AG1055="","",'Cálculos '!AG1055)</f>
        <v/>
      </c>
      <c r="AA1049" s="172" t="str">
        <f>IF('Cálculos '!AH1055="","",'Cálculos '!AH1055)</f>
        <v/>
      </c>
      <c r="AB1049" s="172" t="str">
        <f>IF('Cálculos '!AI1055="","",'Cálculos '!AI1055)</f>
        <v/>
      </c>
      <c r="AC1049" s="172" t="str">
        <f>IF('Cálculos '!AJ1055="","",'Cálculos '!AJ1055)</f>
        <v/>
      </c>
      <c r="AD1049" s="172" t="str">
        <f>IF('Cálculos '!AK1055="","",'Cálculos '!AK1055)</f>
        <v/>
      </c>
      <c r="AE1049" s="172" t="str">
        <f>IF('Cálculos '!AL1055="","",'Cálculos '!AL1055)</f>
        <v/>
      </c>
      <c r="AF1049" s="172" t="str">
        <f>IF('Cálculos '!AM1055="","",'Cálculos '!AM1055)</f>
        <v/>
      </c>
      <c r="AG1049" s="172" t="str">
        <f>IF('Cálculos '!AN1055="","",'Cálculos '!AN1055)</f>
        <v/>
      </c>
      <c r="AH1049" s="172" t="str">
        <f>IF('Cálculos '!AO1055="","",'Cálculos '!AO1055)</f>
        <v/>
      </c>
      <c r="AI1049" s="172" t="str">
        <f>IF('Cálculos '!AP1055="","",'Cálculos '!AP1055)</f>
        <v/>
      </c>
      <c r="AJ1049" s="443" t="str">
        <f>IF('Cálculos '!AQ1055="","",'Cálculos '!AQ1055)</f>
        <v/>
      </c>
      <c r="AK1049" s="446" t="str">
        <f>IF('Cálculos '!D1055="","",AVERAGE(C1049:AJ1049))</f>
        <v/>
      </c>
      <c r="AM1049" s="181">
        <f t="shared" si="613"/>
        <v>1047</v>
      </c>
      <c r="AN1049" s="284" t="str">
        <f t="shared" si="614"/>
        <v/>
      </c>
      <c r="AO1049" s="285" t="str">
        <f t="shared" si="615"/>
        <v/>
      </c>
      <c r="AP1049" s="285" t="str">
        <f t="shared" si="616"/>
        <v/>
      </c>
      <c r="AQ1049" s="285" t="str">
        <f t="shared" si="617"/>
        <v/>
      </c>
      <c r="AR1049" s="182" t="str">
        <f t="shared" si="618"/>
        <v/>
      </c>
      <c r="AS1049" s="182" t="str">
        <f t="shared" si="619"/>
        <v/>
      </c>
      <c r="AT1049" s="182" t="str">
        <f t="shared" si="620"/>
        <v/>
      </c>
      <c r="AU1049" s="182" t="str">
        <f t="shared" si="621"/>
        <v/>
      </c>
      <c r="AV1049" s="182" t="str">
        <f t="shared" si="622"/>
        <v/>
      </c>
      <c r="AW1049" s="182" t="str">
        <f t="shared" si="623"/>
        <v/>
      </c>
      <c r="AX1049" s="182" t="str">
        <f t="shared" si="624"/>
        <v/>
      </c>
      <c r="AY1049" s="182" t="str">
        <f t="shared" si="625"/>
        <v/>
      </c>
      <c r="AZ1049" s="182" t="str">
        <f t="shared" si="626"/>
        <v/>
      </c>
      <c r="BA1049" s="182" t="str">
        <f t="shared" si="627"/>
        <v/>
      </c>
      <c r="BB1049" s="182" t="str">
        <f t="shared" si="628"/>
        <v/>
      </c>
      <c r="BC1049" s="182" t="str">
        <f t="shared" si="629"/>
        <v/>
      </c>
      <c r="BD1049" s="182" t="str">
        <f t="shared" si="630"/>
        <v/>
      </c>
      <c r="BE1049" s="182" t="str">
        <f t="shared" si="631"/>
        <v/>
      </c>
      <c r="BF1049" s="182" t="str">
        <f t="shared" si="632"/>
        <v/>
      </c>
      <c r="BG1049" s="182" t="str">
        <f t="shared" si="633"/>
        <v/>
      </c>
      <c r="BH1049" s="182" t="str">
        <f t="shared" si="634"/>
        <v/>
      </c>
      <c r="BI1049" s="182" t="str">
        <f t="shared" si="635"/>
        <v/>
      </c>
      <c r="BJ1049" s="182" t="str">
        <f t="shared" si="636"/>
        <v/>
      </c>
      <c r="BK1049" s="182" t="str">
        <f t="shared" si="637"/>
        <v/>
      </c>
      <c r="BL1049" s="182" t="str">
        <f t="shared" si="638"/>
        <v/>
      </c>
      <c r="BM1049" s="182" t="str">
        <f t="shared" si="639"/>
        <v/>
      </c>
      <c r="BN1049" s="182" t="str">
        <f t="shared" si="640"/>
        <v/>
      </c>
      <c r="BO1049" s="182" t="str">
        <f t="shared" si="641"/>
        <v/>
      </c>
      <c r="BP1049" s="182" t="str">
        <f t="shared" si="642"/>
        <v/>
      </c>
      <c r="BQ1049" s="182" t="str">
        <f t="shared" si="643"/>
        <v/>
      </c>
      <c r="BR1049" s="182" t="str">
        <f t="shared" si="644"/>
        <v/>
      </c>
      <c r="BS1049" s="182" t="str">
        <f t="shared" si="645"/>
        <v/>
      </c>
      <c r="BT1049" s="182" t="str">
        <f t="shared" si="646"/>
        <v/>
      </c>
      <c r="BU1049" s="183" t="str">
        <f t="shared" si="647"/>
        <v/>
      </c>
      <c r="BV1049" s="184" t="str">
        <f>IF('Cálculos '!C1055="","",AVERAGE(AN1049:BU1049))</f>
        <v/>
      </c>
    </row>
    <row r="1050" spans="2:74" ht="17.25" hidden="1" thickBot="1" x14ac:dyDescent="0.35">
      <c r="B1050" s="165">
        <f t="shared" si="39"/>
        <v>1048</v>
      </c>
      <c r="C1050" s="171" t="str">
        <f>IF('Cálculos '!J1056="","",'Cálculos '!J1056)</f>
        <v/>
      </c>
      <c r="D1050" s="172" t="str">
        <f>IF('Cálculos '!K1056="","",'Cálculos '!K1056)</f>
        <v/>
      </c>
      <c r="E1050" s="172" t="str">
        <f>IF('Cálculos '!L1056="","",'Cálculos '!L1056)</f>
        <v/>
      </c>
      <c r="F1050" s="172" t="str">
        <f>IF('Cálculos '!M1056="","",'Cálculos '!M1056)</f>
        <v/>
      </c>
      <c r="G1050" s="172" t="str">
        <f>IF('Cálculos '!N1056="","",'Cálculos '!N1056)</f>
        <v/>
      </c>
      <c r="H1050" s="172" t="str">
        <f>IF('Cálculos '!O1056="","",'Cálculos '!O1056)</f>
        <v/>
      </c>
      <c r="I1050" s="172" t="str">
        <f>IF('Cálculos '!P1056="","",'Cálculos '!P1056)</f>
        <v/>
      </c>
      <c r="J1050" s="172" t="str">
        <f>IF('Cálculos '!Q1056="","",'Cálculos '!Q1056)</f>
        <v/>
      </c>
      <c r="K1050" s="172" t="str">
        <f>IF('Cálculos '!R1056="","",'Cálculos '!R1056)</f>
        <v/>
      </c>
      <c r="L1050" s="172" t="str">
        <f>IF('Cálculos '!S1056="","",'Cálculos '!S1056)</f>
        <v/>
      </c>
      <c r="M1050" s="172" t="str">
        <f>IF('Cálculos '!T1056="","",'Cálculos '!T1056)</f>
        <v/>
      </c>
      <c r="N1050" s="172" t="str">
        <f>IF('Cálculos '!U1056="","",'Cálculos '!U1056)</f>
        <v/>
      </c>
      <c r="O1050" s="172" t="str">
        <f>IF('Cálculos '!V1056="","",'Cálculos '!V1056)</f>
        <v/>
      </c>
      <c r="P1050" s="172" t="str">
        <f>IF('Cálculos '!W1056="","",'Cálculos '!W1056)</f>
        <v/>
      </c>
      <c r="Q1050" s="172" t="str">
        <f>IF('Cálculos '!X1056="","",'Cálculos '!X1056)</f>
        <v/>
      </c>
      <c r="R1050" s="172" t="str">
        <f>IF('Cálculos '!Y1056="","",'Cálculos '!Y1056)</f>
        <v/>
      </c>
      <c r="S1050" s="172" t="str">
        <f>IF('Cálculos '!Z1056="","",'Cálculos '!Z1056)</f>
        <v/>
      </c>
      <c r="T1050" s="172" t="str">
        <f>IF('Cálculos '!AA1056="","",'Cálculos '!AA1056)</f>
        <v/>
      </c>
      <c r="U1050" s="172" t="str">
        <f>IF('Cálculos '!AB1056="","",'Cálculos '!AB1056)</f>
        <v/>
      </c>
      <c r="V1050" s="172" t="str">
        <f>IF('Cálculos '!AC1056="","",'Cálculos '!AC1056)</f>
        <v/>
      </c>
      <c r="W1050" s="172" t="str">
        <f>IF('Cálculos '!AD1056="","",'Cálculos '!AD1056)</f>
        <v/>
      </c>
      <c r="X1050" s="172" t="str">
        <f>IF('Cálculos '!AE1056="","",'Cálculos '!AE1056)</f>
        <v/>
      </c>
      <c r="Y1050" s="172" t="str">
        <f>IF('Cálculos '!AF1056="","",'Cálculos '!AF1056)</f>
        <v/>
      </c>
      <c r="Z1050" s="172" t="str">
        <f>IF('Cálculos '!AG1056="","",'Cálculos '!AG1056)</f>
        <v/>
      </c>
      <c r="AA1050" s="172" t="str">
        <f>IF('Cálculos '!AH1056="","",'Cálculos '!AH1056)</f>
        <v/>
      </c>
      <c r="AB1050" s="172" t="str">
        <f>IF('Cálculos '!AI1056="","",'Cálculos '!AI1056)</f>
        <v/>
      </c>
      <c r="AC1050" s="172" t="str">
        <f>IF('Cálculos '!AJ1056="","",'Cálculos '!AJ1056)</f>
        <v/>
      </c>
      <c r="AD1050" s="172" t="str">
        <f>IF('Cálculos '!AK1056="","",'Cálculos '!AK1056)</f>
        <v/>
      </c>
      <c r="AE1050" s="172" t="str">
        <f>IF('Cálculos '!AL1056="","",'Cálculos '!AL1056)</f>
        <v/>
      </c>
      <c r="AF1050" s="172" t="str">
        <f>IF('Cálculos '!AM1056="","",'Cálculos '!AM1056)</f>
        <v/>
      </c>
      <c r="AG1050" s="172" t="str">
        <f>IF('Cálculos '!AN1056="","",'Cálculos '!AN1056)</f>
        <v/>
      </c>
      <c r="AH1050" s="172" t="str">
        <f>IF('Cálculos '!AO1056="","",'Cálculos '!AO1056)</f>
        <v/>
      </c>
      <c r="AI1050" s="172" t="str">
        <f>IF('Cálculos '!AP1056="","",'Cálculos '!AP1056)</f>
        <v/>
      </c>
      <c r="AJ1050" s="443" t="str">
        <f>IF('Cálculos '!AQ1056="","",'Cálculos '!AQ1056)</f>
        <v/>
      </c>
      <c r="AK1050" s="446" t="str">
        <f>IF('Cálculos '!D1056="","",AVERAGE(C1050:AJ1050))</f>
        <v/>
      </c>
      <c r="AM1050" s="181">
        <f t="shared" si="613"/>
        <v>1048</v>
      </c>
      <c r="AN1050" s="284" t="str">
        <f t="shared" si="614"/>
        <v/>
      </c>
      <c r="AO1050" s="285" t="str">
        <f t="shared" si="615"/>
        <v/>
      </c>
      <c r="AP1050" s="285" t="str">
        <f t="shared" si="616"/>
        <v/>
      </c>
      <c r="AQ1050" s="285" t="str">
        <f t="shared" si="617"/>
        <v/>
      </c>
      <c r="AR1050" s="182" t="str">
        <f t="shared" si="618"/>
        <v/>
      </c>
      <c r="AS1050" s="182" t="str">
        <f t="shared" si="619"/>
        <v/>
      </c>
      <c r="AT1050" s="182" t="str">
        <f t="shared" si="620"/>
        <v/>
      </c>
      <c r="AU1050" s="182" t="str">
        <f t="shared" si="621"/>
        <v/>
      </c>
      <c r="AV1050" s="182" t="str">
        <f t="shared" si="622"/>
        <v/>
      </c>
      <c r="AW1050" s="182" t="str">
        <f t="shared" si="623"/>
        <v/>
      </c>
      <c r="AX1050" s="182" t="str">
        <f t="shared" si="624"/>
        <v/>
      </c>
      <c r="AY1050" s="182" t="str">
        <f t="shared" si="625"/>
        <v/>
      </c>
      <c r="AZ1050" s="182" t="str">
        <f t="shared" si="626"/>
        <v/>
      </c>
      <c r="BA1050" s="182" t="str">
        <f t="shared" si="627"/>
        <v/>
      </c>
      <c r="BB1050" s="182" t="str">
        <f t="shared" si="628"/>
        <v/>
      </c>
      <c r="BC1050" s="182" t="str">
        <f t="shared" si="629"/>
        <v/>
      </c>
      <c r="BD1050" s="182" t="str">
        <f t="shared" si="630"/>
        <v/>
      </c>
      <c r="BE1050" s="182" t="str">
        <f t="shared" si="631"/>
        <v/>
      </c>
      <c r="BF1050" s="182" t="str">
        <f t="shared" si="632"/>
        <v/>
      </c>
      <c r="BG1050" s="182" t="str">
        <f t="shared" si="633"/>
        <v/>
      </c>
      <c r="BH1050" s="182" t="str">
        <f t="shared" si="634"/>
        <v/>
      </c>
      <c r="BI1050" s="182" t="str">
        <f t="shared" si="635"/>
        <v/>
      </c>
      <c r="BJ1050" s="182" t="str">
        <f t="shared" si="636"/>
        <v/>
      </c>
      <c r="BK1050" s="182" t="str">
        <f t="shared" si="637"/>
        <v/>
      </c>
      <c r="BL1050" s="182" t="str">
        <f t="shared" si="638"/>
        <v/>
      </c>
      <c r="BM1050" s="182" t="str">
        <f t="shared" si="639"/>
        <v/>
      </c>
      <c r="BN1050" s="182" t="str">
        <f t="shared" si="640"/>
        <v/>
      </c>
      <c r="BO1050" s="182" t="str">
        <f t="shared" si="641"/>
        <v/>
      </c>
      <c r="BP1050" s="182" t="str">
        <f t="shared" si="642"/>
        <v/>
      </c>
      <c r="BQ1050" s="182" t="str">
        <f t="shared" si="643"/>
        <v/>
      </c>
      <c r="BR1050" s="182" t="str">
        <f t="shared" si="644"/>
        <v/>
      </c>
      <c r="BS1050" s="182" t="str">
        <f t="shared" si="645"/>
        <v/>
      </c>
      <c r="BT1050" s="182" t="str">
        <f t="shared" si="646"/>
        <v/>
      </c>
      <c r="BU1050" s="183" t="str">
        <f t="shared" si="647"/>
        <v/>
      </c>
      <c r="BV1050" s="184" t="str">
        <f>IF('Cálculos '!C1056="","",AVERAGE(AN1050:BU1050))</f>
        <v/>
      </c>
    </row>
    <row r="1051" spans="2:74" ht="17.25" hidden="1" thickBot="1" x14ac:dyDescent="0.35">
      <c r="B1051" s="165">
        <f t="shared" si="39"/>
        <v>1049</v>
      </c>
      <c r="C1051" s="171" t="str">
        <f>IF('Cálculos '!J1057="","",'Cálculos '!J1057)</f>
        <v/>
      </c>
      <c r="D1051" s="172" t="str">
        <f>IF('Cálculos '!K1057="","",'Cálculos '!K1057)</f>
        <v/>
      </c>
      <c r="E1051" s="172" t="str">
        <f>IF('Cálculos '!L1057="","",'Cálculos '!L1057)</f>
        <v/>
      </c>
      <c r="F1051" s="172" t="str">
        <f>IF('Cálculos '!M1057="","",'Cálculos '!M1057)</f>
        <v/>
      </c>
      <c r="G1051" s="172" t="str">
        <f>IF('Cálculos '!N1057="","",'Cálculos '!N1057)</f>
        <v/>
      </c>
      <c r="H1051" s="172" t="str">
        <f>IF('Cálculos '!O1057="","",'Cálculos '!O1057)</f>
        <v/>
      </c>
      <c r="I1051" s="172" t="str">
        <f>IF('Cálculos '!P1057="","",'Cálculos '!P1057)</f>
        <v/>
      </c>
      <c r="J1051" s="172" t="str">
        <f>IF('Cálculos '!Q1057="","",'Cálculos '!Q1057)</f>
        <v/>
      </c>
      <c r="K1051" s="172" t="str">
        <f>IF('Cálculos '!R1057="","",'Cálculos '!R1057)</f>
        <v/>
      </c>
      <c r="L1051" s="172" t="str">
        <f>IF('Cálculos '!S1057="","",'Cálculos '!S1057)</f>
        <v/>
      </c>
      <c r="M1051" s="172" t="str">
        <f>IF('Cálculos '!T1057="","",'Cálculos '!T1057)</f>
        <v/>
      </c>
      <c r="N1051" s="172" t="str">
        <f>IF('Cálculos '!U1057="","",'Cálculos '!U1057)</f>
        <v/>
      </c>
      <c r="O1051" s="172" t="str">
        <f>IF('Cálculos '!V1057="","",'Cálculos '!V1057)</f>
        <v/>
      </c>
      <c r="P1051" s="172" t="str">
        <f>IF('Cálculos '!W1057="","",'Cálculos '!W1057)</f>
        <v/>
      </c>
      <c r="Q1051" s="172" t="str">
        <f>IF('Cálculos '!X1057="","",'Cálculos '!X1057)</f>
        <v/>
      </c>
      <c r="R1051" s="172" t="str">
        <f>IF('Cálculos '!Y1057="","",'Cálculos '!Y1057)</f>
        <v/>
      </c>
      <c r="S1051" s="172" t="str">
        <f>IF('Cálculos '!Z1057="","",'Cálculos '!Z1057)</f>
        <v/>
      </c>
      <c r="T1051" s="172" t="str">
        <f>IF('Cálculos '!AA1057="","",'Cálculos '!AA1057)</f>
        <v/>
      </c>
      <c r="U1051" s="172" t="str">
        <f>IF('Cálculos '!AB1057="","",'Cálculos '!AB1057)</f>
        <v/>
      </c>
      <c r="V1051" s="172" t="str">
        <f>IF('Cálculos '!AC1057="","",'Cálculos '!AC1057)</f>
        <v/>
      </c>
      <c r="W1051" s="172" t="str">
        <f>IF('Cálculos '!AD1057="","",'Cálculos '!AD1057)</f>
        <v/>
      </c>
      <c r="X1051" s="172" t="str">
        <f>IF('Cálculos '!AE1057="","",'Cálculos '!AE1057)</f>
        <v/>
      </c>
      <c r="Y1051" s="172" t="str">
        <f>IF('Cálculos '!AF1057="","",'Cálculos '!AF1057)</f>
        <v/>
      </c>
      <c r="Z1051" s="172" t="str">
        <f>IF('Cálculos '!AG1057="","",'Cálculos '!AG1057)</f>
        <v/>
      </c>
      <c r="AA1051" s="172" t="str">
        <f>IF('Cálculos '!AH1057="","",'Cálculos '!AH1057)</f>
        <v/>
      </c>
      <c r="AB1051" s="172" t="str">
        <f>IF('Cálculos '!AI1057="","",'Cálculos '!AI1057)</f>
        <v/>
      </c>
      <c r="AC1051" s="172" t="str">
        <f>IF('Cálculos '!AJ1057="","",'Cálculos '!AJ1057)</f>
        <v/>
      </c>
      <c r="AD1051" s="172" t="str">
        <f>IF('Cálculos '!AK1057="","",'Cálculos '!AK1057)</f>
        <v/>
      </c>
      <c r="AE1051" s="172" t="str">
        <f>IF('Cálculos '!AL1057="","",'Cálculos '!AL1057)</f>
        <v/>
      </c>
      <c r="AF1051" s="172" t="str">
        <f>IF('Cálculos '!AM1057="","",'Cálculos '!AM1057)</f>
        <v/>
      </c>
      <c r="AG1051" s="172" t="str">
        <f>IF('Cálculos '!AN1057="","",'Cálculos '!AN1057)</f>
        <v/>
      </c>
      <c r="AH1051" s="172" t="str">
        <f>IF('Cálculos '!AO1057="","",'Cálculos '!AO1057)</f>
        <v/>
      </c>
      <c r="AI1051" s="172" t="str">
        <f>IF('Cálculos '!AP1057="","",'Cálculos '!AP1057)</f>
        <v/>
      </c>
      <c r="AJ1051" s="443" t="str">
        <f>IF('Cálculos '!AQ1057="","",'Cálculos '!AQ1057)</f>
        <v/>
      </c>
      <c r="AK1051" s="446" t="str">
        <f>IF('Cálculos '!D1057="","",AVERAGE(C1051:AJ1051))</f>
        <v/>
      </c>
      <c r="AM1051" s="181">
        <f t="shared" si="613"/>
        <v>1049</v>
      </c>
      <c r="AN1051" s="284" t="str">
        <f t="shared" si="614"/>
        <v/>
      </c>
      <c r="AO1051" s="285" t="str">
        <f t="shared" si="615"/>
        <v/>
      </c>
      <c r="AP1051" s="285" t="str">
        <f t="shared" si="616"/>
        <v/>
      </c>
      <c r="AQ1051" s="285" t="str">
        <f t="shared" si="617"/>
        <v/>
      </c>
      <c r="AR1051" s="182" t="str">
        <f t="shared" si="618"/>
        <v/>
      </c>
      <c r="AS1051" s="182" t="str">
        <f t="shared" si="619"/>
        <v/>
      </c>
      <c r="AT1051" s="182" t="str">
        <f t="shared" si="620"/>
        <v/>
      </c>
      <c r="AU1051" s="182" t="str">
        <f t="shared" si="621"/>
        <v/>
      </c>
      <c r="AV1051" s="182" t="str">
        <f t="shared" si="622"/>
        <v/>
      </c>
      <c r="AW1051" s="182" t="str">
        <f t="shared" si="623"/>
        <v/>
      </c>
      <c r="AX1051" s="182" t="str">
        <f t="shared" si="624"/>
        <v/>
      </c>
      <c r="AY1051" s="182" t="str">
        <f t="shared" si="625"/>
        <v/>
      </c>
      <c r="AZ1051" s="182" t="str">
        <f t="shared" si="626"/>
        <v/>
      </c>
      <c r="BA1051" s="182" t="str">
        <f t="shared" si="627"/>
        <v/>
      </c>
      <c r="BB1051" s="182" t="str">
        <f t="shared" si="628"/>
        <v/>
      </c>
      <c r="BC1051" s="182" t="str">
        <f t="shared" si="629"/>
        <v/>
      </c>
      <c r="BD1051" s="182" t="str">
        <f t="shared" si="630"/>
        <v/>
      </c>
      <c r="BE1051" s="182" t="str">
        <f t="shared" si="631"/>
        <v/>
      </c>
      <c r="BF1051" s="182" t="str">
        <f t="shared" si="632"/>
        <v/>
      </c>
      <c r="BG1051" s="182" t="str">
        <f t="shared" si="633"/>
        <v/>
      </c>
      <c r="BH1051" s="182" t="str">
        <f t="shared" si="634"/>
        <v/>
      </c>
      <c r="BI1051" s="182" t="str">
        <f t="shared" si="635"/>
        <v/>
      </c>
      <c r="BJ1051" s="182" t="str">
        <f t="shared" si="636"/>
        <v/>
      </c>
      <c r="BK1051" s="182" t="str">
        <f t="shared" si="637"/>
        <v/>
      </c>
      <c r="BL1051" s="182" t="str">
        <f t="shared" si="638"/>
        <v/>
      </c>
      <c r="BM1051" s="182" t="str">
        <f t="shared" si="639"/>
        <v/>
      </c>
      <c r="BN1051" s="182" t="str">
        <f t="shared" si="640"/>
        <v/>
      </c>
      <c r="BO1051" s="182" t="str">
        <f t="shared" si="641"/>
        <v/>
      </c>
      <c r="BP1051" s="182" t="str">
        <f t="shared" si="642"/>
        <v/>
      </c>
      <c r="BQ1051" s="182" t="str">
        <f t="shared" si="643"/>
        <v/>
      </c>
      <c r="BR1051" s="182" t="str">
        <f t="shared" si="644"/>
        <v/>
      </c>
      <c r="BS1051" s="182" t="str">
        <f t="shared" si="645"/>
        <v/>
      </c>
      <c r="BT1051" s="182" t="str">
        <f t="shared" si="646"/>
        <v/>
      </c>
      <c r="BU1051" s="183" t="str">
        <f t="shared" si="647"/>
        <v/>
      </c>
      <c r="BV1051" s="184" t="str">
        <f>IF('Cálculos '!C1057="","",AVERAGE(AN1051:BU1051))</f>
        <v/>
      </c>
    </row>
    <row r="1052" spans="2:74" ht="17.25" hidden="1" thickBot="1" x14ac:dyDescent="0.35">
      <c r="B1052" s="165">
        <f t="shared" si="39"/>
        <v>1050</v>
      </c>
      <c r="C1052" s="171" t="str">
        <f>IF('Cálculos '!J1058="","",'Cálculos '!J1058)</f>
        <v/>
      </c>
      <c r="D1052" s="172" t="str">
        <f>IF('Cálculos '!K1058="","",'Cálculos '!K1058)</f>
        <v/>
      </c>
      <c r="E1052" s="172" t="str">
        <f>IF('Cálculos '!L1058="","",'Cálculos '!L1058)</f>
        <v/>
      </c>
      <c r="F1052" s="172" t="str">
        <f>IF('Cálculos '!M1058="","",'Cálculos '!M1058)</f>
        <v/>
      </c>
      <c r="G1052" s="172" t="str">
        <f>IF('Cálculos '!N1058="","",'Cálculos '!N1058)</f>
        <v/>
      </c>
      <c r="H1052" s="172" t="str">
        <f>IF('Cálculos '!O1058="","",'Cálculos '!O1058)</f>
        <v/>
      </c>
      <c r="I1052" s="172" t="str">
        <f>IF('Cálculos '!P1058="","",'Cálculos '!P1058)</f>
        <v/>
      </c>
      <c r="J1052" s="172" t="str">
        <f>IF('Cálculos '!Q1058="","",'Cálculos '!Q1058)</f>
        <v/>
      </c>
      <c r="K1052" s="172" t="str">
        <f>IF('Cálculos '!R1058="","",'Cálculos '!R1058)</f>
        <v/>
      </c>
      <c r="L1052" s="172" t="str">
        <f>IF('Cálculos '!S1058="","",'Cálculos '!S1058)</f>
        <v/>
      </c>
      <c r="M1052" s="172" t="str">
        <f>IF('Cálculos '!T1058="","",'Cálculos '!T1058)</f>
        <v/>
      </c>
      <c r="N1052" s="172" t="str">
        <f>IF('Cálculos '!U1058="","",'Cálculos '!U1058)</f>
        <v/>
      </c>
      <c r="O1052" s="172" t="str">
        <f>IF('Cálculos '!V1058="","",'Cálculos '!V1058)</f>
        <v/>
      </c>
      <c r="P1052" s="172" t="str">
        <f>IF('Cálculos '!W1058="","",'Cálculos '!W1058)</f>
        <v/>
      </c>
      <c r="Q1052" s="172" t="str">
        <f>IF('Cálculos '!X1058="","",'Cálculos '!X1058)</f>
        <v/>
      </c>
      <c r="R1052" s="172" t="str">
        <f>IF('Cálculos '!Y1058="","",'Cálculos '!Y1058)</f>
        <v/>
      </c>
      <c r="S1052" s="172" t="str">
        <f>IF('Cálculos '!Z1058="","",'Cálculos '!Z1058)</f>
        <v/>
      </c>
      <c r="T1052" s="172" t="str">
        <f>IF('Cálculos '!AA1058="","",'Cálculos '!AA1058)</f>
        <v/>
      </c>
      <c r="U1052" s="172" t="str">
        <f>IF('Cálculos '!AB1058="","",'Cálculos '!AB1058)</f>
        <v/>
      </c>
      <c r="V1052" s="172" t="str">
        <f>IF('Cálculos '!AC1058="","",'Cálculos '!AC1058)</f>
        <v/>
      </c>
      <c r="W1052" s="172" t="str">
        <f>IF('Cálculos '!AD1058="","",'Cálculos '!AD1058)</f>
        <v/>
      </c>
      <c r="X1052" s="172" t="str">
        <f>IF('Cálculos '!AE1058="","",'Cálculos '!AE1058)</f>
        <v/>
      </c>
      <c r="Y1052" s="172" t="str">
        <f>IF('Cálculos '!AF1058="","",'Cálculos '!AF1058)</f>
        <v/>
      </c>
      <c r="Z1052" s="172" t="str">
        <f>IF('Cálculos '!AG1058="","",'Cálculos '!AG1058)</f>
        <v/>
      </c>
      <c r="AA1052" s="172" t="str">
        <f>IF('Cálculos '!AH1058="","",'Cálculos '!AH1058)</f>
        <v/>
      </c>
      <c r="AB1052" s="172" t="str">
        <f>IF('Cálculos '!AI1058="","",'Cálculos '!AI1058)</f>
        <v/>
      </c>
      <c r="AC1052" s="172" t="str">
        <f>IF('Cálculos '!AJ1058="","",'Cálculos '!AJ1058)</f>
        <v/>
      </c>
      <c r="AD1052" s="172" t="str">
        <f>IF('Cálculos '!AK1058="","",'Cálculos '!AK1058)</f>
        <v/>
      </c>
      <c r="AE1052" s="172" t="str">
        <f>IF('Cálculos '!AL1058="","",'Cálculos '!AL1058)</f>
        <v/>
      </c>
      <c r="AF1052" s="172" t="str">
        <f>IF('Cálculos '!AM1058="","",'Cálculos '!AM1058)</f>
        <v/>
      </c>
      <c r="AG1052" s="172" t="str">
        <f>IF('Cálculos '!AN1058="","",'Cálculos '!AN1058)</f>
        <v/>
      </c>
      <c r="AH1052" s="172" t="str">
        <f>IF('Cálculos '!AO1058="","",'Cálculos '!AO1058)</f>
        <v/>
      </c>
      <c r="AI1052" s="172" t="str">
        <f>IF('Cálculos '!AP1058="","",'Cálculos '!AP1058)</f>
        <v/>
      </c>
      <c r="AJ1052" s="443" t="str">
        <f>IF('Cálculos '!AQ1058="","",'Cálculos '!AQ1058)</f>
        <v/>
      </c>
      <c r="AK1052" s="446" t="str">
        <f>IF('Cálculos '!D1058="","",AVERAGE(C1052:AJ1052))</f>
        <v/>
      </c>
      <c r="AM1052" s="181">
        <f t="shared" si="613"/>
        <v>1050</v>
      </c>
      <c r="AN1052" s="284" t="str">
        <f t="shared" si="614"/>
        <v/>
      </c>
      <c r="AO1052" s="285" t="str">
        <f t="shared" si="615"/>
        <v/>
      </c>
      <c r="AP1052" s="285" t="str">
        <f t="shared" si="616"/>
        <v/>
      </c>
      <c r="AQ1052" s="285" t="str">
        <f t="shared" si="617"/>
        <v/>
      </c>
      <c r="AR1052" s="182" t="str">
        <f t="shared" si="618"/>
        <v/>
      </c>
      <c r="AS1052" s="182" t="str">
        <f t="shared" si="619"/>
        <v/>
      </c>
      <c r="AT1052" s="182" t="str">
        <f t="shared" si="620"/>
        <v/>
      </c>
      <c r="AU1052" s="182" t="str">
        <f t="shared" si="621"/>
        <v/>
      </c>
      <c r="AV1052" s="182" t="str">
        <f t="shared" si="622"/>
        <v/>
      </c>
      <c r="AW1052" s="182" t="str">
        <f t="shared" si="623"/>
        <v/>
      </c>
      <c r="AX1052" s="182" t="str">
        <f t="shared" si="624"/>
        <v/>
      </c>
      <c r="AY1052" s="182" t="str">
        <f t="shared" si="625"/>
        <v/>
      </c>
      <c r="AZ1052" s="182" t="str">
        <f t="shared" si="626"/>
        <v/>
      </c>
      <c r="BA1052" s="182" t="str">
        <f t="shared" si="627"/>
        <v/>
      </c>
      <c r="BB1052" s="182" t="str">
        <f t="shared" si="628"/>
        <v/>
      </c>
      <c r="BC1052" s="182" t="str">
        <f t="shared" si="629"/>
        <v/>
      </c>
      <c r="BD1052" s="182" t="str">
        <f t="shared" si="630"/>
        <v/>
      </c>
      <c r="BE1052" s="182" t="str">
        <f t="shared" si="631"/>
        <v/>
      </c>
      <c r="BF1052" s="182" t="str">
        <f t="shared" si="632"/>
        <v/>
      </c>
      <c r="BG1052" s="182" t="str">
        <f t="shared" si="633"/>
        <v/>
      </c>
      <c r="BH1052" s="182" t="str">
        <f t="shared" si="634"/>
        <v/>
      </c>
      <c r="BI1052" s="182" t="str">
        <f t="shared" si="635"/>
        <v/>
      </c>
      <c r="BJ1052" s="182" t="str">
        <f t="shared" si="636"/>
        <v/>
      </c>
      <c r="BK1052" s="182" t="str">
        <f t="shared" si="637"/>
        <v/>
      </c>
      <c r="BL1052" s="182" t="str">
        <f t="shared" si="638"/>
        <v/>
      </c>
      <c r="BM1052" s="182" t="str">
        <f t="shared" si="639"/>
        <v/>
      </c>
      <c r="BN1052" s="182" t="str">
        <f t="shared" si="640"/>
        <v/>
      </c>
      <c r="BO1052" s="182" t="str">
        <f t="shared" si="641"/>
        <v/>
      </c>
      <c r="BP1052" s="182" t="str">
        <f t="shared" si="642"/>
        <v/>
      </c>
      <c r="BQ1052" s="182" t="str">
        <f t="shared" si="643"/>
        <v/>
      </c>
      <c r="BR1052" s="182" t="str">
        <f t="shared" si="644"/>
        <v/>
      </c>
      <c r="BS1052" s="182" t="str">
        <f t="shared" si="645"/>
        <v/>
      </c>
      <c r="BT1052" s="182" t="str">
        <f t="shared" si="646"/>
        <v/>
      </c>
      <c r="BU1052" s="183" t="str">
        <f t="shared" si="647"/>
        <v/>
      </c>
      <c r="BV1052" s="184" t="str">
        <f>IF('Cálculos '!C1058="","",AVERAGE(AN1052:BU1052))</f>
        <v/>
      </c>
    </row>
    <row r="1053" spans="2:74" ht="17.25" hidden="1" thickBot="1" x14ac:dyDescent="0.35">
      <c r="B1053" s="165">
        <f t="shared" si="39"/>
        <v>1051</v>
      </c>
      <c r="C1053" s="171" t="str">
        <f>IF('Cálculos '!J1059="","",'Cálculos '!J1059)</f>
        <v/>
      </c>
      <c r="D1053" s="172" t="str">
        <f>IF('Cálculos '!K1059="","",'Cálculos '!K1059)</f>
        <v/>
      </c>
      <c r="E1053" s="172" t="str">
        <f>IF('Cálculos '!L1059="","",'Cálculos '!L1059)</f>
        <v/>
      </c>
      <c r="F1053" s="172" t="str">
        <f>IF('Cálculos '!M1059="","",'Cálculos '!M1059)</f>
        <v/>
      </c>
      <c r="G1053" s="172" t="str">
        <f>IF('Cálculos '!N1059="","",'Cálculos '!N1059)</f>
        <v/>
      </c>
      <c r="H1053" s="172" t="str">
        <f>IF('Cálculos '!O1059="","",'Cálculos '!O1059)</f>
        <v/>
      </c>
      <c r="I1053" s="172" t="str">
        <f>IF('Cálculos '!P1059="","",'Cálculos '!P1059)</f>
        <v/>
      </c>
      <c r="J1053" s="172" t="str">
        <f>IF('Cálculos '!Q1059="","",'Cálculos '!Q1059)</f>
        <v/>
      </c>
      <c r="K1053" s="172" t="str">
        <f>IF('Cálculos '!R1059="","",'Cálculos '!R1059)</f>
        <v/>
      </c>
      <c r="L1053" s="172" t="str">
        <f>IF('Cálculos '!S1059="","",'Cálculos '!S1059)</f>
        <v/>
      </c>
      <c r="M1053" s="172" t="str">
        <f>IF('Cálculos '!T1059="","",'Cálculos '!T1059)</f>
        <v/>
      </c>
      <c r="N1053" s="172" t="str">
        <f>IF('Cálculos '!U1059="","",'Cálculos '!U1059)</f>
        <v/>
      </c>
      <c r="O1053" s="172" t="str">
        <f>IF('Cálculos '!V1059="","",'Cálculos '!V1059)</f>
        <v/>
      </c>
      <c r="P1053" s="172" t="str">
        <f>IF('Cálculos '!W1059="","",'Cálculos '!W1059)</f>
        <v/>
      </c>
      <c r="Q1053" s="172" t="str">
        <f>IF('Cálculos '!X1059="","",'Cálculos '!X1059)</f>
        <v/>
      </c>
      <c r="R1053" s="172" t="str">
        <f>IF('Cálculos '!Y1059="","",'Cálculos '!Y1059)</f>
        <v/>
      </c>
      <c r="S1053" s="172" t="str">
        <f>IF('Cálculos '!Z1059="","",'Cálculos '!Z1059)</f>
        <v/>
      </c>
      <c r="T1053" s="172" t="str">
        <f>IF('Cálculos '!AA1059="","",'Cálculos '!AA1059)</f>
        <v/>
      </c>
      <c r="U1053" s="172" t="str">
        <f>IF('Cálculos '!AB1059="","",'Cálculos '!AB1059)</f>
        <v/>
      </c>
      <c r="V1053" s="172" t="str">
        <f>IF('Cálculos '!AC1059="","",'Cálculos '!AC1059)</f>
        <v/>
      </c>
      <c r="W1053" s="172" t="str">
        <f>IF('Cálculos '!AD1059="","",'Cálculos '!AD1059)</f>
        <v/>
      </c>
      <c r="X1053" s="172" t="str">
        <f>IF('Cálculos '!AE1059="","",'Cálculos '!AE1059)</f>
        <v/>
      </c>
      <c r="Y1053" s="172" t="str">
        <f>IF('Cálculos '!AF1059="","",'Cálculos '!AF1059)</f>
        <v/>
      </c>
      <c r="Z1053" s="172" t="str">
        <f>IF('Cálculos '!AG1059="","",'Cálculos '!AG1059)</f>
        <v/>
      </c>
      <c r="AA1053" s="172" t="str">
        <f>IF('Cálculos '!AH1059="","",'Cálculos '!AH1059)</f>
        <v/>
      </c>
      <c r="AB1053" s="172" t="str">
        <f>IF('Cálculos '!AI1059="","",'Cálculos '!AI1059)</f>
        <v/>
      </c>
      <c r="AC1053" s="172" t="str">
        <f>IF('Cálculos '!AJ1059="","",'Cálculos '!AJ1059)</f>
        <v/>
      </c>
      <c r="AD1053" s="172" t="str">
        <f>IF('Cálculos '!AK1059="","",'Cálculos '!AK1059)</f>
        <v/>
      </c>
      <c r="AE1053" s="172" t="str">
        <f>IF('Cálculos '!AL1059="","",'Cálculos '!AL1059)</f>
        <v/>
      </c>
      <c r="AF1053" s="172" t="str">
        <f>IF('Cálculos '!AM1059="","",'Cálculos '!AM1059)</f>
        <v/>
      </c>
      <c r="AG1053" s="172" t="str">
        <f>IF('Cálculos '!AN1059="","",'Cálculos '!AN1059)</f>
        <v/>
      </c>
      <c r="AH1053" s="172" t="str">
        <f>IF('Cálculos '!AO1059="","",'Cálculos '!AO1059)</f>
        <v/>
      </c>
      <c r="AI1053" s="172" t="str">
        <f>IF('Cálculos '!AP1059="","",'Cálculos '!AP1059)</f>
        <v/>
      </c>
      <c r="AJ1053" s="443" t="str">
        <f>IF('Cálculos '!AQ1059="","",'Cálculos '!AQ1059)</f>
        <v/>
      </c>
      <c r="AK1053" s="446" t="str">
        <f>IF('Cálculos '!D1059="","",AVERAGE(C1053:AJ1053))</f>
        <v/>
      </c>
      <c r="AM1053" s="181">
        <f t="shared" si="613"/>
        <v>1051</v>
      </c>
      <c r="AN1053" s="284" t="str">
        <f t="shared" si="614"/>
        <v/>
      </c>
      <c r="AO1053" s="285" t="str">
        <f t="shared" si="615"/>
        <v/>
      </c>
      <c r="AP1053" s="285" t="str">
        <f t="shared" si="616"/>
        <v/>
      </c>
      <c r="AQ1053" s="285" t="str">
        <f t="shared" si="617"/>
        <v/>
      </c>
      <c r="AR1053" s="182" t="str">
        <f t="shared" si="618"/>
        <v/>
      </c>
      <c r="AS1053" s="182" t="str">
        <f t="shared" si="619"/>
        <v/>
      </c>
      <c r="AT1053" s="182" t="str">
        <f t="shared" si="620"/>
        <v/>
      </c>
      <c r="AU1053" s="182" t="str">
        <f t="shared" si="621"/>
        <v/>
      </c>
      <c r="AV1053" s="182" t="str">
        <f t="shared" si="622"/>
        <v/>
      </c>
      <c r="AW1053" s="182" t="str">
        <f t="shared" si="623"/>
        <v/>
      </c>
      <c r="AX1053" s="182" t="str">
        <f t="shared" si="624"/>
        <v/>
      </c>
      <c r="AY1053" s="182" t="str">
        <f t="shared" si="625"/>
        <v/>
      </c>
      <c r="AZ1053" s="182" t="str">
        <f t="shared" si="626"/>
        <v/>
      </c>
      <c r="BA1053" s="182" t="str">
        <f t="shared" si="627"/>
        <v/>
      </c>
      <c r="BB1053" s="182" t="str">
        <f t="shared" si="628"/>
        <v/>
      </c>
      <c r="BC1053" s="182" t="str">
        <f t="shared" si="629"/>
        <v/>
      </c>
      <c r="BD1053" s="182" t="str">
        <f t="shared" si="630"/>
        <v/>
      </c>
      <c r="BE1053" s="182" t="str">
        <f t="shared" si="631"/>
        <v/>
      </c>
      <c r="BF1053" s="182" t="str">
        <f t="shared" si="632"/>
        <v/>
      </c>
      <c r="BG1053" s="182" t="str">
        <f t="shared" si="633"/>
        <v/>
      </c>
      <c r="BH1053" s="182" t="str">
        <f t="shared" si="634"/>
        <v/>
      </c>
      <c r="BI1053" s="182" t="str">
        <f t="shared" si="635"/>
        <v/>
      </c>
      <c r="BJ1053" s="182" t="str">
        <f t="shared" si="636"/>
        <v/>
      </c>
      <c r="BK1053" s="182" t="str">
        <f t="shared" si="637"/>
        <v/>
      </c>
      <c r="BL1053" s="182" t="str">
        <f t="shared" si="638"/>
        <v/>
      </c>
      <c r="BM1053" s="182" t="str">
        <f t="shared" si="639"/>
        <v/>
      </c>
      <c r="BN1053" s="182" t="str">
        <f t="shared" si="640"/>
        <v/>
      </c>
      <c r="BO1053" s="182" t="str">
        <f t="shared" si="641"/>
        <v/>
      </c>
      <c r="BP1053" s="182" t="str">
        <f t="shared" si="642"/>
        <v/>
      </c>
      <c r="BQ1053" s="182" t="str">
        <f t="shared" si="643"/>
        <v/>
      </c>
      <c r="BR1053" s="182" t="str">
        <f t="shared" si="644"/>
        <v/>
      </c>
      <c r="BS1053" s="182" t="str">
        <f t="shared" si="645"/>
        <v/>
      </c>
      <c r="BT1053" s="182" t="str">
        <f t="shared" si="646"/>
        <v/>
      </c>
      <c r="BU1053" s="183" t="str">
        <f t="shared" si="647"/>
        <v/>
      </c>
      <c r="BV1053" s="184" t="str">
        <f>IF('Cálculos '!C1059="","",AVERAGE(AN1053:BU1053))</f>
        <v/>
      </c>
    </row>
    <row r="1054" spans="2:74" ht="17.25" hidden="1" thickBot="1" x14ac:dyDescent="0.35">
      <c r="B1054" s="165">
        <f t="shared" si="39"/>
        <v>1052</v>
      </c>
      <c r="C1054" s="171" t="str">
        <f>IF('Cálculos '!J1060="","",'Cálculos '!J1060)</f>
        <v/>
      </c>
      <c r="D1054" s="172" t="str">
        <f>IF('Cálculos '!K1060="","",'Cálculos '!K1060)</f>
        <v/>
      </c>
      <c r="E1054" s="172" t="str">
        <f>IF('Cálculos '!L1060="","",'Cálculos '!L1060)</f>
        <v/>
      </c>
      <c r="F1054" s="172" t="str">
        <f>IF('Cálculos '!M1060="","",'Cálculos '!M1060)</f>
        <v/>
      </c>
      <c r="G1054" s="172" t="str">
        <f>IF('Cálculos '!N1060="","",'Cálculos '!N1060)</f>
        <v/>
      </c>
      <c r="H1054" s="172" t="str">
        <f>IF('Cálculos '!O1060="","",'Cálculos '!O1060)</f>
        <v/>
      </c>
      <c r="I1054" s="172" t="str">
        <f>IF('Cálculos '!P1060="","",'Cálculos '!P1060)</f>
        <v/>
      </c>
      <c r="J1054" s="172" t="str">
        <f>IF('Cálculos '!Q1060="","",'Cálculos '!Q1060)</f>
        <v/>
      </c>
      <c r="K1054" s="172" t="str">
        <f>IF('Cálculos '!R1060="","",'Cálculos '!R1060)</f>
        <v/>
      </c>
      <c r="L1054" s="172" t="str">
        <f>IF('Cálculos '!S1060="","",'Cálculos '!S1060)</f>
        <v/>
      </c>
      <c r="M1054" s="172" t="str">
        <f>IF('Cálculos '!T1060="","",'Cálculos '!T1060)</f>
        <v/>
      </c>
      <c r="N1054" s="172" t="str">
        <f>IF('Cálculos '!U1060="","",'Cálculos '!U1060)</f>
        <v/>
      </c>
      <c r="O1054" s="172" t="str">
        <f>IF('Cálculos '!V1060="","",'Cálculos '!V1060)</f>
        <v/>
      </c>
      <c r="P1054" s="172" t="str">
        <f>IF('Cálculos '!W1060="","",'Cálculos '!W1060)</f>
        <v/>
      </c>
      <c r="Q1054" s="172" t="str">
        <f>IF('Cálculos '!X1060="","",'Cálculos '!X1060)</f>
        <v/>
      </c>
      <c r="R1054" s="172" t="str">
        <f>IF('Cálculos '!Y1060="","",'Cálculos '!Y1060)</f>
        <v/>
      </c>
      <c r="S1054" s="172" t="str">
        <f>IF('Cálculos '!Z1060="","",'Cálculos '!Z1060)</f>
        <v/>
      </c>
      <c r="T1054" s="172" t="str">
        <f>IF('Cálculos '!AA1060="","",'Cálculos '!AA1060)</f>
        <v/>
      </c>
      <c r="U1054" s="172" t="str">
        <f>IF('Cálculos '!AB1060="","",'Cálculos '!AB1060)</f>
        <v/>
      </c>
      <c r="V1054" s="172" t="str">
        <f>IF('Cálculos '!AC1060="","",'Cálculos '!AC1060)</f>
        <v/>
      </c>
      <c r="W1054" s="172" t="str">
        <f>IF('Cálculos '!AD1060="","",'Cálculos '!AD1060)</f>
        <v/>
      </c>
      <c r="X1054" s="172" t="str">
        <f>IF('Cálculos '!AE1060="","",'Cálculos '!AE1060)</f>
        <v/>
      </c>
      <c r="Y1054" s="172" t="str">
        <f>IF('Cálculos '!AF1060="","",'Cálculos '!AF1060)</f>
        <v/>
      </c>
      <c r="Z1054" s="172" t="str">
        <f>IF('Cálculos '!AG1060="","",'Cálculos '!AG1060)</f>
        <v/>
      </c>
      <c r="AA1054" s="172" t="str">
        <f>IF('Cálculos '!AH1060="","",'Cálculos '!AH1060)</f>
        <v/>
      </c>
      <c r="AB1054" s="172" t="str">
        <f>IF('Cálculos '!AI1060="","",'Cálculos '!AI1060)</f>
        <v/>
      </c>
      <c r="AC1054" s="172" t="str">
        <f>IF('Cálculos '!AJ1060="","",'Cálculos '!AJ1060)</f>
        <v/>
      </c>
      <c r="AD1054" s="172" t="str">
        <f>IF('Cálculos '!AK1060="","",'Cálculos '!AK1060)</f>
        <v/>
      </c>
      <c r="AE1054" s="172" t="str">
        <f>IF('Cálculos '!AL1060="","",'Cálculos '!AL1060)</f>
        <v/>
      </c>
      <c r="AF1054" s="172" t="str">
        <f>IF('Cálculos '!AM1060="","",'Cálculos '!AM1060)</f>
        <v/>
      </c>
      <c r="AG1054" s="172" t="str">
        <f>IF('Cálculos '!AN1060="","",'Cálculos '!AN1060)</f>
        <v/>
      </c>
      <c r="AH1054" s="172" t="str">
        <f>IF('Cálculos '!AO1060="","",'Cálculos '!AO1060)</f>
        <v/>
      </c>
      <c r="AI1054" s="172" t="str">
        <f>IF('Cálculos '!AP1060="","",'Cálculos '!AP1060)</f>
        <v/>
      </c>
      <c r="AJ1054" s="443" t="str">
        <f>IF('Cálculos '!AQ1060="","",'Cálculos '!AQ1060)</f>
        <v/>
      </c>
      <c r="AK1054" s="446" t="str">
        <f>IF('Cálculos '!D1060="","",AVERAGE(C1054:AJ1054))</f>
        <v/>
      </c>
      <c r="AM1054" s="181">
        <f t="shared" si="613"/>
        <v>1052</v>
      </c>
      <c r="AN1054" s="284" t="str">
        <f t="shared" si="614"/>
        <v/>
      </c>
      <c r="AO1054" s="285" t="str">
        <f t="shared" si="615"/>
        <v/>
      </c>
      <c r="AP1054" s="285" t="str">
        <f t="shared" si="616"/>
        <v/>
      </c>
      <c r="AQ1054" s="285" t="str">
        <f t="shared" si="617"/>
        <v/>
      </c>
      <c r="AR1054" s="182" t="str">
        <f t="shared" si="618"/>
        <v/>
      </c>
      <c r="AS1054" s="182" t="str">
        <f t="shared" si="619"/>
        <v/>
      </c>
      <c r="AT1054" s="182" t="str">
        <f t="shared" si="620"/>
        <v/>
      </c>
      <c r="AU1054" s="182" t="str">
        <f t="shared" si="621"/>
        <v/>
      </c>
      <c r="AV1054" s="182" t="str">
        <f t="shared" si="622"/>
        <v/>
      </c>
      <c r="AW1054" s="182" t="str">
        <f t="shared" si="623"/>
        <v/>
      </c>
      <c r="AX1054" s="182" t="str">
        <f t="shared" si="624"/>
        <v/>
      </c>
      <c r="AY1054" s="182" t="str">
        <f t="shared" si="625"/>
        <v/>
      </c>
      <c r="AZ1054" s="182" t="str">
        <f t="shared" si="626"/>
        <v/>
      </c>
      <c r="BA1054" s="182" t="str">
        <f t="shared" si="627"/>
        <v/>
      </c>
      <c r="BB1054" s="182" t="str">
        <f t="shared" si="628"/>
        <v/>
      </c>
      <c r="BC1054" s="182" t="str">
        <f t="shared" si="629"/>
        <v/>
      </c>
      <c r="BD1054" s="182" t="str">
        <f t="shared" si="630"/>
        <v/>
      </c>
      <c r="BE1054" s="182" t="str">
        <f t="shared" si="631"/>
        <v/>
      </c>
      <c r="BF1054" s="182" t="str">
        <f t="shared" si="632"/>
        <v/>
      </c>
      <c r="BG1054" s="182" t="str">
        <f t="shared" si="633"/>
        <v/>
      </c>
      <c r="BH1054" s="182" t="str">
        <f t="shared" si="634"/>
        <v/>
      </c>
      <c r="BI1054" s="182" t="str">
        <f t="shared" si="635"/>
        <v/>
      </c>
      <c r="BJ1054" s="182" t="str">
        <f t="shared" si="636"/>
        <v/>
      </c>
      <c r="BK1054" s="182" t="str">
        <f t="shared" si="637"/>
        <v/>
      </c>
      <c r="BL1054" s="182" t="str">
        <f t="shared" si="638"/>
        <v/>
      </c>
      <c r="BM1054" s="182" t="str">
        <f t="shared" si="639"/>
        <v/>
      </c>
      <c r="BN1054" s="182" t="str">
        <f t="shared" si="640"/>
        <v/>
      </c>
      <c r="BO1054" s="182" t="str">
        <f t="shared" si="641"/>
        <v/>
      </c>
      <c r="BP1054" s="182" t="str">
        <f t="shared" si="642"/>
        <v/>
      </c>
      <c r="BQ1054" s="182" t="str">
        <f t="shared" si="643"/>
        <v/>
      </c>
      <c r="BR1054" s="182" t="str">
        <f t="shared" si="644"/>
        <v/>
      </c>
      <c r="BS1054" s="182" t="str">
        <f t="shared" si="645"/>
        <v/>
      </c>
      <c r="BT1054" s="182" t="str">
        <f t="shared" si="646"/>
        <v/>
      </c>
      <c r="BU1054" s="183" t="str">
        <f t="shared" si="647"/>
        <v/>
      </c>
      <c r="BV1054" s="184" t="str">
        <f>IF('Cálculos '!C1060="","",AVERAGE(AN1054:BU1054))</f>
        <v/>
      </c>
    </row>
    <row r="1055" spans="2:74" ht="17.25" hidden="1" thickBot="1" x14ac:dyDescent="0.35">
      <c r="B1055" s="165">
        <f t="shared" si="39"/>
        <v>1053</v>
      </c>
      <c r="C1055" s="171" t="str">
        <f>IF('Cálculos '!J1061="","",'Cálculos '!J1061)</f>
        <v/>
      </c>
      <c r="D1055" s="172" t="str">
        <f>IF('Cálculos '!K1061="","",'Cálculos '!K1061)</f>
        <v/>
      </c>
      <c r="E1055" s="172" t="str">
        <f>IF('Cálculos '!L1061="","",'Cálculos '!L1061)</f>
        <v/>
      </c>
      <c r="F1055" s="172" t="str">
        <f>IF('Cálculos '!M1061="","",'Cálculos '!M1061)</f>
        <v/>
      </c>
      <c r="G1055" s="172" t="str">
        <f>IF('Cálculos '!N1061="","",'Cálculos '!N1061)</f>
        <v/>
      </c>
      <c r="H1055" s="172" t="str">
        <f>IF('Cálculos '!O1061="","",'Cálculos '!O1061)</f>
        <v/>
      </c>
      <c r="I1055" s="172" t="str">
        <f>IF('Cálculos '!P1061="","",'Cálculos '!P1061)</f>
        <v/>
      </c>
      <c r="J1055" s="172" t="str">
        <f>IF('Cálculos '!Q1061="","",'Cálculos '!Q1061)</f>
        <v/>
      </c>
      <c r="K1055" s="172" t="str">
        <f>IF('Cálculos '!R1061="","",'Cálculos '!R1061)</f>
        <v/>
      </c>
      <c r="L1055" s="172" t="str">
        <f>IF('Cálculos '!S1061="","",'Cálculos '!S1061)</f>
        <v/>
      </c>
      <c r="M1055" s="172" t="str">
        <f>IF('Cálculos '!T1061="","",'Cálculos '!T1061)</f>
        <v/>
      </c>
      <c r="N1055" s="172" t="str">
        <f>IF('Cálculos '!U1061="","",'Cálculos '!U1061)</f>
        <v/>
      </c>
      <c r="O1055" s="172" t="str">
        <f>IF('Cálculos '!V1061="","",'Cálculos '!V1061)</f>
        <v/>
      </c>
      <c r="P1055" s="172" t="str">
        <f>IF('Cálculos '!W1061="","",'Cálculos '!W1061)</f>
        <v/>
      </c>
      <c r="Q1055" s="172" t="str">
        <f>IF('Cálculos '!X1061="","",'Cálculos '!X1061)</f>
        <v/>
      </c>
      <c r="R1055" s="172" t="str">
        <f>IF('Cálculos '!Y1061="","",'Cálculos '!Y1061)</f>
        <v/>
      </c>
      <c r="S1055" s="172" t="str">
        <f>IF('Cálculos '!Z1061="","",'Cálculos '!Z1061)</f>
        <v/>
      </c>
      <c r="T1055" s="172" t="str">
        <f>IF('Cálculos '!AA1061="","",'Cálculos '!AA1061)</f>
        <v/>
      </c>
      <c r="U1055" s="172" t="str">
        <f>IF('Cálculos '!AB1061="","",'Cálculos '!AB1061)</f>
        <v/>
      </c>
      <c r="V1055" s="172" t="str">
        <f>IF('Cálculos '!AC1061="","",'Cálculos '!AC1061)</f>
        <v/>
      </c>
      <c r="W1055" s="172" t="str">
        <f>IF('Cálculos '!AD1061="","",'Cálculos '!AD1061)</f>
        <v/>
      </c>
      <c r="X1055" s="172" t="str">
        <f>IF('Cálculos '!AE1061="","",'Cálculos '!AE1061)</f>
        <v/>
      </c>
      <c r="Y1055" s="172" t="str">
        <f>IF('Cálculos '!AF1061="","",'Cálculos '!AF1061)</f>
        <v/>
      </c>
      <c r="Z1055" s="172" t="str">
        <f>IF('Cálculos '!AG1061="","",'Cálculos '!AG1061)</f>
        <v/>
      </c>
      <c r="AA1055" s="172" t="str">
        <f>IF('Cálculos '!AH1061="","",'Cálculos '!AH1061)</f>
        <v/>
      </c>
      <c r="AB1055" s="172" t="str">
        <f>IF('Cálculos '!AI1061="","",'Cálculos '!AI1061)</f>
        <v/>
      </c>
      <c r="AC1055" s="172" t="str">
        <f>IF('Cálculos '!AJ1061="","",'Cálculos '!AJ1061)</f>
        <v/>
      </c>
      <c r="AD1055" s="172" t="str">
        <f>IF('Cálculos '!AK1061="","",'Cálculos '!AK1061)</f>
        <v/>
      </c>
      <c r="AE1055" s="172" t="str">
        <f>IF('Cálculos '!AL1061="","",'Cálculos '!AL1061)</f>
        <v/>
      </c>
      <c r="AF1055" s="172" t="str">
        <f>IF('Cálculos '!AM1061="","",'Cálculos '!AM1061)</f>
        <v/>
      </c>
      <c r="AG1055" s="172" t="str">
        <f>IF('Cálculos '!AN1061="","",'Cálculos '!AN1061)</f>
        <v/>
      </c>
      <c r="AH1055" s="172" t="str">
        <f>IF('Cálculos '!AO1061="","",'Cálculos '!AO1061)</f>
        <v/>
      </c>
      <c r="AI1055" s="172" t="str">
        <f>IF('Cálculos '!AP1061="","",'Cálculos '!AP1061)</f>
        <v/>
      </c>
      <c r="AJ1055" s="443" t="str">
        <f>IF('Cálculos '!AQ1061="","",'Cálculos '!AQ1061)</f>
        <v/>
      </c>
      <c r="AK1055" s="446" t="str">
        <f>IF('Cálculos '!D1061="","",AVERAGE(C1055:AJ1055))</f>
        <v/>
      </c>
      <c r="AM1055" s="181">
        <f t="shared" si="613"/>
        <v>1053</v>
      </c>
      <c r="AN1055" s="284" t="str">
        <f t="shared" si="614"/>
        <v/>
      </c>
      <c r="AO1055" s="285" t="str">
        <f t="shared" si="615"/>
        <v/>
      </c>
      <c r="AP1055" s="285" t="str">
        <f t="shared" si="616"/>
        <v/>
      </c>
      <c r="AQ1055" s="285" t="str">
        <f t="shared" si="617"/>
        <v/>
      </c>
      <c r="AR1055" s="182" t="str">
        <f t="shared" si="618"/>
        <v/>
      </c>
      <c r="AS1055" s="182" t="str">
        <f t="shared" si="619"/>
        <v/>
      </c>
      <c r="AT1055" s="182" t="str">
        <f t="shared" si="620"/>
        <v/>
      </c>
      <c r="AU1055" s="182" t="str">
        <f t="shared" si="621"/>
        <v/>
      </c>
      <c r="AV1055" s="182" t="str">
        <f t="shared" si="622"/>
        <v/>
      </c>
      <c r="AW1055" s="182" t="str">
        <f t="shared" si="623"/>
        <v/>
      </c>
      <c r="AX1055" s="182" t="str">
        <f t="shared" si="624"/>
        <v/>
      </c>
      <c r="AY1055" s="182" t="str">
        <f t="shared" si="625"/>
        <v/>
      </c>
      <c r="AZ1055" s="182" t="str">
        <f t="shared" si="626"/>
        <v/>
      </c>
      <c r="BA1055" s="182" t="str">
        <f t="shared" si="627"/>
        <v/>
      </c>
      <c r="BB1055" s="182" t="str">
        <f t="shared" si="628"/>
        <v/>
      </c>
      <c r="BC1055" s="182" t="str">
        <f t="shared" si="629"/>
        <v/>
      </c>
      <c r="BD1055" s="182" t="str">
        <f t="shared" si="630"/>
        <v/>
      </c>
      <c r="BE1055" s="182" t="str">
        <f t="shared" si="631"/>
        <v/>
      </c>
      <c r="BF1055" s="182" t="str">
        <f t="shared" si="632"/>
        <v/>
      </c>
      <c r="BG1055" s="182" t="str">
        <f t="shared" si="633"/>
        <v/>
      </c>
      <c r="BH1055" s="182" t="str">
        <f t="shared" si="634"/>
        <v/>
      </c>
      <c r="BI1055" s="182" t="str">
        <f t="shared" si="635"/>
        <v/>
      </c>
      <c r="BJ1055" s="182" t="str">
        <f t="shared" si="636"/>
        <v/>
      </c>
      <c r="BK1055" s="182" t="str">
        <f t="shared" si="637"/>
        <v/>
      </c>
      <c r="BL1055" s="182" t="str">
        <f t="shared" si="638"/>
        <v/>
      </c>
      <c r="BM1055" s="182" t="str">
        <f t="shared" si="639"/>
        <v/>
      </c>
      <c r="BN1055" s="182" t="str">
        <f t="shared" si="640"/>
        <v/>
      </c>
      <c r="BO1055" s="182" t="str">
        <f t="shared" si="641"/>
        <v/>
      </c>
      <c r="BP1055" s="182" t="str">
        <f t="shared" si="642"/>
        <v/>
      </c>
      <c r="BQ1055" s="182" t="str">
        <f t="shared" si="643"/>
        <v/>
      </c>
      <c r="BR1055" s="182" t="str">
        <f t="shared" si="644"/>
        <v/>
      </c>
      <c r="BS1055" s="182" t="str">
        <f t="shared" si="645"/>
        <v/>
      </c>
      <c r="BT1055" s="182" t="str">
        <f t="shared" si="646"/>
        <v/>
      </c>
      <c r="BU1055" s="183" t="str">
        <f t="shared" si="647"/>
        <v/>
      </c>
      <c r="BV1055" s="184" t="str">
        <f>IF('Cálculos '!C1061="","",AVERAGE(AN1055:BU1055))</f>
        <v/>
      </c>
    </row>
    <row r="1056" spans="2:74" ht="17.25" hidden="1" thickBot="1" x14ac:dyDescent="0.35">
      <c r="B1056" s="165">
        <f t="shared" si="39"/>
        <v>1054</v>
      </c>
      <c r="C1056" s="171" t="str">
        <f>IF('Cálculos '!J1062="","",'Cálculos '!J1062)</f>
        <v/>
      </c>
      <c r="D1056" s="172" t="str">
        <f>IF('Cálculos '!K1062="","",'Cálculos '!K1062)</f>
        <v/>
      </c>
      <c r="E1056" s="172" t="str">
        <f>IF('Cálculos '!L1062="","",'Cálculos '!L1062)</f>
        <v/>
      </c>
      <c r="F1056" s="172" t="str">
        <f>IF('Cálculos '!M1062="","",'Cálculos '!M1062)</f>
        <v/>
      </c>
      <c r="G1056" s="172" t="str">
        <f>IF('Cálculos '!N1062="","",'Cálculos '!N1062)</f>
        <v/>
      </c>
      <c r="H1056" s="172" t="str">
        <f>IF('Cálculos '!O1062="","",'Cálculos '!O1062)</f>
        <v/>
      </c>
      <c r="I1056" s="172" t="str">
        <f>IF('Cálculos '!P1062="","",'Cálculos '!P1062)</f>
        <v/>
      </c>
      <c r="J1056" s="172" t="str">
        <f>IF('Cálculos '!Q1062="","",'Cálculos '!Q1062)</f>
        <v/>
      </c>
      <c r="K1056" s="172" t="str">
        <f>IF('Cálculos '!R1062="","",'Cálculos '!R1062)</f>
        <v/>
      </c>
      <c r="L1056" s="172" t="str">
        <f>IF('Cálculos '!S1062="","",'Cálculos '!S1062)</f>
        <v/>
      </c>
      <c r="M1056" s="172" t="str">
        <f>IF('Cálculos '!T1062="","",'Cálculos '!T1062)</f>
        <v/>
      </c>
      <c r="N1056" s="172" t="str">
        <f>IF('Cálculos '!U1062="","",'Cálculos '!U1062)</f>
        <v/>
      </c>
      <c r="O1056" s="172" t="str">
        <f>IF('Cálculos '!V1062="","",'Cálculos '!V1062)</f>
        <v/>
      </c>
      <c r="P1056" s="172" t="str">
        <f>IF('Cálculos '!W1062="","",'Cálculos '!W1062)</f>
        <v/>
      </c>
      <c r="Q1056" s="172" t="str">
        <f>IF('Cálculos '!X1062="","",'Cálculos '!X1062)</f>
        <v/>
      </c>
      <c r="R1056" s="172" t="str">
        <f>IF('Cálculos '!Y1062="","",'Cálculos '!Y1062)</f>
        <v/>
      </c>
      <c r="S1056" s="172" t="str">
        <f>IF('Cálculos '!Z1062="","",'Cálculos '!Z1062)</f>
        <v/>
      </c>
      <c r="T1056" s="172" t="str">
        <f>IF('Cálculos '!AA1062="","",'Cálculos '!AA1062)</f>
        <v/>
      </c>
      <c r="U1056" s="172" t="str">
        <f>IF('Cálculos '!AB1062="","",'Cálculos '!AB1062)</f>
        <v/>
      </c>
      <c r="V1056" s="172" t="str">
        <f>IF('Cálculos '!AC1062="","",'Cálculos '!AC1062)</f>
        <v/>
      </c>
      <c r="W1056" s="172" t="str">
        <f>IF('Cálculos '!AD1062="","",'Cálculos '!AD1062)</f>
        <v/>
      </c>
      <c r="X1056" s="172" t="str">
        <f>IF('Cálculos '!AE1062="","",'Cálculos '!AE1062)</f>
        <v/>
      </c>
      <c r="Y1056" s="172" t="str">
        <f>IF('Cálculos '!AF1062="","",'Cálculos '!AF1062)</f>
        <v/>
      </c>
      <c r="Z1056" s="172" t="str">
        <f>IF('Cálculos '!AG1062="","",'Cálculos '!AG1062)</f>
        <v/>
      </c>
      <c r="AA1056" s="172" t="str">
        <f>IF('Cálculos '!AH1062="","",'Cálculos '!AH1062)</f>
        <v/>
      </c>
      <c r="AB1056" s="172" t="str">
        <f>IF('Cálculos '!AI1062="","",'Cálculos '!AI1062)</f>
        <v/>
      </c>
      <c r="AC1056" s="172" t="str">
        <f>IF('Cálculos '!AJ1062="","",'Cálculos '!AJ1062)</f>
        <v/>
      </c>
      <c r="AD1056" s="172" t="str">
        <f>IF('Cálculos '!AK1062="","",'Cálculos '!AK1062)</f>
        <v/>
      </c>
      <c r="AE1056" s="172" t="str">
        <f>IF('Cálculos '!AL1062="","",'Cálculos '!AL1062)</f>
        <v/>
      </c>
      <c r="AF1056" s="172" t="str">
        <f>IF('Cálculos '!AM1062="","",'Cálculos '!AM1062)</f>
        <v/>
      </c>
      <c r="AG1056" s="172" t="str">
        <f>IF('Cálculos '!AN1062="","",'Cálculos '!AN1062)</f>
        <v/>
      </c>
      <c r="AH1056" s="172" t="str">
        <f>IF('Cálculos '!AO1062="","",'Cálculos '!AO1062)</f>
        <v/>
      </c>
      <c r="AI1056" s="172" t="str">
        <f>IF('Cálculos '!AP1062="","",'Cálculos '!AP1062)</f>
        <v/>
      </c>
      <c r="AJ1056" s="443" t="str">
        <f>IF('Cálculos '!AQ1062="","",'Cálculos '!AQ1062)</f>
        <v/>
      </c>
      <c r="AK1056" s="446" t="str">
        <f>IF('Cálculos '!D1062="","",AVERAGE(C1056:AJ1056))</f>
        <v/>
      </c>
      <c r="AM1056" s="181">
        <f t="shared" si="613"/>
        <v>1054</v>
      </c>
      <c r="AN1056" s="284" t="str">
        <f t="shared" si="614"/>
        <v/>
      </c>
      <c r="AO1056" s="285" t="str">
        <f t="shared" si="615"/>
        <v/>
      </c>
      <c r="AP1056" s="285" t="str">
        <f t="shared" si="616"/>
        <v/>
      </c>
      <c r="AQ1056" s="285" t="str">
        <f t="shared" si="617"/>
        <v/>
      </c>
      <c r="AR1056" s="182" t="str">
        <f t="shared" si="618"/>
        <v/>
      </c>
      <c r="AS1056" s="182" t="str">
        <f t="shared" si="619"/>
        <v/>
      </c>
      <c r="AT1056" s="182" t="str">
        <f t="shared" si="620"/>
        <v/>
      </c>
      <c r="AU1056" s="182" t="str">
        <f t="shared" si="621"/>
        <v/>
      </c>
      <c r="AV1056" s="182" t="str">
        <f t="shared" si="622"/>
        <v/>
      </c>
      <c r="AW1056" s="182" t="str">
        <f t="shared" si="623"/>
        <v/>
      </c>
      <c r="AX1056" s="182" t="str">
        <f t="shared" si="624"/>
        <v/>
      </c>
      <c r="AY1056" s="182" t="str">
        <f t="shared" si="625"/>
        <v/>
      </c>
      <c r="AZ1056" s="182" t="str">
        <f t="shared" si="626"/>
        <v/>
      </c>
      <c r="BA1056" s="182" t="str">
        <f t="shared" si="627"/>
        <v/>
      </c>
      <c r="BB1056" s="182" t="str">
        <f t="shared" si="628"/>
        <v/>
      </c>
      <c r="BC1056" s="182" t="str">
        <f t="shared" si="629"/>
        <v/>
      </c>
      <c r="BD1056" s="182" t="str">
        <f t="shared" si="630"/>
        <v/>
      </c>
      <c r="BE1056" s="182" t="str">
        <f t="shared" si="631"/>
        <v/>
      </c>
      <c r="BF1056" s="182" t="str">
        <f t="shared" si="632"/>
        <v/>
      </c>
      <c r="BG1056" s="182" t="str">
        <f t="shared" si="633"/>
        <v/>
      </c>
      <c r="BH1056" s="182" t="str">
        <f t="shared" si="634"/>
        <v/>
      </c>
      <c r="BI1056" s="182" t="str">
        <f t="shared" si="635"/>
        <v/>
      </c>
      <c r="BJ1056" s="182" t="str">
        <f t="shared" si="636"/>
        <v/>
      </c>
      <c r="BK1056" s="182" t="str">
        <f t="shared" si="637"/>
        <v/>
      </c>
      <c r="BL1056" s="182" t="str">
        <f t="shared" si="638"/>
        <v/>
      </c>
      <c r="BM1056" s="182" t="str">
        <f t="shared" si="639"/>
        <v/>
      </c>
      <c r="BN1056" s="182" t="str">
        <f t="shared" si="640"/>
        <v/>
      </c>
      <c r="BO1056" s="182" t="str">
        <f t="shared" si="641"/>
        <v/>
      </c>
      <c r="BP1056" s="182" t="str">
        <f t="shared" si="642"/>
        <v/>
      </c>
      <c r="BQ1056" s="182" t="str">
        <f t="shared" si="643"/>
        <v/>
      </c>
      <c r="BR1056" s="182" t="str">
        <f t="shared" si="644"/>
        <v/>
      </c>
      <c r="BS1056" s="182" t="str">
        <f t="shared" si="645"/>
        <v/>
      </c>
      <c r="BT1056" s="182" t="str">
        <f t="shared" si="646"/>
        <v/>
      </c>
      <c r="BU1056" s="183" t="str">
        <f t="shared" si="647"/>
        <v/>
      </c>
      <c r="BV1056" s="184" t="str">
        <f>IF('Cálculos '!C1062="","",AVERAGE(AN1056:BU1056))</f>
        <v/>
      </c>
    </row>
    <row r="1057" spans="2:74" ht="17.25" hidden="1" thickBot="1" x14ac:dyDescent="0.35">
      <c r="B1057" s="165">
        <f t="shared" si="39"/>
        <v>1055</v>
      </c>
      <c r="C1057" s="171" t="str">
        <f>IF('Cálculos '!J1063="","",'Cálculos '!J1063)</f>
        <v/>
      </c>
      <c r="D1057" s="172" t="str">
        <f>IF('Cálculos '!K1063="","",'Cálculos '!K1063)</f>
        <v/>
      </c>
      <c r="E1057" s="172" t="str">
        <f>IF('Cálculos '!L1063="","",'Cálculos '!L1063)</f>
        <v/>
      </c>
      <c r="F1057" s="172" t="str">
        <f>IF('Cálculos '!M1063="","",'Cálculos '!M1063)</f>
        <v/>
      </c>
      <c r="G1057" s="172" t="str">
        <f>IF('Cálculos '!N1063="","",'Cálculos '!N1063)</f>
        <v/>
      </c>
      <c r="H1057" s="172" t="str">
        <f>IF('Cálculos '!O1063="","",'Cálculos '!O1063)</f>
        <v/>
      </c>
      <c r="I1057" s="172" t="str">
        <f>IF('Cálculos '!P1063="","",'Cálculos '!P1063)</f>
        <v/>
      </c>
      <c r="J1057" s="172" t="str">
        <f>IF('Cálculos '!Q1063="","",'Cálculos '!Q1063)</f>
        <v/>
      </c>
      <c r="K1057" s="172" t="str">
        <f>IF('Cálculos '!R1063="","",'Cálculos '!R1063)</f>
        <v/>
      </c>
      <c r="L1057" s="172" t="str">
        <f>IF('Cálculos '!S1063="","",'Cálculos '!S1063)</f>
        <v/>
      </c>
      <c r="M1057" s="172" t="str">
        <f>IF('Cálculos '!T1063="","",'Cálculos '!T1063)</f>
        <v/>
      </c>
      <c r="N1057" s="172" t="str">
        <f>IF('Cálculos '!U1063="","",'Cálculos '!U1063)</f>
        <v/>
      </c>
      <c r="O1057" s="172" t="str">
        <f>IF('Cálculos '!V1063="","",'Cálculos '!V1063)</f>
        <v/>
      </c>
      <c r="P1057" s="172" t="str">
        <f>IF('Cálculos '!W1063="","",'Cálculos '!W1063)</f>
        <v/>
      </c>
      <c r="Q1057" s="172" t="str">
        <f>IF('Cálculos '!X1063="","",'Cálculos '!X1063)</f>
        <v/>
      </c>
      <c r="R1057" s="172" t="str">
        <f>IF('Cálculos '!Y1063="","",'Cálculos '!Y1063)</f>
        <v/>
      </c>
      <c r="S1057" s="172" t="str">
        <f>IF('Cálculos '!Z1063="","",'Cálculos '!Z1063)</f>
        <v/>
      </c>
      <c r="T1057" s="172" t="str">
        <f>IF('Cálculos '!AA1063="","",'Cálculos '!AA1063)</f>
        <v/>
      </c>
      <c r="U1057" s="172" t="str">
        <f>IF('Cálculos '!AB1063="","",'Cálculos '!AB1063)</f>
        <v/>
      </c>
      <c r="V1057" s="172" t="str">
        <f>IF('Cálculos '!AC1063="","",'Cálculos '!AC1063)</f>
        <v/>
      </c>
      <c r="W1057" s="172" t="str">
        <f>IF('Cálculos '!AD1063="","",'Cálculos '!AD1063)</f>
        <v/>
      </c>
      <c r="X1057" s="172" t="str">
        <f>IF('Cálculos '!AE1063="","",'Cálculos '!AE1063)</f>
        <v/>
      </c>
      <c r="Y1057" s="172" t="str">
        <f>IF('Cálculos '!AF1063="","",'Cálculos '!AF1063)</f>
        <v/>
      </c>
      <c r="Z1057" s="172" t="str">
        <f>IF('Cálculos '!AG1063="","",'Cálculos '!AG1063)</f>
        <v/>
      </c>
      <c r="AA1057" s="172" t="str">
        <f>IF('Cálculos '!AH1063="","",'Cálculos '!AH1063)</f>
        <v/>
      </c>
      <c r="AB1057" s="172" t="str">
        <f>IF('Cálculos '!AI1063="","",'Cálculos '!AI1063)</f>
        <v/>
      </c>
      <c r="AC1057" s="172" t="str">
        <f>IF('Cálculos '!AJ1063="","",'Cálculos '!AJ1063)</f>
        <v/>
      </c>
      <c r="AD1057" s="172" t="str">
        <f>IF('Cálculos '!AK1063="","",'Cálculos '!AK1063)</f>
        <v/>
      </c>
      <c r="AE1057" s="172" t="str">
        <f>IF('Cálculos '!AL1063="","",'Cálculos '!AL1063)</f>
        <v/>
      </c>
      <c r="AF1057" s="172" t="str">
        <f>IF('Cálculos '!AM1063="","",'Cálculos '!AM1063)</f>
        <v/>
      </c>
      <c r="AG1057" s="172" t="str">
        <f>IF('Cálculos '!AN1063="","",'Cálculos '!AN1063)</f>
        <v/>
      </c>
      <c r="AH1057" s="172" t="str">
        <f>IF('Cálculos '!AO1063="","",'Cálculos '!AO1063)</f>
        <v/>
      </c>
      <c r="AI1057" s="172" t="str">
        <f>IF('Cálculos '!AP1063="","",'Cálculos '!AP1063)</f>
        <v/>
      </c>
      <c r="AJ1057" s="443" t="str">
        <f>IF('Cálculos '!AQ1063="","",'Cálculos '!AQ1063)</f>
        <v/>
      </c>
      <c r="AK1057" s="446" t="str">
        <f>IF('Cálculos '!D1063="","",AVERAGE(C1057:AJ1057))</f>
        <v/>
      </c>
      <c r="AM1057" s="181">
        <f t="shared" si="613"/>
        <v>1055</v>
      </c>
      <c r="AN1057" s="284" t="str">
        <f t="shared" si="614"/>
        <v/>
      </c>
      <c r="AO1057" s="285" t="str">
        <f t="shared" si="615"/>
        <v/>
      </c>
      <c r="AP1057" s="285" t="str">
        <f t="shared" si="616"/>
        <v/>
      </c>
      <c r="AQ1057" s="285" t="str">
        <f t="shared" si="617"/>
        <v/>
      </c>
      <c r="AR1057" s="182" t="str">
        <f t="shared" si="618"/>
        <v/>
      </c>
      <c r="AS1057" s="182" t="str">
        <f t="shared" si="619"/>
        <v/>
      </c>
      <c r="AT1057" s="182" t="str">
        <f t="shared" si="620"/>
        <v/>
      </c>
      <c r="AU1057" s="182" t="str">
        <f t="shared" si="621"/>
        <v/>
      </c>
      <c r="AV1057" s="182" t="str">
        <f t="shared" si="622"/>
        <v/>
      </c>
      <c r="AW1057" s="182" t="str">
        <f t="shared" si="623"/>
        <v/>
      </c>
      <c r="AX1057" s="182" t="str">
        <f t="shared" si="624"/>
        <v/>
      </c>
      <c r="AY1057" s="182" t="str">
        <f t="shared" si="625"/>
        <v/>
      </c>
      <c r="AZ1057" s="182" t="str">
        <f t="shared" si="626"/>
        <v/>
      </c>
      <c r="BA1057" s="182" t="str">
        <f t="shared" si="627"/>
        <v/>
      </c>
      <c r="BB1057" s="182" t="str">
        <f t="shared" si="628"/>
        <v/>
      </c>
      <c r="BC1057" s="182" t="str">
        <f t="shared" si="629"/>
        <v/>
      </c>
      <c r="BD1057" s="182" t="str">
        <f t="shared" si="630"/>
        <v/>
      </c>
      <c r="BE1057" s="182" t="str">
        <f t="shared" si="631"/>
        <v/>
      </c>
      <c r="BF1057" s="182" t="str">
        <f t="shared" si="632"/>
        <v/>
      </c>
      <c r="BG1057" s="182" t="str">
        <f t="shared" si="633"/>
        <v/>
      </c>
      <c r="BH1057" s="182" t="str">
        <f t="shared" si="634"/>
        <v/>
      </c>
      <c r="BI1057" s="182" t="str">
        <f t="shared" si="635"/>
        <v/>
      </c>
      <c r="BJ1057" s="182" t="str">
        <f t="shared" si="636"/>
        <v/>
      </c>
      <c r="BK1057" s="182" t="str">
        <f t="shared" si="637"/>
        <v/>
      </c>
      <c r="BL1057" s="182" t="str">
        <f t="shared" si="638"/>
        <v/>
      </c>
      <c r="BM1057" s="182" t="str">
        <f t="shared" si="639"/>
        <v/>
      </c>
      <c r="BN1057" s="182" t="str">
        <f t="shared" si="640"/>
        <v/>
      </c>
      <c r="BO1057" s="182" t="str">
        <f t="shared" si="641"/>
        <v/>
      </c>
      <c r="BP1057" s="182" t="str">
        <f t="shared" si="642"/>
        <v/>
      </c>
      <c r="BQ1057" s="182" t="str">
        <f t="shared" si="643"/>
        <v/>
      </c>
      <c r="BR1057" s="182" t="str">
        <f t="shared" si="644"/>
        <v/>
      </c>
      <c r="BS1057" s="182" t="str">
        <f t="shared" si="645"/>
        <v/>
      </c>
      <c r="BT1057" s="182" t="str">
        <f t="shared" si="646"/>
        <v/>
      </c>
      <c r="BU1057" s="183" t="str">
        <f t="shared" si="647"/>
        <v/>
      </c>
      <c r="BV1057" s="184" t="str">
        <f>IF('Cálculos '!C1063="","",AVERAGE(AN1057:BU1057))</f>
        <v/>
      </c>
    </row>
    <row r="1058" spans="2:74" ht="17.25" hidden="1" thickBot="1" x14ac:dyDescent="0.35">
      <c r="B1058" s="165">
        <f t="shared" si="39"/>
        <v>1056</v>
      </c>
      <c r="C1058" s="171" t="str">
        <f>IF('Cálculos '!J1064="","",'Cálculos '!J1064)</f>
        <v/>
      </c>
      <c r="D1058" s="172" t="str">
        <f>IF('Cálculos '!K1064="","",'Cálculos '!K1064)</f>
        <v/>
      </c>
      <c r="E1058" s="172" t="str">
        <f>IF('Cálculos '!L1064="","",'Cálculos '!L1064)</f>
        <v/>
      </c>
      <c r="F1058" s="172" t="str">
        <f>IF('Cálculos '!M1064="","",'Cálculos '!M1064)</f>
        <v/>
      </c>
      <c r="G1058" s="172" t="str">
        <f>IF('Cálculos '!N1064="","",'Cálculos '!N1064)</f>
        <v/>
      </c>
      <c r="H1058" s="172" t="str">
        <f>IF('Cálculos '!O1064="","",'Cálculos '!O1064)</f>
        <v/>
      </c>
      <c r="I1058" s="172" t="str">
        <f>IF('Cálculos '!P1064="","",'Cálculos '!P1064)</f>
        <v/>
      </c>
      <c r="J1058" s="172" t="str">
        <f>IF('Cálculos '!Q1064="","",'Cálculos '!Q1064)</f>
        <v/>
      </c>
      <c r="K1058" s="172" t="str">
        <f>IF('Cálculos '!R1064="","",'Cálculos '!R1064)</f>
        <v/>
      </c>
      <c r="L1058" s="172" t="str">
        <f>IF('Cálculos '!S1064="","",'Cálculos '!S1064)</f>
        <v/>
      </c>
      <c r="M1058" s="172" t="str">
        <f>IF('Cálculos '!T1064="","",'Cálculos '!T1064)</f>
        <v/>
      </c>
      <c r="N1058" s="172" t="str">
        <f>IF('Cálculos '!U1064="","",'Cálculos '!U1064)</f>
        <v/>
      </c>
      <c r="O1058" s="172" t="str">
        <f>IF('Cálculos '!V1064="","",'Cálculos '!V1064)</f>
        <v/>
      </c>
      <c r="P1058" s="172" t="str">
        <f>IF('Cálculos '!W1064="","",'Cálculos '!W1064)</f>
        <v/>
      </c>
      <c r="Q1058" s="172" t="str">
        <f>IF('Cálculos '!X1064="","",'Cálculos '!X1064)</f>
        <v/>
      </c>
      <c r="R1058" s="172" t="str">
        <f>IF('Cálculos '!Y1064="","",'Cálculos '!Y1064)</f>
        <v/>
      </c>
      <c r="S1058" s="172" t="str">
        <f>IF('Cálculos '!Z1064="","",'Cálculos '!Z1064)</f>
        <v/>
      </c>
      <c r="T1058" s="172" t="str">
        <f>IF('Cálculos '!AA1064="","",'Cálculos '!AA1064)</f>
        <v/>
      </c>
      <c r="U1058" s="172" t="str">
        <f>IF('Cálculos '!AB1064="","",'Cálculos '!AB1064)</f>
        <v/>
      </c>
      <c r="V1058" s="172" t="str">
        <f>IF('Cálculos '!AC1064="","",'Cálculos '!AC1064)</f>
        <v/>
      </c>
      <c r="W1058" s="172" t="str">
        <f>IF('Cálculos '!AD1064="","",'Cálculos '!AD1064)</f>
        <v/>
      </c>
      <c r="X1058" s="172" t="str">
        <f>IF('Cálculos '!AE1064="","",'Cálculos '!AE1064)</f>
        <v/>
      </c>
      <c r="Y1058" s="172" t="str">
        <f>IF('Cálculos '!AF1064="","",'Cálculos '!AF1064)</f>
        <v/>
      </c>
      <c r="Z1058" s="172" t="str">
        <f>IF('Cálculos '!AG1064="","",'Cálculos '!AG1064)</f>
        <v/>
      </c>
      <c r="AA1058" s="172" t="str">
        <f>IF('Cálculos '!AH1064="","",'Cálculos '!AH1064)</f>
        <v/>
      </c>
      <c r="AB1058" s="172" t="str">
        <f>IF('Cálculos '!AI1064="","",'Cálculos '!AI1064)</f>
        <v/>
      </c>
      <c r="AC1058" s="172" t="str">
        <f>IF('Cálculos '!AJ1064="","",'Cálculos '!AJ1064)</f>
        <v/>
      </c>
      <c r="AD1058" s="172" t="str">
        <f>IF('Cálculos '!AK1064="","",'Cálculos '!AK1064)</f>
        <v/>
      </c>
      <c r="AE1058" s="172" t="str">
        <f>IF('Cálculos '!AL1064="","",'Cálculos '!AL1064)</f>
        <v/>
      </c>
      <c r="AF1058" s="172" t="str">
        <f>IF('Cálculos '!AM1064="","",'Cálculos '!AM1064)</f>
        <v/>
      </c>
      <c r="AG1058" s="172" t="str">
        <f>IF('Cálculos '!AN1064="","",'Cálculos '!AN1064)</f>
        <v/>
      </c>
      <c r="AH1058" s="172" t="str">
        <f>IF('Cálculos '!AO1064="","",'Cálculos '!AO1064)</f>
        <v/>
      </c>
      <c r="AI1058" s="172" t="str">
        <f>IF('Cálculos '!AP1064="","",'Cálculos '!AP1064)</f>
        <v/>
      </c>
      <c r="AJ1058" s="443" t="str">
        <f>IF('Cálculos '!AQ1064="","",'Cálculos '!AQ1064)</f>
        <v/>
      </c>
      <c r="AK1058" s="446" t="str">
        <f>IF('Cálculos '!D1064="","",AVERAGE(C1058:AJ1058))</f>
        <v/>
      </c>
      <c r="AM1058" s="181">
        <f t="shared" si="613"/>
        <v>1056</v>
      </c>
      <c r="AN1058" s="284" t="str">
        <f t="shared" si="614"/>
        <v/>
      </c>
      <c r="AO1058" s="285" t="str">
        <f t="shared" si="615"/>
        <v/>
      </c>
      <c r="AP1058" s="285" t="str">
        <f t="shared" si="616"/>
        <v/>
      </c>
      <c r="AQ1058" s="285" t="str">
        <f t="shared" si="617"/>
        <v/>
      </c>
      <c r="AR1058" s="182" t="str">
        <f t="shared" si="618"/>
        <v/>
      </c>
      <c r="AS1058" s="182" t="str">
        <f t="shared" si="619"/>
        <v/>
      </c>
      <c r="AT1058" s="182" t="str">
        <f t="shared" si="620"/>
        <v/>
      </c>
      <c r="AU1058" s="182" t="str">
        <f t="shared" si="621"/>
        <v/>
      </c>
      <c r="AV1058" s="182" t="str">
        <f t="shared" si="622"/>
        <v/>
      </c>
      <c r="AW1058" s="182" t="str">
        <f t="shared" si="623"/>
        <v/>
      </c>
      <c r="AX1058" s="182" t="str">
        <f t="shared" si="624"/>
        <v/>
      </c>
      <c r="AY1058" s="182" t="str">
        <f t="shared" si="625"/>
        <v/>
      </c>
      <c r="AZ1058" s="182" t="str">
        <f t="shared" si="626"/>
        <v/>
      </c>
      <c r="BA1058" s="182" t="str">
        <f t="shared" si="627"/>
        <v/>
      </c>
      <c r="BB1058" s="182" t="str">
        <f t="shared" si="628"/>
        <v/>
      </c>
      <c r="BC1058" s="182" t="str">
        <f t="shared" si="629"/>
        <v/>
      </c>
      <c r="BD1058" s="182" t="str">
        <f t="shared" si="630"/>
        <v/>
      </c>
      <c r="BE1058" s="182" t="str">
        <f t="shared" si="631"/>
        <v/>
      </c>
      <c r="BF1058" s="182" t="str">
        <f t="shared" si="632"/>
        <v/>
      </c>
      <c r="BG1058" s="182" t="str">
        <f t="shared" si="633"/>
        <v/>
      </c>
      <c r="BH1058" s="182" t="str">
        <f t="shared" si="634"/>
        <v/>
      </c>
      <c r="BI1058" s="182" t="str">
        <f t="shared" si="635"/>
        <v/>
      </c>
      <c r="BJ1058" s="182" t="str">
        <f t="shared" si="636"/>
        <v/>
      </c>
      <c r="BK1058" s="182" t="str">
        <f t="shared" si="637"/>
        <v/>
      </c>
      <c r="BL1058" s="182" t="str">
        <f t="shared" si="638"/>
        <v/>
      </c>
      <c r="BM1058" s="182" t="str">
        <f t="shared" si="639"/>
        <v/>
      </c>
      <c r="BN1058" s="182" t="str">
        <f t="shared" si="640"/>
        <v/>
      </c>
      <c r="BO1058" s="182" t="str">
        <f t="shared" si="641"/>
        <v/>
      </c>
      <c r="BP1058" s="182" t="str">
        <f t="shared" si="642"/>
        <v/>
      </c>
      <c r="BQ1058" s="182" t="str">
        <f t="shared" si="643"/>
        <v/>
      </c>
      <c r="BR1058" s="182" t="str">
        <f t="shared" si="644"/>
        <v/>
      </c>
      <c r="BS1058" s="182" t="str">
        <f t="shared" si="645"/>
        <v/>
      </c>
      <c r="BT1058" s="182" t="str">
        <f t="shared" si="646"/>
        <v/>
      </c>
      <c r="BU1058" s="183" t="str">
        <f t="shared" si="647"/>
        <v/>
      </c>
      <c r="BV1058" s="184" t="str">
        <f>IF('Cálculos '!C1064="","",AVERAGE(AN1058:BU1058))</f>
        <v/>
      </c>
    </row>
    <row r="1059" spans="2:74" ht="17.25" hidden="1" thickBot="1" x14ac:dyDescent="0.35">
      <c r="B1059" s="165">
        <f t="shared" si="39"/>
        <v>1057</v>
      </c>
      <c r="C1059" s="171" t="str">
        <f>IF('Cálculos '!J1065="","",'Cálculos '!J1065)</f>
        <v/>
      </c>
      <c r="D1059" s="172" t="str">
        <f>IF('Cálculos '!K1065="","",'Cálculos '!K1065)</f>
        <v/>
      </c>
      <c r="E1059" s="172" t="str">
        <f>IF('Cálculos '!L1065="","",'Cálculos '!L1065)</f>
        <v/>
      </c>
      <c r="F1059" s="172" t="str">
        <f>IF('Cálculos '!M1065="","",'Cálculos '!M1065)</f>
        <v/>
      </c>
      <c r="G1059" s="172" t="str">
        <f>IF('Cálculos '!N1065="","",'Cálculos '!N1065)</f>
        <v/>
      </c>
      <c r="H1059" s="172" t="str">
        <f>IF('Cálculos '!O1065="","",'Cálculos '!O1065)</f>
        <v/>
      </c>
      <c r="I1059" s="172" t="str">
        <f>IF('Cálculos '!P1065="","",'Cálculos '!P1065)</f>
        <v/>
      </c>
      <c r="J1059" s="172" t="str">
        <f>IF('Cálculos '!Q1065="","",'Cálculos '!Q1065)</f>
        <v/>
      </c>
      <c r="K1059" s="172" t="str">
        <f>IF('Cálculos '!R1065="","",'Cálculos '!R1065)</f>
        <v/>
      </c>
      <c r="L1059" s="172" t="str">
        <f>IF('Cálculos '!S1065="","",'Cálculos '!S1065)</f>
        <v/>
      </c>
      <c r="M1059" s="172" t="str">
        <f>IF('Cálculos '!T1065="","",'Cálculos '!T1065)</f>
        <v/>
      </c>
      <c r="N1059" s="172" t="str">
        <f>IF('Cálculos '!U1065="","",'Cálculos '!U1065)</f>
        <v/>
      </c>
      <c r="O1059" s="172" t="str">
        <f>IF('Cálculos '!V1065="","",'Cálculos '!V1065)</f>
        <v/>
      </c>
      <c r="P1059" s="172" t="str">
        <f>IF('Cálculos '!W1065="","",'Cálculos '!W1065)</f>
        <v/>
      </c>
      <c r="Q1059" s="172" t="str">
        <f>IF('Cálculos '!X1065="","",'Cálculos '!X1065)</f>
        <v/>
      </c>
      <c r="R1059" s="172" t="str">
        <f>IF('Cálculos '!Y1065="","",'Cálculos '!Y1065)</f>
        <v/>
      </c>
      <c r="S1059" s="172" t="str">
        <f>IF('Cálculos '!Z1065="","",'Cálculos '!Z1065)</f>
        <v/>
      </c>
      <c r="T1059" s="172" t="str">
        <f>IF('Cálculos '!AA1065="","",'Cálculos '!AA1065)</f>
        <v/>
      </c>
      <c r="U1059" s="172" t="str">
        <f>IF('Cálculos '!AB1065="","",'Cálculos '!AB1065)</f>
        <v/>
      </c>
      <c r="V1059" s="172" t="str">
        <f>IF('Cálculos '!AC1065="","",'Cálculos '!AC1065)</f>
        <v/>
      </c>
      <c r="W1059" s="172" t="str">
        <f>IF('Cálculos '!AD1065="","",'Cálculos '!AD1065)</f>
        <v/>
      </c>
      <c r="X1059" s="172" t="str">
        <f>IF('Cálculos '!AE1065="","",'Cálculos '!AE1065)</f>
        <v/>
      </c>
      <c r="Y1059" s="172" t="str">
        <f>IF('Cálculos '!AF1065="","",'Cálculos '!AF1065)</f>
        <v/>
      </c>
      <c r="Z1059" s="172" t="str">
        <f>IF('Cálculos '!AG1065="","",'Cálculos '!AG1065)</f>
        <v/>
      </c>
      <c r="AA1059" s="172" t="str">
        <f>IF('Cálculos '!AH1065="","",'Cálculos '!AH1065)</f>
        <v/>
      </c>
      <c r="AB1059" s="172" t="str">
        <f>IF('Cálculos '!AI1065="","",'Cálculos '!AI1065)</f>
        <v/>
      </c>
      <c r="AC1059" s="172" t="str">
        <f>IF('Cálculos '!AJ1065="","",'Cálculos '!AJ1065)</f>
        <v/>
      </c>
      <c r="AD1059" s="172" t="str">
        <f>IF('Cálculos '!AK1065="","",'Cálculos '!AK1065)</f>
        <v/>
      </c>
      <c r="AE1059" s="172" t="str">
        <f>IF('Cálculos '!AL1065="","",'Cálculos '!AL1065)</f>
        <v/>
      </c>
      <c r="AF1059" s="172" t="str">
        <f>IF('Cálculos '!AM1065="","",'Cálculos '!AM1065)</f>
        <v/>
      </c>
      <c r="AG1059" s="172" t="str">
        <f>IF('Cálculos '!AN1065="","",'Cálculos '!AN1065)</f>
        <v/>
      </c>
      <c r="AH1059" s="172" t="str">
        <f>IF('Cálculos '!AO1065="","",'Cálculos '!AO1065)</f>
        <v/>
      </c>
      <c r="AI1059" s="172" t="str">
        <f>IF('Cálculos '!AP1065="","",'Cálculos '!AP1065)</f>
        <v/>
      </c>
      <c r="AJ1059" s="443" t="str">
        <f>IF('Cálculos '!AQ1065="","",'Cálculos '!AQ1065)</f>
        <v/>
      </c>
      <c r="AK1059" s="446" t="str">
        <f>IF('Cálculos '!D1065="","",AVERAGE(C1059:AJ1059))</f>
        <v/>
      </c>
      <c r="AM1059" s="181">
        <f t="shared" si="613"/>
        <v>1057</v>
      </c>
      <c r="AN1059" s="284" t="str">
        <f t="shared" si="614"/>
        <v/>
      </c>
      <c r="AO1059" s="285" t="str">
        <f t="shared" si="615"/>
        <v/>
      </c>
      <c r="AP1059" s="285" t="str">
        <f t="shared" si="616"/>
        <v/>
      </c>
      <c r="AQ1059" s="285" t="str">
        <f t="shared" si="617"/>
        <v/>
      </c>
      <c r="AR1059" s="182" t="str">
        <f t="shared" si="618"/>
        <v/>
      </c>
      <c r="AS1059" s="182" t="str">
        <f t="shared" si="619"/>
        <v/>
      </c>
      <c r="AT1059" s="182" t="str">
        <f t="shared" si="620"/>
        <v/>
      </c>
      <c r="AU1059" s="182" t="str">
        <f t="shared" si="621"/>
        <v/>
      </c>
      <c r="AV1059" s="182" t="str">
        <f t="shared" si="622"/>
        <v/>
      </c>
      <c r="AW1059" s="182" t="str">
        <f t="shared" si="623"/>
        <v/>
      </c>
      <c r="AX1059" s="182" t="str">
        <f t="shared" si="624"/>
        <v/>
      </c>
      <c r="AY1059" s="182" t="str">
        <f t="shared" si="625"/>
        <v/>
      </c>
      <c r="AZ1059" s="182" t="str">
        <f t="shared" si="626"/>
        <v/>
      </c>
      <c r="BA1059" s="182" t="str">
        <f t="shared" si="627"/>
        <v/>
      </c>
      <c r="BB1059" s="182" t="str">
        <f t="shared" si="628"/>
        <v/>
      </c>
      <c r="BC1059" s="182" t="str">
        <f t="shared" si="629"/>
        <v/>
      </c>
      <c r="BD1059" s="182" t="str">
        <f t="shared" si="630"/>
        <v/>
      </c>
      <c r="BE1059" s="182" t="str">
        <f t="shared" si="631"/>
        <v/>
      </c>
      <c r="BF1059" s="182" t="str">
        <f t="shared" si="632"/>
        <v/>
      </c>
      <c r="BG1059" s="182" t="str">
        <f t="shared" si="633"/>
        <v/>
      </c>
      <c r="BH1059" s="182" t="str">
        <f t="shared" si="634"/>
        <v/>
      </c>
      <c r="BI1059" s="182" t="str">
        <f t="shared" si="635"/>
        <v/>
      </c>
      <c r="BJ1059" s="182" t="str">
        <f t="shared" si="636"/>
        <v/>
      </c>
      <c r="BK1059" s="182" t="str">
        <f t="shared" si="637"/>
        <v/>
      </c>
      <c r="BL1059" s="182" t="str">
        <f t="shared" si="638"/>
        <v/>
      </c>
      <c r="BM1059" s="182" t="str">
        <f t="shared" si="639"/>
        <v/>
      </c>
      <c r="BN1059" s="182" t="str">
        <f t="shared" si="640"/>
        <v/>
      </c>
      <c r="BO1059" s="182" t="str">
        <f t="shared" si="641"/>
        <v/>
      </c>
      <c r="BP1059" s="182" t="str">
        <f t="shared" si="642"/>
        <v/>
      </c>
      <c r="BQ1059" s="182" t="str">
        <f t="shared" si="643"/>
        <v/>
      </c>
      <c r="BR1059" s="182" t="str">
        <f t="shared" si="644"/>
        <v/>
      </c>
      <c r="BS1059" s="182" t="str">
        <f t="shared" si="645"/>
        <v/>
      </c>
      <c r="BT1059" s="182" t="str">
        <f t="shared" si="646"/>
        <v/>
      </c>
      <c r="BU1059" s="183" t="str">
        <f t="shared" si="647"/>
        <v/>
      </c>
      <c r="BV1059" s="184" t="str">
        <f>IF('Cálculos '!C1065="","",AVERAGE(AN1059:BU1059))</f>
        <v/>
      </c>
    </row>
    <row r="1060" spans="2:74" ht="17.25" hidden="1" thickBot="1" x14ac:dyDescent="0.35">
      <c r="B1060" s="165">
        <f t="shared" si="39"/>
        <v>1058</v>
      </c>
      <c r="C1060" s="171" t="str">
        <f>IF('Cálculos '!J1066="","",'Cálculos '!J1066)</f>
        <v/>
      </c>
      <c r="D1060" s="172" t="str">
        <f>IF('Cálculos '!K1066="","",'Cálculos '!K1066)</f>
        <v/>
      </c>
      <c r="E1060" s="172" t="str">
        <f>IF('Cálculos '!L1066="","",'Cálculos '!L1066)</f>
        <v/>
      </c>
      <c r="F1060" s="172" t="str">
        <f>IF('Cálculos '!M1066="","",'Cálculos '!M1066)</f>
        <v/>
      </c>
      <c r="G1060" s="172" t="str">
        <f>IF('Cálculos '!N1066="","",'Cálculos '!N1066)</f>
        <v/>
      </c>
      <c r="H1060" s="172" t="str">
        <f>IF('Cálculos '!O1066="","",'Cálculos '!O1066)</f>
        <v/>
      </c>
      <c r="I1060" s="172" t="str">
        <f>IF('Cálculos '!P1066="","",'Cálculos '!P1066)</f>
        <v/>
      </c>
      <c r="J1060" s="172" t="str">
        <f>IF('Cálculos '!Q1066="","",'Cálculos '!Q1066)</f>
        <v/>
      </c>
      <c r="K1060" s="172" t="str">
        <f>IF('Cálculos '!R1066="","",'Cálculos '!R1066)</f>
        <v/>
      </c>
      <c r="L1060" s="172" t="str">
        <f>IF('Cálculos '!S1066="","",'Cálculos '!S1066)</f>
        <v/>
      </c>
      <c r="M1060" s="172" t="str">
        <f>IF('Cálculos '!T1066="","",'Cálculos '!T1066)</f>
        <v/>
      </c>
      <c r="N1060" s="172" t="str">
        <f>IF('Cálculos '!U1066="","",'Cálculos '!U1066)</f>
        <v/>
      </c>
      <c r="O1060" s="172" t="str">
        <f>IF('Cálculos '!V1066="","",'Cálculos '!V1066)</f>
        <v/>
      </c>
      <c r="P1060" s="172" t="str">
        <f>IF('Cálculos '!W1066="","",'Cálculos '!W1066)</f>
        <v/>
      </c>
      <c r="Q1060" s="172" t="str">
        <f>IF('Cálculos '!X1066="","",'Cálculos '!X1066)</f>
        <v/>
      </c>
      <c r="R1060" s="172" t="str">
        <f>IF('Cálculos '!Y1066="","",'Cálculos '!Y1066)</f>
        <v/>
      </c>
      <c r="S1060" s="172" t="str">
        <f>IF('Cálculos '!Z1066="","",'Cálculos '!Z1066)</f>
        <v/>
      </c>
      <c r="T1060" s="172" t="str">
        <f>IF('Cálculos '!AA1066="","",'Cálculos '!AA1066)</f>
        <v/>
      </c>
      <c r="U1060" s="172" t="str">
        <f>IF('Cálculos '!AB1066="","",'Cálculos '!AB1066)</f>
        <v/>
      </c>
      <c r="V1060" s="172" t="str">
        <f>IF('Cálculos '!AC1066="","",'Cálculos '!AC1066)</f>
        <v/>
      </c>
      <c r="W1060" s="172" t="str">
        <f>IF('Cálculos '!AD1066="","",'Cálculos '!AD1066)</f>
        <v/>
      </c>
      <c r="X1060" s="172" t="str">
        <f>IF('Cálculos '!AE1066="","",'Cálculos '!AE1066)</f>
        <v/>
      </c>
      <c r="Y1060" s="172" t="str">
        <f>IF('Cálculos '!AF1066="","",'Cálculos '!AF1066)</f>
        <v/>
      </c>
      <c r="Z1060" s="172" t="str">
        <f>IF('Cálculos '!AG1066="","",'Cálculos '!AG1066)</f>
        <v/>
      </c>
      <c r="AA1060" s="172" t="str">
        <f>IF('Cálculos '!AH1066="","",'Cálculos '!AH1066)</f>
        <v/>
      </c>
      <c r="AB1060" s="172" t="str">
        <f>IF('Cálculos '!AI1066="","",'Cálculos '!AI1066)</f>
        <v/>
      </c>
      <c r="AC1060" s="172" t="str">
        <f>IF('Cálculos '!AJ1066="","",'Cálculos '!AJ1066)</f>
        <v/>
      </c>
      <c r="AD1060" s="172" t="str">
        <f>IF('Cálculos '!AK1066="","",'Cálculos '!AK1066)</f>
        <v/>
      </c>
      <c r="AE1060" s="172" t="str">
        <f>IF('Cálculos '!AL1066="","",'Cálculos '!AL1066)</f>
        <v/>
      </c>
      <c r="AF1060" s="172" t="str">
        <f>IF('Cálculos '!AM1066="","",'Cálculos '!AM1066)</f>
        <v/>
      </c>
      <c r="AG1060" s="172" t="str">
        <f>IF('Cálculos '!AN1066="","",'Cálculos '!AN1066)</f>
        <v/>
      </c>
      <c r="AH1060" s="172" t="str">
        <f>IF('Cálculos '!AO1066="","",'Cálculos '!AO1066)</f>
        <v/>
      </c>
      <c r="AI1060" s="172" t="str">
        <f>IF('Cálculos '!AP1066="","",'Cálculos '!AP1066)</f>
        <v/>
      </c>
      <c r="AJ1060" s="443" t="str">
        <f>IF('Cálculos '!AQ1066="","",'Cálculos '!AQ1066)</f>
        <v/>
      </c>
      <c r="AK1060" s="446" t="str">
        <f>IF('Cálculos '!D1066="","",AVERAGE(C1060:AJ1060))</f>
        <v/>
      </c>
      <c r="AM1060" s="181">
        <f t="shared" si="613"/>
        <v>1058</v>
      </c>
      <c r="AN1060" s="284" t="str">
        <f t="shared" si="614"/>
        <v/>
      </c>
      <c r="AO1060" s="285" t="str">
        <f t="shared" si="615"/>
        <v/>
      </c>
      <c r="AP1060" s="285" t="str">
        <f t="shared" si="616"/>
        <v/>
      </c>
      <c r="AQ1060" s="285" t="str">
        <f t="shared" si="617"/>
        <v/>
      </c>
      <c r="AR1060" s="182" t="str">
        <f t="shared" si="618"/>
        <v/>
      </c>
      <c r="AS1060" s="182" t="str">
        <f t="shared" si="619"/>
        <v/>
      </c>
      <c r="AT1060" s="182" t="str">
        <f t="shared" si="620"/>
        <v/>
      </c>
      <c r="AU1060" s="182" t="str">
        <f t="shared" si="621"/>
        <v/>
      </c>
      <c r="AV1060" s="182" t="str">
        <f t="shared" si="622"/>
        <v/>
      </c>
      <c r="AW1060" s="182" t="str">
        <f t="shared" si="623"/>
        <v/>
      </c>
      <c r="AX1060" s="182" t="str">
        <f t="shared" si="624"/>
        <v/>
      </c>
      <c r="AY1060" s="182" t="str">
        <f t="shared" si="625"/>
        <v/>
      </c>
      <c r="AZ1060" s="182" t="str">
        <f t="shared" si="626"/>
        <v/>
      </c>
      <c r="BA1060" s="182" t="str">
        <f t="shared" si="627"/>
        <v/>
      </c>
      <c r="BB1060" s="182" t="str">
        <f t="shared" si="628"/>
        <v/>
      </c>
      <c r="BC1060" s="182" t="str">
        <f t="shared" si="629"/>
        <v/>
      </c>
      <c r="BD1060" s="182" t="str">
        <f t="shared" si="630"/>
        <v/>
      </c>
      <c r="BE1060" s="182" t="str">
        <f t="shared" si="631"/>
        <v/>
      </c>
      <c r="BF1060" s="182" t="str">
        <f t="shared" si="632"/>
        <v/>
      </c>
      <c r="BG1060" s="182" t="str">
        <f t="shared" si="633"/>
        <v/>
      </c>
      <c r="BH1060" s="182" t="str">
        <f t="shared" si="634"/>
        <v/>
      </c>
      <c r="BI1060" s="182" t="str">
        <f t="shared" si="635"/>
        <v/>
      </c>
      <c r="BJ1060" s="182" t="str">
        <f t="shared" si="636"/>
        <v/>
      </c>
      <c r="BK1060" s="182" t="str">
        <f t="shared" si="637"/>
        <v/>
      </c>
      <c r="BL1060" s="182" t="str">
        <f t="shared" si="638"/>
        <v/>
      </c>
      <c r="BM1060" s="182" t="str">
        <f t="shared" si="639"/>
        <v/>
      </c>
      <c r="BN1060" s="182" t="str">
        <f t="shared" si="640"/>
        <v/>
      </c>
      <c r="BO1060" s="182" t="str">
        <f t="shared" si="641"/>
        <v/>
      </c>
      <c r="BP1060" s="182" t="str">
        <f t="shared" si="642"/>
        <v/>
      </c>
      <c r="BQ1060" s="182" t="str">
        <f t="shared" si="643"/>
        <v/>
      </c>
      <c r="BR1060" s="182" t="str">
        <f t="shared" si="644"/>
        <v/>
      </c>
      <c r="BS1060" s="182" t="str">
        <f t="shared" si="645"/>
        <v/>
      </c>
      <c r="BT1060" s="182" t="str">
        <f t="shared" si="646"/>
        <v/>
      </c>
      <c r="BU1060" s="183" t="str">
        <f t="shared" si="647"/>
        <v/>
      </c>
      <c r="BV1060" s="184" t="str">
        <f>IF('Cálculos '!C1066="","",AVERAGE(AN1060:BU1060))</f>
        <v/>
      </c>
    </row>
    <row r="1061" spans="2:74" ht="17.25" hidden="1" thickBot="1" x14ac:dyDescent="0.35">
      <c r="B1061" s="165">
        <f t="shared" si="39"/>
        <v>1059</v>
      </c>
      <c r="C1061" s="171" t="str">
        <f>IF('Cálculos '!J1067="","",'Cálculos '!J1067)</f>
        <v/>
      </c>
      <c r="D1061" s="172" t="str">
        <f>IF('Cálculos '!K1067="","",'Cálculos '!K1067)</f>
        <v/>
      </c>
      <c r="E1061" s="172" t="str">
        <f>IF('Cálculos '!L1067="","",'Cálculos '!L1067)</f>
        <v/>
      </c>
      <c r="F1061" s="172" t="str">
        <f>IF('Cálculos '!M1067="","",'Cálculos '!M1067)</f>
        <v/>
      </c>
      <c r="G1061" s="172" t="str">
        <f>IF('Cálculos '!N1067="","",'Cálculos '!N1067)</f>
        <v/>
      </c>
      <c r="H1061" s="172" t="str">
        <f>IF('Cálculos '!O1067="","",'Cálculos '!O1067)</f>
        <v/>
      </c>
      <c r="I1061" s="172" t="str">
        <f>IF('Cálculos '!P1067="","",'Cálculos '!P1067)</f>
        <v/>
      </c>
      <c r="J1061" s="172" t="str">
        <f>IF('Cálculos '!Q1067="","",'Cálculos '!Q1067)</f>
        <v/>
      </c>
      <c r="K1061" s="172" t="str">
        <f>IF('Cálculos '!R1067="","",'Cálculos '!R1067)</f>
        <v/>
      </c>
      <c r="L1061" s="172" t="str">
        <f>IF('Cálculos '!S1067="","",'Cálculos '!S1067)</f>
        <v/>
      </c>
      <c r="M1061" s="172" t="str">
        <f>IF('Cálculos '!T1067="","",'Cálculos '!T1067)</f>
        <v/>
      </c>
      <c r="N1061" s="172" t="str">
        <f>IF('Cálculos '!U1067="","",'Cálculos '!U1067)</f>
        <v/>
      </c>
      <c r="O1061" s="172" t="str">
        <f>IF('Cálculos '!V1067="","",'Cálculos '!V1067)</f>
        <v/>
      </c>
      <c r="P1061" s="172" t="str">
        <f>IF('Cálculos '!W1067="","",'Cálculos '!W1067)</f>
        <v/>
      </c>
      <c r="Q1061" s="172" t="str">
        <f>IF('Cálculos '!X1067="","",'Cálculos '!X1067)</f>
        <v/>
      </c>
      <c r="R1061" s="172" t="str">
        <f>IF('Cálculos '!Y1067="","",'Cálculos '!Y1067)</f>
        <v/>
      </c>
      <c r="S1061" s="172" t="str">
        <f>IF('Cálculos '!Z1067="","",'Cálculos '!Z1067)</f>
        <v/>
      </c>
      <c r="T1061" s="172" t="str">
        <f>IF('Cálculos '!AA1067="","",'Cálculos '!AA1067)</f>
        <v/>
      </c>
      <c r="U1061" s="172" t="str">
        <f>IF('Cálculos '!AB1067="","",'Cálculos '!AB1067)</f>
        <v/>
      </c>
      <c r="V1061" s="172" t="str">
        <f>IF('Cálculos '!AC1067="","",'Cálculos '!AC1067)</f>
        <v/>
      </c>
      <c r="W1061" s="172" t="str">
        <f>IF('Cálculos '!AD1067="","",'Cálculos '!AD1067)</f>
        <v/>
      </c>
      <c r="X1061" s="172" t="str">
        <f>IF('Cálculos '!AE1067="","",'Cálculos '!AE1067)</f>
        <v/>
      </c>
      <c r="Y1061" s="172" t="str">
        <f>IF('Cálculos '!AF1067="","",'Cálculos '!AF1067)</f>
        <v/>
      </c>
      <c r="Z1061" s="172" t="str">
        <f>IF('Cálculos '!AG1067="","",'Cálculos '!AG1067)</f>
        <v/>
      </c>
      <c r="AA1061" s="172" t="str">
        <f>IF('Cálculos '!AH1067="","",'Cálculos '!AH1067)</f>
        <v/>
      </c>
      <c r="AB1061" s="172" t="str">
        <f>IF('Cálculos '!AI1067="","",'Cálculos '!AI1067)</f>
        <v/>
      </c>
      <c r="AC1061" s="172" t="str">
        <f>IF('Cálculos '!AJ1067="","",'Cálculos '!AJ1067)</f>
        <v/>
      </c>
      <c r="AD1061" s="172" t="str">
        <f>IF('Cálculos '!AK1067="","",'Cálculos '!AK1067)</f>
        <v/>
      </c>
      <c r="AE1061" s="172" t="str">
        <f>IF('Cálculos '!AL1067="","",'Cálculos '!AL1067)</f>
        <v/>
      </c>
      <c r="AF1061" s="172" t="str">
        <f>IF('Cálculos '!AM1067="","",'Cálculos '!AM1067)</f>
        <v/>
      </c>
      <c r="AG1061" s="172" t="str">
        <f>IF('Cálculos '!AN1067="","",'Cálculos '!AN1067)</f>
        <v/>
      </c>
      <c r="AH1061" s="172" t="str">
        <f>IF('Cálculos '!AO1067="","",'Cálculos '!AO1067)</f>
        <v/>
      </c>
      <c r="AI1061" s="172" t="str">
        <f>IF('Cálculos '!AP1067="","",'Cálculos '!AP1067)</f>
        <v/>
      </c>
      <c r="AJ1061" s="443" t="str">
        <f>IF('Cálculos '!AQ1067="","",'Cálculos '!AQ1067)</f>
        <v/>
      </c>
      <c r="AK1061" s="446" t="str">
        <f>IF('Cálculos '!D1067="","",AVERAGE(C1061:AJ1061))</f>
        <v/>
      </c>
      <c r="AM1061" s="181">
        <f t="shared" si="613"/>
        <v>1059</v>
      </c>
      <c r="AN1061" s="284" t="str">
        <f t="shared" si="614"/>
        <v/>
      </c>
      <c r="AO1061" s="285" t="str">
        <f t="shared" si="615"/>
        <v/>
      </c>
      <c r="AP1061" s="285" t="str">
        <f t="shared" si="616"/>
        <v/>
      </c>
      <c r="AQ1061" s="285" t="str">
        <f t="shared" si="617"/>
        <v/>
      </c>
      <c r="AR1061" s="182" t="str">
        <f t="shared" si="618"/>
        <v/>
      </c>
      <c r="AS1061" s="182" t="str">
        <f t="shared" si="619"/>
        <v/>
      </c>
      <c r="AT1061" s="182" t="str">
        <f t="shared" si="620"/>
        <v/>
      </c>
      <c r="AU1061" s="182" t="str">
        <f t="shared" si="621"/>
        <v/>
      </c>
      <c r="AV1061" s="182" t="str">
        <f t="shared" si="622"/>
        <v/>
      </c>
      <c r="AW1061" s="182" t="str">
        <f t="shared" si="623"/>
        <v/>
      </c>
      <c r="AX1061" s="182" t="str">
        <f t="shared" si="624"/>
        <v/>
      </c>
      <c r="AY1061" s="182" t="str">
        <f t="shared" si="625"/>
        <v/>
      </c>
      <c r="AZ1061" s="182" t="str">
        <f t="shared" si="626"/>
        <v/>
      </c>
      <c r="BA1061" s="182" t="str">
        <f t="shared" si="627"/>
        <v/>
      </c>
      <c r="BB1061" s="182" t="str">
        <f t="shared" si="628"/>
        <v/>
      </c>
      <c r="BC1061" s="182" t="str">
        <f t="shared" si="629"/>
        <v/>
      </c>
      <c r="BD1061" s="182" t="str">
        <f t="shared" si="630"/>
        <v/>
      </c>
      <c r="BE1061" s="182" t="str">
        <f t="shared" si="631"/>
        <v/>
      </c>
      <c r="BF1061" s="182" t="str">
        <f t="shared" si="632"/>
        <v/>
      </c>
      <c r="BG1061" s="182" t="str">
        <f t="shared" si="633"/>
        <v/>
      </c>
      <c r="BH1061" s="182" t="str">
        <f t="shared" si="634"/>
        <v/>
      </c>
      <c r="BI1061" s="182" t="str">
        <f t="shared" si="635"/>
        <v/>
      </c>
      <c r="BJ1061" s="182" t="str">
        <f t="shared" si="636"/>
        <v/>
      </c>
      <c r="BK1061" s="182" t="str">
        <f t="shared" si="637"/>
        <v/>
      </c>
      <c r="BL1061" s="182" t="str">
        <f t="shared" si="638"/>
        <v/>
      </c>
      <c r="BM1061" s="182" t="str">
        <f t="shared" si="639"/>
        <v/>
      </c>
      <c r="BN1061" s="182" t="str">
        <f t="shared" si="640"/>
        <v/>
      </c>
      <c r="BO1061" s="182" t="str">
        <f t="shared" si="641"/>
        <v/>
      </c>
      <c r="BP1061" s="182" t="str">
        <f t="shared" si="642"/>
        <v/>
      </c>
      <c r="BQ1061" s="182" t="str">
        <f t="shared" si="643"/>
        <v/>
      </c>
      <c r="BR1061" s="182" t="str">
        <f t="shared" si="644"/>
        <v/>
      </c>
      <c r="BS1061" s="182" t="str">
        <f t="shared" si="645"/>
        <v/>
      </c>
      <c r="BT1061" s="182" t="str">
        <f t="shared" si="646"/>
        <v/>
      </c>
      <c r="BU1061" s="183" t="str">
        <f t="shared" si="647"/>
        <v/>
      </c>
      <c r="BV1061" s="184" t="str">
        <f>IF('Cálculos '!C1067="","",AVERAGE(AN1061:BU1061))</f>
        <v/>
      </c>
    </row>
    <row r="1062" spans="2:74" ht="17.25" hidden="1" thickBot="1" x14ac:dyDescent="0.35">
      <c r="B1062" s="165">
        <f t="shared" si="39"/>
        <v>1060</v>
      </c>
      <c r="C1062" s="171" t="str">
        <f>IF('Cálculos '!J1068="","",'Cálculos '!J1068)</f>
        <v/>
      </c>
      <c r="D1062" s="172" t="str">
        <f>IF('Cálculos '!K1068="","",'Cálculos '!K1068)</f>
        <v/>
      </c>
      <c r="E1062" s="172" t="str">
        <f>IF('Cálculos '!L1068="","",'Cálculos '!L1068)</f>
        <v/>
      </c>
      <c r="F1062" s="172" t="str">
        <f>IF('Cálculos '!M1068="","",'Cálculos '!M1068)</f>
        <v/>
      </c>
      <c r="G1062" s="172" t="str">
        <f>IF('Cálculos '!N1068="","",'Cálculos '!N1068)</f>
        <v/>
      </c>
      <c r="H1062" s="172" t="str">
        <f>IF('Cálculos '!O1068="","",'Cálculos '!O1068)</f>
        <v/>
      </c>
      <c r="I1062" s="172" t="str">
        <f>IF('Cálculos '!P1068="","",'Cálculos '!P1068)</f>
        <v/>
      </c>
      <c r="J1062" s="172" t="str">
        <f>IF('Cálculos '!Q1068="","",'Cálculos '!Q1068)</f>
        <v/>
      </c>
      <c r="K1062" s="172" t="str">
        <f>IF('Cálculos '!R1068="","",'Cálculos '!R1068)</f>
        <v/>
      </c>
      <c r="L1062" s="172" t="str">
        <f>IF('Cálculos '!S1068="","",'Cálculos '!S1068)</f>
        <v/>
      </c>
      <c r="M1062" s="172" t="str">
        <f>IF('Cálculos '!T1068="","",'Cálculos '!T1068)</f>
        <v/>
      </c>
      <c r="N1062" s="172" t="str">
        <f>IF('Cálculos '!U1068="","",'Cálculos '!U1068)</f>
        <v/>
      </c>
      <c r="O1062" s="172" t="str">
        <f>IF('Cálculos '!V1068="","",'Cálculos '!V1068)</f>
        <v/>
      </c>
      <c r="P1062" s="172" t="str">
        <f>IF('Cálculos '!W1068="","",'Cálculos '!W1068)</f>
        <v/>
      </c>
      <c r="Q1062" s="172" t="str">
        <f>IF('Cálculos '!X1068="","",'Cálculos '!X1068)</f>
        <v/>
      </c>
      <c r="R1062" s="172" t="str">
        <f>IF('Cálculos '!Y1068="","",'Cálculos '!Y1068)</f>
        <v/>
      </c>
      <c r="S1062" s="172" t="str">
        <f>IF('Cálculos '!Z1068="","",'Cálculos '!Z1068)</f>
        <v/>
      </c>
      <c r="T1062" s="172" t="str">
        <f>IF('Cálculos '!AA1068="","",'Cálculos '!AA1068)</f>
        <v/>
      </c>
      <c r="U1062" s="172" t="str">
        <f>IF('Cálculos '!AB1068="","",'Cálculos '!AB1068)</f>
        <v/>
      </c>
      <c r="V1062" s="172" t="str">
        <f>IF('Cálculos '!AC1068="","",'Cálculos '!AC1068)</f>
        <v/>
      </c>
      <c r="W1062" s="172" t="str">
        <f>IF('Cálculos '!AD1068="","",'Cálculos '!AD1068)</f>
        <v/>
      </c>
      <c r="X1062" s="172" t="str">
        <f>IF('Cálculos '!AE1068="","",'Cálculos '!AE1068)</f>
        <v/>
      </c>
      <c r="Y1062" s="172" t="str">
        <f>IF('Cálculos '!AF1068="","",'Cálculos '!AF1068)</f>
        <v/>
      </c>
      <c r="Z1062" s="172" t="str">
        <f>IF('Cálculos '!AG1068="","",'Cálculos '!AG1068)</f>
        <v/>
      </c>
      <c r="AA1062" s="172" t="str">
        <f>IF('Cálculos '!AH1068="","",'Cálculos '!AH1068)</f>
        <v/>
      </c>
      <c r="AB1062" s="172" t="str">
        <f>IF('Cálculos '!AI1068="","",'Cálculos '!AI1068)</f>
        <v/>
      </c>
      <c r="AC1062" s="172" t="str">
        <f>IF('Cálculos '!AJ1068="","",'Cálculos '!AJ1068)</f>
        <v/>
      </c>
      <c r="AD1062" s="172" t="str">
        <f>IF('Cálculos '!AK1068="","",'Cálculos '!AK1068)</f>
        <v/>
      </c>
      <c r="AE1062" s="172" t="str">
        <f>IF('Cálculos '!AL1068="","",'Cálculos '!AL1068)</f>
        <v/>
      </c>
      <c r="AF1062" s="172" t="str">
        <f>IF('Cálculos '!AM1068="","",'Cálculos '!AM1068)</f>
        <v/>
      </c>
      <c r="AG1062" s="172" t="str">
        <f>IF('Cálculos '!AN1068="","",'Cálculos '!AN1068)</f>
        <v/>
      </c>
      <c r="AH1062" s="172" t="str">
        <f>IF('Cálculos '!AO1068="","",'Cálculos '!AO1068)</f>
        <v/>
      </c>
      <c r="AI1062" s="172" t="str">
        <f>IF('Cálculos '!AP1068="","",'Cálculos '!AP1068)</f>
        <v/>
      </c>
      <c r="AJ1062" s="443" t="str">
        <f>IF('Cálculos '!AQ1068="","",'Cálculos '!AQ1068)</f>
        <v/>
      </c>
      <c r="AK1062" s="446" t="str">
        <f>IF('Cálculos '!D1068="","",AVERAGE(C1062:AJ1062))</f>
        <v/>
      </c>
      <c r="AM1062" s="181">
        <f t="shared" si="613"/>
        <v>1060</v>
      </c>
      <c r="AN1062" s="284" t="str">
        <f t="shared" si="614"/>
        <v/>
      </c>
      <c r="AO1062" s="285" t="str">
        <f t="shared" si="615"/>
        <v/>
      </c>
      <c r="AP1062" s="285" t="str">
        <f t="shared" si="616"/>
        <v/>
      </c>
      <c r="AQ1062" s="285" t="str">
        <f t="shared" si="617"/>
        <v/>
      </c>
      <c r="AR1062" s="182" t="str">
        <f t="shared" si="618"/>
        <v/>
      </c>
      <c r="AS1062" s="182" t="str">
        <f t="shared" si="619"/>
        <v/>
      </c>
      <c r="AT1062" s="182" t="str">
        <f t="shared" si="620"/>
        <v/>
      </c>
      <c r="AU1062" s="182" t="str">
        <f t="shared" si="621"/>
        <v/>
      </c>
      <c r="AV1062" s="182" t="str">
        <f t="shared" si="622"/>
        <v/>
      </c>
      <c r="AW1062" s="182" t="str">
        <f t="shared" si="623"/>
        <v/>
      </c>
      <c r="AX1062" s="182" t="str">
        <f t="shared" si="624"/>
        <v/>
      </c>
      <c r="AY1062" s="182" t="str">
        <f t="shared" si="625"/>
        <v/>
      </c>
      <c r="AZ1062" s="182" t="str">
        <f t="shared" si="626"/>
        <v/>
      </c>
      <c r="BA1062" s="182" t="str">
        <f t="shared" si="627"/>
        <v/>
      </c>
      <c r="BB1062" s="182" t="str">
        <f t="shared" si="628"/>
        <v/>
      </c>
      <c r="BC1062" s="182" t="str">
        <f t="shared" si="629"/>
        <v/>
      </c>
      <c r="BD1062" s="182" t="str">
        <f t="shared" si="630"/>
        <v/>
      </c>
      <c r="BE1062" s="182" t="str">
        <f t="shared" si="631"/>
        <v/>
      </c>
      <c r="BF1062" s="182" t="str">
        <f t="shared" si="632"/>
        <v/>
      </c>
      <c r="BG1062" s="182" t="str">
        <f t="shared" si="633"/>
        <v/>
      </c>
      <c r="BH1062" s="182" t="str">
        <f t="shared" si="634"/>
        <v/>
      </c>
      <c r="BI1062" s="182" t="str">
        <f t="shared" si="635"/>
        <v/>
      </c>
      <c r="BJ1062" s="182" t="str">
        <f t="shared" si="636"/>
        <v/>
      </c>
      <c r="BK1062" s="182" t="str">
        <f t="shared" si="637"/>
        <v/>
      </c>
      <c r="BL1062" s="182" t="str">
        <f t="shared" si="638"/>
        <v/>
      </c>
      <c r="BM1062" s="182" t="str">
        <f t="shared" si="639"/>
        <v/>
      </c>
      <c r="BN1062" s="182" t="str">
        <f t="shared" si="640"/>
        <v/>
      </c>
      <c r="BO1062" s="182" t="str">
        <f t="shared" si="641"/>
        <v/>
      </c>
      <c r="BP1062" s="182" t="str">
        <f t="shared" si="642"/>
        <v/>
      </c>
      <c r="BQ1062" s="182" t="str">
        <f t="shared" si="643"/>
        <v/>
      </c>
      <c r="BR1062" s="182" t="str">
        <f t="shared" si="644"/>
        <v/>
      </c>
      <c r="BS1062" s="182" t="str">
        <f t="shared" si="645"/>
        <v/>
      </c>
      <c r="BT1062" s="182" t="str">
        <f t="shared" si="646"/>
        <v/>
      </c>
      <c r="BU1062" s="183" t="str">
        <f t="shared" si="647"/>
        <v/>
      </c>
      <c r="BV1062" s="184" t="str">
        <f>IF('Cálculos '!C1068="","",AVERAGE(AN1062:BU1062))</f>
        <v/>
      </c>
    </row>
    <row r="1063" spans="2:74" ht="17.25" hidden="1" thickBot="1" x14ac:dyDescent="0.35">
      <c r="B1063" s="165">
        <f t="shared" si="39"/>
        <v>1061</v>
      </c>
      <c r="C1063" s="171" t="str">
        <f>IF('Cálculos '!J1069="","",'Cálculos '!J1069)</f>
        <v/>
      </c>
      <c r="D1063" s="172" t="str">
        <f>IF('Cálculos '!K1069="","",'Cálculos '!K1069)</f>
        <v/>
      </c>
      <c r="E1063" s="172" t="str">
        <f>IF('Cálculos '!L1069="","",'Cálculos '!L1069)</f>
        <v/>
      </c>
      <c r="F1063" s="172" t="str">
        <f>IF('Cálculos '!M1069="","",'Cálculos '!M1069)</f>
        <v/>
      </c>
      <c r="G1063" s="172" t="str">
        <f>IF('Cálculos '!N1069="","",'Cálculos '!N1069)</f>
        <v/>
      </c>
      <c r="H1063" s="172" t="str">
        <f>IF('Cálculos '!O1069="","",'Cálculos '!O1069)</f>
        <v/>
      </c>
      <c r="I1063" s="172" t="str">
        <f>IF('Cálculos '!P1069="","",'Cálculos '!P1069)</f>
        <v/>
      </c>
      <c r="J1063" s="172" t="str">
        <f>IF('Cálculos '!Q1069="","",'Cálculos '!Q1069)</f>
        <v/>
      </c>
      <c r="K1063" s="172" t="str">
        <f>IF('Cálculos '!R1069="","",'Cálculos '!R1069)</f>
        <v/>
      </c>
      <c r="L1063" s="172" t="str">
        <f>IF('Cálculos '!S1069="","",'Cálculos '!S1069)</f>
        <v/>
      </c>
      <c r="M1063" s="172" t="str">
        <f>IF('Cálculos '!T1069="","",'Cálculos '!T1069)</f>
        <v/>
      </c>
      <c r="N1063" s="172" t="str">
        <f>IF('Cálculos '!U1069="","",'Cálculos '!U1069)</f>
        <v/>
      </c>
      <c r="O1063" s="172" t="str">
        <f>IF('Cálculos '!V1069="","",'Cálculos '!V1069)</f>
        <v/>
      </c>
      <c r="P1063" s="172" t="str">
        <f>IF('Cálculos '!W1069="","",'Cálculos '!W1069)</f>
        <v/>
      </c>
      <c r="Q1063" s="172" t="str">
        <f>IF('Cálculos '!X1069="","",'Cálculos '!X1069)</f>
        <v/>
      </c>
      <c r="R1063" s="172" t="str">
        <f>IF('Cálculos '!Y1069="","",'Cálculos '!Y1069)</f>
        <v/>
      </c>
      <c r="S1063" s="172" t="str">
        <f>IF('Cálculos '!Z1069="","",'Cálculos '!Z1069)</f>
        <v/>
      </c>
      <c r="T1063" s="172" t="str">
        <f>IF('Cálculos '!AA1069="","",'Cálculos '!AA1069)</f>
        <v/>
      </c>
      <c r="U1063" s="172" t="str">
        <f>IF('Cálculos '!AB1069="","",'Cálculos '!AB1069)</f>
        <v/>
      </c>
      <c r="V1063" s="172" t="str">
        <f>IF('Cálculos '!AC1069="","",'Cálculos '!AC1069)</f>
        <v/>
      </c>
      <c r="W1063" s="172" t="str">
        <f>IF('Cálculos '!AD1069="","",'Cálculos '!AD1069)</f>
        <v/>
      </c>
      <c r="X1063" s="172" t="str">
        <f>IF('Cálculos '!AE1069="","",'Cálculos '!AE1069)</f>
        <v/>
      </c>
      <c r="Y1063" s="172" t="str">
        <f>IF('Cálculos '!AF1069="","",'Cálculos '!AF1069)</f>
        <v/>
      </c>
      <c r="Z1063" s="172" t="str">
        <f>IF('Cálculos '!AG1069="","",'Cálculos '!AG1069)</f>
        <v/>
      </c>
      <c r="AA1063" s="172" t="str">
        <f>IF('Cálculos '!AH1069="","",'Cálculos '!AH1069)</f>
        <v/>
      </c>
      <c r="AB1063" s="172" t="str">
        <f>IF('Cálculos '!AI1069="","",'Cálculos '!AI1069)</f>
        <v/>
      </c>
      <c r="AC1063" s="172" t="str">
        <f>IF('Cálculos '!AJ1069="","",'Cálculos '!AJ1069)</f>
        <v/>
      </c>
      <c r="AD1063" s="172" t="str">
        <f>IF('Cálculos '!AK1069="","",'Cálculos '!AK1069)</f>
        <v/>
      </c>
      <c r="AE1063" s="172" t="str">
        <f>IF('Cálculos '!AL1069="","",'Cálculos '!AL1069)</f>
        <v/>
      </c>
      <c r="AF1063" s="172" t="str">
        <f>IF('Cálculos '!AM1069="","",'Cálculos '!AM1069)</f>
        <v/>
      </c>
      <c r="AG1063" s="172" t="str">
        <f>IF('Cálculos '!AN1069="","",'Cálculos '!AN1069)</f>
        <v/>
      </c>
      <c r="AH1063" s="172" t="str">
        <f>IF('Cálculos '!AO1069="","",'Cálculos '!AO1069)</f>
        <v/>
      </c>
      <c r="AI1063" s="172" t="str">
        <f>IF('Cálculos '!AP1069="","",'Cálculos '!AP1069)</f>
        <v/>
      </c>
      <c r="AJ1063" s="443" t="str">
        <f>IF('Cálculos '!AQ1069="","",'Cálculos '!AQ1069)</f>
        <v/>
      </c>
      <c r="AK1063" s="446" t="str">
        <f>IF('Cálculos '!D1069="","",AVERAGE(C1063:AJ1063))</f>
        <v/>
      </c>
      <c r="AM1063" s="181">
        <f t="shared" si="613"/>
        <v>1061</v>
      </c>
      <c r="AN1063" s="284" t="str">
        <f t="shared" si="614"/>
        <v/>
      </c>
      <c r="AO1063" s="285" t="str">
        <f t="shared" si="615"/>
        <v/>
      </c>
      <c r="AP1063" s="285" t="str">
        <f t="shared" si="616"/>
        <v/>
      </c>
      <c r="AQ1063" s="285" t="str">
        <f t="shared" si="617"/>
        <v/>
      </c>
      <c r="AR1063" s="182" t="str">
        <f t="shared" si="618"/>
        <v/>
      </c>
      <c r="AS1063" s="182" t="str">
        <f t="shared" si="619"/>
        <v/>
      </c>
      <c r="AT1063" s="182" t="str">
        <f t="shared" si="620"/>
        <v/>
      </c>
      <c r="AU1063" s="182" t="str">
        <f t="shared" si="621"/>
        <v/>
      </c>
      <c r="AV1063" s="182" t="str">
        <f t="shared" si="622"/>
        <v/>
      </c>
      <c r="AW1063" s="182" t="str">
        <f t="shared" si="623"/>
        <v/>
      </c>
      <c r="AX1063" s="182" t="str">
        <f t="shared" si="624"/>
        <v/>
      </c>
      <c r="AY1063" s="182" t="str">
        <f t="shared" si="625"/>
        <v/>
      </c>
      <c r="AZ1063" s="182" t="str">
        <f t="shared" si="626"/>
        <v/>
      </c>
      <c r="BA1063" s="182" t="str">
        <f t="shared" si="627"/>
        <v/>
      </c>
      <c r="BB1063" s="182" t="str">
        <f t="shared" si="628"/>
        <v/>
      </c>
      <c r="BC1063" s="182" t="str">
        <f t="shared" si="629"/>
        <v/>
      </c>
      <c r="BD1063" s="182" t="str">
        <f t="shared" si="630"/>
        <v/>
      </c>
      <c r="BE1063" s="182" t="str">
        <f t="shared" si="631"/>
        <v/>
      </c>
      <c r="BF1063" s="182" t="str">
        <f t="shared" si="632"/>
        <v/>
      </c>
      <c r="BG1063" s="182" t="str">
        <f t="shared" si="633"/>
        <v/>
      </c>
      <c r="BH1063" s="182" t="str">
        <f t="shared" si="634"/>
        <v/>
      </c>
      <c r="BI1063" s="182" t="str">
        <f t="shared" si="635"/>
        <v/>
      </c>
      <c r="BJ1063" s="182" t="str">
        <f t="shared" si="636"/>
        <v/>
      </c>
      <c r="BK1063" s="182" t="str">
        <f t="shared" si="637"/>
        <v/>
      </c>
      <c r="BL1063" s="182" t="str">
        <f t="shared" si="638"/>
        <v/>
      </c>
      <c r="BM1063" s="182" t="str">
        <f t="shared" si="639"/>
        <v/>
      </c>
      <c r="BN1063" s="182" t="str">
        <f t="shared" si="640"/>
        <v/>
      </c>
      <c r="BO1063" s="182" t="str">
        <f t="shared" si="641"/>
        <v/>
      </c>
      <c r="BP1063" s="182" t="str">
        <f t="shared" si="642"/>
        <v/>
      </c>
      <c r="BQ1063" s="182" t="str">
        <f t="shared" si="643"/>
        <v/>
      </c>
      <c r="BR1063" s="182" t="str">
        <f t="shared" si="644"/>
        <v/>
      </c>
      <c r="BS1063" s="182" t="str">
        <f t="shared" si="645"/>
        <v/>
      </c>
      <c r="BT1063" s="182" t="str">
        <f t="shared" si="646"/>
        <v/>
      </c>
      <c r="BU1063" s="183" t="str">
        <f t="shared" si="647"/>
        <v/>
      </c>
      <c r="BV1063" s="184" t="str">
        <f>IF('Cálculos '!C1069="","",AVERAGE(AN1063:BU1063))</f>
        <v/>
      </c>
    </row>
    <row r="1064" spans="2:74" ht="17.25" hidden="1" thickBot="1" x14ac:dyDescent="0.35">
      <c r="B1064" s="165">
        <f t="shared" si="39"/>
        <v>1062</v>
      </c>
      <c r="C1064" s="171" t="str">
        <f>IF('Cálculos '!J1070="","",'Cálculos '!J1070)</f>
        <v/>
      </c>
      <c r="D1064" s="172" t="str">
        <f>IF('Cálculos '!K1070="","",'Cálculos '!K1070)</f>
        <v/>
      </c>
      <c r="E1064" s="172" t="str">
        <f>IF('Cálculos '!L1070="","",'Cálculos '!L1070)</f>
        <v/>
      </c>
      <c r="F1064" s="172" t="str">
        <f>IF('Cálculos '!M1070="","",'Cálculos '!M1070)</f>
        <v/>
      </c>
      <c r="G1064" s="172" t="str">
        <f>IF('Cálculos '!N1070="","",'Cálculos '!N1070)</f>
        <v/>
      </c>
      <c r="H1064" s="172" t="str">
        <f>IF('Cálculos '!O1070="","",'Cálculos '!O1070)</f>
        <v/>
      </c>
      <c r="I1064" s="172" t="str">
        <f>IF('Cálculos '!P1070="","",'Cálculos '!P1070)</f>
        <v/>
      </c>
      <c r="J1064" s="172" t="str">
        <f>IF('Cálculos '!Q1070="","",'Cálculos '!Q1070)</f>
        <v/>
      </c>
      <c r="K1064" s="172" t="str">
        <f>IF('Cálculos '!R1070="","",'Cálculos '!R1070)</f>
        <v/>
      </c>
      <c r="L1064" s="172" t="str">
        <f>IF('Cálculos '!S1070="","",'Cálculos '!S1070)</f>
        <v/>
      </c>
      <c r="M1064" s="172" t="str">
        <f>IF('Cálculos '!T1070="","",'Cálculos '!T1070)</f>
        <v/>
      </c>
      <c r="N1064" s="172" t="str">
        <f>IF('Cálculos '!U1070="","",'Cálculos '!U1070)</f>
        <v/>
      </c>
      <c r="O1064" s="172" t="str">
        <f>IF('Cálculos '!V1070="","",'Cálculos '!V1070)</f>
        <v/>
      </c>
      <c r="P1064" s="172" t="str">
        <f>IF('Cálculos '!W1070="","",'Cálculos '!W1070)</f>
        <v/>
      </c>
      <c r="Q1064" s="172" t="str">
        <f>IF('Cálculos '!X1070="","",'Cálculos '!X1070)</f>
        <v/>
      </c>
      <c r="R1064" s="172" t="str">
        <f>IF('Cálculos '!Y1070="","",'Cálculos '!Y1070)</f>
        <v/>
      </c>
      <c r="S1064" s="172" t="str">
        <f>IF('Cálculos '!Z1070="","",'Cálculos '!Z1070)</f>
        <v/>
      </c>
      <c r="T1064" s="172" t="str">
        <f>IF('Cálculos '!AA1070="","",'Cálculos '!AA1070)</f>
        <v/>
      </c>
      <c r="U1064" s="172" t="str">
        <f>IF('Cálculos '!AB1070="","",'Cálculos '!AB1070)</f>
        <v/>
      </c>
      <c r="V1064" s="172" t="str">
        <f>IF('Cálculos '!AC1070="","",'Cálculos '!AC1070)</f>
        <v/>
      </c>
      <c r="W1064" s="172" t="str">
        <f>IF('Cálculos '!AD1070="","",'Cálculos '!AD1070)</f>
        <v/>
      </c>
      <c r="X1064" s="172" t="str">
        <f>IF('Cálculos '!AE1070="","",'Cálculos '!AE1070)</f>
        <v/>
      </c>
      <c r="Y1064" s="172" t="str">
        <f>IF('Cálculos '!AF1070="","",'Cálculos '!AF1070)</f>
        <v/>
      </c>
      <c r="Z1064" s="172" t="str">
        <f>IF('Cálculos '!AG1070="","",'Cálculos '!AG1070)</f>
        <v/>
      </c>
      <c r="AA1064" s="172" t="str">
        <f>IF('Cálculos '!AH1070="","",'Cálculos '!AH1070)</f>
        <v/>
      </c>
      <c r="AB1064" s="172" t="str">
        <f>IF('Cálculos '!AI1070="","",'Cálculos '!AI1070)</f>
        <v/>
      </c>
      <c r="AC1064" s="172" t="str">
        <f>IF('Cálculos '!AJ1070="","",'Cálculos '!AJ1070)</f>
        <v/>
      </c>
      <c r="AD1064" s="172" t="str">
        <f>IF('Cálculos '!AK1070="","",'Cálculos '!AK1070)</f>
        <v/>
      </c>
      <c r="AE1064" s="172" t="str">
        <f>IF('Cálculos '!AL1070="","",'Cálculos '!AL1070)</f>
        <v/>
      </c>
      <c r="AF1064" s="172" t="str">
        <f>IF('Cálculos '!AM1070="","",'Cálculos '!AM1070)</f>
        <v/>
      </c>
      <c r="AG1064" s="172" t="str">
        <f>IF('Cálculos '!AN1070="","",'Cálculos '!AN1070)</f>
        <v/>
      </c>
      <c r="AH1064" s="172" t="str">
        <f>IF('Cálculos '!AO1070="","",'Cálculos '!AO1070)</f>
        <v/>
      </c>
      <c r="AI1064" s="172" t="str">
        <f>IF('Cálculos '!AP1070="","",'Cálculos '!AP1070)</f>
        <v/>
      </c>
      <c r="AJ1064" s="443" t="str">
        <f>IF('Cálculos '!AQ1070="","",'Cálculos '!AQ1070)</f>
        <v/>
      </c>
      <c r="AK1064" s="446" t="str">
        <f>IF('Cálculos '!D1070="","",AVERAGE(C1064:AJ1064))</f>
        <v/>
      </c>
      <c r="AM1064" s="181">
        <f t="shared" si="613"/>
        <v>1062</v>
      </c>
      <c r="AN1064" s="284" t="str">
        <f t="shared" si="614"/>
        <v/>
      </c>
      <c r="AO1064" s="285" t="str">
        <f t="shared" si="615"/>
        <v/>
      </c>
      <c r="AP1064" s="285" t="str">
        <f t="shared" si="616"/>
        <v/>
      </c>
      <c r="AQ1064" s="285" t="str">
        <f t="shared" si="617"/>
        <v/>
      </c>
      <c r="AR1064" s="182" t="str">
        <f t="shared" si="618"/>
        <v/>
      </c>
      <c r="AS1064" s="182" t="str">
        <f t="shared" si="619"/>
        <v/>
      </c>
      <c r="AT1064" s="182" t="str">
        <f t="shared" si="620"/>
        <v/>
      </c>
      <c r="AU1064" s="182" t="str">
        <f t="shared" si="621"/>
        <v/>
      </c>
      <c r="AV1064" s="182" t="str">
        <f t="shared" si="622"/>
        <v/>
      </c>
      <c r="AW1064" s="182" t="str">
        <f t="shared" si="623"/>
        <v/>
      </c>
      <c r="AX1064" s="182" t="str">
        <f t="shared" si="624"/>
        <v/>
      </c>
      <c r="AY1064" s="182" t="str">
        <f t="shared" si="625"/>
        <v/>
      </c>
      <c r="AZ1064" s="182" t="str">
        <f t="shared" si="626"/>
        <v/>
      </c>
      <c r="BA1064" s="182" t="str">
        <f t="shared" si="627"/>
        <v/>
      </c>
      <c r="BB1064" s="182" t="str">
        <f t="shared" si="628"/>
        <v/>
      </c>
      <c r="BC1064" s="182" t="str">
        <f t="shared" si="629"/>
        <v/>
      </c>
      <c r="BD1064" s="182" t="str">
        <f t="shared" si="630"/>
        <v/>
      </c>
      <c r="BE1064" s="182" t="str">
        <f t="shared" si="631"/>
        <v/>
      </c>
      <c r="BF1064" s="182" t="str">
        <f t="shared" si="632"/>
        <v/>
      </c>
      <c r="BG1064" s="182" t="str">
        <f t="shared" si="633"/>
        <v/>
      </c>
      <c r="BH1064" s="182" t="str">
        <f t="shared" si="634"/>
        <v/>
      </c>
      <c r="BI1064" s="182" t="str">
        <f t="shared" si="635"/>
        <v/>
      </c>
      <c r="BJ1064" s="182" t="str">
        <f t="shared" si="636"/>
        <v/>
      </c>
      <c r="BK1064" s="182" t="str">
        <f t="shared" si="637"/>
        <v/>
      </c>
      <c r="BL1064" s="182" t="str">
        <f t="shared" si="638"/>
        <v/>
      </c>
      <c r="BM1064" s="182" t="str">
        <f t="shared" si="639"/>
        <v/>
      </c>
      <c r="BN1064" s="182" t="str">
        <f t="shared" si="640"/>
        <v/>
      </c>
      <c r="BO1064" s="182" t="str">
        <f t="shared" si="641"/>
        <v/>
      </c>
      <c r="BP1064" s="182" t="str">
        <f t="shared" si="642"/>
        <v/>
      </c>
      <c r="BQ1064" s="182" t="str">
        <f t="shared" si="643"/>
        <v/>
      </c>
      <c r="BR1064" s="182" t="str">
        <f t="shared" si="644"/>
        <v/>
      </c>
      <c r="BS1064" s="182" t="str">
        <f t="shared" si="645"/>
        <v/>
      </c>
      <c r="BT1064" s="182" t="str">
        <f t="shared" si="646"/>
        <v/>
      </c>
      <c r="BU1064" s="183" t="str">
        <f t="shared" si="647"/>
        <v/>
      </c>
      <c r="BV1064" s="184" t="str">
        <f>IF('Cálculos '!C1070="","",AVERAGE(AN1064:BU1064))</f>
        <v/>
      </c>
    </row>
    <row r="1065" spans="2:74" ht="17.25" hidden="1" thickBot="1" x14ac:dyDescent="0.35">
      <c r="B1065" s="165">
        <f t="shared" si="39"/>
        <v>1063</v>
      </c>
      <c r="C1065" s="171" t="str">
        <f>IF('Cálculos '!J1071="","",'Cálculos '!J1071)</f>
        <v/>
      </c>
      <c r="D1065" s="172" t="str">
        <f>IF('Cálculos '!K1071="","",'Cálculos '!K1071)</f>
        <v/>
      </c>
      <c r="E1065" s="172" t="str">
        <f>IF('Cálculos '!L1071="","",'Cálculos '!L1071)</f>
        <v/>
      </c>
      <c r="F1065" s="172" t="str">
        <f>IF('Cálculos '!M1071="","",'Cálculos '!M1071)</f>
        <v/>
      </c>
      <c r="G1065" s="172" t="str">
        <f>IF('Cálculos '!N1071="","",'Cálculos '!N1071)</f>
        <v/>
      </c>
      <c r="H1065" s="172" t="str">
        <f>IF('Cálculos '!O1071="","",'Cálculos '!O1071)</f>
        <v/>
      </c>
      <c r="I1065" s="172" t="str">
        <f>IF('Cálculos '!P1071="","",'Cálculos '!P1071)</f>
        <v/>
      </c>
      <c r="J1065" s="172" t="str">
        <f>IF('Cálculos '!Q1071="","",'Cálculos '!Q1071)</f>
        <v/>
      </c>
      <c r="K1065" s="172" t="str">
        <f>IF('Cálculos '!R1071="","",'Cálculos '!R1071)</f>
        <v/>
      </c>
      <c r="L1065" s="172" t="str">
        <f>IF('Cálculos '!S1071="","",'Cálculos '!S1071)</f>
        <v/>
      </c>
      <c r="M1065" s="172" t="str">
        <f>IF('Cálculos '!T1071="","",'Cálculos '!T1071)</f>
        <v/>
      </c>
      <c r="N1065" s="172" t="str">
        <f>IF('Cálculos '!U1071="","",'Cálculos '!U1071)</f>
        <v/>
      </c>
      <c r="O1065" s="172" t="str">
        <f>IF('Cálculos '!V1071="","",'Cálculos '!V1071)</f>
        <v/>
      </c>
      <c r="P1065" s="172" t="str">
        <f>IF('Cálculos '!W1071="","",'Cálculos '!W1071)</f>
        <v/>
      </c>
      <c r="Q1065" s="172" t="str">
        <f>IF('Cálculos '!X1071="","",'Cálculos '!X1071)</f>
        <v/>
      </c>
      <c r="R1065" s="172" t="str">
        <f>IF('Cálculos '!Y1071="","",'Cálculos '!Y1071)</f>
        <v/>
      </c>
      <c r="S1065" s="172" t="str">
        <f>IF('Cálculos '!Z1071="","",'Cálculos '!Z1071)</f>
        <v/>
      </c>
      <c r="T1065" s="172" t="str">
        <f>IF('Cálculos '!AA1071="","",'Cálculos '!AA1071)</f>
        <v/>
      </c>
      <c r="U1065" s="172" t="str">
        <f>IF('Cálculos '!AB1071="","",'Cálculos '!AB1071)</f>
        <v/>
      </c>
      <c r="V1065" s="172" t="str">
        <f>IF('Cálculos '!AC1071="","",'Cálculos '!AC1071)</f>
        <v/>
      </c>
      <c r="W1065" s="172" t="str">
        <f>IF('Cálculos '!AD1071="","",'Cálculos '!AD1071)</f>
        <v/>
      </c>
      <c r="X1065" s="172" t="str">
        <f>IF('Cálculos '!AE1071="","",'Cálculos '!AE1071)</f>
        <v/>
      </c>
      <c r="Y1065" s="172" t="str">
        <f>IF('Cálculos '!AF1071="","",'Cálculos '!AF1071)</f>
        <v/>
      </c>
      <c r="Z1065" s="172" t="str">
        <f>IF('Cálculos '!AG1071="","",'Cálculos '!AG1071)</f>
        <v/>
      </c>
      <c r="AA1065" s="172" t="str">
        <f>IF('Cálculos '!AH1071="","",'Cálculos '!AH1071)</f>
        <v/>
      </c>
      <c r="AB1065" s="172" t="str">
        <f>IF('Cálculos '!AI1071="","",'Cálculos '!AI1071)</f>
        <v/>
      </c>
      <c r="AC1065" s="172" t="str">
        <f>IF('Cálculos '!AJ1071="","",'Cálculos '!AJ1071)</f>
        <v/>
      </c>
      <c r="AD1065" s="172" t="str">
        <f>IF('Cálculos '!AK1071="","",'Cálculos '!AK1071)</f>
        <v/>
      </c>
      <c r="AE1065" s="172" t="str">
        <f>IF('Cálculos '!AL1071="","",'Cálculos '!AL1071)</f>
        <v/>
      </c>
      <c r="AF1065" s="172" t="str">
        <f>IF('Cálculos '!AM1071="","",'Cálculos '!AM1071)</f>
        <v/>
      </c>
      <c r="AG1065" s="172" t="str">
        <f>IF('Cálculos '!AN1071="","",'Cálculos '!AN1071)</f>
        <v/>
      </c>
      <c r="AH1065" s="172" t="str">
        <f>IF('Cálculos '!AO1071="","",'Cálculos '!AO1071)</f>
        <v/>
      </c>
      <c r="AI1065" s="172" t="str">
        <f>IF('Cálculos '!AP1071="","",'Cálculos '!AP1071)</f>
        <v/>
      </c>
      <c r="AJ1065" s="443" t="str">
        <f>IF('Cálculos '!AQ1071="","",'Cálculos '!AQ1071)</f>
        <v/>
      </c>
      <c r="AK1065" s="446" t="str">
        <f>IF('Cálculos '!D1071="","",AVERAGE(C1065:AJ1065))</f>
        <v/>
      </c>
      <c r="AM1065" s="181">
        <f t="shared" si="613"/>
        <v>1063</v>
      </c>
      <c r="AN1065" s="284" t="str">
        <f t="shared" si="614"/>
        <v/>
      </c>
      <c r="AO1065" s="285" t="str">
        <f t="shared" si="615"/>
        <v/>
      </c>
      <c r="AP1065" s="285" t="str">
        <f t="shared" si="616"/>
        <v/>
      </c>
      <c r="AQ1065" s="285" t="str">
        <f t="shared" si="617"/>
        <v/>
      </c>
      <c r="AR1065" s="182" t="str">
        <f t="shared" si="618"/>
        <v/>
      </c>
      <c r="AS1065" s="182" t="str">
        <f t="shared" si="619"/>
        <v/>
      </c>
      <c r="AT1065" s="182" t="str">
        <f t="shared" si="620"/>
        <v/>
      </c>
      <c r="AU1065" s="182" t="str">
        <f t="shared" si="621"/>
        <v/>
      </c>
      <c r="AV1065" s="182" t="str">
        <f t="shared" si="622"/>
        <v/>
      </c>
      <c r="AW1065" s="182" t="str">
        <f t="shared" si="623"/>
        <v/>
      </c>
      <c r="AX1065" s="182" t="str">
        <f t="shared" si="624"/>
        <v/>
      </c>
      <c r="AY1065" s="182" t="str">
        <f t="shared" si="625"/>
        <v/>
      </c>
      <c r="AZ1065" s="182" t="str">
        <f t="shared" si="626"/>
        <v/>
      </c>
      <c r="BA1065" s="182" t="str">
        <f t="shared" si="627"/>
        <v/>
      </c>
      <c r="BB1065" s="182" t="str">
        <f t="shared" si="628"/>
        <v/>
      </c>
      <c r="BC1065" s="182" t="str">
        <f t="shared" si="629"/>
        <v/>
      </c>
      <c r="BD1065" s="182" t="str">
        <f t="shared" si="630"/>
        <v/>
      </c>
      <c r="BE1065" s="182" t="str">
        <f t="shared" si="631"/>
        <v/>
      </c>
      <c r="BF1065" s="182" t="str">
        <f t="shared" si="632"/>
        <v/>
      </c>
      <c r="BG1065" s="182" t="str">
        <f t="shared" si="633"/>
        <v/>
      </c>
      <c r="BH1065" s="182" t="str">
        <f t="shared" si="634"/>
        <v/>
      </c>
      <c r="BI1065" s="182" t="str">
        <f t="shared" si="635"/>
        <v/>
      </c>
      <c r="BJ1065" s="182" t="str">
        <f t="shared" si="636"/>
        <v/>
      </c>
      <c r="BK1065" s="182" t="str">
        <f t="shared" si="637"/>
        <v/>
      </c>
      <c r="BL1065" s="182" t="str">
        <f t="shared" si="638"/>
        <v/>
      </c>
      <c r="BM1065" s="182" t="str">
        <f t="shared" si="639"/>
        <v/>
      </c>
      <c r="BN1065" s="182" t="str">
        <f t="shared" si="640"/>
        <v/>
      </c>
      <c r="BO1065" s="182" t="str">
        <f t="shared" si="641"/>
        <v/>
      </c>
      <c r="BP1065" s="182" t="str">
        <f t="shared" si="642"/>
        <v/>
      </c>
      <c r="BQ1065" s="182" t="str">
        <f t="shared" si="643"/>
        <v/>
      </c>
      <c r="BR1065" s="182" t="str">
        <f t="shared" si="644"/>
        <v/>
      </c>
      <c r="BS1065" s="182" t="str">
        <f t="shared" si="645"/>
        <v/>
      </c>
      <c r="BT1065" s="182" t="str">
        <f t="shared" si="646"/>
        <v/>
      </c>
      <c r="BU1065" s="183" t="str">
        <f t="shared" si="647"/>
        <v/>
      </c>
      <c r="BV1065" s="184" t="str">
        <f>IF('Cálculos '!C1071="","",AVERAGE(AN1065:BU1065))</f>
        <v/>
      </c>
    </row>
    <row r="1066" spans="2:74" ht="17.25" hidden="1" thickBot="1" x14ac:dyDescent="0.35">
      <c r="B1066" s="165">
        <f t="shared" si="39"/>
        <v>1064</v>
      </c>
      <c r="C1066" s="171" t="str">
        <f>IF('Cálculos '!J1072="","",'Cálculos '!J1072)</f>
        <v/>
      </c>
      <c r="D1066" s="172" t="str">
        <f>IF('Cálculos '!K1072="","",'Cálculos '!K1072)</f>
        <v/>
      </c>
      <c r="E1066" s="172" t="str">
        <f>IF('Cálculos '!L1072="","",'Cálculos '!L1072)</f>
        <v/>
      </c>
      <c r="F1066" s="172" t="str">
        <f>IF('Cálculos '!M1072="","",'Cálculos '!M1072)</f>
        <v/>
      </c>
      <c r="G1066" s="172" t="str">
        <f>IF('Cálculos '!N1072="","",'Cálculos '!N1072)</f>
        <v/>
      </c>
      <c r="H1066" s="172" t="str">
        <f>IF('Cálculos '!O1072="","",'Cálculos '!O1072)</f>
        <v/>
      </c>
      <c r="I1066" s="172" t="str">
        <f>IF('Cálculos '!P1072="","",'Cálculos '!P1072)</f>
        <v/>
      </c>
      <c r="J1066" s="172" t="str">
        <f>IF('Cálculos '!Q1072="","",'Cálculos '!Q1072)</f>
        <v/>
      </c>
      <c r="K1066" s="172" t="str">
        <f>IF('Cálculos '!R1072="","",'Cálculos '!R1072)</f>
        <v/>
      </c>
      <c r="L1066" s="172" t="str">
        <f>IF('Cálculos '!S1072="","",'Cálculos '!S1072)</f>
        <v/>
      </c>
      <c r="M1066" s="172" t="str">
        <f>IF('Cálculos '!T1072="","",'Cálculos '!T1072)</f>
        <v/>
      </c>
      <c r="N1066" s="172" t="str">
        <f>IF('Cálculos '!U1072="","",'Cálculos '!U1072)</f>
        <v/>
      </c>
      <c r="O1066" s="172" t="str">
        <f>IF('Cálculos '!V1072="","",'Cálculos '!V1072)</f>
        <v/>
      </c>
      <c r="P1066" s="172" t="str">
        <f>IF('Cálculos '!W1072="","",'Cálculos '!W1072)</f>
        <v/>
      </c>
      <c r="Q1066" s="172" t="str">
        <f>IF('Cálculos '!X1072="","",'Cálculos '!X1072)</f>
        <v/>
      </c>
      <c r="R1066" s="172" t="str">
        <f>IF('Cálculos '!Y1072="","",'Cálculos '!Y1072)</f>
        <v/>
      </c>
      <c r="S1066" s="172" t="str">
        <f>IF('Cálculos '!Z1072="","",'Cálculos '!Z1072)</f>
        <v/>
      </c>
      <c r="T1066" s="172" t="str">
        <f>IF('Cálculos '!AA1072="","",'Cálculos '!AA1072)</f>
        <v/>
      </c>
      <c r="U1066" s="172" t="str">
        <f>IF('Cálculos '!AB1072="","",'Cálculos '!AB1072)</f>
        <v/>
      </c>
      <c r="V1066" s="172" t="str">
        <f>IF('Cálculos '!AC1072="","",'Cálculos '!AC1072)</f>
        <v/>
      </c>
      <c r="W1066" s="172" t="str">
        <f>IF('Cálculos '!AD1072="","",'Cálculos '!AD1072)</f>
        <v/>
      </c>
      <c r="X1066" s="172" t="str">
        <f>IF('Cálculos '!AE1072="","",'Cálculos '!AE1072)</f>
        <v/>
      </c>
      <c r="Y1066" s="172" t="str">
        <f>IF('Cálculos '!AF1072="","",'Cálculos '!AF1072)</f>
        <v/>
      </c>
      <c r="Z1066" s="172" t="str">
        <f>IF('Cálculos '!AG1072="","",'Cálculos '!AG1072)</f>
        <v/>
      </c>
      <c r="AA1066" s="172" t="str">
        <f>IF('Cálculos '!AH1072="","",'Cálculos '!AH1072)</f>
        <v/>
      </c>
      <c r="AB1066" s="172" t="str">
        <f>IF('Cálculos '!AI1072="","",'Cálculos '!AI1072)</f>
        <v/>
      </c>
      <c r="AC1066" s="172" t="str">
        <f>IF('Cálculos '!AJ1072="","",'Cálculos '!AJ1072)</f>
        <v/>
      </c>
      <c r="AD1066" s="172" t="str">
        <f>IF('Cálculos '!AK1072="","",'Cálculos '!AK1072)</f>
        <v/>
      </c>
      <c r="AE1066" s="172" t="str">
        <f>IF('Cálculos '!AL1072="","",'Cálculos '!AL1072)</f>
        <v/>
      </c>
      <c r="AF1066" s="172" t="str">
        <f>IF('Cálculos '!AM1072="","",'Cálculos '!AM1072)</f>
        <v/>
      </c>
      <c r="AG1066" s="172" t="str">
        <f>IF('Cálculos '!AN1072="","",'Cálculos '!AN1072)</f>
        <v/>
      </c>
      <c r="AH1066" s="172" t="str">
        <f>IF('Cálculos '!AO1072="","",'Cálculos '!AO1072)</f>
        <v/>
      </c>
      <c r="AI1066" s="172" t="str">
        <f>IF('Cálculos '!AP1072="","",'Cálculos '!AP1072)</f>
        <v/>
      </c>
      <c r="AJ1066" s="443" t="str">
        <f>IF('Cálculos '!AQ1072="","",'Cálculos '!AQ1072)</f>
        <v/>
      </c>
      <c r="AK1066" s="446" t="str">
        <f>IF('Cálculos '!D1072="","",AVERAGE(C1066:AJ1066))</f>
        <v/>
      </c>
      <c r="AM1066" s="181">
        <f t="shared" si="613"/>
        <v>1064</v>
      </c>
      <c r="AN1066" s="284" t="str">
        <f t="shared" si="614"/>
        <v/>
      </c>
      <c r="AO1066" s="285" t="str">
        <f t="shared" si="615"/>
        <v/>
      </c>
      <c r="AP1066" s="285" t="str">
        <f t="shared" si="616"/>
        <v/>
      </c>
      <c r="AQ1066" s="285" t="str">
        <f t="shared" si="617"/>
        <v/>
      </c>
      <c r="AR1066" s="182" t="str">
        <f t="shared" si="618"/>
        <v/>
      </c>
      <c r="AS1066" s="182" t="str">
        <f t="shared" si="619"/>
        <v/>
      </c>
      <c r="AT1066" s="182" t="str">
        <f t="shared" si="620"/>
        <v/>
      </c>
      <c r="AU1066" s="182" t="str">
        <f t="shared" si="621"/>
        <v/>
      </c>
      <c r="AV1066" s="182" t="str">
        <f t="shared" si="622"/>
        <v/>
      </c>
      <c r="AW1066" s="182" t="str">
        <f t="shared" si="623"/>
        <v/>
      </c>
      <c r="AX1066" s="182" t="str">
        <f t="shared" si="624"/>
        <v/>
      </c>
      <c r="AY1066" s="182" t="str">
        <f t="shared" si="625"/>
        <v/>
      </c>
      <c r="AZ1066" s="182" t="str">
        <f t="shared" si="626"/>
        <v/>
      </c>
      <c r="BA1066" s="182" t="str">
        <f t="shared" si="627"/>
        <v/>
      </c>
      <c r="BB1066" s="182" t="str">
        <f t="shared" si="628"/>
        <v/>
      </c>
      <c r="BC1066" s="182" t="str">
        <f t="shared" si="629"/>
        <v/>
      </c>
      <c r="BD1066" s="182" t="str">
        <f t="shared" si="630"/>
        <v/>
      </c>
      <c r="BE1066" s="182" t="str">
        <f t="shared" si="631"/>
        <v/>
      </c>
      <c r="BF1066" s="182" t="str">
        <f t="shared" si="632"/>
        <v/>
      </c>
      <c r="BG1066" s="182" t="str">
        <f t="shared" si="633"/>
        <v/>
      </c>
      <c r="BH1066" s="182" t="str">
        <f t="shared" si="634"/>
        <v/>
      </c>
      <c r="BI1066" s="182" t="str">
        <f t="shared" si="635"/>
        <v/>
      </c>
      <c r="BJ1066" s="182" t="str">
        <f t="shared" si="636"/>
        <v/>
      </c>
      <c r="BK1066" s="182" t="str">
        <f t="shared" si="637"/>
        <v/>
      </c>
      <c r="BL1066" s="182" t="str">
        <f t="shared" si="638"/>
        <v/>
      </c>
      <c r="BM1066" s="182" t="str">
        <f t="shared" si="639"/>
        <v/>
      </c>
      <c r="BN1066" s="182" t="str">
        <f t="shared" si="640"/>
        <v/>
      </c>
      <c r="BO1066" s="182" t="str">
        <f t="shared" si="641"/>
        <v/>
      </c>
      <c r="BP1066" s="182" t="str">
        <f t="shared" si="642"/>
        <v/>
      </c>
      <c r="BQ1066" s="182" t="str">
        <f t="shared" si="643"/>
        <v/>
      </c>
      <c r="BR1066" s="182" t="str">
        <f t="shared" si="644"/>
        <v/>
      </c>
      <c r="BS1066" s="182" t="str">
        <f t="shared" si="645"/>
        <v/>
      </c>
      <c r="BT1066" s="182" t="str">
        <f t="shared" si="646"/>
        <v/>
      </c>
      <c r="BU1066" s="183" t="str">
        <f t="shared" si="647"/>
        <v/>
      </c>
      <c r="BV1066" s="184" t="str">
        <f>IF('Cálculos '!C1072="","",AVERAGE(AN1066:BU1066))</f>
        <v/>
      </c>
    </row>
    <row r="1067" spans="2:74" ht="17.25" hidden="1" thickBot="1" x14ac:dyDescent="0.35">
      <c r="B1067" s="165">
        <f t="shared" si="39"/>
        <v>1065</v>
      </c>
      <c r="C1067" s="171" t="str">
        <f>IF('Cálculos '!J1073="","",'Cálculos '!J1073)</f>
        <v/>
      </c>
      <c r="D1067" s="172" t="str">
        <f>IF('Cálculos '!K1073="","",'Cálculos '!K1073)</f>
        <v/>
      </c>
      <c r="E1067" s="172" t="str">
        <f>IF('Cálculos '!L1073="","",'Cálculos '!L1073)</f>
        <v/>
      </c>
      <c r="F1067" s="172" t="str">
        <f>IF('Cálculos '!M1073="","",'Cálculos '!M1073)</f>
        <v/>
      </c>
      <c r="G1067" s="172" t="str">
        <f>IF('Cálculos '!N1073="","",'Cálculos '!N1073)</f>
        <v/>
      </c>
      <c r="H1067" s="172" t="str">
        <f>IF('Cálculos '!O1073="","",'Cálculos '!O1073)</f>
        <v/>
      </c>
      <c r="I1067" s="172" t="str">
        <f>IF('Cálculos '!P1073="","",'Cálculos '!P1073)</f>
        <v/>
      </c>
      <c r="J1067" s="172" t="str">
        <f>IF('Cálculos '!Q1073="","",'Cálculos '!Q1073)</f>
        <v/>
      </c>
      <c r="K1067" s="172" t="str">
        <f>IF('Cálculos '!R1073="","",'Cálculos '!R1073)</f>
        <v/>
      </c>
      <c r="L1067" s="172" t="str">
        <f>IF('Cálculos '!S1073="","",'Cálculos '!S1073)</f>
        <v/>
      </c>
      <c r="M1067" s="172" t="str">
        <f>IF('Cálculos '!T1073="","",'Cálculos '!T1073)</f>
        <v/>
      </c>
      <c r="N1067" s="172" t="str">
        <f>IF('Cálculos '!U1073="","",'Cálculos '!U1073)</f>
        <v/>
      </c>
      <c r="O1067" s="172" t="str">
        <f>IF('Cálculos '!V1073="","",'Cálculos '!V1073)</f>
        <v/>
      </c>
      <c r="P1067" s="172" t="str">
        <f>IF('Cálculos '!W1073="","",'Cálculos '!W1073)</f>
        <v/>
      </c>
      <c r="Q1067" s="172" t="str">
        <f>IF('Cálculos '!X1073="","",'Cálculos '!X1073)</f>
        <v/>
      </c>
      <c r="R1067" s="172" t="str">
        <f>IF('Cálculos '!Y1073="","",'Cálculos '!Y1073)</f>
        <v/>
      </c>
      <c r="S1067" s="172" t="str">
        <f>IF('Cálculos '!Z1073="","",'Cálculos '!Z1073)</f>
        <v/>
      </c>
      <c r="T1067" s="172" t="str">
        <f>IF('Cálculos '!AA1073="","",'Cálculos '!AA1073)</f>
        <v/>
      </c>
      <c r="U1067" s="172" t="str">
        <f>IF('Cálculos '!AB1073="","",'Cálculos '!AB1073)</f>
        <v/>
      </c>
      <c r="V1067" s="172" t="str">
        <f>IF('Cálculos '!AC1073="","",'Cálculos '!AC1073)</f>
        <v/>
      </c>
      <c r="W1067" s="172" t="str">
        <f>IF('Cálculos '!AD1073="","",'Cálculos '!AD1073)</f>
        <v/>
      </c>
      <c r="X1067" s="172" t="str">
        <f>IF('Cálculos '!AE1073="","",'Cálculos '!AE1073)</f>
        <v/>
      </c>
      <c r="Y1067" s="172" t="str">
        <f>IF('Cálculos '!AF1073="","",'Cálculos '!AF1073)</f>
        <v/>
      </c>
      <c r="Z1067" s="172" t="str">
        <f>IF('Cálculos '!AG1073="","",'Cálculos '!AG1073)</f>
        <v/>
      </c>
      <c r="AA1067" s="172" t="str">
        <f>IF('Cálculos '!AH1073="","",'Cálculos '!AH1073)</f>
        <v/>
      </c>
      <c r="AB1067" s="172" t="str">
        <f>IF('Cálculos '!AI1073="","",'Cálculos '!AI1073)</f>
        <v/>
      </c>
      <c r="AC1067" s="172" t="str">
        <f>IF('Cálculos '!AJ1073="","",'Cálculos '!AJ1073)</f>
        <v/>
      </c>
      <c r="AD1067" s="172" t="str">
        <f>IF('Cálculos '!AK1073="","",'Cálculos '!AK1073)</f>
        <v/>
      </c>
      <c r="AE1067" s="172" t="str">
        <f>IF('Cálculos '!AL1073="","",'Cálculos '!AL1073)</f>
        <v/>
      </c>
      <c r="AF1067" s="172" t="str">
        <f>IF('Cálculos '!AM1073="","",'Cálculos '!AM1073)</f>
        <v/>
      </c>
      <c r="AG1067" s="172" t="str">
        <f>IF('Cálculos '!AN1073="","",'Cálculos '!AN1073)</f>
        <v/>
      </c>
      <c r="AH1067" s="172" t="str">
        <f>IF('Cálculos '!AO1073="","",'Cálculos '!AO1073)</f>
        <v/>
      </c>
      <c r="AI1067" s="172" t="str">
        <f>IF('Cálculos '!AP1073="","",'Cálculos '!AP1073)</f>
        <v/>
      </c>
      <c r="AJ1067" s="443" t="str">
        <f>IF('Cálculos '!AQ1073="","",'Cálculos '!AQ1073)</f>
        <v/>
      </c>
      <c r="AK1067" s="446" t="str">
        <f>IF('Cálculos '!D1073="","",AVERAGE(C1067:AJ1067))</f>
        <v/>
      </c>
      <c r="AM1067" s="181">
        <f t="shared" si="613"/>
        <v>1065</v>
      </c>
      <c r="AN1067" s="284" t="str">
        <f t="shared" si="614"/>
        <v/>
      </c>
      <c r="AO1067" s="285" t="str">
        <f t="shared" si="615"/>
        <v/>
      </c>
      <c r="AP1067" s="285" t="str">
        <f t="shared" si="616"/>
        <v/>
      </c>
      <c r="AQ1067" s="285" t="str">
        <f t="shared" si="617"/>
        <v/>
      </c>
      <c r="AR1067" s="182" t="str">
        <f t="shared" si="618"/>
        <v/>
      </c>
      <c r="AS1067" s="182" t="str">
        <f t="shared" si="619"/>
        <v/>
      </c>
      <c r="AT1067" s="182" t="str">
        <f t="shared" si="620"/>
        <v/>
      </c>
      <c r="AU1067" s="182" t="str">
        <f t="shared" si="621"/>
        <v/>
      </c>
      <c r="AV1067" s="182" t="str">
        <f t="shared" si="622"/>
        <v/>
      </c>
      <c r="AW1067" s="182" t="str">
        <f t="shared" si="623"/>
        <v/>
      </c>
      <c r="AX1067" s="182" t="str">
        <f t="shared" si="624"/>
        <v/>
      </c>
      <c r="AY1067" s="182" t="str">
        <f t="shared" si="625"/>
        <v/>
      </c>
      <c r="AZ1067" s="182" t="str">
        <f t="shared" si="626"/>
        <v/>
      </c>
      <c r="BA1067" s="182" t="str">
        <f t="shared" si="627"/>
        <v/>
      </c>
      <c r="BB1067" s="182" t="str">
        <f t="shared" si="628"/>
        <v/>
      </c>
      <c r="BC1067" s="182" t="str">
        <f t="shared" si="629"/>
        <v/>
      </c>
      <c r="BD1067" s="182" t="str">
        <f t="shared" si="630"/>
        <v/>
      </c>
      <c r="BE1067" s="182" t="str">
        <f t="shared" si="631"/>
        <v/>
      </c>
      <c r="BF1067" s="182" t="str">
        <f t="shared" si="632"/>
        <v/>
      </c>
      <c r="BG1067" s="182" t="str">
        <f t="shared" si="633"/>
        <v/>
      </c>
      <c r="BH1067" s="182" t="str">
        <f t="shared" si="634"/>
        <v/>
      </c>
      <c r="BI1067" s="182" t="str">
        <f t="shared" si="635"/>
        <v/>
      </c>
      <c r="BJ1067" s="182" t="str">
        <f t="shared" si="636"/>
        <v/>
      </c>
      <c r="BK1067" s="182" t="str">
        <f t="shared" si="637"/>
        <v/>
      </c>
      <c r="BL1067" s="182" t="str">
        <f t="shared" si="638"/>
        <v/>
      </c>
      <c r="BM1067" s="182" t="str">
        <f t="shared" si="639"/>
        <v/>
      </c>
      <c r="BN1067" s="182" t="str">
        <f t="shared" si="640"/>
        <v/>
      </c>
      <c r="BO1067" s="182" t="str">
        <f t="shared" si="641"/>
        <v/>
      </c>
      <c r="BP1067" s="182" t="str">
        <f t="shared" si="642"/>
        <v/>
      </c>
      <c r="BQ1067" s="182" t="str">
        <f t="shared" si="643"/>
        <v/>
      </c>
      <c r="BR1067" s="182" t="str">
        <f t="shared" si="644"/>
        <v/>
      </c>
      <c r="BS1067" s="182" t="str">
        <f t="shared" si="645"/>
        <v/>
      </c>
      <c r="BT1067" s="182" t="str">
        <f t="shared" si="646"/>
        <v/>
      </c>
      <c r="BU1067" s="183" t="str">
        <f t="shared" si="647"/>
        <v/>
      </c>
      <c r="BV1067" s="184" t="str">
        <f>IF('Cálculos '!C1073="","",AVERAGE(AN1067:BU1067))</f>
        <v/>
      </c>
    </row>
    <row r="1068" spans="2:74" ht="17.25" hidden="1" thickBot="1" x14ac:dyDescent="0.35">
      <c r="B1068" s="165">
        <f t="shared" si="39"/>
        <v>1066</v>
      </c>
      <c r="C1068" s="171" t="str">
        <f>IF('Cálculos '!J1074="","",'Cálculos '!J1074)</f>
        <v/>
      </c>
      <c r="D1068" s="172" t="str">
        <f>IF('Cálculos '!K1074="","",'Cálculos '!K1074)</f>
        <v/>
      </c>
      <c r="E1068" s="172" t="str">
        <f>IF('Cálculos '!L1074="","",'Cálculos '!L1074)</f>
        <v/>
      </c>
      <c r="F1068" s="172" t="str">
        <f>IF('Cálculos '!M1074="","",'Cálculos '!M1074)</f>
        <v/>
      </c>
      <c r="G1068" s="172" t="str">
        <f>IF('Cálculos '!N1074="","",'Cálculos '!N1074)</f>
        <v/>
      </c>
      <c r="H1068" s="172" t="str">
        <f>IF('Cálculos '!O1074="","",'Cálculos '!O1074)</f>
        <v/>
      </c>
      <c r="I1068" s="172" t="str">
        <f>IF('Cálculos '!P1074="","",'Cálculos '!P1074)</f>
        <v/>
      </c>
      <c r="J1068" s="172" t="str">
        <f>IF('Cálculos '!Q1074="","",'Cálculos '!Q1074)</f>
        <v/>
      </c>
      <c r="K1068" s="172" t="str">
        <f>IF('Cálculos '!R1074="","",'Cálculos '!R1074)</f>
        <v/>
      </c>
      <c r="L1068" s="172" t="str">
        <f>IF('Cálculos '!S1074="","",'Cálculos '!S1074)</f>
        <v/>
      </c>
      <c r="M1068" s="172" t="str">
        <f>IF('Cálculos '!T1074="","",'Cálculos '!T1074)</f>
        <v/>
      </c>
      <c r="N1068" s="172" t="str">
        <f>IF('Cálculos '!U1074="","",'Cálculos '!U1074)</f>
        <v/>
      </c>
      <c r="O1068" s="172" t="str">
        <f>IF('Cálculos '!V1074="","",'Cálculos '!V1074)</f>
        <v/>
      </c>
      <c r="P1068" s="172" t="str">
        <f>IF('Cálculos '!W1074="","",'Cálculos '!W1074)</f>
        <v/>
      </c>
      <c r="Q1068" s="172" t="str">
        <f>IF('Cálculos '!X1074="","",'Cálculos '!X1074)</f>
        <v/>
      </c>
      <c r="R1068" s="172" t="str">
        <f>IF('Cálculos '!Y1074="","",'Cálculos '!Y1074)</f>
        <v/>
      </c>
      <c r="S1068" s="172" t="str">
        <f>IF('Cálculos '!Z1074="","",'Cálculos '!Z1074)</f>
        <v/>
      </c>
      <c r="T1068" s="172" t="str">
        <f>IF('Cálculos '!AA1074="","",'Cálculos '!AA1074)</f>
        <v/>
      </c>
      <c r="U1068" s="172" t="str">
        <f>IF('Cálculos '!AB1074="","",'Cálculos '!AB1074)</f>
        <v/>
      </c>
      <c r="V1068" s="172" t="str">
        <f>IF('Cálculos '!AC1074="","",'Cálculos '!AC1074)</f>
        <v/>
      </c>
      <c r="W1068" s="172" t="str">
        <f>IF('Cálculos '!AD1074="","",'Cálculos '!AD1074)</f>
        <v/>
      </c>
      <c r="X1068" s="172" t="str">
        <f>IF('Cálculos '!AE1074="","",'Cálculos '!AE1074)</f>
        <v/>
      </c>
      <c r="Y1068" s="172" t="str">
        <f>IF('Cálculos '!AF1074="","",'Cálculos '!AF1074)</f>
        <v/>
      </c>
      <c r="Z1068" s="172" t="str">
        <f>IF('Cálculos '!AG1074="","",'Cálculos '!AG1074)</f>
        <v/>
      </c>
      <c r="AA1068" s="172" t="str">
        <f>IF('Cálculos '!AH1074="","",'Cálculos '!AH1074)</f>
        <v/>
      </c>
      <c r="AB1068" s="172" t="str">
        <f>IF('Cálculos '!AI1074="","",'Cálculos '!AI1074)</f>
        <v/>
      </c>
      <c r="AC1068" s="172" t="str">
        <f>IF('Cálculos '!AJ1074="","",'Cálculos '!AJ1074)</f>
        <v/>
      </c>
      <c r="AD1068" s="172" t="str">
        <f>IF('Cálculos '!AK1074="","",'Cálculos '!AK1074)</f>
        <v/>
      </c>
      <c r="AE1068" s="172" t="str">
        <f>IF('Cálculos '!AL1074="","",'Cálculos '!AL1074)</f>
        <v/>
      </c>
      <c r="AF1068" s="172" t="str">
        <f>IF('Cálculos '!AM1074="","",'Cálculos '!AM1074)</f>
        <v/>
      </c>
      <c r="AG1068" s="172" t="str">
        <f>IF('Cálculos '!AN1074="","",'Cálculos '!AN1074)</f>
        <v/>
      </c>
      <c r="AH1068" s="172" t="str">
        <f>IF('Cálculos '!AO1074="","",'Cálculos '!AO1074)</f>
        <v/>
      </c>
      <c r="AI1068" s="172" t="str">
        <f>IF('Cálculos '!AP1074="","",'Cálculos '!AP1074)</f>
        <v/>
      </c>
      <c r="AJ1068" s="443" t="str">
        <f>IF('Cálculos '!AQ1074="","",'Cálculos '!AQ1074)</f>
        <v/>
      </c>
      <c r="AK1068" s="446" t="str">
        <f>IF('Cálculos '!D1074="","",AVERAGE(C1068:AJ1068))</f>
        <v/>
      </c>
      <c r="AM1068" s="181">
        <f t="shared" si="613"/>
        <v>1066</v>
      </c>
      <c r="AN1068" s="284" t="str">
        <f t="shared" si="614"/>
        <v/>
      </c>
      <c r="AO1068" s="285" t="str">
        <f t="shared" si="615"/>
        <v/>
      </c>
      <c r="AP1068" s="285" t="str">
        <f t="shared" si="616"/>
        <v/>
      </c>
      <c r="AQ1068" s="285" t="str">
        <f t="shared" si="617"/>
        <v/>
      </c>
      <c r="AR1068" s="182" t="str">
        <f t="shared" si="618"/>
        <v/>
      </c>
      <c r="AS1068" s="182" t="str">
        <f t="shared" si="619"/>
        <v/>
      </c>
      <c r="AT1068" s="182" t="str">
        <f t="shared" si="620"/>
        <v/>
      </c>
      <c r="AU1068" s="182" t="str">
        <f t="shared" si="621"/>
        <v/>
      </c>
      <c r="AV1068" s="182" t="str">
        <f t="shared" si="622"/>
        <v/>
      </c>
      <c r="AW1068" s="182" t="str">
        <f t="shared" si="623"/>
        <v/>
      </c>
      <c r="AX1068" s="182" t="str">
        <f t="shared" si="624"/>
        <v/>
      </c>
      <c r="AY1068" s="182" t="str">
        <f t="shared" si="625"/>
        <v/>
      </c>
      <c r="AZ1068" s="182" t="str">
        <f t="shared" si="626"/>
        <v/>
      </c>
      <c r="BA1068" s="182" t="str">
        <f t="shared" si="627"/>
        <v/>
      </c>
      <c r="BB1068" s="182" t="str">
        <f t="shared" si="628"/>
        <v/>
      </c>
      <c r="BC1068" s="182" t="str">
        <f t="shared" si="629"/>
        <v/>
      </c>
      <c r="BD1068" s="182" t="str">
        <f t="shared" si="630"/>
        <v/>
      </c>
      <c r="BE1068" s="182" t="str">
        <f t="shared" si="631"/>
        <v/>
      </c>
      <c r="BF1068" s="182" t="str">
        <f t="shared" si="632"/>
        <v/>
      </c>
      <c r="BG1068" s="182" t="str">
        <f t="shared" si="633"/>
        <v/>
      </c>
      <c r="BH1068" s="182" t="str">
        <f t="shared" si="634"/>
        <v/>
      </c>
      <c r="BI1068" s="182" t="str">
        <f t="shared" si="635"/>
        <v/>
      </c>
      <c r="BJ1068" s="182" t="str">
        <f t="shared" si="636"/>
        <v/>
      </c>
      <c r="BK1068" s="182" t="str">
        <f t="shared" si="637"/>
        <v/>
      </c>
      <c r="BL1068" s="182" t="str">
        <f t="shared" si="638"/>
        <v/>
      </c>
      <c r="BM1068" s="182" t="str">
        <f t="shared" si="639"/>
        <v/>
      </c>
      <c r="BN1068" s="182" t="str">
        <f t="shared" si="640"/>
        <v/>
      </c>
      <c r="BO1068" s="182" t="str">
        <f t="shared" si="641"/>
        <v/>
      </c>
      <c r="BP1068" s="182" t="str">
        <f t="shared" si="642"/>
        <v/>
      </c>
      <c r="BQ1068" s="182" t="str">
        <f t="shared" si="643"/>
        <v/>
      </c>
      <c r="BR1068" s="182" t="str">
        <f t="shared" si="644"/>
        <v/>
      </c>
      <c r="BS1068" s="182" t="str">
        <f t="shared" si="645"/>
        <v/>
      </c>
      <c r="BT1068" s="182" t="str">
        <f t="shared" si="646"/>
        <v/>
      </c>
      <c r="BU1068" s="183" t="str">
        <f t="shared" si="647"/>
        <v/>
      </c>
      <c r="BV1068" s="184" t="str">
        <f>IF('Cálculos '!C1074="","",AVERAGE(AN1068:BU1068))</f>
        <v/>
      </c>
    </row>
    <row r="1069" spans="2:74" ht="17.25" hidden="1" thickBot="1" x14ac:dyDescent="0.35">
      <c r="B1069" s="165">
        <f t="shared" si="39"/>
        <v>1067</v>
      </c>
      <c r="C1069" s="171" t="str">
        <f>IF('Cálculos '!J1075="","",'Cálculos '!J1075)</f>
        <v/>
      </c>
      <c r="D1069" s="172" t="str">
        <f>IF('Cálculos '!K1075="","",'Cálculos '!K1075)</f>
        <v/>
      </c>
      <c r="E1069" s="172" t="str">
        <f>IF('Cálculos '!L1075="","",'Cálculos '!L1075)</f>
        <v/>
      </c>
      <c r="F1069" s="172" t="str">
        <f>IF('Cálculos '!M1075="","",'Cálculos '!M1075)</f>
        <v/>
      </c>
      <c r="G1069" s="172" t="str">
        <f>IF('Cálculos '!N1075="","",'Cálculos '!N1075)</f>
        <v/>
      </c>
      <c r="H1069" s="172" t="str">
        <f>IF('Cálculos '!O1075="","",'Cálculos '!O1075)</f>
        <v/>
      </c>
      <c r="I1069" s="172" t="str">
        <f>IF('Cálculos '!P1075="","",'Cálculos '!P1075)</f>
        <v/>
      </c>
      <c r="J1069" s="172" t="str">
        <f>IF('Cálculos '!Q1075="","",'Cálculos '!Q1075)</f>
        <v/>
      </c>
      <c r="K1069" s="172" t="str">
        <f>IF('Cálculos '!R1075="","",'Cálculos '!R1075)</f>
        <v/>
      </c>
      <c r="L1069" s="172" t="str">
        <f>IF('Cálculos '!S1075="","",'Cálculos '!S1075)</f>
        <v/>
      </c>
      <c r="M1069" s="172" t="str">
        <f>IF('Cálculos '!T1075="","",'Cálculos '!T1075)</f>
        <v/>
      </c>
      <c r="N1069" s="172" t="str">
        <f>IF('Cálculos '!U1075="","",'Cálculos '!U1075)</f>
        <v/>
      </c>
      <c r="O1069" s="172" t="str">
        <f>IF('Cálculos '!V1075="","",'Cálculos '!V1075)</f>
        <v/>
      </c>
      <c r="P1069" s="172" t="str">
        <f>IF('Cálculos '!W1075="","",'Cálculos '!W1075)</f>
        <v/>
      </c>
      <c r="Q1069" s="172" t="str">
        <f>IF('Cálculos '!X1075="","",'Cálculos '!X1075)</f>
        <v/>
      </c>
      <c r="R1069" s="172" t="str">
        <f>IF('Cálculos '!Y1075="","",'Cálculos '!Y1075)</f>
        <v/>
      </c>
      <c r="S1069" s="172" t="str">
        <f>IF('Cálculos '!Z1075="","",'Cálculos '!Z1075)</f>
        <v/>
      </c>
      <c r="T1069" s="172" t="str">
        <f>IF('Cálculos '!AA1075="","",'Cálculos '!AA1075)</f>
        <v/>
      </c>
      <c r="U1069" s="172" t="str">
        <f>IF('Cálculos '!AB1075="","",'Cálculos '!AB1075)</f>
        <v/>
      </c>
      <c r="V1069" s="172" t="str">
        <f>IF('Cálculos '!AC1075="","",'Cálculos '!AC1075)</f>
        <v/>
      </c>
      <c r="W1069" s="172" t="str">
        <f>IF('Cálculos '!AD1075="","",'Cálculos '!AD1075)</f>
        <v/>
      </c>
      <c r="X1069" s="172" t="str">
        <f>IF('Cálculos '!AE1075="","",'Cálculos '!AE1075)</f>
        <v/>
      </c>
      <c r="Y1069" s="172" t="str">
        <f>IF('Cálculos '!AF1075="","",'Cálculos '!AF1075)</f>
        <v/>
      </c>
      <c r="Z1069" s="172" t="str">
        <f>IF('Cálculos '!AG1075="","",'Cálculos '!AG1075)</f>
        <v/>
      </c>
      <c r="AA1069" s="172" t="str">
        <f>IF('Cálculos '!AH1075="","",'Cálculos '!AH1075)</f>
        <v/>
      </c>
      <c r="AB1069" s="172" t="str">
        <f>IF('Cálculos '!AI1075="","",'Cálculos '!AI1075)</f>
        <v/>
      </c>
      <c r="AC1069" s="172" t="str">
        <f>IF('Cálculos '!AJ1075="","",'Cálculos '!AJ1075)</f>
        <v/>
      </c>
      <c r="AD1069" s="172" t="str">
        <f>IF('Cálculos '!AK1075="","",'Cálculos '!AK1075)</f>
        <v/>
      </c>
      <c r="AE1069" s="172" t="str">
        <f>IF('Cálculos '!AL1075="","",'Cálculos '!AL1075)</f>
        <v/>
      </c>
      <c r="AF1069" s="172" t="str">
        <f>IF('Cálculos '!AM1075="","",'Cálculos '!AM1075)</f>
        <v/>
      </c>
      <c r="AG1069" s="172" t="str">
        <f>IF('Cálculos '!AN1075="","",'Cálculos '!AN1075)</f>
        <v/>
      </c>
      <c r="AH1069" s="172" t="str">
        <f>IF('Cálculos '!AO1075="","",'Cálculos '!AO1075)</f>
        <v/>
      </c>
      <c r="AI1069" s="172" t="str">
        <f>IF('Cálculos '!AP1075="","",'Cálculos '!AP1075)</f>
        <v/>
      </c>
      <c r="AJ1069" s="443" t="str">
        <f>IF('Cálculos '!AQ1075="","",'Cálculos '!AQ1075)</f>
        <v/>
      </c>
      <c r="AK1069" s="446" t="str">
        <f>IF('Cálculos '!D1075="","",AVERAGE(C1069:AJ1069))</f>
        <v/>
      </c>
      <c r="AM1069" s="181">
        <f t="shared" si="613"/>
        <v>1067</v>
      </c>
      <c r="AN1069" s="284" t="str">
        <f t="shared" si="614"/>
        <v/>
      </c>
      <c r="AO1069" s="285" t="str">
        <f t="shared" si="615"/>
        <v/>
      </c>
      <c r="AP1069" s="285" t="str">
        <f t="shared" si="616"/>
        <v/>
      </c>
      <c r="AQ1069" s="285" t="str">
        <f t="shared" si="617"/>
        <v/>
      </c>
      <c r="AR1069" s="182" t="str">
        <f t="shared" si="618"/>
        <v/>
      </c>
      <c r="AS1069" s="182" t="str">
        <f t="shared" si="619"/>
        <v/>
      </c>
      <c r="AT1069" s="182" t="str">
        <f t="shared" si="620"/>
        <v/>
      </c>
      <c r="AU1069" s="182" t="str">
        <f t="shared" si="621"/>
        <v/>
      </c>
      <c r="AV1069" s="182" t="str">
        <f t="shared" si="622"/>
        <v/>
      </c>
      <c r="AW1069" s="182" t="str">
        <f t="shared" si="623"/>
        <v/>
      </c>
      <c r="AX1069" s="182" t="str">
        <f t="shared" si="624"/>
        <v/>
      </c>
      <c r="AY1069" s="182" t="str">
        <f t="shared" si="625"/>
        <v/>
      </c>
      <c r="AZ1069" s="182" t="str">
        <f t="shared" si="626"/>
        <v/>
      </c>
      <c r="BA1069" s="182" t="str">
        <f t="shared" si="627"/>
        <v/>
      </c>
      <c r="BB1069" s="182" t="str">
        <f t="shared" si="628"/>
        <v/>
      </c>
      <c r="BC1069" s="182" t="str">
        <f t="shared" si="629"/>
        <v/>
      </c>
      <c r="BD1069" s="182" t="str">
        <f t="shared" si="630"/>
        <v/>
      </c>
      <c r="BE1069" s="182" t="str">
        <f t="shared" si="631"/>
        <v/>
      </c>
      <c r="BF1069" s="182" t="str">
        <f t="shared" si="632"/>
        <v/>
      </c>
      <c r="BG1069" s="182" t="str">
        <f t="shared" si="633"/>
        <v/>
      </c>
      <c r="BH1069" s="182" t="str">
        <f t="shared" si="634"/>
        <v/>
      </c>
      <c r="BI1069" s="182" t="str">
        <f t="shared" si="635"/>
        <v/>
      </c>
      <c r="BJ1069" s="182" t="str">
        <f t="shared" si="636"/>
        <v/>
      </c>
      <c r="BK1069" s="182" t="str">
        <f t="shared" si="637"/>
        <v/>
      </c>
      <c r="BL1069" s="182" t="str">
        <f t="shared" si="638"/>
        <v/>
      </c>
      <c r="BM1069" s="182" t="str">
        <f t="shared" si="639"/>
        <v/>
      </c>
      <c r="BN1069" s="182" t="str">
        <f t="shared" si="640"/>
        <v/>
      </c>
      <c r="BO1069" s="182" t="str">
        <f t="shared" si="641"/>
        <v/>
      </c>
      <c r="BP1069" s="182" t="str">
        <f t="shared" si="642"/>
        <v/>
      </c>
      <c r="BQ1069" s="182" t="str">
        <f t="shared" si="643"/>
        <v/>
      </c>
      <c r="BR1069" s="182" t="str">
        <f t="shared" si="644"/>
        <v/>
      </c>
      <c r="BS1069" s="182" t="str">
        <f t="shared" si="645"/>
        <v/>
      </c>
      <c r="BT1069" s="182" t="str">
        <f t="shared" si="646"/>
        <v/>
      </c>
      <c r="BU1069" s="183" t="str">
        <f t="shared" si="647"/>
        <v/>
      </c>
      <c r="BV1069" s="184" t="str">
        <f>IF('Cálculos '!C1075="","",AVERAGE(AN1069:BU1069))</f>
        <v/>
      </c>
    </row>
    <row r="1070" spans="2:74" ht="17.25" hidden="1" thickBot="1" x14ac:dyDescent="0.35">
      <c r="B1070" s="165">
        <f t="shared" si="39"/>
        <v>1068</v>
      </c>
      <c r="C1070" s="171" t="str">
        <f>IF('Cálculos '!J1076="","",'Cálculos '!J1076)</f>
        <v/>
      </c>
      <c r="D1070" s="172" t="str">
        <f>IF('Cálculos '!K1076="","",'Cálculos '!K1076)</f>
        <v/>
      </c>
      <c r="E1070" s="172" t="str">
        <f>IF('Cálculos '!L1076="","",'Cálculos '!L1076)</f>
        <v/>
      </c>
      <c r="F1070" s="172" t="str">
        <f>IF('Cálculos '!M1076="","",'Cálculos '!M1076)</f>
        <v/>
      </c>
      <c r="G1070" s="172" t="str">
        <f>IF('Cálculos '!N1076="","",'Cálculos '!N1076)</f>
        <v/>
      </c>
      <c r="H1070" s="172" t="str">
        <f>IF('Cálculos '!O1076="","",'Cálculos '!O1076)</f>
        <v/>
      </c>
      <c r="I1070" s="172" t="str">
        <f>IF('Cálculos '!P1076="","",'Cálculos '!P1076)</f>
        <v/>
      </c>
      <c r="J1070" s="172" t="str">
        <f>IF('Cálculos '!Q1076="","",'Cálculos '!Q1076)</f>
        <v/>
      </c>
      <c r="K1070" s="172" t="str">
        <f>IF('Cálculos '!R1076="","",'Cálculos '!R1076)</f>
        <v/>
      </c>
      <c r="L1070" s="172" t="str">
        <f>IF('Cálculos '!S1076="","",'Cálculos '!S1076)</f>
        <v/>
      </c>
      <c r="M1070" s="172" t="str">
        <f>IF('Cálculos '!T1076="","",'Cálculos '!T1076)</f>
        <v/>
      </c>
      <c r="N1070" s="172" t="str">
        <f>IF('Cálculos '!U1076="","",'Cálculos '!U1076)</f>
        <v/>
      </c>
      <c r="O1070" s="172" t="str">
        <f>IF('Cálculos '!V1076="","",'Cálculos '!V1076)</f>
        <v/>
      </c>
      <c r="P1070" s="172" t="str">
        <f>IF('Cálculos '!W1076="","",'Cálculos '!W1076)</f>
        <v/>
      </c>
      <c r="Q1070" s="172" t="str">
        <f>IF('Cálculos '!X1076="","",'Cálculos '!X1076)</f>
        <v/>
      </c>
      <c r="R1070" s="172" t="str">
        <f>IF('Cálculos '!Y1076="","",'Cálculos '!Y1076)</f>
        <v/>
      </c>
      <c r="S1070" s="172" t="str">
        <f>IF('Cálculos '!Z1076="","",'Cálculos '!Z1076)</f>
        <v/>
      </c>
      <c r="T1070" s="172" t="str">
        <f>IF('Cálculos '!AA1076="","",'Cálculos '!AA1076)</f>
        <v/>
      </c>
      <c r="U1070" s="172" t="str">
        <f>IF('Cálculos '!AB1076="","",'Cálculos '!AB1076)</f>
        <v/>
      </c>
      <c r="V1070" s="172" t="str">
        <f>IF('Cálculos '!AC1076="","",'Cálculos '!AC1076)</f>
        <v/>
      </c>
      <c r="W1070" s="172" t="str">
        <f>IF('Cálculos '!AD1076="","",'Cálculos '!AD1076)</f>
        <v/>
      </c>
      <c r="X1070" s="172" t="str">
        <f>IF('Cálculos '!AE1076="","",'Cálculos '!AE1076)</f>
        <v/>
      </c>
      <c r="Y1070" s="172" t="str">
        <f>IF('Cálculos '!AF1076="","",'Cálculos '!AF1076)</f>
        <v/>
      </c>
      <c r="Z1070" s="172" t="str">
        <f>IF('Cálculos '!AG1076="","",'Cálculos '!AG1076)</f>
        <v/>
      </c>
      <c r="AA1070" s="172" t="str">
        <f>IF('Cálculos '!AH1076="","",'Cálculos '!AH1076)</f>
        <v/>
      </c>
      <c r="AB1070" s="172" t="str">
        <f>IF('Cálculos '!AI1076="","",'Cálculos '!AI1076)</f>
        <v/>
      </c>
      <c r="AC1070" s="172" t="str">
        <f>IF('Cálculos '!AJ1076="","",'Cálculos '!AJ1076)</f>
        <v/>
      </c>
      <c r="AD1070" s="172" t="str">
        <f>IF('Cálculos '!AK1076="","",'Cálculos '!AK1076)</f>
        <v/>
      </c>
      <c r="AE1070" s="172" t="str">
        <f>IF('Cálculos '!AL1076="","",'Cálculos '!AL1076)</f>
        <v/>
      </c>
      <c r="AF1070" s="172" t="str">
        <f>IF('Cálculos '!AM1076="","",'Cálculos '!AM1076)</f>
        <v/>
      </c>
      <c r="AG1070" s="172" t="str">
        <f>IF('Cálculos '!AN1076="","",'Cálculos '!AN1076)</f>
        <v/>
      </c>
      <c r="AH1070" s="172" t="str">
        <f>IF('Cálculos '!AO1076="","",'Cálculos '!AO1076)</f>
        <v/>
      </c>
      <c r="AI1070" s="172" t="str">
        <f>IF('Cálculos '!AP1076="","",'Cálculos '!AP1076)</f>
        <v/>
      </c>
      <c r="AJ1070" s="443" t="str">
        <f>IF('Cálculos '!AQ1076="","",'Cálculos '!AQ1076)</f>
        <v/>
      </c>
      <c r="AK1070" s="446" t="str">
        <f>IF('Cálculos '!D1076="","",AVERAGE(C1070:AJ1070))</f>
        <v/>
      </c>
      <c r="AM1070" s="181">
        <f t="shared" si="613"/>
        <v>1068</v>
      </c>
      <c r="AN1070" s="284" t="str">
        <f t="shared" si="614"/>
        <v/>
      </c>
      <c r="AO1070" s="285" t="str">
        <f t="shared" si="615"/>
        <v/>
      </c>
      <c r="AP1070" s="285" t="str">
        <f t="shared" si="616"/>
        <v/>
      </c>
      <c r="AQ1070" s="285" t="str">
        <f t="shared" si="617"/>
        <v/>
      </c>
      <c r="AR1070" s="182" t="str">
        <f t="shared" si="618"/>
        <v/>
      </c>
      <c r="AS1070" s="182" t="str">
        <f t="shared" si="619"/>
        <v/>
      </c>
      <c r="AT1070" s="182" t="str">
        <f t="shared" si="620"/>
        <v/>
      </c>
      <c r="AU1070" s="182" t="str">
        <f t="shared" si="621"/>
        <v/>
      </c>
      <c r="AV1070" s="182" t="str">
        <f t="shared" si="622"/>
        <v/>
      </c>
      <c r="AW1070" s="182" t="str">
        <f t="shared" si="623"/>
        <v/>
      </c>
      <c r="AX1070" s="182" t="str">
        <f t="shared" si="624"/>
        <v/>
      </c>
      <c r="AY1070" s="182" t="str">
        <f t="shared" si="625"/>
        <v/>
      </c>
      <c r="AZ1070" s="182" t="str">
        <f t="shared" si="626"/>
        <v/>
      </c>
      <c r="BA1070" s="182" t="str">
        <f t="shared" si="627"/>
        <v/>
      </c>
      <c r="BB1070" s="182" t="str">
        <f t="shared" si="628"/>
        <v/>
      </c>
      <c r="BC1070" s="182" t="str">
        <f t="shared" si="629"/>
        <v/>
      </c>
      <c r="BD1070" s="182" t="str">
        <f t="shared" si="630"/>
        <v/>
      </c>
      <c r="BE1070" s="182" t="str">
        <f t="shared" si="631"/>
        <v/>
      </c>
      <c r="BF1070" s="182" t="str">
        <f t="shared" si="632"/>
        <v/>
      </c>
      <c r="BG1070" s="182" t="str">
        <f t="shared" si="633"/>
        <v/>
      </c>
      <c r="BH1070" s="182" t="str">
        <f t="shared" si="634"/>
        <v/>
      </c>
      <c r="BI1070" s="182" t="str">
        <f t="shared" si="635"/>
        <v/>
      </c>
      <c r="BJ1070" s="182" t="str">
        <f t="shared" si="636"/>
        <v/>
      </c>
      <c r="BK1070" s="182" t="str">
        <f t="shared" si="637"/>
        <v/>
      </c>
      <c r="BL1070" s="182" t="str">
        <f t="shared" si="638"/>
        <v/>
      </c>
      <c r="BM1070" s="182" t="str">
        <f t="shared" si="639"/>
        <v/>
      </c>
      <c r="BN1070" s="182" t="str">
        <f t="shared" si="640"/>
        <v/>
      </c>
      <c r="BO1070" s="182" t="str">
        <f t="shared" si="641"/>
        <v/>
      </c>
      <c r="BP1070" s="182" t="str">
        <f t="shared" si="642"/>
        <v/>
      </c>
      <c r="BQ1070" s="182" t="str">
        <f t="shared" si="643"/>
        <v/>
      </c>
      <c r="BR1070" s="182" t="str">
        <f t="shared" si="644"/>
        <v/>
      </c>
      <c r="BS1070" s="182" t="str">
        <f t="shared" si="645"/>
        <v/>
      </c>
      <c r="BT1070" s="182" t="str">
        <f t="shared" si="646"/>
        <v/>
      </c>
      <c r="BU1070" s="183" t="str">
        <f t="shared" si="647"/>
        <v/>
      </c>
      <c r="BV1070" s="184" t="str">
        <f>IF('Cálculos '!C1076="","",AVERAGE(AN1070:BU1070))</f>
        <v/>
      </c>
    </row>
    <row r="1071" spans="2:74" ht="17.25" hidden="1" thickBot="1" x14ac:dyDescent="0.35">
      <c r="B1071" s="165">
        <f t="shared" si="39"/>
        <v>1069</v>
      </c>
      <c r="C1071" s="171" t="str">
        <f>IF('Cálculos '!J1077="","",'Cálculos '!J1077)</f>
        <v/>
      </c>
      <c r="D1071" s="172" t="str">
        <f>IF('Cálculos '!K1077="","",'Cálculos '!K1077)</f>
        <v/>
      </c>
      <c r="E1071" s="172" t="str">
        <f>IF('Cálculos '!L1077="","",'Cálculos '!L1077)</f>
        <v/>
      </c>
      <c r="F1071" s="172" t="str">
        <f>IF('Cálculos '!M1077="","",'Cálculos '!M1077)</f>
        <v/>
      </c>
      <c r="G1071" s="172" t="str">
        <f>IF('Cálculos '!N1077="","",'Cálculos '!N1077)</f>
        <v/>
      </c>
      <c r="H1071" s="172" t="str">
        <f>IF('Cálculos '!O1077="","",'Cálculos '!O1077)</f>
        <v/>
      </c>
      <c r="I1071" s="172" t="str">
        <f>IF('Cálculos '!P1077="","",'Cálculos '!P1077)</f>
        <v/>
      </c>
      <c r="J1071" s="172" t="str">
        <f>IF('Cálculos '!Q1077="","",'Cálculos '!Q1077)</f>
        <v/>
      </c>
      <c r="K1071" s="172" t="str">
        <f>IF('Cálculos '!R1077="","",'Cálculos '!R1077)</f>
        <v/>
      </c>
      <c r="L1071" s="172" t="str">
        <f>IF('Cálculos '!S1077="","",'Cálculos '!S1077)</f>
        <v/>
      </c>
      <c r="M1071" s="172" t="str">
        <f>IF('Cálculos '!T1077="","",'Cálculos '!T1077)</f>
        <v/>
      </c>
      <c r="N1071" s="172" t="str">
        <f>IF('Cálculos '!U1077="","",'Cálculos '!U1077)</f>
        <v/>
      </c>
      <c r="O1071" s="172" t="str">
        <f>IF('Cálculos '!V1077="","",'Cálculos '!V1077)</f>
        <v/>
      </c>
      <c r="P1071" s="172" t="str">
        <f>IF('Cálculos '!W1077="","",'Cálculos '!W1077)</f>
        <v/>
      </c>
      <c r="Q1071" s="172" t="str">
        <f>IF('Cálculos '!X1077="","",'Cálculos '!X1077)</f>
        <v/>
      </c>
      <c r="R1071" s="172" t="str">
        <f>IF('Cálculos '!Y1077="","",'Cálculos '!Y1077)</f>
        <v/>
      </c>
      <c r="S1071" s="172" t="str">
        <f>IF('Cálculos '!Z1077="","",'Cálculos '!Z1077)</f>
        <v/>
      </c>
      <c r="T1071" s="172" t="str">
        <f>IF('Cálculos '!AA1077="","",'Cálculos '!AA1077)</f>
        <v/>
      </c>
      <c r="U1071" s="172" t="str">
        <f>IF('Cálculos '!AB1077="","",'Cálculos '!AB1077)</f>
        <v/>
      </c>
      <c r="V1071" s="172" t="str">
        <f>IF('Cálculos '!AC1077="","",'Cálculos '!AC1077)</f>
        <v/>
      </c>
      <c r="W1071" s="172" t="str">
        <f>IF('Cálculos '!AD1077="","",'Cálculos '!AD1077)</f>
        <v/>
      </c>
      <c r="X1071" s="172" t="str">
        <f>IF('Cálculos '!AE1077="","",'Cálculos '!AE1077)</f>
        <v/>
      </c>
      <c r="Y1071" s="172" t="str">
        <f>IF('Cálculos '!AF1077="","",'Cálculos '!AF1077)</f>
        <v/>
      </c>
      <c r="Z1071" s="172" t="str">
        <f>IF('Cálculos '!AG1077="","",'Cálculos '!AG1077)</f>
        <v/>
      </c>
      <c r="AA1071" s="172" t="str">
        <f>IF('Cálculos '!AH1077="","",'Cálculos '!AH1077)</f>
        <v/>
      </c>
      <c r="AB1071" s="172" t="str">
        <f>IF('Cálculos '!AI1077="","",'Cálculos '!AI1077)</f>
        <v/>
      </c>
      <c r="AC1071" s="172" t="str">
        <f>IF('Cálculos '!AJ1077="","",'Cálculos '!AJ1077)</f>
        <v/>
      </c>
      <c r="AD1071" s="172" t="str">
        <f>IF('Cálculos '!AK1077="","",'Cálculos '!AK1077)</f>
        <v/>
      </c>
      <c r="AE1071" s="172" t="str">
        <f>IF('Cálculos '!AL1077="","",'Cálculos '!AL1077)</f>
        <v/>
      </c>
      <c r="AF1071" s="172" t="str">
        <f>IF('Cálculos '!AM1077="","",'Cálculos '!AM1077)</f>
        <v/>
      </c>
      <c r="AG1071" s="172" t="str">
        <f>IF('Cálculos '!AN1077="","",'Cálculos '!AN1077)</f>
        <v/>
      </c>
      <c r="AH1071" s="172" t="str">
        <f>IF('Cálculos '!AO1077="","",'Cálculos '!AO1077)</f>
        <v/>
      </c>
      <c r="AI1071" s="172" t="str">
        <f>IF('Cálculos '!AP1077="","",'Cálculos '!AP1077)</f>
        <v/>
      </c>
      <c r="AJ1071" s="443" t="str">
        <f>IF('Cálculos '!AQ1077="","",'Cálculos '!AQ1077)</f>
        <v/>
      </c>
      <c r="AK1071" s="446" t="str">
        <f>IF('Cálculos '!D1077="","",AVERAGE(C1071:AJ1071))</f>
        <v/>
      </c>
      <c r="AM1071" s="181">
        <f t="shared" si="613"/>
        <v>1069</v>
      </c>
      <c r="AN1071" s="284" t="str">
        <f t="shared" si="614"/>
        <v/>
      </c>
      <c r="AO1071" s="285" t="str">
        <f t="shared" si="615"/>
        <v/>
      </c>
      <c r="AP1071" s="285" t="str">
        <f t="shared" si="616"/>
        <v/>
      </c>
      <c r="AQ1071" s="285" t="str">
        <f t="shared" si="617"/>
        <v/>
      </c>
      <c r="AR1071" s="182" t="str">
        <f t="shared" si="618"/>
        <v/>
      </c>
      <c r="AS1071" s="182" t="str">
        <f t="shared" si="619"/>
        <v/>
      </c>
      <c r="AT1071" s="182" t="str">
        <f t="shared" si="620"/>
        <v/>
      </c>
      <c r="AU1071" s="182" t="str">
        <f t="shared" si="621"/>
        <v/>
      </c>
      <c r="AV1071" s="182" t="str">
        <f t="shared" si="622"/>
        <v/>
      </c>
      <c r="AW1071" s="182" t="str">
        <f t="shared" si="623"/>
        <v/>
      </c>
      <c r="AX1071" s="182" t="str">
        <f t="shared" si="624"/>
        <v/>
      </c>
      <c r="AY1071" s="182" t="str">
        <f t="shared" si="625"/>
        <v/>
      </c>
      <c r="AZ1071" s="182" t="str">
        <f t="shared" si="626"/>
        <v/>
      </c>
      <c r="BA1071" s="182" t="str">
        <f t="shared" si="627"/>
        <v/>
      </c>
      <c r="BB1071" s="182" t="str">
        <f t="shared" si="628"/>
        <v/>
      </c>
      <c r="BC1071" s="182" t="str">
        <f t="shared" si="629"/>
        <v/>
      </c>
      <c r="BD1071" s="182" t="str">
        <f t="shared" si="630"/>
        <v/>
      </c>
      <c r="BE1071" s="182" t="str">
        <f t="shared" si="631"/>
        <v/>
      </c>
      <c r="BF1071" s="182" t="str">
        <f t="shared" si="632"/>
        <v/>
      </c>
      <c r="BG1071" s="182" t="str">
        <f t="shared" si="633"/>
        <v/>
      </c>
      <c r="BH1071" s="182" t="str">
        <f t="shared" si="634"/>
        <v/>
      </c>
      <c r="BI1071" s="182" t="str">
        <f t="shared" si="635"/>
        <v/>
      </c>
      <c r="BJ1071" s="182" t="str">
        <f t="shared" si="636"/>
        <v/>
      </c>
      <c r="BK1071" s="182" t="str">
        <f t="shared" si="637"/>
        <v/>
      </c>
      <c r="BL1071" s="182" t="str">
        <f t="shared" si="638"/>
        <v/>
      </c>
      <c r="BM1071" s="182" t="str">
        <f t="shared" si="639"/>
        <v/>
      </c>
      <c r="BN1071" s="182" t="str">
        <f t="shared" si="640"/>
        <v/>
      </c>
      <c r="BO1071" s="182" t="str">
        <f t="shared" si="641"/>
        <v/>
      </c>
      <c r="BP1071" s="182" t="str">
        <f t="shared" si="642"/>
        <v/>
      </c>
      <c r="BQ1071" s="182" t="str">
        <f t="shared" si="643"/>
        <v/>
      </c>
      <c r="BR1071" s="182" t="str">
        <f t="shared" si="644"/>
        <v/>
      </c>
      <c r="BS1071" s="182" t="str">
        <f t="shared" si="645"/>
        <v/>
      </c>
      <c r="BT1071" s="182" t="str">
        <f t="shared" si="646"/>
        <v/>
      </c>
      <c r="BU1071" s="183" t="str">
        <f t="shared" si="647"/>
        <v/>
      </c>
      <c r="BV1071" s="184" t="str">
        <f>IF('Cálculos '!C1077="","",AVERAGE(AN1071:BU1071))</f>
        <v/>
      </c>
    </row>
    <row r="1072" spans="2:74" ht="17.25" hidden="1" thickBot="1" x14ac:dyDescent="0.35">
      <c r="B1072" s="165">
        <f t="shared" si="39"/>
        <v>1070</v>
      </c>
      <c r="C1072" s="171" t="str">
        <f>IF('Cálculos '!J1078="","",'Cálculos '!J1078)</f>
        <v/>
      </c>
      <c r="D1072" s="172" t="str">
        <f>IF('Cálculos '!K1078="","",'Cálculos '!K1078)</f>
        <v/>
      </c>
      <c r="E1072" s="172" t="str">
        <f>IF('Cálculos '!L1078="","",'Cálculos '!L1078)</f>
        <v/>
      </c>
      <c r="F1072" s="172" t="str">
        <f>IF('Cálculos '!M1078="","",'Cálculos '!M1078)</f>
        <v/>
      </c>
      <c r="G1072" s="172" t="str">
        <f>IF('Cálculos '!N1078="","",'Cálculos '!N1078)</f>
        <v/>
      </c>
      <c r="H1072" s="172" t="str">
        <f>IF('Cálculos '!O1078="","",'Cálculos '!O1078)</f>
        <v/>
      </c>
      <c r="I1072" s="172" t="str">
        <f>IF('Cálculos '!P1078="","",'Cálculos '!P1078)</f>
        <v/>
      </c>
      <c r="J1072" s="172" t="str">
        <f>IF('Cálculos '!Q1078="","",'Cálculos '!Q1078)</f>
        <v/>
      </c>
      <c r="K1072" s="172" t="str">
        <f>IF('Cálculos '!R1078="","",'Cálculos '!R1078)</f>
        <v/>
      </c>
      <c r="L1072" s="172" t="str">
        <f>IF('Cálculos '!S1078="","",'Cálculos '!S1078)</f>
        <v/>
      </c>
      <c r="M1072" s="172" t="str">
        <f>IF('Cálculos '!T1078="","",'Cálculos '!T1078)</f>
        <v/>
      </c>
      <c r="N1072" s="172" t="str">
        <f>IF('Cálculos '!U1078="","",'Cálculos '!U1078)</f>
        <v/>
      </c>
      <c r="O1072" s="172" t="str">
        <f>IF('Cálculos '!V1078="","",'Cálculos '!V1078)</f>
        <v/>
      </c>
      <c r="P1072" s="172" t="str">
        <f>IF('Cálculos '!W1078="","",'Cálculos '!W1078)</f>
        <v/>
      </c>
      <c r="Q1072" s="172" t="str">
        <f>IF('Cálculos '!X1078="","",'Cálculos '!X1078)</f>
        <v/>
      </c>
      <c r="R1072" s="172" t="str">
        <f>IF('Cálculos '!Y1078="","",'Cálculos '!Y1078)</f>
        <v/>
      </c>
      <c r="S1072" s="172" t="str">
        <f>IF('Cálculos '!Z1078="","",'Cálculos '!Z1078)</f>
        <v/>
      </c>
      <c r="T1072" s="172" t="str">
        <f>IF('Cálculos '!AA1078="","",'Cálculos '!AA1078)</f>
        <v/>
      </c>
      <c r="U1072" s="172" t="str">
        <f>IF('Cálculos '!AB1078="","",'Cálculos '!AB1078)</f>
        <v/>
      </c>
      <c r="V1072" s="172" t="str">
        <f>IF('Cálculos '!AC1078="","",'Cálculos '!AC1078)</f>
        <v/>
      </c>
      <c r="W1072" s="172" t="str">
        <f>IF('Cálculos '!AD1078="","",'Cálculos '!AD1078)</f>
        <v/>
      </c>
      <c r="X1072" s="172" t="str">
        <f>IF('Cálculos '!AE1078="","",'Cálculos '!AE1078)</f>
        <v/>
      </c>
      <c r="Y1072" s="172" t="str">
        <f>IF('Cálculos '!AF1078="","",'Cálculos '!AF1078)</f>
        <v/>
      </c>
      <c r="Z1072" s="172" t="str">
        <f>IF('Cálculos '!AG1078="","",'Cálculos '!AG1078)</f>
        <v/>
      </c>
      <c r="AA1072" s="172" t="str">
        <f>IF('Cálculos '!AH1078="","",'Cálculos '!AH1078)</f>
        <v/>
      </c>
      <c r="AB1072" s="172" t="str">
        <f>IF('Cálculos '!AI1078="","",'Cálculos '!AI1078)</f>
        <v/>
      </c>
      <c r="AC1072" s="172" t="str">
        <f>IF('Cálculos '!AJ1078="","",'Cálculos '!AJ1078)</f>
        <v/>
      </c>
      <c r="AD1072" s="172" t="str">
        <f>IF('Cálculos '!AK1078="","",'Cálculos '!AK1078)</f>
        <v/>
      </c>
      <c r="AE1072" s="172" t="str">
        <f>IF('Cálculos '!AL1078="","",'Cálculos '!AL1078)</f>
        <v/>
      </c>
      <c r="AF1072" s="172" t="str">
        <f>IF('Cálculos '!AM1078="","",'Cálculos '!AM1078)</f>
        <v/>
      </c>
      <c r="AG1072" s="172" t="str">
        <f>IF('Cálculos '!AN1078="","",'Cálculos '!AN1078)</f>
        <v/>
      </c>
      <c r="AH1072" s="172" t="str">
        <f>IF('Cálculos '!AO1078="","",'Cálculos '!AO1078)</f>
        <v/>
      </c>
      <c r="AI1072" s="172" t="str">
        <f>IF('Cálculos '!AP1078="","",'Cálculos '!AP1078)</f>
        <v/>
      </c>
      <c r="AJ1072" s="443" t="str">
        <f>IF('Cálculos '!AQ1078="","",'Cálculos '!AQ1078)</f>
        <v/>
      </c>
      <c r="AK1072" s="446" t="str">
        <f>IF('Cálculos '!D1078="","",AVERAGE(C1072:AJ1072))</f>
        <v/>
      </c>
      <c r="AM1072" s="181">
        <f t="shared" si="613"/>
        <v>1070</v>
      </c>
      <c r="AN1072" s="284" t="str">
        <f t="shared" si="614"/>
        <v/>
      </c>
      <c r="AO1072" s="285" t="str">
        <f t="shared" si="615"/>
        <v/>
      </c>
      <c r="AP1072" s="285" t="str">
        <f t="shared" si="616"/>
        <v/>
      </c>
      <c r="AQ1072" s="285" t="str">
        <f t="shared" si="617"/>
        <v/>
      </c>
      <c r="AR1072" s="182" t="str">
        <f t="shared" si="618"/>
        <v/>
      </c>
      <c r="AS1072" s="182" t="str">
        <f t="shared" si="619"/>
        <v/>
      </c>
      <c r="AT1072" s="182" t="str">
        <f t="shared" si="620"/>
        <v/>
      </c>
      <c r="AU1072" s="182" t="str">
        <f t="shared" si="621"/>
        <v/>
      </c>
      <c r="AV1072" s="182" t="str">
        <f t="shared" si="622"/>
        <v/>
      </c>
      <c r="AW1072" s="182" t="str">
        <f t="shared" si="623"/>
        <v/>
      </c>
      <c r="AX1072" s="182" t="str">
        <f t="shared" si="624"/>
        <v/>
      </c>
      <c r="AY1072" s="182" t="str">
        <f t="shared" si="625"/>
        <v/>
      </c>
      <c r="AZ1072" s="182" t="str">
        <f t="shared" si="626"/>
        <v/>
      </c>
      <c r="BA1072" s="182" t="str">
        <f t="shared" si="627"/>
        <v/>
      </c>
      <c r="BB1072" s="182" t="str">
        <f t="shared" si="628"/>
        <v/>
      </c>
      <c r="BC1072" s="182" t="str">
        <f t="shared" si="629"/>
        <v/>
      </c>
      <c r="BD1072" s="182" t="str">
        <f t="shared" si="630"/>
        <v/>
      </c>
      <c r="BE1072" s="182" t="str">
        <f t="shared" si="631"/>
        <v/>
      </c>
      <c r="BF1072" s="182" t="str">
        <f t="shared" si="632"/>
        <v/>
      </c>
      <c r="BG1072" s="182" t="str">
        <f t="shared" si="633"/>
        <v/>
      </c>
      <c r="BH1072" s="182" t="str">
        <f t="shared" si="634"/>
        <v/>
      </c>
      <c r="BI1072" s="182" t="str">
        <f t="shared" si="635"/>
        <v/>
      </c>
      <c r="BJ1072" s="182" t="str">
        <f t="shared" si="636"/>
        <v/>
      </c>
      <c r="BK1072" s="182" t="str">
        <f t="shared" si="637"/>
        <v/>
      </c>
      <c r="BL1072" s="182" t="str">
        <f t="shared" si="638"/>
        <v/>
      </c>
      <c r="BM1072" s="182" t="str">
        <f t="shared" si="639"/>
        <v/>
      </c>
      <c r="BN1072" s="182" t="str">
        <f t="shared" si="640"/>
        <v/>
      </c>
      <c r="BO1072" s="182" t="str">
        <f t="shared" si="641"/>
        <v/>
      </c>
      <c r="BP1072" s="182" t="str">
        <f t="shared" si="642"/>
        <v/>
      </c>
      <c r="BQ1072" s="182" t="str">
        <f t="shared" si="643"/>
        <v/>
      </c>
      <c r="BR1072" s="182" t="str">
        <f t="shared" si="644"/>
        <v/>
      </c>
      <c r="BS1072" s="182" t="str">
        <f t="shared" si="645"/>
        <v/>
      </c>
      <c r="BT1072" s="182" t="str">
        <f t="shared" si="646"/>
        <v/>
      </c>
      <c r="BU1072" s="183" t="str">
        <f t="shared" si="647"/>
        <v/>
      </c>
      <c r="BV1072" s="184" t="str">
        <f>IF('Cálculos '!C1078="","",AVERAGE(AN1072:BU1072))</f>
        <v/>
      </c>
    </row>
    <row r="1073" spans="2:74" ht="17.25" hidden="1" thickBot="1" x14ac:dyDescent="0.35">
      <c r="B1073" s="165">
        <f t="shared" si="39"/>
        <v>1071</v>
      </c>
      <c r="C1073" s="171" t="str">
        <f>IF('Cálculos '!J1079="","",'Cálculos '!J1079)</f>
        <v/>
      </c>
      <c r="D1073" s="172" t="str">
        <f>IF('Cálculos '!K1079="","",'Cálculos '!K1079)</f>
        <v/>
      </c>
      <c r="E1073" s="172" t="str">
        <f>IF('Cálculos '!L1079="","",'Cálculos '!L1079)</f>
        <v/>
      </c>
      <c r="F1073" s="172" t="str">
        <f>IF('Cálculos '!M1079="","",'Cálculos '!M1079)</f>
        <v/>
      </c>
      <c r="G1073" s="172" t="str">
        <f>IF('Cálculos '!N1079="","",'Cálculos '!N1079)</f>
        <v/>
      </c>
      <c r="H1073" s="172" t="str">
        <f>IF('Cálculos '!O1079="","",'Cálculos '!O1079)</f>
        <v/>
      </c>
      <c r="I1073" s="172" t="str">
        <f>IF('Cálculos '!P1079="","",'Cálculos '!P1079)</f>
        <v/>
      </c>
      <c r="J1073" s="172" t="str">
        <f>IF('Cálculos '!Q1079="","",'Cálculos '!Q1079)</f>
        <v/>
      </c>
      <c r="K1073" s="172" t="str">
        <f>IF('Cálculos '!R1079="","",'Cálculos '!R1079)</f>
        <v/>
      </c>
      <c r="L1073" s="172" t="str">
        <f>IF('Cálculos '!S1079="","",'Cálculos '!S1079)</f>
        <v/>
      </c>
      <c r="M1073" s="172" t="str">
        <f>IF('Cálculos '!T1079="","",'Cálculos '!T1079)</f>
        <v/>
      </c>
      <c r="N1073" s="172" t="str">
        <f>IF('Cálculos '!U1079="","",'Cálculos '!U1079)</f>
        <v/>
      </c>
      <c r="O1073" s="172" t="str">
        <f>IF('Cálculos '!V1079="","",'Cálculos '!V1079)</f>
        <v/>
      </c>
      <c r="P1073" s="172" t="str">
        <f>IF('Cálculos '!W1079="","",'Cálculos '!W1079)</f>
        <v/>
      </c>
      <c r="Q1073" s="172" t="str">
        <f>IF('Cálculos '!X1079="","",'Cálculos '!X1079)</f>
        <v/>
      </c>
      <c r="R1073" s="172" t="str">
        <f>IF('Cálculos '!Y1079="","",'Cálculos '!Y1079)</f>
        <v/>
      </c>
      <c r="S1073" s="172" t="str">
        <f>IF('Cálculos '!Z1079="","",'Cálculos '!Z1079)</f>
        <v/>
      </c>
      <c r="T1073" s="172" t="str">
        <f>IF('Cálculos '!AA1079="","",'Cálculos '!AA1079)</f>
        <v/>
      </c>
      <c r="U1073" s="172" t="str">
        <f>IF('Cálculos '!AB1079="","",'Cálculos '!AB1079)</f>
        <v/>
      </c>
      <c r="V1073" s="172" t="str">
        <f>IF('Cálculos '!AC1079="","",'Cálculos '!AC1079)</f>
        <v/>
      </c>
      <c r="W1073" s="172" t="str">
        <f>IF('Cálculos '!AD1079="","",'Cálculos '!AD1079)</f>
        <v/>
      </c>
      <c r="X1073" s="172" t="str">
        <f>IF('Cálculos '!AE1079="","",'Cálculos '!AE1079)</f>
        <v/>
      </c>
      <c r="Y1073" s="172" t="str">
        <f>IF('Cálculos '!AF1079="","",'Cálculos '!AF1079)</f>
        <v/>
      </c>
      <c r="Z1073" s="172" t="str">
        <f>IF('Cálculos '!AG1079="","",'Cálculos '!AG1079)</f>
        <v/>
      </c>
      <c r="AA1073" s="172" t="str">
        <f>IF('Cálculos '!AH1079="","",'Cálculos '!AH1079)</f>
        <v/>
      </c>
      <c r="AB1073" s="172" t="str">
        <f>IF('Cálculos '!AI1079="","",'Cálculos '!AI1079)</f>
        <v/>
      </c>
      <c r="AC1073" s="172" t="str">
        <f>IF('Cálculos '!AJ1079="","",'Cálculos '!AJ1079)</f>
        <v/>
      </c>
      <c r="AD1073" s="172" t="str">
        <f>IF('Cálculos '!AK1079="","",'Cálculos '!AK1079)</f>
        <v/>
      </c>
      <c r="AE1073" s="172" t="str">
        <f>IF('Cálculos '!AL1079="","",'Cálculos '!AL1079)</f>
        <v/>
      </c>
      <c r="AF1073" s="172" t="str">
        <f>IF('Cálculos '!AM1079="","",'Cálculos '!AM1079)</f>
        <v/>
      </c>
      <c r="AG1073" s="172" t="str">
        <f>IF('Cálculos '!AN1079="","",'Cálculos '!AN1079)</f>
        <v/>
      </c>
      <c r="AH1073" s="172" t="str">
        <f>IF('Cálculos '!AO1079="","",'Cálculos '!AO1079)</f>
        <v/>
      </c>
      <c r="AI1073" s="172" t="str">
        <f>IF('Cálculos '!AP1079="","",'Cálculos '!AP1079)</f>
        <v/>
      </c>
      <c r="AJ1073" s="443" t="str">
        <f>IF('Cálculos '!AQ1079="","",'Cálculos '!AQ1079)</f>
        <v/>
      </c>
      <c r="AK1073" s="446" t="str">
        <f>IF('Cálculos '!D1079="","",AVERAGE(C1073:AJ1073))</f>
        <v/>
      </c>
      <c r="AM1073" s="181">
        <f t="shared" si="613"/>
        <v>1071</v>
      </c>
      <c r="AN1073" s="284" t="str">
        <f t="shared" si="614"/>
        <v/>
      </c>
      <c r="AO1073" s="285" t="str">
        <f t="shared" si="615"/>
        <v/>
      </c>
      <c r="AP1073" s="285" t="str">
        <f t="shared" si="616"/>
        <v/>
      </c>
      <c r="AQ1073" s="285" t="str">
        <f t="shared" si="617"/>
        <v/>
      </c>
      <c r="AR1073" s="182" t="str">
        <f t="shared" si="618"/>
        <v/>
      </c>
      <c r="AS1073" s="182" t="str">
        <f t="shared" si="619"/>
        <v/>
      </c>
      <c r="AT1073" s="182" t="str">
        <f t="shared" si="620"/>
        <v/>
      </c>
      <c r="AU1073" s="182" t="str">
        <f t="shared" si="621"/>
        <v/>
      </c>
      <c r="AV1073" s="182" t="str">
        <f t="shared" si="622"/>
        <v/>
      </c>
      <c r="AW1073" s="182" t="str">
        <f t="shared" si="623"/>
        <v/>
      </c>
      <c r="AX1073" s="182" t="str">
        <f t="shared" si="624"/>
        <v/>
      </c>
      <c r="AY1073" s="182" t="str">
        <f t="shared" si="625"/>
        <v/>
      </c>
      <c r="AZ1073" s="182" t="str">
        <f t="shared" si="626"/>
        <v/>
      </c>
      <c r="BA1073" s="182" t="str">
        <f t="shared" si="627"/>
        <v/>
      </c>
      <c r="BB1073" s="182" t="str">
        <f t="shared" si="628"/>
        <v/>
      </c>
      <c r="BC1073" s="182" t="str">
        <f t="shared" si="629"/>
        <v/>
      </c>
      <c r="BD1073" s="182" t="str">
        <f t="shared" si="630"/>
        <v/>
      </c>
      <c r="BE1073" s="182" t="str">
        <f t="shared" si="631"/>
        <v/>
      </c>
      <c r="BF1073" s="182" t="str">
        <f t="shared" si="632"/>
        <v/>
      </c>
      <c r="BG1073" s="182" t="str">
        <f t="shared" si="633"/>
        <v/>
      </c>
      <c r="BH1073" s="182" t="str">
        <f t="shared" si="634"/>
        <v/>
      </c>
      <c r="BI1073" s="182" t="str">
        <f t="shared" si="635"/>
        <v/>
      </c>
      <c r="BJ1073" s="182" t="str">
        <f t="shared" si="636"/>
        <v/>
      </c>
      <c r="BK1073" s="182" t="str">
        <f t="shared" si="637"/>
        <v/>
      </c>
      <c r="BL1073" s="182" t="str">
        <f t="shared" si="638"/>
        <v/>
      </c>
      <c r="BM1073" s="182" t="str">
        <f t="shared" si="639"/>
        <v/>
      </c>
      <c r="BN1073" s="182" t="str">
        <f t="shared" si="640"/>
        <v/>
      </c>
      <c r="BO1073" s="182" t="str">
        <f t="shared" si="641"/>
        <v/>
      </c>
      <c r="BP1073" s="182" t="str">
        <f t="shared" si="642"/>
        <v/>
      </c>
      <c r="BQ1073" s="182" t="str">
        <f t="shared" si="643"/>
        <v/>
      </c>
      <c r="BR1073" s="182" t="str">
        <f t="shared" si="644"/>
        <v/>
      </c>
      <c r="BS1073" s="182" t="str">
        <f t="shared" si="645"/>
        <v/>
      </c>
      <c r="BT1073" s="182" t="str">
        <f t="shared" si="646"/>
        <v/>
      </c>
      <c r="BU1073" s="183" t="str">
        <f t="shared" si="647"/>
        <v/>
      </c>
      <c r="BV1073" s="184" t="str">
        <f>IF('Cálculos '!C1079="","",AVERAGE(AN1073:BU1073))</f>
        <v/>
      </c>
    </row>
    <row r="1074" spans="2:74" ht="17.25" hidden="1" thickBot="1" x14ac:dyDescent="0.35">
      <c r="B1074" s="165">
        <f t="shared" si="39"/>
        <v>1072</v>
      </c>
      <c r="C1074" s="171" t="str">
        <f>IF('Cálculos '!J1080="","",'Cálculos '!J1080)</f>
        <v/>
      </c>
      <c r="D1074" s="172" t="str">
        <f>IF('Cálculos '!K1080="","",'Cálculos '!K1080)</f>
        <v/>
      </c>
      <c r="E1074" s="172" t="str">
        <f>IF('Cálculos '!L1080="","",'Cálculos '!L1080)</f>
        <v/>
      </c>
      <c r="F1074" s="172" t="str">
        <f>IF('Cálculos '!M1080="","",'Cálculos '!M1080)</f>
        <v/>
      </c>
      <c r="G1074" s="172" t="str">
        <f>IF('Cálculos '!N1080="","",'Cálculos '!N1080)</f>
        <v/>
      </c>
      <c r="H1074" s="172" t="str">
        <f>IF('Cálculos '!O1080="","",'Cálculos '!O1080)</f>
        <v/>
      </c>
      <c r="I1074" s="172" t="str">
        <f>IF('Cálculos '!P1080="","",'Cálculos '!P1080)</f>
        <v/>
      </c>
      <c r="J1074" s="172" t="str">
        <f>IF('Cálculos '!Q1080="","",'Cálculos '!Q1080)</f>
        <v/>
      </c>
      <c r="K1074" s="172" t="str">
        <f>IF('Cálculos '!R1080="","",'Cálculos '!R1080)</f>
        <v/>
      </c>
      <c r="L1074" s="172" t="str">
        <f>IF('Cálculos '!S1080="","",'Cálculos '!S1080)</f>
        <v/>
      </c>
      <c r="M1074" s="172" t="str">
        <f>IF('Cálculos '!T1080="","",'Cálculos '!T1080)</f>
        <v/>
      </c>
      <c r="N1074" s="172" t="str">
        <f>IF('Cálculos '!U1080="","",'Cálculos '!U1080)</f>
        <v/>
      </c>
      <c r="O1074" s="172" t="str">
        <f>IF('Cálculos '!V1080="","",'Cálculos '!V1080)</f>
        <v/>
      </c>
      <c r="P1074" s="172" t="str">
        <f>IF('Cálculos '!W1080="","",'Cálculos '!W1080)</f>
        <v/>
      </c>
      <c r="Q1074" s="172" t="str">
        <f>IF('Cálculos '!X1080="","",'Cálculos '!X1080)</f>
        <v/>
      </c>
      <c r="R1074" s="172" t="str">
        <f>IF('Cálculos '!Y1080="","",'Cálculos '!Y1080)</f>
        <v/>
      </c>
      <c r="S1074" s="172" t="str">
        <f>IF('Cálculos '!Z1080="","",'Cálculos '!Z1080)</f>
        <v/>
      </c>
      <c r="T1074" s="172" t="str">
        <f>IF('Cálculos '!AA1080="","",'Cálculos '!AA1080)</f>
        <v/>
      </c>
      <c r="U1074" s="172" t="str">
        <f>IF('Cálculos '!AB1080="","",'Cálculos '!AB1080)</f>
        <v/>
      </c>
      <c r="V1074" s="172" t="str">
        <f>IF('Cálculos '!AC1080="","",'Cálculos '!AC1080)</f>
        <v/>
      </c>
      <c r="W1074" s="172" t="str">
        <f>IF('Cálculos '!AD1080="","",'Cálculos '!AD1080)</f>
        <v/>
      </c>
      <c r="X1074" s="172" t="str">
        <f>IF('Cálculos '!AE1080="","",'Cálculos '!AE1080)</f>
        <v/>
      </c>
      <c r="Y1074" s="172" t="str">
        <f>IF('Cálculos '!AF1080="","",'Cálculos '!AF1080)</f>
        <v/>
      </c>
      <c r="Z1074" s="172" t="str">
        <f>IF('Cálculos '!AG1080="","",'Cálculos '!AG1080)</f>
        <v/>
      </c>
      <c r="AA1074" s="172" t="str">
        <f>IF('Cálculos '!AH1080="","",'Cálculos '!AH1080)</f>
        <v/>
      </c>
      <c r="AB1074" s="172" t="str">
        <f>IF('Cálculos '!AI1080="","",'Cálculos '!AI1080)</f>
        <v/>
      </c>
      <c r="AC1074" s="172" t="str">
        <f>IF('Cálculos '!AJ1080="","",'Cálculos '!AJ1080)</f>
        <v/>
      </c>
      <c r="AD1074" s="172" t="str">
        <f>IF('Cálculos '!AK1080="","",'Cálculos '!AK1080)</f>
        <v/>
      </c>
      <c r="AE1074" s="172" t="str">
        <f>IF('Cálculos '!AL1080="","",'Cálculos '!AL1080)</f>
        <v/>
      </c>
      <c r="AF1074" s="172" t="str">
        <f>IF('Cálculos '!AM1080="","",'Cálculos '!AM1080)</f>
        <v/>
      </c>
      <c r="AG1074" s="172" t="str">
        <f>IF('Cálculos '!AN1080="","",'Cálculos '!AN1080)</f>
        <v/>
      </c>
      <c r="AH1074" s="172" t="str">
        <f>IF('Cálculos '!AO1080="","",'Cálculos '!AO1080)</f>
        <v/>
      </c>
      <c r="AI1074" s="172" t="str">
        <f>IF('Cálculos '!AP1080="","",'Cálculos '!AP1080)</f>
        <v/>
      </c>
      <c r="AJ1074" s="443" t="str">
        <f>IF('Cálculos '!AQ1080="","",'Cálculos '!AQ1080)</f>
        <v/>
      </c>
      <c r="AK1074" s="446" t="str">
        <f>IF('Cálculos '!D1080="","",AVERAGE(C1074:AJ1074))</f>
        <v/>
      </c>
      <c r="AM1074" s="181">
        <f t="shared" si="613"/>
        <v>1072</v>
      </c>
      <c r="AN1074" s="284" t="str">
        <f t="shared" si="614"/>
        <v/>
      </c>
      <c r="AO1074" s="285" t="str">
        <f t="shared" si="615"/>
        <v/>
      </c>
      <c r="AP1074" s="285" t="str">
        <f t="shared" si="616"/>
        <v/>
      </c>
      <c r="AQ1074" s="285" t="str">
        <f t="shared" si="617"/>
        <v/>
      </c>
      <c r="AR1074" s="182" t="str">
        <f t="shared" si="618"/>
        <v/>
      </c>
      <c r="AS1074" s="182" t="str">
        <f t="shared" si="619"/>
        <v/>
      </c>
      <c r="AT1074" s="182" t="str">
        <f t="shared" si="620"/>
        <v/>
      </c>
      <c r="AU1074" s="182" t="str">
        <f t="shared" si="621"/>
        <v/>
      </c>
      <c r="AV1074" s="182" t="str">
        <f t="shared" si="622"/>
        <v/>
      </c>
      <c r="AW1074" s="182" t="str">
        <f t="shared" si="623"/>
        <v/>
      </c>
      <c r="AX1074" s="182" t="str">
        <f t="shared" si="624"/>
        <v/>
      </c>
      <c r="AY1074" s="182" t="str">
        <f t="shared" si="625"/>
        <v/>
      </c>
      <c r="AZ1074" s="182" t="str">
        <f t="shared" si="626"/>
        <v/>
      </c>
      <c r="BA1074" s="182" t="str">
        <f t="shared" si="627"/>
        <v/>
      </c>
      <c r="BB1074" s="182" t="str">
        <f t="shared" si="628"/>
        <v/>
      </c>
      <c r="BC1074" s="182" t="str">
        <f t="shared" si="629"/>
        <v/>
      </c>
      <c r="BD1074" s="182" t="str">
        <f t="shared" si="630"/>
        <v/>
      </c>
      <c r="BE1074" s="182" t="str">
        <f t="shared" si="631"/>
        <v/>
      </c>
      <c r="BF1074" s="182" t="str">
        <f t="shared" si="632"/>
        <v/>
      </c>
      <c r="BG1074" s="182" t="str">
        <f t="shared" si="633"/>
        <v/>
      </c>
      <c r="BH1074" s="182" t="str">
        <f t="shared" si="634"/>
        <v/>
      </c>
      <c r="BI1074" s="182" t="str">
        <f t="shared" si="635"/>
        <v/>
      </c>
      <c r="BJ1074" s="182" t="str">
        <f t="shared" si="636"/>
        <v/>
      </c>
      <c r="BK1074" s="182" t="str">
        <f t="shared" si="637"/>
        <v/>
      </c>
      <c r="BL1074" s="182" t="str">
        <f t="shared" si="638"/>
        <v/>
      </c>
      <c r="BM1074" s="182" t="str">
        <f t="shared" si="639"/>
        <v/>
      </c>
      <c r="BN1074" s="182" t="str">
        <f t="shared" si="640"/>
        <v/>
      </c>
      <c r="BO1074" s="182" t="str">
        <f t="shared" si="641"/>
        <v/>
      </c>
      <c r="BP1074" s="182" t="str">
        <f t="shared" si="642"/>
        <v/>
      </c>
      <c r="BQ1074" s="182" t="str">
        <f t="shared" si="643"/>
        <v/>
      </c>
      <c r="BR1074" s="182" t="str">
        <f t="shared" si="644"/>
        <v/>
      </c>
      <c r="BS1074" s="182" t="str">
        <f t="shared" si="645"/>
        <v/>
      </c>
      <c r="BT1074" s="182" t="str">
        <f t="shared" si="646"/>
        <v/>
      </c>
      <c r="BU1074" s="183" t="str">
        <f t="shared" si="647"/>
        <v/>
      </c>
      <c r="BV1074" s="184" t="str">
        <f>IF('Cálculos '!C1080="","",AVERAGE(AN1074:BU1074))</f>
        <v/>
      </c>
    </row>
    <row r="1075" spans="2:74" ht="17.25" hidden="1" thickBot="1" x14ac:dyDescent="0.35">
      <c r="B1075" s="165">
        <f t="shared" si="39"/>
        <v>1073</v>
      </c>
      <c r="C1075" s="171" t="str">
        <f>IF('Cálculos '!J1081="","",'Cálculos '!J1081)</f>
        <v/>
      </c>
      <c r="D1075" s="172" t="str">
        <f>IF('Cálculos '!K1081="","",'Cálculos '!K1081)</f>
        <v/>
      </c>
      <c r="E1075" s="172" t="str">
        <f>IF('Cálculos '!L1081="","",'Cálculos '!L1081)</f>
        <v/>
      </c>
      <c r="F1075" s="172" t="str">
        <f>IF('Cálculos '!M1081="","",'Cálculos '!M1081)</f>
        <v/>
      </c>
      <c r="G1075" s="172" t="str">
        <f>IF('Cálculos '!N1081="","",'Cálculos '!N1081)</f>
        <v/>
      </c>
      <c r="H1075" s="172" t="str">
        <f>IF('Cálculos '!O1081="","",'Cálculos '!O1081)</f>
        <v/>
      </c>
      <c r="I1075" s="172" t="str">
        <f>IF('Cálculos '!P1081="","",'Cálculos '!P1081)</f>
        <v/>
      </c>
      <c r="J1075" s="172" t="str">
        <f>IF('Cálculos '!Q1081="","",'Cálculos '!Q1081)</f>
        <v/>
      </c>
      <c r="K1075" s="172" t="str">
        <f>IF('Cálculos '!R1081="","",'Cálculos '!R1081)</f>
        <v/>
      </c>
      <c r="L1075" s="172" t="str">
        <f>IF('Cálculos '!S1081="","",'Cálculos '!S1081)</f>
        <v/>
      </c>
      <c r="M1075" s="172" t="str">
        <f>IF('Cálculos '!T1081="","",'Cálculos '!T1081)</f>
        <v/>
      </c>
      <c r="N1075" s="172" t="str">
        <f>IF('Cálculos '!U1081="","",'Cálculos '!U1081)</f>
        <v/>
      </c>
      <c r="O1075" s="172" t="str">
        <f>IF('Cálculos '!V1081="","",'Cálculos '!V1081)</f>
        <v/>
      </c>
      <c r="P1075" s="172" t="str">
        <f>IF('Cálculos '!W1081="","",'Cálculos '!W1081)</f>
        <v/>
      </c>
      <c r="Q1075" s="172" t="str">
        <f>IF('Cálculos '!X1081="","",'Cálculos '!X1081)</f>
        <v/>
      </c>
      <c r="R1075" s="172" t="str">
        <f>IF('Cálculos '!Y1081="","",'Cálculos '!Y1081)</f>
        <v/>
      </c>
      <c r="S1075" s="172" t="str">
        <f>IF('Cálculos '!Z1081="","",'Cálculos '!Z1081)</f>
        <v/>
      </c>
      <c r="T1075" s="172" t="str">
        <f>IF('Cálculos '!AA1081="","",'Cálculos '!AA1081)</f>
        <v/>
      </c>
      <c r="U1075" s="172" t="str">
        <f>IF('Cálculos '!AB1081="","",'Cálculos '!AB1081)</f>
        <v/>
      </c>
      <c r="V1075" s="172" t="str">
        <f>IF('Cálculos '!AC1081="","",'Cálculos '!AC1081)</f>
        <v/>
      </c>
      <c r="W1075" s="172" t="str">
        <f>IF('Cálculos '!AD1081="","",'Cálculos '!AD1081)</f>
        <v/>
      </c>
      <c r="X1075" s="172" t="str">
        <f>IF('Cálculos '!AE1081="","",'Cálculos '!AE1081)</f>
        <v/>
      </c>
      <c r="Y1075" s="172" t="str">
        <f>IF('Cálculos '!AF1081="","",'Cálculos '!AF1081)</f>
        <v/>
      </c>
      <c r="Z1075" s="172" t="str">
        <f>IF('Cálculos '!AG1081="","",'Cálculos '!AG1081)</f>
        <v/>
      </c>
      <c r="AA1075" s="172" t="str">
        <f>IF('Cálculos '!AH1081="","",'Cálculos '!AH1081)</f>
        <v/>
      </c>
      <c r="AB1075" s="172" t="str">
        <f>IF('Cálculos '!AI1081="","",'Cálculos '!AI1081)</f>
        <v/>
      </c>
      <c r="AC1075" s="172" t="str">
        <f>IF('Cálculos '!AJ1081="","",'Cálculos '!AJ1081)</f>
        <v/>
      </c>
      <c r="AD1075" s="172" t="str">
        <f>IF('Cálculos '!AK1081="","",'Cálculos '!AK1081)</f>
        <v/>
      </c>
      <c r="AE1075" s="172" t="str">
        <f>IF('Cálculos '!AL1081="","",'Cálculos '!AL1081)</f>
        <v/>
      </c>
      <c r="AF1075" s="172" t="str">
        <f>IF('Cálculos '!AM1081="","",'Cálculos '!AM1081)</f>
        <v/>
      </c>
      <c r="AG1075" s="172" t="str">
        <f>IF('Cálculos '!AN1081="","",'Cálculos '!AN1081)</f>
        <v/>
      </c>
      <c r="AH1075" s="172" t="str">
        <f>IF('Cálculos '!AO1081="","",'Cálculos '!AO1081)</f>
        <v/>
      </c>
      <c r="AI1075" s="172" t="str">
        <f>IF('Cálculos '!AP1081="","",'Cálculos '!AP1081)</f>
        <v/>
      </c>
      <c r="AJ1075" s="443" t="str">
        <f>IF('Cálculos '!AQ1081="","",'Cálculos '!AQ1081)</f>
        <v/>
      </c>
      <c r="AK1075" s="446" t="str">
        <f>IF('Cálculos '!D1081="","",AVERAGE(C1075:AJ1075))</f>
        <v/>
      </c>
      <c r="AM1075" s="181">
        <f t="shared" si="613"/>
        <v>1073</v>
      </c>
      <c r="AN1075" s="284" t="str">
        <f t="shared" si="614"/>
        <v/>
      </c>
      <c r="AO1075" s="285" t="str">
        <f t="shared" si="615"/>
        <v/>
      </c>
      <c r="AP1075" s="285" t="str">
        <f t="shared" si="616"/>
        <v/>
      </c>
      <c r="AQ1075" s="285" t="str">
        <f t="shared" si="617"/>
        <v/>
      </c>
      <c r="AR1075" s="182" t="str">
        <f t="shared" si="618"/>
        <v/>
      </c>
      <c r="AS1075" s="182" t="str">
        <f t="shared" si="619"/>
        <v/>
      </c>
      <c r="AT1075" s="182" t="str">
        <f t="shared" si="620"/>
        <v/>
      </c>
      <c r="AU1075" s="182" t="str">
        <f t="shared" si="621"/>
        <v/>
      </c>
      <c r="AV1075" s="182" t="str">
        <f t="shared" si="622"/>
        <v/>
      </c>
      <c r="AW1075" s="182" t="str">
        <f t="shared" si="623"/>
        <v/>
      </c>
      <c r="AX1075" s="182" t="str">
        <f t="shared" si="624"/>
        <v/>
      </c>
      <c r="AY1075" s="182" t="str">
        <f t="shared" si="625"/>
        <v/>
      </c>
      <c r="AZ1075" s="182" t="str">
        <f t="shared" si="626"/>
        <v/>
      </c>
      <c r="BA1075" s="182" t="str">
        <f t="shared" si="627"/>
        <v/>
      </c>
      <c r="BB1075" s="182" t="str">
        <f t="shared" si="628"/>
        <v/>
      </c>
      <c r="BC1075" s="182" t="str">
        <f t="shared" si="629"/>
        <v/>
      </c>
      <c r="BD1075" s="182" t="str">
        <f t="shared" si="630"/>
        <v/>
      </c>
      <c r="BE1075" s="182" t="str">
        <f t="shared" si="631"/>
        <v/>
      </c>
      <c r="BF1075" s="182" t="str">
        <f t="shared" si="632"/>
        <v/>
      </c>
      <c r="BG1075" s="182" t="str">
        <f t="shared" si="633"/>
        <v/>
      </c>
      <c r="BH1075" s="182" t="str">
        <f t="shared" si="634"/>
        <v/>
      </c>
      <c r="BI1075" s="182" t="str">
        <f t="shared" si="635"/>
        <v/>
      </c>
      <c r="BJ1075" s="182" t="str">
        <f t="shared" si="636"/>
        <v/>
      </c>
      <c r="BK1075" s="182" t="str">
        <f t="shared" si="637"/>
        <v/>
      </c>
      <c r="BL1075" s="182" t="str">
        <f t="shared" si="638"/>
        <v/>
      </c>
      <c r="BM1075" s="182" t="str">
        <f t="shared" si="639"/>
        <v/>
      </c>
      <c r="BN1075" s="182" t="str">
        <f t="shared" si="640"/>
        <v/>
      </c>
      <c r="BO1075" s="182" t="str">
        <f t="shared" si="641"/>
        <v/>
      </c>
      <c r="BP1075" s="182" t="str">
        <f t="shared" si="642"/>
        <v/>
      </c>
      <c r="BQ1075" s="182" t="str">
        <f t="shared" si="643"/>
        <v/>
      </c>
      <c r="BR1075" s="182" t="str">
        <f t="shared" si="644"/>
        <v/>
      </c>
      <c r="BS1075" s="182" t="str">
        <f t="shared" si="645"/>
        <v/>
      </c>
      <c r="BT1075" s="182" t="str">
        <f t="shared" si="646"/>
        <v/>
      </c>
      <c r="BU1075" s="183" t="str">
        <f t="shared" si="647"/>
        <v/>
      </c>
      <c r="BV1075" s="184" t="str">
        <f>IF('Cálculos '!C1081="","",AVERAGE(AN1075:BU1075))</f>
        <v/>
      </c>
    </row>
    <row r="1076" spans="2:74" ht="17.25" hidden="1" thickBot="1" x14ac:dyDescent="0.35">
      <c r="B1076" s="165">
        <f t="shared" si="39"/>
        <v>1074</v>
      </c>
      <c r="C1076" s="171" t="str">
        <f>IF('Cálculos '!J1082="","",'Cálculos '!J1082)</f>
        <v/>
      </c>
      <c r="D1076" s="172" t="str">
        <f>IF('Cálculos '!K1082="","",'Cálculos '!K1082)</f>
        <v/>
      </c>
      <c r="E1076" s="172" t="str">
        <f>IF('Cálculos '!L1082="","",'Cálculos '!L1082)</f>
        <v/>
      </c>
      <c r="F1076" s="172" t="str">
        <f>IF('Cálculos '!M1082="","",'Cálculos '!M1082)</f>
        <v/>
      </c>
      <c r="G1076" s="172" t="str">
        <f>IF('Cálculos '!N1082="","",'Cálculos '!N1082)</f>
        <v/>
      </c>
      <c r="H1076" s="172" t="str">
        <f>IF('Cálculos '!O1082="","",'Cálculos '!O1082)</f>
        <v/>
      </c>
      <c r="I1076" s="172" t="str">
        <f>IF('Cálculos '!P1082="","",'Cálculos '!P1082)</f>
        <v/>
      </c>
      <c r="J1076" s="172" t="str">
        <f>IF('Cálculos '!Q1082="","",'Cálculos '!Q1082)</f>
        <v/>
      </c>
      <c r="K1076" s="172" t="str">
        <f>IF('Cálculos '!R1082="","",'Cálculos '!R1082)</f>
        <v/>
      </c>
      <c r="L1076" s="172" t="str">
        <f>IF('Cálculos '!S1082="","",'Cálculos '!S1082)</f>
        <v/>
      </c>
      <c r="M1076" s="172" t="str">
        <f>IF('Cálculos '!T1082="","",'Cálculos '!T1082)</f>
        <v/>
      </c>
      <c r="N1076" s="172" t="str">
        <f>IF('Cálculos '!U1082="","",'Cálculos '!U1082)</f>
        <v/>
      </c>
      <c r="O1076" s="172" t="str">
        <f>IF('Cálculos '!V1082="","",'Cálculos '!V1082)</f>
        <v/>
      </c>
      <c r="P1076" s="172" t="str">
        <f>IF('Cálculos '!W1082="","",'Cálculos '!W1082)</f>
        <v/>
      </c>
      <c r="Q1076" s="172" t="str">
        <f>IF('Cálculos '!X1082="","",'Cálculos '!X1082)</f>
        <v/>
      </c>
      <c r="R1076" s="172" t="str">
        <f>IF('Cálculos '!Y1082="","",'Cálculos '!Y1082)</f>
        <v/>
      </c>
      <c r="S1076" s="172" t="str">
        <f>IF('Cálculos '!Z1082="","",'Cálculos '!Z1082)</f>
        <v/>
      </c>
      <c r="T1076" s="172" t="str">
        <f>IF('Cálculos '!AA1082="","",'Cálculos '!AA1082)</f>
        <v/>
      </c>
      <c r="U1076" s="172" t="str">
        <f>IF('Cálculos '!AB1082="","",'Cálculos '!AB1082)</f>
        <v/>
      </c>
      <c r="V1076" s="172" t="str">
        <f>IF('Cálculos '!AC1082="","",'Cálculos '!AC1082)</f>
        <v/>
      </c>
      <c r="W1076" s="172" t="str">
        <f>IF('Cálculos '!AD1082="","",'Cálculos '!AD1082)</f>
        <v/>
      </c>
      <c r="X1076" s="172" t="str">
        <f>IF('Cálculos '!AE1082="","",'Cálculos '!AE1082)</f>
        <v/>
      </c>
      <c r="Y1076" s="172" t="str">
        <f>IF('Cálculos '!AF1082="","",'Cálculos '!AF1082)</f>
        <v/>
      </c>
      <c r="Z1076" s="172" t="str">
        <f>IF('Cálculos '!AG1082="","",'Cálculos '!AG1082)</f>
        <v/>
      </c>
      <c r="AA1076" s="172" t="str">
        <f>IF('Cálculos '!AH1082="","",'Cálculos '!AH1082)</f>
        <v/>
      </c>
      <c r="AB1076" s="172" t="str">
        <f>IF('Cálculos '!AI1082="","",'Cálculos '!AI1082)</f>
        <v/>
      </c>
      <c r="AC1076" s="172" t="str">
        <f>IF('Cálculos '!AJ1082="","",'Cálculos '!AJ1082)</f>
        <v/>
      </c>
      <c r="AD1076" s="172" t="str">
        <f>IF('Cálculos '!AK1082="","",'Cálculos '!AK1082)</f>
        <v/>
      </c>
      <c r="AE1076" s="172" t="str">
        <f>IF('Cálculos '!AL1082="","",'Cálculos '!AL1082)</f>
        <v/>
      </c>
      <c r="AF1076" s="172" t="str">
        <f>IF('Cálculos '!AM1082="","",'Cálculos '!AM1082)</f>
        <v/>
      </c>
      <c r="AG1076" s="172" t="str">
        <f>IF('Cálculos '!AN1082="","",'Cálculos '!AN1082)</f>
        <v/>
      </c>
      <c r="AH1076" s="172" t="str">
        <f>IF('Cálculos '!AO1082="","",'Cálculos '!AO1082)</f>
        <v/>
      </c>
      <c r="AI1076" s="172" t="str">
        <f>IF('Cálculos '!AP1082="","",'Cálculos '!AP1082)</f>
        <v/>
      </c>
      <c r="AJ1076" s="443" t="str">
        <f>IF('Cálculos '!AQ1082="","",'Cálculos '!AQ1082)</f>
        <v/>
      </c>
      <c r="AK1076" s="446" t="str">
        <f>IF('Cálculos '!D1082="","",AVERAGE(C1076:AJ1076))</f>
        <v/>
      </c>
      <c r="AM1076" s="181">
        <f t="shared" si="613"/>
        <v>1074</v>
      </c>
      <c r="AN1076" s="284" t="str">
        <f t="shared" si="614"/>
        <v/>
      </c>
      <c r="AO1076" s="285" t="str">
        <f t="shared" si="615"/>
        <v/>
      </c>
      <c r="AP1076" s="285" t="str">
        <f t="shared" si="616"/>
        <v/>
      </c>
      <c r="AQ1076" s="285" t="str">
        <f t="shared" si="617"/>
        <v/>
      </c>
      <c r="AR1076" s="182" t="str">
        <f t="shared" si="618"/>
        <v/>
      </c>
      <c r="AS1076" s="182" t="str">
        <f t="shared" si="619"/>
        <v/>
      </c>
      <c r="AT1076" s="182" t="str">
        <f t="shared" si="620"/>
        <v/>
      </c>
      <c r="AU1076" s="182" t="str">
        <f t="shared" si="621"/>
        <v/>
      </c>
      <c r="AV1076" s="182" t="str">
        <f t="shared" si="622"/>
        <v/>
      </c>
      <c r="AW1076" s="182" t="str">
        <f t="shared" si="623"/>
        <v/>
      </c>
      <c r="AX1076" s="182" t="str">
        <f t="shared" si="624"/>
        <v/>
      </c>
      <c r="AY1076" s="182" t="str">
        <f t="shared" si="625"/>
        <v/>
      </c>
      <c r="AZ1076" s="182" t="str">
        <f t="shared" si="626"/>
        <v/>
      </c>
      <c r="BA1076" s="182" t="str">
        <f t="shared" si="627"/>
        <v/>
      </c>
      <c r="BB1076" s="182" t="str">
        <f t="shared" si="628"/>
        <v/>
      </c>
      <c r="BC1076" s="182" t="str">
        <f t="shared" si="629"/>
        <v/>
      </c>
      <c r="BD1076" s="182" t="str">
        <f t="shared" si="630"/>
        <v/>
      </c>
      <c r="BE1076" s="182" t="str">
        <f t="shared" si="631"/>
        <v/>
      </c>
      <c r="BF1076" s="182" t="str">
        <f t="shared" si="632"/>
        <v/>
      </c>
      <c r="BG1076" s="182" t="str">
        <f t="shared" si="633"/>
        <v/>
      </c>
      <c r="BH1076" s="182" t="str">
        <f t="shared" si="634"/>
        <v/>
      </c>
      <c r="BI1076" s="182" t="str">
        <f t="shared" si="635"/>
        <v/>
      </c>
      <c r="BJ1076" s="182" t="str">
        <f t="shared" si="636"/>
        <v/>
      </c>
      <c r="BK1076" s="182" t="str">
        <f t="shared" si="637"/>
        <v/>
      </c>
      <c r="BL1076" s="182" t="str">
        <f t="shared" si="638"/>
        <v/>
      </c>
      <c r="BM1076" s="182" t="str">
        <f t="shared" si="639"/>
        <v/>
      </c>
      <c r="BN1076" s="182" t="str">
        <f t="shared" si="640"/>
        <v/>
      </c>
      <c r="BO1076" s="182" t="str">
        <f t="shared" si="641"/>
        <v/>
      </c>
      <c r="BP1076" s="182" t="str">
        <f t="shared" si="642"/>
        <v/>
      </c>
      <c r="BQ1076" s="182" t="str">
        <f t="shared" si="643"/>
        <v/>
      </c>
      <c r="BR1076" s="182" t="str">
        <f t="shared" si="644"/>
        <v/>
      </c>
      <c r="BS1076" s="182" t="str">
        <f t="shared" si="645"/>
        <v/>
      </c>
      <c r="BT1076" s="182" t="str">
        <f t="shared" si="646"/>
        <v/>
      </c>
      <c r="BU1076" s="183" t="str">
        <f t="shared" si="647"/>
        <v/>
      </c>
      <c r="BV1076" s="184" t="str">
        <f>IF('Cálculos '!C1082="","",AVERAGE(AN1076:BU1076))</f>
        <v/>
      </c>
    </row>
    <row r="1077" spans="2:74" ht="17.25" hidden="1" thickBot="1" x14ac:dyDescent="0.35">
      <c r="B1077" s="165">
        <f t="shared" si="39"/>
        <v>1075</v>
      </c>
      <c r="C1077" s="171" t="str">
        <f>IF('Cálculos '!J1083="","",'Cálculos '!J1083)</f>
        <v/>
      </c>
      <c r="D1077" s="172" t="str">
        <f>IF('Cálculos '!K1083="","",'Cálculos '!K1083)</f>
        <v/>
      </c>
      <c r="E1077" s="172" t="str">
        <f>IF('Cálculos '!L1083="","",'Cálculos '!L1083)</f>
        <v/>
      </c>
      <c r="F1077" s="172" t="str">
        <f>IF('Cálculos '!M1083="","",'Cálculos '!M1083)</f>
        <v/>
      </c>
      <c r="G1077" s="172" t="str">
        <f>IF('Cálculos '!N1083="","",'Cálculos '!N1083)</f>
        <v/>
      </c>
      <c r="H1077" s="172" t="str">
        <f>IF('Cálculos '!O1083="","",'Cálculos '!O1083)</f>
        <v/>
      </c>
      <c r="I1077" s="172" t="str">
        <f>IF('Cálculos '!P1083="","",'Cálculos '!P1083)</f>
        <v/>
      </c>
      <c r="J1077" s="172" t="str">
        <f>IF('Cálculos '!Q1083="","",'Cálculos '!Q1083)</f>
        <v/>
      </c>
      <c r="K1077" s="172" t="str">
        <f>IF('Cálculos '!R1083="","",'Cálculos '!R1083)</f>
        <v/>
      </c>
      <c r="L1077" s="172" t="str">
        <f>IF('Cálculos '!S1083="","",'Cálculos '!S1083)</f>
        <v/>
      </c>
      <c r="M1077" s="172" t="str">
        <f>IF('Cálculos '!T1083="","",'Cálculos '!T1083)</f>
        <v/>
      </c>
      <c r="N1077" s="172" t="str">
        <f>IF('Cálculos '!U1083="","",'Cálculos '!U1083)</f>
        <v/>
      </c>
      <c r="O1077" s="172" t="str">
        <f>IF('Cálculos '!V1083="","",'Cálculos '!V1083)</f>
        <v/>
      </c>
      <c r="P1077" s="172" t="str">
        <f>IF('Cálculos '!W1083="","",'Cálculos '!W1083)</f>
        <v/>
      </c>
      <c r="Q1077" s="172" t="str">
        <f>IF('Cálculos '!X1083="","",'Cálculos '!X1083)</f>
        <v/>
      </c>
      <c r="R1077" s="172" t="str">
        <f>IF('Cálculos '!Y1083="","",'Cálculos '!Y1083)</f>
        <v/>
      </c>
      <c r="S1077" s="172" t="str">
        <f>IF('Cálculos '!Z1083="","",'Cálculos '!Z1083)</f>
        <v/>
      </c>
      <c r="T1077" s="172" t="str">
        <f>IF('Cálculos '!AA1083="","",'Cálculos '!AA1083)</f>
        <v/>
      </c>
      <c r="U1077" s="172" t="str">
        <f>IF('Cálculos '!AB1083="","",'Cálculos '!AB1083)</f>
        <v/>
      </c>
      <c r="V1077" s="172" t="str">
        <f>IF('Cálculos '!AC1083="","",'Cálculos '!AC1083)</f>
        <v/>
      </c>
      <c r="W1077" s="172" t="str">
        <f>IF('Cálculos '!AD1083="","",'Cálculos '!AD1083)</f>
        <v/>
      </c>
      <c r="X1077" s="172" t="str">
        <f>IF('Cálculos '!AE1083="","",'Cálculos '!AE1083)</f>
        <v/>
      </c>
      <c r="Y1077" s="172" t="str">
        <f>IF('Cálculos '!AF1083="","",'Cálculos '!AF1083)</f>
        <v/>
      </c>
      <c r="Z1077" s="172" t="str">
        <f>IF('Cálculos '!AG1083="","",'Cálculos '!AG1083)</f>
        <v/>
      </c>
      <c r="AA1077" s="172" t="str">
        <f>IF('Cálculos '!AH1083="","",'Cálculos '!AH1083)</f>
        <v/>
      </c>
      <c r="AB1077" s="172" t="str">
        <f>IF('Cálculos '!AI1083="","",'Cálculos '!AI1083)</f>
        <v/>
      </c>
      <c r="AC1077" s="172" t="str">
        <f>IF('Cálculos '!AJ1083="","",'Cálculos '!AJ1083)</f>
        <v/>
      </c>
      <c r="AD1077" s="172" t="str">
        <f>IF('Cálculos '!AK1083="","",'Cálculos '!AK1083)</f>
        <v/>
      </c>
      <c r="AE1077" s="172" t="str">
        <f>IF('Cálculos '!AL1083="","",'Cálculos '!AL1083)</f>
        <v/>
      </c>
      <c r="AF1077" s="172" t="str">
        <f>IF('Cálculos '!AM1083="","",'Cálculos '!AM1083)</f>
        <v/>
      </c>
      <c r="AG1077" s="172" t="str">
        <f>IF('Cálculos '!AN1083="","",'Cálculos '!AN1083)</f>
        <v/>
      </c>
      <c r="AH1077" s="172" t="str">
        <f>IF('Cálculos '!AO1083="","",'Cálculos '!AO1083)</f>
        <v/>
      </c>
      <c r="AI1077" s="172" t="str">
        <f>IF('Cálculos '!AP1083="","",'Cálculos '!AP1083)</f>
        <v/>
      </c>
      <c r="AJ1077" s="443" t="str">
        <f>IF('Cálculos '!AQ1083="","",'Cálculos '!AQ1083)</f>
        <v/>
      </c>
      <c r="AK1077" s="446" t="str">
        <f>IF('Cálculos '!D1083="","",AVERAGE(C1077:AJ1077))</f>
        <v/>
      </c>
      <c r="AM1077" s="181">
        <f t="shared" si="613"/>
        <v>1075</v>
      </c>
      <c r="AN1077" s="284" t="str">
        <f t="shared" si="614"/>
        <v/>
      </c>
      <c r="AO1077" s="285" t="str">
        <f t="shared" si="615"/>
        <v/>
      </c>
      <c r="AP1077" s="285" t="str">
        <f t="shared" si="616"/>
        <v/>
      </c>
      <c r="AQ1077" s="285" t="str">
        <f t="shared" si="617"/>
        <v/>
      </c>
      <c r="AR1077" s="182" t="str">
        <f t="shared" si="618"/>
        <v/>
      </c>
      <c r="AS1077" s="182" t="str">
        <f t="shared" si="619"/>
        <v/>
      </c>
      <c r="AT1077" s="182" t="str">
        <f t="shared" si="620"/>
        <v/>
      </c>
      <c r="AU1077" s="182" t="str">
        <f t="shared" si="621"/>
        <v/>
      </c>
      <c r="AV1077" s="182" t="str">
        <f t="shared" si="622"/>
        <v/>
      </c>
      <c r="AW1077" s="182" t="str">
        <f t="shared" si="623"/>
        <v/>
      </c>
      <c r="AX1077" s="182" t="str">
        <f t="shared" si="624"/>
        <v/>
      </c>
      <c r="AY1077" s="182" t="str">
        <f t="shared" si="625"/>
        <v/>
      </c>
      <c r="AZ1077" s="182" t="str">
        <f t="shared" si="626"/>
        <v/>
      </c>
      <c r="BA1077" s="182" t="str">
        <f t="shared" si="627"/>
        <v/>
      </c>
      <c r="BB1077" s="182" t="str">
        <f t="shared" si="628"/>
        <v/>
      </c>
      <c r="BC1077" s="182" t="str">
        <f t="shared" si="629"/>
        <v/>
      </c>
      <c r="BD1077" s="182" t="str">
        <f t="shared" si="630"/>
        <v/>
      </c>
      <c r="BE1077" s="182" t="str">
        <f t="shared" si="631"/>
        <v/>
      </c>
      <c r="BF1077" s="182" t="str">
        <f t="shared" si="632"/>
        <v/>
      </c>
      <c r="BG1077" s="182" t="str">
        <f t="shared" si="633"/>
        <v/>
      </c>
      <c r="BH1077" s="182" t="str">
        <f t="shared" si="634"/>
        <v/>
      </c>
      <c r="BI1077" s="182" t="str">
        <f t="shared" si="635"/>
        <v/>
      </c>
      <c r="BJ1077" s="182" t="str">
        <f t="shared" si="636"/>
        <v/>
      </c>
      <c r="BK1077" s="182" t="str">
        <f t="shared" si="637"/>
        <v/>
      </c>
      <c r="BL1077" s="182" t="str">
        <f t="shared" si="638"/>
        <v/>
      </c>
      <c r="BM1077" s="182" t="str">
        <f t="shared" si="639"/>
        <v/>
      </c>
      <c r="BN1077" s="182" t="str">
        <f t="shared" si="640"/>
        <v/>
      </c>
      <c r="BO1077" s="182" t="str">
        <f t="shared" si="641"/>
        <v/>
      </c>
      <c r="BP1077" s="182" t="str">
        <f t="shared" si="642"/>
        <v/>
      </c>
      <c r="BQ1077" s="182" t="str">
        <f t="shared" si="643"/>
        <v/>
      </c>
      <c r="BR1077" s="182" t="str">
        <f t="shared" si="644"/>
        <v/>
      </c>
      <c r="BS1077" s="182" t="str">
        <f t="shared" si="645"/>
        <v/>
      </c>
      <c r="BT1077" s="182" t="str">
        <f t="shared" si="646"/>
        <v/>
      </c>
      <c r="BU1077" s="183" t="str">
        <f t="shared" si="647"/>
        <v/>
      </c>
      <c r="BV1077" s="184" t="str">
        <f>IF('Cálculos '!C1083="","",AVERAGE(AN1077:BU1077))</f>
        <v/>
      </c>
    </row>
    <row r="1078" spans="2:74" ht="17.25" hidden="1" thickBot="1" x14ac:dyDescent="0.35">
      <c r="B1078" s="165">
        <f t="shared" si="39"/>
        <v>1076</v>
      </c>
      <c r="C1078" s="171" t="str">
        <f>IF('Cálculos '!J1084="","",'Cálculos '!J1084)</f>
        <v/>
      </c>
      <c r="D1078" s="172" t="str">
        <f>IF('Cálculos '!K1084="","",'Cálculos '!K1084)</f>
        <v/>
      </c>
      <c r="E1078" s="172" t="str">
        <f>IF('Cálculos '!L1084="","",'Cálculos '!L1084)</f>
        <v/>
      </c>
      <c r="F1078" s="172" t="str">
        <f>IF('Cálculos '!M1084="","",'Cálculos '!M1084)</f>
        <v/>
      </c>
      <c r="G1078" s="172" t="str">
        <f>IF('Cálculos '!N1084="","",'Cálculos '!N1084)</f>
        <v/>
      </c>
      <c r="H1078" s="172" t="str">
        <f>IF('Cálculos '!O1084="","",'Cálculos '!O1084)</f>
        <v/>
      </c>
      <c r="I1078" s="172" t="str">
        <f>IF('Cálculos '!P1084="","",'Cálculos '!P1084)</f>
        <v/>
      </c>
      <c r="J1078" s="172" t="str">
        <f>IF('Cálculos '!Q1084="","",'Cálculos '!Q1084)</f>
        <v/>
      </c>
      <c r="K1078" s="172" t="str">
        <f>IF('Cálculos '!R1084="","",'Cálculos '!R1084)</f>
        <v/>
      </c>
      <c r="L1078" s="172" t="str">
        <f>IF('Cálculos '!S1084="","",'Cálculos '!S1084)</f>
        <v/>
      </c>
      <c r="M1078" s="172" t="str">
        <f>IF('Cálculos '!T1084="","",'Cálculos '!T1084)</f>
        <v/>
      </c>
      <c r="N1078" s="172" t="str">
        <f>IF('Cálculos '!U1084="","",'Cálculos '!U1084)</f>
        <v/>
      </c>
      <c r="O1078" s="172" t="str">
        <f>IF('Cálculos '!V1084="","",'Cálculos '!V1084)</f>
        <v/>
      </c>
      <c r="P1078" s="172" t="str">
        <f>IF('Cálculos '!W1084="","",'Cálculos '!W1084)</f>
        <v/>
      </c>
      <c r="Q1078" s="172" t="str">
        <f>IF('Cálculos '!X1084="","",'Cálculos '!X1084)</f>
        <v/>
      </c>
      <c r="R1078" s="172" t="str">
        <f>IF('Cálculos '!Y1084="","",'Cálculos '!Y1084)</f>
        <v/>
      </c>
      <c r="S1078" s="172" t="str">
        <f>IF('Cálculos '!Z1084="","",'Cálculos '!Z1084)</f>
        <v/>
      </c>
      <c r="T1078" s="172" t="str">
        <f>IF('Cálculos '!AA1084="","",'Cálculos '!AA1084)</f>
        <v/>
      </c>
      <c r="U1078" s="172" t="str">
        <f>IF('Cálculos '!AB1084="","",'Cálculos '!AB1084)</f>
        <v/>
      </c>
      <c r="V1078" s="172" t="str">
        <f>IF('Cálculos '!AC1084="","",'Cálculos '!AC1084)</f>
        <v/>
      </c>
      <c r="W1078" s="172" t="str">
        <f>IF('Cálculos '!AD1084="","",'Cálculos '!AD1084)</f>
        <v/>
      </c>
      <c r="X1078" s="172" t="str">
        <f>IF('Cálculos '!AE1084="","",'Cálculos '!AE1084)</f>
        <v/>
      </c>
      <c r="Y1078" s="172" t="str">
        <f>IF('Cálculos '!AF1084="","",'Cálculos '!AF1084)</f>
        <v/>
      </c>
      <c r="Z1078" s="172" t="str">
        <f>IF('Cálculos '!AG1084="","",'Cálculos '!AG1084)</f>
        <v/>
      </c>
      <c r="AA1078" s="172" t="str">
        <f>IF('Cálculos '!AH1084="","",'Cálculos '!AH1084)</f>
        <v/>
      </c>
      <c r="AB1078" s="172" t="str">
        <f>IF('Cálculos '!AI1084="","",'Cálculos '!AI1084)</f>
        <v/>
      </c>
      <c r="AC1078" s="172" t="str">
        <f>IF('Cálculos '!AJ1084="","",'Cálculos '!AJ1084)</f>
        <v/>
      </c>
      <c r="AD1078" s="172" t="str">
        <f>IF('Cálculos '!AK1084="","",'Cálculos '!AK1084)</f>
        <v/>
      </c>
      <c r="AE1078" s="172" t="str">
        <f>IF('Cálculos '!AL1084="","",'Cálculos '!AL1084)</f>
        <v/>
      </c>
      <c r="AF1078" s="172" t="str">
        <f>IF('Cálculos '!AM1084="","",'Cálculos '!AM1084)</f>
        <v/>
      </c>
      <c r="AG1078" s="172" t="str">
        <f>IF('Cálculos '!AN1084="","",'Cálculos '!AN1084)</f>
        <v/>
      </c>
      <c r="AH1078" s="172" t="str">
        <f>IF('Cálculos '!AO1084="","",'Cálculos '!AO1084)</f>
        <v/>
      </c>
      <c r="AI1078" s="172" t="str">
        <f>IF('Cálculos '!AP1084="","",'Cálculos '!AP1084)</f>
        <v/>
      </c>
      <c r="AJ1078" s="443" t="str">
        <f>IF('Cálculos '!AQ1084="","",'Cálculos '!AQ1084)</f>
        <v/>
      </c>
      <c r="AK1078" s="446" t="str">
        <f>IF('Cálculos '!D1084="","",AVERAGE(C1078:AJ1078))</f>
        <v/>
      </c>
      <c r="AM1078" s="181">
        <f t="shared" si="613"/>
        <v>1076</v>
      </c>
      <c r="AN1078" s="284" t="str">
        <f t="shared" si="614"/>
        <v/>
      </c>
      <c r="AO1078" s="285" t="str">
        <f t="shared" si="615"/>
        <v/>
      </c>
      <c r="AP1078" s="285" t="str">
        <f t="shared" si="616"/>
        <v/>
      </c>
      <c r="AQ1078" s="285" t="str">
        <f t="shared" si="617"/>
        <v/>
      </c>
      <c r="AR1078" s="182" t="str">
        <f t="shared" si="618"/>
        <v/>
      </c>
      <c r="AS1078" s="182" t="str">
        <f t="shared" si="619"/>
        <v/>
      </c>
      <c r="AT1078" s="182" t="str">
        <f t="shared" si="620"/>
        <v/>
      </c>
      <c r="AU1078" s="182" t="str">
        <f t="shared" si="621"/>
        <v/>
      </c>
      <c r="AV1078" s="182" t="str">
        <f t="shared" si="622"/>
        <v/>
      </c>
      <c r="AW1078" s="182" t="str">
        <f t="shared" si="623"/>
        <v/>
      </c>
      <c r="AX1078" s="182" t="str">
        <f t="shared" si="624"/>
        <v/>
      </c>
      <c r="AY1078" s="182" t="str">
        <f t="shared" si="625"/>
        <v/>
      </c>
      <c r="AZ1078" s="182" t="str">
        <f t="shared" si="626"/>
        <v/>
      </c>
      <c r="BA1078" s="182" t="str">
        <f t="shared" si="627"/>
        <v/>
      </c>
      <c r="BB1078" s="182" t="str">
        <f t="shared" si="628"/>
        <v/>
      </c>
      <c r="BC1078" s="182" t="str">
        <f t="shared" si="629"/>
        <v/>
      </c>
      <c r="BD1078" s="182" t="str">
        <f t="shared" si="630"/>
        <v/>
      </c>
      <c r="BE1078" s="182" t="str">
        <f t="shared" si="631"/>
        <v/>
      </c>
      <c r="BF1078" s="182" t="str">
        <f t="shared" si="632"/>
        <v/>
      </c>
      <c r="BG1078" s="182" t="str">
        <f t="shared" si="633"/>
        <v/>
      </c>
      <c r="BH1078" s="182" t="str">
        <f t="shared" si="634"/>
        <v/>
      </c>
      <c r="BI1078" s="182" t="str">
        <f t="shared" si="635"/>
        <v/>
      </c>
      <c r="BJ1078" s="182" t="str">
        <f t="shared" si="636"/>
        <v/>
      </c>
      <c r="BK1078" s="182" t="str">
        <f t="shared" si="637"/>
        <v/>
      </c>
      <c r="BL1078" s="182" t="str">
        <f t="shared" si="638"/>
        <v/>
      </c>
      <c r="BM1078" s="182" t="str">
        <f t="shared" si="639"/>
        <v/>
      </c>
      <c r="BN1078" s="182" t="str">
        <f t="shared" si="640"/>
        <v/>
      </c>
      <c r="BO1078" s="182" t="str">
        <f t="shared" si="641"/>
        <v/>
      </c>
      <c r="BP1078" s="182" t="str">
        <f t="shared" si="642"/>
        <v/>
      </c>
      <c r="BQ1078" s="182" t="str">
        <f t="shared" si="643"/>
        <v/>
      </c>
      <c r="BR1078" s="182" t="str">
        <f t="shared" si="644"/>
        <v/>
      </c>
      <c r="BS1078" s="182" t="str">
        <f t="shared" si="645"/>
        <v/>
      </c>
      <c r="BT1078" s="182" t="str">
        <f t="shared" si="646"/>
        <v/>
      </c>
      <c r="BU1078" s="183" t="str">
        <f t="shared" si="647"/>
        <v/>
      </c>
      <c r="BV1078" s="184" t="str">
        <f>IF('Cálculos '!C1084="","",AVERAGE(AN1078:BU1078))</f>
        <v/>
      </c>
    </row>
    <row r="1079" spans="2:74" ht="17.25" hidden="1" thickBot="1" x14ac:dyDescent="0.35">
      <c r="B1079" s="165">
        <f t="shared" si="39"/>
        <v>1077</v>
      </c>
      <c r="C1079" s="171" t="str">
        <f>IF('Cálculos '!J1085="","",'Cálculos '!J1085)</f>
        <v/>
      </c>
      <c r="D1079" s="172" t="str">
        <f>IF('Cálculos '!K1085="","",'Cálculos '!K1085)</f>
        <v/>
      </c>
      <c r="E1079" s="172" t="str">
        <f>IF('Cálculos '!L1085="","",'Cálculos '!L1085)</f>
        <v/>
      </c>
      <c r="F1079" s="172" t="str">
        <f>IF('Cálculos '!M1085="","",'Cálculos '!M1085)</f>
        <v/>
      </c>
      <c r="G1079" s="172" t="str">
        <f>IF('Cálculos '!N1085="","",'Cálculos '!N1085)</f>
        <v/>
      </c>
      <c r="H1079" s="172" t="str">
        <f>IF('Cálculos '!O1085="","",'Cálculos '!O1085)</f>
        <v/>
      </c>
      <c r="I1079" s="172" t="str">
        <f>IF('Cálculos '!P1085="","",'Cálculos '!P1085)</f>
        <v/>
      </c>
      <c r="J1079" s="172" t="str">
        <f>IF('Cálculos '!Q1085="","",'Cálculos '!Q1085)</f>
        <v/>
      </c>
      <c r="K1079" s="172" t="str">
        <f>IF('Cálculos '!R1085="","",'Cálculos '!R1085)</f>
        <v/>
      </c>
      <c r="L1079" s="172" t="str">
        <f>IF('Cálculos '!S1085="","",'Cálculos '!S1085)</f>
        <v/>
      </c>
      <c r="M1079" s="172" t="str">
        <f>IF('Cálculos '!T1085="","",'Cálculos '!T1085)</f>
        <v/>
      </c>
      <c r="N1079" s="172" t="str">
        <f>IF('Cálculos '!U1085="","",'Cálculos '!U1085)</f>
        <v/>
      </c>
      <c r="O1079" s="172" t="str">
        <f>IF('Cálculos '!V1085="","",'Cálculos '!V1085)</f>
        <v/>
      </c>
      <c r="P1079" s="172" t="str">
        <f>IF('Cálculos '!W1085="","",'Cálculos '!W1085)</f>
        <v/>
      </c>
      <c r="Q1079" s="172" t="str">
        <f>IF('Cálculos '!X1085="","",'Cálculos '!X1085)</f>
        <v/>
      </c>
      <c r="R1079" s="172" t="str">
        <f>IF('Cálculos '!Y1085="","",'Cálculos '!Y1085)</f>
        <v/>
      </c>
      <c r="S1079" s="172" t="str">
        <f>IF('Cálculos '!Z1085="","",'Cálculos '!Z1085)</f>
        <v/>
      </c>
      <c r="T1079" s="172" t="str">
        <f>IF('Cálculos '!AA1085="","",'Cálculos '!AA1085)</f>
        <v/>
      </c>
      <c r="U1079" s="172" t="str">
        <f>IF('Cálculos '!AB1085="","",'Cálculos '!AB1085)</f>
        <v/>
      </c>
      <c r="V1079" s="172" t="str">
        <f>IF('Cálculos '!AC1085="","",'Cálculos '!AC1085)</f>
        <v/>
      </c>
      <c r="W1079" s="172" t="str">
        <f>IF('Cálculos '!AD1085="","",'Cálculos '!AD1085)</f>
        <v/>
      </c>
      <c r="X1079" s="172" t="str">
        <f>IF('Cálculos '!AE1085="","",'Cálculos '!AE1085)</f>
        <v/>
      </c>
      <c r="Y1079" s="172" t="str">
        <f>IF('Cálculos '!AF1085="","",'Cálculos '!AF1085)</f>
        <v/>
      </c>
      <c r="Z1079" s="172" t="str">
        <f>IF('Cálculos '!AG1085="","",'Cálculos '!AG1085)</f>
        <v/>
      </c>
      <c r="AA1079" s="172" t="str">
        <f>IF('Cálculos '!AH1085="","",'Cálculos '!AH1085)</f>
        <v/>
      </c>
      <c r="AB1079" s="172" t="str">
        <f>IF('Cálculos '!AI1085="","",'Cálculos '!AI1085)</f>
        <v/>
      </c>
      <c r="AC1079" s="172" t="str">
        <f>IF('Cálculos '!AJ1085="","",'Cálculos '!AJ1085)</f>
        <v/>
      </c>
      <c r="AD1079" s="172" t="str">
        <f>IF('Cálculos '!AK1085="","",'Cálculos '!AK1085)</f>
        <v/>
      </c>
      <c r="AE1079" s="172" t="str">
        <f>IF('Cálculos '!AL1085="","",'Cálculos '!AL1085)</f>
        <v/>
      </c>
      <c r="AF1079" s="172" t="str">
        <f>IF('Cálculos '!AM1085="","",'Cálculos '!AM1085)</f>
        <v/>
      </c>
      <c r="AG1079" s="172" t="str">
        <f>IF('Cálculos '!AN1085="","",'Cálculos '!AN1085)</f>
        <v/>
      </c>
      <c r="AH1079" s="172" t="str">
        <f>IF('Cálculos '!AO1085="","",'Cálculos '!AO1085)</f>
        <v/>
      </c>
      <c r="AI1079" s="172" t="str">
        <f>IF('Cálculos '!AP1085="","",'Cálculos '!AP1085)</f>
        <v/>
      </c>
      <c r="AJ1079" s="443" t="str">
        <f>IF('Cálculos '!AQ1085="","",'Cálculos '!AQ1085)</f>
        <v/>
      </c>
      <c r="AK1079" s="446" t="str">
        <f>IF('Cálculos '!D1085="","",AVERAGE(C1079:AJ1079))</f>
        <v/>
      </c>
      <c r="AM1079" s="181">
        <f t="shared" si="613"/>
        <v>1077</v>
      </c>
      <c r="AN1079" s="284" t="str">
        <f t="shared" si="614"/>
        <v/>
      </c>
      <c r="AO1079" s="285" t="str">
        <f t="shared" si="615"/>
        <v/>
      </c>
      <c r="AP1079" s="285" t="str">
        <f t="shared" si="616"/>
        <v/>
      </c>
      <c r="AQ1079" s="285" t="str">
        <f t="shared" si="617"/>
        <v/>
      </c>
      <c r="AR1079" s="182" t="str">
        <f t="shared" si="618"/>
        <v/>
      </c>
      <c r="AS1079" s="182" t="str">
        <f t="shared" si="619"/>
        <v/>
      </c>
      <c r="AT1079" s="182" t="str">
        <f t="shared" si="620"/>
        <v/>
      </c>
      <c r="AU1079" s="182" t="str">
        <f t="shared" si="621"/>
        <v/>
      </c>
      <c r="AV1079" s="182" t="str">
        <f t="shared" si="622"/>
        <v/>
      </c>
      <c r="AW1079" s="182" t="str">
        <f t="shared" si="623"/>
        <v/>
      </c>
      <c r="AX1079" s="182" t="str">
        <f t="shared" si="624"/>
        <v/>
      </c>
      <c r="AY1079" s="182" t="str">
        <f t="shared" si="625"/>
        <v/>
      </c>
      <c r="AZ1079" s="182" t="str">
        <f t="shared" si="626"/>
        <v/>
      </c>
      <c r="BA1079" s="182" t="str">
        <f t="shared" si="627"/>
        <v/>
      </c>
      <c r="BB1079" s="182" t="str">
        <f t="shared" si="628"/>
        <v/>
      </c>
      <c r="BC1079" s="182" t="str">
        <f t="shared" si="629"/>
        <v/>
      </c>
      <c r="BD1079" s="182" t="str">
        <f t="shared" si="630"/>
        <v/>
      </c>
      <c r="BE1079" s="182" t="str">
        <f t="shared" si="631"/>
        <v/>
      </c>
      <c r="BF1079" s="182" t="str">
        <f t="shared" si="632"/>
        <v/>
      </c>
      <c r="BG1079" s="182" t="str">
        <f t="shared" si="633"/>
        <v/>
      </c>
      <c r="BH1079" s="182" t="str">
        <f t="shared" si="634"/>
        <v/>
      </c>
      <c r="BI1079" s="182" t="str">
        <f t="shared" si="635"/>
        <v/>
      </c>
      <c r="BJ1079" s="182" t="str">
        <f t="shared" si="636"/>
        <v/>
      </c>
      <c r="BK1079" s="182" t="str">
        <f t="shared" si="637"/>
        <v/>
      </c>
      <c r="BL1079" s="182" t="str">
        <f t="shared" si="638"/>
        <v/>
      </c>
      <c r="BM1079" s="182" t="str">
        <f t="shared" si="639"/>
        <v/>
      </c>
      <c r="BN1079" s="182" t="str">
        <f t="shared" si="640"/>
        <v/>
      </c>
      <c r="BO1079" s="182" t="str">
        <f t="shared" si="641"/>
        <v/>
      </c>
      <c r="BP1079" s="182" t="str">
        <f t="shared" si="642"/>
        <v/>
      </c>
      <c r="BQ1079" s="182" t="str">
        <f t="shared" si="643"/>
        <v/>
      </c>
      <c r="BR1079" s="182" t="str">
        <f t="shared" si="644"/>
        <v/>
      </c>
      <c r="BS1079" s="182" t="str">
        <f t="shared" si="645"/>
        <v/>
      </c>
      <c r="BT1079" s="182" t="str">
        <f t="shared" si="646"/>
        <v/>
      </c>
      <c r="BU1079" s="183" t="str">
        <f t="shared" si="647"/>
        <v/>
      </c>
      <c r="BV1079" s="184" t="str">
        <f>IF('Cálculos '!C1085="","",AVERAGE(AN1079:BU1079))</f>
        <v/>
      </c>
    </row>
    <row r="1080" spans="2:74" ht="17.25" hidden="1" thickBot="1" x14ac:dyDescent="0.35">
      <c r="B1080" s="165">
        <f t="shared" si="39"/>
        <v>1078</v>
      </c>
      <c r="C1080" s="171" t="str">
        <f>IF('Cálculos '!J1086="","",'Cálculos '!J1086)</f>
        <v/>
      </c>
      <c r="D1080" s="172" t="str">
        <f>IF('Cálculos '!K1086="","",'Cálculos '!K1086)</f>
        <v/>
      </c>
      <c r="E1080" s="172" t="str">
        <f>IF('Cálculos '!L1086="","",'Cálculos '!L1086)</f>
        <v/>
      </c>
      <c r="F1080" s="172" t="str">
        <f>IF('Cálculos '!M1086="","",'Cálculos '!M1086)</f>
        <v/>
      </c>
      <c r="G1080" s="172" t="str">
        <f>IF('Cálculos '!N1086="","",'Cálculos '!N1086)</f>
        <v/>
      </c>
      <c r="H1080" s="172" t="str">
        <f>IF('Cálculos '!O1086="","",'Cálculos '!O1086)</f>
        <v/>
      </c>
      <c r="I1080" s="172" t="str">
        <f>IF('Cálculos '!P1086="","",'Cálculos '!P1086)</f>
        <v/>
      </c>
      <c r="J1080" s="172" t="str">
        <f>IF('Cálculos '!Q1086="","",'Cálculos '!Q1086)</f>
        <v/>
      </c>
      <c r="K1080" s="172" t="str">
        <f>IF('Cálculos '!R1086="","",'Cálculos '!R1086)</f>
        <v/>
      </c>
      <c r="L1080" s="172" t="str">
        <f>IF('Cálculos '!S1086="","",'Cálculos '!S1086)</f>
        <v/>
      </c>
      <c r="M1080" s="172" t="str">
        <f>IF('Cálculos '!T1086="","",'Cálculos '!T1086)</f>
        <v/>
      </c>
      <c r="N1080" s="172" t="str">
        <f>IF('Cálculos '!U1086="","",'Cálculos '!U1086)</f>
        <v/>
      </c>
      <c r="O1080" s="172" t="str">
        <f>IF('Cálculos '!V1086="","",'Cálculos '!V1086)</f>
        <v/>
      </c>
      <c r="P1080" s="172" t="str">
        <f>IF('Cálculos '!W1086="","",'Cálculos '!W1086)</f>
        <v/>
      </c>
      <c r="Q1080" s="172" t="str">
        <f>IF('Cálculos '!X1086="","",'Cálculos '!X1086)</f>
        <v/>
      </c>
      <c r="R1080" s="172" t="str">
        <f>IF('Cálculos '!Y1086="","",'Cálculos '!Y1086)</f>
        <v/>
      </c>
      <c r="S1080" s="172" t="str">
        <f>IF('Cálculos '!Z1086="","",'Cálculos '!Z1086)</f>
        <v/>
      </c>
      <c r="T1080" s="172" t="str">
        <f>IF('Cálculos '!AA1086="","",'Cálculos '!AA1086)</f>
        <v/>
      </c>
      <c r="U1080" s="172" t="str">
        <f>IF('Cálculos '!AB1086="","",'Cálculos '!AB1086)</f>
        <v/>
      </c>
      <c r="V1080" s="172" t="str">
        <f>IF('Cálculos '!AC1086="","",'Cálculos '!AC1086)</f>
        <v/>
      </c>
      <c r="W1080" s="172" t="str">
        <f>IF('Cálculos '!AD1086="","",'Cálculos '!AD1086)</f>
        <v/>
      </c>
      <c r="X1080" s="172" t="str">
        <f>IF('Cálculos '!AE1086="","",'Cálculos '!AE1086)</f>
        <v/>
      </c>
      <c r="Y1080" s="172" t="str">
        <f>IF('Cálculos '!AF1086="","",'Cálculos '!AF1086)</f>
        <v/>
      </c>
      <c r="Z1080" s="172" t="str">
        <f>IF('Cálculos '!AG1086="","",'Cálculos '!AG1086)</f>
        <v/>
      </c>
      <c r="AA1080" s="172" t="str">
        <f>IF('Cálculos '!AH1086="","",'Cálculos '!AH1086)</f>
        <v/>
      </c>
      <c r="AB1080" s="172" t="str">
        <f>IF('Cálculos '!AI1086="","",'Cálculos '!AI1086)</f>
        <v/>
      </c>
      <c r="AC1080" s="172" t="str">
        <f>IF('Cálculos '!AJ1086="","",'Cálculos '!AJ1086)</f>
        <v/>
      </c>
      <c r="AD1080" s="172" t="str">
        <f>IF('Cálculos '!AK1086="","",'Cálculos '!AK1086)</f>
        <v/>
      </c>
      <c r="AE1080" s="172" t="str">
        <f>IF('Cálculos '!AL1086="","",'Cálculos '!AL1086)</f>
        <v/>
      </c>
      <c r="AF1080" s="172" t="str">
        <f>IF('Cálculos '!AM1086="","",'Cálculos '!AM1086)</f>
        <v/>
      </c>
      <c r="AG1080" s="172" t="str">
        <f>IF('Cálculos '!AN1086="","",'Cálculos '!AN1086)</f>
        <v/>
      </c>
      <c r="AH1080" s="172" t="str">
        <f>IF('Cálculos '!AO1086="","",'Cálculos '!AO1086)</f>
        <v/>
      </c>
      <c r="AI1080" s="172" t="str">
        <f>IF('Cálculos '!AP1086="","",'Cálculos '!AP1086)</f>
        <v/>
      </c>
      <c r="AJ1080" s="443" t="str">
        <f>IF('Cálculos '!AQ1086="","",'Cálculos '!AQ1086)</f>
        <v/>
      </c>
      <c r="AK1080" s="446" t="str">
        <f>IF('Cálculos '!D1086="","",AVERAGE(C1080:AJ1080))</f>
        <v/>
      </c>
      <c r="AM1080" s="181">
        <f t="shared" si="613"/>
        <v>1078</v>
      </c>
      <c r="AN1080" s="284" t="str">
        <f t="shared" si="614"/>
        <v/>
      </c>
      <c r="AO1080" s="285" t="str">
        <f t="shared" si="615"/>
        <v/>
      </c>
      <c r="AP1080" s="285" t="str">
        <f t="shared" si="616"/>
        <v/>
      </c>
      <c r="AQ1080" s="285" t="str">
        <f t="shared" si="617"/>
        <v/>
      </c>
      <c r="AR1080" s="182" t="str">
        <f t="shared" si="618"/>
        <v/>
      </c>
      <c r="AS1080" s="182" t="str">
        <f t="shared" si="619"/>
        <v/>
      </c>
      <c r="AT1080" s="182" t="str">
        <f t="shared" si="620"/>
        <v/>
      </c>
      <c r="AU1080" s="182" t="str">
        <f t="shared" si="621"/>
        <v/>
      </c>
      <c r="AV1080" s="182" t="str">
        <f t="shared" si="622"/>
        <v/>
      </c>
      <c r="AW1080" s="182" t="str">
        <f t="shared" si="623"/>
        <v/>
      </c>
      <c r="AX1080" s="182" t="str">
        <f t="shared" si="624"/>
        <v/>
      </c>
      <c r="AY1080" s="182" t="str">
        <f t="shared" si="625"/>
        <v/>
      </c>
      <c r="AZ1080" s="182" t="str">
        <f t="shared" si="626"/>
        <v/>
      </c>
      <c r="BA1080" s="182" t="str">
        <f t="shared" si="627"/>
        <v/>
      </c>
      <c r="BB1080" s="182" t="str">
        <f t="shared" si="628"/>
        <v/>
      </c>
      <c r="BC1080" s="182" t="str">
        <f t="shared" si="629"/>
        <v/>
      </c>
      <c r="BD1080" s="182" t="str">
        <f t="shared" si="630"/>
        <v/>
      </c>
      <c r="BE1080" s="182" t="str">
        <f t="shared" si="631"/>
        <v/>
      </c>
      <c r="BF1080" s="182" t="str">
        <f t="shared" si="632"/>
        <v/>
      </c>
      <c r="BG1080" s="182" t="str">
        <f t="shared" si="633"/>
        <v/>
      </c>
      <c r="BH1080" s="182" t="str">
        <f t="shared" si="634"/>
        <v/>
      </c>
      <c r="BI1080" s="182" t="str">
        <f t="shared" si="635"/>
        <v/>
      </c>
      <c r="BJ1080" s="182" t="str">
        <f t="shared" si="636"/>
        <v/>
      </c>
      <c r="BK1080" s="182" t="str">
        <f t="shared" si="637"/>
        <v/>
      </c>
      <c r="BL1080" s="182" t="str">
        <f t="shared" si="638"/>
        <v/>
      </c>
      <c r="BM1080" s="182" t="str">
        <f t="shared" si="639"/>
        <v/>
      </c>
      <c r="BN1080" s="182" t="str">
        <f t="shared" si="640"/>
        <v/>
      </c>
      <c r="BO1080" s="182" t="str">
        <f t="shared" si="641"/>
        <v/>
      </c>
      <c r="BP1080" s="182" t="str">
        <f t="shared" si="642"/>
        <v/>
      </c>
      <c r="BQ1080" s="182" t="str">
        <f t="shared" si="643"/>
        <v/>
      </c>
      <c r="BR1080" s="182" t="str">
        <f t="shared" si="644"/>
        <v/>
      </c>
      <c r="BS1080" s="182" t="str">
        <f t="shared" si="645"/>
        <v/>
      </c>
      <c r="BT1080" s="182" t="str">
        <f t="shared" si="646"/>
        <v/>
      </c>
      <c r="BU1080" s="183" t="str">
        <f t="shared" si="647"/>
        <v/>
      </c>
      <c r="BV1080" s="184" t="str">
        <f>IF('Cálculos '!C1086="","",AVERAGE(AN1080:BU1080))</f>
        <v/>
      </c>
    </row>
    <row r="1081" spans="2:74" ht="17.25" hidden="1" thickBot="1" x14ac:dyDescent="0.35">
      <c r="B1081" s="165">
        <f t="shared" si="39"/>
        <v>1079</v>
      </c>
      <c r="C1081" s="171" t="str">
        <f>IF('Cálculos '!J1087="","",'Cálculos '!J1087)</f>
        <v/>
      </c>
      <c r="D1081" s="172" t="str">
        <f>IF('Cálculos '!K1087="","",'Cálculos '!K1087)</f>
        <v/>
      </c>
      <c r="E1081" s="172" t="str">
        <f>IF('Cálculos '!L1087="","",'Cálculos '!L1087)</f>
        <v/>
      </c>
      <c r="F1081" s="172" t="str">
        <f>IF('Cálculos '!M1087="","",'Cálculos '!M1087)</f>
        <v/>
      </c>
      <c r="G1081" s="172" t="str">
        <f>IF('Cálculos '!N1087="","",'Cálculos '!N1087)</f>
        <v/>
      </c>
      <c r="H1081" s="172" t="str">
        <f>IF('Cálculos '!O1087="","",'Cálculos '!O1087)</f>
        <v/>
      </c>
      <c r="I1081" s="172" t="str">
        <f>IF('Cálculos '!P1087="","",'Cálculos '!P1087)</f>
        <v/>
      </c>
      <c r="J1081" s="172" t="str">
        <f>IF('Cálculos '!Q1087="","",'Cálculos '!Q1087)</f>
        <v/>
      </c>
      <c r="K1081" s="172" t="str">
        <f>IF('Cálculos '!R1087="","",'Cálculos '!R1087)</f>
        <v/>
      </c>
      <c r="L1081" s="172" t="str">
        <f>IF('Cálculos '!S1087="","",'Cálculos '!S1087)</f>
        <v/>
      </c>
      <c r="M1081" s="172" t="str">
        <f>IF('Cálculos '!T1087="","",'Cálculos '!T1087)</f>
        <v/>
      </c>
      <c r="N1081" s="172" t="str">
        <f>IF('Cálculos '!U1087="","",'Cálculos '!U1087)</f>
        <v/>
      </c>
      <c r="O1081" s="172" t="str">
        <f>IF('Cálculos '!V1087="","",'Cálculos '!V1087)</f>
        <v/>
      </c>
      <c r="P1081" s="172" t="str">
        <f>IF('Cálculos '!W1087="","",'Cálculos '!W1087)</f>
        <v/>
      </c>
      <c r="Q1081" s="172" t="str">
        <f>IF('Cálculos '!X1087="","",'Cálculos '!X1087)</f>
        <v/>
      </c>
      <c r="R1081" s="172" t="str">
        <f>IF('Cálculos '!Y1087="","",'Cálculos '!Y1087)</f>
        <v/>
      </c>
      <c r="S1081" s="172" t="str">
        <f>IF('Cálculos '!Z1087="","",'Cálculos '!Z1087)</f>
        <v/>
      </c>
      <c r="T1081" s="172" t="str">
        <f>IF('Cálculos '!AA1087="","",'Cálculos '!AA1087)</f>
        <v/>
      </c>
      <c r="U1081" s="172" t="str">
        <f>IF('Cálculos '!AB1087="","",'Cálculos '!AB1087)</f>
        <v/>
      </c>
      <c r="V1081" s="172" t="str">
        <f>IF('Cálculos '!AC1087="","",'Cálculos '!AC1087)</f>
        <v/>
      </c>
      <c r="W1081" s="172" t="str">
        <f>IF('Cálculos '!AD1087="","",'Cálculos '!AD1087)</f>
        <v/>
      </c>
      <c r="X1081" s="172" t="str">
        <f>IF('Cálculos '!AE1087="","",'Cálculos '!AE1087)</f>
        <v/>
      </c>
      <c r="Y1081" s="172" t="str">
        <f>IF('Cálculos '!AF1087="","",'Cálculos '!AF1087)</f>
        <v/>
      </c>
      <c r="Z1081" s="172" t="str">
        <f>IF('Cálculos '!AG1087="","",'Cálculos '!AG1087)</f>
        <v/>
      </c>
      <c r="AA1081" s="172" t="str">
        <f>IF('Cálculos '!AH1087="","",'Cálculos '!AH1087)</f>
        <v/>
      </c>
      <c r="AB1081" s="172" t="str">
        <f>IF('Cálculos '!AI1087="","",'Cálculos '!AI1087)</f>
        <v/>
      </c>
      <c r="AC1081" s="172" t="str">
        <f>IF('Cálculos '!AJ1087="","",'Cálculos '!AJ1087)</f>
        <v/>
      </c>
      <c r="AD1081" s="172" t="str">
        <f>IF('Cálculos '!AK1087="","",'Cálculos '!AK1087)</f>
        <v/>
      </c>
      <c r="AE1081" s="172" t="str">
        <f>IF('Cálculos '!AL1087="","",'Cálculos '!AL1087)</f>
        <v/>
      </c>
      <c r="AF1081" s="172" t="str">
        <f>IF('Cálculos '!AM1087="","",'Cálculos '!AM1087)</f>
        <v/>
      </c>
      <c r="AG1081" s="172" t="str">
        <f>IF('Cálculos '!AN1087="","",'Cálculos '!AN1087)</f>
        <v/>
      </c>
      <c r="AH1081" s="172" t="str">
        <f>IF('Cálculos '!AO1087="","",'Cálculos '!AO1087)</f>
        <v/>
      </c>
      <c r="AI1081" s="172" t="str">
        <f>IF('Cálculos '!AP1087="","",'Cálculos '!AP1087)</f>
        <v/>
      </c>
      <c r="AJ1081" s="443" t="str">
        <f>IF('Cálculos '!AQ1087="","",'Cálculos '!AQ1087)</f>
        <v/>
      </c>
      <c r="AK1081" s="446" t="str">
        <f>IF('Cálculos '!D1087="","",AVERAGE(C1081:AJ1081))</f>
        <v/>
      </c>
      <c r="AM1081" s="181">
        <f t="shared" si="613"/>
        <v>1079</v>
      </c>
      <c r="AN1081" s="284" t="str">
        <f t="shared" si="614"/>
        <v/>
      </c>
      <c r="AO1081" s="285" t="str">
        <f t="shared" si="615"/>
        <v/>
      </c>
      <c r="AP1081" s="285" t="str">
        <f t="shared" si="616"/>
        <v/>
      </c>
      <c r="AQ1081" s="285" t="str">
        <f t="shared" si="617"/>
        <v/>
      </c>
      <c r="AR1081" s="182" t="str">
        <f t="shared" si="618"/>
        <v/>
      </c>
      <c r="AS1081" s="182" t="str">
        <f t="shared" si="619"/>
        <v/>
      </c>
      <c r="AT1081" s="182" t="str">
        <f t="shared" si="620"/>
        <v/>
      </c>
      <c r="AU1081" s="182" t="str">
        <f t="shared" si="621"/>
        <v/>
      </c>
      <c r="AV1081" s="182" t="str">
        <f t="shared" si="622"/>
        <v/>
      </c>
      <c r="AW1081" s="182" t="str">
        <f t="shared" si="623"/>
        <v/>
      </c>
      <c r="AX1081" s="182" t="str">
        <f t="shared" si="624"/>
        <v/>
      </c>
      <c r="AY1081" s="182" t="str">
        <f t="shared" si="625"/>
        <v/>
      </c>
      <c r="AZ1081" s="182" t="str">
        <f t="shared" si="626"/>
        <v/>
      </c>
      <c r="BA1081" s="182" t="str">
        <f t="shared" si="627"/>
        <v/>
      </c>
      <c r="BB1081" s="182" t="str">
        <f t="shared" si="628"/>
        <v/>
      </c>
      <c r="BC1081" s="182" t="str">
        <f t="shared" si="629"/>
        <v/>
      </c>
      <c r="BD1081" s="182" t="str">
        <f t="shared" si="630"/>
        <v/>
      </c>
      <c r="BE1081" s="182" t="str">
        <f t="shared" si="631"/>
        <v/>
      </c>
      <c r="BF1081" s="182" t="str">
        <f t="shared" si="632"/>
        <v/>
      </c>
      <c r="BG1081" s="182" t="str">
        <f t="shared" si="633"/>
        <v/>
      </c>
      <c r="BH1081" s="182" t="str">
        <f t="shared" si="634"/>
        <v/>
      </c>
      <c r="BI1081" s="182" t="str">
        <f t="shared" si="635"/>
        <v/>
      </c>
      <c r="BJ1081" s="182" t="str">
        <f t="shared" si="636"/>
        <v/>
      </c>
      <c r="BK1081" s="182" t="str">
        <f t="shared" si="637"/>
        <v/>
      </c>
      <c r="BL1081" s="182" t="str">
        <f t="shared" si="638"/>
        <v/>
      </c>
      <c r="BM1081" s="182" t="str">
        <f t="shared" si="639"/>
        <v/>
      </c>
      <c r="BN1081" s="182" t="str">
        <f t="shared" si="640"/>
        <v/>
      </c>
      <c r="BO1081" s="182" t="str">
        <f t="shared" si="641"/>
        <v/>
      </c>
      <c r="BP1081" s="182" t="str">
        <f t="shared" si="642"/>
        <v/>
      </c>
      <c r="BQ1081" s="182" t="str">
        <f t="shared" si="643"/>
        <v/>
      </c>
      <c r="BR1081" s="182" t="str">
        <f t="shared" si="644"/>
        <v/>
      </c>
      <c r="BS1081" s="182" t="str">
        <f t="shared" si="645"/>
        <v/>
      </c>
      <c r="BT1081" s="182" t="str">
        <f t="shared" si="646"/>
        <v/>
      </c>
      <c r="BU1081" s="183" t="str">
        <f t="shared" si="647"/>
        <v/>
      </c>
      <c r="BV1081" s="184" t="str">
        <f>IF('Cálculos '!C1087="","",AVERAGE(AN1081:BU1081))</f>
        <v/>
      </c>
    </row>
    <row r="1082" spans="2:74" ht="17.25" hidden="1" thickBot="1" x14ac:dyDescent="0.35">
      <c r="B1082" s="165">
        <f t="shared" si="39"/>
        <v>1080</v>
      </c>
      <c r="C1082" s="171" t="str">
        <f>IF('Cálculos '!J1088="","",'Cálculos '!J1088)</f>
        <v/>
      </c>
      <c r="D1082" s="172" t="str">
        <f>IF('Cálculos '!K1088="","",'Cálculos '!K1088)</f>
        <v/>
      </c>
      <c r="E1082" s="172" t="str">
        <f>IF('Cálculos '!L1088="","",'Cálculos '!L1088)</f>
        <v/>
      </c>
      <c r="F1082" s="172" t="str">
        <f>IF('Cálculos '!M1088="","",'Cálculos '!M1088)</f>
        <v/>
      </c>
      <c r="G1082" s="172" t="str">
        <f>IF('Cálculos '!N1088="","",'Cálculos '!N1088)</f>
        <v/>
      </c>
      <c r="H1082" s="172" t="str">
        <f>IF('Cálculos '!O1088="","",'Cálculos '!O1088)</f>
        <v/>
      </c>
      <c r="I1082" s="172" t="str">
        <f>IF('Cálculos '!P1088="","",'Cálculos '!P1088)</f>
        <v/>
      </c>
      <c r="J1082" s="172" t="str">
        <f>IF('Cálculos '!Q1088="","",'Cálculos '!Q1088)</f>
        <v/>
      </c>
      <c r="K1082" s="172" t="str">
        <f>IF('Cálculos '!R1088="","",'Cálculos '!R1088)</f>
        <v/>
      </c>
      <c r="L1082" s="172" t="str">
        <f>IF('Cálculos '!S1088="","",'Cálculos '!S1088)</f>
        <v/>
      </c>
      <c r="M1082" s="172" t="str">
        <f>IF('Cálculos '!T1088="","",'Cálculos '!T1088)</f>
        <v/>
      </c>
      <c r="N1082" s="172" t="str">
        <f>IF('Cálculos '!U1088="","",'Cálculos '!U1088)</f>
        <v/>
      </c>
      <c r="O1082" s="172" t="str">
        <f>IF('Cálculos '!V1088="","",'Cálculos '!V1088)</f>
        <v/>
      </c>
      <c r="P1082" s="172" t="str">
        <f>IF('Cálculos '!W1088="","",'Cálculos '!W1088)</f>
        <v/>
      </c>
      <c r="Q1082" s="172" t="str">
        <f>IF('Cálculos '!X1088="","",'Cálculos '!X1088)</f>
        <v/>
      </c>
      <c r="R1082" s="172" t="str">
        <f>IF('Cálculos '!Y1088="","",'Cálculos '!Y1088)</f>
        <v/>
      </c>
      <c r="S1082" s="172" t="str">
        <f>IF('Cálculos '!Z1088="","",'Cálculos '!Z1088)</f>
        <v/>
      </c>
      <c r="T1082" s="172" t="str">
        <f>IF('Cálculos '!AA1088="","",'Cálculos '!AA1088)</f>
        <v/>
      </c>
      <c r="U1082" s="172" t="str">
        <f>IF('Cálculos '!AB1088="","",'Cálculos '!AB1088)</f>
        <v/>
      </c>
      <c r="V1082" s="172" t="str">
        <f>IF('Cálculos '!AC1088="","",'Cálculos '!AC1088)</f>
        <v/>
      </c>
      <c r="W1082" s="172" t="str">
        <f>IF('Cálculos '!AD1088="","",'Cálculos '!AD1088)</f>
        <v/>
      </c>
      <c r="X1082" s="172" t="str">
        <f>IF('Cálculos '!AE1088="","",'Cálculos '!AE1088)</f>
        <v/>
      </c>
      <c r="Y1082" s="172" t="str">
        <f>IF('Cálculos '!AF1088="","",'Cálculos '!AF1088)</f>
        <v/>
      </c>
      <c r="Z1082" s="172" t="str">
        <f>IF('Cálculos '!AG1088="","",'Cálculos '!AG1088)</f>
        <v/>
      </c>
      <c r="AA1082" s="172" t="str">
        <f>IF('Cálculos '!AH1088="","",'Cálculos '!AH1088)</f>
        <v/>
      </c>
      <c r="AB1082" s="172" t="str">
        <f>IF('Cálculos '!AI1088="","",'Cálculos '!AI1088)</f>
        <v/>
      </c>
      <c r="AC1082" s="172" t="str">
        <f>IF('Cálculos '!AJ1088="","",'Cálculos '!AJ1088)</f>
        <v/>
      </c>
      <c r="AD1082" s="172" t="str">
        <f>IF('Cálculos '!AK1088="","",'Cálculos '!AK1088)</f>
        <v/>
      </c>
      <c r="AE1082" s="172" t="str">
        <f>IF('Cálculos '!AL1088="","",'Cálculos '!AL1088)</f>
        <v/>
      </c>
      <c r="AF1082" s="172" t="str">
        <f>IF('Cálculos '!AM1088="","",'Cálculos '!AM1088)</f>
        <v/>
      </c>
      <c r="AG1082" s="172" t="str">
        <f>IF('Cálculos '!AN1088="","",'Cálculos '!AN1088)</f>
        <v/>
      </c>
      <c r="AH1082" s="172" t="str">
        <f>IF('Cálculos '!AO1088="","",'Cálculos '!AO1088)</f>
        <v/>
      </c>
      <c r="AI1082" s="172" t="str">
        <f>IF('Cálculos '!AP1088="","",'Cálculos '!AP1088)</f>
        <v/>
      </c>
      <c r="AJ1082" s="443" t="str">
        <f>IF('Cálculos '!AQ1088="","",'Cálculos '!AQ1088)</f>
        <v/>
      </c>
      <c r="AK1082" s="446" t="str">
        <f>IF('Cálculos '!D1088="","",AVERAGE(C1082:AJ1082))</f>
        <v/>
      </c>
      <c r="AM1082" s="181">
        <f t="shared" si="613"/>
        <v>1080</v>
      </c>
      <c r="AN1082" s="284" t="str">
        <f t="shared" si="614"/>
        <v/>
      </c>
      <c r="AO1082" s="285" t="str">
        <f t="shared" si="615"/>
        <v/>
      </c>
      <c r="AP1082" s="285" t="str">
        <f t="shared" si="616"/>
        <v/>
      </c>
      <c r="AQ1082" s="285" t="str">
        <f t="shared" si="617"/>
        <v/>
      </c>
      <c r="AR1082" s="182" t="str">
        <f t="shared" si="618"/>
        <v/>
      </c>
      <c r="AS1082" s="182" t="str">
        <f t="shared" si="619"/>
        <v/>
      </c>
      <c r="AT1082" s="182" t="str">
        <f t="shared" si="620"/>
        <v/>
      </c>
      <c r="AU1082" s="182" t="str">
        <f t="shared" si="621"/>
        <v/>
      </c>
      <c r="AV1082" s="182" t="str">
        <f t="shared" si="622"/>
        <v/>
      </c>
      <c r="AW1082" s="182" t="str">
        <f t="shared" si="623"/>
        <v/>
      </c>
      <c r="AX1082" s="182" t="str">
        <f t="shared" si="624"/>
        <v/>
      </c>
      <c r="AY1082" s="182" t="str">
        <f t="shared" si="625"/>
        <v/>
      </c>
      <c r="AZ1082" s="182" t="str">
        <f t="shared" si="626"/>
        <v/>
      </c>
      <c r="BA1082" s="182" t="str">
        <f t="shared" si="627"/>
        <v/>
      </c>
      <c r="BB1082" s="182" t="str">
        <f t="shared" si="628"/>
        <v/>
      </c>
      <c r="BC1082" s="182" t="str">
        <f t="shared" si="629"/>
        <v/>
      </c>
      <c r="BD1082" s="182" t="str">
        <f t="shared" si="630"/>
        <v/>
      </c>
      <c r="BE1082" s="182" t="str">
        <f t="shared" si="631"/>
        <v/>
      </c>
      <c r="BF1082" s="182" t="str">
        <f t="shared" si="632"/>
        <v/>
      </c>
      <c r="BG1082" s="182" t="str">
        <f t="shared" si="633"/>
        <v/>
      </c>
      <c r="BH1082" s="182" t="str">
        <f t="shared" si="634"/>
        <v/>
      </c>
      <c r="BI1082" s="182" t="str">
        <f t="shared" si="635"/>
        <v/>
      </c>
      <c r="BJ1082" s="182" t="str">
        <f t="shared" si="636"/>
        <v/>
      </c>
      <c r="BK1082" s="182" t="str">
        <f t="shared" si="637"/>
        <v/>
      </c>
      <c r="BL1082" s="182" t="str">
        <f t="shared" si="638"/>
        <v/>
      </c>
      <c r="BM1082" s="182" t="str">
        <f t="shared" si="639"/>
        <v/>
      </c>
      <c r="BN1082" s="182" t="str">
        <f t="shared" si="640"/>
        <v/>
      </c>
      <c r="BO1082" s="182" t="str">
        <f t="shared" si="641"/>
        <v/>
      </c>
      <c r="BP1082" s="182" t="str">
        <f t="shared" si="642"/>
        <v/>
      </c>
      <c r="BQ1082" s="182" t="str">
        <f t="shared" si="643"/>
        <v/>
      </c>
      <c r="BR1082" s="182" t="str">
        <f t="shared" si="644"/>
        <v/>
      </c>
      <c r="BS1082" s="182" t="str">
        <f t="shared" si="645"/>
        <v/>
      </c>
      <c r="BT1082" s="182" t="str">
        <f t="shared" si="646"/>
        <v/>
      </c>
      <c r="BU1082" s="183" t="str">
        <f t="shared" si="647"/>
        <v/>
      </c>
      <c r="BV1082" s="184" t="str">
        <f>IF('Cálculos '!C1088="","",AVERAGE(AN1082:BU1082))</f>
        <v/>
      </c>
    </row>
    <row r="1083" spans="2:74" ht="17.25" hidden="1" thickBot="1" x14ac:dyDescent="0.35">
      <c r="B1083" s="165">
        <f t="shared" si="39"/>
        <v>1081</v>
      </c>
      <c r="C1083" s="171" t="str">
        <f>IF('Cálculos '!J1089="","",'Cálculos '!J1089)</f>
        <v/>
      </c>
      <c r="D1083" s="172" t="str">
        <f>IF('Cálculos '!K1089="","",'Cálculos '!K1089)</f>
        <v/>
      </c>
      <c r="E1083" s="172" t="str">
        <f>IF('Cálculos '!L1089="","",'Cálculos '!L1089)</f>
        <v/>
      </c>
      <c r="F1083" s="172" t="str">
        <f>IF('Cálculos '!M1089="","",'Cálculos '!M1089)</f>
        <v/>
      </c>
      <c r="G1083" s="172" t="str">
        <f>IF('Cálculos '!N1089="","",'Cálculos '!N1089)</f>
        <v/>
      </c>
      <c r="H1083" s="172" t="str">
        <f>IF('Cálculos '!O1089="","",'Cálculos '!O1089)</f>
        <v/>
      </c>
      <c r="I1083" s="172" t="str">
        <f>IF('Cálculos '!P1089="","",'Cálculos '!P1089)</f>
        <v/>
      </c>
      <c r="J1083" s="172" t="str">
        <f>IF('Cálculos '!Q1089="","",'Cálculos '!Q1089)</f>
        <v/>
      </c>
      <c r="K1083" s="172" t="str">
        <f>IF('Cálculos '!R1089="","",'Cálculos '!R1089)</f>
        <v/>
      </c>
      <c r="L1083" s="172" t="str">
        <f>IF('Cálculos '!S1089="","",'Cálculos '!S1089)</f>
        <v/>
      </c>
      <c r="M1083" s="172" t="str">
        <f>IF('Cálculos '!T1089="","",'Cálculos '!T1089)</f>
        <v/>
      </c>
      <c r="N1083" s="172" t="str">
        <f>IF('Cálculos '!U1089="","",'Cálculos '!U1089)</f>
        <v/>
      </c>
      <c r="O1083" s="172" t="str">
        <f>IF('Cálculos '!V1089="","",'Cálculos '!V1089)</f>
        <v/>
      </c>
      <c r="P1083" s="172" t="str">
        <f>IF('Cálculos '!W1089="","",'Cálculos '!W1089)</f>
        <v/>
      </c>
      <c r="Q1083" s="172" t="str">
        <f>IF('Cálculos '!X1089="","",'Cálculos '!X1089)</f>
        <v/>
      </c>
      <c r="R1083" s="172" t="str">
        <f>IF('Cálculos '!Y1089="","",'Cálculos '!Y1089)</f>
        <v/>
      </c>
      <c r="S1083" s="172" t="str">
        <f>IF('Cálculos '!Z1089="","",'Cálculos '!Z1089)</f>
        <v/>
      </c>
      <c r="T1083" s="172" t="str">
        <f>IF('Cálculos '!AA1089="","",'Cálculos '!AA1089)</f>
        <v/>
      </c>
      <c r="U1083" s="172" t="str">
        <f>IF('Cálculos '!AB1089="","",'Cálculos '!AB1089)</f>
        <v/>
      </c>
      <c r="V1083" s="172" t="str">
        <f>IF('Cálculos '!AC1089="","",'Cálculos '!AC1089)</f>
        <v/>
      </c>
      <c r="W1083" s="172" t="str">
        <f>IF('Cálculos '!AD1089="","",'Cálculos '!AD1089)</f>
        <v/>
      </c>
      <c r="X1083" s="172" t="str">
        <f>IF('Cálculos '!AE1089="","",'Cálculos '!AE1089)</f>
        <v/>
      </c>
      <c r="Y1083" s="172" t="str">
        <f>IF('Cálculos '!AF1089="","",'Cálculos '!AF1089)</f>
        <v/>
      </c>
      <c r="Z1083" s="172" t="str">
        <f>IF('Cálculos '!AG1089="","",'Cálculos '!AG1089)</f>
        <v/>
      </c>
      <c r="AA1083" s="172" t="str">
        <f>IF('Cálculos '!AH1089="","",'Cálculos '!AH1089)</f>
        <v/>
      </c>
      <c r="AB1083" s="172" t="str">
        <f>IF('Cálculos '!AI1089="","",'Cálculos '!AI1089)</f>
        <v/>
      </c>
      <c r="AC1083" s="172" t="str">
        <f>IF('Cálculos '!AJ1089="","",'Cálculos '!AJ1089)</f>
        <v/>
      </c>
      <c r="AD1083" s="172" t="str">
        <f>IF('Cálculos '!AK1089="","",'Cálculos '!AK1089)</f>
        <v/>
      </c>
      <c r="AE1083" s="172" t="str">
        <f>IF('Cálculos '!AL1089="","",'Cálculos '!AL1089)</f>
        <v/>
      </c>
      <c r="AF1083" s="172" t="str">
        <f>IF('Cálculos '!AM1089="","",'Cálculos '!AM1089)</f>
        <v/>
      </c>
      <c r="AG1083" s="172" t="str">
        <f>IF('Cálculos '!AN1089="","",'Cálculos '!AN1089)</f>
        <v/>
      </c>
      <c r="AH1083" s="172" t="str">
        <f>IF('Cálculos '!AO1089="","",'Cálculos '!AO1089)</f>
        <v/>
      </c>
      <c r="AI1083" s="172" t="str">
        <f>IF('Cálculos '!AP1089="","",'Cálculos '!AP1089)</f>
        <v/>
      </c>
      <c r="AJ1083" s="443" t="str">
        <f>IF('Cálculos '!AQ1089="","",'Cálculos '!AQ1089)</f>
        <v/>
      </c>
      <c r="AK1083" s="446" t="str">
        <f>IF('Cálculos '!D1089="","",AVERAGE(C1083:AJ1083))</f>
        <v/>
      </c>
      <c r="AM1083" s="181">
        <f t="shared" si="613"/>
        <v>1081</v>
      </c>
      <c r="AN1083" s="284" t="str">
        <f t="shared" si="614"/>
        <v/>
      </c>
      <c r="AO1083" s="285" t="str">
        <f t="shared" si="615"/>
        <v/>
      </c>
      <c r="AP1083" s="285" t="str">
        <f t="shared" si="616"/>
        <v/>
      </c>
      <c r="AQ1083" s="285" t="str">
        <f t="shared" si="617"/>
        <v/>
      </c>
      <c r="AR1083" s="182" t="str">
        <f t="shared" si="618"/>
        <v/>
      </c>
      <c r="AS1083" s="182" t="str">
        <f t="shared" si="619"/>
        <v/>
      </c>
      <c r="AT1083" s="182" t="str">
        <f t="shared" si="620"/>
        <v/>
      </c>
      <c r="AU1083" s="182" t="str">
        <f t="shared" si="621"/>
        <v/>
      </c>
      <c r="AV1083" s="182" t="str">
        <f t="shared" si="622"/>
        <v/>
      </c>
      <c r="AW1083" s="182" t="str">
        <f t="shared" si="623"/>
        <v/>
      </c>
      <c r="AX1083" s="182" t="str">
        <f t="shared" si="624"/>
        <v/>
      </c>
      <c r="AY1083" s="182" t="str">
        <f t="shared" si="625"/>
        <v/>
      </c>
      <c r="AZ1083" s="182" t="str">
        <f t="shared" si="626"/>
        <v/>
      </c>
      <c r="BA1083" s="182" t="str">
        <f t="shared" si="627"/>
        <v/>
      </c>
      <c r="BB1083" s="182" t="str">
        <f t="shared" si="628"/>
        <v/>
      </c>
      <c r="BC1083" s="182" t="str">
        <f t="shared" si="629"/>
        <v/>
      </c>
      <c r="BD1083" s="182" t="str">
        <f t="shared" si="630"/>
        <v/>
      </c>
      <c r="BE1083" s="182" t="str">
        <f t="shared" si="631"/>
        <v/>
      </c>
      <c r="BF1083" s="182" t="str">
        <f t="shared" si="632"/>
        <v/>
      </c>
      <c r="BG1083" s="182" t="str">
        <f t="shared" si="633"/>
        <v/>
      </c>
      <c r="BH1083" s="182" t="str">
        <f t="shared" si="634"/>
        <v/>
      </c>
      <c r="BI1083" s="182" t="str">
        <f t="shared" si="635"/>
        <v/>
      </c>
      <c r="BJ1083" s="182" t="str">
        <f t="shared" si="636"/>
        <v/>
      </c>
      <c r="BK1083" s="182" t="str">
        <f t="shared" si="637"/>
        <v/>
      </c>
      <c r="BL1083" s="182" t="str">
        <f t="shared" si="638"/>
        <v/>
      </c>
      <c r="BM1083" s="182" t="str">
        <f t="shared" si="639"/>
        <v/>
      </c>
      <c r="BN1083" s="182" t="str">
        <f t="shared" si="640"/>
        <v/>
      </c>
      <c r="BO1083" s="182" t="str">
        <f t="shared" si="641"/>
        <v/>
      </c>
      <c r="BP1083" s="182" t="str">
        <f t="shared" si="642"/>
        <v/>
      </c>
      <c r="BQ1083" s="182" t="str">
        <f t="shared" si="643"/>
        <v/>
      </c>
      <c r="BR1083" s="182" t="str">
        <f t="shared" si="644"/>
        <v/>
      </c>
      <c r="BS1083" s="182" t="str">
        <f t="shared" si="645"/>
        <v/>
      </c>
      <c r="BT1083" s="182" t="str">
        <f t="shared" si="646"/>
        <v/>
      </c>
      <c r="BU1083" s="183" t="str">
        <f t="shared" si="647"/>
        <v/>
      </c>
      <c r="BV1083" s="184" t="str">
        <f>IF('Cálculos '!C1089="","",AVERAGE(AN1083:BU1083))</f>
        <v/>
      </c>
    </row>
    <row r="1084" spans="2:74" ht="17.25" hidden="1" thickBot="1" x14ac:dyDescent="0.35">
      <c r="B1084" s="165">
        <f t="shared" si="39"/>
        <v>1082</v>
      </c>
      <c r="C1084" s="171" t="str">
        <f>IF('Cálculos '!J1090="","",'Cálculos '!J1090)</f>
        <v/>
      </c>
      <c r="D1084" s="172" t="str">
        <f>IF('Cálculos '!K1090="","",'Cálculos '!K1090)</f>
        <v/>
      </c>
      <c r="E1084" s="172" t="str">
        <f>IF('Cálculos '!L1090="","",'Cálculos '!L1090)</f>
        <v/>
      </c>
      <c r="F1084" s="172" t="str">
        <f>IF('Cálculos '!M1090="","",'Cálculos '!M1090)</f>
        <v/>
      </c>
      <c r="G1084" s="172" t="str">
        <f>IF('Cálculos '!N1090="","",'Cálculos '!N1090)</f>
        <v/>
      </c>
      <c r="H1084" s="172" t="str">
        <f>IF('Cálculos '!O1090="","",'Cálculos '!O1090)</f>
        <v/>
      </c>
      <c r="I1084" s="172" t="str">
        <f>IF('Cálculos '!P1090="","",'Cálculos '!P1090)</f>
        <v/>
      </c>
      <c r="J1084" s="172" t="str">
        <f>IF('Cálculos '!Q1090="","",'Cálculos '!Q1090)</f>
        <v/>
      </c>
      <c r="K1084" s="172" t="str">
        <f>IF('Cálculos '!R1090="","",'Cálculos '!R1090)</f>
        <v/>
      </c>
      <c r="L1084" s="172" t="str">
        <f>IF('Cálculos '!S1090="","",'Cálculos '!S1090)</f>
        <v/>
      </c>
      <c r="M1084" s="172" t="str">
        <f>IF('Cálculos '!T1090="","",'Cálculos '!T1090)</f>
        <v/>
      </c>
      <c r="N1084" s="172" t="str">
        <f>IF('Cálculos '!U1090="","",'Cálculos '!U1090)</f>
        <v/>
      </c>
      <c r="O1084" s="172" t="str">
        <f>IF('Cálculos '!V1090="","",'Cálculos '!V1090)</f>
        <v/>
      </c>
      <c r="P1084" s="172" t="str">
        <f>IF('Cálculos '!W1090="","",'Cálculos '!W1090)</f>
        <v/>
      </c>
      <c r="Q1084" s="172" t="str">
        <f>IF('Cálculos '!X1090="","",'Cálculos '!X1090)</f>
        <v/>
      </c>
      <c r="R1084" s="172" t="str">
        <f>IF('Cálculos '!Y1090="","",'Cálculos '!Y1090)</f>
        <v/>
      </c>
      <c r="S1084" s="172" t="str">
        <f>IF('Cálculos '!Z1090="","",'Cálculos '!Z1090)</f>
        <v/>
      </c>
      <c r="T1084" s="172" t="str">
        <f>IF('Cálculos '!AA1090="","",'Cálculos '!AA1090)</f>
        <v/>
      </c>
      <c r="U1084" s="172" t="str">
        <f>IF('Cálculos '!AB1090="","",'Cálculos '!AB1090)</f>
        <v/>
      </c>
      <c r="V1084" s="172" t="str">
        <f>IF('Cálculos '!AC1090="","",'Cálculos '!AC1090)</f>
        <v/>
      </c>
      <c r="W1084" s="172" t="str">
        <f>IF('Cálculos '!AD1090="","",'Cálculos '!AD1090)</f>
        <v/>
      </c>
      <c r="X1084" s="172" t="str">
        <f>IF('Cálculos '!AE1090="","",'Cálculos '!AE1090)</f>
        <v/>
      </c>
      <c r="Y1084" s="172" t="str">
        <f>IF('Cálculos '!AF1090="","",'Cálculos '!AF1090)</f>
        <v/>
      </c>
      <c r="Z1084" s="172" t="str">
        <f>IF('Cálculos '!AG1090="","",'Cálculos '!AG1090)</f>
        <v/>
      </c>
      <c r="AA1084" s="172" t="str">
        <f>IF('Cálculos '!AH1090="","",'Cálculos '!AH1090)</f>
        <v/>
      </c>
      <c r="AB1084" s="172" t="str">
        <f>IF('Cálculos '!AI1090="","",'Cálculos '!AI1090)</f>
        <v/>
      </c>
      <c r="AC1084" s="172" t="str">
        <f>IF('Cálculos '!AJ1090="","",'Cálculos '!AJ1090)</f>
        <v/>
      </c>
      <c r="AD1084" s="172" t="str">
        <f>IF('Cálculos '!AK1090="","",'Cálculos '!AK1090)</f>
        <v/>
      </c>
      <c r="AE1084" s="172" t="str">
        <f>IF('Cálculos '!AL1090="","",'Cálculos '!AL1090)</f>
        <v/>
      </c>
      <c r="AF1084" s="172" t="str">
        <f>IF('Cálculos '!AM1090="","",'Cálculos '!AM1090)</f>
        <v/>
      </c>
      <c r="AG1084" s="172" t="str">
        <f>IF('Cálculos '!AN1090="","",'Cálculos '!AN1090)</f>
        <v/>
      </c>
      <c r="AH1084" s="172" t="str">
        <f>IF('Cálculos '!AO1090="","",'Cálculos '!AO1090)</f>
        <v/>
      </c>
      <c r="AI1084" s="172" t="str">
        <f>IF('Cálculos '!AP1090="","",'Cálculos '!AP1090)</f>
        <v/>
      </c>
      <c r="AJ1084" s="443" t="str">
        <f>IF('Cálculos '!AQ1090="","",'Cálculos '!AQ1090)</f>
        <v/>
      </c>
      <c r="AK1084" s="446" t="str">
        <f>IF('Cálculos '!D1090="","",AVERAGE(C1084:AJ1084))</f>
        <v/>
      </c>
      <c r="AM1084" s="181">
        <f t="shared" si="613"/>
        <v>1082</v>
      </c>
      <c r="AN1084" s="284" t="str">
        <f t="shared" si="614"/>
        <v/>
      </c>
      <c r="AO1084" s="285" t="str">
        <f t="shared" si="615"/>
        <v/>
      </c>
      <c r="AP1084" s="285" t="str">
        <f t="shared" si="616"/>
        <v/>
      </c>
      <c r="AQ1084" s="285" t="str">
        <f t="shared" si="617"/>
        <v/>
      </c>
      <c r="AR1084" s="182" t="str">
        <f t="shared" si="618"/>
        <v/>
      </c>
      <c r="AS1084" s="182" t="str">
        <f t="shared" si="619"/>
        <v/>
      </c>
      <c r="AT1084" s="182" t="str">
        <f t="shared" si="620"/>
        <v/>
      </c>
      <c r="AU1084" s="182" t="str">
        <f t="shared" si="621"/>
        <v/>
      </c>
      <c r="AV1084" s="182" t="str">
        <f t="shared" si="622"/>
        <v/>
      </c>
      <c r="AW1084" s="182" t="str">
        <f t="shared" si="623"/>
        <v/>
      </c>
      <c r="AX1084" s="182" t="str">
        <f t="shared" si="624"/>
        <v/>
      </c>
      <c r="AY1084" s="182" t="str">
        <f t="shared" si="625"/>
        <v/>
      </c>
      <c r="AZ1084" s="182" t="str">
        <f t="shared" si="626"/>
        <v/>
      </c>
      <c r="BA1084" s="182" t="str">
        <f t="shared" si="627"/>
        <v/>
      </c>
      <c r="BB1084" s="182" t="str">
        <f t="shared" si="628"/>
        <v/>
      </c>
      <c r="BC1084" s="182" t="str">
        <f t="shared" si="629"/>
        <v/>
      </c>
      <c r="BD1084" s="182" t="str">
        <f t="shared" si="630"/>
        <v/>
      </c>
      <c r="BE1084" s="182" t="str">
        <f t="shared" si="631"/>
        <v/>
      </c>
      <c r="BF1084" s="182" t="str">
        <f t="shared" si="632"/>
        <v/>
      </c>
      <c r="BG1084" s="182" t="str">
        <f t="shared" si="633"/>
        <v/>
      </c>
      <c r="BH1084" s="182" t="str">
        <f t="shared" si="634"/>
        <v/>
      </c>
      <c r="BI1084" s="182" t="str">
        <f t="shared" si="635"/>
        <v/>
      </c>
      <c r="BJ1084" s="182" t="str">
        <f t="shared" si="636"/>
        <v/>
      </c>
      <c r="BK1084" s="182" t="str">
        <f t="shared" si="637"/>
        <v/>
      </c>
      <c r="BL1084" s="182" t="str">
        <f t="shared" si="638"/>
        <v/>
      </c>
      <c r="BM1084" s="182" t="str">
        <f t="shared" si="639"/>
        <v/>
      </c>
      <c r="BN1084" s="182" t="str">
        <f t="shared" si="640"/>
        <v/>
      </c>
      <c r="BO1084" s="182" t="str">
        <f t="shared" si="641"/>
        <v/>
      </c>
      <c r="BP1084" s="182" t="str">
        <f t="shared" si="642"/>
        <v/>
      </c>
      <c r="BQ1084" s="182" t="str">
        <f t="shared" si="643"/>
        <v/>
      </c>
      <c r="BR1084" s="182" t="str">
        <f t="shared" si="644"/>
        <v/>
      </c>
      <c r="BS1084" s="182" t="str">
        <f t="shared" si="645"/>
        <v/>
      </c>
      <c r="BT1084" s="182" t="str">
        <f t="shared" si="646"/>
        <v/>
      </c>
      <c r="BU1084" s="183" t="str">
        <f t="shared" si="647"/>
        <v/>
      </c>
      <c r="BV1084" s="184" t="str">
        <f>IF('Cálculos '!C1090="","",AVERAGE(AN1084:BU1084))</f>
        <v/>
      </c>
    </row>
    <row r="1085" spans="2:74" ht="17.25" hidden="1" thickBot="1" x14ac:dyDescent="0.35">
      <c r="B1085" s="165">
        <f t="shared" si="39"/>
        <v>1083</v>
      </c>
      <c r="C1085" s="171" t="str">
        <f>IF('Cálculos '!J1091="","",'Cálculos '!J1091)</f>
        <v/>
      </c>
      <c r="D1085" s="172" t="str">
        <f>IF('Cálculos '!K1091="","",'Cálculos '!K1091)</f>
        <v/>
      </c>
      <c r="E1085" s="172" t="str">
        <f>IF('Cálculos '!L1091="","",'Cálculos '!L1091)</f>
        <v/>
      </c>
      <c r="F1085" s="172" t="str">
        <f>IF('Cálculos '!M1091="","",'Cálculos '!M1091)</f>
        <v/>
      </c>
      <c r="G1085" s="172" t="str">
        <f>IF('Cálculos '!N1091="","",'Cálculos '!N1091)</f>
        <v/>
      </c>
      <c r="H1085" s="172" t="str">
        <f>IF('Cálculos '!O1091="","",'Cálculos '!O1091)</f>
        <v/>
      </c>
      <c r="I1085" s="172" t="str">
        <f>IF('Cálculos '!P1091="","",'Cálculos '!P1091)</f>
        <v/>
      </c>
      <c r="J1085" s="172" t="str">
        <f>IF('Cálculos '!Q1091="","",'Cálculos '!Q1091)</f>
        <v/>
      </c>
      <c r="K1085" s="172" t="str">
        <f>IF('Cálculos '!R1091="","",'Cálculos '!R1091)</f>
        <v/>
      </c>
      <c r="L1085" s="172" t="str">
        <f>IF('Cálculos '!S1091="","",'Cálculos '!S1091)</f>
        <v/>
      </c>
      <c r="M1085" s="172" t="str">
        <f>IF('Cálculos '!T1091="","",'Cálculos '!T1091)</f>
        <v/>
      </c>
      <c r="N1085" s="172" t="str">
        <f>IF('Cálculos '!U1091="","",'Cálculos '!U1091)</f>
        <v/>
      </c>
      <c r="O1085" s="172" t="str">
        <f>IF('Cálculos '!V1091="","",'Cálculos '!V1091)</f>
        <v/>
      </c>
      <c r="P1085" s="172" t="str">
        <f>IF('Cálculos '!W1091="","",'Cálculos '!W1091)</f>
        <v/>
      </c>
      <c r="Q1085" s="172" t="str">
        <f>IF('Cálculos '!X1091="","",'Cálculos '!X1091)</f>
        <v/>
      </c>
      <c r="R1085" s="172" t="str">
        <f>IF('Cálculos '!Y1091="","",'Cálculos '!Y1091)</f>
        <v/>
      </c>
      <c r="S1085" s="172" t="str">
        <f>IF('Cálculos '!Z1091="","",'Cálculos '!Z1091)</f>
        <v/>
      </c>
      <c r="T1085" s="172" t="str">
        <f>IF('Cálculos '!AA1091="","",'Cálculos '!AA1091)</f>
        <v/>
      </c>
      <c r="U1085" s="172" t="str">
        <f>IF('Cálculos '!AB1091="","",'Cálculos '!AB1091)</f>
        <v/>
      </c>
      <c r="V1085" s="172" t="str">
        <f>IF('Cálculos '!AC1091="","",'Cálculos '!AC1091)</f>
        <v/>
      </c>
      <c r="W1085" s="172" t="str">
        <f>IF('Cálculos '!AD1091="","",'Cálculos '!AD1091)</f>
        <v/>
      </c>
      <c r="X1085" s="172" t="str">
        <f>IF('Cálculos '!AE1091="","",'Cálculos '!AE1091)</f>
        <v/>
      </c>
      <c r="Y1085" s="172" t="str">
        <f>IF('Cálculos '!AF1091="","",'Cálculos '!AF1091)</f>
        <v/>
      </c>
      <c r="Z1085" s="172" t="str">
        <f>IF('Cálculos '!AG1091="","",'Cálculos '!AG1091)</f>
        <v/>
      </c>
      <c r="AA1085" s="172" t="str">
        <f>IF('Cálculos '!AH1091="","",'Cálculos '!AH1091)</f>
        <v/>
      </c>
      <c r="AB1085" s="172" t="str">
        <f>IF('Cálculos '!AI1091="","",'Cálculos '!AI1091)</f>
        <v/>
      </c>
      <c r="AC1085" s="172" t="str">
        <f>IF('Cálculos '!AJ1091="","",'Cálculos '!AJ1091)</f>
        <v/>
      </c>
      <c r="AD1085" s="172" t="str">
        <f>IF('Cálculos '!AK1091="","",'Cálculos '!AK1091)</f>
        <v/>
      </c>
      <c r="AE1085" s="172" t="str">
        <f>IF('Cálculos '!AL1091="","",'Cálculos '!AL1091)</f>
        <v/>
      </c>
      <c r="AF1085" s="172" t="str">
        <f>IF('Cálculos '!AM1091="","",'Cálculos '!AM1091)</f>
        <v/>
      </c>
      <c r="AG1085" s="172" t="str">
        <f>IF('Cálculos '!AN1091="","",'Cálculos '!AN1091)</f>
        <v/>
      </c>
      <c r="AH1085" s="172" t="str">
        <f>IF('Cálculos '!AO1091="","",'Cálculos '!AO1091)</f>
        <v/>
      </c>
      <c r="AI1085" s="172" t="str">
        <f>IF('Cálculos '!AP1091="","",'Cálculos '!AP1091)</f>
        <v/>
      </c>
      <c r="AJ1085" s="443" t="str">
        <f>IF('Cálculos '!AQ1091="","",'Cálculos '!AQ1091)</f>
        <v/>
      </c>
      <c r="AK1085" s="446" t="str">
        <f>IF('Cálculos '!D1091="","",AVERAGE(C1085:AJ1085))</f>
        <v/>
      </c>
      <c r="AM1085" s="181">
        <f t="shared" si="613"/>
        <v>1083</v>
      </c>
      <c r="AN1085" s="284" t="str">
        <f t="shared" si="614"/>
        <v/>
      </c>
      <c r="AO1085" s="285" t="str">
        <f t="shared" si="615"/>
        <v/>
      </c>
      <c r="AP1085" s="285" t="str">
        <f t="shared" si="616"/>
        <v/>
      </c>
      <c r="AQ1085" s="285" t="str">
        <f t="shared" si="617"/>
        <v/>
      </c>
      <c r="AR1085" s="182" t="str">
        <f t="shared" si="618"/>
        <v/>
      </c>
      <c r="AS1085" s="182" t="str">
        <f t="shared" si="619"/>
        <v/>
      </c>
      <c r="AT1085" s="182" t="str">
        <f t="shared" si="620"/>
        <v/>
      </c>
      <c r="AU1085" s="182" t="str">
        <f t="shared" si="621"/>
        <v/>
      </c>
      <c r="AV1085" s="182" t="str">
        <f t="shared" si="622"/>
        <v/>
      </c>
      <c r="AW1085" s="182" t="str">
        <f t="shared" si="623"/>
        <v/>
      </c>
      <c r="AX1085" s="182" t="str">
        <f t="shared" si="624"/>
        <v/>
      </c>
      <c r="AY1085" s="182" t="str">
        <f t="shared" si="625"/>
        <v/>
      </c>
      <c r="AZ1085" s="182" t="str">
        <f t="shared" si="626"/>
        <v/>
      </c>
      <c r="BA1085" s="182" t="str">
        <f t="shared" si="627"/>
        <v/>
      </c>
      <c r="BB1085" s="182" t="str">
        <f t="shared" si="628"/>
        <v/>
      </c>
      <c r="BC1085" s="182" t="str">
        <f t="shared" si="629"/>
        <v/>
      </c>
      <c r="BD1085" s="182" t="str">
        <f t="shared" si="630"/>
        <v/>
      </c>
      <c r="BE1085" s="182" t="str">
        <f t="shared" si="631"/>
        <v/>
      </c>
      <c r="BF1085" s="182" t="str">
        <f t="shared" si="632"/>
        <v/>
      </c>
      <c r="BG1085" s="182" t="str">
        <f t="shared" si="633"/>
        <v/>
      </c>
      <c r="BH1085" s="182" t="str">
        <f t="shared" si="634"/>
        <v/>
      </c>
      <c r="BI1085" s="182" t="str">
        <f t="shared" si="635"/>
        <v/>
      </c>
      <c r="BJ1085" s="182" t="str">
        <f t="shared" si="636"/>
        <v/>
      </c>
      <c r="BK1085" s="182" t="str">
        <f t="shared" si="637"/>
        <v/>
      </c>
      <c r="BL1085" s="182" t="str">
        <f t="shared" si="638"/>
        <v/>
      </c>
      <c r="BM1085" s="182" t="str">
        <f t="shared" si="639"/>
        <v/>
      </c>
      <c r="BN1085" s="182" t="str">
        <f t="shared" si="640"/>
        <v/>
      </c>
      <c r="BO1085" s="182" t="str">
        <f t="shared" si="641"/>
        <v/>
      </c>
      <c r="BP1085" s="182" t="str">
        <f t="shared" si="642"/>
        <v/>
      </c>
      <c r="BQ1085" s="182" t="str">
        <f t="shared" si="643"/>
        <v/>
      </c>
      <c r="BR1085" s="182" t="str">
        <f t="shared" si="644"/>
        <v/>
      </c>
      <c r="BS1085" s="182" t="str">
        <f t="shared" si="645"/>
        <v/>
      </c>
      <c r="BT1085" s="182" t="str">
        <f t="shared" si="646"/>
        <v/>
      </c>
      <c r="BU1085" s="183" t="str">
        <f t="shared" si="647"/>
        <v/>
      </c>
      <c r="BV1085" s="184" t="str">
        <f>IF('Cálculos '!C1091="","",AVERAGE(AN1085:BU1085))</f>
        <v/>
      </c>
    </row>
    <row r="1086" spans="2:74" ht="17.25" hidden="1" thickBot="1" x14ac:dyDescent="0.35">
      <c r="B1086" s="165">
        <f t="shared" si="39"/>
        <v>1084</v>
      </c>
      <c r="C1086" s="171" t="str">
        <f>IF('Cálculos '!J1092="","",'Cálculos '!J1092)</f>
        <v/>
      </c>
      <c r="D1086" s="172" t="str">
        <f>IF('Cálculos '!K1092="","",'Cálculos '!K1092)</f>
        <v/>
      </c>
      <c r="E1086" s="172" t="str">
        <f>IF('Cálculos '!L1092="","",'Cálculos '!L1092)</f>
        <v/>
      </c>
      <c r="F1086" s="172" t="str">
        <f>IF('Cálculos '!M1092="","",'Cálculos '!M1092)</f>
        <v/>
      </c>
      <c r="G1086" s="172" t="str">
        <f>IF('Cálculos '!N1092="","",'Cálculos '!N1092)</f>
        <v/>
      </c>
      <c r="H1086" s="172" t="str">
        <f>IF('Cálculos '!O1092="","",'Cálculos '!O1092)</f>
        <v/>
      </c>
      <c r="I1086" s="172" t="str">
        <f>IF('Cálculos '!P1092="","",'Cálculos '!P1092)</f>
        <v/>
      </c>
      <c r="J1086" s="172" t="str">
        <f>IF('Cálculos '!Q1092="","",'Cálculos '!Q1092)</f>
        <v/>
      </c>
      <c r="K1086" s="172" t="str">
        <f>IF('Cálculos '!R1092="","",'Cálculos '!R1092)</f>
        <v/>
      </c>
      <c r="L1086" s="172" t="str">
        <f>IF('Cálculos '!S1092="","",'Cálculos '!S1092)</f>
        <v/>
      </c>
      <c r="M1086" s="172" t="str">
        <f>IF('Cálculos '!T1092="","",'Cálculos '!T1092)</f>
        <v/>
      </c>
      <c r="N1086" s="172" t="str">
        <f>IF('Cálculos '!U1092="","",'Cálculos '!U1092)</f>
        <v/>
      </c>
      <c r="O1086" s="172" t="str">
        <f>IF('Cálculos '!V1092="","",'Cálculos '!V1092)</f>
        <v/>
      </c>
      <c r="P1086" s="172" t="str">
        <f>IF('Cálculos '!W1092="","",'Cálculos '!W1092)</f>
        <v/>
      </c>
      <c r="Q1086" s="172" t="str">
        <f>IF('Cálculos '!X1092="","",'Cálculos '!X1092)</f>
        <v/>
      </c>
      <c r="R1086" s="172" t="str">
        <f>IF('Cálculos '!Y1092="","",'Cálculos '!Y1092)</f>
        <v/>
      </c>
      <c r="S1086" s="172" t="str">
        <f>IF('Cálculos '!Z1092="","",'Cálculos '!Z1092)</f>
        <v/>
      </c>
      <c r="T1086" s="172" t="str">
        <f>IF('Cálculos '!AA1092="","",'Cálculos '!AA1092)</f>
        <v/>
      </c>
      <c r="U1086" s="172" t="str">
        <f>IF('Cálculos '!AB1092="","",'Cálculos '!AB1092)</f>
        <v/>
      </c>
      <c r="V1086" s="172" t="str">
        <f>IF('Cálculos '!AC1092="","",'Cálculos '!AC1092)</f>
        <v/>
      </c>
      <c r="W1086" s="172" t="str">
        <f>IF('Cálculos '!AD1092="","",'Cálculos '!AD1092)</f>
        <v/>
      </c>
      <c r="X1086" s="172" t="str">
        <f>IF('Cálculos '!AE1092="","",'Cálculos '!AE1092)</f>
        <v/>
      </c>
      <c r="Y1086" s="172" t="str">
        <f>IF('Cálculos '!AF1092="","",'Cálculos '!AF1092)</f>
        <v/>
      </c>
      <c r="Z1086" s="172" t="str">
        <f>IF('Cálculos '!AG1092="","",'Cálculos '!AG1092)</f>
        <v/>
      </c>
      <c r="AA1086" s="172" t="str">
        <f>IF('Cálculos '!AH1092="","",'Cálculos '!AH1092)</f>
        <v/>
      </c>
      <c r="AB1086" s="172" t="str">
        <f>IF('Cálculos '!AI1092="","",'Cálculos '!AI1092)</f>
        <v/>
      </c>
      <c r="AC1086" s="172" t="str">
        <f>IF('Cálculos '!AJ1092="","",'Cálculos '!AJ1092)</f>
        <v/>
      </c>
      <c r="AD1086" s="172" t="str">
        <f>IF('Cálculos '!AK1092="","",'Cálculos '!AK1092)</f>
        <v/>
      </c>
      <c r="AE1086" s="172" t="str">
        <f>IF('Cálculos '!AL1092="","",'Cálculos '!AL1092)</f>
        <v/>
      </c>
      <c r="AF1086" s="172" t="str">
        <f>IF('Cálculos '!AM1092="","",'Cálculos '!AM1092)</f>
        <v/>
      </c>
      <c r="AG1086" s="172" t="str">
        <f>IF('Cálculos '!AN1092="","",'Cálculos '!AN1092)</f>
        <v/>
      </c>
      <c r="AH1086" s="172" t="str">
        <f>IF('Cálculos '!AO1092="","",'Cálculos '!AO1092)</f>
        <v/>
      </c>
      <c r="AI1086" s="172" t="str">
        <f>IF('Cálculos '!AP1092="","",'Cálculos '!AP1092)</f>
        <v/>
      </c>
      <c r="AJ1086" s="443" t="str">
        <f>IF('Cálculos '!AQ1092="","",'Cálculos '!AQ1092)</f>
        <v/>
      </c>
      <c r="AK1086" s="446" t="str">
        <f>IF('Cálculos '!D1092="","",AVERAGE(C1086:AJ1086))</f>
        <v/>
      </c>
      <c r="AM1086" s="181">
        <f t="shared" si="613"/>
        <v>1084</v>
      </c>
      <c r="AN1086" s="284" t="str">
        <f t="shared" si="614"/>
        <v/>
      </c>
      <c r="AO1086" s="285" t="str">
        <f t="shared" si="615"/>
        <v/>
      </c>
      <c r="AP1086" s="285" t="str">
        <f t="shared" si="616"/>
        <v/>
      </c>
      <c r="AQ1086" s="285" t="str">
        <f t="shared" si="617"/>
        <v/>
      </c>
      <c r="AR1086" s="182" t="str">
        <f t="shared" si="618"/>
        <v/>
      </c>
      <c r="AS1086" s="182" t="str">
        <f t="shared" si="619"/>
        <v/>
      </c>
      <c r="AT1086" s="182" t="str">
        <f t="shared" si="620"/>
        <v/>
      </c>
      <c r="AU1086" s="182" t="str">
        <f t="shared" si="621"/>
        <v/>
      </c>
      <c r="AV1086" s="182" t="str">
        <f t="shared" si="622"/>
        <v/>
      </c>
      <c r="AW1086" s="182" t="str">
        <f t="shared" si="623"/>
        <v/>
      </c>
      <c r="AX1086" s="182" t="str">
        <f t="shared" si="624"/>
        <v/>
      </c>
      <c r="AY1086" s="182" t="str">
        <f t="shared" si="625"/>
        <v/>
      </c>
      <c r="AZ1086" s="182" t="str">
        <f t="shared" si="626"/>
        <v/>
      </c>
      <c r="BA1086" s="182" t="str">
        <f t="shared" si="627"/>
        <v/>
      </c>
      <c r="BB1086" s="182" t="str">
        <f t="shared" si="628"/>
        <v/>
      </c>
      <c r="BC1086" s="182" t="str">
        <f t="shared" si="629"/>
        <v/>
      </c>
      <c r="BD1086" s="182" t="str">
        <f t="shared" si="630"/>
        <v/>
      </c>
      <c r="BE1086" s="182" t="str">
        <f t="shared" si="631"/>
        <v/>
      </c>
      <c r="BF1086" s="182" t="str">
        <f t="shared" si="632"/>
        <v/>
      </c>
      <c r="BG1086" s="182" t="str">
        <f t="shared" si="633"/>
        <v/>
      </c>
      <c r="BH1086" s="182" t="str">
        <f t="shared" si="634"/>
        <v/>
      </c>
      <c r="BI1086" s="182" t="str">
        <f t="shared" si="635"/>
        <v/>
      </c>
      <c r="BJ1086" s="182" t="str">
        <f t="shared" si="636"/>
        <v/>
      </c>
      <c r="BK1086" s="182" t="str">
        <f t="shared" si="637"/>
        <v/>
      </c>
      <c r="BL1086" s="182" t="str">
        <f t="shared" si="638"/>
        <v/>
      </c>
      <c r="BM1086" s="182" t="str">
        <f t="shared" si="639"/>
        <v/>
      </c>
      <c r="BN1086" s="182" t="str">
        <f t="shared" si="640"/>
        <v/>
      </c>
      <c r="BO1086" s="182" t="str">
        <f t="shared" si="641"/>
        <v/>
      </c>
      <c r="BP1086" s="182" t="str">
        <f t="shared" si="642"/>
        <v/>
      </c>
      <c r="BQ1086" s="182" t="str">
        <f t="shared" si="643"/>
        <v/>
      </c>
      <c r="BR1086" s="182" t="str">
        <f t="shared" si="644"/>
        <v/>
      </c>
      <c r="BS1086" s="182" t="str">
        <f t="shared" si="645"/>
        <v/>
      </c>
      <c r="BT1086" s="182" t="str">
        <f t="shared" si="646"/>
        <v/>
      </c>
      <c r="BU1086" s="183" t="str">
        <f t="shared" si="647"/>
        <v/>
      </c>
      <c r="BV1086" s="184" t="str">
        <f>IF('Cálculos '!C1092="","",AVERAGE(AN1086:BU1086))</f>
        <v/>
      </c>
    </row>
    <row r="1087" spans="2:74" ht="17.25" hidden="1" thickBot="1" x14ac:dyDescent="0.35">
      <c r="B1087" s="165">
        <f t="shared" si="39"/>
        <v>1085</v>
      </c>
      <c r="C1087" s="171" t="str">
        <f>IF('Cálculos '!J1093="","",'Cálculos '!J1093)</f>
        <v/>
      </c>
      <c r="D1087" s="172" t="str">
        <f>IF('Cálculos '!K1093="","",'Cálculos '!K1093)</f>
        <v/>
      </c>
      <c r="E1087" s="172" t="str">
        <f>IF('Cálculos '!L1093="","",'Cálculos '!L1093)</f>
        <v/>
      </c>
      <c r="F1087" s="172" t="str">
        <f>IF('Cálculos '!M1093="","",'Cálculos '!M1093)</f>
        <v/>
      </c>
      <c r="G1087" s="172" t="str">
        <f>IF('Cálculos '!N1093="","",'Cálculos '!N1093)</f>
        <v/>
      </c>
      <c r="H1087" s="172" t="str">
        <f>IF('Cálculos '!O1093="","",'Cálculos '!O1093)</f>
        <v/>
      </c>
      <c r="I1087" s="172" t="str">
        <f>IF('Cálculos '!P1093="","",'Cálculos '!P1093)</f>
        <v/>
      </c>
      <c r="J1087" s="172" t="str">
        <f>IF('Cálculos '!Q1093="","",'Cálculos '!Q1093)</f>
        <v/>
      </c>
      <c r="K1087" s="172" t="str">
        <f>IF('Cálculos '!R1093="","",'Cálculos '!R1093)</f>
        <v/>
      </c>
      <c r="L1087" s="172" t="str">
        <f>IF('Cálculos '!S1093="","",'Cálculos '!S1093)</f>
        <v/>
      </c>
      <c r="M1087" s="172" t="str">
        <f>IF('Cálculos '!T1093="","",'Cálculos '!T1093)</f>
        <v/>
      </c>
      <c r="N1087" s="172" t="str">
        <f>IF('Cálculos '!U1093="","",'Cálculos '!U1093)</f>
        <v/>
      </c>
      <c r="O1087" s="172" t="str">
        <f>IF('Cálculos '!V1093="","",'Cálculos '!V1093)</f>
        <v/>
      </c>
      <c r="P1087" s="172" t="str">
        <f>IF('Cálculos '!W1093="","",'Cálculos '!W1093)</f>
        <v/>
      </c>
      <c r="Q1087" s="172" t="str">
        <f>IF('Cálculos '!X1093="","",'Cálculos '!X1093)</f>
        <v/>
      </c>
      <c r="R1087" s="172" t="str">
        <f>IF('Cálculos '!Y1093="","",'Cálculos '!Y1093)</f>
        <v/>
      </c>
      <c r="S1087" s="172" t="str">
        <f>IF('Cálculos '!Z1093="","",'Cálculos '!Z1093)</f>
        <v/>
      </c>
      <c r="T1087" s="172" t="str">
        <f>IF('Cálculos '!AA1093="","",'Cálculos '!AA1093)</f>
        <v/>
      </c>
      <c r="U1087" s="172" t="str">
        <f>IF('Cálculos '!AB1093="","",'Cálculos '!AB1093)</f>
        <v/>
      </c>
      <c r="V1087" s="172" t="str">
        <f>IF('Cálculos '!AC1093="","",'Cálculos '!AC1093)</f>
        <v/>
      </c>
      <c r="W1087" s="172" t="str">
        <f>IF('Cálculos '!AD1093="","",'Cálculos '!AD1093)</f>
        <v/>
      </c>
      <c r="X1087" s="172" t="str">
        <f>IF('Cálculos '!AE1093="","",'Cálculos '!AE1093)</f>
        <v/>
      </c>
      <c r="Y1087" s="172" t="str">
        <f>IF('Cálculos '!AF1093="","",'Cálculos '!AF1093)</f>
        <v/>
      </c>
      <c r="Z1087" s="172" t="str">
        <f>IF('Cálculos '!AG1093="","",'Cálculos '!AG1093)</f>
        <v/>
      </c>
      <c r="AA1087" s="172" t="str">
        <f>IF('Cálculos '!AH1093="","",'Cálculos '!AH1093)</f>
        <v/>
      </c>
      <c r="AB1087" s="172" t="str">
        <f>IF('Cálculos '!AI1093="","",'Cálculos '!AI1093)</f>
        <v/>
      </c>
      <c r="AC1087" s="172" t="str">
        <f>IF('Cálculos '!AJ1093="","",'Cálculos '!AJ1093)</f>
        <v/>
      </c>
      <c r="AD1087" s="172" t="str">
        <f>IF('Cálculos '!AK1093="","",'Cálculos '!AK1093)</f>
        <v/>
      </c>
      <c r="AE1087" s="172" t="str">
        <f>IF('Cálculos '!AL1093="","",'Cálculos '!AL1093)</f>
        <v/>
      </c>
      <c r="AF1087" s="172" t="str">
        <f>IF('Cálculos '!AM1093="","",'Cálculos '!AM1093)</f>
        <v/>
      </c>
      <c r="AG1087" s="172" t="str">
        <f>IF('Cálculos '!AN1093="","",'Cálculos '!AN1093)</f>
        <v/>
      </c>
      <c r="AH1087" s="172" t="str">
        <f>IF('Cálculos '!AO1093="","",'Cálculos '!AO1093)</f>
        <v/>
      </c>
      <c r="AI1087" s="172" t="str">
        <f>IF('Cálculos '!AP1093="","",'Cálculos '!AP1093)</f>
        <v/>
      </c>
      <c r="AJ1087" s="443" t="str">
        <f>IF('Cálculos '!AQ1093="","",'Cálculos '!AQ1093)</f>
        <v/>
      </c>
      <c r="AK1087" s="446" t="str">
        <f>IF('Cálculos '!D1093="","",AVERAGE(C1087:AJ1087))</f>
        <v/>
      </c>
      <c r="AM1087" s="181">
        <f t="shared" si="613"/>
        <v>1085</v>
      </c>
      <c r="AN1087" s="284" t="str">
        <f t="shared" si="614"/>
        <v/>
      </c>
      <c r="AO1087" s="285" t="str">
        <f t="shared" si="615"/>
        <v/>
      </c>
      <c r="AP1087" s="285" t="str">
        <f t="shared" si="616"/>
        <v/>
      </c>
      <c r="AQ1087" s="285" t="str">
        <f t="shared" si="617"/>
        <v/>
      </c>
      <c r="AR1087" s="182" t="str">
        <f t="shared" si="618"/>
        <v/>
      </c>
      <c r="AS1087" s="182" t="str">
        <f t="shared" si="619"/>
        <v/>
      </c>
      <c r="AT1087" s="182" t="str">
        <f t="shared" si="620"/>
        <v/>
      </c>
      <c r="AU1087" s="182" t="str">
        <f t="shared" si="621"/>
        <v/>
      </c>
      <c r="AV1087" s="182" t="str">
        <f t="shared" si="622"/>
        <v/>
      </c>
      <c r="AW1087" s="182" t="str">
        <f t="shared" si="623"/>
        <v/>
      </c>
      <c r="AX1087" s="182" t="str">
        <f t="shared" si="624"/>
        <v/>
      </c>
      <c r="AY1087" s="182" t="str">
        <f t="shared" si="625"/>
        <v/>
      </c>
      <c r="AZ1087" s="182" t="str">
        <f t="shared" si="626"/>
        <v/>
      </c>
      <c r="BA1087" s="182" t="str">
        <f t="shared" si="627"/>
        <v/>
      </c>
      <c r="BB1087" s="182" t="str">
        <f t="shared" si="628"/>
        <v/>
      </c>
      <c r="BC1087" s="182" t="str">
        <f t="shared" si="629"/>
        <v/>
      </c>
      <c r="BD1087" s="182" t="str">
        <f t="shared" si="630"/>
        <v/>
      </c>
      <c r="BE1087" s="182" t="str">
        <f t="shared" si="631"/>
        <v/>
      </c>
      <c r="BF1087" s="182" t="str">
        <f t="shared" si="632"/>
        <v/>
      </c>
      <c r="BG1087" s="182" t="str">
        <f t="shared" si="633"/>
        <v/>
      </c>
      <c r="BH1087" s="182" t="str">
        <f t="shared" si="634"/>
        <v/>
      </c>
      <c r="BI1087" s="182" t="str">
        <f t="shared" si="635"/>
        <v/>
      </c>
      <c r="BJ1087" s="182" t="str">
        <f t="shared" si="636"/>
        <v/>
      </c>
      <c r="BK1087" s="182" t="str">
        <f t="shared" si="637"/>
        <v/>
      </c>
      <c r="BL1087" s="182" t="str">
        <f t="shared" si="638"/>
        <v/>
      </c>
      <c r="BM1087" s="182" t="str">
        <f t="shared" si="639"/>
        <v/>
      </c>
      <c r="BN1087" s="182" t="str">
        <f t="shared" si="640"/>
        <v/>
      </c>
      <c r="BO1087" s="182" t="str">
        <f t="shared" si="641"/>
        <v/>
      </c>
      <c r="BP1087" s="182" t="str">
        <f t="shared" si="642"/>
        <v/>
      </c>
      <c r="BQ1087" s="182" t="str">
        <f t="shared" si="643"/>
        <v/>
      </c>
      <c r="BR1087" s="182" t="str">
        <f t="shared" si="644"/>
        <v/>
      </c>
      <c r="BS1087" s="182" t="str">
        <f t="shared" si="645"/>
        <v/>
      </c>
      <c r="BT1087" s="182" t="str">
        <f t="shared" si="646"/>
        <v/>
      </c>
      <c r="BU1087" s="183" t="str">
        <f t="shared" si="647"/>
        <v/>
      </c>
      <c r="BV1087" s="184" t="str">
        <f>IF('Cálculos '!C1093="","",AVERAGE(AN1087:BU1087))</f>
        <v/>
      </c>
    </row>
    <row r="1088" spans="2:74" ht="17.25" hidden="1" thickBot="1" x14ac:dyDescent="0.35">
      <c r="B1088" s="165">
        <f t="shared" si="39"/>
        <v>1086</v>
      </c>
      <c r="C1088" s="171" t="str">
        <f>IF('Cálculos '!J1094="","",'Cálculos '!J1094)</f>
        <v/>
      </c>
      <c r="D1088" s="172" t="str">
        <f>IF('Cálculos '!K1094="","",'Cálculos '!K1094)</f>
        <v/>
      </c>
      <c r="E1088" s="172" t="str">
        <f>IF('Cálculos '!L1094="","",'Cálculos '!L1094)</f>
        <v/>
      </c>
      <c r="F1088" s="172" t="str">
        <f>IF('Cálculos '!M1094="","",'Cálculos '!M1094)</f>
        <v/>
      </c>
      <c r="G1088" s="172" t="str">
        <f>IF('Cálculos '!N1094="","",'Cálculos '!N1094)</f>
        <v/>
      </c>
      <c r="H1088" s="172" t="str">
        <f>IF('Cálculos '!O1094="","",'Cálculos '!O1094)</f>
        <v/>
      </c>
      <c r="I1088" s="172" t="str">
        <f>IF('Cálculos '!P1094="","",'Cálculos '!P1094)</f>
        <v/>
      </c>
      <c r="J1088" s="172" t="str">
        <f>IF('Cálculos '!Q1094="","",'Cálculos '!Q1094)</f>
        <v/>
      </c>
      <c r="K1088" s="172" t="str">
        <f>IF('Cálculos '!R1094="","",'Cálculos '!R1094)</f>
        <v/>
      </c>
      <c r="L1088" s="172" t="str">
        <f>IF('Cálculos '!S1094="","",'Cálculos '!S1094)</f>
        <v/>
      </c>
      <c r="M1088" s="172" t="str">
        <f>IF('Cálculos '!T1094="","",'Cálculos '!T1094)</f>
        <v/>
      </c>
      <c r="N1088" s="172" t="str">
        <f>IF('Cálculos '!U1094="","",'Cálculos '!U1094)</f>
        <v/>
      </c>
      <c r="O1088" s="172" t="str">
        <f>IF('Cálculos '!V1094="","",'Cálculos '!V1094)</f>
        <v/>
      </c>
      <c r="P1088" s="172" t="str">
        <f>IF('Cálculos '!W1094="","",'Cálculos '!W1094)</f>
        <v/>
      </c>
      <c r="Q1088" s="172" t="str">
        <f>IF('Cálculos '!X1094="","",'Cálculos '!X1094)</f>
        <v/>
      </c>
      <c r="R1088" s="172" t="str">
        <f>IF('Cálculos '!Y1094="","",'Cálculos '!Y1094)</f>
        <v/>
      </c>
      <c r="S1088" s="172" t="str">
        <f>IF('Cálculos '!Z1094="","",'Cálculos '!Z1094)</f>
        <v/>
      </c>
      <c r="T1088" s="172" t="str">
        <f>IF('Cálculos '!AA1094="","",'Cálculos '!AA1094)</f>
        <v/>
      </c>
      <c r="U1088" s="172" t="str">
        <f>IF('Cálculos '!AB1094="","",'Cálculos '!AB1094)</f>
        <v/>
      </c>
      <c r="V1088" s="172" t="str">
        <f>IF('Cálculos '!AC1094="","",'Cálculos '!AC1094)</f>
        <v/>
      </c>
      <c r="W1088" s="172" t="str">
        <f>IF('Cálculos '!AD1094="","",'Cálculos '!AD1094)</f>
        <v/>
      </c>
      <c r="X1088" s="172" t="str">
        <f>IF('Cálculos '!AE1094="","",'Cálculos '!AE1094)</f>
        <v/>
      </c>
      <c r="Y1088" s="172" t="str">
        <f>IF('Cálculos '!AF1094="","",'Cálculos '!AF1094)</f>
        <v/>
      </c>
      <c r="Z1088" s="172" t="str">
        <f>IF('Cálculos '!AG1094="","",'Cálculos '!AG1094)</f>
        <v/>
      </c>
      <c r="AA1088" s="172" t="str">
        <f>IF('Cálculos '!AH1094="","",'Cálculos '!AH1094)</f>
        <v/>
      </c>
      <c r="AB1088" s="172" t="str">
        <f>IF('Cálculos '!AI1094="","",'Cálculos '!AI1094)</f>
        <v/>
      </c>
      <c r="AC1088" s="172" t="str">
        <f>IF('Cálculos '!AJ1094="","",'Cálculos '!AJ1094)</f>
        <v/>
      </c>
      <c r="AD1088" s="172" t="str">
        <f>IF('Cálculos '!AK1094="","",'Cálculos '!AK1094)</f>
        <v/>
      </c>
      <c r="AE1088" s="172" t="str">
        <f>IF('Cálculos '!AL1094="","",'Cálculos '!AL1094)</f>
        <v/>
      </c>
      <c r="AF1088" s="172" t="str">
        <f>IF('Cálculos '!AM1094="","",'Cálculos '!AM1094)</f>
        <v/>
      </c>
      <c r="AG1088" s="172" t="str">
        <f>IF('Cálculos '!AN1094="","",'Cálculos '!AN1094)</f>
        <v/>
      </c>
      <c r="AH1088" s="172" t="str">
        <f>IF('Cálculos '!AO1094="","",'Cálculos '!AO1094)</f>
        <v/>
      </c>
      <c r="AI1088" s="172" t="str">
        <f>IF('Cálculos '!AP1094="","",'Cálculos '!AP1094)</f>
        <v/>
      </c>
      <c r="AJ1088" s="443" t="str">
        <f>IF('Cálculos '!AQ1094="","",'Cálculos '!AQ1094)</f>
        <v/>
      </c>
      <c r="AK1088" s="446" t="str">
        <f>IF('Cálculos '!D1094="","",AVERAGE(C1088:AJ1088))</f>
        <v/>
      </c>
      <c r="AM1088" s="181">
        <f t="shared" si="613"/>
        <v>1086</v>
      </c>
      <c r="AN1088" s="284" t="str">
        <f t="shared" si="614"/>
        <v/>
      </c>
      <c r="AO1088" s="285" t="str">
        <f t="shared" si="615"/>
        <v/>
      </c>
      <c r="AP1088" s="285" t="str">
        <f t="shared" si="616"/>
        <v/>
      </c>
      <c r="AQ1088" s="285" t="str">
        <f t="shared" si="617"/>
        <v/>
      </c>
      <c r="AR1088" s="182" t="str">
        <f t="shared" si="618"/>
        <v/>
      </c>
      <c r="AS1088" s="182" t="str">
        <f t="shared" si="619"/>
        <v/>
      </c>
      <c r="AT1088" s="182" t="str">
        <f t="shared" si="620"/>
        <v/>
      </c>
      <c r="AU1088" s="182" t="str">
        <f t="shared" si="621"/>
        <v/>
      </c>
      <c r="AV1088" s="182" t="str">
        <f t="shared" si="622"/>
        <v/>
      </c>
      <c r="AW1088" s="182" t="str">
        <f t="shared" si="623"/>
        <v/>
      </c>
      <c r="AX1088" s="182" t="str">
        <f t="shared" si="624"/>
        <v/>
      </c>
      <c r="AY1088" s="182" t="str">
        <f t="shared" si="625"/>
        <v/>
      </c>
      <c r="AZ1088" s="182" t="str">
        <f t="shared" si="626"/>
        <v/>
      </c>
      <c r="BA1088" s="182" t="str">
        <f t="shared" si="627"/>
        <v/>
      </c>
      <c r="BB1088" s="182" t="str">
        <f t="shared" si="628"/>
        <v/>
      </c>
      <c r="BC1088" s="182" t="str">
        <f t="shared" si="629"/>
        <v/>
      </c>
      <c r="BD1088" s="182" t="str">
        <f t="shared" si="630"/>
        <v/>
      </c>
      <c r="BE1088" s="182" t="str">
        <f t="shared" si="631"/>
        <v/>
      </c>
      <c r="BF1088" s="182" t="str">
        <f t="shared" si="632"/>
        <v/>
      </c>
      <c r="BG1088" s="182" t="str">
        <f t="shared" si="633"/>
        <v/>
      </c>
      <c r="BH1088" s="182" t="str">
        <f t="shared" si="634"/>
        <v/>
      </c>
      <c r="BI1088" s="182" t="str">
        <f t="shared" si="635"/>
        <v/>
      </c>
      <c r="BJ1088" s="182" t="str">
        <f t="shared" si="636"/>
        <v/>
      </c>
      <c r="BK1088" s="182" t="str">
        <f t="shared" si="637"/>
        <v/>
      </c>
      <c r="BL1088" s="182" t="str">
        <f t="shared" si="638"/>
        <v/>
      </c>
      <c r="BM1088" s="182" t="str">
        <f t="shared" si="639"/>
        <v/>
      </c>
      <c r="BN1088" s="182" t="str">
        <f t="shared" si="640"/>
        <v/>
      </c>
      <c r="BO1088" s="182" t="str">
        <f t="shared" si="641"/>
        <v/>
      </c>
      <c r="BP1088" s="182" t="str">
        <f t="shared" si="642"/>
        <v/>
      </c>
      <c r="BQ1088" s="182" t="str">
        <f t="shared" si="643"/>
        <v/>
      </c>
      <c r="BR1088" s="182" t="str">
        <f t="shared" si="644"/>
        <v/>
      </c>
      <c r="BS1088" s="182" t="str">
        <f t="shared" si="645"/>
        <v/>
      </c>
      <c r="BT1088" s="182" t="str">
        <f t="shared" si="646"/>
        <v/>
      </c>
      <c r="BU1088" s="183" t="str">
        <f t="shared" si="647"/>
        <v/>
      </c>
      <c r="BV1088" s="184" t="str">
        <f>IF('Cálculos '!C1094="","",AVERAGE(AN1088:BU1088))</f>
        <v/>
      </c>
    </row>
    <row r="1089" spans="2:74" ht="17.25" hidden="1" thickBot="1" x14ac:dyDescent="0.35">
      <c r="B1089" s="165">
        <f t="shared" si="39"/>
        <v>1087</v>
      </c>
      <c r="C1089" s="171" t="str">
        <f>IF('Cálculos '!J1095="","",'Cálculos '!J1095)</f>
        <v/>
      </c>
      <c r="D1089" s="172" t="str">
        <f>IF('Cálculos '!K1095="","",'Cálculos '!K1095)</f>
        <v/>
      </c>
      <c r="E1089" s="172" t="str">
        <f>IF('Cálculos '!L1095="","",'Cálculos '!L1095)</f>
        <v/>
      </c>
      <c r="F1089" s="172" t="str">
        <f>IF('Cálculos '!M1095="","",'Cálculos '!M1095)</f>
        <v/>
      </c>
      <c r="G1089" s="172" t="str">
        <f>IF('Cálculos '!N1095="","",'Cálculos '!N1095)</f>
        <v/>
      </c>
      <c r="H1089" s="172" t="str">
        <f>IF('Cálculos '!O1095="","",'Cálculos '!O1095)</f>
        <v/>
      </c>
      <c r="I1089" s="172" t="str">
        <f>IF('Cálculos '!P1095="","",'Cálculos '!P1095)</f>
        <v/>
      </c>
      <c r="J1089" s="172" t="str">
        <f>IF('Cálculos '!Q1095="","",'Cálculos '!Q1095)</f>
        <v/>
      </c>
      <c r="K1089" s="172" t="str">
        <f>IF('Cálculos '!R1095="","",'Cálculos '!R1095)</f>
        <v/>
      </c>
      <c r="L1089" s="172" t="str">
        <f>IF('Cálculos '!S1095="","",'Cálculos '!S1095)</f>
        <v/>
      </c>
      <c r="M1089" s="172" t="str">
        <f>IF('Cálculos '!T1095="","",'Cálculos '!T1095)</f>
        <v/>
      </c>
      <c r="N1089" s="172" t="str">
        <f>IF('Cálculos '!U1095="","",'Cálculos '!U1095)</f>
        <v/>
      </c>
      <c r="O1089" s="172" t="str">
        <f>IF('Cálculos '!V1095="","",'Cálculos '!V1095)</f>
        <v/>
      </c>
      <c r="P1089" s="172" t="str">
        <f>IF('Cálculos '!W1095="","",'Cálculos '!W1095)</f>
        <v/>
      </c>
      <c r="Q1089" s="172" t="str">
        <f>IF('Cálculos '!X1095="","",'Cálculos '!X1095)</f>
        <v/>
      </c>
      <c r="R1089" s="172" t="str">
        <f>IF('Cálculos '!Y1095="","",'Cálculos '!Y1095)</f>
        <v/>
      </c>
      <c r="S1089" s="172" t="str">
        <f>IF('Cálculos '!Z1095="","",'Cálculos '!Z1095)</f>
        <v/>
      </c>
      <c r="T1089" s="172" t="str">
        <f>IF('Cálculos '!AA1095="","",'Cálculos '!AA1095)</f>
        <v/>
      </c>
      <c r="U1089" s="172" t="str">
        <f>IF('Cálculos '!AB1095="","",'Cálculos '!AB1095)</f>
        <v/>
      </c>
      <c r="V1089" s="172" t="str">
        <f>IF('Cálculos '!AC1095="","",'Cálculos '!AC1095)</f>
        <v/>
      </c>
      <c r="W1089" s="172" t="str">
        <f>IF('Cálculos '!AD1095="","",'Cálculos '!AD1095)</f>
        <v/>
      </c>
      <c r="X1089" s="172" t="str">
        <f>IF('Cálculos '!AE1095="","",'Cálculos '!AE1095)</f>
        <v/>
      </c>
      <c r="Y1089" s="172" t="str">
        <f>IF('Cálculos '!AF1095="","",'Cálculos '!AF1095)</f>
        <v/>
      </c>
      <c r="Z1089" s="172" t="str">
        <f>IF('Cálculos '!AG1095="","",'Cálculos '!AG1095)</f>
        <v/>
      </c>
      <c r="AA1089" s="172" t="str">
        <f>IF('Cálculos '!AH1095="","",'Cálculos '!AH1095)</f>
        <v/>
      </c>
      <c r="AB1089" s="172" t="str">
        <f>IF('Cálculos '!AI1095="","",'Cálculos '!AI1095)</f>
        <v/>
      </c>
      <c r="AC1089" s="172" t="str">
        <f>IF('Cálculos '!AJ1095="","",'Cálculos '!AJ1095)</f>
        <v/>
      </c>
      <c r="AD1089" s="172" t="str">
        <f>IF('Cálculos '!AK1095="","",'Cálculos '!AK1095)</f>
        <v/>
      </c>
      <c r="AE1089" s="172" t="str">
        <f>IF('Cálculos '!AL1095="","",'Cálculos '!AL1095)</f>
        <v/>
      </c>
      <c r="AF1089" s="172" t="str">
        <f>IF('Cálculos '!AM1095="","",'Cálculos '!AM1095)</f>
        <v/>
      </c>
      <c r="AG1089" s="172" t="str">
        <f>IF('Cálculos '!AN1095="","",'Cálculos '!AN1095)</f>
        <v/>
      </c>
      <c r="AH1089" s="172" t="str">
        <f>IF('Cálculos '!AO1095="","",'Cálculos '!AO1095)</f>
        <v/>
      </c>
      <c r="AI1089" s="172" t="str">
        <f>IF('Cálculos '!AP1095="","",'Cálculos '!AP1095)</f>
        <v/>
      </c>
      <c r="AJ1089" s="443" t="str">
        <f>IF('Cálculos '!AQ1095="","",'Cálculos '!AQ1095)</f>
        <v/>
      </c>
      <c r="AK1089" s="446" t="str">
        <f>IF('Cálculos '!D1095="","",AVERAGE(C1089:AJ1089))</f>
        <v/>
      </c>
      <c r="AM1089" s="181">
        <f t="shared" si="613"/>
        <v>1087</v>
      </c>
      <c r="AN1089" s="284" t="str">
        <f t="shared" si="614"/>
        <v/>
      </c>
      <c r="AO1089" s="285" t="str">
        <f t="shared" si="615"/>
        <v/>
      </c>
      <c r="AP1089" s="285" t="str">
        <f t="shared" si="616"/>
        <v/>
      </c>
      <c r="AQ1089" s="285" t="str">
        <f t="shared" si="617"/>
        <v/>
      </c>
      <c r="AR1089" s="182" t="str">
        <f t="shared" si="618"/>
        <v/>
      </c>
      <c r="AS1089" s="182" t="str">
        <f t="shared" si="619"/>
        <v/>
      </c>
      <c r="AT1089" s="182" t="str">
        <f t="shared" si="620"/>
        <v/>
      </c>
      <c r="AU1089" s="182" t="str">
        <f t="shared" si="621"/>
        <v/>
      </c>
      <c r="AV1089" s="182" t="str">
        <f t="shared" si="622"/>
        <v/>
      </c>
      <c r="AW1089" s="182" t="str">
        <f t="shared" si="623"/>
        <v/>
      </c>
      <c r="AX1089" s="182" t="str">
        <f t="shared" si="624"/>
        <v/>
      </c>
      <c r="AY1089" s="182" t="str">
        <f t="shared" si="625"/>
        <v/>
      </c>
      <c r="AZ1089" s="182" t="str">
        <f t="shared" si="626"/>
        <v/>
      </c>
      <c r="BA1089" s="182" t="str">
        <f t="shared" si="627"/>
        <v/>
      </c>
      <c r="BB1089" s="182" t="str">
        <f t="shared" si="628"/>
        <v/>
      </c>
      <c r="BC1089" s="182" t="str">
        <f t="shared" si="629"/>
        <v/>
      </c>
      <c r="BD1089" s="182" t="str">
        <f t="shared" si="630"/>
        <v/>
      </c>
      <c r="BE1089" s="182" t="str">
        <f t="shared" si="631"/>
        <v/>
      </c>
      <c r="BF1089" s="182" t="str">
        <f t="shared" si="632"/>
        <v/>
      </c>
      <c r="BG1089" s="182" t="str">
        <f t="shared" si="633"/>
        <v/>
      </c>
      <c r="BH1089" s="182" t="str">
        <f t="shared" si="634"/>
        <v/>
      </c>
      <c r="BI1089" s="182" t="str">
        <f t="shared" si="635"/>
        <v/>
      </c>
      <c r="BJ1089" s="182" t="str">
        <f t="shared" si="636"/>
        <v/>
      </c>
      <c r="BK1089" s="182" t="str">
        <f t="shared" si="637"/>
        <v/>
      </c>
      <c r="BL1089" s="182" t="str">
        <f t="shared" si="638"/>
        <v/>
      </c>
      <c r="BM1089" s="182" t="str">
        <f t="shared" si="639"/>
        <v/>
      </c>
      <c r="BN1089" s="182" t="str">
        <f t="shared" si="640"/>
        <v/>
      </c>
      <c r="BO1089" s="182" t="str">
        <f t="shared" si="641"/>
        <v/>
      </c>
      <c r="BP1089" s="182" t="str">
        <f t="shared" si="642"/>
        <v/>
      </c>
      <c r="BQ1089" s="182" t="str">
        <f t="shared" si="643"/>
        <v/>
      </c>
      <c r="BR1089" s="182" t="str">
        <f t="shared" si="644"/>
        <v/>
      </c>
      <c r="BS1089" s="182" t="str">
        <f t="shared" si="645"/>
        <v/>
      </c>
      <c r="BT1089" s="182" t="str">
        <f t="shared" si="646"/>
        <v/>
      </c>
      <c r="BU1089" s="183" t="str">
        <f t="shared" si="647"/>
        <v/>
      </c>
      <c r="BV1089" s="184" t="str">
        <f>IF('Cálculos '!C1095="","",AVERAGE(AN1089:BU1089))</f>
        <v/>
      </c>
    </row>
    <row r="1090" spans="2:74" ht="17.25" hidden="1" thickBot="1" x14ac:dyDescent="0.35">
      <c r="B1090" s="165">
        <f t="shared" si="39"/>
        <v>1088</v>
      </c>
      <c r="C1090" s="171" t="str">
        <f>IF('Cálculos '!J1096="","",'Cálculos '!J1096)</f>
        <v/>
      </c>
      <c r="D1090" s="172" t="str">
        <f>IF('Cálculos '!K1096="","",'Cálculos '!K1096)</f>
        <v/>
      </c>
      <c r="E1090" s="172" t="str">
        <f>IF('Cálculos '!L1096="","",'Cálculos '!L1096)</f>
        <v/>
      </c>
      <c r="F1090" s="172" t="str">
        <f>IF('Cálculos '!M1096="","",'Cálculos '!M1096)</f>
        <v/>
      </c>
      <c r="G1090" s="172" t="str">
        <f>IF('Cálculos '!N1096="","",'Cálculos '!N1096)</f>
        <v/>
      </c>
      <c r="H1090" s="172" t="str">
        <f>IF('Cálculos '!O1096="","",'Cálculos '!O1096)</f>
        <v/>
      </c>
      <c r="I1090" s="172" t="str">
        <f>IF('Cálculos '!P1096="","",'Cálculos '!P1096)</f>
        <v/>
      </c>
      <c r="J1090" s="172" t="str">
        <f>IF('Cálculos '!Q1096="","",'Cálculos '!Q1096)</f>
        <v/>
      </c>
      <c r="K1090" s="172" t="str">
        <f>IF('Cálculos '!R1096="","",'Cálculos '!R1096)</f>
        <v/>
      </c>
      <c r="L1090" s="172" t="str">
        <f>IF('Cálculos '!S1096="","",'Cálculos '!S1096)</f>
        <v/>
      </c>
      <c r="M1090" s="172" t="str">
        <f>IF('Cálculos '!T1096="","",'Cálculos '!T1096)</f>
        <v/>
      </c>
      <c r="N1090" s="172" t="str">
        <f>IF('Cálculos '!U1096="","",'Cálculos '!U1096)</f>
        <v/>
      </c>
      <c r="O1090" s="172" t="str">
        <f>IF('Cálculos '!V1096="","",'Cálculos '!V1096)</f>
        <v/>
      </c>
      <c r="P1090" s="172" t="str">
        <f>IF('Cálculos '!W1096="","",'Cálculos '!W1096)</f>
        <v/>
      </c>
      <c r="Q1090" s="172" t="str">
        <f>IF('Cálculos '!X1096="","",'Cálculos '!X1096)</f>
        <v/>
      </c>
      <c r="R1090" s="172" t="str">
        <f>IF('Cálculos '!Y1096="","",'Cálculos '!Y1096)</f>
        <v/>
      </c>
      <c r="S1090" s="172" t="str">
        <f>IF('Cálculos '!Z1096="","",'Cálculos '!Z1096)</f>
        <v/>
      </c>
      <c r="T1090" s="172" t="str">
        <f>IF('Cálculos '!AA1096="","",'Cálculos '!AA1096)</f>
        <v/>
      </c>
      <c r="U1090" s="172" t="str">
        <f>IF('Cálculos '!AB1096="","",'Cálculos '!AB1096)</f>
        <v/>
      </c>
      <c r="V1090" s="172" t="str">
        <f>IF('Cálculos '!AC1096="","",'Cálculos '!AC1096)</f>
        <v/>
      </c>
      <c r="W1090" s="172" t="str">
        <f>IF('Cálculos '!AD1096="","",'Cálculos '!AD1096)</f>
        <v/>
      </c>
      <c r="X1090" s="172" t="str">
        <f>IF('Cálculos '!AE1096="","",'Cálculos '!AE1096)</f>
        <v/>
      </c>
      <c r="Y1090" s="172" t="str">
        <f>IF('Cálculos '!AF1096="","",'Cálculos '!AF1096)</f>
        <v/>
      </c>
      <c r="Z1090" s="172" t="str">
        <f>IF('Cálculos '!AG1096="","",'Cálculos '!AG1096)</f>
        <v/>
      </c>
      <c r="AA1090" s="172" t="str">
        <f>IF('Cálculos '!AH1096="","",'Cálculos '!AH1096)</f>
        <v/>
      </c>
      <c r="AB1090" s="172" t="str">
        <f>IF('Cálculos '!AI1096="","",'Cálculos '!AI1096)</f>
        <v/>
      </c>
      <c r="AC1090" s="172" t="str">
        <f>IF('Cálculos '!AJ1096="","",'Cálculos '!AJ1096)</f>
        <v/>
      </c>
      <c r="AD1090" s="172" t="str">
        <f>IF('Cálculos '!AK1096="","",'Cálculos '!AK1096)</f>
        <v/>
      </c>
      <c r="AE1090" s="172" t="str">
        <f>IF('Cálculos '!AL1096="","",'Cálculos '!AL1096)</f>
        <v/>
      </c>
      <c r="AF1090" s="172" t="str">
        <f>IF('Cálculos '!AM1096="","",'Cálculos '!AM1096)</f>
        <v/>
      </c>
      <c r="AG1090" s="172" t="str">
        <f>IF('Cálculos '!AN1096="","",'Cálculos '!AN1096)</f>
        <v/>
      </c>
      <c r="AH1090" s="172" t="str">
        <f>IF('Cálculos '!AO1096="","",'Cálculos '!AO1096)</f>
        <v/>
      </c>
      <c r="AI1090" s="172" t="str">
        <f>IF('Cálculos '!AP1096="","",'Cálculos '!AP1096)</f>
        <v/>
      </c>
      <c r="AJ1090" s="443" t="str">
        <f>IF('Cálculos '!AQ1096="","",'Cálculos '!AQ1096)</f>
        <v/>
      </c>
      <c r="AK1090" s="446" t="str">
        <f>IF('Cálculos '!D1096="","",AVERAGE(C1090:AJ1090))</f>
        <v/>
      </c>
      <c r="AM1090" s="181">
        <f t="shared" si="613"/>
        <v>1088</v>
      </c>
      <c r="AN1090" s="284" t="str">
        <f t="shared" si="614"/>
        <v/>
      </c>
      <c r="AO1090" s="285" t="str">
        <f t="shared" si="615"/>
        <v/>
      </c>
      <c r="AP1090" s="285" t="str">
        <f t="shared" si="616"/>
        <v/>
      </c>
      <c r="AQ1090" s="285" t="str">
        <f t="shared" si="617"/>
        <v/>
      </c>
      <c r="AR1090" s="182" t="str">
        <f t="shared" si="618"/>
        <v/>
      </c>
      <c r="AS1090" s="182" t="str">
        <f t="shared" si="619"/>
        <v/>
      </c>
      <c r="AT1090" s="182" t="str">
        <f t="shared" si="620"/>
        <v/>
      </c>
      <c r="AU1090" s="182" t="str">
        <f t="shared" si="621"/>
        <v/>
      </c>
      <c r="AV1090" s="182" t="str">
        <f t="shared" si="622"/>
        <v/>
      </c>
      <c r="AW1090" s="182" t="str">
        <f t="shared" si="623"/>
        <v/>
      </c>
      <c r="AX1090" s="182" t="str">
        <f t="shared" si="624"/>
        <v/>
      </c>
      <c r="AY1090" s="182" t="str">
        <f t="shared" si="625"/>
        <v/>
      </c>
      <c r="AZ1090" s="182" t="str">
        <f t="shared" si="626"/>
        <v/>
      </c>
      <c r="BA1090" s="182" t="str">
        <f t="shared" si="627"/>
        <v/>
      </c>
      <c r="BB1090" s="182" t="str">
        <f t="shared" si="628"/>
        <v/>
      </c>
      <c r="BC1090" s="182" t="str">
        <f t="shared" si="629"/>
        <v/>
      </c>
      <c r="BD1090" s="182" t="str">
        <f t="shared" si="630"/>
        <v/>
      </c>
      <c r="BE1090" s="182" t="str">
        <f t="shared" si="631"/>
        <v/>
      </c>
      <c r="BF1090" s="182" t="str">
        <f t="shared" si="632"/>
        <v/>
      </c>
      <c r="BG1090" s="182" t="str">
        <f t="shared" si="633"/>
        <v/>
      </c>
      <c r="BH1090" s="182" t="str">
        <f t="shared" si="634"/>
        <v/>
      </c>
      <c r="BI1090" s="182" t="str">
        <f t="shared" si="635"/>
        <v/>
      </c>
      <c r="BJ1090" s="182" t="str">
        <f t="shared" si="636"/>
        <v/>
      </c>
      <c r="BK1090" s="182" t="str">
        <f t="shared" si="637"/>
        <v/>
      </c>
      <c r="BL1090" s="182" t="str">
        <f t="shared" si="638"/>
        <v/>
      </c>
      <c r="BM1090" s="182" t="str">
        <f t="shared" si="639"/>
        <v/>
      </c>
      <c r="BN1090" s="182" t="str">
        <f t="shared" si="640"/>
        <v/>
      </c>
      <c r="BO1090" s="182" t="str">
        <f t="shared" si="641"/>
        <v/>
      </c>
      <c r="BP1090" s="182" t="str">
        <f t="shared" si="642"/>
        <v/>
      </c>
      <c r="BQ1090" s="182" t="str">
        <f t="shared" si="643"/>
        <v/>
      </c>
      <c r="BR1090" s="182" t="str">
        <f t="shared" si="644"/>
        <v/>
      </c>
      <c r="BS1090" s="182" t="str">
        <f t="shared" si="645"/>
        <v/>
      </c>
      <c r="BT1090" s="182" t="str">
        <f t="shared" si="646"/>
        <v/>
      </c>
      <c r="BU1090" s="183" t="str">
        <f t="shared" si="647"/>
        <v/>
      </c>
      <c r="BV1090" s="184" t="str">
        <f>IF('Cálculos '!C1096="","",AVERAGE(AN1090:BU1090))</f>
        <v/>
      </c>
    </row>
    <row r="1091" spans="2:74" ht="17.25" hidden="1" thickBot="1" x14ac:dyDescent="0.35">
      <c r="B1091" s="165">
        <f t="shared" si="39"/>
        <v>1089</v>
      </c>
      <c r="C1091" s="171" t="str">
        <f>IF('Cálculos '!J1097="","",'Cálculos '!J1097)</f>
        <v/>
      </c>
      <c r="D1091" s="172" t="str">
        <f>IF('Cálculos '!K1097="","",'Cálculos '!K1097)</f>
        <v/>
      </c>
      <c r="E1091" s="172" t="str">
        <f>IF('Cálculos '!L1097="","",'Cálculos '!L1097)</f>
        <v/>
      </c>
      <c r="F1091" s="172" t="str">
        <f>IF('Cálculos '!M1097="","",'Cálculos '!M1097)</f>
        <v/>
      </c>
      <c r="G1091" s="172" t="str">
        <f>IF('Cálculos '!N1097="","",'Cálculos '!N1097)</f>
        <v/>
      </c>
      <c r="H1091" s="172" t="str">
        <f>IF('Cálculos '!O1097="","",'Cálculos '!O1097)</f>
        <v/>
      </c>
      <c r="I1091" s="172" t="str">
        <f>IF('Cálculos '!P1097="","",'Cálculos '!P1097)</f>
        <v/>
      </c>
      <c r="J1091" s="172" t="str">
        <f>IF('Cálculos '!Q1097="","",'Cálculos '!Q1097)</f>
        <v/>
      </c>
      <c r="K1091" s="172" t="str">
        <f>IF('Cálculos '!R1097="","",'Cálculos '!R1097)</f>
        <v/>
      </c>
      <c r="L1091" s="172" t="str">
        <f>IF('Cálculos '!S1097="","",'Cálculos '!S1097)</f>
        <v/>
      </c>
      <c r="M1091" s="172" t="str">
        <f>IF('Cálculos '!T1097="","",'Cálculos '!T1097)</f>
        <v/>
      </c>
      <c r="N1091" s="172" t="str">
        <f>IF('Cálculos '!U1097="","",'Cálculos '!U1097)</f>
        <v/>
      </c>
      <c r="O1091" s="172" t="str">
        <f>IF('Cálculos '!V1097="","",'Cálculos '!V1097)</f>
        <v/>
      </c>
      <c r="P1091" s="172" t="str">
        <f>IF('Cálculos '!W1097="","",'Cálculos '!W1097)</f>
        <v/>
      </c>
      <c r="Q1091" s="172" t="str">
        <f>IF('Cálculos '!X1097="","",'Cálculos '!X1097)</f>
        <v/>
      </c>
      <c r="R1091" s="172" t="str">
        <f>IF('Cálculos '!Y1097="","",'Cálculos '!Y1097)</f>
        <v/>
      </c>
      <c r="S1091" s="172" t="str">
        <f>IF('Cálculos '!Z1097="","",'Cálculos '!Z1097)</f>
        <v/>
      </c>
      <c r="T1091" s="172" t="str">
        <f>IF('Cálculos '!AA1097="","",'Cálculos '!AA1097)</f>
        <v/>
      </c>
      <c r="U1091" s="172" t="str">
        <f>IF('Cálculos '!AB1097="","",'Cálculos '!AB1097)</f>
        <v/>
      </c>
      <c r="V1091" s="172" t="str">
        <f>IF('Cálculos '!AC1097="","",'Cálculos '!AC1097)</f>
        <v/>
      </c>
      <c r="W1091" s="172" t="str">
        <f>IF('Cálculos '!AD1097="","",'Cálculos '!AD1097)</f>
        <v/>
      </c>
      <c r="X1091" s="172" t="str">
        <f>IF('Cálculos '!AE1097="","",'Cálculos '!AE1097)</f>
        <v/>
      </c>
      <c r="Y1091" s="172" t="str">
        <f>IF('Cálculos '!AF1097="","",'Cálculos '!AF1097)</f>
        <v/>
      </c>
      <c r="Z1091" s="172" t="str">
        <f>IF('Cálculos '!AG1097="","",'Cálculos '!AG1097)</f>
        <v/>
      </c>
      <c r="AA1091" s="172" t="str">
        <f>IF('Cálculos '!AH1097="","",'Cálculos '!AH1097)</f>
        <v/>
      </c>
      <c r="AB1091" s="172" t="str">
        <f>IF('Cálculos '!AI1097="","",'Cálculos '!AI1097)</f>
        <v/>
      </c>
      <c r="AC1091" s="172" t="str">
        <f>IF('Cálculos '!AJ1097="","",'Cálculos '!AJ1097)</f>
        <v/>
      </c>
      <c r="AD1091" s="172" t="str">
        <f>IF('Cálculos '!AK1097="","",'Cálculos '!AK1097)</f>
        <v/>
      </c>
      <c r="AE1091" s="172" t="str">
        <f>IF('Cálculos '!AL1097="","",'Cálculos '!AL1097)</f>
        <v/>
      </c>
      <c r="AF1091" s="172" t="str">
        <f>IF('Cálculos '!AM1097="","",'Cálculos '!AM1097)</f>
        <v/>
      </c>
      <c r="AG1091" s="172" t="str">
        <f>IF('Cálculos '!AN1097="","",'Cálculos '!AN1097)</f>
        <v/>
      </c>
      <c r="AH1091" s="172" t="str">
        <f>IF('Cálculos '!AO1097="","",'Cálculos '!AO1097)</f>
        <v/>
      </c>
      <c r="AI1091" s="172" t="str">
        <f>IF('Cálculos '!AP1097="","",'Cálculos '!AP1097)</f>
        <v/>
      </c>
      <c r="AJ1091" s="443" t="str">
        <f>IF('Cálculos '!AQ1097="","",'Cálculos '!AQ1097)</f>
        <v/>
      </c>
      <c r="AK1091" s="446" t="str">
        <f>IF('Cálculos '!D1097="","",AVERAGE(C1091:AJ1091))</f>
        <v/>
      </c>
      <c r="AM1091" s="181">
        <f t="shared" si="613"/>
        <v>1089</v>
      </c>
      <c r="AN1091" s="284" t="str">
        <f t="shared" si="614"/>
        <v/>
      </c>
      <c r="AO1091" s="285" t="str">
        <f t="shared" si="615"/>
        <v/>
      </c>
      <c r="AP1091" s="285" t="str">
        <f t="shared" si="616"/>
        <v/>
      </c>
      <c r="AQ1091" s="285" t="str">
        <f t="shared" si="617"/>
        <v/>
      </c>
      <c r="AR1091" s="182" t="str">
        <f t="shared" si="618"/>
        <v/>
      </c>
      <c r="AS1091" s="182" t="str">
        <f t="shared" si="619"/>
        <v/>
      </c>
      <c r="AT1091" s="182" t="str">
        <f t="shared" si="620"/>
        <v/>
      </c>
      <c r="AU1091" s="182" t="str">
        <f t="shared" si="621"/>
        <v/>
      </c>
      <c r="AV1091" s="182" t="str">
        <f t="shared" si="622"/>
        <v/>
      </c>
      <c r="AW1091" s="182" t="str">
        <f t="shared" si="623"/>
        <v/>
      </c>
      <c r="AX1091" s="182" t="str">
        <f t="shared" si="624"/>
        <v/>
      </c>
      <c r="AY1091" s="182" t="str">
        <f t="shared" si="625"/>
        <v/>
      </c>
      <c r="AZ1091" s="182" t="str">
        <f t="shared" si="626"/>
        <v/>
      </c>
      <c r="BA1091" s="182" t="str">
        <f t="shared" si="627"/>
        <v/>
      </c>
      <c r="BB1091" s="182" t="str">
        <f t="shared" si="628"/>
        <v/>
      </c>
      <c r="BC1091" s="182" t="str">
        <f t="shared" si="629"/>
        <v/>
      </c>
      <c r="BD1091" s="182" t="str">
        <f t="shared" si="630"/>
        <v/>
      </c>
      <c r="BE1091" s="182" t="str">
        <f t="shared" si="631"/>
        <v/>
      </c>
      <c r="BF1091" s="182" t="str">
        <f t="shared" si="632"/>
        <v/>
      </c>
      <c r="BG1091" s="182" t="str">
        <f t="shared" si="633"/>
        <v/>
      </c>
      <c r="BH1091" s="182" t="str">
        <f t="shared" si="634"/>
        <v/>
      </c>
      <c r="BI1091" s="182" t="str">
        <f t="shared" si="635"/>
        <v/>
      </c>
      <c r="BJ1091" s="182" t="str">
        <f t="shared" si="636"/>
        <v/>
      </c>
      <c r="BK1091" s="182" t="str">
        <f t="shared" si="637"/>
        <v/>
      </c>
      <c r="BL1091" s="182" t="str">
        <f t="shared" si="638"/>
        <v/>
      </c>
      <c r="BM1091" s="182" t="str">
        <f t="shared" si="639"/>
        <v/>
      </c>
      <c r="BN1091" s="182" t="str">
        <f t="shared" si="640"/>
        <v/>
      </c>
      <c r="BO1091" s="182" t="str">
        <f t="shared" si="641"/>
        <v/>
      </c>
      <c r="BP1091" s="182" t="str">
        <f t="shared" si="642"/>
        <v/>
      </c>
      <c r="BQ1091" s="182" t="str">
        <f t="shared" si="643"/>
        <v/>
      </c>
      <c r="BR1091" s="182" t="str">
        <f t="shared" si="644"/>
        <v/>
      </c>
      <c r="BS1091" s="182" t="str">
        <f t="shared" si="645"/>
        <v/>
      </c>
      <c r="BT1091" s="182" t="str">
        <f t="shared" si="646"/>
        <v/>
      </c>
      <c r="BU1091" s="183" t="str">
        <f t="shared" si="647"/>
        <v/>
      </c>
      <c r="BV1091" s="184" t="str">
        <f>IF('Cálculos '!C1097="","",AVERAGE(AN1091:BU1091))</f>
        <v/>
      </c>
    </row>
    <row r="1092" spans="2:74" ht="17.25" hidden="1" thickBot="1" x14ac:dyDescent="0.35">
      <c r="B1092" s="165">
        <f t="shared" si="39"/>
        <v>1090</v>
      </c>
      <c r="C1092" s="171" t="str">
        <f>IF('Cálculos '!J1098="","",'Cálculos '!J1098)</f>
        <v/>
      </c>
      <c r="D1092" s="172" t="str">
        <f>IF('Cálculos '!K1098="","",'Cálculos '!K1098)</f>
        <v/>
      </c>
      <c r="E1092" s="172" t="str">
        <f>IF('Cálculos '!L1098="","",'Cálculos '!L1098)</f>
        <v/>
      </c>
      <c r="F1092" s="172" t="str">
        <f>IF('Cálculos '!M1098="","",'Cálculos '!M1098)</f>
        <v/>
      </c>
      <c r="G1092" s="172" t="str">
        <f>IF('Cálculos '!N1098="","",'Cálculos '!N1098)</f>
        <v/>
      </c>
      <c r="H1092" s="172" t="str">
        <f>IF('Cálculos '!O1098="","",'Cálculos '!O1098)</f>
        <v/>
      </c>
      <c r="I1092" s="172" t="str">
        <f>IF('Cálculos '!P1098="","",'Cálculos '!P1098)</f>
        <v/>
      </c>
      <c r="J1092" s="172" t="str">
        <f>IF('Cálculos '!Q1098="","",'Cálculos '!Q1098)</f>
        <v/>
      </c>
      <c r="K1092" s="172" t="str">
        <f>IF('Cálculos '!R1098="","",'Cálculos '!R1098)</f>
        <v/>
      </c>
      <c r="L1092" s="172" t="str">
        <f>IF('Cálculos '!S1098="","",'Cálculos '!S1098)</f>
        <v/>
      </c>
      <c r="M1092" s="172" t="str">
        <f>IF('Cálculos '!T1098="","",'Cálculos '!T1098)</f>
        <v/>
      </c>
      <c r="N1092" s="172" t="str">
        <f>IF('Cálculos '!U1098="","",'Cálculos '!U1098)</f>
        <v/>
      </c>
      <c r="O1092" s="172" t="str">
        <f>IF('Cálculos '!V1098="","",'Cálculos '!V1098)</f>
        <v/>
      </c>
      <c r="P1092" s="172" t="str">
        <f>IF('Cálculos '!W1098="","",'Cálculos '!W1098)</f>
        <v/>
      </c>
      <c r="Q1092" s="172" t="str">
        <f>IF('Cálculos '!X1098="","",'Cálculos '!X1098)</f>
        <v/>
      </c>
      <c r="R1092" s="172" t="str">
        <f>IF('Cálculos '!Y1098="","",'Cálculos '!Y1098)</f>
        <v/>
      </c>
      <c r="S1092" s="172" t="str">
        <f>IF('Cálculos '!Z1098="","",'Cálculos '!Z1098)</f>
        <v/>
      </c>
      <c r="T1092" s="172" t="str">
        <f>IF('Cálculos '!AA1098="","",'Cálculos '!AA1098)</f>
        <v/>
      </c>
      <c r="U1092" s="172" t="str">
        <f>IF('Cálculos '!AB1098="","",'Cálculos '!AB1098)</f>
        <v/>
      </c>
      <c r="V1092" s="172" t="str">
        <f>IF('Cálculos '!AC1098="","",'Cálculos '!AC1098)</f>
        <v/>
      </c>
      <c r="W1092" s="172" t="str">
        <f>IF('Cálculos '!AD1098="","",'Cálculos '!AD1098)</f>
        <v/>
      </c>
      <c r="X1092" s="172" t="str">
        <f>IF('Cálculos '!AE1098="","",'Cálculos '!AE1098)</f>
        <v/>
      </c>
      <c r="Y1092" s="172" t="str">
        <f>IF('Cálculos '!AF1098="","",'Cálculos '!AF1098)</f>
        <v/>
      </c>
      <c r="Z1092" s="172" t="str">
        <f>IF('Cálculos '!AG1098="","",'Cálculos '!AG1098)</f>
        <v/>
      </c>
      <c r="AA1092" s="172" t="str">
        <f>IF('Cálculos '!AH1098="","",'Cálculos '!AH1098)</f>
        <v/>
      </c>
      <c r="AB1092" s="172" t="str">
        <f>IF('Cálculos '!AI1098="","",'Cálculos '!AI1098)</f>
        <v/>
      </c>
      <c r="AC1092" s="172" t="str">
        <f>IF('Cálculos '!AJ1098="","",'Cálculos '!AJ1098)</f>
        <v/>
      </c>
      <c r="AD1092" s="172" t="str">
        <f>IF('Cálculos '!AK1098="","",'Cálculos '!AK1098)</f>
        <v/>
      </c>
      <c r="AE1092" s="172" t="str">
        <f>IF('Cálculos '!AL1098="","",'Cálculos '!AL1098)</f>
        <v/>
      </c>
      <c r="AF1092" s="172" t="str">
        <f>IF('Cálculos '!AM1098="","",'Cálculos '!AM1098)</f>
        <v/>
      </c>
      <c r="AG1092" s="172" t="str">
        <f>IF('Cálculos '!AN1098="","",'Cálculos '!AN1098)</f>
        <v/>
      </c>
      <c r="AH1092" s="172" t="str">
        <f>IF('Cálculos '!AO1098="","",'Cálculos '!AO1098)</f>
        <v/>
      </c>
      <c r="AI1092" s="172" t="str">
        <f>IF('Cálculos '!AP1098="","",'Cálculos '!AP1098)</f>
        <v/>
      </c>
      <c r="AJ1092" s="443" t="str">
        <f>IF('Cálculos '!AQ1098="","",'Cálculos '!AQ1098)</f>
        <v/>
      </c>
      <c r="AK1092" s="446" t="str">
        <f>IF('Cálculos '!D1098="","",AVERAGE(C1092:AJ1092))</f>
        <v/>
      </c>
      <c r="AM1092" s="181">
        <f t="shared" si="613"/>
        <v>1090</v>
      </c>
      <c r="AN1092" s="284" t="str">
        <f t="shared" si="614"/>
        <v/>
      </c>
      <c r="AO1092" s="285" t="str">
        <f t="shared" si="615"/>
        <v/>
      </c>
      <c r="AP1092" s="285" t="str">
        <f t="shared" si="616"/>
        <v/>
      </c>
      <c r="AQ1092" s="285" t="str">
        <f t="shared" si="617"/>
        <v/>
      </c>
      <c r="AR1092" s="182" t="str">
        <f t="shared" si="618"/>
        <v/>
      </c>
      <c r="AS1092" s="182" t="str">
        <f t="shared" si="619"/>
        <v/>
      </c>
      <c r="AT1092" s="182" t="str">
        <f t="shared" si="620"/>
        <v/>
      </c>
      <c r="AU1092" s="182" t="str">
        <f t="shared" si="621"/>
        <v/>
      </c>
      <c r="AV1092" s="182" t="str">
        <f t="shared" si="622"/>
        <v/>
      </c>
      <c r="AW1092" s="182" t="str">
        <f t="shared" si="623"/>
        <v/>
      </c>
      <c r="AX1092" s="182" t="str">
        <f t="shared" si="624"/>
        <v/>
      </c>
      <c r="AY1092" s="182" t="str">
        <f t="shared" si="625"/>
        <v/>
      </c>
      <c r="AZ1092" s="182" t="str">
        <f t="shared" si="626"/>
        <v/>
      </c>
      <c r="BA1092" s="182" t="str">
        <f t="shared" si="627"/>
        <v/>
      </c>
      <c r="BB1092" s="182" t="str">
        <f t="shared" si="628"/>
        <v/>
      </c>
      <c r="BC1092" s="182" t="str">
        <f t="shared" si="629"/>
        <v/>
      </c>
      <c r="BD1092" s="182" t="str">
        <f t="shared" si="630"/>
        <v/>
      </c>
      <c r="BE1092" s="182" t="str">
        <f t="shared" si="631"/>
        <v/>
      </c>
      <c r="BF1092" s="182" t="str">
        <f t="shared" si="632"/>
        <v/>
      </c>
      <c r="BG1092" s="182" t="str">
        <f t="shared" si="633"/>
        <v/>
      </c>
      <c r="BH1092" s="182" t="str">
        <f t="shared" si="634"/>
        <v/>
      </c>
      <c r="BI1092" s="182" t="str">
        <f t="shared" si="635"/>
        <v/>
      </c>
      <c r="BJ1092" s="182" t="str">
        <f t="shared" si="636"/>
        <v/>
      </c>
      <c r="BK1092" s="182" t="str">
        <f t="shared" si="637"/>
        <v/>
      </c>
      <c r="BL1092" s="182" t="str">
        <f t="shared" si="638"/>
        <v/>
      </c>
      <c r="BM1092" s="182" t="str">
        <f t="shared" si="639"/>
        <v/>
      </c>
      <c r="BN1092" s="182" t="str">
        <f t="shared" si="640"/>
        <v/>
      </c>
      <c r="BO1092" s="182" t="str">
        <f t="shared" si="641"/>
        <v/>
      </c>
      <c r="BP1092" s="182" t="str">
        <f t="shared" si="642"/>
        <v/>
      </c>
      <c r="BQ1092" s="182" t="str">
        <f t="shared" si="643"/>
        <v/>
      </c>
      <c r="BR1092" s="182" t="str">
        <f t="shared" si="644"/>
        <v/>
      </c>
      <c r="BS1092" s="182" t="str">
        <f t="shared" si="645"/>
        <v/>
      </c>
      <c r="BT1092" s="182" t="str">
        <f t="shared" si="646"/>
        <v/>
      </c>
      <c r="BU1092" s="183" t="str">
        <f t="shared" si="647"/>
        <v/>
      </c>
      <c r="BV1092" s="184" t="str">
        <f>IF('Cálculos '!C1098="","",AVERAGE(AN1092:BU1092))</f>
        <v/>
      </c>
    </row>
    <row r="1093" spans="2:74" ht="17.25" hidden="1" thickBot="1" x14ac:dyDescent="0.35">
      <c r="B1093" s="165">
        <f t="shared" si="39"/>
        <v>1091</v>
      </c>
      <c r="C1093" s="171" t="str">
        <f>IF('Cálculos '!J1099="","",'Cálculos '!J1099)</f>
        <v/>
      </c>
      <c r="D1093" s="172" t="str">
        <f>IF('Cálculos '!K1099="","",'Cálculos '!K1099)</f>
        <v/>
      </c>
      <c r="E1093" s="172" t="str">
        <f>IF('Cálculos '!L1099="","",'Cálculos '!L1099)</f>
        <v/>
      </c>
      <c r="F1093" s="172" t="str">
        <f>IF('Cálculos '!M1099="","",'Cálculos '!M1099)</f>
        <v/>
      </c>
      <c r="G1093" s="172" t="str">
        <f>IF('Cálculos '!N1099="","",'Cálculos '!N1099)</f>
        <v/>
      </c>
      <c r="H1093" s="172" t="str">
        <f>IF('Cálculos '!O1099="","",'Cálculos '!O1099)</f>
        <v/>
      </c>
      <c r="I1093" s="172" t="str">
        <f>IF('Cálculos '!P1099="","",'Cálculos '!P1099)</f>
        <v/>
      </c>
      <c r="J1093" s="172" t="str">
        <f>IF('Cálculos '!Q1099="","",'Cálculos '!Q1099)</f>
        <v/>
      </c>
      <c r="K1093" s="172" t="str">
        <f>IF('Cálculos '!R1099="","",'Cálculos '!R1099)</f>
        <v/>
      </c>
      <c r="L1093" s="172" t="str">
        <f>IF('Cálculos '!S1099="","",'Cálculos '!S1099)</f>
        <v/>
      </c>
      <c r="M1093" s="172" t="str">
        <f>IF('Cálculos '!T1099="","",'Cálculos '!T1099)</f>
        <v/>
      </c>
      <c r="N1093" s="172" t="str">
        <f>IF('Cálculos '!U1099="","",'Cálculos '!U1099)</f>
        <v/>
      </c>
      <c r="O1093" s="172" t="str">
        <f>IF('Cálculos '!V1099="","",'Cálculos '!V1099)</f>
        <v/>
      </c>
      <c r="P1093" s="172" t="str">
        <f>IF('Cálculos '!W1099="","",'Cálculos '!W1099)</f>
        <v/>
      </c>
      <c r="Q1093" s="172" t="str">
        <f>IF('Cálculos '!X1099="","",'Cálculos '!X1099)</f>
        <v/>
      </c>
      <c r="R1093" s="172" t="str">
        <f>IF('Cálculos '!Y1099="","",'Cálculos '!Y1099)</f>
        <v/>
      </c>
      <c r="S1093" s="172" t="str">
        <f>IF('Cálculos '!Z1099="","",'Cálculos '!Z1099)</f>
        <v/>
      </c>
      <c r="T1093" s="172" t="str">
        <f>IF('Cálculos '!AA1099="","",'Cálculos '!AA1099)</f>
        <v/>
      </c>
      <c r="U1093" s="172" t="str">
        <f>IF('Cálculos '!AB1099="","",'Cálculos '!AB1099)</f>
        <v/>
      </c>
      <c r="V1093" s="172" t="str">
        <f>IF('Cálculos '!AC1099="","",'Cálculos '!AC1099)</f>
        <v/>
      </c>
      <c r="W1093" s="172" t="str">
        <f>IF('Cálculos '!AD1099="","",'Cálculos '!AD1099)</f>
        <v/>
      </c>
      <c r="X1093" s="172" t="str">
        <f>IF('Cálculos '!AE1099="","",'Cálculos '!AE1099)</f>
        <v/>
      </c>
      <c r="Y1093" s="172" t="str">
        <f>IF('Cálculos '!AF1099="","",'Cálculos '!AF1099)</f>
        <v/>
      </c>
      <c r="Z1093" s="172" t="str">
        <f>IF('Cálculos '!AG1099="","",'Cálculos '!AG1099)</f>
        <v/>
      </c>
      <c r="AA1093" s="172" t="str">
        <f>IF('Cálculos '!AH1099="","",'Cálculos '!AH1099)</f>
        <v/>
      </c>
      <c r="AB1093" s="172" t="str">
        <f>IF('Cálculos '!AI1099="","",'Cálculos '!AI1099)</f>
        <v/>
      </c>
      <c r="AC1093" s="172" t="str">
        <f>IF('Cálculos '!AJ1099="","",'Cálculos '!AJ1099)</f>
        <v/>
      </c>
      <c r="AD1093" s="172" t="str">
        <f>IF('Cálculos '!AK1099="","",'Cálculos '!AK1099)</f>
        <v/>
      </c>
      <c r="AE1093" s="172" t="str">
        <f>IF('Cálculos '!AL1099="","",'Cálculos '!AL1099)</f>
        <v/>
      </c>
      <c r="AF1093" s="172" t="str">
        <f>IF('Cálculos '!AM1099="","",'Cálculos '!AM1099)</f>
        <v/>
      </c>
      <c r="AG1093" s="172" t="str">
        <f>IF('Cálculos '!AN1099="","",'Cálculos '!AN1099)</f>
        <v/>
      </c>
      <c r="AH1093" s="172" t="str">
        <f>IF('Cálculos '!AO1099="","",'Cálculos '!AO1099)</f>
        <v/>
      </c>
      <c r="AI1093" s="172" t="str">
        <f>IF('Cálculos '!AP1099="","",'Cálculos '!AP1099)</f>
        <v/>
      </c>
      <c r="AJ1093" s="443" t="str">
        <f>IF('Cálculos '!AQ1099="","",'Cálculos '!AQ1099)</f>
        <v/>
      </c>
      <c r="AK1093" s="446" t="str">
        <f>IF('Cálculos '!D1099="","",AVERAGE(C1093:AJ1093))</f>
        <v/>
      </c>
      <c r="AM1093" s="181">
        <f t="shared" si="613"/>
        <v>1091</v>
      </c>
      <c r="AN1093" s="284" t="str">
        <f t="shared" si="614"/>
        <v/>
      </c>
      <c r="AO1093" s="285" t="str">
        <f t="shared" si="615"/>
        <v/>
      </c>
      <c r="AP1093" s="285" t="str">
        <f t="shared" si="616"/>
        <v/>
      </c>
      <c r="AQ1093" s="285" t="str">
        <f t="shared" si="617"/>
        <v/>
      </c>
      <c r="AR1093" s="182" t="str">
        <f t="shared" si="618"/>
        <v/>
      </c>
      <c r="AS1093" s="182" t="str">
        <f t="shared" si="619"/>
        <v/>
      </c>
      <c r="AT1093" s="182" t="str">
        <f t="shared" si="620"/>
        <v/>
      </c>
      <c r="AU1093" s="182" t="str">
        <f t="shared" si="621"/>
        <v/>
      </c>
      <c r="AV1093" s="182" t="str">
        <f t="shared" si="622"/>
        <v/>
      </c>
      <c r="AW1093" s="182" t="str">
        <f t="shared" si="623"/>
        <v/>
      </c>
      <c r="AX1093" s="182" t="str">
        <f t="shared" si="624"/>
        <v/>
      </c>
      <c r="AY1093" s="182" t="str">
        <f t="shared" si="625"/>
        <v/>
      </c>
      <c r="AZ1093" s="182" t="str">
        <f t="shared" si="626"/>
        <v/>
      </c>
      <c r="BA1093" s="182" t="str">
        <f t="shared" si="627"/>
        <v/>
      </c>
      <c r="BB1093" s="182" t="str">
        <f t="shared" si="628"/>
        <v/>
      </c>
      <c r="BC1093" s="182" t="str">
        <f t="shared" si="629"/>
        <v/>
      </c>
      <c r="BD1093" s="182" t="str">
        <f t="shared" si="630"/>
        <v/>
      </c>
      <c r="BE1093" s="182" t="str">
        <f t="shared" si="631"/>
        <v/>
      </c>
      <c r="BF1093" s="182" t="str">
        <f t="shared" si="632"/>
        <v/>
      </c>
      <c r="BG1093" s="182" t="str">
        <f t="shared" si="633"/>
        <v/>
      </c>
      <c r="BH1093" s="182" t="str">
        <f t="shared" si="634"/>
        <v/>
      </c>
      <c r="BI1093" s="182" t="str">
        <f t="shared" si="635"/>
        <v/>
      </c>
      <c r="BJ1093" s="182" t="str">
        <f t="shared" si="636"/>
        <v/>
      </c>
      <c r="BK1093" s="182" t="str">
        <f t="shared" si="637"/>
        <v/>
      </c>
      <c r="BL1093" s="182" t="str">
        <f t="shared" si="638"/>
        <v/>
      </c>
      <c r="BM1093" s="182" t="str">
        <f t="shared" si="639"/>
        <v/>
      </c>
      <c r="BN1093" s="182" t="str">
        <f t="shared" si="640"/>
        <v/>
      </c>
      <c r="BO1093" s="182" t="str">
        <f t="shared" si="641"/>
        <v/>
      </c>
      <c r="BP1093" s="182" t="str">
        <f t="shared" si="642"/>
        <v/>
      </c>
      <c r="BQ1093" s="182" t="str">
        <f t="shared" si="643"/>
        <v/>
      </c>
      <c r="BR1093" s="182" t="str">
        <f t="shared" si="644"/>
        <v/>
      </c>
      <c r="BS1093" s="182" t="str">
        <f t="shared" si="645"/>
        <v/>
      </c>
      <c r="BT1093" s="182" t="str">
        <f t="shared" si="646"/>
        <v/>
      </c>
      <c r="BU1093" s="183" t="str">
        <f t="shared" si="647"/>
        <v/>
      </c>
      <c r="BV1093" s="184" t="str">
        <f>IF('Cálculos '!C1099="","",AVERAGE(AN1093:BU1093))</f>
        <v/>
      </c>
    </row>
    <row r="1094" spans="2:74" ht="17.25" hidden="1" thickBot="1" x14ac:dyDescent="0.35">
      <c r="B1094" s="165">
        <f t="shared" si="39"/>
        <v>1092</v>
      </c>
      <c r="C1094" s="171" t="str">
        <f>IF('Cálculos '!J1100="","",'Cálculos '!J1100)</f>
        <v/>
      </c>
      <c r="D1094" s="172" t="str">
        <f>IF('Cálculos '!K1100="","",'Cálculos '!K1100)</f>
        <v/>
      </c>
      <c r="E1094" s="172" t="str">
        <f>IF('Cálculos '!L1100="","",'Cálculos '!L1100)</f>
        <v/>
      </c>
      <c r="F1094" s="172" t="str">
        <f>IF('Cálculos '!M1100="","",'Cálculos '!M1100)</f>
        <v/>
      </c>
      <c r="G1094" s="172" t="str">
        <f>IF('Cálculos '!N1100="","",'Cálculos '!N1100)</f>
        <v/>
      </c>
      <c r="H1094" s="172" t="str">
        <f>IF('Cálculos '!O1100="","",'Cálculos '!O1100)</f>
        <v/>
      </c>
      <c r="I1094" s="172" t="str">
        <f>IF('Cálculos '!P1100="","",'Cálculos '!P1100)</f>
        <v/>
      </c>
      <c r="J1094" s="172" t="str">
        <f>IF('Cálculos '!Q1100="","",'Cálculos '!Q1100)</f>
        <v/>
      </c>
      <c r="K1094" s="172" t="str">
        <f>IF('Cálculos '!R1100="","",'Cálculos '!R1100)</f>
        <v/>
      </c>
      <c r="L1094" s="172" t="str">
        <f>IF('Cálculos '!S1100="","",'Cálculos '!S1100)</f>
        <v/>
      </c>
      <c r="M1094" s="172" t="str">
        <f>IF('Cálculos '!T1100="","",'Cálculos '!T1100)</f>
        <v/>
      </c>
      <c r="N1094" s="172" t="str">
        <f>IF('Cálculos '!U1100="","",'Cálculos '!U1100)</f>
        <v/>
      </c>
      <c r="O1094" s="172" t="str">
        <f>IF('Cálculos '!V1100="","",'Cálculos '!V1100)</f>
        <v/>
      </c>
      <c r="P1094" s="172" t="str">
        <f>IF('Cálculos '!W1100="","",'Cálculos '!W1100)</f>
        <v/>
      </c>
      <c r="Q1094" s="172" t="str">
        <f>IF('Cálculos '!X1100="","",'Cálculos '!X1100)</f>
        <v/>
      </c>
      <c r="R1094" s="172" t="str">
        <f>IF('Cálculos '!Y1100="","",'Cálculos '!Y1100)</f>
        <v/>
      </c>
      <c r="S1094" s="172" t="str">
        <f>IF('Cálculos '!Z1100="","",'Cálculos '!Z1100)</f>
        <v/>
      </c>
      <c r="T1094" s="172" t="str">
        <f>IF('Cálculos '!AA1100="","",'Cálculos '!AA1100)</f>
        <v/>
      </c>
      <c r="U1094" s="172" t="str">
        <f>IF('Cálculos '!AB1100="","",'Cálculos '!AB1100)</f>
        <v/>
      </c>
      <c r="V1094" s="172" t="str">
        <f>IF('Cálculos '!AC1100="","",'Cálculos '!AC1100)</f>
        <v/>
      </c>
      <c r="W1094" s="172" t="str">
        <f>IF('Cálculos '!AD1100="","",'Cálculos '!AD1100)</f>
        <v/>
      </c>
      <c r="X1094" s="172" t="str">
        <f>IF('Cálculos '!AE1100="","",'Cálculos '!AE1100)</f>
        <v/>
      </c>
      <c r="Y1094" s="172" t="str">
        <f>IF('Cálculos '!AF1100="","",'Cálculos '!AF1100)</f>
        <v/>
      </c>
      <c r="Z1094" s="172" t="str">
        <f>IF('Cálculos '!AG1100="","",'Cálculos '!AG1100)</f>
        <v/>
      </c>
      <c r="AA1094" s="172" t="str">
        <f>IF('Cálculos '!AH1100="","",'Cálculos '!AH1100)</f>
        <v/>
      </c>
      <c r="AB1094" s="172" t="str">
        <f>IF('Cálculos '!AI1100="","",'Cálculos '!AI1100)</f>
        <v/>
      </c>
      <c r="AC1094" s="172" t="str">
        <f>IF('Cálculos '!AJ1100="","",'Cálculos '!AJ1100)</f>
        <v/>
      </c>
      <c r="AD1094" s="172" t="str">
        <f>IF('Cálculos '!AK1100="","",'Cálculos '!AK1100)</f>
        <v/>
      </c>
      <c r="AE1094" s="172" t="str">
        <f>IF('Cálculos '!AL1100="","",'Cálculos '!AL1100)</f>
        <v/>
      </c>
      <c r="AF1094" s="172" t="str">
        <f>IF('Cálculos '!AM1100="","",'Cálculos '!AM1100)</f>
        <v/>
      </c>
      <c r="AG1094" s="172" t="str">
        <f>IF('Cálculos '!AN1100="","",'Cálculos '!AN1100)</f>
        <v/>
      </c>
      <c r="AH1094" s="172" t="str">
        <f>IF('Cálculos '!AO1100="","",'Cálculos '!AO1100)</f>
        <v/>
      </c>
      <c r="AI1094" s="172" t="str">
        <f>IF('Cálculos '!AP1100="","",'Cálculos '!AP1100)</f>
        <v/>
      </c>
      <c r="AJ1094" s="443" t="str">
        <f>IF('Cálculos '!AQ1100="","",'Cálculos '!AQ1100)</f>
        <v/>
      </c>
      <c r="AK1094" s="446" t="str">
        <f>IF('Cálculos '!D1100="","",AVERAGE(C1094:AJ1094))</f>
        <v/>
      </c>
      <c r="AM1094" s="181">
        <f t="shared" ref="AM1094:AM1102" si="648">+AM1093+1</f>
        <v>1092</v>
      </c>
      <c r="AN1094" s="284" t="str">
        <f t="shared" ref="AN1094:AN1102" si="649">+IF(OR(C1094=0,C1094=""),"",SUM(C1094-$AK1094)/C1094)</f>
        <v/>
      </c>
      <c r="AO1094" s="285" t="str">
        <f t="shared" ref="AO1094:AO1102" si="650">+IF(OR(D1094=0,D1094=""),"",SUM(D1094-$AK1094)/D1094)</f>
        <v/>
      </c>
      <c r="AP1094" s="285" t="str">
        <f t="shared" ref="AP1094:AP1102" si="651">+IF(OR(E1094=0,E1094=""),"",SUM(E1094-$AK1094)/E1094)</f>
        <v/>
      </c>
      <c r="AQ1094" s="285" t="str">
        <f t="shared" ref="AQ1094:AQ1102" si="652">+IF(OR(F1094=0,F1094=""),"",SUM(F1094-$AK1094)/F1094)</f>
        <v/>
      </c>
      <c r="AR1094" s="182" t="str">
        <f t="shared" ref="AR1094:AR1102" si="653">+IF(OR(G1094=0,G1094=""),"",SUM(G1094-$AK1094)/G1094)</f>
        <v/>
      </c>
      <c r="AS1094" s="182" t="str">
        <f t="shared" ref="AS1094:AS1102" si="654">+IF(OR(H1094=0,H1094=""),"",SUM(H1094-$AK1094)/H1094)</f>
        <v/>
      </c>
      <c r="AT1094" s="182" t="str">
        <f t="shared" ref="AT1094:AT1102" si="655">+IF(OR(I1094=0,I1094=""),"",SUM(I1094-$AK1094)/I1094)</f>
        <v/>
      </c>
      <c r="AU1094" s="182" t="str">
        <f t="shared" ref="AU1094:AU1102" si="656">+IF(OR(J1094=0,J1094=""),"",SUM(J1094-$AK1094)/J1094)</f>
        <v/>
      </c>
      <c r="AV1094" s="182" t="str">
        <f t="shared" ref="AV1094:AV1102" si="657">+IF(OR(K1094=0,K1094=""),"",SUM(K1094-$AK1094)/K1094)</f>
        <v/>
      </c>
      <c r="AW1094" s="182" t="str">
        <f t="shared" ref="AW1094:AW1102" si="658">+IF(OR(L1094=0,L1094=""),"",SUM(L1094-$AK1094)/L1094)</f>
        <v/>
      </c>
      <c r="AX1094" s="182" t="str">
        <f t="shared" ref="AX1094:AX1102" si="659">+IF(OR(M1094=0,M1094=""),"",SUM(M1094-$AK1094)/M1094)</f>
        <v/>
      </c>
      <c r="AY1094" s="182" t="str">
        <f t="shared" ref="AY1094:AY1102" si="660">+IF(OR(N1094=0,N1094=""),"",SUM(N1094-$AK1094)/N1094)</f>
        <v/>
      </c>
      <c r="AZ1094" s="182" t="str">
        <f t="shared" ref="AZ1094:AZ1102" si="661">+IF(OR(O1094=0,O1094=""),"",SUM(O1094-$AK1094)/O1094)</f>
        <v/>
      </c>
      <c r="BA1094" s="182" t="str">
        <f t="shared" ref="BA1094:BA1102" si="662">+IF(OR(P1094=0,P1094=""),"",SUM(P1094-$AK1094)/P1094)</f>
        <v/>
      </c>
      <c r="BB1094" s="182" t="str">
        <f t="shared" ref="BB1094:BB1102" si="663">+IF(OR(Q1094=0,Q1094=""),"",SUM(Q1094-$AK1094)/Q1094)</f>
        <v/>
      </c>
      <c r="BC1094" s="182" t="str">
        <f t="shared" ref="BC1094:BC1102" si="664">+IF(OR(R1094=0,R1094=""),"",SUM(R1094-$AK1094)/R1094)</f>
        <v/>
      </c>
      <c r="BD1094" s="182" t="str">
        <f t="shared" ref="BD1094:BD1102" si="665">+IF(OR(S1094=0,S1094=""),"",SUM(S1094-$AK1094)/S1094)</f>
        <v/>
      </c>
      <c r="BE1094" s="182" t="str">
        <f t="shared" ref="BE1094:BE1102" si="666">+IF(OR(T1094=0,T1094=""),"",SUM(T1094-$AK1094)/T1094)</f>
        <v/>
      </c>
      <c r="BF1094" s="182" t="str">
        <f t="shared" ref="BF1094:BF1102" si="667">+IF(OR(U1094=0,U1094=""),"",SUM(U1094-$AK1094)/U1094)</f>
        <v/>
      </c>
      <c r="BG1094" s="182" t="str">
        <f t="shared" ref="BG1094:BG1102" si="668">+IF(OR(V1094=0,V1094=""),"",SUM(V1094-$AK1094)/V1094)</f>
        <v/>
      </c>
      <c r="BH1094" s="182" t="str">
        <f t="shared" ref="BH1094:BH1102" si="669">+IF(OR(W1094=0,W1094=""),"",SUM(W1094-$AK1094)/W1094)</f>
        <v/>
      </c>
      <c r="BI1094" s="182" t="str">
        <f t="shared" ref="BI1094:BI1102" si="670">+IF(OR(X1094=0,X1094=""),"",SUM(X1094-$AK1094)/X1094)</f>
        <v/>
      </c>
      <c r="BJ1094" s="182" t="str">
        <f t="shared" ref="BJ1094:BJ1102" si="671">+IF(OR(Y1094=0,Y1094=""),"",SUM(Y1094-$AK1094)/Y1094)</f>
        <v/>
      </c>
      <c r="BK1094" s="182" t="str">
        <f t="shared" ref="BK1094:BK1102" si="672">+IF(OR(Z1094=0,Z1094=""),"",SUM(Z1094-$AK1094)/Z1094)</f>
        <v/>
      </c>
      <c r="BL1094" s="182" t="str">
        <f t="shared" ref="BL1094:BL1102" si="673">+IF(OR(AA1094=0,AA1094=""),"",SUM(AA1094-$AK1094)/AA1094)</f>
        <v/>
      </c>
      <c r="BM1094" s="182" t="str">
        <f t="shared" ref="BM1094:BM1102" si="674">+IF(OR(AB1094=0,AB1094=""),"",SUM(AB1094-$AK1094)/AB1094)</f>
        <v/>
      </c>
      <c r="BN1094" s="182" t="str">
        <f t="shared" ref="BN1094:BN1102" si="675">+IF(OR(AC1094=0,AC1094=""),"",SUM(AC1094-$AK1094)/AC1094)</f>
        <v/>
      </c>
      <c r="BO1094" s="182" t="str">
        <f t="shared" ref="BO1094:BO1102" si="676">+IF(OR(AD1094=0,AD1094=""),"",SUM(AD1094-$AK1094)/AD1094)</f>
        <v/>
      </c>
      <c r="BP1094" s="182" t="str">
        <f t="shared" ref="BP1094:BP1102" si="677">+IF(OR(AE1094=0,AE1094=""),"",SUM(AE1094-$AK1094)/AE1094)</f>
        <v/>
      </c>
      <c r="BQ1094" s="182" t="str">
        <f t="shared" ref="BQ1094:BQ1102" si="678">+IF(OR(AF1094=0,AF1094=""),"",SUM(AF1094-$AK1094)/AF1094)</f>
        <v/>
      </c>
      <c r="BR1094" s="182" t="str">
        <f t="shared" ref="BR1094:BR1102" si="679">+IF(OR(AG1094=0,AG1094=""),"",SUM(AG1094-$AK1094)/AG1094)</f>
        <v/>
      </c>
      <c r="BS1094" s="182" t="str">
        <f t="shared" ref="BS1094:BS1102" si="680">+IF(OR(AH1094=0,AH1094=""),"",SUM(AH1094-$AK1094)/AH1094)</f>
        <v/>
      </c>
      <c r="BT1094" s="182" t="str">
        <f t="shared" ref="BT1094:BT1102" si="681">+IF(OR(AI1094=0,AI1094=""),"",SUM(AI1094-$AK1094)/AI1094)</f>
        <v/>
      </c>
      <c r="BU1094" s="183" t="str">
        <f t="shared" ref="BU1094:BU1102" si="682">+IF(OR(AJ1094=0,AJ1094=""),"",SUM(AJ1094-$AK1094)/AJ1094)</f>
        <v/>
      </c>
      <c r="BV1094" s="184" t="str">
        <f>IF('Cálculos '!C1100="","",AVERAGE(AN1094:BU1094))</f>
        <v/>
      </c>
    </row>
    <row r="1095" spans="2:74" ht="17.25" hidden="1" thickBot="1" x14ac:dyDescent="0.35">
      <c r="B1095" s="165">
        <f t="shared" si="39"/>
        <v>1093</v>
      </c>
      <c r="C1095" s="171" t="str">
        <f>IF('Cálculos '!J1101="","",'Cálculos '!J1101)</f>
        <v/>
      </c>
      <c r="D1095" s="172" t="str">
        <f>IF('Cálculos '!K1101="","",'Cálculos '!K1101)</f>
        <v/>
      </c>
      <c r="E1095" s="172" t="str">
        <f>IF('Cálculos '!L1101="","",'Cálculos '!L1101)</f>
        <v/>
      </c>
      <c r="F1095" s="172" t="str">
        <f>IF('Cálculos '!M1101="","",'Cálculos '!M1101)</f>
        <v/>
      </c>
      <c r="G1095" s="172" t="str">
        <f>IF('Cálculos '!N1101="","",'Cálculos '!N1101)</f>
        <v/>
      </c>
      <c r="H1095" s="172" t="str">
        <f>IF('Cálculos '!O1101="","",'Cálculos '!O1101)</f>
        <v/>
      </c>
      <c r="I1095" s="172" t="str">
        <f>IF('Cálculos '!P1101="","",'Cálculos '!P1101)</f>
        <v/>
      </c>
      <c r="J1095" s="172" t="str">
        <f>IF('Cálculos '!Q1101="","",'Cálculos '!Q1101)</f>
        <v/>
      </c>
      <c r="K1095" s="172" t="str">
        <f>IF('Cálculos '!R1101="","",'Cálculos '!R1101)</f>
        <v/>
      </c>
      <c r="L1095" s="172" t="str">
        <f>IF('Cálculos '!S1101="","",'Cálculos '!S1101)</f>
        <v/>
      </c>
      <c r="M1095" s="172" t="str">
        <f>IF('Cálculos '!T1101="","",'Cálculos '!T1101)</f>
        <v/>
      </c>
      <c r="N1095" s="172" t="str">
        <f>IF('Cálculos '!U1101="","",'Cálculos '!U1101)</f>
        <v/>
      </c>
      <c r="O1095" s="172" t="str">
        <f>IF('Cálculos '!V1101="","",'Cálculos '!V1101)</f>
        <v/>
      </c>
      <c r="P1095" s="172" t="str">
        <f>IF('Cálculos '!W1101="","",'Cálculos '!W1101)</f>
        <v/>
      </c>
      <c r="Q1095" s="172" t="str">
        <f>IF('Cálculos '!X1101="","",'Cálculos '!X1101)</f>
        <v/>
      </c>
      <c r="R1095" s="172" t="str">
        <f>IF('Cálculos '!Y1101="","",'Cálculos '!Y1101)</f>
        <v/>
      </c>
      <c r="S1095" s="172" t="str">
        <f>IF('Cálculos '!Z1101="","",'Cálculos '!Z1101)</f>
        <v/>
      </c>
      <c r="T1095" s="172" t="str">
        <f>IF('Cálculos '!AA1101="","",'Cálculos '!AA1101)</f>
        <v/>
      </c>
      <c r="U1095" s="172" t="str">
        <f>IF('Cálculos '!AB1101="","",'Cálculos '!AB1101)</f>
        <v/>
      </c>
      <c r="V1095" s="172" t="str">
        <f>IF('Cálculos '!AC1101="","",'Cálculos '!AC1101)</f>
        <v/>
      </c>
      <c r="W1095" s="172" t="str">
        <f>IF('Cálculos '!AD1101="","",'Cálculos '!AD1101)</f>
        <v/>
      </c>
      <c r="X1095" s="172" t="str">
        <f>IF('Cálculos '!AE1101="","",'Cálculos '!AE1101)</f>
        <v/>
      </c>
      <c r="Y1095" s="172" t="str">
        <f>IF('Cálculos '!AF1101="","",'Cálculos '!AF1101)</f>
        <v/>
      </c>
      <c r="Z1095" s="172" t="str">
        <f>IF('Cálculos '!AG1101="","",'Cálculos '!AG1101)</f>
        <v/>
      </c>
      <c r="AA1095" s="172" t="str">
        <f>IF('Cálculos '!AH1101="","",'Cálculos '!AH1101)</f>
        <v/>
      </c>
      <c r="AB1095" s="172" t="str">
        <f>IF('Cálculos '!AI1101="","",'Cálculos '!AI1101)</f>
        <v/>
      </c>
      <c r="AC1095" s="172" t="str">
        <f>IF('Cálculos '!AJ1101="","",'Cálculos '!AJ1101)</f>
        <v/>
      </c>
      <c r="AD1095" s="172" t="str">
        <f>IF('Cálculos '!AK1101="","",'Cálculos '!AK1101)</f>
        <v/>
      </c>
      <c r="AE1095" s="172" t="str">
        <f>IF('Cálculos '!AL1101="","",'Cálculos '!AL1101)</f>
        <v/>
      </c>
      <c r="AF1095" s="172" t="str">
        <f>IF('Cálculos '!AM1101="","",'Cálculos '!AM1101)</f>
        <v/>
      </c>
      <c r="AG1095" s="172" t="str">
        <f>IF('Cálculos '!AN1101="","",'Cálculos '!AN1101)</f>
        <v/>
      </c>
      <c r="AH1095" s="172" t="str">
        <f>IF('Cálculos '!AO1101="","",'Cálculos '!AO1101)</f>
        <v/>
      </c>
      <c r="AI1095" s="172" t="str">
        <f>IF('Cálculos '!AP1101="","",'Cálculos '!AP1101)</f>
        <v/>
      </c>
      <c r="AJ1095" s="443" t="str">
        <f>IF('Cálculos '!AQ1101="","",'Cálculos '!AQ1101)</f>
        <v/>
      </c>
      <c r="AK1095" s="446" t="str">
        <f>IF('Cálculos '!D1101="","",AVERAGE(C1095:AJ1095))</f>
        <v/>
      </c>
      <c r="AM1095" s="181">
        <f t="shared" si="648"/>
        <v>1093</v>
      </c>
      <c r="AN1095" s="284" t="str">
        <f t="shared" si="649"/>
        <v/>
      </c>
      <c r="AO1095" s="285" t="str">
        <f t="shared" si="650"/>
        <v/>
      </c>
      <c r="AP1095" s="285" t="str">
        <f t="shared" si="651"/>
        <v/>
      </c>
      <c r="AQ1095" s="285" t="str">
        <f t="shared" si="652"/>
        <v/>
      </c>
      <c r="AR1095" s="182" t="str">
        <f t="shared" si="653"/>
        <v/>
      </c>
      <c r="AS1095" s="182" t="str">
        <f t="shared" si="654"/>
        <v/>
      </c>
      <c r="AT1095" s="182" t="str">
        <f t="shared" si="655"/>
        <v/>
      </c>
      <c r="AU1095" s="182" t="str">
        <f t="shared" si="656"/>
        <v/>
      </c>
      <c r="AV1095" s="182" t="str">
        <f t="shared" si="657"/>
        <v/>
      </c>
      <c r="AW1095" s="182" t="str">
        <f t="shared" si="658"/>
        <v/>
      </c>
      <c r="AX1095" s="182" t="str">
        <f t="shared" si="659"/>
        <v/>
      </c>
      <c r="AY1095" s="182" t="str">
        <f t="shared" si="660"/>
        <v/>
      </c>
      <c r="AZ1095" s="182" t="str">
        <f t="shared" si="661"/>
        <v/>
      </c>
      <c r="BA1095" s="182" t="str">
        <f t="shared" si="662"/>
        <v/>
      </c>
      <c r="BB1095" s="182" t="str">
        <f t="shared" si="663"/>
        <v/>
      </c>
      <c r="BC1095" s="182" t="str">
        <f t="shared" si="664"/>
        <v/>
      </c>
      <c r="BD1095" s="182" t="str">
        <f t="shared" si="665"/>
        <v/>
      </c>
      <c r="BE1095" s="182" t="str">
        <f t="shared" si="666"/>
        <v/>
      </c>
      <c r="BF1095" s="182" t="str">
        <f t="shared" si="667"/>
        <v/>
      </c>
      <c r="BG1095" s="182" t="str">
        <f t="shared" si="668"/>
        <v/>
      </c>
      <c r="BH1095" s="182" t="str">
        <f t="shared" si="669"/>
        <v/>
      </c>
      <c r="BI1095" s="182" t="str">
        <f t="shared" si="670"/>
        <v/>
      </c>
      <c r="BJ1095" s="182" t="str">
        <f t="shared" si="671"/>
        <v/>
      </c>
      <c r="BK1095" s="182" t="str">
        <f t="shared" si="672"/>
        <v/>
      </c>
      <c r="BL1095" s="182" t="str">
        <f t="shared" si="673"/>
        <v/>
      </c>
      <c r="BM1095" s="182" t="str">
        <f t="shared" si="674"/>
        <v/>
      </c>
      <c r="BN1095" s="182" t="str">
        <f t="shared" si="675"/>
        <v/>
      </c>
      <c r="BO1095" s="182" t="str">
        <f t="shared" si="676"/>
        <v/>
      </c>
      <c r="BP1095" s="182" t="str">
        <f t="shared" si="677"/>
        <v/>
      </c>
      <c r="BQ1095" s="182" t="str">
        <f t="shared" si="678"/>
        <v/>
      </c>
      <c r="BR1095" s="182" t="str">
        <f t="shared" si="679"/>
        <v/>
      </c>
      <c r="BS1095" s="182" t="str">
        <f t="shared" si="680"/>
        <v/>
      </c>
      <c r="BT1095" s="182" t="str">
        <f t="shared" si="681"/>
        <v/>
      </c>
      <c r="BU1095" s="183" t="str">
        <f t="shared" si="682"/>
        <v/>
      </c>
      <c r="BV1095" s="184" t="str">
        <f>IF('Cálculos '!C1101="","",AVERAGE(AN1095:BU1095))</f>
        <v/>
      </c>
    </row>
    <row r="1096" spans="2:74" ht="17.25" hidden="1" thickBot="1" x14ac:dyDescent="0.35">
      <c r="B1096" s="165">
        <f t="shared" si="39"/>
        <v>1094</v>
      </c>
      <c r="C1096" s="171" t="str">
        <f>IF('Cálculos '!J1102="","",'Cálculos '!J1102)</f>
        <v/>
      </c>
      <c r="D1096" s="172" t="str">
        <f>IF('Cálculos '!K1102="","",'Cálculos '!K1102)</f>
        <v/>
      </c>
      <c r="E1096" s="172" t="str">
        <f>IF('Cálculos '!L1102="","",'Cálculos '!L1102)</f>
        <v/>
      </c>
      <c r="F1096" s="172" t="str">
        <f>IF('Cálculos '!M1102="","",'Cálculos '!M1102)</f>
        <v/>
      </c>
      <c r="G1096" s="172" t="str">
        <f>IF('Cálculos '!N1102="","",'Cálculos '!N1102)</f>
        <v/>
      </c>
      <c r="H1096" s="172" t="str">
        <f>IF('Cálculos '!O1102="","",'Cálculos '!O1102)</f>
        <v/>
      </c>
      <c r="I1096" s="172" t="str">
        <f>IF('Cálculos '!P1102="","",'Cálculos '!P1102)</f>
        <v/>
      </c>
      <c r="J1096" s="172" t="str">
        <f>IF('Cálculos '!Q1102="","",'Cálculos '!Q1102)</f>
        <v/>
      </c>
      <c r="K1096" s="172" t="str">
        <f>IF('Cálculos '!R1102="","",'Cálculos '!R1102)</f>
        <v/>
      </c>
      <c r="L1096" s="172" t="str">
        <f>IF('Cálculos '!S1102="","",'Cálculos '!S1102)</f>
        <v/>
      </c>
      <c r="M1096" s="172" t="str">
        <f>IF('Cálculos '!T1102="","",'Cálculos '!T1102)</f>
        <v/>
      </c>
      <c r="N1096" s="172" t="str">
        <f>IF('Cálculos '!U1102="","",'Cálculos '!U1102)</f>
        <v/>
      </c>
      <c r="O1096" s="172" t="str">
        <f>IF('Cálculos '!V1102="","",'Cálculos '!V1102)</f>
        <v/>
      </c>
      <c r="P1096" s="172" t="str">
        <f>IF('Cálculos '!W1102="","",'Cálculos '!W1102)</f>
        <v/>
      </c>
      <c r="Q1096" s="172" t="str">
        <f>IF('Cálculos '!X1102="","",'Cálculos '!X1102)</f>
        <v/>
      </c>
      <c r="R1096" s="172" t="str">
        <f>IF('Cálculos '!Y1102="","",'Cálculos '!Y1102)</f>
        <v/>
      </c>
      <c r="S1096" s="172" t="str">
        <f>IF('Cálculos '!Z1102="","",'Cálculos '!Z1102)</f>
        <v/>
      </c>
      <c r="T1096" s="172" t="str">
        <f>IF('Cálculos '!AA1102="","",'Cálculos '!AA1102)</f>
        <v/>
      </c>
      <c r="U1096" s="172" t="str">
        <f>IF('Cálculos '!AB1102="","",'Cálculos '!AB1102)</f>
        <v/>
      </c>
      <c r="V1096" s="172" t="str">
        <f>IF('Cálculos '!AC1102="","",'Cálculos '!AC1102)</f>
        <v/>
      </c>
      <c r="W1096" s="172" t="str">
        <f>IF('Cálculos '!AD1102="","",'Cálculos '!AD1102)</f>
        <v/>
      </c>
      <c r="X1096" s="172" t="str">
        <f>IF('Cálculos '!AE1102="","",'Cálculos '!AE1102)</f>
        <v/>
      </c>
      <c r="Y1096" s="172" t="str">
        <f>IF('Cálculos '!AF1102="","",'Cálculos '!AF1102)</f>
        <v/>
      </c>
      <c r="Z1096" s="172" t="str">
        <f>IF('Cálculos '!AG1102="","",'Cálculos '!AG1102)</f>
        <v/>
      </c>
      <c r="AA1096" s="172" t="str">
        <f>IF('Cálculos '!AH1102="","",'Cálculos '!AH1102)</f>
        <v/>
      </c>
      <c r="AB1096" s="172" t="str">
        <f>IF('Cálculos '!AI1102="","",'Cálculos '!AI1102)</f>
        <v/>
      </c>
      <c r="AC1096" s="172" t="str">
        <f>IF('Cálculos '!AJ1102="","",'Cálculos '!AJ1102)</f>
        <v/>
      </c>
      <c r="AD1096" s="172" t="str">
        <f>IF('Cálculos '!AK1102="","",'Cálculos '!AK1102)</f>
        <v/>
      </c>
      <c r="AE1096" s="172" t="str">
        <f>IF('Cálculos '!AL1102="","",'Cálculos '!AL1102)</f>
        <v/>
      </c>
      <c r="AF1096" s="172" t="str">
        <f>IF('Cálculos '!AM1102="","",'Cálculos '!AM1102)</f>
        <v/>
      </c>
      <c r="AG1096" s="172" t="str">
        <f>IF('Cálculos '!AN1102="","",'Cálculos '!AN1102)</f>
        <v/>
      </c>
      <c r="AH1096" s="172" t="str">
        <f>IF('Cálculos '!AO1102="","",'Cálculos '!AO1102)</f>
        <v/>
      </c>
      <c r="AI1096" s="172" t="str">
        <f>IF('Cálculos '!AP1102="","",'Cálculos '!AP1102)</f>
        <v/>
      </c>
      <c r="AJ1096" s="443" t="str">
        <f>IF('Cálculos '!AQ1102="","",'Cálculos '!AQ1102)</f>
        <v/>
      </c>
      <c r="AK1096" s="446" t="str">
        <f>IF('Cálculos '!D1102="","",AVERAGE(C1096:AJ1096))</f>
        <v/>
      </c>
      <c r="AM1096" s="181">
        <f t="shared" si="648"/>
        <v>1094</v>
      </c>
      <c r="AN1096" s="284" t="str">
        <f t="shared" si="649"/>
        <v/>
      </c>
      <c r="AO1096" s="285" t="str">
        <f t="shared" si="650"/>
        <v/>
      </c>
      <c r="AP1096" s="285" t="str">
        <f t="shared" si="651"/>
        <v/>
      </c>
      <c r="AQ1096" s="285" t="str">
        <f t="shared" si="652"/>
        <v/>
      </c>
      <c r="AR1096" s="182" t="str">
        <f t="shared" si="653"/>
        <v/>
      </c>
      <c r="AS1096" s="182" t="str">
        <f t="shared" si="654"/>
        <v/>
      </c>
      <c r="AT1096" s="182" t="str">
        <f t="shared" si="655"/>
        <v/>
      </c>
      <c r="AU1096" s="182" t="str">
        <f t="shared" si="656"/>
        <v/>
      </c>
      <c r="AV1096" s="182" t="str">
        <f t="shared" si="657"/>
        <v/>
      </c>
      <c r="AW1096" s="182" t="str">
        <f t="shared" si="658"/>
        <v/>
      </c>
      <c r="AX1096" s="182" t="str">
        <f t="shared" si="659"/>
        <v/>
      </c>
      <c r="AY1096" s="182" t="str">
        <f t="shared" si="660"/>
        <v/>
      </c>
      <c r="AZ1096" s="182" t="str">
        <f t="shared" si="661"/>
        <v/>
      </c>
      <c r="BA1096" s="182" t="str">
        <f t="shared" si="662"/>
        <v/>
      </c>
      <c r="BB1096" s="182" t="str">
        <f t="shared" si="663"/>
        <v/>
      </c>
      <c r="BC1096" s="182" t="str">
        <f t="shared" si="664"/>
        <v/>
      </c>
      <c r="BD1096" s="182" t="str">
        <f t="shared" si="665"/>
        <v/>
      </c>
      <c r="BE1096" s="182" t="str">
        <f t="shared" si="666"/>
        <v/>
      </c>
      <c r="BF1096" s="182" t="str">
        <f t="shared" si="667"/>
        <v/>
      </c>
      <c r="BG1096" s="182" t="str">
        <f t="shared" si="668"/>
        <v/>
      </c>
      <c r="BH1096" s="182" t="str">
        <f t="shared" si="669"/>
        <v/>
      </c>
      <c r="BI1096" s="182" t="str">
        <f t="shared" si="670"/>
        <v/>
      </c>
      <c r="BJ1096" s="182" t="str">
        <f t="shared" si="671"/>
        <v/>
      </c>
      <c r="BK1096" s="182" t="str">
        <f t="shared" si="672"/>
        <v/>
      </c>
      <c r="BL1096" s="182" t="str">
        <f t="shared" si="673"/>
        <v/>
      </c>
      <c r="BM1096" s="182" t="str">
        <f t="shared" si="674"/>
        <v/>
      </c>
      <c r="BN1096" s="182" t="str">
        <f t="shared" si="675"/>
        <v/>
      </c>
      <c r="BO1096" s="182" t="str">
        <f t="shared" si="676"/>
        <v/>
      </c>
      <c r="BP1096" s="182" t="str">
        <f t="shared" si="677"/>
        <v/>
      </c>
      <c r="BQ1096" s="182" t="str">
        <f t="shared" si="678"/>
        <v/>
      </c>
      <c r="BR1096" s="182" t="str">
        <f t="shared" si="679"/>
        <v/>
      </c>
      <c r="BS1096" s="182" t="str">
        <f t="shared" si="680"/>
        <v/>
      </c>
      <c r="BT1096" s="182" t="str">
        <f t="shared" si="681"/>
        <v/>
      </c>
      <c r="BU1096" s="183" t="str">
        <f t="shared" si="682"/>
        <v/>
      </c>
      <c r="BV1096" s="184" t="str">
        <f>IF('Cálculos '!C1102="","",AVERAGE(AN1096:BU1096))</f>
        <v/>
      </c>
    </row>
    <row r="1097" spans="2:74" ht="17.25" hidden="1" thickBot="1" x14ac:dyDescent="0.35">
      <c r="B1097" s="165">
        <f t="shared" si="39"/>
        <v>1095</v>
      </c>
      <c r="C1097" s="171" t="str">
        <f>IF('Cálculos '!J1103="","",'Cálculos '!J1103)</f>
        <v/>
      </c>
      <c r="D1097" s="172" t="str">
        <f>IF('Cálculos '!K1103="","",'Cálculos '!K1103)</f>
        <v/>
      </c>
      <c r="E1097" s="172" t="str">
        <f>IF('Cálculos '!L1103="","",'Cálculos '!L1103)</f>
        <v/>
      </c>
      <c r="F1097" s="172" t="str">
        <f>IF('Cálculos '!M1103="","",'Cálculos '!M1103)</f>
        <v/>
      </c>
      <c r="G1097" s="172" t="str">
        <f>IF('Cálculos '!N1103="","",'Cálculos '!N1103)</f>
        <v/>
      </c>
      <c r="H1097" s="172" t="str">
        <f>IF('Cálculos '!O1103="","",'Cálculos '!O1103)</f>
        <v/>
      </c>
      <c r="I1097" s="172" t="str">
        <f>IF('Cálculos '!P1103="","",'Cálculos '!P1103)</f>
        <v/>
      </c>
      <c r="J1097" s="172" t="str">
        <f>IF('Cálculos '!Q1103="","",'Cálculos '!Q1103)</f>
        <v/>
      </c>
      <c r="K1097" s="172" t="str">
        <f>IF('Cálculos '!R1103="","",'Cálculos '!R1103)</f>
        <v/>
      </c>
      <c r="L1097" s="172" t="str">
        <f>IF('Cálculos '!S1103="","",'Cálculos '!S1103)</f>
        <v/>
      </c>
      <c r="M1097" s="172" t="str">
        <f>IF('Cálculos '!T1103="","",'Cálculos '!T1103)</f>
        <v/>
      </c>
      <c r="N1097" s="172" t="str">
        <f>IF('Cálculos '!U1103="","",'Cálculos '!U1103)</f>
        <v/>
      </c>
      <c r="O1097" s="172" t="str">
        <f>IF('Cálculos '!V1103="","",'Cálculos '!V1103)</f>
        <v/>
      </c>
      <c r="P1097" s="172" t="str">
        <f>IF('Cálculos '!W1103="","",'Cálculos '!W1103)</f>
        <v/>
      </c>
      <c r="Q1097" s="172" t="str">
        <f>IF('Cálculos '!X1103="","",'Cálculos '!X1103)</f>
        <v/>
      </c>
      <c r="R1097" s="172" t="str">
        <f>IF('Cálculos '!Y1103="","",'Cálculos '!Y1103)</f>
        <v/>
      </c>
      <c r="S1097" s="172" t="str">
        <f>IF('Cálculos '!Z1103="","",'Cálculos '!Z1103)</f>
        <v/>
      </c>
      <c r="T1097" s="172" t="str">
        <f>IF('Cálculos '!AA1103="","",'Cálculos '!AA1103)</f>
        <v/>
      </c>
      <c r="U1097" s="172" t="str">
        <f>IF('Cálculos '!AB1103="","",'Cálculos '!AB1103)</f>
        <v/>
      </c>
      <c r="V1097" s="172" t="str">
        <f>IF('Cálculos '!AC1103="","",'Cálculos '!AC1103)</f>
        <v/>
      </c>
      <c r="W1097" s="172" t="str">
        <f>IF('Cálculos '!AD1103="","",'Cálculos '!AD1103)</f>
        <v/>
      </c>
      <c r="X1097" s="172" t="str">
        <f>IF('Cálculos '!AE1103="","",'Cálculos '!AE1103)</f>
        <v/>
      </c>
      <c r="Y1097" s="172" t="str">
        <f>IF('Cálculos '!AF1103="","",'Cálculos '!AF1103)</f>
        <v/>
      </c>
      <c r="Z1097" s="172" t="str">
        <f>IF('Cálculos '!AG1103="","",'Cálculos '!AG1103)</f>
        <v/>
      </c>
      <c r="AA1097" s="172" t="str">
        <f>IF('Cálculos '!AH1103="","",'Cálculos '!AH1103)</f>
        <v/>
      </c>
      <c r="AB1097" s="172" t="str">
        <f>IF('Cálculos '!AI1103="","",'Cálculos '!AI1103)</f>
        <v/>
      </c>
      <c r="AC1097" s="172" t="str">
        <f>IF('Cálculos '!AJ1103="","",'Cálculos '!AJ1103)</f>
        <v/>
      </c>
      <c r="AD1097" s="172" t="str">
        <f>IF('Cálculos '!AK1103="","",'Cálculos '!AK1103)</f>
        <v/>
      </c>
      <c r="AE1097" s="172" t="str">
        <f>IF('Cálculos '!AL1103="","",'Cálculos '!AL1103)</f>
        <v/>
      </c>
      <c r="AF1097" s="172" t="str">
        <f>IF('Cálculos '!AM1103="","",'Cálculos '!AM1103)</f>
        <v/>
      </c>
      <c r="AG1097" s="172" t="str">
        <f>IF('Cálculos '!AN1103="","",'Cálculos '!AN1103)</f>
        <v/>
      </c>
      <c r="AH1097" s="172" t="str">
        <f>IF('Cálculos '!AO1103="","",'Cálculos '!AO1103)</f>
        <v/>
      </c>
      <c r="AI1097" s="172" t="str">
        <f>IF('Cálculos '!AP1103="","",'Cálculos '!AP1103)</f>
        <v/>
      </c>
      <c r="AJ1097" s="443" t="str">
        <f>IF('Cálculos '!AQ1103="","",'Cálculos '!AQ1103)</f>
        <v/>
      </c>
      <c r="AK1097" s="446" t="str">
        <f>IF('Cálculos '!D1103="","",AVERAGE(C1097:AJ1097))</f>
        <v/>
      </c>
      <c r="AM1097" s="181">
        <f t="shared" si="648"/>
        <v>1095</v>
      </c>
      <c r="AN1097" s="284" t="str">
        <f t="shared" si="649"/>
        <v/>
      </c>
      <c r="AO1097" s="285" t="str">
        <f t="shared" si="650"/>
        <v/>
      </c>
      <c r="AP1097" s="285" t="str">
        <f t="shared" si="651"/>
        <v/>
      </c>
      <c r="AQ1097" s="285" t="str">
        <f t="shared" si="652"/>
        <v/>
      </c>
      <c r="AR1097" s="182" t="str">
        <f t="shared" si="653"/>
        <v/>
      </c>
      <c r="AS1097" s="182" t="str">
        <f t="shared" si="654"/>
        <v/>
      </c>
      <c r="AT1097" s="182" t="str">
        <f t="shared" si="655"/>
        <v/>
      </c>
      <c r="AU1097" s="182" t="str">
        <f t="shared" si="656"/>
        <v/>
      </c>
      <c r="AV1097" s="182" t="str">
        <f t="shared" si="657"/>
        <v/>
      </c>
      <c r="AW1097" s="182" t="str">
        <f t="shared" si="658"/>
        <v/>
      </c>
      <c r="AX1097" s="182" t="str">
        <f t="shared" si="659"/>
        <v/>
      </c>
      <c r="AY1097" s="182" t="str">
        <f t="shared" si="660"/>
        <v/>
      </c>
      <c r="AZ1097" s="182" t="str">
        <f t="shared" si="661"/>
        <v/>
      </c>
      <c r="BA1097" s="182" t="str">
        <f t="shared" si="662"/>
        <v/>
      </c>
      <c r="BB1097" s="182" t="str">
        <f t="shared" si="663"/>
        <v/>
      </c>
      <c r="BC1097" s="182" t="str">
        <f t="shared" si="664"/>
        <v/>
      </c>
      <c r="BD1097" s="182" t="str">
        <f t="shared" si="665"/>
        <v/>
      </c>
      <c r="BE1097" s="182" t="str">
        <f t="shared" si="666"/>
        <v/>
      </c>
      <c r="BF1097" s="182" t="str">
        <f t="shared" si="667"/>
        <v/>
      </c>
      <c r="BG1097" s="182" t="str">
        <f t="shared" si="668"/>
        <v/>
      </c>
      <c r="BH1097" s="182" t="str">
        <f t="shared" si="669"/>
        <v/>
      </c>
      <c r="BI1097" s="182" t="str">
        <f t="shared" si="670"/>
        <v/>
      </c>
      <c r="BJ1097" s="182" t="str">
        <f t="shared" si="671"/>
        <v/>
      </c>
      <c r="BK1097" s="182" t="str">
        <f t="shared" si="672"/>
        <v/>
      </c>
      <c r="BL1097" s="182" t="str">
        <f t="shared" si="673"/>
        <v/>
      </c>
      <c r="BM1097" s="182" t="str">
        <f t="shared" si="674"/>
        <v/>
      </c>
      <c r="BN1097" s="182" t="str">
        <f t="shared" si="675"/>
        <v/>
      </c>
      <c r="BO1097" s="182" t="str">
        <f t="shared" si="676"/>
        <v/>
      </c>
      <c r="BP1097" s="182" t="str">
        <f t="shared" si="677"/>
        <v/>
      </c>
      <c r="BQ1097" s="182" t="str">
        <f t="shared" si="678"/>
        <v/>
      </c>
      <c r="BR1097" s="182" t="str">
        <f t="shared" si="679"/>
        <v/>
      </c>
      <c r="BS1097" s="182" t="str">
        <f t="shared" si="680"/>
        <v/>
      </c>
      <c r="BT1097" s="182" t="str">
        <f t="shared" si="681"/>
        <v/>
      </c>
      <c r="BU1097" s="183" t="str">
        <f t="shared" si="682"/>
        <v/>
      </c>
      <c r="BV1097" s="184" t="str">
        <f>IF('Cálculos '!C1103="","",AVERAGE(AN1097:BU1097))</f>
        <v/>
      </c>
    </row>
    <row r="1098" spans="2:74" ht="17.25" hidden="1" thickBot="1" x14ac:dyDescent="0.35">
      <c r="B1098" s="165">
        <f t="shared" si="39"/>
        <v>1096</v>
      </c>
      <c r="C1098" s="171" t="str">
        <f>IF('Cálculos '!J1104="","",'Cálculos '!J1104)</f>
        <v/>
      </c>
      <c r="D1098" s="172" t="str">
        <f>IF('Cálculos '!K1104="","",'Cálculos '!K1104)</f>
        <v/>
      </c>
      <c r="E1098" s="172" t="str">
        <f>IF('Cálculos '!L1104="","",'Cálculos '!L1104)</f>
        <v/>
      </c>
      <c r="F1098" s="172" t="str">
        <f>IF('Cálculos '!M1104="","",'Cálculos '!M1104)</f>
        <v/>
      </c>
      <c r="G1098" s="172" t="str">
        <f>IF('Cálculos '!N1104="","",'Cálculos '!N1104)</f>
        <v/>
      </c>
      <c r="H1098" s="172" t="str">
        <f>IF('Cálculos '!O1104="","",'Cálculos '!O1104)</f>
        <v/>
      </c>
      <c r="I1098" s="172" t="str">
        <f>IF('Cálculos '!P1104="","",'Cálculos '!P1104)</f>
        <v/>
      </c>
      <c r="J1098" s="172" t="str">
        <f>IF('Cálculos '!Q1104="","",'Cálculos '!Q1104)</f>
        <v/>
      </c>
      <c r="K1098" s="172" t="str">
        <f>IF('Cálculos '!R1104="","",'Cálculos '!R1104)</f>
        <v/>
      </c>
      <c r="L1098" s="172" t="str">
        <f>IF('Cálculos '!S1104="","",'Cálculos '!S1104)</f>
        <v/>
      </c>
      <c r="M1098" s="172" t="str">
        <f>IF('Cálculos '!T1104="","",'Cálculos '!T1104)</f>
        <v/>
      </c>
      <c r="N1098" s="172" t="str">
        <f>IF('Cálculos '!U1104="","",'Cálculos '!U1104)</f>
        <v/>
      </c>
      <c r="O1098" s="172" t="str">
        <f>IF('Cálculos '!V1104="","",'Cálculos '!V1104)</f>
        <v/>
      </c>
      <c r="P1098" s="172" t="str">
        <f>IF('Cálculos '!W1104="","",'Cálculos '!W1104)</f>
        <v/>
      </c>
      <c r="Q1098" s="172" t="str">
        <f>IF('Cálculos '!X1104="","",'Cálculos '!X1104)</f>
        <v/>
      </c>
      <c r="R1098" s="172" t="str">
        <f>IF('Cálculos '!Y1104="","",'Cálculos '!Y1104)</f>
        <v/>
      </c>
      <c r="S1098" s="172" t="str">
        <f>IF('Cálculos '!Z1104="","",'Cálculos '!Z1104)</f>
        <v/>
      </c>
      <c r="T1098" s="172" t="str">
        <f>IF('Cálculos '!AA1104="","",'Cálculos '!AA1104)</f>
        <v/>
      </c>
      <c r="U1098" s="172" t="str">
        <f>IF('Cálculos '!AB1104="","",'Cálculos '!AB1104)</f>
        <v/>
      </c>
      <c r="V1098" s="172" t="str">
        <f>IF('Cálculos '!AC1104="","",'Cálculos '!AC1104)</f>
        <v/>
      </c>
      <c r="W1098" s="172" t="str">
        <f>IF('Cálculos '!AD1104="","",'Cálculos '!AD1104)</f>
        <v/>
      </c>
      <c r="X1098" s="172" t="str">
        <f>IF('Cálculos '!AE1104="","",'Cálculos '!AE1104)</f>
        <v/>
      </c>
      <c r="Y1098" s="172" t="str">
        <f>IF('Cálculos '!AF1104="","",'Cálculos '!AF1104)</f>
        <v/>
      </c>
      <c r="Z1098" s="172" t="str">
        <f>IF('Cálculos '!AG1104="","",'Cálculos '!AG1104)</f>
        <v/>
      </c>
      <c r="AA1098" s="172" t="str">
        <f>IF('Cálculos '!AH1104="","",'Cálculos '!AH1104)</f>
        <v/>
      </c>
      <c r="AB1098" s="172" t="str">
        <f>IF('Cálculos '!AI1104="","",'Cálculos '!AI1104)</f>
        <v/>
      </c>
      <c r="AC1098" s="172" t="str">
        <f>IF('Cálculos '!AJ1104="","",'Cálculos '!AJ1104)</f>
        <v/>
      </c>
      <c r="AD1098" s="172" t="str">
        <f>IF('Cálculos '!AK1104="","",'Cálculos '!AK1104)</f>
        <v/>
      </c>
      <c r="AE1098" s="172" t="str">
        <f>IF('Cálculos '!AL1104="","",'Cálculos '!AL1104)</f>
        <v/>
      </c>
      <c r="AF1098" s="172" t="str">
        <f>IF('Cálculos '!AM1104="","",'Cálculos '!AM1104)</f>
        <v/>
      </c>
      <c r="AG1098" s="172" t="str">
        <f>IF('Cálculos '!AN1104="","",'Cálculos '!AN1104)</f>
        <v/>
      </c>
      <c r="AH1098" s="172" t="str">
        <f>IF('Cálculos '!AO1104="","",'Cálculos '!AO1104)</f>
        <v/>
      </c>
      <c r="AI1098" s="172" t="str">
        <f>IF('Cálculos '!AP1104="","",'Cálculos '!AP1104)</f>
        <v/>
      </c>
      <c r="AJ1098" s="443" t="str">
        <f>IF('Cálculos '!AQ1104="","",'Cálculos '!AQ1104)</f>
        <v/>
      </c>
      <c r="AK1098" s="446" t="str">
        <f>IF('Cálculos '!D1104="","",AVERAGE(C1098:AJ1098))</f>
        <v/>
      </c>
      <c r="AM1098" s="181">
        <f t="shared" si="648"/>
        <v>1096</v>
      </c>
      <c r="AN1098" s="284" t="str">
        <f t="shared" si="649"/>
        <v/>
      </c>
      <c r="AO1098" s="285" t="str">
        <f t="shared" si="650"/>
        <v/>
      </c>
      <c r="AP1098" s="285" t="str">
        <f t="shared" si="651"/>
        <v/>
      </c>
      <c r="AQ1098" s="285" t="str">
        <f t="shared" si="652"/>
        <v/>
      </c>
      <c r="AR1098" s="182" t="str">
        <f t="shared" si="653"/>
        <v/>
      </c>
      <c r="AS1098" s="182" t="str">
        <f t="shared" si="654"/>
        <v/>
      </c>
      <c r="AT1098" s="182" t="str">
        <f t="shared" si="655"/>
        <v/>
      </c>
      <c r="AU1098" s="182" t="str">
        <f t="shared" si="656"/>
        <v/>
      </c>
      <c r="AV1098" s="182" t="str">
        <f t="shared" si="657"/>
        <v/>
      </c>
      <c r="AW1098" s="182" t="str">
        <f t="shared" si="658"/>
        <v/>
      </c>
      <c r="AX1098" s="182" t="str">
        <f t="shared" si="659"/>
        <v/>
      </c>
      <c r="AY1098" s="182" t="str">
        <f t="shared" si="660"/>
        <v/>
      </c>
      <c r="AZ1098" s="182" t="str">
        <f t="shared" si="661"/>
        <v/>
      </c>
      <c r="BA1098" s="182" t="str">
        <f t="shared" si="662"/>
        <v/>
      </c>
      <c r="BB1098" s="182" t="str">
        <f t="shared" si="663"/>
        <v/>
      </c>
      <c r="BC1098" s="182" t="str">
        <f t="shared" si="664"/>
        <v/>
      </c>
      <c r="BD1098" s="182" t="str">
        <f t="shared" si="665"/>
        <v/>
      </c>
      <c r="BE1098" s="182" t="str">
        <f t="shared" si="666"/>
        <v/>
      </c>
      <c r="BF1098" s="182" t="str">
        <f t="shared" si="667"/>
        <v/>
      </c>
      <c r="BG1098" s="182" t="str">
        <f t="shared" si="668"/>
        <v/>
      </c>
      <c r="BH1098" s="182" t="str">
        <f t="shared" si="669"/>
        <v/>
      </c>
      <c r="BI1098" s="182" t="str">
        <f t="shared" si="670"/>
        <v/>
      </c>
      <c r="BJ1098" s="182" t="str">
        <f t="shared" si="671"/>
        <v/>
      </c>
      <c r="BK1098" s="182" t="str">
        <f t="shared" si="672"/>
        <v/>
      </c>
      <c r="BL1098" s="182" t="str">
        <f t="shared" si="673"/>
        <v/>
      </c>
      <c r="BM1098" s="182" t="str">
        <f t="shared" si="674"/>
        <v/>
      </c>
      <c r="BN1098" s="182" t="str">
        <f t="shared" si="675"/>
        <v/>
      </c>
      <c r="BO1098" s="182" t="str">
        <f t="shared" si="676"/>
        <v/>
      </c>
      <c r="BP1098" s="182" t="str">
        <f t="shared" si="677"/>
        <v/>
      </c>
      <c r="BQ1098" s="182" t="str">
        <f t="shared" si="678"/>
        <v/>
      </c>
      <c r="BR1098" s="182" t="str">
        <f t="shared" si="679"/>
        <v/>
      </c>
      <c r="BS1098" s="182" t="str">
        <f t="shared" si="680"/>
        <v/>
      </c>
      <c r="BT1098" s="182" t="str">
        <f t="shared" si="681"/>
        <v/>
      </c>
      <c r="BU1098" s="183" t="str">
        <f t="shared" si="682"/>
        <v/>
      </c>
      <c r="BV1098" s="184" t="str">
        <f>IF('Cálculos '!C1104="","",AVERAGE(AN1098:BU1098))</f>
        <v/>
      </c>
    </row>
    <row r="1099" spans="2:74" ht="17.25" hidden="1" thickBot="1" x14ac:dyDescent="0.35">
      <c r="B1099" s="165">
        <f t="shared" si="39"/>
        <v>1097</v>
      </c>
      <c r="C1099" s="171" t="str">
        <f>IF('Cálculos '!J1105="","",'Cálculos '!J1105)</f>
        <v/>
      </c>
      <c r="D1099" s="172" t="str">
        <f>IF('Cálculos '!K1105="","",'Cálculos '!K1105)</f>
        <v/>
      </c>
      <c r="E1099" s="172" t="str">
        <f>IF('Cálculos '!L1105="","",'Cálculos '!L1105)</f>
        <v/>
      </c>
      <c r="F1099" s="172" t="str">
        <f>IF('Cálculos '!M1105="","",'Cálculos '!M1105)</f>
        <v/>
      </c>
      <c r="G1099" s="172" t="str">
        <f>IF('Cálculos '!N1105="","",'Cálculos '!N1105)</f>
        <v/>
      </c>
      <c r="H1099" s="172" t="str">
        <f>IF('Cálculos '!O1105="","",'Cálculos '!O1105)</f>
        <v/>
      </c>
      <c r="I1099" s="172" t="str">
        <f>IF('Cálculos '!P1105="","",'Cálculos '!P1105)</f>
        <v/>
      </c>
      <c r="J1099" s="172" t="str">
        <f>IF('Cálculos '!Q1105="","",'Cálculos '!Q1105)</f>
        <v/>
      </c>
      <c r="K1099" s="172" t="str">
        <f>IF('Cálculos '!R1105="","",'Cálculos '!R1105)</f>
        <v/>
      </c>
      <c r="L1099" s="172" t="str">
        <f>IF('Cálculos '!S1105="","",'Cálculos '!S1105)</f>
        <v/>
      </c>
      <c r="M1099" s="172" t="str">
        <f>IF('Cálculos '!T1105="","",'Cálculos '!T1105)</f>
        <v/>
      </c>
      <c r="N1099" s="172" t="str">
        <f>IF('Cálculos '!U1105="","",'Cálculos '!U1105)</f>
        <v/>
      </c>
      <c r="O1099" s="172" t="str">
        <f>IF('Cálculos '!V1105="","",'Cálculos '!V1105)</f>
        <v/>
      </c>
      <c r="P1099" s="172" t="str">
        <f>IF('Cálculos '!W1105="","",'Cálculos '!W1105)</f>
        <v/>
      </c>
      <c r="Q1099" s="172" t="str">
        <f>IF('Cálculos '!X1105="","",'Cálculos '!X1105)</f>
        <v/>
      </c>
      <c r="R1099" s="172" t="str">
        <f>IF('Cálculos '!Y1105="","",'Cálculos '!Y1105)</f>
        <v/>
      </c>
      <c r="S1099" s="172" t="str">
        <f>IF('Cálculos '!Z1105="","",'Cálculos '!Z1105)</f>
        <v/>
      </c>
      <c r="T1099" s="172" t="str">
        <f>IF('Cálculos '!AA1105="","",'Cálculos '!AA1105)</f>
        <v/>
      </c>
      <c r="U1099" s="172" t="str">
        <f>IF('Cálculos '!AB1105="","",'Cálculos '!AB1105)</f>
        <v/>
      </c>
      <c r="V1099" s="172" t="str">
        <f>IF('Cálculos '!AC1105="","",'Cálculos '!AC1105)</f>
        <v/>
      </c>
      <c r="W1099" s="172" t="str">
        <f>IF('Cálculos '!AD1105="","",'Cálculos '!AD1105)</f>
        <v/>
      </c>
      <c r="X1099" s="172" t="str">
        <f>IF('Cálculos '!AE1105="","",'Cálculos '!AE1105)</f>
        <v/>
      </c>
      <c r="Y1099" s="172" t="str">
        <f>IF('Cálculos '!AF1105="","",'Cálculos '!AF1105)</f>
        <v/>
      </c>
      <c r="Z1099" s="172" t="str">
        <f>IF('Cálculos '!AG1105="","",'Cálculos '!AG1105)</f>
        <v/>
      </c>
      <c r="AA1099" s="172" t="str">
        <f>IF('Cálculos '!AH1105="","",'Cálculos '!AH1105)</f>
        <v/>
      </c>
      <c r="AB1099" s="172" t="str">
        <f>IF('Cálculos '!AI1105="","",'Cálculos '!AI1105)</f>
        <v/>
      </c>
      <c r="AC1099" s="172" t="str">
        <f>IF('Cálculos '!AJ1105="","",'Cálculos '!AJ1105)</f>
        <v/>
      </c>
      <c r="AD1099" s="172" t="str">
        <f>IF('Cálculos '!AK1105="","",'Cálculos '!AK1105)</f>
        <v/>
      </c>
      <c r="AE1099" s="172" t="str">
        <f>IF('Cálculos '!AL1105="","",'Cálculos '!AL1105)</f>
        <v/>
      </c>
      <c r="AF1099" s="172" t="str">
        <f>IF('Cálculos '!AM1105="","",'Cálculos '!AM1105)</f>
        <v/>
      </c>
      <c r="AG1099" s="172" t="str">
        <f>IF('Cálculos '!AN1105="","",'Cálculos '!AN1105)</f>
        <v/>
      </c>
      <c r="AH1099" s="172" t="str">
        <f>IF('Cálculos '!AO1105="","",'Cálculos '!AO1105)</f>
        <v/>
      </c>
      <c r="AI1099" s="172" t="str">
        <f>IF('Cálculos '!AP1105="","",'Cálculos '!AP1105)</f>
        <v/>
      </c>
      <c r="AJ1099" s="443" t="str">
        <f>IF('Cálculos '!AQ1105="","",'Cálculos '!AQ1105)</f>
        <v/>
      </c>
      <c r="AK1099" s="446" t="str">
        <f>IF('Cálculos '!D1105="","",AVERAGE(C1099:AJ1099))</f>
        <v/>
      </c>
      <c r="AM1099" s="181">
        <f t="shared" si="648"/>
        <v>1097</v>
      </c>
      <c r="AN1099" s="284" t="str">
        <f t="shared" si="649"/>
        <v/>
      </c>
      <c r="AO1099" s="285" t="str">
        <f t="shared" si="650"/>
        <v/>
      </c>
      <c r="AP1099" s="285" t="str">
        <f t="shared" si="651"/>
        <v/>
      </c>
      <c r="AQ1099" s="285" t="str">
        <f t="shared" si="652"/>
        <v/>
      </c>
      <c r="AR1099" s="182" t="str">
        <f t="shared" si="653"/>
        <v/>
      </c>
      <c r="AS1099" s="182" t="str">
        <f t="shared" si="654"/>
        <v/>
      </c>
      <c r="AT1099" s="182" t="str">
        <f t="shared" si="655"/>
        <v/>
      </c>
      <c r="AU1099" s="182" t="str">
        <f t="shared" si="656"/>
        <v/>
      </c>
      <c r="AV1099" s="182" t="str">
        <f t="shared" si="657"/>
        <v/>
      </c>
      <c r="AW1099" s="182" t="str">
        <f t="shared" si="658"/>
        <v/>
      </c>
      <c r="AX1099" s="182" t="str">
        <f t="shared" si="659"/>
        <v/>
      </c>
      <c r="AY1099" s="182" t="str">
        <f t="shared" si="660"/>
        <v/>
      </c>
      <c r="AZ1099" s="182" t="str">
        <f t="shared" si="661"/>
        <v/>
      </c>
      <c r="BA1099" s="182" t="str">
        <f t="shared" si="662"/>
        <v/>
      </c>
      <c r="BB1099" s="182" t="str">
        <f t="shared" si="663"/>
        <v/>
      </c>
      <c r="BC1099" s="182" t="str">
        <f t="shared" si="664"/>
        <v/>
      </c>
      <c r="BD1099" s="182" t="str">
        <f t="shared" si="665"/>
        <v/>
      </c>
      <c r="BE1099" s="182" t="str">
        <f t="shared" si="666"/>
        <v/>
      </c>
      <c r="BF1099" s="182" t="str">
        <f t="shared" si="667"/>
        <v/>
      </c>
      <c r="BG1099" s="182" t="str">
        <f t="shared" si="668"/>
        <v/>
      </c>
      <c r="BH1099" s="182" t="str">
        <f t="shared" si="669"/>
        <v/>
      </c>
      <c r="BI1099" s="182" t="str">
        <f t="shared" si="670"/>
        <v/>
      </c>
      <c r="BJ1099" s="182" t="str">
        <f t="shared" si="671"/>
        <v/>
      </c>
      <c r="BK1099" s="182" t="str">
        <f t="shared" si="672"/>
        <v/>
      </c>
      <c r="BL1099" s="182" t="str">
        <f t="shared" si="673"/>
        <v/>
      </c>
      <c r="BM1099" s="182" t="str">
        <f t="shared" si="674"/>
        <v/>
      </c>
      <c r="BN1099" s="182" t="str">
        <f t="shared" si="675"/>
        <v/>
      </c>
      <c r="BO1099" s="182" t="str">
        <f t="shared" si="676"/>
        <v/>
      </c>
      <c r="BP1099" s="182" t="str">
        <f t="shared" si="677"/>
        <v/>
      </c>
      <c r="BQ1099" s="182" t="str">
        <f t="shared" si="678"/>
        <v/>
      </c>
      <c r="BR1099" s="182" t="str">
        <f t="shared" si="679"/>
        <v/>
      </c>
      <c r="BS1099" s="182" t="str">
        <f t="shared" si="680"/>
        <v/>
      </c>
      <c r="BT1099" s="182" t="str">
        <f t="shared" si="681"/>
        <v/>
      </c>
      <c r="BU1099" s="183" t="str">
        <f t="shared" si="682"/>
        <v/>
      </c>
      <c r="BV1099" s="184" t="str">
        <f>IF('Cálculos '!C1105="","",AVERAGE(AN1099:BU1099))</f>
        <v/>
      </c>
    </row>
    <row r="1100" spans="2:74" ht="17.25" hidden="1" thickBot="1" x14ac:dyDescent="0.35">
      <c r="B1100" s="165">
        <f t="shared" si="39"/>
        <v>1098</v>
      </c>
      <c r="C1100" s="171" t="str">
        <f>IF('Cálculos '!J1106="","",'Cálculos '!J1106)</f>
        <v/>
      </c>
      <c r="D1100" s="172" t="str">
        <f>IF('Cálculos '!K1106="","",'Cálculos '!K1106)</f>
        <v/>
      </c>
      <c r="E1100" s="172" t="str">
        <f>IF('Cálculos '!L1106="","",'Cálculos '!L1106)</f>
        <v/>
      </c>
      <c r="F1100" s="172" t="str">
        <f>IF('Cálculos '!M1106="","",'Cálculos '!M1106)</f>
        <v/>
      </c>
      <c r="G1100" s="172" t="str">
        <f>IF('Cálculos '!N1106="","",'Cálculos '!N1106)</f>
        <v/>
      </c>
      <c r="H1100" s="172" t="str">
        <f>IF('Cálculos '!O1106="","",'Cálculos '!O1106)</f>
        <v/>
      </c>
      <c r="I1100" s="172" t="str">
        <f>IF('Cálculos '!P1106="","",'Cálculos '!P1106)</f>
        <v/>
      </c>
      <c r="J1100" s="172" t="str">
        <f>IF('Cálculos '!Q1106="","",'Cálculos '!Q1106)</f>
        <v/>
      </c>
      <c r="K1100" s="172" t="str">
        <f>IF('Cálculos '!R1106="","",'Cálculos '!R1106)</f>
        <v/>
      </c>
      <c r="L1100" s="172" t="str">
        <f>IF('Cálculos '!S1106="","",'Cálculos '!S1106)</f>
        <v/>
      </c>
      <c r="M1100" s="172" t="str">
        <f>IF('Cálculos '!T1106="","",'Cálculos '!T1106)</f>
        <v/>
      </c>
      <c r="N1100" s="172" t="str">
        <f>IF('Cálculos '!U1106="","",'Cálculos '!U1106)</f>
        <v/>
      </c>
      <c r="O1100" s="172" t="str">
        <f>IF('Cálculos '!V1106="","",'Cálculos '!V1106)</f>
        <v/>
      </c>
      <c r="P1100" s="172" t="str">
        <f>IF('Cálculos '!W1106="","",'Cálculos '!W1106)</f>
        <v/>
      </c>
      <c r="Q1100" s="172" t="str">
        <f>IF('Cálculos '!X1106="","",'Cálculos '!X1106)</f>
        <v/>
      </c>
      <c r="R1100" s="172" t="str">
        <f>IF('Cálculos '!Y1106="","",'Cálculos '!Y1106)</f>
        <v/>
      </c>
      <c r="S1100" s="172" t="str">
        <f>IF('Cálculos '!Z1106="","",'Cálculos '!Z1106)</f>
        <v/>
      </c>
      <c r="T1100" s="172" t="str">
        <f>IF('Cálculos '!AA1106="","",'Cálculos '!AA1106)</f>
        <v/>
      </c>
      <c r="U1100" s="172" t="str">
        <f>IF('Cálculos '!AB1106="","",'Cálculos '!AB1106)</f>
        <v/>
      </c>
      <c r="V1100" s="172" t="str">
        <f>IF('Cálculos '!AC1106="","",'Cálculos '!AC1106)</f>
        <v/>
      </c>
      <c r="W1100" s="172" t="str">
        <f>IF('Cálculos '!AD1106="","",'Cálculos '!AD1106)</f>
        <v/>
      </c>
      <c r="X1100" s="172" t="str">
        <f>IF('Cálculos '!AE1106="","",'Cálculos '!AE1106)</f>
        <v/>
      </c>
      <c r="Y1100" s="172" t="str">
        <f>IF('Cálculos '!AF1106="","",'Cálculos '!AF1106)</f>
        <v/>
      </c>
      <c r="Z1100" s="172" t="str">
        <f>IF('Cálculos '!AG1106="","",'Cálculos '!AG1106)</f>
        <v/>
      </c>
      <c r="AA1100" s="172" t="str">
        <f>IF('Cálculos '!AH1106="","",'Cálculos '!AH1106)</f>
        <v/>
      </c>
      <c r="AB1100" s="172" t="str">
        <f>IF('Cálculos '!AI1106="","",'Cálculos '!AI1106)</f>
        <v/>
      </c>
      <c r="AC1100" s="172" t="str">
        <f>IF('Cálculos '!AJ1106="","",'Cálculos '!AJ1106)</f>
        <v/>
      </c>
      <c r="AD1100" s="172" t="str">
        <f>IF('Cálculos '!AK1106="","",'Cálculos '!AK1106)</f>
        <v/>
      </c>
      <c r="AE1100" s="172" t="str">
        <f>IF('Cálculos '!AL1106="","",'Cálculos '!AL1106)</f>
        <v/>
      </c>
      <c r="AF1100" s="172" t="str">
        <f>IF('Cálculos '!AM1106="","",'Cálculos '!AM1106)</f>
        <v/>
      </c>
      <c r="AG1100" s="172" t="str">
        <f>IF('Cálculos '!AN1106="","",'Cálculos '!AN1106)</f>
        <v/>
      </c>
      <c r="AH1100" s="172" t="str">
        <f>IF('Cálculos '!AO1106="","",'Cálculos '!AO1106)</f>
        <v/>
      </c>
      <c r="AI1100" s="172" t="str">
        <f>IF('Cálculos '!AP1106="","",'Cálculos '!AP1106)</f>
        <v/>
      </c>
      <c r="AJ1100" s="443" t="str">
        <f>IF('Cálculos '!AQ1106="","",'Cálculos '!AQ1106)</f>
        <v/>
      </c>
      <c r="AK1100" s="446" t="str">
        <f>IF('Cálculos '!D1106="","",AVERAGE(C1100:AJ1100))</f>
        <v/>
      </c>
      <c r="AM1100" s="181">
        <f t="shared" si="648"/>
        <v>1098</v>
      </c>
      <c r="AN1100" s="284" t="str">
        <f t="shared" si="649"/>
        <v/>
      </c>
      <c r="AO1100" s="285" t="str">
        <f t="shared" si="650"/>
        <v/>
      </c>
      <c r="AP1100" s="285" t="str">
        <f t="shared" si="651"/>
        <v/>
      </c>
      <c r="AQ1100" s="285" t="str">
        <f t="shared" si="652"/>
        <v/>
      </c>
      <c r="AR1100" s="182" t="str">
        <f t="shared" si="653"/>
        <v/>
      </c>
      <c r="AS1100" s="182" t="str">
        <f t="shared" si="654"/>
        <v/>
      </c>
      <c r="AT1100" s="182" t="str">
        <f t="shared" si="655"/>
        <v/>
      </c>
      <c r="AU1100" s="182" t="str">
        <f t="shared" si="656"/>
        <v/>
      </c>
      <c r="AV1100" s="182" t="str">
        <f t="shared" si="657"/>
        <v/>
      </c>
      <c r="AW1100" s="182" t="str">
        <f t="shared" si="658"/>
        <v/>
      </c>
      <c r="AX1100" s="182" t="str">
        <f t="shared" si="659"/>
        <v/>
      </c>
      <c r="AY1100" s="182" t="str">
        <f t="shared" si="660"/>
        <v/>
      </c>
      <c r="AZ1100" s="182" t="str">
        <f t="shared" si="661"/>
        <v/>
      </c>
      <c r="BA1100" s="182" t="str">
        <f t="shared" si="662"/>
        <v/>
      </c>
      <c r="BB1100" s="182" t="str">
        <f t="shared" si="663"/>
        <v/>
      </c>
      <c r="BC1100" s="182" t="str">
        <f t="shared" si="664"/>
        <v/>
      </c>
      <c r="BD1100" s="182" t="str">
        <f t="shared" si="665"/>
        <v/>
      </c>
      <c r="BE1100" s="182" t="str">
        <f t="shared" si="666"/>
        <v/>
      </c>
      <c r="BF1100" s="182" t="str">
        <f t="shared" si="667"/>
        <v/>
      </c>
      <c r="BG1100" s="182" t="str">
        <f t="shared" si="668"/>
        <v/>
      </c>
      <c r="BH1100" s="182" t="str">
        <f t="shared" si="669"/>
        <v/>
      </c>
      <c r="BI1100" s="182" t="str">
        <f t="shared" si="670"/>
        <v/>
      </c>
      <c r="BJ1100" s="182" t="str">
        <f t="shared" si="671"/>
        <v/>
      </c>
      <c r="BK1100" s="182" t="str">
        <f t="shared" si="672"/>
        <v/>
      </c>
      <c r="BL1100" s="182" t="str">
        <f t="shared" si="673"/>
        <v/>
      </c>
      <c r="BM1100" s="182" t="str">
        <f t="shared" si="674"/>
        <v/>
      </c>
      <c r="BN1100" s="182" t="str">
        <f t="shared" si="675"/>
        <v/>
      </c>
      <c r="BO1100" s="182" t="str">
        <f t="shared" si="676"/>
        <v/>
      </c>
      <c r="BP1100" s="182" t="str">
        <f t="shared" si="677"/>
        <v/>
      </c>
      <c r="BQ1100" s="182" t="str">
        <f t="shared" si="678"/>
        <v/>
      </c>
      <c r="BR1100" s="182" t="str">
        <f t="shared" si="679"/>
        <v/>
      </c>
      <c r="BS1100" s="182" t="str">
        <f t="shared" si="680"/>
        <v/>
      </c>
      <c r="BT1100" s="182" t="str">
        <f t="shared" si="681"/>
        <v/>
      </c>
      <c r="BU1100" s="183" t="str">
        <f t="shared" si="682"/>
        <v/>
      </c>
      <c r="BV1100" s="184" t="str">
        <f>IF('Cálculos '!C1106="","",AVERAGE(AN1100:BU1100))</f>
        <v/>
      </c>
    </row>
    <row r="1101" spans="2:74" ht="17.25" hidden="1" thickBot="1" x14ac:dyDescent="0.35">
      <c r="B1101" s="165">
        <f t="shared" si="39"/>
        <v>1099</v>
      </c>
      <c r="C1101" s="171" t="str">
        <f>IF('Cálculos '!J1107="","",'Cálculos '!J1107)</f>
        <v/>
      </c>
      <c r="D1101" s="172" t="str">
        <f>IF('Cálculos '!K1107="","",'Cálculos '!K1107)</f>
        <v/>
      </c>
      <c r="E1101" s="172" t="str">
        <f>IF('Cálculos '!L1107="","",'Cálculos '!L1107)</f>
        <v/>
      </c>
      <c r="F1101" s="172" t="str">
        <f>IF('Cálculos '!M1107="","",'Cálculos '!M1107)</f>
        <v/>
      </c>
      <c r="G1101" s="172" t="str">
        <f>IF('Cálculos '!N1107="","",'Cálculos '!N1107)</f>
        <v/>
      </c>
      <c r="H1101" s="172" t="str">
        <f>IF('Cálculos '!O1107="","",'Cálculos '!O1107)</f>
        <v/>
      </c>
      <c r="I1101" s="172" t="str">
        <f>IF('Cálculos '!P1107="","",'Cálculos '!P1107)</f>
        <v/>
      </c>
      <c r="J1101" s="172" t="str">
        <f>IF('Cálculos '!Q1107="","",'Cálculos '!Q1107)</f>
        <v/>
      </c>
      <c r="K1101" s="172" t="str">
        <f>IF('Cálculos '!R1107="","",'Cálculos '!R1107)</f>
        <v/>
      </c>
      <c r="L1101" s="172" t="str">
        <f>IF('Cálculos '!S1107="","",'Cálculos '!S1107)</f>
        <v/>
      </c>
      <c r="M1101" s="172" t="str">
        <f>IF('Cálculos '!T1107="","",'Cálculos '!T1107)</f>
        <v/>
      </c>
      <c r="N1101" s="172" t="str">
        <f>IF('Cálculos '!U1107="","",'Cálculos '!U1107)</f>
        <v/>
      </c>
      <c r="O1101" s="172" t="str">
        <f>IF('Cálculos '!V1107="","",'Cálculos '!V1107)</f>
        <v/>
      </c>
      <c r="P1101" s="172" t="str">
        <f>IF('Cálculos '!W1107="","",'Cálculos '!W1107)</f>
        <v/>
      </c>
      <c r="Q1101" s="172" t="str">
        <f>IF('Cálculos '!X1107="","",'Cálculos '!X1107)</f>
        <v/>
      </c>
      <c r="R1101" s="172" t="str">
        <f>IF('Cálculos '!Y1107="","",'Cálculos '!Y1107)</f>
        <v/>
      </c>
      <c r="S1101" s="172" t="str">
        <f>IF('Cálculos '!Z1107="","",'Cálculos '!Z1107)</f>
        <v/>
      </c>
      <c r="T1101" s="172" t="str">
        <f>IF('Cálculos '!AA1107="","",'Cálculos '!AA1107)</f>
        <v/>
      </c>
      <c r="U1101" s="172" t="str">
        <f>IF('Cálculos '!AB1107="","",'Cálculos '!AB1107)</f>
        <v/>
      </c>
      <c r="V1101" s="172" t="str">
        <f>IF('Cálculos '!AC1107="","",'Cálculos '!AC1107)</f>
        <v/>
      </c>
      <c r="W1101" s="172" t="str">
        <f>IF('Cálculos '!AD1107="","",'Cálculos '!AD1107)</f>
        <v/>
      </c>
      <c r="X1101" s="172" t="str">
        <f>IF('Cálculos '!AE1107="","",'Cálculos '!AE1107)</f>
        <v/>
      </c>
      <c r="Y1101" s="172" t="str">
        <f>IF('Cálculos '!AF1107="","",'Cálculos '!AF1107)</f>
        <v/>
      </c>
      <c r="Z1101" s="172" t="str">
        <f>IF('Cálculos '!AG1107="","",'Cálculos '!AG1107)</f>
        <v/>
      </c>
      <c r="AA1101" s="172" t="str">
        <f>IF('Cálculos '!AH1107="","",'Cálculos '!AH1107)</f>
        <v/>
      </c>
      <c r="AB1101" s="172" t="str">
        <f>IF('Cálculos '!AI1107="","",'Cálculos '!AI1107)</f>
        <v/>
      </c>
      <c r="AC1101" s="172" t="str">
        <f>IF('Cálculos '!AJ1107="","",'Cálculos '!AJ1107)</f>
        <v/>
      </c>
      <c r="AD1101" s="172" t="str">
        <f>IF('Cálculos '!AK1107="","",'Cálculos '!AK1107)</f>
        <v/>
      </c>
      <c r="AE1101" s="172" t="str">
        <f>IF('Cálculos '!AL1107="","",'Cálculos '!AL1107)</f>
        <v/>
      </c>
      <c r="AF1101" s="172" t="str">
        <f>IF('Cálculos '!AM1107="","",'Cálculos '!AM1107)</f>
        <v/>
      </c>
      <c r="AG1101" s="172" t="str">
        <f>IF('Cálculos '!AN1107="","",'Cálculos '!AN1107)</f>
        <v/>
      </c>
      <c r="AH1101" s="172" t="str">
        <f>IF('Cálculos '!AO1107="","",'Cálculos '!AO1107)</f>
        <v/>
      </c>
      <c r="AI1101" s="172" t="str">
        <f>IF('Cálculos '!AP1107="","",'Cálculos '!AP1107)</f>
        <v/>
      </c>
      <c r="AJ1101" s="443" t="str">
        <f>IF('Cálculos '!AQ1107="","",'Cálculos '!AQ1107)</f>
        <v/>
      </c>
      <c r="AK1101" s="446" t="str">
        <f>IF('Cálculos '!D1107="","",AVERAGE(C1101:AJ1101))</f>
        <v/>
      </c>
      <c r="AM1101" s="181">
        <f t="shared" si="648"/>
        <v>1099</v>
      </c>
      <c r="AN1101" s="284" t="str">
        <f t="shared" si="649"/>
        <v/>
      </c>
      <c r="AO1101" s="285" t="str">
        <f t="shared" si="650"/>
        <v/>
      </c>
      <c r="AP1101" s="285" t="str">
        <f t="shared" si="651"/>
        <v/>
      </c>
      <c r="AQ1101" s="285" t="str">
        <f t="shared" si="652"/>
        <v/>
      </c>
      <c r="AR1101" s="182" t="str">
        <f t="shared" si="653"/>
        <v/>
      </c>
      <c r="AS1101" s="182" t="str">
        <f t="shared" si="654"/>
        <v/>
      </c>
      <c r="AT1101" s="182" t="str">
        <f t="shared" si="655"/>
        <v/>
      </c>
      <c r="AU1101" s="182" t="str">
        <f t="shared" si="656"/>
        <v/>
      </c>
      <c r="AV1101" s="182" t="str">
        <f t="shared" si="657"/>
        <v/>
      </c>
      <c r="AW1101" s="182" t="str">
        <f t="shared" si="658"/>
        <v/>
      </c>
      <c r="AX1101" s="182" t="str">
        <f t="shared" si="659"/>
        <v/>
      </c>
      <c r="AY1101" s="182" t="str">
        <f t="shared" si="660"/>
        <v/>
      </c>
      <c r="AZ1101" s="182" t="str">
        <f t="shared" si="661"/>
        <v/>
      </c>
      <c r="BA1101" s="182" t="str">
        <f t="shared" si="662"/>
        <v/>
      </c>
      <c r="BB1101" s="182" t="str">
        <f t="shared" si="663"/>
        <v/>
      </c>
      <c r="BC1101" s="182" t="str">
        <f t="shared" si="664"/>
        <v/>
      </c>
      <c r="BD1101" s="182" t="str">
        <f t="shared" si="665"/>
        <v/>
      </c>
      <c r="BE1101" s="182" t="str">
        <f t="shared" si="666"/>
        <v/>
      </c>
      <c r="BF1101" s="182" t="str">
        <f t="shared" si="667"/>
        <v/>
      </c>
      <c r="BG1101" s="182" t="str">
        <f t="shared" si="668"/>
        <v/>
      </c>
      <c r="BH1101" s="182" t="str">
        <f t="shared" si="669"/>
        <v/>
      </c>
      <c r="BI1101" s="182" t="str">
        <f t="shared" si="670"/>
        <v/>
      </c>
      <c r="BJ1101" s="182" t="str">
        <f t="shared" si="671"/>
        <v/>
      </c>
      <c r="BK1101" s="182" t="str">
        <f t="shared" si="672"/>
        <v/>
      </c>
      <c r="BL1101" s="182" t="str">
        <f t="shared" si="673"/>
        <v/>
      </c>
      <c r="BM1101" s="182" t="str">
        <f t="shared" si="674"/>
        <v/>
      </c>
      <c r="BN1101" s="182" t="str">
        <f t="shared" si="675"/>
        <v/>
      </c>
      <c r="BO1101" s="182" t="str">
        <f t="shared" si="676"/>
        <v/>
      </c>
      <c r="BP1101" s="182" t="str">
        <f t="shared" si="677"/>
        <v/>
      </c>
      <c r="BQ1101" s="182" t="str">
        <f t="shared" si="678"/>
        <v/>
      </c>
      <c r="BR1101" s="182" t="str">
        <f t="shared" si="679"/>
        <v/>
      </c>
      <c r="BS1101" s="182" t="str">
        <f t="shared" si="680"/>
        <v/>
      </c>
      <c r="BT1101" s="182" t="str">
        <f t="shared" si="681"/>
        <v/>
      </c>
      <c r="BU1101" s="183" t="str">
        <f t="shared" si="682"/>
        <v/>
      </c>
      <c r="BV1101" s="184" t="str">
        <f>IF('Cálculos '!C1107="","",AVERAGE(AN1101:BU1101))</f>
        <v/>
      </c>
    </row>
    <row r="1102" spans="2:74" ht="17.25" hidden="1" thickBot="1" x14ac:dyDescent="0.35">
      <c r="B1102" s="173">
        <f t="shared" si="39"/>
        <v>1100</v>
      </c>
      <c r="C1102" s="174" t="str">
        <f>IF('Cálculos '!J1108="","",'Cálculos '!J1108)</f>
        <v/>
      </c>
      <c r="D1102" s="175" t="str">
        <f>IF('Cálculos '!K1108="","",'Cálculos '!K1108)</f>
        <v/>
      </c>
      <c r="E1102" s="175" t="str">
        <f>IF('Cálculos '!L1108="","",'Cálculos '!L1108)</f>
        <v/>
      </c>
      <c r="F1102" s="175" t="str">
        <f>IF('Cálculos '!M1108="","",'Cálculos '!M1108)</f>
        <v/>
      </c>
      <c r="G1102" s="175" t="str">
        <f>IF('Cálculos '!N1108="","",'Cálculos '!N1108)</f>
        <v/>
      </c>
      <c r="H1102" s="175" t="str">
        <f>IF('Cálculos '!O1108="","",'Cálculos '!O1108)</f>
        <v/>
      </c>
      <c r="I1102" s="175" t="str">
        <f>IF('Cálculos '!P1108="","",'Cálculos '!P1108)</f>
        <v/>
      </c>
      <c r="J1102" s="175" t="str">
        <f>IF('Cálculos '!Q1108="","",'Cálculos '!Q1108)</f>
        <v/>
      </c>
      <c r="K1102" s="175" t="str">
        <f>IF('Cálculos '!R1108="","",'Cálculos '!R1108)</f>
        <v/>
      </c>
      <c r="L1102" s="175" t="str">
        <f>IF('Cálculos '!S1108="","",'Cálculos '!S1108)</f>
        <v/>
      </c>
      <c r="M1102" s="175" t="str">
        <f>IF('Cálculos '!T1108="","",'Cálculos '!T1108)</f>
        <v/>
      </c>
      <c r="N1102" s="175" t="str">
        <f>IF('Cálculos '!U1108="","",'Cálculos '!U1108)</f>
        <v/>
      </c>
      <c r="O1102" s="175" t="str">
        <f>IF('Cálculos '!V1108="","",'Cálculos '!V1108)</f>
        <v/>
      </c>
      <c r="P1102" s="175" t="str">
        <f>IF('Cálculos '!W1108="","",'Cálculos '!W1108)</f>
        <v/>
      </c>
      <c r="Q1102" s="175" t="str">
        <f>IF('Cálculos '!X1108="","",'Cálculos '!X1108)</f>
        <v/>
      </c>
      <c r="R1102" s="175" t="str">
        <f>IF('Cálculos '!Y1108="","",'Cálculos '!Y1108)</f>
        <v/>
      </c>
      <c r="S1102" s="175" t="str">
        <f>IF('Cálculos '!Z1108="","",'Cálculos '!Z1108)</f>
        <v/>
      </c>
      <c r="T1102" s="175" t="str">
        <f>IF('Cálculos '!AA1108="","",'Cálculos '!AA1108)</f>
        <v/>
      </c>
      <c r="U1102" s="175" t="str">
        <f>IF('Cálculos '!AB1108="","",'Cálculos '!AB1108)</f>
        <v/>
      </c>
      <c r="V1102" s="175" t="str">
        <f>IF('Cálculos '!AC1108="","",'Cálculos '!AC1108)</f>
        <v/>
      </c>
      <c r="W1102" s="175" t="str">
        <f>IF('Cálculos '!AD1108="","",'Cálculos '!AD1108)</f>
        <v/>
      </c>
      <c r="X1102" s="175" t="str">
        <f>IF('Cálculos '!AE1108="","",'Cálculos '!AE1108)</f>
        <v/>
      </c>
      <c r="Y1102" s="175" t="str">
        <f>IF('Cálculos '!AF1108="","",'Cálculos '!AF1108)</f>
        <v/>
      </c>
      <c r="Z1102" s="175" t="str">
        <f>IF('Cálculos '!AG1108="","",'Cálculos '!AG1108)</f>
        <v/>
      </c>
      <c r="AA1102" s="175" t="str">
        <f>IF('Cálculos '!AH1108="","",'Cálculos '!AH1108)</f>
        <v/>
      </c>
      <c r="AB1102" s="175" t="str">
        <f>IF('Cálculos '!AI1108="","",'Cálculos '!AI1108)</f>
        <v/>
      </c>
      <c r="AC1102" s="175" t="str">
        <f>IF('Cálculos '!AJ1108="","",'Cálculos '!AJ1108)</f>
        <v/>
      </c>
      <c r="AD1102" s="175" t="str">
        <f>IF('Cálculos '!AK1108="","",'Cálculos '!AK1108)</f>
        <v/>
      </c>
      <c r="AE1102" s="175" t="str">
        <f>IF('Cálculos '!AL1108="","",'Cálculos '!AL1108)</f>
        <v/>
      </c>
      <c r="AF1102" s="175" t="str">
        <f>IF('Cálculos '!AM1108="","",'Cálculos '!AM1108)</f>
        <v/>
      </c>
      <c r="AG1102" s="175" t="str">
        <f>IF('Cálculos '!AN1108="","",'Cálculos '!AN1108)</f>
        <v/>
      </c>
      <c r="AH1102" s="175" t="str">
        <f>IF('Cálculos '!AO1108="","",'Cálculos '!AO1108)</f>
        <v/>
      </c>
      <c r="AI1102" s="175" t="str">
        <f>IF('Cálculos '!AP1108="","",'Cálculos '!AP1108)</f>
        <v/>
      </c>
      <c r="AJ1102" s="444" t="str">
        <f>IF('Cálculos '!AQ1108="","",'Cálculos '!AQ1108)</f>
        <v/>
      </c>
      <c r="AK1102" s="447" t="str">
        <f>IF('Cálculos '!D1108="","",AVERAGE(C1102:AJ1102))</f>
        <v/>
      </c>
      <c r="AM1102" s="185">
        <f t="shared" si="648"/>
        <v>1100</v>
      </c>
      <c r="AN1102" s="286" t="str">
        <f t="shared" si="649"/>
        <v/>
      </c>
      <c r="AO1102" s="287" t="str">
        <f t="shared" si="650"/>
        <v/>
      </c>
      <c r="AP1102" s="287" t="str">
        <f t="shared" si="651"/>
        <v/>
      </c>
      <c r="AQ1102" s="287" t="str">
        <f t="shared" si="652"/>
        <v/>
      </c>
      <c r="AR1102" s="186" t="str">
        <f t="shared" si="653"/>
        <v/>
      </c>
      <c r="AS1102" s="186" t="str">
        <f t="shared" si="654"/>
        <v/>
      </c>
      <c r="AT1102" s="186" t="str">
        <f t="shared" si="655"/>
        <v/>
      </c>
      <c r="AU1102" s="186" t="str">
        <f t="shared" si="656"/>
        <v/>
      </c>
      <c r="AV1102" s="186" t="str">
        <f t="shared" si="657"/>
        <v/>
      </c>
      <c r="AW1102" s="186" t="str">
        <f t="shared" si="658"/>
        <v/>
      </c>
      <c r="AX1102" s="186" t="str">
        <f t="shared" si="659"/>
        <v/>
      </c>
      <c r="AY1102" s="186" t="str">
        <f t="shared" si="660"/>
        <v/>
      </c>
      <c r="AZ1102" s="186" t="str">
        <f t="shared" si="661"/>
        <v/>
      </c>
      <c r="BA1102" s="186" t="str">
        <f t="shared" si="662"/>
        <v/>
      </c>
      <c r="BB1102" s="186" t="str">
        <f t="shared" si="663"/>
        <v/>
      </c>
      <c r="BC1102" s="186" t="str">
        <f t="shared" si="664"/>
        <v/>
      </c>
      <c r="BD1102" s="186" t="str">
        <f t="shared" si="665"/>
        <v/>
      </c>
      <c r="BE1102" s="186" t="str">
        <f t="shared" si="666"/>
        <v/>
      </c>
      <c r="BF1102" s="186" t="str">
        <f t="shared" si="667"/>
        <v/>
      </c>
      <c r="BG1102" s="186" t="str">
        <f t="shared" si="668"/>
        <v/>
      </c>
      <c r="BH1102" s="186" t="str">
        <f t="shared" si="669"/>
        <v/>
      </c>
      <c r="BI1102" s="186" t="str">
        <f t="shared" si="670"/>
        <v/>
      </c>
      <c r="BJ1102" s="186" t="str">
        <f t="shared" si="671"/>
        <v/>
      </c>
      <c r="BK1102" s="186" t="str">
        <f t="shared" si="672"/>
        <v/>
      </c>
      <c r="BL1102" s="186" t="str">
        <f t="shared" si="673"/>
        <v/>
      </c>
      <c r="BM1102" s="186" t="str">
        <f t="shared" si="674"/>
        <v/>
      </c>
      <c r="BN1102" s="186" t="str">
        <f t="shared" si="675"/>
        <v/>
      </c>
      <c r="BO1102" s="186" t="str">
        <f t="shared" si="676"/>
        <v/>
      </c>
      <c r="BP1102" s="186" t="str">
        <f t="shared" si="677"/>
        <v/>
      </c>
      <c r="BQ1102" s="186" t="str">
        <f t="shared" si="678"/>
        <v/>
      </c>
      <c r="BR1102" s="186" t="str">
        <f t="shared" si="679"/>
        <v/>
      </c>
      <c r="BS1102" s="186" t="str">
        <f t="shared" si="680"/>
        <v/>
      </c>
      <c r="BT1102" s="186" t="str">
        <f t="shared" si="681"/>
        <v/>
      </c>
      <c r="BU1102" s="187" t="str">
        <f t="shared" si="682"/>
        <v/>
      </c>
      <c r="BV1102" s="188" t="str">
        <f>IF('Cálculos '!C1108="","",AVERAGE(AN1102:BU1102))</f>
        <v/>
      </c>
    </row>
    <row r="1103" spans="2:74" ht="17.25" thickBot="1" x14ac:dyDescent="0.35">
      <c r="B1103" s="230" t="s">
        <v>28</v>
      </c>
      <c r="C1103" s="319">
        <f t="shared" ref="C1103:AK1103" si="683">SUM(C3:C1102)</f>
        <v>8214000</v>
      </c>
      <c r="D1103" s="319">
        <f t="shared" si="683"/>
        <v>9410600</v>
      </c>
      <c r="E1103" s="319">
        <f t="shared" si="683"/>
        <v>5670000</v>
      </c>
      <c r="F1103" s="319">
        <f t="shared" si="683"/>
        <v>6602850</v>
      </c>
      <c r="G1103" s="319">
        <f t="shared" si="683"/>
        <v>21966000</v>
      </c>
      <c r="H1103" s="319">
        <f t="shared" si="683"/>
        <v>0</v>
      </c>
      <c r="I1103" s="319">
        <f t="shared" si="683"/>
        <v>0</v>
      </c>
      <c r="J1103" s="319">
        <f t="shared" si="683"/>
        <v>0</v>
      </c>
      <c r="K1103" s="319">
        <f t="shared" si="683"/>
        <v>0</v>
      </c>
      <c r="L1103" s="319">
        <f t="shared" si="683"/>
        <v>0</v>
      </c>
      <c r="M1103" s="319">
        <f t="shared" si="683"/>
        <v>0</v>
      </c>
      <c r="N1103" s="319">
        <f t="shared" si="683"/>
        <v>0</v>
      </c>
      <c r="O1103" s="319">
        <f t="shared" si="683"/>
        <v>0</v>
      </c>
      <c r="P1103" s="319">
        <f t="shared" si="683"/>
        <v>0</v>
      </c>
      <c r="Q1103" s="319">
        <f t="shared" si="683"/>
        <v>0</v>
      </c>
      <c r="R1103" s="319">
        <f t="shared" si="683"/>
        <v>0</v>
      </c>
      <c r="S1103" s="319">
        <f t="shared" si="683"/>
        <v>0</v>
      </c>
      <c r="T1103" s="319">
        <f t="shared" si="683"/>
        <v>0</v>
      </c>
      <c r="U1103" s="319">
        <f t="shared" si="683"/>
        <v>0</v>
      </c>
      <c r="V1103" s="319">
        <f t="shared" si="683"/>
        <v>0</v>
      </c>
      <c r="W1103" s="319">
        <f t="shared" si="683"/>
        <v>0</v>
      </c>
      <c r="X1103" s="319">
        <f t="shared" si="683"/>
        <v>0</v>
      </c>
      <c r="Y1103" s="319">
        <f t="shared" si="683"/>
        <v>0</v>
      </c>
      <c r="Z1103" s="319">
        <f t="shared" si="683"/>
        <v>0</v>
      </c>
      <c r="AA1103" s="319">
        <f t="shared" si="683"/>
        <v>0</v>
      </c>
      <c r="AB1103" s="319">
        <f t="shared" si="683"/>
        <v>0</v>
      </c>
      <c r="AC1103" s="319">
        <f t="shared" si="683"/>
        <v>0</v>
      </c>
      <c r="AD1103" s="319">
        <f t="shared" si="683"/>
        <v>0</v>
      </c>
      <c r="AE1103" s="319">
        <f t="shared" si="683"/>
        <v>0</v>
      </c>
      <c r="AF1103" s="319">
        <f t="shared" si="683"/>
        <v>0</v>
      </c>
      <c r="AG1103" s="319">
        <f t="shared" si="683"/>
        <v>0</v>
      </c>
      <c r="AH1103" s="319">
        <f t="shared" si="683"/>
        <v>0</v>
      </c>
      <c r="AI1103" s="319">
        <f t="shared" si="683"/>
        <v>0</v>
      </c>
      <c r="AJ1103" s="320">
        <f t="shared" si="683"/>
        <v>0</v>
      </c>
      <c r="AK1103" s="270">
        <f t="shared" si="683"/>
        <v>10372690</v>
      </c>
      <c r="AM1103" s="189" t="s">
        <v>28</v>
      </c>
      <c r="AN1103" s="190">
        <f t="shared" ref="AN1103" si="684">+IF(OR(C1103=0,C1103=""),"",SUM(C1103-$AK1103)/C1103)</f>
        <v>-0.2628061845629413</v>
      </c>
      <c r="AO1103" s="191">
        <f t="shared" ref="AO1103" si="685">+IF(OR(D1103=0,D1103=""),"",SUM(D1103-$AK1103)/D1103)</f>
        <v>-0.10223471404586318</v>
      </c>
      <c r="AP1103" s="192">
        <f t="shared" ref="AP1103" si="686">+IF(OR(E1103=0,E1103=""),"",SUM(E1103-$AK1103)/E1103)</f>
        <v>-0.82939858906525576</v>
      </c>
      <c r="AQ1103" s="192">
        <f t="shared" ref="AQ1103" si="687">+IF(OR(F1103=0,F1103=""),"",SUM(F1103-$AK1103)/F1103)</f>
        <v>-0.57094133593826912</v>
      </c>
      <c r="AR1103" s="192">
        <f t="shared" ref="AR1103" si="688">+IF(OR(G1103=0,G1103=""),"",SUM(G1103-$AK1103)/G1103)</f>
        <v>0.52778430301374857</v>
      </c>
      <c r="AS1103" s="192" t="str">
        <f t="shared" ref="AS1103" si="689">+IF(OR(H1103=0,H1103=""),"",SUM(H1103-$AK1103)/H1103)</f>
        <v/>
      </c>
      <c r="AT1103" s="192" t="str">
        <f t="shared" ref="AT1103" si="690">+IF(OR(I1103=0,I1103=""),"",SUM(I1103-$AK1103)/I1103)</f>
        <v/>
      </c>
      <c r="AU1103" s="192" t="str">
        <f t="shared" ref="AU1103" si="691">+IF(OR(J1103=0,J1103=""),"",SUM(J1103-$AK1103)/J1103)</f>
        <v/>
      </c>
      <c r="AV1103" s="192" t="str">
        <f t="shared" ref="AV1103" si="692">+IF(OR(K1103=0,K1103=""),"",SUM(K1103-$AK1103)/K1103)</f>
        <v/>
      </c>
      <c r="AW1103" s="192" t="str">
        <f t="shared" ref="AW1103" si="693">+IF(OR(L1103=0,L1103=""),"",SUM(L1103-$AK1103)/L1103)</f>
        <v/>
      </c>
      <c r="AX1103" s="192" t="str">
        <f t="shared" ref="AX1103" si="694">+IF(OR(M1103=0,M1103=""),"",SUM(M1103-$AK1103)/M1103)</f>
        <v/>
      </c>
      <c r="AY1103" s="192" t="str">
        <f t="shared" ref="AY1103" si="695">+IF(OR(N1103=0,N1103=""),"",SUM(N1103-$AK1103)/N1103)</f>
        <v/>
      </c>
      <c r="AZ1103" s="192" t="str">
        <f t="shared" ref="AZ1103" si="696">+IF(OR(O1103=0,O1103=""),"",SUM(O1103-$AK1103)/O1103)</f>
        <v/>
      </c>
      <c r="BA1103" s="192" t="str">
        <f t="shared" ref="BA1103" si="697">+IF(OR(P1103=0,P1103=""),"",SUM(P1103-$AK1103)/P1103)</f>
        <v/>
      </c>
      <c r="BB1103" s="192" t="str">
        <f t="shared" ref="BB1103" si="698">+IF(OR(Q1103=0,Q1103=""),"",SUM(Q1103-$AK1103)/Q1103)</f>
        <v/>
      </c>
      <c r="BC1103" s="192" t="str">
        <f t="shared" ref="BC1103" si="699">+IF(OR(R1103=0,R1103=""),"",SUM(R1103-$AK1103)/R1103)</f>
        <v/>
      </c>
      <c r="BD1103" s="192" t="str">
        <f t="shared" ref="BD1103" si="700">+IF(OR(S1103=0,S1103=""),"",SUM(S1103-$AK1103)/S1103)</f>
        <v/>
      </c>
      <c r="BE1103" s="192" t="str">
        <f t="shared" ref="BE1103" si="701">+IF(OR(T1103=0,T1103=""),"",SUM(T1103-$AK1103)/T1103)</f>
        <v/>
      </c>
      <c r="BF1103" s="192" t="str">
        <f t="shared" ref="BF1103" si="702">+IF(OR(U1103=0,U1103=""),"",SUM(U1103-$AK1103)/U1103)</f>
        <v/>
      </c>
      <c r="BG1103" s="192" t="str">
        <f t="shared" ref="BG1103" si="703">+IF(OR(V1103=0,V1103=""),"",SUM(V1103-$AK1103)/V1103)</f>
        <v/>
      </c>
      <c r="BH1103" s="192" t="str">
        <f t="shared" ref="BH1103" si="704">+IF(OR(W1103=0,W1103=""),"",SUM(W1103-$AK1103)/W1103)</f>
        <v/>
      </c>
      <c r="BI1103" s="192" t="str">
        <f t="shared" ref="BI1103" si="705">+IF(OR(X1103=0,X1103=""),"",SUM(X1103-$AK1103)/X1103)</f>
        <v/>
      </c>
      <c r="BJ1103" s="192" t="str">
        <f t="shared" ref="BJ1103" si="706">+IF(OR(Y1103=0,Y1103=""),"",SUM(Y1103-$AK1103)/Y1103)</f>
        <v/>
      </c>
      <c r="BK1103" s="192" t="str">
        <f t="shared" ref="BK1103" si="707">+IF(OR(Z1103=0,Z1103=""),"",SUM(Z1103-$AK1103)/Z1103)</f>
        <v/>
      </c>
      <c r="BL1103" s="192" t="str">
        <f t="shared" ref="BL1103" si="708">+IF(OR(AA1103=0,AA1103=""),"",SUM(AA1103-$AK1103)/AA1103)</f>
        <v/>
      </c>
      <c r="BM1103" s="192" t="str">
        <f t="shared" ref="BM1103" si="709">+IF(OR(AB1103=0,AB1103=""),"",SUM(AB1103-$AK1103)/AB1103)</f>
        <v/>
      </c>
      <c r="BN1103" s="192" t="str">
        <f t="shared" ref="BN1103" si="710">+IF(OR(AC1103=0,AC1103=""),"",SUM(AC1103-$AK1103)/AC1103)</f>
        <v/>
      </c>
      <c r="BO1103" s="192" t="str">
        <f t="shared" ref="BO1103" si="711">+IF(OR(AD1103=0,AD1103=""),"",SUM(AD1103-$AK1103)/AD1103)</f>
        <v/>
      </c>
      <c r="BP1103" s="192" t="str">
        <f t="shared" ref="BP1103" si="712">+IF(OR(AE1103=0,AE1103=""),"",SUM(AE1103-$AK1103)/AE1103)</f>
        <v/>
      </c>
      <c r="BQ1103" s="192" t="str">
        <f t="shared" ref="BQ1103" si="713">+IF(OR(AF1103=0,AF1103=""),"",SUM(AF1103-$AK1103)/AF1103)</f>
        <v/>
      </c>
      <c r="BR1103" s="192" t="str">
        <f t="shared" ref="BR1103" si="714">+IF(OR(AG1103=0,AG1103=""),"",SUM(AG1103-$AK1103)/AG1103)</f>
        <v/>
      </c>
      <c r="BS1103" s="192" t="str">
        <f t="shared" ref="BS1103" si="715">+IF(OR(AH1103=0,AH1103=""),"",SUM(AH1103-$AK1103)/AH1103)</f>
        <v/>
      </c>
      <c r="BT1103" s="192" t="str">
        <f t="shared" ref="BT1103" si="716">+IF(OR(AI1103=0,AI1103=""),"",SUM(AI1103-$AK1103)/AI1103)</f>
        <v/>
      </c>
      <c r="BU1103" s="231" t="str">
        <f t="shared" ref="BU1103" si="717">+IF(OR(AJ1103=0,AJ1103=""),"",SUM(AJ1103-$AK1103)/AJ1103)</f>
        <v/>
      </c>
      <c r="BV1103" s="268">
        <f t="shared" ref="BV1103" si="718">IF(AN1103="","",AVERAGE(AN1103:BU1103))</f>
        <v>-0.24751930411971618</v>
      </c>
    </row>
  </sheetData>
  <sheetProtection formatCells="0" formatColumns="0" formatRows="0" insertColumns="0" deleteColumns="0" deleteRows="0"/>
  <pageMargins left="0.7" right="0.7" top="0.75" bottom="0.75" header="0.3" footer="0.3"/>
  <pageSetup orientation="portrait" r:id="rId1"/>
  <ignoredErrors>
    <ignoredError sqref="AO4:AP4 AO1103:AP1103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XEX2214"/>
  <sheetViews>
    <sheetView zoomScaleNormal="100" workbookViewId="0">
      <selection activeCell="B1112" sqref="B1112:K2214"/>
    </sheetView>
  </sheetViews>
  <sheetFormatPr baseColWidth="10" defaultColWidth="11.42578125" defaultRowHeight="16.5" x14ac:dyDescent="0.3"/>
  <cols>
    <col min="1" max="1" width="11.42578125" style="42"/>
    <col min="2" max="2" width="11.42578125" style="42" customWidth="1"/>
    <col min="3" max="3" width="35.85546875" style="42" customWidth="1"/>
    <col min="4" max="4" width="35" style="42" customWidth="1"/>
    <col min="5" max="5" width="28.5703125" style="42" customWidth="1"/>
    <col min="6" max="6" width="10.28515625" style="42" customWidth="1"/>
    <col min="7" max="7" width="6.28515625" style="42" customWidth="1"/>
    <col min="8" max="8" width="17.28515625" style="358" customWidth="1"/>
    <col min="9" max="9" width="12.42578125" style="377" customWidth="1"/>
    <col min="10" max="10" width="16.85546875" style="377" hidden="1" customWidth="1"/>
    <col min="11" max="11" width="15" style="358" customWidth="1"/>
    <col min="12" max="12" width="20.85546875" style="42" hidden="1" customWidth="1"/>
    <col min="13" max="13" width="16.42578125" style="42" hidden="1" customWidth="1"/>
    <col min="14" max="14" width="11" style="42" hidden="1" customWidth="1"/>
    <col min="15" max="15" width="13.7109375" style="42" hidden="1" customWidth="1"/>
    <col min="16" max="16" width="18.5703125" style="42" customWidth="1"/>
    <col min="17" max="17" width="18.28515625" style="42" customWidth="1"/>
    <col min="18" max="18" width="16.7109375" style="42" hidden="1" customWidth="1"/>
    <col min="19" max="16384" width="11.42578125" style="42"/>
  </cols>
  <sheetData>
    <row r="1" spans="1:18 16378:16378" ht="17.25" thickBot="1" x14ac:dyDescent="0.35">
      <c r="B1" s="571" t="s">
        <v>32</v>
      </c>
      <c r="C1" s="572"/>
      <c r="D1" s="572"/>
      <c r="E1" s="572"/>
      <c r="F1" s="572"/>
      <c r="G1" s="572"/>
      <c r="H1" s="572"/>
      <c r="I1" s="572"/>
      <c r="J1" s="572"/>
      <c r="K1" s="573"/>
      <c r="L1" s="54"/>
      <c r="XEX1" s="42" t="s">
        <v>41</v>
      </c>
    </row>
    <row r="2" spans="1:18 16378:16378" ht="38.450000000000003" customHeight="1" thickBot="1" x14ac:dyDescent="0.35">
      <c r="A2" s="59"/>
      <c r="B2" s="571" t="str">
        <f>+'Cálculos '!B1</f>
        <v>OBJETO</v>
      </c>
      <c r="C2" s="572"/>
      <c r="D2" s="572"/>
      <c r="E2" s="572"/>
      <c r="F2" s="572"/>
      <c r="G2" s="572"/>
      <c r="H2" s="572"/>
      <c r="I2" s="572"/>
      <c r="J2" s="572"/>
      <c r="K2" s="573"/>
      <c r="L2" s="54"/>
      <c r="XEX2" s="42" t="s">
        <v>43</v>
      </c>
    </row>
    <row r="3" spans="1:18 16378:16378" x14ac:dyDescent="0.3">
      <c r="B3" s="562" t="str">
        <f>IF('Cálculos '!B3="","",+'Cálculos '!B3)</f>
        <v xml:space="preserve">PRESTAR LOS SERVICIOS DE MANTENIMIENTO PREVENTIVO Y CORRECTIVO DEL EQUIPO MÉDICO Y BIOMÉDICO DEL CRUE DE CUNDINAMARCA </v>
      </c>
      <c r="C3" s="563"/>
      <c r="D3" s="563"/>
      <c r="E3" s="563"/>
      <c r="F3" s="563"/>
      <c r="G3" s="563"/>
      <c r="H3" s="563"/>
      <c r="I3" s="563"/>
      <c r="J3" s="563"/>
      <c r="K3" s="564"/>
      <c r="L3" s="55"/>
    </row>
    <row r="4" spans="1:18 16378:16378" x14ac:dyDescent="0.3">
      <c r="B4" s="565"/>
      <c r="C4" s="566"/>
      <c r="D4" s="566"/>
      <c r="E4" s="566"/>
      <c r="F4" s="566"/>
      <c r="G4" s="566"/>
      <c r="H4" s="566"/>
      <c r="I4" s="566"/>
      <c r="J4" s="566"/>
      <c r="K4" s="567"/>
      <c r="L4" s="55"/>
    </row>
    <row r="5" spans="1:18 16378:16378" ht="46.9" customHeight="1" thickBot="1" x14ac:dyDescent="0.35">
      <c r="B5" s="568"/>
      <c r="C5" s="569"/>
      <c r="D5" s="569"/>
      <c r="E5" s="569"/>
      <c r="F5" s="569"/>
      <c r="G5" s="569"/>
      <c r="H5" s="569"/>
      <c r="I5" s="569"/>
      <c r="J5" s="569"/>
      <c r="K5" s="570"/>
      <c r="L5" s="55"/>
    </row>
    <row r="6" spans="1:18 16378:16378" ht="14.25" customHeight="1" thickBot="1" x14ac:dyDescent="0.35">
      <c r="B6" s="58"/>
      <c r="C6" s="58"/>
      <c r="D6" s="58"/>
      <c r="E6" s="58"/>
      <c r="F6" s="58"/>
      <c r="G6" s="58"/>
      <c r="H6" s="365"/>
      <c r="I6" s="365"/>
      <c r="J6" s="365"/>
      <c r="K6" s="365"/>
      <c r="L6" s="55"/>
    </row>
    <row r="7" spans="1:18 16378:16378" ht="21.75" customHeight="1" thickBot="1" x14ac:dyDescent="0.35">
      <c r="B7" s="574" t="s">
        <v>93</v>
      </c>
      <c r="C7" s="575"/>
      <c r="D7" s="575"/>
      <c r="E7" s="575"/>
      <c r="F7" s="575"/>
      <c r="G7" s="575"/>
      <c r="H7" s="575"/>
      <c r="I7" s="575"/>
      <c r="J7" s="575"/>
      <c r="K7" s="576"/>
      <c r="L7" s="55"/>
    </row>
    <row r="8" spans="1:18 16378:16378" ht="33.75" thickBot="1" x14ac:dyDescent="0.35">
      <c r="B8" s="211" t="s">
        <v>0</v>
      </c>
      <c r="C8" s="214" t="str">
        <f>+'Cálculos '!C8</f>
        <v>BIEN Y/O SERVICIO</v>
      </c>
      <c r="D8" s="209" t="str">
        <f>+'Cálculos '!D8</f>
        <v>DESCRIPCIÓN</v>
      </c>
      <c r="E8" s="210" t="str">
        <f>+'Cálculos '!E8</f>
        <v>ESPECIFICACIONES TECNICAS</v>
      </c>
      <c r="F8" s="208" t="s">
        <v>45</v>
      </c>
      <c r="G8" s="273" t="s">
        <v>110</v>
      </c>
      <c r="H8" s="363" t="s">
        <v>30</v>
      </c>
      <c r="I8" s="363" t="s">
        <v>10</v>
      </c>
      <c r="J8" s="364" t="s">
        <v>87</v>
      </c>
      <c r="K8" s="366" t="s">
        <v>89</v>
      </c>
      <c r="L8" s="243" t="s">
        <v>46</v>
      </c>
      <c r="M8" s="244" t="s">
        <v>88</v>
      </c>
      <c r="R8" s="42" t="s">
        <v>42</v>
      </c>
    </row>
    <row r="9" spans="1:18 16378:16378" x14ac:dyDescent="0.3">
      <c r="B9" s="212">
        <f>+IF('Cálculos '!B9="","",'Cálculos '!B9)</f>
        <v>1</v>
      </c>
      <c r="C9" s="580" t="str">
        <f>+IF('Cálculos '!C9="","",'Cálculos '!C9)</f>
        <v>1. ACTIVIDADES MANTENIMIENTO EQUIPO MÉDICO Y BIOMÉDICO DEL CRUE</v>
      </c>
      <c r="D9" s="200" t="str">
        <f>+IF('Cálculos '!D9="","",'Cálculos '!D9)</f>
        <v>BALA DE OXÍGENO DE 4.15</v>
      </c>
      <c r="E9" s="205" t="str">
        <f>+IF('Cálculos '!E9="","",'Cálculos '!E9)</f>
        <v>Realizar: 
1- Inspección física 
2- Recarga 
3- Prueba hidrostática 
4- Suministro de cánulas. (4 unidades)</v>
      </c>
      <c r="F9" s="271" t="str">
        <f>+IF('Cálculos '!F9="","",'Cálculos '!F9)</f>
        <v>UNIDADES</v>
      </c>
      <c r="G9" s="193">
        <f>+IF('Cálculos '!D9="","",'Cálculos '!H9)</f>
        <v>1</v>
      </c>
      <c r="H9" s="595">
        <f>IF('Precio unitario '!D3="","",ROUNDUP('Precio unitario '!J3,0))</f>
        <v>372370</v>
      </c>
      <c r="I9" s="449">
        <f>IF(D9="","",IF(L9="","CONFIRMAR SI EL PRODOCTRO TIENE IVA O NO",IF(L9="NO",0,ROUNDUP(SUM(H9*19%),0))))</f>
        <v>70751</v>
      </c>
      <c r="J9" s="368">
        <f>IF(D9="","",IF(M9="","CONFIRMAR SI EL PRODOCTRO TIENE ESTANPILLA O NO",IF(M9="NO",0,ROUNDUP(SUM(H9*11.5%),0))))</f>
        <v>0</v>
      </c>
      <c r="K9" s="369">
        <f>+IF(D9="","",ROUNDUP(SUM(H9:J9),0))</f>
        <v>443121</v>
      </c>
      <c r="L9" s="245" t="s">
        <v>41</v>
      </c>
      <c r="M9" s="222" t="s">
        <v>43</v>
      </c>
      <c r="R9" s="42" t="s">
        <v>41</v>
      </c>
    </row>
    <row r="10" spans="1:18 16378:16378" x14ac:dyDescent="0.3">
      <c r="B10" s="198">
        <f>+B9+1</f>
        <v>2</v>
      </c>
      <c r="C10" s="581"/>
      <c r="D10" s="199" t="str">
        <f>+IF('Cálculos '!D10="","",'Cálculos '!D10)</f>
        <v>BALA DE OXÍGENO DE 6.5</v>
      </c>
      <c r="E10" s="206" t="str">
        <f>+IF('Cálculos '!E10="","",'Cálculos '!E10)</f>
        <v>Realizar:
1- Inspección física 
2- recarga
3- Prueba hidrostática.</v>
      </c>
      <c r="F10" s="221" t="str">
        <f>+IF('Cálculos '!F10="","",'Cálculos '!F10)</f>
        <v>UNIDADES</v>
      </c>
      <c r="G10" s="194">
        <f>+IF('Cálculos '!D10="","",'Cálculos '!H10)</f>
        <v>1</v>
      </c>
      <c r="H10" s="596">
        <f>IF('Precio unitario '!D4="","",ROUNDUP('Precio unitario '!J4,0))</f>
        <v>403200</v>
      </c>
      <c r="I10" s="367">
        <f t="shared" ref="I10:I28" si="0">IF(D10="","",IF(L10="","CONFIRMAR SI EL PRODOCTRO TIENE IVA O NO",IF(L10="NO",0,ROUNDUP(SUM(H10*19%),0))))</f>
        <v>76608</v>
      </c>
      <c r="J10" s="370">
        <f t="shared" ref="J10:J28" si="1">IF(D10="","",IF(M10="","CONFIRMAR SI EL PRODOCTRO TIENE ESTANPILLA O NO",IF(M10="NO",0,ROUNDUP(SUM(H10*11.5%),0))))</f>
        <v>0</v>
      </c>
      <c r="K10" s="371">
        <f t="shared" ref="K10:K28" si="2">+IF(D10="","",ROUNDUP(SUM(H10:J10),0))</f>
        <v>479808</v>
      </c>
      <c r="L10" s="246" t="s">
        <v>41</v>
      </c>
      <c r="M10" s="223" t="s">
        <v>43</v>
      </c>
    </row>
    <row r="11" spans="1:18 16378:16378" x14ac:dyDescent="0.3">
      <c r="B11" s="198">
        <f t="shared" ref="B11:B74" si="3">+B10+1</f>
        <v>3</v>
      </c>
      <c r="C11" s="581"/>
      <c r="D11" s="199" t="str">
        <f>+IF('Cálculos '!D11="","",'Cálculos '!D11)</f>
        <v>PULSOXIMETROS MARCA RIESTER</v>
      </c>
      <c r="E11" s="206" t="str">
        <f>+IF('Cálculos '!E11="","",'Cálculos '!E11)</f>
        <v>Realizar:
1- Inspección física
 2- Limpieza general
 3- Verificación de parámetros
4- Verificación de funcionamiento
5- Verificación de sistema eléctrico y electrónico.
6-Calibración.
7- Suministro de pilas "AAA" (6 uds)</v>
      </c>
      <c r="F11" s="221" t="str">
        <f>+IF('Cálculos '!F11="","",'Cálculos '!F11)</f>
        <v>UNIDADES</v>
      </c>
      <c r="G11" s="194">
        <f>+IF('Cálculos '!D11="","",'Cálculos '!H11)</f>
        <v>1</v>
      </c>
      <c r="H11" s="596">
        <f>IF('Precio unitario '!D5="","",ROUNDUP('Precio unitario '!J5,0))</f>
        <v>282990</v>
      </c>
      <c r="I11" s="367">
        <f t="shared" si="0"/>
        <v>53769</v>
      </c>
      <c r="J11" s="370">
        <f t="shared" si="1"/>
        <v>0</v>
      </c>
      <c r="K11" s="371">
        <f t="shared" si="2"/>
        <v>336759</v>
      </c>
      <c r="L11" s="246" t="s">
        <v>41</v>
      </c>
      <c r="M11" s="223" t="s">
        <v>43</v>
      </c>
    </row>
    <row r="12" spans="1:18 16378:16378" x14ac:dyDescent="0.3">
      <c r="B12" s="198">
        <f t="shared" si="3"/>
        <v>4</v>
      </c>
      <c r="C12" s="581"/>
      <c r="D12" s="199" t="str">
        <f>+IF('Cálculos '!D12="","",'Cálculos '!D12)</f>
        <v>PULSOXIMETROS MARCA LEMMAN</v>
      </c>
      <c r="E12" s="206" t="str">
        <f>+IF('Cálculos '!E12="","",'Cálculos '!E12)</f>
        <v>Realizar:
1- Inspección física
 2- Limpieza general
 3- Verificación de parámetros
4- Verificación de funcionamiento
5- Verificación de sistema eléctrico y electrónico.
6-Calibración.
7- Suministro de pilas "AAA" (4 uds)</v>
      </c>
      <c r="F12" s="221" t="str">
        <f>+IF('Cálculos '!F12="","",'Cálculos '!F12)</f>
        <v>UNIDADES</v>
      </c>
      <c r="G12" s="194">
        <f>+IF('Cálculos '!D12="","",'Cálculos '!H12)</f>
        <v>1</v>
      </c>
      <c r="H12" s="596">
        <f>IF('Precio unitario '!D6="","",ROUNDUP('Precio unitario '!J6,0))</f>
        <v>282990</v>
      </c>
      <c r="I12" s="367">
        <f t="shared" si="0"/>
        <v>53769</v>
      </c>
      <c r="J12" s="370">
        <f t="shared" si="1"/>
        <v>0</v>
      </c>
      <c r="K12" s="371">
        <f t="shared" si="2"/>
        <v>336759</v>
      </c>
      <c r="L12" s="246" t="s">
        <v>41</v>
      </c>
      <c r="M12" s="223" t="s">
        <v>43</v>
      </c>
    </row>
    <row r="13" spans="1:18 16378:16378" x14ac:dyDescent="0.3">
      <c r="B13" s="198">
        <f t="shared" si="3"/>
        <v>5</v>
      </c>
      <c r="C13" s="581"/>
      <c r="D13" s="199" t="str">
        <f>+IF('Cálculos '!D13="","",'Cálculos '!D13)</f>
        <v>LINTERNAS MARCA RIESTER</v>
      </c>
      <c r="E13" s="206" t="str">
        <f>+IF('Cálculos '!E13="","",'Cálculos '!E13)</f>
        <v xml:space="preserve">Realizar:
1- Inspección física.
2- Limpieza general.
3- Verificación de funcionamiento.
4- Suministro de pilas alcalinas "AAA" (20 unidades)
</v>
      </c>
      <c r="F13" s="221" t="str">
        <f>+IF('Cálculos '!F13="","",'Cálculos '!F13)</f>
        <v>UNIDADES</v>
      </c>
      <c r="G13" s="194">
        <f>+IF('Cálculos '!D13="","",'Cálculos '!H13)</f>
        <v>1</v>
      </c>
      <c r="H13" s="596">
        <f>IF('Precio unitario '!D7="","",ROUNDUP('Precio unitario '!J7,0))</f>
        <v>53390</v>
      </c>
      <c r="I13" s="367">
        <f t="shared" si="0"/>
        <v>10145</v>
      </c>
      <c r="J13" s="370">
        <f t="shared" si="1"/>
        <v>0</v>
      </c>
      <c r="K13" s="371">
        <f t="shared" si="2"/>
        <v>63535</v>
      </c>
      <c r="L13" s="246" t="s">
        <v>41</v>
      </c>
      <c r="M13" s="223" t="s">
        <v>43</v>
      </c>
    </row>
    <row r="14" spans="1:18 16378:16378" x14ac:dyDescent="0.3">
      <c r="B14" s="198">
        <f t="shared" si="3"/>
        <v>6</v>
      </c>
      <c r="C14" s="581"/>
      <c r="D14" s="199" t="str">
        <f>+IF('Cálculos '!D14="","",'Cálculos '!D14)</f>
        <v>MANGOS DE LARINGOSCOPIO MARCA WELCH ALLYN</v>
      </c>
      <c r="E14" s="206" t="str">
        <f>+IF('Cálculos '!E14="","",'Cálculos '!E14)</f>
        <v>Realizar:
1- Inspección física
2- Limpieza general
3- Verificación de accesorios
4- Verificación de funcionamiento
5- Suministro de pilas alcalinas "C2"</v>
      </c>
      <c r="F14" s="221" t="str">
        <f>+IF('Cálculos '!F14="","",'Cálculos '!F14)</f>
        <v>UNIDADES</v>
      </c>
      <c r="G14" s="194">
        <f>+IF('Cálculos '!D14="","",'Cálculos '!H14)</f>
        <v>1</v>
      </c>
      <c r="H14" s="596">
        <f>IF('Precio unitario '!D8="","",ROUNDUP('Precio unitario '!J8,0))</f>
        <v>122000</v>
      </c>
      <c r="I14" s="367">
        <f t="shared" si="0"/>
        <v>23180</v>
      </c>
      <c r="J14" s="370">
        <f t="shared" si="1"/>
        <v>0</v>
      </c>
      <c r="K14" s="371">
        <f t="shared" si="2"/>
        <v>145180</v>
      </c>
      <c r="L14" s="246" t="s">
        <v>41</v>
      </c>
      <c r="M14" s="223" t="s">
        <v>43</v>
      </c>
    </row>
    <row r="15" spans="1:18 16378:16378" x14ac:dyDescent="0.3">
      <c r="B15" s="198">
        <f t="shared" si="3"/>
        <v>7</v>
      </c>
      <c r="C15" s="581"/>
      <c r="D15" s="199" t="str">
        <f>+IF('Cálculos '!D15="","",'Cálculos '!D15)</f>
        <v>FONENDOSCOPIOS MARCA SPIRIT</v>
      </c>
      <c r="E15" s="206" t="str">
        <f>+IF('Cálculos '!E15="","",'Cálculos '!E15)</f>
        <v xml:space="preserve">Realizar:
1- Inspección física.
2- Limpieza general.
3- Verificación de accesorios.
4- Verificación de funcionamiento.
</v>
      </c>
      <c r="F15" s="221" t="str">
        <f>+IF('Cálculos '!F15="","",'Cálculos '!F15)</f>
        <v>UNIDADES</v>
      </c>
      <c r="G15" s="194">
        <f>+IF('Cálculos '!D15="","",'Cálculos '!H15)</f>
        <v>1</v>
      </c>
      <c r="H15" s="596">
        <f>IF('Precio unitario '!D9="","",ROUNDUP('Precio unitario '!J9,0))</f>
        <v>43289</v>
      </c>
      <c r="I15" s="367">
        <f t="shared" si="0"/>
        <v>8225</v>
      </c>
      <c r="J15" s="370">
        <f t="shared" si="1"/>
        <v>0</v>
      </c>
      <c r="K15" s="371">
        <f t="shared" si="2"/>
        <v>51514</v>
      </c>
      <c r="L15" s="246" t="s">
        <v>41</v>
      </c>
      <c r="M15" s="223" t="s">
        <v>43</v>
      </c>
    </row>
    <row r="16" spans="1:18 16378:16378" x14ac:dyDescent="0.3">
      <c r="B16" s="198">
        <f t="shared" si="3"/>
        <v>8</v>
      </c>
      <c r="C16" s="581"/>
      <c r="D16" s="199" t="str">
        <f>+IF('Cálculos '!D16="","",'Cálculos '!D16)</f>
        <v>FONENDOSCOPIOS MARCA RIESTER</v>
      </c>
      <c r="E16" s="206" t="str">
        <f>+IF('Cálculos '!E16="","",'Cálculos '!E16)</f>
        <v xml:space="preserve">Realizar:
1- Inspección física.
2- Limpieza general.
3- Verificación de accesorios.
4- Verificación de funcionamiento.
</v>
      </c>
      <c r="F16" s="221" t="str">
        <f>+IF('Cálculos '!F16="","",'Cálculos '!F16)</f>
        <v>UNIDADES</v>
      </c>
      <c r="G16" s="194">
        <f>+IF('Cálculos '!D16="","",'Cálculos '!H16)</f>
        <v>1</v>
      </c>
      <c r="H16" s="596">
        <f>IF('Precio unitario '!D10="","",ROUNDUP('Precio unitario '!J10,0))</f>
        <v>43289</v>
      </c>
      <c r="I16" s="367">
        <f t="shared" si="0"/>
        <v>8225</v>
      </c>
      <c r="J16" s="370">
        <f t="shared" si="1"/>
        <v>0</v>
      </c>
      <c r="K16" s="371">
        <f t="shared" si="2"/>
        <v>51514</v>
      </c>
      <c r="L16" s="246" t="s">
        <v>41</v>
      </c>
      <c r="M16" s="223" t="s">
        <v>43</v>
      </c>
    </row>
    <row r="17" spans="2:13" x14ac:dyDescent="0.3">
      <c r="B17" s="198">
        <f t="shared" si="3"/>
        <v>9</v>
      </c>
      <c r="C17" s="581"/>
      <c r="D17" s="199" t="str">
        <f>+IF('Cálculos '!D17="","",'Cálculos '!D17)</f>
        <v>TENSIOMETROS MARCA ALPK2</v>
      </c>
      <c r="E17" s="206" t="str">
        <f>+IF('Cálculos '!E17="","",'Cálculos '!E17)</f>
        <v xml:space="preserve">Realizar:
1- Inspección física.
2- Limpieza general.
3- Verificación de parámetros.
4- Verificación de accesorios
5- Verificación neumática
6- Verificación de funcionamiento
7- Calibración
</v>
      </c>
      <c r="F17" s="221" t="str">
        <f>+IF('Cálculos '!F17="","",'Cálculos '!F17)</f>
        <v>UNIDADES</v>
      </c>
      <c r="G17" s="194">
        <f>+IF('Cálculos '!D17="","",'Cálculos '!H17)</f>
        <v>1</v>
      </c>
      <c r="H17" s="596">
        <f>IF('Precio unitario '!D11="","",ROUNDUP('Precio unitario '!J11,0))</f>
        <v>228200</v>
      </c>
      <c r="I17" s="367">
        <f t="shared" si="0"/>
        <v>43358</v>
      </c>
      <c r="J17" s="370">
        <f t="shared" si="1"/>
        <v>0</v>
      </c>
      <c r="K17" s="371">
        <f t="shared" si="2"/>
        <v>271558</v>
      </c>
      <c r="L17" s="246" t="s">
        <v>41</v>
      </c>
      <c r="M17" s="223" t="s">
        <v>43</v>
      </c>
    </row>
    <row r="18" spans="2:13" x14ac:dyDescent="0.3">
      <c r="B18" s="198">
        <f t="shared" si="3"/>
        <v>10</v>
      </c>
      <c r="C18" s="581"/>
      <c r="D18" s="199" t="str">
        <f>+IF('Cálculos '!D18="","",'Cálculos '!D18)</f>
        <v>TENSIOMETROS MARCA PRESTIGE</v>
      </c>
      <c r="E18" s="206" t="str">
        <f>+IF('Cálculos '!E18="","",'Cálculos '!E18)</f>
        <v xml:space="preserve">Realizar:
1- Inspección física.
2- Limpieza general.
3- Verificación de parámetros.
4- Verificación de accesorios
5- Verificación neumática
6- Verificación de funcionamiento
7- Calibración
</v>
      </c>
      <c r="F18" s="221" t="str">
        <f>+IF('Cálculos '!F18="","",'Cálculos '!F18)</f>
        <v>UNIDADES</v>
      </c>
      <c r="G18" s="194">
        <f>+IF('Cálculos '!D18="","",'Cálculos '!H18)</f>
        <v>1</v>
      </c>
      <c r="H18" s="596">
        <f>IF('Precio unitario '!D12="","",ROUNDUP('Precio unitario '!J12,0))</f>
        <v>280200</v>
      </c>
      <c r="I18" s="367">
        <f t="shared" si="0"/>
        <v>53238</v>
      </c>
      <c r="J18" s="370">
        <f t="shared" si="1"/>
        <v>0</v>
      </c>
      <c r="K18" s="371">
        <f t="shared" si="2"/>
        <v>333438</v>
      </c>
      <c r="L18" s="246" t="s">
        <v>41</v>
      </c>
      <c r="M18" s="223" t="s">
        <v>43</v>
      </c>
    </row>
    <row r="19" spans="2:13" x14ac:dyDescent="0.3">
      <c r="B19" s="198">
        <f t="shared" si="3"/>
        <v>11</v>
      </c>
      <c r="C19" s="581"/>
      <c r="D19" s="199" t="str">
        <f>+IF('Cálculos '!D19="","",'Cálculos '!D19)</f>
        <v>TENSIOMETROS MARCA RIESTER</v>
      </c>
      <c r="E19" s="206" t="str">
        <f>+IF('Cálculos '!E19="","",'Cálculos '!E19)</f>
        <v xml:space="preserve">Realizar:
1- Inspección física.
2- Limpieza general.
3- Verificación de parámetros.
4- Verificación de accesorios
5- Verificación neumática
6- Verificación de funcionamiento
7- Calibración
</v>
      </c>
      <c r="F19" s="221" t="str">
        <f>+IF('Cálculos '!F19="","",'Cálculos '!F19)</f>
        <v>UNIDADES</v>
      </c>
      <c r="G19" s="194">
        <f>+IF('Cálculos '!D19="","",'Cálculos '!H19)</f>
        <v>1</v>
      </c>
      <c r="H19" s="596">
        <f>IF('Precio unitario '!D13="","",ROUNDUP('Precio unitario '!J13,0))</f>
        <v>280200</v>
      </c>
      <c r="I19" s="367">
        <f t="shared" si="0"/>
        <v>53238</v>
      </c>
      <c r="J19" s="370">
        <f t="shared" si="1"/>
        <v>0</v>
      </c>
      <c r="K19" s="371">
        <f t="shared" si="2"/>
        <v>333438</v>
      </c>
      <c r="L19" s="246" t="s">
        <v>41</v>
      </c>
      <c r="M19" s="223" t="s">
        <v>43</v>
      </c>
    </row>
    <row r="20" spans="2:13" x14ac:dyDescent="0.3">
      <c r="B20" s="198">
        <f t="shared" si="3"/>
        <v>12</v>
      </c>
      <c r="C20" s="581"/>
      <c r="D20" s="199" t="str">
        <f>+IF('Cálculos '!D20="","",'Cálculos '!D20)</f>
        <v>EQUIPO DE ÓRGANOS MARCA WELCH ALLYN</v>
      </c>
      <c r="E20" s="206" t="str">
        <f>+IF('Cálculos '!E20="","",'Cálculos '!E20)</f>
        <v xml:space="preserve">Realizar:
1- Inspección física.
2- Limpieza general.
3- Verificación de parámetros.
4- Verificación de accesorios
5- Verificación de conectores
6- Verificación de funcionamiento
7- Suministro de pilas alcalinas "AA" (16 Unidades)
</v>
      </c>
      <c r="F20" s="221" t="str">
        <f>+IF('Cálculos '!F20="","",'Cálculos '!F20)</f>
        <v>UNIDADES</v>
      </c>
      <c r="G20" s="194">
        <f>+IF('Cálculos '!D20="","",'Cálculos '!H20)</f>
        <v>1</v>
      </c>
      <c r="H20" s="596">
        <f>IF('Precio unitario '!D14="","",ROUNDUP('Precio unitario '!J14,0))</f>
        <v>117780</v>
      </c>
      <c r="I20" s="367">
        <f t="shared" si="0"/>
        <v>22379</v>
      </c>
      <c r="J20" s="370">
        <f t="shared" si="1"/>
        <v>0</v>
      </c>
      <c r="K20" s="371">
        <f t="shared" si="2"/>
        <v>140159</v>
      </c>
      <c r="L20" s="246" t="s">
        <v>41</v>
      </c>
      <c r="M20" s="223" t="s">
        <v>43</v>
      </c>
    </row>
    <row r="21" spans="2:13" x14ac:dyDescent="0.3">
      <c r="B21" s="198">
        <f t="shared" si="3"/>
        <v>13</v>
      </c>
      <c r="C21" s="581"/>
      <c r="D21" s="199" t="str">
        <f>+IF('Cálculos '!D21="","",'Cálculos '!D21)</f>
        <v>GLUCÓMETROS MARCA FASTCHECK</v>
      </c>
      <c r="E21" s="206" t="str">
        <f>+IF('Cálculos '!E21="","",'Cálculos '!E21)</f>
        <v xml:space="preserve">Realizar:
1- Inspección física.
2- Limpieza general.
3- Verificación de parámetros.
4- Verificación de accesorios
5- Verificación de funcionamiento
6- Suministro de tirillas
7- Suministro de lancetas
8- Suministro de pilas de litio "3V"
</v>
      </c>
      <c r="F21" s="221" t="str">
        <f>+IF('Cálculos '!F21="","",'Cálculos '!F21)</f>
        <v>UNIDADES</v>
      </c>
      <c r="G21" s="194">
        <f>+IF('Cálculos '!D21="","",'Cálculos '!H21)</f>
        <v>1</v>
      </c>
      <c r="H21" s="596">
        <f>IF('Precio unitario '!D15="","",ROUNDUP('Precio unitario '!J15,0))</f>
        <v>210140</v>
      </c>
      <c r="I21" s="367">
        <f t="shared" si="0"/>
        <v>39927</v>
      </c>
      <c r="J21" s="370">
        <f t="shared" si="1"/>
        <v>0</v>
      </c>
      <c r="K21" s="371">
        <f t="shared" si="2"/>
        <v>250067</v>
      </c>
      <c r="L21" s="246" t="s">
        <v>41</v>
      </c>
      <c r="M21" s="223" t="s">
        <v>43</v>
      </c>
    </row>
    <row r="22" spans="2:13" x14ac:dyDescent="0.3">
      <c r="B22" s="198">
        <f t="shared" si="3"/>
        <v>14</v>
      </c>
      <c r="C22" s="581"/>
      <c r="D22" s="199" t="str">
        <f>+IF('Cálculos '!D22="","",'Cálculos '!D22)</f>
        <v>MONITORES DE SIGNOS VITALES MARCA MINDRAY MODELO VS-800</v>
      </c>
      <c r="E22" s="206" t="str">
        <f>+IF('Cálculos '!E22="","",'Cálculos '!E22)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v>
      </c>
      <c r="F22" s="221" t="str">
        <f>+IF('Cálculos '!F22="","",'Cálculos '!F22)</f>
        <v>UNIDADES</v>
      </c>
      <c r="G22" s="194">
        <f>+IF('Cálculos '!D22="","",'Cálculos '!H22)</f>
        <v>1</v>
      </c>
      <c r="H22" s="596">
        <f>IF('Precio unitario '!D16="","",ROUNDUP('Precio unitario '!J16,0))</f>
        <v>1749200</v>
      </c>
      <c r="I22" s="367">
        <f t="shared" si="0"/>
        <v>332348</v>
      </c>
      <c r="J22" s="370">
        <f t="shared" si="1"/>
        <v>0</v>
      </c>
      <c r="K22" s="371">
        <f t="shared" si="2"/>
        <v>2081548</v>
      </c>
      <c r="L22" s="246" t="s">
        <v>41</v>
      </c>
      <c r="M22" s="223" t="s">
        <v>43</v>
      </c>
    </row>
    <row r="23" spans="2:13" x14ac:dyDescent="0.3">
      <c r="B23" s="198">
        <f t="shared" si="3"/>
        <v>15</v>
      </c>
      <c r="C23" s="581"/>
      <c r="D23" s="199" t="str">
        <f>+IF('Cálculos '!D23="","",'Cálculos '!D23)</f>
        <v>MONITORES DE SIGNOS VITALES MARCA EDAN MODELO M9B</v>
      </c>
      <c r="E23" s="206" t="str">
        <f>+IF('Cálculos '!E23="","",'Cálculos '!E23)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v>
      </c>
      <c r="F23" s="221" t="str">
        <f>+IF('Cálculos '!F23="","",'Cálculos '!F23)</f>
        <v>UNIDADES</v>
      </c>
      <c r="G23" s="194">
        <f>+IF('Cálculos '!D23="","",'Cálculos '!H23)</f>
        <v>1</v>
      </c>
      <c r="H23" s="596">
        <f>IF('Precio unitario '!D17="","",ROUNDUP('Precio unitario '!J17,0))</f>
        <v>1923200</v>
      </c>
      <c r="I23" s="367">
        <f t="shared" si="0"/>
        <v>365408</v>
      </c>
      <c r="J23" s="370">
        <f t="shared" si="1"/>
        <v>0</v>
      </c>
      <c r="K23" s="371">
        <f t="shared" si="2"/>
        <v>2288608</v>
      </c>
      <c r="L23" s="246" t="s">
        <v>41</v>
      </c>
      <c r="M23" s="223" t="s">
        <v>43</v>
      </c>
    </row>
    <row r="24" spans="2:13" x14ac:dyDescent="0.3">
      <c r="B24" s="198">
        <f t="shared" si="3"/>
        <v>16</v>
      </c>
      <c r="C24" s="581"/>
      <c r="D24" s="199" t="str">
        <f>+IF('Cálculos '!D24="","",'Cálculos '!D24)</f>
        <v>DESFIBRILADORES MARCA ZOLL AED PLUS</v>
      </c>
      <c r="E24" s="206" t="str">
        <f>+IF('Cálculos '!E24="","",'Cálculos '!E24)</f>
        <v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v>
      </c>
      <c r="F24" s="221" t="str">
        <f>+IF('Cálculos '!F24="","",'Cálculos '!F24)</f>
        <v>UNIDADES</v>
      </c>
      <c r="G24" s="194">
        <f>+IF('Cálculos '!D24="","",'Cálculos '!H24)</f>
        <v>1</v>
      </c>
      <c r="H24" s="596">
        <f>IF('Precio unitario '!D18="","",ROUNDUP('Precio unitario '!J18,0))</f>
        <v>459000</v>
      </c>
      <c r="I24" s="367">
        <f t="shared" si="0"/>
        <v>87210</v>
      </c>
      <c r="J24" s="370">
        <f t="shared" si="1"/>
        <v>0</v>
      </c>
      <c r="K24" s="371">
        <f t="shared" si="2"/>
        <v>546210</v>
      </c>
      <c r="L24" s="246" t="s">
        <v>41</v>
      </c>
      <c r="M24" s="223" t="s">
        <v>43</v>
      </c>
    </row>
    <row r="25" spans="2:13" x14ac:dyDescent="0.3">
      <c r="B25" s="198">
        <f t="shared" si="3"/>
        <v>17</v>
      </c>
      <c r="C25" s="581"/>
      <c r="D25" s="199" t="str">
        <f>+IF('Cálculos '!D25="","",'Cálculos '!D25)</f>
        <v>DESFIBRILADORES MARCA ZOLL AEDPRO</v>
      </c>
      <c r="E25" s="206" t="str">
        <f>+IF('Cálculos '!E25="","",'Cálculos '!E25)</f>
        <v xml:space="preserve">Realizar:
1- Inspección física.
2- Limpieza general.
3- Verificación de parámetros.
4- Verificación de accesorios
5- Verificación de conectores
6- Verificación del sistema eléctrico y electrónico
7- Suministro de pila especial
</v>
      </c>
      <c r="F25" s="221" t="str">
        <f>+IF('Cálculos '!F25="","",'Cálculos '!F25)</f>
        <v>UNIDADES</v>
      </c>
      <c r="G25" s="194">
        <f>+IF('Cálculos '!D25="","",'Cálculos '!H25)</f>
        <v>1</v>
      </c>
      <c r="H25" s="596">
        <f>IF('Precio unitario '!D19="","",ROUNDUP('Precio unitario '!J19,0))</f>
        <v>2618800</v>
      </c>
      <c r="I25" s="367">
        <f t="shared" si="0"/>
        <v>497572</v>
      </c>
      <c r="J25" s="370">
        <f t="shared" si="1"/>
        <v>0</v>
      </c>
      <c r="K25" s="371">
        <f t="shared" si="2"/>
        <v>3116372</v>
      </c>
      <c r="L25" s="246" t="s">
        <v>41</v>
      </c>
      <c r="M25" s="223" t="s">
        <v>43</v>
      </c>
    </row>
    <row r="26" spans="2:13" x14ac:dyDescent="0.3">
      <c r="B26" s="198">
        <f t="shared" si="3"/>
        <v>18</v>
      </c>
      <c r="C26" s="581"/>
      <c r="D26" s="199" t="str">
        <f>+IF('Cálculos '!D26="","",'Cálculos '!D26)</f>
        <v>DESFIBRILADORES DE ENTRENAMIENTO MARCA SCHILLER</v>
      </c>
      <c r="E26" s="206" t="str">
        <f>+IF('Cálculos '!E26="","",'Cálculos '!E26)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v>
      </c>
      <c r="F26" s="221" t="str">
        <f>+IF('Cálculos '!F26="","",'Cálculos '!F26)</f>
        <v>UNIDADES</v>
      </c>
      <c r="G26" s="194">
        <f>+IF('Cálculos '!D26="","",'Cálculos '!H26)</f>
        <v>1</v>
      </c>
      <c r="H26" s="596">
        <f>IF('Precio unitario '!D20="","",ROUNDUP('Precio unitario '!J20,0))</f>
        <v>307820</v>
      </c>
      <c r="I26" s="367">
        <f t="shared" si="0"/>
        <v>58486</v>
      </c>
      <c r="J26" s="370">
        <f t="shared" si="1"/>
        <v>0</v>
      </c>
      <c r="K26" s="371">
        <f t="shared" si="2"/>
        <v>366306</v>
      </c>
      <c r="L26" s="246" t="s">
        <v>41</v>
      </c>
      <c r="M26" s="223" t="s">
        <v>43</v>
      </c>
    </row>
    <row r="27" spans="2:13" x14ac:dyDescent="0.3">
      <c r="B27" s="198">
        <f t="shared" si="3"/>
        <v>19</v>
      </c>
      <c r="C27" s="581"/>
      <c r="D27" s="199" t="str">
        <f>+IF('Cálculos '!D27="","",'Cálculos '!D27)</f>
        <v>DESFIBRILADORES DE ENTRENAMIENTO MARCA TRINER</v>
      </c>
      <c r="E27" s="206" t="str">
        <f>+IF('Cálculos '!E27="","",'Cálculos '!E27)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v>
      </c>
      <c r="F27" s="221" t="str">
        <f>+IF('Cálculos '!F27="","",'Cálculos '!F27)</f>
        <v>UNIDADES</v>
      </c>
      <c r="G27" s="194">
        <f>+IF('Cálculos '!D27="","",'Cálculos '!H27)</f>
        <v>1</v>
      </c>
      <c r="H27" s="596">
        <f>IF('Precio unitario '!D21="","",ROUNDUP('Precio unitario '!J21,0))</f>
        <v>319010</v>
      </c>
      <c r="I27" s="367">
        <f t="shared" si="0"/>
        <v>60612</v>
      </c>
      <c r="J27" s="370">
        <f t="shared" si="1"/>
        <v>0</v>
      </c>
      <c r="K27" s="371">
        <f t="shared" si="2"/>
        <v>379622</v>
      </c>
      <c r="L27" s="246" t="s">
        <v>41</v>
      </c>
      <c r="M27" s="223" t="s">
        <v>43</v>
      </c>
    </row>
    <row r="28" spans="2:13" ht="17.25" thickBot="1" x14ac:dyDescent="0.35">
      <c r="B28" s="198">
        <f t="shared" si="3"/>
        <v>20</v>
      </c>
      <c r="C28" s="582"/>
      <c r="D28" s="199" t="str">
        <f>+IF('Cálculos '!D28="","",'Cálculos '!D28)</f>
        <v>KIT LARINGOSCOPIOS MARCA GREENLINE</v>
      </c>
      <c r="E28" s="206" t="str">
        <f>+IF('Cálculos '!E28="","",'Cálculos '!E28)</f>
        <v xml:space="preserve">Realizar:
1- Inspección física.
2- Limpieza general.
3- Verificación de parámetros.
4- Verificación de accesorios
5- Verificación de funcionamiento
6- Suministro de pilas alcalinas "C2" (20 Unidades)
</v>
      </c>
      <c r="F28" s="221" t="str">
        <f>+IF('Cálculos '!F28="","",'Cálculos '!F28)</f>
        <v>UNIDADES</v>
      </c>
      <c r="G28" s="194">
        <f>+IF('Cálculos '!D28="","",'Cálculos '!H28)</f>
        <v>1</v>
      </c>
      <c r="H28" s="596">
        <f>IF('Precio unitario '!D22="","",ROUNDUP('Precio unitario '!J22,0))</f>
        <v>81095</v>
      </c>
      <c r="I28" s="367">
        <f t="shared" si="0"/>
        <v>15409</v>
      </c>
      <c r="J28" s="370">
        <f t="shared" si="1"/>
        <v>0</v>
      </c>
      <c r="K28" s="371">
        <f t="shared" si="2"/>
        <v>96504</v>
      </c>
      <c r="L28" s="246" t="s">
        <v>41</v>
      </c>
      <c r="M28" s="223" t="s">
        <v>43</v>
      </c>
    </row>
    <row r="29" spans="2:13" hidden="1" x14ac:dyDescent="0.3">
      <c r="B29" s="198">
        <f t="shared" si="3"/>
        <v>21</v>
      </c>
      <c r="C29" s="194" t="str">
        <f>+IF('Cálculos '!C29="","",'Cálculos '!C29)</f>
        <v/>
      </c>
      <c r="D29" s="199" t="str">
        <f>+IF('Cálculos '!D29="","",'Cálculos '!D29)</f>
        <v/>
      </c>
      <c r="E29" s="206" t="str">
        <f>+IF('Cálculos '!E29="","",'Cálculos '!E29)</f>
        <v/>
      </c>
      <c r="F29" s="221" t="str">
        <f>+IF('Cálculos '!F29="","",'Cálculos '!F29)</f>
        <v/>
      </c>
      <c r="G29" s="194" t="str">
        <f>+IF('Cálculos '!C29="","",'Cálculos '!H29)</f>
        <v/>
      </c>
      <c r="H29" s="367" t="str">
        <f>IF('Precio unitario '!C23="","",ROUNDUP('Precio unitario '!J23,0))</f>
        <v/>
      </c>
      <c r="I29" s="367" t="str">
        <f t="shared" ref="I29:I73" si="4">IF(C29="","",IF(L29="","CONFIRMAR SI EL PRODOCTRO TIENE IVA O NO",IF(L29="NO",0,ROUNDUP(SUM(H29*19%),0))))</f>
        <v/>
      </c>
      <c r="J29" s="370" t="str">
        <f t="shared" ref="J29:J73" si="5">IF(C29="","",IF(M29="","CONFIRMAR SI EL PRODOCTRO TIENE ESTANPILLA O NO",IF(M29="NO",0,ROUNDUP(SUM(H29*11.5%),0))))</f>
        <v/>
      </c>
      <c r="K29" s="371" t="str">
        <f t="shared" ref="K29:K73" si="6">+IF(C29="","",ROUNDUP(SUM(H29:J29),0))</f>
        <v/>
      </c>
      <c r="L29" s="246"/>
      <c r="M29" s="223"/>
    </row>
    <row r="30" spans="2:13" hidden="1" x14ac:dyDescent="0.3">
      <c r="B30" s="198">
        <f t="shared" si="3"/>
        <v>22</v>
      </c>
      <c r="C30" s="194" t="str">
        <f>+IF('Cálculos '!C30="","",'Cálculos '!C30)</f>
        <v/>
      </c>
      <c r="D30" s="199" t="str">
        <f>+IF('Cálculos '!D30="","",'Cálculos '!D30)</f>
        <v/>
      </c>
      <c r="E30" s="206" t="str">
        <f>+IF('Cálculos '!E30="","",'Cálculos '!E30)</f>
        <v/>
      </c>
      <c r="F30" s="221" t="str">
        <f>+IF('Cálculos '!F30="","",'Cálculos '!F30)</f>
        <v/>
      </c>
      <c r="G30" s="194" t="str">
        <f>+IF('Cálculos '!C30="","",'Cálculos '!H30)</f>
        <v/>
      </c>
      <c r="H30" s="367" t="str">
        <f>IF('Precio unitario '!C24="","",ROUNDUP('Precio unitario '!J24,0))</f>
        <v/>
      </c>
      <c r="I30" s="367" t="str">
        <f t="shared" si="4"/>
        <v/>
      </c>
      <c r="J30" s="370" t="str">
        <f t="shared" si="5"/>
        <v/>
      </c>
      <c r="K30" s="371" t="str">
        <f t="shared" si="6"/>
        <v/>
      </c>
      <c r="L30" s="246"/>
      <c r="M30" s="223"/>
    </row>
    <row r="31" spans="2:13" hidden="1" x14ac:dyDescent="0.3">
      <c r="B31" s="198">
        <f t="shared" si="3"/>
        <v>23</v>
      </c>
      <c r="C31" s="194" t="str">
        <f>+IF('Cálculos '!C31="","",'Cálculos '!C31)</f>
        <v/>
      </c>
      <c r="D31" s="199" t="str">
        <f>+IF('Cálculos '!D31="","",'Cálculos '!D31)</f>
        <v/>
      </c>
      <c r="E31" s="206" t="str">
        <f>+IF('Cálculos '!E31="","",'Cálculos '!E31)</f>
        <v/>
      </c>
      <c r="F31" s="221" t="str">
        <f>+IF('Cálculos '!F31="","",'Cálculos '!F31)</f>
        <v/>
      </c>
      <c r="G31" s="194" t="str">
        <f>+IF('Cálculos '!C31="","",'Cálculos '!H31)</f>
        <v/>
      </c>
      <c r="H31" s="367" t="str">
        <f>IF('Precio unitario '!C25="","",ROUNDUP('Precio unitario '!J25,0))</f>
        <v/>
      </c>
      <c r="I31" s="367" t="str">
        <f t="shared" si="4"/>
        <v/>
      </c>
      <c r="J31" s="370" t="str">
        <f t="shared" si="5"/>
        <v/>
      </c>
      <c r="K31" s="371" t="str">
        <f t="shared" si="6"/>
        <v/>
      </c>
      <c r="L31" s="246"/>
      <c r="M31" s="223"/>
    </row>
    <row r="32" spans="2:13" hidden="1" x14ac:dyDescent="0.3">
      <c r="B32" s="198">
        <f t="shared" si="3"/>
        <v>24</v>
      </c>
      <c r="C32" s="194" t="str">
        <f>+IF('Cálculos '!C32="","",'Cálculos '!C32)</f>
        <v/>
      </c>
      <c r="D32" s="199" t="str">
        <f>+IF('Cálculos '!D32="","",'Cálculos '!D32)</f>
        <v/>
      </c>
      <c r="E32" s="206" t="str">
        <f>+IF('Cálculos '!E32="","",'Cálculos '!E32)</f>
        <v/>
      </c>
      <c r="F32" s="221" t="str">
        <f>+IF('Cálculos '!F32="","",'Cálculos '!F32)</f>
        <v/>
      </c>
      <c r="G32" s="194" t="str">
        <f>+IF('Cálculos '!C32="","",'Cálculos '!H32)</f>
        <v/>
      </c>
      <c r="H32" s="367" t="str">
        <f>IF('Precio unitario '!C26="","",ROUNDUP('Precio unitario '!J26,0))</f>
        <v/>
      </c>
      <c r="I32" s="367" t="str">
        <f t="shared" si="4"/>
        <v/>
      </c>
      <c r="J32" s="370" t="str">
        <f t="shared" si="5"/>
        <v/>
      </c>
      <c r="K32" s="371" t="str">
        <f t="shared" si="6"/>
        <v/>
      </c>
      <c r="L32" s="246"/>
      <c r="M32" s="223"/>
    </row>
    <row r="33" spans="2:13" hidden="1" x14ac:dyDescent="0.3">
      <c r="B33" s="198">
        <f t="shared" si="3"/>
        <v>25</v>
      </c>
      <c r="C33" s="194" t="str">
        <f>+IF('Cálculos '!C33="","",'Cálculos '!C33)</f>
        <v/>
      </c>
      <c r="D33" s="199" t="str">
        <f>+IF('Cálculos '!D33="","",'Cálculos '!D33)</f>
        <v/>
      </c>
      <c r="E33" s="206" t="str">
        <f>+IF('Cálculos '!E33="","",'Cálculos '!E33)</f>
        <v/>
      </c>
      <c r="F33" s="221" t="str">
        <f>+IF('Cálculos '!F33="","",'Cálculos '!F33)</f>
        <v/>
      </c>
      <c r="G33" s="194" t="str">
        <f>+IF('Cálculos '!C33="","",'Cálculos '!H33)</f>
        <v/>
      </c>
      <c r="H33" s="367" t="str">
        <f>IF('Precio unitario '!C27="","",ROUNDUP('Precio unitario '!J27,0))</f>
        <v/>
      </c>
      <c r="I33" s="367" t="str">
        <f t="shared" si="4"/>
        <v/>
      </c>
      <c r="J33" s="370" t="str">
        <f t="shared" si="5"/>
        <v/>
      </c>
      <c r="K33" s="371" t="str">
        <f t="shared" si="6"/>
        <v/>
      </c>
      <c r="L33" s="246"/>
      <c r="M33" s="223"/>
    </row>
    <row r="34" spans="2:13" hidden="1" x14ac:dyDescent="0.3">
      <c r="B34" s="198">
        <f t="shared" si="3"/>
        <v>26</v>
      </c>
      <c r="C34" s="194" t="str">
        <f>+IF('Cálculos '!C34="","",'Cálculos '!C34)</f>
        <v/>
      </c>
      <c r="D34" s="199" t="str">
        <f>+IF('Cálculos '!D34="","",'Cálculos '!D34)</f>
        <v/>
      </c>
      <c r="E34" s="206" t="str">
        <f>+IF('Cálculos '!E34="","",'Cálculos '!E34)</f>
        <v/>
      </c>
      <c r="F34" s="221" t="str">
        <f>+IF('Cálculos '!F34="","",'Cálculos '!F34)</f>
        <v/>
      </c>
      <c r="G34" s="194" t="str">
        <f>+IF('Cálculos '!C34="","",'Cálculos '!H34)</f>
        <v/>
      </c>
      <c r="H34" s="367" t="str">
        <f>IF('Precio unitario '!C28="","",ROUNDUP('Precio unitario '!J28,0))</f>
        <v/>
      </c>
      <c r="I34" s="367" t="str">
        <f t="shared" si="4"/>
        <v/>
      </c>
      <c r="J34" s="370" t="str">
        <f t="shared" si="5"/>
        <v/>
      </c>
      <c r="K34" s="371" t="str">
        <f t="shared" si="6"/>
        <v/>
      </c>
      <c r="L34" s="246"/>
      <c r="M34" s="223"/>
    </row>
    <row r="35" spans="2:13" hidden="1" x14ac:dyDescent="0.3">
      <c r="B35" s="198">
        <f t="shared" si="3"/>
        <v>27</v>
      </c>
      <c r="C35" s="194" t="str">
        <f>+IF('Cálculos '!C35="","",'Cálculos '!C35)</f>
        <v/>
      </c>
      <c r="D35" s="199" t="str">
        <f>+IF('Cálculos '!D35="","",'Cálculos '!D35)</f>
        <v/>
      </c>
      <c r="E35" s="206" t="str">
        <f>+IF('Cálculos '!E35="","",'Cálculos '!E35)</f>
        <v/>
      </c>
      <c r="F35" s="221" t="str">
        <f>+IF('Cálculos '!F35="","",'Cálculos '!F35)</f>
        <v/>
      </c>
      <c r="G35" s="194" t="str">
        <f>+IF('Cálculos '!C35="","",'Cálculos '!H35)</f>
        <v/>
      </c>
      <c r="H35" s="367" t="str">
        <f>IF('Precio unitario '!C29="","",ROUNDUP('Precio unitario '!J29,0))</f>
        <v/>
      </c>
      <c r="I35" s="367" t="str">
        <f t="shared" si="4"/>
        <v/>
      </c>
      <c r="J35" s="370" t="str">
        <f t="shared" si="5"/>
        <v/>
      </c>
      <c r="K35" s="371" t="str">
        <f t="shared" si="6"/>
        <v/>
      </c>
      <c r="L35" s="246"/>
      <c r="M35" s="223"/>
    </row>
    <row r="36" spans="2:13" hidden="1" x14ac:dyDescent="0.3">
      <c r="B36" s="198">
        <f t="shared" si="3"/>
        <v>28</v>
      </c>
      <c r="C36" s="194" t="str">
        <f>+IF('Cálculos '!C36="","",'Cálculos '!C36)</f>
        <v/>
      </c>
      <c r="D36" s="199" t="str">
        <f>+IF('Cálculos '!D36="","",'Cálculos '!D36)</f>
        <v/>
      </c>
      <c r="E36" s="206" t="str">
        <f>+IF('Cálculos '!E36="","",'Cálculos '!E36)</f>
        <v/>
      </c>
      <c r="F36" s="221" t="str">
        <f>+IF('Cálculos '!F36="","",'Cálculos '!F36)</f>
        <v/>
      </c>
      <c r="G36" s="194" t="str">
        <f>+IF('Cálculos '!C36="","",'Cálculos '!H36)</f>
        <v/>
      </c>
      <c r="H36" s="367" t="str">
        <f>IF('Precio unitario '!C30="","",ROUNDUP('Precio unitario '!J30,0))</f>
        <v/>
      </c>
      <c r="I36" s="367" t="str">
        <f t="shared" si="4"/>
        <v/>
      </c>
      <c r="J36" s="370" t="str">
        <f t="shared" si="5"/>
        <v/>
      </c>
      <c r="K36" s="371" t="str">
        <f t="shared" si="6"/>
        <v/>
      </c>
      <c r="L36" s="246"/>
      <c r="M36" s="223"/>
    </row>
    <row r="37" spans="2:13" hidden="1" x14ac:dyDescent="0.3">
      <c r="B37" s="198">
        <f t="shared" si="3"/>
        <v>29</v>
      </c>
      <c r="C37" s="194" t="str">
        <f>+IF('Cálculos '!C37="","",'Cálculos '!C37)</f>
        <v/>
      </c>
      <c r="D37" s="199" t="str">
        <f>+IF('Cálculos '!D37="","",'Cálculos '!D37)</f>
        <v/>
      </c>
      <c r="E37" s="206" t="str">
        <f>+IF('Cálculos '!E37="","",'Cálculos '!E37)</f>
        <v/>
      </c>
      <c r="F37" s="221" t="str">
        <f>+IF('Cálculos '!F37="","",'Cálculos '!F37)</f>
        <v/>
      </c>
      <c r="G37" s="194" t="str">
        <f>+IF('Cálculos '!C37="","",'Cálculos '!H37)</f>
        <v/>
      </c>
      <c r="H37" s="367" t="str">
        <f>IF('Precio unitario '!C31="","",ROUNDUP('Precio unitario '!J31,0))</f>
        <v/>
      </c>
      <c r="I37" s="367" t="str">
        <f t="shared" si="4"/>
        <v/>
      </c>
      <c r="J37" s="370" t="str">
        <f t="shared" si="5"/>
        <v/>
      </c>
      <c r="K37" s="371" t="str">
        <f t="shared" si="6"/>
        <v/>
      </c>
      <c r="L37" s="246"/>
      <c r="M37" s="223"/>
    </row>
    <row r="38" spans="2:13" hidden="1" x14ac:dyDescent="0.3">
      <c r="B38" s="198">
        <f t="shared" si="3"/>
        <v>30</v>
      </c>
      <c r="C38" s="194" t="str">
        <f>+IF('Cálculos '!C38="","",'Cálculos '!C38)</f>
        <v/>
      </c>
      <c r="D38" s="199" t="str">
        <f>+IF('Cálculos '!D38="","",'Cálculos '!D38)</f>
        <v/>
      </c>
      <c r="E38" s="206" t="str">
        <f>+IF('Cálculos '!E38="","",'Cálculos '!E38)</f>
        <v/>
      </c>
      <c r="F38" s="221" t="str">
        <f>+IF('Cálculos '!F38="","",'Cálculos '!F38)</f>
        <v/>
      </c>
      <c r="G38" s="194" t="str">
        <f>+IF('Cálculos '!C38="","",'Cálculos '!H38)</f>
        <v/>
      </c>
      <c r="H38" s="367" t="str">
        <f>IF('Precio unitario '!C32="","",ROUNDUP('Precio unitario '!J32,0))</f>
        <v/>
      </c>
      <c r="I38" s="367" t="str">
        <f t="shared" si="4"/>
        <v/>
      </c>
      <c r="J38" s="370" t="str">
        <f t="shared" si="5"/>
        <v/>
      </c>
      <c r="K38" s="371" t="str">
        <f t="shared" si="6"/>
        <v/>
      </c>
      <c r="L38" s="246"/>
      <c r="M38" s="223"/>
    </row>
    <row r="39" spans="2:13" hidden="1" x14ac:dyDescent="0.3">
      <c r="B39" s="198">
        <f t="shared" si="3"/>
        <v>31</v>
      </c>
      <c r="C39" s="194" t="str">
        <f>+IF('Cálculos '!C39="","",'Cálculos '!C39)</f>
        <v/>
      </c>
      <c r="D39" s="199" t="str">
        <f>+IF('Cálculos '!D39="","",'Cálculos '!D39)</f>
        <v/>
      </c>
      <c r="E39" s="206" t="str">
        <f>+IF('Cálculos '!E39="","",'Cálculos '!E39)</f>
        <v/>
      </c>
      <c r="F39" s="221" t="str">
        <f>+IF('Cálculos '!F39="","",'Cálculos '!F39)</f>
        <v/>
      </c>
      <c r="G39" s="194" t="str">
        <f>+IF('Cálculos '!C39="","",'Cálculos '!H39)</f>
        <v/>
      </c>
      <c r="H39" s="367" t="str">
        <f>IF('Precio unitario '!C33="","",ROUNDUP('Precio unitario '!J33,0))</f>
        <v/>
      </c>
      <c r="I39" s="367" t="str">
        <f t="shared" si="4"/>
        <v/>
      </c>
      <c r="J39" s="370" t="str">
        <f t="shared" si="5"/>
        <v/>
      </c>
      <c r="K39" s="371" t="str">
        <f t="shared" si="6"/>
        <v/>
      </c>
      <c r="L39" s="246"/>
      <c r="M39" s="223"/>
    </row>
    <row r="40" spans="2:13" hidden="1" x14ac:dyDescent="0.3">
      <c r="B40" s="198">
        <f t="shared" si="3"/>
        <v>32</v>
      </c>
      <c r="C40" s="194" t="str">
        <f>+IF('Cálculos '!C40="","",'Cálculos '!C40)</f>
        <v/>
      </c>
      <c r="D40" s="199" t="str">
        <f>+IF('Cálculos '!D40="","",'Cálculos '!D40)</f>
        <v/>
      </c>
      <c r="E40" s="206" t="str">
        <f>+IF('Cálculos '!E40="","",'Cálculos '!E40)</f>
        <v/>
      </c>
      <c r="F40" s="221" t="str">
        <f>+IF('Cálculos '!F40="","",'Cálculos '!F40)</f>
        <v/>
      </c>
      <c r="G40" s="194" t="str">
        <f>+IF('Cálculos '!C40="","",'Cálculos '!H40)</f>
        <v/>
      </c>
      <c r="H40" s="367" t="str">
        <f>IF('Precio unitario '!C34="","",ROUNDUP('Precio unitario '!J34,0))</f>
        <v/>
      </c>
      <c r="I40" s="367" t="str">
        <f t="shared" si="4"/>
        <v/>
      </c>
      <c r="J40" s="370" t="str">
        <f t="shared" si="5"/>
        <v/>
      </c>
      <c r="K40" s="371" t="str">
        <f t="shared" si="6"/>
        <v/>
      </c>
      <c r="L40" s="246"/>
      <c r="M40" s="223"/>
    </row>
    <row r="41" spans="2:13" hidden="1" x14ac:dyDescent="0.3">
      <c r="B41" s="198">
        <f t="shared" si="3"/>
        <v>33</v>
      </c>
      <c r="C41" s="194" t="str">
        <f>+IF('Cálculos '!C41="","",'Cálculos '!C41)</f>
        <v/>
      </c>
      <c r="D41" s="199" t="str">
        <f>+IF('Cálculos '!D41="","",'Cálculos '!D41)</f>
        <v/>
      </c>
      <c r="E41" s="206" t="str">
        <f>+IF('Cálculos '!E41="","",'Cálculos '!E41)</f>
        <v/>
      </c>
      <c r="F41" s="221" t="str">
        <f>+IF('Cálculos '!F41="","",'Cálculos '!F41)</f>
        <v/>
      </c>
      <c r="G41" s="194" t="str">
        <f>+IF('Cálculos '!C41="","",'Cálculos '!H41)</f>
        <v/>
      </c>
      <c r="H41" s="367" t="str">
        <f>IF('Precio unitario '!C35="","",ROUNDUP('Precio unitario '!J35,0))</f>
        <v/>
      </c>
      <c r="I41" s="367" t="str">
        <f t="shared" si="4"/>
        <v/>
      </c>
      <c r="J41" s="370" t="str">
        <f t="shared" si="5"/>
        <v/>
      </c>
      <c r="K41" s="371" t="str">
        <f t="shared" si="6"/>
        <v/>
      </c>
      <c r="L41" s="246"/>
      <c r="M41" s="223"/>
    </row>
    <row r="42" spans="2:13" hidden="1" x14ac:dyDescent="0.3">
      <c r="B42" s="198">
        <f t="shared" si="3"/>
        <v>34</v>
      </c>
      <c r="C42" s="194" t="str">
        <f>+IF('Cálculos '!C42="","",'Cálculos '!C42)</f>
        <v/>
      </c>
      <c r="D42" s="199" t="str">
        <f>+IF('Cálculos '!D42="","",'Cálculos '!D42)</f>
        <v/>
      </c>
      <c r="E42" s="206" t="str">
        <f>+IF('Cálculos '!E42="","",'Cálculos '!E42)</f>
        <v/>
      </c>
      <c r="F42" s="221" t="str">
        <f>+IF('Cálculos '!F42="","",'Cálculos '!F42)</f>
        <v/>
      </c>
      <c r="G42" s="194" t="str">
        <f>+IF('Cálculos '!C42="","",'Cálculos '!H42)</f>
        <v/>
      </c>
      <c r="H42" s="367" t="str">
        <f>IF('Precio unitario '!C36="","",ROUNDUP('Precio unitario '!J36,0))</f>
        <v/>
      </c>
      <c r="I42" s="367" t="str">
        <f t="shared" si="4"/>
        <v/>
      </c>
      <c r="J42" s="370" t="str">
        <f t="shared" si="5"/>
        <v/>
      </c>
      <c r="K42" s="371" t="str">
        <f t="shared" si="6"/>
        <v/>
      </c>
      <c r="L42" s="246"/>
      <c r="M42" s="223"/>
    </row>
    <row r="43" spans="2:13" hidden="1" x14ac:dyDescent="0.3">
      <c r="B43" s="198">
        <f t="shared" si="3"/>
        <v>35</v>
      </c>
      <c r="C43" s="194" t="str">
        <f>+IF('Cálculos '!C43="","",'Cálculos '!C43)</f>
        <v/>
      </c>
      <c r="D43" s="199" t="str">
        <f>+IF('Cálculos '!D43="","",'Cálculos '!D43)</f>
        <v/>
      </c>
      <c r="E43" s="206" t="str">
        <f>+IF('Cálculos '!E43="","",'Cálculos '!E43)</f>
        <v/>
      </c>
      <c r="F43" s="221" t="str">
        <f>+IF('Cálculos '!F43="","",'Cálculos '!F43)</f>
        <v/>
      </c>
      <c r="G43" s="194" t="str">
        <f>+IF('Cálculos '!C43="","",'Cálculos '!H43)</f>
        <v/>
      </c>
      <c r="H43" s="367" t="str">
        <f>IF('Precio unitario '!C37="","",ROUNDUP('Precio unitario '!J37,0))</f>
        <v/>
      </c>
      <c r="I43" s="367" t="str">
        <f t="shared" si="4"/>
        <v/>
      </c>
      <c r="J43" s="370" t="str">
        <f t="shared" si="5"/>
        <v/>
      </c>
      <c r="K43" s="371" t="str">
        <f t="shared" si="6"/>
        <v/>
      </c>
      <c r="L43" s="246"/>
      <c r="M43" s="223"/>
    </row>
    <row r="44" spans="2:13" hidden="1" x14ac:dyDescent="0.3">
      <c r="B44" s="198">
        <f t="shared" si="3"/>
        <v>36</v>
      </c>
      <c r="C44" s="194" t="str">
        <f>+IF('Cálculos '!C44="","",'Cálculos '!C44)</f>
        <v/>
      </c>
      <c r="D44" s="199" t="str">
        <f>+IF('Cálculos '!D44="","",'Cálculos '!D44)</f>
        <v/>
      </c>
      <c r="E44" s="206" t="str">
        <f>+IF('Cálculos '!E44="","",'Cálculos '!E44)</f>
        <v/>
      </c>
      <c r="F44" s="221" t="str">
        <f>+IF('Cálculos '!F44="","",'Cálculos '!F44)</f>
        <v/>
      </c>
      <c r="G44" s="194" t="str">
        <f>+IF('Cálculos '!C44="","",'Cálculos '!H44)</f>
        <v/>
      </c>
      <c r="H44" s="367" t="str">
        <f>IF('Precio unitario '!C38="","",ROUNDUP('Precio unitario '!J38,0))</f>
        <v/>
      </c>
      <c r="I44" s="367" t="str">
        <f t="shared" si="4"/>
        <v/>
      </c>
      <c r="J44" s="370" t="str">
        <f t="shared" si="5"/>
        <v/>
      </c>
      <c r="K44" s="371" t="str">
        <f t="shared" si="6"/>
        <v/>
      </c>
      <c r="L44" s="246"/>
      <c r="M44" s="223"/>
    </row>
    <row r="45" spans="2:13" hidden="1" x14ac:dyDescent="0.3">
      <c r="B45" s="198">
        <f t="shared" si="3"/>
        <v>37</v>
      </c>
      <c r="C45" s="194" t="str">
        <f>+IF('Cálculos '!C45="","",'Cálculos '!C45)</f>
        <v/>
      </c>
      <c r="D45" s="199" t="str">
        <f>+IF('Cálculos '!D45="","",'Cálculos '!D45)</f>
        <v/>
      </c>
      <c r="E45" s="206" t="str">
        <f>+IF('Cálculos '!E45="","",'Cálculos '!E45)</f>
        <v/>
      </c>
      <c r="F45" s="221" t="str">
        <f>+IF('Cálculos '!F45="","",'Cálculos '!F45)</f>
        <v/>
      </c>
      <c r="G45" s="194" t="str">
        <f>+IF('Cálculos '!C45="","",'Cálculos '!H45)</f>
        <v/>
      </c>
      <c r="H45" s="367" t="str">
        <f>IF('Precio unitario '!C39="","",ROUNDUP('Precio unitario '!J39,0))</f>
        <v/>
      </c>
      <c r="I45" s="367" t="str">
        <f t="shared" si="4"/>
        <v/>
      </c>
      <c r="J45" s="370" t="str">
        <f t="shared" si="5"/>
        <v/>
      </c>
      <c r="K45" s="371" t="str">
        <f t="shared" si="6"/>
        <v/>
      </c>
      <c r="L45" s="246"/>
      <c r="M45" s="223"/>
    </row>
    <row r="46" spans="2:13" hidden="1" x14ac:dyDescent="0.3">
      <c r="B46" s="198">
        <f t="shared" si="3"/>
        <v>38</v>
      </c>
      <c r="C46" s="194" t="str">
        <f>+IF('Cálculos '!C46="","",'Cálculos '!C46)</f>
        <v/>
      </c>
      <c r="D46" s="199" t="str">
        <f>+IF('Cálculos '!D46="","",'Cálculos '!D46)</f>
        <v/>
      </c>
      <c r="E46" s="206" t="str">
        <f>+IF('Cálculos '!E46="","",'Cálculos '!E46)</f>
        <v/>
      </c>
      <c r="F46" s="221" t="str">
        <f>+IF('Cálculos '!F46="","",'Cálculos '!F46)</f>
        <v/>
      </c>
      <c r="G46" s="194" t="str">
        <f>+IF('Cálculos '!C46="","",'Cálculos '!H46)</f>
        <v/>
      </c>
      <c r="H46" s="367" t="str">
        <f>IF('Precio unitario '!C40="","",ROUNDUP('Precio unitario '!J40,0))</f>
        <v/>
      </c>
      <c r="I46" s="367" t="str">
        <f t="shared" si="4"/>
        <v/>
      </c>
      <c r="J46" s="370" t="str">
        <f t="shared" si="5"/>
        <v/>
      </c>
      <c r="K46" s="371" t="str">
        <f t="shared" si="6"/>
        <v/>
      </c>
      <c r="L46" s="246"/>
      <c r="M46" s="223"/>
    </row>
    <row r="47" spans="2:13" hidden="1" x14ac:dyDescent="0.3">
      <c r="B47" s="198">
        <f t="shared" si="3"/>
        <v>39</v>
      </c>
      <c r="C47" s="194" t="str">
        <f>+IF('Cálculos '!C47="","",'Cálculos '!C47)</f>
        <v/>
      </c>
      <c r="D47" s="199" t="str">
        <f>+IF('Cálculos '!D47="","",'Cálculos '!D47)</f>
        <v/>
      </c>
      <c r="E47" s="206" t="str">
        <f>+IF('Cálculos '!E47="","",'Cálculos '!E47)</f>
        <v/>
      </c>
      <c r="F47" s="221" t="str">
        <f>+IF('Cálculos '!F47="","",'Cálculos '!F47)</f>
        <v/>
      </c>
      <c r="G47" s="194" t="str">
        <f>+IF('Cálculos '!C47="","",'Cálculos '!H47)</f>
        <v/>
      </c>
      <c r="H47" s="367" t="str">
        <f>IF('Precio unitario '!C41="","",ROUNDUP('Precio unitario '!J41,0))</f>
        <v/>
      </c>
      <c r="I47" s="367" t="str">
        <f t="shared" si="4"/>
        <v/>
      </c>
      <c r="J47" s="370" t="str">
        <f t="shared" si="5"/>
        <v/>
      </c>
      <c r="K47" s="371" t="str">
        <f t="shared" si="6"/>
        <v/>
      </c>
      <c r="L47" s="246"/>
      <c r="M47" s="223"/>
    </row>
    <row r="48" spans="2:13" hidden="1" x14ac:dyDescent="0.3">
      <c r="B48" s="198">
        <f t="shared" si="3"/>
        <v>40</v>
      </c>
      <c r="C48" s="194" t="str">
        <f>+IF('Cálculos '!C48="","",'Cálculos '!C48)</f>
        <v/>
      </c>
      <c r="D48" s="199" t="str">
        <f>+IF('Cálculos '!D48="","",'Cálculos '!D48)</f>
        <v/>
      </c>
      <c r="E48" s="206" t="str">
        <f>+IF('Cálculos '!E48="","",'Cálculos '!E48)</f>
        <v/>
      </c>
      <c r="F48" s="221" t="str">
        <f>+IF('Cálculos '!F48="","",'Cálculos '!F48)</f>
        <v/>
      </c>
      <c r="G48" s="194" t="str">
        <f>+IF('Cálculos '!C48="","",'Cálculos '!H48)</f>
        <v/>
      </c>
      <c r="H48" s="367" t="str">
        <f>IF('Precio unitario '!C42="","",ROUNDUP('Precio unitario '!J42,0))</f>
        <v/>
      </c>
      <c r="I48" s="367" t="str">
        <f t="shared" si="4"/>
        <v/>
      </c>
      <c r="J48" s="370" t="str">
        <f t="shared" si="5"/>
        <v/>
      </c>
      <c r="K48" s="371" t="str">
        <f t="shared" si="6"/>
        <v/>
      </c>
      <c r="L48" s="246"/>
      <c r="M48" s="223"/>
    </row>
    <row r="49" spans="2:13" hidden="1" x14ac:dyDescent="0.3">
      <c r="B49" s="198">
        <f t="shared" si="3"/>
        <v>41</v>
      </c>
      <c r="C49" s="194" t="str">
        <f>+IF('Cálculos '!C49="","",'Cálculos '!C49)</f>
        <v/>
      </c>
      <c r="D49" s="199" t="str">
        <f>+IF('Cálculos '!D49="","",'Cálculos '!D49)</f>
        <v/>
      </c>
      <c r="E49" s="206" t="str">
        <f>+IF('Cálculos '!E49="","",'Cálculos '!E49)</f>
        <v/>
      </c>
      <c r="F49" s="221" t="str">
        <f>+IF('Cálculos '!F49="","",'Cálculos '!F49)</f>
        <v/>
      </c>
      <c r="G49" s="194" t="str">
        <f>+IF('Cálculos '!C49="","",'Cálculos '!H49)</f>
        <v/>
      </c>
      <c r="H49" s="367" t="str">
        <f>IF('Precio unitario '!C43="","",ROUNDUP('Precio unitario '!J43,0))</f>
        <v/>
      </c>
      <c r="I49" s="367" t="str">
        <f t="shared" si="4"/>
        <v/>
      </c>
      <c r="J49" s="370" t="str">
        <f t="shared" si="5"/>
        <v/>
      </c>
      <c r="K49" s="371" t="str">
        <f t="shared" si="6"/>
        <v/>
      </c>
      <c r="L49" s="246"/>
      <c r="M49" s="223"/>
    </row>
    <row r="50" spans="2:13" hidden="1" x14ac:dyDescent="0.3">
      <c r="B50" s="198">
        <f t="shared" si="3"/>
        <v>42</v>
      </c>
      <c r="C50" s="194" t="str">
        <f>+IF('Cálculos '!C50="","",'Cálculos '!C50)</f>
        <v/>
      </c>
      <c r="D50" s="199" t="str">
        <f>+IF('Cálculos '!D50="","",'Cálculos '!D50)</f>
        <v/>
      </c>
      <c r="E50" s="206" t="str">
        <f>+IF('Cálculos '!E50="","",'Cálculos '!E50)</f>
        <v/>
      </c>
      <c r="F50" s="221" t="str">
        <f>+IF('Cálculos '!F50="","",'Cálculos '!F50)</f>
        <v/>
      </c>
      <c r="G50" s="194" t="str">
        <f>+IF('Cálculos '!C50="","",'Cálculos '!H50)</f>
        <v/>
      </c>
      <c r="H50" s="367" t="str">
        <f>IF('Precio unitario '!C44="","",ROUNDUP('Precio unitario '!J44,0))</f>
        <v/>
      </c>
      <c r="I50" s="367" t="str">
        <f t="shared" si="4"/>
        <v/>
      </c>
      <c r="J50" s="370" t="str">
        <f t="shared" si="5"/>
        <v/>
      </c>
      <c r="K50" s="371" t="str">
        <f t="shared" si="6"/>
        <v/>
      </c>
      <c r="L50" s="246"/>
      <c r="M50" s="223"/>
    </row>
    <row r="51" spans="2:13" hidden="1" x14ac:dyDescent="0.3">
      <c r="B51" s="198">
        <f t="shared" si="3"/>
        <v>43</v>
      </c>
      <c r="C51" s="194" t="str">
        <f>+IF('Cálculos '!C51="","",'Cálculos '!C51)</f>
        <v/>
      </c>
      <c r="D51" s="199" t="str">
        <f>+IF('Cálculos '!D51="","",'Cálculos '!D51)</f>
        <v/>
      </c>
      <c r="E51" s="206" t="str">
        <f>+IF('Cálculos '!E51="","",'Cálculos '!E51)</f>
        <v/>
      </c>
      <c r="F51" s="221" t="str">
        <f>+IF('Cálculos '!F51="","",'Cálculos '!F51)</f>
        <v/>
      </c>
      <c r="G51" s="194" t="str">
        <f>+IF('Cálculos '!C51="","",'Cálculos '!H51)</f>
        <v/>
      </c>
      <c r="H51" s="367" t="str">
        <f>IF('Precio unitario '!C45="","",ROUNDUP('Precio unitario '!J45,0))</f>
        <v/>
      </c>
      <c r="I51" s="367" t="str">
        <f t="shared" si="4"/>
        <v/>
      </c>
      <c r="J51" s="370" t="str">
        <f t="shared" si="5"/>
        <v/>
      </c>
      <c r="K51" s="371" t="str">
        <f t="shared" si="6"/>
        <v/>
      </c>
      <c r="L51" s="246"/>
      <c r="M51" s="223"/>
    </row>
    <row r="52" spans="2:13" hidden="1" x14ac:dyDescent="0.3">
      <c r="B52" s="198">
        <f t="shared" si="3"/>
        <v>44</v>
      </c>
      <c r="C52" s="194" t="str">
        <f>+IF('Cálculos '!C52="","",'Cálculos '!C52)</f>
        <v/>
      </c>
      <c r="D52" s="199" t="str">
        <f>+IF('Cálculos '!D52="","",'Cálculos '!D52)</f>
        <v/>
      </c>
      <c r="E52" s="206" t="str">
        <f>+IF('Cálculos '!E52="","",'Cálculos '!E52)</f>
        <v/>
      </c>
      <c r="F52" s="221" t="str">
        <f>+IF('Cálculos '!F52="","",'Cálculos '!F52)</f>
        <v/>
      </c>
      <c r="G52" s="194" t="str">
        <f>+IF('Cálculos '!C52="","",'Cálculos '!H52)</f>
        <v/>
      </c>
      <c r="H52" s="367" t="str">
        <f>IF('Precio unitario '!C46="","",ROUNDUP('Precio unitario '!J46,0))</f>
        <v/>
      </c>
      <c r="I52" s="367" t="str">
        <f t="shared" si="4"/>
        <v/>
      </c>
      <c r="J52" s="370" t="str">
        <f t="shared" si="5"/>
        <v/>
      </c>
      <c r="K52" s="371" t="str">
        <f t="shared" si="6"/>
        <v/>
      </c>
      <c r="L52" s="246"/>
      <c r="M52" s="223"/>
    </row>
    <row r="53" spans="2:13" hidden="1" x14ac:dyDescent="0.3">
      <c r="B53" s="198">
        <f t="shared" si="3"/>
        <v>45</v>
      </c>
      <c r="C53" s="194" t="str">
        <f>+IF('Cálculos '!C53="","",'Cálculos '!C53)</f>
        <v/>
      </c>
      <c r="D53" s="199" t="str">
        <f>+IF('Cálculos '!D53="","",'Cálculos '!D53)</f>
        <v/>
      </c>
      <c r="E53" s="206" t="str">
        <f>+IF('Cálculos '!E53="","",'Cálculos '!E53)</f>
        <v/>
      </c>
      <c r="F53" s="221" t="str">
        <f>+IF('Cálculos '!F53="","",'Cálculos '!F53)</f>
        <v/>
      </c>
      <c r="G53" s="194" t="str">
        <f>+IF('Cálculos '!C53="","",'Cálculos '!H53)</f>
        <v/>
      </c>
      <c r="H53" s="367" t="str">
        <f>IF('Precio unitario '!C47="","",ROUNDUP('Precio unitario '!J47,0))</f>
        <v/>
      </c>
      <c r="I53" s="367" t="str">
        <f t="shared" si="4"/>
        <v/>
      </c>
      <c r="J53" s="370" t="str">
        <f t="shared" si="5"/>
        <v/>
      </c>
      <c r="K53" s="371" t="str">
        <f t="shared" si="6"/>
        <v/>
      </c>
      <c r="L53" s="246"/>
      <c r="M53" s="223"/>
    </row>
    <row r="54" spans="2:13" hidden="1" x14ac:dyDescent="0.3">
      <c r="B54" s="198">
        <f t="shared" si="3"/>
        <v>46</v>
      </c>
      <c r="C54" s="194" t="str">
        <f>+IF('Cálculos '!C54="","",'Cálculos '!C54)</f>
        <v/>
      </c>
      <c r="D54" s="199" t="str">
        <f>+IF('Cálculos '!D54="","",'Cálculos '!D54)</f>
        <v/>
      </c>
      <c r="E54" s="206" t="str">
        <f>+IF('Cálculos '!E54="","",'Cálculos '!E54)</f>
        <v/>
      </c>
      <c r="F54" s="221" t="str">
        <f>+IF('Cálculos '!F54="","",'Cálculos '!F54)</f>
        <v/>
      </c>
      <c r="G54" s="194" t="str">
        <f>+IF('Cálculos '!C54="","",'Cálculos '!H54)</f>
        <v/>
      </c>
      <c r="H54" s="367" t="str">
        <f>IF('Precio unitario '!C48="","",ROUNDUP('Precio unitario '!J48,0))</f>
        <v/>
      </c>
      <c r="I54" s="367" t="str">
        <f t="shared" si="4"/>
        <v/>
      </c>
      <c r="J54" s="370" t="str">
        <f t="shared" si="5"/>
        <v/>
      </c>
      <c r="K54" s="371" t="str">
        <f t="shared" si="6"/>
        <v/>
      </c>
      <c r="L54" s="246"/>
      <c r="M54" s="223"/>
    </row>
    <row r="55" spans="2:13" hidden="1" x14ac:dyDescent="0.3">
      <c r="B55" s="198">
        <f t="shared" si="3"/>
        <v>47</v>
      </c>
      <c r="C55" s="194" t="str">
        <f>+IF('Cálculos '!C55="","",'Cálculos '!C55)</f>
        <v/>
      </c>
      <c r="D55" s="199" t="str">
        <f>+IF('Cálculos '!D55="","",'Cálculos '!D55)</f>
        <v/>
      </c>
      <c r="E55" s="206" t="str">
        <f>+IF('Cálculos '!E55="","",'Cálculos '!E55)</f>
        <v/>
      </c>
      <c r="F55" s="221" t="str">
        <f>+IF('Cálculos '!F55="","",'Cálculos '!F55)</f>
        <v/>
      </c>
      <c r="G55" s="194" t="str">
        <f>+IF('Cálculos '!C55="","",'Cálculos '!H55)</f>
        <v/>
      </c>
      <c r="H55" s="367" t="str">
        <f>IF('Precio unitario '!C49="","",ROUNDUP('Precio unitario '!J49,0))</f>
        <v/>
      </c>
      <c r="I55" s="367" t="str">
        <f t="shared" si="4"/>
        <v/>
      </c>
      <c r="J55" s="370" t="str">
        <f t="shared" si="5"/>
        <v/>
      </c>
      <c r="K55" s="371" t="str">
        <f t="shared" si="6"/>
        <v/>
      </c>
      <c r="L55" s="246"/>
      <c r="M55" s="223"/>
    </row>
    <row r="56" spans="2:13" hidden="1" x14ac:dyDescent="0.3">
      <c r="B56" s="198">
        <f t="shared" si="3"/>
        <v>48</v>
      </c>
      <c r="C56" s="194" t="str">
        <f>+IF('Cálculos '!C56="","",'Cálculos '!C56)</f>
        <v/>
      </c>
      <c r="D56" s="199" t="str">
        <f>+IF('Cálculos '!D56="","",'Cálculos '!D56)</f>
        <v/>
      </c>
      <c r="E56" s="206" t="str">
        <f>+IF('Cálculos '!E56="","",'Cálculos '!E56)</f>
        <v/>
      </c>
      <c r="F56" s="221" t="str">
        <f>+IF('Cálculos '!F56="","",'Cálculos '!F56)</f>
        <v/>
      </c>
      <c r="G56" s="194" t="str">
        <f>+IF('Cálculos '!C56="","",'Cálculos '!H56)</f>
        <v/>
      </c>
      <c r="H56" s="367" t="str">
        <f>IF('Precio unitario '!C50="","",ROUNDUP('Precio unitario '!J50,0))</f>
        <v/>
      </c>
      <c r="I56" s="367" t="str">
        <f t="shared" si="4"/>
        <v/>
      </c>
      <c r="J56" s="370" t="str">
        <f t="shared" si="5"/>
        <v/>
      </c>
      <c r="K56" s="371" t="str">
        <f t="shared" si="6"/>
        <v/>
      </c>
      <c r="L56" s="246"/>
      <c r="M56" s="223"/>
    </row>
    <row r="57" spans="2:13" hidden="1" x14ac:dyDescent="0.3">
      <c r="B57" s="198">
        <f t="shared" si="3"/>
        <v>49</v>
      </c>
      <c r="C57" s="194" t="str">
        <f>+IF('Cálculos '!C57="","",'Cálculos '!C57)</f>
        <v/>
      </c>
      <c r="D57" s="199" t="str">
        <f>+IF('Cálculos '!D57="","",'Cálculos '!D57)</f>
        <v/>
      </c>
      <c r="E57" s="206" t="str">
        <f>+IF('Cálculos '!E57="","",'Cálculos '!E57)</f>
        <v/>
      </c>
      <c r="F57" s="221" t="str">
        <f>+IF('Cálculos '!F57="","",'Cálculos '!F57)</f>
        <v/>
      </c>
      <c r="G57" s="194" t="str">
        <f>+IF('Cálculos '!C57="","",'Cálculos '!H57)</f>
        <v/>
      </c>
      <c r="H57" s="367" t="str">
        <f>IF('Precio unitario '!C51="","",ROUNDUP('Precio unitario '!J51,0))</f>
        <v/>
      </c>
      <c r="I57" s="367" t="str">
        <f t="shared" si="4"/>
        <v/>
      </c>
      <c r="J57" s="370" t="str">
        <f t="shared" si="5"/>
        <v/>
      </c>
      <c r="K57" s="371" t="str">
        <f t="shared" si="6"/>
        <v/>
      </c>
      <c r="L57" s="246"/>
      <c r="M57" s="223"/>
    </row>
    <row r="58" spans="2:13" hidden="1" x14ac:dyDescent="0.3">
      <c r="B58" s="198">
        <f t="shared" si="3"/>
        <v>50</v>
      </c>
      <c r="C58" s="194" t="str">
        <f>+IF('Cálculos '!C58="","",'Cálculos '!C58)</f>
        <v/>
      </c>
      <c r="D58" s="199" t="str">
        <f>+IF('Cálculos '!D58="","",'Cálculos '!D58)</f>
        <v/>
      </c>
      <c r="E58" s="206" t="str">
        <f>+IF('Cálculos '!E58="","",'Cálculos '!E58)</f>
        <v/>
      </c>
      <c r="F58" s="221" t="str">
        <f>+IF('Cálculos '!F58="","",'Cálculos '!F58)</f>
        <v/>
      </c>
      <c r="G58" s="194" t="str">
        <f>+IF('Cálculos '!C58="","",'Cálculos '!H58)</f>
        <v/>
      </c>
      <c r="H58" s="367" t="str">
        <f>IF('Precio unitario '!C52="","",ROUNDUP('Precio unitario '!J52,0))</f>
        <v/>
      </c>
      <c r="I58" s="367" t="str">
        <f t="shared" si="4"/>
        <v/>
      </c>
      <c r="J58" s="370" t="str">
        <f t="shared" si="5"/>
        <v/>
      </c>
      <c r="K58" s="371" t="str">
        <f t="shared" si="6"/>
        <v/>
      </c>
      <c r="L58" s="246"/>
      <c r="M58" s="223"/>
    </row>
    <row r="59" spans="2:13" hidden="1" x14ac:dyDescent="0.3">
      <c r="B59" s="198">
        <f t="shared" si="3"/>
        <v>51</v>
      </c>
      <c r="C59" s="194" t="str">
        <f>+IF('Cálculos '!C59="","",'Cálculos '!C59)</f>
        <v/>
      </c>
      <c r="D59" s="199" t="str">
        <f>+IF('Cálculos '!D59="","",'Cálculos '!D59)</f>
        <v/>
      </c>
      <c r="E59" s="206" t="str">
        <f>+IF('Cálculos '!E59="","",'Cálculos '!E59)</f>
        <v/>
      </c>
      <c r="F59" s="221" t="str">
        <f>+IF('Cálculos '!F59="","",'Cálculos '!F59)</f>
        <v/>
      </c>
      <c r="G59" s="194" t="str">
        <f>+IF('Cálculos '!C59="","",'Cálculos '!H59)</f>
        <v/>
      </c>
      <c r="H59" s="367" t="str">
        <f>IF('Precio unitario '!C53="","",ROUNDUP('Precio unitario '!J53,0))</f>
        <v/>
      </c>
      <c r="I59" s="367" t="str">
        <f t="shared" si="4"/>
        <v/>
      </c>
      <c r="J59" s="370" t="str">
        <f t="shared" si="5"/>
        <v/>
      </c>
      <c r="K59" s="371" t="str">
        <f t="shared" si="6"/>
        <v/>
      </c>
      <c r="L59" s="246"/>
      <c r="M59" s="223"/>
    </row>
    <row r="60" spans="2:13" hidden="1" x14ac:dyDescent="0.3">
      <c r="B60" s="198">
        <f t="shared" si="3"/>
        <v>52</v>
      </c>
      <c r="C60" s="194" t="str">
        <f>+IF('Cálculos '!C60="","",'Cálculos '!C60)</f>
        <v/>
      </c>
      <c r="D60" s="199" t="str">
        <f>+IF('Cálculos '!D60="","",'Cálculos '!D60)</f>
        <v/>
      </c>
      <c r="E60" s="206" t="str">
        <f>+IF('Cálculos '!E60="","",'Cálculos '!E60)</f>
        <v/>
      </c>
      <c r="F60" s="221" t="str">
        <f>+IF('Cálculos '!F60="","",'Cálculos '!F60)</f>
        <v/>
      </c>
      <c r="G60" s="194" t="str">
        <f>+IF('Cálculos '!C60="","",'Cálculos '!H60)</f>
        <v/>
      </c>
      <c r="H60" s="367" t="str">
        <f>IF('Precio unitario '!C54="","",ROUNDUP('Precio unitario '!J54,0))</f>
        <v/>
      </c>
      <c r="I60" s="367" t="str">
        <f t="shared" si="4"/>
        <v/>
      </c>
      <c r="J60" s="370" t="str">
        <f t="shared" si="5"/>
        <v/>
      </c>
      <c r="K60" s="371" t="str">
        <f t="shared" si="6"/>
        <v/>
      </c>
      <c r="L60" s="246"/>
      <c r="M60" s="223"/>
    </row>
    <row r="61" spans="2:13" hidden="1" x14ac:dyDescent="0.3">
      <c r="B61" s="198">
        <f t="shared" si="3"/>
        <v>53</v>
      </c>
      <c r="C61" s="194" t="str">
        <f>+IF('Cálculos '!C61="","",'Cálculos '!C61)</f>
        <v/>
      </c>
      <c r="D61" s="199" t="str">
        <f>+IF('Cálculos '!D61="","",'Cálculos '!D61)</f>
        <v/>
      </c>
      <c r="E61" s="206" t="str">
        <f>+IF('Cálculos '!E61="","",'Cálculos '!E61)</f>
        <v/>
      </c>
      <c r="F61" s="221" t="str">
        <f>+IF('Cálculos '!F61="","",'Cálculos '!F61)</f>
        <v/>
      </c>
      <c r="G61" s="194" t="str">
        <f>+IF('Cálculos '!C61="","",'Cálculos '!H61)</f>
        <v/>
      </c>
      <c r="H61" s="367" t="str">
        <f>IF('Precio unitario '!C55="","",ROUNDUP('Precio unitario '!J55,0))</f>
        <v/>
      </c>
      <c r="I61" s="367" t="str">
        <f t="shared" si="4"/>
        <v/>
      </c>
      <c r="J61" s="370" t="str">
        <f t="shared" si="5"/>
        <v/>
      </c>
      <c r="K61" s="371" t="str">
        <f t="shared" si="6"/>
        <v/>
      </c>
      <c r="L61" s="246"/>
      <c r="M61" s="223"/>
    </row>
    <row r="62" spans="2:13" hidden="1" x14ac:dyDescent="0.3">
      <c r="B62" s="198">
        <f t="shared" si="3"/>
        <v>54</v>
      </c>
      <c r="C62" s="194" t="str">
        <f>+IF('Cálculos '!C62="","",'Cálculos '!C62)</f>
        <v/>
      </c>
      <c r="D62" s="199" t="str">
        <f>+IF('Cálculos '!D62="","",'Cálculos '!D62)</f>
        <v/>
      </c>
      <c r="E62" s="206" t="str">
        <f>+IF('Cálculos '!E62="","",'Cálculos '!E62)</f>
        <v/>
      </c>
      <c r="F62" s="221" t="str">
        <f>+IF('Cálculos '!F62="","",'Cálculos '!F62)</f>
        <v/>
      </c>
      <c r="G62" s="194" t="str">
        <f>+IF('Cálculos '!C62="","",'Cálculos '!H62)</f>
        <v/>
      </c>
      <c r="H62" s="367" t="str">
        <f>IF('Precio unitario '!C56="","",ROUNDUP('Precio unitario '!J56,0))</f>
        <v/>
      </c>
      <c r="I62" s="367" t="str">
        <f t="shared" si="4"/>
        <v/>
      </c>
      <c r="J62" s="370" t="str">
        <f t="shared" si="5"/>
        <v/>
      </c>
      <c r="K62" s="371" t="str">
        <f t="shared" si="6"/>
        <v/>
      </c>
      <c r="L62" s="246"/>
      <c r="M62" s="223"/>
    </row>
    <row r="63" spans="2:13" hidden="1" x14ac:dyDescent="0.3">
      <c r="B63" s="198">
        <f t="shared" si="3"/>
        <v>55</v>
      </c>
      <c r="C63" s="194" t="str">
        <f>+IF('Cálculos '!C63="","",'Cálculos '!C63)</f>
        <v/>
      </c>
      <c r="D63" s="199" t="str">
        <f>+IF('Cálculos '!D63="","",'Cálculos '!D63)</f>
        <v/>
      </c>
      <c r="E63" s="206" t="str">
        <f>+IF('Cálculos '!E63="","",'Cálculos '!E63)</f>
        <v/>
      </c>
      <c r="F63" s="221" t="str">
        <f>+IF('Cálculos '!F63="","",'Cálculos '!F63)</f>
        <v/>
      </c>
      <c r="G63" s="194" t="str">
        <f>+IF('Cálculos '!C63="","",'Cálculos '!H63)</f>
        <v/>
      </c>
      <c r="H63" s="367" t="str">
        <f>IF('Precio unitario '!C57="","",ROUNDUP('Precio unitario '!J57,0))</f>
        <v/>
      </c>
      <c r="I63" s="367" t="str">
        <f t="shared" si="4"/>
        <v/>
      </c>
      <c r="J63" s="370" t="str">
        <f t="shared" si="5"/>
        <v/>
      </c>
      <c r="K63" s="371" t="str">
        <f t="shared" si="6"/>
        <v/>
      </c>
      <c r="L63" s="246"/>
      <c r="M63" s="223"/>
    </row>
    <row r="64" spans="2:13" hidden="1" x14ac:dyDescent="0.3">
      <c r="B64" s="198">
        <f t="shared" si="3"/>
        <v>56</v>
      </c>
      <c r="C64" s="194" t="str">
        <f>+IF('Cálculos '!C64="","",'Cálculos '!C64)</f>
        <v/>
      </c>
      <c r="D64" s="199" t="str">
        <f>+IF('Cálculos '!D64="","",'Cálculos '!D64)</f>
        <v/>
      </c>
      <c r="E64" s="206" t="str">
        <f>+IF('Cálculos '!E64="","",'Cálculos '!E64)</f>
        <v/>
      </c>
      <c r="F64" s="221" t="str">
        <f>+IF('Cálculos '!F64="","",'Cálculos '!F64)</f>
        <v/>
      </c>
      <c r="G64" s="194" t="str">
        <f>+IF('Cálculos '!C64="","",'Cálculos '!H64)</f>
        <v/>
      </c>
      <c r="H64" s="367" t="str">
        <f>IF('Precio unitario '!C58="","",ROUNDUP('Precio unitario '!J58,0))</f>
        <v/>
      </c>
      <c r="I64" s="367" t="str">
        <f t="shared" si="4"/>
        <v/>
      </c>
      <c r="J64" s="370" t="str">
        <f t="shared" si="5"/>
        <v/>
      </c>
      <c r="K64" s="371" t="str">
        <f t="shared" si="6"/>
        <v/>
      </c>
      <c r="L64" s="246"/>
      <c r="M64" s="223"/>
    </row>
    <row r="65" spans="2:13" hidden="1" x14ac:dyDescent="0.3">
      <c r="B65" s="198">
        <f t="shared" si="3"/>
        <v>57</v>
      </c>
      <c r="C65" s="194" t="str">
        <f>+IF('Cálculos '!C65="","",'Cálculos '!C65)</f>
        <v/>
      </c>
      <c r="D65" s="199" t="str">
        <f>+IF('Cálculos '!D65="","",'Cálculos '!D65)</f>
        <v/>
      </c>
      <c r="E65" s="206" t="str">
        <f>+IF('Cálculos '!E65="","",'Cálculos '!E65)</f>
        <v/>
      </c>
      <c r="F65" s="221" t="str">
        <f>+IF('Cálculos '!F65="","",'Cálculos '!F65)</f>
        <v/>
      </c>
      <c r="G65" s="194" t="str">
        <f>+IF('Cálculos '!C65="","",'Cálculos '!H65)</f>
        <v/>
      </c>
      <c r="H65" s="367" t="str">
        <f>IF('Precio unitario '!C59="","",ROUNDUP('Precio unitario '!J59,0))</f>
        <v/>
      </c>
      <c r="I65" s="367" t="str">
        <f t="shared" si="4"/>
        <v/>
      </c>
      <c r="J65" s="370" t="str">
        <f t="shared" si="5"/>
        <v/>
      </c>
      <c r="K65" s="371" t="str">
        <f t="shared" si="6"/>
        <v/>
      </c>
      <c r="L65" s="246"/>
      <c r="M65" s="223"/>
    </row>
    <row r="66" spans="2:13" hidden="1" x14ac:dyDescent="0.3">
      <c r="B66" s="198">
        <f t="shared" si="3"/>
        <v>58</v>
      </c>
      <c r="C66" s="194" t="str">
        <f>+IF('Cálculos '!C66="","",'Cálculos '!C66)</f>
        <v/>
      </c>
      <c r="D66" s="199" t="str">
        <f>+IF('Cálculos '!D66="","",'Cálculos '!D66)</f>
        <v/>
      </c>
      <c r="E66" s="206" t="str">
        <f>+IF('Cálculos '!E66="","",'Cálculos '!E66)</f>
        <v/>
      </c>
      <c r="F66" s="221" t="str">
        <f>+IF('Cálculos '!F66="","",'Cálculos '!F66)</f>
        <v/>
      </c>
      <c r="G66" s="194" t="str">
        <f>+IF('Cálculos '!C66="","",'Cálculos '!H66)</f>
        <v/>
      </c>
      <c r="H66" s="367" t="str">
        <f>IF('Precio unitario '!C60="","",ROUNDUP('Precio unitario '!J60,0))</f>
        <v/>
      </c>
      <c r="I66" s="367" t="str">
        <f t="shared" si="4"/>
        <v/>
      </c>
      <c r="J66" s="370" t="str">
        <f t="shared" si="5"/>
        <v/>
      </c>
      <c r="K66" s="371" t="str">
        <f t="shared" si="6"/>
        <v/>
      </c>
      <c r="L66" s="246"/>
      <c r="M66" s="223"/>
    </row>
    <row r="67" spans="2:13" hidden="1" x14ac:dyDescent="0.3">
      <c r="B67" s="198">
        <f t="shared" si="3"/>
        <v>59</v>
      </c>
      <c r="C67" s="194" t="str">
        <f>+IF('Cálculos '!C67="","",'Cálculos '!C67)</f>
        <v/>
      </c>
      <c r="D67" s="199" t="str">
        <f>+IF('Cálculos '!D67="","",'Cálculos '!D67)</f>
        <v/>
      </c>
      <c r="E67" s="206" t="str">
        <f>+IF('Cálculos '!E67="","",'Cálculos '!E67)</f>
        <v/>
      </c>
      <c r="F67" s="221" t="str">
        <f>+IF('Cálculos '!F67="","",'Cálculos '!F67)</f>
        <v/>
      </c>
      <c r="G67" s="194" t="str">
        <f>+IF('Cálculos '!C67="","",'Cálculos '!H67)</f>
        <v/>
      </c>
      <c r="H67" s="367" t="str">
        <f>IF('Precio unitario '!C61="","",ROUNDUP('Precio unitario '!J61,0))</f>
        <v/>
      </c>
      <c r="I67" s="367" t="str">
        <f t="shared" si="4"/>
        <v/>
      </c>
      <c r="J67" s="370" t="str">
        <f t="shared" si="5"/>
        <v/>
      </c>
      <c r="K67" s="371" t="str">
        <f t="shared" si="6"/>
        <v/>
      </c>
      <c r="L67" s="246"/>
      <c r="M67" s="223"/>
    </row>
    <row r="68" spans="2:13" hidden="1" x14ac:dyDescent="0.3">
      <c r="B68" s="198">
        <f t="shared" si="3"/>
        <v>60</v>
      </c>
      <c r="C68" s="194" t="str">
        <f>+IF('Cálculos '!C68="","",'Cálculos '!C68)</f>
        <v/>
      </c>
      <c r="D68" s="199" t="str">
        <f>+IF('Cálculos '!D68="","",'Cálculos '!D68)</f>
        <v/>
      </c>
      <c r="E68" s="206" t="str">
        <f>+IF('Cálculos '!E68="","",'Cálculos '!E68)</f>
        <v/>
      </c>
      <c r="F68" s="221" t="str">
        <f>+IF('Cálculos '!F68="","",'Cálculos '!F68)</f>
        <v/>
      </c>
      <c r="G68" s="194" t="str">
        <f>+IF('Cálculos '!C68="","",'Cálculos '!H68)</f>
        <v/>
      </c>
      <c r="H68" s="367" t="str">
        <f>IF('Precio unitario '!C62="","",ROUNDUP('Precio unitario '!J62,0))</f>
        <v/>
      </c>
      <c r="I68" s="367" t="str">
        <f t="shared" si="4"/>
        <v/>
      </c>
      <c r="J68" s="370" t="str">
        <f t="shared" si="5"/>
        <v/>
      </c>
      <c r="K68" s="371" t="str">
        <f t="shared" si="6"/>
        <v/>
      </c>
      <c r="L68" s="246"/>
      <c r="M68" s="223"/>
    </row>
    <row r="69" spans="2:13" hidden="1" x14ac:dyDescent="0.3">
      <c r="B69" s="198">
        <f t="shared" si="3"/>
        <v>61</v>
      </c>
      <c r="C69" s="194" t="str">
        <f>+IF('Cálculos '!C69="","",'Cálculos '!C69)</f>
        <v/>
      </c>
      <c r="D69" s="199" t="str">
        <f>+IF('Cálculos '!D69="","",'Cálculos '!D69)</f>
        <v/>
      </c>
      <c r="E69" s="206" t="str">
        <f>+IF('Cálculos '!E69="","",'Cálculos '!E69)</f>
        <v/>
      </c>
      <c r="F69" s="221" t="str">
        <f>+IF('Cálculos '!F69="","",'Cálculos '!F69)</f>
        <v/>
      </c>
      <c r="G69" s="194" t="str">
        <f>+IF('Cálculos '!C69="","",'Cálculos '!H69)</f>
        <v/>
      </c>
      <c r="H69" s="367" t="str">
        <f>IF('Precio unitario '!C63="","",ROUNDUP('Precio unitario '!J63,0))</f>
        <v/>
      </c>
      <c r="I69" s="367" t="str">
        <f t="shared" si="4"/>
        <v/>
      </c>
      <c r="J69" s="370" t="str">
        <f t="shared" si="5"/>
        <v/>
      </c>
      <c r="K69" s="371" t="str">
        <f t="shared" si="6"/>
        <v/>
      </c>
      <c r="L69" s="246"/>
      <c r="M69" s="223"/>
    </row>
    <row r="70" spans="2:13" hidden="1" x14ac:dyDescent="0.3">
      <c r="B70" s="198">
        <f t="shared" si="3"/>
        <v>62</v>
      </c>
      <c r="C70" s="194" t="str">
        <f>+IF('Cálculos '!C70="","",'Cálculos '!C70)</f>
        <v/>
      </c>
      <c r="D70" s="199" t="str">
        <f>+IF('Cálculos '!D70="","",'Cálculos '!D70)</f>
        <v/>
      </c>
      <c r="E70" s="206" t="str">
        <f>+IF('Cálculos '!E70="","",'Cálculos '!E70)</f>
        <v/>
      </c>
      <c r="F70" s="221" t="str">
        <f>+IF('Cálculos '!F70="","",'Cálculos '!F70)</f>
        <v/>
      </c>
      <c r="G70" s="194" t="str">
        <f>+IF('Cálculos '!C70="","",'Cálculos '!H70)</f>
        <v/>
      </c>
      <c r="H70" s="367" t="str">
        <f>IF('Precio unitario '!C64="","",ROUNDUP('Precio unitario '!J64,0))</f>
        <v/>
      </c>
      <c r="I70" s="367" t="str">
        <f t="shared" si="4"/>
        <v/>
      </c>
      <c r="J70" s="370" t="str">
        <f t="shared" si="5"/>
        <v/>
      </c>
      <c r="K70" s="371" t="str">
        <f t="shared" si="6"/>
        <v/>
      </c>
      <c r="L70" s="246"/>
      <c r="M70" s="223"/>
    </row>
    <row r="71" spans="2:13" hidden="1" x14ac:dyDescent="0.3">
      <c r="B71" s="198">
        <f t="shared" si="3"/>
        <v>63</v>
      </c>
      <c r="C71" s="194" t="str">
        <f>+IF('Cálculos '!C71="","",'Cálculos '!C71)</f>
        <v/>
      </c>
      <c r="D71" s="199" t="str">
        <f>+IF('Cálculos '!D71="","",'Cálculos '!D71)</f>
        <v/>
      </c>
      <c r="E71" s="206" t="str">
        <f>+IF('Cálculos '!E71="","",'Cálculos '!E71)</f>
        <v/>
      </c>
      <c r="F71" s="221" t="str">
        <f>+IF('Cálculos '!F71="","",'Cálculos '!F71)</f>
        <v/>
      </c>
      <c r="G71" s="194" t="str">
        <f>+IF('Cálculos '!C71="","",'Cálculos '!H71)</f>
        <v/>
      </c>
      <c r="H71" s="367" t="str">
        <f>IF('Precio unitario '!C65="","",ROUNDUP('Precio unitario '!J65,0))</f>
        <v/>
      </c>
      <c r="I71" s="367" t="str">
        <f t="shared" si="4"/>
        <v/>
      </c>
      <c r="J71" s="370" t="str">
        <f t="shared" si="5"/>
        <v/>
      </c>
      <c r="K71" s="371" t="str">
        <f t="shared" si="6"/>
        <v/>
      </c>
      <c r="L71" s="246"/>
      <c r="M71" s="223"/>
    </row>
    <row r="72" spans="2:13" hidden="1" x14ac:dyDescent="0.3">
      <c r="B72" s="198">
        <f t="shared" si="3"/>
        <v>64</v>
      </c>
      <c r="C72" s="194" t="str">
        <f>+IF('Cálculos '!C72="","",'Cálculos '!C72)</f>
        <v/>
      </c>
      <c r="D72" s="199" t="str">
        <f>+IF('Cálculos '!D72="","",'Cálculos '!D72)</f>
        <v/>
      </c>
      <c r="E72" s="206" t="str">
        <f>+IF('Cálculos '!E72="","",'Cálculos '!E72)</f>
        <v/>
      </c>
      <c r="F72" s="221" t="str">
        <f>+IF('Cálculos '!F72="","",'Cálculos '!F72)</f>
        <v/>
      </c>
      <c r="G72" s="194" t="str">
        <f>+IF('Cálculos '!C72="","",'Cálculos '!H72)</f>
        <v/>
      </c>
      <c r="H72" s="367" t="str">
        <f>IF('Precio unitario '!C66="","",ROUNDUP('Precio unitario '!J66,0))</f>
        <v/>
      </c>
      <c r="I72" s="367" t="str">
        <f t="shared" si="4"/>
        <v/>
      </c>
      <c r="J72" s="370" t="str">
        <f t="shared" si="5"/>
        <v/>
      </c>
      <c r="K72" s="371" t="str">
        <f t="shared" si="6"/>
        <v/>
      </c>
      <c r="L72" s="246"/>
      <c r="M72" s="223"/>
    </row>
    <row r="73" spans="2:13" hidden="1" x14ac:dyDescent="0.3">
      <c r="B73" s="198">
        <f t="shared" si="3"/>
        <v>65</v>
      </c>
      <c r="C73" s="194" t="str">
        <f>+IF('Cálculos '!C73="","",'Cálculos '!C73)</f>
        <v/>
      </c>
      <c r="D73" s="199" t="str">
        <f>+IF('Cálculos '!D73="","",'Cálculos '!D73)</f>
        <v/>
      </c>
      <c r="E73" s="206" t="str">
        <f>+IF('Cálculos '!E73="","",'Cálculos '!E73)</f>
        <v/>
      </c>
      <c r="F73" s="221" t="str">
        <f>+IF('Cálculos '!F73="","",'Cálculos '!F73)</f>
        <v/>
      </c>
      <c r="G73" s="194" t="str">
        <f>+IF('Cálculos '!C73="","",'Cálculos '!H73)</f>
        <v/>
      </c>
      <c r="H73" s="367" t="str">
        <f>IF('Precio unitario '!C67="","",ROUNDUP('Precio unitario '!J67,0))</f>
        <v/>
      </c>
      <c r="I73" s="367" t="str">
        <f t="shared" si="4"/>
        <v/>
      </c>
      <c r="J73" s="370" t="str">
        <f t="shared" si="5"/>
        <v/>
      </c>
      <c r="K73" s="371" t="str">
        <f t="shared" si="6"/>
        <v/>
      </c>
      <c r="L73" s="246"/>
      <c r="M73" s="223"/>
    </row>
    <row r="74" spans="2:13" hidden="1" x14ac:dyDescent="0.3">
      <c r="B74" s="198">
        <f t="shared" si="3"/>
        <v>66</v>
      </c>
      <c r="C74" s="194" t="str">
        <f>+IF('Cálculos '!C74="","",'Cálculos '!C74)</f>
        <v/>
      </c>
      <c r="D74" s="199" t="str">
        <f>+IF('Cálculos '!D74="","",'Cálculos '!D74)</f>
        <v/>
      </c>
      <c r="E74" s="206" t="str">
        <f>+IF('Cálculos '!E74="","",'Cálculos '!E74)</f>
        <v/>
      </c>
      <c r="F74" s="221" t="str">
        <f>+IF('Cálculos '!F74="","",'Cálculos '!F74)</f>
        <v/>
      </c>
      <c r="G74" s="194" t="str">
        <f>+IF('Cálculos '!C74="","",'Cálculos '!H74)</f>
        <v/>
      </c>
      <c r="H74" s="367" t="str">
        <f>IF('Precio unitario '!C68="","",ROUNDUP('Precio unitario '!J68,0))</f>
        <v/>
      </c>
      <c r="I74" s="367" t="str">
        <f t="shared" ref="I74:I137" si="7">IF(C74="","",IF(L74="","CONFIRMAR SI EL PRODOCTRO TIENE IVA O NO",IF(L74="NO",0,ROUNDUP(SUM(H74*19%),0))))</f>
        <v/>
      </c>
      <c r="J74" s="370" t="str">
        <f t="shared" ref="J74:J137" si="8">IF(C74="","",IF(M74="","CONFIRMAR SI EL PRODOCTRO TIENE ESTANPILLA O NO",IF(M74="NO",0,ROUNDUP(SUM(H74*11.5%),0))))</f>
        <v/>
      </c>
      <c r="K74" s="371" t="str">
        <f t="shared" ref="K74:K137" si="9">+IF(C74="","",ROUNDUP(SUM(H74:J74),0))</f>
        <v/>
      </c>
      <c r="L74" s="246"/>
      <c r="M74" s="223"/>
    </row>
    <row r="75" spans="2:13" hidden="1" x14ac:dyDescent="0.3">
      <c r="B75" s="198">
        <f t="shared" ref="B75:B138" si="10">+B74+1</f>
        <v>67</v>
      </c>
      <c r="C75" s="194" t="str">
        <f>+IF('Cálculos '!C75="","",'Cálculos '!C75)</f>
        <v/>
      </c>
      <c r="D75" s="199" t="str">
        <f>+IF('Cálculos '!D75="","",'Cálculos '!D75)</f>
        <v/>
      </c>
      <c r="E75" s="206" t="str">
        <f>+IF('Cálculos '!E75="","",'Cálculos '!E75)</f>
        <v/>
      </c>
      <c r="F75" s="221" t="str">
        <f>+IF('Cálculos '!F75="","",'Cálculos '!F75)</f>
        <v/>
      </c>
      <c r="G75" s="194" t="str">
        <f>+IF('Cálculos '!C75="","",'Cálculos '!H75)</f>
        <v/>
      </c>
      <c r="H75" s="367" t="str">
        <f>IF('Precio unitario '!C69="","",ROUNDUP('Precio unitario '!J69,0))</f>
        <v/>
      </c>
      <c r="I75" s="367" t="str">
        <f t="shared" si="7"/>
        <v/>
      </c>
      <c r="J75" s="370" t="str">
        <f t="shared" si="8"/>
        <v/>
      </c>
      <c r="K75" s="371" t="str">
        <f t="shared" si="9"/>
        <v/>
      </c>
      <c r="L75" s="246"/>
      <c r="M75" s="223"/>
    </row>
    <row r="76" spans="2:13" hidden="1" x14ac:dyDescent="0.3">
      <c r="B76" s="198">
        <f t="shared" si="10"/>
        <v>68</v>
      </c>
      <c r="C76" s="194" t="str">
        <f>+IF('Cálculos '!C76="","",'Cálculos '!C76)</f>
        <v/>
      </c>
      <c r="D76" s="199" t="str">
        <f>+IF('Cálculos '!D76="","",'Cálculos '!D76)</f>
        <v/>
      </c>
      <c r="E76" s="206" t="str">
        <f>+IF('Cálculos '!E76="","",'Cálculos '!E76)</f>
        <v/>
      </c>
      <c r="F76" s="221" t="str">
        <f>+IF('Cálculos '!F76="","",'Cálculos '!F76)</f>
        <v/>
      </c>
      <c r="G76" s="194" t="str">
        <f>+IF('Cálculos '!C76="","",'Cálculos '!H76)</f>
        <v/>
      </c>
      <c r="H76" s="367" t="str">
        <f>IF('Precio unitario '!C70="","",ROUNDUP('Precio unitario '!J70,0))</f>
        <v/>
      </c>
      <c r="I76" s="367" t="str">
        <f t="shared" si="7"/>
        <v/>
      </c>
      <c r="J76" s="370" t="str">
        <f t="shared" si="8"/>
        <v/>
      </c>
      <c r="K76" s="371" t="str">
        <f t="shared" si="9"/>
        <v/>
      </c>
      <c r="L76" s="246"/>
      <c r="M76" s="223"/>
    </row>
    <row r="77" spans="2:13" hidden="1" x14ac:dyDescent="0.3">
      <c r="B77" s="198">
        <f t="shared" si="10"/>
        <v>69</v>
      </c>
      <c r="C77" s="194" t="str">
        <f>+IF('Cálculos '!C77="","",'Cálculos '!C77)</f>
        <v/>
      </c>
      <c r="D77" s="199" t="str">
        <f>+IF('Cálculos '!D77="","",'Cálculos '!D77)</f>
        <v/>
      </c>
      <c r="E77" s="206" t="str">
        <f>+IF('Cálculos '!E77="","",'Cálculos '!E77)</f>
        <v/>
      </c>
      <c r="F77" s="221" t="str">
        <f>+IF('Cálculos '!F77="","",'Cálculos '!F77)</f>
        <v/>
      </c>
      <c r="G77" s="194" t="str">
        <f>+IF('Cálculos '!C77="","",'Cálculos '!H77)</f>
        <v/>
      </c>
      <c r="H77" s="367" t="str">
        <f>IF('Precio unitario '!C71="","",ROUNDUP('Precio unitario '!J71,0))</f>
        <v/>
      </c>
      <c r="I77" s="367" t="str">
        <f t="shared" si="7"/>
        <v/>
      </c>
      <c r="J77" s="370" t="str">
        <f t="shared" si="8"/>
        <v/>
      </c>
      <c r="K77" s="371" t="str">
        <f t="shared" si="9"/>
        <v/>
      </c>
      <c r="L77" s="246"/>
      <c r="M77" s="223"/>
    </row>
    <row r="78" spans="2:13" hidden="1" x14ac:dyDescent="0.3">
      <c r="B78" s="198">
        <f t="shared" si="10"/>
        <v>70</v>
      </c>
      <c r="C78" s="194" t="str">
        <f>+IF('Cálculos '!C78="","",'Cálculos '!C78)</f>
        <v/>
      </c>
      <c r="D78" s="199" t="str">
        <f>+IF('Cálculos '!D78="","",'Cálculos '!D78)</f>
        <v/>
      </c>
      <c r="E78" s="206" t="str">
        <f>+IF('Cálculos '!E78="","",'Cálculos '!E78)</f>
        <v/>
      </c>
      <c r="F78" s="221" t="str">
        <f>+IF('Cálculos '!F78="","",'Cálculos '!F78)</f>
        <v/>
      </c>
      <c r="G78" s="194" t="str">
        <f>+IF('Cálculos '!C78="","",'Cálculos '!H78)</f>
        <v/>
      </c>
      <c r="H78" s="367" t="str">
        <f>IF('Precio unitario '!C72="","",ROUNDUP('Precio unitario '!J72,0))</f>
        <v/>
      </c>
      <c r="I78" s="367" t="str">
        <f t="shared" si="7"/>
        <v/>
      </c>
      <c r="J78" s="370" t="str">
        <f t="shared" si="8"/>
        <v/>
      </c>
      <c r="K78" s="371" t="str">
        <f t="shared" si="9"/>
        <v/>
      </c>
      <c r="L78" s="246"/>
      <c r="M78" s="223"/>
    </row>
    <row r="79" spans="2:13" hidden="1" x14ac:dyDescent="0.3">
      <c r="B79" s="198">
        <f t="shared" si="10"/>
        <v>71</v>
      </c>
      <c r="C79" s="194" t="str">
        <f>+IF('Cálculos '!C79="","",'Cálculos '!C79)</f>
        <v/>
      </c>
      <c r="D79" s="199" t="str">
        <f>+IF('Cálculos '!D79="","",'Cálculos '!D79)</f>
        <v/>
      </c>
      <c r="E79" s="206" t="str">
        <f>+IF('Cálculos '!E79="","",'Cálculos '!E79)</f>
        <v/>
      </c>
      <c r="F79" s="221" t="str">
        <f>+IF('Cálculos '!F79="","",'Cálculos '!F79)</f>
        <v/>
      </c>
      <c r="G79" s="194" t="str">
        <f>+IF('Cálculos '!C79="","",'Cálculos '!H79)</f>
        <v/>
      </c>
      <c r="H79" s="367" t="str">
        <f>IF('Precio unitario '!C73="","",ROUNDUP('Precio unitario '!J73,0))</f>
        <v/>
      </c>
      <c r="I79" s="367" t="str">
        <f t="shared" si="7"/>
        <v/>
      </c>
      <c r="J79" s="370" t="str">
        <f t="shared" si="8"/>
        <v/>
      </c>
      <c r="K79" s="371" t="str">
        <f t="shared" si="9"/>
        <v/>
      </c>
      <c r="L79" s="246"/>
      <c r="M79" s="223"/>
    </row>
    <row r="80" spans="2:13" hidden="1" x14ac:dyDescent="0.3">
      <c r="B80" s="198">
        <f t="shared" si="10"/>
        <v>72</v>
      </c>
      <c r="C80" s="194" t="str">
        <f>+IF('Cálculos '!C80="","",'Cálculos '!C80)</f>
        <v/>
      </c>
      <c r="D80" s="199" t="str">
        <f>+IF('Cálculos '!D80="","",'Cálculos '!D80)</f>
        <v/>
      </c>
      <c r="E80" s="206" t="str">
        <f>+IF('Cálculos '!E80="","",'Cálculos '!E80)</f>
        <v/>
      </c>
      <c r="F80" s="221" t="str">
        <f>+IF('Cálculos '!F80="","",'Cálculos '!F80)</f>
        <v/>
      </c>
      <c r="G80" s="194" t="str">
        <f>+IF('Cálculos '!C80="","",'Cálculos '!H80)</f>
        <v/>
      </c>
      <c r="H80" s="367" t="str">
        <f>IF('Precio unitario '!C74="","",ROUNDUP('Precio unitario '!J74,0))</f>
        <v/>
      </c>
      <c r="I80" s="367" t="str">
        <f t="shared" si="7"/>
        <v/>
      </c>
      <c r="J80" s="370" t="str">
        <f t="shared" si="8"/>
        <v/>
      </c>
      <c r="K80" s="371" t="str">
        <f t="shared" si="9"/>
        <v/>
      </c>
      <c r="L80" s="246"/>
      <c r="M80" s="223"/>
    </row>
    <row r="81" spans="2:13" hidden="1" x14ac:dyDescent="0.3">
      <c r="B81" s="198">
        <f t="shared" si="10"/>
        <v>73</v>
      </c>
      <c r="C81" s="194" t="str">
        <f>+IF('Cálculos '!C81="","",'Cálculos '!C81)</f>
        <v/>
      </c>
      <c r="D81" s="199" t="str">
        <f>+IF('Cálculos '!D81="","",'Cálculos '!D81)</f>
        <v/>
      </c>
      <c r="E81" s="206" t="str">
        <f>+IF('Cálculos '!E81="","",'Cálculos '!E81)</f>
        <v/>
      </c>
      <c r="F81" s="221" t="str">
        <f>+IF('Cálculos '!F81="","",'Cálculos '!F81)</f>
        <v/>
      </c>
      <c r="G81" s="194" t="str">
        <f>+IF('Cálculos '!C81="","",'Cálculos '!H81)</f>
        <v/>
      </c>
      <c r="H81" s="367" t="str">
        <f>IF('Precio unitario '!C75="","",ROUNDUP('Precio unitario '!J75,0))</f>
        <v/>
      </c>
      <c r="I81" s="367" t="str">
        <f t="shared" si="7"/>
        <v/>
      </c>
      <c r="J81" s="370" t="str">
        <f t="shared" si="8"/>
        <v/>
      </c>
      <c r="K81" s="371" t="str">
        <f t="shared" si="9"/>
        <v/>
      </c>
      <c r="L81" s="246"/>
      <c r="M81" s="223"/>
    </row>
    <row r="82" spans="2:13" hidden="1" x14ac:dyDescent="0.3">
      <c r="B82" s="198">
        <f t="shared" si="10"/>
        <v>74</v>
      </c>
      <c r="C82" s="194" t="str">
        <f>+IF('Cálculos '!C82="","",'Cálculos '!C82)</f>
        <v/>
      </c>
      <c r="D82" s="199" t="str">
        <f>+IF('Cálculos '!D82="","",'Cálculos '!D82)</f>
        <v/>
      </c>
      <c r="E82" s="206" t="str">
        <f>+IF('Cálculos '!E82="","",'Cálculos '!E82)</f>
        <v/>
      </c>
      <c r="F82" s="221" t="str">
        <f>+IF('Cálculos '!F82="","",'Cálculos '!F82)</f>
        <v/>
      </c>
      <c r="G82" s="194" t="str">
        <f>+IF('Cálculos '!C82="","",'Cálculos '!H82)</f>
        <v/>
      </c>
      <c r="H82" s="367" t="str">
        <f>IF('Precio unitario '!C76="","",ROUNDUP('Precio unitario '!J76,0))</f>
        <v/>
      </c>
      <c r="I82" s="367" t="str">
        <f t="shared" si="7"/>
        <v/>
      </c>
      <c r="J82" s="370" t="str">
        <f t="shared" si="8"/>
        <v/>
      </c>
      <c r="K82" s="371" t="str">
        <f t="shared" si="9"/>
        <v/>
      </c>
      <c r="L82" s="246"/>
      <c r="M82" s="223"/>
    </row>
    <row r="83" spans="2:13" hidden="1" x14ac:dyDescent="0.3">
      <c r="B83" s="198">
        <f t="shared" si="10"/>
        <v>75</v>
      </c>
      <c r="C83" s="194" t="str">
        <f>+IF('Cálculos '!C83="","",'Cálculos '!C83)</f>
        <v/>
      </c>
      <c r="D83" s="199" t="str">
        <f>+IF('Cálculos '!D83="","",'Cálculos '!D83)</f>
        <v/>
      </c>
      <c r="E83" s="206" t="str">
        <f>+IF('Cálculos '!E83="","",'Cálculos '!E83)</f>
        <v/>
      </c>
      <c r="F83" s="221" t="str">
        <f>+IF('Cálculos '!F83="","",'Cálculos '!F83)</f>
        <v/>
      </c>
      <c r="G83" s="194" t="str">
        <f>+IF('Cálculos '!C83="","",'Cálculos '!H83)</f>
        <v/>
      </c>
      <c r="H83" s="367" t="str">
        <f>IF('Precio unitario '!C77="","",ROUNDUP('Precio unitario '!J77,0))</f>
        <v/>
      </c>
      <c r="I83" s="367" t="str">
        <f t="shared" si="7"/>
        <v/>
      </c>
      <c r="J83" s="370" t="str">
        <f t="shared" si="8"/>
        <v/>
      </c>
      <c r="K83" s="371" t="str">
        <f t="shared" si="9"/>
        <v/>
      </c>
      <c r="L83" s="246"/>
      <c r="M83" s="223"/>
    </row>
    <row r="84" spans="2:13" hidden="1" x14ac:dyDescent="0.3">
      <c r="B84" s="198">
        <f t="shared" si="10"/>
        <v>76</v>
      </c>
      <c r="C84" s="194" t="str">
        <f>+IF('Cálculos '!C84="","",'Cálculos '!C84)</f>
        <v/>
      </c>
      <c r="D84" s="199" t="str">
        <f>+IF('Cálculos '!D84="","",'Cálculos '!D84)</f>
        <v/>
      </c>
      <c r="E84" s="206" t="str">
        <f>+IF('Cálculos '!E84="","",'Cálculos '!E84)</f>
        <v/>
      </c>
      <c r="F84" s="221" t="str">
        <f>+IF('Cálculos '!F84="","",'Cálculos '!F84)</f>
        <v/>
      </c>
      <c r="G84" s="194" t="str">
        <f>+IF('Cálculos '!C84="","",'Cálculos '!H84)</f>
        <v/>
      </c>
      <c r="H84" s="367" t="str">
        <f>IF('Precio unitario '!C78="","",ROUNDUP('Precio unitario '!J78,0))</f>
        <v/>
      </c>
      <c r="I84" s="367" t="str">
        <f t="shared" si="7"/>
        <v/>
      </c>
      <c r="J84" s="370" t="str">
        <f t="shared" si="8"/>
        <v/>
      </c>
      <c r="K84" s="371" t="str">
        <f t="shared" si="9"/>
        <v/>
      </c>
      <c r="L84" s="246"/>
      <c r="M84" s="223"/>
    </row>
    <row r="85" spans="2:13" hidden="1" x14ac:dyDescent="0.3">
      <c r="B85" s="198">
        <f t="shared" si="10"/>
        <v>77</v>
      </c>
      <c r="C85" s="194" t="str">
        <f>+IF('Cálculos '!C85="","",'Cálculos '!C85)</f>
        <v/>
      </c>
      <c r="D85" s="199" t="str">
        <f>+IF('Cálculos '!D85="","",'Cálculos '!D85)</f>
        <v/>
      </c>
      <c r="E85" s="206" t="str">
        <f>+IF('Cálculos '!E85="","",'Cálculos '!E85)</f>
        <v/>
      </c>
      <c r="F85" s="221" t="str">
        <f>+IF('Cálculos '!F85="","",'Cálculos '!F85)</f>
        <v/>
      </c>
      <c r="G85" s="194" t="str">
        <f>+IF('Cálculos '!C85="","",'Cálculos '!H85)</f>
        <v/>
      </c>
      <c r="H85" s="367" t="str">
        <f>IF('Precio unitario '!C79="","",ROUNDUP('Precio unitario '!J79,0))</f>
        <v/>
      </c>
      <c r="I85" s="367" t="str">
        <f t="shared" si="7"/>
        <v/>
      </c>
      <c r="J85" s="370" t="str">
        <f t="shared" si="8"/>
        <v/>
      </c>
      <c r="K85" s="371" t="str">
        <f t="shared" si="9"/>
        <v/>
      </c>
      <c r="L85" s="246"/>
      <c r="M85" s="223"/>
    </row>
    <row r="86" spans="2:13" hidden="1" x14ac:dyDescent="0.3">
      <c r="B86" s="198">
        <f t="shared" si="10"/>
        <v>78</v>
      </c>
      <c r="C86" s="194" t="str">
        <f>+IF('Cálculos '!C86="","",'Cálculos '!C86)</f>
        <v/>
      </c>
      <c r="D86" s="199" t="str">
        <f>+IF('Cálculos '!D86="","",'Cálculos '!D86)</f>
        <v/>
      </c>
      <c r="E86" s="206" t="str">
        <f>+IF('Cálculos '!E86="","",'Cálculos '!E86)</f>
        <v/>
      </c>
      <c r="F86" s="221" t="str">
        <f>+IF('Cálculos '!F86="","",'Cálculos '!F86)</f>
        <v/>
      </c>
      <c r="G86" s="194" t="str">
        <f>+IF('Cálculos '!C86="","",'Cálculos '!H86)</f>
        <v/>
      </c>
      <c r="H86" s="367" t="str">
        <f>IF('Precio unitario '!C80="","",ROUNDUP('Precio unitario '!J80,0))</f>
        <v/>
      </c>
      <c r="I86" s="367" t="str">
        <f t="shared" si="7"/>
        <v/>
      </c>
      <c r="J86" s="370" t="str">
        <f t="shared" si="8"/>
        <v/>
      </c>
      <c r="K86" s="371" t="str">
        <f t="shared" si="9"/>
        <v/>
      </c>
      <c r="L86" s="246"/>
      <c r="M86" s="223"/>
    </row>
    <row r="87" spans="2:13" hidden="1" x14ac:dyDescent="0.3">
      <c r="B87" s="198">
        <f t="shared" si="10"/>
        <v>79</v>
      </c>
      <c r="C87" s="194" t="str">
        <f>+IF('Cálculos '!C87="","",'Cálculos '!C87)</f>
        <v/>
      </c>
      <c r="D87" s="199" t="str">
        <f>+IF('Cálculos '!D87="","",'Cálculos '!D87)</f>
        <v/>
      </c>
      <c r="E87" s="206" t="str">
        <f>+IF('Cálculos '!E87="","",'Cálculos '!E87)</f>
        <v/>
      </c>
      <c r="F87" s="221" t="str">
        <f>+IF('Cálculos '!F87="","",'Cálculos '!F87)</f>
        <v/>
      </c>
      <c r="G87" s="194" t="str">
        <f>+IF('Cálculos '!C87="","",'Cálculos '!H87)</f>
        <v/>
      </c>
      <c r="H87" s="367" t="str">
        <f>IF('Precio unitario '!C81="","",ROUNDUP('Precio unitario '!J81,0))</f>
        <v/>
      </c>
      <c r="I87" s="367" t="str">
        <f t="shared" si="7"/>
        <v/>
      </c>
      <c r="J87" s="370" t="str">
        <f t="shared" si="8"/>
        <v/>
      </c>
      <c r="K87" s="371" t="str">
        <f t="shared" si="9"/>
        <v/>
      </c>
      <c r="L87" s="246"/>
      <c r="M87" s="223"/>
    </row>
    <row r="88" spans="2:13" hidden="1" x14ac:dyDescent="0.3">
      <c r="B88" s="198">
        <f t="shared" si="10"/>
        <v>80</v>
      </c>
      <c r="C88" s="194" t="str">
        <f>+IF('Cálculos '!C88="","",'Cálculos '!C88)</f>
        <v/>
      </c>
      <c r="D88" s="199" t="str">
        <f>+IF('Cálculos '!D88="","",'Cálculos '!D88)</f>
        <v/>
      </c>
      <c r="E88" s="206" t="str">
        <f>+IF('Cálculos '!E88="","",'Cálculos '!E88)</f>
        <v/>
      </c>
      <c r="F88" s="221" t="str">
        <f>+IF('Cálculos '!F88="","",'Cálculos '!F88)</f>
        <v/>
      </c>
      <c r="G88" s="194" t="str">
        <f>+IF('Cálculos '!C88="","",'Cálculos '!H88)</f>
        <v/>
      </c>
      <c r="H88" s="367" t="str">
        <f>IF('Precio unitario '!C82="","",ROUNDUP('Precio unitario '!J82,0))</f>
        <v/>
      </c>
      <c r="I88" s="367" t="str">
        <f t="shared" si="7"/>
        <v/>
      </c>
      <c r="J88" s="370" t="str">
        <f t="shared" si="8"/>
        <v/>
      </c>
      <c r="K88" s="371" t="str">
        <f t="shared" si="9"/>
        <v/>
      </c>
      <c r="L88" s="246"/>
      <c r="M88" s="223"/>
    </row>
    <row r="89" spans="2:13" hidden="1" x14ac:dyDescent="0.3">
      <c r="B89" s="198">
        <f t="shared" si="10"/>
        <v>81</v>
      </c>
      <c r="C89" s="194" t="str">
        <f>+IF('Cálculos '!C89="","",'Cálculos '!C89)</f>
        <v/>
      </c>
      <c r="D89" s="199" t="str">
        <f>+IF('Cálculos '!D89="","",'Cálculos '!D89)</f>
        <v/>
      </c>
      <c r="E89" s="206" t="str">
        <f>+IF('Cálculos '!E89="","",'Cálculos '!E89)</f>
        <v/>
      </c>
      <c r="F89" s="221" t="str">
        <f>+IF('Cálculos '!F89="","",'Cálculos '!F89)</f>
        <v/>
      </c>
      <c r="G89" s="194" t="str">
        <f>+IF('Cálculos '!C89="","",'Cálculos '!H89)</f>
        <v/>
      </c>
      <c r="H89" s="367" t="str">
        <f>IF('Precio unitario '!C83="","",ROUNDUP('Precio unitario '!J83,0))</f>
        <v/>
      </c>
      <c r="I89" s="367" t="str">
        <f t="shared" si="7"/>
        <v/>
      </c>
      <c r="J89" s="370" t="str">
        <f t="shared" si="8"/>
        <v/>
      </c>
      <c r="K89" s="371" t="str">
        <f t="shared" si="9"/>
        <v/>
      </c>
      <c r="L89" s="246"/>
      <c r="M89" s="223"/>
    </row>
    <row r="90" spans="2:13" hidden="1" x14ac:dyDescent="0.3">
      <c r="B90" s="198">
        <f t="shared" si="10"/>
        <v>82</v>
      </c>
      <c r="C90" s="194" t="str">
        <f>+IF('Cálculos '!C90="","",'Cálculos '!C90)</f>
        <v/>
      </c>
      <c r="D90" s="199" t="str">
        <f>+IF('Cálculos '!D90="","",'Cálculos '!D90)</f>
        <v/>
      </c>
      <c r="E90" s="206" t="str">
        <f>+IF('Cálculos '!E90="","",'Cálculos '!E90)</f>
        <v/>
      </c>
      <c r="F90" s="221" t="str">
        <f>+IF('Cálculos '!F90="","",'Cálculos '!F90)</f>
        <v/>
      </c>
      <c r="G90" s="194" t="str">
        <f>+IF('Cálculos '!C90="","",'Cálculos '!H90)</f>
        <v/>
      </c>
      <c r="H90" s="367" t="str">
        <f>IF('Precio unitario '!C84="","",ROUNDUP('Precio unitario '!J84,0))</f>
        <v/>
      </c>
      <c r="I90" s="367" t="str">
        <f t="shared" si="7"/>
        <v/>
      </c>
      <c r="J90" s="370" t="str">
        <f t="shared" si="8"/>
        <v/>
      </c>
      <c r="K90" s="371" t="str">
        <f t="shared" si="9"/>
        <v/>
      </c>
      <c r="L90" s="246"/>
      <c r="M90" s="223"/>
    </row>
    <row r="91" spans="2:13" hidden="1" x14ac:dyDescent="0.3">
      <c r="B91" s="198">
        <f t="shared" si="10"/>
        <v>83</v>
      </c>
      <c r="C91" s="194" t="str">
        <f>+IF('Cálculos '!C91="","",'Cálculos '!C91)</f>
        <v/>
      </c>
      <c r="D91" s="199" t="str">
        <f>+IF('Cálculos '!D91="","",'Cálculos '!D91)</f>
        <v/>
      </c>
      <c r="E91" s="206" t="str">
        <f>+IF('Cálculos '!E91="","",'Cálculos '!E91)</f>
        <v/>
      </c>
      <c r="F91" s="221" t="str">
        <f>+IF('Cálculos '!F91="","",'Cálculos '!F91)</f>
        <v/>
      </c>
      <c r="G91" s="194" t="str">
        <f>+IF('Cálculos '!C91="","",'Cálculos '!H91)</f>
        <v/>
      </c>
      <c r="H91" s="367" t="str">
        <f>IF('Precio unitario '!C85="","",ROUNDUP('Precio unitario '!J85,0))</f>
        <v/>
      </c>
      <c r="I91" s="367" t="str">
        <f t="shared" si="7"/>
        <v/>
      </c>
      <c r="J91" s="370" t="str">
        <f t="shared" si="8"/>
        <v/>
      </c>
      <c r="K91" s="371" t="str">
        <f t="shared" si="9"/>
        <v/>
      </c>
      <c r="L91" s="246"/>
      <c r="M91" s="223"/>
    </row>
    <row r="92" spans="2:13" hidden="1" x14ac:dyDescent="0.3">
      <c r="B92" s="198">
        <f t="shared" si="10"/>
        <v>84</v>
      </c>
      <c r="C92" s="194" t="str">
        <f>+IF('Cálculos '!C92="","",'Cálculos '!C92)</f>
        <v/>
      </c>
      <c r="D92" s="199" t="str">
        <f>+IF('Cálculos '!D92="","",'Cálculos '!D92)</f>
        <v/>
      </c>
      <c r="E92" s="206" t="str">
        <f>+IF('Cálculos '!E92="","",'Cálculos '!E92)</f>
        <v/>
      </c>
      <c r="F92" s="221" t="str">
        <f>+IF('Cálculos '!F92="","",'Cálculos '!F92)</f>
        <v/>
      </c>
      <c r="G92" s="194" t="str">
        <f>+IF('Cálculos '!C92="","",'Cálculos '!H92)</f>
        <v/>
      </c>
      <c r="H92" s="367" t="str">
        <f>IF('Precio unitario '!C86="","",ROUNDUP('Precio unitario '!J86,0))</f>
        <v/>
      </c>
      <c r="I92" s="367" t="str">
        <f t="shared" si="7"/>
        <v/>
      </c>
      <c r="J92" s="370" t="str">
        <f t="shared" si="8"/>
        <v/>
      </c>
      <c r="K92" s="371" t="str">
        <f t="shared" si="9"/>
        <v/>
      </c>
      <c r="L92" s="246"/>
      <c r="M92" s="223"/>
    </row>
    <row r="93" spans="2:13" hidden="1" x14ac:dyDescent="0.3">
      <c r="B93" s="198">
        <f t="shared" si="10"/>
        <v>85</v>
      </c>
      <c r="C93" s="194" t="str">
        <f>+IF('Cálculos '!C93="","",'Cálculos '!C93)</f>
        <v/>
      </c>
      <c r="D93" s="199" t="str">
        <f>+IF('Cálculos '!D93="","",'Cálculos '!D93)</f>
        <v/>
      </c>
      <c r="E93" s="206" t="str">
        <f>+IF('Cálculos '!E93="","",'Cálculos '!E93)</f>
        <v/>
      </c>
      <c r="F93" s="221" t="str">
        <f>+IF('Cálculos '!F93="","",'Cálculos '!F93)</f>
        <v/>
      </c>
      <c r="G93" s="194" t="str">
        <f>+IF('Cálculos '!C93="","",'Cálculos '!H93)</f>
        <v/>
      </c>
      <c r="H93" s="367" t="str">
        <f>IF('Precio unitario '!C87="","",ROUNDUP('Precio unitario '!J87,0))</f>
        <v/>
      </c>
      <c r="I93" s="367" t="str">
        <f t="shared" si="7"/>
        <v/>
      </c>
      <c r="J93" s="370" t="str">
        <f t="shared" si="8"/>
        <v/>
      </c>
      <c r="K93" s="371" t="str">
        <f t="shared" si="9"/>
        <v/>
      </c>
      <c r="L93" s="246"/>
      <c r="M93" s="223"/>
    </row>
    <row r="94" spans="2:13" hidden="1" x14ac:dyDescent="0.3">
      <c r="B94" s="198">
        <f t="shared" si="10"/>
        <v>86</v>
      </c>
      <c r="C94" s="194" t="str">
        <f>+IF('Cálculos '!C94="","",'Cálculos '!C94)</f>
        <v/>
      </c>
      <c r="D94" s="199" t="str">
        <f>+IF('Cálculos '!D94="","",'Cálculos '!D94)</f>
        <v/>
      </c>
      <c r="E94" s="206" t="str">
        <f>+IF('Cálculos '!E94="","",'Cálculos '!E94)</f>
        <v/>
      </c>
      <c r="F94" s="221" t="str">
        <f>+IF('Cálculos '!F94="","",'Cálculos '!F94)</f>
        <v/>
      </c>
      <c r="G94" s="194" t="str">
        <f>+IF('Cálculos '!C94="","",'Cálculos '!H94)</f>
        <v/>
      </c>
      <c r="H94" s="367" t="str">
        <f>IF('Precio unitario '!C88="","",ROUNDUP('Precio unitario '!J88,0))</f>
        <v/>
      </c>
      <c r="I94" s="367" t="str">
        <f t="shared" si="7"/>
        <v/>
      </c>
      <c r="J94" s="370" t="str">
        <f t="shared" si="8"/>
        <v/>
      </c>
      <c r="K94" s="371" t="str">
        <f t="shared" si="9"/>
        <v/>
      </c>
      <c r="L94" s="246"/>
      <c r="M94" s="223"/>
    </row>
    <row r="95" spans="2:13" hidden="1" x14ac:dyDescent="0.3">
      <c r="B95" s="198">
        <f t="shared" si="10"/>
        <v>87</v>
      </c>
      <c r="C95" s="194" t="str">
        <f>+IF('Cálculos '!C95="","",'Cálculos '!C95)</f>
        <v/>
      </c>
      <c r="D95" s="199" t="str">
        <f>+IF('Cálculos '!D95="","",'Cálculos '!D95)</f>
        <v/>
      </c>
      <c r="E95" s="206" t="str">
        <f>+IF('Cálculos '!E95="","",'Cálculos '!E95)</f>
        <v/>
      </c>
      <c r="F95" s="221" t="str">
        <f>+IF('Cálculos '!F95="","",'Cálculos '!F95)</f>
        <v/>
      </c>
      <c r="G95" s="194" t="str">
        <f>+IF('Cálculos '!C95="","",'Cálculos '!H95)</f>
        <v/>
      </c>
      <c r="H95" s="367" t="str">
        <f>IF('Precio unitario '!C89="","",ROUNDUP('Precio unitario '!J89,0))</f>
        <v/>
      </c>
      <c r="I95" s="367" t="str">
        <f t="shared" si="7"/>
        <v/>
      </c>
      <c r="J95" s="370" t="str">
        <f t="shared" si="8"/>
        <v/>
      </c>
      <c r="K95" s="371" t="str">
        <f t="shared" si="9"/>
        <v/>
      </c>
      <c r="L95" s="246"/>
      <c r="M95" s="223"/>
    </row>
    <row r="96" spans="2:13" hidden="1" x14ac:dyDescent="0.3">
      <c r="B96" s="198">
        <f t="shared" si="10"/>
        <v>88</v>
      </c>
      <c r="C96" s="194" t="str">
        <f>+IF('Cálculos '!C96="","",'Cálculos '!C96)</f>
        <v/>
      </c>
      <c r="D96" s="199" t="str">
        <f>+IF('Cálculos '!D96="","",'Cálculos '!D96)</f>
        <v/>
      </c>
      <c r="E96" s="206" t="str">
        <f>+IF('Cálculos '!E96="","",'Cálculos '!E96)</f>
        <v/>
      </c>
      <c r="F96" s="221" t="str">
        <f>+IF('Cálculos '!F96="","",'Cálculos '!F96)</f>
        <v/>
      </c>
      <c r="G96" s="194" t="str">
        <f>+IF('Cálculos '!C96="","",'Cálculos '!H96)</f>
        <v/>
      </c>
      <c r="H96" s="367" t="str">
        <f>IF('Precio unitario '!C90="","",ROUNDUP('Precio unitario '!J90,0))</f>
        <v/>
      </c>
      <c r="I96" s="367" t="str">
        <f t="shared" si="7"/>
        <v/>
      </c>
      <c r="J96" s="370" t="str">
        <f t="shared" si="8"/>
        <v/>
      </c>
      <c r="K96" s="371" t="str">
        <f t="shared" si="9"/>
        <v/>
      </c>
      <c r="L96" s="246"/>
      <c r="M96" s="223"/>
    </row>
    <row r="97" spans="2:13" hidden="1" x14ac:dyDescent="0.3">
      <c r="B97" s="198">
        <f t="shared" si="10"/>
        <v>89</v>
      </c>
      <c r="C97" s="194" t="str">
        <f>+IF('Cálculos '!C97="","",'Cálculos '!C97)</f>
        <v/>
      </c>
      <c r="D97" s="199" t="str">
        <f>+IF('Cálculos '!D97="","",'Cálculos '!D97)</f>
        <v/>
      </c>
      <c r="E97" s="206" t="str">
        <f>+IF('Cálculos '!E97="","",'Cálculos '!E97)</f>
        <v/>
      </c>
      <c r="F97" s="221" t="str">
        <f>+IF('Cálculos '!F97="","",'Cálculos '!F97)</f>
        <v/>
      </c>
      <c r="G97" s="194" t="str">
        <f>+IF('Cálculos '!C97="","",'Cálculos '!H97)</f>
        <v/>
      </c>
      <c r="H97" s="367" t="str">
        <f>IF('Precio unitario '!C91="","",ROUNDUP('Precio unitario '!J91,0))</f>
        <v/>
      </c>
      <c r="I97" s="367" t="str">
        <f t="shared" si="7"/>
        <v/>
      </c>
      <c r="J97" s="370" t="str">
        <f t="shared" si="8"/>
        <v/>
      </c>
      <c r="K97" s="371" t="str">
        <f t="shared" si="9"/>
        <v/>
      </c>
      <c r="L97" s="246"/>
      <c r="M97" s="223"/>
    </row>
    <row r="98" spans="2:13" hidden="1" x14ac:dyDescent="0.3">
      <c r="B98" s="198">
        <f t="shared" si="10"/>
        <v>90</v>
      </c>
      <c r="C98" s="194" t="str">
        <f>+IF('Cálculos '!C98="","",'Cálculos '!C98)</f>
        <v/>
      </c>
      <c r="D98" s="199" t="str">
        <f>+IF('Cálculos '!D98="","",'Cálculos '!D98)</f>
        <v/>
      </c>
      <c r="E98" s="206" t="str">
        <f>+IF('Cálculos '!E98="","",'Cálculos '!E98)</f>
        <v/>
      </c>
      <c r="F98" s="221" t="str">
        <f>+IF('Cálculos '!F98="","",'Cálculos '!F98)</f>
        <v/>
      </c>
      <c r="G98" s="194" t="str">
        <f>+IF('Cálculos '!C98="","",'Cálculos '!H98)</f>
        <v/>
      </c>
      <c r="H98" s="367" t="str">
        <f>IF('Precio unitario '!C92="","",ROUNDUP('Precio unitario '!J92,0))</f>
        <v/>
      </c>
      <c r="I98" s="367" t="str">
        <f t="shared" si="7"/>
        <v/>
      </c>
      <c r="J98" s="370" t="str">
        <f t="shared" si="8"/>
        <v/>
      </c>
      <c r="K98" s="371" t="str">
        <f t="shared" si="9"/>
        <v/>
      </c>
      <c r="L98" s="246"/>
      <c r="M98" s="223"/>
    </row>
    <row r="99" spans="2:13" hidden="1" x14ac:dyDescent="0.3">
      <c r="B99" s="198">
        <f t="shared" si="10"/>
        <v>91</v>
      </c>
      <c r="C99" s="194" t="str">
        <f>+IF('Cálculos '!C99="","",'Cálculos '!C99)</f>
        <v/>
      </c>
      <c r="D99" s="199" t="str">
        <f>+IF('Cálculos '!D99="","",'Cálculos '!D99)</f>
        <v/>
      </c>
      <c r="E99" s="206" t="str">
        <f>+IF('Cálculos '!E99="","",'Cálculos '!E99)</f>
        <v/>
      </c>
      <c r="F99" s="221" t="str">
        <f>+IF('Cálculos '!F99="","",'Cálculos '!F99)</f>
        <v/>
      </c>
      <c r="G99" s="194" t="str">
        <f>+IF('Cálculos '!C99="","",'Cálculos '!H99)</f>
        <v/>
      </c>
      <c r="H99" s="367" t="str">
        <f>IF('Precio unitario '!C93="","",ROUNDUP('Precio unitario '!J93,0))</f>
        <v/>
      </c>
      <c r="I99" s="367" t="str">
        <f t="shared" si="7"/>
        <v/>
      </c>
      <c r="J99" s="370" t="str">
        <f t="shared" si="8"/>
        <v/>
      </c>
      <c r="K99" s="371" t="str">
        <f t="shared" si="9"/>
        <v/>
      </c>
      <c r="L99" s="246"/>
      <c r="M99" s="223"/>
    </row>
    <row r="100" spans="2:13" hidden="1" x14ac:dyDescent="0.3">
      <c r="B100" s="198">
        <f t="shared" si="10"/>
        <v>92</v>
      </c>
      <c r="C100" s="194" t="str">
        <f>+IF('Cálculos '!C100="","",'Cálculos '!C100)</f>
        <v/>
      </c>
      <c r="D100" s="199" t="str">
        <f>+IF('Cálculos '!D100="","",'Cálculos '!D100)</f>
        <v/>
      </c>
      <c r="E100" s="206" t="str">
        <f>+IF('Cálculos '!E100="","",'Cálculos '!E100)</f>
        <v/>
      </c>
      <c r="F100" s="221" t="str">
        <f>+IF('Cálculos '!F100="","",'Cálculos '!F100)</f>
        <v/>
      </c>
      <c r="G100" s="194" t="str">
        <f>+IF('Cálculos '!C100="","",'Cálculos '!H100)</f>
        <v/>
      </c>
      <c r="H100" s="367" t="str">
        <f>IF('Precio unitario '!C94="","",ROUNDUP('Precio unitario '!J94,0))</f>
        <v/>
      </c>
      <c r="I100" s="367" t="str">
        <f t="shared" si="7"/>
        <v/>
      </c>
      <c r="J100" s="370" t="str">
        <f t="shared" si="8"/>
        <v/>
      </c>
      <c r="K100" s="371" t="str">
        <f t="shared" si="9"/>
        <v/>
      </c>
      <c r="L100" s="246"/>
      <c r="M100" s="223"/>
    </row>
    <row r="101" spans="2:13" hidden="1" x14ac:dyDescent="0.3">
      <c r="B101" s="198">
        <f t="shared" si="10"/>
        <v>93</v>
      </c>
      <c r="C101" s="194" t="str">
        <f>+IF('Cálculos '!C101="","",'Cálculos '!C101)</f>
        <v/>
      </c>
      <c r="D101" s="199" t="str">
        <f>+IF('Cálculos '!D101="","",'Cálculos '!D101)</f>
        <v/>
      </c>
      <c r="E101" s="206" t="str">
        <f>+IF('Cálculos '!E101="","",'Cálculos '!E101)</f>
        <v/>
      </c>
      <c r="F101" s="221" t="str">
        <f>+IF('Cálculos '!F101="","",'Cálculos '!F101)</f>
        <v/>
      </c>
      <c r="G101" s="194" t="str">
        <f>+IF('Cálculos '!C101="","",'Cálculos '!H101)</f>
        <v/>
      </c>
      <c r="H101" s="367" t="str">
        <f>IF('Precio unitario '!C95="","",ROUNDUP('Precio unitario '!J95,0))</f>
        <v/>
      </c>
      <c r="I101" s="367" t="str">
        <f t="shared" si="7"/>
        <v/>
      </c>
      <c r="J101" s="370" t="str">
        <f t="shared" si="8"/>
        <v/>
      </c>
      <c r="K101" s="371" t="str">
        <f t="shared" si="9"/>
        <v/>
      </c>
      <c r="L101" s="246"/>
      <c r="M101" s="223"/>
    </row>
    <row r="102" spans="2:13" hidden="1" x14ac:dyDescent="0.3">
      <c r="B102" s="198">
        <f t="shared" si="10"/>
        <v>94</v>
      </c>
      <c r="C102" s="194" t="str">
        <f>+IF('Cálculos '!C102="","",'Cálculos '!C102)</f>
        <v/>
      </c>
      <c r="D102" s="199" t="str">
        <f>+IF('Cálculos '!D102="","",'Cálculos '!D102)</f>
        <v/>
      </c>
      <c r="E102" s="206" t="str">
        <f>+IF('Cálculos '!E102="","",'Cálculos '!E102)</f>
        <v/>
      </c>
      <c r="F102" s="221" t="str">
        <f>+IF('Cálculos '!F102="","",'Cálculos '!F102)</f>
        <v/>
      </c>
      <c r="G102" s="194" t="str">
        <f>+IF('Cálculos '!C102="","",'Cálculos '!H102)</f>
        <v/>
      </c>
      <c r="H102" s="367" t="str">
        <f>IF('Precio unitario '!C96="","",ROUNDUP('Precio unitario '!J96,0))</f>
        <v/>
      </c>
      <c r="I102" s="367" t="str">
        <f t="shared" si="7"/>
        <v/>
      </c>
      <c r="J102" s="370" t="str">
        <f t="shared" si="8"/>
        <v/>
      </c>
      <c r="K102" s="371" t="str">
        <f t="shared" si="9"/>
        <v/>
      </c>
      <c r="L102" s="246"/>
      <c r="M102" s="223"/>
    </row>
    <row r="103" spans="2:13" hidden="1" x14ac:dyDescent="0.3">
      <c r="B103" s="198">
        <f t="shared" si="10"/>
        <v>95</v>
      </c>
      <c r="C103" s="194" t="str">
        <f>+IF('Cálculos '!C103="","",'Cálculos '!C103)</f>
        <v/>
      </c>
      <c r="D103" s="199" t="str">
        <f>+IF('Cálculos '!D103="","",'Cálculos '!D103)</f>
        <v/>
      </c>
      <c r="E103" s="206" t="str">
        <f>+IF('Cálculos '!E103="","",'Cálculos '!E103)</f>
        <v/>
      </c>
      <c r="F103" s="221" t="str">
        <f>+IF('Cálculos '!F103="","",'Cálculos '!F103)</f>
        <v/>
      </c>
      <c r="G103" s="194" t="str">
        <f>+IF('Cálculos '!C103="","",'Cálculos '!H103)</f>
        <v/>
      </c>
      <c r="H103" s="367" t="str">
        <f>IF('Precio unitario '!C97="","",ROUNDUP('Precio unitario '!J97,0))</f>
        <v/>
      </c>
      <c r="I103" s="367" t="str">
        <f t="shared" si="7"/>
        <v/>
      </c>
      <c r="J103" s="370" t="str">
        <f t="shared" si="8"/>
        <v/>
      </c>
      <c r="K103" s="371" t="str">
        <f t="shared" si="9"/>
        <v/>
      </c>
      <c r="L103" s="246"/>
      <c r="M103" s="223"/>
    </row>
    <row r="104" spans="2:13" hidden="1" x14ac:dyDescent="0.3">
      <c r="B104" s="198">
        <f t="shared" si="10"/>
        <v>96</v>
      </c>
      <c r="C104" s="194" t="str">
        <f>+IF('Cálculos '!C104="","",'Cálculos '!C104)</f>
        <v/>
      </c>
      <c r="D104" s="199" t="str">
        <f>+IF('Cálculos '!D104="","",'Cálculos '!D104)</f>
        <v/>
      </c>
      <c r="E104" s="206" t="str">
        <f>+IF('Cálculos '!E104="","",'Cálculos '!E104)</f>
        <v/>
      </c>
      <c r="F104" s="221" t="str">
        <f>+IF('Cálculos '!F104="","",'Cálculos '!F104)</f>
        <v/>
      </c>
      <c r="G104" s="194" t="str">
        <f>+IF('Cálculos '!C104="","",'Cálculos '!H104)</f>
        <v/>
      </c>
      <c r="H104" s="367" t="str">
        <f>IF('Precio unitario '!C98="","",ROUNDUP('Precio unitario '!J98,0))</f>
        <v/>
      </c>
      <c r="I104" s="367" t="str">
        <f t="shared" si="7"/>
        <v/>
      </c>
      <c r="J104" s="370" t="str">
        <f t="shared" si="8"/>
        <v/>
      </c>
      <c r="K104" s="371" t="str">
        <f t="shared" si="9"/>
        <v/>
      </c>
      <c r="L104" s="246"/>
      <c r="M104" s="223"/>
    </row>
    <row r="105" spans="2:13" hidden="1" x14ac:dyDescent="0.3">
      <c r="B105" s="198">
        <f t="shared" si="10"/>
        <v>97</v>
      </c>
      <c r="C105" s="194" t="str">
        <f>+IF('Cálculos '!C105="","",'Cálculos '!C105)</f>
        <v/>
      </c>
      <c r="D105" s="199" t="str">
        <f>+IF('Cálculos '!D105="","",'Cálculos '!D105)</f>
        <v/>
      </c>
      <c r="E105" s="206" t="str">
        <f>+IF('Cálculos '!E105="","",'Cálculos '!E105)</f>
        <v/>
      </c>
      <c r="F105" s="221" t="str">
        <f>+IF('Cálculos '!F105="","",'Cálculos '!F105)</f>
        <v/>
      </c>
      <c r="G105" s="194" t="str">
        <f>+IF('Cálculos '!C105="","",'Cálculos '!H105)</f>
        <v/>
      </c>
      <c r="H105" s="367" t="str">
        <f>IF('Precio unitario '!C99="","",ROUNDUP('Precio unitario '!J99,0))</f>
        <v/>
      </c>
      <c r="I105" s="367" t="str">
        <f t="shared" si="7"/>
        <v/>
      </c>
      <c r="J105" s="370" t="str">
        <f t="shared" si="8"/>
        <v/>
      </c>
      <c r="K105" s="371" t="str">
        <f t="shared" si="9"/>
        <v/>
      </c>
      <c r="L105" s="246"/>
      <c r="M105" s="223"/>
    </row>
    <row r="106" spans="2:13" hidden="1" x14ac:dyDescent="0.3">
      <c r="B106" s="198">
        <f t="shared" si="10"/>
        <v>98</v>
      </c>
      <c r="C106" s="194" t="str">
        <f>+IF('Cálculos '!C106="","",'Cálculos '!C106)</f>
        <v/>
      </c>
      <c r="D106" s="199" t="str">
        <f>+IF('Cálculos '!D106="","",'Cálculos '!D106)</f>
        <v/>
      </c>
      <c r="E106" s="206" t="str">
        <f>+IF('Cálculos '!E106="","",'Cálculos '!E106)</f>
        <v/>
      </c>
      <c r="F106" s="221" t="str">
        <f>+IF('Cálculos '!F106="","",'Cálculos '!F106)</f>
        <v/>
      </c>
      <c r="G106" s="194" t="str">
        <f>+IF('Cálculos '!C106="","",'Cálculos '!H106)</f>
        <v/>
      </c>
      <c r="H106" s="367" t="str">
        <f>IF('Precio unitario '!C100="","",ROUNDUP('Precio unitario '!J100,0))</f>
        <v/>
      </c>
      <c r="I106" s="367" t="str">
        <f t="shared" si="7"/>
        <v/>
      </c>
      <c r="J106" s="370" t="str">
        <f t="shared" si="8"/>
        <v/>
      </c>
      <c r="K106" s="371" t="str">
        <f t="shared" si="9"/>
        <v/>
      </c>
      <c r="L106" s="246"/>
      <c r="M106" s="223"/>
    </row>
    <row r="107" spans="2:13" hidden="1" x14ac:dyDescent="0.3">
      <c r="B107" s="198">
        <f t="shared" si="10"/>
        <v>99</v>
      </c>
      <c r="C107" s="194" t="str">
        <f>+IF('Cálculos '!C107="","",'Cálculos '!C107)</f>
        <v/>
      </c>
      <c r="D107" s="199" t="str">
        <f>+IF('Cálculos '!D107="","",'Cálculos '!D107)</f>
        <v/>
      </c>
      <c r="E107" s="206" t="str">
        <f>+IF('Cálculos '!E107="","",'Cálculos '!E107)</f>
        <v/>
      </c>
      <c r="F107" s="221" t="str">
        <f>+IF('Cálculos '!F107="","",'Cálculos '!F107)</f>
        <v/>
      </c>
      <c r="G107" s="194" t="str">
        <f>+IF('Cálculos '!C107="","",'Cálculos '!H107)</f>
        <v/>
      </c>
      <c r="H107" s="367" t="str">
        <f>IF('Precio unitario '!C101="","",ROUNDUP('Precio unitario '!J101,0))</f>
        <v/>
      </c>
      <c r="I107" s="367" t="str">
        <f t="shared" si="7"/>
        <v/>
      </c>
      <c r="J107" s="370" t="str">
        <f t="shared" si="8"/>
        <v/>
      </c>
      <c r="K107" s="371" t="str">
        <f t="shared" si="9"/>
        <v/>
      </c>
      <c r="L107" s="246"/>
      <c r="M107" s="223"/>
    </row>
    <row r="108" spans="2:13" hidden="1" x14ac:dyDescent="0.3">
      <c r="B108" s="198">
        <f t="shared" si="10"/>
        <v>100</v>
      </c>
      <c r="C108" s="194" t="str">
        <f>+IF('Cálculos '!C108="","",'Cálculos '!C108)</f>
        <v/>
      </c>
      <c r="D108" s="199" t="str">
        <f>+IF('Cálculos '!D108="","",'Cálculos '!D108)</f>
        <v/>
      </c>
      <c r="E108" s="206" t="str">
        <f>+IF('Cálculos '!E108="","",'Cálculos '!E108)</f>
        <v/>
      </c>
      <c r="F108" s="221" t="str">
        <f>+IF('Cálculos '!F108="","",'Cálculos '!F108)</f>
        <v/>
      </c>
      <c r="G108" s="194" t="str">
        <f>+IF('Cálculos '!C108="","",'Cálculos '!H108)</f>
        <v/>
      </c>
      <c r="H108" s="367" t="str">
        <f>IF('Precio unitario '!C102="","",ROUNDUP('Precio unitario '!J102,0))</f>
        <v/>
      </c>
      <c r="I108" s="367" t="str">
        <f t="shared" si="7"/>
        <v/>
      </c>
      <c r="J108" s="370" t="str">
        <f t="shared" si="8"/>
        <v/>
      </c>
      <c r="K108" s="371" t="str">
        <f t="shared" si="9"/>
        <v/>
      </c>
      <c r="L108" s="246"/>
      <c r="M108" s="223"/>
    </row>
    <row r="109" spans="2:13" hidden="1" x14ac:dyDescent="0.3">
      <c r="B109" s="198">
        <f t="shared" si="10"/>
        <v>101</v>
      </c>
      <c r="C109" s="194" t="str">
        <f>+IF('Cálculos '!C109="","",'Cálculos '!C109)</f>
        <v/>
      </c>
      <c r="D109" s="199" t="str">
        <f>+IF('Cálculos '!D109="","",'Cálculos '!D109)</f>
        <v/>
      </c>
      <c r="E109" s="206" t="str">
        <f>+IF('Cálculos '!E109="","",'Cálculos '!E109)</f>
        <v/>
      </c>
      <c r="F109" s="221" t="str">
        <f>+IF('Cálculos '!F109="","",'Cálculos '!F109)</f>
        <v/>
      </c>
      <c r="G109" s="194" t="str">
        <f>+IF('Cálculos '!C109="","",'Cálculos '!H109)</f>
        <v/>
      </c>
      <c r="H109" s="367" t="str">
        <f>IF('Precio unitario '!C103="","",ROUNDUP('Precio unitario '!J103,0))</f>
        <v/>
      </c>
      <c r="I109" s="367" t="str">
        <f t="shared" si="7"/>
        <v/>
      </c>
      <c r="J109" s="370" t="str">
        <f t="shared" si="8"/>
        <v/>
      </c>
      <c r="K109" s="371" t="str">
        <f t="shared" si="9"/>
        <v/>
      </c>
      <c r="L109" s="246"/>
      <c r="M109" s="223"/>
    </row>
    <row r="110" spans="2:13" hidden="1" x14ac:dyDescent="0.3">
      <c r="B110" s="198">
        <f t="shared" si="10"/>
        <v>102</v>
      </c>
      <c r="C110" s="194" t="str">
        <f>+IF('Cálculos '!C110="","",'Cálculos '!C110)</f>
        <v/>
      </c>
      <c r="D110" s="199" t="str">
        <f>+IF('Cálculos '!D110="","",'Cálculos '!D110)</f>
        <v/>
      </c>
      <c r="E110" s="206" t="str">
        <f>+IF('Cálculos '!E110="","",'Cálculos '!E110)</f>
        <v/>
      </c>
      <c r="F110" s="221" t="str">
        <f>+IF('Cálculos '!F110="","",'Cálculos '!F110)</f>
        <v/>
      </c>
      <c r="G110" s="194" t="str">
        <f>+IF('Cálculos '!C110="","",'Cálculos '!H110)</f>
        <v/>
      </c>
      <c r="H110" s="367" t="str">
        <f>IF('Precio unitario '!C104="","",ROUNDUP('Precio unitario '!J104,0))</f>
        <v/>
      </c>
      <c r="I110" s="367" t="str">
        <f t="shared" si="7"/>
        <v/>
      </c>
      <c r="J110" s="370" t="str">
        <f t="shared" si="8"/>
        <v/>
      </c>
      <c r="K110" s="371" t="str">
        <f t="shared" si="9"/>
        <v/>
      </c>
      <c r="L110" s="246"/>
      <c r="M110" s="223"/>
    </row>
    <row r="111" spans="2:13" hidden="1" x14ac:dyDescent="0.3">
      <c r="B111" s="198">
        <f t="shared" si="10"/>
        <v>103</v>
      </c>
      <c r="C111" s="194" t="str">
        <f>+IF('Cálculos '!C111="","",'Cálculos '!C111)</f>
        <v/>
      </c>
      <c r="D111" s="199" t="str">
        <f>+IF('Cálculos '!D111="","",'Cálculos '!D111)</f>
        <v/>
      </c>
      <c r="E111" s="206" t="str">
        <f>+IF('Cálculos '!E111="","",'Cálculos '!E111)</f>
        <v/>
      </c>
      <c r="F111" s="221" t="str">
        <f>+IF('Cálculos '!F111="","",'Cálculos '!F111)</f>
        <v/>
      </c>
      <c r="G111" s="194" t="str">
        <f>+IF('Cálculos '!C111="","",'Cálculos '!H111)</f>
        <v/>
      </c>
      <c r="H111" s="367" t="str">
        <f>IF('Precio unitario '!C105="","",ROUNDUP('Precio unitario '!J105,0))</f>
        <v/>
      </c>
      <c r="I111" s="367" t="str">
        <f t="shared" si="7"/>
        <v/>
      </c>
      <c r="J111" s="370" t="str">
        <f t="shared" si="8"/>
        <v/>
      </c>
      <c r="K111" s="371" t="str">
        <f t="shared" si="9"/>
        <v/>
      </c>
      <c r="L111" s="246"/>
      <c r="M111" s="223"/>
    </row>
    <row r="112" spans="2:13" hidden="1" x14ac:dyDescent="0.3">
      <c r="B112" s="198">
        <f t="shared" si="10"/>
        <v>104</v>
      </c>
      <c r="C112" s="194" t="str">
        <f>+IF('Cálculos '!C112="","",'Cálculos '!C112)</f>
        <v/>
      </c>
      <c r="D112" s="199" t="str">
        <f>+IF('Cálculos '!D112="","",'Cálculos '!D112)</f>
        <v/>
      </c>
      <c r="E112" s="206" t="str">
        <f>+IF('Cálculos '!E112="","",'Cálculos '!E112)</f>
        <v/>
      </c>
      <c r="F112" s="221" t="str">
        <f>+IF('Cálculos '!F112="","",'Cálculos '!F112)</f>
        <v/>
      </c>
      <c r="G112" s="194" t="str">
        <f>+IF('Cálculos '!C112="","",'Cálculos '!H112)</f>
        <v/>
      </c>
      <c r="H112" s="367" t="str">
        <f>IF('Precio unitario '!C106="","",ROUNDUP('Precio unitario '!J106,0))</f>
        <v/>
      </c>
      <c r="I112" s="367" t="str">
        <f t="shared" si="7"/>
        <v/>
      </c>
      <c r="J112" s="370" t="str">
        <f t="shared" si="8"/>
        <v/>
      </c>
      <c r="K112" s="371" t="str">
        <f t="shared" si="9"/>
        <v/>
      </c>
      <c r="L112" s="246"/>
      <c r="M112" s="223"/>
    </row>
    <row r="113" spans="2:13" hidden="1" x14ac:dyDescent="0.3">
      <c r="B113" s="198">
        <f t="shared" si="10"/>
        <v>105</v>
      </c>
      <c r="C113" s="194" t="str">
        <f>+IF('Cálculos '!C113="","",'Cálculos '!C113)</f>
        <v/>
      </c>
      <c r="D113" s="199" t="str">
        <f>+IF('Cálculos '!D113="","",'Cálculos '!D113)</f>
        <v/>
      </c>
      <c r="E113" s="206" t="str">
        <f>+IF('Cálculos '!E113="","",'Cálculos '!E113)</f>
        <v/>
      </c>
      <c r="F113" s="221" t="str">
        <f>+IF('Cálculos '!F113="","",'Cálculos '!F113)</f>
        <v/>
      </c>
      <c r="G113" s="194" t="str">
        <f>+IF('Cálculos '!C113="","",'Cálculos '!H113)</f>
        <v/>
      </c>
      <c r="H113" s="367" t="str">
        <f>IF('Precio unitario '!C107="","",ROUNDUP('Precio unitario '!J107,0))</f>
        <v/>
      </c>
      <c r="I113" s="367" t="str">
        <f t="shared" si="7"/>
        <v/>
      </c>
      <c r="J113" s="370" t="str">
        <f t="shared" si="8"/>
        <v/>
      </c>
      <c r="K113" s="371" t="str">
        <f t="shared" si="9"/>
        <v/>
      </c>
      <c r="L113" s="246"/>
      <c r="M113" s="223"/>
    </row>
    <row r="114" spans="2:13" hidden="1" x14ac:dyDescent="0.3">
      <c r="B114" s="198">
        <f t="shared" si="10"/>
        <v>106</v>
      </c>
      <c r="C114" s="194" t="str">
        <f>+IF('Cálculos '!C114="","",'Cálculos '!C114)</f>
        <v/>
      </c>
      <c r="D114" s="199" t="str">
        <f>+IF('Cálculos '!D114="","",'Cálculos '!D114)</f>
        <v/>
      </c>
      <c r="E114" s="206" t="str">
        <f>+IF('Cálculos '!E114="","",'Cálculos '!E114)</f>
        <v/>
      </c>
      <c r="F114" s="221" t="str">
        <f>+IF('Cálculos '!F114="","",'Cálculos '!F114)</f>
        <v/>
      </c>
      <c r="G114" s="194" t="str">
        <f>+IF('Cálculos '!C114="","",'Cálculos '!H114)</f>
        <v/>
      </c>
      <c r="H114" s="367" t="str">
        <f>IF('Precio unitario '!C108="","",ROUNDUP('Precio unitario '!J108,0))</f>
        <v/>
      </c>
      <c r="I114" s="367" t="str">
        <f t="shared" si="7"/>
        <v/>
      </c>
      <c r="J114" s="370" t="str">
        <f t="shared" si="8"/>
        <v/>
      </c>
      <c r="K114" s="371" t="str">
        <f t="shared" si="9"/>
        <v/>
      </c>
      <c r="L114" s="246"/>
      <c r="M114" s="223"/>
    </row>
    <row r="115" spans="2:13" hidden="1" x14ac:dyDescent="0.3">
      <c r="B115" s="198">
        <f t="shared" si="10"/>
        <v>107</v>
      </c>
      <c r="C115" s="194" t="str">
        <f>+IF('Cálculos '!C115="","",'Cálculos '!C115)</f>
        <v/>
      </c>
      <c r="D115" s="199" t="str">
        <f>+IF('Cálculos '!D115="","",'Cálculos '!D115)</f>
        <v/>
      </c>
      <c r="E115" s="206" t="str">
        <f>+IF('Cálculos '!E115="","",'Cálculos '!E115)</f>
        <v/>
      </c>
      <c r="F115" s="221" t="str">
        <f>+IF('Cálculos '!F115="","",'Cálculos '!F115)</f>
        <v/>
      </c>
      <c r="G115" s="194" t="str">
        <f>+IF('Cálculos '!C115="","",'Cálculos '!H115)</f>
        <v/>
      </c>
      <c r="H115" s="367" t="str">
        <f>IF('Precio unitario '!C109="","",ROUNDUP('Precio unitario '!J109,0))</f>
        <v/>
      </c>
      <c r="I115" s="367" t="str">
        <f t="shared" si="7"/>
        <v/>
      </c>
      <c r="J115" s="370" t="str">
        <f t="shared" si="8"/>
        <v/>
      </c>
      <c r="K115" s="371" t="str">
        <f t="shared" si="9"/>
        <v/>
      </c>
      <c r="L115" s="246"/>
      <c r="M115" s="223"/>
    </row>
    <row r="116" spans="2:13" hidden="1" x14ac:dyDescent="0.3">
      <c r="B116" s="198">
        <f t="shared" si="10"/>
        <v>108</v>
      </c>
      <c r="C116" s="194" t="str">
        <f>+IF('Cálculos '!C116="","",'Cálculos '!C116)</f>
        <v/>
      </c>
      <c r="D116" s="199" t="str">
        <f>+IF('Cálculos '!D116="","",'Cálculos '!D116)</f>
        <v/>
      </c>
      <c r="E116" s="206" t="str">
        <f>+IF('Cálculos '!E116="","",'Cálculos '!E116)</f>
        <v/>
      </c>
      <c r="F116" s="221" t="str">
        <f>+IF('Cálculos '!F116="","",'Cálculos '!F116)</f>
        <v/>
      </c>
      <c r="G116" s="194" t="str">
        <f>+IF('Cálculos '!C116="","",'Cálculos '!H116)</f>
        <v/>
      </c>
      <c r="H116" s="367" t="str">
        <f>IF('Precio unitario '!C110="","",ROUNDUP('Precio unitario '!J110,0))</f>
        <v/>
      </c>
      <c r="I116" s="367" t="str">
        <f t="shared" si="7"/>
        <v/>
      </c>
      <c r="J116" s="370" t="str">
        <f t="shared" si="8"/>
        <v/>
      </c>
      <c r="K116" s="371" t="str">
        <f t="shared" si="9"/>
        <v/>
      </c>
      <c r="L116" s="246"/>
      <c r="M116" s="223"/>
    </row>
    <row r="117" spans="2:13" hidden="1" x14ac:dyDescent="0.3">
      <c r="B117" s="198">
        <f t="shared" si="10"/>
        <v>109</v>
      </c>
      <c r="C117" s="194" t="str">
        <f>+IF('Cálculos '!C117="","",'Cálculos '!C117)</f>
        <v/>
      </c>
      <c r="D117" s="199" t="str">
        <f>+IF('Cálculos '!D117="","",'Cálculos '!D117)</f>
        <v/>
      </c>
      <c r="E117" s="206" t="str">
        <f>+IF('Cálculos '!E117="","",'Cálculos '!E117)</f>
        <v/>
      </c>
      <c r="F117" s="221" t="str">
        <f>+IF('Cálculos '!F117="","",'Cálculos '!F117)</f>
        <v/>
      </c>
      <c r="G117" s="194" t="str">
        <f>+IF('Cálculos '!C117="","",'Cálculos '!H117)</f>
        <v/>
      </c>
      <c r="H117" s="367" t="str">
        <f>IF('Precio unitario '!C111="","",ROUNDUP('Precio unitario '!J111,0))</f>
        <v/>
      </c>
      <c r="I117" s="367" t="str">
        <f t="shared" si="7"/>
        <v/>
      </c>
      <c r="J117" s="370" t="str">
        <f t="shared" si="8"/>
        <v/>
      </c>
      <c r="K117" s="371" t="str">
        <f t="shared" si="9"/>
        <v/>
      </c>
      <c r="L117" s="246"/>
      <c r="M117" s="223"/>
    </row>
    <row r="118" spans="2:13" hidden="1" x14ac:dyDescent="0.3">
      <c r="B118" s="198">
        <f t="shared" si="10"/>
        <v>110</v>
      </c>
      <c r="C118" s="194" t="str">
        <f>+IF('Cálculos '!C118="","",'Cálculos '!C118)</f>
        <v/>
      </c>
      <c r="D118" s="199" t="str">
        <f>+IF('Cálculos '!D118="","",'Cálculos '!D118)</f>
        <v/>
      </c>
      <c r="E118" s="206" t="str">
        <f>+IF('Cálculos '!E118="","",'Cálculos '!E118)</f>
        <v/>
      </c>
      <c r="F118" s="221" t="str">
        <f>+IF('Cálculos '!F118="","",'Cálculos '!F118)</f>
        <v/>
      </c>
      <c r="G118" s="194" t="str">
        <f>+IF('Cálculos '!C118="","",'Cálculos '!H118)</f>
        <v/>
      </c>
      <c r="H118" s="367" t="str">
        <f>IF('Precio unitario '!C112="","",ROUNDUP('Precio unitario '!J112,0))</f>
        <v/>
      </c>
      <c r="I118" s="367" t="str">
        <f t="shared" si="7"/>
        <v/>
      </c>
      <c r="J118" s="370" t="str">
        <f t="shared" si="8"/>
        <v/>
      </c>
      <c r="K118" s="371" t="str">
        <f t="shared" si="9"/>
        <v/>
      </c>
      <c r="L118" s="246"/>
      <c r="M118" s="223"/>
    </row>
    <row r="119" spans="2:13" hidden="1" x14ac:dyDescent="0.3">
      <c r="B119" s="198">
        <f t="shared" si="10"/>
        <v>111</v>
      </c>
      <c r="C119" s="194" t="str">
        <f>+IF('Cálculos '!C119="","",'Cálculos '!C119)</f>
        <v/>
      </c>
      <c r="D119" s="199" t="str">
        <f>+IF('Cálculos '!D119="","",'Cálculos '!D119)</f>
        <v/>
      </c>
      <c r="E119" s="206" t="str">
        <f>+IF('Cálculos '!E119="","",'Cálculos '!E119)</f>
        <v/>
      </c>
      <c r="F119" s="221" t="str">
        <f>+IF('Cálculos '!F119="","",'Cálculos '!F119)</f>
        <v/>
      </c>
      <c r="G119" s="194" t="str">
        <f>+IF('Cálculos '!C119="","",'Cálculos '!H119)</f>
        <v/>
      </c>
      <c r="H119" s="367" t="str">
        <f>IF('Precio unitario '!C113="","",ROUNDUP('Precio unitario '!J113,0))</f>
        <v/>
      </c>
      <c r="I119" s="367" t="str">
        <f t="shared" si="7"/>
        <v/>
      </c>
      <c r="J119" s="370" t="str">
        <f t="shared" si="8"/>
        <v/>
      </c>
      <c r="K119" s="371" t="str">
        <f t="shared" si="9"/>
        <v/>
      </c>
      <c r="L119" s="246"/>
      <c r="M119" s="223"/>
    </row>
    <row r="120" spans="2:13" hidden="1" x14ac:dyDescent="0.3">
      <c r="B120" s="198">
        <f t="shared" si="10"/>
        <v>112</v>
      </c>
      <c r="C120" s="194" t="str">
        <f>+IF('Cálculos '!C120="","",'Cálculos '!C120)</f>
        <v/>
      </c>
      <c r="D120" s="199" t="str">
        <f>+IF('Cálculos '!D120="","",'Cálculos '!D120)</f>
        <v/>
      </c>
      <c r="E120" s="206" t="str">
        <f>+IF('Cálculos '!E120="","",'Cálculos '!E120)</f>
        <v/>
      </c>
      <c r="F120" s="221" t="str">
        <f>+IF('Cálculos '!F120="","",'Cálculos '!F120)</f>
        <v/>
      </c>
      <c r="G120" s="194" t="str">
        <f>+IF('Cálculos '!C120="","",'Cálculos '!H120)</f>
        <v/>
      </c>
      <c r="H120" s="367" t="str">
        <f>IF('Precio unitario '!C114="","",ROUNDUP('Precio unitario '!J114,0))</f>
        <v/>
      </c>
      <c r="I120" s="367" t="str">
        <f t="shared" si="7"/>
        <v/>
      </c>
      <c r="J120" s="370" t="str">
        <f t="shared" si="8"/>
        <v/>
      </c>
      <c r="K120" s="371" t="str">
        <f t="shared" si="9"/>
        <v/>
      </c>
      <c r="L120" s="246"/>
      <c r="M120" s="223"/>
    </row>
    <row r="121" spans="2:13" hidden="1" x14ac:dyDescent="0.3">
      <c r="B121" s="198">
        <f t="shared" si="10"/>
        <v>113</v>
      </c>
      <c r="C121" s="194" t="str">
        <f>+IF('Cálculos '!C121="","",'Cálculos '!C121)</f>
        <v/>
      </c>
      <c r="D121" s="199" t="str">
        <f>+IF('Cálculos '!D121="","",'Cálculos '!D121)</f>
        <v/>
      </c>
      <c r="E121" s="206" t="str">
        <f>+IF('Cálculos '!E121="","",'Cálculos '!E121)</f>
        <v/>
      </c>
      <c r="F121" s="221" t="str">
        <f>+IF('Cálculos '!F121="","",'Cálculos '!F121)</f>
        <v/>
      </c>
      <c r="G121" s="194" t="str">
        <f>+IF('Cálculos '!C121="","",'Cálculos '!H121)</f>
        <v/>
      </c>
      <c r="H121" s="367" t="str">
        <f>IF('Precio unitario '!C115="","",ROUNDUP('Precio unitario '!J115,0))</f>
        <v/>
      </c>
      <c r="I121" s="367" t="str">
        <f t="shared" si="7"/>
        <v/>
      </c>
      <c r="J121" s="370" t="str">
        <f t="shared" si="8"/>
        <v/>
      </c>
      <c r="K121" s="371" t="str">
        <f t="shared" si="9"/>
        <v/>
      </c>
      <c r="L121" s="246"/>
      <c r="M121" s="223"/>
    </row>
    <row r="122" spans="2:13" hidden="1" x14ac:dyDescent="0.3">
      <c r="B122" s="198">
        <f t="shared" si="10"/>
        <v>114</v>
      </c>
      <c r="C122" s="194" t="str">
        <f>+IF('Cálculos '!C122="","",'Cálculos '!C122)</f>
        <v/>
      </c>
      <c r="D122" s="199" t="str">
        <f>+IF('Cálculos '!D122="","",'Cálculos '!D122)</f>
        <v/>
      </c>
      <c r="E122" s="206" t="str">
        <f>+IF('Cálculos '!E122="","",'Cálculos '!E122)</f>
        <v/>
      </c>
      <c r="F122" s="221" t="str">
        <f>+IF('Cálculos '!F122="","",'Cálculos '!F122)</f>
        <v/>
      </c>
      <c r="G122" s="194" t="str">
        <f>+IF('Cálculos '!C122="","",'Cálculos '!H122)</f>
        <v/>
      </c>
      <c r="H122" s="367" t="str">
        <f>IF('Precio unitario '!C116="","",ROUNDUP('Precio unitario '!J116,0))</f>
        <v/>
      </c>
      <c r="I122" s="367" t="str">
        <f t="shared" si="7"/>
        <v/>
      </c>
      <c r="J122" s="370" t="str">
        <f t="shared" si="8"/>
        <v/>
      </c>
      <c r="K122" s="371" t="str">
        <f t="shared" si="9"/>
        <v/>
      </c>
      <c r="L122" s="246"/>
      <c r="M122" s="223"/>
    </row>
    <row r="123" spans="2:13" hidden="1" x14ac:dyDescent="0.3">
      <c r="B123" s="198">
        <f t="shared" si="10"/>
        <v>115</v>
      </c>
      <c r="C123" s="194" t="str">
        <f>+IF('Cálculos '!C123="","",'Cálculos '!C123)</f>
        <v/>
      </c>
      <c r="D123" s="199" t="str">
        <f>+IF('Cálculos '!D123="","",'Cálculos '!D123)</f>
        <v/>
      </c>
      <c r="E123" s="206" t="str">
        <f>+IF('Cálculos '!E123="","",'Cálculos '!E123)</f>
        <v/>
      </c>
      <c r="F123" s="221" t="str">
        <f>+IF('Cálculos '!F123="","",'Cálculos '!F123)</f>
        <v/>
      </c>
      <c r="G123" s="194" t="str">
        <f>+IF('Cálculos '!C123="","",'Cálculos '!H123)</f>
        <v/>
      </c>
      <c r="H123" s="367" t="str">
        <f>IF('Precio unitario '!C117="","",ROUNDUP('Precio unitario '!J117,0))</f>
        <v/>
      </c>
      <c r="I123" s="367" t="str">
        <f t="shared" si="7"/>
        <v/>
      </c>
      <c r="J123" s="370" t="str">
        <f t="shared" si="8"/>
        <v/>
      </c>
      <c r="K123" s="371" t="str">
        <f t="shared" si="9"/>
        <v/>
      </c>
      <c r="L123" s="246"/>
      <c r="M123" s="223"/>
    </row>
    <row r="124" spans="2:13" hidden="1" x14ac:dyDescent="0.3">
      <c r="B124" s="198">
        <f t="shared" si="10"/>
        <v>116</v>
      </c>
      <c r="C124" s="194" t="str">
        <f>+IF('Cálculos '!C124="","",'Cálculos '!C124)</f>
        <v/>
      </c>
      <c r="D124" s="199" t="str">
        <f>+IF('Cálculos '!D124="","",'Cálculos '!D124)</f>
        <v/>
      </c>
      <c r="E124" s="206" t="str">
        <f>+IF('Cálculos '!E124="","",'Cálculos '!E124)</f>
        <v/>
      </c>
      <c r="F124" s="221" t="str">
        <f>+IF('Cálculos '!F124="","",'Cálculos '!F124)</f>
        <v/>
      </c>
      <c r="G124" s="194" t="str">
        <f>+IF('Cálculos '!C124="","",'Cálculos '!H124)</f>
        <v/>
      </c>
      <c r="H124" s="367" t="str">
        <f>IF('Precio unitario '!C118="","",ROUNDUP('Precio unitario '!J118,0))</f>
        <v/>
      </c>
      <c r="I124" s="367" t="str">
        <f t="shared" si="7"/>
        <v/>
      </c>
      <c r="J124" s="370" t="str">
        <f t="shared" si="8"/>
        <v/>
      </c>
      <c r="K124" s="371" t="str">
        <f t="shared" si="9"/>
        <v/>
      </c>
      <c r="L124" s="246"/>
      <c r="M124" s="223"/>
    </row>
    <row r="125" spans="2:13" hidden="1" x14ac:dyDescent="0.3">
      <c r="B125" s="198">
        <f t="shared" si="10"/>
        <v>117</v>
      </c>
      <c r="C125" s="194" t="str">
        <f>+IF('Cálculos '!C125="","",'Cálculos '!C125)</f>
        <v/>
      </c>
      <c r="D125" s="199" t="str">
        <f>+IF('Cálculos '!D125="","",'Cálculos '!D125)</f>
        <v/>
      </c>
      <c r="E125" s="206" t="str">
        <f>+IF('Cálculos '!E125="","",'Cálculos '!E125)</f>
        <v/>
      </c>
      <c r="F125" s="221" t="str">
        <f>+IF('Cálculos '!F125="","",'Cálculos '!F125)</f>
        <v/>
      </c>
      <c r="G125" s="194" t="str">
        <f>+IF('Cálculos '!C125="","",'Cálculos '!H125)</f>
        <v/>
      </c>
      <c r="H125" s="367" t="str">
        <f>IF('Precio unitario '!C119="","",ROUNDUP('Precio unitario '!J119,0))</f>
        <v/>
      </c>
      <c r="I125" s="367" t="str">
        <f t="shared" si="7"/>
        <v/>
      </c>
      <c r="J125" s="370" t="str">
        <f t="shared" si="8"/>
        <v/>
      </c>
      <c r="K125" s="371" t="str">
        <f t="shared" si="9"/>
        <v/>
      </c>
      <c r="L125" s="246"/>
      <c r="M125" s="223"/>
    </row>
    <row r="126" spans="2:13" hidden="1" x14ac:dyDescent="0.3">
      <c r="B126" s="198">
        <f t="shared" si="10"/>
        <v>118</v>
      </c>
      <c r="C126" s="194" t="str">
        <f>+IF('Cálculos '!C126="","",'Cálculos '!C126)</f>
        <v/>
      </c>
      <c r="D126" s="199" t="str">
        <f>+IF('Cálculos '!D126="","",'Cálculos '!D126)</f>
        <v/>
      </c>
      <c r="E126" s="206" t="str">
        <f>+IF('Cálculos '!E126="","",'Cálculos '!E126)</f>
        <v/>
      </c>
      <c r="F126" s="221" t="str">
        <f>+IF('Cálculos '!F126="","",'Cálculos '!F126)</f>
        <v/>
      </c>
      <c r="G126" s="194" t="str">
        <f>+IF('Cálculos '!C126="","",'Cálculos '!H126)</f>
        <v/>
      </c>
      <c r="H126" s="367" t="str">
        <f>IF('Precio unitario '!C120="","",ROUNDUP('Precio unitario '!J120,0))</f>
        <v/>
      </c>
      <c r="I126" s="367" t="str">
        <f t="shared" si="7"/>
        <v/>
      </c>
      <c r="J126" s="370" t="str">
        <f t="shared" si="8"/>
        <v/>
      </c>
      <c r="K126" s="371" t="str">
        <f t="shared" si="9"/>
        <v/>
      </c>
      <c r="L126" s="246"/>
      <c r="M126" s="223"/>
    </row>
    <row r="127" spans="2:13" hidden="1" x14ac:dyDescent="0.3">
      <c r="B127" s="198">
        <f t="shared" si="10"/>
        <v>119</v>
      </c>
      <c r="C127" s="194" t="str">
        <f>+IF('Cálculos '!C127="","",'Cálculos '!C127)</f>
        <v/>
      </c>
      <c r="D127" s="199" t="str">
        <f>+IF('Cálculos '!D127="","",'Cálculos '!D127)</f>
        <v/>
      </c>
      <c r="E127" s="206" t="str">
        <f>+IF('Cálculos '!E127="","",'Cálculos '!E127)</f>
        <v/>
      </c>
      <c r="F127" s="221" t="str">
        <f>+IF('Cálculos '!F127="","",'Cálculos '!F127)</f>
        <v/>
      </c>
      <c r="G127" s="194" t="str">
        <f>+IF('Cálculos '!C127="","",'Cálculos '!H127)</f>
        <v/>
      </c>
      <c r="H127" s="367" t="str">
        <f>IF('Precio unitario '!C121="","",ROUNDUP('Precio unitario '!J121,0))</f>
        <v/>
      </c>
      <c r="I127" s="367" t="str">
        <f t="shared" si="7"/>
        <v/>
      </c>
      <c r="J127" s="370" t="str">
        <f t="shared" si="8"/>
        <v/>
      </c>
      <c r="K127" s="371" t="str">
        <f t="shared" si="9"/>
        <v/>
      </c>
      <c r="L127" s="246"/>
      <c r="M127" s="223"/>
    </row>
    <row r="128" spans="2:13" hidden="1" x14ac:dyDescent="0.3">
      <c r="B128" s="198">
        <f t="shared" si="10"/>
        <v>120</v>
      </c>
      <c r="C128" s="194" t="str">
        <f>+IF('Cálculos '!C128="","",'Cálculos '!C128)</f>
        <v/>
      </c>
      <c r="D128" s="199" t="str">
        <f>+IF('Cálculos '!D128="","",'Cálculos '!D128)</f>
        <v/>
      </c>
      <c r="E128" s="206" t="str">
        <f>+IF('Cálculos '!E128="","",'Cálculos '!E128)</f>
        <v/>
      </c>
      <c r="F128" s="221" t="str">
        <f>+IF('Cálculos '!F128="","",'Cálculos '!F128)</f>
        <v/>
      </c>
      <c r="G128" s="194" t="str">
        <f>+IF('Cálculos '!C128="","",'Cálculos '!H128)</f>
        <v/>
      </c>
      <c r="H128" s="367" t="str">
        <f>IF('Precio unitario '!C122="","",ROUNDUP('Precio unitario '!J122,0))</f>
        <v/>
      </c>
      <c r="I128" s="367" t="str">
        <f t="shared" si="7"/>
        <v/>
      </c>
      <c r="J128" s="370" t="str">
        <f t="shared" si="8"/>
        <v/>
      </c>
      <c r="K128" s="371" t="str">
        <f t="shared" si="9"/>
        <v/>
      </c>
      <c r="L128" s="246"/>
      <c r="M128" s="223"/>
    </row>
    <row r="129" spans="2:13" hidden="1" x14ac:dyDescent="0.3">
      <c r="B129" s="198">
        <f t="shared" si="10"/>
        <v>121</v>
      </c>
      <c r="C129" s="194" t="str">
        <f>+IF('Cálculos '!C129="","",'Cálculos '!C129)</f>
        <v/>
      </c>
      <c r="D129" s="199" t="str">
        <f>+IF('Cálculos '!D129="","",'Cálculos '!D129)</f>
        <v/>
      </c>
      <c r="E129" s="206" t="str">
        <f>+IF('Cálculos '!E129="","",'Cálculos '!E129)</f>
        <v/>
      </c>
      <c r="F129" s="221" t="str">
        <f>+IF('Cálculos '!F129="","",'Cálculos '!F129)</f>
        <v/>
      </c>
      <c r="G129" s="194" t="str">
        <f>+IF('Cálculos '!C129="","",'Cálculos '!H129)</f>
        <v/>
      </c>
      <c r="H129" s="367" t="str">
        <f>IF('Precio unitario '!C123="","",ROUNDUP('Precio unitario '!J123,0))</f>
        <v/>
      </c>
      <c r="I129" s="367" t="str">
        <f t="shared" si="7"/>
        <v/>
      </c>
      <c r="J129" s="370" t="str">
        <f t="shared" si="8"/>
        <v/>
      </c>
      <c r="K129" s="371" t="str">
        <f t="shared" si="9"/>
        <v/>
      </c>
      <c r="L129" s="246"/>
      <c r="M129" s="223"/>
    </row>
    <row r="130" spans="2:13" hidden="1" x14ac:dyDescent="0.3">
      <c r="B130" s="198">
        <f t="shared" si="10"/>
        <v>122</v>
      </c>
      <c r="C130" s="194" t="str">
        <f>+IF('Cálculos '!C130="","",'Cálculos '!C130)</f>
        <v/>
      </c>
      <c r="D130" s="199" t="str">
        <f>+IF('Cálculos '!D130="","",'Cálculos '!D130)</f>
        <v/>
      </c>
      <c r="E130" s="206" t="str">
        <f>+IF('Cálculos '!E130="","",'Cálculos '!E130)</f>
        <v/>
      </c>
      <c r="F130" s="221" t="str">
        <f>+IF('Cálculos '!F130="","",'Cálculos '!F130)</f>
        <v/>
      </c>
      <c r="G130" s="194" t="str">
        <f>+IF('Cálculos '!C130="","",'Cálculos '!H130)</f>
        <v/>
      </c>
      <c r="H130" s="367" t="str">
        <f>IF('Precio unitario '!C124="","",ROUNDUP('Precio unitario '!J124,0))</f>
        <v/>
      </c>
      <c r="I130" s="367" t="str">
        <f t="shared" si="7"/>
        <v/>
      </c>
      <c r="J130" s="370" t="str">
        <f t="shared" si="8"/>
        <v/>
      </c>
      <c r="K130" s="371" t="str">
        <f t="shared" si="9"/>
        <v/>
      </c>
      <c r="L130" s="246"/>
      <c r="M130" s="223"/>
    </row>
    <row r="131" spans="2:13" hidden="1" x14ac:dyDescent="0.3">
      <c r="B131" s="198">
        <f t="shared" si="10"/>
        <v>123</v>
      </c>
      <c r="C131" s="194" t="str">
        <f>+IF('Cálculos '!C131="","",'Cálculos '!C131)</f>
        <v/>
      </c>
      <c r="D131" s="199" t="str">
        <f>+IF('Cálculos '!D131="","",'Cálculos '!D131)</f>
        <v/>
      </c>
      <c r="E131" s="206" t="str">
        <f>+IF('Cálculos '!E131="","",'Cálculos '!E131)</f>
        <v/>
      </c>
      <c r="F131" s="221" t="str">
        <f>+IF('Cálculos '!F131="","",'Cálculos '!F131)</f>
        <v/>
      </c>
      <c r="G131" s="194" t="str">
        <f>+IF('Cálculos '!C131="","",'Cálculos '!H131)</f>
        <v/>
      </c>
      <c r="H131" s="367" t="str">
        <f>IF('Precio unitario '!C125="","",ROUNDUP('Precio unitario '!J125,0))</f>
        <v/>
      </c>
      <c r="I131" s="367" t="str">
        <f t="shared" si="7"/>
        <v/>
      </c>
      <c r="J131" s="370" t="str">
        <f t="shared" si="8"/>
        <v/>
      </c>
      <c r="K131" s="371" t="str">
        <f t="shared" si="9"/>
        <v/>
      </c>
      <c r="L131" s="246"/>
      <c r="M131" s="223"/>
    </row>
    <row r="132" spans="2:13" hidden="1" x14ac:dyDescent="0.3">
      <c r="B132" s="198">
        <f t="shared" si="10"/>
        <v>124</v>
      </c>
      <c r="C132" s="194" t="str">
        <f>+IF('Cálculos '!C132="","",'Cálculos '!C132)</f>
        <v/>
      </c>
      <c r="D132" s="199" t="str">
        <f>+IF('Cálculos '!D132="","",'Cálculos '!D132)</f>
        <v/>
      </c>
      <c r="E132" s="206" t="str">
        <f>+IF('Cálculos '!E132="","",'Cálculos '!E132)</f>
        <v/>
      </c>
      <c r="F132" s="221" t="str">
        <f>+IF('Cálculos '!F132="","",'Cálculos '!F132)</f>
        <v/>
      </c>
      <c r="G132" s="194" t="str">
        <f>+IF('Cálculos '!C132="","",'Cálculos '!H132)</f>
        <v/>
      </c>
      <c r="H132" s="367" t="str">
        <f>IF('Precio unitario '!C126="","",ROUNDUP('Precio unitario '!J126,0))</f>
        <v/>
      </c>
      <c r="I132" s="367" t="str">
        <f t="shared" si="7"/>
        <v/>
      </c>
      <c r="J132" s="370" t="str">
        <f t="shared" si="8"/>
        <v/>
      </c>
      <c r="K132" s="371" t="str">
        <f t="shared" si="9"/>
        <v/>
      </c>
      <c r="L132" s="246"/>
      <c r="M132" s="223"/>
    </row>
    <row r="133" spans="2:13" hidden="1" x14ac:dyDescent="0.3">
      <c r="B133" s="198">
        <f t="shared" si="10"/>
        <v>125</v>
      </c>
      <c r="C133" s="194" t="str">
        <f>+IF('Cálculos '!C133="","",'Cálculos '!C133)</f>
        <v/>
      </c>
      <c r="D133" s="199" t="str">
        <f>+IF('Cálculos '!D133="","",'Cálculos '!D133)</f>
        <v/>
      </c>
      <c r="E133" s="206" t="str">
        <f>+IF('Cálculos '!E133="","",'Cálculos '!E133)</f>
        <v/>
      </c>
      <c r="F133" s="221" t="str">
        <f>+IF('Cálculos '!F133="","",'Cálculos '!F133)</f>
        <v/>
      </c>
      <c r="G133" s="194" t="str">
        <f>+IF('Cálculos '!C133="","",'Cálculos '!H133)</f>
        <v/>
      </c>
      <c r="H133" s="367" t="str">
        <f>IF('Precio unitario '!C127="","",ROUNDUP('Precio unitario '!J127,0))</f>
        <v/>
      </c>
      <c r="I133" s="367" t="str">
        <f t="shared" si="7"/>
        <v/>
      </c>
      <c r="J133" s="370" t="str">
        <f t="shared" si="8"/>
        <v/>
      </c>
      <c r="K133" s="371" t="str">
        <f t="shared" si="9"/>
        <v/>
      </c>
      <c r="L133" s="246"/>
      <c r="M133" s="223"/>
    </row>
    <row r="134" spans="2:13" hidden="1" x14ac:dyDescent="0.3">
      <c r="B134" s="198">
        <f t="shared" si="10"/>
        <v>126</v>
      </c>
      <c r="C134" s="194" t="str">
        <f>+IF('Cálculos '!C134="","",'Cálculos '!C134)</f>
        <v/>
      </c>
      <c r="D134" s="199" t="str">
        <f>+IF('Cálculos '!D134="","",'Cálculos '!D134)</f>
        <v/>
      </c>
      <c r="E134" s="206" t="str">
        <f>+IF('Cálculos '!E134="","",'Cálculos '!E134)</f>
        <v/>
      </c>
      <c r="F134" s="221" t="str">
        <f>+IF('Cálculos '!F134="","",'Cálculos '!F134)</f>
        <v/>
      </c>
      <c r="G134" s="194" t="str">
        <f>+IF('Cálculos '!C134="","",'Cálculos '!H134)</f>
        <v/>
      </c>
      <c r="H134" s="367" t="str">
        <f>IF('Precio unitario '!C128="","",ROUNDUP('Precio unitario '!J128,0))</f>
        <v/>
      </c>
      <c r="I134" s="367" t="str">
        <f t="shared" si="7"/>
        <v/>
      </c>
      <c r="J134" s="370" t="str">
        <f t="shared" si="8"/>
        <v/>
      </c>
      <c r="K134" s="371" t="str">
        <f t="shared" si="9"/>
        <v/>
      </c>
      <c r="L134" s="246"/>
      <c r="M134" s="223"/>
    </row>
    <row r="135" spans="2:13" hidden="1" x14ac:dyDescent="0.3">
      <c r="B135" s="198">
        <f t="shared" si="10"/>
        <v>127</v>
      </c>
      <c r="C135" s="194" t="str">
        <f>+IF('Cálculos '!C135="","",'Cálculos '!C135)</f>
        <v/>
      </c>
      <c r="D135" s="199" t="str">
        <f>+IF('Cálculos '!D135="","",'Cálculos '!D135)</f>
        <v/>
      </c>
      <c r="E135" s="206" t="str">
        <f>+IF('Cálculos '!E135="","",'Cálculos '!E135)</f>
        <v/>
      </c>
      <c r="F135" s="221" t="str">
        <f>+IF('Cálculos '!F135="","",'Cálculos '!F135)</f>
        <v/>
      </c>
      <c r="G135" s="194" t="str">
        <f>+IF('Cálculos '!C135="","",'Cálculos '!H135)</f>
        <v/>
      </c>
      <c r="H135" s="367" t="str">
        <f>IF('Precio unitario '!C129="","",ROUNDUP('Precio unitario '!J129,0))</f>
        <v/>
      </c>
      <c r="I135" s="367" t="str">
        <f t="shared" si="7"/>
        <v/>
      </c>
      <c r="J135" s="370" t="str">
        <f t="shared" si="8"/>
        <v/>
      </c>
      <c r="K135" s="371" t="str">
        <f t="shared" si="9"/>
        <v/>
      </c>
      <c r="L135" s="246"/>
      <c r="M135" s="223"/>
    </row>
    <row r="136" spans="2:13" hidden="1" x14ac:dyDescent="0.3">
      <c r="B136" s="198">
        <f t="shared" si="10"/>
        <v>128</v>
      </c>
      <c r="C136" s="194" t="str">
        <f>+IF('Cálculos '!C136="","",'Cálculos '!C136)</f>
        <v/>
      </c>
      <c r="D136" s="199" t="str">
        <f>+IF('Cálculos '!D136="","",'Cálculos '!D136)</f>
        <v/>
      </c>
      <c r="E136" s="206" t="str">
        <f>+IF('Cálculos '!E136="","",'Cálculos '!E136)</f>
        <v/>
      </c>
      <c r="F136" s="221" t="str">
        <f>+IF('Cálculos '!F136="","",'Cálculos '!F136)</f>
        <v/>
      </c>
      <c r="G136" s="194" t="str">
        <f>+IF('Cálculos '!C136="","",'Cálculos '!H136)</f>
        <v/>
      </c>
      <c r="H136" s="367" t="str">
        <f>IF('Precio unitario '!C130="","",ROUNDUP('Precio unitario '!J130,0))</f>
        <v/>
      </c>
      <c r="I136" s="367" t="str">
        <f t="shared" si="7"/>
        <v/>
      </c>
      <c r="J136" s="370" t="str">
        <f t="shared" si="8"/>
        <v/>
      </c>
      <c r="K136" s="371" t="str">
        <f t="shared" si="9"/>
        <v/>
      </c>
      <c r="L136" s="246"/>
      <c r="M136" s="223"/>
    </row>
    <row r="137" spans="2:13" hidden="1" x14ac:dyDescent="0.3">
      <c r="B137" s="198">
        <f t="shared" si="10"/>
        <v>129</v>
      </c>
      <c r="C137" s="194" t="str">
        <f>+IF('Cálculos '!C137="","",'Cálculos '!C137)</f>
        <v/>
      </c>
      <c r="D137" s="199" t="str">
        <f>+IF('Cálculos '!D137="","",'Cálculos '!D137)</f>
        <v/>
      </c>
      <c r="E137" s="206" t="str">
        <f>+IF('Cálculos '!E137="","",'Cálculos '!E137)</f>
        <v/>
      </c>
      <c r="F137" s="221" t="str">
        <f>+IF('Cálculos '!F137="","",'Cálculos '!F137)</f>
        <v/>
      </c>
      <c r="G137" s="194" t="str">
        <f>+IF('Cálculos '!C137="","",'Cálculos '!H137)</f>
        <v/>
      </c>
      <c r="H137" s="367" t="str">
        <f>IF('Precio unitario '!C131="","",ROUNDUP('Precio unitario '!J131,0))</f>
        <v/>
      </c>
      <c r="I137" s="367" t="str">
        <f t="shared" si="7"/>
        <v/>
      </c>
      <c r="J137" s="370" t="str">
        <f t="shared" si="8"/>
        <v/>
      </c>
      <c r="K137" s="371" t="str">
        <f t="shared" si="9"/>
        <v/>
      </c>
      <c r="L137" s="246"/>
      <c r="M137" s="223"/>
    </row>
    <row r="138" spans="2:13" hidden="1" x14ac:dyDescent="0.3">
      <c r="B138" s="198">
        <f t="shared" si="10"/>
        <v>130</v>
      </c>
      <c r="C138" s="194" t="str">
        <f>+IF('Cálculos '!C138="","",'Cálculos '!C138)</f>
        <v/>
      </c>
      <c r="D138" s="199" t="str">
        <f>+IF('Cálculos '!D138="","",'Cálculos '!D138)</f>
        <v/>
      </c>
      <c r="E138" s="206" t="str">
        <f>+IF('Cálculos '!E138="","",'Cálculos '!E138)</f>
        <v/>
      </c>
      <c r="F138" s="221" t="str">
        <f>+IF('Cálculos '!F138="","",'Cálculos '!F138)</f>
        <v/>
      </c>
      <c r="G138" s="194" t="str">
        <f>+IF('Cálculos '!C138="","",'Cálculos '!H138)</f>
        <v/>
      </c>
      <c r="H138" s="367" t="str">
        <f>IF('Precio unitario '!C132="","",ROUNDUP('Precio unitario '!J132,0))</f>
        <v/>
      </c>
      <c r="I138" s="367" t="str">
        <f t="shared" ref="I138:I201" si="11">IF(C138="","",IF(L138="","CONFIRMAR SI EL PRODOCTRO TIENE IVA O NO",IF(L138="NO",0,ROUNDUP(SUM(H138*19%),0))))</f>
        <v/>
      </c>
      <c r="J138" s="370" t="str">
        <f t="shared" ref="J138:J201" si="12">IF(C138="","",IF(M138="","CONFIRMAR SI EL PRODOCTRO TIENE ESTANPILLA O NO",IF(M138="NO",0,ROUNDUP(SUM(H138*11.5%),0))))</f>
        <v/>
      </c>
      <c r="K138" s="371" t="str">
        <f t="shared" ref="K138:K201" si="13">+IF(C138="","",ROUNDUP(SUM(H138:J138),0))</f>
        <v/>
      </c>
      <c r="L138" s="246"/>
      <c r="M138" s="223"/>
    </row>
    <row r="139" spans="2:13" hidden="1" x14ac:dyDescent="0.3">
      <c r="B139" s="198">
        <f t="shared" ref="B139:B202" si="14">+B138+1</f>
        <v>131</v>
      </c>
      <c r="C139" s="194" t="str">
        <f>+IF('Cálculos '!C139="","",'Cálculos '!C139)</f>
        <v/>
      </c>
      <c r="D139" s="199" t="str">
        <f>+IF('Cálculos '!D139="","",'Cálculos '!D139)</f>
        <v/>
      </c>
      <c r="E139" s="206" t="str">
        <f>+IF('Cálculos '!E139="","",'Cálculos '!E139)</f>
        <v/>
      </c>
      <c r="F139" s="221" t="str">
        <f>+IF('Cálculos '!F139="","",'Cálculos '!F139)</f>
        <v/>
      </c>
      <c r="G139" s="194" t="str">
        <f>+IF('Cálculos '!C139="","",'Cálculos '!H139)</f>
        <v/>
      </c>
      <c r="H139" s="367" t="str">
        <f>IF('Precio unitario '!C133="","",ROUNDUP('Precio unitario '!J133,0))</f>
        <v/>
      </c>
      <c r="I139" s="367" t="str">
        <f t="shared" si="11"/>
        <v/>
      </c>
      <c r="J139" s="370" t="str">
        <f t="shared" si="12"/>
        <v/>
      </c>
      <c r="K139" s="371" t="str">
        <f t="shared" si="13"/>
        <v/>
      </c>
      <c r="L139" s="246"/>
      <c r="M139" s="223"/>
    </row>
    <row r="140" spans="2:13" hidden="1" x14ac:dyDescent="0.3">
      <c r="B140" s="198">
        <f t="shared" si="14"/>
        <v>132</v>
      </c>
      <c r="C140" s="194" t="str">
        <f>+IF('Cálculos '!C140="","",'Cálculos '!C140)</f>
        <v/>
      </c>
      <c r="D140" s="199" t="str">
        <f>+IF('Cálculos '!D140="","",'Cálculos '!D140)</f>
        <v/>
      </c>
      <c r="E140" s="206" t="str">
        <f>+IF('Cálculos '!E140="","",'Cálculos '!E140)</f>
        <v/>
      </c>
      <c r="F140" s="221" t="str">
        <f>+IF('Cálculos '!F140="","",'Cálculos '!F140)</f>
        <v/>
      </c>
      <c r="G140" s="194" t="str">
        <f>+IF('Cálculos '!C140="","",'Cálculos '!H140)</f>
        <v/>
      </c>
      <c r="H140" s="367" t="str">
        <f>IF('Precio unitario '!C134="","",ROUNDUP('Precio unitario '!J134,0))</f>
        <v/>
      </c>
      <c r="I140" s="367" t="str">
        <f t="shared" si="11"/>
        <v/>
      </c>
      <c r="J140" s="370" t="str">
        <f t="shared" si="12"/>
        <v/>
      </c>
      <c r="K140" s="371" t="str">
        <f t="shared" si="13"/>
        <v/>
      </c>
      <c r="L140" s="246"/>
      <c r="M140" s="223"/>
    </row>
    <row r="141" spans="2:13" hidden="1" x14ac:dyDescent="0.3">
      <c r="B141" s="198">
        <f t="shared" si="14"/>
        <v>133</v>
      </c>
      <c r="C141" s="194" t="str">
        <f>+IF('Cálculos '!C141="","",'Cálculos '!C141)</f>
        <v/>
      </c>
      <c r="D141" s="199" t="str">
        <f>+IF('Cálculos '!D141="","",'Cálculos '!D141)</f>
        <v/>
      </c>
      <c r="E141" s="206" t="str">
        <f>+IF('Cálculos '!E141="","",'Cálculos '!E141)</f>
        <v/>
      </c>
      <c r="F141" s="221" t="str">
        <f>+IF('Cálculos '!F141="","",'Cálculos '!F141)</f>
        <v/>
      </c>
      <c r="G141" s="194" t="str">
        <f>+IF('Cálculos '!C141="","",'Cálculos '!H141)</f>
        <v/>
      </c>
      <c r="H141" s="367" t="str">
        <f>IF('Precio unitario '!C135="","",ROUNDUP('Precio unitario '!J135,0))</f>
        <v/>
      </c>
      <c r="I141" s="367" t="str">
        <f t="shared" si="11"/>
        <v/>
      </c>
      <c r="J141" s="370" t="str">
        <f t="shared" si="12"/>
        <v/>
      </c>
      <c r="K141" s="371" t="str">
        <f t="shared" si="13"/>
        <v/>
      </c>
      <c r="L141" s="246"/>
      <c r="M141" s="223"/>
    </row>
    <row r="142" spans="2:13" hidden="1" x14ac:dyDescent="0.3">
      <c r="B142" s="198">
        <f t="shared" si="14"/>
        <v>134</v>
      </c>
      <c r="C142" s="194" t="str">
        <f>+IF('Cálculos '!C142="","",'Cálculos '!C142)</f>
        <v/>
      </c>
      <c r="D142" s="199" t="str">
        <f>+IF('Cálculos '!D142="","",'Cálculos '!D142)</f>
        <v/>
      </c>
      <c r="E142" s="206" t="str">
        <f>+IF('Cálculos '!E142="","",'Cálculos '!E142)</f>
        <v/>
      </c>
      <c r="F142" s="221" t="str">
        <f>+IF('Cálculos '!F142="","",'Cálculos '!F142)</f>
        <v/>
      </c>
      <c r="G142" s="194" t="str">
        <f>+IF('Cálculos '!C142="","",'Cálculos '!H142)</f>
        <v/>
      </c>
      <c r="H142" s="367" t="str">
        <f>IF('Precio unitario '!C136="","",ROUNDUP('Precio unitario '!J136,0))</f>
        <v/>
      </c>
      <c r="I142" s="367" t="str">
        <f t="shared" si="11"/>
        <v/>
      </c>
      <c r="J142" s="370" t="str">
        <f t="shared" si="12"/>
        <v/>
      </c>
      <c r="K142" s="371" t="str">
        <f t="shared" si="13"/>
        <v/>
      </c>
      <c r="L142" s="246"/>
      <c r="M142" s="223"/>
    </row>
    <row r="143" spans="2:13" hidden="1" x14ac:dyDescent="0.3">
      <c r="B143" s="198">
        <f t="shared" si="14"/>
        <v>135</v>
      </c>
      <c r="C143" s="194" t="str">
        <f>+IF('Cálculos '!C143="","",'Cálculos '!C143)</f>
        <v/>
      </c>
      <c r="D143" s="199" t="str">
        <f>+IF('Cálculos '!D143="","",'Cálculos '!D143)</f>
        <v/>
      </c>
      <c r="E143" s="206" t="str">
        <f>+IF('Cálculos '!E143="","",'Cálculos '!E143)</f>
        <v/>
      </c>
      <c r="F143" s="221" t="str">
        <f>+IF('Cálculos '!F143="","",'Cálculos '!F143)</f>
        <v/>
      </c>
      <c r="G143" s="194" t="str">
        <f>+IF('Cálculos '!C143="","",'Cálculos '!H143)</f>
        <v/>
      </c>
      <c r="H143" s="367" t="str">
        <f>IF('Precio unitario '!C137="","",ROUNDUP('Precio unitario '!J137,0))</f>
        <v/>
      </c>
      <c r="I143" s="367" t="str">
        <f t="shared" si="11"/>
        <v/>
      </c>
      <c r="J143" s="370" t="str">
        <f t="shared" si="12"/>
        <v/>
      </c>
      <c r="K143" s="371" t="str">
        <f t="shared" si="13"/>
        <v/>
      </c>
      <c r="L143" s="246"/>
      <c r="M143" s="223"/>
    </row>
    <row r="144" spans="2:13" hidden="1" x14ac:dyDescent="0.3">
      <c r="B144" s="198">
        <f t="shared" si="14"/>
        <v>136</v>
      </c>
      <c r="C144" s="194" t="str">
        <f>+IF('Cálculos '!C144="","",'Cálculos '!C144)</f>
        <v/>
      </c>
      <c r="D144" s="199" t="str">
        <f>+IF('Cálculos '!D144="","",'Cálculos '!D144)</f>
        <v/>
      </c>
      <c r="E144" s="206" t="str">
        <f>+IF('Cálculos '!E144="","",'Cálculos '!E144)</f>
        <v/>
      </c>
      <c r="F144" s="221" t="str">
        <f>+IF('Cálculos '!F144="","",'Cálculos '!F144)</f>
        <v/>
      </c>
      <c r="G144" s="194" t="str">
        <f>+IF('Cálculos '!C144="","",'Cálculos '!H144)</f>
        <v/>
      </c>
      <c r="H144" s="367" t="str">
        <f>IF('Precio unitario '!C138="","",ROUNDUP('Precio unitario '!J138,0))</f>
        <v/>
      </c>
      <c r="I144" s="367" t="str">
        <f t="shared" si="11"/>
        <v/>
      </c>
      <c r="J144" s="370" t="str">
        <f t="shared" si="12"/>
        <v/>
      </c>
      <c r="K144" s="371" t="str">
        <f t="shared" si="13"/>
        <v/>
      </c>
      <c r="L144" s="246"/>
      <c r="M144" s="223"/>
    </row>
    <row r="145" spans="2:13" hidden="1" x14ac:dyDescent="0.3">
      <c r="B145" s="198">
        <f t="shared" si="14"/>
        <v>137</v>
      </c>
      <c r="C145" s="194" t="str">
        <f>+IF('Cálculos '!C145="","",'Cálculos '!C145)</f>
        <v/>
      </c>
      <c r="D145" s="199" t="str">
        <f>+IF('Cálculos '!D145="","",'Cálculos '!D145)</f>
        <v/>
      </c>
      <c r="E145" s="206" t="str">
        <f>+IF('Cálculos '!E145="","",'Cálculos '!E145)</f>
        <v/>
      </c>
      <c r="F145" s="221" t="str">
        <f>+IF('Cálculos '!F145="","",'Cálculos '!F145)</f>
        <v/>
      </c>
      <c r="G145" s="194" t="str">
        <f>+IF('Cálculos '!C145="","",'Cálculos '!H145)</f>
        <v/>
      </c>
      <c r="H145" s="367" t="str">
        <f>IF('Precio unitario '!C139="","",ROUNDUP('Precio unitario '!J139,0))</f>
        <v/>
      </c>
      <c r="I145" s="367" t="str">
        <f t="shared" si="11"/>
        <v/>
      </c>
      <c r="J145" s="370" t="str">
        <f t="shared" si="12"/>
        <v/>
      </c>
      <c r="K145" s="371" t="str">
        <f t="shared" si="13"/>
        <v/>
      </c>
      <c r="L145" s="246"/>
      <c r="M145" s="223"/>
    </row>
    <row r="146" spans="2:13" hidden="1" x14ac:dyDescent="0.3">
      <c r="B146" s="198">
        <f t="shared" si="14"/>
        <v>138</v>
      </c>
      <c r="C146" s="194" t="str">
        <f>+IF('Cálculos '!C146="","",'Cálculos '!C146)</f>
        <v/>
      </c>
      <c r="D146" s="199" t="str">
        <f>+IF('Cálculos '!D146="","",'Cálculos '!D146)</f>
        <v/>
      </c>
      <c r="E146" s="206" t="str">
        <f>+IF('Cálculos '!E146="","",'Cálculos '!E146)</f>
        <v/>
      </c>
      <c r="F146" s="221" t="str">
        <f>+IF('Cálculos '!F146="","",'Cálculos '!F146)</f>
        <v/>
      </c>
      <c r="G146" s="194" t="str">
        <f>+IF('Cálculos '!C146="","",'Cálculos '!H146)</f>
        <v/>
      </c>
      <c r="H146" s="367" t="str">
        <f>IF('Precio unitario '!C140="","",ROUNDUP('Precio unitario '!J140,0))</f>
        <v/>
      </c>
      <c r="I146" s="367" t="str">
        <f t="shared" si="11"/>
        <v/>
      </c>
      <c r="J146" s="370" t="str">
        <f t="shared" si="12"/>
        <v/>
      </c>
      <c r="K146" s="371" t="str">
        <f t="shared" si="13"/>
        <v/>
      </c>
      <c r="L146" s="246"/>
      <c r="M146" s="223"/>
    </row>
    <row r="147" spans="2:13" hidden="1" x14ac:dyDescent="0.3">
      <c r="B147" s="198">
        <f t="shared" si="14"/>
        <v>139</v>
      </c>
      <c r="C147" s="194" t="str">
        <f>+IF('Cálculos '!C147="","",'Cálculos '!C147)</f>
        <v/>
      </c>
      <c r="D147" s="199" t="str">
        <f>+IF('Cálculos '!D147="","",'Cálculos '!D147)</f>
        <v/>
      </c>
      <c r="E147" s="206" t="str">
        <f>+IF('Cálculos '!E147="","",'Cálculos '!E147)</f>
        <v/>
      </c>
      <c r="F147" s="221" t="str">
        <f>+IF('Cálculos '!F147="","",'Cálculos '!F147)</f>
        <v/>
      </c>
      <c r="G147" s="194" t="str">
        <f>+IF('Cálculos '!C147="","",'Cálculos '!H147)</f>
        <v/>
      </c>
      <c r="H147" s="367" t="str">
        <f>IF('Precio unitario '!C141="","",ROUNDUP('Precio unitario '!J141,0))</f>
        <v/>
      </c>
      <c r="I147" s="367" t="str">
        <f t="shared" si="11"/>
        <v/>
      </c>
      <c r="J147" s="370" t="str">
        <f t="shared" si="12"/>
        <v/>
      </c>
      <c r="K147" s="371" t="str">
        <f t="shared" si="13"/>
        <v/>
      </c>
      <c r="L147" s="246"/>
      <c r="M147" s="223"/>
    </row>
    <row r="148" spans="2:13" hidden="1" x14ac:dyDescent="0.3">
      <c r="B148" s="198">
        <f t="shared" si="14"/>
        <v>140</v>
      </c>
      <c r="C148" s="194" t="str">
        <f>+IF('Cálculos '!C148="","",'Cálculos '!C148)</f>
        <v/>
      </c>
      <c r="D148" s="199" t="str">
        <f>+IF('Cálculos '!D148="","",'Cálculos '!D148)</f>
        <v/>
      </c>
      <c r="E148" s="206" t="str">
        <f>+IF('Cálculos '!E148="","",'Cálculos '!E148)</f>
        <v/>
      </c>
      <c r="F148" s="221" t="str">
        <f>+IF('Cálculos '!F148="","",'Cálculos '!F148)</f>
        <v/>
      </c>
      <c r="G148" s="194" t="str">
        <f>+IF('Cálculos '!C148="","",'Cálculos '!H148)</f>
        <v/>
      </c>
      <c r="H148" s="367" t="str">
        <f>IF('Precio unitario '!C142="","",ROUNDUP('Precio unitario '!J142,0))</f>
        <v/>
      </c>
      <c r="I148" s="367" t="str">
        <f t="shared" si="11"/>
        <v/>
      </c>
      <c r="J148" s="370" t="str">
        <f t="shared" si="12"/>
        <v/>
      </c>
      <c r="K148" s="371" t="str">
        <f t="shared" si="13"/>
        <v/>
      </c>
      <c r="L148" s="246"/>
      <c r="M148" s="223"/>
    </row>
    <row r="149" spans="2:13" hidden="1" x14ac:dyDescent="0.3">
      <c r="B149" s="198">
        <f t="shared" si="14"/>
        <v>141</v>
      </c>
      <c r="C149" s="194" t="str">
        <f>+IF('Cálculos '!C149="","",'Cálculos '!C149)</f>
        <v/>
      </c>
      <c r="D149" s="199" t="str">
        <f>+IF('Cálculos '!D149="","",'Cálculos '!D149)</f>
        <v/>
      </c>
      <c r="E149" s="206" t="str">
        <f>+IF('Cálculos '!E149="","",'Cálculos '!E149)</f>
        <v/>
      </c>
      <c r="F149" s="221" t="str">
        <f>+IF('Cálculos '!F149="","",'Cálculos '!F149)</f>
        <v/>
      </c>
      <c r="G149" s="194" t="str">
        <f>+IF('Cálculos '!C149="","",'Cálculos '!H149)</f>
        <v/>
      </c>
      <c r="H149" s="367" t="str">
        <f>IF('Precio unitario '!C143="","",ROUNDUP('Precio unitario '!J143,0))</f>
        <v/>
      </c>
      <c r="I149" s="367" t="str">
        <f t="shared" si="11"/>
        <v/>
      </c>
      <c r="J149" s="370" t="str">
        <f t="shared" si="12"/>
        <v/>
      </c>
      <c r="K149" s="371" t="str">
        <f t="shared" si="13"/>
        <v/>
      </c>
      <c r="L149" s="246"/>
      <c r="M149" s="223"/>
    </row>
    <row r="150" spans="2:13" hidden="1" x14ac:dyDescent="0.3">
      <c r="B150" s="198">
        <f t="shared" si="14"/>
        <v>142</v>
      </c>
      <c r="C150" s="194" t="str">
        <f>+IF('Cálculos '!C150="","",'Cálculos '!C150)</f>
        <v/>
      </c>
      <c r="D150" s="199" t="str">
        <f>+IF('Cálculos '!D150="","",'Cálculos '!D150)</f>
        <v/>
      </c>
      <c r="E150" s="206" t="str">
        <f>+IF('Cálculos '!E150="","",'Cálculos '!E150)</f>
        <v/>
      </c>
      <c r="F150" s="221" t="str">
        <f>+IF('Cálculos '!F150="","",'Cálculos '!F150)</f>
        <v/>
      </c>
      <c r="G150" s="194" t="str">
        <f>+IF('Cálculos '!C150="","",'Cálculos '!H150)</f>
        <v/>
      </c>
      <c r="H150" s="367" t="str">
        <f>IF('Precio unitario '!C144="","",ROUNDUP('Precio unitario '!J144,0))</f>
        <v/>
      </c>
      <c r="I150" s="367" t="str">
        <f t="shared" si="11"/>
        <v/>
      </c>
      <c r="J150" s="370" t="str">
        <f t="shared" si="12"/>
        <v/>
      </c>
      <c r="K150" s="371" t="str">
        <f t="shared" si="13"/>
        <v/>
      </c>
      <c r="L150" s="246"/>
      <c r="M150" s="223"/>
    </row>
    <row r="151" spans="2:13" hidden="1" x14ac:dyDescent="0.3">
      <c r="B151" s="198">
        <f t="shared" si="14"/>
        <v>143</v>
      </c>
      <c r="C151" s="194" t="str">
        <f>+IF('Cálculos '!C151="","",'Cálculos '!C151)</f>
        <v/>
      </c>
      <c r="D151" s="199" t="str">
        <f>+IF('Cálculos '!D151="","",'Cálculos '!D151)</f>
        <v/>
      </c>
      <c r="E151" s="206" t="str">
        <f>+IF('Cálculos '!E151="","",'Cálculos '!E151)</f>
        <v/>
      </c>
      <c r="F151" s="221" t="str">
        <f>+IF('Cálculos '!F151="","",'Cálculos '!F151)</f>
        <v/>
      </c>
      <c r="G151" s="194" t="str">
        <f>+IF('Cálculos '!C151="","",'Cálculos '!H151)</f>
        <v/>
      </c>
      <c r="H151" s="367" t="str">
        <f>IF('Precio unitario '!C145="","",ROUNDUP('Precio unitario '!J145,0))</f>
        <v/>
      </c>
      <c r="I151" s="367" t="str">
        <f t="shared" si="11"/>
        <v/>
      </c>
      <c r="J151" s="370" t="str">
        <f t="shared" si="12"/>
        <v/>
      </c>
      <c r="K151" s="371" t="str">
        <f t="shared" si="13"/>
        <v/>
      </c>
      <c r="L151" s="246"/>
      <c r="M151" s="223"/>
    </row>
    <row r="152" spans="2:13" hidden="1" x14ac:dyDescent="0.3">
      <c r="B152" s="198">
        <f t="shared" si="14"/>
        <v>144</v>
      </c>
      <c r="C152" s="194" t="str">
        <f>+IF('Cálculos '!C152="","",'Cálculos '!C152)</f>
        <v/>
      </c>
      <c r="D152" s="199" t="str">
        <f>+IF('Cálculos '!D152="","",'Cálculos '!D152)</f>
        <v/>
      </c>
      <c r="E152" s="206" t="str">
        <f>+IF('Cálculos '!E152="","",'Cálculos '!E152)</f>
        <v/>
      </c>
      <c r="F152" s="221" t="str">
        <f>+IF('Cálculos '!F152="","",'Cálculos '!F152)</f>
        <v/>
      </c>
      <c r="G152" s="194" t="str">
        <f>+IF('Cálculos '!C152="","",'Cálculos '!H152)</f>
        <v/>
      </c>
      <c r="H152" s="367" t="str">
        <f>IF('Precio unitario '!C146="","",ROUNDUP('Precio unitario '!J146,0))</f>
        <v/>
      </c>
      <c r="I152" s="367" t="str">
        <f t="shared" si="11"/>
        <v/>
      </c>
      <c r="J152" s="370" t="str">
        <f t="shared" si="12"/>
        <v/>
      </c>
      <c r="K152" s="371" t="str">
        <f t="shared" si="13"/>
        <v/>
      </c>
      <c r="L152" s="246"/>
      <c r="M152" s="223"/>
    </row>
    <row r="153" spans="2:13" hidden="1" x14ac:dyDescent="0.3">
      <c r="B153" s="198">
        <f t="shared" si="14"/>
        <v>145</v>
      </c>
      <c r="C153" s="194" t="str">
        <f>+IF('Cálculos '!C153="","",'Cálculos '!C153)</f>
        <v/>
      </c>
      <c r="D153" s="199" t="str">
        <f>+IF('Cálculos '!D153="","",'Cálculos '!D153)</f>
        <v/>
      </c>
      <c r="E153" s="206" t="str">
        <f>+IF('Cálculos '!E153="","",'Cálculos '!E153)</f>
        <v/>
      </c>
      <c r="F153" s="221" t="str">
        <f>+IF('Cálculos '!F153="","",'Cálculos '!F153)</f>
        <v/>
      </c>
      <c r="G153" s="194" t="str">
        <f>+IF('Cálculos '!C153="","",'Cálculos '!H153)</f>
        <v/>
      </c>
      <c r="H153" s="367" t="str">
        <f>IF('Precio unitario '!C147="","",ROUNDUP('Precio unitario '!J147,0))</f>
        <v/>
      </c>
      <c r="I153" s="367" t="str">
        <f t="shared" si="11"/>
        <v/>
      </c>
      <c r="J153" s="370" t="str">
        <f t="shared" si="12"/>
        <v/>
      </c>
      <c r="K153" s="371" t="str">
        <f t="shared" si="13"/>
        <v/>
      </c>
      <c r="L153" s="246"/>
      <c r="M153" s="223"/>
    </row>
    <row r="154" spans="2:13" hidden="1" x14ac:dyDescent="0.3">
      <c r="B154" s="198">
        <f t="shared" si="14"/>
        <v>146</v>
      </c>
      <c r="C154" s="194" t="str">
        <f>+IF('Cálculos '!C154="","",'Cálculos '!C154)</f>
        <v/>
      </c>
      <c r="D154" s="199" t="str">
        <f>+IF('Cálculos '!D154="","",'Cálculos '!D154)</f>
        <v/>
      </c>
      <c r="E154" s="206" t="str">
        <f>+IF('Cálculos '!E154="","",'Cálculos '!E154)</f>
        <v/>
      </c>
      <c r="F154" s="221" t="str">
        <f>+IF('Cálculos '!F154="","",'Cálculos '!F154)</f>
        <v/>
      </c>
      <c r="G154" s="194" t="str">
        <f>+IF('Cálculos '!C154="","",'Cálculos '!H154)</f>
        <v/>
      </c>
      <c r="H154" s="367" t="str">
        <f>IF('Precio unitario '!C148="","",ROUNDUP('Precio unitario '!J148,0))</f>
        <v/>
      </c>
      <c r="I154" s="367" t="str">
        <f t="shared" si="11"/>
        <v/>
      </c>
      <c r="J154" s="370" t="str">
        <f t="shared" si="12"/>
        <v/>
      </c>
      <c r="K154" s="371" t="str">
        <f t="shared" si="13"/>
        <v/>
      </c>
      <c r="L154" s="246"/>
      <c r="M154" s="223"/>
    </row>
    <row r="155" spans="2:13" hidden="1" x14ac:dyDescent="0.3">
      <c r="B155" s="198">
        <f t="shared" si="14"/>
        <v>147</v>
      </c>
      <c r="C155" s="194" t="str">
        <f>+IF('Cálculos '!C155="","",'Cálculos '!C155)</f>
        <v/>
      </c>
      <c r="D155" s="199" t="str">
        <f>+IF('Cálculos '!D155="","",'Cálculos '!D155)</f>
        <v/>
      </c>
      <c r="E155" s="206" t="str">
        <f>+IF('Cálculos '!E155="","",'Cálculos '!E155)</f>
        <v/>
      </c>
      <c r="F155" s="221" t="str">
        <f>+IF('Cálculos '!F155="","",'Cálculos '!F155)</f>
        <v/>
      </c>
      <c r="G155" s="194" t="str">
        <f>+IF('Cálculos '!C155="","",'Cálculos '!H155)</f>
        <v/>
      </c>
      <c r="H155" s="367" t="str">
        <f>IF('Precio unitario '!C149="","",ROUNDUP('Precio unitario '!J149,0))</f>
        <v/>
      </c>
      <c r="I155" s="367" t="str">
        <f t="shared" si="11"/>
        <v/>
      </c>
      <c r="J155" s="370" t="str">
        <f t="shared" si="12"/>
        <v/>
      </c>
      <c r="K155" s="371" t="str">
        <f t="shared" si="13"/>
        <v/>
      </c>
      <c r="L155" s="246"/>
      <c r="M155" s="223"/>
    </row>
    <row r="156" spans="2:13" hidden="1" x14ac:dyDescent="0.3">
      <c r="B156" s="198">
        <f t="shared" si="14"/>
        <v>148</v>
      </c>
      <c r="C156" s="194" t="str">
        <f>+IF('Cálculos '!C156="","",'Cálculos '!C156)</f>
        <v/>
      </c>
      <c r="D156" s="199" t="str">
        <f>+IF('Cálculos '!D156="","",'Cálculos '!D156)</f>
        <v/>
      </c>
      <c r="E156" s="206" t="str">
        <f>+IF('Cálculos '!E156="","",'Cálculos '!E156)</f>
        <v/>
      </c>
      <c r="F156" s="221" t="str">
        <f>+IF('Cálculos '!F156="","",'Cálculos '!F156)</f>
        <v/>
      </c>
      <c r="G156" s="194" t="str">
        <f>+IF('Cálculos '!C156="","",'Cálculos '!H156)</f>
        <v/>
      </c>
      <c r="H156" s="367" t="str">
        <f>IF('Precio unitario '!C150="","",ROUNDUP('Precio unitario '!J150,0))</f>
        <v/>
      </c>
      <c r="I156" s="367" t="str">
        <f t="shared" si="11"/>
        <v/>
      </c>
      <c r="J156" s="370" t="str">
        <f t="shared" si="12"/>
        <v/>
      </c>
      <c r="K156" s="371" t="str">
        <f t="shared" si="13"/>
        <v/>
      </c>
      <c r="L156" s="246"/>
      <c r="M156" s="223"/>
    </row>
    <row r="157" spans="2:13" hidden="1" x14ac:dyDescent="0.3">
      <c r="B157" s="198">
        <f t="shared" si="14"/>
        <v>149</v>
      </c>
      <c r="C157" s="194" t="str">
        <f>+IF('Cálculos '!C157="","",'Cálculos '!C157)</f>
        <v/>
      </c>
      <c r="D157" s="199" t="str">
        <f>+IF('Cálculos '!D157="","",'Cálculos '!D157)</f>
        <v/>
      </c>
      <c r="E157" s="206" t="str">
        <f>+IF('Cálculos '!E157="","",'Cálculos '!E157)</f>
        <v/>
      </c>
      <c r="F157" s="221" t="str">
        <f>+IF('Cálculos '!F157="","",'Cálculos '!F157)</f>
        <v/>
      </c>
      <c r="G157" s="194" t="str">
        <f>+IF('Cálculos '!C157="","",'Cálculos '!H157)</f>
        <v/>
      </c>
      <c r="H157" s="367" t="str">
        <f>IF('Precio unitario '!C151="","",ROUNDUP('Precio unitario '!J151,0))</f>
        <v/>
      </c>
      <c r="I157" s="367" t="str">
        <f t="shared" si="11"/>
        <v/>
      </c>
      <c r="J157" s="370" t="str">
        <f t="shared" si="12"/>
        <v/>
      </c>
      <c r="K157" s="371" t="str">
        <f t="shared" si="13"/>
        <v/>
      </c>
      <c r="L157" s="246"/>
      <c r="M157" s="223"/>
    </row>
    <row r="158" spans="2:13" hidden="1" x14ac:dyDescent="0.3">
      <c r="B158" s="198">
        <f t="shared" si="14"/>
        <v>150</v>
      </c>
      <c r="C158" s="194" t="str">
        <f>+IF('Cálculos '!C158="","",'Cálculos '!C158)</f>
        <v/>
      </c>
      <c r="D158" s="199" t="str">
        <f>+IF('Cálculos '!D158="","",'Cálculos '!D158)</f>
        <v/>
      </c>
      <c r="E158" s="206" t="str">
        <f>+IF('Cálculos '!E158="","",'Cálculos '!E158)</f>
        <v/>
      </c>
      <c r="F158" s="221" t="str">
        <f>+IF('Cálculos '!F158="","",'Cálculos '!F158)</f>
        <v/>
      </c>
      <c r="G158" s="194" t="str">
        <f>+IF('Cálculos '!C158="","",'Cálculos '!H158)</f>
        <v/>
      </c>
      <c r="H158" s="367" t="str">
        <f>IF('Precio unitario '!C152="","",ROUNDUP('Precio unitario '!J152,0))</f>
        <v/>
      </c>
      <c r="I158" s="367" t="str">
        <f t="shared" si="11"/>
        <v/>
      </c>
      <c r="J158" s="370" t="str">
        <f t="shared" si="12"/>
        <v/>
      </c>
      <c r="K158" s="371" t="str">
        <f t="shared" si="13"/>
        <v/>
      </c>
      <c r="L158" s="246"/>
      <c r="M158" s="223"/>
    </row>
    <row r="159" spans="2:13" hidden="1" x14ac:dyDescent="0.3">
      <c r="B159" s="198">
        <f t="shared" si="14"/>
        <v>151</v>
      </c>
      <c r="C159" s="194" t="str">
        <f>+IF('Cálculos '!C159="","",'Cálculos '!C159)</f>
        <v/>
      </c>
      <c r="D159" s="199" t="str">
        <f>+IF('Cálculos '!D159="","",'Cálculos '!D159)</f>
        <v/>
      </c>
      <c r="E159" s="206" t="str">
        <f>+IF('Cálculos '!E159="","",'Cálculos '!E159)</f>
        <v/>
      </c>
      <c r="F159" s="221" t="str">
        <f>+IF('Cálculos '!F159="","",'Cálculos '!F159)</f>
        <v/>
      </c>
      <c r="G159" s="194" t="str">
        <f>+IF('Cálculos '!C159="","",'Cálculos '!H159)</f>
        <v/>
      </c>
      <c r="H159" s="367" t="str">
        <f>IF('Precio unitario '!C153="","",ROUNDUP('Precio unitario '!J153,0))</f>
        <v/>
      </c>
      <c r="I159" s="367" t="str">
        <f t="shared" si="11"/>
        <v/>
      </c>
      <c r="J159" s="370" t="str">
        <f t="shared" si="12"/>
        <v/>
      </c>
      <c r="K159" s="371" t="str">
        <f t="shared" si="13"/>
        <v/>
      </c>
      <c r="L159" s="246"/>
      <c r="M159" s="223"/>
    </row>
    <row r="160" spans="2:13" hidden="1" x14ac:dyDescent="0.3">
      <c r="B160" s="198">
        <f t="shared" si="14"/>
        <v>152</v>
      </c>
      <c r="C160" s="194" t="str">
        <f>+IF('Cálculos '!C160="","",'Cálculos '!C160)</f>
        <v/>
      </c>
      <c r="D160" s="199" t="str">
        <f>+IF('Cálculos '!D160="","",'Cálculos '!D160)</f>
        <v/>
      </c>
      <c r="E160" s="206" t="str">
        <f>+IF('Cálculos '!E160="","",'Cálculos '!E160)</f>
        <v/>
      </c>
      <c r="F160" s="221" t="str">
        <f>+IF('Cálculos '!F160="","",'Cálculos '!F160)</f>
        <v/>
      </c>
      <c r="G160" s="194" t="str">
        <f>+IF('Cálculos '!C160="","",'Cálculos '!H160)</f>
        <v/>
      </c>
      <c r="H160" s="367" t="str">
        <f>IF('Precio unitario '!C154="","",ROUNDUP('Precio unitario '!J154,0))</f>
        <v/>
      </c>
      <c r="I160" s="367" t="str">
        <f t="shared" si="11"/>
        <v/>
      </c>
      <c r="J160" s="370" t="str">
        <f t="shared" si="12"/>
        <v/>
      </c>
      <c r="K160" s="371" t="str">
        <f t="shared" si="13"/>
        <v/>
      </c>
      <c r="L160" s="246"/>
      <c r="M160" s="223"/>
    </row>
    <row r="161" spans="2:13" hidden="1" x14ac:dyDescent="0.3">
      <c r="B161" s="198">
        <f t="shared" si="14"/>
        <v>153</v>
      </c>
      <c r="C161" s="194" t="str">
        <f>+IF('Cálculos '!C161="","",'Cálculos '!C161)</f>
        <v/>
      </c>
      <c r="D161" s="199" t="str">
        <f>+IF('Cálculos '!D161="","",'Cálculos '!D161)</f>
        <v/>
      </c>
      <c r="E161" s="206" t="str">
        <f>+IF('Cálculos '!E161="","",'Cálculos '!E161)</f>
        <v/>
      </c>
      <c r="F161" s="221" t="str">
        <f>+IF('Cálculos '!F161="","",'Cálculos '!F161)</f>
        <v/>
      </c>
      <c r="G161" s="194" t="str">
        <f>+IF('Cálculos '!C161="","",'Cálculos '!H161)</f>
        <v/>
      </c>
      <c r="H161" s="367" t="str">
        <f>IF('Precio unitario '!C155="","",ROUNDUP('Precio unitario '!J155,0))</f>
        <v/>
      </c>
      <c r="I161" s="367" t="str">
        <f t="shared" si="11"/>
        <v/>
      </c>
      <c r="J161" s="370" t="str">
        <f t="shared" si="12"/>
        <v/>
      </c>
      <c r="K161" s="371" t="str">
        <f t="shared" si="13"/>
        <v/>
      </c>
      <c r="L161" s="246"/>
      <c r="M161" s="223"/>
    </row>
    <row r="162" spans="2:13" hidden="1" x14ac:dyDescent="0.3">
      <c r="B162" s="198">
        <f t="shared" si="14"/>
        <v>154</v>
      </c>
      <c r="C162" s="194" t="str">
        <f>+IF('Cálculos '!C162="","",'Cálculos '!C162)</f>
        <v/>
      </c>
      <c r="D162" s="199" t="str">
        <f>+IF('Cálculos '!D162="","",'Cálculos '!D162)</f>
        <v/>
      </c>
      <c r="E162" s="206" t="str">
        <f>+IF('Cálculos '!E162="","",'Cálculos '!E162)</f>
        <v/>
      </c>
      <c r="F162" s="221" t="str">
        <f>+IF('Cálculos '!F162="","",'Cálculos '!F162)</f>
        <v/>
      </c>
      <c r="G162" s="194" t="str">
        <f>+IF('Cálculos '!C162="","",'Cálculos '!H162)</f>
        <v/>
      </c>
      <c r="H162" s="367" t="str">
        <f>IF('Precio unitario '!C156="","",ROUNDUP('Precio unitario '!J156,0))</f>
        <v/>
      </c>
      <c r="I162" s="367" t="str">
        <f t="shared" si="11"/>
        <v/>
      </c>
      <c r="J162" s="370" t="str">
        <f t="shared" si="12"/>
        <v/>
      </c>
      <c r="K162" s="371" t="str">
        <f t="shared" si="13"/>
        <v/>
      </c>
      <c r="L162" s="246"/>
      <c r="M162" s="223"/>
    </row>
    <row r="163" spans="2:13" hidden="1" x14ac:dyDescent="0.3">
      <c r="B163" s="198">
        <f t="shared" si="14"/>
        <v>155</v>
      </c>
      <c r="C163" s="194" t="str">
        <f>+IF('Cálculos '!C163="","",'Cálculos '!C163)</f>
        <v/>
      </c>
      <c r="D163" s="199" t="str">
        <f>+IF('Cálculos '!D163="","",'Cálculos '!D163)</f>
        <v/>
      </c>
      <c r="E163" s="206" t="str">
        <f>+IF('Cálculos '!E163="","",'Cálculos '!E163)</f>
        <v/>
      </c>
      <c r="F163" s="221" t="str">
        <f>+IF('Cálculos '!F163="","",'Cálculos '!F163)</f>
        <v/>
      </c>
      <c r="G163" s="194" t="str">
        <f>+IF('Cálculos '!C163="","",'Cálculos '!H163)</f>
        <v/>
      </c>
      <c r="H163" s="367" t="str">
        <f>IF('Precio unitario '!C157="","",ROUNDUP('Precio unitario '!J157,0))</f>
        <v/>
      </c>
      <c r="I163" s="367" t="str">
        <f t="shared" si="11"/>
        <v/>
      </c>
      <c r="J163" s="370" t="str">
        <f t="shared" si="12"/>
        <v/>
      </c>
      <c r="K163" s="371" t="str">
        <f t="shared" si="13"/>
        <v/>
      </c>
      <c r="L163" s="246"/>
      <c r="M163" s="223"/>
    </row>
    <row r="164" spans="2:13" hidden="1" x14ac:dyDescent="0.3">
      <c r="B164" s="198">
        <f t="shared" si="14"/>
        <v>156</v>
      </c>
      <c r="C164" s="194" t="str">
        <f>+IF('Cálculos '!C164="","",'Cálculos '!C164)</f>
        <v/>
      </c>
      <c r="D164" s="199" t="str">
        <f>+IF('Cálculos '!D164="","",'Cálculos '!D164)</f>
        <v/>
      </c>
      <c r="E164" s="206" t="str">
        <f>+IF('Cálculos '!E164="","",'Cálculos '!E164)</f>
        <v/>
      </c>
      <c r="F164" s="221" t="str">
        <f>+IF('Cálculos '!F164="","",'Cálculos '!F164)</f>
        <v/>
      </c>
      <c r="G164" s="194" t="str">
        <f>+IF('Cálculos '!C164="","",'Cálculos '!H164)</f>
        <v/>
      </c>
      <c r="H164" s="367" t="str">
        <f>IF('Precio unitario '!C158="","",ROUNDUP('Precio unitario '!J158,0))</f>
        <v/>
      </c>
      <c r="I164" s="367" t="str">
        <f t="shared" si="11"/>
        <v/>
      </c>
      <c r="J164" s="370" t="str">
        <f t="shared" si="12"/>
        <v/>
      </c>
      <c r="K164" s="371" t="str">
        <f t="shared" si="13"/>
        <v/>
      </c>
      <c r="L164" s="246"/>
      <c r="M164" s="223"/>
    </row>
    <row r="165" spans="2:13" hidden="1" x14ac:dyDescent="0.3">
      <c r="B165" s="198">
        <f t="shared" si="14"/>
        <v>157</v>
      </c>
      <c r="C165" s="194" t="str">
        <f>+IF('Cálculos '!C165="","",'Cálculos '!C165)</f>
        <v/>
      </c>
      <c r="D165" s="199" t="str">
        <f>+IF('Cálculos '!D165="","",'Cálculos '!D165)</f>
        <v/>
      </c>
      <c r="E165" s="206" t="str">
        <f>+IF('Cálculos '!E165="","",'Cálculos '!E165)</f>
        <v/>
      </c>
      <c r="F165" s="221" t="str">
        <f>+IF('Cálculos '!F165="","",'Cálculos '!F165)</f>
        <v/>
      </c>
      <c r="G165" s="194" t="str">
        <f>+IF('Cálculos '!C165="","",'Cálculos '!H165)</f>
        <v/>
      </c>
      <c r="H165" s="367" t="str">
        <f>IF('Precio unitario '!C159="","",ROUNDUP('Precio unitario '!J159,0))</f>
        <v/>
      </c>
      <c r="I165" s="367" t="str">
        <f t="shared" si="11"/>
        <v/>
      </c>
      <c r="J165" s="370" t="str">
        <f t="shared" si="12"/>
        <v/>
      </c>
      <c r="K165" s="371" t="str">
        <f t="shared" si="13"/>
        <v/>
      </c>
      <c r="L165" s="246"/>
      <c r="M165" s="223"/>
    </row>
    <row r="166" spans="2:13" hidden="1" x14ac:dyDescent="0.3">
      <c r="B166" s="198">
        <f t="shared" si="14"/>
        <v>158</v>
      </c>
      <c r="C166" s="194" t="str">
        <f>+IF('Cálculos '!C166="","",'Cálculos '!C166)</f>
        <v/>
      </c>
      <c r="D166" s="199" t="str">
        <f>+IF('Cálculos '!D166="","",'Cálculos '!D166)</f>
        <v/>
      </c>
      <c r="E166" s="206" t="str">
        <f>+IF('Cálculos '!E166="","",'Cálculos '!E166)</f>
        <v/>
      </c>
      <c r="F166" s="221" t="str">
        <f>+IF('Cálculos '!F166="","",'Cálculos '!F166)</f>
        <v/>
      </c>
      <c r="G166" s="194" t="str">
        <f>+IF('Cálculos '!C166="","",'Cálculos '!H166)</f>
        <v/>
      </c>
      <c r="H166" s="367" t="str">
        <f>IF('Precio unitario '!C160="","",ROUNDUP('Precio unitario '!J160,0))</f>
        <v/>
      </c>
      <c r="I166" s="367" t="str">
        <f t="shared" si="11"/>
        <v/>
      </c>
      <c r="J166" s="370" t="str">
        <f t="shared" si="12"/>
        <v/>
      </c>
      <c r="K166" s="371" t="str">
        <f t="shared" si="13"/>
        <v/>
      </c>
      <c r="L166" s="246"/>
      <c r="M166" s="223"/>
    </row>
    <row r="167" spans="2:13" hidden="1" x14ac:dyDescent="0.3">
      <c r="B167" s="198">
        <f t="shared" si="14"/>
        <v>159</v>
      </c>
      <c r="C167" s="194" t="str">
        <f>+IF('Cálculos '!C167="","",'Cálculos '!C167)</f>
        <v/>
      </c>
      <c r="D167" s="199" t="str">
        <f>+IF('Cálculos '!D167="","",'Cálculos '!D167)</f>
        <v/>
      </c>
      <c r="E167" s="206" t="str">
        <f>+IF('Cálculos '!E167="","",'Cálculos '!E167)</f>
        <v/>
      </c>
      <c r="F167" s="221" t="str">
        <f>+IF('Cálculos '!F167="","",'Cálculos '!F167)</f>
        <v/>
      </c>
      <c r="G167" s="194" t="str">
        <f>+IF('Cálculos '!C167="","",'Cálculos '!H167)</f>
        <v/>
      </c>
      <c r="H167" s="367" t="str">
        <f>IF('Precio unitario '!C161="","",ROUNDUP('Precio unitario '!J161,0))</f>
        <v/>
      </c>
      <c r="I167" s="367" t="str">
        <f t="shared" si="11"/>
        <v/>
      </c>
      <c r="J167" s="370" t="str">
        <f t="shared" si="12"/>
        <v/>
      </c>
      <c r="K167" s="371" t="str">
        <f t="shared" si="13"/>
        <v/>
      </c>
      <c r="L167" s="246"/>
      <c r="M167" s="223"/>
    </row>
    <row r="168" spans="2:13" hidden="1" x14ac:dyDescent="0.3">
      <c r="B168" s="198">
        <f t="shared" si="14"/>
        <v>160</v>
      </c>
      <c r="C168" s="194" t="str">
        <f>+IF('Cálculos '!C168="","",'Cálculos '!C168)</f>
        <v/>
      </c>
      <c r="D168" s="199" t="str">
        <f>+IF('Cálculos '!D168="","",'Cálculos '!D168)</f>
        <v/>
      </c>
      <c r="E168" s="206" t="str">
        <f>+IF('Cálculos '!E168="","",'Cálculos '!E168)</f>
        <v/>
      </c>
      <c r="F168" s="221" t="str">
        <f>+IF('Cálculos '!F168="","",'Cálculos '!F168)</f>
        <v/>
      </c>
      <c r="G168" s="194" t="str">
        <f>+IF('Cálculos '!C168="","",'Cálculos '!H168)</f>
        <v/>
      </c>
      <c r="H168" s="367" t="str">
        <f>IF('Precio unitario '!C162="","",ROUNDUP('Precio unitario '!J162,0))</f>
        <v/>
      </c>
      <c r="I168" s="367" t="str">
        <f t="shared" si="11"/>
        <v/>
      </c>
      <c r="J168" s="370" t="str">
        <f t="shared" si="12"/>
        <v/>
      </c>
      <c r="K168" s="371" t="str">
        <f t="shared" si="13"/>
        <v/>
      </c>
      <c r="L168" s="246"/>
      <c r="M168" s="223"/>
    </row>
    <row r="169" spans="2:13" hidden="1" x14ac:dyDescent="0.3">
      <c r="B169" s="198">
        <f t="shared" si="14"/>
        <v>161</v>
      </c>
      <c r="C169" s="194" t="str">
        <f>+IF('Cálculos '!C169="","",'Cálculos '!C169)</f>
        <v/>
      </c>
      <c r="D169" s="199" t="str">
        <f>+IF('Cálculos '!D169="","",'Cálculos '!D169)</f>
        <v/>
      </c>
      <c r="E169" s="206" t="str">
        <f>+IF('Cálculos '!E169="","",'Cálculos '!E169)</f>
        <v/>
      </c>
      <c r="F169" s="221" t="str">
        <f>+IF('Cálculos '!F169="","",'Cálculos '!F169)</f>
        <v/>
      </c>
      <c r="G169" s="194" t="str">
        <f>+IF('Cálculos '!C169="","",'Cálculos '!H169)</f>
        <v/>
      </c>
      <c r="H169" s="367" t="str">
        <f>IF('Precio unitario '!C163="","",ROUNDUP('Precio unitario '!J163,0))</f>
        <v/>
      </c>
      <c r="I169" s="367" t="str">
        <f t="shared" si="11"/>
        <v/>
      </c>
      <c r="J169" s="370" t="str">
        <f t="shared" si="12"/>
        <v/>
      </c>
      <c r="K169" s="371" t="str">
        <f t="shared" si="13"/>
        <v/>
      </c>
      <c r="L169" s="246"/>
      <c r="M169" s="223"/>
    </row>
    <row r="170" spans="2:13" hidden="1" x14ac:dyDescent="0.3">
      <c r="B170" s="198">
        <f t="shared" si="14"/>
        <v>162</v>
      </c>
      <c r="C170" s="194" t="str">
        <f>+IF('Cálculos '!C170="","",'Cálculos '!C170)</f>
        <v/>
      </c>
      <c r="D170" s="199" t="str">
        <f>+IF('Cálculos '!D170="","",'Cálculos '!D170)</f>
        <v/>
      </c>
      <c r="E170" s="206" t="str">
        <f>+IF('Cálculos '!E170="","",'Cálculos '!E170)</f>
        <v/>
      </c>
      <c r="F170" s="221" t="str">
        <f>+IF('Cálculos '!F170="","",'Cálculos '!F170)</f>
        <v/>
      </c>
      <c r="G170" s="194" t="str">
        <f>+IF('Cálculos '!C170="","",'Cálculos '!H170)</f>
        <v/>
      </c>
      <c r="H170" s="367" t="str">
        <f>IF('Precio unitario '!C164="","",ROUNDUP('Precio unitario '!J164,0))</f>
        <v/>
      </c>
      <c r="I170" s="367" t="str">
        <f t="shared" si="11"/>
        <v/>
      </c>
      <c r="J170" s="370" t="str">
        <f t="shared" si="12"/>
        <v/>
      </c>
      <c r="K170" s="371" t="str">
        <f t="shared" si="13"/>
        <v/>
      </c>
      <c r="L170" s="246"/>
      <c r="M170" s="223"/>
    </row>
    <row r="171" spans="2:13" hidden="1" x14ac:dyDescent="0.3">
      <c r="B171" s="198">
        <f t="shared" si="14"/>
        <v>163</v>
      </c>
      <c r="C171" s="194" t="str">
        <f>+IF('Cálculos '!C171="","",'Cálculos '!C171)</f>
        <v/>
      </c>
      <c r="D171" s="199" t="str">
        <f>+IF('Cálculos '!D171="","",'Cálculos '!D171)</f>
        <v/>
      </c>
      <c r="E171" s="206" t="str">
        <f>+IF('Cálculos '!E171="","",'Cálculos '!E171)</f>
        <v/>
      </c>
      <c r="F171" s="221" t="str">
        <f>+IF('Cálculos '!F171="","",'Cálculos '!F171)</f>
        <v/>
      </c>
      <c r="G171" s="194" t="str">
        <f>+IF('Cálculos '!C171="","",'Cálculos '!H171)</f>
        <v/>
      </c>
      <c r="H171" s="367" t="str">
        <f>IF('Precio unitario '!C165="","",ROUNDUP('Precio unitario '!J165,0))</f>
        <v/>
      </c>
      <c r="I171" s="367" t="str">
        <f t="shared" si="11"/>
        <v/>
      </c>
      <c r="J171" s="370" t="str">
        <f t="shared" si="12"/>
        <v/>
      </c>
      <c r="K171" s="371" t="str">
        <f t="shared" si="13"/>
        <v/>
      </c>
      <c r="L171" s="246"/>
      <c r="M171" s="223"/>
    </row>
    <row r="172" spans="2:13" hidden="1" x14ac:dyDescent="0.3">
      <c r="B172" s="198">
        <f t="shared" si="14"/>
        <v>164</v>
      </c>
      <c r="C172" s="194" t="str">
        <f>+IF('Cálculos '!C172="","",'Cálculos '!C172)</f>
        <v/>
      </c>
      <c r="D172" s="199" t="str">
        <f>+IF('Cálculos '!D172="","",'Cálculos '!D172)</f>
        <v/>
      </c>
      <c r="E172" s="206" t="str">
        <f>+IF('Cálculos '!E172="","",'Cálculos '!E172)</f>
        <v/>
      </c>
      <c r="F172" s="221" t="str">
        <f>+IF('Cálculos '!F172="","",'Cálculos '!F172)</f>
        <v/>
      </c>
      <c r="G172" s="194" t="str">
        <f>+IF('Cálculos '!C172="","",'Cálculos '!H172)</f>
        <v/>
      </c>
      <c r="H172" s="367" t="str">
        <f>IF('Precio unitario '!C166="","",ROUNDUP('Precio unitario '!J166,0))</f>
        <v/>
      </c>
      <c r="I172" s="367" t="str">
        <f t="shared" si="11"/>
        <v/>
      </c>
      <c r="J172" s="370" t="str">
        <f t="shared" si="12"/>
        <v/>
      </c>
      <c r="K172" s="371" t="str">
        <f t="shared" si="13"/>
        <v/>
      </c>
      <c r="L172" s="246"/>
      <c r="M172" s="223"/>
    </row>
    <row r="173" spans="2:13" hidden="1" x14ac:dyDescent="0.3">
      <c r="B173" s="198">
        <f t="shared" si="14"/>
        <v>165</v>
      </c>
      <c r="C173" s="194" t="str">
        <f>+IF('Cálculos '!C173="","",'Cálculos '!C173)</f>
        <v/>
      </c>
      <c r="D173" s="199" t="str">
        <f>+IF('Cálculos '!D173="","",'Cálculos '!D173)</f>
        <v/>
      </c>
      <c r="E173" s="206" t="str">
        <f>+IF('Cálculos '!E173="","",'Cálculos '!E173)</f>
        <v/>
      </c>
      <c r="F173" s="221" t="str">
        <f>+IF('Cálculos '!F173="","",'Cálculos '!F173)</f>
        <v/>
      </c>
      <c r="G173" s="194" t="str">
        <f>+IF('Cálculos '!C173="","",'Cálculos '!H173)</f>
        <v/>
      </c>
      <c r="H173" s="367" t="str">
        <f>IF('Precio unitario '!C167="","",ROUNDUP('Precio unitario '!J167,0))</f>
        <v/>
      </c>
      <c r="I173" s="367" t="str">
        <f t="shared" si="11"/>
        <v/>
      </c>
      <c r="J173" s="370" t="str">
        <f t="shared" si="12"/>
        <v/>
      </c>
      <c r="K173" s="371" t="str">
        <f t="shared" si="13"/>
        <v/>
      </c>
      <c r="L173" s="246"/>
      <c r="M173" s="223"/>
    </row>
    <row r="174" spans="2:13" hidden="1" x14ac:dyDescent="0.3">
      <c r="B174" s="198">
        <f t="shared" si="14"/>
        <v>166</v>
      </c>
      <c r="C174" s="194" t="str">
        <f>+IF('Cálculos '!C174="","",'Cálculos '!C174)</f>
        <v/>
      </c>
      <c r="D174" s="199" t="str">
        <f>+IF('Cálculos '!D174="","",'Cálculos '!D174)</f>
        <v/>
      </c>
      <c r="E174" s="206" t="str">
        <f>+IF('Cálculos '!E174="","",'Cálculos '!E174)</f>
        <v/>
      </c>
      <c r="F174" s="221" t="str">
        <f>+IF('Cálculos '!F174="","",'Cálculos '!F174)</f>
        <v/>
      </c>
      <c r="G174" s="194" t="str">
        <f>+IF('Cálculos '!C174="","",'Cálculos '!H174)</f>
        <v/>
      </c>
      <c r="H174" s="367" t="str">
        <f>IF('Precio unitario '!C168="","",ROUNDUP('Precio unitario '!J168,0))</f>
        <v/>
      </c>
      <c r="I174" s="367" t="str">
        <f t="shared" si="11"/>
        <v/>
      </c>
      <c r="J174" s="370" t="str">
        <f t="shared" si="12"/>
        <v/>
      </c>
      <c r="K174" s="371" t="str">
        <f t="shared" si="13"/>
        <v/>
      </c>
      <c r="L174" s="246"/>
      <c r="M174" s="223"/>
    </row>
    <row r="175" spans="2:13" hidden="1" x14ac:dyDescent="0.3">
      <c r="B175" s="198">
        <f t="shared" si="14"/>
        <v>167</v>
      </c>
      <c r="C175" s="194" t="str">
        <f>+IF('Cálculos '!C175="","",'Cálculos '!C175)</f>
        <v/>
      </c>
      <c r="D175" s="199" t="str">
        <f>+IF('Cálculos '!D175="","",'Cálculos '!D175)</f>
        <v/>
      </c>
      <c r="E175" s="206" t="str">
        <f>+IF('Cálculos '!E175="","",'Cálculos '!E175)</f>
        <v/>
      </c>
      <c r="F175" s="221" t="str">
        <f>+IF('Cálculos '!F175="","",'Cálculos '!F175)</f>
        <v/>
      </c>
      <c r="G175" s="194" t="str">
        <f>+IF('Cálculos '!C175="","",'Cálculos '!H175)</f>
        <v/>
      </c>
      <c r="H175" s="367" t="str">
        <f>IF('Precio unitario '!C169="","",ROUNDUP('Precio unitario '!J169,0))</f>
        <v/>
      </c>
      <c r="I175" s="367" t="str">
        <f t="shared" si="11"/>
        <v/>
      </c>
      <c r="J175" s="370" t="str">
        <f t="shared" si="12"/>
        <v/>
      </c>
      <c r="K175" s="371" t="str">
        <f t="shared" si="13"/>
        <v/>
      </c>
      <c r="L175" s="246"/>
      <c r="M175" s="223"/>
    </row>
    <row r="176" spans="2:13" hidden="1" x14ac:dyDescent="0.3">
      <c r="B176" s="198">
        <f t="shared" si="14"/>
        <v>168</v>
      </c>
      <c r="C176" s="194" t="str">
        <f>+IF('Cálculos '!C176="","",'Cálculos '!C176)</f>
        <v/>
      </c>
      <c r="D176" s="199" t="str">
        <f>+IF('Cálculos '!D176="","",'Cálculos '!D176)</f>
        <v/>
      </c>
      <c r="E176" s="206" t="str">
        <f>+IF('Cálculos '!E176="","",'Cálculos '!E176)</f>
        <v/>
      </c>
      <c r="F176" s="221" t="str">
        <f>+IF('Cálculos '!F176="","",'Cálculos '!F176)</f>
        <v/>
      </c>
      <c r="G176" s="194" t="str">
        <f>+IF('Cálculos '!C176="","",'Cálculos '!H176)</f>
        <v/>
      </c>
      <c r="H176" s="367" t="str">
        <f>IF('Precio unitario '!C170="","",ROUNDUP('Precio unitario '!J170,0))</f>
        <v/>
      </c>
      <c r="I176" s="367" t="str">
        <f t="shared" si="11"/>
        <v/>
      </c>
      <c r="J176" s="370" t="str">
        <f t="shared" si="12"/>
        <v/>
      </c>
      <c r="K176" s="371" t="str">
        <f t="shared" si="13"/>
        <v/>
      </c>
      <c r="L176" s="246"/>
      <c r="M176" s="223"/>
    </row>
    <row r="177" spans="2:13" hidden="1" x14ac:dyDescent="0.3">
      <c r="B177" s="198">
        <f t="shared" si="14"/>
        <v>169</v>
      </c>
      <c r="C177" s="194" t="str">
        <f>+IF('Cálculos '!C177="","",'Cálculos '!C177)</f>
        <v/>
      </c>
      <c r="D177" s="199" t="str">
        <f>+IF('Cálculos '!D177="","",'Cálculos '!D177)</f>
        <v/>
      </c>
      <c r="E177" s="206" t="str">
        <f>+IF('Cálculos '!E177="","",'Cálculos '!E177)</f>
        <v/>
      </c>
      <c r="F177" s="221" t="str">
        <f>+IF('Cálculos '!F177="","",'Cálculos '!F177)</f>
        <v/>
      </c>
      <c r="G177" s="194" t="str">
        <f>+IF('Cálculos '!C177="","",'Cálculos '!H177)</f>
        <v/>
      </c>
      <c r="H177" s="367" t="str">
        <f>IF('Precio unitario '!C171="","",ROUNDUP('Precio unitario '!J171,0))</f>
        <v/>
      </c>
      <c r="I177" s="367" t="str">
        <f t="shared" si="11"/>
        <v/>
      </c>
      <c r="J177" s="370" t="str">
        <f t="shared" si="12"/>
        <v/>
      </c>
      <c r="K177" s="371" t="str">
        <f t="shared" si="13"/>
        <v/>
      </c>
      <c r="L177" s="246"/>
      <c r="M177" s="223"/>
    </row>
    <row r="178" spans="2:13" hidden="1" x14ac:dyDescent="0.3">
      <c r="B178" s="198">
        <f t="shared" si="14"/>
        <v>170</v>
      </c>
      <c r="C178" s="194" t="str">
        <f>+IF('Cálculos '!C178="","",'Cálculos '!C178)</f>
        <v/>
      </c>
      <c r="D178" s="199" t="str">
        <f>+IF('Cálculos '!D178="","",'Cálculos '!D178)</f>
        <v/>
      </c>
      <c r="E178" s="206" t="str">
        <f>+IF('Cálculos '!E178="","",'Cálculos '!E178)</f>
        <v/>
      </c>
      <c r="F178" s="221" t="str">
        <f>+IF('Cálculos '!F178="","",'Cálculos '!F178)</f>
        <v/>
      </c>
      <c r="G178" s="194" t="str">
        <f>+IF('Cálculos '!C178="","",'Cálculos '!H178)</f>
        <v/>
      </c>
      <c r="H178" s="367" t="str">
        <f>IF('Precio unitario '!C172="","",ROUNDUP('Precio unitario '!J172,0))</f>
        <v/>
      </c>
      <c r="I178" s="367" t="str">
        <f t="shared" si="11"/>
        <v/>
      </c>
      <c r="J178" s="370" t="str">
        <f t="shared" si="12"/>
        <v/>
      </c>
      <c r="K178" s="371" t="str">
        <f t="shared" si="13"/>
        <v/>
      </c>
      <c r="L178" s="246"/>
      <c r="M178" s="223"/>
    </row>
    <row r="179" spans="2:13" hidden="1" x14ac:dyDescent="0.3">
      <c r="B179" s="198">
        <f t="shared" si="14"/>
        <v>171</v>
      </c>
      <c r="C179" s="194" t="str">
        <f>+IF('Cálculos '!C179="","",'Cálculos '!C179)</f>
        <v/>
      </c>
      <c r="D179" s="199" t="str">
        <f>+IF('Cálculos '!D179="","",'Cálculos '!D179)</f>
        <v/>
      </c>
      <c r="E179" s="206" t="str">
        <f>+IF('Cálculos '!E179="","",'Cálculos '!E179)</f>
        <v/>
      </c>
      <c r="F179" s="221" t="str">
        <f>+IF('Cálculos '!F179="","",'Cálculos '!F179)</f>
        <v/>
      </c>
      <c r="G179" s="194" t="str">
        <f>+IF('Cálculos '!C179="","",'Cálculos '!H179)</f>
        <v/>
      </c>
      <c r="H179" s="367" t="str">
        <f>IF('Precio unitario '!C173="","",ROUNDUP('Precio unitario '!J173,0))</f>
        <v/>
      </c>
      <c r="I179" s="367" t="str">
        <f t="shared" si="11"/>
        <v/>
      </c>
      <c r="J179" s="370" t="str">
        <f t="shared" si="12"/>
        <v/>
      </c>
      <c r="K179" s="371" t="str">
        <f t="shared" si="13"/>
        <v/>
      </c>
      <c r="L179" s="246"/>
      <c r="M179" s="223"/>
    </row>
    <row r="180" spans="2:13" hidden="1" x14ac:dyDescent="0.3">
      <c r="B180" s="198">
        <f t="shared" si="14"/>
        <v>172</v>
      </c>
      <c r="C180" s="194" t="str">
        <f>+IF('Cálculos '!C180="","",'Cálculos '!C180)</f>
        <v/>
      </c>
      <c r="D180" s="199" t="str">
        <f>+IF('Cálculos '!D180="","",'Cálculos '!D180)</f>
        <v/>
      </c>
      <c r="E180" s="206" t="str">
        <f>+IF('Cálculos '!E180="","",'Cálculos '!E180)</f>
        <v/>
      </c>
      <c r="F180" s="221" t="str">
        <f>+IF('Cálculos '!F180="","",'Cálculos '!F180)</f>
        <v/>
      </c>
      <c r="G180" s="194" t="str">
        <f>+IF('Cálculos '!C180="","",'Cálculos '!H180)</f>
        <v/>
      </c>
      <c r="H180" s="367" t="str">
        <f>IF('Precio unitario '!C174="","",ROUNDUP('Precio unitario '!J174,0))</f>
        <v/>
      </c>
      <c r="I180" s="367" t="str">
        <f t="shared" si="11"/>
        <v/>
      </c>
      <c r="J180" s="370" t="str">
        <f t="shared" si="12"/>
        <v/>
      </c>
      <c r="K180" s="371" t="str">
        <f t="shared" si="13"/>
        <v/>
      </c>
      <c r="L180" s="246"/>
      <c r="M180" s="223"/>
    </row>
    <row r="181" spans="2:13" hidden="1" x14ac:dyDescent="0.3">
      <c r="B181" s="198">
        <f t="shared" si="14"/>
        <v>173</v>
      </c>
      <c r="C181" s="194" t="str">
        <f>+IF('Cálculos '!C181="","",'Cálculos '!C181)</f>
        <v/>
      </c>
      <c r="D181" s="199" t="str">
        <f>+IF('Cálculos '!D181="","",'Cálculos '!D181)</f>
        <v/>
      </c>
      <c r="E181" s="206" t="str">
        <f>+IF('Cálculos '!E181="","",'Cálculos '!E181)</f>
        <v/>
      </c>
      <c r="F181" s="221" t="str">
        <f>+IF('Cálculos '!F181="","",'Cálculos '!F181)</f>
        <v/>
      </c>
      <c r="G181" s="194" t="str">
        <f>+IF('Cálculos '!C181="","",'Cálculos '!H181)</f>
        <v/>
      </c>
      <c r="H181" s="367" t="str">
        <f>IF('Precio unitario '!C175="","",ROUNDUP('Precio unitario '!J175,0))</f>
        <v/>
      </c>
      <c r="I181" s="367" t="str">
        <f t="shared" si="11"/>
        <v/>
      </c>
      <c r="J181" s="370" t="str">
        <f t="shared" si="12"/>
        <v/>
      </c>
      <c r="K181" s="371" t="str">
        <f t="shared" si="13"/>
        <v/>
      </c>
      <c r="L181" s="246"/>
      <c r="M181" s="223"/>
    </row>
    <row r="182" spans="2:13" hidden="1" x14ac:dyDescent="0.3">
      <c r="B182" s="198">
        <f t="shared" si="14"/>
        <v>174</v>
      </c>
      <c r="C182" s="194" t="str">
        <f>+IF('Cálculos '!C182="","",'Cálculos '!C182)</f>
        <v/>
      </c>
      <c r="D182" s="199" t="str">
        <f>+IF('Cálculos '!D182="","",'Cálculos '!D182)</f>
        <v/>
      </c>
      <c r="E182" s="206" t="str">
        <f>+IF('Cálculos '!E182="","",'Cálculos '!E182)</f>
        <v/>
      </c>
      <c r="F182" s="221" t="str">
        <f>+IF('Cálculos '!F182="","",'Cálculos '!F182)</f>
        <v/>
      </c>
      <c r="G182" s="194" t="str">
        <f>+IF('Cálculos '!C182="","",'Cálculos '!H182)</f>
        <v/>
      </c>
      <c r="H182" s="367" t="str">
        <f>IF('Precio unitario '!C176="","",ROUNDUP('Precio unitario '!J176,0))</f>
        <v/>
      </c>
      <c r="I182" s="367" t="str">
        <f t="shared" si="11"/>
        <v/>
      </c>
      <c r="J182" s="370" t="str">
        <f t="shared" si="12"/>
        <v/>
      </c>
      <c r="K182" s="371" t="str">
        <f t="shared" si="13"/>
        <v/>
      </c>
      <c r="L182" s="246"/>
      <c r="M182" s="223"/>
    </row>
    <row r="183" spans="2:13" hidden="1" x14ac:dyDescent="0.3">
      <c r="B183" s="198">
        <f t="shared" si="14"/>
        <v>175</v>
      </c>
      <c r="C183" s="194" t="str">
        <f>+IF('Cálculos '!C183="","",'Cálculos '!C183)</f>
        <v/>
      </c>
      <c r="D183" s="199" t="str">
        <f>+IF('Cálculos '!D183="","",'Cálculos '!D183)</f>
        <v/>
      </c>
      <c r="E183" s="206" t="str">
        <f>+IF('Cálculos '!E183="","",'Cálculos '!E183)</f>
        <v/>
      </c>
      <c r="F183" s="221" t="str">
        <f>+IF('Cálculos '!F183="","",'Cálculos '!F183)</f>
        <v/>
      </c>
      <c r="G183" s="194" t="str">
        <f>+IF('Cálculos '!C183="","",'Cálculos '!H183)</f>
        <v/>
      </c>
      <c r="H183" s="367" t="str">
        <f>IF('Precio unitario '!C177="","",ROUNDUP('Precio unitario '!J177,0))</f>
        <v/>
      </c>
      <c r="I183" s="367" t="str">
        <f t="shared" si="11"/>
        <v/>
      </c>
      <c r="J183" s="370" t="str">
        <f t="shared" si="12"/>
        <v/>
      </c>
      <c r="K183" s="371" t="str">
        <f t="shared" si="13"/>
        <v/>
      </c>
      <c r="L183" s="246"/>
      <c r="M183" s="223"/>
    </row>
    <row r="184" spans="2:13" hidden="1" x14ac:dyDescent="0.3">
      <c r="B184" s="198">
        <f t="shared" si="14"/>
        <v>176</v>
      </c>
      <c r="C184" s="194" t="str">
        <f>+IF('Cálculos '!C184="","",'Cálculos '!C184)</f>
        <v/>
      </c>
      <c r="D184" s="199" t="str">
        <f>+IF('Cálculos '!D184="","",'Cálculos '!D184)</f>
        <v/>
      </c>
      <c r="E184" s="206" t="str">
        <f>+IF('Cálculos '!E184="","",'Cálculos '!E184)</f>
        <v/>
      </c>
      <c r="F184" s="221" t="str">
        <f>+IF('Cálculos '!F184="","",'Cálculos '!F184)</f>
        <v/>
      </c>
      <c r="G184" s="194" t="str">
        <f>+IF('Cálculos '!C184="","",'Cálculos '!H184)</f>
        <v/>
      </c>
      <c r="H184" s="367" t="str">
        <f>IF('Precio unitario '!C178="","",ROUNDUP('Precio unitario '!J178,0))</f>
        <v/>
      </c>
      <c r="I184" s="367" t="str">
        <f t="shared" si="11"/>
        <v/>
      </c>
      <c r="J184" s="370" t="str">
        <f t="shared" si="12"/>
        <v/>
      </c>
      <c r="K184" s="371" t="str">
        <f t="shared" si="13"/>
        <v/>
      </c>
      <c r="L184" s="246"/>
      <c r="M184" s="223"/>
    </row>
    <row r="185" spans="2:13" hidden="1" x14ac:dyDescent="0.3">
      <c r="B185" s="198">
        <f t="shared" si="14"/>
        <v>177</v>
      </c>
      <c r="C185" s="194" t="str">
        <f>+IF('Cálculos '!C185="","",'Cálculos '!C185)</f>
        <v/>
      </c>
      <c r="D185" s="199" t="str">
        <f>+IF('Cálculos '!D185="","",'Cálculos '!D185)</f>
        <v/>
      </c>
      <c r="E185" s="206" t="str">
        <f>+IF('Cálculos '!E185="","",'Cálculos '!E185)</f>
        <v/>
      </c>
      <c r="F185" s="221" t="str">
        <f>+IF('Cálculos '!F185="","",'Cálculos '!F185)</f>
        <v/>
      </c>
      <c r="G185" s="194" t="str">
        <f>+IF('Cálculos '!C185="","",'Cálculos '!H185)</f>
        <v/>
      </c>
      <c r="H185" s="367" t="str">
        <f>IF('Precio unitario '!C179="","",ROUNDUP('Precio unitario '!J179,0))</f>
        <v/>
      </c>
      <c r="I185" s="367" t="str">
        <f t="shared" si="11"/>
        <v/>
      </c>
      <c r="J185" s="370" t="str">
        <f t="shared" si="12"/>
        <v/>
      </c>
      <c r="K185" s="371" t="str">
        <f t="shared" si="13"/>
        <v/>
      </c>
      <c r="L185" s="246"/>
      <c r="M185" s="223"/>
    </row>
    <row r="186" spans="2:13" hidden="1" x14ac:dyDescent="0.3">
      <c r="B186" s="198">
        <f t="shared" si="14"/>
        <v>178</v>
      </c>
      <c r="C186" s="194" t="str">
        <f>+IF('Cálculos '!C186="","",'Cálculos '!C186)</f>
        <v/>
      </c>
      <c r="D186" s="199" t="str">
        <f>+IF('Cálculos '!D186="","",'Cálculos '!D186)</f>
        <v/>
      </c>
      <c r="E186" s="206" t="str">
        <f>+IF('Cálculos '!E186="","",'Cálculos '!E186)</f>
        <v/>
      </c>
      <c r="F186" s="221" t="str">
        <f>+IF('Cálculos '!F186="","",'Cálculos '!F186)</f>
        <v/>
      </c>
      <c r="G186" s="194" t="str">
        <f>+IF('Cálculos '!C186="","",'Cálculos '!H186)</f>
        <v/>
      </c>
      <c r="H186" s="367" t="str">
        <f>IF('Precio unitario '!C180="","",ROUNDUP('Precio unitario '!J180,0))</f>
        <v/>
      </c>
      <c r="I186" s="367" t="str">
        <f t="shared" si="11"/>
        <v/>
      </c>
      <c r="J186" s="370" t="str">
        <f t="shared" si="12"/>
        <v/>
      </c>
      <c r="K186" s="371" t="str">
        <f t="shared" si="13"/>
        <v/>
      </c>
      <c r="L186" s="246"/>
      <c r="M186" s="223"/>
    </row>
    <row r="187" spans="2:13" hidden="1" x14ac:dyDescent="0.3">
      <c r="B187" s="198">
        <f t="shared" si="14"/>
        <v>179</v>
      </c>
      <c r="C187" s="194" t="str">
        <f>+IF('Cálculos '!C187="","",'Cálculos '!C187)</f>
        <v/>
      </c>
      <c r="D187" s="199" t="str">
        <f>+IF('Cálculos '!D187="","",'Cálculos '!D187)</f>
        <v/>
      </c>
      <c r="E187" s="206" t="str">
        <f>+IF('Cálculos '!E187="","",'Cálculos '!E187)</f>
        <v/>
      </c>
      <c r="F187" s="221" t="str">
        <f>+IF('Cálculos '!F187="","",'Cálculos '!F187)</f>
        <v/>
      </c>
      <c r="G187" s="194" t="str">
        <f>+IF('Cálculos '!C187="","",'Cálculos '!H187)</f>
        <v/>
      </c>
      <c r="H187" s="367" t="str">
        <f>IF('Precio unitario '!C181="","",ROUNDUP('Precio unitario '!J181,0))</f>
        <v/>
      </c>
      <c r="I187" s="367" t="str">
        <f t="shared" si="11"/>
        <v/>
      </c>
      <c r="J187" s="370" t="str">
        <f t="shared" si="12"/>
        <v/>
      </c>
      <c r="K187" s="371" t="str">
        <f t="shared" si="13"/>
        <v/>
      </c>
      <c r="L187" s="246"/>
      <c r="M187" s="223"/>
    </row>
    <row r="188" spans="2:13" hidden="1" x14ac:dyDescent="0.3">
      <c r="B188" s="198">
        <f t="shared" si="14"/>
        <v>180</v>
      </c>
      <c r="C188" s="194" t="str">
        <f>+IF('Cálculos '!C188="","",'Cálculos '!C188)</f>
        <v/>
      </c>
      <c r="D188" s="199" t="str">
        <f>+IF('Cálculos '!D188="","",'Cálculos '!D188)</f>
        <v/>
      </c>
      <c r="E188" s="206" t="str">
        <f>+IF('Cálculos '!E188="","",'Cálculos '!E188)</f>
        <v/>
      </c>
      <c r="F188" s="221" t="str">
        <f>+IF('Cálculos '!F188="","",'Cálculos '!F188)</f>
        <v/>
      </c>
      <c r="G188" s="194" t="str">
        <f>+IF('Cálculos '!C188="","",'Cálculos '!H188)</f>
        <v/>
      </c>
      <c r="H188" s="367" t="str">
        <f>IF('Precio unitario '!C182="","",ROUNDUP('Precio unitario '!J182,0))</f>
        <v/>
      </c>
      <c r="I188" s="367" t="str">
        <f t="shared" si="11"/>
        <v/>
      </c>
      <c r="J188" s="370" t="str">
        <f t="shared" si="12"/>
        <v/>
      </c>
      <c r="K188" s="371" t="str">
        <f t="shared" si="13"/>
        <v/>
      </c>
      <c r="L188" s="246"/>
      <c r="M188" s="223"/>
    </row>
    <row r="189" spans="2:13" hidden="1" x14ac:dyDescent="0.3">
      <c r="B189" s="198">
        <f t="shared" si="14"/>
        <v>181</v>
      </c>
      <c r="C189" s="194" t="str">
        <f>+IF('Cálculos '!C189="","",'Cálculos '!C189)</f>
        <v/>
      </c>
      <c r="D189" s="199" t="str">
        <f>+IF('Cálculos '!D189="","",'Cálculos '!D189)</f>
        <v/>
      </c>
      <c r="E189" s="206" t="str">
        <f>+IF('Cálculos '!E189="","",'Cálculos '!E189)</f>
        <v/>
      </c>
      <c r="F189" s="221" t="str">
        <f>+IF('Cálculos '!F189="","",'Cálculos '!F189)</f>
        <v/>
      </c>
      <c r="G189" s="194" t="str">
        <f>+IF('Cálculos '!C189="","",'Cálculos '!H189)</f>
        <v/>
      </c>
      <c r="H189" s="367" t="str">
        <f>IF('Precio unitario '!C183="","",ROUNDUP('Precio unitario '!J183,0))</f>
        <v/>
      </c>
      <c r="I189" s="367" t="str">
        <f t="shared" si="11"/>
        <v/>
      </c>
      <c r="J189" s="370" t="str">
        <f t="shared" si="12"/>
        <v/>
      </c>
      <c r="K189" s="371" t="str">
        <f t="shared" si="13"/>
        <v/>
      </c>
      <c r="L189" s="246"/>
      <c r="M189" s="223"/>
    </row>
    <row r="190" spans="2:13" hidden="1" x14ac:dyDescent="0.3">
      <c r="B190" s="198">
        <f t="shared" si="14"/>
        <v>182</v>
      </c>
      <c r="C190" s="194" t="str">
        <f>+IF('Cálculos '!C190="","",'Cálculos '!C190)</f>
        <v/>
      </c>
      <c r="D190" s="199" t="str">
        <f>+IF('Cálculos '!D190="","",'Cálculos '!D190)</f>
        <v/>
      </c>
      <c r="E190" s="206" t="str">
        <f>+IF('Cálculos '!E190="","",'Cálculos '!E190)</f>
        <v/>
      </c>
      <c r="F190" s="221" t="str">
        <f>+IF('Cálculos '!F190="","",'Cálculos '!F190)</f>
        <v/>
      </c>
      <c r="G190" s="194" t="str">
        <f>+IF('Cálculos '!C190="","",'Cálculos '!H190)</f>
        <v/>
      </c>
      <c r="H190" s="367" t="str">
        <f>IF('Precio unitario '!C184="","",ROUNDUP('Precio unitario '!J184,0))</f>
        <v/>
      </c>
      <c r="I190" s="367" t="str">
        <f t="shared" si="11"/>
        <v/>
      </c>
      <c r="J190" s="370" t="str">
        <f t="shared" si="12"/>
        <v/>
      </c>
      <c r="K190" s="371" t="str">
        <f t="shared" si="13"/>
        <v/>
      </c>
      <c r="L190" s="246"/>
      <c r="M190" s="223"/>
    </row>
    <row r="191" spans="2:13" hidden="1" x14ac:dyDescent="0.3">
      <c r="B191" s="198">
        <f t="shared" si="14"/>
        <v>183</v>
      </c>
      <c r="C191" s="194" t="str">
        <f>+IF('Cálculos '!C191="","",'Cálculos '!C191)</f>
        <v/>
      </c>
      <c r="D191" s="199" t="str">
        <f>+IF('Cálculos '!D191="","",'Cálculos '!D191)</f>
        <v/>
      </c>
      <c r="E191" s="206" t="str">
        <f>+IF('Cálculos '!E191="","",'Cálculos '!E191)</f>
        <v/>
      </c>
      <c r="F191" s="221" t="str">
        <f>+IF('Cálculos '!F191="","",'Cálculos '!F191)</f>
        <v/>
      </c>
      <c r="G191" s="194" t="str">
        <f>+IF('Cálculos '!C191="","",'Cálculos '!H191)</f>
        <v/>
      </c>
      <c r="H191" s="367" t="str">
        <f>IF('Precio unitario '!C185="","",ROUNDUP('Precio unitario '!J185,0))</f>
        <v/>
      </c>
      <c r="I191" s="367" t="str">
        <f t="shared" si="11"/>
        <v/>
      </c>
      <c r="J191" s="370" t="str">
        <f t="shared" si="12"/>
        <v/>
      </c>
      <c r="K191" s="371" t="str">
        <f t="shared" si="13"/>
        <v/>
      </c>
      <c r="L191" s="246"/>
      <c r="M191" s="223"/>
    </row>
    <row r="192" spans="2:13" hidden="1" x14ac:dyDescent="0.3">
      <c r="B192" s="198">
        <f t="shared" si="14"/>
        <v>184</v>
      </c>
      <c r="C192" s="194" t="str">
        <f>+IF('Cálculos '!C192="","",'Cálculos '!C192)</f>
        <v/>
      </c>
      <c r="D192" s="199" t="str">
        <f>+IF('Cálculos '!D192="","",'Cálculos '!D192)</f>
        <v/>
      </c>
      <c r="E192" s="206" t="str">
        <f>+IF('Cálculos '!E192="","",'Cálculos '!E192)</f>
        <v/>
      </c>
      <c r="F192" s="221" t="str">
        <f>+IF('Cálculos '!F192="","",'Cálculos '!F192)</f>
        <v/>
      </c>
      <c r="G192" s="194" t="str">
        <f>+IF('Cálculos '!C192="","",'Cálculos '!H192)</f>
        <v/>
      </c>
      <c r="H192" s="367" t="str">
        <f>IF('Precio unitario '!C186="","",ROUNDUP('Precio unitario '!J186,0))</f>
        <v/>
      </c>
      <c r="I192" s="367" t="str">
        <f t="shared" si="11"/>
        <v/>
      </c>
      <c r="J192" s="370" t="str">
        <f t="shared" si="12"/>
        <v/>
      </c>
      <c r="K192" s="371" t="str">
        <f t="shared" si="13"/>
        <v/>
      </c>
      <c r="L192" s="246"/>
      <c r="M192" s="223"/>
    </row>
    <row r="193" spans="2:13" hidden="1" x14ac:dyDescent="0.3">
      <c r="B193" s="198">
        <f t="shared" si="14"/>
        <v>185</v>
      </c>
      <c r="C193" s="194" t="str">
        <f>+IF('Cálculos '!C193="","",'Cálculos '!C193)</f>
        <v/>
      </c>
      <c r="D193" s="199" t="str">
        <f>+IF('Cálculos '!D193="","",'Cálculos '!D193)</f>
        <v/>
      </c>
      <c r="E193" s="206" t="str">
        <f>+IF('Cálculos '!E193="","",'Cálculos '!E193)</f>
        <v/>
      </c>
      <c r="F193" s="221" t="str">
        <f>+IF('Cálculos '!F193="","",'Cálculos '!F193)</f>
        <v/>
      </c>
      <c r="G193" s="194" t="str">
        <f>+IF('Cálculos '!C193="","",'Cálculos '!H193)</f>
        <v/>
      </c>
      <c r="H193" s="367" t="str">
        <f>IF('Precio unitario '!C187="","",ROUNDUP('Precio unitario '!J187,0))</f>
        <v/>
      </c>
      <c r="I193" s="367" t="str">
        <f t="shared" si="11"/>
        <v/>
      </c>
      <c r="J193" s="370" t="str">
        <f t="shared" si="12"/>
        <v/>
      </c>
      <c r="K193" s="371" t="str">
        <f t="shared" si="13"/>
        <v/>
      </c>
      <c r="L193" s="246"/>
      <c r="M193" s="223"/>
    </row>
    <row r="194" spans="2:13" hidden="1" x14ac:dyDescent="0.3">
      <c r="B194" s="198">
        <f t="shared" si="14"/>
        <v>186</v>
      </c>
      <c r="C194" s="194" t="str">
        <f>+IF('Cálculos '!C194="","",'Cálculos '!C194)</f>
        <v/>
      </c>
      <c r="D194" s="199" t="str">
        <f>+IF('Cálculos '!D194="","",'Cálculos '!D194)</f>
        <v/>
      </c>
      <c r="E194" s="206" t="str">
        <f>+IF('Cálculos '!E194="","",'Cálculos '!E194)</f>
        <v/>
      </c>
      <c r="F194" s="221" t="str">
        <f>+IF('Cálculos '!F194="","",'Cálculos '!F194)</f>
        <v/>
      </c>
      <c r="G194" s="194" t="str">
        <f>+IF('Cálculos '!C194="","",'Cálculos '!H194)</f>
        <v/>
      </c>
      <c r="H194" s="367" t="str">
        <f>IF('Precio unitario '!C188="","",ROUNDUP('Precio unitario '!J188,0))</f>
        <v/>
      </c>
      <c r="I194" s="367" t="str">
        <f t="shared" si="11"/>
        <v/>
      </c>
      <c r="J194" s="370" t="str">
        <f t="shared" si="12"/>
        <v/>
      </c>
      <c r="K194" s="371" t="str">
        <f t="shared" si="13"/>
        <v/>
      </c>
      <c r="L194" s="246"/>
      <c r="M194" s="223"/>
    </row>
    <row r="195" spans="2:13" hidden="1" x14ac:dyDescent="0.3">
      <c r="B195" s="198">
        <f t="shared" si="14"/>
        <v>187</v>
      </c>
      <c r="C195" s="194" t="str">
        <f>+IF('Cálculos '!C195="","",'Cálculos '!C195)</f>
        <v/>
      </c>
      <c r="D195" s="199" t="str">
        <f>+IF('Cálculos '!D195="","",'Cálculos '!D195)</f>
        <v/>
      </c>
      <c r="E195" s="206" t="str">
        <f>+IF('Cálculos '!E195="","",'Cálculos '!E195)</f>
        <v/>
      </c>
      <c r="F195" s="221" t="str">
        <f>+IF('Cálculos '!F195="","",'Cálculos '!F195)</f>
        <v/>
      </c>
      <c r="G195" s="194" t="str">
        <f>+IF('Cálculos '!C195="","",'Cálculos '!H195)</f>
        <v/>
      </c>
      <c r="H195" s="367" t="str">
        <f>IF('Precio unitario '!C189="","",ROUNDUP('Precio unitario '!J189,0))</f>
        <v/>
      </c>
      <c r="I195" s="367" t="str">
        <f t="shared" si="11"/>
        <v/>
      </c>
      <c r="J195" s="370" t="str">
        <f t="shared" si="12"/>
        <v/>
      </c>
      <c r="K195" s="371" t="str">
        <f t="shared" si="13"/>
        <v/>
      </c>
      <c r="L195" s="246"/>
      <c r="M195" s="223"/>
    </row>
    <row r="196" spans="2:13" hidden="1" x14ac:dyDescent="0.3">
      <c r="B196" s="198">
        <f t="shared" si="14"/>
        <v>188</v>
      </c>
      <c r="C196" s="194" t="str">
        <f>+IF('Cálculos '!C196="","",'Cálculos '!C196)</f>
        <v/>
      </c>
      <c r="D196" s="199" t="str">
        <f>+IF('Cálculos '!D196="","",'Cálculos '!D196)</f>
        <v/>
      </c>
      <c r="E196" s="206" t="str">
        <f>+IF('Cálculos '!E196="","",'Cálculos '!E196)</f>
        <v/>
      </c>
      <c r="F196" s="221" t="str">
        <f>+IF('Cálculos '!F196="","",'Cálculos '!F196)</f>
        <v/>
      </c>
      <c r="G196" s="194" t="str">
        <f>+IF('Cálculos '!C196="","",'Cálculos '!H196)</f>
        <v/>
      </c>
      <c r="H196" s="367" t="str">
        <f>IF('Precio unitario '!C190="","",ROUNDUP('Precio unitario '!J190,0))</f>
        <v/>
      </c>
      <c r="I196" s="367" t="str">
        <f t="shared" si="11"/>
        <v/>
      </c>
      <c r="J196" s="370" t="str">
        <f t="shared" si="12"/>
        <v/>
      </c>
      <c r="K196" s="371" t="str">
        <f t="shared" si="13"/>
        <v/>
      </c>
      <c r="L196" s="246"/>
      <c r="M196" s="223"/>
    </row>
    <row r="197" spans="2:13" hidden="1" x14ac:dyDescent="0.3">
      <c r="B197" s="198">
        <f t="shared" si="14"/>
        <v>189</v>
      </c>
      <c r="C197" s="194" t="str">
        <f>+IF('Cálculos '!C197="","",'Cálculos '!C197)</f>
        <v/>
      </c>
      <c r="D197" s="199" t="str">
        <f>+IF('Cálculos '!D197="","",'Cálculos '!D197)</f>
        <v/>
      </c>
      <c r="E197" s="206" t="str">
        <f>+IF('Cálculos '!E197="","",'Cálculos '!E197)</f>
        <v/>
      </c>
      <c r="F197" s="221" t="str">
        <f>+IF('Cálculos '!F197="","",'Cálculos '!F197)</f>
        <v/>
      </c>
      <c r="G197" s="194" t="str">
        <f>+IF('Cálculos '!C197="","",'Cálculos '!H197)</f>
        <v/>
      </c>
      <c r="H197" s="367" t="str">
        <f>IF('Precio unitario '!C191="","",ROUNDUP('Precio unitario '!J191,0))</f>
        <v/>
      </c>
      <c r="I197" s="367" t="str">
        <f t="shared" si="11"/>
        <v/>
      </c>
      <c r="J197" s="370" t="str">
        <f t="shared" si="12"/>
        <v/>
      </c>
      <c r="K197" s="371" t="str">
        <f t="shared" si="13"/>
        <v/>
      </c>
      <c r="L197" s="246"/>
      <c r="M197" s="223"/>
    </row>
    <row r="198" spans="2:13" hidden="1" x14ac:dyDescent="0.3">
      <c r="B198" s="198">
        <f t="shared" si="14"/>
        <v>190</v>
      </c>
      <c r="C198" s="194" t="str">
        <f>+IF('Cálculos '!C198="","",'Cálculos '!C198)</f>
        <v/>
      </c>
      <c r="D198" s="199" t="str">
        <f>+IF('Cálculos '!D198="","",'Cálculos '!D198)</f>
        <v/>
      </c>
      <c r="E198" s="206" t="str">
        <f>+IF('Cálculos '!E198="","",'Cálculos '!E198)</f>
        <v/>
      </c>
      <c r="F198" s="221" t="str">
        <f>+IF('Cálculos '!F198="","",'Cálculos '!F198)</f>
        <v/>
      </c>
      <c r="G198" s="194" t="str">
        <f>+IF('Cálculos '!C198="","",'Cálculos '!H198)</f>
        <v/>
      </c>
      <c r="H198" s="367" t="str">
        <f>IF('Precio unitario '!C192="","",ROUNDUP('Precio unitario '!J192,0))</f>
        <v/>
      </c>
      <c r="I198" s="367" t="str">
        <f t="shared" si="11"/>
        <v/>
      </c>
      <c r="J198" s="370" t="str">
        <f t="shared" si="12"/>
        <v/>
      </c>
      <c r="K198" s="371" t="str">
        <f t="shared" si="13"/>
        <v/>
      </c>
      <c r="L198" s="246"/>
      <c r="M198" s="223"/>
    </row>
    <row r="199" spans="2:13" hidden="1" x14ac:dyDescent="0.3">
      <c r="B199" s="198">
        <f t="shared" si="14"/>
        <v>191</v>
      </c>
      <c r="C199" s="194" t="str">
        <f>+IF('Cálculos '!C199="","",'Cálculos '!C199)</f>
        <v/>
      </c>
      <c r="D199" s="199" t="str">
        <f>+IF('Cálculos '!D199="","",'Cálculos '!D199)</f>
        <v/>
      </c>
      <c r="E199" s="206" t="str">
        <f>+IF('Cálculos '!E199="","",'Cálculos '!E199)</f>
        <v/>
      </c>
      <c r="F199" s="221" t="str">
        <f>+IF('Cálculos '!F199="","",'Cálculos '!F199)</f>
        <v/>
      </c>
      <c r="G199" s="194" t="str">
        <f>+IF('Cálculos '!C199="","",'Cálculos '!H199)</f>
        <v/>
      </c>
      <c r="H199" s="367" t="str">
        <f>IF('Precio unitario '!C193="","",ROUNDUP('Precio unitario '!J193,0))</f>
        <v/>
      </c>
      <c r="I199" s="367" t="str">
        <f t="shared" si="11"/>
        <v/>
      </c>
      <c r="J199" s="370" t="str">
        <f t="shared" si="12"/>
        <v/>
      </c>
      <c r="K199" s="371" t="str">
        <f t="shared" si="13"/>
        <v/>
      </c>
      <c r="L199" s="246"/>
      <c r="M199" s="223"/>
    </row>
    <row r="200" spans="2:13" hidden="1" x14ac:dyDescent="0.3">
      <c r="B200" s="198">
        <f t="shared" si="14"/>
        <v>192</v>
      </c>
      <c r="C200" s="194" t="str">
        <f>+IF('Cálculos '!C200="","",'Cálculos '!C200)</f>
        <v/>
      </c>
      <c r="D200" s="199" t="str">
        <f>+IF('Cálculos '!D200="","",'Cálculos '!D200)</f>
        <v/>
      </c>
      <c r="E200" s="206" t="str">
        <f>+IF('Cálculos '!E200="","",'Cálculos '!E200)</f>
        <v/>
      </c>
      <c r="F200" s="221" t="str">
        <f>+IF('Cálculos '!F200="","",'Cálculos '!F200)</f>
        <v/>
      </c>
      <c r="G200" s="194" t="str">
        <f>+IF('Cálculos '!C200="","",'Cálculos '!H200)</f>
        <v/>
      </c>
      <c r="H200" s="367" t="str">
        <f>IF('Precio unitario '!C194="","",ROUNDUP('Precio unitario '!J194,0))</f>
        <v/>
      </c>
      <c r="I200" s="367" t="str">
        <f t="shared" si="11"/>
        <v/>
      </c>
      <c r="J200" s="370" t="str">
        <f t="shared" si="12"/>
        <v/>
      </c>
      <c r="K200" s="371" t="str">
        <f t="shared" si="13"/>
        <v/>
      </c>
      <c r="L200" s="246"/>
      <c r="M200" s="223"/>
    </row>
    <row r="201" spans="2:13" hidden="1" x14ac:dyDescent="0.3">
      <c r="B201" s="198">
        <f t="shared" si="14"/>
        <v>193</v>
      </c>
      <c r="C201" s="194" t="str">
        <f>+IF('Cálculos '!C201="","",'Cálculos '!C201)</f>
        <v/>
      </c>
      <c r="D201" s="199" t="str">
        <f>+IF('Cálculos '!D201="","",'Cálculos '!D201)</f>
        <v/>
      </c>
      <c r="E201" s="206" t="str">
        <f>+IF('Cálculos '!E201="","",'Cálculos '!E201)</f>
        <v/>
      </c>
      <c r="F201" s="221" t="str">
        <f>+IF('Cálculos '!F201="","",'Cálculos '!F201)</f>
        <v/>
      </c>
      <c r="G201" s="194" t="str">
        <f>+IF('Cálculos '!C201="","",'Cálculos '!H201)</f>
        <v/>
      </c>
      <c r="H201" s="367" t="str">
        <f>IF('Precio unitario '!C195="","",ROUNDUP('Precio unitario '!J195,0))</f>
        <v/>
      </c>
      <c r="I201" s="367" t="str">
        <f t="shared" si="11"/>
        <v/>
      </c>
      <c r="J201" s="370" t="str">
        <f t="shared" si="12"/>
        <v/>
      </c>
      <c r="K201" s="371" t="str">
        <f t="shared" si="13"/>
        <v/>
      </c>
      <c r="L201" s="246"/>
      <c r="M201" s="223"/>
    </row>
    <row r="202" spans="2:13" hidden="1" x14ac:dyDescent="0.3">
      <c r="B202" s="198">
        <f t="shared" si="14"/>
        <v>194</v>
      </c>
      <c r="C202" s="194" t="str">
        <f>+IF('Cálculos '!C202="","",'Cálculos '!C202)</f>
        <v/>
      </c>
      <c r="D202" s="199" t="str">
        <f>+IF('Cálculos '!D202="","",'Cálculos '!D202)</f>
        <v/>
      </c>
      <c r="E202" s="206" t="str">
        <f>+IF('Cálculos '!E202="","",'Cálculos '!E202)</f>
        <v/>
      </c>
      <c r="F202" s="221" t="str">
        <f>+IF('Cálculos '!F202="","",'Cálculos '!F202)</f>
        <v/>
      </c>
      <c r="G202" s="194" t="str">
        <f>+IF('Cálculos '!C202="","",'Cálculos '!H202)</f>
        <v/>
      </c>
      <c r="H202" s="367" t="str">
        <f>IF('Precio unitario '!C196="","",ROUNDUP('Precio unitario '!J196,0))</f>
        <v/>
      </c>
      <c r="I202" s="367" t="str">
        <f t="shared" ref="I202:I265" si="15">IF(C202="","",IF(L202="","CONFIRMAR SI EL PRODOCTRO TIENE IVA O NO",IF(L202="NO",0,ROUNDUP(SUM(H202*19%),0))))</f>
        <v/>
      </c>
      <c r="J202" s="370" t="str">
        <f t="shared" ref="J202:J265" si="16">IF(C202="","",IF(M202="","CONFIRMAR SI EL PRODOCTRO TIENE ESTANPILLA O NO",IF(M202="NO",0,ROUNDUP(SUM(H202*11.5%),0))))</f>
        <v/>
      </c>
      <c r="K202" s="371" t="str">
        <f t="shared" ref="K202:K265" si="17">+IF(C202="","",ROUNDUP(SUM(H202:J202),0))</f>
        <v/>
      </c>
      <c r="L202" s="246"/>
      <c r="M202" s="223"/>
    </row>
    <row r="203" spans="2:13" hidden="1" x14ac:dyDescent="0.3">
      <c r="B203" s="198">
        <f t="shared" ref="B203:B266" si="18">+B202+1</f>
        <v>195</v>
      </c>
      <c r="C203" s="194" t="str">
        <f>+IF('Cálculos '!C203="","",'Cálculos '!C203)</f>
        <v/>
      </c>
      <c r="D203" s="199" t="str">
        <f>+IF('Cálculos '!D203="","",'Cálculos '!D203)</f>
        <v/>
      </c>
      <c r="E203" s="206" t="str">
        <f>+IF('Cálculos '!E203="","",'Cálculos '!E203)</f>
        <v/>
      </c>
      <c r="F203" s="221" t="str">
        <f>+IF('Cálculos '!F203="","",'Cálculos '!F203)</f>
        <v/>
      </c>
      <c r="G203" s="194" t="str">
        <f>+IF('Cálculos '!C203="","",'Cálculos '!H203)</f>
        <v/>
      </c>
      <c r="H203" s="367" t="str">
        <f>IF('Precio unitario '!C197="","",ROUNDUP('Precio unitario '!J197,0))</f>
        <v/>
      </c>
      <c r="I203" s="367" t="str">
        <f t="shared" si="15"/>
        <v/>
      </c>
      <c r="J203" s="370" t="str">
        <f t="shared" si="16"/>
        <v/>
      </c>
      <c r="K203" s="371" t="str">
        <f t="shared" si="17"/>
        <v/>
      </c>
      <c r="L203" s="246"/>
      <c r="M203" s="223"/>
    </row>
    <row r="204" spans="2:13" hidden="1" x14ac:dyDescent="0.3">
      <c r="B204" s="198">
        <f t="shared" si="18"/>
        <v>196</v>
      </c>
      <c r="C204" s="194" t="str">
        <f>+IF('Cálculos '!C204="","",'Cálculos '!C204)</f>
        <v/>
      </c>
      <c r="D204" s="199" t="str">
        <f>+IF('Cálculos '!D204="","",'Cálculos '!D204)</f>
        <v/>
      </c>
      <c r="E204" s="206" t="str">
        <f>+IF('Cálculos '!E204="","",'Cálculos '!E204)</f>
        <v/>
      </c>
      <c r="F204" s="221" t="str">
        <f>+IF('Cálculos '!F204="","",'Cálculos '!F204)</f>
        <v/>
      </c>
      <c r="G204" s="194" t="str">
        <f>+IF('Cálculos '!C204="","",'Cálculos '!H204)</f>
        <v/>
      </c>
      <c r="H204" s="367" t="str">
        <f>IF('Precio unitario '!C198="","",ROUNDUP('Precio unitario '!J198,0))</f>
        <v/>
      </c>
      <c r="I204" s="367" t="str">
        <f t="shared" si="15"/>
        <v/>
      </c>
      <c r="J204" s="370" t="str">
        <f t="shared" si="16"/>
        <v/>
      </c>
      <c r="K204" s="371" t="str">
        <f t="shared" si="17"/>
        <v/>
      </c>
      <c r="L204" s="246"/>
      <c r="M204" s="223"/>
    </row>
    <row r="205" spans="2:13" hidden="1" x14ac:dyDescent="0.3">
      <c r="B205" s="198">
        <f t="shared" si="18"/>
        <v>197</v>
      </c>
      <c r="C205" s="194" t="str">
        <f>+IF('Cálculos '!C205="","",'Cálculos '!C205)</f>
        <v/>
      </c>
      <c r="D205" s="199" t="str">
        <f>+IF('Cálculos '!D205="","",'Cálculos '!D205)</f>
        <v/>
      </c>
      <c r="E205" s="206" t="str">
        <f>+IF('Cálculos '!E205="","",'Cálculos '!E205)</f>
        <v/>
      </c>
      <c r="F205" s="221" t="str">
        <f>+IF('Cálculos '!F205="","",'Cálculos '!F205)</f>
        <v/>
      </c>
      <c r="G205" s="194" t="str">
        <f>+IF('Cálculos '!C205="","",'Cálculos '!H205)</f>
        <v/>
      </c>
      <c r="H205" s="367" t="str">
        <f>IF('Precio unitario '!C199="","",ROUNDUP('Precio unitario '!J199,0))</f>
        <v/>
      </c>
      <c r="I205" s="367" t="str">
        <f t="shared" si="15"/>
        <v/>
      </c>
      <c r="J205" s="370" t="str">
        <f t="shared" si="16"/>
        <v/>
      </c>
      <c r="K205" s="371" t="str">
        <f t="shared" si="17"/>
        <v/>
      </c>
      <c r="L205" s="246"/>
      <c r="M205" s="223"/>
    </row>
    <row r="206" spans="2:13" hidden="1" x14ac:dyDescent="0.3">
      <c r="B206" s="198">
        <f t="shared" si="18"/>
        <v>198</v>
      </c>
      <c r="C206" s="194" t="str">
        <f>+IF('Cálculos '!C206="","",'Cálculos '!C206)</f>
        <v/>
      </c>
      <c r="D206" s="199" t="str">
        <f>+IF('Cálculos '!D206="","",'Cálculos '!D206)</f>
        <v/>
      </c>
      <c r="E206" s="206" t="str">
        <f>+IF('Cálculos '!E206="","",'Cálculos '!E206)</f>
        <v/>
      </c>
      <c r="F206" s="221" t="str">
        <f>+IF('Cálculos '!F206="","",'Cálculos '!F206)</f>
        <v/>
      </c>
      <c r="G206" s="194" t="str">
        <f>+IF('Cálculos '!C206="","",'Cálculos '!H206)</f>
        <v/>
      </c>
      <c r="H206" s="367" t="str">
        <f>IF('Precio unitario '!C200="","",ROUNDUP('Precio unitario '!J200,0))</f>
        <v/>
      </c>
      <c r="I206" s="367" t="str">
        <f t="shared" si="15"/>
        <v/>
      </c>
      <c r="J206" s="370" t="str">
        <f t="shared" si="16"/>
        <v/>
      </c>
      <c r="K206" s="371" t="str">
        <f t="shared" si="17"/>
        <v/>
      </c>
      <c r="L206" s="246"/>
      <c r="M206" s="223"/>
    </row>
    <row r="207" spans="2:13" hidden="1" x14ac:dyDescent="0.3">
      <c r="B207" s="198">
        <f t="shared" si="18"/>
        <v>199</v>
      </c>
      <c r="C207" s="194" t="str">
        <f>+IF('Cálculos '!C207="","",'Cálculos '!C207)</f>
        <v/>
      </c>
      <c r="D207" s="199" t="str">
        <f>+IF('Cálculos '!D207="","",'Cálculos '!D207)</f>
        <v/>
      </c>
      <c r="E207" s="206" t="str">
        <f>+IF('Cálculos '!E207="","",'Cálculos '!E207)</f>
        <v/>
      </c>
      <c r="F207" s="221" t="str">
        <f>+IF('Cálculos '!F207="","",'Cálculos '!F207)</f>
        <v/>
      </c>
      <c r="G207" s="194" t="str">
        <f>+IF('Cálculos '!C207="","",'Cálculos '!H207)</f>
        <v/>
      </c>
      <c r="H207" s="367" t="str">
        <f>IF('Precio unitario '!C201="","",ROUNDUP('Precio unitario '!J201,0))</f>
        <v/>
      </c>
      <c r="I207" s="367" t="str">
        <f t="shared" si="15"/>
        <v/>
      </c>
      <c r="J207" s="370" t="str">
        <f t="shared" si="16"/>
        <v/>
      </c>
      <c r="K207" s="371" t="str">
        <f t="shared" si="17"/>
        <v/>
      </c>
      <c r="L207" s="246"/>
      <c r="M207" s="223"/>
    </row>
    <row r="208" spans="2:13" hidden="1" x14ac:dyDescent="0.3">
      <c r="B208" s="198">
        <f t="shared" si="18"/>
        <v>200</v>
      </c>
      <c r="C208" s="194" t="str">
        <f>+IF('Cálculos '!C208="","",'Cálculos '!C208)</f>
        <v/>
      </c>
      <c r="D208" s="199" t="str">
        <f>+IF('Cálculos '!D208="","",'Cálculos '!D208)</f>
        <v/>
      </c>
      <c r="E208" s="206" t="str">
        <f>+IF('Cálculos '!E208="","",'Cálculos '!E208)</f>
        <v/>
      </c>
      <c r="F208" s="221" t="str">
        <f>+IF('Cálculos '!F208="","",'Cálculos '!F208)</f>
        <v/>
      </c>
      <c r="G208" s="194" t="str">
        <f>+IF('Cálculos '!C208="","",'Cálculos '!H208)</f>
        <v/>
      </c>
      <c r="H208" s="367" t="str">
        <f>IF('Precio unitario '!C202="","",ROUNDUP('Precio unitario '!J202,0))</f>
        <v/>
      </c>
      <c r="I208" s="367" t="str">
        <f t="shared" si="15"/>
        <v/>
      </c>
      <c r="J208" s="370" t="str">
        <f t="shared" si="16"/>
        <v/>
      </c>
      <c r="K208" s="371" t="str">
        <f t="shared" si="17"/>
        <v/>
      </c>
      <c r="L208" s="246"/>
      <c r="M208" s="223"/>
    </row>
    <row r="209" spans="2:13" hidden="1" x14ac:dyDescent="0.3">
      <c r="B209" s="198">
        <f t="shared" si="18"/>
        <v>201</v>
      </c>
      <c r="C209" s="194" t="str">
        <f>+IF('Cálculos '!C209="","",'Cálculos '!C209)</f>
        <v/>
      </c>
      <c r="D209" s="199" t="str">
        <f>+IF('Cálculos '!D209="","",'Cálculos '!D209)</f>
        <v/>
      </c>
      <c r="E209" s="206" t="str">
        <f>+IF('Cálculos '!E209="","",'Cálculos '!E209)</f>
        <v/>
      </c>
      <c r="F209" s="221" t="str">
        <f>+IF('Cálculos '!F209="","",'Cálculos '!F209)</f>
        <v/>
      </c>
      <c r="G209" s="194" t="str">
        <f>+IF('Cálculos '!C209="","",'Cálculos '!H209)</f>
        <v/>
      </c>
      <c r="H209" s="367" t="str">
        <f>IF('Precio unitario '!C203="","",ROUNDUP('Precio unitario '!J203,0))</f>
        <v/>
      </c>
      <c r="I209" s="367" t="str">
        <f t="shared" si="15"/>
        <v/>
      </c>
      <c r="J209" s="370" t="str">
        <f t="shared" si="16"/>
        <v/>
      </c>
      <c r="K209" s="371" t="str">
        <f t="shared" si="17"/>
        <v/>
      </c>
      <c r="L209" s="246"/>
      <c r="M209" s="223"/>
    </row>
    <row r="210" spans="2:13" hidden="1" x14ac:dyDescent="0.3">
      <c r="B210" s="198">
        <f t="shared" si="18"/>
        <v>202</v>
      </c>
      <c r="C210" s="194" t="str">
        <f>+IF('Cálculos '!C210="","",'Cálculos '!C210)</f>
        <v/>
      </c>
      <c r="D210" s="199" t="str">
        <f>+IF('Cálculos '!D210="","",'Cálculos '!D210)</f>
        <v/>
      </c>
      <c r="E210" s="206" t="str">
        <f>+IF('Cálculos '!E210="","",'Cálculos '!E210)</f>
        <v/>
      </c>
      <c r="F210" s="221" t="str">
        <f>+IF('Cálculos '!F210="","",'Cálculos '!F210)</f>
        <v/>
      </c>
      <c r="G210" s="194" t="str">
        <f>+IF('Cálculos '!C210="","",'Cálculos '!H210)</f>
        <v/>
      </c>
      <c r="H210" s="367" t="str">
        <f>IF('Precio unitario '!C204="","",ROUNDUP('Precio unitario '!J204,0))</f>
        <v/>
      </c>
      <c r="I210" s="367" t="str">
        <f t="shared" si="15"/>
        <v/>
      </c>
      <c r="J210" s="370" t="str">
        <f t="shared" si="16"/>
        <v/>
      </c>
      <c r="K210" s="371" t="str">
        <f t="shared" si="17"/>
        <v/>
      </c>
      <c r="L210" s="246"/>
      <c r="M210" s="223"/>
    </row>
    <row r="211" spans="2:13" hidden="1" x14ac:dyDescent="0.3">
      <c r="B211" s="198">
        <f t="shared" si="18"/>
        <v>203</v>
      </c>
      <c r="C211" s="194" t="str">
        <f>+IF('Cálculos '!C211="","",'Cálculos '!C211)</f>
        <v/>
      </c>
      <c r="D211" s="199" t="str">
        <f>+IF('Cálculos '!D211="","",'Cálculos '!D211)</f>
        <v/>
      </c>
      <c r="E211" s="206" t="str">
        <f>+IF('Cálculos '!E211="","",'Cálculos '!E211)</f>
        <v/>
      </c>
      <c r="F211" s="221" t="str">
        <f>+IF('Cálculos '!F211="","",'Cálculos '!F211)</f>
        <v/>
      </c>
      <c r="G211" s="194" t="str">
        <f>+IF('Cálculos '!C211="","",'Cálculos '!H211)</f>
        <v/>
      </c>
      <c r="H211" s="367" t="str">
        <f>IF('Precio unitario '!C205="","",ROUNDUP('Precio unitario '!J205,0))</f>
        <v/>
      </c>
      <c r="I211" s="367" t="str">
        <f t="shared" si="15"/>
        <v/>
      </c>
      <c r="J211" s="370" t="str">
        <f t="shared" si="16"/>
        <v/>
      </c>
      <c r="K211" s="371" t="str">
        <f t="shared" si="17"/>
        <v/>
      </c>
      <c r="L211" s="246"/>
      <c r="M211" s="223"/>
    </row>
    <row r="212" spans="2:13" hidden="1" x14ac:dyDescent="0.3">
      <c r="B212" s="198">
        <f t="shared" si="18"/>
        <v>204</v>
      </c>
      <c r="C212" s="194" t="str">
        <f>+IF('Cálculos '!C212="","",'Cálculos '!C212)</f>
        <v/>
      </c>
      <c r="D212" s="199" t="str">
        <f>+IF('Cálculos '!D212="","",'Cálculos '!D212)</f>
        <v/>
      </c>
      <c r="E212" s="206" t="str">
        <f>+IF('Cálculos '!E212="","",'Cálculos '!E212)</f>
        <v/>
      </c>
      <c r="F212" s="221" t="str">
        <f>+IF('Cálculos '!F212="","",'Cálculos '!F212)</f>
        <v/>
      </c>
      <c r="G212" s="194" t="str">
        <f>+IF('Cálculos '!C212="","",'Cálculos '!H212)</f>
        <v/>
      </c>
      <c r="H212" s="367" t="str">
        <f>IF('Precio unitario '!C206="","",ROUNDUP('Precio unitario '!J206,0))</f>
        <v/>
      </c>
      <c r="I212" s="367" t="str">
        <f t="shared" si="15"/>
        <v/>
      </c>
      <c r="J212" s="370" t="str">
        <f t="shared" si="16"/>
        <v/>
      </c>
      <c r="K212" s="371" t="str">
        <f t="shared" si="17"/>
        <v/>
      </c>
      <c r="L212" s="246"/>
      <c r="M212" s="223"/>
    </row>
    <row r="213" spans="2:13" hidden="1" x14ac:dyDescent="0.3">
      <c r="B213" s="198">
        <f t="shared" si="18"/>
        <v>205</v>
      </c>
      <c r="C213" s="194" t="str">
        <f>+IF('Cálculos '!C213="","",'Cálculos '!C213)</f>
        <v/>
      </c>
      <c r="D213" s="199" t="str">
        <f>+IF('Cálculos '!D213="","",'Cálculos '!D213)</f>
        <v/>
      </c>
      <c r="E213" s="206" t="str">
        <f>+IF('Cálculos '!E213="","",'Cálculos '!E213)</f>
        <v/>
      </c>
      <c r="F213" s="221" t="str">
        <f>+IF('Cálculos '!F213="","",'Cálculos '!F213)</f>
        <v/>
      </c>
      <c r="G213" s="194" t="str">
        <f>+IF('Cálculos '!C213="","",'Cálculos '!H213)</f>
        <v/>
      </c>
      <c r="H213" s="367" t="str">
        <f>IF('Precio unitario '!C207="","",ROUNDUP('Precio unitario '!J207,0))</f>
        <v/>
      </c>
      <c r="I213" s="367" t="str">
        <f t="shared" si="15"/>
        <v/>
      </c>
      <c r="J213" s="370" t="str">
        <f t="shared" si="16"/>
        <v/>
      </c>
      <c r="K213" s="371" t="str">
        <f t="shared" si="17"/>
        <v/>
      </c>
      <c r="L213" s="246"/>
      <c r="M213" s="223"/>
    </row>
    <row r="214" spans="2:13" hidden="1" x14ac:dyDescent="0.3">
      <c r="B214" s="198">
        <f t="shared" si="18"/>
        <v>206</v>
      </c>
      <c r="C214" s="194" t="str">
        <f>+IF('Cálculos '!C214="","",'Cálculos '!C214)</f>
        <v/>
      </c>
      <c r="D214" s="199" t="str">
        <f>+IF('Cálculos '!D214="","",'Cálculos '!D214)</f>
        <v/>
      </c>
      <c r="E214" s="206" t="str">
        <f>+IF('Cálculos '!E214="","",'Cálculos '!E214)</f>
        <v/>
      </c>
      <c r="F214" s="221" t="str">
        <f>+IF('Cálculos '!F214="","",'Cálculos '!F214)</f>
        <v/>
      </c>
      <c r="G214" s="194" t="str">
        <f>+IF('Cálculos '!C214="","",'Cálculos '!H214)</f>
        <v/>
      </c>
      <c r="H214" s="367" t="str">
        <f>IF('Precio unitario '!C208="","",ROUNDUP('Precio unitario '!J208,0))</f>
        <v/>
      </c>
      <c r="I214" s="367" t="str">
        <f t="shared" si="15"/>
        <v/>
      </c>
      <c r="J214" s="370" t="str">
        <f t="shared" si="16"/>
        <v/>
      </c>
      <c r="K214" s="371" t="str">
        <f t="shared" si="17"/>
        <v/>
      </c>
      <c r="L214" s="246"/>
      <c r="M214" s="223"/>
    </row>
    <row r="215" spans="2:13" hidden="1" x14ac:dyDescent="0.3">
      <c r="B215" s="198">
        <f t="shared" si="18"/>
        <v>207</v>
      </c>
      <c r="C215" s="194" t="str">
        <f>+IF('Cálculos '!C215="","",'Cálculos '!C215)</f>
        <v/>
      </c>
      <c r="D215" s="199" t="str">
        <f>+IF('Cálculos '!D215="","",'Cálculos '!D215)</f>
        <v/>
      </c>
      <c r="E215" s="206" t="str">
        <f>+IF('Cálculos '!E215="","",'Cálculos '!E215)</f>
        <v/>
      </c>
      <c r="F215" s="221" t="str">
        <f>+IF('Cálculos '!F215="","",'Cálculos '!F215)</f>
        <v/>
      </c>
      <c r="G215" s="194" t="str">
        <f>+IF('Cálculos '!C215="","",'Cálculos '!H215)</f>
        <v/>
      </c>
      <c r="H215" s="367" t="str">
        <f>IF('Precio unitario '!C209="","",ROUNDUP('Precio unitario '!J209,0))</f>
        <v/>
      </c>
      <c r="I215" s="367" t="str">
        <f t="shared" si="15"/>
        <v/>
      </c>
      <c r="J215" s="370" t="str">
        <f t="shared" si="16"/>
        <v/>
      </c>
      <c r="K215" s="371" t="str">
        <f t="shared" si="17"/>
        <v/>
      </c>
      <c r="L215" s="246"/>
      <c r="M215" s="223"/>
    </row>
    <row r="216" spans="2:13" hidden="1" x14ac:dyDescent="0.3">
      <c r="B216" s="198">
        <f t="shared" si="18"/>
        <v>208</v>
      </c>
      <c r="C216" s="194" t="str">
        <f>+IF('Cálculos '!C216="","",'Cálculos '!C216)</f>
        <v/>
      </c>
      <c r="D216" s="199" t="str">
        <f>+IF('Cálculos '!D216="","",'Cálculos '!D216)</f>
        <v/>
      </c>
      <c r="E216" s="206" t="str">
        <f>+IF('Cálculos '!E216="","",'Cálculos '!E216)</f>
        <v/>
      </c>
      <c r="F216" s="221" t="str">
        <f>+IF('Cálculos '!F216="","",'Cálculos '!F216)</f>
        <v/>
      </c>
      <c r="G216" s="194" t="str">
        <f>+IF('Cálculos '!C216="","",'Cálculos '!H216)</f>
        <v/>
      </c>
      <c r="H216" s="367" t="str">
        <f>IF('Precio unitario '!C210="","",ROUNDUP('Precio unitario '!J210,0))</f>
        <v/>
      </c>
      <c r="I216" s="367" t="str">
        <f t="shared" si="15"/>
        <v/>
      </c>
      <c r="J216" s="370" t="str">
        <f t="shared" si="16"/>
        <v/>
      </c>
      <c r="K216" s="371" t="str">
        <f t="shared" si="17"/>
        <v/>
      </c>
      <c r="L216" s="246"/>
      <c r="M216" s="223"/>
    </row>
    <row r="217" spans="2:13" hidden="1" x14ac:dyDescent="0.3">
      <c r="B217" s="198">
        <f t="shared" si="18"/>
        <v>209</v>
      </c>
      <c r="C217" s="194" t="str">
        <f>+IF('Cálculos '!C217="","",'Cálculos '!C217)</f>
        <v/>
      </c>
      <c r="D217" s="199" t="str">
        <f>+IF('Cálculos '!D217="","",'Cálculos '!D217)</f>
        <v/>
      </c>
      <c r="E217" s="206" t="str">
        <f>+IF('Cálculos '!E217="","",'Cálculos '!E217)</f>
        <v/>
      </c>
      <c r="F217" s="221" t="str">
        <f>+IF('Cálculos '!F217="","",'Cálculos '!F217)</f>
        <v/>
      </c>
      <c r="G217" s="194" t="str">
        <f>+IF('Cálculos '!C217="","",'Cálculos '!H217)</f>
        <v/>
      </c>
      <c r="H217" s="367" t="str">
        <f>IF('Precio unitario '!C211="","",ROUNDUP('Precio unitario '!J211,0))</f>
        <v/>
      </c>
      <c r="I217" s="367" t="str">
        <f t="shared" si="15"/>
        <v/>
      </c>
      <c r="J217" s="370" t="str">
        <f t="shared" si="16"/>
        <v/>
      </c>
      <c r="K217" s="371" t="str">
        <f t="shared" si="17"/>
        <v/>
      </c>
      <c r="L217" s="246"/>
      <c r="M217" s="223"/>
    </row>
    <row r="218" spans="2:13" hidden="1" x14ac:dyDescent="0.3">
      <c r="B218" s="198">
        <f t="shared" si="18"/>
        <v>210</v>
      </c>
      <c r="C218" s="194" t="str">
        <f>+IF('Cálculos '!C218="","",'Cálculos '!C218)</f>
        <v/>
      </c>
      <c r="D218" s="199" t="str">
        <f>+IF('Cálculos '!D218="","",'Cálculos '!D218)</f>
        <v/>
      </c>
      <c r="E218" s="206" t="str">
        <f>+IF('Cálculos '!E218="","",'Cálculos '!E218)</f>
        <v/>
      </c>
      <c r="F218" s="221" t="str">
        <f>+IF('Cálculos '!F218="","",'Cálculos '!F218)</f>
        <v/>
      </c>
      <c r="G218" s="194" t="str">
        <f>+IF('Cálculos '!C218="","",'Cálculos '!H218)</f>
        <v/>
      </c>
      <c r="H218" s="367" t="str">
        <f>IF('Precio unitario '!C212="","",ROUNDUP('Precio unitario '!J212,0))</f>
        <v/>
      </c>
      <c r="I218" s="367" t="str">
        <f t="shared" si="15"/>
        <v/>
      </c>
      <c r="J218" s="370" t="str">
        <f t="shared" si="16"/>
        <v/>
      </c>
      <c r="K218" s="371" t="str">
        <f t="shared" si="17"/>
        <v/>
      </c>
      <c r="L218" s="246"/>
      <c r="M218" s="223"/>
    </row>
    <row r="219" spans="2:13" hidden="1" x14ac:dyDescent="0.3">
      <c r="B219" s="198">
        <f t="shared" si="18"/>
        <v>211</v>
      </c>
      <c r="C219" s="194" t="str">
        <f>+IF('Cálculos '!C219="","",'Cálculos '!C219)</f>
        <v/>
      </c>
      <c r="D219" s="199" t="str">
        <f>+IF('Cálculos '!D219="","",'Cálculos '!D219)</f>
        <v/>
      </c>
      <c r="E219" s="206" t="str">
        <f>+IF('Cálculos '!E219="","",'Cálculos '!E219)</f>
        <v/>
      </c>
      <c r="F219" s="221" t="str">
        <f>+IF('Cálculos '!F219="","",'Cálculos '!F219)</f>
        <v/>
      </c>
      <c r="G219" s="194" t="str">
        <f>+IF('Cálculos '!C219="","",'Cálculos '!H219)</f>
        <v/>
      </c>
      <c r="H219" s="367" t="str">
        <f>IF('Precio unitario '!C213="","",ROUNDUP('Precio unitario '!J213,0))</f>
        <v/>
      </c>
      <c r="I219" s="367" t="str">
        <f t="shared" si="15"/>
        <v/>
      </c>
      <c r="J219" s="370" t="str">
        <f t="shared" si="16"/>
        <v/>
      </c>
      <c r="K219" s="371" t="str">
        <f t="shared" si="17"/>
        <v/>
      </c>
      <c r="L219" s="246"/>
      <c r="M219" s="223"/>
    </row>
    <row r="220" spans="2:13" hidden="1" x14ac:dyDescent="0.3">
      <c r="B220" s="198">
        <f t="shared" si="18"/>
        <v>212</v>
      </c>
      <c r="C220" s="194" t="str">
        <f>+IF('Cálculos '!C220="","",'Cálculos '!C220)</f>
        <v/>
      </c>
      <c r="D220" s="199" t="str">
        <f>+IF('Cálculos '!D220="","",'Cálculos '!D220)</f>
        <v/>
      </c>
      <c r="E220" s="206" t="str">
        <f>+IF('Cálculos '!E220="","",'Cálculos '!E220)</f>
        <v/>
      </c>
      <c r="F220" s="221" t="str">
        <f>+IF('Cálculos '!F220="","",'Cálculos '!F220)</f>
        <v/>
      </c>
      <c r="G220" s="194" t="str">
        <f>+IF('Cálculos '!C220="","",'Cálculos '!H220)</f>
        <v/>
      </c>
      <c r="H220" s="367" t="str">
        <f>IF('Precio unitario '!C214="","",ROUNDUP('Precio unitario '!J214,0))</f>
        <v/>
      </c>
      <c r="I220" s="367" t="str">
        <f t="shared" si="15"/>
        <v/>
      </c>
      <c r="J220" s="370" t="str">
        <f t="shared" si="16"/>
        <v/>
      </c>
      <c r="K220" s="371" t="str">
        <f t="shared" si="17"/>
        <v/>
      </c>
      <c r="L220" s="246"/>
      <c r="M220" s="223"/>
    </row>
    <row r="221" spans="2:13" hidden="1" x14ac:dyDescent="0.3">
      <c r="B221" s="198">
        <f t="shared" si="18"/>
        <v>213</v>
      </c>
      <c r="C221" s="194" t="str">
        <f>+IF('Cálculos '!C221="","",'Cálculos '!C221)</f>
        <v/>
      </c>
      <c r="D221" s="199" t="str">
        <f>+IF('Cálculos '!D221="","",'Cálculos '!D221)</f>
        <v/>
      </c>
      <c r="E221" s="206" t="str">
        <f>+IF('Cálculos '!E221="","",'Cálculos '!E221)</f>
        <v/>
      </c>
      <c r="F221" s="221" t="str">
        <f>+IF('Cálculos '!F221="","",'Cálculos '!F221)</f>
        <v/>
      </c>
      <c r="G221" s="194" t="str">
        <f>+IF('Cálculos '!C221="","",'Cálculos '!H221)</f>
        <v/>
      </c>
      <c r="H221" s="367" t="str">
        <f>IF('Precio unitario '!C215="","",ROUNDUP('Precio unitario '!J215,0))</f>
        <v/>
      </c>
      <c r="I221" s="367" t="str">
        <f t="shared" si="15"/>
        <v/>
      </c>
      <c r="J221" s="370" t="str">
        <f t="shared" si="16"/>
        <v/>
      </c>
      <c r="K221" s="371" t="str">
        <f t="shared" si="17"/>
        <v/>
      </c>
      <c r="L221" s="246"/>
      <c r="M221" s="223"/>
    </row>
    <row r="222" spans="2:13" hidden="1" x14ac:dyDescent="0.3">
      <c r="B222" s="198">
        <f t="shared" si="18"/>
        <v>214</v>
      </c>
      <c r="C222" s="194" t="str">
        <f>+IF('Cálculos '!C222="","",'Cálculos '!C222)</f>
        <v/>
      </c>
      <c r="D222" s="199" t="str">
        <f>+IF('Cálculos '!D222="","",'Cálculos '!D222)</f>
        <v/>
      </c>
      <c r="E222" s="206" t="str">
        <f>+IF('Cálculos '!E222="","",'Cálculos '!E222)</f>
        <v/>
      </c>
      <c r="F222" s="221" t="str">
        <f>+IF('Cálculos '!F222="","",'Cálculos '!F222)</f>
        <v/>
      </c>
      <c r="G222" s="194" t="str">
        <f>+IF('Cálculos '!C222="","",'Cálculos '!H222)</f>
        <v/>
      </c>
      <c r="H222" s="367" t="str">
        <f>IF('Precio unitario '!C216="","",ROUNDUP('Precio unitario '!J216,0))</f>
        <v/>
      </c>
      <c r="I222" s="367" t="str">
        <f t="shared" si="15"/>
        <v/>
      </c>
      <c r="J222" s="370" t="str">
        <f t="shared" si="16"/>
        <v/>
      </c>
      <c r="K222" s="371" t="str">
        <f t="shared" si="17"/>
        <v/>
      </c>
      <c r="L222" s="246"/>
      <c r="M222" s="223"/>
    </row>
    <row r="223" spans="2:13" hidden="1" x14ac:dyDescent="0.3">
      <c r="B223" s="198">
        <f t="shared" si="18"/>
        <v>215</v>
      </c>
      <c r="C223" s="194" t="str">
        <f>+IF('Cálculos '!C223="","",'Cálculos '!C223)</f>
        <v/>
      </c>
      <c r="D223" s="199" t="str">
        <f>+IF('Cálculos '!D223="","",'Cálculos '!D223)</f>
        <v/>
      </c>
      <c r="E223" s="206" t="str">
        <f>+IF('Cálculos '!E223="","",'Cálculos '!E223)</f>
        <v/>
      </c>
      <c r="F223" s="221" t="str">
        <f>+IF('Cálculos '!F223="","",'Cálculos '!F223)</f>
        <v/>
      </c>
      <c r="G223" s="194" t="str">
        <f>+IF('Cálculos '!C223="","",'Cálculos '!H223)</f>
        <v/>
      </c>
      <c r="H223" s="367" t="str">
        <f>IF('Precio unitario '!C217="","",ROUNDUP('Precio unitario '!J217,0))</f>
        <v/>
      </c>
      <c r="I223" s="367" t="str">
        <f t="shared" si="15"/>
        <v/>
      </c>
      <c r="J223" s="370" t="str">
        <f t="shared" si="16"/>
        <v/>
      </c>
      <c r="K223" s="371" t="str">
        <f t="shared" si="17"/>
        <v/>
      </c>
      <c r="L223" s="246"/>
      <c r="M223" s="223"/>
    </row>
    <row r="224" spans="2:13" hidden="1" x14ac:dyDescent="0.3">
      <c r="B224" s="198">
        <f t="shared" si="18"/>
        <v>216</v>
      </c>
      <c r="C224" s="194" t="str">
        <f>+IF('Cálculos '!C224="","",'Cálculos '!C224)</f>
        <v/>
      </c>
      <c r="D224" s="199" t="str">
        <f>+IF('Cálculos '!D224="","",'Cálculos '!D224)</f>
        <v/>
      </c>
      <c r="E224" s="206" t="str">
        <f>+IF('Cálculos '!E224="","",'Cálculos '!E224)</f>
        <v/>
      </c>
      <c r="F224" s="221" t="str">
        <f>+IF('Cálculos '!F224="","",'Cálculos '!F224)</f>
        <v/>
      </c>
      <c r="G224" s="194" t="str">
        <f>+IF('Cálculos '!C224="","",'Cálculos '!H224)</f>
        <v/>
      </c>
      <c r="H224" s="367" t="str">
        <f>IF('Precio unitario '!C218="","",ROUNDUP('Precio unitario '!J218,0))</f>
        <v/>
      </c>
      <c r="I224" s="367" t="str">
        <f t="shared" si="15"/>
        <v/>
      </c>
      <c r="J224" s="370" t="str">
        <f t="shared" si="16"/>
        <v/>
      </c>
      <c r="K224" s="371" t="str">
        <f t="shared" si="17"/>
        <v/>
      </c>
      <c r="L224" s="246"/>
      <c r="M224" s="223"/>
    </row>
    <row r="225" spans="2:13" hidden="1" x14ac:dyDescent="0.3">
      <c r="B225" s="198">
        <f t="shared" si="18"/>
        <v>217</v>
      </c>
      <c r="C225" s="194" t="str">
        <f>+IF('Cálculos '!C225="","",'Cálculos '!C225)</f>
        <v/>
      </c>
      <c r="D225" s="199" t="str">
        <f>+IF('Cálculos '!D225="","",'Cálculos '!D225)</f>
        <v/>
      </c>
      <c r="E225" s="206" t="str">
        <f>+IF('Cálculos '!E225="","",'Cálculos '!E225)</f>
        <v/>
      </c>
      <c r="F225" s="221" t="str">
        <f>+IF('Cálculos '!F225="","",'Cálculos '!F225)</f>
        <v/>
      </c>
      <c r="G225" s="194" t="str">
        <f>+IF('Cálculos '!C225="","",'Cálculos '!H225)</f>
        <v/>
      </c>
      <c r="H225" s="367" t="str">
        <f>IF('Precio unitario '!C219="","",ROUNDUP('Precio unitario '!J219,0))</f>
        <v/>
      </c>
      <c r="I225" s="367" t="str">
        <f t="shared" si="15"/>
        <v/>
      </c>
      <c r="J225" s="370" t="str">
        <f t="shared" si="16"/>
        <v/>
      </c>
      <c r="K225" s="371" t="str">
        <f t="shared" si="17"/>
        <v/>
      </c>
      <c r="L225" s="246"/>
      <c r="M225" s="223"/>
    </row>
    <row r="226" spans="2:13" hidden="1" x14ac:dyDescent="0.3">
      <c r="B226" s="198">
        <f t="shared" si="18"/>
        <v>218</v>
      </c>
      <c r="C226" s="194" t="str">
        <f>+IF('Cálculos '!C226="","",'Cálculos '!C226)</f>
        <v/>
      </c>
      <c r="D226" s="199" t="str">
        <f>+IF('Cálculos '!D226="","",'Cálculos '!D226)</f>
        <v/>
      </c>
      <c r="E226" s="206" t="str">
        <f>+IF('Cálculos '!E226="","",'Cálculos '!E226)</f>
        <v/>
      </c>
      <c r="F226" s="221" t="str">
        <f>+IF('Cálculos '!F226="","",'Cálculos '!F226)</f>
        <v/>
      </c>
      <c r="G226" s="194" t="str">
        <f>+IF('Cálculos '!C226="","",'Cálculos '!H226)</f>
        <v/>
      </c>
      <c r="H226" s="367" t="str">
        <f>IF('Precio unitario '!C220="","",ROUNDUP('Precio unitario '!J220,0))</f>
        <v/>
      </c>
      <c r="I226" s="367" t="str">
        <f t="shared" si="15"/>
        <v/>
      </c>
      <c r="J226" s="370" t="str">
        <f t="shared" si="16"/>
        <v/>
      </c>
      <c r="K226" s="371" t="str">
        <f t="shared" si="17"/>
        <v/>
      </c>
      <c r="L226" s="246"/>
      <c r="M226" s="223"/>
    </row>
    <row r="227" spans="2:13" hidden="1" x14ac:dyDescent="0.3">
      <c r="B227" s="198">
        <f t="shared" si="18"/>
        <v>219</v>
      </c>
      <c r="C227" s="194" t="str">
        <f>+IF('Cálculos '!C227="","",'Cálculos '!C227)</f>
        <v/>
      </c>
      <c r="D227" s="199" t="str">
        <f>+IF('Cálculos '!D227="","",'Cálculos '!D227)</f>
        <v/>
      </c>
      <c r="E227" s="206" t="str">
        <f>+IF('Cálculos '!E227="","",'Cálculos '!E227)</f>
        <v/>
      </c>
      <c r="F227" s="221" t="str">
        <f>+IF('Cálculos '!F227="","",'Cálculos '!F227)</f>
        <v/>
      </c>
      <c r="G227" s="194" t="str">
        <f>+IF('Cálculos '!C227="","",'Cálculos '!H227)</f>
        <v/>
      </c>
      <c r="H227" s="367" t="str">
        <f>IF('Precio unitario '!C221="","",ROUNDUP('Precio unitario '!J221,0))</f>
        <v/>
      </c>
      <c r="I227" s="367" t="str">
        <f t="shared" si="15"/>
        <v/>
      </c>
      <c r="J227" s="370" t="str">
        <f t="shared" si="16"/>
        <v/>
      </c>
      <c r="K227" s="371" t="str">
        <f t="shared" si="17"/>
        <v/>
      </c>
      <c r="L227" s="246"/>
      <c r="M227" s="223"/>
    </row>
    <row r="228" spans="2:13" hidden="1" x14ac:dyDescent="0.3">
      <c r="B228" s="198">
        <f t="shared" si="18"/>
        <v>220</v>
      </c>
      <c r="C228" s="194" t="str">
        <f>+IF('Cálculos '!C228="","",'Cálculos '!C228)</f>
        <v/>
      </c>
      <c r="D228" s="199" t="str">
        <f>+IF('Cálculos '!D228="","",'Cálculos '!D228)</f>
        <v/>
      </c>
      <c r="E228" s="206" t="str">
        <f>+IF('Cálculos '!E228="","",'Cálculos '!E228)</f>
        <v/>
      </c>
      <c r="F228" s="221" t="str">
        <f>+IF('Cálculos '!F228="","",'Cálculos '!F228)</f>
        <v/>
      </c>
      <c r="G228" s="194" t="str">
        <f>+IF('Cálculos '!C228="","",'Cálculos '!H228)</f>
        <v/>
      </c>
      <c r="H228" s="367" t="str">
        <f>IF('Precio unitario '!C222="","",ROUNDUP('Precio unitario '!J222,0))</f>
        <v/>
      </c>
      <c r="I228" s="367" t="str">
        <f t="shared" si="15"/>
        <v/>
      </c>
      <c r="J228" s="370" t="str">
        <f t="shared" si="16"/>
        <v/>
      </c>
      <c r="K228" s="371" t="str">
        <f t="shared" si="17"/>
        <v/>
      </c>
      <c r="L228" s="246"/>
      <c r="M228" s="223"/>
    </row>
    <row r="229" spans="2:13" hidden="1" x14ac:dyDescent="0.3">
      <c r="B229" s="198">
        <f t="shared" si="18"/>
        <v>221</v>
      </c>
      <c r="C229" s="194" t="str">
        <f>+IF('Cálculos '!C229="","",'Cálculos '!C229)</f>
        <v/>
      </c>
      <c r="D229" s="199" t="str">
        <f>+IF('Cálculos '!D229="","",'Cálculos '!D229)</f>
        <v/>
      </c>
      <c r="E229" s="206" t="str">
        <f>+IF('Cálculos '!E229="","",'Cálculos '!E229)</f>
        <v/>
      </c>
      <c r="F229" s="221" t="str">
        <f>+IF('Cálculos '!F229="","",'Cálculos '!F229)</f>
        <v/>
      </c>
      <c r="G229" s="194" t="str">
        <f>+IF('Cálculos '!C229="","",'Cálculos '!H229)</f>
        <v/>
      </c>
      <c r="H229" s="367" t="str">
        <f>IF('Precio unitario '!C223="","",ROUNDUP('Precio unitario '!J223,0))</f>
        <v/>
      </c>
      <c r="I229" s="367" t="str">
        <f t="shared" si="15"/>
        <v/>
      </c>
      <c r="J229" s="370" t="str">
        <f t="shared" si="16"/>
        <v/>
      </c>
      <c r="K229" s="371" t="str">
        <f t="shared" si="17"/>
        <v/>
      </c>
      <c r="L229" s="246"/>
      <c r="M229" s="223"/>
    </row>
    <row r="230" spans="2:13" hidden="1" x14ac:dyDescent="0.3">
      <c r="B230" s="198">
        <f t="shared" si="18"/>
        <v>222</v>
      </c>
      <c r="C230" s="194" t="str">
        <f>+IF('Cálculos '!C230="","",'Cálculos '!C230)</f>
        <v/>
      </c>
      <c r="D230" s="199" t="str">
        <f>+IF('Cálculos '!D230="","",'Cálculos '!D230)</f>
        <v/>
      </c>
      <c r="E230" s="206" t="str">
        <f>+IF('Cálculos '!E230="","",'Cálculos '!E230)</f>
        <v/>
      </c>
      <c r="F230" s="221" t="str">
        <f>+IF('Cálculos '!F230="","",'Cálculos '!F230)</f>
        <v/>
      </c>
      <c r="G230" s="194" t="str">
        <f>+IF('Cálculos '!C230="","",'Cálculos '!H230)</f>
        <v/>
      </c>
      <c r="H230" s="367" t="str">
        <f>IF('Precio unitario '!C224="","",ROUNDUP('Precio unitario '!J224,0))</f>
        <v/>
      </c>
      <c r="I230" s="367" t="str">
        <f t="shared" si="15"/>
        <v/>
      </c>
      <c r="J230" s="370" t="str">
        <f t="shared" si="16"/>
        <v/>
      </c>
      <c r="K230" s="371" t="str">
        <f t="shared" si="17"/>
        <v/>
      </c>
      <c r="L230" s="246"/>
      <c r="M230" s="223"/>
    </row>
    <row r="231" spans="2:13" hidden="1" x14ac:dyDescent="0.3">
      <c r="B231" s="198">
        <f t="shared" si="18"/>
        <v>223</v>
      </c>
      <c r="C231" s="194" t="str">
        <f>+IF('Cálculos '!C231="","",'Cálculos '!C231)</f>
        <v/>
      </c>
      <c r="D231" s="199" t="str">
        <f>+IF('Cálculos '!D231="","",'Cálculos '!D231)</f>
        <v/>
      </c>
      <c r="E231" s="206" t="str">
        <f>+IF('Cálculos '!E231="","",'Cálculos '!E231)</f>
        <v/>
      </c>
      <c r="F231" s="221" t="str">
        <f>+IF('Cálculos '!F231="","",'Cálculos '!F231)</f>
        <v/>
      </c>
      <c r="G231" s="194" t="str">
        <f>+IF('Cálculos '!C231="","",'Cálculos '!H231)</f>
        <v/>
      </c>
      <c r="H231" s="367" t="str">
        <f>IF('Precio unitario '!C225="","",ROUNDUP('Precio unitario '!J225,0))</f>
        <v/>
      </c>
      <c r="I231" s="367" t="str">
        <f t="shared" si="15"/>
        <v/>
      </c>
      <c r="J231" s="370" t="str">
        <f t="shared" si="16"/>
        <v/>
      </c>
      <c r="K231" s="371" t="str">
        <f t="shared" si="17"/>
        <v/>
      </c>
      <c r="L231" s="246"/>
      <c r="M231" s="223"/>
    </row>
    <row r="232" spans="2:13" hidden="1" x14ac:dyDescent="0.3">
      <c r="B232" s="198">
        <f t="shared" si="18"/>
        <v>224</v>
      </c>
      <c r="C232" s="194" t="str">
        <f>+IF('Cálculos '!C232="","",'Cálculos '!C232)</f>
        <v/>
      </c>
      <c r="D232" s="199" t="str">
        <f>+IF('Cálculos '!D232="","",'Cálculos '!D232)</f>
        <v/>
      </c>
      <c r="E232" s="206" t="str">
        <f>+IF('Cálculos '!E232="","",'Cálculos '!E232)</f>
        <v/>
      </c>
      <c r="F232" s="221" t="str">
        <f>+IF('Cálculos '!F232="","",'Cálculos '!F232)</f>
        <v/>
      </c>
      <c r="G232" s="194" t="str">
        <f>+IF('Cálculos '!C232="","",'Cálculos '!H232)</f>
        <v/>
      </c>
      <c r="H232" s="367" t="str">
        <f>IF('Precio unitario '!C226="","",ROUNDUP('Precio unitario '!J226,0))</f>
        <v/>
      </c>
      <c r="I232" s="367" t="str">
        <f t="shared" si="15"/>
        <v/>
      </c>
      <c r="J232" s="370" t="str">
        <f t="shared" si="16"/>
        <v/>
      </c>
      <c r="K232" s="371" t="str">
        <f t="shared" si="17"/>
        <v/>
      </c>
      <c r="L232" s="246"/>
      <c r="M232" s="223"/>
    </row>
    <row r="233" spans="2:13" hidden="1" x14ac:dyDescent="0.3">
      <c r="B233" s="198">
        <f t="shared" si="18"/>
        <v>225</v>
      </c>
      <c r="C233" s="194" t="str">
        <f>+IF('Cálculos '!C233="","",'Cálculos '!C233)</f>
        <v/>
      </c>
      <c r="D233" s="199" t="str">
        <f>+IF('Cálculos '!D233="","",'Cálculos '!D233)</f>
        <v/>
      </c>
      <c r="E233" s="206" t="str">
        <f>+IF('Cálculos '!E233="","",'Cálculos '!E233)</f>
        <v/>
      </c>
      <c r="F233" s="221" t="str">
        <f>+IF('Cálculos '!F233="","",'Cálculos '!F233)</f>
        <v/>
      </c>
      <c r="G233" s="194" t="str">
        <f>+IF('Cálculos '!C233="","",'Cálculos '!H233)</f>
        <v/>
      </c>
      <c r="H233" s="367" t="str">
        <f>IF('Precio unitario '!C227="","",ROUNDUP('Precio unitario '!J227,0))</f>
        <v/>
      </c>
      <c r="I233" s="367" t="str">
        <f t="shared" si="15"/>
        <v/>
      </c>
      <c r="J233" s="370" t="str">
        <f t="shared" si="16"/>
        <v/>
      </c>
      <c r="K233" s="371" t="str">
        <f t="shared" si="17"/>
        <v/>
      </c>
      <c r="L233" s="246"/>
      <c r="M233" s="223"/>
    </row>
    <row r="234" spans="2:13" hidden="1" x14ac:dyDescent="0.3">
      <c r="B234" s="198">
        <f t="shared" si="18"/>
        <v>226</v>
      </c>
      <c r="C234" s="194" t="str">
        <f>+IF('Cálculos '!C234="","",'Cálculos '!C234)</f>
        <v/>
      </c>
      <c r="D234" s="199" t="str">
        <f>+IF('Cálculos '!D234="","",'Cálculos '!D234)</f>
        <v/>
      </c>
      <c r="E234" s="206" t="str">
        <f>+IF('Cálculos '!E234="","",'Cálculos '!E234)</f>
        <v/>
      </c>
      <c r="F234" s="221" t="str">
        <f>+IF('Cálculos '!F234="","",'Cálculos '!F234)</f>
        <v/>
      </c>
      <c r="G234" s="194" t="str">
        <f>+IF('Cálculos '!C234="","",'Cálculos '!H234)</f>
        <v/>
      </c>
      <c r="H234" s="367" t="str">
        <f>IF('Precio unitario '!C228="","",ROUNDUP('Precio unitario '!J228,0))</f>
        <v/>
      </c>
      <c r="I234" s="367" t="str">
        <f t="shared" si="15"/>
        <v/>
      </c>
      <c r="J234" s="370" t="str">
        <f t="shared" si="16"/>
        <v/>
      </c>
      <c r="K234" s="371" t="str">
        <f t="shared" si="17"/>
        <v/>
      </c>
      <c r="L234" s="246"/>
      <c r="M234" s="223"/>
    </row>
    <row r="235" spans="2:13" hidden="1" x14ac:dyDescent="0.3">
      <c r="B235" s="198">
        <f t="shared" si="18"/>
        <v>227</v>
      </c>
      <c r="C235" s="194" t="str">
        <f>+IF('Cálculos '!C235="","",'Cálculos '!C235)</f>
        <v/>
      </c>
      <c r="D235" s="199" t="str">
        <f>+IF('Cálculos '!D235="","",'Cálculos '!D235)</f>
        <v/>
      </c>
      <c r="E235" s="206" t="str">
        <f>+IF('Cálculos '!E235="","",'Cálculos '!E235)</f>
        <v/>
      </c>
      <c r="F235" s="221" t="str">
        <f>+IF('Cálculos '!F235="","",'Cálculos '!F235)</f>
        <v/>
      </c>
      <c r="G235" s="194" t="str">
        <f>+IF('Cálculos '!C235="","",'Cálculos '!H235)</f>
        <v/>
      </c>
      <c r="H235" s="367" t="str">
        <f>IF('Precio unitario '!C229="","",ROUNDUP('Precio unitario '!J229,0))</f>
        <v/>
      </c>
      <c r="I235" s="367" t="str">
        <f t="shared" si="15"/>
        <v/>
      </c>
      <c r="J235" s="370" t="str">
        <f t="shared" si="16"/>
        <v/>
      </c>
      <c r="K235" s="371" t="str">
        <f t="shared" si="17"/>
        <v/>
      </c>
      <c r="L235" s="246"/>
      <c r="M235" s="223"/>
    </row>
    <row r="236" spans="2:13" hidden="1" x14ac:dyDescent="0.3">
      <c r="B236" s="198">
        <f t="shared" si="18"/>
        <v>228</v>
      </c>
      <c r="C236" s="194" t="str">
        <f>+IF('Cálculos '!C236="","",'Cálculos '!C236)</f>
        <v/>
      </c>
      <c r="D236" s="199" t="str">
        <f>+IF('Cálculos '!D236="","",'Cálculos '!D236)</f>
        <v/>
      </c>
      <c r="E236" s="206" t="str">
        <f>+IF('Cálculos '!E236="","",'Cálculos '!E236)</f>
        <v/>
      </c>
      <c r="F236" s="221" t="str">
        <f>+IF('Cálculos '!F236="","",'Cálculos '!F236)</f>
        <v/>
      </c>
      <c r="G236" s="194" t="str">
        <f>+IF('Cálculos '!C236="","",'Cálculos '!H236)</f>
        <v/>
      </c>
      <c r="H236" s="367" t="str">
        <f>IF('Precio unitario '!C230="","",ROUNDUP('Precio unitario '!J230,0))</f>
        <v/>
      </c>
      <c r="I236" s="367" t="str">
        <f t="shared" si="15"/>
        <v/>
      </c>
      <c r="J236" s="370" t="str">
        <f t="shared" si="16"/>
        <v/>
      </c>
      <c r="K236" s="371" t="str">
        <f t="shared" si="17"/>
        <v/>
      </c>
      <c r="L236" s="246"/>
      <c r="M236" s="223"/>
    </row>
    <row r="237" spans="2:13" hidden="1" x14ac:dyDescent="0.3">
      <c r="B237" s="198">
        <f t="shared" si="18"/>
        <v>229</v>
      </c>
      <c r="C237" s="194" t="str">
        <f>+IF('Cálculos '!C237="","",'Cálculos '!C237)</f>
        <v/>
      </c>
      <c r="D237" s="199" t="str">
        <f>+IF('Cálculos '!D237="","",'Cálculos '!D237)</f>
        <v/>
      </c>
      <c r="E237" s="206" t="str">
        <f>+IF('Cálculos '!E237="","",'Cálculos '!E237)</f>
        <v/>
      </c>
      <c r="F237" s="221" t="str">
        <f>+IF('Cálculos '!F237="","",'Cálculos '!F237)</f>
        <v/>
      </c>
      <c r="G237" s="194" t="str">
        <f>+IF('Cálculos '!C237="","",'Cálculos '!H237)</f>
        <v/>
      </c>
      <c r="H237" s="367" t="str">
        <f>IF('Precio unitario '!C231="","",ROUNDUP('Precio unitario '!J231,0))</f>
        <v/>
      </c>
      <c r="I237" s="367" t="str">
        <f t="shared" si="15"/>
        <v/>
      </c>
      <c r="J237" s="370" t="str">
        <f t="shared" si="16"/>
        <v/>
      </c>
      <c r="K237" s="371" t="str">
        <f t="shared" si="17"/>
        <v/>
      </c>
      <c r="L237" s="246"/>
      <c r="M237" s="223"/>
    </row>
    <row r="238" spans="2:13" hidden="1" x14ac:dyDescent="0.3">
      <c r="B238" s="198">
        <f t="shared" si="18"/>
        <v>230</v>
      </c>
      <c r="C238" s="194" t="str">
        <f>+IF('Cálculos '!C238="","",'Cálculos '!C238)</f>
        <v/>
      </c>
      <c r="D238" s="199" t="str">
        <f>+IF('Cálculos '!D238="","",'Cálculos '!D238)</f>
        <v/>
      </c>
      <c r="E238" s="206" t="str">
        <f>+IF('Cálculos '!E238="","",'Cálculos '!E238)</f>
        <v/>
      </c>
      <c r="F238" s="221" t="str">
        <f>+IF('Cálculos '!F238="","",'Cálculos '!F238)</f>
        <v/>
      </c>
      <c r="G238" s="194" t="str">
        <f>+IF('Cálculos '!C238="","",'Cálculos '!H238)</f>
        <v/>
      </c>
      <c r="H238" s="367" t="str">
        <f>IF('Precio unitario '!C232="","",ROUNDUP('Precio unitario '!J232,0))</f>
        <v/>
      </c>
      <c r="I238" s="367" t="str">
        <f t="shared" si="15"/>
        <v/>
      </c>
      <c r="J238" s="370" t="str">
        <f t="shared" si="16"/>
        <v/>
      </c>
      <c r="K238" s="371" t="str">
        <f t="shared" si="17"/>
        <v/>
      </c>
      <c r="L238" s="246"/>
      <c r="M238" s="223"/>
    </row>
    <row r="239" spans="2:13" hidden="1" x14ac:dyDescent="0.3">
      <c r="B239" s="198">
        <f t="shared" si="18"/>
        <v>231</v>
      </c>
      <c r="C239" s="194" t="str">
        <f>+IF('Cálculos '!C239="","",'Cálculos '!C239)</f>
        <v/>
      </c>
      <c r="D239" s="199" t="str">
        <f>+IF('Cálculos '!D239="","",'Cálculos '!D239)</f>
        <v/>
      </c>
      <c r="E239" s="206" t="str">
        <f>+IF('Cálculos '!E239="","",'Cálculos '!E239)</f>
        <v/>
      </c>
      <c r="F239" s="221" t="str">
        <f>+IF('Cálculos '!F239="","",'Cálculos '!F239)</f>
        <v/>
      </c>
      <c r="G239" s="194" t="str">
        <f>+IF('Cálculos '!C239="","",'Cálculos '!H239)</f>
        <v/>
      </c>
      <c r="H239" s="367" t="str">
        <f>IF('Precio unitario '!C233="","",ROUNDUP('Precio unitario '!J233,0))</f>
        <v/>
      </c>
      <c r="I239" s="367" t="str">
        <f t="shared" si="15"/>
        <v/>
      </c>
      <c r="J239" s="370" t="str">
        <f t="shared" si="16"/>
        <v/>
      </c>
      <c r="K239" s="371" t="str">
        <f t="shared" si="17"/>
        <v/>
      </c>
      <c r="L239" s="246"/>
      <c r="M239" s="223"/>
    </row>
    <row r="240" spans="2:13" hidden="1" x14ac:dyDescent="0.3">
      <c r="B240" s="198">
        <f t="shared" si="18"/>
        <v>232</v>
      </c>
      <c r="C240" s="194" t="str">
        <f>+IF('Cálculos '!C240="","",'Cálculos '!C240)</f>
        <v/>
      </c>
      <c r="D240" s="199" t="str">
        <f>+IF('Cálculos '!D240="","",'Cálculos '!D240)</f>
        <v/>
      </c>
      <c r="E240" s="206" t="str">
        <f>+IF('Cálculos '!E240="","",'Cálculos '!E240)</f>
        <v/>
      </c>
      <c r="F240" s="221" t="str">
        <f>+IF('Cálculos '!F240="","",'Cálculos '!F240)</f>
        <v/>
      </c>
      <c r="G240" s="194" t="str">
        <f>+IF('Cálculos '!C240="","",'Cálculos '!H240)</f>
        <v/>
      </c>
      <c r="H240" s="367" t="str">
        <f>IF('Precio unitario '!C234="","",ROUNDUP('Precio unitario '!J234,0))</f>
        <v/>
      </c>
      <c r="I240" s="367" t="str">
        <f t="shared" si="15"/>
        <v/>
      </c>
      <c r="J240" s="370" t="str">
        <f t="shared" si="16"/>
        <v/>
      </c>
      <c r="K240" s="371" t="str">
        <f t="shared" si="17"/>
        <v/>
      </c>
      <c r="L240" s="246"/>
      <c r="M240" s="223"/>
    </row>
    <row r="241" spans="2:13" hidden="1" x14ac:dyDescent="0.3">
      <c r="B241" s="198">
        <f t="shared" si="18"/>
        <v>233</v>
      </c>
      <c r="C241" s="194" t="str">
        <f>+IF('Cálculos '!C241="","",'Cálculos '!C241)</f>
        <v/>
      </c>
      <c r="D241" s="199" t="str">
        <f>+IF('Cálculos '!D241="","",'Cálculos '!D241)</f>
        <v/>
      </c>
      <c r="E241" s="206" t="str">
        <f>+IF('Cálculos '!E241="","",'Cálculos '!E241)</f>
        <v/>
      </c>
      <c r="F241" s="221" t="str">
        <f>+IF('Cálculos '!F241="","",'Cálculos '!F241)</f>
        <v/>
      </c>
      <c r="G241" s="194" t="str">
        <f>+IF('Cálculos '!C241="","",'Cálculos '!H241)</f>
        <v/>
      </c>
      <c r="H241" s="367" t="str">
        <f>IF('Precio unitario '!C235="","",ROUNDUP('Precio unitario '!J235,0))</f>
        <v/>
      </c>
      <c r="I241" s="367" t="str">
        <f t="shared" si="15"/>
        <v/>
      </c>
      <c r="J241" s="370" t="str">
        <f t="shared" si="16"/>
        <v/>
      </c>
      <c r="K241" s="371" t="str">
        <f t="shared" si="17"/>
        <v/>
      </c>
      <c r="L241" s="246"/>
      <c r="M241" s="223"/>
    </row>
    <row r="242" spans="2:13" hidden="1" x14ac:dyDescent="0.3">
      <c r="B242" s="198">
        <f t="shared" si="18"/>
        <v>234</v>
      </c>
      <c r="C242" s="194" t="str">
        <f>+IF('Cálculos '!C242="","",'Cálculos '!C242)</f>
        <v/>
      </c>
      <c r="D242" s="199" t="str">
        <f>+IF('Cálculos '!D242="","",'Cálculos '!D242)</f>
        <v/>
      </c>
      <c r="E242" s="206" t="str">
        <f>+IF('Cálculos '!E242="","",'Cálculos '!E242)</f>
        <v/>
      </c>
      <c r="F242" s="221" t="str">
        <f>+IF('Cálculos '!F242="","",'Cálculos '!F242)</f>
        <v/>
      </c>
      <c r="G242" s="194" t="str">
        <f>+IF('Cálculos '!C242="","",'Cálculos '!H242)</f>
        <v/>
      </c>
      <c r="H242" s="367" t="str">
        <f>IF('Precio unitario '!C236="","",ROUNDUP('Precio unitario '!J236,0))</f>
        <v/>
      </c>
      <c r="I242" s="367" t="str">
        <f t="shared" si="15"/>
        <v/>
      </c>
      <c r="J242" s="370" t="str">
        <f t="shared" si="16"/>
        <v/>
      </c>
      <c r="K242" s="371" t="str">
        <f t="shared" si="17"/>
        <v/>
      </c>
      <c r="L242" s="246"/>
      <c r="M242" s="223"/>
    </row>
    <row r="243" spans="2:13" hidden="1" x14ac:dyDescent="0.3">
      <c r="B243" s="198">
        <f t="shared" si="18"/>
        <v>235</v>
      </c>
      <c r="C243" s="194" t="str">
        <f>+IF('Cálculos '!C243="","",'Cálculos '!C243)</f>
        <v/>
      </c>
      <c r="D243" s="199" t="str">
        <f>+IF('Cálculos '!D243="","",'Cálculos '!D243)</f>
        <v/>
      </c>
      <c r="E243" s="206" t="str">
        <f>+IF('Cálculos '!E243="","",'Cálculos '!E243)</f>
        <v/>
      </c>
      <c r="F243" s="221" t="str">
        <f>+IF('Cálculos '!F243="","",'Cálculos '!F243)</f>
        <v/>
      </c>
      <c r="G243" s="194" t="str">
        <f>+IF('Cálculos '!C243="","",'Cálculos '!H243)</f>
        <v/>
      </c>
      <c r="H243" s="367" t="str">
        <f>IF('Precio unitario '!C237="","",ROUNDUP('Precio unitario '!J237,0))</f>
        <v/>
      </c>
      <c r="I243" s="367" t="str">
        <f t="shared" si="15"/>
        <v/>
      </c>
      <c r="J243" s="370" t="str">
        <f t="shared" si="16"/>
        <v/>
      </c>
      <c r="K243" s="371" t="str">
        <f t="shared" si="17"/>
        <v/>
      </c>
      <c r="L243" s="246"/>
      <c r="M243" s="223"/>
    </row>
    <row r="244" spans="2:13" hidden="1" x14ac:dyDescent="0.3">
      <c r="B244" s="198">
        <f t="shared" si="18"/>
        <v>236</v>
      </c>
      <c r="C244" s="194" t="str">
        <f>+IF('Cálculos '!C244="","",'Cálculos '!C244)</f>
        <v/>
      </c>
      <c r="D244" s="199" t="str">
        <f>+IF('Cálculos '!D244="","",'Cálculos '!D244)</f>
        <v/>
      </c>
      <c r="E244" s="206" t="str">
        <f>+IF('Cálculos '!E244="","",'Cálculos '!E244)</f>
        <v/>
      </c>
      <c r="F244" s="221" t="str">
        <f>+IF('Cálculos '!F244="","",'Cálculos '!F244)</f>
        <v/>
      </c>
      <c r="G244" s="194" t="str">
        <f>+IF('Cálculos '!C244="","",'Cálculos '!H244)</f>
        <v/>
      </c>
      <c r="H244" s="367" t="str">
        <f>IF('Precio unitario '!C238="","",ROUNDUP('Precio unitario '!J238,0))</f>
        <v/>
      </c>
      <c r="I244" s="367" t="str">
        <f t="shared" si="15"/>
        <v/>
      </c>
      <c r="J244" s="370" t="str">
        <f t="shared" si="16"/>
        <v/>
      </c>
      <c r="K244" s="371" t="str">
        <f t="shared" si="17"/>
        <v/>
      </c>
      <c r="L244" s="246"/>
      <c r="M244" s="223"/>
    </row>
    <row r="245" spans="2:13" hidden="1" x14ac:dyDescent="0.3">
      <c r="B245" s="198">
        <f t="shared" si="18"/>
        <v>237</v>
      </c>
      <c r="C245" s="194" t="str">
        <f>+IF('Cálculos '!C245="","",'Cálculos '!C245)</f>
        <v/>
      </c>
      <c r="D245" s="199" t="str">
        <f>+IF('Cálculos '!D245="","",'Cálculos '!D245)</f>
        <v/>
      </c>
      <c r="E245" s="206" t="str">
        <f>+IF('Cálculos '!E245="","",'Cálculos '!E245)</f>
        <v/>
      </c>
      <c r="F245" s="221" t="str">
        <f>+IF('Cálculos '!F245="","",'Cálculos '!F245)</f>
        <v/>
      </c>
      <c r="G245" s="194" t="str">
        <f>+IF('Cálculos '!C245="","",'Cálculos '!H245)</f>
        <v/>
      </c>
      <c r="H245" s="367" t="str">
        <f>IF('Precio unitario '!C239="","",ROUNDUP('Precio unitario '!J239,0))</f>
        <v/>
      </c>
      <c r="I245" s="367" t="str">
        <f t="shared" si="15"/>
        <v/>
      </c>
      <c r="J245" s="370" t="str">
        <f t="shared" si="16"/>
        <v/>
      </c>
      <c r="K245" s="371" t="str">
        <f t="shared" si="17"/>
        <v/>
      </c>
      <c r="L245" s="246"/>
      <c r="M245" s="223"/>
    </row>
    <row r="246" spans="2:13" hidden="1" x14ac:dyDescent="0.3">
      <c r="B246" s="198">
        <f t="shared" si="18"/>
        <v>238</v>
      </c>
      <c r="C246" s="194" t="str">
        <f>+IF('Cálculos '!C246="","",'Cálculos '!C246)</f>
        <v/>
      </c>
      <c r="D246" s="199" t="str">
        <f>+IF('Cálculos '!D246="","",'Cálculos '!D246)</f>
        <v/>
      </c>
      <c r="E246" s="206" t="str">
        <f>+IF('Cálculos '!E246="","",'Cálculos '!E246)</f>
        <v/>
      </c>
      <c r="F246" s="221" t="str">
        <f>+IF('Cálculos '!F246="","",'Cálculos '!F246)</f>
        <v/>
      </c>
      <c r="G246" s="194" t="str">
        <f>+IF('Cálculos '!C246="","",'Cálculos '!H246)</f>
        <v/>
      </c>
      <c r="H246" s="367" t="str">
        <f>IF('Precio unitario '!C240="","",ROUNDUP('Precio unitario '!J240,0))</f>
        <v/>
      </c>
      <c r="I246" s="367" t="str">
        <f t="shared" si="15"/>
        <v/>
      </c>
      <c r="J246" s="370" t="str">
        <f t="shared" si="16"/>
        <v/>
      </c>
      <c r="K246" s="371" t="str">
        <f t="shared" si="17"/>
        <v/>
      </c>
      <c r="L246" s="246"/>
      <c r="M246" s="223"/>
    </row>
    <row r="247" spans="2:13" hidden="1" x14ac:dyDescent="0.3">
      <c r="B247" s="198">
        <f t="shared" si="18"/>
        <v>239</v>
      </c>
      <c r="C247" s="194" t="str">
        <f>+IF('Cálculos '!C247="","",'Cálculos '!C247)</f>
        <v/>
      </c>
      <c r="D247" s="199" t="str">
        <f>+IF('Cálculos '!D247="","",'Cálculos '!D247)</f>
        <v/>
      </c>
      <c r="E247" s="206" t="str">
        <f>+IF('Cálculos '!E247="","",'Cálculos '!E247)</f>
        <v/>
      </c>
      <c r="F247" s="221" t="str">
        <f>+IF('Cálculos '!F247="","",'Cálculos '!F247)</f>
        <v/>
      </c>
      <c r="G247" s="194" t="str">
        <f>+IF('Cálculos '!C247="","",'Cálculos '!H247)</f>
        <v/>
      </c>
      <c r="H247" s="367" t="str">
        <f>IF('Precio unitario '!C241="","",ROUNDUP('Precio unitario '!J241,0))</f>
        <v/>
      </c>
      <c r="I247" s="367" t="str">
        <f t="shared" si="15"/>
        <v/>
      </c>
      <c r="J247" s="370" t="str">
        <f t="shared" si="16"/>
        <v/>
      </c>
      <c r="K247" s="371" t="str">
        <f t="shared" si="17"/>
        <v/>
      </c>
      <c r="L247" s="246"/>
      <c r="M247" s="223"/>
    </row>
    <row r="248" spans="2:13" hidden="1" x14ac:dyDescent="0.3">
      <c r="B248" s="198">
        <f t="shared" si="18"/>
        <v>240</v>
      </c>
      <c r="C248" s="194" t="str">
        <f>+IF('Cálculos '!C248="","",'Cálculos '!C248)</f>
        <v/>
      </c>
      <c r="D248" s="199" t="str">
        <f>+IF('Cálculos '!D248="","",'Cálculos '!D248)</f>
        <v/>
      </c>
      <c r="E248" s="206" t="str">
        <f>+IF('Cálculos '!E248="","",'Cálculos '!E248)</f>
        <v/>
      </c>
      <c r="F248" s="221" t="str">
        <f>+IF('Cálculos '!F248="","",'Cálculos '!F248)</f>
        <v/>
      </c>
      <c r="G248" s="194" t="str">
        <f>+IF('Cálculos '!C248="","",'Cálculos '!H248)</f>
        <v/>
      </c>
      <c r="H248" s="367" t="str">
        <f>IF('Precio unitario '!C242="","",ROUNDUP('Precio unitario '!J242,0))</f>
        <v/>
      </c>
      <c r="I248" s="367" t="str">
        <f t="shared" si="15"/>
        <v/>
      </c>
      <c r="J248" s="370" t="str">
        <f t="shared" si="16"/>
        <v/>
      </c>
      <c r="K248" s="371" t="str">
        <f t="shared" si="17"/>
        <v/>
      </c>
      <c r="L248" s="246"/>
      <c r="M248" s="223"/>
    </row>
    <row r="249" spans="2:13" hidden="1" x14ac:dyDescent="0.3">
      <c r="B249" s="198">
        <f t="shared" si="18"/>
        <v>241</v>
      </c>
      <c r="C249" s="194" t="str">
        <f>+IF('Cálculos '!C249="","",'Cálculos '!C249)</f>
        <v/>
      </c>
      <c r="D249" s="199" t="str">
        <f>+IF('Cálculos '!D249="","",'Cálculos '!D249)</f>
        <v/>
      </c>
      <c r="E249" s="206" t="str">
        <f>+IF('Cálculos '!E249="","",'Cálculos '!E249)</f>
        <v/>
      </c>
      <c r="F249" s="221" t="str">
        <f>+IF('Cálculos '!F249="","",'Cálculos '!F249)</f>
        <v/>
      </c>
      <c r="G249" s="194" t="str">
        <f>+IF('Cálculos '!C249="","",'Cálculos '!H249)</f>
        <v/>
      </c>
      <c r="H249" s="367" t="str">
        <f>IF('Precio unitario '!C243="","",ROUNDUP('Precio unitario '!J243,0))</f>
        <v/>
      </c>
      <c r="I249" s="367" t="str">
        <f t="shared" si="15"/>
        <v/>
      </c>
      <c r="J249" s="370" t="str">
        <f t="shared" si="16"/>
        <v/>
      </c>
      <c r="K249" s="371" t="str">
        <f t="shared" si="17"/>
        <v/>
      </c>
      <c r="L249" s="246"/>
      <c r="M249" s="223"/>
    </row>
    <row r="250" spans="2:13" hidden="1" x14ac:dyDescent="0.3">
      <c r="B250" s="198">
        <f t="shared" si="18"/>
        <v>242</v>
      </c>
      <c r="C250" s="194" t="str">
        <f>+IF('Cálculos '!C250="","",'Cálculos '!C250)</f>
        <v/>
      </c>
      <c r="D250" s="199" t="str">
        <f>+IF('Cálculos '!D250="","",'Cálculos '!D250)</f>
        <v/>
      </c>
      <c r="E250" s="206" t="str">
        <f>+IF('Cálculos '!E250="","",'Cálculos '!E250)</f>
        <v/>
      </c>
      <c r="F250" s="221" t="str">
        <f>+IF('Cálculos '!F250="","",'Cálculos '!F250)</f>
        <v/>
      </c>
      <c r="G250" s="194" t="str">
        <f>+IF('Cálculos '!C250="","",'Cálculos '!H250)</f>
        <v/>
      </c>
      <c r="H250" s="367" t="str">
        <f>IF('Precio unitario '!C244="","",ROUNDUP('Precio unitario '!J244,0))</f>
        <v/>
      </c>
      <c r="I250" s="367" t="str">
        <f t="shared" si="15"/>
        <v/>
      </c>
      <c r="J250" s="370" t="str">
        <f t="shared" si="16"/>
        <v/>
      </c>
      <c r="K250" s="371" t="str">
        <f t="shared" si="17"/>
        <v/>
      </c>
      <c r="L250" s="246"/>
      <c r="M250" s="223"/>
    </row>
    <row r="251" spans="2:13" hidden="1" x14ac:dyDescent="0.3">
      <c r="B251" s="198">
        <f t="shared" si="18"/>
        <v>243</v>
      </c>
      <c r="C251" s="194" t="str">
        <f>+IF('Cálculos '!C251="","",'Cálculos '!C251)</f>
        <v/>
      </c>
      <c r="D251" s="199" t="str">
        <f>+IF('Cálculos '!D251="","",'Cálculos '!D251)</f>
        <v/>
      </c>
      <c r="E251" s="206" t="str">
        <f>+IF('Cálculos '!E251="","",'Cálculos '!E251)</f>
        <v/>
      </c>
      <c r="F251" s="221" t="str">
        <f>+IF('Cálculos '!F251="","",'Cálculos '!F251)</f>
        <v/>
      </c>
      <c r="G251" s="194" t="str">
        <f>+IF('Cálculos '!C251="","",'Cálculos '!H251)</f>
        <v/>
      </c>
      <c r="H251" s="367" t="str">
        <f>IF('Precio unitario '!C245="","",ROUNDUP('Precio unitario '!J245,0))</f>
        <v/>
      </c>
      <c r="I251" s="367" t="str">
        <f t="shared" si="15"/>
        <v/>
      </c>
      <c r="J251" s="370" t="str">
        <f t="shared" si="16"/>
        <v/>
      </c>
      <c r="K251" s="371" t="str">
        <f t="shared" si="17"/>
        <v/>
      </c>
      <c r="L251" s="246"/>
      <c r="M251" s="223"/>
    </row>
    <row r="252" spans="2:13" hidden="1" x14ac:dyDescent="0.3">
      <c r="B252" s="198">
        <f t="shared" si="18"/>
        <v>244</v>
      </c>
      <c r="C252" s="194" t="str">
        <f>+IF('Cálculos '!C252="","",'Cálculos '!C252)</f>
        <v/>
      </c>
      <c r="D252" s="199" t="str">
        <f>+IF('Cálculos '!D252="","",'Cálculos '!D252)</f>
        <v/>
      </c>
      <c r="E252" s="206" t="str">
        <f>+IF('Cálculos '!E252="","",'Cálculos '!E252)</f>
        <v/>
      </c>
      <c r="F252" s="221" t="str">
        <f>+IF('Cálculos '!F252="","",'Cálculos '!F252)</f>
        <v/>
      </c>
      <c r="G252" s="194" t="str">
        <f>+IF('Cálculos '!C252="","",'Cálculos '!H252)</f>
        <v/>
      </c>
      <c r="H252" s="367" t="str">
        <f>IF('Precio unitario '!C246="","",ROUNDUP('Precio unitario '!J246,0))</f>
        <v/>
      </c>
      <c r="I252" s="367" t="str">
        <f t="shared" si="15"/>
        <v/>
      </c>
      <c r="J252" s="370" t="str">
        <f t="shared" si="16"/>
        <v/>
      </c>
      <c r="K252" s="371" t="str">
        <f t="shared" si="17"/>
        <v/>
      </c>
      <c r="L252" s="246"/>
      <c r="M252" s="223"/>
    </row>
    <row r="253" spans="2:13" hidden="1" x14ac:dyDescent="0.3">
      <c r="B253" s="198">
        <f t="shared" si="18"/>
        <v>245</v>
      </c>
      <c r="C253" s="194" t="str">
        <f>+IF('Cálculos '!C253="","",'Cálculos '!C253)</f>
        <v/>
      </c>
      <c r="D253" s="199" t="str">
        <f>+IF('Cálculos '!D253="","",'Cálculos '!D253)</f>
        <v/>
      </c>
      <c r="E253" s="206" t="str">
        <f>+IF('Cálculos '!E253="","",'Cálculos '!E253)</f>
        <v/>
      </c>
      <c r="F253" s="221" t="str">
        <f>+IF('Cálculos '!F253="","",'Cálculos '!F253)</f>
        <v/>
      </c>
      <c r="G253" s="194" t="str">
        <f>+IF('Cálculos '!C253="","",'Cálculos '!H253)</f>
        <v/>
      </c>
      <c r="H253" s="367" t="str">
        <f>IF('Precio unitario '!C247="","",ROUNDUP('Precio unitario '!J247,0))</f>
        <v/>
      </c>
      <c r="I253" s="367" t="str">
        <f t="shared" si="15"/>
        <v/>
      </c>
      <c r="J253" s="370" t="str">
        <f t="shared" si="16"/>
        <v/>
      </c>
      <c r="K253" s="371" t="str">
        <f t="shared" si="17"/>
        <v/>
      </c>
      <c r="L253" s="246"/>
      <c r="M253" s="223"/>
    </row>
    <row r="254" spans="2:13" hidden="1" x14ac:dyDescent="0.3">
      <c r="B254" s="198">
        <f t="shared" si="18"/>
        <v>246</v>
      </c>
      <c r="C254" s="194" t="str">
        <f>+IF('Cálculos '!C254="","",'Cálculos '!C254)</f>
        <v/>
      </c>
      <c r="D254" s="199" t="str">
        <f>+IF('Cálculos '!D254="","",'Cálculos '!D254)</f>
        <v/>
      </c>
      <c r="E254" s="206" t="str">
        <f>+IF('Cálculos '!E254="","",'Cálculos '!E254)</f>
        <v/>
      </c>
      <c r="F254" s="221" t="str">
        <f>+IF('Cálculos '!F254="","",'Cálculos '!F254)</f>
        <v/>
      </c>
      <c r="G254" s="194" t="str">
        <f>+IF('Cálculos '!C254="","",'Cálculos '!H254)</f>
        <v/>
      </c>
      <c r="H254" s="367" t="str">
        <f>IF('Precio unitario '!C248="","",ROUNDUP('Precio unitario '!J248,0))</f>
        <v/>
      </c>
      <c r="I254" s="367" t="str">
        <f t="shared" si="15"/>
        <v/>
      </c>
      <c r="J254" s="370" t="str">
        <f t="shared" si="16"/>
        <v/>
      </c>
      <c r="K254" s="371" t="str">
        <f t="shared" si="17"/>
        <v/>
      </c>
      <c r="L254" s="246"/>
      <c r="M254" s="223"/>
    </row>
    <row r="255" spans="2:13" hidden="1" x14ac:dyDescent="0.3">
      <c r="B255" s="198">
        <f t="shared" si="18"/>
        <v>247</v>
      </c>
      <c r="C255" s="194" t="str">
        <f>+IF('Cálculos '!C255="","",'Cálculos '!C255)</f>
        <v/>
      </c>
      <c r="D255" s="199" t="str">
        <f>+IF('Cálculos '!D255="","",'Cálculos '!D255)</f>
        <v/>
      </c>
      <c r="E255" s="206" t="str">
        <f>+IF('Cálculos '!E255="","",'Cálculos '!E255)</f>
        <v/>
      </c>
      <c r="F255" s="221" t="str">
        <f>+IF('Cálculos '!F255="","",'Cálculos '!F255)</f>
        <v/>
      </c>
      <c r="G255" s="194" t="str">
        <f>+IF('Cálculos '!C255="","",'Cálculos '!H255)</f>
        <v/>
      </c>
      <c r="H255" s="367" t="str">
        <f>IF('Precio unitario '!C249="","",ROUNDUP('Precio unitario '!J249,0))</f>
        <v/>
      </c>
      <c r="I255" s="367" t="str">
        <f t="shared" si="15"/>
        <v/>
      </c>
      <c r="J255" s="370" t="str">
        <f t="shared" si="16"/>
        <v/>
      </c>
      <c r="K255" s="371" t="str">
        <f t="shared" si="17"/>
        <v/>
      </c>
      <c r="L255" s="246"/>
      <c r="M255" s="223"/>
    </row>
    <row r="256" spans="2:13" hidden="1" x14ac:dyDescent="0.3">
      <c r="B256" s="198">
        <f t="shared" si="18"/>
        <v>248</v>
      </c>
      <c r="C256" s="194" t="str">
        <f>+IF('Cálculos '!C256="","",'Cálculos '!C256)</f>
        <v/>
      </c>
      <c r="D256" s="199" t="str">
        <f>+IF('Cálculos '!D256="","",'Cálculos '!D256)</f>
        <v/>
      </c>
      <c r="E256" s="206" t="str">
        <f>+IF('Cálculos '!E256="","",'Cálculos '!E256)</f>
        <v/>
      </c>
      <c r="F256" s="221" t="str">
        <f>+IF('Cálculos '!F256="","",'Cálculos '!F256)</f>
        <v/>
      </c>
      <c r="G256" s="194" t="str">
        <f>+IF('Cálculos '!C256="","",'Cálculos '!H256)</f>
        <v/>
      </c>
      <c r="H256" s="367" t="str">
        <f>IF('Precio unitario '!C250="","",ROUNDUP('Precio unitario '!J250,0))</f>
        <v/>
      </c>
      <c r="I256" s="367" t="str">
        <f t="shared" si="15"/>
        <v/>
      </c>
      <c r="J256" s="370" t="str">
        <f t="shared" si="16"/>
        <v/>
      </c>
      <c r="K256" s="371" t="str">
        <f t="shared" si="17"/>
        <v/>
      </c>
      <c r="L256" s="246"/>
      <c r="M256" s="223"/>
    </row>
    <row r="257" spans="2:13" hidden="1" x14ac:dyDescent="0.3">
      <c r="B257" s="198">
        <f t="shared" si="18"/>
        <v>249</v>
      </c>
      <c r="C257" s="194" t="str">
        <f>+IF('Cálculos '!C257="","",'Cálculos '!C257)</f>
        <v/>
      </c>
      <c r="D257" s="199" t="str">
        <f>+IF('Cálculos '!D257="","",'Cálculos '!D257)</f>
        <v/>
      </c>
      <c r="E257" s="206" t="str">
        <f>+IF('Cálculos '!E257="","",'Cálculos '!E257)</f>
        <v/>
      </c>
      <c r="F257" s="221" t="str">
        <f>+IF('Cálculos '!F257="","",'Cálculos '!F257)</f>
        <v/>
      </c>
      <c r="G257" s="194" t="str">
        <f>+IF('Cálculos '!C257="","",'Cálculos '!H257)</f>
        <v/>
      </c>
      <c r="H257" s="367" t="str">
        <f>IF('Precio unitario '!C251="","",ROUNDUP('Precio unitario '!J251,0))</f>
        <v/>
      </c>
      <c r="I257" s="367" t="str">
        <f t="shared" si="15"/>
        <v/>
      </c>
      <c r="J257" s="370" t="str">
        <f t="shared" si="16"/>
        <v/>
      </c>
      <c r="K257" s="371" t="str">
        <f t="shared" si="17"/>
        <v/>
      </c>
      <c r="L257" s="246"/>
      <c r="M257" s="223"/>
    </row>
    <row r="258" spans="2:13" hidden="1" x14ac:dyDescent="0.3">
      <c r="B258" s="198">
        <f t="shared" si="18"/>
        <v>250</v>
      </c>
      <c r="C258" s="194" t="str">
        <f>+IF('Cálculos '!C258="","",'Cálculos '!C258)</f>
        <v/>
      </c>
      <c r="D258" s="199" t="str">
        <f>+IF('Cálculos '!D258="","",'Cálculos '!D258)</f>
        <v/>
      </c>
      <c r="E258" s="206" t="str">
        <f>+IF('Cálculos '!E258="","",'Cálculos '!E258)</f>
        <v/>
      </c>
      <c r="F258" s="221" t="str">
        <f>+IF('Cálculos '!F258="","",'Cálculos '!F258)</f>
        <v/>
      </c>
      <c r="G258" s="194" t="str">
        <f>+IF('Cálculos '!C258="","",'Cálculos '!H258)</f>
        <v/>
      </c>
      <c r="H258" s="367" t="str">
        <f>IF('Precio unitario '!C252="","",ROUNDUP('Precio unitario '!J252,0))</f>
        <v/>
      </c>
      <c r="I258" s="367" t="str">
        <f t="shared" si="15"/>
        <v/>
      </c>
      <c r="J258" s="370" t="str">
        <f t="shared" si="16"/>
        <v/>
      </c>
      <c r="K258" s="371" t="str">
        <f t="shared" si="17"/>
        <v/>
      </c>
      <c r="L258" s="246"/>
      <c r="M258" s="223"/>
    </row>
    <row r="259" spans="2:13" hidden="1" x14ac:dyDescent="0.3">
      <c r="B259" s="198">
        <f t="shared" si="18"/>
        <v>251</v>
      </c>
      <c r="C259" s="194" t="str">
        <f>+IF('Cálculos '!C259="","",'Cálculos '!C259)</f>
        <v/>
      </c>
      <c r="D259" s="199" t="str">
        <f>+IF('Cálculos '!D259="","",'Cálculos '!D259)</f>
        <v/>
      </c>
      <c r="E259" s="206" t="str">
        <f>+IF('Cálculos '!E259="","",'Cálculos '!E259)</f>
        <v/>
      </c>
      <c r="F259" s="221" t="str">
        <f>+IF('Cálculos '!F259="","",'Cálculos '!F259)</f>
        <v/>
      </c>
      <c r="G259" s="194" t="str">
        <f>+IF('Cálculos '!C259="","",'Cálculos '!H259)</f>
        <v/>
      </c>
      <c r="H259" s="367" t="str">
        <f>IF('Precio unitario '!C253="","",ROUNDUP('Precio unitario '!J253,0))</f>
        <v/>
      </c>
      <c r="I259" s="367" t="str">
        <f t="shared" si="15"/>
        <v/>
      </c>
      <c r="J259" s="370" t="str">
        <f t="shared" si="16"/>
        <v/>
      </c>
      <c r="K259" s="371" t="str">
        <f t="shared" si="17"/>
        <v/>
      </c>
      <c r="L259" s="246"/>
      <c r="M259" s="223"/>
    </row>
    <row r="260" spans="2:13" hidden="1" x14ac:dyDescent="0.3">
      <c r="B260" s="198">
        <f t="shared" si="18"/>
        <v>252</v>
      </c>
      <c r="C260" s="194" t="str">
        <f>+IF('Cálculos '!C260="","",'Cálculos '!C260)</f>
        <v/>
      </c>
      <c r="D260" s="199" t="str">
        <f>+IF('Cálculos '!D260="","",'Cálculos '!D260)</f>
        <v/>
      </c>
      <c r="E260" s="206" t="str">
        <f>+IF('Cálculos '!E260="","",'Cálculos '!E260)</f>
        <v/>
      </c>
      <c r="F260" s="221" t="str">
        <f>+IF('Cálculos '!F260="","",'Cálculos '!F260)</f>
        <v/>
      </c>
      <c r="G260" s="194" t="str">
        <f>+IF('Cálculos '!C260="","",'Cálculos '!H260)</f>
        <v/>
      </c>
      <c r="H260" s="367" t="str">
        <f>IF('Precio unitario '!C254="","",ROUNDUP('Precio unitario '!J254,0))</f>
        <v/>
      </c>
      <c r="I260" s="367" t="str">
        <f t="shared" si="15"/>
        <v/>
      </c>
      <c r="J260" s="370" t="str">
        <f t="shared" si="16"/>
        <v/>
      </c>
      <c r="K260" s="371" t="str">
        <f t="shared" si="17"/>
        <v/>
      </c>
      <c r="L260" s="246"/>
      <c r="M260" s="223"/>
    </row>
    <row r="261" spans="2:13" hidden="1" x14ac:dyDescent="0.3">
      <c r="B261" s="198">
        <f t="shared" si="18"/>
        <v>253</v>
      </c>
      <c r="C261" s="194" t="str">
        <f>+IF('Cálculos '!C261="","",'Cálculos '!C261)</f>
        <v/>
      </c>
      <c r="D261" s="199" t="str">
        <f>+IF('Cálculos '!D261="","",'Cálculos '!D261)</f>
        <v/>
      </c>
      <c r="E261" s="206" t="str">
        <f>+IF('Cálculos '!E261="","",'Cálculos '!E261)</f>
        <v/>
      </c>
      <c r="F261" s="221" t="str">
        <f>+IF('Cálculos '!F261="","",'Cálculos '!F261)</f>
        <v/>
      </c>
      <c r="G261" s="194" t="str">
        <f>+IF('Cálculos '!C261="","",'Cálculos '!H261)</f>
        <v/>
      </c>
      <c r="H261" s="367" t="str">
        <f>IF('Precio unitario '!C255="","",ROUNDUP('Precio unitario '!J255,0))</f>
        <v/>
      </c>
      <c r="I261" s="367" t="str">
        <f t="shared" si="15"/>
        <v/>
      </c>
      <c r="J261" s="370" t="str">
        <f t="shared" si="16"/>
        <v/>
      </c>
      <c r="K261" s="371" t="str">
        <f t="shared" si="17"/>
        <v/>
      </c>
      <c r="L261" s="246"/>
      <c r="M261" s="223"/>
    </row>
    <row r="262" spans="2:13" hidden="1" x14ac:dyDescent="0.3">
      <c r="B262" s="198">
        <f t="shared" si="18"/>
        <v>254</v>
      </c>
      <c r="C262" s="194" t="str">
        <f>+IF('Cálculos '!C262="","",'Cálculos '!C262)</f>
        <v/>
      </c>
      <c r="D262" s="199" t="str">
        <f>+IF('Cálculos '!D262="","",'Cálculos '!D262)</f>
        <v/>
      </c>
      <c r="E262" s="206" t="str">
        <f>+IF('Cálculos '!E262="","",'Cálculos '!E262)</f>
        <v/>
      </c>
      <c r="F262" s="221" t="str">
        <f>+IF('Cálculos '!F262="","",'Cálculos '!F262)</f>
        <v/>
      </c>
      <c r="G262" s="194" t="str">
        <f>+IF('Cálculos '!C262="","",'Cálculos '!H262)</f>
        <v/>
      </c>
      <c r="H262" s="367" t="str">
        <f>IF('Precio unitario '!C256="","",ROUNDUP('Precio unitario '!J256,0))</f>
        <v/>
      </c>
      <c r="I262" s="367" t="str">
        <f t="shared" si="15"/>
        <v/>
      </c>
      <c r="J262" s="370" t="str">
        <f t="shared" si="16"/>
        <v/>
      </c>
      <c r="K262" s="371" t="str">
        <f t="shared" si="17"/>
        <v/>
      </c>
      <c r="L262" s="246"/>
      <c r="M262" s="223"/>
    </row>
    <row r="263" spans="2:13" hidden="1" x14ac:dyDescent="0.3">
      <c r="B263" s="198">
        <f t="shared" si="18"/>
        <v>255</v>
      </c>
      <c r="C263" s="194" t="str">
        <f>+IF('Cálculos '!C263="","",'Cálculos '!C263)</f>
        <v/>
      </c>
      <c r="D263" s="199" t="str">
        <f>+IF('Cálculos '!D263="","",'Cálculos '!D263)</f>
        <v/>
      </c>
      <c r="E263" s="206" t="str">
        <f>+IF('Cálculos '!E263="","",'Cálculos '!E263)</f>
        <v/>
      </c>
      <c r="F263" s="221" t="str">
        <f>+IF('Cálculos '!F263="","",'Cálculos '!F263)</f>
        <v/>
      </c>
      <c r="G263" s="194" t="str">
        <f>+IF('Cálculos '!C263="","",'Cálculos '!H263)</f>
        <v/>
      </c>
      <c r="H263" s="367" t="str">
        <f>IF('Precio unitario '!C257="","",ROUNDUP('Precio unitario '!J257,0))</f>
        <v/>
      </c>
      <c r="I263" s="367" t="str">
        <f t="shared" si="15"/>
        <v/>
      </c>
      <c r="J263" s="370" t="str">
        <f t="shared" si="16"/>
        <v/>
      </c>
      <c r="K263" s="371" t="str">
        <f t="shared" si="17"/>
        <v/>
      </c>
      <c r="L263" s="246"/>
      <c r="M263" s="223"/>
    </row>
    <row r="264" spans="2:13" hidden="1" x14ac:dyDescent="0.3">
      <c r="B264" s="198">
        <f t="shared" si="18"/>
        <v>256</v>
      </c>
      <c r="C264" s="194" t="str">
        <f>+IF('Cálculos '!C264="","",'Cálculos '!C264)</f>
        <v/>
      </c>
      <c r="D264" s="199" t="str">
        <f>+IF('Cálculos '!D264="","",'Cálculos '!D264)</f>
        <v/>
      </c>
      <c r="E264" s="206" t="str">
        <f>+IF('Cálculos '!E264="","",'Cálculos '!E264)</f>
        <v/>
      </c>
      <c r="F264" s="221" t="str">
        <f>+IF('Cálculos '!F264="","",'Cálculos '!F264)</f>
        <v/>
      </c>
      <c r="G264" s="194" t="str">
        <f>+IF('Cálculos '!C264="","",'Cálculos '!H264)</f>
        <v/>
      </c>
      <c r="H264" s="367" t="str">
        <f>IF('Precio unitario '!C258="","",ROUNDUP('Precio unitario '!J258,0))</f>
        <v/>
      </c>
      <c r="I264" s="367" t="str">
        <f t="shared" si="15"/>
        <v/>
      </c>
      <c r="J264" s="370" t="str">
        <f t="shared" si="16"/>
        <v/>
      </c>
      <c r="K264" s="371" t="str">
        <f t="shared" si="17"/>
        <v/>
      </c>
      <c r="L264" s="246"/>
      <c r="M264" s="223"/>
    </row>
    <row r="265" spans="2:13" hidden="1" x14ac:dyDescent="0.3">
      <c r="B265" s="198">
        <f t="shared" si="18"/>
        <v>257</v>
      </c>
      <c r="C265" s="194" t="str">
        <f>+IF('Cálculos '!C265="","",'Cálculos '!C265)</f>
        <v/>
      </c>
      <c r="D265" s="199" t="str">
        <f>+IF('Cálculos '!D265="","",'Cálculos '!D265)</f>
        <v/>
      </c>
      <c r="E265" s="206" t="str">
        <f>+IF('Cálculos '!E265="","",'Cálculos '!E265)</f>
        <v/>
      </c>
      <c r="F265" s="221" t="str">
        <f>+IF('Cálculos '!F265="","",'Cálculos '!F265)</f>
        <v/>
      </c>
      <c r="G265" s="194" t="str">
        <f>+IF('Cálculos '!C265="","",'Cálculos '!H265)</f>
        <v/>
      </c>
      <c r="H265" s="367" t="str">
        <f>IF('Precio unitario '!C259="","",ROUNDUP('Precio unitario '!J259,0))</f>
        <v/>
      </c>
      <c r="I265" s="367" t="str">
        <f t="shared" si="15"/>
        <v/>
      </c>
      <c r="J265" s="370" t="str">
        <f t="shared" si="16"/>
        <v/>
      </c>
      <c r="K265" s="371" t="str">
        <f t="shared" si="17"/>
        <v/>
      </c>
      <c r="L265" s="246"/>
      <c r="M265" s="223"/>
    </row>
    <row r="266" spans="2:13" hidden="1" x14ac:dyDescent="0.3">
      <c r="B266" s="198">
        <f t="shared" si="18"/>
        <v>258</v>
      </c>
      <c r="C266" s="194" t="str">
        <f>+IF('Cálculos '!C266="","",'Cálculos '!C266)</f>
        <v/>
      </c>
      <c r="D266" s="199" t="str">
        <f>+IF('Cálculos '!D266="","",'Cálculos '!D266)</f>
        <v/>
      </c>
      <c r="E266" s="206" t="str">
        <f>+IF('Cálculos '!E266="","",'Cálculos '!E266)</f>
        <v/>
      </c>
      <c r="F266" s="221" t="str">
        <f>+IF('Cálculos '!F266="","",'Cálculos '!F266)</f>
        <v/>
      </c>
      <c r="G266" s="194" t="str">
        <f>+IF('Cálculos '!C266="","",'Cálculos '!H266)</f>
        <v/>
      </c>
      <c r="H266" s="367" t="str">
        <f>IF('Precio unitario '!C260="","",ROUNDUP('Precio unitario '!J260,0))</f>
        <v/>
      </c>
      <c r="I266" s="367" t="str">
        <f t="shared" ref="I266:I329" si="19">IF(C266="","",IF(L266="","CONFIRMAR SI EL PRODOCTRO TIENE IVA O NO",IF(L266="NO",0,ROUNDUP(SUM(H266*19%),0))))</f>
        <v/>
      </c>
      <c r="J266" s="370" t="str">
        <f t="shared" ref="J266:J329" si="20">IF(C266="","",IF(M266="","CONFIRMAR SI EL PRODOCTRO TIENE ESTANPILLA O NO",IF(M266="NO",0,ROUNDUP(SUM(H266*11.5%),0))))</f>
        <v/>
      </c>
      <c r="K266" s="371" t="str">
        <f t="shared" ref="K266:K329" si="21">+IF(C266="","",ROUNDUP(SUM(H266:J266),0))</f>
        <v/>
      </c>
      <c r="L266" s="246"/>
      <c r="M266" s="223"/>
    </row>
    <row r="267" spans="2:13" hidden="1" x14ac:dyDescent="0.3">
      <c r="B267" s="198">
        <f t="shared" ref="B267:B330" si="22">+B266+1</f>
        <v>259</v>
      </c>
      <c r="C267" s="194" t="str">
        <f>+IF('Cálculos '!C267="","",'Cálculos '!C267)</f>
        <v/>
      </c>
      <c r="D267" s="199" t="str">
        <f>+IF('Cálculos '!D267="","",'Cálculos '!D267)</f>
        <v/>
      </c>
      <c r="E267" s="206" t="str">
        <f>+IF('Cálculos '!E267="","",'Cálculos '!E267)</f>
        <v/>
      </c>
      <c r="F267" s="221" t="str">
        <f>+IF('Cálculos '!F267="","",'Cálculos '!F267)</f>
        <v/>
      </c>
      <c r="G267" s="194" t="str">
        <f>+IF('Cálculos '!C267="","",'Cálculos '!H267)</f>
        <v/>
      </c>
      <c r="H267" s="367" t="str">
        <f>IF('Precio unitario '!C261="","",ROUNDUP('Precio unitario '!J261,0))</f>
        <v/>
      </c>
      <c r="I267" s="367" t="str">
        <f t="shared" si="19"/>
        <v/>
      </c>
      <c r="J267" s="370" t="str">
        <f t="shared" si="20"/>
        <v/>
      </c>
      <c r="K267" s="371" t="str">
        <f t="shared" si="21"/>
        <v/>
      </c>
      <c r="L267" s="246"/>
      <c r="M267" s="223"/>
    </row>
    <row r="268" spans="2:13" hidden="1" x14ac:dyDescent="0.3">
      <c r="B268" s="198">
        <f t="shared" si="22"/>
        <v>260</v>
      </c>
      <c r="C268" s="194" t="str">
        <f>+IF('Cálculos '!C268="","",'Cálculos '!C268)</f>
        <v/>
      </c>
      <c r="D268" s="199" t="str">
        <f>+IF('Cálculos '!D268="","",'Cálculos '!D268)</f>
        <v/>
      </c>
      <c r="E268" s="206" t="str">
        <f>+IF('Cálculos '!E268="","",'Cálculos '!E268)</f>
        <v/>
      </c>
      <c r="F268" s="221" t="str">
        <f>+IF('Cálculos '!F268="","",'Cálculos '!F268)</f>
        <v/>
      </c>
      <c r="G268" s="194" t="str">
        <f>+IF('Cálculos '!C268="","",'Cálculos '!H268)</f>
        <v/>
      </c>
      <c r="H268" s="367" t="str">
        <f>IF('Precio unitario '!C262="","",ROUNDUP('Precio unitario '!J262,0))</f>
        <v/>
      </c>
      <c r="I268" s="367" t="str">
        <f t="shared" si="19"/>
        <v/>
      </c>
      <c r="J268" s="370" t="str">
        <f t="shared" si="20"/>
        <v/>
      </c>
      <c r="K268" s="371" t="str">
        <f t="shared" si="21"/>
        <v/>
      </c>
      <c r="L268" s="246"/>
      <c r="M268" s="223"/>
    </row>
    <row r="269" spans="2:13" hidden="1" x14ac:dyDescent="0.3">
      <c r="B269" s="198">
        <f t="shared" si="22"/>
        <v>261</v>
      </c>
      <c r="C269" s="194" t="str">
        <f>+IF('Cálculos '!C269="","",'Cálculos '!C269)</f>
        <v/>
      </c>
      <c r="D269" s="199" t="str">
        <f>+IF('Cálculos '!D269="","",'Cálculos '!D269)</f>
        <v/>
      </c>
      <c r="E269" s="206" t="str">
        <f>+IF('Cálculos '!E269="","",'Cálculos '!E269)</f>
        <v/>
      </c>
      <c r="F269" s="221" t="str">
        <f>+IF('Cálculos '!F269="","",'Cálculos '!F269)</f>
        <v/>
      </c>
      <c r="G269" s="194" t="str">
        <f>+IF('Cálculos '!C269="","",'Cálculos '!H269)</f>
        <v/>
      </c>
      <c r="H269" s="367" t="str">
        <f>IF('Precio unitario '!C263="","",ROUNDUP('Precio unitario '!J263,0))</f>
        <v/>
      </c>
      <c r="I269" s="367" t="str">
        <f t="shared" si="19"/>
        <v/>
      </c>
      <c r="J269" s="370" t="str">
        <f t="shared" si="20"/>
        <v/>
      </c>
      <c r="K269" s="371" t="str">
        <f t="shared" si="21"/>
        <v/>
      </c>
      <c r="L269" s="246"/>
      <c r="M269" s="223"/>
    </row>
    <row r="270" spans="2:13" hidden="1" x14ac:dyDescent="0.3">
      <c r="B270" s="198">
        <f t="shared" si="22"/>
        <v>262</v>
      </c>
      <c r="C270" s="194" t="str">
        <f>+IF('Cálculos '!C270="","",'Cálculos '!C270)</f>
        <v/>
      </c>
      <c r="D270" s="199" t="str">
        <f>+IF('Cálculos '!D270="","",'Cálculos '!D270)</f>
        <v/>
      </c>
      <c r="E270" s="206" t="str">
        <f>+IF('Cálculos '!E270="","",'Cálculos '!E270)</f>
        <v/>
      </c>
      <c r="F270" s="221" t="str">
        <f>+IF('Cálculos '!F270="","",'Cálculos '!F270)</f>
        <v/>
      </c>
      <c r="G270" s="194" t="str">
        <f>+IF('Cálculos '!C270="","",'Cálculos '!H270)</f>
        <v/>
      </c>
      <c r="H270" s="367" t="str">
        <f>IF('Precio unitario '!C264="","",ROUNDUP('Precio unitario '!J264,0))</f>
        <v/>
      </c>
      <c r="I270" s="367" t="str">
        <f t="shared" si="19"/>
        <v/>
      </c>
      <c r="J270" s="370" t="str">
        <f t="shared" si="20"/>
        <v/>
      </c>
      <c r="K270" s="371" t="str">
        <f t="shared" si="21"/>
        <v/>
      </c>
      <c r="L270" s="246"/>
      <c r="M270" s="223"/>
    </row>
    <row r="271" spans="2:13" hidden="1" x14ac:dyDescent="0.3">
      <c r="B271" s="198">
        <f t="shared" si="22"/>
        <v>263</v>
      </c>
      <c r="C271" s="194" t="str">
        <f>+IF('Cálculos '!C271="","",'Cálculos '!C271)</f>
        <v/>
      </c>
      <c r="D271" s="199" t="str">
        <f>+IF('Cálculos '!D271="","",'Cálculos '!D271)</f>
        <v/>
      </c>
      <c r="E271" s="206" t="str">
        <f>+IF('Cálculos '!E271="","",'Cálculos '!E271)</f>
        <v/>
      </c>
      <c r="F271" s="221" t="str">
        <f>+IF('Cálculos '!F271="","",'Cálculos '!F271)</f>
        <v/>
      </c>
      <c r="G271" s="194" t="str">
        <f>+IF('Cálculos '!C271="","",'Cálculos '!H271)</f>
        <v/>
      </c>
      <c r="H271" s="367" t="str">
        <f>IF('Precio unitario '!C265="","",ROUNDUP('Precio unitario '!J265,0))</f>
        <v/>
      </c>
      <c r="I271" s="367" t="str">
        <f t="shared" si="19"/>
        <v/>
      </c>
      <c r="J271" s="370" t="str">
        <f t="shared" si="20"/>
        <v/>
      </c>
      <c r="K271" s="371" t="str">
        <f t="shared" si="21"/>
        <v/>
      </c>
      <c r="L271" s="246"/>
      <c r="M271" s="223"/>
    </row>
    <row r="272" spans="2:13" hidden="1" x14ac:dyDescent="0.3">
      <c r="B272" s="198">
        <f t="shared" si="22"/>
        <v>264</v>
      </c>
      <c r="C272" s="194" t="str">
        <f>+IF('Cálculos '!C272="","",'Cálculos '!C272)</f>
        <v/>
      </c>
      <c r="D272" s="199" t="str">
        <f>+IF('Cálculos '!D272="","",'Cálculos '!D272)</f>
        <v/>
      </c>
      <c r="E272" s="206" t="str">
        <f>+IF('Cálculos '!E272="","",'Cálculos '!E272)</f>
        <v/>
      </c>
      <c r="F272" s="221" t="str">
        <f>+IF('Cálculos '!F272="","",'Cálculos '!F272)</f>
        <v/>
      </c>
      <c r="G272" s="194" t="str">
        <f>+IF('Cálculos '!C272="","",'Cálculos '!H272)</f>
        <v/>
      </c>
      <c r="H272" s="367" t="str">
        <f>IF('Precio unitario '!C266="","",ROUNDUP('Precio unitario '!J266,0))</f>
        <v/>
      </c>
      <c r="I272" s="367" t="str">
        <f t="shared" si="19"/>
        <v/>
      </c>
      <c r="J272" s="370" t="str">
        <f t="shared" si="20"/>
        <v/>
      </c>
      <c r="K272" s="371" t="str">
        <f t="shared" si="21"/>
        <v/>
      </c>
      <c r="L272" s="246"/>
      <c r="M272" s="223"/>
    </row>
    <row r="273" spans="2:13" hidden="1" x14ac:dyDescent="0.3">
      <c r="B273" s="198">
        <f t="shared" si="22"/>
        <v>265</v>
      </c>
      <c r="C273" s="194" t="str">
        <f>+IF('Cálculos '!C273="","",'Cálculos '!C273)</f>
        <v/>
      </c>
      <c r="D273" s="199" t="str">
        <f>+IF('Cálculos '!D273="","",'Cálculos '!D273)</f>
        <v/>
      </c>
      <c r="E273" s="206" t="str">
        <f>+IF('Cálculos '!E273="","",'Cálculos '!E273)</f>
        <v/>
      </c>
      <c r="F273" s="221" t="str">
        <f>+IF('Cálculos '!F273="","",'Cálculos '!F273)</f>
        <v/>
      </c>
      <c r="G273" s="194" t="str">
        <f>+IF('Cálculos '!C273="","",'Cálculos '!H273)</f>
        <v/>
      </c>
      <c r="H273" s="367" t="str">
        <f>IF('Precio unitario '!C267="","",ROUNDUP('Precio unitario '!J267,0))</f>
        <v/>
      </c>
      <c r="I273" s="367" t="str">
        <f t="shared" si="19"/>
        <v/>
      </c>
      <c r="J273" s="370" t="str">
        <f t="shared" si="20"/>
        <v/>
      </c>
      <c r="K273" s="371" t="str">
        <f t="shared" si="21"/>
        <v/>
      </c>
      <c r="L273" s="246"/>
      <c r="M273" s="223"/>
    </row>
    <row r="274" spans="2:13" hidden="1" x14ac:dyDescent="0.3">
      <c r="B274" s="198">
        <f t="shared" si="22"/>
        <v>266</v>
      </c>
      <c r="C274" s="194" t="str">
        <f>+IF('Cálculos '!C274="","",'Cálculos '!C274)</f>
        <v/>
      </c>
      <c r="D274" s="199" t="str">
        <f>+IF('Cálculos '!D274="","",'Cálculos '!D274)</f>
        <v/>
      </c>
      <c r="E274" s="206" t="str">
        <f>+IF('Cálculos '!E274="","",'Cálculos '!E274)</f>
        <v/>
      </c>
      <c r="F274" s="221" t="str">
        <f>+IF('Cálculos '!F274="","",'Cálculos '!F274)</f>
        <v/>
      </c>
      <c r="G274" s="194" t="str">
        <f>+IF('Cálculos '!C274="","",'Cálculos '!H274)</f>
        <v/>
      </c>
      <c r="H274" s="367" t="str">
        <f>IF('Precio unitario '!C268="","",ROUNDUP('Precio unitario '!J268,0))</f>
        <v/>
      </c>
      <c r="I274" s="367" t="str">
        <f t="shared" si="19"/>
        <v/>
      </c>
      <c r="J274" s="370" t="str">
        <f t="shared" si="20"/>
        <v/>
      </c>
      <c r="K274" s="371" t="str">
        <f t="shared" si="21"/>
        <v/>
      </c>
      <c r="L274" s="246"/>
      <c r="M274" s="223"/>
    </row>
    <row r="275" spans="2:13" hidden="1" x14ac:dyDescent="0.3">
      <c r="B275" s="198">
        <f t="shared" si="22"/>
        <v>267</v>
      </c>
      <c r="C275" s="194" t="str">
        <f>+IF('Cálculos '!C275="","",'Cálculos '!C275)</f>
        <v/>
      </c>
      <c r="D275" s="199" t="str">
        <f>+IF('Cálculos '!D275="","",'Cálculos '!D275)</f>
        <v/>
      </c>
      <c r="E275" s="206" t="str">
        <f>+IF('Cálculos '!E275="","",'Cálculos '!E275)</f>
        <v/>
      </c>
      <c r="F275" s="221" t="str">
        <f>+IF('Cálculos '!F275="","",'Cálculos '!F275)</f>
        <v/>
      </c>
      <c r="G275" s="194" t="str">
        <f>+IF('Cálculos '!C275="","",'Cálculos '!H275)</f>
        <v/>
      </c>
      <c r="H275" s="367" t="str">
        <f>IF('Precio unitario '!C269="","",ROUNDUP('Precio unitario '!J269,0))</f>
        <v/>
      </c>
      <c r="I275" s="367" t="str">
        <f t="shared" si="19"/>
        <v/>
      </c>
      <c r="J275" s="370" t="str">
        <f t="shared" si="20"/>
        <v/>
      </c>
      <c r="K275" s="371" t="str">
        <f t="shared" si="21"/>
        <v/>
      </c>
      <c r="L275" s="246"/>
      <c r="M275" s="223"/>
    </row>
    <row r="276" spans="2:13" hidden="1" x14ac:dyDescent="0.3">
      <c r="B276" s="198">
        <f t="shared" si="22"/>
        <v>268</v>
      </c>
      <c r="C276" s="194" t="str">
        <f>+IF('Cálculos '!C276="","",'Cálculos '!C276)</f>
        <v/>
      </c>
      <c r="D276" s="199" t="str">
        <f>+IF('Cálculos '!D276="","",'Cálculos '!D276)</f>
        <v/>
      </c>
      <c r="E276" s="206" t="str">
        <f>+IF('Cálculos '!E276="","",'Cálculos '!E276)</f>
        <v/>
      </c>
      <c r="F276" s="221" t="str">
        <f>+IF('Cálculos '!F276="","",'Cálculos '!F276)</f>
        <v/>
      </c>
      <c r="G276" s="194" t="str">
        <f>+IF('Cálculos '!C276="","",'Cálculos '!H276)</f>
        <v/>
      </c>
      <c r="H276" s="367" t="str">
        <f>IF('Precio unitario '!C270="","",ROUNDUP('Precio unitario '!J270,0))</f>
        <v/>
      </c>
      <c r="I276" s="367" t="str">
        <f t="shared" si="19"/>
        <v/>
      </c>
      <c r="J276" s="370" t="str">
        <f t="shared" si="20"/>
        <v/>
      </c>
      <c r="K276" s="371" t="str">
        <f t="shared" si="21"/>
        <v/>
      </c>
      <c r="L276" s="246"/>
      <c r="M276" s="223"/>
    </row>
    <row r="277" spans="2:13" hidden="1" x14ac:dyDescent="0.3">
      <c r="B277" s="198">
        <f t="shared" si="22"/>
        <v>269</v>
      </c>
      <c r="C277" s="194" t="str">
        <f>+IF('Cálculos '!C277="","",'Cálculos '!C277)</f>
        <v/>
      </c>
      <c r="D277" s="199" t="str">
        <f>+IF('Cálculos '!D277="","",'Cálculos '!D277)</f>
        <v/>
      </c>
      <c r="E277" s="206" t="str">
        <f>+IF('Cálculos '!E277="","",'Cálculos '!E277)</f>
        <v/>
      </c>
      <c r="F277" s="221" t="str">
        <f>+IF('Cálculos '!F277="","",'Cálculos '!F277)</f>
        <v/>
      </c>
      <c r="G277" s="194" t="str">
        <f>+IF('Cálculos '!C277="","",'Cálculos '!H277)</f>
        <v/>
      </c>
      <c r="H277" s="367" t="str">
        <f>IF('Precio unitario '!C271="","",ROUNDUP('Precio unitario '!J271,0))</f>
        <v/>
      </c>
      <c r="I277" s="367" t="str">
        <f t="shared" si="19"/>
        <v/>
      </c>
      <c r="J277" s="370" t="str">
        <f t="shared" si="20"/>
        <v/>
      </c>
      <c r="K277" s="371" t="str">
        <f t="shared" si="21"/>
        <v/>
      </c>
      <c r="L277" s="246"/>
      <c r="M277" s="223"/>
    </row>
    <row r="278" spans="2:13" hidden="1" x14ac:dyDescent="0.3">
      <c r="B278" s="198">
        <f t="shared" si="22"/>
        <v>270</v>
      </c>
      <c r="C278" s="194" t="str">
        <f>+IF('Cálculos '!C278="","",'Cálculos '!C278)</f>
        <v/>
      </c>
      <c r="D278" s="199" t="str">
        <f>+IF('Cálculos '!D278="","",'Cálculos '!D278)</f>
        <v/>
      </c>
      <c r="E278" s="206" t="str">
        <f>+IF('Cálculos '!E278="","",'Cálculos '!E278)</f>
        <v/>
      </c>
      <c r="F278" s="221" t="str">
        <f>+IF('Cálculos '!F278="","",'Cálculos '!F278)</f>
        <v/>
      </c>
      <c r="G278" s="194" t="str">
        <f>+IF('Cálculos '!C278="","",'Cálculos '!H278)</f>
        <v/>
      </c>
      <c r="H278" s="367" t="str">
        <f>IF('Precio unitario '!C272="","",ROUNDUP('Precio unitario '!J272,0))</f>
        <v/>
      </c>
      <c r="I278" s="367" t="str">
        <f t="shared" si="19"/>
        <v/>
      </c>
      <c r="J278" s="370" t="str">
        <f t="shared" si="20"/>
        <v/>
      </c>
      <c r="K278" s="371" t="str">
        <f t="shared" si="21"/>
        <v/>
      </c>
      <c r="L278" s="246"/>
      <c r="M278" s="223"/>
    </row>
    <row r="279" spans="2:13" hidden="1" x14ac:dyDescent="0.3">
      <c r="B279" s="198">
        <f t="shared" si="22"/>
        <v>271</v>
      </c>
      <c r="C279" s="194" t="str">
        <f>+IF('Cálculos '!C279="","",'Cálculos '!C279)</f>
        <v/>
      </c>
      <c r="D279" s="199" t="str">
        <f>+IF('Cálculos '!D279="","",'Cálculos '!D279)</f>
        <v/>
      </c>
      <c r="E279" s="206" t="str">
        <f>+IF('Cálculos '!E279="","",'Cálculos '!E279)</f>
        <v/>
      </c>
      <c r="F279" s="221" t="str">
        <f>+IF('Cálculos '!F279="","",'Cálculos '!F279)</f>
        <v/>
      </c>
      <c r="G279" s="194" t="str">
        <f>+IF('Cálculos '!C279="","",'Cálculos '!H279)</f>
        <v/>
      </c>
      <c r="H279" s="367" t="str">
        <f>IF('Precio unitario '!C273="","",ROUNDUP('Precio unitario '!J273,0))</f>
        <v/>
      </c>
      <c r="I279" s="367" t="str">
        <f t="shared" si="19"/>
        <v/>
      </c>
      <c r="J279" s="370" t="str">
        <f t="shared" si="20"/>
        <v/>
      </c>
      <c r="K279" s="371" t="str">
        <f t="shared" si="21"/>
        <v/>
      </c>
      <c r="L279" s="246"/>
      <c r="M279" s="223"/>
    </row>
    <row r="280" spans="2:13" hidden="1" x14ac:dyDescent="0.3">
      <c r="B280" s="198">
        <f t="shared" si="22"/>
        <v>272</v>
      </c>
      <c r="C280" s="194" t="str">
        <f>+IF('Cálculos '!C280="","",'Cálculos '!C280)</f>
        <v/>
      </c>
      <c r="D280" s="199" t="str">
        <f>+IF('Cálculos '!D280="","",'Cálculos '!D280)</f>
        <v/>
      </c>
      <c r="E280" s="206" t="str">
        <f>+IF('Cálculos '!E280="","",'Cálculos '!E280)</f>
        <v/>
      </c>
      <c r="F280" s="221" t="str">
        <f>+IF('Cálculos '!F280="","",'Cálculos '!F280)</f>
        <v/>
      </c>
      <c r="G280" s="194" t="str">
        <f>+IF('Cálculos '!C280="","",'Cálculos '!H280)</f>
        <v/>
      </c>
      <c r="H280" s="367" t="str">
        <f>IF('Precio unitario '!C274="","",ROUNDUP('Precio unitario '!J274,0))</f>
        <v/>
      </c>
      <c r="I280" s="367" t="str">
        <f t="shared" si="19"/>
        <v/>
      </c>
      <c r="J280" s="370" t="str">
        <f t="shared" si="20"/>
        <v/>
      </c>
      <c r="K280" s="371" t="str">
        <f t="shared" si="21"/>
        <v/>
      </c>
      <c r="L280" s="246"/>
      <c r="M280" s="223"/>
    </row>
    <row r="281" spans="2:13" hidden="1" x14ac:dyDescent="0.3">
      <c r="B281" s="198">
        <f t="shared" si="22"/>
        <v>273</v>
      </c>
      <c r="C281" s="194" t="str">
        <f>+IF('Cálculos '!C281="","",'Cálculos '!C281)</f>
        <v/>
      </c>
      <c r="D281" s="199" t="str">
        <f>+IF('Cálculos '!D281="","",'Cálculos '!D281)</f>
        <v/>
      </c>
      <c r="E281" s="206" t="str">
        <f>+IF('Cálculos '!E281="","",'Cálculos '!E281)</f>
        <v/>
      </c>
      <c r="F281" s="221" t="str">
        <f>+IF('Cálculos '!F281="","",'Cálculos '!F281)</f>
        <v/>
      </c>
      <c r="G281" s="194" t="str">
        <f>+IF('Cálculos '!C281="","",'Cálculos '!H281)</f>
        <v/>
      </c>
      <c r="H281" s="367" t="str">
        <f>IF('Precio unitario '!C275="","",ROUNDUP('Precio unitario '!J275,0))</f>
        <v/>
      </c>
      <c r="I281" s="367" t="str">
        <f t="shared" si="19"/>
        <v/>
      </c>
      <c r="J281" s="370" t="str">
        <f t="shared" si="20"/>
        <v/>
      </c>
      <c r="K281" s="371" t="str">
        <f t="shared" si="21"/>
        <v/>
      </c>
      <c r="L281" s="246"/>
      <c r="M281" s="223"/>
    </row>
    <row r="282" spans="2:13" hidden="1" x14ac:dyDescent="0.3">
      <c r="B282" s="198">
        <f t="shared" si="22"/>
        <v>274</v>
      </c>
      <c r="C282" s="194" t="str">
        <f>+IF('Cálculos '!C282="","",'Cálculos '!C282)</f>
        <v/>
      </c>
      <c r="D282" s="199" t="str">
        <f>+IF('Cálculos '!D282="","",'Cálculos '!D282)</f>
        <v/>
      </c>
      <c r="E282" s="206" t="str">
        <f>+IF('Cálculos '!E282="","",'Cálculos '!E282)</f>
        <v/>
      </c>
      <c r="F282" s="221" t="str">
        <f>+IF('Cálculos '!F282="","",'Cálculos '!F282)</f>
        <v/>
      </c>
      <c r="G282" s="194" t="str">
        <f>+IF('Cálculos '!C282="","",'Cálculos '!H282)</f>
        <v/>
      </c>
      <c r="H282" s="367" t="str">
        <f>IF('Precio unitario '!C276="","",ROUNDUP('Precio unitario '!J276,0))</f>
        <v/>
      </c>
      <c r="I282" s="367" t="str">
        <f t="shared" si="19"/>
        <v/>
      </c>
      <c r="J282" s="370" t="str">
        <f t="shared" si="20"/>
        <v/>
      </c>
      <c r="K282" s="371" t="str">
        <f t="shared" si="21"/>
        <v/>
      </c>
      <c r="L282" s="246"/>
      <c r="M282" s="223"/>
    </row>
    <row r="283" spans="2:13" hidden="1" x14ac:dyDescent="0.3">
      <c r="B283" s="198">
        <f t="shared" si="22"/>
        <v>275</v>
      </c>
      <c r="C283" s="194" t="str">
        <f>+IF('Cálculos '!C283="","",'Cálculos '!C283)</f>
        <v/>
      </c>
      <c r="D283" s="199" t="str">
        <f>+IF('Cálculos '!D283="","",'Cálculos '!D283)</f>
        <v/>
      </c>
      <c r="E283" s="206" t="str">
        <f>+IF('Cálculos '!E283="","",'Cálculos '!E283)</f>
        <v/>
      </c>
      <c r="F283" s="221" t="str">
        <f>+IF('Cálculos '!F283="","",'Cálculos '!F283)</f>
        <v/>
      </c>
      <c r="G283" s="194" t="str">
        <f>+IF('Cálculos '!C283="","",'Cálculos '!H283)</f>
        <v/>
      </c>
      <c r="H283" s="367" t="str">
        <f>IF('Precio unitario '!C277="","",ROUNDUP('Precio unitario '!J277,0))</f>
        <v/>
      </c>
      <c r="I283" s="367" t="str">
        <f t="shared" si="19"/>
        <v/>
      </c>
      <c r="J283" s="370" t="str">
        <f t="shared" si="20"/>
        <v/>
      </c>
      <c r="K283" s="371" t="str">
        <f t="shared" si="21"/>
        <v/>
      </c>
      <c r="L283" s="246"/>
      <c r="M283" s="223"/>
    </row>
    <row r="284" spans="2:13" hidden="1" x14ac:dyDescent="0.3">
      <c r="B284" s="198">
        <f t="shared" si="22"/>
        <v>276</v>
      </c>
      <c r="C284" s="194" t="str">
        <f>+IF('Cálculos '!C284="","",'Cálculos '!C284)</f>
        <v/>
      </c>
      <c r="D284" s="199" t="str">
        <f>+IF('Cálculos '!D284="","",'Cálculos '!D284)</f>
        <v/>
      </c>
      <c r="E284" s="206" t="str">
        <f>+IF('Cálculos '!E284="","",'Cálculos '!E284)</f>
        <v/>
      </c>
      <c r="F284" s="221" t="str">
        <f>+IF('Cálculos '!F284="","",'Cálculos '!F284)</f>
        <v/>
      </c>
      <c r="G284" s="194" t="str">
        <f>+IF('Cálculos '!C284="","",'Cálculos '!H284)</f>
        <v/>
      </c>
      <c r="H284" s="367" t="str">
        <f>IF('Precio unitario '!C278="","",ROUNDUP('Precio unitario '!J278,0))</f>
        <v/>
      </c>
      <c r="I284" s="367" t="str">
        <f t="shared" si="19"/>
        <v/>
      </c>
      <c r="J284" s="370" t="str">
        <f t="shared" si="20"/>
        <v/>
      </c>
      <c r="K284" s="371" t="str">
        <f t="shared" si="21"/>
        <v/>
      </c>
      <c r="L284" s="246"/>
      <c r="M284" s="223"/>
    </row>
    <row r="285" spans="2:13" hidden="1" x14ac:dyDescent="0.3">
      <c r="B285" s="198">
        <f t="shared" si="22"/>
        <v>277</v>
      </c>
      <c r="C285" s="194" t="str">
        <f>+IF('Cálculos '!C285="","",'Cálculos '!C285)</f>
        <v/>
      </c>
      <c r="D285" s="199" t="str">
        <f>+IF('Cálculos '!D285="","",'Cálculos '!D285)</f>
        <v/>
      </c>
      <c r="E285" s="206" t="str">
        <f>+IF('Cálculos '!E285="","",'Cálculos '!E285)</f>
        <v/>
      </c>
      <c r="F285" s="221" t="str">
        <f>+IF('Cálculos '!F285="","",'Cálculos '!F285)</f>
        <v/>
      </c>
      <c r="G285" s="194" t="str">
        <f>+IF('Cálculos '!C285="","",'Cálculos '!H285)</f>
        <v/>
      </c>
      <c r="H285" s="367" t="str">
        <f>IF('Precio unitario '!C279="","",ROUNDUP('Precio unitario '!J279,0))</f>
        <v/>
      </c>
      <c r="I285" s="367" t="str">
        <f t="shared" si="19"/>
        <v/>
      </c>
      <c r="J285" s="370" t="str">
        <f t="shared" si="20"/>
        <v/>
      </c>
      <c r="K285" s="371" t="str">
        <f t="shared" si="21"/>
        <v/>
      </c>
      <c r="L285" s="246"/>
      <c r="M285" s="223"/>
    </row>
    <row r="286" spans="2:13" hidden="1" x14ac:dyDescent="0.3">
      <c r="B286" s="198">
        <f t="shared" si="22"/>
        <v>278</v>
      </c>
      <c r="C286" s="194" t="str">
        <f>+IF('Cálculos '!C286="","",'Cálculos '!C286)</f>
        <v/>
      </c>
      <c r="D286" s="199" t="str">
        <f>+IF('Cálculos '!D286="","",'Cálculos '!D286)</f>
        <v/>
      </c>
      <c r="E286" s="206" t="str">
        <f>+IF('Cálculos '!E286="","",'Cálculos '!E286)</f>
        <v/>
      </c>
      <c r="F286" s="221" t="str">
        <f>+IF('Cálculos '!F286="","",'Cálculos '!F286)</f>
        <v/>
      </c>
      <c r="G286" s="194" t="str">
        <f>+IF('Cálculos '!C286="","",'Cálculos '!H286)</f>
        <v/>
      </c>
      <c r="H286" s="367" t="str">
        <f>IF('Precio unitario '!C280="","",ROUNDUP('Precio unitario '!J280,0))</f>
        <v/>
      </c>
      <c r="I286" s="367" t="str">
        <f t="shared" si="19"/>
        <v/>
      </c>
      <c r="J286" s="370" t="str">
        <f t="shared" si="20"/>
        <v/>
      </c>
      <c r="K286" s="371" t="str">
        <f t="shared" si="21"/>
        <v/>
      </c>
      <c r="L286" s="246"/>
      <c r="M286" s="223"/>
    </row>
    <row r="287" spans="2:13" hidden="1" x14ac:dyDescent="0.3">
      <c r="B287" s="198">
        <f t="shared" si="22"/>
        <v>279</v>
      </c>
      <c r="C287" s="194" t="str">
        <f>+IF('Cálculos '!C287="","",'Cálculos '!C287)</f>
        <v/>
      </c>
      <c r="D287" s="199" t="str">
        <f>+IF('Cálculos '!D287="","",'Cálculos '!D287)</f>
        <v/>
      </c>
      <c r="E287" s="206" t="str">
        <f>+IF('Cálculos '!E287="","",'Cálculos '!E287)</f>
        <v/>
      </c>
      <c r="F287" s="221" t="str">
        <f>+IF('Cálculos '!F287="","",'Cálculos '!F287)</f>
        <v/>
      </c>
      <c r="G287" s="194" t="str">
        <f>+IF('Cálculos '!C287="","",'Cálculos '!H287)</f>
        <v/>
      </c>
      <c r="H287" s="367" t="str">
        <f>IF('Precio unitario '!C281="","",ROUNDUP('Precio unitario '!J281,0))</f>
        <v/>
      </c>
      <c r="I287" s="367" t="str">
        <f t="shared" si="19"/>
        <v/>
      </c>
      <c r="J287" s="370" t="str">
        <f t="shared" si="20"/>
        <v/>
      </c>
      <c r="K287" s="371" t="str">
        <f t="shared" si="21"/>
        <v/>
      </c>
      <c r="L287" s="246"/>
      <c r="M287" s="223"/>
    </row>
    <row r="288" spans="2:13" hidden="1" x14ac:dyDescent="0.3">
      <c r="B288" s="198">
        <f t="shared" si="22"/>
        <v>280</v>
      </c>
      <c r="C288" s="194" t="str">
        <f>+IF('Cálculos '!C288="","",'Cálculos '!C288)</f>
        <v/>
      </c>
      <c r="D288" s="199" t="str">
        <f>+IF('Cálculos '!D288="","",'Cálculos '!D288)</f>
        <v/>
      </c>
      <c r="E288" s="206" t="str">
        <f>+IF('Cálculos '!E288="","",'Cálculos '!E288)</f>
        <v/>
      </c>
      <c r="F288" s="221" t="str">
        <f>+IF('Cálculos '!F288="","",'Cálculos '!F288)</f>
        <v/>
      </c>
      <c r="G288" s="194" t="str">
        <f>+IF('Cálculos '!C288="","",'Cálculos '!H288)</f>
        <v/>
      </c>
      <c r="H288" s="367" t="str">
        <f>IF('Precio unitario '!C282="","",ROUNDUP('Precio unitario '!J282,0))</f>
        <v/>
      </c>
      <c r="I288" s="367" t="str">
        <f t="shared" si="19"/>
        <v/>
      </c>
      <c r="J288" s="370" t="str">
        <f t="shared" si="20"/>
        <v/>
      </c>
      <c r="K288" s="371" t="str">
        <f t="shared" si="21"/>
        <v/>
      </c>
      <c r="L288" s="246"/>
      <c r="M288" s="223"/>
    </row>
    <row r="289" spans="2:13" hidden="1" x14ac:dyDescent="0.3">
      <c r="B289" s="198">
        <f t="shared" si="22"/>
        <v>281</v>
      </c>
      <c r="C289" s="194" t="str">
        <f>+IF('Cálculos '!C289="","",'Cálculos '!C289)</f>
        <v/>
      </c>
      <c r="D289" s="199" t="str">
        <f>+IF('Cálculos '!D289="","",'Cálculos '!D289)</f>
        <v/>
      </c>
      <c r="E289" s="206" t="str">
        <f>+IF('Cálculos '!E289="","",'Cálculos '!E289)</f>
        <v/>
      </c>
      <c r="F289" s="221" t="str">
        <f>+IF('Cálculos '!F289="","",'Cálculos '!F289)</f>
        <v/>
      </c>
      <c r="G289" s="194" t="str">
        <f>+IF('Cálculos '!C289="","",'Cálculos '!H289)</f>
        <v/>
      </c>
      <c r="H289" s="367" t="str">
        <f>IF('Precio unitario '!C283="","",ROUNDUP('Precio unitario '!J283,0))</f>
        <v/>
      </c>
      <c r="I289" s="367" t="str">
        <f t="shared" si="19"/>
        <v/>
      </c>
      <c r="J289" s="370" t="str">
        <f t="shared" si="20"/>
        <v/>
      </c>
      <c r="K289" s="371" t="str">
        <f t="shared" si="21"/>
        <v/>
      </c>
      <c r="L289" s="246"/>
      <c r="M289" s="223"/>
    </row>
    <row r="290" spans="2:13" hidden="1" x14ac:dyDescent="0.3">
      <c r="B290" s="198">
        <f t="shared" si="22"/>
        <v>282</v>
      </c>
      <c r="C290" s="194" t="str">
        <f>+IF('Cálculos '!C290="","",'Cálculos '!C290)</f>
        <v/>
      </c>
      <c r="D290" s="199" t="str">
        <f>+IF('Cálculos '!D290="","",'Cálculos '!D290)</f>
        <v/>
      </c>
      <c r="E290" s="206" t="str">
        <f>+IF('Cálculos '!E290="","",'Cálculos '!E290)</f>
        <v/>
      </c>
      <c r="F290" s="221" t="str">
        <f>+IF('Cálculos '!F290="","",'Cálculos '!F290)</f>
        <v/>
      </c>
      <c r="G290" s="194" t="str">
        <f>+IF('Cálculos '!C290="","",'Cálculos '!H290)</f>
        <v/>
      </c>
      <c r="H290" s="367" t="str">
        <f>IF('Precio unitario '!C284="","",ROUNDUP('Precio unitario '!J284,0))</f>
        <v/>
      </c>
      <c r="I290" s="367" t="str">
        <f t="shared" si="19"/>
        <v/>
      </c>
      <c r="J290" s="370" t="str">
        <f t="shared" si="20"/>
        <v/>
      </c>
      <c r="K290" s="371" t="str">
        <f t="shared" si="21"/>
        <v/>
      </c>
      <c r="L290" s="246"/>
      <c r="M290" s="223"/>
    </row>
    <row r="291" spans="2:13" hidden="1" x14ac:dyDescent="0.3">
      <c r="B291" s="198">
        <f t="shared" si="22"/>
        <v>283</v>
      </c>
      <c r="C291" s="194" t="str">
        <f>+IF('Cálculos '!C291="","",'Cálculos '!C291)</f>
        <v/>
      </c>
      <c r="D291" s="199" t="str">
        <f>+IF('Cálculos '!D291="","",'Cálculos '!D291)</f>
        <v/>
      </c>
      <c r="E291" s="206" t="str">
        <f>+IF('Cálculos '!E291="","",'Cálculos '!E291)</f>
        <v/>
      </c>
      <c r="F291" s="221" t="str">
        <f>+IF('Cálculos '!F291="","",'Cálculos '!F291)</f>
        <v/>
      </c>
      <c r="G291" s="194" t="str">
        <f>+IF('Cálculos '!C291="","",'Cálculos '!H291)</f>
        <v/>
      </c>
      <c r="H291" s="367" t="str">
        <f>IF('Precio unitario '!C285="","",ROUNDUP('Precio unitario '!J285,0))</f>
        <v/>
      </c>
      <c r="I291" s="367" t="str">
        <f t="shared" si="19"/>
        <v/>
      </c>
      <c r="J291" s="370" t="str">
        <f t="shared" si="20"/>
        <v/>
      </c>
      <c r="K291" s="371" t="str">
        <f t="shared" si="21"/>
        <v/>
      </c>
      <c r="L291" s="246"/>
      <c r="M291" s="223"/>
    </row>
    <row r="292" spans="2:13" hidden="1" x14ac:dyDescent="0.3">
      <c r="B292" s="198">
        <f t="shared" si="22"/>
        <v>284</v>
      </c>
      <c r="C292" s="194" t="str">
        <f>+IF('Cálculos '!C292="","",'Cálculos '!C292)</f>
        <v/>
      </c>
      <c r="D292" s="199" t="str">
        <f>+IF('Cálculos '!D292="","",'Cálculos '!D292)</f>
        <v/>
      </c>
      <c r="E292" s="206" t="str">
        <f>+IF('Cálculos '!E292="","",'Cálculos '!E292)</f>
        <v/>
      </c>
      <c r="F292" s="221" t="str">
        <f>+IF('Cálculos '!F292="","",'Cálculos '!F292)</f>
        <v/>
      </c>
      <c r="G292" s="194" t="str">
        <f>+IF('Cálculos '!C292="","",'Cálculos '!H292)</f>
        <v/>
      </c>
      <c r="H292" s="367" t="str">
        <f>IF('Precio unitario '!C286="","",ROUNDUP('Precio unitario '!J286,0))</f>
        <v/>
      </c>
      <c r="I292" s="367" t="str">
        <f t="shared" si="19"/>
        <v/>
      </c>
      <c r="J292" s="370" t="str">
        <f t="shared" si="20"/>
        <v/>
      </c>
      <c r="K292" s="371" t="str">
        <f t="shared" si="21"/>
        <v/>
      </c>
      <c r="L292" s="246"/>
      <c r="M292" s="223"/>
    </row>
    <row r="293" spans="2:13" hidden="1" x14ac:dyDescent="0.3">
      <c r="B293" s="198">
        <f t="shared" si="22"/>
        <v>285</v>
      </c>
      <c r="C293" s="194" t="str">
        <f>+IF('Cálculos '!C293="","",'Cálculos '!C293)</f>
        <v/>
      </c>
      <c r="D293" s="199" t="str">
        <f>+IF('Cálculos '!D293="","",'Cálculos '!D293)</f>
        <v/>
      </c>
      <c r="E293" s="206" t="str">
        <f>+IF('Cálculos '!E293="","",'Cálculos '!E293)</f>
        <v/>
      </c>
      <c r="F293" s="221" t="str">
        <f>+IF('Cálculos '!F293="","",'Cálculos '!F293)</f>
        <v/>
      </c>
      <c r="G293" s="194" t="str">
        <f>+IF('Cálculos '!C293="","",'Cálculos '!H293)</f>
        <v/>
      </c>
      <c r="H293" s="367" t="str">
        <f>IF('Precio unitario '!C287="","",ROUNDUP('Precio unitario '!J287,0))</f>
        <v/>
      </c>
      <c r="I293" s="367" t="str">
        <f t="shared" si="19"/>
        <v/>
      </c>
      <c r="J293" s="370" t="str">
        <f t="shared" si="20"/>
        <v/>
      </c>
      <c r="K293" s="371" t="str">
        <f t="shared" si="21"/>
        <v/>
      </c>
      <c r="L293" s="246"/>
      <c r="M293" s="223"/>
    </row>
    <row r="294" spans="2:13" hidden="1" x14ac:dyDescent="0.3">
      <c r="B294" s="198">
        <f t="shared" si="22"/>
        <v>286</v>
      </c>
      <c r="C294" s="194" t="str">
        <f>+IF('Cálculos '!C294="","",'Cálculos '!C294)</f>
        <v/>
      </c>
      <c r="D294" s="199" t="str">
        <f>+IF('Cálculos '!D294="","",'Cálculos '!D294)</f>
        <v/>
      </c>
      <c r="E294" s="206" t="str">
        <f>+IF('Cálculos '!E294="","",'Cálculos '!E294)</f>
        <v/>
      </c>
      <c r="F294" s="221" t="str">
        <f>+IF('Cálculos '!F294="","",'Cálculos '!F294)</f>
        <v/>
      </c>
      <c r="G294" s="194" t="str">
        <f>+IF('Cálculos '!C294="","",'Cálculos '!H294)</f>
        <v/>
      </c>
      <c r="H294" s="367" t="str">
        <f>IF('Precio unitario '!C288="","",ROUNDUP('Precio unitario '!J288,0))</f>
        <v/>
      </c>
      <c r="I294" s="367" t="str">
        <f t="shared" si="19"/>
        <v/>
      </c>
      <c r="J294" s="370" t="str">
        <f t="shared" si="20"/>
        <v/>
      </c>
      <c r="K294" s="371" t="str">
        <f t="shared" si="21"/>
        <v/>
      </c>
      <c r="L294" s="246"/>
      <c r="M294" s="223"/>
    </row>
    <row r="295" spans="2:13" hidden="1" x14ac:dyDescent="0.3">
      <c r="B295" s="198">
        <f t="shared" si="22"/>
        <v>287</v>
      </c>
      <c r="C295" s="194" t="str">
        <f>+IF('Cálculos '!C295="","",'Cálculos '!C295)</f>
        <v/>
      </c>
      <c r="D295" s="199" t="str">
        <f>+IF('Cálculos '!D295="","",'Cálculos '!D295)</f>
        <v/>
      </c>
      <c r="E295" s="206" t="str">
        <f>+IF('Cálculos '!E295="","",'Cálculos '!E295)</f>
        <v/>
      </c>
      <c r="F295" s="221" t="str">
        <f>+IF('Cálculos '!F295="","",'Cálculos '!F295)</f>
        <v/>
      </c>
      <c r="G295" s="194" t="str">
        <f>+IF('Cálculos '!C295="","",'Cálculos '!H295)</f>
        <v/>
      </c>
      <c r="H295" s="367" t="str">
        <f>IF('Precio unitario '!C289="","",ROUNDUP('Precio unitario '!J289,0))</f>
        <v/>
      </c>
      <c r="I295" s="367" t="str">
        <f t="shared" si="19"/>
        <v/>
      </c>
      <c r="J295" s="370" t="str">
        <f t="shared" si="20"/>
        <v/>
      </c>
      <c r="K295" s="371" t="str">
        <f t="shared" si="21"/>
        <v/>
      </c>
      <c r="L295" s="246"/>
      <c r="M295" s="223"/>
    </row>
    <row r="296" spans="2:13" hidden="1" x14ac:dyDescent="0.3">
      <c r="B296" s="198">
        <f t="shared" si="22"/>
        <v>288</v>
      </c>
      <c r="C296" s="194" t="str">
        <f>+IF('Cálculos '!C296="","",'Cálculos '!C296)</f>
        <v/>
      </c>
      <c r="D296" s="199" t="str">
        <f>+IF('Cálculos '!D296="","",'Cálculos '!D296)</f>
        <v/>
      </c>
      <c r="E296" s="206" t="str">
        <f>+IF('Cálculos '!E296="","",'Cálculos '!E296)</f>
        <v/>
      </c>
      <c r="F296" s="221" t="str">
        <f>+IF('Cálculos '!F296="","",'Cálculos '!F296)</f>
        <v/>
      </c>
      <c r="G296" s="194" t="str">
        <f>+IF('Cálculos '!C296="","",'Cálculos '!H296)</f>
        <v/>
      </c>
      <c r="H296" s="367" t="str">
        <f>IF('Precio unitario '!C290="","",ROUNDUP('Precio unitario '!J290,0))</f>
        <v/>
      </c>
      <c r="I296" s="367" t="str">
        <f t="shared" si="19"/>
        <v/>
      </c>
      <c r="J296" s="370" t="str">
        <f t="shared" si="20"/>
        <v/>
      </c>
      <c r="K296" s="371" t="str">
        <f t="shared" si="21"/>
        <v/>
      </c>
      <c r="L296" s="246"/>
      <c r="M296" s="223"/>
    </row>
    <row r="297" spans="2:13" hidden="1" x14ac:dyDescent="0.3">
      <c r="B297" s="198">
        <f t="shared" si="22"/>
        <v>289</v>
      </c>
      <c r="C297" s="194" t="str">
        <f>+IF('Cálculos '!C297="","",'Cálculos '!C297)</f>
        <v/>
      </c>
      <c r="D297" s="199" t="str">
        <f>+IF('Cálculos '!D297="","",'Cálculos '!D297)</f>
        <v/>
      </c>
      <c r="E297" s="206" t="str">
        <f>+IF('Cálculos '!E297="","",'Cálculos '!E297)</f>
        <v/>
      </c>
      <c r="F297" s="221" t="str">
        <f>+IF('Cálculos '!F297="","",'Cálculos '!F297)</f>
        <v/>
      </c>
      <c r="G297" s="194" t="str">
        <f>+IF('Cálculos '!C297="","",'Cálculos '!H297)</f>
        <v/>
      </c>
      <c r="H297" s="367" t="str">
        <f>IF('Precio unitario '!C291="","",ROUNDUP('Precio unitario '!J291,0))</f>
        <v/>
      </c>
      <c r="I297" s="367" t="str">
        <f t="shared" si="19"/>
        <v/>
      </c>
      <c r="J297" s="370" t="str">
        <f t="shared" si="20"/>
        <v/>
      </c>
      <c r="K297" s="371" t="str">
        <f t="shared" si="21"/>
        <v/>
      </c>
      <c r="L297" s="246"/>
      <c r="M297" s="223"/>
    </row>
    <row r="298" spans="2:13" hidden="1" x14ac:dyDescent="0.3">
      <c r="B298" s="198">
        <f t="shared" si="22"/>
        <v>290</v>
      </c>
      <c r="C298" s="194" t="str">
        <f>+IF('Cálculos '!C298="","",'Cálculos '!C298)</f>
        <v/>
      </c>
      <c r="D298" s="199" t="str">
        <f>+IF('Cálculos '!D298="","",'Cálculos '!D298)</f>
        <v/>
      </c>
      <c r="E298" s="206" t="str">
        <f>+IF('Cálculos '!E298="","",'Cálculos '!E298)</f>
        <v/>
      </c>
      <c r="F298" s="221" t="str">
        <f>+IF('Cálculos '!F298="","",'Cálculos '!F298)</f>
        <v/>
      </c>
      <c r="G298" s="194" t="str">
        <f>+IF('Cálculos '!C298="","",'Cálculos '!H298)</f>
        <v/>
      </c>
      <c r="H298" s="367" t="str">
        <f>IF('Precio unitario '!C292="","",ROUNDUP('Precio unitario '!J292,0))</f>
        <v/>
      </c>
      <c r="I298" s="367" t="str">
        <f t="shared" si="19"/>
        <v/>
      </c>
      <c r="J298" s="370" t="str">
        <f t="shared" si="20"/>
        <v/>
      </c>
      <c r="K298" s="371" t="str">
        <f t="shared" si="21"/>
        <v/>
      </c>
      <c r="L298" s="246"/>
      <c r="M298" s="223"/>
    </row>
    <row r="299" spans="2:13" hidden="1" x14ac:dyDescent="0.3">
      <c r="B299" s="198">
        <f t="shared" si="22"/>
        <v>291</v>
      </c>
      <c r="C299" s="194" t="str">
        <f>+IF('Cálculos '!C299="","",'Cálculos '!C299)</f>
        <v/>
      </c>
      <c r="D299" s="199" t="str">
        <f>+IF('Cálculos '!D299="","",'Cálculos '!D299)</f>
        <v/>
      </c>
      <c r="E299" s="206" t="str">
        <f>+IF('Cálculos '!E299="","",'Cálculos '!E299)</f>
        <v/>
      </c>
      <c r="F299" s="221" t="str">
        <f>+IF('Cálculos '!F299="","",'Cálculos '!F299)</f>
        <v/>
      </c>
      <c r="G299" s="194" t="str">
        <f>+IF('Cálculos '!C299="","",'Cálculos '!H299)</f>
        <v/>
      </c>
      <c r="H299" s="367" t="str">
        <f>IF('Precio unitario '!C293="","",ROUNDUP('Precio unitario '!J293,0))</f>
        <v/>
      </c>
      <c r="I299" s="367" t="str">
        <f t="shared" si="19"/>
        <v/>
      </c>
      <c r="J299" s="370" t="str">
        <f t="shared" si="20"/>
        <v/>
      </c>
      <c r="K299" s="371" t="str">
        <f t="shared" si="21"/>
        <v/>
      </c>
      <c r="L299" s="246"/>
      <c r="M299" s="223"/>
    </row>
    <row r="300" spans="2:13" hidden="1" x14ac:dyDescent="0.3">
      <c r="B300" s="198">
        <f t="shared" si="22"/>
        <v>292</v>
      </c>
      <c r="C300" s="194" t="str">
        <f>+IF('Cálculos '!C300="","",'Cálculos '!C300)</f>
        <v/>
      </c>
      <c r="D300" s="199" t="str">
        <f>+IF('Cálculos '!D300="","",'Cálculos '!D300)</f>
        <v/>
      </c>
      <c r="E300" s="206" t="str">
        <f>+IF('Cálculos '!E300="","",'Cálculos '!E300)</f>
        <v/>
      </c>
      <c r="F300" s="221" t="str">
        <f>+IF('Cálculos '!F300="","",'Cálculos '!F300)</f>
        <v/>
      </c>
      <c r="G300" s="194" t="str">
        <f>+IF('Cálculos '!C300="","",'Cálculos '!H300)</f>
        <v/>
      </c>
      <c r="H300" s="367" t="str">
        <f>IF('Precio unitario '!C294="","",ROUNDUP('Precio unitario '!J294,0))</f>
        <v/>
      </c>
      <c r="I300" s="367" t="str">
        <f t="shared" si="19"/>
        <v/>
      </c>
      <c r="J300" s="370" t="str">
        <f t="shared" si="20"/>
        <v/>
      </c>
      <c r="K300" s="371" t="str">
        <f t="shared" si="21"/>
        <v/>
      </c>
      <c r="L300" s="246"/>
      <c r="M300" s="223"/>
    </row>
    <row r="301" spans="2:13" hidden="1" x14ac:dyDescent="0.3">
      <c r="B301" s="198">
        <f t="shared" si="22"/>
        <v>293</v>
      </c>
      <c r="C301" s="194" t="str">
        <f>+IF('Cálculos '!C301="","",'Cálculos '!C301)</f>
        <v/>
      </c>
      <c r="D301" s="199" t="str">
        <f>+IF('Cálculos '!D301="","",'Cálculos '!D301)</f>
        <v/>
      </c>
      <c r="E301" s="206" t="str">
        <f>+IF('Cálculos '!E301="","",'Cálculos '!E301)</f>
        <v/>
      </c>
      <c r="F301" s="221" t="str">
        <f>+IF('Cálculos '!F301="","",'Cálculos '!F301)</f>
        <v/>
      </c>
      <c r="G301" s="194" t="str">
        <f>+IF('Cálculos '!C301="","",'Cálculos '!H301)</f>
        <v/>
      </c>
      <c r="H301" s="367" t="str">
        <f>IF('Precio unitario '!C295="","",ROUNDUP('Precio unitario '!J295,0))</f>
        <v/>
      </c>
      <c r="I301" s="367" t="str">
        <f t="shared" si="19"/>
        <v/>
      </c>
      <c r="J301" s="370" t="str">
        <f t="shared" si="20"/>
        <v/>
      </c>
      <c r="K301" s="371" t="str">
        <f t="shared" si="21"/>
        <v/>
      </c>
      <c r="L301" s="246"/>
      <c r="M301" s="223"/>
    </row>
    <row r="302" spans="2:13" hidden="1" x14ac:dyDescent="0.3">
      <c r="B302" s="198">
        <f t="shared" si="22"/>
        <v>294</v>
      </c>
      <c r="C302" s="194" t="str">
        <f>+IF('Cálculos '!C302="","",'Cálculos '!C302)</f>
        <v/>
      </c>
      <c r="D302" s="199" t="str">
        <f>+IF('Cálculos '!D302="","",'Cálculos '!D302)</f>
        <v/>
      </c>
      <c r="E302" s="206" t="str">
        <f>+IF('Cálculos '!E302="","",'Cálculos '!E302)</f>
        <v/>
      </c>
      <c r="F302" s="221" t="str">
        <f>+IF('Cálculos '!F302="","",'Cálculos '!F302)</f>
        <v/>
      </c>
      <c r="G302" s="194" t="str">
        <f>+IF('Cálculos '!C302="","",'Cálculos '!H302)</f>
        <v/>
      </c>
      <c r="H302" s="367" t="str">
        <f>IF('Precio unitario '!C296="","",ROUNDUP('Precio unitario '!J296,0))</f>
        <v/>
      </c>
      <c r="I302" s="367" t="str">
        <f t="shared" si="19"/>
        <v/>
      </c>
      <c r="J302" s="370" t="str">
        <f t="shared" si="20"/>
        <v/>
      </c>
      <c r="K302" s="371" t="str">
        <f t="shared" si="21"/>
        <v/>
      </c>
      <c r="L302" s="246"/>
      <c r="M302" s="223"/>
    </row>
    <row r="303" spans="2:13" hidden="1" x14ac:dyDescent="0.3">
      <c r="B303" s="198">
        <f t="shared" si="22"/>
        <v>295</v>
      </c>
      <c r="C303" s="194" t="str">
        <f>+IF('Cálculos '!C303="","",'Cálculos '!C303)</f>
        <v/>
      </c>
      <c r="D303" s="199" t="str">
        <f>+IF('Cálculos '!D303="","",'Cálculos '!D303)</f>
        <v/>
      </c>
      <c r="E303" s="206" t="str">
        <f>+IF('Cálculos '!E303="","",'Cálculos '!E303)</f>
        <v/>
      </c>
      <c r="F303" s="221" t="str">
        <f>+IF('Cálculos '!F303="","",'Cálculos '!F303)</f>
        <v/>
      </c>
      <c r="G303" s="194" t="str">
        <f>+IF('Cálculos '!C303="","",'Cálculos '!H303)</f>
        <v/>
      </c>
      <c r="H303" s="367" t="str">
        <f>IF('Precio unitario '!C297="","",ROUNDUP('Precio unitario '!J297,0))</f>
        <v/>
      </c>
      <c r="I303" s="367" t="str">
        <f t="shared" si="19"/>
        <v/>
      </c>
      <c r="J303" s="370" t="str">
        <f t="shared" si="20"/>
        <v/>
      </c>
      <c r="K303" s="371" t="str">
        <f t="shared" si="21"/>
        <v/>
      </c>
      <c r="L303" s="246"/>
      <c r="M303" s="223"/>
    </row>
    <row r="304" spans="2:13" hidden="1" x14ac:dyDescent="0.3">
      <c r="B304" s="198">
        <f t="shared" si="22"/>
        <v>296</v>
      </c>
      <c r="C304" s="194" t="str">
        <f>+IF('Cálculos '!C304="","",'Cálculos '!C304)</f>
        <v/>
      </c>
      <c r="D304" s="199" t="str">
        <f>+IF('Cálculos '!D304="","",'Cálculos '!D304)</f>
        <v/>
      </c>
      <c r="E304" s="206" t="str">
        <f>+IF('Cálculos '!E304="","",'Cálculos '!E304)</f>
        <v/>
      </c>
      <c r="F304" s="221" t="str">
        <f>+IF('Cálculos '!F304="","",'Cálculos '!F304)</f>
        <v/>
      </c>
      <c r="G304" s="194" t="str">
        <f>+IF('Cálculos '!C304="","",'Cálculos '!H304)</f>
        <v/>
      </c>
      <c r="H304" s="367" t="str">
        <f>IF('Precio unitario '!C298="","",ROUNDUP('Precio unitario '!J298,0))</f>
        <v/>
      </c>
      <c r="I304" s="367" t="str">
        <f t="shared" si="19"/>
        <v/>
      </c>
      <c r="J304" s="370" t="str">
        <f t="shared" si="20"/>
        <v/>
      </c>
      <c r="K304" s="371" t="str">
        <f t="shared" si="21"/>
        <v/>
      </c>
      <c r="L304" s="246"/>
      <c r="M304" s="223"/>
    </row>
    <row r="305" spans="2:13" hidden="1" x14ac:dyDescent="0.3">
      <c r="B305" s="198">
        <f t="shared" si="22"/>
        <v>297</v>
      </c>
      <c r="C305" s="194" t="str">
        <f>+IF('Cálculos '!C305="","",'Cálculos '!C305)</f>
        <v/>
      </c>
      <c r="D305" s="199" t="str">
        <f>+IF('Cálculos '!D305="","",'Cálculos '!D305)</f>
        <v/>
      </c>
      <c r="E305" s="206" t="str">
        <f>+IF('Cálculos '!E305="","",'Cálculos '!E305)</f>
        <v/>
      </c>
      <c r="F305" s="221" t="str">
        <f>+IF('Cálculos '!F305="","",'Cálculos '!F305)</f>
        <v/>
      </c>
      <c r="G305" s="194" t="str">
        <f>+IF('Cálculos '!C305="","",'Cálculos '!H305)</f>
        <v/>
      </c>
      <c r="H305" s="367" t="str">
        <f>IF('Precio unitario '!C299="","",ROUNDUP('Precio unitario '!J299,0))</f>
        <v/>
      </c>
      <c r="I305" s="367" t="str">
        <f t="shared" si="19"/>
        <v/>
      </c>
      <c r="J305" s="370" t="str">
        <f t="shared" si="20"/>
        <v/>
      </c>
      <c r="K305" s="371" t="str">
        <f t="shared" si="21"/>
        <v/>
      </c>
      <c r="L305" s="246"/>
      <c r="M305" s="223"/>
    </row>
    <row r="306" spans="2:13" hidden="1" x14ac:dyDescent="0.3">
      <c r="B306" s="198">
        <f t="shared" si="22"/>
        <v>298</v>
      </c>
      <c r="C306" s="194" t="str">
        <f>+IF('Cálculos '!C306="","",'Cálculos '!C306)</f>
        <v/>
      </c>
      <c r="D306" s="199" t="str">
        <f>+IF('Cálculos '!D306="","",'Cálculos '!D306)</f>
        <v/>
      </c>
      <c r="E306" s="206" t="str">
        <f>+IF('Cálculos '!E306="","",'Cálculos '!E306)</f>
        <v/>
      </c>
      <c r="F306" s="221" t="str">
        <f>+IF('Cálculos '!F306="","",'Cálculos '!F306)</f>
        <v/>
      </c>
      <c r="G306" s="194" t="str">
        <f>+IF('Cálculos '!C306="","",'Cálculos '!H306)</f>
        <v/>
      </c>
      <c r="H306" s="367" t="str">
        <f>IF('Precio unitario '!C300="","",ROUNDUP('Precio unitario '!J300,0))</f>
        <v/>
      </c>
      <c r="I306" s="367" t="str">
        <f t="shared" si="19"/>
        <v/>
      </c>
      <c r="J306" s="370" t="str">
        <f t="shared" si="20"/>
        <v/>
      </c>
      <c r="K306" s="371" t="str">
        <f t="shared" si="21"/>
        <v/>
      </c>
      <c r="L306" s="246"/>
      <c r="M306" s="223"/>
    </row>
    <row r="307" spans="2:13" hidden="1" x14ac:dyDescent="0.3">
      <c r="B307" s="198">
        <f t="shared" si="22"/>
        <v>299</v>
      </c>
      <c r="C307" s="194" t="str">
        <f>+IF('Cálculos '!C307="","",'Cálculos '!C307)</f>
        <v/>
      </c>
      <c r="D307" s="199" t="str">
        <f>+IF('Cálculos '!D307="","",'Cálculos '!D307)</f>
        <v/>
      </c>
      <c r="E307" s="206" t="str">
        <f>+IF('Cálculos '!E307="","",'Cálculos '!E307)</f>
        <v/>
      </c>
      <c r="F307" s="221" t="str">
        <f>+IF('Cálculos '!F307="","",'Cálculos '!F307)</f>
        <v/>
      </c>
      <c r="G307" s="194" t="str">
        <f>+IF('Cálculos '!C307="","",'Cálculos '!H307)</f>
        <v/>
      </c>
      <c r="H307" s="367" t="str">
        <f>IF('Precio unitario '!C301="","",ROUNDUP('Precio unitario '!J301,0))</f>
        <v/>
      </c>
      <c r="I307" s="367" t="str">
        <f t="shared" si="19"/>
        <v/>
      </c>
      <c r="J307" s="370" t="str">
        <f t="shared" si="20"/>
        <v/>
      </c>
      <c r="K307" s="371" t="str">
        <f t="shared" si="21"/>
        <v/>
      </c>
      <c r="L307" s="246"/>
      <c r="M307" s="223"/>
    </row>
    <row r="308" spans="2:13" hidden="1" x14ac:dyDescent="0.3">
      <c r="B308" s="198">
        <f t="shared" si="22"/>
        <v>300</v>
      </c>
      <c r="C308" s="194" t="str">
        <f>+IF('Cálculos '!C308="","",'Cálculos '!C308)</f>
        <v/>
      </c>
      <c r="D308" s="199" t="str">
        <f>+IF('Cálculos '!D308="","",'Cálculos '!D308)</f>
        <v/>
      </c>
      <c r="E308" s="206" t="str">
        <f>+IF('Cálculos '!E308="","",'Cálculos '!E308)</f>
        <v/>
      </c>
      <c r="F308" s="221" t="str">
        <f>+IF('Cálculos '!F308="","",'Cálculos '!F308)</f>
        <v/>
      </c>
      <c r="G308" s="194" t="str">
        <f>+IF('Cálculos '!C308="","",'Cálculos '!H308)</f>
        <v/>
      </c>
      <c r="H308" s="367" t="str">
        <f>IF('Precio unitario '!C302="","",ROUNDUP('Precio unitario '!J302,0))</f>
        <v/>
      </c>
      <c r="I308" s="367" t="str">
        <f t="shared" si="19"/>
        <v/>
      </c>
      <c r="J308" s="370" t="str">
        <f t="shared" si="20"/>
        <v/>
      </c>
      <c r="K308" s="371" t="str">
        <f t="shared" si="21"/>
        <v/>
      </c>
      <c r="L308" s="246"/>
      <c r="M308" s="223"/>
    </row>
    <row r="309" spans="2:13" hidden="1" x14ac:dyDescent="0.3">
      <c r="B309" s="198">
        <f t="shared" si="22"/>
        <v>301</v>
      </c>
      <c r="C309" s="194" t="str">
        <f>+IF('Cálculos '!C309="","",'Cálculos '!C309)</f>
        <v/>
      </c>
      <c r="D309" s="199" t="str">
        <f>+IF('Cálculos '!D309="","",'Cálculos '!D309)</f>
        <v/>
      </c>
      <c r="E309" s="206" t="str">
        <f>+IF('Cálculos '!E309="","",'Cálculos '!E309)</f>
        <v/>
      </c>
      <c r="F309" s="221" t="str">
        <f>+IF('Cálculos '!F309="","",'Cálculos '!F309)</f>
        <v/>
      </c>
      <c r="G309" s="194" t="str">
        <f>+IF('Cálculos '!C309="","",'Cálculos '!H309)</f>
        <v/>
      </c>
      <c r="H309" s="367" t="str">
        <f>IF('Precio unitario '!C303="","",ROUNDUP('Precio unitario '!J303,0))</f>
        <v/>
      </c>
      <c r="I309" s="367" t="str">
        <f t="shared" si="19"/>
        <v/>
      </c>
      <c r="J309" s="370" t="str">
        <f t="shared" si="20"/>
        <v/>
      </c>
      <c r="K309" s="371" t="str">
        <f t="shared" si="21"/>
        <v/>
      </c>
      <c r="L309" s="246"/>
      <c r="M309" s="223"/>
    </row>
    <row r="310" spans="2:13" hidden="1" x14ac:dyDescent="0.3">
      <c r="B310" s="198">
        <f t="shared" si="22"/>
        <v>302</v>
      </c>
      <c r="C310" s="194" t="str">
        <f>+IF('Cálculos '!C310="","",'Cálculos '!C310)</f>
        <v/>
      </c>
      <c r="D310" s="199" t="str">
        <f>+IF('Cálculos '!D310="","",'Cálculos '!D310)</f>
        <v/>
      </c>
      <c r="E310" s="206" t="str">
        <f>+IF('Cálculos '!E310="","",'Cálculos '!E310)</f>
        <v/>
      </c>
      <c r="F310" s="221" t="str">
        <f>+IF('Cálculos '!F310="","",'Cálculos '!F310)</f>
        <v/>
      </c>
      <c r="G310" s="194" t="str">
        <f>+IF('Cálculos '!C310="","",'Cálculos '!H310)</f>
        <v/>
      </c>
      <c r="H310" s="367" t="str">
        <f>IF('Precio unitario '!C304="","",ROUNDUP('Precio unitario '!J304,0))</f>
        <v/>
      </c>
      <c r="I310" s="367" t="str">
        <f t="shared" si="19"/>
        <v/>
      </c>
      <c r="J310" s="370" t="str">
        <f t="shared" si="20"/>
        <v/>
      </c>
      <c r="K310" s="371" t="str">
        <f t="shared" si="21"/>
        <v/>
      </c>
      <c r="L310" s="246"/>
      <c r="M310" s="223"/>
    </row>
    <row r="311" spans="2:13" hidden="1" x14ac:dyDescent="0.3">
      <c r="B311" s="198">
        <f t="shared" si="22"/>
        <v>303</v>
      </c>
      <c r="C311" s="194" t="str">
        <f>+IF('Cálculos '!C311="","",'Cálculos '!C311)</f>
        <v/>
      </c>
      <c r="D311" s="199" t="str">
        <f>+IF('Cálculos '!D311="","",'Cálculos '!D311)</f>
        <v/>
      </c>
      <c r="E311" s="206" t="str">
        <f>+IF('Cálculos '!E311="","",'Cálculos '!E311)</f>
        <v/>
      </c>
      <c r="F311" s="221" t="str">
        <f>+IF('Cálculos '!F311="","",'Cálculos '!F311)</f>
        <v/>
      </c>
      <c r="G311" s="194" t="str">
        <f>+IF('Cálculos '!C311="","",'Cálculos '!H311)</f>
        <v/>
      </c>
      <c r="H311" s="367" t="str">
        <f>IF('Precio unitario '!C305="","",ROUNDUP('Precio unitario '!J305,0))</f>
        <v/>
      </c>
      <c r="I311" s="367" t="str">
        <f t="shared" si="19"/>
        <v/>
      </c>
      <c r="J311" s="370" t="str">
        <f t="shared" si="20"/>
        <v/>
      </c>
      <c r="K311" s="371" t="str">
        <f t="shared" si="21"/>
        <v/>
      </c>
      <c r="L311" s="246"/>
      <c r="M311" s="223"/>
    </row>
    <row r="312" spans="2:13" hidden="1" x14ac:dyDescent="0.3">
      <c r="B312" s="198">
        <f t="shared" si="22"/>
        <v>304</v>
      </c>
      <c r="C312" s="194" t="str">
        <f>+IF('Cálculos '!C312="","",'Cálculos '!C312)</f>
        <v/>
      </c>
      <c r="D312" s="199" t="str">
        <f>+IF('Cálculos '!D312="","",'Cálculos '!D312)</f>
        <v/>
      </c>
      <c r="E312" s="206" t="str">
        <f>+IF('Cálculos '!E312="","",'Cálculos '!E312)</f>
        <v/>
      </c>
      <c r="F312" s="221" t="str">
        <f>+IF('Cálculos '!F312="","",'Cálculos '!F312)</f>
        <v/>
      </c>
      <c r="G312" s="194" t="str">
        <f>+IF('Cálculos '!C312="","",'Cálculos '!H312)</f>
        <v/>
      </c>
      <c r="H312" s="367" t="str">
        <f>IF('Precio unitario '!C306="","",ROUNDUP('Precio unitario '!J306,0))</f>
        <v/>
      </c>
      <c r="I312" s="367" t="str">
        <f t="shared" si="19"/>
        <v/>
      </c>
      <c r="J312" s="370" t="str">
        <f t="shared" si="20"/>
        <v/>
      </c>
      <c r="K312" s="371" t="str">
        <f t="shared" si="21"/>
        <v/>
      </c>
      <c r="L312" s="246"/>
      <c r="M312" s="223"/>
    </row>
    <row r="313" spans="2:13" hidden="1" x14ac:dyDescent="0.3">
      <c r="B313" s="198">
        <f t="shared" si="22"/>
        <v>305</v>
      </c>
      <c r="C313" s="194" t="str">
        <f>+IF('Cálculos '!C313="","",'Cálculos '!C313)</f>
        <v/>
      </c>
      <c r="D313" s="199" t="str">
        <f>+IF('Cálculos '!D313="","",'Cálculos '!D313)</f>
        <v/>
      </c>
      <c r="E313" s="206" t="str">
        <f>+IF('Cálculos '!E313="","",'Cálculos '!E313)</f>
        <v/>
      </c>
      <c r="F313" s="221" t="str">
        <f>+IF('Cálculos '!F313="","",'Cálculos '!F313)</f>
        <v/>
      </c>
      <c r="G313" s="194" t="str">
        <f>+IF('Cálculos '!C313="","",'Cálculos '!H313)</f>
        <v/>
      </c>
      <c r="H313" s="367" t="str">
        <f>IF('Precio unitario '!C307="","",ROUNDUP('Precio unitario '!J307,0))</f>
        <v/>
      </c>
      <c r="I313" s="367" t="str">
        <f t="shared" si="19"/>
        <v/>
      </c>
      <c r="J313" s="370" t="str">
        <f t="shared" si="20"/>
        <v/>
      </c>
      <c r="K313" s="371" t="str">
        <f t="shared" si="21"/>
        <v/>
      </c>
      <c r="L313" s="246"/>
      <c r="M313" s="223"/>
    </row>
    <row r="314" spans="2:13" hidden="1" x14ac:dyDescent="0.3">
      <c r="B314" s="198">
        <f t="shared" si="22"/>
        <v>306</v>
      </c>
      <c r="C314" s="194" t="str">
        <f>+IF('Cálculos '!C314="","",'Cálculos '!C314)</f>
        <v/>
      </c>
      <c r="D314" s="199" t="str">
        <f>+IF('Cálculos '!D314="","",'Cálculos '!D314)</f>
        <v/>
      </c>
      <c r="E314" s="206" t="str">
        <f>+IF('Cálculos '!E314="","",'Cálculos '!E314)</f>
        <v/>
      </c>
      <c r="F314" s="221" t="str">
        <f>+IF('Cálculos '!F314="","",'Cálculos '!F314)</f>
        <v/>
      </c>
      <c r="G314" s="194" t="str">
        <f>+IF('Cálculos '!C314="","",'Cálculos '!H314)</f>
        <v/>
      </c>
      <c r="H314" s="367" t="str">
        <f>IF('Precio unitario '!C308="","",ROUNDUP('Precio unitario '!J308,0))</f>
        <v/>
      </c>
      <c r="I314" s="367" t="str">
        <f t="shared" si="19"/>
        <v/>
      </c>
      <c r="J314" s="370" t="str">
        <f t="shared" si="20"/>
        <v/>
      </c>
      <c r="K314" s="371" t="str">
        <f t="shared" si="21"/>
        <v/>
      </c>
      <c r="L314" s="246"/>
      <c r="M314" s="223"/>
    </row>
    <row r="315" spans="2:13" hidden="1" x14ac:dyDescent="0.3">
      <c r="B315" s="198">
        <f t="shared" si="22"/>
        <v>307</v>
      </c>
      <c r="C315" s="194" t="str">
        <f>+IF('Cálculos '!C315="","",'Cálculos '!C315)</f>
        <v/>
      </c>
      <c r="D315" s="199" t="str">
        <f>+IF('Cálculos '!D315="","",'Cálculos '!D315)</f>
        <v/>
      </c>
      <c r="E315" s="206" t="str">
        <f>+IF('Cálculos '!E315="","",'Cálculos '!E315)</f>
        <v/>
      </c>
      <c r="F315" s="221" t="str">
        <f>+IF('Cálculos '!F315="","",'Cálculos '!F315)</f>
        <v/>
      </c>
      <c r="G315" s="194" t="str">
        <f>+IF('Cálculos '!C315="","",'Cálculos '!H315)</f>
        <v/>
      </c>
      <c r="H315" s="367" t="str">
        <f>IF('Precio unitario '!C309="","",ROUNDUP('Precio unitario '!J309,0))</f>
        <v/>
      </c>
      <c r="I315" s="367" t="str">
        <f t="shared" si="19"/>
        <v/>
      </c>
      <c r="J315" s="370" t="str">
        <f t="shared" si="20"/>
        <v/>
      </c>
      <c r="K315" s="371" t="str">
        <f t="shared" si="21"/>
        <v/>
      </c>
      <c r="L315" s="246"/>
      <c r="M315" s="223"/>
    </row>
    <row r="316" spans="2:13" hidden="1" x14ac:dyDescent="0.3">
      <c r="B316" s="198">
        <f t="shared" si="22"/>
        <v>308</v>
      </c>
      <c r="C316" s="194" t="str">
        <f>+IF('Cálculos '!C316="","",'Cálculos '!C316)</f>
        <v/>
      </c>
      <c r="D316" s="199" t="str">
        <f>+IF('Cálculos '!D316="","",'Cálculos '!D316)</f>
        <v/>
      </c>
      <c r="E316" s="206" t="str">
        <f>+IF('Cálculos '!E316="","",'Cálculos '!E316)</f>
        <v/>
      </c>
      <c r="F316" s="221" t="str">
        <f>+IF('Cálculos '!F316="","",'Cálculos '!F316)</f>
        <v/>
      </c>
      <c r="G316" s="194" t="str">
        <f>+IF('Cálculos '!C316="","",'Cálculos '!H316)</f>
        <v/>
      </c>
      <c r="H316" s="367" t="str">
        <f>IF('Precio unitario '!C310="","",ROUNDUP('Precio unitario '!J310,0))</f>
        <v/>
      </c>
      <c r="I316" s="367" t="str">
        <f t="shared" si="19"/>
        <v/>
      </c>
      <c r="J316" s="370" t="str">
        <f t="shared" si="20"/>
        <v/>
      </c>
      <c r="K316" s="371" t="str">
        <f t="shared" si="21"/>
        <v/>
      </c>
      <c r="L316" s="246"/>
      <c r="M316" s="223"/>
    </row>
    <row r="317" spans="2:13" hidden="1" x14ac:dyDescent="0.3">
      <c r="B317" s="198">
        <f t="shared" si="22"/>
        <v>309</v>
      </c>
      <c r="C317" s="194" t="str">
        <f>+IF('Cálculos '!C317="","",'Cálculos '!C317)</f>
        <v/>
      </c>
      <c r="D317" s="199" t="str">
        <f>+IF('Cálculos '!D317="","",'Cálculos '!D317)</f>
        <v/>
      </c>
      <c r="E317" s="206" t="str">
        <f>+IF('Cálculos '!E317="","",'Cálculos '!E317)</f>
        <v/>
      </c>
      <c r="F317" s="221" t="str">
        <f>+IF('Cálculos '!F317="","",'Cálculos '!F317)</f>
        <v/>
      </c>
      <c r="G317" s="194" t="str">
        <f>+IF('Cálculos '!C317="","",'Cálculos '!H317)</f>
        <v/>
      </c>
      <c r="H317" s="367" t="str">
        <f>IF('Precio unitario '!C311="","",ROUNDUP('Precio unitario '!J311,0))</f>
        <v/>
      </c>
      <c r="I317" s="367" t="str">
        <f t="shared" si="19"/>
        <v/>
      </c>
      <c r="J317" s="370" t="str">
        <f t="shared" si="20"/>
        <v/>
      </c>
      <c r="K317" s="371" t="str">
        <f t="shared" si="21"/>
        <v/>
      </c>
      <c r="L317" s="246"/>
      <c r="M317" s="223"/>
    </row>
    <row r="318" spans="2:13" hidden="1" x14ac:dyDescent="0.3">
      <c r="B318" s="198">
        <f t="shared" si="22"/>
        <v>310</v>
      </c>
      <c r="C318" s="194" t="str">
        <f>+IF('Cálculos '!C318="","",'Cálculos '!C318)</f>
        <v/>
      </c>
      <c r="D318" s="199" t="str">
        <f>+IF('Cálculos '!D318="","",'Cálculos '!D318)</f>
        <v/>
      </c>
      <c r="E318" s="206" t="str">
        <f>+IF('Cálculos '!E318="","",'Cálculos '!E318)</f>
        <v/>
      </c>
      <c r="F318" s="221" t="str">
        <f>+IF('Cálculos '!F318="","",'Cálculos '!F318)</f>
        <v/>
      </c>
      <c r="G318" s="194" t="str">
        <f>+IF('Cálculos '!C318="","",'Cálculos '!H318)</f>
        <v/>
      </c>
      <c r="H318" s="367" t="str">
        <f>IF('Precio unitario '!C312="","",ROUNDUP('Precio unitario '!J312,0))</f>
        <v/>
      </c>
      <c r="I318" s="367" t="str">
        <f t="shared" si="19"/>
        <v/>
      </c>
      <c r="J318" s="370" t="str">
        <f t="shared" si="20"/>
        <v/>
      </c>
      <c r="K318" s="371" t="str">
        <f t="shared" si="21"/>
        <v/>
      </c>
      <c r="L318" s="246"/>
      <c r="M318" s="223"/>
    </row>
    <row r="319" spans="2:13" hidden="1" x14ac:dyDescent="0.3">
      <c r="B319" s="198">
        <f t="shared" si="22"/>
        <v>311</v>
      </c>
      <c r="C319" s="194" t="str">
        <f>+IF('Cálculos '!C319="","",'Cálculos '!C319)</f>
        <v/>
      </c>
      <c r="D319" s="199" t="str">
        <f>+IF('Cálculos '!D319="","",'Cálculos '!D319)</f>
        <v/>
      </c>
      <c r="E319" s="206" t="str">
        <f>+IF('Cálculos '!E319="","",'Cálculos '!E319)</f>
        <v/>
      </c>
      <c r="F319" s="221" t="str">
        <f>+IF('Cálculos '!F319="","",'Cálculos '!F319)</f>
        <v/>
      </c>
      <c r="G319" s="194" t="str">
        <f>+IF('Cálculos '!C319="","",'Cálculos '!H319)</f>
        <v/>
      </c>
      <c r="H319" s="367" t="str">
        <f>IF('Precio unitario '!C313="","",ROUNDUP('Precio unitario '!J313,0))</f>
        <v/>
      </c>
      <c r="I319" s="367" t="str">
        <f t="shared" si="19"/>
        <v/>
      </c>
      <c r="J319" s="370" t="str">
        <f t="shared" si="20"/>
        <v/>
      </c>
      <c r="K319" s="371" t="str">
        <f t="shared" si="21"/>
        <v/>
      </c>
      <c r="L319" s="246"/>
      <c r="M319" s="223"/>
    </row>
    <row r="320" spans="2:13" hidden="1" x14ac:dyDescent="0.3">
      <c r="B320" s="198">
        <f t="shared" si="22"/>
        <v>312</v>
      </c>
      <c r="C320" s="194" t="str">
        <f>+IF('Cálculos '!C320="","",'Cálculos '!C320)</f>
        <v/>
      </c>
      <c r="D320" s="199" t="str">
        <f>+IF('Cálculos '!D320="","",'Cálculos '!D320)</f>
        <v/>
      </c>
      <c r="E320" s="206" t="str">
        <f>+IF('Cálculos '!E320="","",'Cálculos '!E320)</f>
        <v/>
      </c>
      <c r="F320" s="221" t="str">
        <f>+IF('Cálculos '!F320="","",'Cálculos '!F320)</f>
        <v/>
      </c>
      <c r="G320" s="194" t="str">
        <f>+IF('Cálculos '!C320="","",'Cálculos '!H320)</f>
        <v/>
      </c>
      <c r="H320" s="367" t="str">
        <f>IF('Precio unitario '!C314="","",ROUNDUP('Precio unitario '!J314,0))</f>
        <v/>
      </c>
      <c r="I320" s="367" t="str">
        <f t="shared" si="19"/>
        <v/>
      </c>
      <c r="J320" s="370" t="str">
        <f t="shared" si="20"/>
        <v/>
      </c>
      <c r="K320" s="371" t="str">
        <f t="shared" si="21"/>
        <v/>
      </c>
      <c r="L320" s="246"/>
      <c r="M320" s="223"/>
    </row>
    <row r="321" spans="2:13" hidden="1" x14ac:dyDescent="0.3">
      <c r="B321" s="198">
        <f t="shared" si="22"/>
        <v>313</v>
      </c>
      <c r="C321" s="194" t="str">
        <f>+IF('Cálculos '!C321="","",'Cálculos '!C321)</f>
        <v/>
      </c>
      <c r="D321" s="199" t="str">
        <f>+IF('Cálculos '!D321="","",'Cálculos '!D321)</f>
        <v/>
      </c>
      <c r="E321" s="206" t="str">
        <f>+IF('Cálculos '!E321="","",'Cálculos '!E321)</f>
        <v/>
      </c>
      <c r="F321" s="221" t="str">
        <f>+IF('Cálculos '!F321="","",'Cálculos '!F321)</f>
        <v/>
      </c>
      <c r="G321" s="194" t="str">
        <f>+IF('Cálculos '!C321="","",'Cálculos '!H321)</f>
        <v/>
      </c>
      <c r="H321" s="367" t="str">
        <f>IF('Precio unitario '!C315="","",ROUNDUP('Precio unitario '!J315,0))</f>
        <v/>
      </c>
      <c r="I321" s="367" t="str">
        <f t="shared" si="19"/>
        <v/>
      </c>
      <c r="J321" s="370" t="str">
        <f t="shared" si="20"/>
        <v/>
      </c>
      <c r="K321" s="371" t="str">
        <f t="shared" si="21"/>
        <v/>
      </c>
      <c r="L321" s="246"/>
      <c r="M321" s="223"/>
    </row>
    <row r="322" spans="2:13" hidden="1" x14ac:dyDescent="0.3">
      <c r="B322" s="198">
        <f t="shared" si="22"/>
        <v>314</v>
      </c>
      <c r="C322" s="194" t="str">
        <f>+IF('Cálculos '!C322="","",'Cálculos '!C322)</f>
        <v/>
      </c>
      <c r="D322" s="199" t="str">
        <f>+IF('Cálculos '!D322="","",'Cálculos '!D322)</f>
        <v/>
      </c>
      <c r="E322" s="206" t="str">
        <f>+IF('Cálculos '!E322="","",'Cálculos '!E322)</f>
        <v/>
      </c>
      <c r="F322" s="221" t="str">
        <f>+IF('Cálculos '!F322="","",'Cálculos '!F322)</f>
        <v/>
      </c>
      <c r="G322" s="194" t="str">
        <f>+IF('Cálculos '!C322="","",'Cálculos '!H322)</f>
        <v/>
      </c>
      <c r="H322" s="367" t="str">
        <f>IF('Precio unitario '!C316="","",ROUNDUP('Precio unitario '!J316,0))</f>
        <v/>
      </c>
      <c r="I322" s="367" t="str">
        <f t="shared" si="19"/>
        <v/>
      </c>
      <c r="J322" s="370" t="str">
        <f t="shared" si="20"/>
        <v/>
      </c>
      <c r="K322" s="371" t="str">
        <f t="shared" si="21"/>
        <v/>
      </c>
      <c r="L322" s="246"/>
      <c r="M322" s="223"/>
    </row>
    <row r="323" spans="2:13" hidden="1" x14ac:dyDescent="0.3">
      <c r="B323" s="198">
        <f t="shared" si="22"/>
        <v>315</v>
      </c>
      <c r="C323" s="194" t="str">
        <f>+IF('Cálculos '!C323="","",'Cálculos '!C323)</f>
        <v/>
      </c>
      <c r="D323" s="199" t="str">
        <f>+IF('Cálculos '!D323="","",'Cálculos '!D323)</f>
        <v/>
      </c>
      <c r="E323" s="206" t="str">
        <f>+IF('Cálculos '!E323="","",'Cálculos '!E323)</f>
        <v/>
      </c>
      <c r="F323" s="221" t="str">
        <f>+IF('Cálculos '!F323="","",'Cálculos '!F323)</f>
        <v/>
      </c>
      <c r="G323" s="194" t="str">
        <f>+IF('Cálculos '!C323="","",'Cálculos '!H323)</f>
        <v/>
      </c>
      <c r="H323" s="367" t="str">
        <f>IF('Precio unitario '!C317="","",ROUNDUP('Precio unitario '!J317,0))</f>
        <v/>
      </c>
      <c r="I323" s="367" t="str">
        <f t="shared" si="19"/>
        <v/>
      </c>
      <c r="J323" s="370" t="str">
        <f t="shared" si="20"/>
        <v/>
      </c>
      <c r="K323" s="371" t="str">
        <f t="shared" si="21"/>
        <v/>
      </c>
      <c r="L323" s="246"/>
      <c r="M323" s="223"/>
    </row>
    <row r="324" spans="2:13" hidden="1" x14ac:dyDescent="0.3">
      <c r="B324" s="198">
        <f t="shared" si="22"/>
        <v>316</v>
      </c>
      <c r="C324" s="194" t="str">
        <f>+IF('Cálculos '!C324="","",'Cálculos '!C324)</f>
        <v/>
      </c>
      <c r="D324" s="199" t="str">
        <f>+IF('Cálculos '!D324="","",'Cálculos '!D324)</f>
        <v/>
      </c>
      <c r="E324" s="206" t="str">
        <f>+IF('Cálculos '!E324="","",'Cálculos '!E324)</f>
        <v/>
      </c>
      <c r="F324" s="221" t="str">
        <f>+IF('Cálculos '!F324="","",'Cálculos '!F324)</f>
        <v/>
      </c>
      <c r="G324" s="194" t="str">
        <f>+IF('Cálculos '!C324="","",'Cálculos '!H324)</f>
        <v/>
      </c>
      <c r="H324" s="367" t="str">
        <f>IF('Precio unitario '!C318="","",ROUNDUP('Precio unitario '!J318,0))</f>
        <v/>
      </c>
      <c r="I324" s="367" t="str">
        <f t="shared" si="19"/>
        <v/>
      </c>
      <c r="J324" s="370" t="str">
        <f t="shared" si="20"/>
        <v/>
      </c>
      <c r="K324" s="371" t="str">
        <f t="shared" si="21"/>
        <v/>
      </c>
      <c r="L324" s="246"/>
      <c r="M324" s="223"/>
    </row>
    <row r="325" spans="2:13" hidden="1" x14ac:dyDescent="0.3">
      <c r="B325" s="198">
        <f t="shared" si="22"/>
        <v>317</v>
      </c>
      <c r="C325" s="194" t="str">
        <f>+IF('Cálculos '!C325="","",'Cálculos '!C325)</f>
        <v/>
      </c>
      <c r="D325" s="199" t="str">
        <f>+IF('Cálculos '!D325="","",'Cálculos '!D325)</f>
        <v/>
      </c>
      <c r="E325" s="206" t="str">
        <f>+IF('Cálculos '!E325="","",'Cálculos '!E325)</f>
        <v/>
      </c>
      <c r="F325" s="221" t="str">
        <f>+IF('Cálculos '!F325="","",'Cálculos '!F325)</f>
        <v/>
      </c>
      <c r="G325" s="194" t="str">
        <f>+IF('Cálculos '!C325="","",'Cálculos '!H325)</f>
        <v/>
      </c>
      <c r="H325" s="367" t="str">
        <f>IF('Precio unitario '!C319="","",ROUNDUP('Precio unitario '!J319,0))</f>
        <v/>
      </c>
      <c r="I325" s="367" t="str">
        <f t="shared" si="19"/>
        <v/>
      </c>
      <c r="J325" s="370" t="str">
        <f t="shared" si="20"/>
        <v/>
      </c>
      <c r="K325" s="371" t="str">
        <f t="shared" si="21"/>
        <v/>
      </c>
      <c r="L325" s="246"/>
      <c r="M325" s="223"/>
    </row>
    <row r="326" spans="2:13" hidden="1" x14ac:dyDescent="0.3">
      <c r="B326" s="198">
        <f t="shared" si="22"/>
        <v>318</v>
      </c>
      <c r="C326" s="194" t="str">
        <f>+IF('Cálculos '!C326="","",'Cálculos '!C326)</f>
        <v/>
      </c>
      <c r="D326" s="199" t="str">
        <f>+IF('Cálculos '!D326="","",'Cálculos '!D326)</f>
        <v/>
      </c>
      <c r="E326" s="206" t="str">
        <f>+IF('Cálculos '!E326="","",'Cálculos '!E326)</f>
        <v/>
      </c>
      <c r="F326" s="221" t="str">
        <f>+IF('Cálculos '!F326="","",'Cálculos '!F326)</f>
        <v/>
      </c>
      <c r="G326" s="194" t="str">
        <f>+IF('Cálculos '!C326="","",'Cálculos '!H326)</f>
        <v/>
      </c>
      <c r="H326" s="367" t="str">
        <f>IF('Precio unitario '!C320="","",ROUNDUP('Precio unitario '!J320,0))</f>
        <v/>
      </c>
      <c r="I326" s="367" t="str">
        <f t="shared" si="19"/>
        <v/>
      </c>
      <c r="J326" s="370" t="str">
        <f t="shared" si="20"/>
        <v/>
      </c>
      <c r="K326" s="371" t="str">
        <f t="shared" si="21"/>
        <v/>
      </c>
      <c r="L326" s="246"/>
      <c r="M326" s="223"/>
    </row>
    <row r="327" spans="2:13" hidden="1" x14ac:dyDescent="0.3">
      <c r="B327" s="198">
        <f t="shared" si="22"/>
        <v>319</v>
      </c>
      <c r="C327" s="194" t="str">
        <f>+IF('Cálculos '!C327="","",'Cálculos '!C327)</f>
        <v/>
      </c>
      <c r="D327" s="199" t="str">
        <f>+IF('Cálculos '!D327="","",'Cálculos '!D327)</f>
        <v/>
      </c>
      <c r="E327" s="206" t="str">
        <f>+IF('Cálculos '!E327="","",'Cálculos '!E327)</f>
        <v/>
      </c>
      <c r="F327" s="221" t="str">
        <f>+IF('Cálculos '!F327="","",'Cálculos '!F327)</f>
        <v/>
      </c>
      <c r="G327" s="194" t="str">
        <f>+IF('Cálculos '!C327="","",'Cálculos '!H327)</f>
        <v/>
      </c>
      <c r="H327" s="367" t="str">
        <f>IF('Precio unitario '!C321="","",ROUNDUP('Precio unitario '!J321,0))</f>
        <v/>
      </c>
      <c r="I327" s="367" t="str">
        <f t="shared" si="19"/>
        <v/>
      </c>
      <c r="J327" s="370" t="str">
        <f t="shared" si="20"/>
        <v/>
      </c>
      <c r="K327" s="371" t="str">
        <f t="shared" si="21"/>
        <v/>
      </c>
      <c r="L327" s="246"/>
      <c r="M327" s="223"/>
    </row>
    <row r="328" spans="2:13" hidden="1" x14ac:dyDescent="0.3">
      <c r="B328" s="198">
        <f t="shared" si="22"/>
        <v>320</v>
      </c>
      <c r="C328" s="194" t="str">
        <f>+IF('Cálculos '!C328="","",'Cálculos '!C328)</f>
        <v/>
      </c>
      <c r="D328" s="199" t="str">
        <f>+IF('Cálculos '!D328="","",'Cálculos '!D328)</f>
        <v/>
      </c>
      <c r="E328" s="206" t="str">
        <f>+IF('Cálculos '!E328="","",'Cálculos '!E328)</f>
        <v/>
      </c>
      <c r="F328" s="221" t="str">
        <f>+IF('Cálculos '!F328="","",'Cálculos '!F328)</f>
        <v/>
      </c>
      <c r="G328" s="194" t="str">
        <f>+IF('Cálculos '!C328="","",'Cálculos '!H328)</f>
        <v/>
      </c>
      <c r="H328" s="367" t="str">
        <f>IF('Precio unitario '!C322="","",ROUNDUP('Precio unitario '!J322,0))</f>
        <v/>
      </c>
      <c r="I328" s="367" t="str">
        <f t="shared" si="19"/>
        <v/>
      </c>
      <c r="J328" s="370" t="str">
        <f t="shared" si="20"/>
        <v/>
      </c>
      <c r="K328" s="371" t="str">
        <f t="shared" si="21"/>
        <v/>
      </c>
      <c r="L328" s="246"/>
      <c r="M328" s="223"/>
    </row>
    <row r="329" spans="2:13" hidden="1" x14ac:dyDescent="0.3">
      <c r="B329" s="198">
        <f t="shared" si="22"/>
        <v>321</v>
      </c>
      <c r="C329" s="194" t="str">
        <f>+IF('Cálculos '!C329="","",'Cálculos '!C329)</f>
        <v/>
      </c>
      <c r="D329" s="199" t="str">
        <f>+IF('Cálculos '!D329="","",'Cálculos '!D329)</f>
        <v/>
      </c>
      <c r="E329" s="206" t="str">
        <f>+IF('Cálculos '!E329="","",'Cálculos '!E329)</f>
        <v/>
      </c>
      <c r="F329" s="221" t="str">
        <f>+IF('Cálculos '!F329="","",'Cálculos '!F329)</f>
        <v/>
      </c>
      <c r="G329" s="194" t="str">
        <f>+IF('Cálculos '!C329="","",'Cálculos '!H329)</f>
        <v/>
      </c>
      <c r="H329" s="367" t="str">
        <f>IF('Precio unitario '!C323="","",ROUNDUP('Precio unitario '!J323,0))</f>
        <v/>
      </c>
      <c r="I329" s="367" t="str">
        <f t="shared" si="19"/>
        <v/>
      </c>
      <c r="J329" s="370" t="str">
        <f t="shared" si="20"/>
        <v/>
      </c>
      <c r="K329" s="371" t="str">
        <f t="shared" si="21"/>
        <v/>
      </c>
      <c r="L329" s="246"/>
      <c r="M329" s="223"/>
    </row>
    <row r="330" spans="2:13" hidden="1" x14ac:dyDescent="0.3">
      <c r="B330" s="198">
        <f t="shared" si="22"/>
        <v>322</v>
      </c>
      <c r="C330" s="194" t="str">
        <f>+IF('Cálculos '!C330="","",'Cálculos '!C330)</f>
        <v/>
      </c>
      <c r="D330" s="199" t="str">
        <f>+IF('Cálculos '!D330="","",'Cálculos '!D330)</f>
        <v/>
      </c>
      <c r="E330" s="206" t="str">
        <f>+IF('Cálculos '!E330="","",'Cálculos '!E330)</f>
        <v/>
      </c>
      <c r="F330" s="221" t="str">
        <f>+IF('Cálculos '!F330="","",'Cálculos '!F330)</f>
        <v/>
      </c>
      <c r="G330" s="194" t="str">
        <f>+IF('Cálculos '!C330="","",'Cálculos '!H330)</f>
        <v/>
      </c>
      <c r="H330" s="367" t="str">
        <f>IF('Precio unitario '!C324="","",ROUNDUP('Precio unitario '!J324,0))</f>
        <v/>
      </c>
      <c r="I330" s="367" t="str">
        <f t="shared" ref="I330:I393" si="23">IF(C330="","",IF(L330="","CONFIRMAR SI EL PRODOCTRO TIENE IVA O NO",IF(L330="NO",0,ROUNDUP(SUM(H330*19%),0))))</f>
        <v/>
      </c>
      <c r="J330" s="370" t="str">
        <f t="shared" ref="J330:J393" si="24">IF(C330="","",IF(M330="","CONFIRMAR SI EL PRODOCTRO TIENE ESTANPILLA O NO",IF(M330="NO",0,ROUNDUP(SUM(H330*11.5%),0))))</f>
        <v/>
      </c>
      <c r="K330" s="371" t="str">
        <f t="shared" ref="K330:K393" si="25">+IF(C330="","",ROUNDUP(SUM(H330:J330),0))</f>
        <v/>
      </c>
      <c r="L330" s="246"/>
      <c r="M330" s="223"/>
    </row>
    <row r="331" spans="2:13" hidden="1" x14ac:dyDescent="0.3">
      <c r="B331" s="198">
        <f t="shared" ref="B331:B394" si="26">+B330+1</f>
        <v>323</v>
      </c>
      <c r="C331" s="194" t="str">
        <f>+IF('Cálculos '!C331="","",'Cálculos '!C331)</f>
        <v/>
      </c>
      <c r="D331" s="199" t="str">
        <f>+IF('Cálculos '!D331="","",'Cálculos '!D331)</f>
        <v/>
      </c>
      <c r="E331" s="206" t="str">
        <f>+IF('Cálculos '!E331="","",'Cálculos '!E331)</f>
        <v/>
      </c>
      <c r="F331" s="221" t="str">
        <f>+IF('Cálculos '!F331="","",'Cálculos '!F331)</f>
        <v/>
      </c>
      <c r="G331" s="194" t="str">
        <f>+IF('Cálculos '!C331="","",'Cálculos '!H331)</f>
        <v/>
      </c>
      <c r="H331" s="367" t="str">
        <f>IF('Precio unitario '!C325="","",ROUNDUP('Precio unitario '!J325,0))</f>
        <v/>
      </c>
      <c r="I331" s="367" t="str">
        <f t="shared" si="23"/>
        <v/>
      </c>
      <c r="J331" s="370" t="str">
        <f t="shared" si="24"/>
        <v/>
      </c>
      <c r="K331" s="371" t="str">
        <f t="shared" si="25"/>
        <v/>
      </c>
      <c r="L331" s="246"/>
      <c r="M331" s="223"/>
    </row>
    <row r="332" spans="2:13" hidden="1" x14ac:dyDescent="0.3">
      <c r="B332" s="198">
        <f t="shared" si="26"/>
        <v>324</v>
      </c>
      <c r="C332" s="194" t="str">
        <f>+IF('Cálculos '!C332="","",'Cálculos '!C332)</f>
        <v/>
      </c>
      <c r="D332" s="199" t="str">
        <f>+IF('Cálculos '!D332="","",'Cálculos '!D332)</f>
        <v/>
      </c>
      <c r="E332" s="206" t="str">
        <f>+IF('Cálculos '!E332="","",'Cálculos '!E332)</f>
        <v/>
      </c>
      <c r="F332" s="221" t="str">
        <f>+IF('Cálculos '!F332="","",'Cálculos '!F332)</f>
        <v/>
      </c>
      <c r="G332" s="194" t="str">
        <f>+IF('Cálculos '!C332="","",'Cálculos '!H332)</f>
        <v/>
      </c>
      <c r="H332" s="367" t="str">
        <f>IF('Precio unitario '!C326="","",ROUNDUP('Precio unitario '!J326,0))</f>
        <v/>
      </c>
      <c r="I332" s="367" t="str">
        <f t="shared" si="23"/>
        <v/>
      </c>
      <c r="J332" s="370" t="str">
        <f t="shared" si="24"/>
        <v/>
      </c>
      <c r="K332" s="371" t="str">
        <f t="shared" si="25"/>
        <v/>
      </c>
      <c r="L332" s="246"/>
      <c r="M332" s="223"/>
    </row>
    <row r="333" spans="2:13" hidden="1" x14ac:dyDescent="0.3">
      <c r="B333" s="198">
        <f t="shared" si="26"/>
        <v>325</v>
      </c>
      <c r="C333" s="194" t="str">
        <f>+IF('Cálculos '!C333="","",'Cálculos '!C333)</f>
        <v/>
      </c>
      <c r="D333" s="199" t="str">
        <f>+IF('Cálculos '!D333="","",'Cálculos '!D333)</f>
        <v/>
      </c>
      <c r="E333" s="206" t="str">
        <f>+IF('Cálculos '!E333="","",'Cálculos '!E333)</f>
        <v/>
      </c>
      <c r="F333" s="221" t="str">
        <f>+IF('Cálculos '!F333="","",'Cálculos '!F333)</f>
        <v/>
      </c>
      <c r="G333" s="194" t="str">
        <f>+IF('Cálculos '!C333="","",'Cálculos '!H333)</f>
        <v/>
      </c>
      <c r="H333" s="367" t="str">
        <f>IF('Precio unitario '!C327="","",ROUNDUP('Precio unitario '!J327,0))</f>
        <v/>
      </c>
      <c r="I333" s="367" t="str">
        <f t="shared" si="23"/>
        <v/>
      </c>
      <c r="J333" s="370" t="str">
        <f t="shared" si="24"/>
        <v/>
      </c>
      <c r="K333" s="371" t="str">
        <f t="shared" si="25"/>
        <v/>
      </c>
      <c r="L333" s="246"/>
      <c r="M333" s="223"/>
    </row>
    <row r="334" spans="2:13" hidden="1" x14ac:dyDescent="0.3">
      <c r="B334" s="198">
        <f t="shared" si="26"/>
        <v>326</v>
      </c>
      <c r="C334" s="194" t="str">
        <f>+IF('Cálculos '!C334="","",'Cálculos '!C334)</f>
        <v/>
      </c>
      <c r="D334" s="199" t="str">
        <f>+IF('Cálculos '!D334="","",'Cálculos '!D334)</f>
        <v/>
      </c>
      <c r="E334" s="206" t="str">
        <f>+IF('Cálculos '!E334="","",'Cálculos '!E334)</f>
        <v/>
      </c>
      <c r="F334" s="221" t="str">
        <f>+IF('Cálculos '!F334="","",'Cálculos '!F334)</f>
        <v/>
      </c>
      <c r="G334" s="194" t="str">
        <f>+IF('Cálculos '!C334="","",'Cálculos '!H334)</f>
        <v/>
      </c>
      <c r="H334" s="367" t="str">
        <f>IF('Precio unitario '!C328="","",ROUNDUP('Precio unitario '!J328,0))</f>
        <v/>
      </c>
      <c r="I334" s="367" t="str">
        <f t="shared" si="23"/>
        <v/>
      </c>
      <c r="J334" s="370" t="str">
        <f t="shared" si="24"/>
        <v/>
      </c>
      <c r="K334" s="371" t="str">
        <f t="shared" si="25"/>
        <v/>
      </c>
      <c r="L334" s="246"/>
      <c r="M334" s="223"/>
    </row>
    <row r="335" spans="2:13" hidden="1" x14ac:dyDescent="0.3">
      <c r="B335" s="198">
        <f t="shared" si="26"/>
        <v>327</v>
      </c>
      <c r="C335" s="194" t="str">
        <f>+IF('Cálculos '!C335="","",'Cálculos '!C335)</f>
        <v/>
      </c>
      <c r="D335" s="199" t="str">
        <f>+IF('Cálculos '!D335="","",'Cálculos '!D335)</f>
        <v/>
      </c>
      <c r="E335" s="206" t="str">
        <f>+IF('Cálculos '!E335="","",'Cálculos '!E335)</f>
        <v/>
      </c>
      <c r="F335" s="221" t="str">
        <f>+IF('Cálculos '!F335="","",'Cálculos '!F335)</f>
        <v/>
      </c>
      <c r="G335" s="194" t="str">
        <f>+IF('Cálculos '!C335="","",'Cálculos '!H335)</f>
        <v/>
      </c>
      <c r="H335" s="367" t="str">
        <f>IF('Precio unitario '!C329="","",ROUNDUP('Precio unitario '!J329,0))</f>
        <v/>
      </c>
      <c r="I335" s="367" t="str">
        <f t="shared" si="23"/>
        <v/>
      </c>
      <c r="J335" s="370" t="str">
        <f t="shared" si="24"/>
        <v/>
      </c>
      <c r="K335" s="371" t="str">
        <f t="shared" si="25"/>
        <v/>
      </c>
      <c r="L335" s="246"/>
      <c r="M335" s="223"/>
    </row>
    <row r="336" spans="2:13" hidden="1" x14ac:dyDescent="0.3">
      <c r="B336" s="198">
        <f t="shared" si="26"/>
        <v>328</v>
      </c>
      <c r="C336" s="194" t="str">
        <f>+IF('Cálculos '!C336="","",'Cálculos '!C336)</f>
        <v/>
      </c>
      <c r="D336" s="199" t="str">
        <f>+IF('Cálculos '!D336="","",'Cálculos '!D336)</f>
        <v/>
      </c>
      <c r="E336" s="206" t="str">
        <f>+IF('Cálculos '!E336="","",'Cálculos '!E336)</f>
        <v/>
      </c>
      <c r="F336" s="221" t="str">
        <f>+IF('Cálculos '!F336="","",'Cálculos '!F336)</f>
        <v/>
      </c>
      <c r="G336" s="194" t="str">
        <f>+IF('Cálculos '!C336="","",'Cálculos '!H336)</f>
        <v/>
      </c>
      <c r="H336" s="367" t="str">
        <f>IF('Precio unitario '!C330="","",ROUNDUP('Precio unitario '!J330,0))</f>
        <v/>
      </c>
      <c r="I336" s="367" t="str">
        <f t="shared" si="23"/>
        <v/>
      </c>
      <c r="J336" s="370" t="str">
        <f t="shared" si="24"/>
        <v/>
      </c>
      <c r="K336" s="371" t="str">
        <f t="shared" si="25"/>
        <v/>
      </c>
      <c r="L336" s="246"/>
      <c r="M336" s="223"/>
    </row>
    <row r="337" spans="2:13" hidden="1" x14ac:dyDescent="0.3">
      <c r="B337" s="198">
        <f t="shared" si="26"/>
        <v>329</v>
      </c>
      <c r="C337" s="194" t="str">
        <f>+IF('Cálculos '!C337="","",'Cálculos '!C337)</f>
        <v/>
      </c>
      <c r="D337" s="199" t="str">
        <f>+IF('Cálculos '!D337="","",'Cálculos '!D337)</f>
        <v/>
      </c>
      <c r="E337" s="206" t="str">
        <f>+IF('Cálculos '!E337="","",'Cálculos '!E337)</f>
        <v/>
      </c>
      <c r="F337" s="221" t="str">
        <f>+IF('Cálculos '!F337="","",'Cálculos '!F337)</f>
        <v/>
      </c>
      <c r="G337" s="194" t="str">
        <f>+IF('Cálculos '!C337="","",'Cálculos '!H337)</f>
        <v/>
      </c>
      <c r="H337" s="367" t="str">
        <f>IF('Precio unitario '!C331="","",ROUNDUP('Precio unitario '!J331,0))</f>
        <v/>
      </c>
      <c r="I337" s="367" t="str">
        <f t="shared" si="23"/>
        <v/>
      </c>
      <c r="J337" s="370" t="str">
        <f t="shared" si="24"/>
        <v/>
      </c>
      <c r="K337" s="371" t="str">
        <f t="shared" si="25"/>
        <v/>
      </c>
      <c r="L337" s="246"/>
      <c r="M337" s="223"/>
    </row>
    <row r="338" spans="2:13" hidden="1" x14ac:dyDescent="0.3">
      <c r="B338" s="198">
        <f t="shared" si="26"/>
        <v>330</v>
      </c>
      <c r="C338" s="194" t="str">
        <f>+IF('Cálculos '!C338="","",'Cálculos '!C338)</f>
        <v/>
      </c>
      <c r="D338" s="199" t="str">
        <f>+IF('Cálculos '!D338="","",'Cálculos '!D338)</f>
        <v/>
      </c>
      <c r="E338" s="206" t="str">
        <f>+IF('Cálculos '!E338="","",'Cálculos '!E338)</f>
        <v/>
      </c>
      <c r="F338" s="221" t="str">
        <f>+IF('Cálculos '!F338="","",'Cálculos '!F338)</f>
        <v/>
      </c>
      <c r="G338" s="194" t="str">
        <f>+IF('Cálculos '!C338="","",'Cálculos '!H338)</f>
        <v/>
      </c>
      <c r="H338" s="367" t="str">
        <f>IF('Precio unitario '!C332="","",ROUNDUP('Precio unitario '!J332,0))</f>
        <v/>
      </c>
      <c r="I338" s="367" t="str">
        <f t="shared" si="23"/>
        <v/>
      </c>
      <c r="J338" s="370" t="str">
        <f t="shared" si="24"/>
        <v/>
      </c>
      <c r="K338" s="371" t="str">
        <f t="shared" si="25"/>
        <v/>
      </c>
      <c r="L338" s="246"/>
      <c r="M338" s="223"/>
    </row>
    <row r="339" spans="2:13" hidden="1" x14ac:dyDescent="0.3">
      <c r="B339" s="198">
        <f t="shared" si="26"/>
        <v>331</v>
      </c>
      <c r="C339" s="194" t="str">
        <f>+IF('Cálculos '!C339="","",'Cálculos '!C339)</f>
        <v/>
      </c>
      <c r="D339" s="199" t="str">
        <f>+IF('Cálculos '!D339="","",'Cálculos '!D339)</f>
        <v/>
      </c>
      <c r="E339" s="206" t="str">
        <f>+IF('Cálculos '!E339="","",'Cálculos '!E339)</f>
        <v/>
      </c>
      <c r="F339" s="221" t="str">
        <f>+IF('Cálculos '!F339="","",'Cálculos '!F339)</f>
        <v/>
      </c>
      <c r="G339" s="194" t="str">
        <f>+IF('Cálculos '!C339="","",'Cálculos '!H339)</f>
        <v/>
      </c>
      <c r="H339" s="367" t="str">
        <f>IF('Precio unitario '!C333="","",ROUNDUP('Precio unitario '!J333,0))</f>
        <v/>
      </c>
      <c r="I339" s="367" t="str">
        <f t="shared" si="23"/>
        <v/>
      </c>
      <c r="J339" s="370" t="str">
        <f t="shared" si="24"/>
        <v/>
      </c>
      <c r="K339" s="371" t="str">
        <f t="shared" si="25"/>
        <v/>
      </c>
      <c r="L339" s="246"/>
      <c r="M339" s="223"/>
    </row>
    <row r="340" spans="2:13" hidden="1" x14ac:dyDescent="0.3">
      <c r="B340" s="198">
        <f t="shared" si="26"/>
        <v>332</v>
      </c>
      <c r="C340" s="194" t="str">
        <f>+IF('Cálculos '!C340="","",'Cálculos '!C340)</f>
        <v/>
      </c>
      <c r="D340" s="199" t="str">
        <f>+IF('Cálculos '!D340="","",'Cálculos '!D340)</f>
        <v/>
      </c>
      <c r="E340" s="206" t="str">
        <f>+IF('Cálculos '!E340="","",'Cálculos '!E340)</f>
        <v/>
      </c>
      <c r="F340" s="221" t="str">
        <f>+IF('Cálculos '!F340="","",'Cálculos '!F340)</f>
        <v/>
      </c>
      <c r="G340" s="194" t="str">
        <f>+IF('Cálculos '!C340="","",'Cálculos '!H340)</f>
        <v/>
      </c>
      <c r="H340" s="367" t="str">
        <f>IF('Precio unitario '!C334="","",ROUNDUP('Precio unitario '!J334,0))</f>
        <v/>
      </c>
      <c r="I340" s="367" t="str">
        <f t="shared" si="23"/>
        <v/>
      </c>
      <c r="J340" s="370" t="str">
        <f t="shared" si="24"/>
        <v/>
      </c>
      <c r="K340" s="371" t="str">
        <f t="shared" si="25"/>
        <v/>
      </c>
      <c r="L340" s="246"/>
      <c r="M340" s="223"/>
    </row>
    <row r="341" spans="2:13" hidden="1" x14ac:dyDescent="0.3">
      <c r="B341" s="198">
        <f t="shared" si="26"/>
        <v>333</v>
      </c>
      <c r="C341" s="194" t="str">
        <f>+IF('Cálculos '!C341="","",'Cálculos '!C341)</f>
        <v/>
      </c>
      <c r="D341" s="199" t="str">
        <f>+IF('Cálculos '!D341="","",'Cálculos '!D341)</f>
        <v/>
      </c>
      <c r="E341" s="206" t="str">
        <f>+IF('Cálculos '!E341="","",'Cálculos '!E341)</f>
        <v/>
      </c>
      <c r="F341" s="221" t="str">
        <f>+IF('Cálculos '!F341="","",'Cálculos '!F341)</f>
        <v/>
      </c>
      <c r="G341" s="194" t="str">
        <f>+IF('Cálculos '!C341="","",'Cálculos '!H341)</f>
        <v/>
      </c>
      <c r="H341" s="367" t="str">
        <f>IF('Precio unitario '!C335="","",ROUNDUP('Precio unitario '!J335,0))</f>
        <v/>
      </c>
      <c r="I341" s="367" t="str">
        <f t="shared" si="23"/>
        <v/>
      </c>
      <c r="J341" s="370" t="str">
        <f t="shared" si="24"/>
        <v/>
      </c>
      <c r="K341" s="371" t="str">
        <f t="shared" si="25"/>
        <v/>
      </c>
      <c r="L341" s="246"/>
      <c r="M341" s="223"/>
    </row>
    <row r="342" spans="2:13" hidden="1" x14ac:dyDescent="0.3">
      <c r="B342" s="198">
        <f t="shared" si="26"/>
        <v>334</v>
      </c>
      <c r="C342" s="194" t="str">
        <f>+IF('Cálculos '!C342="","",'Cálculos '!C342)</f>
        <v/>
      </c>
      <c r="D342" s="199" t="str">
        <f>+IF('Cálculos '!D342="","",'Cálculos '!D342)</f>
        <v/>
      </c>
      <c r="E342" s="206" t="str">
        <f>+IF('Cálculos '!E342="","",'Cálculos '!E342)</f>
        <v/>
      </c>
      <c r="F342" s="221" t="str">
        <f>+IF('Cálculos '!F342="","",'Cálculos '!F342)</f>
        <v/>
      </c>
      <c r="G342" s="194" t="str">
        <f>+IF('Cálculos '!C342="","",'Cálculos '!H342)</f>
        <v/>
      </c>
      <c r="H342" s="367" t="str">
        <f>IF('Precio unitario '!C336="","",ROUNDUP('Precio unitario '!J336,0))</f>
        <v/>
      </c>
      <c r="I342" s="367" t="str">
        <f t="shared" si="23"/>
        <v/>
      </c>
      <c r="J342" s="370" t="str">
        <f t="shared" si="24"/>
        <v/>
      </c>
      <c r="K342" s="371" t="str">
        <f t="shared" si="25"/>
        <v/>
      </c>
      <c r="L342" s="246"/>
      <c r="M342" s="223"/>
    </row>
    <row r="343" spans="2:13" hidden="1" x14ac:dyDescent="0.3">
      <c r="B343" s="198">
        <f t="shared" si="26"/>
        <v>335</v>
      </c>
      <c r="C343" s="194" t="str">
        <f>+IF('Cálculos '!C343="","",'Cálculos '!C343)</f>
        <v/>
      </c>
      <c r="D343" s="199" t="str">
        <f>+IF('Cálculos '!D343="","",'Cálculos '!D343)</f>
        <v/>
      </c>
      <c r="E343" s="206" t="str">
        <f>+IF('Cálculos '!E343="","",'Cálculos '!E343)</f>
        <v/>
      </c>
      <c r="F343" s="221" t="str">
        <f>+IF('Cálculos '!F343="","",'Cálculos '!F343)</f>
        <v/>
      </c>
      <c r="G343" s="194" t="str">
        <f>+IF('Cálculos '!C343="","",'Cálculos '!H343)</f>
        <v/>
      </c>
      <c r="H343" s="367" t="str">
        <f>IF('Precio unitario '!C337="","",ROUNDUP('Precio unitario '!J337,0))</f>
        <v/>
      </c>
      <c r="I343" s="367" t="str">
        <f t="shared" si="23"/>
        <v/>
      </c>
      <c r="J343" s="370" t="str">
        <f t="shared" si="24"/>
        <v/>
      </c>
      <c r="K343" s="371" t="str">
        <f t="shared" si="25"/>
        <v/>
      </c>
      <c r="L343" s="246"/>
      <c r="M343" s="223"/>
    </row>
    <row r="344" spans="2:13" hidden="1" x14ac:dyDescent="0.3">
      <c r="B344" s="198">
        <f t="shared" si="26"/>
        <v>336</v>
      </c>
      <c r="C344" s="194" t="str">
        <f>+IF('Cálculos '!C344="","",'Cálculos '!C344)</f>
        <v/>
      </c>
      <c r="D344" s="199" t="str">
        <f>+IF('Cálculos '!D344="","",'Cálculos '!D344)</f>
        <v/>
      </c>
      <c r="E344" s="206" t="str">
        <f>+IF('Cálculos '!E344="","",'Cálculos '!E344)</f>
        <v/>
      </c>
      <c r="F344" s="221" t="str">
        <f>+IF('Cálculos '!F344="","",'Cálculos '!F344)</f>
        <v/>
      </c>
      <c r="G344" s="194" t="str">
        <f>+IF('Cálculos '!C344="","",'Cálculos '!H344)</f>
        <v/>
      </c>
      <c r="H344" s="367" t="str">
        <f>IF('Precio unitario '!C338="","",ROUNDUP('Precio unitario '!J338,0))</f>
        <v/>
      </c>
      <c r="I344" s="367" t="str">
        <f t="shared" si="23"/>
        <v/>
      </c>
      <c r="J344" s="370" t="str">
        <f t="shared" si="24"/>
        <v/>
      </c>
      <c r="K344" s="371" t="str">
        <f t="shared" si="25"/>
        <v/>
      </c>
      <c r="L344" s="246"/>
      <c r="M344" s="223"/>
    </row>
    <row r="345" spans="2:13" hidden="1" x14ac:dyDescent="0.3">
      <c r="B345" s="198">
        <f t="shared" si="26"/>
        <v>337</v>
      </c>
      <c r="C345" s="194" t="str">
        <f>+IF('Cálculos '!C345="","",'Cálculos '!C345)</f>
        <v/>
      </c>
      <c r="D345" s="199" t="str">
        <f>+IF('Cálculos '!D345="","",'Cálculos '!D345)</f>
        <v/>
      </c>
      <c r="E345" s="206" t="str">
        <f>+IF('Cálculos '!E345="","",'Cálculos '!E345)</f>
        <v/>
      </c>
      <c r="F345" s="221" t="str">
        <f>+IF('Cálculos '!F345="","",'Cálculos '!F345)</f>
        <v/>
      </c>
      <c r="G345" s="194" t="str">
        <f>+IF('Cálculos '!C345="","",'Cálculos '!H345)</f>
        <v/>
      </c>
      <c r="H345" s="367" t="str">
        <f>IF('Precio unitario '!C339="","",ROUNDUP('Precio unitario '!J339,0))</f>
        <v/>
      </c>
      <c r="I345" s="367" t="str">
        <f t="shared" si="23"/>
        <v/>
      </c>
      <c r="J345" s="370" t="str">
        <f t="shared" si="24"/>
        <v/>
      </c>
      <c r="K345" s="371" t="str">
        <f t="shared" si="25"/>
        <v/>
      </c>
      <c r="L345" s="246"/>
      <c r="M345" s="223"/>
    </row>
    <row r="346" spans="2:13" hidden="1" x14ac:dyDescent="0.3">
      <c r="B346" s="198">
        <f t="shared" si="26"/>
        <v>338</v>
      </c>
      <c r="C346" s="194" t="str">
        <f>+IF('Cálculos '!C346="","",'Cálculos '!C346)</f>
        <v/>
      </c>
      <c r="D346" s="199" t="str">
        <f>+IF('Cálculos '!D346="","",'Cálculos '!D346)</f>
        <v/>
      </c>
      <c r="E346" s="206" t="str">
        <f>+IF('Cálculos '!E346="","",'Cálculos '!E346)</f>
        <v/>
      </c>
      <c r="F346" s="221" t="str">
        <f>+IF('Cálculos '!F346="","",'Cálculos '!F346)</f>
        <v/>
      </c>
      <c r="G346" s="194" t="str">
        <f>+IF('Cálculos '!C346="","",'Cálculos '!H346)</f>
        <v/>
      </c>
      <c r="H346" s="367" t="str">
        <f>IF('Precio unitario '!C340="","",ROUNDUP('Precio unitario '!J340,0))</f>
        <v/>
      </c>
      <c r="I346" s="367" t="str">
        <f t="shared" si="23"/>
        <v/>
      </c>
      <c r="J346" s="370" t="str">
        <f t="shared" si="24"/>
        <v/>
      </c>
      <c r="K346" s="371" t="str">
        <f t="shared" si="25"/>
        <v/>
      </c>
      <c r="L346" s="246"/>
      <c r="M346" s="223"/>
    </row>
    <row r="347" spans="2:13" hidden="1" x14ac:dyDescent="0.3">
      <c r="B347" s="198">
        <f t="shared" si="26"/>
        <v>339</v>
      </c>
      <c r="C347" s="194" t="str">
        <f>+IF('Cálculos '!C347="","",'Cálculos '!C347)</f>
        <v/>
      </c>
      <c r="D347" s="199" t="str">
        <f>+IF('Cálculos '!D347="","",'Cálculos '!D347)</f>
        <v/>
      </c>
      <c r="E347" s="206" t="str">
        <f>+IF('Cálculos '!E347="","",'Cálculos '!E347)</f>
        <v/>
      </c>
      <c r="F347" s="221" t="str">
        <f>+IF('Cálculos '!F347="","",'Cálculos '!F347)</f>
        <v/>
      </c>
      <c r="G347" s="194" t="str">
        <f>+IF('Cálculos '!C347="","",'Cálculos '!H347)</f>
        <v/>
      </c>
      <c r="H347" s="367" t="str">
        <f>IF('Precio unitario '!C341="","",ROUNDUP('Precio unitario '!J341,0))</f>
        <v/>
      </c>
      <c r="I347" s="367" t="str">
        <f t="shared" si="23"/>
        <v/>
      </c>
      <c r="J347" s="370" t="str">
        <f t="shared" si="24"/>
        <v/>
      </c>
      <c r="K347" s="371" t="str">
        <f t="shared" si="25"/>
        <v/>
      </c>
      <c r="L347" s="246"/>
      <c r="M347" s="223"/>
    </row>
    <row r="348" spans="2:13" hidden="1" x14ac:dyDescent="0.3">
      <c r="B348" s="198">
        <f t="shared" si="26"/>
        <v>340</v>
      </c>
      <c r="C348" s="194" t="str">
        <f>+IF('Cálculos '!C348="","",'Cálculos '!C348)</f>
        <v/>
      </c>
      <c r="D348" s="199" t="str">
        <f>+IF('Cálculos '!D348="","",'Cálculos '!D348)</f>
        <v/>
      </c>
      <c r="E348" s="206" t="str">
        <f>+IF('Cálculos '!E348="","",'Cálculos '!E348)</f>
        <v/>
      </c>
      <c r="F348" s="221" t="str">
        <f>+IF('Cálculos '!F348="","",'Cálculos '!F348)</f>
        <v/>
      </c>
      <c r="G348" s="194" t="str">
        <f>+IF('Cálculos '!C348="","",'Cálculos '!H348)</f>
        <v/>
      </c>
      <c r="H348" s="367" t="str">
        <f>IF('Precio unitario '!C342="","",ROUNDUP('Precio unitario '!J342,0))</f>
        <v/>
      </c>
      <c r="I348" s="367" t="str">
        <f t="shared" si="23"/>
        <v/>
      </c>
      <c r="J348" s="370" t="str">
        <f t="shared" si="24"/>
        <v/>
      </c>
      <c r="K348" s="371" t="str">
        <f t="shared" si="25"/>
        <v/>
      </c>
      <c r="L348" s="246"/>
      <c r="M348" s="223"/>
    </row>
    <row r="349" spans="2:13" hidden="1" x14ac:dyDescent="0.3">
      <c r="B349" s="198">
        <f t="shared" si="26"/>
        <v>341</v>
      </c>
      <c r="C349" s="194" t="str">
        <f>+IF('Cálculos '!C349="","",'Cálculos '!C349)</f>
        <v/>
      </c>
      <c r="D349" s="199" t="str">
        <f>+IF('Cálculos '!D349="","",'Cálculos '!D349)</f>
        <v/>
      </c>
      <c r="E349" s="206" t="str">
        <f>+IF('Cálculos '!E349="","",'Cálculos '!E349)</f>
        <v/>
      </c>
      <c r="F349" s="221" t="str">
        <f>+IF('Cálculos '!F349="","",'Cálculos '!F349)</f>
        <v/>
      </c>
      <c r="G349" s="194" t="str">
        <f>+IF('Cálculos '!C349="","",'Cálculos '!H349)</f>
        <v/>
      </c>
      <c r="H349" s="367" t="str">
        <f>IF('Precio unitario '!C343="","",ROUNDUP('Precio unitario '!J343,0))</f>
        <v/>
      </c>
      <c r="I349" s="367" t="str">
        <f t="shared" si="23"/>
        <v/>
      </c>
      <c r="J349" s="370" t="str">
        <f t="shared" si="24"/>
        <v/>
      </c>
      <c r="K349" s="371" t="str">
        <f t="shared" si="25"/>
        <v/>
      </c>
      <c r="L349" s="246"/>
      <c r="M349" s="223"/>
    </row>
    <row r="350" spans="2:13" hidden="1" x14ac:dyDescent="0.3">
      <c r="B350" s="198">
        <f t="shared" si="26"/>
        <v>342</v>
      </c>
      <c r="C350" s="194" t="str">
        <f>+IF('Cálculos '!C350="","",'Cálculos '!C350)</f>
        <v/>
      </c>
      <c r="D350" s="199" t="str">
        <f>+IF('Cálculos '!D350="","",'Cálculos '!D350)</f>
        <v/>
      </c>
      <c r="E350" s="206" t="str">
        <f>+IF('Cálculos '!E350="","",'Cálculos '!E350)</f>
        <v/>
      </c>
      <c r="F350" s="221" t="str">
        <f>+IF('Cálculos '!F350="","",'Cálculos '!F350)</f>
        <v/>
      </c>
      <c r="G350" s="194" t="str">
        <f>+IF('Cálculos '!C350="","",'Cálculos '!H350)</f>
        <v/>
      </c>
      <c r="H350" s="367" t="str">
        <f>IF('Precio unitario '!C344="","",ROUNDUP('Precio unitario '!J344,0))</f>
        <v/>
      </c>
      <c r="I350" s="367" t="str">
        <f t="shared" si="23"/>
        <v/>
      </c>
      <c r="J350" s="370" t="str">
        <f t="shared" si="24"/>
        <v/>
      </c>
      <c r="K350" s="371" t="str">
        <f t="shared" si="25"/>
        <v/>
      </c>
      <c r="L350" s="246"/>
      <c r="M350" s="223"/>
    </row>
    <row r="351" spans="2:13" hidden="1" x14ac:dyDescent="0.3">
      <c r="B351" s="198">
        <f t="shared" si="26"/>
        <v>343</v>
      </c>
      <c r="C351" s="194" t="str">
        <f>+IF('Cálculos '!C351="","",'Cálculos '!C351)</f>
        <v/>
      </c>
      <c r="D351" s="199" t="str">
        <f>+IF('Cálculos '!D351="","",'Cálculos '!D351)</f>
        <v/>
      </c>
      <c r="E351" s="206" t="str">
        <f>+IF('Cálculos '!E351="","",'Cálculos '!E351)</f>
        <v/>
      </c>
      <c r="F351" s="221" t="str">
        <f>+IF('Cálculos '!F351="","",'Cálculos '!F351)</f>
        <v/>
      </c>
      <c r="G351" s="194" t="str">
        <f>+IF('Cálculos '!C351="","",'Cálculos '!H351)</f>
        <v/>
      </c>
      <c r="H351" s="367" t="str">
        <f>IF('Precio unitario '!C345="","",ROUNDUP('Precio unitario '!J345,0))</f>
        <v/>
      </c>
      <c r="I351" s="367" t="str">
        <f t="shared" si="23"/>
        <v/>
      </c>
      <c r="J351" s="370" t="str">
        <f t="shared" si="24"/>
        <v/>
      </c>
      <c r="K351" s="371" t="str">
        <f t="shared" si="25"/>
        <v/>
      </c>
      <c r="L351" s="246"/>
      <c r="M351" s="223"/>
    </row>
    <row r="352" spans="2:13" hidden="1" x14ac:dyDescent="0.3">
      <c r="B352" s="198">
        <f t="shared" si="26"/>
        <v>344</v>
      </c>
      <c r="C352" s="194" t="str">
        <f>+IF('Cálculos '!C352="","",'Cálculos '!C352)</f>
        <v/>
      </c>
      <c r="D352" s="199" t="str">
        <f>+IF('Cálculos '!D352="","",'Cálculos '!D352)</f>
        <v/>
      </c>
      <c r="E352" s="206" t="str">
        <f>+IF('Cálculos '!E352="","",'Cálculos '!E352)</f>
        <v/>
      </c>
      <c r="F352" s="221" t="str">
        <f>+IF('Cálculos '!F352="","",'Cálculos '!F352)</f>
        <v/>
      </c>
      <c r="G352" s="194" t="str">
        <f>+IF('Cálculos '!C352="","",'Cálculos '!H352)</f>
        <v/>
      </c>
      <c r="H352" s="367" t="str">
        <f>IF('Precio unitario '!C346="","",ROUNDUP('Precio unitario '!J346,0))</f>
        <v/>
      </c>
      <c r="I352" s="367" t="str">
        <f t="shared" si="23"/>
        <v/>
      </c>
      <c r="J352" s="370" t="str">
        <f t="shared" si="24"/>
        <v/>
      </c>
      <c r="K352" s="371" t="str">
        <f t="shared" si="25"/>
        <v/>
      </c>
      <c r="L352" s="246"/>
      <c r="M352" s="223"/>
    </row>
    <row r="353" spans="2:13" hidden="1" x14ac:dyDescent="0.3">
      <c r="B353" s="198">
        <f t="shared" si="26"/>
        <v>345</v>
      </c>
      <c r="C353" s="194" t="str">
        <f>+IF('Cálculos '!C353="","",'Cálculos '!C353)</f>
        <v/>
      </c>
      <c r="D353" s="199" t="str">
        <f>+IF('Cálculos '!D353="","",'Cálculos '!D353)</f>
        <v/>
      </c>
      <c r="E353" s="206" t="str">
        <f>+IF('Cálculos '!E353="","",'Cálculos '!E353)</f>
        <v/>
      </c>
      <c r="F353" s="221" t="str">
        <f>+IF('Cálculos '!F353="","",'Cálculos '!F353)</f>
        <v/>
      </c>
      <c r="G353" s="194" t="str">
        <f>+IF('Cálculos '!C353="","",'Cálculos '!H353)</f>
        <v/>
      </c>
      <c r="H353" s="367" t="str">
        <f>IF('Precio unitario '!C347="","",ROUNDUP('Precio unitario '!J347,0))</f>
        <v/>
      </c>
      <c r="I353" s="367" t="str">
        <f t="shared" si="23"/>
        <v/>
      </c>
      <c r="J353" s="370" t="str">
        <f t="shared" si="24"/>
        <v/>
      </c>
      <c r="K353" s="371" t="str">
        <f t="shared" si="25"/>
        <v/>
      </c>
      <c r="L353" s="246"/>
      <c r="M353" s="223"/>
    </row>
    <row r="354" spans="2:13" hidden="1" x14ac:dyDescent="0.3">
      <c r="B354" s="198">
        <f t="shared" si="26"/>
        <v>346</v>
      </c>
      <c r="C354" s="194" t="str">
        <f>+IF('Cálculos '!C354="","",'Cálculos '!C354)</f>
        <v/>
      </c>
      <c r="D354" s="199" t="str">
        <f>+IF('Cálculos '!D354="","",'Cálculos '!D354)</f>
        <v/>
      </c>
      <c r="E354" s="206" t="str">
        <f>+IF('Cálculos '!E354="","",'Cálculos '!E354)</f>
        <v/>
      </c>
      <c r="F354" s="221" t="str">
        <f>+IF('Cálculos '!F354="","",'Cálculos '!F354)</f>
        <v/>
      </c>
      <c r="G354" s="194" t="str">
        <f>+IF('Cálculos '!C354="","",'Cálculos '!H354)</f>
        <v/>
      </c>
      <c r="H354" s="367" t="str">
        <f>IF('Precio unitario '!C348="","",ROUNDUP('Precio unitario '!J348,0))</f>
        <v/>
      </c>
      <c r="I354" s="367" t="str">
        <f t="shared" si="23"/>
        <v/>
      </c>
      <c r="J354" s="370" t="str">
        <f t="shared" si="24"/>
        <v/>
      </c>
      <c r="K354" s="371" t="str">
        <f t="shared" si="25"/>
        <v/>
      </c>
      <c r="L354" s="246"/>
      <c r="M354" s="223"/>
    </row>
    <row r="355" spans="2:13" hidden="1" x14ac:dyDescent="0.3">
      <c r="B355" s="198">
        <f t="shared" si="26"/>
        <v>347</v>
      </c>
      <c r="C355" s="194" t="str">
        <f>+IF('Cálculos '!C355="","",'Cálculos '!C355)</f>
        <v/>
      </c>
      <c r="D355" s="199" t="str">
        <f>+IF('Cálculos '!D355="","",'Cálculos '!D355)</f>
        <v/>
      </c>
      <c r="E355" s="206" t="str">
        <f>+IF('Cálculos '!E355="","",'Cálculos '!E355)</f>
        <v/>
      </c>
      <c r="F355" s="221" t="str">
        <f>+IF('Cálculos '!F355="","",'Cálculos '!F355)</f>
        <v/>
      </c>
      <c r="G355" s="194" t="str">
        <f>+IF('Cálculos '!C355="","",'Cálculos '!H355)</f>
        <v/>
      </c>
      <c r="H355" s="367" t="str">
        <f>IF('Precio unitario '!C349="","",ROUNDUP('Precio unitario '!J349,0))</f>
        <v/>
      </c>
      <c r="I355" s="367" t="str">
        <f t="shared" si="23"/>
        <v/>
      </c>
      <c r="J355" s="370" t="str">
        <f t="shared" si="24"/>
        <v/>
      </c>
      <c r="K355" s="371" t="str">
        <f t="shared" si="25"/>
        <v/>
      </c>
      <c r="L355" s="246"/>
      <c r="M355" s="223"/>
    </row>
    <row r="356" spans="2:13" hidden="1" x14ac:dyDescent="0.3">
      <c r="B356" s="198">
        <f t="shared" si="26"/>
        <v>348</v>
      </c>
      <c r="C356" s="194" t="str">
        <f>+IF('Cálculos '!C356="","",'Cálculos '!C356)</f>
        <v/>
      </c>
      <c r="D356" s="199" t="str">
        <f>+IF('Cálculos '!D356="","",'Cálculos '!D356)</f>
        <v/>
      </c>
      <c r="E356" s="206" t="str">
        <f>+IF('Cálculos '!E356="","",'Cálculos '!E356)</f>
        <v/>
      </c>
      <c r="F356" s="221" t="str">
        <f>+IF('Cálculos '!F356="","",'Cálculos '!F356)</f>
        <v/>
      </c>
      <c r="G356" s="194" t="str">
        <f>+IF('Cálculos '!C356="","",'Cálculos '!H356)</f>
        <v/>
      </c>
      <c r="H356" s="367" t="str">
        <f>IF('Precio unitario '!C350="","",ROUNDUP('Precio unitario '!J350,0))</f>
        <v/>
      </c>
      <c r="I356" s="367" t="str">
        <f t="shared" si="23"/>
        <v/>
      </c>
      <c r="J356" s="370" t="str">
        <f t="shared" si="24"/>
        <v/>
      </c>
      <c r="K356" s="371" t="str">
        <f t="shared" si="25"/>
        <v/>
      </c>
      <c r="L356" s="246"/>
      <c r="M356" s="223"/>
    </row>
    <row r="357" spans="2:13" hidden="1" x14ac:dyDescent="0.3">
      <c r="B357" s="198">
        <f t="shared" si="26"/>
        <v>349</v>
      </c>
      <c r="C357" s="194" t="str">
        <f>+IF('Cálculos '!C357="","",'Cálculos '!C357)</f>
        <v/>
      </c>
      <c r="D357" s="199" t="str">
        <f>+IF('Cálculos '!D357="","",'Cálculos '!D357)</f>
        <v/>
      </c>
      <c r="E357" s="206" t="str">
        <f>+IF('Cálculos '!E357="","",'Cálculos '!E357)</f>
        <v/>
      </c>
      <c r="F357" s="221" t="str">
        <f>+IF('Cálculos '!F357="","",'Cálculos '!F357)</f>
        <v/>
      </c>
      <c r="G357" s="194" t="str">
        <f>+IF('Cálculos '!C357="","",'Cálculos '!H357)</f>
        <v/>
      </c>
      <c r="H357" s="367" t="str">
        <f>IF('Precio unitario '!C351="","",ROUNDUP('Precio unitario '!J351,0))</f>
        <v/>
      </c>
      <c r="I357" s="367" t="str">
        <f t="shared" si="23"/>
        <v/>
      </c>
      <c r="J357" s="370" t="str">
        <f t="shared" si="24"/>
        <v/>
      </c>
      <c r="K357" s="371" t="str">
        <f t="shared" si="25"/>
        <v/>
      </c>
      <c r="L357" s="246"/>
      <c r="M357" s="223"/>
    </row>
    <row r="358" spans="2:13" hidden="1" x14ac:dyDescent="0.3">
      <c r="B358" s="198">
        <f t="shared" si="26"/>
        <v>350</v>
      </c>
      <c r="C358" s="194" t="str">
        <f>+IF('Cálculos '!C358="","",'Cálculos '!C358)</f>
        <v/>
      </c>
      <c r="D358" s="199" t="str">
        <f>+IF('Cálculos '!D358="","",'Cálculos '!D358)</f>
        <v/>
      </c>
      <c r="E358" s="206" t="str">
        <f>+IF('Cálculos '!E358="","",'Cálculos '!E358)</f>
        <v/>
      </c>
      <c r="F358" s="221" t="str">
        <f>+IF('Cálculos '!F358="","",'Cálculos '!F358)</f>
        <v/>
      </c>
      <c r="G358" s="194" t="str">
        <f>+IF('Cálculos '!C358="","",'Cálculos '!H358)</f>
        <v/>
      </c>
      <c r="H358" s="367" t="str">
        <f>IF('Precio unitario '!C352="","",ROUNDUP('Precio unitario '!J352,0))</f>
        <v/>
      </c>
      <c r="I358" s="367" t="str">
        <f t="shared" si="23"/>
        <v/>
      </c>
      <c r="J358" s="370" t="str">
        <f t="shared" si="24"/>
        <v/>
      </c>
      <c r="K358" s="371" t="str">
        <f t="shared" si="25"/>
        <v/>
      </c>
      <c r="L358" s="246"/>
      <c r="M358" s="223"/>
    </row>
    <row r="359" spans="2:13" hidden="1" x14ac:dyDescent="0.3">
      <c r="B359" s="198">
        <f t="shared" si="26"/>
        <v>351</v>
      </c>
      <c r="C359" s="194" t="str">
        <f>+IF('Cálculos '!C359="","",'Cálculos '!C359)</f>
        <v/>
      </c>
      <c r="D359" s="199" t="str">
        <f>+IF('Cálculos '!D359="","",'Cálculos '!D359)</f>
        <v/>
      </c>
      <c r="E359" s="206" t="str">
        <f>+IF('Cálculos '!E359="","",'Cálculos '!E359)</f>
        <v/>
      </c>
      <c r="F359" s="221" t="str">
        <f>+IF('Cálculos '!F359="","",'Cálculos '!F359)</f>
        <v/>
      </c>
      <c r="G359" s="194" t="str">
        <f>+IF('Cálculos '!C359="","",'Cálculos '!H359)</f>
        <v/>
      </c>
      <c r="H359" s="367" t="str">
        <f>IF('Precio unitario '!C353="","",ROUNDUP('Precio unitario '!J353,0))</f>
        <v/>
      </c>
      <c r="I359" s="367" t="str">
        <f t="shared" si="23"/>
        <v/>
      </c>
      <c r="J359" s="370" t="str">
        <f t="shared" si="24"/>
        <v/>
      </c>
      <c r="K359" s="371" t="str">
        <f t="shared" si="25"/>
        <v/>
      </c>
      <c r="L359" s="246"/>
      <c r="M359" s="223"/>
    </row>
    <row r="360" spans="2:13" hidden="1" x14ac:dyDescent="0.3">
      <c r="B360" s="198">
        <f t="shared" si="26"/>
        <v>352</v>
      </c>
      <c r="C360" s="194" t="str">
        <f>+IF('Cálculos '!C360="","",'Cálculos '!C360)</f>
        <v/>
      </c>
      <c r="D360" s="199" t="str">
        <f>+IF('Cálculos '!D360="","",'Cálculos '!D360)</f>
        <v/>
      </c>
      <c r="E360" s="206" t="str">
        <f>+IF('Cálculos '!E360="","",'Cálculos '!E360)</f>
        <v/>
      </c>
      <c r="F360" s="221" t="str">
        <f>+IF('Cálculos '!F360="","",'Cálculos '!F360)</f>
        <v/>
      </c>
      <c r="G360" s="194" t="str">
        <f>+IF('Cálculos '!C360="","",'Cálculos '!H360)</f>
        <v/>
      </c>
      <c r="H360" s="367" t="str">
        <f>IF('Precio unitario '!C354="","",ROUNDUP('Precio unitario '!J354,0))</f>
        <v/>
      </c>
      <c r="I360" s="367" t="str">
        <f t="shared" si="23"/>
        <v/>
      </c>
      <c r="J360" s="370" t="str">
        <f t="shared" si="24"/>
        <v/>
      </c>
      <c r="K360" s="371" t="str">
        <f t="shared" si="25"/>
        <v/>
      </c>
      <c r="L360" s="246"/>
      <c r="M360" s="223"/>
    </row>
    <row r="361" spans="2:13" hidden="1" x14ac:dyDescent="0.3">
      <c r="B361" s="198">
        <f t="shared" si="26"/>
        <v>353</v>
      </c>
      <c r="C361" s="194" t="str">
        <f>+IF('Cálculos '!C361="","",'Cálculos '!C361)</f>
        <v/>
      </c>
      <c r="D361" s="199" t="str">
        <f>+IF('Cálculos '!D361="","",'Cálculos '!D361)</f>
        <v/>
      </c>
      <c r="E361" s="206" t="str">
        <f>+IF('Cálculos '!E361="","",'Cálculos '!E361)</f>
        <v/>
      </c>
      <c r="F361" s="221" t="str">
        <f>+IF('Cálculos '!F361="","",'Cálculos '!F361)</f>
        <v/>
      </c>
      <c r="G361" s="194" t="str">
        <f>+IF('Cálculos '!C361="","",'Cálculos '!H361)</f>
        <v/>
      </c>
      <c r="H361" s="367" t="str">
        <f>IF('Precio unitario '!C355="","",ROUNDUP('Precio unitario '!J355,0))</f>
        <v/>
      </c>
      <c r="I361" s="367" t="str">
        <f t="shared" si="23"/>
        <v/>
      </c>
      <c r="J361" s="370" t="str">
        <f t="shared" si="24"/>
        <v/>
      </c>
      <c r="K361" s="371" t="str">
        <f t="shared" si="25"/>
        <v/>
      </c>
      <c r="L361" s="246"/>
      <c r="M361" s="223"/>
    </row>
    <row r="362" spans="2:13" hidden="1" x14ac:dyDescent="0.3">
      <c r="B362" s="198">
        <f t="shared" si="26"/>
        <v>354</v>
      </c>
      <c r="C362" s="194" t="str">
        <f>+IF('Cálculos '!C362="","",'Cálculos '!C362)</f>
        <v/>
      </c>
      <c r="D362" s="199" t="str">
        <f>+IF('Cálculos '!D362="","",'Cálculos '!D362)</f>
        <v/>
      </c>
      <c r="E362" s="206" t="str">
        <f>+IF('Cálculos '!E362="","",'Cálculos '!E362)</f>
        <v/>
      </c>
      <c r="F362" s="221" t="str">
        <f>+IF('Cálculos '!F362="","",'Cálculos '!F362)</f>
        <v/>
      </c>
      <c r="G362" s="194" t="str">
        <f>+IF('Cálculos '!C362="","",'Cálculos '!H362)</f>
        <v/>
      </c>
      <c r="H362" s="367" t="str">
        <f>IF('Precio unitario '!C356="","",ROUNDUP('Precio unitario '!J356,0))</f>
        <v/>
      </c>
      <c r="I362" s="367" t="str">
        <f t="shared" si="23"/>
        <v/>
      </c>
      <c r="J362" s="370" t="str">
        <f t="shared" si="24"/>
        <v/>
      </c>
      <c r="K362" s="371" t="str">
        <f t="shared" si="25"/>
        <v/>
      </c>
      <c r="L362" s="246"/>
      <c r="M362" s="223"/>
    </row>
    <row r="363" spans="2:13" hidden="1" x14ac:dyDescent="0.3">
      <c r="B363" s="198">
        <f t="shared" si="26"/>
        <v>355</v>
      </c>
      <c r="C363" s="194" t="str">
        <f>+IF('Cálculos '!C363="","",'Cálculos '!C363)</f>
        <v/>
      </c>
      <c r="D363" s="199" t="str">
        <f>+IF('Cálculos '!D363="","",'Cálculos '!D363)</f>
        <v/>
      </c>
      <c r="E363" s="206" t="str">
        <f>+IF('Cálculos '!E363="","",'Cálculos '!E363)</f>
        <v/>
      </c>
      <c r="F363" s="221" t="str">
        <f>+IF('Cálculos '!F363="","",'Cálculos '!F363)</f>
        <v/>
      </c>
      <c r="G363" s="194" t="str">
        <f>+IF('Cálculos '!C363="","",'Cálculos '!H363)</f>
        <v/>
      </c>
      <c r="H363" s="367" t="str">
        <f>IF('Precio unitario '!C357="","",ROUNDUP('Precio unitario '!J357,0))</f>
        <v/>
      </c>
      <c r="I363" s="367" t="str">
        <f t="shared" si="23"/>
        <v/>
      </c>
      <c r="J363" s="370" t="str">
        <f t="shared" si="24"/>
        <v/>
      </c>
      <c r="K363" s="371" t="str">
        <f t="shared" si="25"/>
        <v/>
      </c>
      <c r="L363" s="246"/>
      <c r="M363" s="223"/>
    </row>
    <row r="364" spans="2:13" hidden="1" x14ac:dyDescent="0.3">
      <c r="B364" s="198">
        <f t="shared" si="26"/>
        <v>356</v>
      </c>
      <c r="C364" s="194" t="str">
        <f>+IF('Cálculos '!C364="","",'Cálculos '!C364)</f>
        <v/>
      </c>
      <c r="D364" s="199" t="str">
        <f>+IF('Cálculos '!D364="","",'Cálculos '!D364)</f>
        <v/>
      </c>
      <c r="E364" s="206" t="str">
        <f>+IF('Cálculos '!E364="","",'Cálculos '!E364)</f>
        <v/>
      </c>
      <c r="F364" s="221" t="str">
        <f>+IF('Cálculos '!F364="","",'Cálculos '!F364)</f>
        <v/>
      </c>
      <c r="G364" s="194" t="str">
        <f>+IF('Cálculos '!C364="","",'Cálculos '!H364)</f>
        <v/>
      </c>
      <c r="H364" s="367" t="str">
        <f>IF('Precio unitario '!C358="","",ROUNDUP('Precio unitario '!J358,0))</f>
        <v/>
      </c>
      <c r="I364" s="367" t="str">
        <f t="shared" si="23"/>
        <v/>
      </c>
      <c r="J364" s="370" t="str">
        <f t="shared" si="24"/>
        <v/>
      </c>
      <c r="K364" s="371" t="str">
        <f t="shared" si="25"/>
        <v/>
      </c>
      <c r="L364" s="246"/>
      <c r="M364" s="223"/>
    </row>
    <row r="365" spans="2:13" hidden="1" x14ac:dyDescent="0.3">
      <c r="B365" s="198">
        <f t="shared" si="26"/>
        <v>357</v>
      </c>
      <c r="C365" s="194" t="str">
        <f>+IF('Cálculos '!C365="","",'Cálculos '!C365)</f>
        <v/>
      </c>
      <c r="D365" s="199" t="str">
        <f>+IF('Cálculos '!D365="","",'Cálculos '!D365)</f>
        <v/>
      </c>
      <c r="E365" s="206" t="str">
        <f>+IF('Cálculos '!E365="","",'Cálculos '!E365)</f>
        <v/>
      </c>
      <c r="F365" s="221" t="str">
        <f>+IF('Cálculos '!F365="","",'Cálculos '!F365)</f>
        <v/>
      </c>
      <c r="G365" s="194" t="str">
        <f>+IF('Cálculos '!C365="","",'Cálculos '!H365)</f>
        <v/>
      </c>
      <c r="H365" s="367" t="str">
        <f>IF('Precio unitario '!C359="","",ROUNDUP('Precio unitario '!J359,0))</f>
        <v/>
      </c>
      <c r="I365" s="367" t="str">
        <f t="shared" si="23"/>
        <v/>
      </c>
      <c r="J365" s="370" t="str">
        <f t="shared" si="24"/>
        <v/>
      </c>
      <c r="K365" s="371" t="str">
        <f t="shared" si="25"/>
        <v/>
      </c>
      <c r="L365" s="246"/>
      <c r="M365" s="223"/>
    </row>
    <row r="366" spans="2:13" hidden="1" x14ac:dyDescent="0.3">
      <c r="B366" s="198">
        <f t="shared" si="26"/>
        <v>358</v>
      </c>
      <c r="C366" s="194" t="str">
        <f>+IF('Cálculos '!C366="","",'Cálculos '!C366)</f>
        <v/>
      </c>
      <c r="D366" s="199" t="str">
        <f>+IF('Cálculos '!D366="","",'Cálculos '!D366)</f>
        <v/>
      </c>
      <c r="E366" s="206" t="str">
        <f>+IF('Cálculos '!E366="","",'Cálculos '!E366)</f>
        <v/>
      </c>
      <c r="F366" s="221" t="str">
        <f>+IF('Cálculos '!F366="","",'Cálculos '!F366)</f>
        <v/>
      </c>
      <c r="G366" s="194" t="str">
        <f>+IF('Cálculos '!C366="","",'Cálculos '!H366)</f>
        <v/>
      </c>
      <c r="H366" s="367" t="str">
        <f>IF('Precio unitario '!C360="","",ROUNDUP('Precio unitario '!J360,0))</f>
        <v/>
      </c>
      <c r="I366" s="367" t="str">
        <f t="shared" si="23"/>
        <v/>
      </c>
      <c r="J366" s="370" t="str">
        <f t="shared" si="24"/>
        <v/>
      </c>
      <c r="K366" s="371" t="str">
        <f t="shared" si="25"/>
        <v/>
      </c>
      <c r="L366" s="246"/>
      <c r="M366" s="223"/>
    </row>
    <row r="367" spans="2:13" hidden="1" x14ac:dyDescent="0.3">
      <c r="B367" s="198">
        <f t="shared" si="26"/>
        <v>359</v>
      </c>
      <c r="C367" s="194" t="str">
        <f>+IF('Cálculos '!C367="","",'Cálculos '!C367)</f>
        <v/>
      </c>
      <c r="D367" s="199" t="str">
        <f>+IF('Cálculos '!D367="","",'Cálculos '!D367)</f>
        <v/>
      </c>
      <c r="E367" s="206" t="str">
        <f>+IF('Cálculos '!E367="","",'Cálculos '!E367)</f>
        <v/>
      </c>
      <c r="F367" s="221" t="str">
        <f>+IF('Cálculos '!F367="","",'Cálculos '!F367)</f>
        <v/>
      </c>
      <c r="G367" s="194" t="str">
        <f>+IF('Cálculos '!C367="","",'Cálculos '!H367)</f>
        <v/>
      </c>
      <c r="H367" s="367" t="str">
        <f>IF('Precio unitario '!C361="","",ROUNDUP('Precio unitario '!J361,0))</f>
        <v/>
      </c>
      <c r="I367" s="367" t="str">
        <f t="shared" si="23"/>
        <v/>
      </c>
      <c r="J367" s="370" t="str">
        <f t="shared" si="24"/>
        <v/>
      </c>
      <c r="K367" s="371" t="str">
        <f t="shared" si="25"/>
        <v/>
      </c>
      <c r="L367" s="246"/>
      <c r="M367" s="223"/>
    </row>
    <row r="368" spans="2:13" hidden="1" x14ac:dyDescent="0.3">
      <c r="B368" s="198">
        <f t="shared" si="26"/>
        <v>360</v>
      </c>
      <c r="C368" s="194" t="str">
        <f>+IF('Cálculos '!C368="","",'Cálculos '!C368)</f>
        <v/>
      </c>
      <c r="D368" s="199" t="str">
        <f>+IF('Cálculos '!D368="","",'Cálculos '!D368)</f>
        <v/>
      </c>
      <c r="E368" s="206" t="str">
        <f>+IF('Cálculos '!E368="","",'Cálculos '!E368)</f>
        <v/>
      </c>
      <c r="F368" s="221" t="str">
        <f>+IF('Cálculos '!F368="","",'Cálculos '!F368)</f>
        <v/>
      </c>
      <c r="G368" s="194" t="str">
        <f>+IF('Cálculos '!C368="","",'Cálculos '!H368)</f>
        <v/>
      </c>
      <c r="H368" s="367" t="str">
        <f>IF('Precio unitario '!C362="","",ROUNDUP('Precio unitario '!J362,0))</f>
        <v/>
      </c>
      <c r="I368" s="367" t="str">
        <f t="shared" si="23"/>
        <v/>
      </c>
      <c r="J368" s="370" t="str">
        <f t="shared" si="24"/>
        <v/>
      </c>
      <c r="K368" s="371" t="str">
        <f t="shared" si="25"/>
        <v/>
      </c>
      <c r="L368" s="246"/>
      <c r="M368" s="223"/>
    </row>
    <row r="369" spans="2:18" hidden="1" x14ac:dyDescent="0.3">
      <c r="B369" s="198">
        <f t="shared" si="26"/>
        <v>361</v>
      </c>
      <c r="C369" s="194" t="str">
        <f>+IF('Cálculos '!C369="","",'Cálculos '!C369)</f>
        <v/>
      </c>
      <c r="D369" s="199" t="str">
        <f>+IF('Cálculos '!D369="","",'Cálculos '!D369)</f>
        <v/>
      </c>
      <c r="E369" s="206" t="str">
        <f>+IF('Cálculos '!E369="","",'Cálculos '!E369)</f>
        <v/>
      </c>
      <c r="F369" s="221" t="str">
        <f>+IF('Cálculos '!F369="","",'Cálculos '!F369)</f>
        <v/>
      </c>
      <c r="G369" s="194" t="str">
        <f>+IF('Cálculos '!C369="","",'Cálculos '!H369)</f>
        <v/>
      </c>
      <c r="H369" s="367" t="str">
        <f>IF('Precio unitario '!C363="","",ROUNDUP('Precio unitario '!J363,0))</f>
        <v/>
      </c>
      <c r="I369" s="367" t="str">
        <f t="shared" si="23"/>
        <v/>
      </c>
      <c r="J369" s="370" t="str">
        <f t="shared" si="24"/>
        <v/>
      </c>
      <c r="K369" s="371" t="str">
        <f t="shared" si="25"/>
        <v/>
      </c>
      <c r="L369" s="246"/>
      <c r="M369" s="223"/>
    </row>
    <row r="370" spans="2:18" hidden="1" x14ac:dyDescent="0.3">
      <c r="B370" s="198">
        <f t="shared" si="26"/>
        <v>362</v>
      </c>
      <c r="C370" s="194" t="str">
        <f>+IF('Cálculos '!C370="","",'Cálculos '!C370)</f>
        <v/>
      </c>
      <c r="D370" s="199" t="str">
        <f>+IF('Cálculos '!D370="","",'Cálculos '!D370)</f>
        <v/>
      </c>
      <c r="E370" s="206" t="str">
        <f>+IF('Cálculos '!E370="","",'Cálculos '!E370)</f>
        <v/>
      </c>
      <c r="F370" s="221" t="str">
        <f>+IF('Cálculos '!F370="","",'Cálculos '!F370)</f>
        <v/>
      </c>
      <c r="G370" s="194" t="str">
        <f>+IF('Cálculos '!C370="","",'Cálculos '!H370)</f>
        <v/>
      </c>
      <c r="H370" s="367" t="str">
        <f>IF('Precio unitario '!C364="","",ROUNDUP('Precio unitario '!J364,0))</f>
        <v/>
      </c>
      <c r="I370" s="367" t="str">
        <f t="shared" si="23"/>
        <v/>
      </c>
      <c r="J370" s="370" t="str">
        <f t="shared" si="24"/>
        <v/>
      </c>
      <c r="K370" s="371" t="str">
        <f t="shared" si="25"/>
        <v/>
      </c>
      <c r="L370" s="246"/>
      <c r="M370" s="223"/>
    </row>
    <row r="371" spans="2:18" hidden="1" x14ac:dyDescent="0.3">
      <c r="B371" s="198">
        <f t="shared" si="26"/>
        <v>363</v>
      </c>
      <c r="C371" s="194" t="str">
        <f>+IF('Cálculos '!C371="","",'Cálculos '!C371)</f>
        <v/>
      </c>
      <c r="D371" s="199" t="str">
        <f>+IF('Cálculos '!D371="","",'Cálculos '!D371)</f>
        <v/>
      </c>
      <c r="E371" s="206" t="str">
        <f>+IF('Cálculos '!E371="","",'Cálculos '!E371)</f>
        <v/>
      </c>
      <c r="F371" s="221" t="str">
        <f>+IF('Cálculos '!F371="","",'Cálculos '!F371)</f>
        <v/>
      </c>
      <c r="G371" s="194" t="str">
        <f>+IF('Cálculos '!C371="","",'Cálculos '!H371)</f>
        <v/>
      </c>
      <c r="H371" s="367" t="str">
        <f>IF('Precio unitario '!C365="","",ROUNDUP('Precio unitario '!J365,0))</f>
        <v/>
      </c>
      <c r="I371" s="367" t="str">
        <f t="shared" si="23"/>
        <v/>
      </c>
      <c r="J371" s="370" t="str">
        <f t="shared" si="24"/>
        <v/>
      </c>
      <c r="K371" s="371" t="str">
        <f t="shared" si="25"/>
        <v/>
      </c>
      <c r="L371" s="246"/>
      <c r="M371" s="223"/>
    </row>
    <row r="372" spans="2:18" hidden="1" x14ac:dyDescent="0.3">
      <c r="B372" s="198">
        <f t="shared" si="26"/>
        <v>364</v>
      </c>
      <c r="C372" s="194" t="str">
        <f>+IF('Cálculos '!C372="","",'Cálculos '!C372)</f>
        <v/>
      </c>
      <c r="D372" s="199" t="str">
        <f>+IF('Cálculos '!D372="","",'Cálculos '!D372)</f>
        <v/>
      </c>
      <c r="E372" s="206" t="str">
        <f>+IF('Cálculos '!E372="","",'Cálculos '!E372)</f>
        <v/>
      </c>
      <c r="F372" s="221" t="str">
        <f>+IF('Cálculos '!F372="","",'Cálculos '!F372)</f>
        <v/>
      </c>
      <c r="G372" s="194" t="str">
        <f>+IF('Cálculos '!C372="","",'Cálculos '!H372)</f>
        <v/>
      </c>
      <c r="H372" s="367" t="str">
        <f>IF('Precio unitario '!C366="","",ROUNDUP('Precio unitario '!J366,0))</f>
        <v/>
      </c>
      <c r="I372" s="367" t="str">
        <f t="shared" si="23"/>
        <v/>
      </c>
      <c r="J372" s="370" t="str">
        <f t="shared" si="24"/>
        <v/>
      </c>
      <c r="K372" s="371" t="str">
        <f t="shared" si="25"/>
        <v/>
      </c>
      <c r="L372" s="246"/>
      <c r="M372" s="223"/>
    </row>
    <row r="373" spans="2:18" hidden="1" x14ac:dyDescent="0.3">
      <c r="B373" s="198">
        <f t="shared" si="26"/>
        <v>365</v>
      </c>
      <c r="C373" s="194" t="str">
        <f>+IF('Cálculos '!C373="","",'Cálculos '!C373)</f>
        <v/>
      </c>
      <c r="D373" s="199" t="str">
        <f>+IF('Cálculos '!D373="","",'Cálculos '!D373)</f>
        <v/>
      </c>
      <c r="E373" s="206" t="str">
        <f>+IF('Cálculos '!E373="","",'Cálculos '!E373)</f>
        <v/>
      </c>
      <c r="F373" s="221" t="str">
        <f>+IF('Cálculos '!F373="","",'Cálculos '!F373)</f>
        <v/>
      </c>
      <c r="G373" s="194" t="str">
        <f>+IF('Cálculos '!C373="","",'Cálculos '!H373)</f>
        <v/>
      </c>
      <c r="H373" s="367" t="str">
        <f>IF('Precio unitario '!C367="","",ROUNDUP('Precio unitario '!J367,0))</f>
        <v/>
      </c>
      <c r="I373" s="367" t="str">
        <f t="shared" si="23"/>
        <v/>
      </c>
      <c r="J373" s="370" t="str">
        <f t="shared" si="24"/>
        <v/>
      </c>
      <c r="K373" s="371" t="str">
        <f t="shared" si="25"/>
        <v/>
      </c>
      <c r="L373" s="246"/>
      <c r="M373" s="223"/>
    </row>
    <row r="374" spans="2:18" hidden="1" x14ac:dyDescent="0.3">
      <c r="B374" s="198">
        <f t="shared" si="26"/>
        <v>366</v>
      </c>
      <c r="C374" s="194" t="str">
        <f>+IF('Cálculos '!C374="","",'Cálculos '!C374)</f>
        <v/>
      </c>
      <c r="D374" s="199" t="str">
        <f>+IF('Cálculos '!D374="","",'Cálculos '!D374)</f>
        <v/>
      </c>
      <c r="E374" s="206" t="str">
        <f>+IF('Cálculos '!E374="","",'Cálculos '!E374)</f>
        <v/>
      </c>
      <c r="F374" s="221" t="str">
        <f>+IF('Cálculos '!F374="","",'Cálculos '!F374)</f>
        <v/>
      </c>
      <c r="G374" s="194" t="str">
        <f>+IF('Cálculos '!C374="","",'Cálculos '!H374)</f>
        <v/>
      </c>
      <c r="H374" s="367" t="str">
        <f>IF('Precio unitario '!C368="","",ROUNDUP('Precio unitario '!J368,0))</f>
        <v/>
      </c>
      <c r="I374" s="367" t="str">
        <f t="shared" si="23"/>
        <v/>
      </c>
      <c r="J374" s="370" t="str">
        <f t="shared" si="24"/>
        <v/>
      </c>
      <c r="K374" s="371" t="str">
        <f t="shared" si="25"/>
        <v/>
      </c>
      <c r="L374" s="246"/>
      <c r="M374" s="223"/>
    </row>
    <row r="375" spans="2:18" hidden="1" x14ac:dyDescent="0.3">
      <c r="B375" s="198">
        <f t="shared" si="26"/>
        <v>367</v>
      </c>
      <c r="C375" s="194" t="str">
        <f>+IF('Cálculos '!C375="","",'Cálculos '!C375)</f>
        <v/>
      </c>
      <c r="D375" s="199" t="str">
        <f>+IF('Cálculos '!D375="","",'Cálculos '!D375)</f>
        <v/>
      </c>
      <c r="E375" s="206" t="str">
        <f>+IF('Cálculos '!E375="","",'Cálculos '!E375)</f>
        <v/>
      </c>
      <c r="F375" s="221" t="str">
        <f>+IF('Cálculos '!F375="","",'Cálculos '!F375)</f>
        <v/>
      </c>
      <c r="G375" s="194" t="str">
        <f>+IF('Cálculos '!C375="","",'Cálculos '!H375)</f>
        <v/>
      </c>
      <c r="H375" s="367" t="str">
        <f>IF('Precio unitario '!C369="","",ROUNDUP('Precio unitario '!J369,0))</f>
        <v/>
      </c>
      <c r="I375" s="367" t="str">
        <f t="shared" si="23"/>
        <v/>
      </c>
      <c r="J375" s="370" t="str">
        <f t="shared" si="24"/>
        <v/>
      </c>
      <c r="K375" s="371" t="str">
        <f t="shared" si="25"/>
        <v/>
      </c>
      <c r="L375" s="246"/>
      <c r="M375" s="223"/>
    </row>
    <row r="376" spans="2:18" hidden="1" x14ac:dyDescent="0.3">
      <c r="B376" s="198">
        <f t="shared" si="26"/>
        <v>368</v>
      </c>
      <c r="C376" s="194" t="str">
        <f>+IF('Cálculos '!C376="","",'Cálculos '!C376)</f>
        <v/>
      </c>
      <c r="D376" s="199" t="str">
        <f>+IF('Cálculos '!D376="","",'Cálculos '!D376)</f>
        <v/>
      </c>
      <c r="E376" s="206" t="str">
        <f>+IF('Cálculos '!E376="","",'Cálculos '!E376)</f>
        <v/>
      </c>
      <c r="F376" s="221" t="str">
        <f>+IF('Cálculos '!F376="","",'Cálculos '!F376)</f>
        <v/>
      </c>
      <c r="G376" s="194" t="str">
        <f>+IF('Cálculos '!C376="","",'Cálculos '!H376)</f>
        <v/>
      </c>
      <c r="H376" s="367" t="str">
        <f>IF('Precio unitario '!C370="","",ROUNDUP('Precio unitario '!J370,0))</f>
        <v/>
      </c>
      <c r="I376" s="367" t="str">
        <f t="shared" si="23"/>
        <v/>
      </c>
      <c r="J376" s="370" t="str">
        <f t="shared" si="24"/>
        <v/>
      </c>
      <c r="K376" s="371" t="str">
        <f t="shared" si="25"/>
        <v/>
      </c>
      <c r="L376" s="246"/>
      <c r="M376" s="223"/>
    </row>
    <row r="377" spans="2:18" hidden="1" x14ac:dyDescent="0.3">
      <c r="B377" s="198">
        <f t="shared" si="26"/>
        <v>369</v>
      </c>
      <c r="C377" s="194" t="str">
        <f>+IF('Cálculos '!C377="","",'Cálculos '!C377)</f>
        <v/>
      </c>
      <c r="D377" s="199" t="str">
        <f>+IF('Cálculos '!D377="","",'Cálculos '!D377)</f>
        <v/>
      </c>
      <c r="E377" s="206" t="str">
        <f>+IF('Cálculos '!E377="","",'Cálculos '!E377)</f>
        <v/>
      </c>
      <c r="F377" s="221" t="str">
        <f>+IF('Cálculos '!F377="","",'Cálculos '!F377)</f>
        <v/>
      </c>
      <c r="G377" s="194" t="str">
        <f>+IF('Cálculos '!C377="","",'Cálculos '!H377)</f>
        <v/>
      </c>
      <c r="H377" s="367" t="str">
        <f>IF('Precio unitario '!C371="","",ROUNDUP('Precio unitario '!J371,0))</f>
        <v/>
      </c>
      <c r="I377" s="367" t="str">
        <f t="shared" si="23"/>
        <v/>
      </c>
      <c r="J377" s="370" t="str">
        <f t="shared" si="24"/>
        <v/>
      </c>
      <c r="K377" s="371" t="str">
        <f t="shared" si="25"/>
        <v/>
      </c>
      <c r="L377" s="246"/>
      <c r="M377" s="223"/>
    </row>
    <row r="378" spans="2:18" hidden="1" x14ac:dyDescent="0.3">
      <c r="B378" s="198">
        <f t="shared" si="26"/>
        <v>370</v>
      </c>
      <c r="C378" s="194" t="str">
        <f>+IF('Cálculos '!C378="","",'Cálculos '!C378)</f>
        <v/>
      </c>
      <c r="D378" s="199" t="str">
        <f>+IF('Cálculos '!D378="","",'Cálculos '!D378)</f>
        <v/>
      </c>
      <c r="E378" s="206" t="str">
        <f>+IF('Cálculos '!E378="","",'Cálculos '!E378)</f>
        <v/>
      </c>
      <c r="F378" s="221" t="str">
        <f>+IF('Cálculos '!F378="","",'Cálculos '!F378)</f>
        <v/>
      </c>
      <c r="G378" s="194" t="str">
        <f>+IF('Cálculos '!C378="","",'Cálculos '!H378)</f>
        <v/>
      </c>
      <c r="H378" s="367" t="str">
        <f>IF('Precio unitario '!C372="","",ROUNDUP('Precio unitario '!J372,0))</f>
        <v/>
      </c>
      <c r="I378" s="367" t="str">
        <f t="shared" si="23"/>
        <v/>
      </c>
      <c r="J378" s="370" t="str">
        <f t="shared" si="24"/>
        <v/>
      </c>
      <c r="K378" s="371" t="str">
        <f t="shared" si="25"/>
        <v/>
      </c>
      <c r="L378" s="246"/>
      <c r="M378" s="223"/>
    </row>
    <row r="379" spans="2:18" hidden="1" x14ac:dyDescent="0.3">
      <c r="B379" s="198">
        <f t="shared" si="26"/>
        <v>371</v>
      </c>
      <c r="C379" s="194" t="str">
        <f>+IF('Cálculos '!C379="","",'Cálculos '!C379)</f>
        <v/>
      </c>
      <c r="D379" s="199" t="str">
        <f>+IF('Cálculos '!D379="","",'Cálculos '!D379)</f>
        <v/>
      </c>
      <c r="E379" s="206" t="str">
        <f>+IF('Cálculos '!E379="","",'Cálculos '!E379)</f>
        <v/>
      </c>
      <c r="F379" s="221" t="str">
        <f>+IF('Cálculos '!F379="","",'Cálculos '!F379)</f>
        <v/>
      </c>
      <c r="G379" s="194" t="str">
        <f>+IF('Cálculos '!C379="","",'Cálculos '!H379)</f>
        <v/>
      </c>
      <c r="H379" s="367" t="str">
        <f>IF('Precio unitario '!C373="","",ROUNDUP('Precio unitario '!J373,0))</f>
        <v/>
      </c>
      <c r="I379" s="367" t="str">
        <f t="shared" si="23"/>
        <v/>
      </c>
      <c r="J379" s="370" t="str">
        <f t="shared" si="24"/>
        <v/>
      </c>
      <c r="K379" s="371" t="str">
        <f t="shared" si="25"/>
        <v/>
      </c>
      <c r="L379" s="246"/>
      <c r="M379" s="223"/>
    </row>
    <row r="380" spans="2:18" hidden="1" x14ac:dyDescent="0.3">
      <c r="B380" s="198">
        <f t="shared" si="26"/>
        <v>372</v>
      </c>
      <c r="C380" s="194" t="str">
        <f>+IF('Cálculos '!C380="","",'Cálculos '!C380)</f>
        <v/>
      </c>
      <c r="D380" s="199" t="str">
        <f>+IF('Cálculos '!D380="","",'Cálculos '!D380)</f>
        <v/>
      </c>
      <c r="E380" s="206" t="str">
        <f>+IF('Cálculos '!E380="","",'Cálculos '!E380)</f>
        <v/>
      </c>
      <c r="F380" s="221" t="str">
        <f>+IF('Cálculos '!F380="","",'Cálculos '!F380)</f>
        <v/>
      </c>
      <c r="G380" s="194" t="str">
        <f>+IF('Cálculos '!C380="","",'Cálculos '!H380)</f>
        <v/>
      </c>
      <c r="H380" s="367" t="str">
        <f>IF('Precio unitario '!C374="","",ROUNDUP('Precio unitario '!J374,0))</f>
        <v/>
      </c>
      <c r="I380" s="367" t="str">
        <f t="shared" si="23"/>
        <v/>
      </c>
      <c r="J380" s="370" t="str">
        <f t="shared" si="24"/>
        <v/>
      </c>
      <c r="K380" s="371" t="str">
        <f t="shared" si="25"/>
        <v/>
      </c>
      <c r="L380" s="246"/>
      <c r="M380" s="223"/>
      <c r="R380" s="42" t="s">
        <v>43</v>
      </c>
    </row>
    <row r="381" spans="2:18" hidden="1" x14ac:dyDescent="0.3">
      <c r="B381" s="198">
        <f t="shared" si="26"/>
        <v>373</v>
      </c>
      <c r="C381" s="194" t="str">
        <f>+IF('Cálculos '!C381="","",'Cálculos '!C381)</f>
        <v/>
      </c>
      <c r="D381" s="199" t="str">
        <f>+IF('Cálculos '!D381="","",'Cálculos '!D381)</f>
        <v/>
      </c>
      <c r="E381" s="206" t="str">
        <f>+IF('Cálculos '!E381="","",'Cálculos '!E381)</f>
        <v/>
      </c>
      <c r="F381" s="221" t="str">
        <f>+IF('Cálculos '!F381="","",'Cálculos '!F381)</f>
        <v/>
      </c>
      <c r="G381" s="194" t="str">
        <f>+IF('Cálculos '!C381="","",'Cálculos '!H381)</f>
        <v/>
      </c>
      <c r="H381" s="367" t="str">
        <f>IF('Precio unitario '!C375="","",ROUNDUP('Precio unitario '!J375,0))</f>
        <v/>
      </c>
      <c r="I381" s="367" t="str">
        <f t="shared" si="23"/>
        <v/>
      </c>
      <c r="J381" s="370" t="str">
        <f t="shared" si="24"/>
        <v/>
      </c>
      <c r="K381" s="371" t="str">
        <f t="shared" si="25"/>
        <v/>
      </c>
      <c r="L381" s="246"/>
      <c r="M381" s="223"/>
    </row>
    <row r="382" spans="2:18" hidden="1" x14ac:dyDescent="0.3">
      <c r="B382" s="198">
        <f t="shared" si="26"/>
        <v>374</v>
      </c>
      <c r="C382" s="194" t="str">
        <f>+IF('Cálculos '!C382="","",'Cálculos '!C382)</f>
        <v/>
      </c>
      <c r="D382" s="199" t="str">
        <f>+IF('Cálculos '!D382="","",'Cálculos '!D382)</f>
        <v/>
      </c>
      <c r="E382" s="206" t="str">
        <f>+IF('Cálculos '!E382="","",'Cálculos '!E382)</f>
        <v/>
      </c>
      <c r="F382" s="221" t="str">
        <f>+IF('Cálculos '!F382="","",'Cálculos '!F382)</f>
        <v/>
      </c>
      <c r="G382" s="194" t="str">
        <f>+IF('Cálculos '!C382="","",'Cálculos '!H382)</f>
        <v/>
      </c>
      <c r="H382" s="367" t="str">
        <f>IF('Precio unitario '!C376="","",ROUNDUP('Precio unitario '!J376,0))</f>
        <v/>
      </c>
      <c r="I382" s="367" t="str">
        <f t="shared" si="23"/>
        <v/>
      </c>
      <c r="J382" s="370" t="str">
        <f t="shared" si="24"/>
        <v/>
      </c>
      <c r="K382" s="371" t="str">
        <f t="shared" si="25"/>
        <v/>
      </c>
      <c r="L382" s="246"/>
      <c r="M382" s="223"/>
    </row>
    <row r="383" spans="2:18" hidden="1" x14ac:dyDescent="0.3">
      <c r="B383" s="198">
        <f t="shared" si="26"/>
        <v>375</v>
      </c>
      <c r="C383" s="194" t="str">
        <f>+IF('Cálculos '!C383="","",'Cálculos '!C383)</f>
        <v/>
      </c>
      <c r="D383" s="199" t="str">
        <f>+IF('Cálculos '!D383="","",'Cálculos '!D383)</f>
        <v/>
      </c>
      <c r="E383" s="206" t="str">
        <f>+IF('Cálculos '!E383="","",'Cálculos '!E383)</f>
        <v/>
      </c>
      <c r="F383" s="221" t="str">
        <f>+IF('Cálculos '!F383="","",'Cálculos '!F383)</f>
        <v/>
      </c>
      <c r="G383" s="194" t="str">
        <f>+IF('Cálculos '!C383="","",'Cálculos '!H383)</f>
        <v/>
      </c>
      <c r="H383" s="367" t="str">
        <f>IF('Precio unitario '!C377="","",ROUNDUP('Precio unitario '!J377,0))</f>
        <v/>
      </c>
      <c r="I383" s="367" t="str">
        <f t="shared" si="23"/>
        <v/>
      </c>
      <c r="J383" s="370" t="str">
        <f t="shared" si="24"/>
        <v/>
      </c>
      <c r="K383" s="371" t="str">
        <f t="shared" si="25"/>
        <v/>
      </c>
      <c r="L383" s="246"/>
      <c r="M383" s="223"/>
    </row>
    <row r="384" spans="2:18" hidden="1" x14ac:dyDescent="0.3">
      <c r="B384" s="198">
        <f t="shared" si="26"/>
        <v>376</v>
      </c>
      <c r="C384" s="194" t="str">
        <f>+IF('Cálculos '!C384="","",'Cálculos '!C384)</f>
        <v/>
      </c>
      <c r="D384" s="199" t="str">
        <f>+IF('Cálculos '!D384="","",'Cálculos '!D384)</f>
        <v/>
      </c>
      <c r="E384" s="206" t="str">
        <f>+IF('Cálculos '!E384="","",'Cálculos '!E384)</f>
        <v/>
      </c>
      <c r="F384" s="221" t="str">
        <f>+IF('Cálculos '!F384="","",'Cálculos '!F384)</f>
        <v/>
      </c>
      <c r="G384" s="194" t="str">
        <f>+IF('Cálculos '!C384="","",'Cálculos '!H384)</f>
        <v/>
      </c>
      <c r="H384" s="367" t="str">
        <f>IF('Precio unitario '!C378="","",ROUNDUP('Precio unitario '!J378,0))</f>
        <v/>
      </c>
      <c r="I384" s="367" t="str">
        <f t="shared" si="23"/>
        <v/>
      </c>
      <c r="J384" s="370" t="str">
        <f t="shared" si="24"/>
        <v/>
      </c>
      <c r="K384" s="371" t="str">
        <f t="shared" si="25"/>
        <v/>
      </c>
      <c r="L384" s="246"/>
      <c r="M384" s="223"/>
    </row>
    <row r="385" spans="2:13" hidden="1" x14ac:dyDescent="0.3">
      <c r="B385" s="198">
        <f t="shared" si="26"/>
        <v>377</v>
      </c>
      <c r="C385" s="194" t="str">
        <f>+IF('Cálculos '!C385="","",'Cálculos '!C385)</f>
        <v/>
      </c>
      <c r="D385" s="199" t="str">
        <f>+IF('Cálculos '!D385="","",'Cálculos '!D385)</f>
        <v/>
      </c>
      <c r="E385" s="206" t="str">
        <f>+IF('Cálculos '!E385="","",'Cálculos '!E385)</f>
        <v/>
      </c>
      <c r="F385" s="221" t="str">
        <f>+IF('Cálculos '!F385="","",'Cálculos '!F385)</f>
        <v/>
      </c>
      <c r="G385" s="194" t="str">
        <f>+IF('Cálculos '!C385="","",'Cálculos '!H385)</f>
        <v/>
      </c>
      <c r="H385" s="367" t="str">
        <f>IF('Precio unitario '!C379="","",ROUNDUP('Precio unitario '!J379,0))</f>
        <v/>
      </c>
      <c r="I385" s="367" t="str">
        <f t="shared" si="23"/>
        <v/>
      </c>
      <c r="J385" s="370" t="str">
        <f t="shared" si="24"/>
        <v/>
      </c>
      <c r="K385" s="371" t="str">
        <f t="shared" si="25"/>
        <v/>
      </c>
      <c r="L385" s="246"/>
      <c r="M385" s="223"/>
    </row>
    <row r="386" spans="2:13" hidden="1" x14ac:dyDescent="0.3">
      <c r="B386" s="198">
        <f t="shared" si="26"/>
        <v>378</v>
      </c>
      <c r="C386" s="194" t="str">
        <f>+IF('Cálculos '!C386="","",'Cálculos '!C386)</f>
        <v/>
      </c>
      <c r="D386" s="199" t="str">
        <f>+IF('Cálculos '!D386="","",'Cálculos '!D386)</f>
        <v/>
      </c>
      <c r="E386" s="206" t="str">
        <f>+IF('Cálculos '!E386="","",'Cálculos '!E386)</f>
        <v/>
      </c>
      <c r="F386" s="221" t="str">
        <f>+IF('Cálculos '!F386="","",'Cálculos '!F386)</f>
        <v/>
      </c>
      <c r="G386" s="194" t="str">
        <f>+IF('Cálculos '!C386="","",'Cálculos '!H386)</f>
        <v/>
      </c>
      <c r="H386" s="367" t="str">
        <f>IF('Precio unitario '!C380="","",ROUNDUP('Precio unitario '!J380,0))</f>
        <v/>
      </c>
      <c r="I386" s="367" t="str">
        <f t="shared" si="23"/>
        <v/>
      </c>
      <c r="J386" s="370" t="str">
        <f t="shared" si="24"/>
        <v/>
      </c>
      <c r="K386" s="371" t="str">
        <f t="shared" si="25"/>
        <v/>
      </c>
      <c r="L386" s="246"/>
      <c r="M386" s="223"/>
    </row>
    <row r="387" spans="2:13" hidden="1" x14ac:dyDescent="0.3">
      <c r="B387" s="198">
        <f t="shared" si="26"/>
        <v>379</v>
      </c>
      <c r="C387" s="194" t="str">
        <f>+IF('Cálculos '!C387="","",'Cálculos '!C387)</f>
        <v/>
      </c>
      <c r="D387" s="199" t="str">
        <f>+IF('Cálculos '!D387="","",'Cálculos '!D387)</f>
        <v/>
      </c>
      <c r="E387" s="206" t="str">
        <f>+IF('Cálculos '!E387="","",'Cálculos '!E387)</f>
        <v/>
      </c>
      <c r="F387" s="221" t="str">
        <f>+IF('Cálculos '!F387="","",'Cálculos '!F387)</f>
        <v/>
      </c>
      <c r="G387" s="194" t="str">
        <f>+IF('Cálculos '!C387="","",'Cálculos '!H387)</f>
        <v/>
      </c>
      <c r="H387" s="367" t="str">
        <f>IF('Precio unitario '!C381="","",ROUNDUP('Precio unitario '!J381,0))</f>
        <v/>
      </c>
      <c r="I387" s="367" t="str">
        <f t="shared" si="23"/>
        <v/>
      </c>
      <c r="J387" s="370" t="str">
        <f t="shared" si="24"/>
        <v/>
      </c>
      <c r="K387" s="371" t="str">
        <f t="shared" si="25"/>
        <v/>
      </c>
      <c r="L387" s="246"/>
      <c r="M387" s="223"/>
    </row>
    <row r="388" spans="2:13" hidden="1" x14ac:dyDescent="0.3">
      <c r="B388" s="198">
        <f t="shared" si="26"/>
        <v>380</v>
      </c>
      <c r="C388" s="194" t="str">
        <f>+IF('Cálculos '!C388="","",'Cálculos '!C388)</f>
        <v/>
      </c>
      <c r="D388" s="199" t="str">
        <f>+IF('Cálculos '!D388="","",'Cálculos '!D388)</f>
        <v/>
      </c>
      <c r="E388" s="206" t="str">
        <f>+IF('Cálculos '!E388="","",'Cálculos '!E388)</f>
        <v/>
      </c>
      <c r="F388" s="221" t="str">
        <f>+IF('Cálculos '!F388="","",'Cálculos '!F388)</f>
        <v/>
      </c>
      <c r="G388" s="194" t="str">
        <f>+IF('Cálculos '!C388="","",'Cálculos '!H388)</f>
        <v/>
      </c>
      <c r="H388" s="367" t="str">
        <f>IF('Precio unitario '!C382="","",ROUNDUP('Precio unitario '!J382,0))</f>
        <v/>
      </c>
      <c r="I388" s="367" t="str">
        <f t="shared" si="23"/>
        <v/>
      </c>
      <c r="J388" s="370" t="str">
        <f t="shared" si="24"/>
        <v/>
      </c>
      <c r="K388" s="371" t="str">
        <f t="shared" si="25"/>
        <v/>
      </c>
      <c r="L388" s="246"/>
      <c r="M388" s="223"/>
    </row>
    <row r="389" spans="2:13" hidden="1" x14ac:dyDescent="0.3">
      <c r="B389" s="198">
        <f t="shared" si="26"/>
        <v>381</v>
      </c>
      <c r="C389" s="194" t="str">
        <f>+IF('Cálculos '!C389="","",'Cálculos '!C389)</f>
        <v/>
      </c>
      <c r="D389" s="199" t="str">
        <f>+IF('Cálculos '!D389="","",'Cálculos '!D389)</f>
        <v/>
      </c>
      <c r="E389" s="206" t="str">
        <f>+IF('Cálculos '!E389="","",'Cálculos '!E389)</f>
        <v/>
      </c>
      <c r="F389" s="221" t="str">
        <f>+IF('Cálculos '!F389="","",'Cálculos '!F389)</f>
        <v/>
      </c>
      <c r="G389" s="194" t="str">
        <f>+IF('Cálculos '!C389="","",'Cálculos '!H389)</f>
        <v/>
      </c>
      <c r="H389" s="367" t="str">
        <f>IF('Precio unitario '!C383="","",ROUNDUP('Precio unitario '!J383,0))</f>
        <v/>
      </c>
      <c r="I389" s="367" t="str">
        <f t="shared" si="23"/>
        <v/>
      </c>
      <c r="J389" s="370" t="str">
        <f t="shared" si="24"/>
        <v/>
      </c>
      <c r="K389" s="371" t="str">
        <f t="shared" si="25"/>
        <v/>
      </c>
      <c r="L389" s="246"/>
      <c r="M389" s="223"/>
    </row>
    <row r="390" spans="2:13" hidden="1" x14ac:dyDescent="0.3">
      <c r="B390" s="198">
        <f t="shared" si="26"/>
        <v>382</v>
      </c>
      <c r="C390" s="194" t="str">
        <f>+IF('Cálculos '!C390="","",'Cálculos '!C390)</f>
        <v/>
      </c>
      <c r="D390" s="199" t="str">
        <f>+IF('Cálculos '!D390="","",'Cálculos '!D390)</f>
        <v/>
      </c>
      <c r="E390" s="206" t="str">
        <f>+IF('Cálculos '!E390="","",'Cálculos '!E390)</f>
        <v/>
      </c>
      <c r="F390" s="221" t="str">
        <f>+IF('Cálculos '!F390="","",'Cálculos '!F390)</f>
        <v/>
      </c>
      <c r="G390" s="194" t="str">
        <f>+IF('Cálculos '!C390="","",'Cálculos '!H390)</f>
        <v/>
      </c>
      <c r="H390" s="367" t="str">
        <f>IF('Precio unitario '!C384="","",ROUNDUP('Precio unitario '!J384,0))</f>
        <v/>
      </c>
      <c r="I390" s="367" t="str">
        <f t="shared" si="23"/>
        <v/>
      </c>
      <c r="J390" s="370" t="str">
        <f t="shared" si="24"/>
        <v/>
      </c>
      <c r="K390" s="371" t="str">
        <f t="shared" si="25"/>
        <v/>
      </c>
      <c r="L390" s="246"/>
      <c r="M390" s="223"/>
    </row>
    <row r="391" spans="2:13" hidden="1" x14ac:dyDescent="0.3">
      <c r="B391" s="198">
        <f t="shared" si="26"/>
        <v>383</v>
      </c>
      <c r="C391" s="194" t="str">
        <f>+IF('Cálculos '!C391="","",'Cálculos '!C391)</f>
        <v/>
      </c>
      <c r="D391" s="199" t="str">
        <f>+IF('Cálculos '!D391="","",'Cálculos '!D391)</f>
        <v/>
      </c>
      <c r="E391" s="206" t="str">
        <f>+IF('Cálculos '!E391="","",'Cálculos '!E391)</f>
        <v/>
      </c>
      <c r="F391" s="221" t="str">
        <f>+IF('Cálculos '!F391="","",'Cálculos '!F391)</f>
        <v/>
      </c>
      <c r="G391" s="194" t="str">
        <f>+IF('Cálculos '!C391="","",'Cálculos '!H391)</f>
        <v/>
      </c>
      <c r="H391" s="367" t="str">
        <f>IF('Precio unitario '!C385="","",ROUNDUP('Precio unitario '!J385,0))</f>
        <v/>
      </c>
      <c r="I391" s="367" t="str">
        <f t="shared" si="23"/>
        <v/>
      </c>
      <c r="J391" s="370" t="str">
        <f t="shared" si="24"/>
        <v/>
      </c>
      <c r="K391" s="371" t="str">
        <f t="shared" si="25"/>
        <v/>
      </c>
      <c r="L391" s="246"/>
      <c r="M391" s="223"/>
    </row>
    <row r="392" spans="2:13" hidden="1" x14ac:dyDescent="0.3">
      <c r="B392" s="198">
        <f t="shared" si="26"/>
        <v>384</v>
      </c>
      <c r="C392" s="194" t="str">
        <f>+IF('Cálculos '!C392="","",'Cálculos '!C392)</f>
        <v/>
      </c>
      <c r="D392" s="199" t="str">
        <f>+IF('Cálculos '!D392="","",'Cálculos '!D392)</f>
        <v/>
      </c>
      <c r="E392" s="206" t="str">
        <f>+IF('Cálculos '!E392="","",'Cálculos '!E392)</f>
        <v/>
      </c>
      <c r="F392" s="221" t="str">
        <f>+IF('Cálculos '!F392="","",'Cálculos '!F392)</f>
        <v/>
      </c>
      <c r="G392" s="194" t="str">
        <f>+IF('Cálculos '!C392="","",'Cálculos '!H392)</f>
        <v/>
      </c>
      <c r="H392" s="367" t="str">
        <f>IF('Precio unitario '!C386="","",ROUNDUP('Precio unitario '!J386,0))</f>
        <v/>
      </c>
      <c r="I392" s="367" t="str">
        <f t="shared" si="23"/>
        <v/>
      </c>
      <c r="J392" s="370" t="str">
        <f t="shared" si="24"/>
        <v/>
      </c>
      <c r="K392" s="371" t="str">
        <f t="shared" si="25"/>
        <v/>
      </c>
      <c r="L392" s="246"/>
      <c r="M392" s="223"/>
    </row>
    <row r="393" spans="2:13" hidden="1" x14ac:dyDescent="0.3">
      <c r="B393" s="198">
        <f t="shared" si="26"/>
        <v>385</v>
      </c>
      <c r="C393" s="194" t="str">
        <f>+IF('Cálculos '!C393="","",'Cálculos '!C393)</f>
        <v/>
      </c>
      <c r="D393" s="199" t="str">
        <f>+IF('Cálculos '!D393="","",'Cálculos '!D393)</f>
        <v/>
      </c>
      <c r="E393" s="206" t="str">
        <f>+IF('Cálculos '!E393="","",'Cálculos '!E393)</f>
        <v/>
      </c>
      <c r="F393" s="221" t="str">
        <f>+IF('Cálculos '!F393="","",'Cálculos '!F393)</f>
        <v/>
      </c>
      <c r="G393" s="194" t="str">
        <f>+IF('Cálculos '!C393="","",'Cálculos '!H393)</f>
        <v/>
      </c>
      <c r="H393" s="367" t="str">
        <f>IF('Precio unitario '!C387="","",ROUNDUP('Precio unitario '!J387,0))</f>
        <v/>
      </c>
      <c r="I393" s="367" t="str">
        <f t="shared" si="23"/>
        <v/>
      </c>
      <c r="J393" s="370" t="str">
        <f t="shared" si="24"/>
        <v/>
      </c>
      <c r="K393" s="371" t="str">
        <f t="shared" si="25"/>
        <v/>
      </c>
      <c r="L393" s="246"/>
      <c r="M393" s="223"/>
    </row>
    <row r="394" spans="2:13" hidden="1" x14ac:dyDescent="0.3">
      <c r="B394" s="198">
        <f t="shared" si="26"/>
        <v>386</v>
      </c>
      <c r="C394" s="194" t="str">
        <f>+IF('Cálculos '!C394="","",'Cálculos '!C394)</f>
        <v/>
      </c>
      <c r="D394" s="199" t="str">
        <f>+IF('Cálculos '!D394="","",'Cálculos '!D394)</f>
        <v/>
      </c>
      <c r="E394" s="206" t="str">
        <f>+IF('Cálculos '!E394="","",'Cálculos '!E394)</f>
        <v/>
      </c>
      <c r="F394" s="221" t="str">
        <f>+IF('Cálculos '!F394="","",'Cálculos '!F394)</f>
        <v/>
      </c>
      <c r="G394" s="194" t="str">
        <f>+IF('Cálculos '!C394="","",'Cálculos '!H394)</f>
        <v/>
      </c>
      <c r="H394" s="367" t="str">
        <f>IF('Precio unitario '!C388="","",ROUNDUP('Precio unitario '!J388,0))</f>
        <v/>
      </c>
      <c r="I394" s="367" t="str">
        <f t="shared" ref="I394:I457" si="27">IF(C394="","",IF(L394="","CONFIRMAR SI EL PRODOCTRO TIENE IVA O NO",IF(L394="NO",0,ROUNDUP(SUM(H394*19%),0))))</f>
        <v/>
      </c>
      <c r="J394" s="370" t="str">
        <f t="shared" ref="J394:J457" si="28">IF(C394="","",IF(M394="","CONFIRMAR SI EL PRODOCTRO TIENE ESTANPILLA O NO",IF(M394="NO",0,ROUNDUP(SUM(H394*11.5%),0))))</f>
        <v/>
      </c>
      <c r="K394" s="371" t="str">
        <f t="shared" ref="K394:K457" si="29">+IF(C394="","",ROUNDUP(SUM(H394:J394),0))</f>
        <v/>
      </c>
      <c r="L394" s="246"/>
      <c r="M394" s="223"/>
    </row>
    <row r="395" spans="2:13" hidden="1" x14ac:dyDescent="0.3">
      <c r="B395" s="198">
        <f t="shared" ref="B395:B458" si="30">+B394+1</f>
        <v>387</v>
      </c>
      <c r="C395" s="194" t="str">
        <f>+IF('Cálculos '!C395="","",'Cálculos '!C395)</f>
        <v/>
      </c>
      <c r="D395" s="199" t="str">
        <f>+IF('Cálculos '!D395="","",'Cálculos '!D395)</f>
        <v/>
      </c>
      <c r="E395" s="206" t="str">
        <f>+IF('Cálculos '!E395="","",'Cálculos '!E395)</f>
        <v/>
      </c>
      <c r="F395" s="221" t="str">
        <f>+IF('Cálculos '!F395="","",'Cálculos '!F395)</f>
        <v/>
      </c>
      <c r="G395" s="194" t="str">
        <f>+IF('Cálculos '!C395="","",'Cálculos '!H395)</f>
        <v/>
      </c>
      <c r="H395" s="367" t="str">
        <f>IF('Precio unitario '!C389="","",ROUNDUP('Precio unitario '!J389,0))</f>
        <v/>
      </c>
      <c r="I395" s="367" t="str">
        <f t="shared" si="27"/>
        <v/>
      </c>
      <c r="J395" s="370" t="str">
        <f t="shared" si="28"/>
        <v/>
      </c>
      <c r="K395" s="371" t="str">
        <f t="shared" si="29"/>
        <v/>
      </c>
      <c r="L395" s="246"/>
      <c r="M395" s="223"/>
    </row>
    <row r="396" spans="2:13" hidden="1" x14ac:dyDescent="0.3">
      <c r="B396" s="198">
        <f t="shared" si="30"/>
        <v>388</v>
      </c>
      <c r="C396" s="194" t="str">
        <f>+IF('Cálculos '!C396="","",'Cálculos '!C396)</f>
        <v/>
      </c>
      <c r="D396" s="199" t="str">
        <f>+IF('Cálculos '!D396="","",'Cálculos '!D396)</f>
        <v/>
      </c>
      <c r="E396" s="206" t="str">
        <f>+IF('Cálculos '!E396="","",'Cálculos '!E396)</f>
        <v/>
      </c>
      <c r="F396" s="221" t="str">
        <f>+IF('Cálculos '!F396="","",'Cálculos '!F396)</f>
        <v/>
      </c>
      <c r="G396" s="194" t="str">
        <f>+IF('Cálculos '!C396="","",'Cálculos '!H396)</f>
        <v/>
      </c>
      <c r="H396" s="367" t="str">
        <f>IF('Precio unitario '!C390="","",ROUNDUP('Precio unitario '!J390,0))</f>
        <v/>
      </c>
      <c r="I396" s="367" t="str">
        <f t="shared" si="27"/>
        <v/>
      </c>
      <c r="J396" s="370" t="str">
        <f t="shared" si="28"/>
        <v/>
      </c>
      <c r="K396" s="371" t="str">
        <f t="shared" si="29"/>
        <v/>
      </c>
      <c r="L396" s="246"/>
      <c r="M396" s="223"/>
    </row>
    <row r="397" spans="2:13" hidden="1" x14ac:dyDescent="0.3">
      <c r="B397" s="198">
        <f t="shared" si="30"/>
        <v>389</v>
      </c>
      <c r="C397" s="194" t="str">
        <f>+IF('Cálculos '!C397="","",'Cálculos '!C397)</f>
        <v/>
      </c>
      <c r="D397" s="199" t="str">
        <f>+IF('Cálculos '!D397="","",'Cálculos '!D397)</f>
        <v/>
      </c>
      <c r="E397" s="206" t="str">
        <f>+IF('Cálculos '!E397="","",'Cálculos '!E397)</f>
        <v/>
      </c>
      <c r="F397" s="221" t="str">
        <f>+IF('Cálculos '!F397="","",'Cálculos '!F397)</f>
        <v/>
      </c>
      <c r="G397" s="194" t="str">
        <f>+IF('Cálculos '!C397="","",'Cálculos '!H397)</f>
        <v/>
      </c>
      <c r="H397" s="367" t="str">
        <f>IF('Precio unitario '!C391="","",ROUNDUP('Precio unitario '!J391,0))</f>
        <v/>
      </c>
      <c r="I397" s="367" t="str">
        <f t="shared" si="27"/>
        <v/>
      </c>
      <c r="J397" s="370" t="str">
        <f t="shared" si="28"/>
        <v/>
      </c>
      <c r="K397" s="371" t="str">
        <f t="shared" si="29"/>
        <v/>
      </c>
      <c r="L397" s="246"/>
      <c r="M397" s="223"/>
    </row>
    <row r="398" spans="2:13" hidden="1" x14ac:dyDescent="0.3">
      <c r="B398" s="198">
        <f t="shared" si="30"/>
        <v>390</v>
      </c>
      <c r="C398" s="194" t="str">
        <f>+IF('Cálculos '!C398="","",'Cálculos '!C398)</f>
        <v/>
      </c>
      <c r="D398" s="199" t="str">
        <f>+IF('Cálculos '!D398="","",'Cálculos '!D398)</f>
        <v/>
      </c>
      <c r="E398" s="206" t="str">
        <f>+IF('Cálculos '!E398="","",'Cálculos '!E398)</f>
        <v/>
      </c>
      <c r="F398" s="221" t="str">
        <f>+IF('Cálculos '!F398="","",'Cálculos '!F398)</f>
        <v/>
      </c>
      <c r="G398" s="194" t="str">
        <f>+IF('Cálculos '!C398="","",'Cálculos '!H398)</f>
        <v/>
      </c>
      <c r="H398" s="367" t="str">
        <f>IF('Precio unitario '!C392="","",ROUNDUP('Precio unitario '!J392,0))</f>
        <v/>
      </c>
      <c r="I398" s="367" t="str">
        <f t="shared" si="27"/>
        <v/>
      </c>
      <c r="J398" s="370" t="str">
        <f t="shared" si="28"/>
        <v/>
      </c>
      <c r="K398" s="371" t="str">
        <f t="shared" si="29"/>
        <v/>
      </c>
      <c r="L398" s="246"/>
      <c r="M398" s="223"/>
    </row>
    <row r="399" spans="2:13" hidden="1" x14ac:dyDescent="0.3">
      <c r="B399" s="198">
        <f t="shared" si="30"/>
        <v>391</v>
      </c>
      <c r="C399" s="194" t="str">
        <f>+IF('Cálculos '!C399="","",'Cálculos '!C399)</f>
        <v/>
      </c>
      <c r="D399" s="199" t="str">
        <f>+IF('Cálculos '!D399="","",'Cálculos '!D399)</f>
        <v/>
      </c>
      <c r="E399" s="206" t="str">
        <f>+IF('Cálculos '!E399="","",'Cálculos '!E399)</f>
        <v/>
      </c>
      <c r="F399" s="221" t="str">
        <f>+IF('Cálculos '!F399="","",'Cálculos '!F399)</f>
        <v/>
      </c>
      <c r="G399" s="194" t="str">
        <f>+IF('Cálculos '!C399="","",'Cálculos '!H399)</f>
        <v/>
      </c>
      <c r="H399" s="367" t="str">
        <f>IF('Precio unitario '!C393="","",ROUNDUP('Precio unitario '!J393,0))</f>
        <v/>
      </c>
      <c r="I399" s="367" t="str">
        <f t="shared" si="27"/>
        <v/>
      </c>
      <c r="J399" s="370" t="str">
        <f t="shared" si="28"/>
        <v/>
      </c>
      <c r="K399" s="371" t="str">
        <f t="shared" si="29"/>
        <v/>
      </c>
      <c r="L399" s="246"/>
      <c r="M399" s="223"/>
    </row>
    <row r="400" spans="2:13" hidden="1" x14ac:dyDescent="0.3">
      <c r="B400" s="198">
        <f t="shared" si="30"/>
        <v>392</v>
      </c>
      <c r="C400" s="194" t="str">
        <f>+IF('Cálculos '!C400="","",'Cálculos '!C400)</f>
        <v/>
      </c>
      <c r="D400" s="199" t="str">
        <f>+IF('Cálculos '!D400="","",'Cálculos '!D400)</f>
        <v/>
      </c>
      <c r="E400" s="206" t="str">
        <f>+IF('Cálculos '!E400="","",'Cálculos '!E400)</f>
        <v/>
      </c>
      <c r="F400" s="221" t="str">
        <f>+IF('Cálculos '!F400="","",'Cálculos '!F400)</f>
        <v/>
      </c>
      <c r="G400" s="194" t="str">
        <f>+IF('Cálculos '!C400="","",'Cálculos '!H400)</f>
        <v/>
      </c>
      <c r="H400" s="367" t="str">
        <f>IF('Precio unitario '!C394="","",ROUNDUP('Precio unitario '!J394,0))</f>
        <v/>
      </c>
      <c r="I400" s="367" t="str">
        <f t="shared" si="27"/>
        <v/>
      </c>
      <c r="J400" s="370" t="str">
        <f t="shared" si="28"/>
        <v/>
      </c>
      <c r="K400" s="371" t="str">
        <f t="shared" si="29"/>
        <v/>
      </c>
      <c r="L400" s="246"/>
      <c r="M400" s="223"/>
    </row>
    <row r="401" spans="2:13" hidden="1" x14ac:dyDescent="0.3">
      <c r="B401" s="198">
        <f t="shared" si="30"/>
        <v>393</v>
      </c>
      <c r="C401" s="194" t="str">
        <f>+IF('Cálculos '!C401="","",'Cálculos '!C401)</f>
        <v/>
      </c>
      <c r="D401" s="199" t="str">
        <f>+IF('Cálculos '!D401="","",'Cálculos '!D401)</f>
        <v/>
      </c>
      <c r="E401" s="206" t="str">
        <f>+IF('Cálculos '!E401="","",'Cálculos '!E401)</f>
        <v/>
      </c>
      <c r="F401" s="221" t="str">
        <f>+IF('Cálculos '!F401="","",'Cálculos '!F401)</f>
        <v/>
      </c>
      <c r="G401" s="194" t="str">
        <f>+IF('Cálculos '!C401="","",'Cálculos '!H401)</f>
        <v/>
      </c>
      <c r="H401" s="367" t="str">
        <f>IF('Precio unitario '!C395="","",ROUNDUP('Precio unitario '!J395,0))</f>
        <v/>
      </c>
      <c r="I401" s="367" t="str">
        <f t="shared" si="27"/>
        <v/>
      </c>
      <c r="J401" s="370" t="str">
        <f t="shared" si="28"/>
        <v/>
      </c>
      <c r="K401" s="371" t="str">
        <f t="shared" si="29"/>
        <v/>
      </c>
      <c r="L401" s="246"/>
      <c r="M401" s="223"/>
    </row>
    <row r="402" spans="2:13" hidden="1" x14ac:dyDescent="0.3">
      <c r="B402" s="198">
        <f t="shared" si="30"/>
        <v>394</v>
      </c>
      <c r="C402" s="194" t="str">
        <f>+IF('Cálculos '!C402="","",'Cálculos '!C402)</f>
        <v/>
      </c>
      <c r="D402" s="199" t="str">
        <f>+IF('Cálculos '!D402="","",'Cálculos '!D402)</f>
        <v/>
      </c>
      <c r="E402" s="206" t="str">
        <f>+IF('Cálculos '!E402="","",'Cálculos '!E402)</f>
        <v/>
      </c>
      <c r="F402" s="221" t="str">
        <f>+IF('Cálculos '!F402="","",'Cálculos '!F402)</f>
        <v/>
      </c>
      <c r="G402" s="194" t="str">
        <f>+IF('Cálculos '!C402="","",'Cálculos '!H402)</f>
        <v/>
      </c>
      <c r="H402" s="367" t="str">
        <f>IF('Precio unitario '!C396="","",ROUNDUP('Precio unitario '!J396,0))</f>
        <v/>
      </c>
      <c r="I402" s="367" t="str">
        <f t="shared" si="27"/>
        <v/>
      </c>
      <c r="J402" s="370" t="str">
        <f t="shared" si="28"/>
        <v/>
      </c>
      <c r="K402" s="371" t="str">
        <f t="shared" si="29"/>
        <v/>
      </c>
      <c r="L402" s="246"/>
      <c r="M402" s="223"/>
    </row>
    <row r="403" spans="2:13" hidden="1" x14ac:dyDescent="0.3">
      <c r="B403" s="198">
        <f t="shared" si="30"/>
        <v>395</v>
      </c>
      <c r="C403" s="194" t="str">
        <f>+IF('Cálculos '!C403="","",'Cálculos '!C403)</f>
        <v/>
      </c>
      <c r="D403" s="199" t="str">
        <f>+IF('Cálculos '!D403="","",'Cálculos '!D403)</f>
        <v/>
      </c>
      <c r="E403" s="206" t="str">
        <f>+IF('Cálculos '!E403="","",'Cálculos '!E403)</f>
        <v/>
      </c>
      <c r="F403" s="221" t="str">
        <f>+IF('Cálculos '!F403="","",'Cálculos '!F403)</f>
        <v/>
      </c>
      <c r="G403" s="194" t="str">
        <f>+IF('Cálculos '!C403="","",'Cálculos '!H403)</f>
        <v/>
      </c>
      <c r="H403" s="367" t="str">
        <f>IF('Precio unitario '!C397="","",ROUNDUP('Precio unitario '!J397,0))</f>
        <v/>
      </c>
      <c r="I403" s="367" t="str">
        <f t="shared" si="27"/>
        <v/>
      </c>
      <c r="J403" s="370" t="str">
        <f t="shared" si="28"/>
        <v/>
      </c>
      <c r="K403" s="371" t="str">
        <f t="shared" si="29"/>
        <v/>
      </c>
      <c r="L403" s="246"/>
      <c r="M403" s="223"/>
    </row>
    <row r="404" spans="2:13" hidden="1" x14ac:dyDescent="0.3">
      <c r="B404" s="198">
        <f t="shared" si="30"/>
        <v>396</v>
      </c>
      <c r="C404" s="194" t="str">
        <f>+IF('Cálculos '!C404="","",'Cálculos '!C404)</f>
        <v/>
      </c>
      <c r="D404" s="199" t="str">
        <f>+IF('Cálculos '!D404="","",'Cálculos '!D404)</f>
        <v/>
      </c>
      <c r="E404" s="206" t="str">
        <f>+IF('Cálculos '!E404="","",'Cálculos '!E404)</f>
        <v/>
      </c>
      <c r="F404" s="221" t="str">
        <f>+IF('Cálculos '!F404="","",'Cálculos '!F404)</f>
        <v/>
      </c>
      <c r="G404" s="194" t="str">
        <f>+IF('Cálculos '!C404="","",'Cálculos '!H404)</f>
        <v/>
      </c>
      <c r="H404" s="367" t="str">
        <f>IF('Precio unitario '!C398="","",ROUNDUP('Precio unitario '!J398,0))</f>
        <v/>
      </c>
      <c r="I404" s="367" t="str">
        <f t="shared" si="27"/>
        <v/>
      </c>
      <c r="J404" s="370" t="str">
        <f t="shared" si="28"/>
        <v/>
      </c>
      <c r="K404" s="371" t="str">
        <f t="shared" si="29"/>
        <v/>
      </c>
      <c r="L404" s="246"/>
      <c r="M404" s="223"/>
    </row>
    <row r="405" spans="2:13" hidden="1" x14ac:dyDescent="0.3">
      <c r="B405" s="198">
        <f t="shared" si="30"/>
        <v>397</v>
      </c>
      <c r="C405" s="194" t="str">
        <f>+IF('Cálculos '!C405="","",'Cálculos '!C405)</f>
        <v/>
      </c>
      <c r="D405" s="199" t="str">
        <f>+IF('Cálculos '!D405="","",'Cálculos '!D405)</f>
        <v/>
      </c>
      <c r="E405" s="206" t="str">
        <f>+IF('Cálculos '!E405="","",'Cálculos '!E405)</f>
        <v/>
      </c>
      <c r="F405" s="221" t="str">
        <f>+IF('Cálculos '!F405="","",'Cálculos '!F405)</f>
        <v/>
      </c>
      <c r="G405" s="194" t="str">
        <f>+IF('Cálculos '!C405="","",'Cálculos '!H405)</f>
        <v/>
      </c>
      <c r="H405" s="367" t="str">
        <f>IF('Precio unitario '!C399="","",ROUNDUP('Precio unitario '!J399,0))</f>
        <v/>
      </c>
      <c r="I405" s="367" t="str">
        <f t="shared" si="27"/>
        <v/>
      </c>
      <c r="J405" s="370" t="str">
        <f t="shared" si="28"/>
        <v/>
      </c>
      <c r="K405" s="371" t="str">
        <f t="shared" si="29"/>
        <v/>
      </c>
      <c r="L405" s="246"/>
      <c r="M405" s="223"/>
    </row>
    <row r="406" spans="2:13" hidden="1" x14ac:dyDescent="0.3">
      <c r="B406" s="198">
        <f t="shared" si="30"/>
        <v>398</v>
      </c>
      <c r="C406" s="194" t="str">
        <f>+IF('Cálculos '!C406="","",'Cálculos '!C406)</f>
        <v/>
      </c>
      <c r="D406" s="199" t="str">
        <f>+IF('Cálculos '!D406="","",'Cálculos '!D406)</f>
        <v/>
      </c>
      <c r="E406" s="206" t="str">
        <f>+IF('Cálculos '!E406="","",'Cálculos '!E406)</f>
        <v/>
      </c>
      <c r="F406" s="221" t="str">
        <f>+IF('Cálculos '!F406="","",'Cálculos '!F406)</f>
        <v/>
      </c>
      <c r="G406" s="194" t="str">
        <f>+IF('Cálculos '!C406="","",'Cálculos '!H406)</f>
        <v/>
      </c>
      <c r="H406" s="367" t="str">
        <f>IF('Precio unitario '!C400="","",ROUNDUP('Precio unitario '!J400,0))</f>
        <v/>
      </c>
      <c r="I406" s="367" t="str">
        <f t="shared" si="27"/>
        <v/>
      </c>
      <c r="J406" s="370" t="str">
        <f t="shared" si="28"/>
        <v/>
      </c>
      <c r="K406" s="371" t="str">
        <f t="shared" si="29"/>
        <v/>
      </c>
      <c r="L406" s="246"/>
      <c r="M406" s="223"/>
    </row>
    <row r="407" spans="2:13" hidden="1" x14ac:dyDescent="0.3">
      <c r="B407" s="198">
        <f t="shared" si="30"/>
        <v>399</v>
      </c>
      <c r="C407" s="194" t="str">
        <f>+IF('Cálculos '!C407="","",'Cálculos '!C407)</f>
        <v/>
      </c>
      <c r="D407" s="199" t="str">
        <f>+IF('Cálculos '!D407="","",'Cálculos '!D407)</f>
        <v/>
      </c>
      <c r="E407" s="206" t="str">
        <f>+IF('Cálculos '!E407="","",'Cálculos '!E407)</f>
        <v/>
      </c>
      <c r="F407" s="221" t="str">
        <f>+IF('Cálculos '!F407="","",'Cálculos '!F407)</f>
        <v/>
      </c>
      <c r="G407" s="194" t="str">
        <f>+IF('Cálculos '!C407="","",'Cálculos '!H407)</f>
        <v/>
      </c>
      <c r="H407" s="367" t="str">
        <f>IF('Precio unitario '!C401="","",ROUNDUP('Precio unitario '!J401,0))</f>
        <v/>
      </c>
      <c r="I407" s="367" t="str">
        <f t="shared" si="27"/>
        <v/>
      </c>
      <c r="J407" s="370" t="str">
        <f t="shared" si="28"/>
        <v/>
      </c>
      <c r="K407" s="371" t="str">
        <f t="shared" si="29"/>
        <v/>
      </c>
      <c r="L407" s="246"/>
      <c r="M407" s="223"/>
    </row>
    <row r="408" spans="2:13" hidden="1" x14ac:dyDescent="0.3">
      <c r="B408" s="198">
        <f t="shared" si="30"/>
        <v>400</v>
      </c>
      <c r="C408" s="194" t="str">
        <f>+IF('Cálculos '!C408="","",'Cálculos '!C408)</f>
        <v/>
      </c>
      <c r="D408" s="199" t="str">
        <f>+IF('Cálculos '!D408="","",'Cálculos '!D408)</f>
        <v/>
      </c>
      <c r="E408" s="206" t="str">
        <f>+IF('Cálculos '!E408="","",'Cálculos '!E408)</f>
        <v/>
      </c>
      <c r="F408" s="221" t="str">
        <f>+IF('Cálculos '!F408="","",'Cálculos '!F408)</f>
        <v/>
      </c>
      <c r="G408" s="194" t="str">
        <f>+IF('Cálculos '!C408="","",'Cálculos '!H408)</f>
        <v/>
      </c>
      <c r="H408" s="367" t="str">
        <f>IF('Precio unitario '!C402="","",ROUNDUP('Precio unitario '!J402,0))</f>
        <v/>
      </c>
      <c r="I408" s="367" t="str">
        <f t="shared" si="27"/>
        <v/>
      </c>
      <c r="J408" s="370" t="str">
        <f t="shared" si="28"/>
        <v/>
      </c>
      <c r="K408" s="371" t="str">
        <f t="shared" si="29"/>
        <v/>
      </c>
      <c r="L408" s="246"/>
      <c r="M408" s="223"/>
    </row>
    <row r="409" spans="2:13" hidden="1" x14ac:dyDescent="0.3">
      <c r="B409" s="198">
        <f t="shared" si="30"/>
        <v>401</v>
      </c>
      <c r="C409" s="194" t="str">
        <f>+IF('Cálculos '!C409="","",'Cálculos '!C409)</f>
        <v/>
      </c>
      <c r="D409" s="199" t="str">
        <f>+IF('Cálculos '!D409="","",'Cálculos '!D409)</f>
        <v/>
      </c>
      <c r="E409" s="206" t="str">
        <f>+IF('Cálculos '!E409="","",'Cálculos '!E409)</f>
        <v/>
      </c>
      <c r="F409" s="221" t="str">
        <f>+IF('Cálculos '!F409="","",'Cálculos '!F409)</f>
        <v/>
      </c>
      <c r="G409" s="194" t="str">
        <f>+IF('Cálculos '!C409="","",'Cálculos '!H409)</f>
        <v/>
      </c>
      <c r="H409" s="367" t="str">
        <f>IF('Precio unitario '!C403="","",ROUNDUP('Precio unitario '!J403,0))</f>
        <v/>
      </c>
      <c r="I409" s="367" t="str">
        <f t="shared" si="27"/>
        <v/>
      </c>
      <c r="J409" s="370" t="str">
        <f t="shared" si="28"/>
        <v/>
      </c>
      <c r="K409" s="371" t="str">
        <f t="shared" si="29"/>
        <v/>
      </c>
      <c r="L409" s="246"/>
      <c r="M409" s="223"/>
    </row>
    <row r="410" spans="2:13" hidden="1" x14ac:dyDescent="0.3">
      <c r="B410" s="198">
        <f t="shared" si="30"/>
        <v>402</v>
      </c>
      <c r="C410" s="194" t="str">
        <f>+IF('Cálculos '!C410="","",'Cálculos '!C410)</f>
        <v/>
      </c>
      <c r="D410" s="199" t="str">
        <f>+IF('Cálculos '!D410="","",'Cálculos '!D410)</f>
        <v/>
      </c>
      <c r="E410" s="206" t="str">
        <f>+IF('Cálculos '!E410="","",'Cálculos '!E410)</f>
        <v/>
      </c>
      <c r="F410" s="221" t="str">
        <f>+IF('Cálculos '!F410="","",'Cálculos '!F410)</f>
        <v/>
      </c>
      <c r="G410" s="194" t="str">
        <f>+IF('Cálculos '!C410="","",'Cálculos '!H410)</f>
        <v/>
      </c>
      <c r="H410" s="367" t="str">
        <f>IF('Precio unitario '!C404="","",ROUNDUP('Precio unitario '!J404,0))</f>
        <v/>
      </c>
      <c r="I410" s="367" t="str">
        <f t="shared" si="27"/>
        <v/>
      </c>
      <c r="J410" s="370" t="str">
        <f t="shared" si="28"/>
        <v/>
      </c>
      <c r="K410" s="371" t="str">
        <f t="shared" si="29"/>
        <v/>
      </c>
      <c r="L410" s="246"/>
      <c r="M410" s="223"/>
    </row>
    <row r="411" spans="2:13" hidden="1" x14ac:dyDescent="0.3">
      <c r="B411" s="198">
        <f t="shared" si="30"/>
        <v>403</v>
      </c>
      <c r="C411" s="194" t="str">
        <f>+IF('Cálculos '!C411="","",'Cálculos '!C411)</f>
        <v/>
      </c>
      <c r="D411" s="199" t="str">
        <f>+IF('Cálculos '!D411="","",'Cálculos '!D411)</f>
        <v/>
      </c>
      <c r="E411" s="206" t="str">
        <f>+IF('Cálculos '!E411="","",'Cálculos '!E411)</f>
        <v/>
      </c>
      <c r="F411" s="221" t="str">
        <f>+IF('Cálculos '!F411="","",'Cálculos '!F411)</f>
        <v/>
      </c>
      <c r="G411" s="194" t="str">
        <f>+IF('Cálculos '!C411="","",'Cálculos '!H411)</f>
        <v/>
      </c>
      <c r="H411" s="367" t="str">
        <f>IF('Precio unitario '!C405="","",ROUNDUP('Precio unitario '!J405,0))</f>
        <v/>
      </c>
      <c r="I411" s="367" t="str">
        <f t="shared" si="27"/>
        <v/>
      </c>
      <c r="J411" s="370" t="str">
        <f t="shared" si="28"/>
        <v/>
      </c>
      <c r="K411" s="371" t="str">
        <f t="shared" si="29"/>
        <v/>
      </c>
      <c r="L411" s="246"/>
      <c r="M411" s="223"/>
    </row>
    <row r="412" spans="2:13" hidden="1" x14ac:dyDescent="0.3">
      <c r="B412" s="198">
        <f t="shared" si="30"/>
        <v>404</v>
      </c>
      <c r="C412" s="194" t="str">
        <f>+IF('Cálculos '!C412="","",'Cálculos '!C412)</f>
        <v/>
      </c>
      <c r="D412" s="199" t="str">
        <f>+IF('Cálculos '!D412="","",'Cálculos '!D412)</f>
        <v/>
      </c>
      <c r="E412" s="206" t="str">
        <f>+IF('Cálculos '!E412="","",'Cálculos '!E412)</f>
        <v/>
      </c>
      <c r="F412" s="221" t="str">
        <f>+IF('Cálculos '!F412="","",'Cálculos '!F412)</f>
        <v/>
      </c>
      <c r="G412" s="194" t="str">
        <f>+IF('Cálculos '!C412="","",'Cálculos '!H412)</f>
        <v/>
      </c>
      <c r="H412" s="367" t="str">
        <f>IF('Precio unitario '!C406="","",ROUNDUP('Precio unitario '!J406,0))</f>
        <v/>
      </c>
      <c r="I412" s="367" t="str">
        <f t="shared" si="27"/>
        <v/>
      </c>
      <c r="J412" s="370" t="str">
        <f t="shared" si="28"/>
        <v/>
      </c>
      <c r="K412" s="371" t="str">
        <f t="shared" si="29"/>
        <v/>
      </c>
      <c r="L412" s="246"/>
      <c r="M412" s="223"/>
    </row>
    <row r="413" spans="2:13" hidden="1" x14ac:dyDescent="0.3">
      <c r="B413" s="198">
        <f t="shared" si="30"/>
        <v>405</v>
      </c>
      <c r="C413" s="194" t="str">
        <f>+IF('Cálculos '!C413="","",'Cálculos '!C413)</f>
        <v/>
      </c>
      <c r="D413" s="199" t="str">
        <f>+IF('Cálculos '!D413="","",'Cálculos '!D413)</f>
        <v/>
      </c>
      <c r="E413" s="206" t="str">
        <f>+IF('Cálculos '!E413="","",'Cálculos '!E413)</f>
        <v/>
      </c>
      <c r="F413" s="221" t="str">
        <f>+IF('Cálculos '!F413="","",'Cálculos '!F413)</f>
        <v/>
      </c>
      <c r="G413" s="194" t="str">
        <f>+IF('Cálculos '!C413="","",'Cálculos '!H413)</f>
        <v/>
      </c>
      <c r="H413" s="367" t="str">
        <f>IF('Precio unitario '!C407="","",ROUNDUP('Precio unitario '!J407,0))</f>
        <v/>
      </c>
      <c r="I413" s="367" t="str">
        <f t="shared" si="27"/>
        <v/>
      </c>
      <c r="J413" s="370" t="str">
        <f t="shared" si="28"/>
        <v/>
      </c>
      <c r="K413" s="371" t="str">
        <f t="shared" si="29"/>
        <v/>
      </c>
      <c r="L413" s="246"/>
      <c r="M413" s="223"/>
    </row>
    <row r="414" spans="2:13" hidden="1" x14ac:dyDescent="0.3">
      <c r="B414" s="198">
        <f t="shared" si="30"/>
        <v>406</v>
      </c>
      <c r="C414" s="194" t="str">
        <f>+IF('Cálculos '!C414="","",'Cálculos '!C414)</f>
        <v/>
      </c>
      <c r="D414" s="199" t="str">
        <f>+IF('Cálculos '!D414="","",'Cálculos '!D414)</f>
        <v/>
      </c>
      <c r="E414" s="206" t="str">
        <f>+IF('Cálculos '!E414="","",'Cálculos '!E414)</f>
        <v/>
      </c>
      <c r="F414" s="221" t="str">
        <f>+IF('Cálculos '!F414="","",'Cálculos '!F414)</f>
        <v/>
      </c>
      <c r="G414" s="194" t="str">
        <f>+IF('Cálculos '!C414="","",'Cálculos '!H414)</f>
        <v/>
      </c>
      <c r="H414" s="367" t="str">
        <f>IF('Precio unitario '!C408="","",ROUNDUP('Precio unitario '!J408,0))</f>
        <v/>
      </c>
      <c r="I414" s="367" t="str">
        <f t="shared" si="27"/>
        <v/>
      </c>
      <c r="J414" s="370" t="str">
        <f t="shared" si="28"/>
        <v/>
      </c>
      <c r="K414" s="371" t="str">
        <f t="shared" si="29"/>
        <v/>
      </c>
      <c r="L414" s="246"/>
      <c r="M414" s="223"/>
    </row>
    <row r="415" spans="2:13" hidden="1" x14ac:dyDescent="0.3">
      <c r="B415" s="198">
        <f t="shared" si="30"/>
        <v>407</v>
      </c>
      <c r="C415" s="194" t="str">
        <f>+IF('Cálculos '!C415="","",'Cálculos '!C415)</f>
        <v/>
      </c>
      <c r="D415" s="199" t="str">
        <f>+IF('Cálculos '!D415="","",'Cálculos '!D415)</f>
        <v/>
      </c>
      <c r="E415" s="206" t="str">
        <f>+IF('Cálculos '!E415="","",'Cálculos '!E415)</f>
        <v/>
      </c>
      <c r="F415" s="221" t="str">
        <f>+IF('Cálculos '!F415="","",'Cálculos '!F415)</f>
        <v/>
      </c>
      <c r="G415" s="194" t="str">
        <f>+IF('Cálculos '!C415="","",'Cálculos '!H415)</f>
        <v/>
      </c>
      <c r="H415" s="367" t="str">
        <f>IF('Precio unitario '!C409="","",ROUNDUP('Precio unitario '!J409,0))</f>
        <v/>
      </c>
      <c r="I415" s="367" t="str">
        <f t="shared" si="27"/>
        <v/>
      </c>
      <c r="J415" s="370" t="str">
        <f t="shared" si="28"/>
        <v/>
      </c>
      <c r="K415" s="371" t="str">
        <f t="shared" si="29"/>
        <v/>
      </c>
      <c r="L415" s="246"/>
      <c r="M415" s="223"/>
    </row>
    <row r="416" spans="2:13" hidden="1" x14ac:dyDescent="0.3">
      <c r="B416" s="198">
        <f t="shared" si="30"/>
        <v>408</v>
      </c>
      <c r="C416" s="194" t="str">
        <f>+IF('Cálculos '!C416="","",'Cálculos '!C416)</f>
        <v/>
      </c>
      <c r="D416" s="199" t="str">
        <f>+IF('Cálculos '!D416="","",'Cálculos '!D416)</f>
        <v/>
      </c>
      <c r="E416" s="206" t="str">
        <f>+IF('Cálculos '!E416="","",'Cálculos '!E416)</f>
        <v/>
      </c>
      <c r="F416" s="221" t="str">
        <f>+IF('Cálculos '!F416="","",'Cálculos '!F416)</f>
        <v/>
      </c>
      <c r="G416" s="194" t="str">
        <f>+IF('Cálculos '!C416="","",'Cálculos '!H416)</f>
        <v/>
      </c>
      <c r="H416" s="367" t="str">
        <f>IF('Precio unitario '!C410="","",ROUNDUP('Precio unitario '!J410,0))</f>
        <v/>
      </c>
      <c r="I416" s="367" t="str">
        <f t="shared" si="27"/>
        <v/>
      </c>
      <c r="J416" s="370" t="str">
        <f t="shared" si="28"/>
        <v/>
      </c>
      <c r="K416" s="371" t="str">
        <f t="shared" si="29"/>
        <v/>
      </c>
      <c r="L416" s="246"/>
      <c r="M416" s="223"/>
    </row>
    <row r="417" spans="2:13" hidden="1" x14ac:dyDescent="0.3">
      <c r="B417" s="198">
        <f t="shared" si="30"/>
        <v>409</v>
      </c>
      <c r="C417" s="194" t="str">
        <f>+IF('Cálculos '!C417="","",'Cálculos '!C417)</f>
        <v/>
      </c>
      <c r="D417" s="199" t="str">
        <f>+IF('Cálculos '!D417="","",'Cálculos '!D417)</f>
        <v/>
      </c>
      <c r="E417" s="206" t="str">
        <f>+IF('Cálculos '!E417="","",'Cálculos '!E417)</f>
        <v/>
      </c>
      <c r="F417" s="221" t="str">
        <f>+IF('Cálculos '!F417="","",'Cálculos '!F417)</f>
        <v/>
      </c>
      <c r="G417" s="194" t="str">
        <f>+IF('Cálculos '!C417="","",'Cálculos '!H417)</f>
        <v/>
      </c>
      <c r="H417" s="367" t="str">
        <f>IF('Precio unitario '!C411="","",ROUNDUP('Precio unitario '!J411,0))</f>
        <v/>
      </c>
      <c r="I417" s="367" t="str">
        <f t="shared" si="27"/>
        <v/>
      </c>
      <c r="J417" s="370" t="str">
        <f t="shared" si="28"/>
        <v/>
      </c>
      <c r="K417" s="371" t="str">
        <f t="shared" si="29"/>
        <v/>
      </c>
      <c r="L417" s="246"/>
      <c r="M417" s="223"/>
    </row>
    <row r="418" spans="2:13" hidden="1" x14ac:dyDescent="0.3">
      <c r="B418" s="198">
        <f t="shared" si="30"/>
        <v>410</v>
      </c>
      <c r="C418" s="194" t="str">
        <f>+IF('Cálculos '!C418="","",'Cálculos '!C418)</f>
        <v/>
      </c>
      <c r="D418" s="199" t="str">
        <f>+IF('Cálculos '!D418="","",'Cálculos '!D418)</f>
        <v/>
      </c>
      <c r="E418" s="206" t="str">
        <f>+IF('Cálculos '!E418="","",'Cálculos '!E418)</f>
        <v/>
      </c>
      <c r="F418" s="221" t="str">
        <f>+IF('Cálculos '!F418="","",'Cálculos '!F418)</f>
        <v/>
      </c>
      <c r="G418" s="194" t="str">
        <f>+IF('Cálculos '!C418="","",'Cálculos '!H418)</f>
        <v/>
      </c>
      <c r="H418" s="367" t="str">
        <f>IF('Precio unitario '!C412="","",ROUNDUP('Precio unitario '!J412,0))</f>
        <v/>
      </c>
      <c r="I418" s="367" t="str">
        <f t="shared" si="27"/>
        <v/>
      </c>
      <c r="J418" s="370" t="str">
        <f t="shared" si="28"/>
        <v/>
      </c>
      <c r="K418" s="371" t="str">
        <f t="shared" si="29"/>
        <v/>
      </c>
      <c r="L418" s="246"/>
      <c r="M418" s="223"/>
    </row>
    <row r="419" spans="2:13" hidden="1" x14ac:dyDescent="0.3">
      <c r="B419" s="198">
        <f t="shared" si="30"/>
        <v>411</v>
      </c>
      <c r="C419" s="194" t="str">
        <f>+IF('Cálculos '!C419="","",'Cálculos '!C419)</f>
        <v/>
      </c>
      <c r="D419" s="199" t="str">
        <f>+IF('Cálculos '!D419="","",'Cálculos '!D419)</f>
        <v/>
      </c>
      <c r="E419" s="206" t="str">
        <f>+IF('Cálculos '!E419="","",'Cálculos '!E419)</f>
        <v/>
      </c>
      <c r="F419" s="221" t="str">
        <f>+IF('Cálculos '!F419="","",'Cálculos '!F419)</f>
        <v/>
      </c>
      <c r="G419" s="194" t="str">
        <f>+IF('Cálculos '!C419="","",'Cálculos '!H419)</f>
        <v/>
      </c>
      <c r="H419" s="367" t="str">
        <f>IF('Precio unitario '!C413="","",ROUNDUP('Precio unitario '!J413,0))</f>
        <v/>
      </c>
      <c r="I419" s="367" t="str">
        <f t="shared" si="27"/>
        <v/>
      </c>
      <c r="J419" s="370" t="str">
        <f t="shared" si="28"/>
        <v/>
      </c>
      <c r="K419" s="371" t="str">
        <f t="shared" si="29"/>
        <v/>
      </c>
      <c r="L419" s="246"/>
      <c r="M419" s="223"/>
    </row>
    <row r="420" spans="2:13" hidden="1" x14ac:dyDescent="0.3">
      <c r="B420" s="198">
        <f t="shared" si="30"/>
        <v>412</v>
      </c>
      <c r="C420" s="194" t="str">
        <f>+IF('Cálculos '!C420="","",'Cálculos '!C420)</f>
        <v/>
      </c>
      <c r="D420" s="199" t="str">
        <f>+IF('Cálculos '!D420="","",'Cálculos '!D420)</f>
        <v/>
      </c>
      <c r="E420" s="206" t="str">
        <f>+IF('Cálculos '!E420="","",'Cálculos '!E420)</f>
        <v/>
      </c>
      <c r="F420" s="221" t="str">
        <f>+IF('Cálculos '!F420="","",'Cálculos '!F420)</f>
        <v/>
      </c>
      <c r="G420" s="194" t="str">
        <f>+IF('Cálculos '!C420="","",'Cálculos '!H420)</f>
        <v/>
      </c>
      <c r="H420" s="367" t="str">
        <f>IF('Precio unitario '!C414="","",ROUNDUP('Precio unitario '!J414,0))</f>
        <v/>
      </c>
      <c r="I420" s="367" t="str">
        <f t="shared" si="27"/>
        <v/>
      </c>
      <c r="J420" s="370" t="str">
        <f t="shared" si="28"/>
        <v/>
      </c>
      <c r="K420" s="371" t="str">
        <f t="shared" si="29"/>
        <v/>
      </c>
      <c r="L420" s="246"/>
      <c r="M420" s="223"/>
    </row>
    <row r="421" spans="2:13" hidden="1" x14ac:dyDescent="0.3">
      <c r="B421" s="198">
        <f t="shared" si="30"/>
        <v>413</v>
      </c>
      <c r="C421" s="194" t="str">
        <f>+IF('Cálculos '!C421="","",'Cálculos '!C421)</f>
        <v/>
      </c>
      <c r="D421" s="199" t="str">
        <f>+IF('Cálculos '!D421="","",'Cálculos '!D421)</f>
        <v/>
      </c>
      <c r="E421" s="206" t="str">
        <f>+IF('Cálculos '!E421="","",'Cálculos '!E421)</f>
        <v/>
      </c>
      <c r="F421" s="221" t="str">
        <f>+IF('Cálculos '!F421="","",'Cálculos '!F421)</f>
        <v/>
      </c>
      <c r="G421" s="194" t="str">
        <f>+IF('Cálculos '!C421="","",'Cálculos '!H421)</f>
        <v/>
      </c>
      <c r="H421" s="367" t="str">
        <f>IF('Precio unitario '!C415="","",ROUNDUP('Precio unitario '!J415,0))</f>
        <v/>
      </c>
      <c r="I421" s="367" t="str">
        <f t="shared" si="27"/>
        <v/>
      </c>
      <c r="J421" s="370" t="str">
        <f t="shared" si="28"/>
        <v/>
      </c>
      <c r="K421" s="371" t="str">
        <f t="shared" si="29"/>
        <v/>
      </c>
      <c r="L421" s="246"/>
      <c r="M421" s="223"/>
    </row>
    <row r="422" spans="2:13" hidden="1" x14ac:dyDescent="0.3">
      <c r="B422" s="198">
        <f t="shared" si="30"/>
        <v>414</v>
      </c>
      <c r="C422" s="194" t="str">
        <f>+IF('Cálculos '!C422="","",'Cálculos '!C422)</f>
        <v/>
      </c>
      <c r="D422" s="199" t="str">
        <f>+IF('Cálculos '!D422="","",'Cálculos '!D422)</f>
        <v/>
      </c>
      <c r="E422" s="206" t="str">
        <f>+IF('Cálculos '!E422="","",'Cálculos '!E422)</f>
        <v/>
      </c>
      <c r="F422" s="221" t="str">
        <f>+IF('Cálculos '!F422="","",'Cálculos '!F422)</f>
        <v/>
      </c>
      <c r="G422" s="194" t="str">
        <f>+IF('Cálculos '!C422="","",'Cálculos '!H422)</f>
        <v/>
      </c>
      <c r="H422" s="367" t="str">
        <f>IF('Precio unitario '!C416="","",ROUNDUP('Precio unitario '!J416,0))</f>
        <v/>
      </c>
      <c r="I422" s="367" t="str">
        <f t="shared" si="27"/>
        <v/>
      </c>
      <c r="J422" s="370" t="str">
        <f t="shared" si="28"/>
        <v/>
      </c>
      <c r="K422" s="371" t="str">
        <f t="shared" si="29"/>
        <v/>
      </c>
      <c r="L422" s="246"/>
      <c r="M422" s="223"/>
    </row>
    <row r="423" spans="2:13" hidden="1" x14ac:dyDescent="0.3">
      <c r="B423" s="198">
        <f t="shared" si="30"/>
        <v>415</v>
      </c>
      <c r="C423" s="194" t="str">
        <f>+IF('Cálculos '!C423="","",'Cálculos '!C423)</f>
        <v/>
      </c>
      <c r="D423" s="199" t="str">
        <f>+IF('Cálculos '!D423="","",'Cálculos '!D423)</f>
        <v/>
      </c>
      <c r="E423" s="206" t="str">
        <f>+IF('Cálculos '!E423="","",'Cálculos '!E423)</f>
        <v/>
      </c>
      <c r="F423" s="221" t="str">
        <f>+IF('Cálculos '!F423="","",'Cálculos '!F423)</f>
        <v/>
      </c>
      <c r="G423" s="194" t="str">
        <f>+IF('Cálculos '!C423="","",'Cálculos '!H423)</f>
        <v/>
      </c>
      <c r="H423" s="367" t="str">
        <f>IF('Precio unitario '!C417="","",ROUNDUP('Precio unitario '!J417,0))</f>
        <v/>
      </c>
      <c r="I423" s="367" t="str">
        <f t="shared" si="27"/>
        <v/>
      </c>
      <c r="J423" s="370" t="str">
        <f t="shared" si="28"/>
        <v/>
      </c>
      <c r="K423" s="371" t="str">
        <f t="shared" si="29"/>
        <v/>
      </c>
      <c r="L423" s="246"/>
      <c r="M423" s="223"/>
    </row>
    <row r="424" spans="2:13" hidden="1" x14ac:dyDescent="0.3">
      <c r="B424" s="198">
        <f t="shared" si="30"/>
        <v>416</v>
      </c>
      <c r="C424" s="194" t="str">
        <f>+IF('Cálculos '!C424="","",'Cálculos '!C424)</f>
        <v/>
      </c>
      <c r="D424" s="199" t="str">
        <f>+IF('Cálculos '!D424="","",'Cálculos '!D424)</f>
        <v/>
      </c>
      <c r="E424" s="206" t="str">
        <f>+IF('Cálculos '!E424="","",'Cálculos '!E424)</f>
        <v/>
      </c>
      <c r="F424" s="221" t="str">
        <f>+IF('Cálculos '!F424="","",'Cálculos '!F424)</f>
        <v/>
      </c>
      <c r="G424" s="194" t="str">
        <f>+IF('Cálculos '!C424="","",'Cálculos '!H424)</f>
        <v/>
      </c>
      <c r="H424" s="367" t="str">
        <f>IF('Precio unitario '!C418="","",ROUNDUP('Precio unitario '!J418,0))</f>
        <v/>
      </c>
      <c r="I424" s="367" t="str">
        <f t="shared" si="27"/>
        <v/>
      </c>
      <c r="J424" s="370" t="str">
        <f t="shared" si="28"/>
        <v/>
      </c>
      <c r="K424" s="371" t="str">
        <f t="shared" si="29"/>
        <v/>
      </c>
      <c r="L424" s="246"/>
      <c r="M424" s="223"/>
    </row>
    <row r="425" spans="2:13" hidden="1" x14ac:dyDescent="0.3">
      <c r="B425" s="198">
        <f t="shared" si="30"/>
        <v>417</v>
      </c>
      <c r="C425" s="194" t="str">
        <f>+IF('Cálculos '!C425="","",'Cálculos '!C425)</f>
        <v/>
      </c>
      <c r="D425" s="199" t="str">
        <f>+IF('Cálculos '!D425="","",'Cálculos '!D425)</f>
        <v/>
      </c>
      <c r="E425" s="206" t="str">
        <f>+IF('Cálculos '!E425="","",'Cálculos '!E425)</f>
        <v/>
      </c>
      <c r="F425" s="221" t="str">
        <f>+IF('Cálculos '!F425="","",'Cálculos '!F425)</f>
        <v/>
      </c>
      <c r="G425" s="194" t="str">
        <f>+IF('Cálculos '!C425="","",'Cálculos '!H425)</f>
        <v/>
      </c>
      <c r="H425" s="367" t="str">
        <f>IF('Precio unitario '!C419="","",ROUNDUP('Precio unitario '!J419,0))</f>
        <v/>
      </c>
      <c r="I425" s="367" t="str">
        <f t="shared" si="27"/>
        <v/>
      </c>
      <c r="J425" s="370" t="str">
        <f t="shared" si="28"/>
        <v/>
      </c>
      <c r="K425" s="371" t="str">
        <f t="shared" si="29"/>
        <v/>
      </c>
      <c r="L425" s="246"/>
      <c r="M425" s="223"/>
    </row>
    <row r="426" spans="2:13" hidden="1" x14ac:dyDescent="0.3">
      <c r="B426" s="198">
        <f t="shared" si="30"/>
        <v>418</v>
      </c>
      <c r="C426" s="194" t="str">
        <f>+IF('Cálculos '!C426="","",'Cálculos '!C426)</f>
        <v/>
      </c>
      <c r="D426" s="199" t="str">
        <f>+IF('Cálculos '!D426="","",'Cálculos '!D426)</f>
        <v/>
      </c>
      <c r="E426" s="206" t="str">
        <f>+IF('Cálculos '!E426="","",'Cálculos '!E426)</f>
        <v/>
      </c>
      <c r="F426" s="221" t="str">
        <f>+IF('Cálculos '!F426="","",'Cálculos '!F426)</f>
        <v/>
      </c>
      <c r="G426" s="194" t="str">
        <f>+IF('Cálculos '!C426="","",'Cálculos '!H426)</f>
        <v/>
      </c>
      <c r="H426" s="367" t="str">
        <f>IF('Precio unitario '!C420="","",ROUNDUP('Precio unitario '!J420,0))</f>
        <v/>
      </c>
      <c r="I426" s="367" t="str">
        <f t="shared" si="27"/>
        <v/>
      </c>
      <c r="J426" s="370" t="str">
        <f t="shared" si="28"/>
        <v/>
      </c>
      <c r="K426" s="371" t="str">
        <f t="shared" si="29"/>
        <v/>
      </c>
      <c r="L426" s="246"/>
      <c r="M426" s="223"/>
    </row>
    <row r="427" spans="2:13" hidden="1" x14ac:dyDescent="0.3">
      <c r="B427" s="198">
        <f t="shared" si="30"/>
        <v>419</v>
      </c>
      <c r="C427" s="194" t="str">
        <f>+IF('Cálculos '!C427="","",'Cálculos '!C427)</f>
        <v/>
      </c>
      <c r="D427" s="199" t="str">
        <f>+IF('Cálculos '!D427="","",'Cálculos '!D427)</f>
        <v/>
      </c>
      <c r="E427" s="206" t="str">
        <f>+IF('Cálculos '!E427="","",'Cálculos '!E427)</f>
        <v/>
      </c>
      <c r="F427" s="221" t="str">
        <f>+IF('Cálculos '!F427="","",'Cálculos '!F427)</f>
        <v/>
      </c>
      <c r="G427" s="194" t="str">
        <f>+IF('Cálculos '!C427="","",'Cálculos '!H427)</f>
        <v/>
      </c>
      <c r="H427" s="367" t="str">
        <f>IF('Precio unitario '!C421="","",ROUNDUP('Precio unitario '!J421,0))</f>
        <v/>
      </c>
      <c r="I427" s="367" t="str">
        <f t="shared" si="27"/>
        <v/>
      </c>
      <c r="J427" s="370" t="str">
        <f t="shared" si="28"/>
        <v/>
      </c>
      <c r="K427" s="371" t="str">
        <f t="shared" si="29"/>
        <v/>
      </c>
      <c r="L427" s="246"/>
      <c r="M427" s="223"/>
    </row>
    <row r="428" spans="2:13" hidden="1" x14ac:dyDescent="0.3">
      <c r="B428" s="198">
        <f t="shared" si="30"/>
        <v>420</v>
      </c>
      <c r="C428" s="194" t="str">
        <f>+IF('Cálculos '!C428="","",'Cálculos '!C428)</f>
        <v/>
      </c>
      <c r="D428" s="199" t="str">
        <f>+IF('Cálculos '!D428="","",'Cálculos '!D428)</f>
        <v/>
      </c>
      <c r="E428" s="206" t="str">
        <f>+IF('Cálculos '!E428="","",'Cálculos '!E428)</f>
        <v/>
      </c>
      <c r="F428" s="221" t="str">
        <f>+IF('Cálculos '!F428="","",'Cálculos '!F428)</f>
        <v/>
      </c>
      <c r="G428" s="194" t="str">
        <f>+IF('Cálculos '!C428="","",'Cálculos '!H428)</f>
        <v/>
      </c>
      <c r="H428" s="367" t="str">
        <f>IF('Precio unitario '!C422="","",ROUNDUP('Precio unitario '!J422,0))</f>
        <v/>
      </c>
      <c r="I428" s="367" t="str">
        <f t="shared" si="27"/>
        <v/>
      </c>
      <c r="J428" s="370" t="str">
        <f t="shared" si="28"/>
        <v/>
      </c>
      <c r="K428" s="371" t="str">
        <f t="shared" si="29"/>
        <v/>
      </c>
      <c r="L428" s="246"/>
      <c r="M428" s="223"/>
    </row>
    <row r="429" spans="2:13" hidden="1" x14ac:dyDescent="0.3">
      <c r="B429" s="198">
        <f t="shared" si="30"/>
        <v>421</v>
      </c>
      <c r="C429" s="194" t="str">
        <f>+IF('Cálculos '!C429="","",'Cálculos '!C429)</f>
        <v/>
      </c>
      <c r="D429" s="199" t="str">
        <f>+IF('Cálculos '!D429="","",'Cálculos '!D429)</f>
        <v/>
      </c>
      <c r="E429" s="206" t="str">
        <f>+IF('Cálculos '!E429="","",'Cálculos '!E429)</f>
        <v/>
      </c>
      <c r="F429" s="221" t="str">
        <f>+IF('Cálculos '!F429="","",'Cálculos '!F429)</f>
        <v/>
      </c>
      <c r="G429" s="194" t="str">
        <f>+IF('Cálculos '!C429="","",'Cálculos '!H429)</f>
        <v/>
      </c>
      <c r="H429" s="367" t="str">
        <f>IF('Precio unitario '!C423="","",ROUNDUP('Precio unitario '!J423,0))</f>
        <v/>
      </c>
      <c r="I429" s="367" t="str">
        <f t="shared" si="27"/>
        <v/>
      </c>
      <c r="J429" s="370" t="str">
        <f t="shared" si="28"/>
        <v/>
      </c>
      <c r="K429" s="371" t="str">
        <f t="shared" si="29"/>
        <v/>
      </c>
      <c r="L429" s="246"/>
      <c r="M429" s="223"/>
    </row>
    <row r="430" spans="2:13" hidden="1" x14ac:dyDescent="0.3">
      <c r="B430" s="198">
        <f t="shared" si="30"/>
        <v>422</v>
      </c>
      <c r="C430" s="194" t="str">
        <f>+IF('Cálculos '!C430="","",'Cálculos '!C430)</f>
        <v/>
      </c>
      <c r="D430" s="199" t="str">
        <f>+IF('Cálculos '!D430="","",'Cálculos '!D430)</f>
        <v/>
      </c>
      <c r="E430" s="206" t="str">
        <f>+IF('Cálculos '!E430="","",'Cálculos '!E430)</f>
        <v/>
      </c>
      <c r="F430" s="221" t="str">
        <f>+IF('Cálculos '!F430="","",'Cálculos '!F430)</f>
        <v/>
      </c>
      <c r="G430" s="194" t="str">
        <f>+IF('Cálculos '!C430="","",'Cálculos '!H430)</f>
        <v/>
      </c>
      <c r="H430" s="367" t="str">
        <f>IF('Precio unitario '!C424="","",ROUNDUP('Precio unitario '!J424,0))</f>
        <v/>
      </c>
      <c r="I430" s="367" t="str">
        <f t="shared" si="27"/>
        <v/>
      </c>
      <c r="J430" s="370" t="str">
        <f t="shared" si="28"/>
        <v/>
      </c>
      <c r="K430" s="371" t="str">
        <f t="shared" si="29"/>
        <v/>
      </c>
      <c r="L430" s="246"/>
      <c r="M430" s="223"/>
    </row>
    <row r="431" spans="2:13" hidden="1" x14ac:dyDescent="0.3">
      <c r="B431" s="198">
        <f t="shared" si="30"/>
        <v>423</v>
      </c>
      <c r="C431" s="194" t="str">
        <f>+IF('Cálculos '!C431="","",'Cálculos '!C431)</f>
        <v/>
      </c>
      <c r="D431" s="199" t="str">
        <f>+IF('Cálculos '!D431="","",'Cálculos '!D431)</f>
        <v/>
      </c>
      <c r="E431" s="206" t="str">
        <f>+IF('Cálculos '!E431="","",'Cálculos '!E431)</f>
        <v/>
      </c>
      <c r="F431" s="221" t="str">
        <f>+IF('Cálculos '!F431="","",'Cálculos '!F431)</f>
        <v/>
      </c>
      <c r="G431" s="194" t="str">
        <f>+IF('Cálculos '!C431="","",'Cálculos '!H431)</f>
        <v/>
      </c>
      <c r="H431" s="367" t="str">
        <f>IF('Precio unitario '!C425="","",ROUNDUP('Precio unitario '!J425,0))</f>
        <v/>
      </c>
      <c r="I431" s="367" t="str">
        <f t="shared" si="27"/>
        <v/>
      </c>
      <c r="J431" s="370" t="str">
        <f t="shared" si="28"/>
        <v/>
      </c>
      <c r="K431" s="371" t="str">
        <f t="shared" si="29"/>
        <v/>
      </c>
      <c r="L431" s="246"/>
      <c r="M431" s="223"/>
    </row>
    <row r="432" spans="2:13" hidden="1" x14ac:dyDescent="0.3">
      <c r="B432" s="198">
        <f t="shared" si="30"/>
        <v>424</v>
      </c>
      <c r="C432" s="194" t="str">
        <f>+IF('Cálculos '!C432="","",'Cálculos '!C432)</f>
        <v/>
      </c>
      <c r="D432" s="199" t="str">
        <f>+IF('Cálculos '!D432="","",'Cálculos '!D432)</f>
        <v/>
      </c>
      <c r="E432" s="206" t="str">
        <f>+IF('Cálculos '!E432="","",'Cálculos '!E432)</f>
        <v/>
      </c>
      <c r="F432" s="221" t="str">
        <f>+IF('Cálculos '!F432="","",'Cálculos '!F432)</f>
        <v/>
      </c>
      <c r="G432" s="194" t="str">
        <f>+IF('Cálculos '!C432="","",'Cálculos '!H432)</f>
        <v/>
      </c>
      <c r="H432" s="367" t="str">
        <f>IF('Precio unitario '!C426="","",ROUNDUP('Precio unitario '!J426,0))</f>
        <v/>
      </c>
      <c r="I432" s="367" t="str">
        <f t="shared" si="27"/>
        <v/>
      </c>
      <c r="J432" s="370" t="str">
        <f t="shared" si="28"/>
        <v/>
      </c>
      <c r="K432" s="371" t="str">
        <f t="shared" si="29"/>
        <v/>
      </c>
      <c r="L432" s="246"/>
      <c r="M432" s="223"/>
    </row>
    <row r="433" spans="2:13" hidden="1" x14ac:dyDescent="0.3">
      <c r="B433" s="198">
        <f t="shared" si="30"/>
        <v>425</v>
      </c>
      <c r="C433" s="194" t="str">
        <f>+IF('Cálculos '!C433="","",'Cálculos '!C433)</f>
        <v/>
      </c>
      <c r="D433" s="199" t="str">
        <f>+IF('Cálculos '!D433="","",'Cálculos '!D433)</f>
        <v/>
      </c>
      <c r="E433" s="206" t="str">
        <f>+IF('Cálculos '!E433="","",'Cálculos '!E433)</f>
        <v/>
      </c>
      <c r="F433" s="221" t="str">
        <f>+IF('Cálculos '!F433="","",'Cálculos '!F433)</f>
        <v/>
      </c>
      <c r="G433" s="194" t="str">
        <f>+IF('Cálculos '!C433="","",'Cálculos '!H433)</f>
        <v/>
      </c>
      <c r="H433" s="367" t="str">
        <f>IF('Precio unitario '!C427="","",ROUNDUP('Precio unitario '!J427,0))</f>
        <v/>
      </c>
      <c r="I433" s="367" t="str">
        <f t="shared" si="27"/>
        <v/>
      </c>
      <c r="J433" s="370" t="str">
        <f t="shared" si="28"/>
        <v/>
      </c>
      <c r="K433" s="371" t="str">
        <f t="shared" si="29"/>
        <v/>
      </c>
      <c r="L433" s="246"/>
      <c r="M433" s="223"/>
    </row>
    <row r="434" spans="2:13" hidden="1" x14ac:dyDescent="0.3">
      <c r="B434" s="198">
        <f t="shared" si="30"/>
        <v>426</v>
      </c>
      <c r="C434" s="194" t="str">
        <f>+IF('Cálculos '!C434="","",'Cálculos '!C434)</f>
        <v/>
      </c>
      <c r="D434" s="199" t="str">
        <f>+IF('Cálculos '!D434="","",'Cálculos '!D434)</f>
        <v/>
      </c>
      <c r="E434" s="206" t="str">
        <f>+IF('Cálculos '!E434="","",'Cálculos '!E434)</f>
        <v/>
      </c>
      <c r="F434" s="221" t="str">
        <f>+IF('Cálculos '!F434="","",'Cálculos '!F434)</f>
        <v/>
      </c>
      <c r="G434" s="194" t="str">
        <f>+IF('Cálculos '!C434="","",'Cálculos '!H434)</f>
        <v/>
      </c>
      <c r="H434" s="367" t="str">
        <f>IF('Precio unitario '!C428="","",ROUNDUP('Precio unitario '!J428,0))</f>
        <v/>
      </c>
      <c r="I434" s="367" t="str">
        <f t="shared" si="27"/>
        <v/>
      </c>
      <c r="J434" s="370" t="str">
        <f t="shared" si="28"/>
        <v/>
      </c>
      <c r="K434" s="371" t="str">
        <f t="shared" si="29"/>
        <v/>
      </c>
      <c r="L434" s="246"/>
      <c r="M434" s="223"/>
    </row>
    <row r="435" spans="2:13" hidden="1" x14ac:dyDescent="0.3">
      <c r="B435" s="198">
        <f t="shared" si="30"/>
        <v>427</v>
      </c>
      <c r="C435" s="194" t="str">
        <f>+IF('Cálculos '!C435="","",'Cálculos '!C435)</f>
        <v/>
      </c>
      <c r="D435" s="199" t="str">
        <f>+IF('Cálculos '!D435="","",'Cálculos '!D435)</f>
        <v/>
      </c>
      <c r="E435" s="206" t="str">
        <f>+IF('Cálculos '!E435="","",'Cálculos '!E435)</f>
        <v/>
      </c>
      <c r="F435" s="221" t="str">
        <f>+IF('Cálculos '!F435="","",'Cálculos '!F435)</f>
        <v/>
      </c>
      <c r="G435" s="194" t="str">
        <f>+IF('Cálculos '!C435="","",'Cálculos '!H435)</f>
        <v/>
      </c>
      <c r="H435" s="367" t="str">
        <f>IF('Precio unitario '!C429="","",ROUNDUP('Precio unitario '!J429,0))</f>
        <v/>
      </c>
      <c r="I435" s="367" t="str">
        <f t="shared" si="27"/>
        <v/>
      </c>
      <c r="J435" s="370" t="str">
        <f t="shared" si="28"/>
        <v/>
      </c>
      <c r="K435" s="371" t="str">
        <f t="shared" si="29"/>
        <v/>
      </c>
      <c r="L435" s="246"/>
      <c r="M435" s="223"/>
    </row>
    <row r="436" spans="2:13" hidden="1" x14ac:dyDescent="0.3">
      <c r="B436" s="198">
        <f t="shared" si="30"/>
        <v>428</v>
      </c>
      <c r="C436" s="194" t="str">
        <f>+IF('Cálculos '!C436="","",'Cálculos '!C436)</f>
        <v/>
      </c>
      <c r="D436" s="199" t="str">
        <f>+IF('Cálculos '!D436="","",'Cálculos '!D436)</f>
        <v/>
      </c>
      <c r="E436" s="206" t="str">
        <f>+IF('Cálculos '!E436="","",'Cálculos '!E436)</f>
        <v/>
      </c>
      <c r="F436" s="221" t="str">
        <f>+IF('Cálculos '!F436="","",'Cálculos '!F436)</f>
        <v/>
      </c>
      <c r="G436" s="194" t="str">
        <f>+IF('Cálculos '!C436="","",'Cálculos '!H436)</f>
        <v/>
      </c>
      <c r="H436" s="367" t="str">
        <f>IF('Precio unitario '!C430="","",ROUNDUP('Precio unitario '!J430,0))</f>
        <v/>
      </c>
      <c r="I436" s="367" t="str">
        <f t="shared" si="27"/>
        <v/>
      </c>
      <c r="J436" s="370" t="str">
        <f t="shared" si="28"/>
        <v/>
      </c>
      <c r="K436" s="371" t="str">
        <f t="shared" si="29"/>
        <v/>
      </c>
      <c r="L436" s="246"/>
      <c r="M436" s="223"/>
    </row>
    <row r="437" spans="2:13" hidden="1" x14ac:dyDescent="0.3">
      <c r="B437" s="198">
        <f t="shared" si="30"/>
        <v>429</v>
      </c>
      <c r="C437" s="194" t="str">
        <f>+IF('Cálculos '!C437="","",'Cálculos '!C437)</f>
        <v/>
      </c>
      <c r="D437" s="199" t="str">
        <f>+IF('Cálculos '!D437="","",'Cálculos '!D437)</f>
        <v/>
      </c>
      <c r="E437" s="206" t="str">
        <f>+IF('Cálculos '!E437="","",'Cálculos '!E437)</f>
        <v/>
      </c>
      <c r="F437" s="221" t="str">
        <f>+IF('Cálculos '!F437="","",'Cálculos '!F437)</f>
        <v/>
      </c>
      <c r="G437" s="194" t="str">
        <f>+IF('Cálculos '!C437="","",'Cálculos '!H437)</f>
        <v/>
      </c>
      <c r="H437" s="367" t="str">
        <f>IF('Precio unitario '!C431="","",ROUNDUP('Precio unitario '!J431,0))</f>
        <v/>
      </c>
      <c r="I437" s="367" t="str">
        <f t="shared" si="27"/>
        <v/>
      </c>
      <c r="J437" s="370" t="str">
        <f t="shared" si="28"/>
        <v/>
      </c>
      <c r="K437" s="371" t="str">
        <f t="shared" si="29"/>
        <v/>
      </c>
      <c r="L437" s="246"/>
      <c r="M437" s="223"/>
    </row>
    <row r="438" spans="2:13" hidden="1" x14ac:dyDescent="0.3">
      <c r="B438" s="198">
        <f t="shared" si="30"/>
        <v>430</v>
      </c>
      <c r="C438" s="194" t="str">
        <f>+IF('Cálculos '!C438="","",'Cálculos '!C438)</f>
        <v/>
      </c>
      <c r="D438" s="199" t="str">
        <f>+IF('Cálculos '!D438="","",'Cálculos '!D438)</f>
        <v/>
      </c>
      <c r="E438" s="206" t="str">
        <f>+IF('Cálculos '!E438="","",'Cálculos '!E438)</f>
        <v/>
      </c>
      <c r="F438" s="221" t="str">
        <f>+IF('Cálculos '!F438="","",'Cálculos '!F438)</f>
        <v/>
      </c>
      <c r="G438" s="194" t="str">
        <f>+IF('Cálculos '!C438="","",'Cálculos '!H438)</f>
        <v/>
      </c>
      <c r="H438" s="367" t="str">
        <f>IF('Precio unitario '!C432="","",ROUNDUP('Precio unitario '!J432,0))</f>
        <v/>
      </c>
      <c r="I438" s="367" t="str">
        <f t="shared" si="27"/>
        <v/>
      </c>
      <c r="J438" s="370" t="str">
        <f t="shared" si="28"/>
        <v/>
      </c>
      <c r="K438" s="371" t="str">
        <f t="shared" si="29"/>
        <v/>
      </c>
      <c r="L438" s="246"/>
      <c r="M438" s="223"/>
    </row>
    <row r="439" spans="2:13" hidden="1" x14ac:dyDescent="0.3">
      <c r="B439" s="198">
        <f t="shared" si="30"/>
        <v>431</v>
      </c>
      <c r="C439" s="194" t="str">
        <f>+IF('Cálculos '!C439="","",'Cálculos '!C439)</f>
        <v/>
      </c>
      <c r="D439" s="199" t="str">
        <f>+IF('Cálculos '!D439="","",'Cálculos '!D439)</f>
        <v/>
      </c>
      <c r="E439" s="206" t="str">
        <f>+IF('Cálculos '!E439="","",'Cálculos '!E439)</f>
        <v/>
      </c>
      <c r="F439" s="221" t="str">
        <f>+IF('Cálculos '!F439="","",'Cálculos '!F439)</f>
        <v/>
      </c>
      <c r="G439" s="194" t="str">
        <f>+IF('Cálculos '!C439="","",'Cálculos '!H439)</f>
        <v/>
      </c>
      <c r="H439" s="367" t="str">
        <f>IF('Precio unitario '!C433="","",ROUNDUP('Precio unitario '!J433,0))</f>
        <v/>
      </c>
      <c r="I439" s="367" t="str">
        <f t="shared" si="27"/>
        <v/>
      </c>
      <c r="J439" s="370" t="str">
        <f t="shared" si="28"/>
        <v/>
      </c>
      <c r="K439" s="371" t="str">
        <f t="shared" si="29"/>
        <v/>
      </c>
      <c r="L439" s="246"/>
      <c r="M439" s="223"/>
    </row>
    <row r="440" spans="2:13" hidden="1" x14ac:dyDescent="0.3">
      <c r="B440" s="198">
        <f t="shared" si="30"/>
        <v>432</v>
      </c>
      <c r="C440" s="194" t="str">
        <f>+IF('Cálculos '!C440="","",'Cálculos '!C440)</f>
        <v/>
      </c>
      <c r="D440" s="199" t="str">
        <f>+IF('Cálculos '!D440="","",'Cálculos '!D440)</f>
        <v/>
      </c>
      <c r="E440" s="206" t="str">
        <f>+IF('Cálculos '!E440="","",'Cálculos '!E440)</f>
        <v/>
      </c>
      <c r="F440" s="221" t="str">
        <f>+IF('Cálculos '!F440="","",'Cálculos '!F440)</f>
        <v/>
      </c>
      <c r="G440" s="194" t="str">
        <f>+IF('Cálculos '!C440="","",'Cálculos '!H440)</f>
        <v/>
      </c>
      <c r="H440" s="367" t="str">
        <f>IF('Precio unitario '!C434="","",ROUNDUP('Precio unitario '!J434,0))</f>
        <v/>
      </c>
      <c r="I440" s="367" t="str">
        <f t="shared" si="27"/>
        <v/>
      </c>
      <c r="J440" s="370" t="str">
        <f t="shared" si="28"/>
        <v/>
      </c>
      <c r="K440" s="371" t="str">
        <f t="shared" si="29"/>
        <v/>
      </c>
      <c r="L440" s="246"/>
      <c r="M440" s="223"/>
    </row>
    <row r="441" spans="2:13" hidden="1" x14ac:dyDescent="0.3">
      <c r="B441" s="198">
        <f t="shared" si="30"/>
        <v>433</v>
      </c>
      <c r="C441" s="194" t="str">
        <f>+IF('Cálculos '!C441="","",'Cálculos '!C441)</f>
        <v/>
      </c>
      <c r="D441" s="199" t="str">
        <f>+IF('Cálculos '!D441="","",'Cálculos '!D441)</f>
        <v/>
      </c>
      <c r="E441" s="206" t="str">
        <f>+IF('Cálculos '!E441="","",'Cálculos '!E441)</f>
        <v/>
      </c>
      <c r="F441" s="221" t="str">
        <f>+IF('Cálculos '!F441="","",'Cálculos '!F441)</f>
        <v/>
      </c>
      <c r="G441" s="194" t="str">
        <f>+IF('Cálculos '!C441="","",'Cálculos '!H441)</f>
        <v/>
      </c>
      <c r="H441" s="367" t="str">
        <f>IF('Precio unitario '!C435="","",ROUNDUP('Precio unitario '!J435,0))</f>
        <v/>
      </c>
      <c r="I441" s="367" t="str">
        <f t="shared" si="27"/>
        <v/>
      </c>
      <c r="J441" s="370" t="str">
        <f t="shared" si="28"/>
        <v/>
      </c>
      <c r="K441" s="371" t="str">
        <f t="shared" si="29"/>
        <v/>
      </c>
      <c r="L441" s="246"/>
      <c r="M441" s="223"/>
    </row>
    <row r="442" spans="2:13" hidden="1" x14ac:dyDescent="0.3">
      <c r="B442" s="198">
        <f t="shared" si="30"/>
        <v>434</v>
      </c>
      <c r="C442" s="194" t="str">
        <f>+IF('Cálculos '!C442="","",'Cálculos '!C442)</f>
        <v/>
      </c>
      <c r="D442" s="199" t="str">
        <f>+IF('Cálculos '!D442="","",'Cálculos '!D442)</f>
        <v/>
      </c>
      <c r="E442" s="206" t="str">
        <f>+IF('Cálculos '!E442="","",'Cálculos '!E442)</f>
        <v/>
      </c>
      <c r="F442" s="221" t="str">
        <f>+IF('Cálculos '!F442="","",'Cálculos '!F442)</f>
        <v/>
      </c>
      <c r="G442" s="194" t="str">
        <f>+IF('Cálculos '!C442="","",'Cálculos '!H442)</f>
        <v/>
      </c>
      <c r="H442" s="367" t="str">
        <f>IF('Precio unitario '!C436="","",ROUNDUP('Precio unitario '!J436,0))</f>
        <v/>
      </c>
      <c r="I442" s="367" t="str">
        <f t="shared" si="27"/>
        <v/>
      </c>
      <c r="J442" s="370" t="str">
        <f t="shared" si="28"/>
        <v/>
      </c>
      <c r="K442" s="371" t="str">
        <f t="shared" si="29"/>
        <v/>
      </c>
      <c r="L442" s="246"/>
      <c r="M442" s="223"/>
    </row>
    <row r="443" spans="2:13" hidden="1" x14ac:dyDescent="0.3">
      <c r="B443" s="198">
        <f t="shared" si="30"/>
        <v>435</v>
      </c>
      <c r="C443" s="194" t="str">
        <f>+IF('Cálculos '!C443="","",'Cálculos '!C443)</f>
        <v/>
      </c>
      <c r="D443" s="199" t="str">
        <f>+IF('Cálculos '!D443="","",'Cálculos '!D443)</f>
        <v/>
      </c>
      <c r="E443" s="206" t="str">
        <f>+IF('Cálculos '!E443="","",'Cálculos '!E443)</f>
        <v/>
      </c>
      <c r="F443" s="221" t="str">
        <f>+IF('Cálculos '!F443="","",'Cálculos '!F443)</f>
        <v/>
      </c>
      <c r="G443" s="194" t="str">
        <f>+IF('Cálculos '!C443="","",'Cálculos '!H443)</f>
        <v/>
      </c>
      <c r="H443" s="367" t="str">
        <f>IF('Precio unitario '!C437="","",ROUNDUP('Precio unitario '!J437,0))</f>
        <v/>
      </c>
      <c r="I443" s="367" t="str">
        <f t="shared" si="27"/>
        <v/>
      </c>
      <c r="J443" s="370" t="str">
        <f t="shared" si="28"/>
        <v/>
      </c>
      <c r="K443" s="371" t="str">
        <f t="shared" si="29"/>
        <v/>
      </c>
      <c r="L443" s="246"/>
      <c r="M443" s="223"/>
    </row>
    <row r="444" spans="2:13" hidden="1" x14ac:dyDescent="0.3">
      <c r="B444" s="198">
        <f t="shared" si="30"/>
        <v>436</v>
      </c>
      <c r="C444" s="194" t="str">
        <f>+IF('Cálculos '!C444="","",'Cálculos '!C444)</f>
        <v/>
      </c>
      <c r="D444" s="199" t="str">
        <f>+IF('Cálculos '!D444="","",'Cálculos '!D444)</f>
        <v/>
      </c>
      <c r="E444" s="206" t="str">
        <f>+IF('Cálculos '!E444="","",'Cálculos '!E444)</f>
        <v/>
      </c>
      <c r="F444" s="221" t="str">
        <f>+IF('Cálculos '!F444="","",'Cálculos '!F444)</f>
        <v/>
      </c>
      <c r="G444" s="194" t="str">
        <f>+IF('Cálculos '!C444="","",'Cálculos '!H444)</f>
        <v/>
      </c>
      <c r="H444" s="367" t="str">
        <f>IF('Precio unitario '!C438="","",ROUNDUP('Precio unitario '!J438,0))</f>
        <v/>
      </c>
      <c r="I444" s="367" t="str">
        <f t="shared" si="27"/>
        <v/>
      </c>
      <c r="J444" s="370" t="str">
        <f t="shared" si="28"/>
        <v/>
      </c>
      <c r="K444" s="371" t="str">
        <f t="shared" si="29"/>
        <v/>
      </c>
      <c r="L444" s="246"/>
      <c r="M444" s="223"/>
    </row>
    <row r="445" spans="2:13" hidden="1" x14ac:dyDescent="0.3">
      <c r="B445" s="198">
        <f t="shared" si="30"/>
        <v>437</v>
      </c>
      <c r="C445" s="194" t="str">
        <f>+IF('Cálculos '!C445="","",'Cálculos '!C445)</f>
        <v/>
      </c>
      <c r="D445" s="199" t="str">
        <f>+IF('Cálculos '!D445="","",'Cálculos '!D445)</f>
        <v/>
      </c>
      <c r="E445" s="206" t="str">
        <f>+IF('Cálculos '!E445="","",'Cálculos '!E445)</f>
        <v/>
      </c>
      <c r="F445" s="221" t="str">
        <f>+IF('Cálculos '!F445="","",'Cálculos '!F445)</f>
        <v/>
      </c>
      <c r="G445" s="194" t="str">
        <f>+IF('Cálculos '!C445="","",'Cálculos '!H445)</f>
        <v/>
      </c>
      <c r="H445" s="367" t="str">
        <f>IF('Precio unitario '!C439="","",ROUNDUP('Precio unitario '!J439,0))</f>
        <v/>
      </c>
      <c r="I445" s="367" t="str">
        <f t="shared" si="27"/>
        <v/>
      </c>
      <c r="J445" s="370" t="str">
        <f t="shared" si="28"/>
        <v/>
      </c>
      <c r="K445" s="371" t="str">
        <f t="shared" si="29"/>
        <v/>
      </c>
      <c r="L445" s="246"/>
      <c r="M445" s="223"/>
    </row>
    <row r="446" spans="2:13" hidden="1" x14ac:dyDescent="0.3">
      <c r="B446" s="198">
        <f t="shared" si="30"/>
        <v>438</v>
      </c>
      <c r="C446" s="194" t="str">
        <f>+IF('Cálculos '!C446="","",'Cálculos '!C446)</f>
        <v/>
      </c>
      <c r="D446" s="199" t="str">
        <f>+IF('Cálculos '!D446="","",'Cálculos '!D446)</f>
        <v/>
      </c>
      <c r="E446" s="206" t="str">
        <f>+IF('Cálculos '!E446="","",'Cálculos '!E446)</f>
        <v/>
      </c>
      <c r="F446" s="221" t="str">
        <f>+IF('Cálculos '!F446="","",'Cálculos '!F446)</f>
        <v/>
      </c>
      <c r="G446" s="194" t="str">
        <f>+IF('Cálculos '!C446="","",'Cálculos '!H446)</f>
        <v/>
      </c>
      <c r="H446" s="367" t="str">
        <f>IF('Precio unitario '!C440="","",ROUNDUP('Precio unitario '!J440,0))</f>
        <v/>
      </c>
      <c r="I446" s="367" t="str">
        <f t="shared" si="27"/>
        <v/>
      </c>
      <c r="J446" s="370" t="str">
        <f t="shared" si="28"/>
        <v/>
      </c>
      <c r="K446" s="371" t="str">
        <f t="shared" si="29"/>
        <v/>
      </c>
      <c r="L446" s="246"/>
      <c r="M446" s="223"/>
    </row>
    <row r="447" spans="2:13" hidden="1" x14ac:dyDescent="0.3">
      <c r="B447" s="198">
        <f t="shared" si="30"/>
        <v>439</v>
      </c>
      <c r="C447" s="194" t="str">
        <f>+IF('Cálculos '!C447="","",'Cálculos '!C447)</f>
        <v/>
      </c>
      <c r="D447" s="199" t="str">
        <f>+IF('Cálculos '!D447="","",'Cálculos '!D447)</f>
        <v/>
      </c>
      <c r="E447" s="206" t="str">
        <f>+IF('Cálculos '!E447="","",'Cálculos '!E447)</f>
        <v/>
      </c>
      <c r="F447" s="221" t="str">
        <f>+IF('Cálculos '!F447="","",'Cálculos '!F447)</f>
        <v/>
      </c>
      <c r="G447" s="194" t="str">
        <f>+IF('Cálculos '!C447="","",'Cálculos '!H447)</f>
        <v/>
      </c>
      <c r="H447" s="367" t="str">
        <f>IF('Precio unitario '!C441="","",ROUNDUP('Precio unitario '!J441,0))</f>
        <v/>
      </c>
      <c r="I447" s="367" t="str">
        <f t="shared" si="27"/>
        <v/>
      </c>
      <c r="J447" s="370" t="str">
        <f t="shared" si="28"/>
        <v/>
      </c>
      <c r="K447" s="371" t="str">
        <f t="shared" si="29"/>
        <v/>
      </c>
      <c r="L447" s="246"/>
      <c r="M447" s="223"/>
    </row>
    <row r="448" spans="2:13" hidden="1" x14ac:dyDescent="0.3">
      <c r="B448" s="198">
        <f t="shared" si="30"/>
        <v>440</v>
      </c>
      <c r="C448" s="194" t="str">
        <f>+IF('Cálculos '!C448="","",'Cálculos '!C448)</f>
        <v/>
      </c>
      <c r="D448" s="199" t="str">
        <f>+IF('Cálculos '!D448="","",'Cálculos '!D448)</f>
        <v/>
      </c>
      <c r="E448" s="206" t="str">
        <f>+IF('Cálculos '!E448="","",'Cálculos '!E448)</f>
        <v/>
      </c>
      <c r="F448" s="221" t="str">
        <f>+IF('Cálculos '!F448="","",'Cálculos '!F448)</f>
        <v/>
      </c>
      <c r="G448" s="194" t="str">
        <f>+IF('Cálculos '!C448="","",'Cálculos '!H448)</f>
        <v/>
      </c>
      <c r="H448" s="367" t="str">
        <f>IF('Precio unitario '!C442="","",ROUNDUP('Precio unitario '!J442,0))</f>
        <v/>
      </c>
      <c r="I448" s="367" t="str">
        <f t="shared" si="27"/>
        <v/>
      </c>
      <c r="J448" s="370" t="str">
        <f t="shared" si="28"/>
        <v/>
      </c>
      <c r="K448" s="371" t="str">
        <f t="shared" si="29"/>
        <v/>
      </c>
      <c r="L448" s="246"/>
      <c r="M448" s="223"/>
    </row>
    <row r="449" spans="2:13" hidden="1" x14ac:dyDescent="0.3">
      <c r="B449" s="198">
        <f t="shared" si="30"/>
        <v>441</v>
      </c>
      <c r="C449" s="194" t="str">
        <f>+IF('Cálculos '!C449="","",'Cálculos '!C449)</f>
        <v/>
      </c>
      <c r="D449" s="199" t="str">
        <f>+IF('Cálculos '!D449="","",'Cálculos '!D449)</f>
        <v/>
      </c>
      <c r="E449" s="206" t="str">
        <f>+IF('Cálculos '!E449="","",'Cálculos '!E449)</f>
        <v/>
      </c>
      <c r="F449" s="221" t="str">
        <f>+IF('Cálculos '!F449="","",'Cálculos '!F449)</f>
        <v/>
      </c>
      <c r="G449" s="194" t="str">
        <f>+IF('Cálculos '!C449="","",'Cálculos '!H449)</f>
        <v/>
      </c>
      <c r="H449" s="367" t="str">
        <f>IF('Precio unitario '!C443="","",ROUNDUP('Precio unitario '!J443,0))</f>
        <v/>
      </c>
      <c r="I449" s="367" t="str">
        <f t="shared" si="27"/>
        <v/>
      </c>
      <c r="J449" s="370" t="str">
        <f t="shared" si="28"/>
        <v/>
      </c>
      <c r="K449" s="371" t="str">
        <f t="shared" si="29"/>
        <v/>
      </c>
      <c r="L449" s="246"/>
      <c r="M449" s="223"/>
    </row>
    <row r="450" spans="2:13" hidden="1" x14ac:dyDescent="0.3">
      <c r="B450" s="198">
        <f t="shared" si="30"/>
        <v>442</v>
      </c>
      <c r="C450" s="194" t="str">
        <f>+IF('Cálculos '!C450="","",'Cálculos '!C450)</f>
        <v/>
      </c>
      <c r="D450" s="199" t="str">
        <f>+IF('Cálculos '!D450="","",'Cálculos '!D450)</f>
        <v/>
      </c>
      <c r="E450" s="206" t="str">
        <f>+IF('Cálculos '!E450="","",'Cálculos '!E450)</f>
        <v/>
      </c>
      <c r="F450" s="221" t="str">
        <f>+IF('Cálculos '!F450="","",'Cálculos '!F450)</f>
        <v/>
      </c>
      <c r="G450" s="194" t="str">
        <f>+IF('Cálculos '!C450="","",'Cálculos '!H450)</f>
        <v/>
      </c>
      <c r="H450" s="367" t="str">
        <f>IF('Precio unitario '!C444="","",ROUNDUP('Precio unitario '!J444,0))</f>
        <v/>
      </c>
      <c r="I450" s="367" t="str">
        <f t="shared" si="27"/>
        <v/>
      </c>
      <c r="J450" s="370" t="str">
        <f t="shared" si="28"/>
        <v/>
      </c>
      <c r="K450" s="371" t="str">
        <f t="shared" si="29"/>
        <v/>
      </c>
      <c r="L450" s="246"/>
      <c r="M450" s="223"/>
    </row>
    <row r="451" spans="2:13" hidden="1" x14ac:dyDescent="0.3">
      <c r="B451" s="198">
        <f t="shared" si="30"/>
        <v>443</v>
      </c>
      <c r="C451" s="194" t="str">
        <f>+IF('Cálculos '!C451="","",'Cálculos '!C451)</f>
        <v/>
      </c>
      <c r="D451" s="199" t="str">
        <f>+IF('Cálculos '!D451="","",'Cálculos '!D451)</f>
        <v/>
      </c>
      <c r="E451" s="206" t="str">
        <f>+IF('Cálculos '!E451="","",'Cálculos '!E451)</f>
        <v/>
      </c>
      <c r="F451" s="221" t="str">
        <f>+IF('Cálculos '!F451="","",'Cálculos '!F451)</f>
        <v/>
      </c>
      <c r="G451" s="194" t="str">
        <f>+IF('Cálculos '!C451="","",'Cálculos '!H451)</f>
        <v/>
      </c>
      <c r="H451" s="367" t="str">
        <f>IF('Precio unitario '!C445="","",ROUNDUP('Precio unitario '!J445,0))</f>
        <v/>
      </c>
      <c r="I451" s="367" t="str">
        <f t="shared" si="27"/>
        <v/>
      </c>
      <c r="J451" s="370" t="str">
        <f t="shared" si="28"/>
        <v/>
      </c>
      <c r="K451" s="371" t="str">
        <f t="shared" si="29"/>
        <v/>
      </c>
      <c r="L451" s="246"/>
      <c r="M451" s="223"/>
    </row>
    <row r="452" spans="2:13" hidden="1" x14ac:dyDescent="0.3">
      <c r="B452" s="198">
        <f t="shared" si="30"/>
        <v>444</v>
      </c>
      <c r="C452" s="194" t="str">
        <f>+IF('Cálculos '!C452="","",'Cálculos '!C452)</f>
        <v/>
      </c>
      <c r="D452" s="199" t="str">
        <f>+IF('Cálculos '!D452="","",'Cálculos '!D452)</f>
        <v/>
      </c>
      <c r="E452" s="206" t="str">
        <f>+IF('Cálculos '!E452="","",'Cálculos '!E452)</f>
        <v/>
      </c>
      <c r="F452" s="221" t="str">
        <f>+IF('Cálculos '!F452="","",'Cálculos '!F452)</f>
        <v/>
      </c>
      <c r="G452" s="194" t="str">
        <f>+IF('Cálculos '!C452="","",'Cálculos '!H452)</f>
        <v/>
      </c>
      <c r="H452" s="367" t="str">
        <f>IF('Precio unitario '!C446="","",ROUNDUP('Precio unitario '!J446,0))</f>
        <v/>
      </c>
      <c r="I452" s="367" t="str">
        <f t="shared" si="27"/>
        <v/>
      </c>
      <c r="J452" s="370" t="str">
        <f t="shared" si="28"/>
        <v/>
      </c>
      <c r="K452" s="371" t="str">
        <f t="shared" si="29"/>
        <v/>
      </c>
      <c r="L452" s="246"/>
      <c r="M452" s="223"/>
    </row>
    <row r="453" spans="2:13" hidden="1" x14ac:dyDescent="0.3">
      <c r="B453" s="198">
        <f t="shared" si="30"/>
        <v>445</v>
      </c>
      <c r="C453" s="194" t="str">
        <f>+IF('Cálculos '!C453="","",'Cálculos '!C453)</f>
        <v/>
      </c>
      <c r="D453" s="199" t="str">
        <f>+IF('Cálculos '!D453="","",'Cálculos '!D453)</f>
        <v/>
      </c>
      <c r="E453" s="206" t="str">
        <f>+IF('Cálculos '!E453="","",'Cálculos '!E453)</f>
        <v/>
      </c>
      <c r="F453" s="221" t="str">
        <f>+IF('Cálculos '!F453="","",'Cálculos '!F453)</f>
        <v/>
      </c>
      <c r="G453" s="194" t="str">
        <f>+IF('Cálculos '!C453="","",'Cálculos '!H453)</f>
        <v/>
      </c>
      <c r="H453" s="367" t="str">
        <f>IF('Precio unitario '!C447="","",ROUNDUP('Precio unitario '!J447,0))</f>
        <v/>
      </c>
      <c r="I453" s="367" t="str">
        <f t="shared" si="27"/>
        <v/>
      </c>
      <c r="J453" s="370" t="str">
        <f t="shared" si="28"/>
        <v/>
      </c>
      <c r="K453" s="371" t="str">
        <f t="shared" si="29"/>
        <v/>
      </c>
      <c r="L453" s="246"/>
      <c r="M453" s="223"/>
    </row>
    <row r="454" spans="2:13" hidden="1" x14ac:dyDescent="0.3">
      <c r="B454" s="198">
        <f t="shared" si="30"/>
        <v>446</v>
      </c>
      <c r="C454" s="194" t="str">
        <f>+IF('Cálculos '!C454="","",'Cálculos '!C454)</f>
        <v/>
      </c>
      <c r="D454" s="199" t="str">
        <f>+IF('Cálculos '!D454="","",'Cálculos '!D454)</f>
        <v/>
      </c>
      <c r="E454" s="206" t="str">
        <f>+IF('Cálculos '!E454="","",'Cálculos '!E454)</f>
        <v/>
      </c>
      <c r="F454" s="221" t="str">
        <f>+IF('Cálculos '!F454="","",'Cálculos '!F454)</f>
        <v/>
      </c>
      <c r="G454" s="194" t="str">
        <f>+IF('Cálculos '!C454="","",'Cálculos '!H454)</f>
        <v/>
      </c>
      <c r="H454" s="367" t="str">
        <f>IF('Precio unitario '!C448="","",ROUNDUP('Precio unitario '!J448,0))</f>
        <v/>
      </c>
      <c r="I454" s="367" t="str">
        <f t="shared" si="27"/>
        <v/>
      </c>
      <c r="J454" s="370" t="str">
        <f t="shared" si="28"/>
        <v/>
      </c>
      <c r="K454" s="371" t="str">
        <f t="shared" si="29"/>
        <v/>
      </c>
      <c r="L454" s="246"/>
      <c r="M454" s="223"/>
    </row>
    <row r="455" spans="2:13" hidden="1" x14ac:dyDescent="0.3">
      <c r="B455" s="198">
        <f t="shared" si="30"/>
        <v>447</v>
      </c>
      <c r="C455" s="194" t="str">
        <f>+IF('Cálculos '!C455="","",'Cálculos '!C455)</f>
        <v/>
      </c>
      <c r="D455" s="199" t="str">
        <f>+IF('Cálculos '!D455="","",'Cálculos '!D455)</f>
        <v/>
      </c>
      <c r="E455" s="206" t="str">
        <f>+IF('Cálculos '!E455="","",'Cálculos '!E455)</f>
        <v/>
      </c>
      <c r="F455" s="221" t="str">
        <f>+IF('Cálculos '!F455="","",'Cálculos '!F455)</f>
        <v/>
      </c>
      <c r="G455" s="194" t="str">
        <f>+IF('Cálculos '!C455="","",'Cálculos '!H455)</f>
        <v/>
      </c>
      <c r="H455" s="367" t="str">
        <f>IF('Precio unitario '!C449="","",ROUNDUP('Precio unitario '!J449,0))</f>
        <v/>
      </c>
      <c r="I455" s="367" t="str">
        <f t="shared" si="27"/>
        <v/>
      </c>
      <c r="J455" s="370" t="str">
        <f t="shared" si="28"/>
        <v/>
      </c>
      <c r="K455" s="371" t="str">
        <f t="shared" si="29"/>
        <v/>
      </c>
      <c r="L455" s="246"/>
      <c r="M455" s="223"/>
    </row>
    <row r="456" spans="2:13" hidden="1" x14ac:dyDescent="0.3">
      <c r="B456" s="198">
        <f t="shared" si="30"/>
        <v>448</v>
      </c>
      <c r="C456" s="194" t="str">
        <f>+IF('Cálculos '!C456="","",'Cálculos '!C456)</f>
        <v/>
      </c>
      <c r="D456" s="199" t="str">
        <f>+IF('Cálculos '!D456="","",'Cálculos '!D456)</f>
        <v/>
      </c>
      <c r="E456" s="206" t="str">
        <f>+IF('Cálculos '!E456="","",'Cálculos '!E456)</f>
        <v/>
      </c>
      <c r="F456" s="221" t="str">
        <f>+IF('Cálculos '!F456="","",'Cálculos '!F456)</f>
        <v/>
      </c>
      <c r="G456" s="194" t="str">
        <f>+IF('Cálculos '!C456="","",'Cálculos '!H456)</f>
        <v/>
      </c>
      <c r="H456" s="367" t="str">
        <f>IF('Precio unitario '!C450="","",ROUNDUP('Precio unitario '!J450,0))</f>
        <v/>
      </c>
      <c r="I456" s="367" t="str">
        <f t="shared" si="27"/>
        <v/>
      </c>
      <c r="J456" s="370" t="str">
        <f t="shared" si="28"/>
        <v/>
      </c>
      <c r="K456" s="371" t="str">
        <f t="shared" si="29"/>
        <v/>
      </c>
      <c r="L456" s="246"/>
      <c r="M456" s="223"/>
    </row>
    <row r="457" spans="2:13" hidden="1" x14ac:dyDescent="0.3">
      <c r="B457" s="198">
        <f t="shared" si="30"/>
        <v>449</v>
      </c>
      <c r="C457" s="194" t="str">
        <f>+IF('Cálculos '!C457="","",'Cálculos '!C457)</f>
        <v/>
      </c>
      <c r="D457" s="199" t="str">
        <f>+IF('Cálculos '!D457="","",'Cálculos '!D457)</f>
        <v/>
      </c>
      <c r="E457" s="206" t="str">
        <f>+IF('Cálculos '!E457="","",'Cálculos '!E457)</f>
        <v/>
      </c>
      <c r="F457" s="221" t="str">
        <f>+IF('Cálculos '!F457="","",'Cálculos '!F457)</f>
        <v/>
      </c>
      <c r="G457" s="194" t="str">
        <f>+IF('Cálculos '!C457="","",'Cálculos '!H457)</f>
        <v/>
      </c>
      <c r="H457" s="367" t="str">
        <f>IF('Precio unitario '!C451="","",ROUNDUP('Precio unitario '!J451,0))</f>
        <v/>
      </c>
      <c r="I457" s="367" t="str">
        <f t="shared" si="27"/>
        <v/>
      </c>
      <c r="J457" s="370" t="str">
        <f t="shared" si="28"/>
        <v/>
      </c>
      <c r="K457" s="371" t="str">
        <f t="shared" si="29"/>
        <v/>
      </c>
      <c r="L457" s="246"/>
      <c r="M457" s="223"/>
    </row>
    <row r="458" spans="2:13" hidden="1" x14ac:dyDescent="0.3">
      <c r="B458" s="198">
        <f t="shared" si="30"/>
        <v>450</v>
      </c>
      <c r="C458" s="194" t="str">
        <f>+IF('Cálculos '!C458="","",'Cálculos '!C458)</f>
        <v/>
      </c>
      <c r="D458" s="199" t="str">
        <f>+IF('Cálculos '!D458="","",'Cálculos '!D458)</f>
        <v/>
      </c>
      <c r="E458" s="206" t="str">
        <f>+IF('Cálculos '!E458="","",'Cálculos '!E458)</f>
        <v/>
      </c>
      <c r="F458" s="221" t="str">
        <f>+IF('Cálculos '!F458="","",'Cálculos '!F458)</f>
        <v/>
      </c>
      <c r="G458" s="194" t="str">
        <f>+IF('Cálculos '!C458="","",'Cálculos '!H458)</f>
        <v/>
      </c>
      <c r="H458" s="367" t="str">
        <f>IF('Precio unitario '!C452="","",ROUNDUP('Precio unitario '!J452,0))</f>
        <v/>
      </c>
      <c r="I458" s="367" t="str">
        <f t="shared" ref="I458:I521" si="31">IF(C458="","",IF(L458="","CONFIRMAR SI EL PRODOCTRO TIENE IVA O NO",IF(L458="NO",0,ROUNDUP(SUM(H458*19%),0))))</f>
        <v/>
      </c>
      <c r="J458" s="370" t="str">
        <f t="shared" ref="J458:J521" si="32">IF(C458="","",IF(M458="","CONFIRMAR SI EL PRODOCTRO TIENE ESTANPILLA O NO",IF(M458="NO",0,ROUNDUP(SUM(H458*11.5%),0))))</f>
        <v/>
      </c>
      <c r="K458" s="371" t="str">
        <f t="shared" ref="K458:K521" si="33">+IF(C458="","",ROUNDUP(SUM(H458:J458),0))</f>
        <v/>
      </c>
      <c r="L458" s="246"/>
      <c r="M458" s="223"/>
    </row>
    <row r="459" spans="2:13" hidden="1" x14ac:dyDescent="0.3">
      <c r="B459" s="198">
        <f t="shared" ref="B459:B522" si="34">+B458+1</f>
        <v>451</v>
      </c>
      <c r="C459" s="194" t="str">
        <f>+IF('Cálculos '!C459="","",'Cálculos '!C459)</f>
        <v/>
      </c>
      <c r="D459" s="199" t="str">
        <f>+IF('Cálculos '!D459="","",'Cálculos '!D459)</f>
        <v/>
      </c>
      <c r="E459" s="206" t="str">
        <f>+IF('Cálculos '!E459="","",'Cálculos '!E459)</f>
        <v/>
      </c>
      <c r="F459" s="221" t="str">
        <f>+IF('Cálculos '!F459="","",'Cálculos '!F459)</f>
        <v/>
      </c>
      <c r="G459" s="194" t="str">
        <f>+IF('Cálculos '!C459="","",'Cálculos '!H459)</f>
        <v/>
      </c>
      <c r="H459" s="367" t="str">
        <f>IF('Precio unitario '!C453="","",ROUNDUP('Precio unitario '!J453,0))</f>
        <v/>
      </c>
      <c r="I459" s="367" t="str">
        <f t="shared" si="31"/>
        <v/>
      </c>
      <c r="J459" s="370" t="str">
        <f t="shared" si="32"/>
        <v/>
      </c>
      <c r="K459" s="371" t="str">
        <f t="shared" si="33"/>
        <v/>
      </c>
      <c r="L459" s="246"/>
      <c r="M459" s="223"/>
    </row>
    <row r="460" spans="2:13" hidden="1" x14ac:dyDescent="0.3">
      <c r="B460" s="198">
        <f t="shared" si="34"/>
        <v>452</v>
      </c>
      <c r="C460" s="194" t="str">
        <f>+IF('Cálculos '!C460="","",'Cálculos '!C460)</f>
        <v/>
      </c>
      <c r="D460" s="199" t="str">
        <f>+IF('Cálculos '!D460="","",'Cálculos '!D460)</f>
        <v/>
      </c>
      <c r="E460" s="206" t="str">
        <f>+IF('Cálculos '!E460="","",'Cálculos '!E460)</f>
        <v/>
      </c>
      <c r="F460" s="221" t="str">
        <f>+IF('Cálculos '!F460="","",'Cálculos '!F460)</f>
        <v/>
      </c>
      <c r="G460" s="194" t="str">
        <f>+IF('Cálculos '!C460="","",'Cálculos '!H460)</f>
        <v/>
      </c>
      <c r="H460" s="367" t="str">
        <f>IF('Precio unitario '!C454="","",ROUNDUP('Precio unitario '!J454,0))</f>
        <v/>
      </c>
      <c r="I460" s="367" t="str">
        <f t="shared" si="31"/>
        <v/>
      </c>
      <c r="J460" s="370" t="str">
        <f t="shared" si="32"/>
        <v/>
      </c>
      <c r="K460" s="371" t="str">
        <f t="shared" si="33"/>
        <v/>
      </c>
      <c r="L460" s="246"/>
      <c r="M460" s="223"/>
    </row>
    <row r="461" spans="2:13" hidden="1" x14ac:dyDescent="0.3">
      <c r="B461" s="198">
        <f t="shared" si="34"/>
        <v>453</v>
      </c>
      <c r="C461" s="194" t="str">
        <f>+IF('Cálculos '!C461="","",'Cálculos '!C461)</f>
        <v/>
      </c>
      <c r="D461" s="199" t="str">
        <f>+IF('Cálculos '!D461="","",'Cálculos '!D461)</f>
        <v/>
      </c>
      <c r="E461" s="206" t="str">
        <f>+IF('Cálculos '!E461="","",'Cálculos '!E461)</f>
        <v/>
      </c>
      <c r="F461" s="221" t="str">
        <f>+IF('Cálculos '!F461="","",'Cálculos '!F461)</f>
        <v/>
      </c>
      <c r="G461" s="194" t="str">
        <f>+IF('Cálculos '!C461="","",'Cálculos '!H461)</f>
        <v/>
      </c>
      <c r="H461" s="367" t="str">
        <f>IF('Precio unitario '!C455="","",ROUNDUP('Precio unitario '!J455,0))</f>
        <v/>
      </c>
      <c r="I461" s="367" t="str">
        <f t="shared" si="31"/>
        <v/>
      </c>
      <c r="J461" s="370" t="str">
        <f t="shared" si="32"/>
        <v/>
      </c>
      <c r="K461" s="371" t="str">
        <f t="shared" si="33"/>
        <v/>
      </c>
      <c r="L461" s="246"/>
      <c r="M461" s="223"/>
    </row>
    <row r="462" spans="2:13" hidden="1" x14ac:dyDescent="0.3">
      <c r="B462" s="198">
        <f t="shared" si="34"/>
        <v>454</v>
      </c>
      <c r="C462" s="194" t="str">
        <f>+IF('Cálculos '!C462="","",'Cálculos '!C462)</f>
        <v/>
      </c>
      <c r="D462" s="199" t="str">
        <f>+IF('Cálculos '!D462="","",'Cálculos '!D462)</f>
        <v/>
      </c>
      <c r="E462" s="206" t="str">
        <f>+IF('Cálculos '!E462="","",'Cálculos '!E462)</f>
        <v/>
      </c>
      <c r="F462" s="221" t="str">
        <f>+IF('Cálculos '!F462="","",'Cálculos '!F462)</f>
        <v/>
      </c>
      <c r="G462" s="194" t="str">
        <f>+IF('Cálculos '!C462="","",'Cálculos '!H462)</f>
        <v/>
      </c>
      <c r="H462" s="367" t="str">
        <f>IF('Precio unitario '!C456="","",ROUNDUP('Precio unitario '!J456,0))</f>
        <v/>
      </c>
      <c r="I462" s="367" t="str">
        <f t="shared" si="31"/>
        <v/>
      </c>
      <c r="J462" s="370" t="str">
        <f t="shared" si="32"/>
        <v/>
      </c>
      <c r="K462" s="371" t="str">
        <f t="shared" si="33"/>
        <v/>
      </c>
      <c r="L462" s="246"/>
      <c r="M462" s="223"/>
    </row>
    <row r="463" spans="2:13" hidden="1" x14ac:dyDescent="0.3">
      <c r="B463" s="198">
        <f t="shared" si="34"/>
        <v>455</v>
      </c>
      <c r="C463" s="194" t="str">
        <f>+IF('Cálculos '!C463="","",'Cálculos '!C463)</f>
        <v/>
      </c>
      <c r="D463" s="199" t="str">
        <f>+IF('Cálculos '!D463="","",'Cálculos '!D463)</f>
        <v/>
      </c>
      <c r="E463" s="206" t="str">
        <f>+IF('Cálculos '!E463="","",'Cálculos '!E463)</f>
        <v/>
      </c>
      <c r="F463" s="221" t="str">
        <f>+IF('Cálculos '!F463="","",'Cálculos '!F463)</f>
        <v/>
      </c>
      <c r="G463" s="194" t="str">
        <f>+IF('Cálculos '!C463="","",'Cálculos '!H463)</f>
        <v/>
      </c>
      <c r="H463" s="367" t="str">
        <f>IF('Precio unitario '!C457="","",ROUNDUP('Precio unitario '!J457,0))</f>
        <v/>
      </c>
      <c r="I463" s="367" t="str">
        <f t="shared" si="31"/>
        <v/>
      </c>
      <c r="J463" s="370" t="str">
        <f t="shared" si="32"/>
        <v/>
      </c>
      <c r="K463" s="371" t="str">
        <f t="shared" si="33"/>
        <v/>
      </c>
      <c r="L463" s="246"/>
      <c r="M463" s="223"/>
    </row>
    <row r="464" spans="2:13" hidden="1" x14ac:dyDescent="0.3">
      <c r="B464" s="198">
        <f t="shared" si="34"/>
        <v>456</v>
      </c>
      <c r="C464" s="194" t="str">
        <f>+IF('Cálculos '!C464="","",'Cálculos '!C464)</f>
        <v/>
      </c>
      <c r="D464" s="199" t="str">
        <f>+IF('Cálculos '!D464="","",'Cálculos '!D464)</f>
        <v/>
      </c>
      <c r="E464" s="206" t="str">
        <f>+IF('Cálculos '!E464="","",'Cálculos '!E464)</f>
        <v/>
      </c>
      <c r="F464" s="221" t="str">
        <f>+IF('Cálculos '!F464="","",'Cálculos '!F464)</f>
        <v/>
      </c>
      <c r="G464" s="194" t="str">
        <f>+IF('Cálculos '!C464="","",'Cálculos '!H464)</f>
        <v/>
      </c>
      <c r="H464" s="367" t="str">
        <f>IF('Precio unitario '!C458="","",ROUNDUP('Precio unitario '!J458,0))</f>
        <v/>
      </c>
      <c r="I464" s="367" t="str">
        <f t="shared" si="31"/>
        <v/>
      </c>
      <c r="J464" s="370" t="str">
        <f t="shared" si="32"/>
        <v/>
      </c>
      <c r="K464" s="371" t="str">
        <f t="shared" si="33"/>
        <v/>
      </c>
      <c r="L464" s="246"/>
      <c r="M464" s="223"/>
    </row>
    <row r="465" spans="2:13" hidden="1" x14ac:dyDescent="0.3">
      <c r="B465" s="198">
        <f t="shared" si="34"/>
        <v>457</v>
      </c>
      <c r="C465" s="194" t="str">
        <f>+IF('Cálculos '!C465="","",'Cálculos '!C465)</f>
        <v/>
      </c>
      <c r="D465" s="199" t="str">
        <f>+IF('Cálculos '!D465="","",'Cálculos '!D465)</f>
        <v/>
      </c>
      <c r="E465" s="206" t="str">
        <f>+IF('Cálculos '!E465="","",'Cálculos '!E465)</f>
        <v/>
      </c>
      <c r="F465" s="221" t="str">
        <f>+IF('Cálculos '!F465="","",'Cálculos '!F465)</f>
        <v/>
      </c>
      <c r="G465" s="194" t="str">
        <f>+IF('Cálculos '!C465="","",'Cálculos '!H465)</f>
        <v/>
      </c>
      <c r="H465" s="367" t="str">
        <f>IF('Precio unitario '!C459="","",ROUNDUP('Precio unitario '!J459,0))</f>
        <v/>
      </c>
      <c r="I465" s="367" t="str">
        <f t="shared" si="31"/>
        <v/>
      </c>
      <c r="J465" s="370" t="str">
        <f t="shared" si="32"/>
        <v/>
      </c>
      <c r="K465" s="371" t="str">
        <f t="shared" si="33"/>
        <v/>
      </c>
      <c r="L465" s="246"/>
      <c r="M465" s="223"/>
    </row>
    <row r="466" spans="2:13" hidden="1" x14ac:dyDescent="0.3">
      <c r="B466" s="198">
        <f t="shared" si="34"/>
        <v>458</v>
      </c>
      <c r="C466" s="194" t="str">
        <f>+IF('Cálculos '!C466="","",'Cálculos '!C466)</f>
        <v/>
      </c>
      <c r="D466" s="199" t="str">
        <f>+IF('Cálculos '!D466="","",'Cálculos '!D466)</f>
        <v/>
      </c>
      <c r="E466" s="206" t="str">
        <f>+IF('Cálculos '!E466="","",'Cálculos '!E466)</f>
        <v/>
      </c>
      <c r="F466" s="221" t="str">
        <f>+IF('Cálculos '!F466="","",'Cálculos '!F466)</f>
        <v/>
      </c>
      <c r="G466" s="194" t="str">
        <f>+IF('Cálculos '!C466="","",'Cálculos '!H466)</f>
        <v/>
      </c>
      <c r="H466" s="367" t="str">
        <f>IF('Precio unitario '!C460="","",ROUNDUP('Precio unitario '!J460,0))</f>
        <v/>
      </c>
      <c r="I466" s="367" t="str">
        <f t="shared" si="31"/>
        <v/>
      </c>
      <c r="J466" s="370" t="str">
        <f t="shared" si="32"/>
        <v/>
      </c>
      <c r="K466" s="371" t="str">
        <f t="shared" si="33"/>
        <v/>
      </c>
      <c r="L466" s="246"/>
      <c r="M466" s="223"/>
    </row>
    <row r="467" spans="2:13" hidden="1" x14ac:dyDescent="0.3">
      <c r="B467" s="198">
        <f t="shared" si="34"/>
        <v>459</v>
      </c>
      <c r="C467" s="194" t="str">
        <f>+IF('Cálculos '!C467="","",'Cálculos '!C467)</f>
        <v/>
      </c>
      <c r="D467" s="199" t="str">
        <f>+IF('Cálculos '!D467="","",'Cálculos '!D467)</f>
        <v/>
      </c>
      <c r="E467" s="206" t="str">
        <f>+IF('Cálculos '!E467="","",'Cálculos '!E467)</f>
        <v/>
      </c>
      <c r="F467" s="221" t="str">
        <f>+IF('Cálculos '!F467="","",'Cálculos '!F467)</f>
        <v/>
      </c>
      <c r="G467" s="194" t="str">
        <f>+IF('Cálculos '!C467="","",'Cálculos '!H467)</f>
        <v/>
      </c>
      <c r="H467" s="367" t="str">
        <f>IF('Precio unitario '!C461="","",ROUNDUP('Precio unitario '!J461,0))</f>
        <v/>
      </c>
      <c r="I467" s="367" t="str">
        <f t="shared" si="31"/>
        <v/>
      </c>
      <c r="J467" s="370" t="str">
        <f t="shared" si="32"/>
        <v/>
      </c>
      <c r="K467" s="371" t="str">
        <f t="shared" si="33"/>
        <v/>
      </c>
      <c r="L467" s="246"/>
      <c r="M467" s="223"/>
    </row>
    <row r="468" spans="2:13" hidden="1" x14ac:dyDescent="0.3">
      <c r="B468" s="198">
        <f t="shared" si="34"/>
        <v>460</v>
      </c>
      <c r="C468" s="194" t="str">
        <f>+IF('Cálculos '!C468="","",'Cálculos '!C468)</f>
        <v/>
      </c>
      <c r="D468" s="199" t="str">
        <f>+IF('Cálculos '!D468="","",'Cálculos '!D468)</f>
        <v/>
      </c>
      <c r="E468" s="206" t="str">
        <f>+IF('Cálculos '!E468="","",'Cálculos '!E468)</f>
        <v/>
      </c>
      <c r="F468" s="221" t="str">
        <f>+IF('Cálculos '!F468="","",'Cálculos '!F468)</f>
        <v/>
      </c>
      <c r="G468" s="194" t="str">
        <f>+IF('Cálculos '!C468="","",'Cálculos '!H468)</f>
        <v/>
      </c>
      <c r="H468" s="367" t="str">
        <f>IF('Precio unitario '!C462="","",ROUNDUP('Precio unitario '!J462,0))</f>
        <v/>
      </c>
      <c r="I468" s="367" t="str">
        <f t="shared" si="31"/>
        <v/>
      </c>
      <c r="J468" s="370" t="str">
        <f t="shared" si="32"/>
        <v/>
      </c>
      <c r="K468" s="371" t="str">
        <f t="shared" si="33"/>
        <v/>
      </c>
      <c r="L468" s="246"/>
      <c r="M468" s="223"/>
    </row>
    <row r="469" spans="2:13" hidden="1" x14ac:dyDescent="0.3">
      <c r="B469" s="198">
        <f t="shared" si="34"/>
        <v>461</v>
      </c>
      <c r="C469" s="194" t="str">
        <f>+IF('Cálculos '!C469="","",'Cálculos '!C469)</f>
        <v/>
      </c>
      <c r="D469" s="199" t="str">
        <f>+IF('Cálculos '!D469="","",'Cálculos '!D469)</f>
        <v/>
      </c>
      <c r="E469" s="206" t="str">
        <f>+IF('Cálculos '!E469="","",'Cálculos '!E469)</f>
        <v/>
      </c>
      <c r="F469" s="221" t="str">
        <f>+IF('Cálculos '!F469="","",'Cálculos '!F469)</f>
        <v/>
      </c>
      <c r="G469" s="194" t="str">
        <f>+IF('Cálculos '!C469="","",'Cálculos '!H469)</f>
        <v/>
      </c>
      <c r="H469" s="367" t="str">
        <f>IF('Precio unitario '!C463="","",ROUNDUP('Precio unitario '!J463,0))</f>
        <v/>
      </c>
      <c r="I469" s="367" t="str">
        <f t="shared" si="31"/>
        <v/>
      </c>
      <c r="J469" s="370" t="str">
        <f t="shared" si="32"/>
        <v/>
      </c>
      <c r="K469" s="371" t="str">
        <f t="shared" si="33"/>
        <v/>
      </c>
      <c r="L469" s="246"/>
      <c r="M469" s="223"/>
    </row>
    <row r="470" spans="2:13" hidden="1" x14ac:dyDescent="0.3">
      <c r="B470" s="198">
        <f t="shared" si="34"/>
        <v>462</v>
      </c>
      <c r="C470" s="194" t="str">
        <f>+IF('Cálculos '!C470="","",'Cálculos '!C470)</f>
        <v/>
      </c>
      <c r="D470" s="199" t="str">
        <f>+IF('Cálculos '!D470="","",'Cálculos '!D470)</f>
        <v/>
      </c>
      <c r="E470" s="206" t="str">
        <f>+IF('Cálculos '!E470="","",'Cálculos '!E470)</f>
        <v/>
      </c>
      <c r="F470" s="221" t="str">
        <f>+IF('Cálculos '!F470="","",'Cálculos '!F470)</f>
        <v/>
      </c>
      <c r="G470" s="194" t="str">
        <f>+IF('Cálculos '!C470="","",'Cálculos '!H470)</f>
        <v/>
      </c>
      <c r="H470" s="367" t="str">
        <f>IF('Precio unitario '!C464="","",ROUNDUP('Precio unitario '!J464,0))</f>
        <v/>
      </c>
      <c r="I470" s="367" t="str">
        <f t="shared" si="31"/>
        <v/>
      </c>
      <c r="J470" s="370" t="str">
        <f t="shared" si="32"/>
        <v/>
      </c>
      <c r="K470" s="371" t="str">
        <f t="shared" si="33"/>
        <v/>
      </c>
      <c r="L470" s="246"/>
      <c r="M470" s="223"/>
    </row>
    <row r="471" spans="2:13" hidden="1" x14ac:dyDescent="0.3">
      <c r="B471" s="198">
        <f t="shared" si="34"/>
        <v>463</v>
      </c>
      <c r="C471" s="194" t="str">
        <f>+IF('Cálculos '!C471="","",'Cálculos '!C471)</f>
        <v/>
      </c>
      <c r="D471" s="199" t="str">
        <f>+IF('Cálculos '!D471="","",'Cálculos '!D471)</f>
        <v/>
      </c>
      <c r="E471" s="206" t="str">
        <f>+IF('Cálculos '!E471="","",'Cálculos '!E471)</f>
        <v/>
      </c>
      <c r="F471" s="221" t="str">
        <f>+IF('Cálculos '!F471="","",'Cálculos '!F471)</f>
        <v/>
      </c>
      <c r="G471" s="194" t="str">
        <f>+IF('Cálculos '!C471="","",'Cálculos '!H471)</f>
        <v/>
      </c>
      <c r="H471" s="367" t="str">
        <f>IF('Precio unitario '!C465="","",ROUNDUP('Precio unitario '!J465,0))</f>
        <v/>
      </c>
      <c r="I471" s="367" t="str">
        <f t="shared" si="31"/>
        <v/>
      </c>
      <c r="J471" s="370" t="str">
        <f t="shared" si="32"/>
        <v/>
      </c>
      <c r="K471" s="371" t="str">
        <f t="shared" si="33"/>
        <v/>
      </c>
      <c r="L471" s="246"/>
      <c r="M471" s="223"/>
    </row>
    <row r="472" spans="2:13" hidden="1" x14ac:dyDescent="0.3">
      <c r="B472" s="198">
        <f t="shared" si="34"/>
        <v>464</v>
      </c>
      <c r="C472" s="194" t="str">
        <f>+IF('Cálculos '!C472="","",'Cálculos '!C472)</f>
        <v/>
      </c>
      <c r="D472" s="199" t="str">
        <f>+IF('Cálculos '!D472="","",'Cálculos '!D472)</f>
        <v/>
      </c>
      <c r="E472" s="206" t="str">
        <f>+IF('Cálculos '!E472="","",'Cálculos '!E472)</f>
        <v/>
      </c>
      <c r="F472" s="221" t="str">
        <f>+IF('Cálculos '!F472="","",'Cálculos '!F472)</f>
        <v/>
      </c>
      <c r="G472" s="194" t="str">
        <f>+IF('Cálculos '!C472="","",'Cálculos '!H472)</f>
        <v/>
      </c>
      <c r="H472" s="367" t="str">
        <f>IF('Precio unitario '!C466="","",ROUNDUP('Precio unitario '!J466,0))</f>
        <v/>
      </c>
      <c r="I472" s="367" t="str">
        <f t="shared" si="31"/>
        <v/>
      </c>
      <c r="J472" s="370" t="str">
        <f t="shared" si="32"/>
        <v/>
      </c>
      <c r="K472" s="371" t="str">
        <f t="shared" si="33"/>
        <v/>
      </c>
      <c r="L472" s="246"/>
      <c r="M472" s="223"/>
    </row>
    <row r="473" spans="2:13" hidden="1" x14ac:dyDescent="0.3">
      <c r="B473" s="198">
        <f t="shared" si="34"/>
        <v>465</v>
      </c>
      <c r="C473" s="194" t="str">
        <f>+IF('Cálculos '!C473="","",'Cálculos '!C473)</f>
        <v/>
      </c>
      <c r="D473" s="199" t="str">
        <f>+IF('Cálculos '!D473="","",'Cálculos '!D473)</f>
        <v/>
      </c>
      <c r="E473" s="206" t="str">
        <f>+IF('Cálculos '!E473="","",'Cálculos '!E473)</f>
        <v/>
      </c>
      <c r="F473" s="221" t="str">
        <f>+IF('Cálculos '!F473="","",'Cálculos '!F473)</f>
        <v/>
      </c>
      <c r="G473" s="194" t="str">
        <f>+IF('Cálculos '!C473="","",'Cálculos '!H473)</f>
        <v/>
      </c>
      <c r="H473" s="367" t="str">
        <f>IF('Precio unitario '!C467="","",ROUNDUP('Precio unitario '!J467,0))</f>
        <v/>
      </c>
      <c r="I473" s="367" t="str">
        <f t="shared" si="31"/>
        <v/>
      </c>
      <c r="J473" s="370" t="str">
        <f t="shared" si="32"/>
        <v/>
      </c>
      <c r="K473" s="371" t="str">
        <f t="shared" si="33"/>
        <v/>
      </c>
      <c r="L473" s="246"/>
      <c r="M473" s="223"/>
    </row>
    <row r="474" spans="2:13" hidden="1" x14ac:dyDescent="0.3">
      <c r="B474" s="198">
        <f t="shared" si="34"/>
        <v>466</v>
      </c>
      <c r="C474" s="194" t="str">
        <f>+IF('Cálculos '!C474="","",'Cálculos '!C474)</f>
        <v/>
      </c>
      <c r="D474" s="199" t="str">
        <f>+IF('Cálculos '!D474="","",'Cálculos '!D474)</f>
        <v/>
      </c>
      <c r="E474" s="206" t="str">
        <f>+IF('Cálculos '!E474="","",'Cálculos '!E474)</f>
        <v/>
      </c>
      <c r="F474" s="221" t="str">
        <f>+IF('Cálculos '!F474="","",'Cálculos '!F474)</f>
        <v/>
      </c>
      <c r="G474" s="194" t="str">
        <f>+IF('Cálculos '!C474="","",'Cálculos '!H474)</f>
        <v/>
      </c>
      <c r="H474" s="367" t="str">
        <f>IF('Precio unitario '!C468="","",ROUNDUP('Precio unitario '!J468,0))</f>
        <v/>
      </c>
      <c r="I474" s="367" t="str">
        <f t="shared" si="31"/>
        <v/>
      </c>
      <c r="J474" s="370" t="str">
        <f t="shared" si="32"/>
        <v/>
      </c>
      <c r="K474" s="371" t="str">
        <f t="shared" si="33"/>
        <v/>
      </c>
      <c r="L474" s="246"/>
      <c r="M474" s="223"/>
    </row>
    <row r="475" spans="2:13" hidden="1" x14ac:dyDescent="0.3">
      <c r="B475" s="198">
        <f t="shared" si="34"/>
        <v>467</v>
      </c>
      <c r="C475" s="194" t="str">
        <f>+IF('Cálculos '!C475="","",'Cálculos '!C475)</f>
        <v/>
      </c>
      <c r="D475" s="199" t="str">
        <f>+IF('Cálculos '!D475="","",'Cálculos '!D475)</f>
        <v/>
      </c>
      <c r="E475" s="206" t="str">
        <f>+IF('Cálculos '!E475="","",'Cálculos '!E475)</f>
        <v/>
      </c>
      <c r="F475" s="221" t="str">
        <f>+IF('Cálculos '!F475="","",'Cálculos '!F475)</f>
        <v/>
      </c>
      <c r="G475" s="194" t="str">
        <f>+IF('Cálculos '!C475="","",'Cálculos '!H475)</f>
        <v/>
      </c>
      <c r="H475" s="367" t="str">
        <f>IF('Precio unitario '!C469="","",ROUNDUP('Precio unitario '!J469,0))</f>
        <v/>
      </c>
      <c r="I475" s="367" t="str">
        <f t="shared" si="31"/>
        <v/>
      </c>
      <c r="J475" s="370" t="str">
        <f t="shared" si="32"/>
        <v/>
      </c>
      <c r="K475" s="371" t="str">
        <f t="shared" si="33"/>
        <v/>
      </c>
      <c r="L475" s="246"/>
      <c r="M475" s="223"/>
    </row>
    <row r="476" spans="2:13" hidden="1" x14ac:dyDescent="0.3">
      <c r="B476" s="198">
        <f t="shared" si="34"/>
        <v>468</v>
      </c>
      <c r="C476" s="194" t="str">
        <f>+IF('Cálculos '!C476="","",'Cálculos '!C476)</f>
        <v/>
      </c>
      <c r="D476" s="199" t="str">
        <f>+IF('Cálculos '!D476="","",'Cálculos '!D476)</f>
        <v/>
      </c>
      <c r="E476" s="206" t="str">
        <f>+IF('Cálculos '!E476="","",'Cálculos '!E476)</f>
        <v/>
      </c>
      <c r="F476" s="221" t="str">
        <f>+IF('Cálculos '!F476="","",'Cálculos '!F476)</f>
        <v/>
      </c>
      <c r="G476" s="194" t="str">
        <f>+IF('Cálculos '!C476="","",'Cálculos '!H476)</f>
        <v/>
      </c>
      <c r="H476" s="367" t="str">
        <f>IF('Precio unitario '!C470="","",ROUNDUP('Precio unitario '!J470,0))</f>
        <v/>
      </c>
      <c r="I476" s="367" t="str">
        <f t="shared" si="31"/>
        <v/>
      </c>
      <c r="J476" s="370" t="str">
        <f t="shared" si="32"/>
        <v/>
      </c>
      <c r="K476" s="371" t="str">
        <f t="shared" si="33"/>
        <v/>
      </c>
      <c r="L476" s="246"/>
      <c r="M476" s="223"/>
    </row>
    <row r="477" spans="2:13" hidden="1" x14ac:dyDescent="0.3">
      <c r="B477" s="198">
        <f t="shared" si="34"/>
        <v>469</v>
      </c>
      <c r="C477" s="194" t="str">
        <f>+IF('Cálculos '!C477="","",'Cálculos '!C477)</f>
        <v/>
      </c>
      <c r="D477" s="199" t="str">
        <f>+IF('Cálculos '!D477="","",'Cálculos '!D477)</f>
        <v/>
      </c>
      <c r="E477" s="206" t="str">
        <f>+IF('Cálculos '!E477="","",'Cálculos '!E477)</f>
        <v/>
      </c>
      <c r="F477" s="221" t="str">
        <f>+IF('Cálculos '!F477="","",'Cálculos '!F477)</f>
        <v/>
      </c>
      <c r="G477" s="194" t="str">
        <f>+IF('Cálculos '!C477="","",'Cálculos '!H477)</f>
        <v/>
      </c>
      <c r="H477" s="367" t="str">
        <f>IF('Precio unitario '!C471="","",ROUNDUP('Precio unitario '!J471,0))</f>
        <v/>
      </c>
      <c r="I477" s="367" t="str">
        <f t="shared" si="31"/>
        <v/>
      </c>
      <c r="J477" s="370" t="str">
        <f t="shared" si="32"/>
        <v/>
      </c>
      <c r="K477" s="371" t="str">
        <f t="shared" si="33"/>
        <v/>
      </c>
      <c r="L477" s="246"/>
      <c r="M477" s="223"/>
    </row>
    <row r="478" spans="2:13" hidden="1" x14ac:dyDescent="0.3">
      <c r="B478" s="198">
        <f t="shared" si="34"/>
        <v>470</v>
      </c>
      <c r="C478" s="194" t="str">
        <f>+IF('Cálculos '!C478="","",'Cálculos '!C478)</f>
        <v/>
      </c>
      <c r="D478" s="199" t="str">
        <f>+IF('Cálculos '!D478="","",'Cálculos '!D478)</f>
        <v/>
      </c>
      <c r="E478" s="206" t="str">
        <f>+IF('Cálculos '!E478="","",'Cálculos '!E478)</f>
        <v/>
      </c>
      <c r="F478" s="221" t="str">
        <f>+IF('Cálculos '!F478="","",'Cálculos '!F478)</f>
        <v/>
      </c>
      <c r="G478" s="194" t="str">
        <f>+IF('Cálculos '!C478="","",'Cálculos '!H478)</f>
        <v/>
      </c>
      <c r="H478" s="367" t="str">
        <f>IF('Precio unitario '!C472="","",ROUNDUP('Precio unitario '!J472,0))</f>
        <v/>
      </c>
      <c r="I478" s="367" t="str">
        <f t="shared" si="31"/>
        <v/>
      </c>
      <c r="J478" s="370" t="str">
        <f t="shared" si="32"/>
        <v/>
      </c>
      <c r="K478" s="371" t="str">
        <f t="shared" si="33"/>
        <v/>
      </c>
      <c r="L478" s="246"/>
      <c r="M478" s="223"/>
    </row>
    <row r="479" spans="2:13" hidden="1" x14ac:dyDescent="0.3">
      <c r="B479" s="198">
        <f t="shared" si="34"/>
        <v>471</v>
      </c>
      <c r="C479" s="194" t="str">
        <f>+IF('Cálculos '!C479="","",'Cálculos '!C479)</f>
        <v/>
      </c>
      <c r="D479" s="199" t="str">
        <f>+IF('Cálculos '!D479="","",'Cálculos '!D479)</f>
        <v/>
      </c>
      <c r="E479" s="206" t="str">
        <f>+IF('Cálculos '!E479="","",'Cálculos '!E479)</f>
        <v/>
      </c>
      <c r="F479" s="221" t="str">
        <f>+IF('Cálculos '!F479="","",'Cálculos '!F479)</f>
        <v/>
      </c>
      <c r="G479" s="194" t="str">
        <f>+IF('Cálculos '!C479="","",'Cálculos '!H479)</f>
        <v/>
      </c>
      <c r="H479" s="367" t="str">
        <f>IF('Precio unitario '!C473="","",ROUNDUP('Precio unitario '!J473,0))</f>
        <v/>
      </c>
      <c r="I479" s="367" t="str">
        <f t="shared" si="31"/>
        <v/>
      </c>
      <c r="J479" s="370" t="str">
        <f t="shared" si="32"/>
        <v/>
      </c>
      <c r="K479" s="371" t="str">
        <f t="shared" si="33"/>
        <v/>
      </c>
      <c r="L479" s="246"/>
      <c r="M479" s="223"/>
    </row>
    <row r="480" spans="2:13" hidden="1" x14ac:dyDescent="0.3">
      <c r="B480" s="198">
        <f t="shared" si="34"/>
        <v>472</v>
      </c>
      <c r="C480" s="194" t="str">
        <f>+IF('Cálculos '!C480="","",'Cálculos '!C480)</f>
        <v/>
      </c>
      <c r="D480" s="199" t="str">
        <f>+IF('Cálculos '!D480="","",'Cálculos '!D480)</f>
        <v/>
      </c>
      <c r="E480" s="206" t="str">
        <f>+IF('Cálculos '!E480="","",'Cálculos '!E480)</f>
        <v/>
      </c>
      <c r="F480" s="221" t="str">
        <f>+IF('Cálculos '!F480="","",'Cálculos '!F480)</f>
        <v/>
      </c>
      <c r="G480" s="194" t="str">
        <f>+IF('Cálculos '!C480="","",'Cálculos '!H480)</f>
        <v/>
      </c>
      <c r="H480" s="367" t="str">
        <f>IF('Precio unitario '!C474="","",ROUNDUP('Precio unitario '!J474,0))</f>
        <v/>
      </c>
      <c r="I480" s="367" t="str">
        <f t="shared" si="31"/>
        <v/>
      </c>
      <c r="J480" s="370" t="str">
        <f t="shared" si="32"/>
        <v/>
      </c>
      <c r="K480" s="371" t="str">
        <f t="shared" si="33"/>
        <v/>
      </c>
      <c r="L480" s="246"/>
      <c r="M480" s="223"/>
    </row>
    <row r="481" spans="2:13" hidden="1" x14ac:dyDescent="0.3">
      <c r="B481" s="198">
        <f t="shared" si="34"/>
        <v>473</v>
      </c>
      <c r="C481" s="194" t="str">
        <f>+IF('Cálculos '!C481="","",'Cálculos '!C481)</f>
        <v/>
      </c>
      <c r="D481" s="199" t="str">
        <f>+IF('Cálculos '!D481="","",'Cálculos '!D481)</f>
        <v/>
      </c>
      <c r="E481" s="206" t="str">
        <f>+IF('Cálculos '!E481="","",'Cálculos '!E481)</f>
        <v/>
      </c>
      <c r="F481" s="221" t="str">
        <f>+IF('Cálculos '!F481="","",'Cálculos '!F481)</f>
        <v/>
      </c>
      <c r="G481" s="194" t="str">
        <f>+IF('Cálculos '!C481="","",'Cálculos '!H481)</f>
        <v/>
      </c>
      <c r="H481" s="367" t="str">
        <f>IF('Precio unitario '!C475="","",ROUNDUP('Precio unitario '!J475,0))</f>
        <v/>
      </c>
      <c r="I481" s="367" t="str">
        <f t="shared" si="31"/>
        <v/>
      </c>
      <c r="J481" s="370" t="str">
        <f t="shared" si="32"/>
        <v/>
      </c>
      <c r="K481" s="371" t="str">
        <f t="shared" si="33"/>
        <v/>
      </c>
      <c r="L481" s="246"/>
      <c r="M481" s="223"/>
    </row>
    <row r="482" spans="2:13" hidden="1" x14ac:dyDescent="0.3">
      <c r="B482" s="198">
        <f t="shared" si="34"/>
        <v>474</v>
      </c>
      <c r="C482" s="194" t="str">
        <f>+IF('Cálculos '!C482="","",'Cálculos '!C482)</f>
        <v/>
      </c>
      <c r="D482" s="199" t="str">
        <f>+IF('Cálculos '!D482="","",'Cálculos '!D482)</f>
        <v/>
      </c>
      <c r="E482" s="206" t="str">
        <f>+IF('Cálculos '!E482="","",'Cálculos '!E482)</f>
        <v/>
      </c>
      <c r="F482" s="221" t="str">
        <f>+IF('Cálculos '!F482="","",'Cálculos '!F482)</f>
        <v/>
      </c>
      <c r="G482" s="194" t="str">
        <f>+IF('Cálculos '!C482="","",'Cálculos '!H482)</f>
        <v/>
      </c>
      <c r="H482" s="367" t="str">
        <f>IF('Precio unitario '!C476="","",ROUNDUP('Precio unitario '!J476,0))</f>
        <v/>
      </c>
      <c r="I482" s="367" t="str">
        <f t="shared" si="31"/>
        <v/>
      </c>
      <c r="J482" s="370" t="str">
        <f t="shared" si="32"/>
        <v/>
      </c>
      <c r="K482" s="371" t="str">
        <f t="shared" si="33"/>
        <v/>
      </c>
      <c r="L482" s="246"/>
      <c r="M482" s="223"/>
    </row>
    <row r="483" spans="2:13" hidden="1" x14ac:dyDescent="0.3">
      <c r="B483" s="198">
        <f t="shared" si="34"/>
        <v>475</v>
      </c>
      <c r="C483" s="194" t="str">
        <f>+IF('Cálculos '!C483="","",'Cálculos '!C483)</f>
        <v/>
      </c>
      <c r="D483" s="199" t="str">
        <f>+IF('Cálculos '!D483="","",'Cálculos '!D483)</f>
        <v/>
      </c>
      <c r="E483" s="206" t="str">
        <f>+IF('Cálculos '!E483="","",'Cálculos '!E483)</f>
        <v/>
      </c>
      <c r="F483" s="221" t="str">
        <f>+IF('Cálculos '!F483="","",'Cálculos '!F483)</f>
        <v/>
      </c>
      <c r="G483" s="194" t="str">
        <f>+IF('Cálculos '!C483="","",'Cálculos '!H483)</f>
        <v/>
      </c>
      <c r="H483" s="367" t="str">
        <f>IF('Precio unitario '!C477="","",ROUNDUP('Precio unitario '!J477,0))</f>
        <v/>
      </c>
      <c r="I483" s="367" t="str">
        <f t="shared" si="31"/>
        <v/>
      </c>
      <c r="J483" s="370" t="str">
        <f t="shared" si="32"/>
        <v/>
      </c>
      <c r="K483" s="371" t="str">
        <f t="shared" si="33"/>
        <v/>
      </c>
      <c r="L483" s="246"/>
      <c r="M483" s="223"/>
    </row>
    <row r="484" spans="2:13" hidden="1" x14ac:dyDescent="0.3">
      <c r="B484" s="198">
        <f t="shared" si="34"/>
        <v>476</v>
      </c>
      <c r="C484" s="194" t="str">
        <f>+IF('Cálculos '!C484="","",'Cálculos '!C484)</f>
        <v/>
      </c>
      <c r="D484" s="199" t="str">
        <f>+IF('Cálculos '!D484="","",'Cálculos '!D484)</f>
        <v/>
      </c>
      <c r="E484" s="206" t="str">
        <f>+IF('Cálculos '!E484="","",'Cálculos '!E484)</f>
        <v/>
      </c>
      <c r="F484" s="221" t="str">
        <f>+IF('Cálculos '!F484="","",'Cálculos '!F484)</f>
        <v/>
      </c>
      <c r="G484" s="194" t="str">
        <f>+IF('Cálculos '!C484="","",'Cálculos '!H484)</f>
        <v/>
      </c>
      <c r="H484" s="367" t="str">
        <f>IF('Precio unitario '!C478="","",ROUNDUP('Precio unitario '!J478,0))</f>
        <v/>
      </c>
      <c r="I484" s="367" t="str">
        <f t="shared" si="31"/>
        <v/>
      </c>
      <c r="J484" s="370" t="str">
        <f t="shared" si="32"/>
        <v/>
      </c>
      <c r="K484" s="371" t="str">
        <f t="shared" si="33"/>
        <v/>
      </c>
      <c r="L484" s="246"/>
      <c r="M484" s="223"/>
    </row>
    <row r="485" spans="2:13" hidden="1" x14ac:dyDescent="0.3">
      <c r="B485" s="198">
        <f t="shared" si="34"/>
        <v>477</v>
      </c>
      <c r="C485" s="194" t="str">
        <f>+IF('Cálculos '!C485="","",'Cálculos '!C485)</f>
        <v/>
      </c>
      <c r="D485" s="199" t="str">
        <f>+IF('Cálculos '!D485="","",'Cálculos '!D485)</f>
        <v/>
      </c>
      <c r="E485" s="206" t="str">
        <f>+IF('Cálculos '!E485="","",'Cálculos '!E485)</f>
        <v/>
      </c>
      <c r="F485" s="221" t="str">
        <f>+IF('Cálculos '!F485="","",'Cálculos '!F485)</f>
        <v/>
      </c>
      <c r="G485" s="194" t="str">
        <f>+IF('Cálculos '!C485="","",'Cálculos '!H485)</f>
        <v/>
      </c>
      <c r="H485" s="367" t="str">
        <f>IF('Precio unitario '!C479="","",ROUNDUP('Precio unitario '!J479,0))</f>
        <v/>
      </c>
      <c r="I485" s="367" t="str">
        <f t="shared" si="31"/>
        <v/>
      </c>
      <c r="J485" s="370" t="str">
        <f t="shared" si="32"/>
        <v/>
      </c>
      <c r="K485" s="371" t="str">
        <f t="shared" si="33"/>
        <v/>
      </c>
      <c r="L485" s="246"/>
      <c r="M485" s="223"/>
    </row>
    <row r="486" spans="2:13" hidden="1" x14ac:dyDescent="0.3">
      <c r="B486" s="198">
        <f t="shared" si="34"/>
        <v>478</v>
      </c>
      <c r="C486" s="194" t="str">
        <f>+IF('Cálculos '!C486="","",'Cálculos '!C486)</f>
        <v/>
      </c>
      <c r="D486" s="199" t="str">
        <f>+IF('Cálculos '!D486="","",'Cálculos '!D486)</f>
        <v/>
      </c>
      <c r="E486" s="206" t="str">
        <f>+IF('Cálculos '!E486="","",'Cálculos '!E486)</f>
        <v/>
      </c>
      <c r="F486" s="221" t="str">
        <f>+IF('Cálculos '!F486="","",'Cálculos '!F486)</f>
        <v/>
      </c>
      <c r="G486" s="194" t="str">
        <f>+IF('Cálculos '!C486="","",'Cálculos '!H486)</f>
        <v/>
      </c>
      <c r="H486" s="367" t="str">
        <f>IF('Precio unitario '!C480="","",ROUNDUP('Precio unitario '!J480,0))</f>
        <v/>
      </c>
      <c r="I486" s="367" t="str">
        <f t="shared" si="31"/>
        <v/>
      </c>
      <c r="J486" s="370" t="str">
        <f t="shared" si="32"/>
        <v/>
      </c>
      <c r="K486" s="371" t="str">
        <f t="shared" si="33"/>
        <v/>
      </c>
      <c r="L486" s="246"/>
      <c r="M486" s="223"/>
    </row>
    <row r="487" spans="2:13" hidden="1" x14ac:dyDescent="0.3">
      <c r="B487" s="198">
        <f t="shared" si="34"/>
        <v>479</v>
      </c>
      <c r="C487" s="194" t="str">
        <f>+IF('Cálculos '!C487="","",'Cálculos '!C487)</f>
        <v/>
      </c>
      <c r="D487" s="199" t="str">
        <f>+IF('Cálculos '!D487="","",'Cálculos '!D487)</f>
        <v/>
      </c>
      <c r="E487" s="206" t="str">
        <f>+IF('Cálculos '!E487="","",'Cálculos '!E487)</f>
        <v/>
      </c>
      <c r="F487" s="221" t="str">
        <f>+IF('Cálculos '!F487="","",'Cálculos '!F487)</f>
        <v/>
      </c>
      <c r="G487" s="194" t="str">
        <f>+IF('Cálculos '!C487="","",'Cálculos '!H487)</f>
        <v/>
      </c>
      <c r="H487" s="367" t="str">
        <f>IF('Precio unitario '!C481="","",ROUNDUP('Precio unitario '!J481,0))</f>
        <v/>
      </c>
      <c r="I487" s="367" t="str">
        <f t="shared" si="31"/>
        <v/>
      </c>
      <c r="J487" s="370" t="str">
        <f t="shared" si="32"/>
        <v/>
      </c>
      <c r="K487" s="371" t="str">
        <f t="shared" si="33"/>
        <v/>
      </c>
      <c r="L487" s="246"/>
      <c r="M487" s="223"/>
    </row>
    <row r="488" spans="2:13" hidden="1" x14ac:dyDescent="0.3">
      <c r="B488" s="198">
        <f t="shared" si="34"/>
        <v>480</v>
      </c>
      <c r="C488" s="194" t="str">
        <f>+IF('Cálculos '!C488="","",'Cálculos '!C488)</f>
        <v/>
      </c>
      <c r="D488" s="199" t="str">
        <f>+IF('Cálculos '!D488="","",'Cálculos '!D488)</f>
        <v/>
      </c>
      <c r="E488" s="206" t="str">
        <f>+IF('Cálculos '!E488="","",'Cálculos '!E488)</f>
        <v/>
      </c>
      <c r="F488" s="221" t="str">
        <f>+IF('Cálculos '!F488="","",'Cálculos '!F488)</f>
        <v/>
      </c>
      <c r="G488" s="194" t="str">
        <f>+IF('Cálculos '!C488="","",'Cálculos '!H488)</f>
        <v/>
      </c>
      <c r="H488" s="367" t="str">
        <f>IF('Precio unitario '!C482="","",ROUNDUP('Precio unitario '!J482,0))</f>
        <v/>
      </c>
      <c r="I488" s="367" t="str">
        <f t="shared" si="31"/>
        <v/>
      </c>
      <c r="J488" s="370" t="str">
        <f t="shared" si="32"/>
        <v/>
      </c>
      <c r="K488" s="371" t="str">
        <f t="shared" si="33"/>
        <v/>
      </c>
      <c r="L488" s="246"/>
      <c r="M488" s="223"/>
    </row>
    <row r="489" spans="2:13" hidden="1" x14ac:dyDescent="0.3">
      <c r="B489" s="198">
        <f t="shared" si="34"/>
        <v>481</v>
      </c>
      <c r="C489" s="194" t="str">
        <f>+IF('Cálculos '!C489="","",'Cálculos '!C489)</f>
        <v/>
      </c>
      <c r="D489" s="199" t="str">
        <f>+IF('Cálculos '!D489="","",'Cálculos '!D489)</f>
        <v/>
      </c>
      <c r="E489" s="206" t="str">
        <f>+IF('Cálculos '!E489="","",'Cálculos '!E489)</f>
        <v/>
      </c>
      <c r="F489" s="221" t="str">
        <f>+IF('Cálculos '!F489="","",'Cálculos '!F489)</f>
        <v/>
      </c>
      <c r="G489" s="194" t="str">
        <f>+IF('Cálculos '!C489="","",'Cálculos '!H489)</f>
        <v/>
      </c>
      <c r="H489" s="367" t="str">
        <f>IF('Precio unitario '!C483="","",ROUNDUP('Precio unitario '!J483,0))</f>
        <v/>
      </c>
      <c r="I489" s="367" t="str">
        <f t="shared" si="31"/>
        <v/>
      </c>
      <c r="J489" s="370" t="str">
        <f t="shared" si="32"/>
        <v/>
      </c>
      <c r="K489" s="371" t="str">
        <f t="shared" si="33"/>
        <v/>
      </c>
      <c r="L489" s="246"/>
      <c r="M489" s="223"/>
    </row>
    <row r="490" spans="2:13" hidden="1" x14ac:dyDescent="0.3">
      <c r="B490" s="198">
        <f t="shared" si="34"/>
        <v>482</v>
      </c>
      <c r="C490" s="194" t="str">
        <f>+IF('Cálculos '!C490="","",'Cálculos '!C490)</f>
        <v/>
      </c>
      <c r="D490" s="199" t="str">
        <f>+IF('Cálculos '!D490="","",'Cálculos '!D490)</f>
        <v/>
      </c>
      <c r="E490" s="206" t="str">
        <f>+IF('Cálculos '!E490="","",'Cálculos '!E490)</f>
        <v/>
      </c>
      <c r="F490" s="221" t="str">
        <f>+IF('Cálculos '!F490="","",'Cálculos '!F490)</f>
        <v/>
      </c>
      <c r="G490" s="194" t="str">
        <f>+IF('Cálculos '!C490="","",'Cálculos '!H490)</f>
        <v/>
      </c>
      <c r="H490" s="367" t="str">
        <f>IF('Precio unitario '!C484="","",ROUNDUP('Precio unitario '!J484,0))</f>
        <v/>
      </c>
      <c r="I490" s="367" t="str">
        <f t="shared" si="31"/>
        <v/>
      </c>
      <c r="J490" s="370" t="str">
        <f t="shared" si="32"/>
        <v/>
      </c>
      <c r="K490" s="371" t="str">
        <f t="shared" si="33"/>
        <v/>
      </c>
      <c r="L490" s="246"/>
      <c r="M490" s="223"/>
    </row>
    <row r="491" spans="2:13" hidden="1" x14ac:dyDescent="0.3">
      <c r="B491" s="198">
        <f t="shared" si="34"/>
        <v>483</v>
      </c>
      <c r="C491" s="194" t="str">
        <f>+IF('Cálculos '!C491="","",'Cálculos '!C491)</f>
        <v/>
      </c>
      <c r="D491" s="199" t="str">
        <f>+IF('Cálculos '!D491="","",'Cálculos '!D491)</f>
        <v/>
      </c>
      <c r="E491" s="206" t="str">
        <f>+IF('Cálculos '!E491="","",'Cálculos '!E491)</f>
        <v/>
      </c>
      <c r="F491" s="221" t="str">
        <f>+IF('Cálculos '!F491="","",'Cálculos '!F491)</f>
        <v/>
      </c>
      <c r="G491" s="194" t="str">
        <f>+IF('Cálculos '!C491="","",'Cálculos '!H491)</f>
        <v/>
      </c>
      <c r="H491" s="367" t="str">
        <f>IF('Precio unitario '!C485="","",ROUNDUP('Precio unitario '!J485,0))</f>
        <v/>
      </c>
      <c r="I491" s="367" t="str">
        <f t="shared" si="31"/>
        <v/>
      </c>
      <c r="J491" s="370" t="str">
        <f t="shared" si="32"/>
        <v/>
      </c>
      <c r="K491" s="371" t="str">
        <f t="shared" si="33"/>
        <v/>
      </c>
      <c r="L491" s="246"/>
      <c r="M491" s="223"/>
    </row>
    <row r="492" spans="2:13" hidden="1" x14ac:dyDescent="0.3">
      <c r="B492" s="198">
        <f t="shared" si="34"/>
        <v>484</v>
      </c>
      <c r="C492" s="194" t="str">
        <f>+IF('Cálculos '!C492="","",'Cálculos '!C492)</f>
        <v/>
      </c>
      <c r="D492" s="199" t="str">
        <f>+IF('Cálculos '!D492="","",'Cálculos '!D492)</f>
        <v/>
      </c>
      <c r="E492" s="206" t="str">
        <f>+IF('Cálculos '!E492="","",'Cálculos '!E492)</f>
        <v/>
      </c>
      <c r="F492" s="221" t="str">
        <f>+IF('Cálculos '!F492="","",'Cálculos '!F492)</f>
        <v/>
      </c>
      <c r="G492" s="194" t="str">
        <f>+IF('Cálculos '!C492="","",'Cálculos '!H492)</f>
        <v/>
      </c>
      <c r="H492" s="367" t="str">
        <f>IF('Precio unitario '!C486="","",ROUNDUP('Precio unitario '!J486,0))</f>
        <v/>
      </c>
      <c r="I492" s="367" t="str">
        <f t="shared" si="31"/>
        <v/>
      </c>
      <c r="J492" s="370" t="str">
        <f t="shared" si="32"/>
        <v/>
      </c>
      <c r="K492" s="371" t="str">
        <f t="shared" si="33"/>
        <v/>
      </c>
      <c r="L492" s="246"/>
      <c r="M492" s="223"/>
    </row>
    <row r="493" spans="2:13" hidden="1" x14ac:dyDescent="0.3">
      <c r="B493" s="198">
        <f t="shared" si="34"/>
        <v>485</v>
      </c>
      <c r="C493" s="194" t="str">
        <f>+IF('Cálculos '!C493="","",'Cálculos '!C493)</f>
        <v/>
      </c>
      <c r="D493" s="199" t="str">
        <f>+IF('Cálculos '!D493="","",'Cálculos '!D493)</f>
        <v/>
      </c>
      <c r="E493" s="206" t="str">
        <f>+IF('Cálculos '!E493="","",'Cálculos '!E493)</f>
        <v/>
      </c>
      <c r="F493" s="221" t="str">
        <f>+IF('Cálculos '!F493="","",'Cálculos '!F493)</f>
        <v/>
      </c>
      <c r="G493" s="194" t="str">
        <f>+IF('Cálculos '!C493="","",'Cálculos '!H493)</f>
        <v/>
      </c>
      <c r="H493" s="367" t="str">
        <f>IF('Precio unitario '!C487="","",ROUNDUP('Precio unitario '!J487,0))</f>
        <v/>
      </c>
      <c r="I493" s="367" t="str">
        <f t="shared" si="31"/>
        <v/>
      </c>
      <c r="J493" s="370" t="str">
        <f t="shared" si="32"/>
        <v/>
      </c>
      <c r="K493" s="371" t="str">
        <f t="shared" si="33"/>
        <v/>
      </c>
      <c r="L493" s="246"/>
      <c r="M493" s="223"/>
    </row>
    <row r="494" spans="2:13" hidden="1" x14ac:dyDescent="0.3">
      <c r="B494" s="198">
        <f t="shared" si="34"/>
        <v>486</v>
      </c>
      <c r="C494" s="194" t="str">
        <f>+IF('Cálculos '!C494="","",'Cálculos '!C494)</f>
        <v/>
      </c>
      <c r="D494" s="199" t="str">
        <f>+IF('Cálculos '!D494="","",'Cálculos '!D494)</f>
        <v/>
      </c>
      <c r="E494" s="206" t="str">
        <f>+IF('Cálculos '!E494="","",'Cálculos '!E494)</f>
        <v/>
      </c>
      <c r="F494" s="221" t="str">
        <f>+IF('Cálculos '!F494="","",'Cálculos '!F494)</f>
        <v/>
      </c>
      <c r="G494" s="194" t="str">
        <f>+IF('Cálculos '!C494="","",'Cálculos '!H494)</f>
        <v/>
      </c>
      <c r="H494" s="367" t="str">
        <f>IF('Precio unitario '!C488="","",ROUNDUP('Precio unitario '!J488,0))</f>
        <v/>
      </c>
      <c r="I494" s="367" t="str">
        <f t="shared" si="31"/>
        <v/>
      </c>
      <c r="J494" s="370" t="str">
        <f t="shared" si="32"/>
        <v/>
      </c>
      <c r="K494" s="371" t="str">
        <f t="shared" si="33"/>
        <v/>
      </c>
      <c r="L494" s="246"/>
      <c r="M494" s="223"/>
    </row>
    <row r="495" spans="2:13" hidden="1" x14ac:dyDescent="0.3">
      <c r="B495" s="198">
        <f t="shared" si="34"/>
        <v>487</v>
      </c>
      <c r="C495" s="194" t="str">
        <f>+IF('Cálculos '!C495="","",'Cálculos '!C495)</f>
        <v/>
      </c>
      <c r="D495" s="199" t="str">
        <f>+IF('Cálculos '!D495="","",'Cálculos '!D495)</f>
        <v/>
      </c>
      <c r="E495" s="206" t="str">
        <f>+IF('Cálculos '!E495="","",'Cálculos '!E495)</f>
        <v/>
      </c>
      <c r="F495" s="221" t="str">
        <f>+IF('Cálculos '!F495="","",'Cálculos '!F495)</f>
        <v/>
      </c>
      <c r="G495" s="194" t="str">
        <f>+IF('Cálculos '!C495="","",'Cálculos '!H495)</f>
        <v/>
      </c>
      <c r="H495" s="367" t="str">
        <f>IF('Precio unitario '!C489="","",ROUNDUP('Precio unitario '!J489,0))</f>
        <v/>
      </c>
      <c r="I495" s="367" t="str">
        <f t="shared" si="31"/>
        <v/>
      </c>
      <c r="J495" s="370" t="str">
        <f t="shared" si="32"/>
        <v/>
      </c>
      <c r="K495" s="371" t="str">
        <f t="shared" si="33"/>
        <v/>
      </c>
      <c r="L495" s="246"/>
      <c r="M495" s="223"/>
    </row>
    <row r="496" spans="2:13" hidden="1" x14ac:dyDescent="0.3">
      <c r="B496" s="198">
        <f t="shared" si="34"/>
        <v>488</v>
      </c>
      <c r="C496" s="194" t="str">
        <f>+IF('Cálculos '!C496="","",'Cálculos '!C496)</f>
        <v/>
      </c>
      <c r="D496" s="199" t="str">
        <f>+IF('Cálculos '!D496="","",'Cálculos '!D496)</f>
        <v/>
      </c>
      <c r="E496" s="206" t="str">
        <f>+IF('Cálculos '!E496="","",'Cálculos '!E496)</f>
        <v/>
      </c>
      <c r="F496" s="221" t="str">
        <f>+IF('Cálculos '!F496="","",'Cálculos '!F496)</f>
        <v/>
      </c>
      <c r="G496" s="194" t="str">
        <f>+IF('Cálculos '!C496="","",'Cálculos '!H496)</f>
        <v/>
      </c>
      <c r="H496" s="367" t="str">
        <f>IF('Precio unitario '!C490="","",ROUNDUP('Precio unitario '!J490,0))</f>
        <v/>
      </c>
      <c r="I496" s="367" t="str">
        <f t="shared" si="31"/>
        <v/>
      </c>
      <c r="J496" s="370" t="str">
        <f t="shared" si="32"/>
        <v/>
      </c>
      <c r="K496" s="371" t="str">
        <f t="shared" si="33"/>
        <v/>
      </c>
      <c r="L496" s="246"/>
      <c r="M496" s="223"/>
    </row>
    <row r="497" spans="2:13" hidden="1" x14ac:dyDescent="0.3">
      <c r="B497" s="198">
        <f t="shared" si="34"/>
        <v>489</v>
      </c>
      <c r="C497" s="194" t="str">
        <f>+IF('Cálculos '!C497="","",'Cálculos '!C497)</f>
        <v/>
      </c>
      <c r="D497" s="199" t="str">
        <f>+IF('Cálculos '!D497="","",'Cálculos '!D497)</f>
        <v/>
      </c>
      <c r="E497" s="206" t="str">
        <f>+IF('Cálculos '!E497="","",'Cálculos '!E497)</f>
        <v/>
      </c>
      <c r="F497" s="221" t="str">
        <f>+IF('Cálculos '!F497="","",'Cálculos '!F497)</f>
        <v/>
      </c>
      <c r="G497" s="194" t="str">
        <f>+IF('Cálculos '!C497="","",'Cálculos '!H497)</f>
        <v/>
      </c>
      <c r="H497" s="367" t="str">
        <f>IF('Precio unitario '!C491="","",ROUNDUP('Precio unitario '!J491,0))</f>
        <v/>
      </c>
      <c r="I497" s="367" t="str">
        <f t="shared" si="31"/>
        <v/>
      </c>
      <c r="J497" s="370" t="str">
        <f t="shared" si="32"/>
        <v/>
      </c>
      <c r="K497" s="371" t="str">
        <f t="shared" si="33"/>
        <v/>
      </c>
      <c r="L497" s="246"/>
      <c r="M497" s="223"/>
    </row>
    <row r="498" spans="2:13" hidden="1" x14ac:dyDescent="0.3">
      <c r="B498" s="198">
        <f t="shared" si="34"/>
        <v>490</v>
      </c>
      <c r="C498" s="194" t="str">
        <f>+IF('Cálculos '!C498="","",'Cálculos '!C498)</f>
        <v/>
      </c>
      <c r="D498" s="199" t="str">
        <f>+IF('Cálculos '!D498="","",'Cálculos '!D498)</f>
        <v/>
      </c>
      <c r="E498" s="206" t="str">
        <f>+IF('Cálculos '!E498="","",'Cálculos '!E498)</f>
        <v/>
      </c>
      <c r="F498" s="221" t="str">
        <f>+IF('Cálculos '!F498="","",'Cálculos '!F498)</f>
        <v/>
      </c>
      <c r="G498" s="194" t="str">
        <f>+IF('Cálculos '!C498="","",'Cálculos '!H498)</f>
        <v/>
      </c>
      <c r="H498" s="367" t="str">
        <f>IF('Precio unitario '!C492="","",ROUNDUP('Precio unitario '!J492,0))</f>
        <v/>
      </c>
      <c r="I498" s="367" t="str">
        <f t="shared" si="31"/>
        <v/>
      </c>
      <c r="J498" s="370" t="str">
        <f t="shared" si="32"/>
        <v/>
      </c>
      <c r="K498" s="371" t="str">
        <f t="shared" si="33"/>
        <v/>
      </c>
      <c r="L498" s="246"/>
      <c r="M498" s="223"/>
    </row>
    <row r="499" spans="2:13" hidden="1" x14ac:dyDescent="0.3">
      <c r="B499" s="198">
        <f t="shared" si="34"/>
        <v>491</v>
      </c>
      <c r="C499" s="194" t="str">
        <f>+IF('Cálculos '!C499="","",'Cálculos '!C499)</f>
        <v/>
      </c>
      <c r="D499" s="199" t="str">
        <f>+IF('Cálculos '!D499="","",'Cálculos '!D499)</f>
        <v/>
      </c>
      <c r="E499" s="206" t="str">
        <f>+IF('Cálculos '!E499="","",'Cálculos '!E499)</f>
        <v/>
      </c>
      <c r="F499" s="221" t="str">
        <f>+IF('Cálculos '!F499="","",'Cálculos '!F499)</f>
        <v/>
      </c>
      <c r="G499" s="194" t="str">
        <f>+IF('Cálculos '!C499="","",'Cálculos '!H499)</f>
        <v/>
      </c>
      <c r="H499" s="367" t="str">
        <f>IF('Precio unitario '!C493="","",ROUNDUP('Precio unitario '!J493,0))</f>
        <v/>
      </c>
      <c r="I499" s="367" t="str">
        <f t="shared" si="31"/>
        <v/>
      </c>
      <c r="J499" s="370" t="str">
        <f t="shared" si="32"/>
        <v/>
      </c>
      <c r="K499" s="371" t="str">
        <f t="shared" si="33"/>
        <v/>
      </c>
      <c r="L499" s="246"/>
      <c r="M499" s="223"/>
    </row>
    <row r="500" spans="2:13" hidden="1" x14ac:dyDescent="0.3">
      <c r="B500" s="198">
        <f t="shared" si="34"/>
        <v>492</v>
      </c>
      <c r="C500" s="194" t="str">
        <f>+IF('Cálculos '!C500="","",'Cálculos '!C500)</f>
        <v/>
      </c>
      <c r="D500" s="199" t="str">
        <f>+IF('Cálculos '!D500="","",'Cálculos '!D500)</f>
        <v/>
      </c>
      <c r="E500" s="206" t="str">
        <f>+IF('Cálculos '!E500="","",'Cálculos '!E500)</f>
        <v/>
      </c>
      <c r="F500" s="221" t="str">
        <f>+IF('Cálculos '!F500="","",'Cálculos '!F500)</f>
        <v/>
      </c>
      <c r="G500" s="194" t="str">
        <f>+IF('Cálculos '!C500="","",'Cálculos '!H500)</f>
        <v/>
      </c>
      <c r="H500" s="367" t="str">
        <f>IF('Precio unitario '!C494="","",ROUNDUP('Precio unitario '!J494,0))</f>
        <v/>
      </c>
      <c r="I500" s="367" t="str">
        <f t="shared" si="31"/>
        <v/>
      </c>
      <c r="J500" s="370" t="str">
        <f t="shared" si="32"/>
        <v/>
      </c>
      <c r="K500" s="371" t="str">
        <f t="shared" si="33"/>
        <v/>
      </c>
      <c r="L500" s="246"/>
      <c r="M500" s="223"/>
    </row>
    <row r="501" spans="2:13" hidden="1" x14ac:dyDescent="0.3">
      <c r="B501" s="198">
        <f t="shared" si="34"/>
        <v>493</v>
      </c>
      <c r="C501" s="194" t="str">
        <f>+IF('Cálculos '!C501="","",'Cálculos '!C501)</f>
        <v/>
      </c>
      <c r="D501" s="199" t="str">
        <f>+IF('Cálculos '!D501="","",'Cálculos '!D501)</f>
        <v/>
      </c>
      <c r="E501" s="206" t="str">
        <f>+IF('Cálculos '!E501="","",'Cálculos '!E501)</f>
        <v/>
      </c>
      <c r="F501" s="221" t="str">
        <f>+IF('Cálculos '!F501="","",'Cálculos '!F501)</f>
        <v/>
      </c>
      <c r="G501" s="194" t="str">
        <f>+IF('Cálculos '!C501="","",'Cálculos '!H501)</f>
        <v/>
      </c>
      <c r="H501" s="367" t="str">
        <f>IF('Precio unitario '!C495="","",ROUNDUP('Precio unitario '!J495,0))</f>
        <v/>
      </c>
      <c r="I501" s="367" t="str">
        <f t="shared" si="31"/>
        <v/>
      </c>
      <c r="J501" s="370" t="str">
        <f t="shared" si="32"/>
        <v/>
      </c>
      <c r="K501" s="371" t="str">
        <f t="shared" si="33"/>
        <v/>
      </c>
      <c r="L501" s="246"/>
      <c r="M501" s="223"/>
    </row>
    <row r="502" spans="2:13" hidden="1" x14ac:dyDescent="0.3">
      <c r="B502" s="198">
        <f t="shared" si="34"/>
        <v>494</v>
      </c>
      <c r="C502" s="194" t="str">
        <f>+IF('Cálculos '!C502="","",'Cálculos '!C502)</f>
        <v/>
      </c>
      <c r="D502" s="199" t="str">
        <f>+IF('Cálculos '!D502="","",'Cálculos '!D502)</f>
        <v/>
      </c>
      <c r="E502" s="206" t="str">
        <f>+IF('Cálculos '!E502="","",'Cálculos '!E502)</f>
        <v/>
      </c>
      <c r="F502" s="221" t="str">
        <f>+IF('Cálculos '!F502="","",'Cálculos '!F502)</f>
        <v/>
      </c>
      <c r="G502" s="194" t="str">
        <f>+IF('Cálculos '!C502="","",'Cálculos '!H502)</f>
        <v/>
      </c>
      <c r="H502" s="367" t="str">
        <f>IF('Precio unitario '!C496="","",ROUNDUP('Precio unitario '!J496,0))</f>
        <v/>
      </c>
      <c r="I502" s="367" t="str">
        <f t="shared" si="31"/>
        <v/>
      </c>
      <c r="J502" s="370" t="str">
        <f t="shared" si="32"/>
        <v/>
      </c>
      <c r="K502" s="371" t="str">
        <f t="shared" si="33"/>
        <v/>
      </c>
      <c r="L502" s="246"/>
      <c r="M502" s="223"/>
    </row>
    <row r="503" spans="2:13" hidden="1" x14ac:dyDescent="0.3">
      <c r="B503" s="198">
        <f t="shared" si="34"/>
        <v>495</v>
      </c>
      <c r="C503" s="194" t="str">
        <f>+IF('Cálculos '!C503="","",'Cálculos '!C503)</f>
        <v/>
      </c>
      <c r="D503" s="199" t="str">
        <f>+IF('Cálculos '!D503="","",'Cálculos '!D503)</f>
        <v/>
      </c>
      <c r="E503" s="206" t="str">
        <f>+IF('Cálculos '!E503="","",'Cálculos '!E503)</f>
        <v/>
      </c>
      <c r="F503" s="221" t="str">
        <f>+IF('Cálculos '!F503="","",'Cálculos '!F503)</f>
        <v/>
      </c>
      <c r="G503" s="194" t="str">
        <f>+IF('Cálculos '!C503="","",'Cálculos '!H503)</f>
        <v/>
      </c>
      <c r="H503" s="367" t="str">
        <f>IF('Precio unitario '!C497="","",ROUNDUP('Precio unitario '!J497,0))</f>
        <v/>
      </c>
      <c r="I503" s="367" t="str">
        <f t="shared" si="31"/>
        <v/>
      </c>
      <c r="J503" s="370" t="str">
        <f t="shared" si="32"/>
        <v/>
      </c>
      <c r="K503" s="371" t="str">
        <f t="shared" si="33"/>
        <v/>
      </c>
      <c r="L503" s="246"/>
      <c r="M503" s="223"/>
    </row>
    <row r="504" spans="2:13" hidden="1" x14ac:dyDescent="0.3">
      <c r="B504" s="198">
        <f t="shared" si="34"/>
        <v>496</v>
      </c>
      <c r="C504" s="194" t="str">
        <f>+IF('Cálculos '!C504="","",'Cálculos '!C504)</f>
        <v/>
      </c>
      <c r="D504" s="199" t="str">
        <f>+IF('Cálculos '!D504="","",'Cálculos '!D504)</f>
        <v/>
      </c>
      <c r="E504" s="206" t="str">
        <f>+IF('Cálculos '!E504="","",'Cálculos '!E504)</f>
        <v/>
      </c>
      <c r="F504" s="221" t="str">
        <f>+IF('Cálculos '!F504="","",'Cálculos '!F504)</f>
        <v/>
      </c>
      <c r="G504" s="194" t="str">
        <f>+IF('Cálculos '!C504="","",'Cálculos '!H504)</f>
        <v/>
      </c>
      <c r="H504" s="367" t="str">
        <f>IF('Precio unitario '!C498="","",ROUNDUP('Precio unitario '!J498,0))</f>
        <v/>
      </c>
      <c r="I504" s="367" t="str">
        <f t="shared" si="31"/>
        <v/>
      </c>
      <c r="J504" s="370" t="str">
        <f t="shared" si="32"/>
        <v/>
      </c>
      <c r="K504" s="371" t="str">
        <f t="shared" si="33"/>
        <v/>
      </c>
      <c r="L504" s="246"/>
      <c r="M504" s="223"/>
    </row>
    <row r="505" spans="2:13" hidden="1" x14ac:dyDescent="0.3">
      <c r="B505" s="198">
        <f t="shared" si="34"/>
        <v>497</v>
      </c>
      <c r="C505" s="194" t="str">
        <f>+IF('Cálculos '!C505="","",'Cálculos '!C505)</f>
        <v/>
      </c>
      <c r="D505" s="199" t="str">
        <f>+IF('Cálculos '!D505="","",'Cálculos '!D505)</f>
        <v/>
      </c>
      <c r="E505" s="206" t="str">
        <f>+IF('Cálculos '!E505="","",'Cálculos '!E505)</f>
        <v/>
      </c>
      <c r="F505" s="221" t="str">
        <f>+IF('Cálculos '!F505="","",'Cálculos '!F505)</f>
        <v/>
      </c>
      <c r="G505" s="194" t="str">
        <f>+IF('Cálculos '!C505="","",'Cálculos '!H505)</f>
        <v/>
      </c>
      <c r="H505" s="367" t="str">
        <f>IF('Precio unitario '!C499="","",ROUNDUP('Precio unitario '!J499,0))</f>
        <v/>
      </c>
      <c r="I505" s="367" t="str">
        <f t="shared" si="31"/>
        <v/>
      </c>
      <c r="J505" s="370" t="str">
        <f t="shared" si="32"/>
        <v/>
      </c>
      <c r="K505" s="371" t="str">
        <f t="shared" si="33"/>
        <v/>
      </c>
      <c r="L505" s="246"/>
      <c r="M505" s="223"/>
    </row>
    <row r="506" spans="2:13" hidden="1" x14ac:dyDescent="0.3">
      <c r="B506" s="198">
        <f t="shared" si="34"/>
        <v>498</v>
      </c>
      <c r="C506" s="194" t="str">
        <f>+IF('Cálculos '!C506="","",'Cálculos '!C506)</f>
        <v/>
      </c>
      <c r="D506" s="199" t="str">
        <f>+IF('Cálculos '!D506="","",'Cálculos '!D506)</f>
        <v/>
      </c>
      <c r="E506" s="206" t="str">
        <f>+IF('Cálculos '!E506="","",'Cálculos '!E506)</f>
        <v/>
      </c>
      <c r="F506" s="221" t="str">
        <f>+IF('Cálculos '!F506="","",'Cálculos '!F506)</f>
        <v/>
      </c>
      <c r="G506" s="194" t="str">
        <f>+IF('Cálculos '!C506="","",'Cálculos '!H506)</f>
        <v/>
      </c>
      <c r="H506" s="367" t="str">
        <f>IF('Precio unitario '!C500="","",ROUNDUP('Precio unitario '!J500,0))</f>
        <v/>
      </c>
      <c r="I506" s="367" t="str">
        <f t="shared" si="31"/>
        <v/>
      </c>
      <c r="J506" s="370" t="str">
        <f t="shared" si="32"/>
        <v/>
      </c>
      <c r="K506" s="371" t="str">
        <f t="shared" si="33"/>
        <v/>
      </c>
      <c r="L506" s="246"/>
      <c r="M506" s="223"/>
    </row>
    <row r="507" spans="2:13" hidden="1" x14ac:dyDescent="0.3">
      <c r="B507" s="198">
        <f t="shared" si="34"/>
        <v>499</v>
      </c>
      <c r="C507" s="194" t="str">
        <f>+IF('Cálculos '!C507="","",'Cálculos '!C507)</f>
        <v/>
      </c>
      <c r="D507" s="199" t="str">
        <f>+IF('Cálculos '!D507="","",'Cálculos '!D507)</f>
        <v/>
      </c>
      <c r="E507" s="206" t="str">
        <f>+IF('Cálculos '!E507="","",'Cálculos '!E507)</f>
        <v/>
      </c>
      <c r="F507" s="221" t="str">
        <f>+IF('Cálculos '!F507="","",'Cálculos '!F507)</f>
        <v/>
      </c>
      <c r="G507" s="194" t="str">
        <f>+IF('Cálculos '!C507="","",'Cálculos '!H507)</f>
        <v/>
      </c>
      <c r="H507" s="367" t="str">
        <f>IF('Precio unitario '!C501="","",ROUNDUP('Precio unitario '!J501,0))</f>
        <v/>
      </c>
      <c r="I507" s="367" t="str">
        <f t="shared" si="31"/>
        <v/>
      </c>
      <c r="J507" s="370" t="str">
        <f t="shared" si="32"/>
        <v/>
      </c>
      <c r="K507" s="371" t="str">
        <f t="shared" si="33"/>
        <v/>
      </c>
      <c r="L507" s="246"/>
      <c r="M507" s="223"/>
    </row>
    <row r="508" spans="2:13" hidden="1" x14ac:dyDescent="0.3">
      <c r="B508" s="198">
        <f t="shared" si="34"/>
        <v>500</v>
      </c>
      <c r="C508" s="194" t="str">
        <f>+IF('Cálculos '!C508="","",'Cálculos '!C508)</f>
        <v/>
      </c>
      <c r="D508" s="199" t="str">
        <f>+IF('Cálculos '!D508="","",'Cálculos '!D508)</f>
        <v/>
      </c>
      <c r="E508" s="206" t="str">
        <f>+IF('Cálculos '!E508="","",'Cálculos '!E508)</f>
        <v/>
      </c>
      <c r="F508" s="221" t="str">
        <f>+IF('Cálculos '!F508="","",'Cálculos '!F508)</f>
        <v/>
      </c>
      <c r="G508" s="194" t="str">
        <f>+IF('Cálculos '!C508="","",'Cálculos '!H508)</f>
        <v/>
      </c>
      <c r="H508" s="367" t="str">
        <f>IF('Precio unitario '!C502="","",ROUNDUP('Precio unitario '!J502,0))</f>
        <v/>
      </c>
      <c r="I508" s="367" t="str">
        <f t="shared" si="31"/>
        <v/>
      </c>
      <c r="J508" s="370" t="str">
        <f t="shared" si="32"/>
        <v/>
      </c>
      <c r="K508" s="371" t="str">
        <f t="shared" si="33"/>
        <v/>
      </c>
      <c r="L508" s="246"/>
      <c r="M508" s="223"/>
    </row>
    <row r="509" spans="2:13" hidden="1" x14ac:dyDescent="0.3">
      <c r="B509" s="198">
        <f t="shared" si="34"/>
        <v>501</v>
      </c>
      <c r="C509" s="194" t="str">
        <f>+IF('Cálculos '!C509="","",'Cálculos '!C509)</f>
        <v/>
      </c>
      <c r="D509" s="199" t="str">
        <f>+IF('Cálculos '!D509="","",'Cálculos '!D509)</f>
        <v/>
      </c>
      <c r="E509" s="206" t="str">
        <f>+IF('Cálculos '!E509="","",'Cálculos '!E509)</f>
        <v/>
      </c>
      <c r="F509" s="221" t="str">
        <f>+IF('Cálculos '!F509="","",'Cálculos '!F509)</f>
        <v/>
      </c>
      <c r="G509" s="194" t="str">
        <f>+IF('Cálculos '!C509="","",'Cálculos '!H509)</f>
        <v/>
      </c>
      <c r="H509" s="367" t="str">
        <f>IF('Precio unitario '!C503="","",ROUNDUP('Precio unitario '!J503,0))</f>
        <v/>
      </c>
      <c r="I509" s="367" t="str">
        <f t="shared" si="31"/>
        <v/>
      </c>
      <c r="J509" s="370" t="str">
        <f t="shared" si="32"/>
        <v/>
      </c>
      <c r="K509" s="371" t="str">
        <f t="shared" si="33"/>
        <v/>
      </c>
      <c r="L509" s="246"/>
      <c r="M509" s="223"/>
    </row>
    <row r="510" spans="2:13" hidden="1" x14ac:dyDescent="0.3">
      <c r="B510" s="198">
        <f t="shared" si="34"/>
        <v>502</v>
      </c>
      <c r="C510" s="194" t="str">
        <f>+IF('Cálculos '!C510="","",'Cálculos '!C510)</f>
        <v/>
      </c>
      <c r="D510" s="199" t="str">
        <f>+IF('Cálculos '!D510="","",'Cálculos '!D510)</f>
        <v/>
      </c>
      <c r="E510" s="206" t="str">
        <f>+IF('Cálculos '!E510="","",'Cálculos '!E510)</f>
        <v/>
      </c>
      <c r="F510" s="221" t="str">
        <f>+IF('Cálculos '!F510="","",'Cálculos '!F510)</f>
        <v/>
      </c>
      <c r="G510" s="194" t="str">
        <f>+IF('Cálculos '!C510="","",'Cálculos '!H510)</f>
        <v/>
      </c>
      <c r="H510" s="367" t="str">
        <f>IF('Precio unitario '!C504="","",ROUNDUP('Precio unitario '!J504,0))</f>
        <v/>
      </c>
      <c r="I510" s="367" t="str">
        <f t="shared" si="31"/>
        <v/>
      </c>
      <c r="J510" s="370" t="str">
        <f t="shared" si="32"/>
        <v/>
      </c>
      <c r="K510" s="371" t="str">
        <f t="shared" si="33"/>
        <v/>
      </c>
      <c r="L510" s="246"/>
      <c r="M510" s="223"/>
    </row>
    <row r="511" spans="2:13" hidden="1" x14ac:dyDescent="0.3">
      <c r="B511" s="198">
        <f t="shared" si="34"/>
        <v>503</v>
      </c>
      <c r="C511" s="194" t="str">
        <f>+IF('Cálculos '!C511="","",'Cálculos '!C511)</f>
        <v/>
      </c>
      <c r="D511" s="199" t="str">
        <f>+IF('Cálculos '!D511="","",'Cálculos '!D511)</f>
        <v/>
      </c>
      <c r="E511" s="206" t="str">
        <f>+IF('Cálculos '!E511="","",'Cálculos '!E511)</f>
        <v/>
      </c>
      <c r="F511" s="221" t="str">
        <f>+IF('Cálculos '!F511="","",'Cálculos '!F511)</f>
        <v/>
      </c>
      <c r="G511" s="194" t="str">
        <f>+IF('Cálculos '!C511="","",'Cálculos '!H511)</f>
        <v/>
      </c>
      <c r="H511" s="367" t="str">
        <f>IF('Precio unitario '!C505="","",ROUNDUP('Precio unitario '!J505,0))</f>
        <v/>
      </c>
      <c r="I511" s="367" t="str">
        <f t="shared" si="31"/>
        <v/>
      </c>
      <c r="J511" s="370" t="str">
        <f t="shared" si="32"/>
        <v/>
      </c>
      <c r="K511" s="371" t="str">
        <f t="shared" si="33"/>
        <v/>
      </c>
      <c r="L511" s="246"/>
      <c r="M511" s="223"/>
    </row>
    <row r="512" spans="2:13" hidden="1" x14ac:dyDescent="0.3">
      <c r="B512" s="198">
        <f t="shared" si="34"/>
        <v>504</v>
      </c>
      <c r="C512" s="194" t="str">
        <f>+IF('Cálculos '!C512="","",'Cálculos '!C512)</f>
        <v/>
      </c>
      <c r="D512" s="199" t="str">
        <f>+IF('Cálculos '!D512="","",'Cálculos '!D512)</f>
        <v/>
      </c>
      <c r="E512" s="206" t="str">
        <f>+IF('Cálculos '!E512="","",'Cálculos '!E512)</f>
        <v/>
      </c>
      <c r="F512" s="221" t="str">
        <f>+IF('Cálculos '!F512="","",'Cálculos '!F512)</f>
        <v/>
      </c>
      <c r="G512" s="194" t="str">
        <f>+IF('Cálculos '!C512="","",'Cálculos '!H512)</f>
        <v/>
      </c>
      <c r="H512" s="367" t="str">
        <f>IF('Precio unitario '!C506="","",ROUNDUP('Precio unitario '!J506,0))</f>
        <v/>
      </c>
      <c r="I512" s="367" t="str">
        <f t="shared" si="31"/>
        <v/>
      </c>
      <c r="J512" s="370" t="str">
        <f t="shared" si="32"/>
        <v/>
      </c>
      <c r="K512" s="371" t="str">
        <f t="shared" si="33"/>
        <v/>
      </c>
      <c r="L512" s="246"/>
      <c r="M512" s="223"/>
    </row>
    <row r="513" spans="2:13" hidden="1" x14ac:dyDescent="0.3">
      <c r="B513" s="198">
        <f t="shared" si="34"/>
        <v>505</v>
      </c>
      <c r="C513" s="194" t="str">
        <f>+IF('Cálculos '!C513="","",'Cálculos '!C513)</f>
        <v/>
      </c>
      <c r="D513" s="199" t="str">
        <f>+IF('Cálculos '!D513="","",'Cálculos '!D513)</f>
        <v/>
      </c>
      <c r="E513" s="206" t="str">
        <f>+IF('Cálculos '!E513="","",'Cálculos '!E513)</f>
        <v/>
      </c>
      <c r="F513" s="221" t="str">
        <f>+IF('Cálculos '!F513="","",'Cálculos '!F513)</f>
        <v/>
      </c>
      <c r="G513" s="194" t="str">
        <f>+IF('Cálculos '!C513="","",'Cálculos '!H513)</f>
        <v/>
      </c>
      <c r="H513" s="367" t="str">
        <f>IF('Precio unitario '!C507="","",ROUNDUP('Precio unitario '!J507,0))</f>
        <v/>
      </c>
      <c r="I513" s="367" t="str">
        <f t="shared" si="31"/>
        <v/>
      </c>
      <c r="J513" s="370" t="str">
        <f t="shared" si="32"/>
        <v/>
      </c>
      <c r="K513" s="371" t="str">
        <f t="shared" si="33"/>
        <v/>
      </c>
      <c r="L513" s="246"/>
      <c r="M513" s="223"/>
    </row>
    <row r="514" spans="2:13" hidden="1" x14ac:dyDescent="0.3">
      <c r="B514" s="198">
        <f t="shared" si="34"/>
        <v>506</v>
      </c>
      <c r="C514" s="194" t="str">
        <f>+IF('Cálculos '!C514="","",'Cálculos '!C514)</f>
        <v/>
      </c>
      <c r="D514" s="199" t="str">
        <f>+IF('Cálculos '!D514="","",'Cálculos '!D514)</f>
        <v/>
      </c>
      <c r="E514" s="206" t="str">
        <f>+IF('Cálculos '!E514="","",'Cálculos '!E514)</f>
        <v/>
      </c>
      <c r="F514" s="221" t="str">
        <f>+IF('Cálculos '!F514="","",'Cálculos '!F514)</f>
        <v/>
      </c>
      <c r="G514" s="194" t="str">
        <f>+IF('Cálculos '!C514="","",'Cálculos '!H514)</f>
        <v/>
      </c>
      <c r="H514" s="367" t="str">
        <f>IF('Precio unitario '!C508="","",ROUNDUP('Precio unitario '!J508,0))</f>
        <v/>
      </c>
      <c r="I514" s="367" t="str">
        <f t="shared" si="31"/>
        <v/>
      </c>
      <c r="J514" s="370" t="str">
        <f t="shared" si="32"/>
        <v/>
      </c>
      <c r="K514" s="371" t="str">
        <f t="shared" si="33"/>
        <v/>
      </c>
      <c r="L514" s="246"/>
      <c r="M514" s="223"/>
    </row>
    <row r="515" spans="2:13" hidden="1" x14ac:dyDescent="0.3">
      <c r="B515" s="198">
        <f t="shared" si="34"/>
        <v>507</v>
      </c>
      <c r="C515" s="194" t="str">
        <f>+IF('Cálculos '!C515="","",'Cálculos '!C515)</f>
        <v/>
      </c>
      <c r="D515" s="199" t="str">
        <f>+IF('Cálculos '!D515="","",'Cálculos '!D515)</f>
        <v/>
      </c>
      <c r="E515" s="206" t="str">
        <f>+IF('Cálculos '!E515="","",'Cálculos '!E515)</f>
        <v/>
      </c>
      <c r="F515" s="221" t="str">
        <f>+IF('Cálculos '!F515="","",'Cálculos '!F515)</f>
        <v/>
      </c>
      <c r="G515" s="194" t="str">
        <f>+IF('Cálculos '!C515="","",'Cálculos '!H515)</f>
        <v/>
      </c>
      <c r="H515" s="367" t="str">
        <f>IF('Precio unitario '!C509="","",ROUNDUP('Precio unitario '!J509,0))</f>
        <v/>
      </c>
      <c r="I515" s="367" t="str">
        <f t="shared" si="31"/>
        <v/>
      </c>
      <c r="J515" s="370" t="str">
        <f t="shared" si="32"/>
        <v/>
      </c>
      <c r="K515" s="371" t="str">
        <f t="shared" si="33"/>
        <v/>
      </c>
      <c r="L515" s="246"/>
      <c r="M515" s="223"/>
    </row>
    <row r="516" spans="2:13" hidden="1" x14ac:dyDescent="0.3">
      <c r="B516" s="198">
        <f t="shared" si="34"/>
        <v>508</v>
      </c>
      <c r="C516" s="194" t="str">
        <f>+IF('Cálculos '!C516="","",'Cálculos '!C516)</f>
        <v/>
      </c>
      <c r="D516" s="199" t="str">
        <f>+IF('Cálculos '!D516="","",'Cálculos '!D516)</f>
        <v/>
      </c>
      <c r="E516" s="206" t="str">
        <f>+IF('Cálculos '!E516="","",'Cálculos '!E516)</f>
        <v/>
      </c>
      <c r="F516" s="221" t="str">
        <f>+IF('Cálculos '!F516="","",'Cálculos '!F516)</f>
        <v/>
      </c>
      <c r="G516" s="194" t="str">
        <f>+IF('Cálculos '!C516="","",'Cálculos '!H516)</f>
        <v/>
      </c>
      <c r="H516" s="367" t="str">
        <f>IF('Precio unitario '!C510="","",ROUNDUP('Precio unitario '!J510,0))</f>
        <v/>
      </c>
      <c r="I516" s="367" t="str">
        <f t="shared" si="31"/>
        <v/>
      </c>
      <c r="J516" s="370" t="str">
        <f t="shared" si="32"/>
        <v/>
      </c>
      <c r="K516" s="371" t="str">
        <f t="shared" si="33"/>
        <v/>
      </c>
      <c r="L516" s="246"/>
      <c r="M516" s="223"/>
    </row>
    <row r="517" spans="2:13" hidden="1" x14ac:dyDescent="0.3">
      <c r="B517" s="198">
        <f t="shared" si="34"/>
        <v>509</v>
      </c>
      <c r="C517" s="194" t="str">
        <f>+IF('Cálculos '!C517="","",'Cálculos '!C517)</f>
        <v/>
      </c>
      <c r="D517" s="199" t="str">
        <f>+IF('Cálculos '!D517="","",'Cálculos '!D517)</f>
        <v/>
      </c>
      <c r="E517" s="206" t="str">
        <f>+IF('Cálculos '!E517="","",'Cálculos '!E517)</f>
        <v/>
      </c>
      <c r="F517" s="221" t="str">
        <f>+IF('Cálculos '!F517="","",'Cálculos '!F517)</f>
        <v/>
      </c>
      <c r="G517" s="194" t="str">
        <f>+IF('Cálculos '!C517="","",'Cálculos '!H517)</f>
        <v/>
      </c>
      <c r="H517" s="367" t="str">
        <f>IF('Precio unitario '!C511="","",ROUNDUP('Precio unitario '!J511,0))</f>
        <v/>
      </c>
      <c r="I517" s="367" t="str">
        <f t="shared" si="31"/>
        <v/>
      </c>
      <c r="J517" s="370" t="str">
        <f t="shared" si="32"/>
        <v/>
      </c>
      <c r="K517" s="371" t="str">
        <f t="shared" si="33"/>
        <v/>
      </c>
      <c r="L517" s="246"/>
      <c r="M517" s="223"/>
    </row>
    <row r="518" spans="2:13" hidden="1" x14ac:dyDescent="0.3">
      <c r="B518" s="198">
        <f t="shared" si="34"/>
        <v>510</v>
      </c>
      <c r="C518" s="194" t="str">
        <f>+IF('Cálculos '!C518="","",'Cálculos '!C518)</f>
        <v/>
      </c>
      <c r="D518" s="199" t="str">
        <f>+IF('Cálculos '!D518="","",'Cálculos '!D518)</f>
        <v/>
      </c>
      <c r="E518" s="206" t="str">
        <f>+IF('Cálculos '!E518="","",'Cálculos '!E518)</f>
        <v/>
      </c>
      <c r="F518" s="221" t="str">
        <f>+IF('Cálculos '!F518="","",'Cálculos '!F518)</f>
        <v/>
      </c>
      <c r="G518" s="194" t="str">
        <f>+IF('Cálculos '!C518="","",'Cálculos '!H518)</f>
        <v/>
      </c>
      <c r="H518" s="367" t="str">
        <f>IF('Precio unitario '!C512="","",ROUNDUP('Precio unitario '!J512,0))</f>
        <v/>
      </c>
      <c r="I518" s="367" t="str">
        <f t="shared" si="31"/>
        <v/>
      </c>
      <c r="J518" s="370" t="str">
        <f t="shared" si="32"/>
        <v/>
      </c>
      <c r="K518" s="371" t="str">
        <f t="shared" si="33"/>
        <v/>
      </c>
      <c r="L518" s="246"/>
      <c r="M518" s="223"/>
    </row>
    <row r="519" spans="2:13" hidden="1" x14ac:dyDescent="0.3">
      <c r="B519" s="198">
        <f t="shared" si="34"/>
        <v>511</v>
      </c>
      <c r="C519" s="194" t="str">
        <f>+IF('Cálculos '!C519="","",'Cálculos '!C519)</f>
        <v/>
      </c>
      <c r="D519" s="199" t="str">
        <f>+IF('Cálculos '!D519="","",'Cálculos '!D519)</f>
        <v/>
      </c>
      <c r="E519" s="206" t="str">
        <f>+IF('Cálculos '!E519="","",'Cálculos '!E519)</f>
        <v/>
      </c>
      <c r="F519" s="221" t="str">
        <f>+IF('Cálculos '!F519="","",'Cálculos '!F519)</f>
        <v/>
      </c>
      <c r="G519" s="194" t="str">
        <f>+IF('Cálculos '!C519="","",'Cálculos '!H519)</f>
        <v/>
      </c>
      <c r="H519" s="367" t="str">
        <f>IF('Precio unitario '!C513="","",ROUNDUP('Precio unitario '!J513,0))</f>
        <v/>
      </c>
      <c r="I519" s="367" t="str">
        <f t="shared" si="31"/>
        <v/>
      </c>
      <c r="J519" s="370" t="str">
        <f t="shared" si="32"/>
        <v/>
      </c>
      <c r="K519" s="371" t="str">
        <f t="shared" si="33"/>
        <v/>
      </c>
      <c r="L519" s="246"/>
      <c r="M519" s="223"/>
    </row>
    <row r="520" spans="2:13" hidden="1" x14ac:dyDescent="0.3">
      <c r="B520" s="198">
        <f t="shared" si="34"/>
        <v>512</v>
      </c>
      <c r="C520" s="194" t="str">
        <f>+IF('Cálculos '!C520="","",'Cálculos '!C520)</f>
        <v/>
      </c>
      <c r="D520" s="199" t="str">
        <f>+IF('Cálculos '!D520="","",'Cálculos '!D520)</f>
        <v/>
      </c>
      <c r="E520" s="206" t="str">
        <f>+IF('Cálculos '!E520="","",'Cálculos '!E520)</f>
        <v/>
      </c>
      <c r="F520" s="221" t="str">
        <f>+IF('Cálculos '!F520="","",'Cálculos '!F520)</f>
        <v/>
      </c>
      <c r="G520" s="194" t="str">
        <f>+IF('Cálculos '!C520="","",'Cálculos '!H520)</f>
        <v/>
      </c>
      <c r="H520" s="367" t="str">
        <f>IF('Precio unitario '!C514="","",ROUNDUP('Precio unitario '!J514,0))</f>
        <v/>
      </c>
      <c r="I520" s="367" t="str">
        <f t="shared" si="31"/>
        <v/>
      </c>
      <c r="J520" s="370" t="str">
        <f t="shared" si="32"/>
        <v/>
      </c>
      <c r="K520" s="371" t="str">
        <f t="shared" si="33"/>
        <v/>
      </c>
      <c r="L520" s="246"/>
      <c r="M520" s="223"/>
    </row>
    <row r="521" spans="2:13" hidden="1" x14ac:dyDescent="0.3">
      <c r="B521" s="198">
        <f t="shared" si="34"/>
        <v>513</v>
      </c>
      <c r="C521" s="194" t="str">
        <f>+IF('Cálculos '!C521="","",'Cálculos '!C521)</f>
        <v/>
      </c>
      <c r="D521" s="199" t="str">
        <f>+IF('Cálculos '!D521="","",'Cálculos '!D521)</f>
        <v/>
      </c>
      <c r="E521" s="206" t="str">
        <f>+IF('Cálculos '!E521="","",'Cálculos '!E521)</f>
        <v/>
      </c>
      <c r="F521" s="221" t="str">
        <f>+IF('Cálculos '!F521="","",'Cálculos '!F521)</f>
        <v/>
      </c>
      <c r="G521" s="194" t="str">
        <f>+IF('Cálculos '!C521="","",'Cálculos '!H521)</f>
        <v/>
      </c>
      <c r="H521" s="367" t="str">
        <f>IF('Precio unitario '!C515="","",ROUNDUP('Precio unitario '!J515,0))</f>
        <v/>
      </c>
      <c r="I521" s="367" t="str">
        <f t="shared" si="31"/>
        <v/>
      </c>
      <c r="J521" s="370" t="str">
        <f t="shared" si="32"/>
        <v/>
      </c>
      <c r="K521" s="371" t="str">
        <f t="shared" si="33"/>
        <v/>
      </c>
      <c r="L521" s="246"/>
      <c r="M521" s="223"/>
    </row>
    <row r="522" spans="2:13" hidden="1" x14ac:dyDescent="0.3">
      <c r="B522" s="198">
        <f t="shared" si="34"/>
        <v>514</v>
      </c>
      <c r="C522" s="194" t="str">
        <f>+IF('Cálculos '!C522="","",'Cálculos '!C522)</f>
        <v/>
      </c>
      <c r="D522" s="199" t="str">
        <f>+IF('Cálculos '!D522="","",'Cálculos '!D522)</f>
        <v/>
      </c>
      <c r="E522" s="206" t="str">
        <f>+IF('Cálculos '!E522="","",'Cálculos '!E522)</f>
        <v/>
      </c>
      <c r="F522" s="221" t="str">
        <f>+IF('Cálculos '!F522="","",'Cálculos '!F522)</f>
        <v/>
      </c>
      <c r="G522" s="194" t="str">
        <f>+IF('Cálculos '!C522="","",'Cálculos '!H522)</f>
        <v/>
      </c>
      <c r="H522" s="367" t="str">
        <f>IF('Precio unitario '!C516="","",ROUNDUP('Precio unitario '!J516,0))</f>
        <v/>
      </c>
      <c r="I522" s="367" t="str">
        <f t="shared" ref="I522:I585" si="35">IF(C522="","",IF(L522="","CONFIRMAR SI EL PRODOCTRO TIENE IVA O NO",IF(L522="NO",0,ROUNDUP(SUM(H522*19%),0))))</f>
        <v/>
      </c>
      <c r="J522" s="370" t="str">
        <f t="shared" ref="J522:J585" si="36">IF(C522="","",IF(M522="","CONFIRMAR SI EL PRODOCTRO TIENE ESTANPILLA O NO",IF(M522="NO",0,ROUNDUP(SUM(H522*11.5%),0))))</f>
        <v/>
      </c>
      <c r="K522" s="371" t="str">
        <f t="shared" ref="K522:K585" si="37">+IF(C522="","",ROUNDUP(SUM(H522:J522),0))</f>
        <v/>
      </c>
      <c r="L522" s="246"/>
      <c r="M522" s="223"/>
    </row>
    <row r="523" spans="2:13" hidden="1" x14ac:dyDescent="0.3">
      <c r="B523" s="198">
        <f t="shared" ref="B523:B586" si="38">+B522+1</f>
        <v>515</v>
      </c>
      <c r="C523" s="194" t="str">
        <f>+IF('Cálculos '!C523="","",'Cálculos '!C523)</f>
        <v/>
      </c>
      <c r="D523" s="199" t="str">
        <f>+IF('Cálculos '!D523="","",'Cálculos '!D523)</f>
        <v/>
      </c>
      <c r="E523" s="206" t="str">
        <f>+IF('Cálculos '!E523="","",'Cálculos '!E523)</f>
        <v/>
      </c>
      <c r="F523" s="221" t="str">
        <f>+IF('Cálculos '!F523="","",'Cálculos '!F523)</f>
        <v/>
      </c>
      <c r="G523" s="194" t="str">
        <f>+IF('Cálculos '!C523="","",'Cálculos '!H523)</f>
        <v/>
      </c>
      <c r="H523" s="367" t="str">
        <f>IF('Precio unitario '!C517="","",ROUNDUP('Precio unitario '!J517,0))</f>
        <v/>
      </c>
      <c r="I523" s="367" t="str">
        <f t="shared" si="35"/>
        <v/>
      </c>
      <c r="J523" s="370" t="str">
        <f t="shared" si="36"/>
        <v/>
      </c>
      <c r="K523" s="371" t="str">
        <f t="shared" si="37"/>
        <v/>
      </c>
      <c r="L523" s="246"/>
      <c r="M523" s="223"/>
    </row>
    <row r="524" spans="2:13" hidden="1" x14ac:dyDescent="0.3">
      <c r="B524" s="198">
        <f t="shared" si="38"/>
        <v>516</v>
      </c>
      <c r="C524" s="194" t="str">
        <f>+IF('Cálculos '!C524="","",'Cálculos '!C524)</f>
        <v/>
      </c>
      <c r="D524" s="199" t="str">
        <f>+IF('Cálculos '!D524="","",'Cálculos '!D524)</f>
        <v/>
      </c>
      <c r="E524" s="206" t="str">
        <f>+IF('Cálculos '!E524="","",'Cálculos '!E524)</f>
        <v/>
      </c>
      <c r="F524" s="221" t="str">
        <f>+IF('Cálculos '!F524="","",'Cálculos '!F524)</f>
        <v/>
      </c>
      <c r="G524" s="194" t="str">
        <f>+IF('Cálculos '!C524="","",'Cálculos '!H524)</f>
        <v/>
      </c>
      <c r="H524" s="367" t="str">
        <f>IF('Precio unitario '!C518="","",ROUNDUP('Precio unitario '!J518,0))</f>
        <v/>
      </c>
      <c r="I524" s="367" t="str">
        <f t="shared" si="35"/>
        <v/>
      </c>
      <c r="J524" s="370" t="str">
        <f t="shared" si="36"/>
        <v/>
      </c>
      <c r="K524" s="371" t="str">
        <f t="shared" si="37"/>
        <v/>
      </c>
      <c r="L524" s="246"/>
      <c r="M524" s="223"/>
    </row>
    <row r="525" spans="2:13" hidden="1" x14ac:dyDescent="0.3">
      <c r="B525" s="198">
        <f t="shared" si="38"/>
        <v>517</v>
      </c>
      <c r="C525" s="194" t="str">
        <f>+IF('Cálculos '!C525="","",'Cálculos '!C525)</f>
        <v/>
      </c>
      <c r="D525" s="199" t="str">
        <f>+IF('Cálculos '!D525="","",'Cálculos '!D525)</f>
        <v/>
      </c>
      <c r="E525" s="206" t="str">
        <f>+IF('Cálculos '!E525="","",'Cálculos '!E525)</f>
        <v/>
      </c>
      <c r="F525" s="221" t="str">
        <f>+IF('Cálculos '!F525="","",'Cálculos '!F525)</f>
        <v/>
      </c>
      <c r="G525" s="194" t="str">
        <f>+IF('Cálculos '!C525="","",'Cálculos '!H525)</f>
        <v/>
      </c>
      <c r="H525" s="367" t="str">
        <f>IF('Precio unitario '!C519="","",ROUNDUP('Precio unitario '!J519,0))</f>
        <v/>
      </c>
      <c r="I525" s="367" t="str">
        <f t="shared" si="35"/>
        <v/>
      </c>
      <c r="J525" s="370" t="str">
        <f t="shared" si="36"/>
        <v/>
      </c>
      <c r="K525" s="371" t="str">
        <f t="shared" si="37"/>
        <v/>
      </c>
      <c r="L525" s="246"/>
      <c r="M525" s="223"/>
    </row>
    <row r="526" spans="2:13" hidden="1" x14ac:dyDescent="0.3">
      <c r="B526" s="198">
        <f t="shared" si="38"/>
        <v>518</v>
      </c>
      <c r="C526" s="194" t="str">
        <f>+IF('Cálculos '!C526="","",'Cálculos '!C526)</f>
        <v/>
      </c>
      <c r="D526" s="199" t="str">
        <f>+IF('Cálculos '!D526="","",'Cálculos '!D526)</f>
        <v/>
      </c>
      <c r="E526" s="206" t="str">
        <f>+IF('Cálculos '!E526="","",'Cálculos '!E526)</f>
        <v/>
      </c>
      <c r="F526" s="221" t="str">
        <f>+IF('Cálculos '!F526="","",'Cálculos '!F526)</f>
        <v/>
      </c>
      <c r="G526" s="194" t="str">
        <f>+IF('Cálculos '!C526="","",'Cálculos '!H526)</f>
        <v/>
      </c>
      <c r="H526" s="367" t="str">
        <f>IF('Precio unitario '!C520="","",ROUNDUP('Precio unitario '!J520,0))</f>
        <v/>
      </c>
      <c r="I526" s="367" t="str">
        <f t="shared" si="35"/>
        <v/>
      </c>
      <c r="J526" s="370" t="str">
        <f t="shared" si="36"/>
        <v/>
      </c>
      <c r="K526" s="371" t="str">
        <f t="shared" si="37"/>
        <v/>
      </c>
      <c r="L526" s="246"/>
      <c r="M526" s="223"/>
    </row>
    <row r="527" spans="2:13" hidden="1" x14ac:dyDescent="0.3">
      <c r="B527" s="198">
        <f t="shared" si="38"/>
        <v>519</v>
      </c>
      <c r="C527" s="194" t="str">
        <f>+IF('Cálculos '!C527="","",'Cálculos '!C527)</f>
        <v/>
      </c>
      <c r="D527" s="199" t="str">
        <f>+IF('Cálculos '!D527="","",'Cálculos '!D527)</f>
        <v/>
      </c>
      <c r="E527" s="206" t="str">
        <f>+IF('Cálculos '!E527="","",'Cálculos '!E527)</f>
        <v/>
      </c>
      <c r="F527" s="221" t="str">
        <f>+IF('Cálculos '!F527="","",'Cálculos '!F527)</f>
        <v/>
      </c>
      <c r="G527" s="194" t="str">
        <f>+IF('Cálculos '!C527="","",'Cálculos '!H527)</f>
        <v/>
      </c>
      <c r="H527" s="367" t="str">
        <f>IF('Precio unitario '!C521="","",ROUNDUP('Precio unitario '!J521,0))</f>
        <v/>
      </c>
      <c r="I527" s="367" t="str">
        <f t="shared" si="35"/>
        <v/>
      </c>
      <c r="J527" s="370" t="str">
        <f t="shared" si="36"/>
        <v/>
      </c>
      <c r="K527" s="371" t="str">
        <f t="shared" si="37"/>
        <v/>
      </c>
      <c r="L527" s="246"/>
      <c r="M527" s="223"/>
    </row>
    <row r="528" spans="2:13" hidden="1" x14ac:dyDescent="0.3">
      <c r="B528" s="198">
        <f t="shared" si="38"/>
        <v>520</v>
      </c>
      <c r="C528" s="194" t="str">
        <f>+IF('Cálculos '!C528="","",'Cálculos '!C528)</f>
        <v/>
      </c>
      <c r="D528" s="199" t="str">
        <f>+IF('Cálculos '!D528="","",'Cálculos '!D528)</f>
        <v/>
      </c>
      <c r="E528" s="206" t="str">
        <f>+IF('Cálculos '!E528="","",'Cálculos '!E528)</f>
        <v/>
      </c>
      <c r="F528" s="221" t="str">
        <f>+IF('Cálculos '!F528="","",'Cálculos '!F528)</f>
        <v/>
      </c>
      <c r="G528" s="194" t="str">
        <f>+IF('Cálculos '!C528="","",'Cálculos '!H528)</f>
        <v/>
      </c>
      <c r="H528" s="367" t="str">
        <f>IF('Precio unitario '!C522="","",ROUNDUP('Precio unitario '!J522,0))</f>
        <v/>
      </c>
      <c r="I528" s="367" t="str">
        <f t="shared" si="35"/>
        <v/>
      </c>
      <c r="J528" s="370" t="str">
        <f t="shared" si="36"/>
        <v/>
      </c>
      <c r="K528" s="371" t="str">
        <f t="shared" si="37"/>
        <v/>
      </c>
      <c r="L528" s="246"/>
      <c r="M528" s="223"/>
    </row>
    <row r="529" spans="2:13" hidden="1" x14ac:dyDescent="0.3">
      <c r="B529" s="198">
        <f t="shared" si="38"/>
        <v>521</v>
      </c>
      <c r="C529" s="194" t="str">
        <f>+IF('Cálculos '!C529="","",'Cálculos '!C529)</f>
        <v/>
      </c>
      <c r="D529" s="199" t="str">
        <f>+IF('Cálculos '!D529="","",'Cálculos '!D529)</f>
        <v/>
      </c>
      <c r="E529" s="206" t="str">
        <f>+IF('Cálculos '!E529="","",'Cálculos '!E529)</f>
        <v/>
      </c>
      <c r="F529" s="221" t="str">
        <f>+IF('Cálculos '!F529="","",'Cálculos '!F529)</f>
        <v/>
      </c>
      <c r="G529" s="194" t="str">
        <f>+IF('Cálculos '!C529="","",'Cálculos '!H529)</f>
        <v/>
      </c>
      <c r="H529" s="367" t="str">
        <f>IF('Precio unitario '!C523="","",ROUNDUP('Precio unitario '!J523,0))</f>
        <v/>
      </c>
      <c r="I529" s="367" t="str">
        <f t="shared" si="35"/>
        <v/>
      </c>
      <c r="J529" s="370" t="str">
        <f t="shared" si="36"/>
        <v/>
      </c>
      <c r="K529" s="371" t="str">
        <f t="shared" si="37"/>
        <v/>
      </c>
      <c r="L529" s="246"/>
      <c r="M529" s="223"/>
    </row>
    <row r="530" spans="2:13" hidden="1" x14ac:dyDescent="0.3">
      <c r="B530" s="198">
        <f t="shared" si="38"/>
        <v>522</v>
      </c>
      <c r="C530" s="194" t="str">
        <f>+IF('Cálculos '!C530="","",'Cálculos '!C530)</f>
        <v/>
      </c>
      <c r="D530" s="199" t="str">
        <f>+IF('Cálculos '!D530="","",'Cálculos '!D530)</f>
        <v/>
      </c>
      <c r="E530" s="206" t="str">
        <f>+IF('Cálculos '!E530="","",'Cálculos '!E530)</f>
        <v/>
      </c>
      <c r="F530" s="221" t="str">
        <f>+IF('Cálculos '!F530="","",'Cálculos '!F530)</f>
        <v/>
      </c>
      <c r="G530" s="194" t="str">
        <f>+IF('Cálculos '!C530="","",'Cálculos '!H530)</f>
        <v/>
      </c>
      <c r="H530" s="367" t="str">
        <f>IF('Precio unitario '!C524="","",ROUNDUP('Precio unitario '!J524,0))</f>
        <v/>
      </c>
      <c r="I530" s="367" t="str">
        <f t="shared" si="35"/>
        <v/>
      </c>
      <c r="J530" s="370" t="str">
        <f t="shared" si="36"/>
        <v/>
      </c>
      <c r="K530" s="371" t="str">
        <f t="shared" si="37"/>
        <v/>
      </c>
      <c r="L530" s="246"/>
      <c r="M530" s="223"/>
    </row>
    <row r="531" spans="2:13" hidden="1" x14ac:dyDescent="0.3">
      <c r="B531" s="198">
        <f t="shared" si="38"/>
        <v>523</v>
      </c>
      <c r="C531" s="194" t="str">
        <f>+IF('Cálculos '!C531="","",'Cálculos '!C531)</f>
        <v/>
      </c>
      <c r="D531" s="199" t="str">
        <f>+IF('Cálculos '!D531="","",'Cálculos '!D531)</f>
        <v/>
      </c>
      <c r="E531" s="206" t="str">
        <f>+IF('Cálculos '!E531="","",'Cálculos '!E531)</f>
        <v/>
      </c>
      <c r="F531" s="221" t="str">
        <f>+IF('Cálculos '!F531="","",'Cálculos '!F531)</f>
        <v/>
      </c>
      <c r="G531" s="194" t="str">
        <f>+IF('Cálculos '!C531="","",'Cálculos '!H531)</f>
        <v/>
      </c>
      <c r="H531" s="367" t="str">
        <f>IF('Precio unitario '!C525="","",ROUNDUP('Precio unitario '!J525,0))</f>
        <v/>
      </c>
      <c r="I531" s="367" t="str">
        <f t="shared" si="35"/>
        <v/>
      </c>
      <c r="J531" s="370" t="str">
        <f t="shared" si="36"/>
        <v/>
      </c>
      <c r="K531" s="371" t="str">
        <f t="shared" si="37"/>
        <v/>
      </c>
      <c r="L531" s="246"/>
      <c r="M531" s="223"/>
    </row>
    <row r="532" spans="2:13" hidden="1" x14ac:dyDescent="0.3">
      <c r="B532" s="198">
        <f t="shared" si="38"/>
        <v>524</v>
      </c>
      <c r="C532" s="194" t="str">
        <f>+IF('Cálculos '!C532="","",'Cálculos '!C532)</f>
        <v/>
      </c>
      <c r="D532" s="199" t="str">
        <f>+IF('Cálculos '!D532="","",'Cálculos '!D532)</f>
        <v/>
      </c>
      <c r="E532" s="206" t="str">
        <f>+IF('Cálculos '!E532="","",'Cálculos '!E532)</f>
        <v/>
      </c>
      <c r="F532" s="221" t="str">
        <f>+IF('Cálculos '!F532="","",'Cálculos '!F532)</f>
        <v/>
      </c>
      <c r="G532" s="194" t="str">
        <f>+IF('Cálculos '!C532="","",'Cálculos '!H532)</f>
        <v/>
      </c>
      <c r="H532" s="367" t="str">
        <f>IF('Precio unitario '!C526="","",ROUNDUP('Precio unitario '!J526,0))</f>
        <v/>
      </c>
      <c r="I532" s="367" t="str">
        <f t="shared" si="35"/>
        <v/>
      </c>
      <c r="J532" s="370" t="str">
        <f t="shared" si="36"/>
        <v/>
      </c>
      <c r="K532" s="371" t="str">
        <f t="shared" si="37"/>
        <v/>
      </c>
      <c r="L532" s="246"/>
      <c r="M532" s="223"/>
    </row>
    <row r="533" spans="2:13" hidden="1" x14ac:dyDescent="0.3">
      <c r="B533" s="198">
        <f t="shared" si="38"/>
        <v>525</v>
      </c>
      <c r="C533" s="194" t="str">
        <f>+IF('Cálculos '!C533="","",'Cálculos '!C533)</f>
        <v/>
      </c>
      <c r="D533" s="199" t="str">
        <f>+IF('Cálculos '!D533="","",'Cálculos '!D533)</f>
        <v/>
      </c>
      <c r="E533" s="206" t="str">
        <f>+IF('Cálculos '!E533="","",'Cálculos '!E533)</f>
        <v/>
      </c>
      <c r="F533" s="221" t="str">
        <f>+IF('Cálculos '!F533="","",'Cálculos '!F533)</f>
        <v/>
      </c>
      <c r="G533" s="194" t="str">
        <f>+IF('Cálculos '!C533="","",'Cálculos '!H533)</f>
        <v/>
      </c>
      <c r="H533" s="367" t="str">
        <f>IF('Precio unitario '!C527="","",ROUNDUP('Precio unitario '!J527,0))</f>
        <v/>
      </c>
      <c r="I533" s="367" t="str">
        <f t="shared" si="35"/>
        <v/>
      </c>
      <c r="J533" s="370" t="str">
        <f t="shared" si="36"/>
        <v/>
      </c>
      <c r="K533" s="371" t="str">
        <f t="shared" si="37"/>
        <v/>
      </c>
      <c r="L533" s="246"/>
      <c r="M533" s="223"/>
    </row>
    <row r="534" spans="2:13" hidden="1" x14ac:dyDescent="0.3">
      <c r="B534" s="198">
        <f t="shared" si="38"/>
        <v>526</v>
      </c>
      <c r="C534" s="194" t="str">
        <f>+IF('Cálculos '!C534="","",'Cálculos '!C534)</f>
        <v/>
      </c>
      <c r="D534" s="199" t="str">
        <f>+IF('Cálculos '!D534="","",'Cálculos '!D534)</f>
        <v/>
      </c>
      <c r="E534" s="206" t="str">
        <f>+IF('Cálculos '!E534="","",'Cálculos '!E534)</f>
        <v/>
      </c>
      <c r="F534" s="221" t="str">
        <f>+IF('Cálculos '!F534="","",'Cálculos '!F534)</f>
        <v/>
      </c>
      <c r="G534" s="194" t="str">
        <f>+IF('Cálculos '!C534="","",'Cálculos '!H534)</f>
        <v/>
      </c>
      <c r="H534" s="367" t="str">
        <f>IF('Precio unitario '!C528="","",ROUNDUP('Precio unitario '!J528,0))</f>
        <v/>
      </c>
      <c r="I534" s="367" t="str">
        <f t="shared" si="35"/>
        <v/>
      </c>
      <c r="J534" s="370" t="str">
        <f t="shared" si="36"/>
        <v/>
      </c>
      <c r="K534" s="371" t="str">
        <f t="shared" si="37"/>
        <v/>
      </c>
      <c r="L534" s="246"/>
      <c r="M534" s="223"/>
    </row>
    <row r="535" spans="2:13" hidden="1" x14ac:dyDescent="0.3">
      <c r="B535" s="198">
        <f t="shared" si="38"/>
        <v>527</v>
      </c>
      <c r="C535" s="194" t="str">
        <f>+IF('Cálculos '!C535="","",'Cálculos '!C535)</f>
        <v/>
      </c>
      <c r="D535" s="199" t="str">
        <f>+IF('Cálculos '!D535="","",'Cálculos '!D535)</f>
        <v/>
      </c>
      <c r="E535" s="206" t="str">
        <f>+IF('Cálculos '!E535="","",'Cálculos '!E535)</f>
        <v/>
      </c>
      <c r="F535" s="221" t="str">
        <f>+IF('Cálculos '!F535="","",'Cálculos '!F535)</f>
        <v/>
      </c>
      <c r="G535" s="194" t="str">
        <f>+IF('Cálculos '!C535="","",'Cálculos '!H535)</f>
        <v/>
      </c>
      <c r="H535" s="367" t="str">
        <f>IF('Precio unitario '!C529="","",ROUNDUP('Precio unitario '!J529,0))</f>
        <v/>
      </c>
      <c r="I535" s="367" t="str">
        <f t="shared" si="35"/>
        <v/>
      </c>
      <c r="J535" s="370" t="str">
        <f t="shared" si="36"/>
        <v/>
      </c>
      <c r="K535" s="371" t="str">
        <f t="shared" si="37"/>
        <v/>
      </c>
      <c r="L535" s="246"/>
      <c r="M535" s="223"/>
    </row>
    <row r="536" spans="2:13" hidden="1" x14ac:dyDescent="0.3">
      <c r="B536" s="198">
        <f t="shared" si="38"/>
        <v>528</v>
      </c>
      <c r="C536" s="194" t="str">
        <f>+IF('Cálculos '!C536="","",'Cálculos '!C536)</f>
        <v/>
      </c>
      <c r="D536" s="199" t="str">
        <f>+IF('Cálculos '!D536="","",'Cálculos '!D536)</f>
        <v/>
      </c>
      <c r="E536" s="206" t="str">
        <f>+IF('Cálculos '!E536="","",'Cálculos '!E536)</f>
        <v/>
      </c>
      <c r="F536" s="221" t="str">
        <f>+IF('Cálculos '!F536="","",'Cálculos '!F536)</f>
        <v/>
      </c>
      <c r="G536" s="194" t="str">
        <f>+IF('Cálculos '!C536="","",'Cálculos '!H536)</f>
        <v/>
      </c>
      <c r="H536" s="367" t="str">
        <f>IF('Precio unitario '!C530="","",ROUNDUP('Precio unitario '!J530,0))</f>
        <v/>
      </c>
      <c r="I536" s="367" t="str">
        <f t="shared" si="35"/>
        <v/>
      </c>
      <c r="J536" s="370" t="str">
        <f t="shared" si="36"/>
        <v/>
      </c>
      <c r="K536" s="371" t="str">
        <f t="shared" si="37"/>
        <v/>
      </c>
      <c r="L536" s="246"/>
      <c r="M536" s="223"/>
    </row>
    <row r="537" spans="2:13" hidden="1" x14ac:dyDescent="0.3">
      <c r="B537" s="198">
        <f t="shared" si="38"/>
        <v>529</v>
      </c>
      <c r="C537" s="194" t="str">
        <f>+IF('Cálculos '!C537="","",'Cálculos '!C537)</f>
        <v/>
      </c>
      <c r="D537" s="199" t="str">
        <f>+IF('Cálculos '!D537="","",'Cálculos '!D537)</f>
        <v/>
      </c>
      <c r="E537" s="206" t="str">
        <f>+IF('Cálculos '!E537="","",'Cálculos '!E537)</f>
        <v/>
      </c>
      <c r="F537" s="221" t="str">
        <f>+IF('Cálculos '!F537="","",'Cálculos '!F537)</f>
        <v/>
      </c>
      <c r="G537" s="194" t="str">
        <f>+IF('Cálculos '!C537="","",'Cálculos '!H537)</f>
        <v/>
      </c>
      <c r="H537" s="367" t="str">
        <f>IF('Precio unitario '!C531="","",ROUNDUP('Precio unitario '!J531,0))</f>
        <v/>
      </c>
      <c r="I537" s="367" t="str">
        <f t="shared" si="35"/>
        <v/>
      </c>
      <c r="J537" s="370" t="str">
        <f t="shared" si="36"/>
        <v/>
      </c>
      <c r="K537" s="371" t="str">
        <f t="shared" si="37"/>
        <v/>
      </c>
      <c r="L537" s="246"/>
      <c r="M537" s="223"/>
    </row>
    <row r="538" spans="2:13" hidden="1" x14ac:dyDescent="0.3">
      <c r="B538" s="198">
        <f t="shared" si="38"/>
        <v>530</v>
      </c>
      <c r="C538" s="194" t="str">
        <f>+IF('Cálculos '!C538="","",'Cálculos '!C538)</f>
        <v/>
      </c>
      <c r="D538" s="199" t="str">
        <f>+IF('Cálculos '!D538="","",'Cálculos '!D538)</f>
        <v/>
      </c>
      <c r="E538" s="206" t="str">
        <f>+IF('Cálculos '!E538="","",'Cálculos '!E538)</f>
        <v/>
      </c>
      <c r="F538" s="221" t="str">
        <f>+IF('Cálculos '!F538="","",'Cálculos '!F538)</f>
        <v/>
      </c>
      <c r="G538" s="194" t="str">
        <f>+IF('Cálculos '!C538="","",'Cálculos '!H538)</f>
        <v/>
      </c>
      <c r="H538" s="367" t="str">
        <f>IF('Precio unitario '!C532="","",ROUNDUP('Precio unitario '!J532,0))</f>
        <v/>
      </c>
      <c r="I538" s="367" t="str">
        <f t="shared" si="35"/>
        <v/>
      </c>
      <c r="J538" s="370" t="str">
        <f t="shared" si="36"/>
        <v/>
      </c>
      <c r="K538" s="371" t="str">
        <f t="shared" si="37"/>
        <v/>
      </c>
      <c r="L538" s="246"/>
      <c r="M538" s="223"/>
    </row>
    <row r="539" spans="2:13" hidden="1" x14ac:dyDescent="0.3">
      <c r="B539" s="198">
        <f t="shared" si="38"/>
        <v>531</v>
      </c>
      <c r="C539" s="194" t="str">
        <f>+IF('Cálculos '!C539="","",'Cálculos '!C539)</f>
        <v/>
      </c>
      <c r="D539" s="199" t="str">
        <f>+IF('Cálculos '!D539="","",'Cálculos '!D539)</f>
        <v/>
      </c>
      <c r="E539" s="206" t="str">
        <f>+IF('Cálculos '!E539="","",'Cálculos '!E539)</f>
        <v/>
      </c>
      <c r="F539" s="221" t="str">
        <f>+IF('Cálculos '!F539="","",'Cálculos '!F539)</f>
        <v/>
      </c>
      <c r="G539" s="194" t="str">
        <f>+IF('Cálculos '!C539="","",'Cálculos '!H539)</f>
        <v/>
      </c>
      <c r="H539" s="367" t="str">
        <f>IF('Precio unitario '!C533="","",ROUNDUP('Precio unitario '!J533,0))</f>
        <v/>
      </c>
      <c r="I539" s="367" t="str">
        <f t="shared" si="35"/>
        <v/>
      </c>
      <c r="J539" s="370" t="str">
        <f t="shared" si="36"/>
        <v/>
      </c>
      <c r="K539" s="371" t="str">
        <f t="shared" si="37"/>
        <v/>
      </c>
      <c r="L539" s="246"/>
      <c r="M539" s="223"/>
    </row>
    <row r="540" spans="2:13" hidden="1" x14ac:dyDescent="0.3">
      <c r="B540" s="198">
        <f t="shared" si="38"/>
        <v>532</v>
      </c>
      <c r="C540" s="194" t="str">
        <f>+IF('Cálculos '!C540="","",'Cálculos '!C540)</f>
        <v/>
      </c>
      <c r="D540" s="199" t="str">
        <f>+IF('Cálculos '!D540="","",'Cálculos '!D540)</f>
        <v/>
      </c>
      <c r="E540" s="206" t="str">
        <f>+IF('Cálculos '!E540="","",'Cálculos '!E540)</f>
        <v/>
      </c>
      <c r="F540" s="221" t="str">
        <f>+IF('Cálculos '!F540="","",'Cálculos '!F540)</f>
        <v/>
      </c>
      <c r="G540" s="194" t="str">
        <f>+IF('Cálculos '!C540="","",'Cálculos '!H540)</f>
        <v/>
      </c>
      <c r="H540" s="367" t="str">
        <f>IF('Precio unitario '!C534="","",ROUNDUP('Precio unitario '!J534,0))</f>
        <v/>
      </c>
      <c r="I540" s="367" t="str">
        <f t="shared" si="35"/>
        <v/>
      </c>
      <c r="J540" s="370" t="str">
        <f t="shared" si="36"/>
        <v/>
      </c>
      <c r="K540" s="371" t="str">
        <f t="shared" si="37"/>
        <v/>
      </c>
      <c r="L540" s="246"/>
      <c r="M540" s="223"/>
    </row>
    <row r="541" spans="2:13" hidden="1" x14ac:dyDescent="0.3">
      <c r="B541" s="198">
        <f t="shared" si="38"/>
        <v>533</v>
      </c>
      <c r="C541" s="194" t="str">
        <f>+IF('Cálculos '!C541="","",'Cálculos '!C541)</f>
        <v/>
      </c>
      <c r="D541" s="199" t="str">
        <f>+IF('Cálculos '!D541="","",'Cálculos '!D541)</f>
        <v/>
      </c>
      <c r="E541" s="206" t="str">
        <f>+IF('Cálculos '!E541="","",'Cálculos '!E541)</f>
        <v/>
      </c>
      <c r="F541" s="221" t="str">
        <f>+IF('Cálculos '!F541="","",'Cálculos '!F541)</f>
        <v/>
      </c>
      <c r="G541" s="194" t="str">
        <f>+IF('Cálculos '!C541="","",'Cálculos '!H541)</f>
        <v/>
      </c>
      <c r="H541" s="367" t="str">
        <f>IF('Precio unitario '!C535="","",ROUNDUP('Precio unitario '!J535,0))</f>
        <v/>
      </c>
      <c r="I541" s="367" t="str">
        <f t="shared" si="35"/>
        <v/>
      </c>
      <c r="J541" s="370" t="str">
        <f t="shared" si="36"/>
        <v/>
      </c>
      <c r="K541" s="371" t="str">
        <f t="shared" si="37"/>
        <v/>
      </c>
      <c r="L541" s="246"/>
      <c r="M541" s="223"/>
    </row>
    <row r="542" spans="2:13" hidden="1" x14ac:dyDescent="0.3">
      <c r="B542" s="198">
        <f t="shared" si="38"/>
        <v>534</v>
      </c>
      <c r="C542" s="194" t="str">
        <f>+IF('Cálculos '!C542="","",'Cálculos '!C542)</f>
        <v/>
      </c>
      <c r="D542" s="199" t="str">
        <f>+IF('Cálculos '!D542="","",'Cálculos '!D542)</f>
        <v/>
      </c>
      <c r="E542" s="206" t="str">
        <f>+IF('Cálculos '!E542="","",'Cálculos '!E542)</f>
        <v/>
      </c>
      <c r="F542" s="221" t="str">
        <f>+IF('Cálculos '!F542="","",'Cálculos '!F542)</f>
        <v/>
      </c>
      <c r="G542" s="194" t="str">
        <f>+IF('Cálculos '!C542="","",'Cálculos '!H542)</f>
        <v/>
      </c>
      <c r="H542" s="367" t="str">
        <f>IF('Precio unitario '!C536="","",ROUNDUP('Precio unitario '!J536,0))</f>
        <v/>
      </c>
      <c r="I542" s="367" t="str">
        <f t="shared" si="35"/>
        <v/>
      </c>
      <c r="J542" s="370" t="str">
        <f t="shared" si="36"/>
        <v/>
      </c>
      <c r="K542" s="371" t="str">
        <f t="shared" si="37"/>
        <v/>
      </c>
      <c r="L542" s="246"/>
      <c r="M542" s="223"/>
    </row>
    <row r="543" spans="2:13" hidden="1" x14ac:dyDescent="0.3">
      <c r="B543" s="198">
        <f t="shared" si="38"/>
        <v>535</v>
      </c>
      <c r="C543" s="194" t="str">
        <f>+IF('Cálculos '!C543="","",'Cálculos '!C543)</f>
        <v/>
      </c>
      <c r="D543" s="199" t="str">
        <f>+IF('Cálculos '!D543="","",'Cálculos '!D543)</f>
        <v/>
      </c>
      <c r="E543" s="206" t="str">
        <f>+IF('Cálculos '!E543="","",'Cálculos '!E543)</f>
        <v/>
      </c>
      <c r="F543" s="221" t="str">
        <f>+IF('Cálculos '!F543="","",'Cálculos '!F543)</f>
        <v/>
      </c>
      <c r="G543" s="194" t="str">
        <f>+IF('Cálculos '!C543="","",'Cálculos '!H543)</f>
        <v/>
      </c>
      <c r="H543" s="367" t="str">
        <f>IF('Precio unitario '!C537="","",ROUNDUP('Precio unitario '!J537,0))</f>
        <v/>
      </c>
      <c r="I543" s="367" t="str">
        <f t="shared" si="35"/>
        <v/>
      </c>
      <c r="J543" s="370" t="str">
        <f t="shared" si="36"/>
        <v/>
      </c>
      <c r="K543" s="371" t="str">
        <f t="shared" si="37"/>
        <v/>
      </c>
      <c r="L543" s="246"/>
      <c r="M543" s="223"/>
    </row>
    <row r="544" spans="2:13" hidden="1" x14ac:dyDescent="0.3">
      <c r="B544" s="198">
        <f t="shared" si="38"/>
        <v>536</v>
      </c>
      <c r="C544" s="194" t="str">
        <f>+IF('Cálculos '!C544="","",'Cálculos '!C544)</f>
        <v/>
      </c>
      <c r="D544" s="199" t="str">
        <f>+IF('Cálculos '!D544="","",'Cálculos '!D544)</f>
        <v/>
      </c>
      <c r="E544" s="206" t="str">
        <f>+IF('Cálculos '!E544="","",'Cálculos '!E544)</f>
        <v/>
      </c>
      <c r="F544" s="221" t="str">
        <f>+IF('Cálculos '!F544="","",'Cálculos '!F544)</f>
        <v/>
      </c>
      <c r="G544" s="194" t="str">
        <f>+IF('Cálculos '!C544="","",'Cálculos '!H544)</f>
        <v/>
      </c>
      <c r="H544" s="367" t="str">
        <f>IF('Precio unitario '!C538="","",ROUNDUP('Precio unitario '!J538,0))</f>
        <v/>
      </c>
      <c r="I544" s="367" t="str">
        <f t="shared" si="35"/>
        <v/>
      </c>
      <c r="J544" s="370" t="str">
        <f t="shared" si="36"/>
        <v/>
      </c>
      <c r="K544" s="371" t="str">
        <f t="shared" si="37"/>
        <v/>
      </c>
      <c r="L544" s="246"/>
      <c r="M544" s="223"/>
    </row>
    <row r="545" spans="2:13" hidden="1" x14ac:dyDescent="0.3">
      <c r="B545" s="198">
        <f t="shared" si="38"/>
        <v>537</v>
      </c>
      <c r="C545" s="194" t="str">
        <f>+IF('Cálculos '!C545="","",'Cálculos '!C545)</f>
        <v/>
      </c>
      <c r="D545" s="199" t="str">
        <f>+IF('Cálculos '!D545="","",'Cálculos '!D545)</f>
        <v/>
      </c>
      <c r="E545" s="206" t="str">
        <f>+IF('Cálculos '!E545="","",'Cálculos '!E545)</f>
        <v/>
      </c>
      <c r="F545" s="221" t="str">
        <f>+IF('Cálculos '!F545="","",'Cálculos '!F545)</f>
        <v/>
      </c>
      <c r="G545" s="194" t="str">
        <f>+IF('Cálculos '!C545="","",'Cálculos '!H545)</f>
        <v/>
      </c>
      <c r="H545" s="367" t="str">
        <f>IF('Precio unitario '!C539="","",ROUNDUP('Precio unitario '!J539,0))</f>
        <v/>
      </c>
      <c r="I545" s="367" t="str">
        <f t="shared" si="35"/>
        <v/>
      </c>
      <c r="J545" s="370" t="str">
        <f t="shared" si="36"/>
        <v/>
      </c>
      <c r="K545" s="371" t="str">
        <f t="shared" si="37"/>
        <v/>
      </c>
      <c r="L545" s="246"/>
      <c r="M545" s="223"/>
    </row>
    <row r="546" spans="2:13" hidden="1" x14ac:dyDescent="0.3">
      <c r="B546" s="198">
        <f t="shared" si="38"/>
        <v>538</v>
      </c>
      <c r="C546" s="194" t="str">
        <f>+IF('Cálculos '!C546="","",'Cálculos '!C546)</f>
        <v/>
      </c>
      <c r="D546" s="199" t="str">
        <f>+IF('Cálculos '!D546="","",'Cálculos '!D546)</f>
        <v/>
      </c>
      <c r="E546" s="206" t="str">
        <f>+IF('Cálculos '!E546="","",'Cálculos '!E546)</f>
        <v/>
      </c>
      <c r="F546" s="221" t="str">
        <f>+IF('Cálculos '!F546="","",'Cálculos '!F546)</f>
        <v/>
      </c>
      <c r="G546" s="194" t="str">
        <f>+IF('Cálculos '!C546="","",'Cálculos '!H546)</f>
        <v/>
      </c>
      <c r="H546" s="367" t="str">
        <f>IF('Precio unitario '!C540="","",ROUNDUP('Precio unitario '!J540,0))</f>
        <v/>
      </c>
      <c r="I546" s="367" t="str">
        <f t="shared" si="35"/>
        <v/>
      </c>
      <c r="J546" s="370" t="str">
        <f t="shared" si="36"/>
        <v/>
      </c>
      <c r="K546" s="371" t="str">
        <f t="shared" si="37"/>
        <v/>
      </c>
      <c r="L546" s="246"/>
      <c r="M546" s="223"/>
    </row>
    <row r="547" spans="2:13" hidden="1" x14ac:dyDescent="0.3">
      <c r="B547" s="198">
        <f t="shared" si="38"/>
        <v>539</v>
      </c>
      <c r="C547" s="194" t="str">
        <f>+IF('Cálculos '!C547="","",'Cálculos '!C547)</f>
        <v/>
      </c>
      <c r="D547" s="199" t="str">
        <f>+IF('Cálculos '!D547="","",'Cálculos '!D547)</f>
        <v/>
      </c>
      <c r="E547" s="206" t="str">
        <f>+IF('Cálculos '!E547="","",'Cálculos '!E547)</f>
        <v/>
      </c>
      <c r="F547" s="221" t="str">
        <f>+IF('Cálculos '!F547="","",'Cálculos '!F547)</f>
        <v/>
      </c>
      <c r="G547" s="194" t="str">
        <f>+IF('Cálculos '!C547="","",'Cálculos '!H547)</f>
        <v/>
      </c>
      <c r="H547" s="367" t="str">
        <f>IF('Precio unitario '!C541="","",ROUNDUP('Precio unitario '!J541,0))</f>
        <v/>
      </c>
      <c r="I547" s="367" t="str">
        <f t="shared" si="35"/>
        <v/>
      </c>
      <c r="J547" s="370" t="str">
        <f t="shared" si="36"/>
        <v/>
      </c>
      <c r="K547" s="371" t="str">
        <f t="shared" si="37"/>
        <v/>
      </c>
      <c r="L547" s="246"/>
      <c r="M547" s="223"/>
    </row>
    <row r="548" spans="2:13" hidden="1" x14ac:dyDescent="0.3">
      <c r="B548" s="198">
        <f t="shared" si="38"/>
        <v>540</v>
      </c>
      <c r="C548" s="194" t="str">
        <f>+IF('Cálculos '!C548="","",'Cálculos '!C548)</f>
        <v/>
      </c>
      <c r="D548" s="199" t="str">
        <f>+IF('Cálculos '!D548="","",'Cálculos '!D548)</f>
        <v/>
      </c>
      <c r="E548" s="206" t="str">
        <f>+IF('Cálculos '!E548="","",'Cálculos '!E548)</f>
        <v/>
      </c>
      <c r="F548" s="221" t="str">
        <f>+IF('Cálculos '!F548="","",'Cálculos '!F548)</f>
        <v/>
      </c>
      <c r="G548" s="194" t="str">
        <f>+IF('Cálculos '!C548="","",'Cálculos '!H548)</f>
        <v/>
      </c>
      <c r="H548" s="367" t="str">
        <f>IF('Precio unitario '!C542="","",ROUNDUP('Precio unitario '!J542,0))</f>
        <v/>
      </c>
      <c r="I548" s="367" t="str">
        <f t="shared" si="35"/>
        <v/>
      </c>
      <c r="J548" s="370" t="str">
        <f t="shared" si="36"/>
        <v/>
      </c>
      <c r="K548" s="371" t="str">
        <f t="shared" si="37"/>
        <v/>
      </c>
      <c r="L548" s="246"/>
      <c r="M548" s="223"/>
    </row>
    <row r="549" spans="2:13" hidden="1" x14ac:dyDescent="0.3">
      <c r="B549" s="198">
        <f t="shared" si="38"/>
        <v>541</v>
      </c>
      <c r="C549" s="194" t="str">
        <f>+IF('Cálculos '!C549="","",'Cálculos '!C549)</f>
        <v/>
      </c>
      <c r="D549" s="199" t="str">
        <f>+IF('Cálculos '!D549="","",'Cálculos '!D549)</f>
        <v/>
      </c>
      <c r="E549" s="206" t="str">
        <f>+IF('Cálculos '!E549="","",'Cálculos '!E549)</f>
        <v/>
      </c>
      <c r="F549" s="221" t="str">
        <f>+IF('Cálculos '!F549="","",'Cálculos '!F549)</f>
        <v/>
      </c>
      <c r="G549" s="194" t="str">
        <f>+IF('Cálculos '!C549="","",'Cálculos '!H549)</f>
        <v/>
      </c>
      <c r="H549" s="367" t="str">
        <f>IF('Precio unitario '!C543="","",ROUNDUP('Precio unitario '!J543,0))</f>
        <v/>
      </c>
      <c r="I549" s="367" t="str">
        <f t="shared" si="35"/>
        <v/>
      </c>
      <c r="J549" s="370" t="str">
        <f t="shared" si="36"/>
        <v/>
      </c>
      <c r="K549" s="371" t="str">
        <f t="shared" si="37"/>
        <v/>
      </c>
      <c r="L549" s="246"/>
      <c r="M549" s="223"/>
    </row>
    <row r="550" spans="2:13" hidden="1" x14ac:dyDescent="0.3">
      <c r="B550" s="198">
        <f t="shared" si="38"/>
        <v>542</v>
      </c>
      <c r="C550" s="194" t="str">
        <f>+IF('Cálculos '!C550="","",'Cálculos '!C550)</f>
        <v/>
      </c>
      <c r="D550" s="199" t="str">
        <f>+IF('Cálculos '!D550="","",'Cálculos '!D550)</f>
        <v/>
      </c>
      <c r="E550" s="206" t="str">
        <f>+IF('Cálculos '!E550="","",'Cálculos '!E550)</f>
        <v/>
      </c>
      <c r="F550" s="221" t="str">
        <f>+IF('Cálculos '!F550="","",'Cálculos '!F550)</f>
        <v/>
      </c>
      <c r="G550" s="194" t="str">
        <f>+IF('Cálculos '!C550="","",'Cálculos '!H550)</f>
        <v/>
      </c>
      <c r="H550" s="367" t="str">
        <f>IF('Precio unitario '!C544="","",ROUNDUP('Precio unitario '!J544,0))</f>
        <v/>
      </c>
      <c r="I550" s="367" t="str">
        <f t="shared" si="35"/>
        <v/>
      </c>
      <c r="J550" s="370" t="str">
        <f t="shared" si="36"/>
        <v/>
      </c>
      <c r="K550" s="371" t="str">
        <f t="shared" si="37"/>
        <v/>
      </c>
      <c r="L550" s="246"/>
      <c r="M550" s="223"/>
    </row>
    <row r="551" spans="2:13" hidden="1" x14ac:dyDescent="0.3">
      <c r="B551" s="198">
        <f t="shared" si="38"/>
        <v>543</v>
      </c>
      <c r="C551" s="194" t="str">
        <f>+IF('Cálculos '!C551="","",'Cálculos '!C551)</f>
        <v/>
      </c>
      <c r="D551" s="199" t="str">
        <f>+IF('Cálculos '!D551="","",'Cálculos '!D551)</f>
        <v/>
      </c>
      <c r="E551" s="206" t="str">
        <f>+IF('Cálculos '!E551="","",'Cálculos '!E551)</f>
        <v/>
      </c>
      <c r="F551" s="221" t="str">
        <f>+IF('Cálculos '!F551="","",'Cálculos '!F551)</f>
        <v/>
      </c>
      <c r="G551" s="194" t="str">
        <f>+IF('Cálculos '!C551="","",'Cálculos '!H551)</f>
        <v/>
      </c>
      <c r="H551" s="367" t="str">
        <f>IF('Precio unitario '!C545="","",ROUNDUP('Precio unitario '!J545,0))</f>
        <v/>
      </c>
      <c r="I551" s="367" t="str">
        <f t="shared" si="35"/>
        <v/>
      </c>
      <c r="J551" s="370" t="str">
        <f t="shared" si="36"/>
        <v/>
      </c>
      <c r="K551" s="371" t="str">
        <f t="shared" si="37"/>
        <v/>
      </c>
      <c r="L551" s="246"/>
      <c r="M551" s="223"/>
    </row>
    <row r="552" spans="2:13" hidden="1" x14ac:dyDescent="0.3">
      <c r="B552" s="198">
        <f t="shared" si="38"/>
        <v>544</v>
      </c>
      <c r="C552" s="194" t="str">
        <f>+IF('Cálculos '!C552="","",'Cálculos '!C552)</f>
        <v/>
      </c>
      <c r="D552" s="199" t="str">
        <f>+IF('Cálculos '!D552="","",'Cálculos '!D552)</f>
        <v/>
      </c>
      <c r="E552" s="206" t="str">
        <f>+IF('Cálculos '!E552="","",'Cálculos '!E552)</f>
        <v/>
      </c>
      <c r="F552" s="221" t="str">
        <f>+IF('Cálculos '!F552="","",'Cálculos '!F552)</f>
        <v/>
      </c>
      <c r="G552" s="194" t="str">
        <f>+IF('Cálculos '!C552="","",'Cálculos '!H552)</f>
        <v/>
      </c>
      <c r="H552" s="367" t="str">
        <f>IF('Precio unitario '!C546="","",ROUNDUP('Precio unitario '!J546,0))</f>
        <v/>
      </c>
      <c r="I552" s="367" t="str">
        <f t="shared" si="35"/>
        <v/>
      </c>
      <c r="J552" s="370" t="str">
        <f t="shared" si="36"/>
        <v/>
      </c>
      <c r="K552" s="371" t="str">
        <f t="shared" si="37"/>
        <v/>
      </c>
      <c r="L552" s="246"/>
      <c r="M552" s="223"/>
    </row>
    <row r="553" spans="2:13" hidden="1" x14ac:dyDescent="0.3">
      <c r="B553" s="198">
        <f t="shared" si="38"/>
        <v>545</v>
      </c>
      <c r="C553" s="194" t="str">
        <f>+IF('Cálculos '!C553="","",'Cálculos '!C553)</f>
        <v/>
      </c>
      <c r="D553" s="199" t="str">
        <f>+IF('Cálculos '!D553="","",'Cálculos '!D553)</f>
        <v/>
      </c>
      <c r="E553" s="206" t="str">
        <f>+IF('Cálculos '!E553="","",'Cálculos '!E553)</f>
        <v/>
      </c>
      <c r="F553" s="221" t="str">
        <f>+IF('Cálculos '!F553="","",'Cálculos '!F553)</f>
        <v/>
      </c>
      <c r="G553" s="194" t="str">
        <f>+IF('Cálculos '!C553="","",'Cálculos '!H553)</f>
        <v/>
      </c>
      <c r="H553" s="367" t="str">
        <f>IF('Precio unitario '!C547="","",ROUNDUP('Precio unitario '!J547,0))</f>
        <v/>
      </c>
      <c r="I553" s="367" t="str">
        <f t="shared" si="35"/>
        <v/>
      </c>
      <c r="J553" s="370" t="str">
        <f t="shared" si="36"/>
        <v/>
      </c>
      <c r="K553" s="371" t="str">
        <f t="shared" si="37"/>
        <v/>
      </c>
      <c r="L553" s="246"/>
      <c r="M553" s="223"/>
    </row>
    <row r="554" spans="2:13" hidden="1" x14ac:dyDescent="0.3">
      <c r="B554" s="198">
        <f t="shared" si="38"/>
        <v>546</v>
      </c>
      <c r="C554" s="194" t="str">
        <f>+IF('Cálculos '!C554="","",'Cálculos '!C554)</f>
        <v/>
      </c>
      <c r="D554" s="199" t="str">
        <f>+IF('Cálculos '!D554="","",'Cálculos '!D554)</f>
        <v/>
      </c>
      <c r="E554" s="206" t="str">
        <f>+IF('Cálculos '!E554="","",'Cálculos '!E554)</f>
        <v/>
      </c>
      <c r="F554" s="221" t="str">
        <f>+IF('Cálculos '!F554="","",'Cálculos '!F554)</f>
        <v/>
      </c>
      <c r="G554" s="194" t="str">
        <f>+IF('Cálculos '!C554="","",'Cálculos '!H554)</f>
        <v/>
      </c>
      <c r="H554" s="367" t="str">
        <f>IF('Precio unitario '!C548="","",ROUNDUP('Precio unitario '!J548,0))</f>
        <v/>
      </c>
      <c r="I554" s="367" t="str">
        <f t="shared" si="35"/>
        <v/>
      </c>
      <c r="J554" s="370" t="str">
        <f t="shared" si="36"/>
        <v/>
      </c>
      <c r="K554" s="371" t="str">
        <f t="shared" si="37"/>
        <v/>
      </c>
      <c r="L554" s="246"/>
      <c r="M554" s="223"/>
    </row>
    <row r="555" spans="2:13" hidden="1" x14ac:dyDescent="0.3">
      <c r="B555" s="198">
        <f t="shared" si="38"/>
        <v>547</v>
      </c>
      <c r="C555" s="194" t="str">
        <f>+IF('Cálculos '!C555="","",'Cálculos '!C555)</f>
        <v/>
      </c>
      <c r="D555" s="199" t="str">
        <f>+IF('Cálculos '!D555="","",'Cálculos '!D555)</f>
        <v/>
      </c>
      <c r="E555" s="206" t="str">
        <f>+IF('Cálculos '!E555="","",'Cálculos '!E555)</f>
        <v/>
      </c>
      <c r="F555" s="221" t="str">
        <f>+IF('Cálculos '!F555="","",'Cálculos '!F555)</f>
        <v/>
      </c>
      <c r="G555" s="194" t="str">
        <f>+IF('Cálculos '!C555="","",'Cálculos '!H555)</f>
        <v/>
      </c>
      <c r="H555" s="367" t="str">
        <f>IF('Precio unitario '!C549="","",ROUNDUP('Precio unitario '!J549,0))</f>
        <v/>
      </c>
      <c r="I555" s="367" t="str">
        <f t="shared" si="35"/>
        <v/>
      </c>
      <c r="J555" s="370" t="str">
        <f t="shared" si="36"/>
        <v/>
      </c>
      <c r="K555" s="371" t="str">
        <f t="shared" si="37"/>
        <v/>
      </c>
      <c r="L555" s="246"/>
      <c r="M555" s="223"/>
    </row>
    <row r="556" spans="2:13" hidden="1" x14ac:dyDescent="0.3">
      <c r="B556" s="198">
        <f t="shared" si="38"/>
        <v>548</v>
      </c>
      <c r="C556" s="194" t="str">
        <f>+IF('Cálculos '!C556="","",'Cálculos '!C556)</f>
        <v/>
      </c>
      <c r="D556" s="199" t="str">
        <f>+IF('Cálculos '!D556="","",'Cálculos '!D556)</f>
        <v/>
      </c>
      <c r="E556" s="206" t="str">
        <f>+IF('Cálculos '!E556="","",'Cálculos '!E556)</f>
        <v/>
      </c>
      <c r="F556" s="221" t="str">
        <f>+IF('Cálculos '!F556="","",'Cálculos '!F556)</f>
        <v/>
      </c>
      <c r="G556" s="194" t="str">
        <f>+IF('Cálculos '!C556="","",'Cálculos '!H556)</f>
        <v/>
      </c>
      <c r="H556" s="367" t="str">
        <f>IF('Precio unitario '!C550="","",ROUNDUP('Precio unitario '!J550,0))</f>
        <v/>
      </c>
      <c r="I556" s="367" t="str">
        <f t="shared" si="35"/>
        <v/>
      </c>
      <c r="J556" s="370" t="str">
        <f t="shared" si="36"/>
        <v/>
      </c>
      <c r="K556" s="371" t="str">
        <f t="shared" si="37"/>
        <v/>
      </c>
      <c r="L556" s="246"/>
      <c r="M556" s="223"/>
    </row>
    <row r="557" spans="2:13" hidden="1" x14ac:dyDescent="0.3">
      <c r="B557" s="198">
        <f t="shared" si="38"/>
        <v>549</v>
      </c>
      <c r="C557" s="194" t="str">
        <f>+IF('Cálculos '!C557="","",'Cálculos '!C557)</f>
        <v/>
      </c>
      <c r="D557" s="199" t="str">
        <f>+IF('Cálculos '!D557="","",'Cálculos '!D557)</f>
        <v/>
      </c>
      <c r="E557" s="206" t="str">
        <f>+IF('Cálculos '!E557="","",'Cálculos '!E557)</f>
        <v/>
      </c>
      <c r="F557" s="221" t="str">
        <f>+IF('Cálculos '!F557="","",'Cálculos '!F557)</f>
        <v/>
      </c>
      <c r="G557" s="194" t="str">
        <f>+IF('Cálculos '!C557="","",'Cálculos '!H557)</f>
        <v/>
      </c>
      <c r="H557" s="367" t="str">
        <f>IF('Precio unitario '!C551="","",ROUNDUP('Precio unitario '!J551,0))</f>
        <v/>
      </c>
      <c r="I557" s="367" t="str">
        <f t="shared" si="35"/>
        <v/>
      </c>
      <c r="J557" s="370" t="str">
        <f t="shared" si="36"/>
        <v/>
      </c>
      <c r="K557" s="371" t="str">
        <f t="shared" si="37"/>
        <v/>
      </c>
      <c r="L557" s="246"/>
      <c r="M557" s="223"/>
    </row>
    <row r="558" spans="2:13" hidden="1" x14ac:dyDescent="0.3">
      <c r="B558" s="198">
        <f t="shared" si="38"/>
        <v>550</v>
      </c>
      <c r="C558" s="194" t="str">
        <f>+IF('Cálculos '!C558="","",'Cálculos '!C558)</f>
        <v/>
      </c>
      <c r="D558" s="199" t="str">
        <f>+IF('Cálculos '!D558="","",'Cálculos '!D558)</f>
        <v/>
      </c>
      <c r="E558" s="206" t="str">
        <f>+IF('Cálculos '!E558="","",'Cálculos '!E558)</f>
        <v/>
      </c>
      <c r="F558" s="221" t="str">
        <f>+IF('Cálculos '!F558="","",'Cálculos '!F558)</f>
        <v/>
      </c>
      <c r="G558" s="194" t="str">
        <f>+IF('Cálculos '!C558="","",'Cálculos '!H558)</f>
        <v/>
      </c>
      <c r="H558" s="367" t="str">
        <f>IF('Precio unitario '!C552="","",ROUNDUP('Precio unitario '!J552,0))</f>
        <v/>
      </c>
      <c r="I558" s="367" t="str">
        <f t="shared" si="35"/>
        <v/>
      </c>
      <c r="J558" s="370" t="str">
        <f t="shared" si="36"/>
        <v/>
      </c>
      <c r="K558" s="371" t="str">
        <f t="shared" si="37"/>
        <v/>
      </c>
      <c r="L558" s="246"/>
      <c r="M558" s="223"/>
    </row>
    <row r="559" spans="2:13" hidden="1" x14ac:dyDescent="0.3">
      <c r="B559" s="198">
        <f t="shared" si="38"/>
        <v>551</v>
      </c>
      <c r="C559" s="194" t="str">
        <f>+IF('Cálculos '!C559="","",'Cálculos '!C559)</f>
        <v/>
      </c>
      <c r="D559" s="199" t="str">
        <f>+IF('Cálculos '!D559="","",'Cálculos '!D559)</f>
        <v/>
      </c>
      <c r="E559" s="206" t="str">
        <f>+IF('Cálculos '!E559="","",'Cálculos '!E559)</f>
        <v/>
      </c>
      <c r="F559" s="221" t="str">
        <f>+IF('Cálculos '!F559="","",'Cálculos '!F559)</f>
        <v/>
      </c>
      <c r="G559" s="194" t="str">
        <f>+IF('Cálculos '!C559="","",'Cálculos '!H559)</f>
        <v/>
      </c>
      <c r="H559" s="367" t="str">
        <f>IF('Precio unitario '!C553="","",ROUNDUP('Precio unitario '!J553,0))</f>
        <v/>
      </c>
      <c r="I559" s="367" t="str">
        <f t="shared" si="35"/>
        <v/>
      </c>
      <c r="J559" s="370" t="str">
        <f t="shared" si="36"/>
        <v/>
      </c>
      <c r="K559" s="371" t="str">
        <f t="shared" si="37"/>
        <v/>
      </c>
      <c r="L559" s="246"/>
      <c r="M559" s="223"/>
    </row>
    <row r="560" spans="2:13" hidden="1" x14ac:dyDescent="0.3">
      <c r="B560" s="198">
        <f t="shared" si="38"/>
        <v>552</v>
      </c>
      <c r="C560" s="194" t="str">
        <f>+IF('Cálculos '!C560="","",'Cálculos '!C560)</f>
        <v/>
      </c>
      <c r="D560" s="199" t="str">
        <f>+IF('Cálculos '!D560="","",'Cálculos '!D560)</f>
        <v/>
      </c>
      <c r="E560" s="206" t="str">
        <f>+IF('Cálculos '!E560="","",'Cálculos '!E560)</f>
        <v/>
      </c>
      <c r="F560" s="221" t="str">
        <f>+IF('Cálculos '!F560="","",'Cálculos '!F560)</f>
        <v/>
      </c>
      <c r="G560" s="194" t="str">
        <f>+IF('Cálculos '!C560="","",'Cálculos '!H560)</f>
        <v/>
      </c>
      <c r="H560" s="367" t="str">
        <f>IF('Precio unitario '!C554="","",ROUNDUP('Precio unitario '!J554,0))</f>
        <v/>
      </c>
      <c r="I560" s="367" t="str">
        <f t="shared" si="35"/>
        <v/>
      </c>
      <c r="J560" s="370" t="str">
        <f t="shared" si="36"/>
        <v/>
      </c>
      <c r="K560" s="371" t="str">
        <f t="shared" si="37"/>
        <v/>
      </c>
      <c r="L560" s="246"/>
      <c r="M560" s="223"/>
    </row>
    <row r="561" spans="2:13" hidden="1" x14ac:dyDescent="0.3">
      <c r="B561" s="198">
        <f t="shared" si="38"/>
        <v>553</v>
      </c>
      <c r="C561" s="194" t="str">
        <f>+IF('Cálculos '!C561="","",'Cálculos '!C561)</f>
        <v/>
      </c>
      <c r="D561" s="199" t="str">
        <f>+IF('Cálculos '!D561="","",'Cálculos '!D561)</f>
        <v/>
      </c>
      <c r="E561" s="206" t="str">
        <f>+IF('Cálculos '!E561="","",'Cálculos '!E561)</f>
        <v/>
      </c>
      <c r="F561" s="221" t="str">
        <f>+IF('Cálculos '!F561="","",'Cálculos '!F561)</f>
        <v/>
      </c>
      <c r="G561" s="194" t="str">
        <f>+IF('Cálculos '!C561="","",'Cálculos '!H561)</f>
        <v/>
      </c>
      <c r="H561" s="367" t="str">
        <f>IF('Precio unitario '!C555="","",ROUNDUP('Precio unitario '!J555,0))</f>
        <v/>
      </c>
      <c r="I561" s="367" t="str">
        <f t="shared" si="35"/>
        <v/>
      </c>
      <c r="J561" s="370" t="str">
        <f t="shared" si="36"/>
        <v/>
      </c>
      <c r="K561" s="371" t="str">
        <f t="shared" si="37"/>
        <v/>
      </c>
      <c r="L561" s="246"/>
      <c r="M561" s="223"/>
    </row>
    <row r="562" spans="2:13" hidden="1" x14ac:dyDescent="0.3">
      <c r="B562" s="198">
        <f t="shared" si="38"/>
        <v>554</v>
      </c>
      <c r="C562" s="194" t="str">
        <f>+IF('Cálculos '!C562="","",'Cálculos '!C562)</f>
        <v/>
      </c>
      <c r="D562" s="199" t="str">
        <f>+IF('Cálculos '!D562="","",'Cálculos '!D562)</f>
        <v/>
      </c>
      <c r="E562" s="206" t="str">
        <f>+IF('Cálculos '!E562="","",'Cálculos '!E562)</f>
        <v/>
      </c>
      <c r="F562" s="221" t="str">
        <f>+IF('Cálculos '!F562="","",'Cálculos '!F562)</f>
        <v/>
      </c>
      <c r="G562" s="194" t="str">
        <f>+IF('Cálculos '!C562="","",'Cálculos '!H562)</f>
        <v/>
      </c>
      <c r="H562" s="367" t="str">
        <f>IF('Precio unitario '!C556="","",ROUNDUP('Precio unitario '!J556,0))</f>
        <v/>
      </c>
      <c r="I562" s="367" t="str">
        <f t="shared" si="35"/>
        <v/>
      </c>
      <c r="J562" s="370" t="str">
        <f t="shared" si="36"/>
        <v/>
      </c>
      <c r="K562" s="371" t="str">
        <f t="shared" si="37"/>
        <v/>
      </c>
      <c r="L562" s="246"/>
      <c r="M562" s="223"/>
    </row>
    <row r="563" spans="2:13" hidden="1" x14ac:dyDescent="0.3">
      <c r="B563" s="198">
        <f t="shared" si="38"/>
        <v>555</v>
      </c>
      <c r="C563" s="194" t="str">
        <f>+IF('Cálculos '!C563="","",'Cálculos '!C563)</f>
        <v/>
      </c>
      <c r="D563" s="199" t="str">
        <f>+IF('Cálculos '!D563="","",'Cálculos '!D563)</f>
        <v/>
      </c>
      <c r="E563" s="206" t="str">
        <f>+IF('Cálculos '!E563="","",'Cálculos '!E563)</f>
        <v/>
      </c>
      <c r="F563" s="221" t="str">
        <f>+IF('Cálculos '!F563="","",'Cálculos '!F563)</f>
        <v/>
      </c>
      <c r="G563" s="194" t="str">
        <f>+IF('Cálculos '!C563="","",'Cálculos '!H563)</f>
        <v/>
      </c>
      <c r="H563" s="367" t="str">
        <f>IF('Precio unitario '!C557="","",ROUNDUP('Precio unitario '!J557,0))</f>
        <v/>
      </c>
      <c r="I563" s="367" t="str">
        <f t="shared" si="35"/>
        <v/>
      </c>
      <c r="J563" s="370" t="str">
        <f t="shared" si="36"/>
        <v/>
      </c>
      <c r="K563" s="371" t="str">
        <f t="shared" si="37"/>
        <v/>
      </c>
      <c r="L563" s="246"/>
      <c r="M563" s="223"/>
    </row>
    <row r="564" spans="2:13" hidden="1" x14ac:dyDescent="0.3">
      <c r="B564" s="198">
        <f t="shared" si="38"/>
        <v>556</v>
      </c>
      <c r="C564" s="194" t="str">
        <f>+IF('Cálculos '!C564="","",'Cálculos '!C564)</f>
        <v/>
      </c>
      <c r="D564" s="199" t="str">
        <f>+IF('Cálculos '!D564="","",'Cálculos '!D564)</f>
        <v/>
      </c>
      <c r="E564" s="206" t="str">
        <f>+IF('Cálculos '!E564="","",'Cálculos '!E564)</f>
        <v/>
      </c>
      <c r="F564" s="221" t="str">
        <f>+IF('Cálculos '!F564="","",'Cálculos '!F564)</f>
        <v/>
      </c>
      <c r="G564" s="194" t="str">
        <f>+IF('Cálculos '!C564="","",'Cálculos '!H564)</f>
        <v/>
      </c>
      <c r="H564" s="367" t="str">
        <f>IF('Precio unitario '!C558="","",ROUNDUP('Precio unitario '!J558,0))</f>
        <v/>
      </c>
      <c r="I564" s="367" t="str">
        <f t="shared" si="35"/>
        <v/>
      </c>
      <c r="J564" s="370" t="str">
        <f t="shared" si="36"/>
        <v/>
      </c>
      <c r="K564" s="371" t="str">
        <f t="shared" si="37"/>
        <v/>
      </c>
      <c r="L564" s="246"/>
      <c r="M564" s="223"/>
    </row>
    <row r="565" spans="2:13" hidden="1" x14ac:dyDescent="0.3">
      <c r="B565" s="198">
        <f t="shared" si="38"/>
        <v>557</v>
      </c>
      <c r="C565" s="194" t="str">
        <f>+IF('Cálculos '!C565="","",'Cálculos '!C565)</f>
        <v/>
      </c>
      <c r="D565" s="199" t="str">
        <f>+IF('Cálculos '!D565="","",'Cálculos '!D565)</f>
        <v/>
      </c>
      <c r="E565" s="206" t="str">
        <f>+IF('Cálculos '!E565="","",'Cálculos '!E565)</f>
        <v/>
      </c>
      <c r="F565" s="221" t="str">
        <f>+IF('Cálculos '!F565="","",'Cálculos '!F565)</f>
        <v/>
      </c>
      <c r="G565" s="194" t="str">
        <f>+IF('Cálculos '!C565="","",'Cálculos '!H565)</f>
        <v/>
      </c>
      <c r="H565" s="367" t="str">
        <f>IF('Precio unitario '!C559="","",ROUNDUP('Precio unitario '!J559,0))</f>
        <v/>
      </c>
      <c r="I565" s="367" t="str">
        <f t="shared" si="35"/>
        <v/>
      </c>
      <c r="J565" s="370" t="str">
        <f t="shared" si="36"/>
        <v/>
      </c>
      <c r="K565" s="371" t="str">
        <f t="shared" si="37"/>
        <v/>
      </c>
      <c r="L565" s="246"/>
      <c r="M565" s="223"/>
    </row>
    <row r="566" spans="2:13" hidden="1" x14ac:dyDescent="0.3">
      <c r="B566" s="198">
        <f t="shared" si="38"/>
        <v>558</v>
      </c>
      <c r="C566" s="194" t="str">
        <f>+IF('Cálculos '!C566="","",'Cálculos '!C566)</f>
        <v/>
      </c>
      <c r="D566" s="199" t="str">
        <f>+IF('Cálculos '!D566="","",'Cálculos '!D566)</f>
        <v/>
      </c>
      <c r="E566" s="206" t="str">
        <f>+IF('Cálculos '!E566="","",'Cálculos '!E566)</f>
        <v/>
      </c>
      <c r="F566" s="221" t="str">
        <f>+IF('Cálculos '!F566="","",'Cálculos '!F566)</f>
        <v/>
      </c>
      <c r="G566" s="194" t="str">
        <f>+IF('Cálculos '!C566="","",'Cálculos '!H566)</f>
        <v/>
      </c>
      <c r="H566" s="367" t="str">
        <f>IF('Precio unitario '!C560="","",ROUNDUP('Precio unitario '!J560,0))</f>
        <v/>
      </c>
      <c r="I566" s="367" t="str">
        <f t="shared" si="35"/>
        <v/>
      </c>
      <c r="J566" s="370" t="str">
        <f t="shared" si="36"/>
        <v/>
      </c>
      <c r="K566" s="371" t="str">
        <f t="shared" si="37"/>
        <v/>
      </c>
      <c r="L566" s="246"/>
      <c r="M566" s="223"/>
    </row>
    <row r="567" spans="2:13" hidden="1" x14ac:dyDescent="0.3">
      <c r="B567" s="198">
        <f t="shared" si="38"/>
        <v>559</v>
      </c>
      <c r="C567" s="194" t="str">
        <f>+IF('Cálculos '!C567="","",'Cálculos '!C567)</f>
        <v/>
      </c>
      <c r="D567" s="199" t="str">
        <f>+IF('Cálculos '!D567="","",'Cálculos '!D567)</f>
        <v/>
      </c>
      <c r="E567" s="206" t="str">
        <f>+IF('Cálculos '!E567="","",'Cálculos '!E567)</f>
        <v/>
      </c>
      <c r="F567" s="221" t="str">
        <f>+IF('Cálculos '!F567="","",'Cálculos '!F567)</f>
        <v/>
      </c>
      <c r="G567" s="194" t="str">
        <f>+IF('Cálculos '!C567="","",'Cálculos '!H567)</f>
        <v/>
      </c>
      <c r="H567" s="367" t="str">
        <f>IF('Precio unitario '!C561="","",ROUNDUP('Precio unitario '!J561,0))</f>
        <v/>
      </c>
      <c r="I567" s="367" t="str">
        <f t="shared" si="35"/>
        <v/>
      </c>
      <c r="J567" s="370" t="str">
        <f t="shared" si="36"/>
        <v/>
      </c>
      <c r="K567" s="371" t="str">
        <f t="shared" si="37"/>
        <v/>
      </c>
      <c r="L567" s="246"/>
      <c r="M567" s="223"/>
    </row>
    <row r="568" spans="2:13" hidden="1" x14ac:dyDescent="0.3">
      <c r="B568" s="198">
        <f t="shared" si="38"/>
        <v>560</v>
      </c>
      <c r="C568" s="194" t="str">
        <f>+IF('Cálculos '!C568="","",'Cálculos '!C568)</f>
        <v/>
      </c>
      <c r="D568" s="199" t="str">
        <f>+IF('Cálculos '!D568="","",'Cálculos '!D568)</f>
        <v/>
      </c>
      <c r="E568" s="206" t="str">
        <f>+IF('Cálculos '!E568="","",'Cálculos '!E568)</f>
        <v/>
      </c>
      <c r="F568" s="221" t="str">
        <f>+IF('Cálculos '!F568="","",'Cálculos '!F568)</f>
        <v/>
      </c>
      <c r="G568" s="194" t="str">
        <f>+IF('Cálculos '!C568="","",'Cálculos '!H568)</f>
        <v/>
      </c>
      <c r="H568" s="367" t="str">
        <f>IF('Precio unitario '!C562="","",ROUNDUP('Precio unitario '!J562,0))</f>
        <v/>
      </c>
      <c r="I568" s="367" t="str">
        <f t="shared" si="35"/>
        <v/>
      </c>
      <c r="J568" s="370" t="str">
        <f t="shared" si="36"/>
        <v/>
      </c>
      <c r="K568" s="371" t="str">
        <f t="shared" si="37"/>
        <v/>
      </c>
      <c r="L568" s="246"/>
      <c r="M568" s="223"/>
    </row>
    <row r="569" spans="2:13" hidden="1" x14ac:dyDescent="0.3">
      <c r="B569" s="198">
        <f t="shared" si="38"/>
        <v>561</v>
      </c>
      <c r="C569" s="194" t="str">
        <f>+IF('Cálculos '!C569="","",'Cálculos '!C569)</f>
        <v/>
      </c>
      <c r="D569" s="199" t="str">
        <f>+IF('Cálculos '!D569="","",'Cálculos '!D569)</f>
        <v/>
      </c>
      <c r="E569" s="206" t="str">
        <f>+IF('Cálculos '!E569="","",'Cálculos '!E569)</f>
        <v/>
      </c>
      <c r="F569" s="221" t="str">
        <f>+IF('Cálculos '!F569="","",'Cálculos '!F569)</f>
        <v/>
      </c>
      <c r="G569" s="194" t="str">
        <f>+IF('Cálculos '!C569="","",'Cálculos '!H569)</f>
        <v/>
      </c>
      <c r="H569" s="367" t="str">
        <f>IF('Precio unitario '!C563="","",ROUNDUP('Precio unitario '!J563,0))</f>
        <v/>
      </c>
      <c r="I569" s="367" t="str">
        <f t="shared" si="35"/>
        <v/>
      </c>
      <c r="J569" s="370" t="str">
        <f t="shared" si="36"/>
        <v/>
      </c>
      <c r="K569" s="371" t="str">
        <f t="shared" si="37"/>
        <v/>
      </c>
      <c r="L569" s="246"/>
      <c r="M569" s="223"/>
    </row>
    <row r="570" spans="2:13" hidden="1" x14ac:dyDescent="0.3">
      <c r="B570" s="198">
        <f t="shared" si="38"/>
        <v>562</v>
      </c>
      <c r="C570" s="194" t="str">
        <f>+IF('Cálculos '!C570="","",'Cálculos '!C570)</f>
        <v/>
      </c>
      <c r="D570" s="199" t="str">
        <f>+IF('Cálculos '!D570="","",'Cálculos '!D570)</f>
        <v/>
      </c>
      <c r="E570" s="206" t="str">
        <f>+IF('Cálculos '!E570="","",'Cálculos '!E570)</f>
        <v/>
      </c>
      <c r="F570" s="221" t="str">
        <f>+IF('Cálculos '!F570="","",'Cálculos '!F570)</f>
        <v/>
      </c>
      <c r="G570" s="194" t="str">
        <f>+IF('Cálculos '!C570="","",'Cálculos '!H570)</f>
        <v/>
      </c>
      <c r="H570" s="367" t="str">
        <f>IF('Precio unitario '!C564="","",ROUNDUP('Precio unitario '!J564,0))</f>
        <v/>
      </c>
      <c r="I570" s="367" t="str">
        <f t="shared" si="35"/>
        <v/>
      </c>
      <c r="J570" s="370" t="str">
        <f t="shared" si="36"/>
        <v/>
      </c>
      <c r="K570" s="371" t="str">
        <f t="shared" si="37"/>
        <v/>
      </c>
      <c r="L570" s="246"/>
      <c r="M570" s="223"/>
    </row>
    <row r="571" spans="2:13" hidden="1" x14ac:dyDescent="0.3">
      <c r="B571" s="198">
        <f t="shared" si="38"/>
        <v>563</v>
      </c>
      <c r="C571" s="194" t="str">
        <f>+IF('Cálculos '!C571="","",'Cálculos '!C571)</f>
        <v/>
      </c>
      <c r="D571" s="199" t="str">
        <f>+IF('Cálculos '!D571="","",'Cálculos '!D571)</f>
        <v/>
      </c>
      <c r="E571" s="206" t="str">
        <f>+IF('Cálculos '!E571="","",'Cálculos '!E571)</f>
        <v/>
      </c>
      <c r="F571" s="221" t="str">
        <f>+IF('Cálculos '!F571="","",'Cálculos '!F571)</f>
        <v/>
      </c>
      <c r="G571" s="194" t="str">
        <f>+IF('Cálculos '!C571="","",'Cálculos '!H571)</f>
        <v/>
      </c>
      <c r="H571" s="367" t="str">
        <f>IF('Precio unitario '!C565="","",ROUNDUP('Precio unitario '!J565,0))</f>
        <v/>
      </c>
      <c r="I571" s="367" t="str">
        <f t="shared" si="35"/>
        <v/>
      </c>
      <c r="J571" s="370" t="str">
        <f t="shared" si="36"/>
        <v/>
      </c>
      <c r="K571" s="371" t="str">
        <f t="shared" si="37"/>
        <v/>
      </c>
      <c r="L571" s="246"/>
      <c r="M571" s="223"/>
    </row>
    <row r="572" spans="2:13" hidden="1" x14ac:dyDescent="0.3">
      <c r="B572" s="198">
        <f t="shared" si="38"/>
        <v>564</v>
      </c>
      <c r="C572" s="194" t="str">
        <f>+IF('Cálculos '!C572="","",'Cálculos '!C572)</f>
        <v/>
      </c>
      <c r="D572" s="199" t="str">
        <f>+IF('Cálculos '!D572="","",'Cálculos '!D572)</f>
        <v/>
      </c>
      <c r="E572" s="206" t="str">
        <f>+IF('Cálculos '!E572="","",'Cálculos '!E572)</f>
        <v/>
      </c>
      <c r="F572" s="221" t="str">
        <f>+IF('Cálculos '!F572="","",'Cálculos '!F572)</f>
        <v/>
      </c>
      <c r="G572" s="194" t="str">
        <f>+IF('Cálculos '!C572="","",'Cálculos '!H572)</f>
        <v/>
      </c>
      <c r="H572" s="367" t="str">
        <f>IF('Precio unitario '!C566="","",ROUNDUP('Precio unitario '!J566,0))</f>
        <v/>
      </c>
      <c r="I572" s="367" t="str">
        <f t="shared" si="35"/>
        <v/>
      </c>
      <c r="J572" s="370" t="str">
        <f t="shared" si="36"/>
        <v/>
      </c>
      <c r="K572" s="371" t="str">
        <f t="shared" si="37"/>
        <v/>
      </c>
      <c r="L572" s="246"/>
      <c r="M572" s="223"/>
    </row>
    <row r="573" spans="2:13" hidden="1" x14ac:dyDescent="0.3">
      <c r="B573" s="198">
        <f t="shared" si="38"/>
        <v>565</v>
      </c>
      <c r="C573" s="194" t="str">
        <f>+IF('Cálculos '!C573="","",'Cálculos '!C573)</f>
        <v/>
      </c>
      <c r="D573" s="199" t="str">
        <f>+IF('Cálculos '!D573="","",'Cálculos '!D573)</f>
        <v/>
      </c>
      <c r="E573" s="206" t="str">
        <f>+IF('Cálculos '!E573="","",'Cálculos '!E573)</f>
        <v/>
      </c>
      <c r="F573" s="221" t="str">
        <f>+IF('Cálculos '!F573="","",'Cálculos '!F573)</f>
        <v/>
      </c>
      <c r="G573" s="194" t="str">
        <f>+IF('Cálculos '!C573="","",'Cálculos '!H573)</f>
        <v/>
      </c>
      <c r="H573" s="367" t="str">
        <f>IF('Precio unitario '!C567="","",ROUNDUP('Precio unitario '!J567,0))</f>
        <v/>
      </c>
      <c r="I573" s="367" t="str">
        <f t="shared" si="35"/>
        <v/>
      </c>
      <c r="J573" s="370" t="str">
        <f t="shared" si="36"/>
        <v/>
      </c>
      <c r="K573" s="371" t="str">
        <f t="shared" si="37"/>
        <v/>
      </c>
      <c r="L573" s="246"/>
      <c r="M573" s="223"/>
    </row>
    <row r="574" spans="2:13" hidden="1" x14ac:dyDescent="0.3">
      <c r="B574" s="198">
        <f t="shared" si="38"/>
        <v>566</v>
      </c>
      <c r="C574" s="194" t="str">
        <f>+IF('Cálculos '!C574="","",'Cálculos '!C574)</f>
        <v/>
      </c>
      <c r="D574" s="199" t="str">
        <f>+IF('Cálculos '!D574="","",'Cálculos '!D574)</f>
        <v/>
      </c>
      <c r="E574" s="206" t="str">
        <f>+IF('Cálculos '!E574="","",'Cálculos '!E574)</f>
        <v/>
      </c>
      <c r="F574" s="221" t="str">
        <f>+IF('Cálculos '!F574="","",'Cálculos '!F574)</f>
        <v/>
      </c>
      <c r="G574" s="194" t="str">
        <f>+IF('Cálculos '!C574="","",'Cálculos '!H574)</f>
        <v/>
      </c>
      <c r="H574" s="367" t="str">
        <f>IF('Precio unitario '!C568="","",ROUNDUP('Precio unitario '!J568,0))</f>
        <v/>
      </c>
      <c r="I574" s="367" t="str">
        <f t="shared" si="35"/>
        <v/>
      </c>
      <c r="J574" s="370" t="str">
        <f t="shared" si="36"/>
        <v/>
      </c>
      <c r="K574" s="371" t="str">
        <f t="shared" si="37"/>
        <v/>
      </c>
      <c r="L574" s="246"/>
      <c r="M574" s="223"/>
    </row>
    <row r="575" spans="2:13" hidden="1" x14ac:dyDescent="0.3">
      <c r="B575" s="198">
        <f t="shared" si="38"/>
        <v>567</v>
      </c>
      <c r="C575" s="194" t="str">
        <f>+IF('Cálculos '!C575="","",'Cálculos '!C575)</f>
        <v/>
      </c>
      <c r="D575" s="199" t="str">
        <f>+IF('Cálculos '!D575="","",'Cálculos '!D575)</f>
        <v/>
      </c>
      <c r="E575" s="206" t="str">
        <f>+IF('Cálculos '!E575="","",'Cálculos '!E575)</f>
        <v/>
      </c>
      <c r="F575" s="221" t="str">
        <f>+IF('Cálculos '!F575="","",'Cálculos '!F575)</f>
        <v/>
      </c>
      <c r="G575" s="194" t="str">
        <f>+IF('Cálculos '!C575="","",'Cálculos '!H575)</f>
        <v/>
      </c>
      <c r="H575" s="367" t="str">
        <f>IF('Precio unitario '!C569="","",ROUNDUP('Precio unitario '!J569,0))</f>
        <v/>
      </c>
      <c r="I575" s="367" t="str">
        <f t="shared" si="35"/>
        <v/>
      </c>
      <c r="J575" s="370" t="str">
        <f t="shared" si="36"/>
        <v/>
      </c>
      <c r="K575" s="371" t="str">
        <f t="shared" si="37"/>
        <v/>
      </c>
      <c r="L575" s="246"/>
      <c r="M575" s="223"/>
    </row>
    <row r="576" spans="2:13" hidden="1" x14ac:dyDescent="0.3">
      <c r="B576" s="198">
        <f t="shared" si="38"/>
        <v>568</v>
      </c>
      <c r="C576" s="194" t="str">
        <f>+IF('Cálculos '!C576="","",'Cálculos '!C576)</f>
        <v/>
      </c>
      <c r="D576" s="199" t="str">
        <f>+IF('Cálculos '!D576="","",'Cálculos '!D576)</f>
        <v/>
      </c>
      <c r="E576" s="206" t="str">
        <f>+IF('Cálculos '!E576="","",'Cálculos '!E576)</f>
        <v/>
      </c>
      <c r="F576" s="221" t="str">
        <f>+IF('Cálculos '!F576="","",'Cálculos '!F576)</f>
        <v/>
      </c>
      <c r="G576" s="194" t="str">
        <f>+IF('Cálculos '!C576="","",'Cálculos '!H576)</f>
        <v/>
      </c>
      <c r="H576" s="367" t="str">
        <f>IF('Precio unitario '!C570="","",ROUNDUP('Precio unitario '!J570,0))</f>
        <v/>
      </c>
      <c r="I576" s="367" t="str">
        <f t="shared" si="35"/>
        <v/>
      </c>
      <c r="J576" s="370" t="str">
        <f t="shared" si="36"/>
        <v/>
      </c>
      <c r="K576" s="371" t="str">
        <f t="shared" si="37"/>
        <v/>
      </c>
      <c r="L576" s="246"/>
      <c r="M576" s="223"/>
    </row>
    <row r="577" spans="2:13" hidden="1" x14ac:dyDescent="0.3">
      <c r="B577" s="198">
        <f t="shared" si="38"/>
        <v>569</v>
      </c>
      <c r="C577" s="194" t="str">
        <f>+IF('Cálculos '!C577="","",'Cálculos '!C577)</f>
        <v/>
      </c>
      <c r="D577" s="199" t="str">
        <f>+IF('Cálculos '!D577="","",'Cálculos '!D577)</f>
        <v/>
      </c>
      <c r="E577" s="206" t="str">
        <f>+IF('Cálculos '!E577="","",'Cálculos '!E577)</f>
        <v/>
      </c>
      <c r="F577" s="221" t="str">
        <f>+IF('Cálculos '!F577="","",'Cálculos '!F577)</f>
        <v/>
      </c>
      <c r="G577" s="194" t="str">
        <f>+IF('Cálculos '!C577="","",'Cálculos '!H577)</f>
        <v/>
      </c>
      <c r="H577" s="367" t="str">
        <f>IF('Precio unitario '!C571="","",ROUNDUP('Precio unitario '!J571,0))</f>
        <v/>
      </c>
      <c r="I577" s="367" t="str">
        <f t="shared" si="35"/>
        <v/>
      </c>
      <c r="J577" s="370" t="str">
        <f t="shared" si="36"/>
        <v/>
      </c>
      <c r="K577" s="371" t="str">
        <f t="shared" si="37"/>
        <v/>
      </c>
      <c r="L577" s="246"/>
      <c r="M577" s="223"/>
    </row>
    <row r="578" spans="2:13" hidden="1" x14ac:dyDescent="0.3">
      <c r="B578" s="198">
        <f t="shared" si="38"/>
        <v>570</v>
      </c>
      <c r="C578" s="194" t="str">
        <f>+IF('Cálculos '!C578="","",'Cálculos '!C578)</f>
        <v/>
      </c>
      <c r="D578" s="199" t="str">
        <f>+IF('Cálculos '!D578="","",'Cálculos '!D578)</f>
        <v/>
      </c>
      <c r="E578" s="206" t="str">
        <f>+IF('Cálculos '!E578="","",'Cálculos '!E578)</f>
        <v/>
      </c>
      <c r="F578" s="221" t="str">
        <f>+IF('Cálculos '!F578="","",'Cálculos '!F578)</f>
        <v/>
      </c>
      <c r="G578" s="194" t="str">
        <f>+IF('Cálculos '!C578="","",'Cálculos '!H578)</f>
        <v/>
      </c>
      <c r="H578" s="367" t="str">
        <f>IF('Precio unitario '!C572="","",ROUNDUP('Precio unitario '!J572,0))</f>
        <v/>
      </c>
      <c r="I578" s="367" t="str">
        <f t="shared" si="35"/>
        <v/>
      </c>
      <c r="J578" s="370" t="str">
        <f t="shared" si="36"/>
        <v/>
      </c>
      <c r="K578" s="371" t="str">
        <f t="shared" si="37"/>
        <v/>
      </c>
      <c r="L578" s="246"/>
      <c r="M578" s="223"/>
    </row>
    <row r="579" spans="2:13" hidden="1" x14ac:dyDescent="0.3">
      <c r="B579" s="198">
        <f t="shared" si="38"/>
        <v>571</v>
      </c>
      <c r="C579" s="194" t="str">
        <f>+IF('Cálculos '!C579="","",'Cálculos '!C579)</f>
        <v/>
      </c>
      <c r="D579" s="199" t="str">
        <f>+IF('Cálculos '!D579="","",'Cálculos '!D579)</f>
        <v/>
      </c>
      <c r="E579" s="206" t="str">
        <f>+IF('Cálculos '!E579="","",'Cálculos '!E579)</f>
        <v/>
      </c>
      <c r="F579" s="221" t="str">
        <f>+IF('Cálculos '!F579="","",'Cálculos '!F579)</f>
        <v/>
      </c>
      <c r="G579" s="194" t="str">
        <f>+IF('Cálculos '!C579="","",'Cálculos '!H579)</f>
        <v/>
      </c>
      <c r="H579" s="367" t="str">
        <f>IF('Precio unitario '!C573="","",ROUNDUP('Precio unitario '!J573,0))</f>
        <v/>
      </c>
      <c r="I579" s="367" t="str">
        <f t="shared" si="35"/>
        <v/>
      </c>
      <c r="J579" s="370" t="str">
        <f t="shared" si="36"/>
        <v/>
      </c>
      <c r="K579" s="371" t="str">
        <f t="shared" si="37"/>
        <v/>
      </c>
      <c r="L579" s="246"/>
      <c r="M579" s="223"/>
    </row>
    <row r="580" spans="2:13" hidden="1" x14ac:dyDescent="0.3">
      <c r="B580" s="198">
        <f t="shared" si="38"/>
        <v>572</v>
      </c>
      <c r="C580" s="194" t="str">
        <f>+IF('Cálculos '!C580="","",'Cálculos '!C580)</f>
        <v/>
      </c>
      <c r="D580" s="199" t="str">
        <f>+IF('Cálculos '!D580="","",'Cálculos '!D580)</f>
        <v/>
      </c>
      <c r="E580" s="206" t="str">
        <f>+IF('Cálculos '!E580="","",'Cálculos '!E580)</f>
        <v/>
      </c>
      <c r="F580" s="221" t="str">
        <f>+IF('Cálculos '!F580="","",'Cálculos '!F580)</f>
        <v/>
      </c>
      <c r="G580" s="194" t="str">
        <f>+IF('Cálculos '!C580="","",'Cálculos '!H580)</f>
        <v/>
      </c>
      <c r="H580" s="367" t="str">
        <f>IF('Precio unitario '!C574="","",ROUNDUP('Precio unitario '!J574,0))</f>
        <v/>
      </c>
      <c r="I580" s="367" t="str">
        <f t="shared" si="35"/>
        <v/>
      </c>
      <c r="J580" s="370" t="str">
        <f t="shared" si="36"/>
        <v/>
      </c>
      <c r="K580" s="371" t="str">
        <f t="shared" si="37"/>
        <v/>
      </c>
      <c r="L580" s="246"/>
      <c r="M580" s="223"/>
    </row>
    <row r="581" spans="2:13" hidden="1" x14ac:dyDescent="0.3">
      <c r="B581" s="198">
        <f t="shared" si="38"/>
        <v>573</v>
      </c>
      <c r="C581" s="194" t="str">
        <f>+IF('Cálculos '!C581="","",'Cálculos '!C581)</f>
        <v/>
      </c>
      <c r="D581" s="199" t="str">
        <f>+IF('Cálculos '!D581="","",'Cálculos '!D581)</f>
        <v/>
      </c>
      <c r="E581" s="206" t="str">
        <f>+IF('Cálculos '!E581="","",'Cálculos '!E581)</f>
        <v/>
      </c>
      <c r="F581" s="221" t="str">
        <f>+IF('Cálculos '!F581="","",'Cálculos '!F581)</f>
        <v/>
      </c>
      <c r="G581" s="194" t="str">
        <f>+IF('Cálculos '!C581="","",'Cálculos '!H581)</f>
        <v/>
      </c>
      <c r="H581" s="367" t="str">
        <f>IF('Precio unitario '!C575="","",ROUNDUP('Precio unitario '!J575,0))</f>
        <v/>
      </c>
      <c r="I581" s="367" t="str">
        <f t="shared" si="35"/>
        <v/>
      </c>
      <c r="J581" s="370" t="str">
        <f t="shared" si="36"/>
        <v/>
      </c>
      <c r="K581" s="371" t="str">
        <f t="shared" si="37"/>
        <v/>
      </c>
      <c r="L581" s="246"/>
      <c r="M581" s="223"/>
    </row>
    <row r="582" spans="2:13" hidden="1" x14ac:dyDescent="0.3">
      <c r="B582" s="198">
        <f t="shared" si="38"/>
        <v>574</v>
      </c>
      <c r="C582" s="194" t="str">
        <f>+IF('Cálculos '!C582="","",'Cálculos '!C582)</f>
        <v/>
      </c>
      <c r="D582" s="199" t="str">
        <f>+IF('Cálculos '!D582="","",'Cálculos '!D582)</f>
        <v/>
      </c>
      <c r="E582" s="206" t="str">
        <f>+IF('Cálculos '!E582="","",'Cálculos '!E582)</f>
        <v/>
      </c>
      <c r="F582" s="221" t="str">
        <f>+IF('Cálculos '!F582="","",'Cálculos '!F582)</f>
        <v/>
      </c>
      <c r="G582" s="194" t="str">
        <f>+IF('Cálculos '!C582="","",'Cálculos '!H582)</f>
        <v/>
      </c>
      <c r="H582" s="367" t="str">
        <f>IF('Precio unitario '!C576="","",ROUNDUP('Precio unitario '!J576,0))</f>
        <v/>
      </c>
      <c r="I582" s="367" t="str">
        <f t="shared" si="35"/>
        <v/>
      </c>
      <c r="J582" s="370" t="str">
        <f t="shared" si="36"/>
        <v/>
      </c>
      <c r="K582" s="371" t="str">
        <f t="shared" si="37"/>
        <v/>
      </c>
      <c r="L582" s="246"/>
      <c r="M582" s="223"/>
    </row>
    <row r="583" spans="2:13" hidden="1" x14ac:dyDescent="0.3">
      <c r="B583" s="198">
        <f t="shared" si="38"/>
        <v>575</v>
      </c>
      <c r="C583" s="194" t="str">
        <f>+IF('Cálculos '!C583="","",'Cálculos '!C583)</f>
        <v/>
      </c>
      <c r="D583" s="199" t="str">
        <f>+IF('Cálculos '!D583="","",'Cálculos '!D583)</f>
        <v/>
      </c>
      <c r="E583" s="206" t="str">
        <f>+IF('Cálculos '!E583="","",'Cálculos '!E583)</f>
        <v/>
      </c>
      <c r="F583" s="221" t="str">
        <f>+IF('Cálculos '!F583="","",'Cálculos '!F583)</f>
        <v/>
      </c>
      <c r="G583" s="194" t="str">
        <f>+IF('Cálculos '!C583="","",'Cálculos '!H583)</f>
        <v/>
      </c>
      <c r="H583" s="367" t="str">
        <f>IF('Precio unitario '!C577="","",ROUNDUP('Precio unitario '!J577,0))</f>
        <v/>
      </c>
      <c r="I583" s="367" t="str">
        <f t="shared" si="35"/>
        <v/>
      </c>
      <c r="J583" s="370" t="str">
        <f t="shared" si="36"/>
        <v/>
      </c>
      <c r="K583" s="371" t="str">
        <f t="shared" si="37"/>
        <v/>
      </c>
      <c r="L583" s="246"/>
      <c r="M583" s="223"/>
    </row>
    <row r="584" spans="2:13" hidden="1" x14ac:dyDescent="0.3">
      <c r="B584" s="198">
        <f t="shared" si="38"/>
        <v>576</v>
      </c>
      <c r="C584" s="194" t="str">
        <f>+IF('Cálculos '!C584="","",'Cálculos '!C584)</f>
        <v/>
      </c>
      <c r="D584" s="199" t="str">
        <f>+IF('Cálculos '!D584="","",'Cálculos '!D584)</f>
        <v/>
      </c>
      <c r="E584" s="206" t="str">
        <f>+IF('Cálculos '!E584="","",'Cálculos '!E584)</f>
        <v/>
      </c>
      <c r="F584" s="221" t="str">
        <f>+IF('Cálculos '!F584="","",'Cálculos '!F584)</f>
        <v/>
      </c>
      <c r="G584" s="194" t="str">
        <f>+IF('Cálculos '!C584="","",'Cálculos '!H584)</f>
        <v/>
      </c>
      <c r="H584" s="367" t="str">
        <f>IF('Precio unitario '!C578="","",ROUNDUP('Precio unitario '!J578,0))</f>
        <v/>
      </c>
      <c r="I584" s="367" t="str">
        <f t="shared" si="35"/>
        <v/>
      </c>
      <c r="J584" s="370" t="str">
        <f t="shared" si="36"/>
        <v/>
      </c>
      <c r="K584" s="371" t="str">
        <f t="shared" si="37"/>
        <v/>
      </c>
      <c r="L584" s="246"/>
      <c r="M584" s="223"/>
    </row>
    <row r="585" spans="2:13" hidden="1" x14ac:dyDescent="0.3">
      <c r="B585" s="198">
        <f t="shared" si="38"/>
        <v>577</v>
      </c>
      <c r="C585" s="194" t="str">
        <f>+IF('Cálculos '!C585="","",'Cálculos '!C585)</f>
        <v/>
      </c>
      <c r="D585" s="199" t="str">
        <f>+IF('Cálculos '!D585="","",'Cálculos '!D585)</f>
        <v/>
      </c>
      <c r="E585" s="206" t="str">
        <f>+IF('Cálculos '!E585="","",'Cálculos '!E585)</f>
        <v/>
      </c>
      <c r="F585" s="221" t="str">
        <f>+IF('Cálculos '!F585="","",'Cálculos '!F585)</f>
        <v/>
      </c>
      <c r="G585" s="194" t="str">
        <f>+IF('Cálculos '!C585="","",'Cálculos '!H585)</f>
        <v/>
      </c>
      <c r="H585" s="367" t="str">
        <f>IF('Precio unitario '!C579="","",ROUNDUP('Precio unitario '!J579,0))</f>
        <v/>
      </c>
      <c r="I585" s="367" t="str">
        <f t="shared" si="35"/>
        <v/>
      </c>
      <c r="J585" s="370" t="str">
        <f t="shared" si="36"/>
        <v/>
      </c>
      <c r="K585" s="371" t="str">
        <f t="shared" si="37"/>
        <v/>
      </c>
      <c r="L585" s="246"/>
      <c r="M585" s="223"/>
    </row>
    <row r="586" spans="2:13" hidden="1" x14ac:dyDescent="0.3">
      <c r="B586" s="198">
        <f t="shared" si="38"/>
        <v>578</v>
      </c>
      <c r="C586" s="194" t="str">
        <f>+IF('Cálculos '!C586="","",'Cálculos '!C586)</f>
        <v/>
      </c>
      <c r="D586" s="199" t="str">
        <f>+IF('Cálculos '!D586="","",'Cálculos '!D586)</f>
        <v/>
      </c>
      <c r="E586" s="206" t="str">
        <f>+IF('Cálculos '!E586="","",'Cálculos '!E586)</f>
        <v/>
      </c>
      <c r="F586" s="221" t="str">
        <f>+IF('Cálculos '!F586="","",'Cálculos '!F586)</f>
        <v/>
      </c>
      <c r="G586" s="194" t="str">
        <f>+IF('Cálculos '!C586="","",'Cálculos '!H586)</f>
        <v/>
      </c>
      <c r="H586" s="367" t="str">
        <f>IF('Precio unitario '!C580="","",ROUNDUP('Precio unitario '!J580,0))</f>
        <v/>
      </c>
      <c r="I586" s="367" t="str">
        <f t="shared" ref="I586:I649" si="39">IF(C586="","",IF(L586="","CONFIRMAR SI EL PRODOCTRO TIENE IVA O NO",IF(L586="NO",0,ROUNDUP(SUM(H586*19%),0))))</f>
        <v/>
      </c>
      <c r="J586" s="370" t="str">
        <f t="shared" ref="J586:J649" si="40">IF(C586="","",IF(M586="","CONFIRMAR SI EL PRODOCTRO TIENE ESTANPILLA O NO",IF(M586="NO",0,ROUNDUP(SUM(H586*11.5%),0))))</f>
        <v/>
      </c>
      <c r="K586" s="371" t="str">
        <f t="shared" ref="K586:K649" si="41">+IF(C586="","",ROUNDUP(SUM(H586:J586),0))</f>
        <v/>
      </c>
      <c r="L586" s="246"/>
      <c r="M586" s="223"/>
    </row>
    <row r="587" spans="2:13" hidden="1" x14ac:dyDescent="0.3">
      <c r="B587" s="198">
        <f t="shared" ref="B587:B650" si="42">+B586+1</f>
        <v>579</v>
      </c>
      <c r="C587" s="194" t="str">
        <f>+IF('Cálculos '!C587="","",'Cálculos '!C587)</f>
        <v/>
      </c>
      <c r="D587" s="199" t="str">
        <f>+IF('Cálculos '!D587="","",'Cálculos '!D587)</f>
        <v/>
      </c>
      <c r="E587" s="206" t="str">
        <f>+IF('Cálculos '!E587="","",'Cálculos '!E587)</f>
        <v/>
      </c>
      <c r="F587" s="221" t="str">
        <f>+IF('Cálculos '!F587="","",'Cálculos '!F587)</f>
        <v/>
      </c>
      <c r="G587" s="194" t="str">
        <f>+IF('Cálculos '!C587="","",'Cálculos '!H587)</f>
        <v/>
      </c>
      <c r="H587" s="367" t="str">
        <f>IF('Precio unitario '!C581="","",ROUNDUP('Precio unitario '!J581,0))</f>
        <v/>
      </c>
      <c r="I587" s="367" t="str">
        <f t="shared" si="39"/>
        <v/>
      </c>
      <c r="J587" s="370" t="str">
        <f t="shared" si="40"/>
        <v/>
      </c>
      <c r="K587" s="371" t="str">
        <f t="shared" si="41"/>
        <v/>
      </c>
      <c r="L587" s="246"/>
      <c r="M587" s="223"/>
    </row>
    <row r="588" spans="2:13" hidden="1" x14ac:dyDescent="0.3">
      <c r="B588" s="198">
        <f t="shared" si="42"/>
        <v>580</v>
      </c>
      <c r="C588" s="194" t="str">
        <f>+IF('Cálculos '!C588="","",'Cálculos '!C588)</f>
        <v/>
      </c>
      <c r="D588" s="199" t="str">
        <f>+IF('Cálculos '!D588="","",'Cálculos '!D588)</f>
        <v/>
      </c>
      <c r="E588" s="206" t="str">
        <f>+IF('Cálculos '!E588="","",'Cálculos '!E588)</f>
        <v/>
      </c>
      <c r="F588" s="221" t="str">
        <f>+IF('Cálculos '!F588="","",'Cálculos '!F588)</f>
        <v/>
      </c>
      <c r="G588" s="194" t="str">
        <f>+IF('Cálculos '!C588="","",'Cálculos '!H588)</f>
        <v/>
      </c>
      <c r="H588" s="367" t="str">
        <f>IF('Precio unitario '!C582="","",ROUNDUP('Precio unitario '!J582,0))</f>
        <v/>
      </c>
      <c r="I588" s="367" t="str">
        <f t="shared" si="39"/>
        <v/>
      </c>
      <c r="J588" s="370" t="str">
        <f t="shared" si="40"/>
        <v/>
      </c>
      <c r="K588" s="371" t="str">
        <f t="shared" si="41"/>
        <v/>
      </c>
      <c r="L588" s="246"/>
      <c r="M588" s="223"/>
    </row>
    <row r="589" spans="2:13" hidden="1" x14ac:dyDescent="0.3">
      <c r="B589" s="198">
        <f t="shared" si="42"/>
        <v>581</v>
      </c>
      <c r="C589" s="194" t="str">
        <f>+IF('Cálculos '!C589="","",'Cálculos '!C589)</f>
        <v/>
      </c>
      <c r="D589" s="199" t="str">
        <f>+IF('Cálculos '!D589="","",'Cálculos '!D589)</f>
        <v/>
      </c>
      <c r="E589" s="206" t="str">
        <f>+IF('Cálculos '!E589="","",'Cálculos '!E589)</f>
        <v/>
      </c>
      <c r="F589" s="221" t="str">
        <f>+IF('Cálculos '!F589="","",'Cálculos '!F589)</f>
        <v/>
      </c>
      <c r="G589" s="194" t="str">
        <f>+IF('Cálculos '!C589="","",'Cálculos '!H589)</f>
        <v/>
      </c>
      <c r="H589" s="367" t="str">
        <f>IF('Precio unitario '!C583="","",ROUNDUP('Precio unitario '!J583,0))</f>
        <v/>
      </c>
      <c r="I589" s="367" t="str">
        <f t="shared" si="39"/>
        <v/>
      </c>
      <c r="J589" s="370" t="str">
        <f t="shared" si="40"/>
        <v/>
      </c>
      <c r="K589" s="371" t="str">
        <f t="shared" si="41"/>
        <v/>
      </c>
      <c r="L589" s="246"/>
      <c r="M589" s="223"/>
    </row>
    <row r="590" spans="2:13" hidden="1" x14ac:dyDescent="0.3">
      <c r="B590" s="198">
        <f t="shared" si="42"/>
        <v>582</v>
      </c>
      <c r="C590" s="194" t="str">
        <f>+IF('Cálculos '!C590="","",'Cálculos '!C590)</f>
        <v/>
      </c>
      <c r="D590" s="199" t="str">
        <f>+IF('Cálculos '!D590="","",'Cálculos '!D590)</f>
        <v/>
      </c>
      <c r="E590" s="206" t="str">
        <f>+IF('Cálculos '!E590="","",'Cálculos '!E590)</f>
        <v/>
      </c>
      <c r="F590" s="221" t="str">
        <f>+IF('Cálculos '!F590="","",'Cálculos '!F590)</f>
        <v/>
      </c>
      <c r="G590" s="194" t="str">
        <f>+IF('Cálculos '!C590="","",'Cálculos '!H590)</f>
        <v/>
      </c>
      <c r="H590" s="367" t="str">
        <f>IF('Precio unitario '!C584="","",ROUNDUP('Precio unitario '!J584,0))</f>
        <v/>
      </c>
      <c r="I590" s="367" t="str">
        <f t="shared" si="39"/>
        <v/>
      </c>
      <c r="J590" s="370" t="str">
        <f t="shared" si="40"/>
        <v/>
      </c>
      <c r="K590" s="371" t="str">
        <f t="shared" si="41"/>
        <v/>
      </c>
      <c r="L590" s="246"/>
      <c r="M590" s="223"/>
    </row>
    <row r="591" spans="2:13" hidden="1" x14ac:dyDescent="0.3">
      <c r="B591" s="198">
        <f t="shared" si="42"/>
        <v>583</v>
      </c>
      <c r="C591" s="194" t="str">
        <f>+IF('Cálculos '!C591="","",'Cálculos '!C591)</f>
        <v/>
      </c>
      <c r="D591" s="199" t="str">
        <f>+IF('Cálculos '!D591="","",'Cálculos '!D591)</f>
        <v/>
      </c>
      <c r="E591" s="206" t="str">
        <f>+IF('Cálculos '!E591="","",'Cálculos '!E591)</f>
        <v/>
      </c>
      <c r="F591" s="221" t="str">
        <f>+IF('Cálculos '!F591="","",'Cálculos '!F591)</f>
        <v/>
      </c>
      <c r="G591" s="194" t="str">
        <f>+IF('Cálculos '!C591="","",'Cálculos '!H591)</f>
        <v/>
      </c>
      <c r="H591" s="367" t="str">
        <f>IF('Precio unitario '!C585="","",ROUNDUP('Precio unitario '!J585,0))</f>
        <v/>
      </c>
      <c r="I591" s="367" t="str">
        <f t="shared" si="39"/>
        <v/>
      </c>
      <c r="J591" s="370" t="str">
        <f t="shared" si="40"/>
        <v/>
      </c>
      <c r="K591" s="371" t="str">
        <f t="shared" si="41"/>
        <v/>
      </c>
      <c r="L591" s="246"/>
      <c r="M591" s="223"/>
    </row>
    <row r="592" spans="2:13" hidden="1" x14ac:dyDescent="0.3">
      <c r="B592" s="198">
        <f t="shared" si="42"/>
        <v>584</v>
      </c>
      <c r="C592" s="194" t="str">
        <f>+IF('Cálculos '!C592="","",'Cálculos '!C592)</f>
        <v/>
      </c>
      <c r="D592" s="199" t="str">
        <f>+IF('Cálculos '!D592="","",'Cálculos '!D592)</f>
        <v/>
      </c>
      <c r="E592" s="206" t="str">
        <f>+IF('Cálculos '!E592="","",'Cálculos '!E592)</f>
        <v/>
      </c>
      <c r="F592" s="221" t="str">
        <f>+IF('Cálculos '!F592="","",'Cálculos '!F592)</f>
        <v/>
      </c>
      <c r="G592" s="194" t="str">
        <f>+IF('Cálculos '!C592="","",'Cálculos '!H592)</f>
        <v/>
      </c>
      <c r="H592" s="367" t="str">
        <f>IF('Precio unitario '!C586="","",ROUNDUP('Precio unitario '!J586,0))</f>
        <v/>
      </c>
      <c r="I592" s="367" t="str">
        <f t="shared" si="39"/>
        <v/>
      </c>
      <c r="J592" s="370" t="str">
        <f t="shared" si="40"/>
        <v/>
      </c>
      <c r="K592" s="371" t="str">
        <f t="shared" si="41"/>
        <v/>
      </c>
      <c r="L592" s="246"/>
      <c r="M592" s="223"/>
    </row>
    <row r="593" spans="2:13" hidden="1" x14ac:dyDescent="0.3">
      <c r="B593" s="198">
        <f t="shared" si="42"/>
        <v>585</v>
      </c>
      <c r="C593" s="194" t="str">
        <f>+IF('Cálculos '!C593="","",'Cálculos '!C593)</f>
        <v/>
      </c>
      <c r="D593" s="199" t="str">
        <f>+IF('Cálculos '!D593="","",'Cálculos '!D593)</f>
        <v/>
      </c>
      <c r="E593" s="206" t="str">
        <f>+IF('Cálculos '!E593="","",'Cálculos '!E593)</f>
        <v/>
      </c>
      <c r="F593" s="221" t="str">
        <f>+IF('Cálculos '!F593="","",'Cálculos '!F593)</f>
        <v/>
      </c>
      <c r="G593" s="194" t="str">
        <f>+IF('Cálculos '!C593="","",'Cálculos '!H593)</f>
        <v/>
      </c>
      <c r="H593" s="367" t="str">
        <f>IF('Precio unitario '!C587="","",ROUNDUP('Precio unitario '!J587,0))</f>
        <v/>
      </c>
      <c r="I593" s="367" t="str">
        <f t="shared" si="39"/>
        <v/>
      </c>
      <c r="J593" s="370" t="str">
        <f t="shared" si="40"/>
        <v/>
      </c>
      <c r="K593" s="371" t="str">
        <f t="shared" si="41"/>
        <v/>
      </c>
      <c r="L593" s="246"/>
      <c r="M593" s="223"/>
    </row>
    <row r="594" spans="2:13" hidden="1" x14ac:dyDescent="0.3">
      <c r="B594" s="198">
        <f t="shared" si="42"/>
        <v>586</v>
      </c>
      <c r="C594" s="194" t="str">
        <f>+IF('Cálculos '!C594="","",'Cálculos '!C594)</f>
        <v/>
      </c>
      <c r="D594" s="199" t="str">
        <f>+IF('Cálculos '!D594="","",'Cálculos '!D594)</f>
        <v/>
      </c>
      <c r="E594" s="206" t="str">
        <f>+IF('Cálculos '!E594="","",'Cálculos '!E594)</f>
        <v/>
      </c>
      <c r="F594" s="221" t="str">
        <f>+IF('Cálculos '!F594="","",'Cálculos '!F594)</f>
        <v/>
      </c>
      <c r="G594" s="194" t="str">
        <f>+IF('Cálculos '!C594="","",'Cálculos '!H594)</f>
        <v/>
      </c>
      <c r="H594" s="367" t="str">
        <f>IF('Precio unitario '!C588="","",ROUNDUP('Precio unitario '!J588,0))</f>
        <v/>
      </c>
      <c r="I594" s="367" t="str">
        <f t="shared" si="39"/>
        <v/>
      </c>
      <c r="J594" s="370" t="str">
        <f t="shared" si="40"/>
        <v/>
      </c>
      <c r="K594" s="371" t="str">
        <f t="shared" si="41"/>
        <v/>
      </c>
      <c r="L594" s="246"/>
      <c r="M594" s="223"/>
    </row>
    <row r="595" spans="2:13" hidden="1" x14ac:dyDescent="0.3">
      <c r="B595" s="198">
        <f t="shared" si="42"/>
        <v>587</v>
      </c>
      <c r="C595" s="194" t="str">
        <f>+IF('Cálculos '!C595="","",'Cálculos '!C595)</f>
        <v/>
      </c>
      <c r="D595" s="199" t="str">
        <f>+IF('Cálculos '!D595="","",'Cálculos '!D595)</f>
        <v/>
      </c>
      <c r="E595" s="206" t="str">
        <f>+IF('Cálculos '!E595="","",'Cálculos '!E595)</f>
        <v/>
      </c>
      <c r="F595" s="221" t="str">
        <f>+IF('Cálculos '!F595="","",'Cálculos '!F595)</f>
        <v/>
      </c>
      <c r="G595" s="194" t="str">
        <f>+IF('Cálculos '!C595="","",'Cálculos '!H595)</f>
        <v/>
      </c>
      <c r="H595" s="367" t="str">
        <f>IF('Precio unitario '!C589="","",ROUNDUP('Precio unitario '!J589,0))</f>
        <v/>
      </c>
      <c r="I595" s="367" t="str">
        <f t="shared" si="39"/>
        <v/>
      </c>
      <c r="J595" s="370" t="str">
        <f t="shared" si="40"/>
        <v/>
      </c>
      <c r="K595" s="371" t="str">
        <f t="shared" si="41"/>
        <v/>
      </c>
      <c r="L595" s="246"/>
      <c r="M595" s="223"/>
    </row>
    <row r="596" spans="2:13" hidden="1" x14ac:dyDescent="0.3">
      <c r="B596" s="198">
        <f t="shared" si="42"/>
        <v>588</v>
      </c>
      <c r="C596" s="194" t="str">
        <f>+IF('Cálculos '!C596="","",'Cálculos '!C596)</f>
        <v/>
      </c>
      <c r="D596" s="199" t="str">
        <f>+IF('Cálculos '!D596="","",'Cálculos '!D596)</f>
        <v/>
      </c>
      <c r="E596" s="206" t="str">
        <f>+IF('Cálculos '!E596="","",'Cálculos '!E596)</f>
        <v/>
      </c>
      <c r="F596" s="221" t="str">
        <f>+IF('Cálculos '!F596="","",'Cálculos '!F596)</f>
        <v/>
      </c>
      <c r="G596" s="194" t="str">
        <f>+IF('Cálculos '!C596="","",'Cálculos '!H596)</f>
        <v/>
      </c>
      <c r="H596" s="367" t="str">
        <f>IF('Precio unitario '!C590="","",ROUNDUP('Precio unitario '!J590,0))</f>
        <v/>
      </c>
      <c r="I596" s="367" t="str">
        <f t="shared" si="39"/>
        <v/>
      </c>
      <c r="J596" s="370" t="str">
        <f t="shared" si="40"/>
        <v/>
      </c>
      <c r="K596" s="371" t="str">
        <f t="shared" si="41"/>
        <v/>
      </c>
      <c r="L596" s="246"/>
      <c r="M596" s="223"/>
    </row>
    <row r="597" spans="2:13" hidden="1" x14ac:dyDescent="0.3">
      <c r="B597" s="198">
        <f t="shared" si="42"/>
        <v>589</v>
      </c>
      <c r="C597" s="194" t="str">
        <f>+IF('Cálculos '!C597="","",'Cálculos '!C597)</f>
        <v/>
      </c>
      <c r="D597" s="199" t="str">
        <f>+IF('Cálculos '!D597="","",'Cálculos '!D597)</f>
        <v/>
      </c>
      <c r="E597" s="206" t="str">
        <f>+IF('Cálculos '!E597="","",'Cálculos '!E597)</f>
        <v/>
      </c>
      <c r="F597" s="221" t="str">
        <f>+IF('Cálculos '!F597="","",'Cálculos '!F597)</f>
        <v/>
      </c>
      <c r="G597" s="194" t="str">
        <f>+IF('Cálculos '!C597="","",'Cálculos '!H597)</f>
        <v/>
      </c>
      <c r="H597" s="367" t="str">
        <f>IF('Precio unitario '!C591="","",ROUNDUP('Precio unitario '!J591,0))</f>
        <v/>
      </c>
      <c r="I597" s="367" t="str">
        <f t="shared" si="39"/>
        <v/>
      </c>
      <c r="J597" s="370" t="str">
        <f t="shared" si="40"/>
        <v/>
      </c>
      <c r="K597" s="371" t="str">
        <f t="shared" si="41"/>
        <v/>
      </c>
      <c r="L597" s="246"/>
      <c r="M597" s="223"/>
    </row>
    <row r="598" spans="2:13" hidden="1" x14ac:dyDescent="0.3">
      <c r="B598" s="198">
        <f t="shared" si="42"/>
        <v>590</v>
      </c>
      <c r="C598" s="194" t="str">
        <f>+IF('Cálculos '!C598="","",'Cálculos '!C598)</f>
        <v/>
      </c>
      <c r="D598" s="199" t="str">
        <f>+IF('Cálculos '!D598="","",'Cálculos '!D598)</f>
        <v/>
      </c>
      <c r="E598" s="206" t="str">
        <f>+IF('Cálculos '!E598="","",'Cálculos '!E598)</f>
        <v/>
      </c>
      <c r="F598" s="221" t="str">
        <f>+IF('Cálculos '!F598="","",'Cálculos '!F598)</f>
        <v/>
      </c>
      <c r="G598" s="194" t="str">
        <f>+IF('Cálculos '!C598="","",'Cálculos '!H598)</f>
        <v/>
      </c>
      <c r="H598" s="367" t="str">
        <f>IF('Precio unitario '!C592="","",ROUNDUP('Precio unitario '!J592,0))</f>
        <v/>
      </c>
      <c r="I598" s="367" t="str">
        <f t="shared" si="39"/>
        <v/>
      </c>
      <c r="J598" s="370" t="str">
        <f t="shared" si="40"/>
        <v/>
      </c>
      <c r="K598" s="371" t="str">
        <f t="shared" si="41"/>
        <v/>
      </c>
      <c r="L598" s="246"/>
      <c r="M598" s="223"/>
    </row>
    <row r="599" spans="2:13" hidden="1" x14ac:dyDescent="0.3">
      <c r="B599" s="198">
        <f t="shared" si="42"/>
        <v>591</v>
      </c>
      <c r="C599" s="194" t="str">
        <f>+IF('Cálculos '!C599="","",'Cálculos '!C599)</f>
        <v/>
      </c>
      <c r="D599" s="199" t="str">
        <f>+IF('Cálculos '!D599="","",'Cálculos '!D599)</f>
        <v/>
      </c>
      <c r="E599" s="206" t="str">
        <f>+IF('Cálculos '!E599="","",'Cálculos '!E599)</f>
        <v/>
      </c>
      <c r="F599" s="221" t="str">
        <f>+IF('Cálculos '!F599="","",'Cálculos '!F599)</f>
        <v/>
      </c>
      <c r="G599" s="194" t="str">
        <f>+IF('Cálculos '!C599="","",'Cálculos '!H599)</f>
        <v/>
      </c>
      <c r="H599" s="367" t="str">
        <f>IF('Precio unitario '!C593="","",ROUNDUP('Precio unitario '!J593,0))</f>
        <v/>
      </c>
      <c r="I599" s="367" t="str">
        <f t="shared" si="39"/>
        <v/>
      </c>
      <c r="J599" s="370" t="str">
        <f t="shared" si="40"/>
        <v/>
      </c>
      <c r="K599" s="371" t="str">
        <f t="shared" si="41"/>
        <v/>
      </c>
      <c r="L599" s="246"/>
      <c r="M599" s="223"/>
    </row>
    <row r="600" spans="2:13" hidden="1" x14ac:dyDescent="0.3">
      <c r="B600" s="198">
        <f t="shared" si="42"/>
        <v>592</v>
      </c>
      <c r="C600" s="194" t="str">
        <f>+IF('Cálculos '!C600="","",'Cálculos '!C600)</f>
        <v/>
      </c>
      <c r="D600" s="199" t="str">
        <f>+IF('Cálculos '!D600="","",'Cálculos '!D600)</f>
        <v/>
      </c>
      <c r="E600" s="206" t="str">
        <f>+IF('Cálculos '!E600="","",'Cálculos '!E600)</f>
        <v/>
      </c>
      <c r="F600" s="221" t="str">
        <f>+IF('Cálculos '!F600="","",'Cálculos '!F600)</f>
        <v/>
      </c>
      <c r="G600" s="194" t="str">
        <f>+IF('Cálculos '!C600="","",'Cálculos '!H600)</f>
        <v/>
      </c>
      <c r="H600" s="367" t="str">
        <f>IF('Precio unitario '!C594="","",ROUNDUP('Precio unitario '!J594,0))</f>
        <v/>
      </c>
      <c r="I600" s="367" t="str">
        <f t="shared" si="39"/>
        <v/>
      </c>
      <c r="J600" s="370" t="str">
        <f t="shared" si="40"/>
        <v/>
      </c>
      <c r="K600" s="371" t="str">
        <f t="shared" si="41"/>
        <v/>
      </c>
      <c r="L600" s="246"/>
      <c r="M600" s="223"/>
    </row>
    <row r="601" spans="2:13" hidden="1" x14ac:dyDescent="0.3">
      <c r="B601" s="198">
        <f t="shared" si="42"/>
        <v>593</v>
      </c>
      <c r="C601" s="194" t="str">
        <f>+IF('Cálculos '!C601="","",'Cálculos '!C601)</f>
        <v/>
      </c>
      <c r="D601" s="199" t="str">
        <f>+IF('Cálculos '!D601="","",'Cálculos '!D601)</f>
        <v/>
      </c>
      <c r="E601" s="206" t="str">
        <f>+IF('Cálculos '!E601="","",'Cálculos '!E601)</f>
        <v/>
      </c>
      <c r="F601" s="221" t="str">
        <f>+IF('Cálculos '!F601="","",'Cálculos '!F601)</f>
        <v/>
      </c>
      <c r="G601" s="194" t="str">
        <f>+IF('Cálculos '!C601="","",'Cálculos '!H601)</f>
        <v/>
      </c>
      <c r="H601" s="367" t="str">
        <f>IF('Precio unitario '!C595="","",ROUNDUP('Precio unitario '!J595,0))</f>
        <v/>
      </c>
      <c r="I601" s="367" t="str">
        <f t="shared" si="39"/>
        <v/>
      </c>
      <c r="J601" s="370" t="str">
        <f t="shared" si="40"/>
        <v/>
      </c>
      <c r="K601" s="371" t="str">
        <f t="shared" si="41"/>
        <v/>
      </c>
      <c r="L601" s="246"/>
      <c r="M601" s="223"/>
    </row>
    <row r="602" spans="2:13" hidden="1" x14ac:dyDescent="0.3">
      <c r="B602" s="198">
        <f t="shared" si="42"/>
        <v>594</v>
      </c>
      <c r="C602" s="194" t="str">
        <f>+IF('Cálculos '!C602="","",'Cálculos '!C602)</f>
        <v/>
      </c>
      <c r="D602" s="199" t="str">
        <f>+IF('Cálculos '!D602="","",'Cálculos '!D602)</f>
        <v/>
      </c>
      <c r="E602" s="206" t="str">
        <f>+IF('Cálculos '!E602="","",'Cálculos '!E602)</f>
        <v/>
      </c>
      <c r="F602" s="221" t="str">
        <f>+IF('Cálculos '!F602="","",'Cálculos '!F602)</f>
        <v/>
      </c>
      <c r="G602" s="194" t="str">
        <f>+IF('Cálculos '!C602="","",'Cálculos '!H602)</f>
        <v/>
      </c>
      <c r="H602" s="367" t="str">
        <f>IF('Precio unitario '!C596="","",ROUNDUP('Precio unitario '!J596,0))</f>
        <v/>
      </c>
      <c r="I602" s="367" t="str">
        <f t="shared" si="39"/>
        <v/>
      </c>
      <c r="J602" s="370" t="str">
        <f t="shared" si="40"/>
        <v/>
      </c>
      <c r="K602" s="371" t="str">
        <f t="shared" si="41"/>
        <v/>
      </c>
      <c r="L602" s="246"/>
      <c r="M602" s="223"/>
    </row>
    <row r="603" spans="2:13" hidden="1" x14ac:dyDescent="0.3">
      <c r="B603" s="198">
        <f t="shared" si="42"/>
        <v>595</v>
      </c>
      <c r="C603" s="194" t="str">
        <f>+IF('Cálculos '!C603="","",'Cálculos '!C603)</f>
        <v/>
      </c>
      <c r="D603" s="199" t="str">
        <f>+IF('Cálculos '!D603="","",'Cálculos '!D603)</f>
        <v/>
      </c>
      <c r="E603" s="206" t="str">
        <f>+IF('Cálculos '!E603="","",'Cálculos '!E603)</f>
        <v/>
      </c>
      <c r="F603" s="221" t="str">
        <f>+IF('Cálculos '!F603="","",'Cálculos '!F603)</f>
        <v/>
      </c>
      <c r="G603" s="194" t="str">
        <f>+IF('Cálculos '!C603="","",'Cálculos '!H603)</f>
        <v/>
      </c>
      <c r="H603" s="367" t="str">
        <f>IF('Precio unitario '!C597="","",ROUNDUP('Precio unitario '!J597,0))</f>
        <v/>
      </c>
      <c r="I603" s="367" t="str">
        <f t="shared" si="39"/>
        <v/>
      </c>
      <c r="J603" s="370" t="str">
        <f t="shared" si="40"/>
        <v/>
      </c>
      <c r="K603" s="371" t="str">
        <f t="shared" si="41"/>
        <v/>
      </c>
      <c r="L603" s="246"/>
      <c r="M603" s="223"/>
    </row>
    <row r="604" spans="2:13" hidden="1" x14ac:dyDescent="0.3">
      <c r="B604" s="198">
        <f t="shared" si="42"/>
        <v>596</v>
      </c>
      <c r="C604" s="194" t="str">
        <f>+IF('Cálculos '!C604="","",'Cálculos '!C604)</f>
        <v/>
      </c>
      <c r="D604" s="199" t="str">
        <f>+IF('Cálculos '!D604="","",'Cálculos '!D604)</f>
        <v/>
      </c>
      <c r="E604" s="206" t="str">
        <f>+IF('Cálculos '!E604="","",'Cálculos '!E604)</f>
        <v/>
      </c>
      <c r="F604" s="221" t="str">
        <f>+IF('Cálculos '!F604="","",'Cálculos '!F604)</f>
        <v/>
      </c>
      <c r="G604" s="194" t="str">
        <f>+IF('Cálculos '!C604="","",'Cálculos '!H604)</f>
        <v/>
      </c>
      <c r="H604" s="367" t="str">
        <f>IF('Precio unitario '!C598="","",ROUNDUP('Precio unitario '!J598,0))</f>
        <v/>
      </c>
      <c r="I604" s="367" t="str">
        <f t="shared" si="39"/>
        <v/>
      </c>
      <c r="J604" s="370" t="str">
        <f t="shared" si="40"/>
        <v/>
      </c>
      <c r="K604" s="371" t="str">
        <f t="shared" si="41"/>
        <v/>
      </c>
      <c r="L604" s="246"/>
      <c r="M604" s="223"/>
    </row>
    <row r="605" spans="2:13" hidden="1" x14ac:dyDescent="0.3">
      <c r="B605" s="198">
        <f t="shared" si="42"/>
        <v>597</v>
      </c>
      <c r="C605" s="194" t="str">
        <f>+IF('Cálculos '!C605="","",'Cálculos '!C605)</f>
        <v/>
      </c>
      <c r="D605" s="199" t="str">
        <f>+IF('Cálculos '!D605="","",'Cálculos '!D605)</f>
        <v/>
      </c>
      <c r="E605" s="206" t="str">
        <f>+IF('Cálculos '!E605="","",'Cálculos '!E605)</f>
        <v/>
      </c>
      <c r="F605" s="221" t="str">
        <f>+IF('Cálculos '!F605="","",'Cálculos '!F605)</f>
        <v/>
      </c>
      <c r="G605" s="194" t="str">
        <f>+IF('Cálculos '!C605="","",'Cálculos '!H605)</f>
        <v/>
      </c>
      <c r="H605" s="367" t="str">
        <f>IF('Precio unitario '!C599="","",ROUNDUP('Precio unitario '!J599,0))</f>
        <v/>
      </c>
      <c r="I605" s="367" t="str">
        <f t="shared" si="39"/>
        <v/>
      </c>
      <c r="J605" s="370" t="str">
        <f t="shared" si="40"/>
        <v/>
      </c>
      <c r="K605" s="371" t="str">
        <f t="shared" si="41"/>
        <v/>
      </c>
      <c r="L605" s="246"/>
      <c r="M605" s="223"/>
    </row>
    <row r="606" spans="2:13" hidden="1" x14ac:dyDescent="0.3">
      <c r="B606" s="198">
        <f t="shared" si="42"/>
        <v>598</v>
      </c>
      <c r="C606" s="194" t="str">
        <f>+IF('Cálculos '!C606="","",'Cálculos '!C606)</f>
        <v/>
      </c>
      <c r="D606" s="199" t="str">
        <f>+IF('Cálculos '!D606="","",'Cálculos '!D606)</f>
        <v/>
      </c>
      <c r="E606" s="206" t="str">
        <f>+IF('Cálculos '!E606="","",'Cálculos '!E606)</f>
        <v/>
      </c>
      <c r="F606" s="221" t="str">
        <f>+IF('Cálculos '!F606="","",'Cálculos '!F606)</f>
        <v/>
      </c>
      <c r="G606" s="194" t="str">
        <f>+IF('Cálculos '!C606="","",'Cálculos '!H606)</f>
        <v/>
      </c>
      <c r="H606" s="367" t="str">
        <f>IF('Precio unitario '!C600="","",ROUNDUP('Precio unitario '!J600,0))</f>
        <v/>
      </c>
      <c r="I606" s="367" t="str">
        <f t="shared" si="39"/>
        <v/>
      </c>
      <c r="J606" s="370" t="str">
        <f t="shared" si="40"/>
        <v/>
      </c>
      <c r="K606" s="371" t="str">
        <f t="shared" si="41"/>
        <v/>
      </c>
      <c r="L606" s="246"/>
      <c r="M606" s="223"/>
    </row>
    <row r="607" spans="2:13" hidden="1" x14ac:dyDescent="0.3">
      <c r="B607" s="198">
        <f t="shared" si="42"/>
        <v>599</v>
      </c>
      <c r="C607" s="194" t="str">
        <f>+IF('Cálculos '!C607="","",'Cálculos '!C607)</f>
        <v/>
      </c>
      <c r="D607" s="199" t="str">
        <f>+IF('Cálculos '!D607="","",'Cálculos '!D607)</f>
        <v/>
      </c>
      <c r="E607" s="206" t="str">
        <f>+IF('Cálculos '!E607="","",'Cálculos '!E607)</f>
        <v/>
      </c>
      <c r="F607" s="221" t="str">
        <f>+IF('Cálculos '!F607="","",'Cálculos '!F607)</f>
        <v/>
      </c>
      <c r="G607" s="194" t="str">
        <f>+IF('Cálculos '!C607="","",'Cálculos '!H607)</f>
        <v/>
      </c>
      <c r="H607" s="367" t="str">
        <f>IF('Precio unitario '!C601="","",ROUNDUP('Precio unitario '!J601,0))</f>
        <v/>
      </c>
      <c r="I607" s="367" t="str">
        <f t="shared" si="39"/>
        <v/>
      </c>
      <c r="J607" s="370" t="str">
        <f t="shared" si="40"/>
        <v/>
      </c>
      <c r="K607" s="371" t="str">
        <f t="shared" si="41"/>
        <v/>
      </c>
      <c r="L607" s="246"/>
      <c r="M607" s="223"/>
    </row>
    <row r="608" spans="2:13" hidden="1" x14ac:dyDescent="0.3">
      <c r="B608" s="198">
        <f t="shared" si="42"/>
        <v>600</v>
      </c>
      <c r="C608" s="194" t="str">
        <f>+IF('Cálculos '!C608="","",'Cálculos '!C608)</f>
        <v/>
      </c>
      <c r="D608" s="199" t="str">
        <f>+IF('Cálculos '!D608="","",'Cálculos '!D608)</f>
        <v/>
      </c>
      <c r="E608" s="206" t="str">
        <f>+IF('Cálculos '!E608="","",'Cálculos '!E608)</f>
        <v/>
      </c>
      <c r="F608" s="221" t="str">
        <f>+IF('Cálculos '!F608="","",'Cálculos '!F608)</f>
        <v/>
      </c>
      <c r="G608" s="194" t="str">
        <f>+IF('Cálculos '!C608="","",'Cálculos '!H608)</f>
        <v/>
      </c>
      <c r="H608" s="367" t="str">
        <f>IF('Precio unitario '!C602="","",ROUNDUP('Precio unitario '!J602,0))</f>
        <v/>
      </c>
      <c r="I608" s="367" t="str">
        <f t="shared" si="39"/>
        <v/>
      </c>
      <c r="J608" s="370" t="str">
        <f t="shared" si="40"/>
        <v/>
      </c>
      <c r="K608" s="371" t="str">
        <f t="shared" si="41"/>
        <v/>
      </c>
      <c r="L608" s="246"/>
      <c r="M608" s="223"/>
    </row>
    <row r="609" spans="2:13" hidden="1" x14ac:dyDescent="0.3">
      <c r="B609" s="198">
        <f t="shared" si="42"/>
        <v>601</v>
      </c>
      <c r="C609" s="194" t="str">
        <f>+IF('Cálculos '!C609="","",'Cálculos '!C609)</f>
        <v/>
      </c>
      <c r="D609" s="199" t="str">
        <f>+IF('Cálculos '!D609="","",'Cálculos '!D609)</f>
        <v/>
      </c>
      <c r="E609" s="206" t="str">
        <f>+IF('Cálculos '!E609="","",'Cálculos '!E609)</f>
        <v/>
      </c>
      <c r="F609" s="221" t="str">
        <f>+IF('Cálculos '!F609="","",'Cálculos '!F609)</f>
        <v/>
      </c>
      <c r="G609" s="194" t="str">
        <f>+IF('Cálculos '!C609="","",'Cálculos '!H609)</f>
        <v/>
      </c>
      <c r="H609" s="367" t="str">
        <f>IF('Precio unitario '!C603="","",ROUNDUP('Precio unitario '!J603,0))</f>
        <v/>
      </c>
      <c r="I609" s="367" t="str">
        <f t="shared" si="39"/>
        <v/>
      </c>
      <c r="J609" s="370" t="str">
        <f t="shared" si="40"/>
        <v/>
      </c>
      <c r="K609" s="371" t="str">
        <f t="shared" si="41"/>
        <v/>
      </c>
      <c r="L609" s="246"/>
      <c r="M609" s="223"/>
    </row>
    <row r="610" spans="2:13" hidden="1" x14ac:dyDescent="0.3">
      <c r="B610" s="198">
        <f t="shared" si="42"/>
        <v>602</v>
      </c>
      <c r="C610" s="194" t="str">
        <f>+IF('Cálculos '!C610="","",'Cálculos '!C610)</f>
        <v/>
      </c>
      <c r="D610" s="199" t="str">
        <f>+IF('Cálculos '!D610="","",'Cálculos '!D610)</f>
        <v/>
      </c>
      <c r="E610" s="206" t="str">
        <f>+IF('Cálculos '!E610="","",'Cálculos '!E610)</f>
        <v/>
      </c>
      <c r="F610" s="221" t="str">
        <f>+IF('Cálculos '!F610="","",'Cálculos '!F610)</f>
        <v/>
      </c>
      <c r="G610" s="194" t="str">
        <f>+IF('Cálculos '!C610="","",'Cálculos '!H610)</f>
        <v/>
      </c>
      <c r="H610" s="367" t="str">
        <f>IF('Precio unitario '!C604="","",ROUNDUP('Precio unitario '!J604,0))</f>
        <v/>
      </c>
      <c r="I610" s="367" t="str">
        <f t="shared" si="39"/>
        <v/>
      </c>
      <c r="J610" s="370" t="str">
        <f t="shared" si="40"/>
        <v/>
      </c>
      <c r="K610" s="371" t="str">
        <f t="shared" si="41"/>
        <v/>
      </c>
      <c r="L610" s="246"/>
      <c r="M610" s="223"/>
    </row>
    <row r="611" spans="2:13" hidden="1" x14ac:dyDescent="0.3">
      <c r="B611" s="198">
        <f t="shared" si="42"/>
        <v>603</v>
      </c>
      <c r="C611" s="194" t="str">
        <f>+IF('Cálculos '!C611="","",'Cálculos '!C611)</f>
        <v/>
      </c>
      <c r="D611" s="199" t="str">
        <f>+IF('Cálculos '!D611="","",'Cálculos '!D611)</f>
        <v/>
      </c>
      <c r="E611" s="206" t="str">
        <f>+IF('Cálculos '!E611="","",'Cálculos '!E611)</f>
        <v/>
      </c>
      <c r="F611" s="221" t="str">
        <f>+IF('Cálculos '!F611="","",'Cálculos '!F611)</f>
        <v/>
      </c>
      <c r="G611" s="194" t="str">
        <f>+IF('Cálculos '!C611="","",'Cálculos '!H611)</f>
        <v/>
      </c>
      <c r="H611" s="367" t="str">
        <f>IF('Precio unitario '!C605="","",ROUNDUP('Precio unitario '!J605,0))</f>
        <v/>
      </c>
      <c r="I611" s="367" t="str">
        <f t="shared" si="39"/>
        <v/>
      </c>
      <c r="J611" s="370" t="str">
        <f t="shared" si="40"/>
        <v/>
      </c>
      <c r="K611" s="371" t="str">
        <f t="shared" si="41"/>
        <v/>
      </c>
      <c r="L611" s="246"/>
      <c r="M611" s="223"/>
    </row>
    <row r="612" spans="2:13" hidden="1" x14ac:dyDescent="0.3">
      <c r="B612" s="198">
        <f t="shared" si="42"/>
        <v>604</v>
      </c>
      <c r="C612" s="194" t="str">
        <f>+IF('Cálculos '!C612="","",'Cálculos '!C612)</f>
        <v/>
      </c>
      <c r="D612" s="199" t="str">
        <f>+IF('Cálculos '!D612="","",'Cálculos '!D612)</f>
        <v/>
      </c>
      <c r="E612" s="206" t="str">
        <f>+IF('Cálculos '!E612="","",'Cálculos '!E612)</f>
        <v/>
      </c>
      <c r="F612" s="221" t="str">
        <f>+IF('Cálculos '!F612="","",'Cálculos '!F612)</f>
        <v/>
      </c>
      <c r="G612" s="194" t="str">
        <f>+IF('Cálculos '!C612="","",'Cálculos '!H612)</f>
        <v/>
      </c>
      <c r="H612" s="367" t="str">
        <f>IF('Precio unitario '!C606="","",ROUNDUP('Precio unitario '!J606,0))</f>
        <v/>
      </c>
      <c r="I612" s="367" t="str">
        <f t="shared" si="39"/>
        <v/>
      </c>
      <c r="J612" s="370" t="str">
        <f t="shared" si="40"/>
        <v/>
      </c>
      <c r="K612" s="371" t="str">
        <f t="shared" si="41"/>
        <v/>
      </c>
      <c r="L612" s="246"/>
      <c r="M612" s="223"/>
    </row>
    <row r="613" spans="2:13" hidden="1" x14ac:dyDescent="0.3">
      <c r="B613" s="198">
        <f t="shared" si="42"/>
        <v>605</v>
      </c>
      <c r="C613" s="194" t="str">
        <f>+IF('Cálculos '!C613="","",'Cálculos '!C613)</f>
        <v/>
      </c>
      <c r="D613" s="199" t="str">
        <f>+IF('Cálculos '!D613="","",'Cálculos '!D613)</f>
        <v/>
      </c>
      <c r="E613" s="206" t="str">
        <f>+IF('Cálculos '!E613="","",'Cálculos '!E613)</f>
        <v/>
      </c>
      <c r="F613" s="221" t="str">
        <f>+IF('Cálculos '!F613="","",'Cálculos '!F613)</f>
        <v/>
      </c>
      <c r="G613" s="194" t="str">
        <f>+IF('Cálculos '!C613="","",'Cálculos '!H613)</f>
        <v/>
      </c>
      <c r="H613" s="367" t="str">
        <f>IF('Precio unitario '!C607="","",ROUNDUP('Precio unitario '!J607,0))</f>
        <v/>
      </c>
      <c r="I613" s="367" t="str">
        <f t="shared" si="39"/>
        <v/>
      </c>
      <c r="J613" s="370" t="str">
        <f t="shared" si="40"/>
        <v/>
      </c>
      <c r="K613" s="371" t="str">
        <f t="shared" si="41"/>
        <v/>
      </c>
      <c r="L613" s="246"/>
      <c r="M613" s="223"/>
    </row>
    <row r="614" spans="2:13" hidden="1" x14ac:dyDescent="0.3">
      <c r="B614" s="198">
        <f t="shared" si="42"/>
        <v>606</v>
      </c>
      <c r="C614" s="194" t="str">
        <f>+IF('Cálculos '!C614="","",'Cálculos '!C614)</f>
        <v/>
      </c>
      <c r="D614" s="199" t="str">
        <f>+IF('Cálculos '!D614="","",'Cálculos '!D614)</f>
        <v/>
      </c>
      <c r="E614" s="206" t="str">
        <f>+IF('Cálculos '!E614="","",'Cálculos '!E614)</f>
        <v/>
      </c>
      <c r="F614" s="221" t="str">
        <f>+IF('Cálculos '!F614="","",'Cálculos '!F614)</f>
        <v/>
      </c>
      <c r="G614" s="194" t="str">
        <f>+IF('Cálculos '!C614="","",'Cálculos '!H614)</f>
        <v/>
      </c>
      <c r="H614" s="367" t="str">
        <f>IF('Precio unitario '!C608="","",ROUNDUP('Precio unitario '!J608,0))</f>
        <v/>
      </c>
      <c r="I614" s="367" t="str">
        <f t="shared" si="39"/>
        <v/>
      </c>
      <c r="J614" s="370" t="str">
        <f t="shared" si="40"/>
        <v/>
      </c>
      <c r="K614" s="371" t="str">
        <f t="shared" si="41"/>
        <v/>
      </c>
      <c r="L614" s="246"/>
      <c r="M614" s="223"/>
    </row>
    <row r="615" spans="2:13" hidden="1" x14ac:dyDescent="0.3">
      <c r="B615" s="198">
        <f t="shared" si="42"/>
        <v>607</v>
      </c>
      <c r="C615" s="194" t="str">
        <f>+IF('Cálculos '!C615="","",'Cálculos '!C615)</f>
        <v/>
      </c>
      <c r="D615" s="199" t="str">
        <f>+IF('Cálculos '!D615="","",'Cálculos '!D615)</f>
        <v/>
      </c>
      <c r="E615" s="206" t="str">
        <f>+IF('Cálculos '!E615="","",'Cálculos '!E615)</f>
        <v/>
      </c>
      <c r="F615" s="221" t="str">
        <f>+IF('Cálculos '!F615="","",'Cálculos '!F615)</f>
        <v/>
      </c>
      <c r="G615" s="194" t="str">
        <f>+IF('Cálculos '!C615="","",'Cálculos '!H615)</f>
        <v/>
      </c>
      <c r="H615" s="367" t="str">
        <f>IF('Precio unitario '!C609="","",ROUNDUP('Precio unitario '!J609,0))</f>
        <v/>
      </c>
      <c r="I615" s="367" t="str">
        <f t="shared" si="39"/>
        <v/>
      </c>
      <c r="J615" s="370" t="str">
        <f t="shared" si="40"/>
        <v/>
      </c>
      <c r="K615" s="371" t="str">
        <f t="shared" si="41"/>
        <v/>
      </c>
      <c r="L615" s="246"/>
      <c r="M615" s="223"/>
    </row>
    <row r="616" spans="2:13" hidden="1" x14ac:dyDescent="0.3">
      <c r="B616" s="198">
        <f t="shared" si="42"/>
        <v>608</v>
      </c>
      <c r="C616" s="194" t="str">
        <f>+IF('Cálculos '!C616="","",'Cálculos '!C616)</f>
        <v/>
      </c>
      <c r="D616" s="199" t="str">
        <f>+IF('Cálculos '!D616="","",'Cálculos '!D616)</f>
        <v/>
      </c>
      <c r="E616" s="206" t="str">
        <f>+IF('Cálculos '!E616="","",'Cálculos '!E616)</f>
        <v/>
      </c>
      <c r="F616" s="221" t="str">
        <f>+IF('Cálculos '!F616="","",'Cálculos '!F616)</f>
        <v/>
      </c>
      <c r="G616" s="194" t="str">
        <f>+IF('Cálculos '!C616="","",'Cálculos '!H616)</f>
        <v/>
      </c>
      <c r="H616" s="367" t="str">
        <f>IF('Precio unitario '!C610="","",ROUNDUP('Precio unitario '!J610,0))</f>
        <v/>
      </c>
      <c r="I616" s="367" t="str">
        <f t="shared" si="39"/>
        <v/>
      </c>
      <c r="J616" s="370" t="str">
        <f t="shared" si="40"/>
        <v/>
      </c>
      <c r="K616" s="371" t="str">
        <f t="shared" si="41"/>
        <v/>
      </c>
      <c r="L616" s="246"/>
      <c r="M616" s="223"/>
    </row>
    <row r="617" spans="2:13" hidden="1" x14ac:dyDescent="0.3">
      <c r="B617" s="198">
        <f t="shared" si="42"/>
        <v>609</v>
      </c>
      <c r="C617" s="194" t="str">
        <f>+IF('Cálculos '!C617="","",'Cálculos '!C617)</f>
        <v/>
      </c>
      <c r="D617" s="199" t="str">
        <f>+IF('Cálculos '!D617="","",'Cálculos '!D617)</f>
        <v/>
      </c>
      <c r="E617" s="206" t="str">
        <f>+IF('Cálculos '!E617="","",'Cálculos '!E617)</f>
        <v/>
      </c>
      <c r="F617" s="221" t="str">
        <f>+IF('Cálculos '!F617="","",'Cálculos '!F617)</f>
        <v/>
      </c>
      <c r="G617" s="194" t="str">
        <f>+IF('Cálculos '!C617="","",'Cálculos '!H617)</f>
        <v/>
      </c>
      <c r="H617" s="367" t="str">
        <f>IF('Precio unitario '!C611="","",ROUNDUP('Precio unitario '!J611,0))</f>
        <v/>
      </c>
      <c r="I617" s="367" t="str">
        <f t="shared" si="39"/>
        <v/>
      </c>
      <c r="J617" s="370" t="str">
        <f t="shared" si="40"/>
        <v/>
      </c>
      <c r="K617" s="371" t="str">
        <f t="shared" si="41"/>
        <v/>
      </c>
      <c r="L617" s="246"/>
      <c r="M617" s="223"/>
    </row>
    <row r="618" spans="2:13" hidden="1" x14ac:dyDescent="0.3">
      <c r="B618" s="198">
        <f t="shared" si="42"/>
        <v>610</v>
      </c>
      <c r="C618" s="194" t="str">
        <f>+IF('Cálculos '!C618="","",'Cálculos '!C618)</f>
        <v/>
      </c>
      <c r="D618" s="199" t="str">
        <f>+IF('Cálculos '!D618="","",'Cálculos '!D618)</f>
        <v/>
      </c>
      <c r="E618" s="206" t="str">
        <f>+IF('Cálculos '!E618="","",'Cálculos '!E618)</f>
        <v/>
      </c>
      <c r="F618" s="221" t="str">
        <f>+IF('Cálculos '!F618="","",'Cálculos '!F618)</f>
        <v/>
      </c>
      <c r="G618" s="194" t="str">
        <f>+IF('Cálculos '!C618="","",'Cálculos '!H618)</f>
        <v/>
      </c>
      <c r="H618" s="367" t="str">
        <f>IF('Precio unitario '!C612="","",ROUNDUP('Precio unitario '!J612,0))</f>
        <v/>
      </c>
      <c r="I618" s="367" t="str">
        <f t="shared" si="39"/>
        <v/>
      </c>
      <c r="J618" s="370" t="str">
        <f t="shared" si="40"/>
        <v/>
      </c>
      <c r="K618" s="371" t="str">
        <f t="shared" si="41"/>
        <v/>
      </c>
      <c r="L618" s="246"/>
      <c r="M618" s="223"/>
    </row>
    <row r="619" spans="2:13" hidden="1" x14ac:dyDescent="0.3">
      <c r="B619" s="198">
        <f t="shared" si="42"/>
        <v>611</v>
      </c>
      <c r="C619" s="194" t="str">
        <f>+IF('Cálculos '!C619="","",'Cálculos '!C619)</f>
        <v/>
      </c>
      <c r="D619" s="199" t="str">
        <f>+IF('Cálculos '!D619="","",'Cálculos '!D619)</f>
        <v/>
      </c>
      <c r="E619" s="206" t="str">
        <f>+IF('Cálculos '!E619="","",'Cálculos '!E619)</f>
        <v/>
      </c>
      <c r="F619" s="221" t="str">
        <f>+IF('Cálculos '!F619="","",'Cálculos '!F619)</f>
        <v/>
      </c>
      <c r="G619" s="194" t="str">
        <f>+IF('Cálculos '!C619="","",'Cálculos '!H619)</f>
        <v/>
      </c>
      <c r="H619" s="367" t="str">
        <f>IF('Precio unitario '!C613="","",ROUNDUP('Precio unitario '!J613,0))</f>
        <v/>
      </c>
      <c r="I619" s="367" t="str">
        <f t="shared" si="39"/>
        <v/>
      </c>
      <c r="J619" s="370" t="str">
        <f t="shared" si="40"/>
        <v/>
      </c>
      <c r="K619" s="371" t="str">
        <f t="shared" si="41"/>
        <v/>
      </c>
      <c r="L619" s="246"/>
      <c r="M619" s="223"/>
    </row>
    <row r="620" spans="2:13" hidden="1" x14ac:dyDescent="0.3">
      <c r="B620" s="198">
        <f t="shared" si="42"/>
        <v>612</v>
      </c>
      <c r="C620" s="194" t="str">
        <f>+IF('Cálculos '!C620="","",'Cálculos '!C620)</f>
        <v/>
      </c>
      <c r="D620" s="199" t="str">
        <f>+IF('Cálculos '!D620="","",'Cálculos '!D620)</f>
        <v/>
      </c>
      <c r="E620" s="206" t="str">
        <f>+IF('Cálculos '!E620="","",'Cálculos '!E620)</f>
        <v/>
      </c>
      <c r="F620" s="221" t="str">
        <f>+IF('Cálculos '!F620="","",'Cálculos '!F620)</f>
        <v/>
      </c>
      <c r="G620" s="194" t="str">
        <f>+IF('Cálculos '!C620="","",'Cálculos '!H620)</f>
        <v/>
      </c>
      <c r="H620" s="367" t="str">
        <f>IF('Precio unitario '!C614="","",ROUNDUP('Precio unitario '!J614,0))</f>
        <v/>
      </c>
      <c r="I620" s="367" t="str">
        <f t="shared" si="39"/>
        <v/>
      </c>
      <c r="J620" s="370" t="str">
        <f t="shared" si="40"/>
        <v/>
      </c>
      <c r="K620" s="371" t="str">
        <f t="shared" si="41"/>
        <v/>
      </c>
      <c r="L620" s="246"/>
      <c r="M620" s="223"/>
    </row>
    <row r="621" spans="2:13" hidden="1" x14ac:dyDescent="0.3">
      <c r="B621" s="198">
        <f t="shared" si="42"/>
        <v>613</v>
      </c>
      <c r="C621" s="194" t="str">
        <f>+IF('Cálculos '!C621="","",'Cálculos '!C621)</f>
        <v/>
      </c>
      <c r="D621" s="199" t="str">
        <f>+IF('Cálculos '!D621="","",'Cálculos '!D621)</f>
        <v/>
      </c>
      <c r="E621" s="206" t="str">
        <f>+IF('Cálculos '!E621="","",'Cálculos '!E621)</f>
        <v/>
      </c>
      <c r="F621" s="221" t="str">
        <f>+IF('Cálculos '!F621="","",'Cálculos '!F621)</f>
        <v/>
      </c>
      <c r="G621" s="194" t="str">
        <f>+IF('Cálculos '!C621="","",'Cálculos '!H621)</f>
        <v/>
      </c>
      <c r="H621" s="367" t="str">
        <f>IF('Precio unitario '!C615="","",ROUNDUP('Precio unitario '!J615,0))</f>
        <v/>
      </c>
      <c r="I621" s="367" t="str">
        <f t="shared" si="39"/>
        <v/>
      </c>
      <c r="J621" s="370" t="str">
        <f t="shared" si="40"/>
        <v/>
      </c>
      <c r="K621" s="371" t="str">
        <f t="shared" si="41"/>
        <v/>
      </c>
      <c r="L621" s="246"/>
      <c r="M621" s="223"/>
    </row>
    <row r="622" spans="2:13" hidden="1" x14ac:dyDescent="0.3">
      <c r="B622" s="198">
        <f t="shared" si="42"/>
        <v>614</v>
      </c>
      <c r="C622" s="194" t="str">
        <f>+IF('Cálculos '!C622="","",'Cálculos '!C622)</f>
        <v/>
      </c>
      <c r="D622" s="199" t="str">
        <f>+IF('Cálculos '!D622="","",'Cálculos '!D622)</f>
        <v/>
      </c>
      <c r="E622" s="206" t="str">
        <f>+IF('Cálculos '!E622="","",'Cálculos '!E622)</f>
        <v/>
      </c>
      <c r="F622" s="221" t="str">
        <f>+IF('Cálculos '!F622="","",'Cálculos '!F622)</f>
        <v/>
      </c>
      <c r="G622" s="194" t="str">
        <f>+IF('Cálculos '!C622="","",'Cálculos '!H622)</f>
        <v/>
      </c>
      <c r="H622" s="367" t="str">
        <f>IF('Precio unitario '!C616="","",ROUNDUP('Precio unitario '!J616,0))</f>
        <v/>
      </c>
      <c r="I622" s="367" t="str">
        <f t="shared" si="39"/>
        <v/>
      </c>
      <c r="J622" s="370" t="str">
        <f t="shared" si="40"/>
        <v/>
      </c>
      <c r="K622" s="371" t="str">
        <f t="shared" si="41"/>
        <v/>
      </c>
      <c r="L622" s="246"/>
      <c r="M622" s="223"/>
    </row>
    <row r="623" spans="2:13" hidden="1" x14ac:dyDescent="0.3">
      <c r="B623" s="198">
        <f t="shared" si="42"/>
        <v>615</v>
      </c>
      <c r="C623" s="194" t="str">
        <f>+IF('Cálculos '!C623="","",'Cálculos '!C623)</f>
        <v/>
      </c>
      <c r="D623" s="199" t="str">
        <f>+IF('Cálculos '!D623="","",'Cálculos '!D623)</f>
        <v/>
      </c>
      <c r="E623" s="206" t="str">
        <f>+IF('Cálculos '!E623="","",'Cálculos '!E623)</f>
        <v/>
      </c>
      <c r="F623" s="221" t="str">
        <f>+IF('Cálculos '!F623="","",'Cálculos '!F623)</f>
        <v/>
      </c>
      <c r="G623" s="194" t="str">
        <f>+IF('Cálculos '!C623="","",'Cálculos '!H623)</f>
        <v/>
      </c>
      <c r="H623" s="367" t="str">
        <f>IF('Precio unitario '!C617="","",ROUNDUP('Precio unitario '!J617,0))</f>
        <v/>
      </c>
      <c r="I623" s="367" t="str">
        <f t="shared" si="39"/>
        <v/>
      </c>
      <c r="J623" s="370" t="str">
        <f t="shared" si="40"/>
        <v/>
      </c>
      <c r="K623" s="371" t="str">
        <f t="shared" si="41"/>
        <v/>
      </c>
      <c r="L623" s="246"/>
      <c r="M623" s="223"/>
    </row>
    <row r="624" spans="2:13" hidden="1" x14ac:dyDescent="0.3">
      <c r="B624" s="198">
        <f t="shared" si="42"/>
        <v>616</v>
      </c>
      <c r="C624" s="194" t="str">
        <f>+IF('Cálculos '!C624="","",'Cálculos '!C624)</f>
        <v/>
      </c>
      <c r="D624" s="199" t="str">
        <f>+IF('Cálculos '!D624="","",'Cálculos '!D624)</f>
        <v/>
      </c>
      <c r="E624" s="206" t="str">
        <f>+IF('Cálculos '!E624="","",'Cálculos '!E624)</f>
        <v/>
      </c>
      <c r="F624" s="221" t="str">
        <f>+IF('Cálculos '!F624="","",'Cálculos '!F624)</f>
        <v/>
      </c>
      <c r="G624" s="194" t="str">
        <f>+IF('Cálculos '!C624="","",'Cálculos '!H624)</f>
        <v/>
      </c>
      <c r="H624" s="367" t="str">
        <f>IF('Precio unitario '!C618="","",ROUNDUP('Precio unitario '!J618,0))</f>
        <v/>
      </c>
      <c r="I624" s="367" t="str">
        <f t="shared" si="39"/>
        <v/>
      </c>
      <c r="J624" s="370" t="str">
        <f t="shared" si="40"/>
        <v/>
      </c>
      <c r="K624" s="371" t="str">
        <f t="shared" si="41"/>
        <v/>
      </c>
      <c r="L624" s="246"/>
      <c r="M624" s="223"/>
    </row>
    <row r="625" spans="2:13" hidden="1" x14ac:dyDescent="0.3">
      <c r="B625" s="198">
        <f t="shared" si="42"/>
        <v>617</v>
      </c>
      <c r="C625" s="194" t="str">
        <f>+IF('Cálculos '!C625="","",'Cálculos '!C625)</f>
        <v/>
      </c>
      <c r="D625" s="199" t="str">
        <f>+IF('Cálculos '!D625="","",'Cálculos '!D625)</f>
        <v/>
      </c>
      <c r="E625" s="206" t="str">
        <f>+IF('Cálculos '!E625="","",'Cálculos '!E625)</f>
        <v/>
      </c>
      <c r="F625" s="221" t="str">
        <f>+IF('Cálculos '!F625="","",'Cálculos '!F625)</f>
        <v/>
      </c>
      <c r="G625" s="194" t="str">
        <f>+IF('Cálculos '!C625="","",'Cálculos '!H625)</f>
        <v/>
      </c>
      <c r="H625" s="367" t="str">
        <f>IF('Precio unitario '!C619="","",ROUNDUP('Precio unitario '!J619,0))</f>
        <v/>
      </c>
      <c r="I625" s="367" t="str">
        <f t="shared" si="39"/>
        <v/>
      </c>
      <c r="J625" s="370" t="str">
        <f t="shared" si="40"/>
        <v/>
      </c>
      <c r="K625" s="371" t="str">
        <f t="shared" si="41"/>
        <v/>
      </c>
      <c r="L625" s="246"/>
      <c r="M625" s="223"/>
    </row>
    <row r="626" spans="2:13" hidden="1" x14ac:dyDescent="0.3">
      <c r="B626" s="198">
        <f t="shared" si="42"/>
        <v>618</v>
      </c>
      <c r="C626" s="194" t="str">
        <f>+IF('Cálculos '!C626="","",'Cálculos '!C626)</f>
        <v/>
      </c>
      <c r="D626" s="199" t="str">
        <f>+IF('Cálculos '!D626="","",'Cálculos '!D626)</f>
        <v/>
      </c>
      <c r="E626" s="206" t="str">
        <f>+IF('Cálculos '!E626="","",'Cálculos '!E626)</f>
        <v/>
      </c>
      <c r="F626" s="221" t="str">
        <f>+IF('Cálculos '!F626="","",'Cálculos '!F626)</f>
        <v/>
      </c>
      <c r="G626" s="194" t="str">
        <f>+IF('Cálculos '!C626="","",'Cálculos '!H626)</f>
        <v/>
      </c>
      <c r="H626" s="367" t="str">
        <f>IF('Precio unitario '!C620="","",ROUNDUP('Precio unitario '!J620,0))</f>
        <v/>
      </c>
      <c r="I626" s="367" t="str">
        <f t="shared" si="39"/>
        <v/>
      </c>
      <c r="J626" s="370" t="str">
        <f t="shared" si="40"/>
        <v/>
      </c>
      <c r="K626" s="371" t="str">
        <f t="shared" si="41"/>
        <v/>
      </c>
      <c r="L626" s="246"/>
      <c r="M626" s="223"/>
    </row>
    <row r="627" spans="2:13" hidden="1" x14ac:dyDescent="0.3">
      <c r="B627" s="198">
        <f t="shared" si="42"/>
        <v>619</v>
      </c>
      <c r="C627" s="194" t="str">
        <f>+IF('Cálculos '!C627="","",'Cálculos '!C627)</f>
        <v/>
      </c>
      <c r="D627" s="199" t="str">
        <f>+IF('Cálculos '!D627="","",'Cálculos '!D627)</f>
        <v/>
      </c>
      <c r="E627" s="206" t="str">
        <f>+IF('Cálculos '!E627="","",'Cálculos '!E627)</f>
        <v/>
      </c>
      <c r="F627" s="221" t="str">
        <f>+IF('Cálculos '!F627="","",'Cálculos '!F627)</f>
        <v/>
      </c>
      <c r="G627" s="194" t="str">
        <f>+IF('Cálculos '!C627="","",'Cálculos '!H627)</f>
        <v/>
      </c>
      <c r="H627" s="367" t="str">
        <f>IF('Precio unitario '!C621="","",ROUNDUP('Precio unitario '!J621,0))</f>
        <v/>
      </c>
      <c r="I627" s="367" t="str">
        <f t="shared" si="39"/>
        <v/>
      </c>
      <c r="J627" s="370" t="str">
        <f t="shared" si="40"/>
        <v/>
      </c>
      <c r="K627" s="371" t="str">
        <f t="shared" si="41"/>
        <v/>
      </c>
      <c r="L627" s="246"/>
      <c r="M627" s="223"/>
    </row>
    <row r="628" spans="2:13" hidden="1" x14ac:dyDescent="0.3">
      <c r="B628" s="198">
        <f t="shared" si="42"/>
        <v>620</v>
      </c>
      <c r="C628" s="194" t="str">
        <f>+IF('Cálculos '!C628="","",'Cálculos '!C628)</f>
        <v/>
      </c>
      <c r="D628" s="199" t="str">
        <f>+IF('Cálculos '!D628="","",'Cálculos '!D628)</f>
        <v/>
      </c>
      <c r="E628" s="206" t="str">
        <f>+IF('Cálculos '!E628="","",'Cálculos '!E628)</f>
        <v/>
      </c>
      <c r="F628" s="221" t="str">
        <f>+IF('Cálculos '!F628="","",'Cálculos '!F628)</f>
        <v/>
      </c>
      <c r="G628" s="194" t="str">
        <f>+IF('Cálculos '!C628="","",'Cálculos '!H628)</f>
        <v/>
      </c>
      <c r="H628" s="367" t="str">
        <f>IF('Precio unitario '!C622="","",ROUNDUP('Precio unitario '!J622,0))</f>
        <v/>
      </c>
      <c r="I628" s="367" t="str">
        <f t="shared" si="39"/>
        <v/>
      </c>
      <c r="J628" s="370" t="str">
        <f t="shared" si="40"/>
        <v/>
      </c>
      <c r="K628" s="371" t="str">
        <f t="shared" si="41"/>
        <v/>
      </c>
      <c r="L628" s="246"/>
      <c r="M628" s="223"/>
    </row>
    <row r="629" spans="2:13" hidden="1" x14ac:dyDescent="0.3">
      <c r="B629" s="198">
        <f t="shared" si="42"/>
        <v>621</v>
      </c>
      <c r="C629" s="194" t="str">
        <f>+IF('Cálculos '!C629="","",'Cálculos '!C629)</f>
        <v/>
      </c>
      <c r="D629" s="199" t="str">
        <f>+IF('Cálculos '!D629="","",'Cálculos '!D629)</f>
        <v/>
      </c>
      <c r="E629" s="206" t="str">
        <f>+IF('Cálculos '!E629="","",'Cálculos '!E629)</f>
        <v/>
      </c>
      <c r="F629" s="221" t="str">
        <f>+IF('Cálculos '!F629="","",'Cálculos '!F629)</f>
        <v/>
      </c>
      <c r="G629" s="194" t="str">
        <f>+IF('Cálculos '!C629="","",'Cálculos '!H629)</f>
        <v/>
      </c>
      <c r="H629" s="367" t="str">
        <f>IF('Precio unitario '!C623="","",ROUNDUP('Precio unitario '!J623,0))</f>
        <v/>
      </c>
      <c r="I629" s="367" t="str">
        <f t="shared" si="39"/>
        <v/>
      </c>
      <c r="J629" s="370" t="str">
        <f t="shared" si="40"/>
        <v/>
      </c>
      <c r="K629" s="371" t="str">
        <f t="shared" si="41"/>
        <v/>
      </c>
      <c r="L629" s="246"/>
      <c r="M629" s="223"/>
    </row>
    <row r="630" spans="2:13" hidden="1" x14ac:dyDescent="0.3">
      <c r="B630" s="198">
        <f t="shared" si="42"/>
        <v>622</v>
      </c>
      <c r="C630" s="194" t="str">
        <f>+IF('Cálculos '!C630="","",'Cálculos '!C630)</f>
        <v/>
      </c>
      <c r="D630" s="199" t="str">
        <f>+IF('Cálculos '!D630="","",'Cálculos '!D630)</f>
        <v/>
      </c>
      <c r="E630" s="206" t="str">
        <f>+IF('Cálculos '!E630="","",'Cálculos '!E630)</f>
        <v/>
      </c>
      <c r="F630" s="221" t="str">
        <f>+IF('Cálculos '!F630="","",'Cálculos '!F630)</f>
        <v/>
      </c>
      <c r="G630" s="194" t="str">
        <f>+IF('Cálculos '!C630="","",'Cálculos '!H630)</f>
        <v/>
      </c>
      <c r="H630" s="367" t="str">
        <f>IF('Precio unitario '!C624="","",ROUNDUP('Precio unitario '!J624,0))</f>
        <v/>
      </c>
      <c r="I630" s="367" t="str">
        <f t="shared" si="39"/>
        <v/>
      </c>
      <c r="J630" s="370" t="str">
        <f t="shared" si="40"/>
        <v/>
      </c>
      <c r="K630" s="371" t="str">
        <f t="shared" si="41"/>
        <v/>
      </c>
      <c r="L630" s="246"/>
      <c r="M630" s="223"/>
    </row>
    <row r="631" spans="2:13" hidden="1" x14ac:dyDescent="0.3">
      <c r="B631" s="198">
        <f t="shared" si="42"/>
        <v>623</v>
      </c>
      <c r="C631" s="194" t="str">
        <f>+IF('Cálculos '!C631="","",'Cálculos '!C631)</f>
        <v/>
      </c>
      <c r="D631" s="199" t="str">
        <f>+IF('Cálculos '!D631="","",'Cálculos '!D631)</f>
        <v/>
      </c>
      <c r="E631" s="206" t="str">
        <f>+IF('Cálculos '!E631="","",'Cálculos '!E631)</f>
        <v/>
      </c>
      <c r="F631" s="221" t="str">
        <f>+IF('Cálculos '!F631="","",'Cálculos '!F631)</f>
        <v/>
      </c>
      <c r="G631" s="194" t="str">
        <f>+IF('Cálculos '!C631="","",'Cálculos '!H631)</f>
        <v/>
      </c>
      <c r="H631" s="367" t="str">
        <f>IF('Precio unitario '!C625="","",ROUNDUP('Precio unitario '!J625,0))</f>
        <v/>
      </c>
      <c r="I631" s="367" t="str">
        <f t="shared" si="39"/>
        <v/>
      </c>
      <c r="J631" s="370" t="str">
        <f t="shared" si="40"/>
        <v/>
      </c>
      <c r="K631" s="371" t="str">
        <f t="shared" si="41"/>
        <v/>
      </c>
      <c r="L631" s="246"/>
      <c r="M631" s="223"/>
    </row>
    <row r="632" spans="2:13" hidden="1" x14ac:dyDescent="0.3">
      <c r="B632" s="198">
        <f t="shared" si="42"/>
        <v>624</v>
      </c>
      <c r="C632" s="194" t="str">
        <f>+IF('Cálculos '!C632="","",'Cálculos '!C632)</f>
        <v/>
      </c>
      <c r="D632" s="199" t="str">
        <f>+IF('Cálculos '!D632="","",'Cálculos '!D632)</f>
        <v/>
      </c>
      <c r="E632" s="206" t="str">
        <f>+IF('Cálculos '!E632="","",'Cálculos '!E632)</f>
        <v/>
      </c>
      <c r="F632" s="221" t="str">
        <f>+IF('Cálculos '!F632="","",'Cálculos '!F632)</f>
        <v/>
      </c>
      <c r="G632" s="194" t="str">
        <f>+IF('Cálculos '!C632="","",'Cálculos '!H632)</f>
        <v/>
      </c>
      <c r="H632" s="367" t="str">
        <f>IF('Precio unitario '!C626="","",ROUNDUP('Precio unitario '!J626,0))</f>
        <v/>
      </c>
      <c r="I632" s="367" t="str">
        <f t="shared" si="39"/>
        <v/>
      </c>
      <c r="J632" s="370" t="str">
        <f t="shared" si="40"/>
        <v/>
      </c>
      <c r="K632" s="371" t="str">
        <f t="shared" si="41"/>
        <v/>
      </c>
      <c r="L632" s="246"/>
      <c r="M632" s="223"/>
    </row>
    <row r="633" spans="2:13" hidden="1" x14ac:dyDescent="0.3">
      <c r="B633" s="198">
        <f t="shared" si="42"/>
        <v>625</v>
      </c>
      <c r="C633" s="194" t="str">
        <f>+IF('Cálculos '!C633="","",'Cálculos '!C633)</f>
        <v/>
      </c>
      <c r="D633" s="199" t="str">
        <f>+IF('Cálculos '!D633="","",'Cálculos '!D633)</f>
        <v/>
      </c>
      <c r="E633" s="206" t="str">
        <f>+IF('Cálculos '!E633="","",'Cálculos '!E633)</f>
        <v/>
      </c>
      <c r="F633" s="221" t="str">
        <f>+IF('Cálculos '!F633="","",'Cálculos '!F633)</f>
        <v/>
      </c>
      <c r="G633" s="194" t="str">
        <f>+IF('Cálculos '!C633="","",'Cálculos '!H633)</f>
        <v/>
      </c>
      <c r="H633" s="367" t="str">
        <f>IF('Precio unitario '!C627="","",ROUNDUP('Precio unitario '!J627,0))</f>
        <v/>
      </c>
      <c r="I633" s="367" t="str">
        <f t="shared" si="39"/>
        <v/>
      </c>
      <c r="J633" s="370" t="str">
        <f t="shared" si="40"/>
        <v/>
      </c>
      <c r="K633" s="371" t="str">
        <f t="shared" si="41"/>
        <v/>
      </c>
      <c r="L633" s="246"/>
      <c r="M633" s="223"/>
    </row>
    <row r="634" spans="2:13" hidden="1" x14ac:dyDescent="0.3">
      <c r="B634" s="198">
        <f t="shared" si="42"/>
        <v>626</v>
      </c>
      <c r="C634" s="194" t="str">
        <f>+IF('Cálculos '!C634="","",'Cálculos '!C634)</f>
        <v/>
      </c>
      <c r="D634" s="199" t="str">
        <f>+IF('Cálculos '!D634="","",'Cálculos '!D634)</f>
        <v/>
      </c>
      <c r="E634" s="206" t="str">
        <f>+IF('Cálculos '!E634="","",'Cálculos '!E634)</f>
        <v/>
      </c>
      <c r="F634" s="221" t="str">
        <f>+IF('Cálculos '!F634="","",'Cálculos '!F634)</f>
        <v/>
      </c>
      <c r="G634" s="194" t="str">
        <f>+IF('Cálculos '!C634="","",'Cálculos '!H634)</f>
        <v/>
      </c>
      <c r="H634" s="367" t="str">
        <f>IF('Precio unitario '!C628="","",ROUNDUP('Precio unitario '!J628,0))</f>
        <v/>
      </c>
      <c r="I634" s="367" t="str">
        <f t="shared" si="39"/>
        <v/>
      </c>
      <c r="J634" s="370" t="str">
        <f t="shared" si="40"/>
        <v/>
      </c>
      <c r="K634" s="371" t="str">
        <f t="shared" si="41"/>
        <v/>
      </c>
      <c r="L634" s="246"/>
      <c r="M634" s="223"/>
    </row>
    <row r="635" spans="2:13" hidden="1" x14ac:dyDescent="0.3">
      <c r="B635" s="198">
        <f t="shared" si="42"/>
        <v>627</v>
      </c>
      <c r="C635" s="194" t="str">
        <f>+IF('Cálculos '!C635="","",'Cálculos '!C635)</f>
        <v/>
      </c>
      <c r="D635" s="199" t="str">
        <f>+IF('Cálculos '!D635="","",'Cálculos '!D635)</f>
        <v/>
      </c>
      <c r="E635" s="206" t="str">
        <f>+IF('Cálculos '!E635="","",'Cálculos '!E635)</f>
        <v/>
      </c>
      <c r="F635" s="221" t="str">
        <f>+IF('Cálculos '!F635="","",'Cálculos '!F635)</f>
        <v/>
      </c>
      <c r="G635" s="194" t="str">
        <f>+IF('Cálculos '!C635="","",'Cálculos '!H635)</f>
        <v/>
      </c>
      <c r="H635" s="367" t="str">
        <f>IF('Precio unitario '!C629="","",ROUNDUP('Precio unitario '!J629,0))</f>
        <v/>
      </c>
      <c r="I635" s="367" t="str">
        <f t="shared" si="39"/>
        <v/>
      </c>
      <c r="J635" s="370" t="str">
        <f t="shared" si="40"/>
        <v/>
      </c>
      <c r="K635" s="371" t="str">
        <f t="shared" si="41"/>
        <v/>
      </c>
      <c r="L635" s="246"/>
      <c r="M635" s="223"/>
    </row>
    <row r="636" spans="2:13" hidden="1" x14ac:dyDescent="0.3">
      <c r="B636" s="198">
        <f t="shared" si="42"/>
        <v>628</v>
      </c>
      <c r="C636" s="194" t="str">
        <f>+IF('Cálculos '!C636="","",'Cálculos '!C636)</f>
        <v/>
      </c>
      <c r="D636" s="199" t="str">
        <f>+IF('Cálculos '!D636="","",'Cálculos '!D636)</f>
        <v/>
      </c>
      <c r="E636" s="206" t="str">
        <f>+IF('Cálculos '!E636="","",'Cálculos '!E636)</f>
        <v/>
      </c>
      <c r="F636" s="221" t="str">
        <f>+IF('Cálculos '!F636="","",'Cálculos '!F636)</f>
        <v/>
      </c>
      <c r="G636" s="194" t="str">
        <f>+IF('Cálculos '!C636="","",'Cálculos '!H636)</f>
        <v/>
      </c>
      <c r="H636" s="367" t="str">
        <f>IF('Precio unitario '!C630="","",ROUNDUP('Precio unitario '!J630,0))</f>
        <v/>
      </c>
      <c r="I636" s="367" t="str">
        <f t="shared" si="39"/>
        <v/>
      </c>
      <c r="J636" s="370" t="str">
        <f t="shared" si="40"/>
        <v/>
      </c>
      <c r="K636" s="371" t="str">
        <f t="shared" si="41"/>
        <v/>
      </c>
      <c r="L636" s="246"/>
      <c r="M636" s="223"/>
    </row>
    <row r="637" spans="2:13" hidden="1" x14ac:dyDescent="0.3">
      <c r="B637" s="198">
        <f t="shared" si="42"/>
        <v>629</v>
      </c>
      <c r="C637" s="194" t="str">
        <f>+IF('Cálculos '!C637="","",'Cálculos '!C637)</f>
        <v/>
      </c>
      <c r="D637" s="199" t="str">
        <f>+IF('Cálculos '!D637="","",'Cálculos '!D637)</f>
        <v/>
      </c>
      <c r="E637" s="206" t="str">
        <f>+IF('Cálculos '!E637="","",'Cálculos '!E637)</f>
        <v/>
      </c>
      <c r="F637" s="221" t="str">
        <f>+IF('Cálculos '!F637="","",'Cálculos '!F637)</f>
        <v/>
      </c>
      <c r="G637" s="194" t="str">
        <f>+IF('Cálculos '!C637="","",'Cálculos '!H637)</f>
        <v/>
      </c>
      <c r="H637" s="367" t="str">
        <f>IF('Precio unitario '!C631="","",ROUNDUP('Precio unitario '!J631,0))</f>
        <v/>
      </c>
      <c r="I637" s="367" t="str">
        <f t="shared" si="39"/>
        <v/>
      </c>
      <c r="J637" s="370" t="str">
        <f t="shared" si="40"/>
        <v/>
      </c>
      <c r="K637" s="371" t="str">
        <f t="shared" si="41"/>
        <v/>
      </c>
      <c r="L637" s="246"/>
      <c r="M637" s="223"/>
    </row>
    <row r="638" spans="2:13" hidden="1" x14ac:dyDescent="0.3">
      <c r="B638" s="198">
        <f t="shared" si="42"/>
        <v>630</v>
      </c>
      <c r="C638" s="194" t="str">
        <f>+IF('Cálculos '!C638="","",'Cálculos '!C638)</f>
        <v/>
      </c>
      <c r="D638" s="199" t="str">
        <f>+IF('Cálculos '!D638="","",'Cálculos '!D638)</f>
        <v/>
      </c>
      <c r="E638" s="206" t="str">
        <f>+IF('Cálculos '!E638="","",'Cálculos '!E638)</f>
        <v/>
      </c>
      <c r="F638" s="221" t="str">
        <f>+IF('Cálculos '!F638="","",'Cálculos '!F638)</f>
        <v/>
      </c>
      <c r="G638" s="194" t="str">
        <f>+IF('Cálculos '!C638="","",'Cálculos '!H638)</f>
        <v/>
      </c>
      <c r="H638" s="367" t="str">
        <f>IF('Precio unitario '!C632="","",ROUNDUP('Precio unitario '!J632,0))</f>
        <v/>
      </c>
      <c r="I638" s="367" t="str">
        <f t="shared" si="39"/>
        <v/>
      </c>
      <c r="J638" s="370" t="str">
        <f t="shared" si="40"/>
        <v/>
      </c>
      <c r="K638" s="371" t="str">
        <f t="shared" si="41"/>
        <v/>
      </c>
      <c r="L638" s="246"/>
      <c r="M638" s="223"/>
    </row>
    <row r="639" spans="2:13" hidden="1" x14ac:dyDescent="0.3">
      <c r="B639" s="198">
        <f t="shared" si="42"/>
        <v>631</v>
      </c>
      <c r="C639" s="194" t="str">
        <f>+IF('Cálculos '!C639="","",'Cálculos '!C639)</f>
        <v/>
      </c>
      <c r="D639" s="199" t="str">
        <f>+IF('Cálculos '!D639="","",'Cálculos '!D639)</f>
        <v/>
      </c>
      <c r="E639" s="206" t="str">
        <f>+IF('Cálculos '!E639="","",'Cálculos '!E639)</f>
        <v/>
      </c>
      <c r="F639" s="221" t="str">
        <f>+IF('Cálculos '!F639="","",'Cálculos '!F639)</f>
        <v/>
      </c>
      <c r="G639" s="194" t="str">
        <f>+IF('Cálculos '!C639="","",'Cálculos '!H639)</f>
        <v/>
      </c>
      <c r="H639" s="367" t="str">
        <f>IF('Precio unitario '!C633="","",ROUNDUP('Precio unitario '!J633,0))</f>
        <v/>
      </c>
      <c r="I639" s="367" t="str">
        <f t="shared" si="39"/>
        <v/>
      </c>
      <c r="J639" s="370" t="str">
        <f t="shared" si="40"/>
        <v/>
      </c>
      <c r="K639" s="371" t="str">
        <f t="shared" si="41"/>
        <v/>
      </c>
      <c r="L639" s="246"/>
      <c r="M639" s="223"/>
    </row>
    <row r="640" spans="2:13" hidden="1" x14ac:dyDescent="0.3">
      <c r="B640" s="198">
        <f t="shared" si="42"/>
        <v>632</v>
      </c>
      <c r="C640" s="194" t="str">
        <f>+IF('Cálculos '!C640="","",'Cálculos '!C640)</f>
        <v/>
      </c>
      <c r="D640" s="199" t="str">
        <f>+IF('Cálculos '!D640="","",'Cálculos '!D640)</f>
        <v/>
      </c>
      <c r="E640" s="206" t="str">
        <f>+IF('Cálculos '!E640="","",'Cálculos '!E640)</f>
        <v/>
      </c>
      <c r="F640" s="221" t="str">
        <f>+IF('Cálculos '!F640="","",'Cálculos '!F640)</f>
        <v/>
      </c>
      <c r="G640" s="194" t="str">
        <f>+IF('Cálculos '!C640="","",'Cálculos '!H640)</f>
        <v/>
      </c>
      <c r="H640" s="367" t="str">
        <f>IF('Precio unitario '!C634="","",ROUNDUP('Precio unitario '!J634,0))</f>
        <v/>
      </c>
      <c r="I640" s="367" t="str">
        <f t="shared" si="39"/>
        <v/>
      </c>
      <c r="J640" s="370" t="str">
        <f t="shared" si="40"/>
        <v/>
      </c>
      <c r="K640" s="371" t="str">
        <f t="shared" si="41"/>
        <v/>
      </c>
      <c r="L640" s="246"/>
      <c r="M640" s="223"/>
    </row>
    <row r="641" spans="2:13" hidden="1" x14ac:dyDescent="0.3">
      <c r="B641" s="198">
        <f t="shared" si="42"/>
        <v>633</v>
      </c>
      <c r="C641" s="194" t="str">
        <f>+IF('Cálculos '!C641="","",'Cálculos '!C641)</f>
        <v/>
      </c>
      <c r="D641" s="199" t="str">
        <f>+IF('Cálculos '!D641="","",'Cálculos '!D641)</f>
        <v/>
      </c>
      <c r="E641" s="206" t="str">
        <f>+IF('Cálculos '!E641="","",'Cálculos '!E641)</f>
        <v/>
      </c>
      <c r="F641" s="221" t="str">
        <f>+IF('Cálculos '!F641="","",'Cálculos '!F641)</f>
        <v/>
      </c>
      <c r="G641" s="194" t="str">
        <f>+IF('Cálculos '!C641="","",'Cálculos '!H641)</f>
        <v/>
      </c>
      <c r="H641" s="367" t="str">
        <f>IF('Precio unitario '!C635="","",ROUNDUP('Precio unitario '!J635,0))</f>
        <v/>
      </c>
      <c r="I641" s="367" t="str">
        <f t="shared" si="39"/>
        <v/>
      </c>
      <c r="J641" s="370" t="str">
        <f t="shared" si="40"/>
        <v/>
      </c>
      <c r="K641" s="371" t="str">
        <f t="shared" si="41"/>
        <v/>
      </c>
      <c r="L641" s="246"/>
      <c r="M641" s="223"/>
    </row>
    <row r="642" spans="2:13" hidden="1" x14ac:dyDescent="0.3">
      <c r="B642" s="198">
        <f t="shared" si="42"/>
        <v>634</v>
      </c>
      <c r="C642" s="194" t="str">
        <f>+IF('Cálculos '!C642="","",'Cálculos '!C642)</f>
        <v/>
      </c>
      <c r="D642" s="199" t="str">
        <f>+IF('Cálculos '!D642="","",'Cálculos '!D642)</f>
        <v/>
      </c>
      <c r="E642" s="206" t="str">
        <f>+IF('Cálculos '!E642="","",'Cálculos '!E642)</f>
        <v/>
      </c>
      <c r="F642" s="221" t="str">
        <f>+IF('Cálculos '!F642="","",'Cálculos '!F642)</f>
        <v/>
      </c>
      <c r="G642" s="194" t="str">
        <f>+IF('Cálculos '!C642="","",'Cálculos '!H642)</f>
        <v/>
      </c>
      <c r="H642" s="367" t="str">
        <f>IF('Precio unitario '!C636="","",ROUNDUP('Precio unitario '!J636,0))</f>
        <v/>
      </c>
      <c r="I642" s="367" t="str">
        <f t="shared" si="39"/>
        <v/>
      </c>
      <c r="J642" s="370" t="str">
        <f t="shared" si="40"/>
        <v/>
      </c>
      <c r="K642" s="371" t="str">
        <f t="shared" si="41"/>
        <v/>
      </c>
      <c r="L642" s="246"/>
      <c r="M642" s="223"/>
    </row>
    <row r="643" spans="2:13" hidden="1" x14ac:dyDescent="0.3">
      <c r="B643" s="198">
        <f t="shared" si="42"/>
        <v>635</v>
      </c>
      <c r="C643" s="194" t="str">
        <f>+IF('Cálculos '!C643="","",'Cálculos '!C643)</f>
        <v/>
      </c>
      <c r="D643" s="199" t="str">
        <f>+IF('Cálculos '!D643="","",'Cálculos '!D643)</f>
        <v/>
      </c>
      <c r="E643" s="206" t="str">
        <f>+IF('Cálculos '!E643="","",'Cálculos '!E643)</f>
        <v/>
      </c>
      <c r="F643" s="221" t="str">
        <f>+IF('Cálculos '!F643="","",'Cálculos '!F643)</f>
        <v/>
      </c>
      <c r="G643" s="194" t="str">
        <f>+IF('Cálculos '!C643="","",'Cálculos '!H643)</f>
        <v/>
      </c>
      <c r="H643" s="367" t="str">
        <f>IF('Precio unitario '!C637="","",ROUNDUP('Precio unitario '!J637,0))</f>
        <v/>
      </c>
      <c r="I643" s="367" t="str">
        <f t="shared" si="39"/>
        <v/>
      </c>
      <c r="J643" s="370" t="str">
        <f t="shared" si="40"/>
        <v/>
      </c>
      <c r="K643" s="371" t="str">
        <f t="shared" si="41"/>
        <v/>
      </c>
      <c r="L643" s="246"/>
      <c r="M643" s="223"/>
    </row>
    <row r="644" spans="2:13" hidden="1" x14ac:dyDescent="0.3">
      <c r="B644" s="198">
        <f t="shared" si="42"/>
        <v>636</v>
      </c>
      <c r="C644" s="194" t="str">
        <f>+IF('Cálculos '!C644="","",'Cálculos '!C644)</f>
        <v/>
      </c>
      <c r="D644" s="199" t="str">
        <f>+IF('Cálculos '!D644="","",'Cálculos '!D644)</f>
        <v/>
      </c>
      <c r="E644" s="206" t="str">
        <f>+IF('Cálculos '!E644="","",'Cálculos '!E644)</f>
        <v/>
      </c>
      <c r="F644" s="221" t="str">
        <f>+IF('Cálculos '!F644="","",'Cálculos '!F644)</f>
        <v/>
      </c>
      <c r="G644" s="194" t="str">
        <f>+IF('Cálculos '!C644="","",'Cálculos '!H644)</f>
        <v/>
      </c>
      <c r="H644" s="367" t="str">
        <f>IF('Precio unitario '!C638="","",ROUNDUP('Precio unitario '!J638,0))</f>
        <v/>
      </c>
      <c r="I644" s="367" t="str">
        <f t="shared" si="39"/>
        <v/>
      </c>
      <c r="J644" s="370" t="str">
        <f t="shared" si="40"/>
        <v/>
      </c>
      <c r="K644" s="371" t="str">
        <f t="shared" si="41"/>
        <v/>
      </c>
      <c r="L644" s="246"/>
      <c r="M644" s="223"/>
    </row>
    <row r="645" spans="2:13" hidden="1" x14ac:dyDescent="0.3">
      <c r="B645" s="198">
        <f t="shared" si="42"/>
        <v>637</v>
      </c>
      <c r="C645" s="194" t="str">
        <f>+IF('Cálculos '!C645="","",'Cálculos '!C645)</f>
        <v/>
      </c>
      <c r="D645" s="199" t="str">
        <f>+IF('Cálculos '!D645="","",'Cálculos '!D645)</f>
        <v/>
      </c>
      <c r="E645" s="206" t="str">
        <f>+IF('Cálculos '!E645="","",'Cálculos '!E645)</f>
        <v/>
      </c>
      <c r="F645" s="221" t="str">
        <f>+IF('Cálculos '!F645="","",'Cálculos '!F645)</f>
        <v/>
      </c>
      <c r="G645" s="194" t="str">
        <f>+IF('Cálculos '!C645="","",'Cálculos '!H645)</f>
        <v/>
      </c>
      <c r="H645" s="367" t="str">
        <f>IF('Precio unitario '!C639="","",ROUNDUP('Precio unitario '!J639,0))</f>
        <v/>
      </c>
      <c r="I645" s="367" t="str">
        <f t="shared" si="39"/>
        <v/>
      </c>
      <c r="J645" s="370" t="str">
        <f t="shared" si="40"/>
        <v/>
      </c>
      <c r="K645" s="371" t="str">
        <f t="shared" si="41"/>
        <v/>
      </c>
      <c r="L645" s="246"/>
      <c r="M645" s="223"/>
    </row>
    <row r="646" spans="2:13" hidden="1" x14ac:dyDescent="0.3">
      <c r="B646" s="198">
        <f t="shared" si="42"/>
        <v>638</v>
      </c>
      <c r="C646" s="194" t="str">
        <f>+IF('Cálculos '!C646="","",'Cálculos '!C646)</f>
        <v/>
      </c>
      <c r="D646" s="199" t="str">
        <f>+IF('Cálculos '!D646="","",'Cálculos '!D646)</f>
        <v/>
      </c>
      <c r="E646" s="206" t="str">
        <f>+IF('Cálculos '!E646="","",'Cálculos '!E646)</f>
        <v/>
      </c>
      <c r="F646" s="221" t="str">
        <f>+IF('Cálculos '!F646="","",'Cálculos '!F646)</f>
        <v/>
      </c>
      <c r="G646" s="194" t="str">
        <f>+IF('Cálculos '!C646="","",'Cálculos '!H646)</f>
        <v/>
      </c>
      <c r="H646" s="367" t="str">
        <f>IF('Precio unitario '!C640="","",ROUNDUP('Precio unitario '!J640,0))</f>
        <v/>
      </c>
      <c r="I646" s="367" t="str">
        <f t="shared" si="39"/>
        <v/>
      </c>
      <c r="J646" s="370" t="str">
        <f t="shared" si="40"/>
        <v/>
      </c>
      <c r="K646" s="371" t="str">
        <f t="shared" si="41"/>
        <v/>
      </c>
      <c r="L646" s="246"/>
      <c r="M646" s="223"/>
    </row>
    <row r="647" spans="2:13" hidden="1" x14ac:dyDescent="0.3">
      <c r="B647" s="198">
        <f t="shared" si="42"/>
        <v>639</v>
      </c>
      <c r="C647" s="194" t="str">
        <f>+IF('Cálculos '!C647="","",'Cálculos '!C647)</f>
        <v/>
      </c>
      <c r="D647" s="199" t="str">
        <f>+IF('Cálculos '!D647="","",'Cálculos '!D647)</f>
        <v/>
      </c>
      <c r="E647" s="206" t="str">
        <f>+IF('Cálculos '!E647="","",'Cálculos '!E647)</f>
        <v/>
      </c>
      <c r="F647" s="221" t="str">
        <f>+IF('Cálculos '!F647="","",'Cálculos '!F647)</f>
        <v/>
      </c>
      <c r="G647" s="194" t="str">
        <f>+IF('Cálculos '!C647="","",'Cálculos '!H647)</f>
        <v/>
      </c>
      <c r="H647" s="367" t="str">
        <f>IF('Precio unitario '!C641="","",ROUNDUP('Precio unitario '!J641,0))</f>
        <v/>
      </c>
      <c r="I647" s="367" t="str">
        <f t="shared" si="39"/>
        <v/>
      </c>
      <c r="J647" s="370" t="str">
        <f t="shared" si="40"/>
        <v/>
      </c>
      <c r="K647" s="371" t="str">
        <f t="shared" si="41"/>
        <v/>
      </c>
      <c r="L647" s="246"/>
      <c r="M647" s="223"/>
    </row>
    <row r="648" spans="2:13" hidden="1" x14ac:dyDescent="0.3">
      <c r="B648" s="198">
        <f t="shared" si="42"/>
        <v>640</v>
      </c>
      <c r="C648" s="194" t="str">
        <f>+IF('Cálculos '!C648="","",'Cálculos '!C648)</f>
        <v/>
      </c>
      <c r="D648" s="199" t="str">
        <f>+IF('Cálculos '!D648="","",'Cálculos '!D648)</f>
        <v/>
      </c>
      <c r="E648" s="206" t="str">
        <f>+IF('Cálculos '!E648="","",'Cálculos '!E648)</f>
        <v/>
      </c>
      <c r="F648" s="221" t="str">
        <f>+IF('Cálculos '!F648="","",'Cálculos '!F648)</f>
        <v/>
      </c>
      <c r="G648" s="194" t="str">
        <f>+IF('Cálculos '!C648="","",'Cálculos '!H648)</f>
        <v/>
      </c>
      <c r="H648" s="367" t="str">
        <f>IF('Precio unitario '!C642="","",ROUNDUP('Precio unitario '!J642,0))</f>
        <v/>
      </c>
      <c r="I648" s="367" t="str">
        <f t="shared" si="39"/>
        <v/>
      </c>
      <c r="J648" s="370" t="str">
        <f t="shared" si="40"/>
        <v/>
      </c>
      <c r="K648" s="371" t="str">
        <f t="shared" si="41"/>
        <v/>
      </c>
      <c r="L648" s="246"/>
      <c r="M648" s="223"/>
    </row>
    <row r="649" spans="2:13" hidden="1" x14ac:dyDescent="0.3">
      <c r="B649" s="198">
        <f t="shared" si="42"/>
        <v>641</v>
      </c>
      <c r="C649" s="194" t="str">
        <f>+IF('Cálculos '!C649="","",'Cálculos '!C649)</f>
        <v/>
      </c>
      <c r="D649" s="199" t="str">
        <f>+IF('Cálculos '!D649="","",'Cálculos '!D649)</f>
        <v/>
      </c>
      <c r="E649" s="206" t="str">
        <f>+IF('Cálculos '!E649="","",'Cálculos '!E649)</f>
        <v/>
      </c>
      <c r="F649" s="221" t="str">
        <f>+IF('Cálculos '!F649="","",'Cálculos '!F649)</f>
        <v/>
      </c>
      <c r="G649" s="194" t="str">
        <f>+IF('Cálculos '!C649="","",'Cálculos '!H649)</f>
        <v/>
      </c>
      <c r="H649" s="367" t="str">
        <f>IF('Precio unitario '!C643="","",ROUNDUP('Precio unitario '!J643,0))</f>
        <v/>
      </c>
      <c r="I649" s="367" t="str">
        <f t="shared" si="39"/>
        <v/>
      </c>
      <c r="J649" s="370" t="str">
        <f t="shared" si="40"/>
        <v/>
      </c>
      <c r="K649" s="371" t="str">
        <f t="shared" si="41"/>
        <v/>
      </c>
      <c r="L649" s="246"/>
      <c r="M649" s="223"/>
    </row>
    <row r="650" spans="2:13" hidden="1" x14ac:dyDescent="0.3">
      <c r="B650" s="198">
        <f t="shared" si="42"/>
        <v>642</v>
      </c>
      <c r="C650" s="194" t="str">
        <f>+IF('Cálculos '!C650="","",'Cálculos '!C650)</f>
        <v/>
      </c>
      <c r="D650" s="199" t="str">
        <f>+IF('Cálculos '!D650="","",'Cálculos '!D650)</f>
        <v/>
      </c>
      <c r="E650" s="206" t="str">
        <f>+IF('Cálculos '!E650="","",'Cálculos '!E650)</f>
        <v/>
      </c>
      <c r="F650" s="221" t="str">
        <f>+IF('Cálculos '!F650="","",'Cálculos '!F650)</f>
        <v/>
      </c>
      <c r="G650" s="194" t="str">
        <f>+IF('Cálculos '!C650="","",'Cálculos '!H650)</f>
        <v/>
      </c>
      <c r="H650" s="367" t="str">
        <f>IF('Precio unitario '!C644="","",ROUNDUP('Precio unitario '!J644,0))</f>
        <v/>
      </c>
      <c r="I650" s="367" t="str">
        <f t="shared" ref="I650:I713" si="43">IF(C650="","",IF(L650="","CONFIRMAR SI EL PRODOCTRO TIENE IVA O NO",IF(L650="NO",0,ROUNDUP(SUM(H650*19%),0))))</f>
        <v/>
      </c>
      <c r="J650" s="370" t="str">
        <f t="shared" ref="J650:J713" si="44">IF(C650="","",IF(M650="","CONFIRMAR SI EL PRODOCTRO TIENE ESTANPILLA O NO",IF(M650="NO",0,ROUNDUP(SUM(H650*11.5%),0))))</f>
        <v/>
      </c>
      <c r="K650" s="371" t="str">
        <f t="shared" ref="K650:K713" si="45">+IF(C650="","",ROUNDUP(SUM(H650:J650),0))</f>
        <v/>
      </c>
      <c r="L650" s="246"/>
      <c r="M650" s="223"/>
    </row>
    <row r="651" spans="2:13" hidden="1" x14ac:dyDescent="0.3">
      <c r="B651" s="198">
        <f t="shared" ref="B651:B714" si="46">+B650+1</f>
        <v>643</v>
      </c>
      <c r="C651" s="194" t="str">
        <f>+IF('Cálculos '!C651="","",'Cálculos '!C651)</f>
        <v/>
      </c>
      <c r="D651" s="199" t="str">
        <f>+IF('Cálculos '!D651="","",'Cálculos '!D651)</f>
        <v/>
      </c>
      <c r="E651" s="206" t="str">
        <f>+IF('Cálculos '!E651="","",'Cálculos '!E651)</f>
        <v/>
      </c>
      <c r="F651" s="221" t="str">
        <f>+IF('Cálculos '!F651="","",'Cálculos '!F651)</f>
        <v/>
      </c>
      <c r="G651" s="194" t="str">
        <f>+IF('Cálculos '!C651="","",'Cálculos '!H651)</f>
        <v/>
      </c>
      <c r="H651" s="367" t="str">
        <f>IF('Precio unitario '!C645="","",ROUNDUP('Precio unitario '!J645,0))</f>
        <v/>
      </c>
      <c r="I651" s="367" t="str">
        <f t="shared" si="43"/>
        <v/>
      </c>
      <c r="J651" s="370" t="str">
        <f t="shared" si="44"/>
        <v/>
      </c>
      <c r="K651" s="371" t="str">
        <f t="shared" si="45"/>
        <v/>
      </c>
      <c r="L651" s="246"/>
      <c r="M651" s="223"/>
    </row>
    <row r="652" spans="2:13" hidden="1" x14ac:dyDescent="0.3">
      <c r="B652" s="198">
        <f t="shared" si="46"/>
        <v>644</v>
      </c>
      <c r="C652" s="194" t="str">
        <f>+IF('Cálculos '!C652="","",'Cálculos '!C652)</f>
        <v/>
      </c>
      <c r="D652" s="199" t="str">
        <f>+IF('Cálculos '!D652="","",'Cálculos '!D652)</f>
        <v/>
      </c>
      <c r="E652" s="206" t="str">
        <f>+IF('Cálculos '!E652="","",'Cálculos '!E652)</f>
        <v/>
      </c>
      <c r="F652" s="221" t="str">
        <f>+IF('Cálculos '!F652="","",'Cálculos '!F652)</f>
        <v/>
      </c>
      <c r="G652" s="194" t="str">
        <f>+IF('Cálculos '!C652="","",'Cálculos '!H652)</f>
        <v/>
      </c>
      <c r="H652" s="367" t="str">
        <f>IF('Precio unitario '!C646="","",ROUNDUP('Precio unitario '!J646,0))</f>
        <v/>
      </c>
      <c r="I652" s="367" t="str">
        <f t="shared" si="43"/>
        <v/>
      </c>
      <c r="J652" s="370" t="str">
        <f t="shared" si="44"/>
        <v/>
      </c>
      <c r="K652" s="371" t="str">
        <f t="shared" si="45"/>
        <v/>
      </c>
      <c r="L652" s="246"/>
      <c r="M652" s="223"/>
    </row>
    <row r="653" spans="2:13" hidden="1" x14ac:dyDescent="0.3">
      <c r="B653" s="198">
        <f t="shared" si="46"/>
        <v>645</v>
      </c>
      <c r="C653" s="194" t="str">
        <f>+IF('Cálculos '!C653="","",'Cálculos '!C653)</f>
        <v/>
      </c>
      <c r="D653" s="199" t="str">
        <f>+IF('Cálculos '!D653="","",'Cálculos '!D653)</f>
        <v/>
      </c>
      <c r="E653" s="206" t="str">
        <f>+IF('Cálculos '!E653="","",'Cálculos '!E653)</f>
        <v/>
      </c>
      <c r="F653" s="221" t="str">
        <f>+IF('Cálculos '!F653="","",'Cálculos '!F653)</f>
        <v/>
      </c>
      <c r="G653" s="194" t="str">
        <f>+IF('Cálculos '!C653="","",'Cálculos '!H653)</f>
        <v/>
      </c>
      <c r="H653" s="367" t="str">
        <f>IF('Precio unitario '!C647="","",ROUNDUP('Precio unitario '!J647,0))</f>
        <v/>
      </c>
      <c r="I653" s="367" t="str">
        <f t="shared" si="43"/>
        <v/>
      </c>
      <c r="J653" s="370" t="str">
        <f t="shared" si="44"/>
        <v/>
      </c>
      <c r="K653" s="371" t="str">
        <f t="shared" si="45"/>
        <v/>
      </c>
      <c r="L653" s="246"/>
      <c r="M653" s="223"/>
    </row>
    <row r="654" spans="2:13" hidden="1" x14ac:dyDescent="0.3">
      <c r="B654" s="198">
        <f t="shared" si="46"/>
        <v>646</v>
      </c>
      <c r="C654" s="194" t="str">
        <f>+IF('Cálculos '!C654="","",'Cálculos '!C654)</f>
        <v/>
      </c>
      <c r="D654" s="199" t="str">
        <f>+IF('Cálculos '!D654="","",'Cálculos '!D654)</f>
        <v/>
      </c>
      <c r="E654" s="206" t="str">
        <f>+IF('Cálculos '!E654="","",'Cálculos '!E654)</f>
        <v/>
      </c>
      <c r="F654" s="221" t="str">
        <f>+IF('Cálculos '!F654="","",'Cálculos '!F654)</f>
        <v/>
      </c>
      <c r="G654" s="194" t="str">
        <f>+IF('Cálculos '!C654="","",'Cálculos '!H654)</f>
        <v/>
      </c>
      <c r="H654" s="367" t="str">
        <f>IF('Precio unitario '!C648="","",ROUNDUP('Precio unitario '!J648,0))</f>
        <v/>
      </c>
      <c r="I654" s="367" t="str">
        <f t="shared" si="43"/>
        <v/>
      </c>
      <c r="J654" s="370" t="str">
        <f t="shared" si="44"/>
        <v/>
      </c>
      <c r="K654" s="371" t="str">
        <f t="shared" si="45"/>
        <v/>
      </c>
      <c r="L654" s="246"/>
      <c r="M654" s="223"/>
    </row>
    <row r="655" spans="2:13" hidden="1" x14ac:dyDescent="0.3">
      <c r="B655" s="198">
        <f t="shared" si="46"/>
        <v>647</v>
      </c>
      <c r="C655" s="194" t="str">
        <f>+IF('Cálculos '!C655="","",'Cálculos '!C655)</f>
        <v/>
      </c>
      <c r="D655" s="199" t="str">
        <f>+IF('Cálculos '!D655="","",'Cálculos '!D655)</f>
        <v/>
      </c>
      <c r="E655" s="206" t="str">
        <f>+IF('Cálculos '!E655="","",'Cálculos '!E655)</f>
        <v/>
      </c>
      <c r="F655" s="221" t="str">
        <f>+IF('Cálculos '!F655="","",'Cálculos '!F655)</f>
        <v/>
      </c>
      <c r="G655" s="194" t="str">
        <f>+IF('Cálculos '!C655="","",'Cálculos '!H655)</f>
        <v/>
      </c>
      <c r="H655" s="367" t="str">
        <f>IF('Precio unitario '!C649="","",ROUNDUP('Precio unitario '!J649,0))</f>
        <v/>
      </c>
      <c r="I655" s="367" t="str">
        <f t="shared" si="43"/>
        <v/>
      </c>
      <c r="J655" s="370" t="str">
        <f t="shared" si="44"/>
        <v/>
      </c>
      <c r="K655" s="371" t="str">
        <f t="shared" si="45"/>
        <v/>
      </c>
      <c r="L655" s="246"/>
      <c r="M655" s="223"/>
    </row>
    <row r="656" spans="2:13" hidden="1" x14ac:dyDescent="0.3">
      <c r="B656" s="198">
        <f t="shared" si="46"/>
        <v>648</v>
      </c>
      <c r="C656" s="194" t="str">
        <f>+IF('Cálculos '!C656="","",'Cálculos '!C656)</f>
        <v/>
      </c>
      <c r="D656" s="199" t="str">
        <f>+IF('Cálculos '!D656="","",'Cálculos '!D656)</f>
        <v/>
      </c>
      <c r="E656" s="206" t="str">
        <f>+IF('Cálculos '!E656="","",'Cálculos '!E656)</f>
        <v/>
      </c>
      <c r="F656" s="221" t="str">
        <f>+IF('Cálculos '!F656="","",'Cálculos '!F656)</f>
        <v/>
      </c>
      <c r="G656" s="194" t="str">
        <f>+IF('Cálculos '!C656="","",'Cálculos '!H656)</f>
        <v/>
      </c>
      <c r="H656" s="367" t="str">
        <f>IF('Precio unitario '!C650="","",ROUNDUP('Precio unitario '!J650,0))</f>
        <v/>
      </c>
      <c r="I656" s="367" t="str">
        <f t="shared" si="43"/>
        <v/>
      </c>
      <c r="J656" s="370" t="str">
        <f t="shared" si="44"/>
        <v/>
      </c>
      <c r="K656" s="371" t="str">
        <f t="shared" si="45"/>
        <v/>
      </c>
      <c r="L656" s="246"/>
      <c r="M656" s="223"/>
    </row>
    <row r="657" spans="2:13" hidden="1" x14ac:dyDescent="0.3">
      <c r="B657" s="198">
        <f t="shared" si="46"/>
        <v>649</v>
      </c>
      <c r="C657" s="194" t="str">
        <f>+IF('Cálculos '!C657="","",'Cálculos '!C657)</f>
        <v/>
      </c>
      <c r="D657" s="199" t="str">
        <f>+IF('Cálculos '!D657="","",'Cálculos '!D657)</f>
        <v/>
      </c>
      <c r="E657" s="206" t="str">
        <f>+IF('Cálculos '!E657="","",'Cálculos '!E657)</f>
        <v/>
      </c>
      <c r="F657" s="221" t="str">
        <f>+IF('Cálculos '!F657="","",'Cálculos '!F657)</f>
        <v/>
      </c>
      <c r="G657" s="194" t="str">
        <f>+IF('Cálculos '!C657="","",'Cálculos '!H657)</f>
        <v/>
      </c>
      <c r="H657" s="367" t="str">
        <f>IF('Precio unitario '!C651="","",ROUNDUP('Precio unitario '!J651,0))</f>
        <v/>
      </c>
      <c r="I657" s="367" t="str">
        <f t="shared" si="43"/>
        <v/>
      </c>
      <c r="J657" s="370" t="str">
        <f t="shared" si="44"/>
        <v/>
      </c>
      <c r="K657" s="371" t="str">
        <f t="shared" si="45"/>
        <v/>
      </c>
      <c r="L657" s="246"/>
      <c r="M657" s="223"/>
    </row>
    <row r="658" spans="2:13" hidden="1" x14ac:dyDescent="0.3">
      <c r="B658" s="198">
        <f t="shared" si="46"/>
        <v>650</v>
      </c>
      <c r="C658" s="194" t="str">
        <f>+IF('Cálculos '!C658="","",'Cálculos '!C658)</f>
        <v/>
      </c>
      <c r="D658" s="199" t="str">
        <f>+IF('Cálculos '!D658="","",'Cálculos '!D658)</f>
        <v/>
      </c>
      <c r="E658" s="206" t="str">
        <f>+IF('Cálculos '!E658="","",'Cálculos '!E658)</f>
        <v/>
      </c>
      <c r="F658" s="221" t="str">
        <f>+IF('Cálculos '!F658="","",'Cálculos '!F658)</f>
        <v/>
      </c>
      <c r="G658" s="194" t="str">
        <f>+IF('Cálculos '!C658="","",'Cálculos '!H658)</f>
        <v/>
      </c>
      <c r="H658" s="367" t="str">
        <f>IF('Precio unitario '!C652="","",ROUNDUP('Precio unitario '!J652,0))</f>
        <v/>
      </c>
      <c r="I658" s="367" t="str">
        <f t="shared" si="43"/>
        <v/>
      </c>
      <c r="J658" s="370" t="str">
        <f t="shared" si="44"/>
        <v/>
      </c>
      <c r="K658" s="371" t="str">
        <f t="shared" si="45"/>
        <v/>
      </c>
      <c r="L658" s="246"/>
      <c r="M658" s="223"/>
    </row>
    <row r="659" spans="2:13" hidden="1" x14ac:dyDescent="0.3">
      <c r="B659" s="198">
        <f t="shared" si="46"/>
        <v>651</v>
      </c>
      <c r="C659" s="194" t="str">
        <f>+IF('Cálculos '!C659="","",'Cálculos '!C659)</f>
        <v/>
      </c>
      <c r="D659" s="199" t="str">
        <f>+IF('Cálculos '!D659="","",'Cálculos '!D659)</f>
        <v/>
      </c>
      <c r="E659" s="206" t="str">
        <f>+IF('Cálculos '!E659="","",'Cálculos '!E659)</f>
        <v/>
      </c>
      <c r="F659" s="221" t="str">
        <f>+IF('Cálculos '!F659="","",'Cálculos '!F659)</f>
        <v/>
      </c>
      <c r="G659" s="194" t="str">
        <f>+IF('Cálculos '!C659="","",'Cálculos '!H659)</f>
        <v/>
      </c>
      <c r="H659" s="367" t="str">
        <f>IF('Precio unitario '!C653="","",ROUNDUP('Precio unitario '!J653,0))</f>
        <v/>
      </c>
      <c r="I659" s="367" t="str">
        <f t="shared" si="43"/>
        <v/>
      </c>
      <c r="J659" s="370" t="str">
        <f t="shared" si="44"/>
        <v/>
      </c>
      <c r="K659" s="371" t="str">
        <f t="shared" si="45"/>
        <v/>
      </c>
      <c r="L659" s="246"/>
      <c r="M659" s="223"/>
    </row>
    <row r="660" spans="2:13" hidden="1" x14ac:dyDescent="0.3">
      <c r="B660" s="198">
        <f t="shared" si="46"/>
        <v>652</v>
      </c>
      <c r="C660" s="194" t="str">
        <f>+IF('Cálculos '!C660="","",'Cálculos '!C660)</f>
        <v/>
      </c>
      <c r="D660" s="199" t="str">
        <f>+IF('Cálculos '!D660="","",'Cálculos '!D660)</f>
        <v/>
      </c>
      <c r="E660" s="206" t="str">
        <f>+IF('Cálculos '!E660="","",'Cálculos '!E660)</f>
        <v/>
      </c>
      <c r="F660" s="221" t="str">
        <f>+IF('Cálculos '!F660="","",'Cálculos '!F660)</f>
        <v/>
      </c>
      <c r="G660" s="194" t="str">
        <f>+IF('Cálculos '!C660="","",'Cálculos '!H660)</f>
        <v/>
      </c>
      <c r="H660" s="367" t="str">
        <f>IF('Precio unitario '!C654="","",ROUNDUP('Precio unitario '!J654,0))</f>
        <v/>
      </c>
      <c r="I660" s="367" t="str">
        <f t="shared" si="43"/>
        <v/>
      </c>
      <c r="J660" s="370" t="str">
        <f t="shared" si="44"/>
        <v/>
      </c>
      <c r="K660" s="371" t="str">
        <f t="shared" si="45"/>
        <v/>
      </c>
      <c r="L660" s="246"/>
      <c r="M660" s="223"/>
    </row>
    <row r="661" spans="2:13" hidden="1" x14ac:dyDescent="0.3">
      <c r="B661" s="198">
        <f t="shared" si="46"/>
        <v>653</v>
      </c>
      <c r="C661" s="194" t="str">
        <f>+IF('Cálculos '!C661="","",'Cálculos '!C661)</f>
        <v/>
      </c>
      <c r="D661" s="199" t="str">
        <f>+IF('Cálculos '!D661="","",'Cálculos '!D661)</f>
        <v/>
      </c>
      <c r="E661" s="206" t="str">
        <f>+IF('Cálculos '!E661="","",'Cálculos '!E661)</f>
        <v/>
      </c>
      <c r="F661" s="221" t="str">
        <f>+IF('Cálculos '!F661="","",'Cálculos '!F661)</f>
        <v/>
      </c>
      <c r="G661" s="194" t="str">
        <f>+IF('Cálculos '!C661="","",'Cálculos '!H661)</f>
        <v/>
      </c>
      <c r="H661" s="367" t="str">
        <f>IF('Precio unitario '!C655="","",ROUNDUP('Precio unitario '!J655,0))</f>
        <v/>
      </c>
      <c r="I661" s="367" t="str">
        <f t="shared" si="43"/>
        <v/>
      </c>
      <c r="J661" s="370" t="str">
        <f t="shared" si="44"/>
        <v/>
      </c>
      <c r="K661" s="371" t="str">
        <f t="shared" si="45"/>
        <v/>
      </c>
      <c r="L661" s="246"/>
      <c r="M661" s="223"/>
    </row>
    <row r="662" spans="2:13" hidden="1" x14ac:dyDescent="0.3">
      <c r="B662" s="198">
        <f t="shared" si="46"/>
        <v>654</v>
      </c>
      <c r="C662" s="194" t="str">
        <f>+IF('Cálculos '!C662="","",'Cálculos '!C662)</f>
        <v/>
      </c>
      <c r="D662" s="199" t="str">
        <f>+IF('Cálculos '!D662="","",'Cálculos '!D662)</f>
        <v/>
      </c>
      <c r="E662" s="206" t="str">
        <f>+IF('Cálculos '!E662="","",'Cálculos '!E662)</f>
        <v/>
      </c>
      <c r="F662" s="221" t="str">
        <f>+IF('Cálculos '!F662="","",'Cálculos '!F662)</f>
        <v/>
      </c>
      <c r="G662" s="194" t="str">
        <f>+IF('Cálculos '!C662="","",'Cálculos '!H662)</f>
        <v/>
      </c>
      <c r="H662" s="367" t="str">
        <f>IF('Precio unitario '!C656="","",ROUNDUP('Precio unitario '!J656,0))</f>
        <v/>
      </c>
      <c r="I662" s="367" t="str">
        <f t="shared" si="43"/>
        <v/>
      </c>
      <c r="J662" s="370" t="str">
        <f t="shared" si="44"/>
        <v/>
      </c>
      <c r="K662" s="371" t="str">
        <f t="shared" si="45"/>
        <v/>
      </c>
      <c r="L662" s="246"/>
      <c r="M662" s="223"/>
    </row>
    <row r="663" spans="2:13" hidden="1" x14ac:dyDescent="0.3">
      <c r="B663" s="198">
        <f t="shared" si="46"/>
        <v>655</v>
      </c>
      <c r="C663" s="194" t="str">
        <f>+IF('Cálculos '!C663="","",'Cálculos '!C663)</f>
        <v/>
      </c>
      <c r="D663" s="199" t="str">
        <f>+IF('Cálculos '!D663="","",'Cálculos '!D663)</f>
        <v/>
      </c>
      <c r="E663" s="206" t="str">
        <f>+IF('Cálculos '!E663="","",'Cálculos '!E663)</f>
        <v/>
      </c>
      <c r="F663" s="221" t="str">
        <f>+IF('Cálculos '!F663="","",'Cálculos '!F663)</f>
        <v/>
      </c>
      <c r="G663" s="194" t="str">
        <f>+IF('Cálculos '!C663="","",'Cálculos '!H663)</f>
        <v/>
      </c>
      <c r="H663" s="367" t="str">
        <f>IF('Precio unitario '!C657="","",ROUNDUP('Precio unitario '!J657,0))</f>
        <v/>
      </c>
      <c r="I663" s="367" t="str">
        <f t="shared" si="43"/>
        <v/>
      </c>
      <c r="J663" s="370" t="str">
        <f t="shared" si="44"/>
        <v/>
      </c>
      <c r="K663" s="371" t="str">
        <f t="shared" si="45"/>
        <v/>
      </c>
      <c r="L663" s="246"/>
      <c r="M663" s="223"/>
    </row>
    <row r="664" spans="2:13" hidden="1" x14ac:dyDescent="0.3">
      <c r="B664" s="198">
        <f t="shared" si="46"/>
        <v>656</v>
      </c>
      <c r="C664" s="194" t="str">
        <f>+IF('Cálculos '!C664="","",'Cálculos '!C664)</f>
        <v/>
      </c>
      <c r="D664" s="199" t="str">
        <f>+IF('Cálculos '!D664="","",'Cálculos '!D664)</f>
        <v/>
      </c>
      <c r="E664" s="206" t="str">
        <f>+IF('Cálculos '!E664="","",'Cálculos '!E664)</f>
        <v/>
      </c>
      <c r="F664" s="221" t="str">
        <f>+IF('Cálculos '!F664="","",'Cálculos '!F664)</f>
        <v/>
      </c>
      <c r="G664" s="194" t="str">
        <f>+IF('Cálculos '!C664="","",'Cálculos '!H664)</f>
        <v/>
      </c>
      <c r="H664" s="367" t="str">
        <f>IF('Precio unitario '!C658="","",ROUNDUP('Precio unitario '!J658,0))</f>
        <v/>
      </c>
      <c r="I664" s="367" t="str">
        <f t="shared" si="43"/>
        <v/>
      </c>
      <c r="J664" s="370" t="str">
        <f t="shared" si="44"/>
        <v/>
      </c>
      <c r="K664" s="371" t="str">
        <f t="shared" si="45"/>
        <v/>
      </c>
      <c r="L664" s="246"/>
      <c r="M664" s="223"/>
    </row>
    <row r="665" spans="2:13" hidden="1" x14ac:dyDescent="0.3">
      <c r="B665" s="198">
        <f t="shared" si="46"/>
        <v>657</v>
      </c>
      <c r="C665" s="194" t="str">
        <f>+IF('Cálculos '!C665="","",'Cálculos '!C665)</f>
        <v/>
      </c>
      <c r="D665" s="199" t="str">
        <f>+IF('Cálculos '!D665="","",'Cálculos '!D665)</f>
        <v/>
      </c>
      <c r="E665" s="206" t="str">
        <f>+IF('Cálculos '!E665="","",'Cálculos '!E665)</f>
        <v/>
      </c>
      <c r="F665" s="221" t="str">
        <f>+IF('Cálculos '!F665="","",'Cálculos '!F665)</f>
        <v/>
      </c>
      <c r="G665" s="194" t="str">
        <f>+IF('Cálculos '!C665="","",'Cálculos '!H665)</f>
        <v/>
      </c>
      <c r="H665" s="367" t="str">
        <f>IF('Precio unitario '!C659="","",ROUNDUP('Precio unitario '!J659,0))</f>
        <v/>
      </c>
      <c r="I665" s="367" t="str">
        <f t="shared" si="43"/>
        <v/>
      </c>
      <c r="J665" s="370" t="str">
        <f t="shared" si="44"/>
        <v/>
      </c>
      <c r="K665" s="371" t="str">
        <f t="shared" si="45"/>
        <v/>
      </c>
      <c r="L665" s="246"/>
      <c r="M665" s="223"/>
    </row>
    <row r="666" spans="2:13" hidden="1" x14ac:dyDescent="0.3">
      <c r="B666" s="198">
        <f t="shared" si="46"/>
        <v>658</v>
      </c>
      <c r="C666" s="194" t="str">
        <f>+IF('Cálculos '!C666="","",'Cálculos '!C666)</f>
        <v/>
      </c>
      <c r="D666" s="199" t="str">
        <f>+IF('Cálculos '!D666="","",'Cálculos '!D666)</f>
        <v/>
      </c>
      <c r="E666" s="206" t="str">
        <f>+IF('Cálculos '!E666="","",'Cálculos '!E666)</f>
        <v/>
      </c>
      <c r="F666" s="221" t="str">
        <f>+IF('Cálculos '!F666="","",'Cálculos '!F666)</f>
        <v/>
      </c>
      <c r="G666" s="194" t="str">
        <f>+IF('Cálculos '!C666="","",'Cálculos '!H666)</f>
        <v/>
      </c>
      <c r="H666" s="367" t="str">
        <f>IF('Precio unitario '!C660="","",ROUNDUP('Precio unitario '!J660,0))</f>
        <v/>
      </c>
      <c r="I666" s="367" t="str">
        <f t="shared" si="43"/>
        <v/>
      </c>
      <c r="J666" s="370" t="str">
        <f t="shared" si="44"/>
        <v/>
      </c>
      <c r="K666" s="371" t="str">
        <f t="shared" si="45"/>
        <v/>
      </c>
      <c r="L666" s="246"/>
      <c r="M666" s="223"/>
    </row>
    <row r="667" spans="2:13" hidden="1" x14ac:dyDescent="0.3">
      <c r="B667" s="198">
        <f t="shared" si="46"/>
        <v>659</v>
      </c>
      <c r="C667" s="194" t="str">
        <f>+IF('Cálculos '!C667="","",'Cálculos '!C667)</f>
        <v/>
      </c>
      <c r="D667" s="199" t="str">
        <f>+IF('Cálculos '!D667="","",'Cálculos '!D667)</f>
        <v/>
      </c>
      <c r="E667" s="206" t="str">
        <f>+IF('Cálculos '!E667="","",'Cálculos '!E667)</f>
        <v/>
      </c>
      <c r="F667" s="221" t="str">
        <f>+IF('Cálculos '!F667="","",'Cálculos '!F667)</f>
        <v/>
      </c>
      <c r="G667" s="194" t="str">
        <f>+IF('Cálculos '!C667="","",'Cálculos '!H667)</f>
        <v/>
      </c>
      <c r="H667" s="367" t="str">
        <f>IF('Precio unitario '!C661="","",ROUNDUP('Precio unitario '!J661,0))</f>
        <v/>
      </c>
      <c r="I667" s="367" t="str">
        <f t="shared" si="43"/>
        <v/>
      </c>
      <c r="J667" s="370" t="str">
        <f t="shared" si="44"/>
        <v/>
      </c>
      <c r="K667" s="371" t="str">
        <f t="shared" si="45"/>
        <v/>
      </c>
      <c r="L667" s="246"/>
      <c r="M667" s="223"/>
    </row>
    <row r="668" spans="2:13" hidden="1" x14ac:dyDescent="0.3">
      <c r="B668" s="198">
        <f t="shared" si="46"/>
        <v>660</v>
      </c>
      <c r="C668" s="194" t="str">
        <f>+IF('Cálculos '!C668="","",'Cálculos '!C668)</f>
        <v/>
      </c>
      <c r="D668" s="199" t="str">
        <f>+IF('Cálculos '!D668="","",'Cálculos '!D668)</f>
        <v/>
      </c>
      <c r="E668" s="206" t="str">
        <f>+IF('Cálculos '!E668="","",'Cálculos '!E668)</f>
        <v/>
      </c>
      <c r="F668" s="221" t="str">
        <f>+IF('Cálculos '!F668="","",'Cálculos '!F668)</f>
        <v/>
      </c>
      <c r="G668" s="194" t="str">
        <f>+IF('Cálculos '!C668="","",'Cálculos '!H668)</f>
        <v/>
      </c>
      <c r="H668" s="367" t="str">
        <f>IF('Precio unitario '!C662="","",ROUNDUP('Precio unitario '!J662,0))</f>
        <v/>
      </c>
      <c r="I668" s="367" t="str">
        <f t="shared" si="43"/>
        <v/>
      </c>
      <c r="J668" s="370" t="str">
        <f t="shared" si="44"/>
        <v/>
      </c>
      <c r="K668" s="371" t="str">
        <f t="shared" si="45"/>
        <v/>
      </c>
      <c r="L668" s="246"/>
      <c r="M668" s="223"/>
    </row>
    <row r="669" spans="2:13" hidden="1" x14ac:dyDescent="0.3">
      <c r="B669" s="198">
        <f t="shared" si="46"/>
        <v>661</v>
      </c>
      <c r="C669" s="194" t="str">
        <f>+IF('Cálculos '!C669="","",'Cálculos '!C669)</f>
        <v/>
      </c>
      <c r="D669" s="199" t="str">
        <f>+IF('Cálculos '!D669="","",'Cálculos '!D669)</f>
        <v/>
      </c>
      <c r="E669" s="206" t="str">
        <f>+IF('Cálculos '!E669="","",'Cálculos '!E669)</f>
        <v/>
      </c>
      <c r="F669" s="221" t="str">
        <f>+IF('Cálculos '!F669="","",'Cálculos '!F669)</f>
        <v/>
      </c>
      <c r="G669" s="194" t="str">
        <f>+IF('Cálculos '!C669="","",'Cálculos '!H669)</f>
        <v/>
      </c>
      <c r="H669" s="367" t="str">
        <f>IF('Precio unitario '!C663="","",ROUNDUP('Precio unitario '!J663,0))</f>
        <v/>
      </c>
      <c r="I669" s="367" t="str">
        <f t="shared" si="43"/>
        <v/>
      </c>
      <c r="J669" s="370" t="str">
        <f t="shared" si="44"/>
        <v/>
      </c>
      <c r="K669" s="371" t="str">
        <f t="shared" si="45"/>
        <v/>
      </c>
      <c r="L669" s="246"/>
      <c r="M669" s="223"/>
    </row>
    <row r="670" spans="2:13" hidden="1" x14ac:dyDescent="0.3">
      <c r="B670" s="198">
        <f t="shared" si="46"/>
        <v>662</v>
      </c>
      <c r="C670" s="194" t="str">
        <f>+IF('Cálculos '!C670="","",'Cálculos '!C670)</f>
        <v/>
      </c>
      <c r="D670" s="199" t="str">
        <f>+IF('Cálculos '!D670="","",'Cálculos '!D670)</f>
        <v/>
      </c>
      <c r="E670" s="206" t="str">
        <f>+IF('Cálculos '!E670="","",'Cálculos '!E670)</f>
        <v/>
      </c>
      <c r="F670" s="221" t="str">
        <f>+IF('Cálculos '!F670="","",'Cálculos '!F670)</f>
        <v/>
      </c>
      <c r="G670" s="194" t="str">
        <f>+IF('Cálculos '!C670="","",'Cálculos '!H670)</f>
        <v/>
      </c>
      <c r="H670" s="367" t="str">
        <f>IF('Precio unitario '!C664="","",ROUNDUP('Precio unitario '!J664,0))</f>
        <v/>
      </c>
      <c r="I670" s="367" t="str">
        <f t="shared" si="43"/>
        <v/>
      </c>
      <c r="J670" s="370" t="str">
        <f t="shared" si="44"/>
        <v/>
      </c>
      <c r="K670" s="371" t="str">
        <f t="shared" si="45"/>
        <v/>
      </c>
      <c r="L670" s="246"/>
      <c r="M670" s="223"/>
    </row>
    <row r="671" spans="2:13" hidden="1" x14ac:dyDescent="0.3">
      <c r="B671" s="198">
        <f t="shared" si="46"/>
        <v>663</v>
      </c>
      <c r="C671" s="194" t="str">
        <f>+IF('Cálculos '!C671="","",'Cálculos '!C671)</f>
        <v/>
      </c>
      <c r="D671" s="199" t="str">
        <f>+IF('Cálculos '!D671="","",'Cálculos '!D671)</f>
        <v/>
      </c>
      <c r="E671" s="206" t="str">
        <f>+IF('Cálculos '!E671="","",'Cálculos '!E671)</f>
        <v/>
      </c>
      <c r="F671" s="221" t="str">
        <f>+IF('Cálculos '!F671="","",'Cálculos '!F671)</f>
        <v/>
      </c>
      <c r="G671" s="194" t="str">
        <f>+IF('Cálculos '!C671="","",'Cálculos '!H671)</f>
        <v/>
      </c>
      <c r="H671" s="367" t="str">
        <f>IF('Precio unitario '!C665="","",ROUNDUP('Precio unitario '!J665,0))</f>
        <v/>
      </c>
      <c r="I671" s="367" t="str">
        <f t="shared" si="43"/>
        <v/>
      </c>
      <c r="J671" s="370" t="str">
        <f t="shared" si="44"/>
        <v/>
      </c>
      <c r="K671" s="371" t="str">
        <f t="shared" si="45"/>
        <v/>
      </c>
      <c r="L671" s="246"/>
      <c r="M671" s="223"/>
    </row>
    <row r="672" spans="2:13" hidden="1" x14ac:dyDescent="0.3">
      <c r="B672" s="198">
        <f t="shared" si="46"/>
        <v>664</v>
      </c>
      <c r="C672" s="194" t="str">
        <f>+IF('Cálculos '!C672="","",'Cálculos '!C672)</f>
        <v/>
      </c>
      <c r="D672" s="199" t="str">
        <f>+IF('Cálculos '!D672="","",'Cálculos '!D672)</f>
        <v/>
      </c>
      <c r="E672" s="206" t="str">
        <f>+IF('Cálculos '!E672="","",'Cálculos '!E672)</f>
        <v/>
      </c>
      <c r="F672" s="221" t="str">
        <f>+IF('Cálculos '!F672="","",'Cálculos '!F672)</f>
        <v/>
      </c>
      <c r="G672" s="194" t="str">
        <f>+IF('Cálculos '!C672="","",'Cálculos '!H672)</f>
        <v/>
      </c>
      <c r="H672" s="367" t="str">
        <f>IF('Precio unitario '!C666="","",ROUNDUP('Precio unitario '!J666,0))</f>
        <v/>
      </c>
      <c r="I672" s="367" t="str">
        <f t="shared" si="43"/>
        <v/>
      </c>
      <c r="J672" s="370" t="str">
        <f t="shared" si="44"/>
        <v/>
      </c>
      <c r="K672" s="371" t="str">
        <f t="shared" si="45"/>
        <v/>
      </c>
      <c r="L672" s="246"/>
      <c r="M672" s="223"/>
    </row>
    <row r="673" spans="2:13" hidden="1" x14ac:dyDescent="0.3">
      <c r="B673" s="198">
        <f t="shared" si="46"/>
        <v>665</v>
      </c>
      <c r="C673" s="194" t="str">
        <f>+IF('Cálculos '!C673="","",'Cálculos '!C673)</f>
        <v/>
      </c>
      <c r="D673" s="199" t="str">
        <f>+IF('Cálculos '!D673="","",'Cálculos '!D673)</f>
        <v/>
      </c>
      <c r="E673" s="206" t="str">
        <f>+IF('Cálculos '!E673="","",'Cálculos '!E673)</f>
        <v/>
      </c>
      <c r="F673" s="221" t="str">
        <f>+IF('Cálculos '!F673="","",'Cálculos '!F673)</f>
        <v/>
      </c>
      <c r="G673" s="194" t="str">
        <f>+IF('Cálculos '!C673="","",'Cálculos '!H673)</f>
        <v/>
      </c>
      <c r="H673" s="367" t="str">
        <f>IF('Precio unitario '!C667="","",ROUNDUP('Precio unitario '!J667,0))</f>
        <v/>
      </c>
      <c r="I673" s="367" t="str">
        <f t="shared" si="43"/>
        <v/>
      </c>
      <c r="J673" s="370" t="str">
        <f t="shared" si="44"/>
        <v/>
      </c>
      <c r="K673" s="371" t="str">
        <f t="shared" si="45"/>
        <v/>
      </c>
      <c r="L673" s="246"/>
      <c r="M673" s="223"/>
    </row>
    <row r="674" spans="2:13" hidden="1" x14ac:dyDescent="0.3">
      <c r="B674" s="198">
        <f t="shared" si="46"/>
        <v>666</v>
      </c>
      <c r="C674" s="194" t="str">
        <f>+IF('Cálculos '!C674="","",'Cálculos '!C674)</f>
        <v/>
      </c>
      <c r="D674" s="199" t="str">
        <f>+IF('Cálculos '!D674="","",'Cálculos '!D674)</f>
        <v/>
      </c>
      <c r="E674" s="206" t="str">
        <f>+IF('Cálculos '!E674="","",'Cálculos '!E674)</f>
        <v/>
      </c>
      <c r="F674" s="221" t="str">
        <f>+IF('Cálculos '!F674="","",'Cálculos '!F674)</f>
        <v/>
      </c>
      <c r="G674" s="194" t="str">
        <f>+IF('Cálculos '!C674="","",'Cálculos '!H674)</f>
        <v/>
      </c>
      <c r="H674" s="367" t="str">
        <f>IF('Precio unitario '!C668="","",ROUNDUP('Precio unitario '!J668,0))</f>
        <v/>
      </c>
      <c r="I674" s="367" t="str">
        <f t="shared" si="43"/>
        <v/>
      </c>
      <c r="J674" s="370" t="str">
        <f t="shared" si="44"/>
        <v/>
      </c>
      <c r="K674" s="371" t="str">
        <f t="shared" si="45"/>
        <v/>
      </c>
      <c r="L674" s="246"/>
      <c r="M674" s="223"/>
    </row>
    <row r="675" spans="2:13" hidden="1" x14ac:dyDescent="0.3">
      <c r="B675" s="198">
        <f t="shared" si="46"/>
        <v>667</v>
      </c>
      <c r="C675" s="194" t="str">
        <f>+IF('Cálculos '!C675="","",'Cálculos '!C675)</f>
        <v/>
      </c>
      <c r="D675" s="199" t="str">
        <f>+IF('Cálculos '!D675="","",'Cálculos '!D675)</f>
        <v/>
      </c>
      <c r="E675" s="206" t="str">
        <f>+IF('Cálculos '!E675="","",'Cálculos '!E675)</f>
        <v/>
      </c>
      <c r="F675" s="221" t="str">
        <f>+IF('Cálculos '!F675="","",'Cálculos '!F675)</f>
        <v/>
      </c>
      <c r="G675" s="194" t="str">
        <f>+IF('Cálculos '!C675="","",'Cálculos '!H675)</f>
        <v/>
      </c>
      <c r="H675" s="367" t="str">
        <f>IF('Precio unitario '!C669="","",ROUNDUP('Precio unitario '!J669,0))</f>
        <v/>
      </c>
      <c r="I675" s="367" t="str">
        <f t="shared" si="43"/>
        <v/>
      </c>
      <c r="J675" s="370" t="str">
        <f t="shared" si="44"/>
        <v/>
      </c>
      <c r="K675" s="371" t="str">
        <f t="shared" si="45"/>
        <v/>
      </c>
      <c r="L675" s="246"/>
      <c r="M675" s="223"/>
    </row>
    <row r="676" spans="2:13" hidden="1" x14ac:dyDescent="0.3">
      <c r="B676" s="198">
        <f t="shared" si="46"/>
        <v>668</v>
      </c>
      <c r="C676" s="194" t="str">
        <f>+IF('Cálculos '!C676="","",'Cálculos '!C676)</f>
        <v/>
      </c>
      <c r="D676" s="199" t="str">
        <f>+IF('Cálculos '!D676="","",'Cálculos '!D676)</f>
        <v/>
      </c>
      <c r="E676" s="206" t="str">
        <f>+IF('Cálculos '!E676="","",'Cálculos '!E676)</f>
        <v/>
      </c>
      <c r="F676" s="221" t="str">
        <f>+IF('Cálculos '!F676="","",'Cálculos '!F676)</f>
        <v/>
      </c>
      <c r="G676" s="194" t="str">
        <f>+IF('Cálculos '!C676="","",'Cálculos '!H676)</f>
        <v/>
      </c>
      <c r="H676" s="367" t="str">
        <f>IF('Precio unitario '!C670="","",ROUNDUP('Precio unitario '!J670,0))</f>
        <v/>
      </c>
      <c r="I676" s="367" t="str">
        <f t="shared" si="43"/>
        <v/>
      </c>
      <c r="J676" s="370" t="str">
        <f t="shared" si="44"/>
        <v/>
      </c>
      <c r="K676" s="371" t="str">
        <f t="shared" si="45"/>
        <v/>
      </c>
      <c r="L676" s="246"/>
      <c r="M676" s="223"/>
    </row>
    <row r="677" spans="2:13" hidden="1" x14ac:dyDescent="0.3">
      <c r="B677" s="198">
        <f t="shared" si="46"/>
        <v>669</v>
      </c>
      <c r="C677" s="194" t="str">
        <f>+IF('Cálculos '!C677="","",'Cálculos '!C677)</f>
        <v/>
      </c>
      <c r="D677" s="199" t="str">
        <f>+IF('Cálculos '!D677="","",'Cálculos '!D677)</f>
        <v/>
      </c>
      <c r="E677" s="206" t="str">
        <f>+IF('Cálculos '!E677="","",'Cálculos '!E677)</f>
        <v/>
      </c>
      <c r="F677" s="221" t="str">
        <f>+IF('Cálculos '!F677="","",'Cálculos '!F677)</f>
        <v/>
      </c>
      <c r="G677" s="194" t="str">
        <f>+IF('Cálculos '!C677="","",'Cálculos '!H677)</f>
        <v/>
      </c>
      <c r="H677" s="367" t="str">
        <f>IF('Precio unitario '!C671="","",ROUNDUP('Precio unitario '!J671,0))</f>
        <v/>
      </c>
      <c r="I677" s="367" t="str">
        <f t="shared" si="43"/>
        <v/>
      </c>
      <c r="J677" s="370" t="str">
        <f t="shared" si="44"/>
        <v/>
      </c>
      <c r="K677" s="371" t="str">
        <f t="shared" si="45"/>
        <v/>
      </c>
      <c r="L677" s="246"/>
      <c r="M677" s="223"/>
    </row>
    <row r="678" spans="2:13" hidden="1" x14ac:dyDescent="0.3">
      <c r="B678" s="198">
        <f t="shared" si="46"/>
        <v>670</v>
      </c>
      <c r="C678" s="194" t="str">
        <f>+IF('Cálculos '!C678="","",'Cálculos '!C678)</f>
        <v/>
      </c>
      <c r="D678" s="199" t="str">
        <f>+IF('Cálculos '!D678="","",'Cálculos '!D678)</f>
        <v/>
      </c>
      <c r="E678" s="206" t="str">
        <f>+IF('Cálculos '!E678="","",'Cálculos '!E678)</f>
        <v/>
      </c>
      <c r="F678" s="221" t="str">
        <f>+IF('Cálculos '!F678="","",'Cálculos '!F678)</f>
        <v/>
      </c>
      <c r="G678" s="194" t="str">
        <f>+IF('Cálculos '!C678="","",'Cálculos '!H678)</f>
        <v/>
      </c>
      <c r="H678" s="367" t="str">
        <f>IF('Precio unitario '!C672="","",ROUNDUP('Precio unitario '!J672,0))</f>
        <v/>
      </c>
      <c r="I678" s="367" t="str">
        <f t="shared" si="43"/>
        <v/>
      </c>
      <c r="J678" s="370" t="str">
        <f t="shared" si="44"/>
        <v/>
      </c>
      <c r="K678" s="371" t="str">
        <f t="shared" si="45"/>
        <v/>
      </c>
      <c r="L678" s="246"/>
      <c r="M678" s="223"/>
    </row>
    <row r="679" spans="2:13" hidden="1" x14ac:dyDescent="0.3">
      <c r="B679" s="198">
        <f t="shared" si="46"/>
        <v>671</v>
      </c>
      <c r="C679" s="194" t="str">
        <f>+IF('Cálculos '!C679="","",'Cálculos '!C679)</f>
        <v/>
      </c>
      <c r="D679" s="199" t="str">
        <f>+IF('Cálculos '!D679="","",'Cálculos '!D679)</f>
        <v/>
      </c>
      <c r="E679" s="206" t="str">
        <f>+IF('Cálculos '!E679="","",'Cálculos '!E679)</f>
        <v/>
      </c>
      <c r="F679" s="221" t="str">
        <f>+IF('Cálculos '!F679="","",'Cálculos '!F679)</f>
        <v/>
      </c>
      <c r="G679" s="194" t="str">
        <f>+IF('Cálculos '!C679="","",'Cálculos '!H679)</f>
        <v/>
      </c>
      <c r="H679" s="367" t="str">
        <f>IF('Precio unitario '!C673="","",ROUNDUP('Precio unitario '!J673,0))</f>
        <v/>
      </c>
      <c r="I679" s="367" t="str">
        <f t="shared" si="43"/>
        <v/>
      </c>
      <c r="J679" s="370" t="str">
        <f t="shared" si="44"/>
        <v/>
      </c>
      <c r="K679" s="371" t="str">
        <f t="shared" si="45"/>
        <v/>
      </c>
      <c r="L679" s="246"/>
      <c r="M679" s="223"/>
    </row>
    <row r="680" spans="2:13" hidden="1" x14ac:dyDescent="0.3">
      <c r="B680" s="198">
        <f t="shared" si="46"/>
        <v>672</v>
      </c>
      <c r="C680" s="194" t="str">
        <f>+IF('Cálculos '!C680="","",'Cálculos '!C680)</f>
        <v/>
      </c>
      <c r="D680" s="199" t="str">
        <f>+IF('Cálculos '!D680="","",'Cálculos '!D680)</f>
        <v/>
      </c>
      <c r="E680" s="206" t="str">
        <f>+IF('Cálculos '!E680="","",'Cálculos '!E680)</f>
        <v/>
      </c>
      <c r="F680" s="221" t="str">
        <f>+IF('Cálculos '!F680="","",'Cálculos '!F680)</f>
        <v/>
      </c>
      <c r="G680" s="194" t="str">
        <f>+IF('Cálculos '!C680="","",'Cálculos '!H680)</f>
        <v/>
      </c>
      <c r="H680" s="367" t="str">
        <f>IF('Precio unitario '!C674="","",ROUNDUP('Precio unitario '!J674,0))</f>
        <v/>
      </c>
      <c r="I680" s="367" t="str">
        <f t="shared" si="43"/>
        <v/>
      </c>
      <c r="J680" s="370" t="str">
        <f t="shared" si="44"/>
        <v/>
      </c>
      <c r="K680" s="371" t="str">
        <f t="shared" si="45"/>
        <v/>
      </c>
      <c r="L680" s="246"/>
      <c r="M680" s="223"/>
    </row>
    <row r="681" spans="2:13" hidden="1" x14ac:dyDescent="0.3">
      <c r="B681" s="198">
        <f t="shared" si="46"/>
        <v>673</v>
      </c>
      <c r="C681" s="194" t="str">
        <f>+IF('Cálculos '!C681="","",'Cálculos '!C681)</f>
        <v/>
      </c>
      <c r="D681" s="199" t="str">
        <f>+IF('Cálculos '!D681="","",'Cálculos '!D681)</f>
        <v/>
      </c>
      <c r="E681" s="206" t="str">
        <f>+IF('Cálculos '!E681="","",'Cálculos '!E681)</f>
        <v/>
      </c>
      <c r="F681" s="221" t="str">
        <f>+IF('Cálculos '!F681="","",'Cálculos '!F681)</f>
        <v/>
      </c>
      <c r="G681" s="194" t="str">
        <f>+IF('Cálculos '!C681="","",'Cálculos '!H681)</f>
        <v/>
      </c>
      <c r="H681" s="367" t="str">
        <f>IF('Precio unitario '!C675="","",ROUNDUP('Precio unitario '!J675,0))</f>
        <v/>
      </c>
      <c r="I681" s="367" t="str">
        <f t="shared" si="43"/>
        <v/>
      </c>
      <c r="J681" s="370" t="str">
        <f t="shared" si="44"/>
        <v/>
      </c>
      <c r="K681" s="371" t="str">
        <f t="shared" si="45"/>
        <v/>
      </c>
      <c r="L681" s="246"/>
      <c r="M681" s="223"/>
    </row>
    <row r="682" spans="2:13" hidden="1" x14ac:dyDescent="0.3">
      <c r="B682" s="198">
        <f t="shared" si="46"/>
        <v>674</v>
      </c>
      <c r="C682" s="194" t="str">
        <f>+IF('Cálculos '!C682="","",'Cálculos '!C682)</f>
        <v/>
      </c>
      <c r="D682" s="199" t="str">
        <f>+IF('Cálculos '!D682="","",'Cálculos '!D682)</f>
        <v/>
      </c>
      <c r="E682" s="206" t="str">
        <f>+IF('Cálculos '!E682="","",'Cálculos '!E682)</f>
        <v/>
      </c>
      <c r="F682" s="221" t="str">
        <f>+IF('Cálculos '!F682="","",'Cálculos '!F682)</f>
        <v/>
      </c>
      <c r="G682" s="194" t="str">
        <f>+IF('Cálculos '!C682="","",'Cálculos '!H682)</f>
        <v/>
      </c>
      <c r="H682" s="367" t="str">
        <f>IF('Precio unitario '!C676="","",ROUNDUP('Precio unitario '!J676,0))</f>
        <v/>
      </c>
      <c r="I682" s="367" t="str">
        <f t="shared" si="43"/>
        <v/>
      </c>
      <c r="J682" s="370" t="str">
        <f t="shared" si="44"/>
        <v/>
      </c>
      <c r="K682" s="371" t="str">
        <f t="shared" si="45"/>
        <v/>
      </c>
      <c r="L682" s="246"/>
      <c r="M682" s="223"/>
    </row>
    <row r="683" spans="2:13" hidden="1" x14ac:dyDescent="0.3">
      <c r="B683" s="198">
        <f t="shared" si="46"/>
        <v>675</v>
      </c>
      <c r="C683" s="194" t="str">
        <f>+IF('Cálculos '!C683="","",'Cálculos '!C683)</f>
        <v/>
      </c>
      <c r="D683" s="199" t="str">
        <f>+IF('Cálculos '!D683="","",'Cálculos '!D683)</f>
        <v/>
      </c>
      <c r="E683" s="206" t="str">
        <f>+IF('Cálculos '!E683="","",'Cálculos '!E683)</f>
        <v/>
      </c>
      <c r="F683" s="221" t="str">
        <f>+IF('Cálculos '!F683="","",'Cálculos '!F683)</f>
        <v/>
      </c>
      <c r="G683" s="194" t="str">
        <f>+IF('Cálculos '!C683="","",'Cálculos '!H683)</f>
        <v/>
      </c>
      <c r="H683" s="367" t="str">
        <f>IF('Precio unitario '!C677="","",ROUNDUP('Precio unitario '!J677,0))</f>
        <v/>
      </c>
      <c r="I683" s="367" t="str">
        <f t="shared" si="43"/>
        <v/>
      </c>
      <c r="J683" s="370" t="str">
        <f t="shared" si="44"/>
        <v/>
      </c>
      <c r="K683" s="371" t="str">
        <f t="shared" si="45"/>
        <v/>
      </c>
      <c r="L683" s="246"/>
      <c r="M683" s="223"/>
    </row>
    <row r="684" spans="2:13" hidden="1" x14ac:dyDescent="0.3">
      <c r="B684" s="198">
        <f t="shared" si="46"/>
        <v>676</v>
      </c>
      <c r="C684" s="194" t="str">
        <f>+IF('Cálculos '!C684="","",'Cálculos '!C684)</f>
        <v/>
      </c>
      <c r="D684" s="199" t="str">
        <f>+IF('Cálculos '!D684="","",'Cálculos '!D684)</f>
        <v/>
      </c>
      <c r="E684" s="206" t="str">
        <f>+IF('Cálculos '!E684="","",'Cálculos '!E684)</f>
        <v/>
      </c>
      <c r="F684" s="221" t="str">
        <f>+IF('Cálculos '!F684="","",'Cálculos '!F684)</f>
        <v/>
      </c>
      <c r="G684" s="194" t="str">
        <f>+IF('Cálculos '!C684="","",'Cálculos '!H684)</f>
        <v/>
      </c>
      <c r="H684" s="367" t="str">
        <f>IF('Precio unitario '!C678="","",ROUNDUP('Precio unitario '!J678,0))</f>
        <v/>
      </c>
      <c r="I684" s="367" t="str">
        <f t="shared" si="43"/>
        <v/>
      </c>
      <c r="J684" s="370" t="str">
        <f t="shared" si="44"/>
        <v/>
      </c>
      <c r="K684" s="371" t="str">
        <f t="shared" si="45"/>
        <v/>
      </c>
      <c r="L684" s="246"/>
      <c r="M684" s="223"/>
    </row>
    <row r="685" spans="2:13" hidden="1" x14ac:dyDescent="0.3">
      <c r="B685" s="198">
        <f t="shared" si="46"/>
        <v>677</v>
      </c>
      <c r="C685" s="194" t="str">
        <f>+IF('Cálculos '!C685="","",'Cálculos '!C685)</f>
        <v/>
      </c>
      <c r="D685" s="199" t="str">
        <f>+IF('Cálculos '!D685="","",'Cálculos '!D685)</f>
        <v/>
      </c>
      <c r="E685" s="206" t="str">
        <f>+IF('Cálculos '!E685="","",'Cálculos '!E685)</f>
        <v/>
      </c>
      <c r="F685" s="221" t="str">
        <f>+IF('Cálculos '!F685="","",'Cálculos '!F685)</f>
        <v/>
      </c>
      <c r="G685" s="194" t="str">
        <f>+IF('Cálculos '!C685="","",'Cálculos '!H685)</f>
        <v/>
      </c>
      <c r="H685" s="367" t="str">
        <f>IF('Precio unitario '!C679="","",ROUNDUP('Precio unitario '!J679,0))</f>
        <v/>
      </c>
      <c r="I685" s="367" t="str">
        <f t="shared" si="43"/>
        <v/>
      </c>
      <c r="J685" s="370" t="str">
        <f t="shared" si="44"/>
        <v/>
      </c>
      <c r="K685" s="371" t="str">
        <f t="shared" si="45"/>
        <v/>
      </c>
      <c r="L685" s="246"/>
      <c r="M685" s="223"/>
    </row>
    <row r="686" spans="2:13" hidden="1" x14ac:dyDescent="0.3">
      <c r="B686" s="198">
        <f t="shared" si="46"/>
        <v>678</v>
      </c>
      <c r="C686" s="194" t="str">
        <f>+IF('Cálculos '!C686="","",'Cálculos '!C686)</f>
        <v/>
      </c>
      <c r="D686" s="199" t="str">
        <f>+IF('Cálculos '!D686="","",'Cálculos '!D686)</f>
        <v/>
      </c>
      <c r="E686" s="206" t="str">
        <f>+IF('Cálculos '!E686="","",'Cálculos '!E686)</f>
        <v/>
      </c>
      <c r="F686" s="221" t="str">
        <f>+IF('Cálculos '!F686="","",'Cálculos '!F686)</f>
        <v/>
      </c>
      <c r="G686" s="194" t="str">
        <f>+IF('Cálculos '!C686="","",'Cálculos '!H686)</f>
        <v/>
      </c>
      <c r="H686" s="367" t="str">
        <f>IF('Precio unitario '!C680="","",ROUNDUP('Precio unitario '!J680,0))</f>
        <v/>
      </c>
      <c r="I686" s="367" t="str">
        <f t="shared" si="43"/>
        <v/>
      </c>
      <c r="J686" s="370" t="str">
        <f t="shared" si="44"/>
        <v/>
      </c>
      <c r="K686" s="371" t="str">
        <f t="shared" si="45"/>
        <v/>
      </c>
      <c r="L686" s="246"/>
      <c r="M686" s="223"/>
    </row>
    <row r="687" spans="2:13" hidden="1" x14ac:dyDescent="0.3">
      <c r="B687" s="198">
        <f t="shared" si="46"/>
        <v>679</v>
      </c>
      <c r="C687" s="194" t="str">
        <f>+IF('Cálculos '!C687="","",'Cálculos '!C687)</f>
        <v/>
      </c>
      <c r="D687" s="199" t="str">
        <f>+IF('Cálculos '!D687="","",'Cálculos '!D687)</f>
        <v/>
      </c>
      <c r="E687" s="206" t="str">
        <f>+IF('Cálculos '!E687="","",'Cálculos '!E687)</f>
        <v/>
      </c>
      <c r="F687" s="221" t="str">
        <f>+IF('Cálculos '!F687="","",'Cálculos '!F687)</f>
        <v/>
      </c>
      <c r="G687" s="194" t="str">
        <f>+IF('Cálculos '!C687="","",'Cálculos '!H687)</f>
        <v/>
      </c>
      <c r="H687" s="367" t="str">
        <f>IF('Precio unitario '!C681="","",ROUNDUP('Precio unitario '!J681,0))</f>
        <v/>
      </c>
      <c r="I687" s="367" t="str">
        <f t="shared" si="43"/>
        <v/>
      </c>
      <c r="J687" s="370" t="str">
        <f t="shared" si="44"/>
        <v/>
      </c>
      <c r="K687" s="371" t="str">
        <f t="shared" si="45"/>
        <v/>
      </c>
      <c r="L687" s="246"/>
      <c r="M687" s="223"/>
    </row>
    <row r="688" spans="2:13" hidden="1" x14ac:dyDescent="0.3">
      <c r="B688" s="198">
        <f t="shared" si="46"/>
        <v>680</v>
      </c>
      <c r="C688" s="194" t="str">
        <f>+IF('Cálculos '!C688="","",'Cálculos '!C688)</f>
        <v/>
      </c>
      <c r="D688" s="199" t="str">
        <f>+IF('Cálculos '!D688="","",'Cálculos '!D688)</f>
        <v/>
      </c>
      <c r="E688" s="206" t="str">
        <f>+IF('Cálculos '!E688="","",'Cálculos '!E688)</f>
        <v/>
      </c>
      <c r="F688" s="221" t="str">
        <f>+IF('Cálculos '!F688="","",'Cálculos '!F688)</f>
        <v/>
      </c>
      <c r="G688" s="194" t="str">
        <f>+IF('Cálculos '!C688="","",'Cálculos '!H688)</f>
        <v/>
      </c>
      <c r="H688" s="367" t="str">
        <f>IF('Precio unitario '!C682="","",ROUNDUP('Precio unitario '!J682,0))</f>
        <v/>
      </c>
      <c r="I688" s="367" t="str">
        <f t="shared" si="43"/>
        <v/>
      </c>
      <c r="J688" s="370" t="str">
        <f t="shared" si="44"/>
        <v/>
      </c>
      <c r="K688" s="371" t="str">
        <f t="shared" si="45"/>
        <v/>
      </c>
      <c r="L688" s="246"/>
      <c r="M688" s="223"/>
    </row>
    <row r="689" spans="2:13" hidden="1" x14ac:dyDescent="0.3">
      <c r="B689" s="198">
        <f t="shared" si="46"/>
        <v>681</v>
      </c>
      <c r="C689" s="194" t="str">
        <f>+IF('Cálculos '!C689="","",'Cálculos '!C689)</f>
        <v/>
      </c>
      <c r="D689" s="199" t="str">
        <f>+IF('Cálculos '!D689="","",'Cálculos '!D689)</f>
        <v/>
      </c>
      <c r="E689" s="206" t="str">
        <f>+IF('Cálculos '!E689="","",'Cálculos '!E689)</f>
        <v/>
      </c>
      <c r="F689" s="221" t="str">
        <f>+IF('Cálculos '!F689="","",'Cálculos '!F689)</f>
        <v/>
      </c>
      <c r="G689" s="194" t="str">
        <f>+IF('Cálculos '!C689="","",'Cálculos '!H689)</f>
        <v/>
      </c>
      <c r="H689" s="367" t="str">
        <f>IF('Precio unitario '!C683="","",ROUNDUP('Precio unitario '!J683,0))</f>
        <v/>
      </c>
      <c r="I689" s="367" t="str">
        <f t="shared" si="43"/>
        <v/>
      </c>
      <c r="J689" s="370" t="str">
        <f t="shared" si="44"/>
        <v/>
      </c>
      <c r="K689" s="371" t="str">
        <f t="shared" si="45"/>
        <v/>
      </c>
      <c r="L689" s="246"/>
      <c r="M689" s="223"/>
    </row>
    <row r="690" spans="2:13" hidden="1" x14ac:dyDescent="0.3">
      <c r="B690" s="198">
        <f t="shared" si="46"/>
        <v>682</v>
      </c>
      <c r="C690" s="194" t="str">
        <f>+IF('Cálculos '!C690="","",'Cálculos '!C690)</f>
        <v/>
      </c>
      <c r="D690" s="199" t="str">
        <f>+IF('Cálculos '!D690="","",'Cálculos '!D690)</f>
        <v/>
      </c>
      <c r="E690" s="206" t="str">
        <f>+IF('Cálculos '!E690="","",'Cálculos '!E690)</f>
        <v/>
      </c>
      <c r="F690" s="221" t="str">
        <f>+IF('Cálculos '!F690="","",'Cálculos '!F690)</f>
        <v/>
      </c>
      <c r="G690" s="194" t="str">
        <f>+IF('Cálculos '!C690="","",'Cálculos '!H690)</f>
        <v/>
      </c>
      <c r="H690" s="367" t="str">
        <f>IF('Precio unitario '!C684="","",ROUNDUP('Precio unitario '!J684,0))</f>
        <v/>
      </c>
      <c r="I690" s="367" t="str">
        <f t="shared" si="43"/>
        <v/>
      </c>
      <c r="J690" s="370" t="str">
        <f t="shared" si="44"/>
        <v/>
      </c>
      <c r="K690" s="371" t="str">
        <f t="shared" si="45"/>
        <v/>
      </c>
      <c r="L690" s="246"/>
      <c r="M690" s="223"/>
    </row>
    <row r="691" spans="2:13" hidden="1" x14ac:dyDescent="0.3">
      <c r="B691" s="198">
        <f t="shared" si="46"/>
        <v>683</v>
      </c>
      <c r="C691" s="194" t="str">
        <f>+IF('Cálculos '!C691="","",'Cálculos '!C691)</f>
        <v/>
      </c>
      <c r="D691" s="199" t="str">
        <f>+IF('Cálculos '!D691="","",'Cálculos '!D691)</f>
        <v/>
      </c>
      <c r="E691" s="206" t="str">
        <f>+IF('Cálculos '!E691="","",'Cálculos '!E691)</f>
        <v/>
      </c>
      <c r="F691" s="221" t="str">
        <f>+IF('Cálculos '!F691="","",'Cálculos '!F691)</f>
        <v/>
      </c>
      <c r="G691" s="194" t="str">
        <f>+IF('Cálculos '!C691="","",'Cálculos '!H691)</f>
        <v/>
      </c>
      <c r="H691" s="367" t="str">
        <f>IF('Precio unitario '!C685="","",ROUNDUP('Precio unitario '!J685,0))</f>
        <v/>
      </c>
      <c r="I691" s="367" t="str">
        <f t="shared" si="43"/>
        <v/>
      </c>
      <c r="J691" s="370" t="str">
        <f t="shared" si="44"/>
        <v/>
      </c>
      <c r="K691" s="371" t="str">
        <f t="shared" si="45"/>
        <v/>
      </c>
      <c r="L691" s="246"/>
      <c r="M691" s="223"/>
    </row>
    <row r="692" spans="2:13" hidden="1" x14ac:dyDescent="0.3">
      <c r="B692" s="198">
        <f t="shared" si="46"/>
        <v>684</v>
      </c>
      <c r="C692" s="194" t="str">
        <f>+IF('Cálculos '!C692="","",'Cálculos '!C692)</f>
        <v/>
      </c>
      <c r="D692" s="199" t="str">
        <f>+IF('Cálculos '!D692="","",'Cálculos '!D692)</f>
        <v/>
      </c>
      <c r="E692" s="206" t="str">
        <f>+IF('Cálculos '!E692="","",'Cálculos '!E692)</f>
        <v/>
      </c>
      <c r="F692" s="221" t="str">
        <f>+IF('Cálculos '!F692="","",'Cálculos '!F692)</f>
        <v/>
      </c>
      <c r="G692" s="194" t="str">
        <f>+IF('Cálculos '!C692="","",'Cálculos '!H692)</f>
        <v/>
      </c>
      <c r="H692" s="367" t="str">
        <f>IF('Precio unitario '!C686="","",ROUNDUP('Precio unitario '!J686,0))</f>
        <v/>
      </c>
      <c r="I692" s="367" t="str">
        <f t="shared" si="43"/>
        <v/>
      </c>
      <c r="J692" s="370" t="str">
        <f t="shared" si="44"/>
        <v/>
      </c>
      <c r="K692" s="371" t="str">
        <f t="shared" si="45"/>
        <v/>
      </c>
      <c r="L692" s="246"/>
      <c r="M692" s="223"/>
    </row>
    <row r="693" spans="2:13" hidden="1" x14ac:dyDescent="0.3">
      <c r="B693" s="198">
        <f t="shared" si="46"/>
        <v>685</v>
      </c>
      <c r="C693" s="194" t="str">
        <f>+IF('Cálculos '!C693="","",'Cálculos '!C693)</f>
        <v/>
      </c>
      <c r="D693" s="199" t="str">
        <f>+IF('Cálculos '!D693="","",'Cálculos '!D693)</f>
        <v/>
      </c>
      <c r="E693" s="206" t="str">
        <f>+IF('Cálculos '!E693="","",'Cálculos '!E693)</f>
        <v/>
      </c>
      <c r="F693" s="221" t="str">
        <f>+IF('Cálculos '!F693="","",'Cálculos '!F693)</f>
        <v/>
      </c>
      <c r="G693" s="194" t="str">
        <f>+IF('Cálculos '!C693="","",'Cálculos '!H693)</f>
        <v/>
      </c>
      <c r="H693" s="367" t="str">
        <f>IF('Precio unitario '!C687="","",ROUNDUP('Precio unitario '!J687,0))</f>
        <v/>
      </c>
      <c r="I693" s="367" t="str">
        <f t="shared" si="43"/>
        <v/>
      </c>
      <c r="J693" s="370" t="str">
        <f t="shared" si="44"/>
        <v/>
      </c>
      <c r="K693" s="371" t="str">
        <f t="shared" si="45"/>
        <v/>
      </c>
      <c r="L693" s="246"/>
      <c r="M693" s="223"/>
    </row>
    <row r="694" spans="2:13" hidden="1" x14ac:dyDescent="0.3">
      <c r="B694" s="198">
        <f t="shared" si="46"/>
        <v>686</v>
      </c>
      <c r="C694" s="194" t="str">
        <f>+IF('Cálculos '!C694="","",'Cálculos '!C694)</f>
        <v/>
      </c>
      <c r="D694" s="199" t="str">
        <f>+IF('Cálculos '!D694="","",'Cálculos '!D694)</f>
        <v/>
      </c>
      <c r="E694" s="206" t="str">
        <f>+IF('Cálculos '!E694="","",'Cálculos '!E694)</f>
        <v/>
      </c>
      <c r="F694" s="221" t="str">
        <f>+IF('Cálculos '!F694="","",'Cálculos '!F694)</f>
        <v/>
      </c>
      <c r="G694" s="194" t="str">
        <f>+IF('Cálculos '!C694="","",'Cálculos '!H694)</f>
        <v/>
      </c>
      <c r="H694" s="367" t="str">
        <f>IF('Precio unitario '!C688="","",ROUNDUP('Precio unitario '!J688,0))</f>
        <v/>
      </c>
      <c r="I694" s="367" t="str">
        <f t="shared" si="43"/>
        <v/>
      </c>
      <c r="J694" s="370" t="str">
        <f t="shared" si="44"/>
        <v/>
      </c>
      <c r="K694" s="371" t="str">
        <f t="shared" si="45"/>
        <v/>
      </c>
      <c r="L694" s="246"/>
      <c r="M694" s="223"/>
    </row>
    <row r="695" spans="2:13" hidden="1" x14ac:dyDescent="0.3">
      <c r="B695" s="198">
        <f t="shared" si="46"/>
        <v>687</v>
      </c>
      <c r="C695" s="194" t="str">
        <f>+IF('Cálculos '!C695="","",'Cálculos '!C695)</f>
        <v/>
      </c>
      <c r="D695" s="199" t="str">
        <f>+IF('Cálculos '!D695="","",'Cálculos '!D695)</f>
        <v/>
      </c>
      <c r="E695" s="206" t="str">
        <f>+IF('Cálculos '!E695="","",'Cálculos '!E695)</f>
        <v/>
      </c>
      <c r="F695" s="221" t="str">
        <f>+IF('Cálculos '!F695="","",'Cálculos '!F695)</f>
        <v/>
      </c>
      <c r="G695" s="194" t="str">
        <f>+IF('Cálculos '!C695="","",'Cálculos '!H695)</f>
        <v/>
      </c>
      <c r="H695" s="367" t="str">
        <f>IF('Precio unitario '!C689="","",ROUNDUP('Precio unitario '!J689,0))</f>
        <v/>
      </c>
      <c r="I695" s="367" t="str">
        <f t="shared" si="43"/>
        <v/>
      </c>
      <c r="J695" s="370" t="str">
        <f t="shared" si="44"/>
        <v/>
      </c>
      <c r="K695" s="371" t="str">
        <f t="shared" si="45"/>
        <v/>
      </c>
      <c r="L695" s="246"/>
      <c r="M695" s="223"/>
    </row>
    <row r="696" spans="2:13" hidden="1" x14ac:dyDescent="0.3">
      <c r="B696" s="198">
        <f t="shared" si="46"/>
        <v>688</v>
      </c>
      <c r="C696" s="194" t="str">
        <f>+IF('Cálculos '!C696="","",'Cálculos '!C696)</f>
        <v/>
      </c>
      <c r="D696" s="199" t="str">
        <f>+IF('Cálculos '!D696="","",'Cálculos '!D696)</f>
        <v/>
      </c>
      <c r="E696" s="206" t="str">
        <f>+IF('Cálculos '!E696="","",'Cálculos '!E696)</f>
        <v/>
      </c>
      <c r="F696" s="221" t="str">
        <f>+IF('Cálculos '!F696="","",'Cálculos '!F696)</f>
        <v/>
      </c>
      <c r="G696" s="194" t="str">
        <f>+IF('Cálculos '!C696="","",'Cálculos '!H696)</f>
        <v/>
      </c>
      <c r="H696" s="367" t="str">
        <f>IF('Precio unitario '!C690="","",ROUNDUP('Precio unitario '!J690,0))</f>
        <v/>
      </c>
      <c r="I696" s="367" t="str">
        <f t="shared" si="43"/>
        <v/>
      </c>
      <c r="J696" s="370" t="str">
        <f t="shared" si="44"/>
        <v/>
      </c>
      <c r="K696" s="371" t="str">
        <f t="shared" si="45"/>
        <v/>
      </c>
      <c r="L696" s="246"/>
      <c r="M696" s="223"/>
    </row>
    <row r="697" spans="2:13" hidden="1" x14ac:dyDescent="0.3">
      <c r="B697" s="198">
        <f t="shared" si="46"/>
        <v>689</v>
      </c>
      <c r="C697" s="194" t="str">
        <f>+IF('Cálculos '!C697="","",'Cálculos '!C697)</f>
        <v/>
      </c>
      <c r="D697" s="199" t="str">
        <f>+IF('Cálculos '!D697="","",'Cálculos '!D697)</f>
        <v/>
      </c>
      <c r="E697" s="206" t="str">
        <f>+IF('Cálculos '!E697="","",'Cálculos '!E697)</f>
        <v/>
      </c>
      <c r="F697" s="221" t="str">
        <f>+IF('Cálculos '!F697="","",'Cálculos '!F697)</f>
        <v/>
      </c>
      <c r="G697" s="194" t="str">
        <f>+IF('Cálculos '!C697="","",'Cálculos '!H697)</f>
        <v/>
      </c>
      <c r="H697" s="367" t="str">
        <f>IF('Precio unitario '!C691="","",ROUNDUP('Precio unitario '!J691,0))</f>
        <v/>
      </c>
      <c r="I697" s="367" t="str">
        <f t="shared" si="43"/>
        <v/>
      </c>
      <c r="J697" s="370" t="str">
        <f t="shared" si="44"/>
        <v/>
      </c>
      <c r="K697" s="371" t="str">
        <f t="shared" si="45"/>
        <v/>
      </c>
      <c r="L697" s="246"/>
      <c r="M697" s="223"/>
    </row>
    <row r="698" spans="2:13" hidden="1" x14ac:dyDescent="0.3">
      <c r="B698" s="198">
        <f t="shared" si="46"/>
        <v>690</v>
      </c>
      <c r="C698" s="194" t="str">
        <f>+IF('Cálculos '!C698="","",'Cálculos '!C698)</f>
        <v/>
      </c>
      <c r="D698" s="199" t="str">
        <f>+IF('Cálculos '!D698="","",'Cálculos '!D698)</f>
        <v/>
      </c>
      <c r="E698" s="206" t="str">
        <f>+IF('Cálculos '!E698="","",'Cálculos '!E698)</f>
        <v/>
      </c>
      <c r="F698" s="221" t="str">
        <f>+IF('Cálculos '!F698="","",'Cálculos '!F698)</f>
        <v/>
      </c>
      <c r="G698" s="194" t="str">
        <f>+IF('Cálculos '!C698="","",'Cálculos '!H698)</f>
        <v/>
      </c>
      <c r="H698" s="367" t="str">
        <f>IF('Precio unitario '!C692="","",ROUNDUP('Precio unitario '!J692,0))</f>
        <v/>
      </c>
      <c r="I698" s="367" t="str">
        <f t="shared" si="43"/>
        <v/>
      </c>
      <c r="J698" s="370" t="str">
        <f t="shared" si="44"/>
        <v/>
      </c>
      <c r="K698" s="371" t="str">
        <f t="shared" si="45"/>
        <v/>
      </c>
      <c r="L698" s="246"/>
      <c r="M698" s="223"/>
    </row>
    <row r="699" spans="2:13" hidden="1" x14ac:dyDescent="0.3">
      <c r="B699" s="198">
        <f t="shared" si="46"/>
        <v>691</v>
      </c>
      <c r="C699" s="194" t="str">
        <f>+IF('Cálculos '!C699="","",'Cálculos '!C699)</f>
        <v/>
      </c>
      <c r="D699" s="199" t="str">
        <f>+IF('Cálculos '!D699="","",'Cálculos '!D699)</f>
        <v/>
      </c>
      <c r="E699" s="206" t="str">
        <f>+IF('Cálculos '!E699="","",'Cálculos '!E699)</f>
        <v/>
      </c>
      <c r="F699" s="221" t="str">
        <f>+IF('Cálculos '!F699="","",'Cálculos '!F699)</f>
        <v/>
      </c>
      <c r="G699" s="194" t="str">
        <f>+IF('Cálculos '!C699="","",'Cálculos '!H699)</f>
        <v/>
      </c>
      <c r="H699" s="367" t="str">
        <f>IF('Precio unitario '!C693="","",ROUNDUP('Precio unitario '!J693,0))</f>
        <v/>
      </c>
      <c r="I699" s="367" t="str">
        <f t="shared" si="43"/>
        <v/>
      </c>
      <c r="J699" s="370" t="str">
        <f t="shared" si="44"/>
        <v/>
      </c>
      <c r="K699" s="371" t="str">
        <f t="shared" si="45"/>
        <v/>
      </c>
      <c r="L699" s="246"/>
      <c r="M699" s="223"/>
    </row>
    <row r="700" spans="2:13" hidden="1" x14ac:dyDescent="0.3">
      <c r="B700" s="198">
        <f t="shared" si="46"/>
        <v>692</v>
      </c>
      <c r="C700" s="194" t="str">
        <f>+IF('Cálculos '!C700="","",'Cálculos '!C700)</f>
        <v/>
      </c>
      <c r="D700" s="199" t="str">
        <f>+IF('Cálculos '!D700="","",'Cálculos '!D700)</f>
        <v/>
      </c>
      <c r="E700" s="206" t="str">
        <f>+IF('Cálculos '!E700="","",'Cálculos '!E700)</f>
        <v/>
      </c>
      <c r="F700" s="221" t="str">
        <f>+IF('Cálculos '!F700="","",'Cálculos '!F700)</f>
        <v/>
      </c>
      <c r="G700" s="194" t="str">
        <f>+IF('Cálculos '!C700="","",'Cálculos '!H700)</f>
        <v/>
      </c>
      <c r="H700" s="367" t="str">
        <f>IF('Precio unitario '!C694="","",ROUNDUP('Precio unitario '!J694,0))</f>
        <v/>
      </c>
      <c r="I700" s="367" t="str">
        <f t="shared" si="43"/>
        <v/>
      </c>
      <c r="J700" s="370" t="str">
        <f t="shared" si="44"/>
        <v/>
      </c>
      <c r="K700" s="371" t="str">
        <f t="shared" si="45"/>
        <v/>
      </c>
      <c r="L700" s="246"/>
      <c r="M700" s="223"/>
    </row>
    <row r="701" spans="2:13" hidden="1" x14ac:dyDescent="0.3">
      <c r="B701" s="198">
        <f t="shared" si="46"/>
        <v>693</v>
      </c>
      <c r="C701" s="194" t="str">
        <f>+IF('Cálculos '!C701="","",'Cálculos '!C701)</f>
        <v/>
      </c>
      <c r="D701" s="199" t="str">
        <f>+IF('Cálculos '!D701="","",'Cálculos '!D701)</f>
        <v/>
      </c>
      <c r="E701" s="206" t="str">
        <f>+IF('Cálculos '!E701="","",'Cálculos '!E701)</f>
        <v/>
      </c>
      <c r="F701" s="221" t="str">
        <f>+IF('Cálculos '!F701="","",'Cálculos '!F701)</f>
        <v/>
      </c>
      <c r="G701" s="194" t="str">
        <f>+IF('Cálculos '!C701="","",'Cálculos '!H701)</f>
        <v/>
      </c>
      <c r="H701" s="367" t="str">
        <f>IF('Precio unitario '!C695="","",ROUNDUP('Precio unitario '!J695,0))</f>
        <v/>
      </c>
      <c r="I701" s="367" t="str">
        <f t="shared" si="43"/>
        <v/>
      </c>
      <c r="J701" s="370" t="str">
        <f t="shared" si="44"/>
        <v/>
      </c>
      <c r="K701" s="371" t="str">
        <f t="shared" si="45"/>
        <v/>
      </c>
      <c r="L701" s="246"/>
      <c r="M701" s="223"/>
    </row>
    <row r="702" spans="2:13" hidden="1" x14ac:dyDescent="0.3">
      <c r="B702" s="198">
        <f t="shared" si="46"/>
        <v>694</v>
      </c>
      <c r="C702" s="194" t="str">
        <f>+IF('Cálculos '!C702="","",'Cálculos '!C702)</f>
        <v/>
      </c>
      <c r="D702" s="199" t="str">
        <f>+IF('Cálculos '!D702="","",'Cálculos '!D702)</f>
        <v/>
      </c>
      <c r="E702" s="206" t="str">
        <f>+IF('Cálculos '!E702="","",'Cálculos '!E702)</f>
        <v/>
      </c>
      <c r="F702" s="221" t="str">
        <f>+IF('Cálculos '!F702="","",'Cálculos '!F702)</f>
        <v/>
      </c>
      <c r="G702" s="194" t="str">
        <f>+IF('Cálculos '!C702="","",'Cálculos '!H702)</f>
        <v/>
      </c>
      <c r="H702" s="367" t="str">
        <f>IF('Precio unitario '!C696="","",ROUNDUP('Precio unitario '!J696,0))</f>
        <v/>
      </c>
      <c r="I702" s="367" t="str">
        <f t="shared" si="43"/>
        <v/>
      </c>
      <c r="J702" s="370" t="str">
        <f t="shared" si="44"/>
        <v/>
      </c>
      <c r="K702" s="371" t="str">
        <f t="shared" si="45"/>
        <v/>
      </c>
      <c r="L702" s="246"/>
      <c r="M702" s="223"/>
    </row>
    <row r="703" spans="2:13" hidden="1" x14ac:dyDescent="0.3">
      <c r="B703" s="198">
        <f t="shared" si="46"/>
        <v>695</v>
      </c>
      <c r="C703" s="194" t="str">
        <f>+IF('Cálculos '!C703="","",'Cálculos '!C703)</f>
        <v/>
      </c>
      <c r="D703" s="199" t="str">
        <f>+IF('Cálculos '!D703="","",'Cálculos '!D703)</f>
        <v/>
      </c>
      <c r="E703" s="206" t="str">
        <f>+IF('Cálculos '!E703="","",'Cálculos '!E703)</f>
        <v/>
      </c>
      <c r="F703" s="221" t="str">
        <f>+IF('Cálculos '!F703="","",'Cálculos '!F703)</f>
        <v/>
      </c>
      <c r="G703" s="194" t="str">
        <f>+IF('Cálculos '!C703="","",'Cálculos '!H703)</f>
        <v/>
      </c>
      <c r="H703" s="367" t="str">
        <f>IF('Precio unitario '!C697="","",ROUNDUP('Precio unitario '!J697,0))</f>
        <v/>
      </c>
      <c r="I703" s="367" t="str">
        <f t="shared" si="43"/>
        <v/>
      </c>
      <c r="J703" s="370" t="str">
        <f t="shared" si="44"/>
        <v/>
      </c>
      <c r="K703" s="371" t="str">
        <f t="shared" si="45"/>
        <v/>
      </c>
      <c r="L703" s="246"/>
      <c r="M703" s="223"/>
    </row>
    <row r="704" spans="2:13" hidden="1" x14ac:dyDescent="0.3">
      <c r="B704" s="198">
        <f t="shared" si="46"/>
        <v>696</v>
      </c>
      <c r="C704" s="194" t="str">
        <f>+IF('Cálculos '!C704="","",'Cálculos '!C704)</f>
        <v/>
      </c>
      <c r="D704" s="199" t="str">
        <f>+IF('Cálculos '!D704="","",'Cálculos '!D704)</f>
        <v/>
      </c>
      <c r="E704" s="206" t="str">
        <f>+IF('Cálculos '!E704="","",'Cálculos '!E704)</f>
        <v/>
      </c>
      <c r="F704" s="221" t="str">
        <f>+IF('Cálculos '!F704="","",'Cálculos '!F704)</f>
        <v/>
      </c>
      <c r="G704" s="194" t="str">
        <f>+IF('Cálculos '!C704="","",'Cálculos '!H704)</f>
        <v/>
      </c>
      <c r="H704" s="367" t="str">
        <f>IF('Precio unitario '!C698="","",ROUNDUP('Precio unitario '!J698,0))</f>
        <v/>
      </c>
      <c r="I704" s="367" t="str">
        <f t="shared" si="43"/>
        <v/>
      </c>
      <c r="J704" s="370" t="str">
        <f t="shared" si="44"/>
        <v/>
      </c>
      <c r="K704" s="371" t="str">
        <f t="shared" si="45"/>
        <v/>
      </c>
      <c r="L704" s="246"/>
      <c r="M704" s="223"/>
    </row>
    <row r="705" spans="2:13" hidden="1" x14ac:dyDescent="0.3">
      <c r="B705" s="198">
        <f t="shared" si="46"/>
        <v>697</v>
      </c>
      <c r="C705" s="194" t="str">
        <f>+IF('Cálculos '!C705="","",'Cálculos '!C705)</f>
        <v/>
      </c>
      <c r="D705" s="199" t="str">
        <f>+IF('Cálculos '!D705="","",'Cálculos '!D705)</f>
        <v/>
      </c>
      <c r="E705" s="206" t="str">
        <f>+IF('Cálculos '!E705="","",'Cálculos '!E705)</f>
        <v/>
      </c>
      <c r="F705" s="221" t="str">
        <f>+IF('Cálculos '!F705="","",'Cálculos '!F705)</f>
        <v/>
      </c>
      <c r="G705" s="194" t="str">
        <f>+IF('Cálculos '!C705="","",'Cálculos '!H705)</f>
        <v/>
      </c>
      <c r="H705" s="367" t="str">
        <f>IF('Precio unitario '!C699="","",ROUNDUP('Precio unitario '!J699,0))</f>
        <v/>
      </c>
      <c r="I705" s="367" t="str">
        <f t="shared" si="43"/>
        <v/>
      </c>
      <c r="J705" s="370" t="str">
        <f t="shared" si="44"/>
        <v/>
      </c>
      <c r="K705" s="371" t="str">
        <f t="shared" si="45"/>
        <v/>
      </c>
      <c r="L705" s="246"/>
      <c r="M705" s="223"/>
    </row>
    <row r="706" spans="2:13" hidden="1" x14ac:dyDescent="0.3">
      <c r="B706" s="198">
        <f t="shared" si="46"/>
        <v>698</v>
      </c>
      <c r="C706" s="194" t="str">
        <f>+IF('Cálculos '!C706="","",'Cálculos '!C706)</f>
        <v/>
      </c>
      <c r="D706" s="199" t="str">
        <f>+IF('Cálculos '!D706="","",'Cálculos '!D706)</f>
        <v/>
      </c>
      <c r="E706" s="206" t="str">
        <f>+IF('Cálculos '!E706="","",'Cálculos '!E706)</f>
        <v/>
      </c>
      <c r="F706" s="221" t="str">
        <f>+IF('Cálculos '!F706="","",'Cálculos '!F706)</f>
        <v/>
      </c>
      <c r="G706" s="194" t="str">
        <f>+IF('Cálculos '!C706="","",'Cálculos '!H706)</f>
        <v/>
      </c>
      <c r="H706" s="367" t="str">
        <f>IF('Precio unitario '!C700="","",ROUNDUP('Precio unitario '!J700,0))</f>
        <v/>
      </c>
      <c r="I706" s="367" t="str">
        <f t="shared" si="43"/>
        <v/>
      </c>
      <c r="J706" s="370" t="str">
        <f t="shared" si="44"/>
        <v/>
      </c>
      <c r="K706" s="371" t="str">
        <f t="shared" si="45"/>
        <v/>
      </c>
      <c r="L706" s="246"/>
      <c r="M706" s="223"/>
    </row>
    <row r="707" spans="2:13" hidden="1" x14ac:dyDescent="0.3">
      <c r="B707" s="198">
        <f t="shared" si="46"/>
        <v>699</v>
      </c>
      <c r="C707" s="194" t="str">
        <f>+IF('Cálculos '!C707="","",'Cálculos '!C707)</f>
        <v/>
      </c>
      <c r="D707" s="199" t="str">
        <f>+IF('Cálculos '!D707="","",'Cálculos '!D707)</f>
        <v/>
      </c>
      <c r="E707" s="206" t="str">
        <f>+IF('Cálculos '!E707="","",'Cálculos '!E707)</f>
        <v/>
      </c>
      <c r="F707" s="221" t="str">
        <f>+IF('Cálculos '!F707="","",'Cálculos '!F707)</f>
        <v/>
      </c>
      <c r="G707" s="194" t="str">
        <f>+IF('Cálculos '!C707="","",'Cálculos '!H707)</f>
        <v/>
      </c>
      <c r="H707" s="367" t="str">
        <f>IF('Precio unitario '!C701="","",ROUNDUP('Precio unitario '!J701,0))</f>
        <v/>
      </c>
      <c r="I707" s="367" t="str">
        <f t="shared" si="43"/>
        <v/>
      </c>
      <c r="J707" s="370" t="str">
        <f t="shared" si="44"/>
        <v/>
      </c>
      <c r="K707" s="371" t="str">
        <f t="shared" si="45"/>
        <v/>
      </c>
      <c r="L707" s="246"/>
      <c r="M707" s="223"/>
    </row>
    <row r="708" spans="2:13" hidden="1" x14ac:dyDescent="0.3">
      <c r="B708" s="198">
        <f t="shared" si="46"/>
        <v>700</v>
      </c>
      <c r="C708" s="194" t="str">
        <f>+IF('Cálculos '!C708="","",'Cálculos '!C708)</f>
        <v/>
      </c>
      <c r="D708" s="199" t="str">
        <f>+IF('Cálculos '!D708="","",'Cálculos '!D708)</f>
        <v/>
      </c>
      <c r="E708" s="206" t="str">
        <f>+IF('Cálculos '!E708="","",'Cálculos '!E708)</f>
        <v/>
      </c>
      <c r="F708" s="221" t="str">
        <f>+IF('Cálculos '!F708="","",'Cálculos '!F708)</f>
        <v/>
      </c>
      <c r="G708" s="194" t="str">
        <f>+IF('Cálculos '!C708="","",'Cálculos '!H708)</f>
        <v/>
      </c>
      <c r="H708" s="367" t="str">
        <f>IF('Precio unitario '!C702="","",ROUNDUP('Precio unitario '!J702,0))</f>
        <v/>
      </c>
      <c r="I708" s="367" t="str">
        <f t="shared" si="43"/>
        <v/>
      </c>
      <c r="J708" s="370" t="str">
        <f t="shared" si="44"/>
        <v/>
      </c>
      <c r="K708" s="371" t="str">
        <f t="shared" si="45"/>
        <v/>
      </c>
      <c r="L708" s="246"/>
      <c r="M708" s="223"/>
    </row>
    <row r="709" spans="2:13" hidden="1" x14ac:dyDescent="0.3">
      <c r="B709" s="198">
        <f t="shared" si="46"/>
        <v>701</v>
      </c>
      <c r="C709" s="194" t="str">
        <f>+IF('Cálculos '!C709="","",'Cálculos '!C709)</f>
        <v/>
      </c>
      <c r="D709" s="199" t="str">
        <f>+IF('Cálculos '!D709="","",'Cálculos '!D709)</f>
        <v/>
      </c>
      <c r="E709" s="206" t="str">
        <f>+IF('Cálculos '!E709="","",'Cálculos '!E709)</f>
        <v/>
      </c>
      <c r="F709" s="221" t="str">
        <f>+IF('Cálculos '!F709="","",'Cálculos '!F709)</f>
        <v/>
      </c>
      <c r="G709" s="194" t="str">
        <f>+IF('Cálculos '!C709="","",'Cálculos '!H709)</f>
        <v/>
      </c>
      <c r="H709" s="367" t="str">
        <f>IF('Precio unitario '!C703="","",ROUNDUP('Precio unitario '!J703,0))</f>
        <v/>
      </c>
      <c r="I709" s="367" t="str">
        <f t="shared" si="43"/>
        <v/>
      </c>
      <c r="J709" s="370" t="str">
        <f t="shared" si="44"/>
        <v/>
      </c>
      <c r="K709" s="371" t="str">
        <f t="shared" si="45"/>
        <v/>
      </c>
      <c r="L709" s="246"/>
      <c r="M709" s="223"/>
    </row>
    <row r="710" spans="2:13" hidden="1" x14ac:dyDescent="0.3">
      <c r="B710" s="198">
        <f t="shared" si="46"/>
        <v>702</v>
      </c>
      <c r="C710" s="194" t="str">
        <f>+IF('Cálculos '!C710="","",'Cálculos '!C710)</f>
        <v/>
      </c>
      <c r="D710" s="199" t="str">
        <f>+IF('Cálculos '!D710="","",'Cálculos '!D710)</f>
        <v/>
      </c>
      <c r="E710" s="206" t="str">
        <f>+IF('Cálculos '!E710="","",'Cálculos '!E710)</f>
        <v/>
      </c>
      <c r="F710" s="221" t="str">
        <f>+IF('Cálculos '!F710="","",'Cálculos '!F710)</f>
        <v/>
      </c>
      <c r="G710" s="194" t="str">
        <f>+IF('Cálculos '!C710="","",'Cálculos '!H710)</f>
        <v/>
      </c>
      <c r="H710" s="367" t="str">
        <f>IF('Precio unitario '!C704="","",ROUNDUP('Precio unitario '!J704,0))</f>
        <v/>
      </c>
      <c r="I710" s="367" t="str">
        <f t="shared" si="43"/>
        <v/>
      </c>
      <c r="J710" s="370" t="str">
        <f t="shared" si="44"/>
        <v/>
      </c>
      <c r="K710" s="371" t="str">
        <f t="shared" si="45"/>
        <v/>
      </c>
      <c r="L710" s="246"/>
      <c r="M710" s="223"/>
    </row>
    <row r="711" spans="2:13" hidden="1" x14ac:dyDescent="0.3">
      <c r="B711" s="198">
        <f t="shared" si="46"/>
        <v>703</v>
      </c>
      <c r="C711" s="194" t="str">
        <f>+IF('Cálculos '!C711="","",'Cálculos '!C711)</f>
        <v/>
      </c>
      <c r="D711" s="199" t="str">
        <f>+IF('Cálculos '!D711="","",'Cálculos '!D711)</f>
        <v/>
      </c>
      <c r="E711" s="206" t="str">
        <f>+IF('Cálculos '!E711="","",'Cálculos '!E711)</f>
        <v/>
      </c>
      <c r="F711" s="221" t="str">
        <f>+IF('Cálculos '!F711="","",'Cálculos '!F711)</f>
        <v/>
      </c>
      <c r="G711" s="194" t="str">
        <f>+IF('Cálculos '!C711="","",'Cálculos '!H711)</f>
        <v/>
      </c>
      <c r="H711" s="367" t="str">
        <f>IF('Precio unitario '!C705="","",ROUNDUP('Precio unitario '!J705,0))</f>
        <v/>
      </c>
      <c r="I711" s="367" t="str">
        <f t="shared" si="43"/>
        <v/>
      </c>
      <c r="J711" s="370" t="str">
        <f t="shared" si="44"/>
        <v/>
      </c>
      <c r="K711" s="371" t="str">
        <f t="shared" si="45"/>
        <v/>
      </c>
      <c r="L711" s="246"/>
      <c r="M711" s="223"/>
    </row>
    <row r="712" spans="2:13" hidden="1" x14ac:dyDescent="0.3">
      <c r="B712" s="198">
        <f t="shared" si="46"/>
        <v>704</v>
      </c>
      <c r="C712" s="194" t="str">
        <f>+IF('Cálculos '!C712="","",'Cálculos '!C712)</f>
        <v/>
      </c>
      <c r="D712" s="199" t="str">
        <f>+IF('Cálculos '!D712="","",'Cálculos '!D712)</f>
        <v/>
      </c>
      <c r="E712" s="206" t="str">
        <f>+IF('Cálculos '!E712="","",'Cálculos '!E712)</f>
        <v/>
      </c>
      <c r="F712" s="221" t="str">
        <f>+IF('Cálculos '!F712="","",'Cálculos '!F712)</f>
        <v/>
      </c>
      <c r="G712" s="194" t="str">
        <f>+IF('Cálculos '!C712="","",'Cálculos '!H712)</f>
        <v/>
      </c>
      <c r="H712" s="367" t="str">
        <f>IF('Precio unitario '!C706="","",ROUNDUP('Precio unitario '!J706,0))</f>
        <v/>
      </c>
      <c r="I712" s="367" t="str">
        <f t="shared" si="43"/>
        <v/>
      </c>
      <c r="J712" s="370" t="str">
        <f t="shared" si="44"/>
        <v/>
      </c>
      <c r="K712" s="371" t="str">
        <f t="shared" si="45"/>
        <v/>
      </c>
      <c r="L712" s="246"/>
      <c r="M712" s="223"/>
    </row>
    <row r="713" spans="2:13" hidden="1" x14ac:dyDescent="0.3">
      <c r="B713" s="198">
        <f t="shared" si="46"/>
        <v>705</v>
      </c>
      <c r="C713" s="194" t="str">
        <f>+IF('Cálculos '!C713="","",'Cálculos '!C713)</f>
        <v/>
      </c>
      <c r="D713" s="199" t="str">
        <f>+IF('Cálculos '!D713="","",'Cálculos '!D713)</f>
        <v/>
      </c>
      <c r="E713" s="206" t="str">
        <f>+IF('Cálculos '!E713="","",'Cálculos '!E713)</f>
        <v/>
      </c>
      <c r="F713" s="221" t="str">
        <f>+IF('Cálculos '!F713="","",'Cálculos '!F713)</f>
        <v/>
      </c>
      <c r="G713" s="194" t="str">
        <f>+IF('Cálculos '!C713="","",'Cálculos '!H713)</f>
        <v/>
      </c>
      <c r="H713" s="367" t="str">
        <f>IF('Precio unitario '!C707="","",ROUNDUP('Precio unitario '!J707,0))</f>
        <v/>
      </c>
      <c r="I713" s="367" t="str">
        <f t="shared" si="43"/>
        <v/>
      </c>
      <c r="J713" s="370" t="str">
        <f t="shared" si="44"/>
        <v/>
      </c>
      <c r="K713" s="371" t="str">
        <f t="shared" si="45"/>
        <v/>
      </c>
      <c r="L713" s="246"/>
      <c r="M713" s="223"/>
    </row>
    <row r="714" spans="2:13" hidden="1" x14ac:dyDescent="0.3">
      <c r="B714" s="198">
        <f t="shared" si="46"/>
        <v>706</v>
      </c>
      <c r="C714" s="194" t="str">
        <f>+IF('Cálculos '!C714="","",'Cálculos '!C714)</f>
        <v/>
      </c>
      <c r="D714" s="199" t="str">
        <f>+IF('Cálculos '!D714="","",'Cálculos '!D714)</f>
        <v/>
      </c>
      <c r="E714" s="206" t="str">
        <f>+IF('Cálculos '!E714="","",'Cálculos '!E714)</f>
        <v/>
      </c>
      <c r="F714" s="221" t="str">
        <f>+IF('Cálculos '!F714="","",'Cálculos '!F714)</f>
        <v/>
      </c>
      <c r="G714" s="194" t="str">
        <f>+IF('Cálculos '!C714="","",'Cálculos '!H714)</f>
        <v/>
      </c>
      <c r="H714" s="367" t="str">
        <f>IF('Precio unitario '!C708="","",ROUNDUP('Precio unitario '!J708,0))</f>
        <v/>
      </c>
      <c r="I714" s="367" t="str">
        <f t="shared" ref="I714:I777" si="47">IF(C714="","",IF(L714="","CONFIRMAR SI EL PRODOCTRO TIENE IVA O NO",IF(L714="NO",0,ROUNDUP(SUM(H714*19%),0))))</f>
        <v/>
      </c>
      <c r="J714" s="370" t="str">
        <f t="shared" ref="J714:J777" si="48">IF(C714="","",IF(M714="","CONFIRMAR SI EL PRODOCTRO TIENE ESTANPILLA O NO",IF(M714="NO",0,ROUNDUP(SUM(H714*11.5%),0))))</f>
        <v/>
      </c>
      <c r="K714" s="371" t="str">
        <f t="shared" ref="K714:K777" si="49">+IF(C714="","",ROUNDUP(SUM(H714:J714),0))</f>
        <v/>
      </c>
      <c r="L714" s="246"/>
      <c r="M714" s="223"/>
    </row>
    <row r="715" spans="2:13" hidden="1" x14ac:dyDescent="0.3">
      <c r="B715" s="198">
        <f t="shared" ref="B715:B778" si="50">+B714+1</f>
        <v>707</v>
      </c>
      <c r="C715" s="194" t="str">
        <f>+IF('Cálculos '!C715="","",'Cálculos '!C715)</f>
        <v/>
      </c>
      <c r="D715" s="199" t="str">
        <f>+IF('Cálculos '!D715="","",'Cálculos '!D715)</f>
        <v/>
      </c>
      <c r="E715" s="206" t="str">
        <f>+IF('Cálculos '!E715="","",'Cálculos '!E715)</f>
        <v/>
      </c>
      <c r="F715" s="221" t="str">
        <f>+IF('Cálculos '!F715="","",'Cálculos '!F715)</f>
        <v/>
      </c>
      <c r="G715" s="194" t="str">
        <f>+IF('Cálculos '!C715="","",'Cálculos '!H715)</f>
        <v/>
      </c>
      <c r="H715" s="367" t="str">
        <f>IF('Precio unitario '!C709="","",ROUNDUP('Precio unitario '!J709,0))</f>
        <v/>
      </c>
      <c r="I715" s="367" t="str">
        <f t="shared" si="47"/>
        <v/>
      </c>
      <c r="J715" s="370" t="str">
        <f t="shared" si="48"/>
        <v/>
      </c>
      <c r="K715" s="371" t="str">
        <f t="shared" si="49"/>
        <v/>
      </c>
      <c r="L715" s="246"/>
      <c r="M715" s="223"/>
    </row>
    <row r="716" spans="2:13" hidden="1" x14ac:dyDescent="0.3">
      <c r="B716" s="198">
        <f t="shared" si="50"/>
        <v>708</v>
      </c>
      <c r="C716" s="194" t="str">
        <f>+IF('Cálculos '!C716="","",'Cálculos '!C716)</f>
        <v/>
      </c>
      <c r="D716" s="199" t="str">
        <f>+IF('Cálculos '!D716="","",'Cálculos '!D716)</f>
        <v/>
      </c>
      <c r="E716" s="206" t="str">
        <f>+IF('Cálculos '!E716="","",'Cálculos '!E716)</f>
        <v/>
      </c>
      <c r="F716" s="221" t="str">
        <f>+IF('Cálculos '!F716="","",'Cálculos '!F716)</f>
        <v/>
      </c>
      <c r="G716" s="194" t="str">
        <f>+IF('Cálculos '!C716="","",'Cálculos '!H716)</f>
        <v/>
      </c>
      <c r="H716" s="367" t="str">
        <f>IF('Precio unitario '!C710="","",ROUNDUP('Precio unitario '!J710,0))</f>
        <v/>
      </c>
      <c r="I716" s="367" t="str">
        <f t="shared" si="47"/>
        <v/>
      </c>
      <c r="J716" s="370" t="str">
        <f t="shared" si="48"/>
        <v/>
      </c>
      <c r="K716" s="371" t="str">
        <f t="shared" si="49"/>
        <v/>
      </c>
      <c r="L716" s="246"/>
      <c r="M716" s="223"/>
    </row>
    <row r="717" spans="2:13" hidden="1" x14ac:dyDescent="0.3">
      <c r="B717" s="198">
        <f t="shared" si="50"/>
        <v>709</v>
      </c>
      <c r="C717" s="194" t="str">
        <f>+IF('Cálculos '!C717="","",'Cálculos '!C717)</f>
        <v/>
      </c>
      <c r="D717" s="199" t="str">
        <f>+IF('Cálculos '!D717="","",'Cálculos '!D717)</f>
        <v/>
      </c>
      <c r="E717" s="206" t="str">
        <f>+IF('Cálculos '!E717="","",'Cálculos '!E717)</f>
        <v/>
      </c>
      <c r="F717" s="221" t="str">
        <f>+IF('Cálculos '!F717="","",'Cálculos '!F717)</f>
        <v/>
      </c>
      <c r="G717" s="194" t="str">
        <f>+IF('Cálculos '!C717="","",'Cálculos '!H717)</f>
        <v/>
      </c>
      <c r="H717" s="367" t="str">
        <f>IF('Precio unitario '!C711="","",ROUNDUP('Precio unitario '!J711,0))</f>
        <v/>
      </c>
      <c r="I717" s="367" t="str">
        <f t="shared" si="47"/>
        <v/>
      </c>
      <c r="J717" s="370" t="str">
        <f t="shared" si="48"/>
        <v/>
      </c>
      <c r="K717" s="371" t="str">
        <f t="shared" si="49"/>
        <v/>
      </c>
      <c r="L717" s="246"/>
      <c r="M717" s="223"/>
    </row>
    <row r="718" spans="2:13" hidden="1" x14ac:dyDescent="0.3">
      <c r="B718" s="198">
        <f t="shared" si="50"/>
        <v>710</v>
      </c>
      <c r="C718" s="194" t="str">
        <f>+IF('Cálculos '!C718="","",'Cálculos '!C718)</f>
        <v/>
      </c>
      <c r="D718" s="199" t="str">
        <f>+IF('Cálculos '!D718="","",'Cálculos '!D718)</f>
        <v/>
      </c>
      <c r="E718" s="206" t="str">
        <f>+IF('Cálculos '!E718="","",'Cálculos '!E718)</f>
        <v/>
      </c>
      <c r="F718" s="221" t="str">
        <f>+IF('Cálculos '!F718="","",'Cálculos '!F718)</f>
        <v/>
      </c>
      <c r="G718" s="194" t="str">
        <f>+IF('Cálculos '!C718="","",'Cálculos '!H718)</f>
        <v/>
      </c>
      <c r="H718" s="367" t="str">
        <f>IF('Precio unitario '!C712="","",ROUNDUP('Precio unitario '!J712,0))</f>
        <v/>
      </c>
      <c r="I718" s="367" t="str">
        <f t="shared" si="47"/>
        <v/>
      </c>
      <c r="J718" s="370" t="str">
        <f t="shared" si="48"/>
        <v/>
      </c>
      <c r="K718" s="371" t="str">
        <f t="shared" si="49"/>
        <v/>
      </c>
      <c r="L718" s="246"/>
      <c r="M718" s="223"/>
    </row>
    <row r="719" spans="2:13" hidden="1" x14ac:dyDescent="0.3">
      <c r="B719" s="198">
        <f t="shared" si="50"/>
        <v>711</v>
      </c>
      <c r="C719" s="194" t="str">
        <f>+IF('Cálculos '!C719="","",'Cálculos '!C719)</f>
        <v/>
      </c>
      <c r="D719" s="199" t="str">
        <f>+IF('Cálculos '!D719="","",'Cálculos '!D719)</f>
        <v/>
      </c>
      <c r="E719" s="206" t="str">
        <f>+IF('Cálculos '!E719="","",'Cálculos '!E719)</f>
        <v/>
      </c>
      <c r="F719" s="221" t="str">
        <f>+IF('Cálculos '!F719="","",'Cálculos '!F719)</f>
        <v/>
      </c>
      <c r="G719" s="194" t="str">
        <f>+IF('Cálculos '!C719="","",'Cálculos '!H719)</f>
        <v/>
      </c>
      <c r="H719" s="367" t="str">
        <f>IF('Precio unitario '!C713="","",ROUNDUP('Precio unitario '!J713,0))</f>
        <v/>
      </c>
      <c r="I719" s="367" t="str">
        <f t="shared" si="47"/>
        <v/>
      </c>
      <c r="J719" s="370" t="str">
        <f t="shared" si="48"/>
        <v/>
      </c>
      <c r="K719" s="371" t="str">
        <f t="shared" si="49"/>
        <v/>
      </c>
      <c r="L719" s="246"/>
      <c r="M719" s="223"/>
    </row>
    <row r="720" spans="2:13" hidden="1" x14ac:dyDescent="0.3">
      <c r="B720" s="198">
        <f t="shared" si="50"/>
        <v>712</v>
      </c>
      <c r="C720" s="194" t="str">
        <f>+IF('Cálculos '!C720="","",'Cálculos '!C720)</f>
        <v/>
      </c>
      <c r="D720" s="199" t="str">
        <f>+IF('Cálculos '!D720="","",'Cálculos '!D720)</f>
        <v/>
      </c>
      <c r="E720" s="206" t="str">
        <f>+IF('Cálculos '!E720="","",'Cálculos '!E720)</f>
        <v/>
      </c>
      <c r="F720" s="221" t="str">
        <f>+IF('Cálculos '!F720="","",'Cálculos '!F720)</f>
        <v/>
      </c>
      <c r="G720" s="194" t="str">
        <f>+IF('Cálculos '!C720="","",'Cálculos '!H720)</f>
        <v/>
      </c>
      <c r="H720" s="367" t="str">
        <f>IF('Precio unitario '!C714="","",ROUNDUP('Precio unitario '!J714,0))</f>
        <v/>
      </c>
      <c r="I720" s="367" t="str">
        <f t="shared" si="47"/>
        <v/>
      </c>
      <c r="J720" s="370" t="str">
        <f t="shared" si="48"/>
        <v/>
      </c>
      <c r="K720" s="371" t="str">
        <f t="shared" si="49"/>
        <v/>
      </c>
      <c r="L720" s="246"/>
      <c r="M720" s="223"/>
    </row>
    <row r="721" spans="2:13" hidden="1" x14ac:dyDescent="0.3">
      <c r="B721" s="198">
        <f t="shared" si="50"/>
        <v>713</v>
      </c>
      <c r="C721" s="194" t="str">
        <f>+IF('Cálculos '!C721="","",'Cálculos '!C721)</f>
        <v/>
      </c>
      <c r="D721" s="199" t="str">
        <f>+IF('Cálculos '!D721="","",'Cálculos '!D721)</f>
        <v/>
      </c>
      <c r="E721" s="206" t="str">
        <f>+IF('Cálculos '!E721="","",'Cálculos '!E721)</f>
        <v/>
      </c>
      <c r="F721" s="221" t="str">
        <f>+IF('Cálculos '!F721="","",'Cálculos '!F721)</f>
        <v/>
      </c>
      <c r="G721" s="194" t="str">
        <f>+IF('Cálculos '!C721="","",'Cálculos '!H721)</f>
        <v/>
      </c>
      <c r="H721" s="367" t="str">
        <f>IF('Precio unitario '!C715="","",ROUNDUP('Precio unitario '!J715,0))</f>
        <v/>
      </c>
      <c r="I721" s="367" t="str">
        <f t="shared" si="47"/>
        <v/>
      </c>
      <c r="J721" s="370" t="str">
        <f t="shared" si="48"/>
        <v/>
      </c>
      <c r="K721" s="371" t="str">
        <f t="shared" si="49"/>
        <v/>
      </c>
      <c r="L721" s="246"/>
      <c r="M721" s="223"/>
    </row>
    <row r="722" spans="2:13" hidden="1" x14ac:dyDescent="0.3">
      <c r="B722" s="198">
        <f t="shared" si="50"/>
        <v>714</v>
      </c>
      <c r="C722" s="194" t="str">
        <f>+IF('Cálculos '!C722="","",'Cálculos '!C722)</f>
        <v/>
      </c>
      <c r="D722" s="199" t="str">
        <f>+IF('Cálculos '!D722="","",'Cálculos '!D722)</f>
        <v/>
      </c>
      <c r="E722" s="206" t="str">
        <f>+IF('Cálculos '!E722="","",'Cálculos '!E722)</f>
        <v/>
      </c>
      <c r="F722" s="221" t="str">
        <f>+IF('Cálculos '!F722="","",'Cálculos '!F722)</f>
        <v/>
      </c>
      <c r="G722" s="194" t="str">
        <f>+IF('Cálculos '!C722="","",'Cálculos '!H722)</f>
        <v/>
      </c>
      <c r="H722" s="367" t="str">
        <f>IF('Precio unitario '!C716="","",ROUNDUP('Precio unitario '!J716,0))</f>
        <v/>
      </c>
      <c r="I722" s="367" t="str">
        <f t="shared" si="47"/>
        <v/>
      </c>
      <c r="J722" s="370" t="str">
        <f t="shared" si="48"/>
        <v/>
      </c>
      <c r="K722" s="371" t="str">
        <f t="shared" si="49"/>
        <v/>
      </c>
      <c r="L722" s="246"/>
      <c r="M722" s="223"/>
    </row>
    <row r="723" spans="2:13" hidden="1" x14ac:dyDescent="0.3">
      <c r="B723" s="198">
        <f t="shared" si="50"/>
        <v>715</v>
      </c>
      <c r="C723" s="194" t="str">
        <f>+IF('Cálculos '!C723="","",'Cálculos '!C723)</f>
        <v/>
      </c>
      <c r="D723" s="199" t="str">
        <f>+IF('Cálculos '!D723="","",'Cálculos '!D723)</f>
        <v/>
      </c>
      <c r="E723" s="206" t="str">
        <f>+IF('Cálculos '!E723="","",'Cálculos '!E723)</f>
        <v/>
      </c>
      <c r="F723" s="221" t="str">
        <f>+IF('Cálculos '!F723="","",'Cálculos '!F723)</f>
        <v/>
      </c>
      <c r="G723" s="194" t="str">
        <f>+IF('Cálculos '!C723="","",'Cálculos '!H723)</f>
        <v/>
      </c>
      <c r="H723" s="367" t="str">
        <f>IF('Precio unitario '!C717="","",ROUNDUP('Precio unitario '!J717,0))</f>
        <v/>
      </c>
      <c r="I723" s="367" t="str">
        <f t="shared" si="47"/>
        <v/>
      </c>
      <c r="J723" s="370" t="str">
        <f t="shared" si="48"/>
        <v/>
      </c>
      <c r="K723" s="371" t="str">
        <f t="shared" si="49"/>
        <v/>
      </c>
      <c r="L723" s="246"/>
      <c r="M723" s="223"/>
    </row>
    <row r="724" spans="2:13" hidden="1" x14ac:dyDescent="0.3">
      <c r="B724" s="198">
        <f t="shared" si="50"/>
        <v>716</v>
      </c>
      <c r="C724" s="194" t="str">
        <f>+IF('Cálculos '!C724="","",'Cálculos '!C724)</f>
        <v/>
      </c>
      <c r="D724" s="199" t="str">
        <f>+IF('Cálculos '!D724="","",'Cálculos '!D724)</f>
        <v/>
      </c>
      <c r="E724" s="206" t="str">
        <f>+IF('Cálculos '!E724="","",'Cálculos '!E724)</f>
        <v/>
      </c>
      <c r="F724" s="221" t="str">
        <f>+IF('Cálculos '!F724="","",'Cálculos '!F724)</f>
        <v/>
      </c>
      <c r="G724" s="194" t="str">
        <f>+IF('Cálculos '!C724="","",'Cálculos '!H724)</f>
        <v/>
      </c>
      <c r="H724" s="367" t="str">
        <f>IF('Precio unitario '!C718="","",ROUNDUP('Precio unitario '!J718,0))</f>
        <v/>
      </c>
      <c r="I724" s="367" t="str">
        <f t="shared" si="47"/>
        <v/>
      </c>
      <c r="J724" s="370" t="str">
        <f t="shared" si="48"/>
        <v/>
      </c>
      <c r="K724" s="371" t="str">
        <f t="shared" si="49"/>
        <v/>
      </c>
      <c r="L724" s="246"/>
      <c r="M724" s="223"/>
    </row>
    <row r="725" spans="2:13" hidden="1" x14ac:dyDescent="0.3">
      <c r="B725" s="198">
        <f t="shared" si="50"/>
        <v>717</v>
      </c>
      <c r="C725" s="194" t="str">
        <f>+IF('Cálculos '!C725="","",'Cálculos '!C725)</f>
        <v/>
      </c>
      <c r="D725" s="199" t="str">
        <f>+IF('Cálculos '!D725="","",'Cálculos '!D725)</f>
        <v/>
      </c>
      <c r="E725" s="206" t="str">
        <f>+IF('Cálculos '!E725="","",'Cálculos '!E725)</f>
        <v/>
      </c>
      <c r="F725" s="221" t="str">
        <f>+IF('Cálculos '!F725="","",'Cálculos '!F725)</f>
        <v/>
      </c>
      <c r="G725" s="194" t="str">
        <f>+IF('Cálculos '!C725="","",'Cálculos '!H725)</f>
        <v/>
      </c>
      <c r="H725" s="367" t="str">
        <f>IF('Precio unitario '!C719="","",ROUNDUP('Precio unitario '!J719,0))</f>
        <v/>
      </c>
      <c r="I725" s="367" t="str">
        <f t="shared" si="47"/>
        <v/>
      </c>
      <c r="J725" s="370" t="str">
        <f t="shared" si="48"/>
        <v/>
      </c>
      <c r="K725" s="371" t="str">
        <f t="shared" si="49"/>
        <v/>
      </c>
      <c r="L725" s="246"/>
      <c r="M725" s="223"/>
    </row>
    <row r="726" spans="2:13" hidden="1" x14ac:dyDescent="0.3">
      <c r="B726" s="198">
        <f t="shared" si="50"/>
        <v>718</v>
      </c>
      <c r="C726" s="194" t="str">
        <f>+IF('Cálculos '!C726="","",'Cálculos '!C726)</f>
        <v/>
      </c>
      <c r="D726" s="199" t="str">
        <f>+IF('Cálculos '!D726="","",'Cálculos '!D726)</f>
        <v/>
      </c>
      <c r="E726" s="206" t="str">
        <f>+IF('Cálculos '!E726="","",'Cálculos '!E726)</f>
        <v/>
      </c>
      <c r="F726" s="221" t="str">
        <f>+IF('Cálculos '!F726="","",'Cálculos '!F726)</f>
        <v/>
      </c>
      <c r="G726" s="194" t="str">
        <f>+IF('Cálculos '!C726="","",'Cálculos '!H726)</f>
        <v/>
      </c>
      <c r="H726" s="367" t="str">
        <f>IF('Precio unitario '!C720="","",ROUNDUP('Precio unitario '!J720,0))</f>
        <v/>
      </c>
      <c r="I726" s="367" t="str">
        <f t="shared" si="47"/>
        <v/>
      </c>
      <c r="J726" s="370" t="str">
        <f t="shared" si="48"/>
        <v/>
      </c>
      <c r="K726" s="371" t="str">
        <f t="shared" si="49"/>
        <v/>
      </c>
      <c r="L726" s="246"/>
      <c r="M726" s="223"/>
    </row>
    <row r="727" spans="2:13" hidden="1" x14ac:dyDescent="0.3">
      <c r="B727" s="198">
        <f t="shared" si="50"/>
        <v>719</v>
      </c>
      <c r="C727" s="194" t="str">
        <f>+IF('Cálculos '!C727="","",'Cálculos '!C727)</f>
        <v/>
      </c>
      <c r="D727" s="199" t="str">
        <f>+IF('Cálculos '!D727="","",'Cálculos '!D727)</f>
        <v/>
      </c>
      <c r="E727" s="206" t="str">
        <f>+IF('Cálculos '!E727="","",'Cálculos '!E727)</f>
        <v/>
      </c>
      <c r="F727" s="221" t="str">
        <f>+IF('Cálculos '!F727="","",'Cálculos '!F727)</f>
        <v/>
      </c>
      <c r="G727" s="194" t="str">
        <f>+IF('Cálculos '!C727="","",'Cálculos '!H727)</f>
        <v/>
      </c>
      <c r="H727" s="367" t="str">
        <f>IF('Precio unitario '!C721="","",ROUNDUP('Precio unitario '!J721,0))</f>
        <v/>
      </c>
      <c r="I727" s="367" t="str">
        <f t="shared" si="47"/>
        <v/>
      </c>
      <c r="J727" s="370" t="str">
        <f t="shared" si="48"/>
        <v/>
      </c>
      <c r="K727" s="371" t="str">
        <f t="shared" si="49"/>
        <v/>
      </c>
      <c r="L727" s="246"/>
      <c r="M727" s="223"/>
    </row>
    <row r="728" spans="2:13" hidden="1" x14ac:dyDescent="0.3">
      <c r="B728" s="198">
        <f t="shared" si="50"/>
        <v>720</v>
      </c>
      <c r="C728" s="194" t="str">
        <f>+IF('Cálculos '!C728="","",'Cálculos '!C728)</f>
        <v/>
      </c>
      <c r="D728" s="199" t="str">
        <f>+IF('Cálculos '!D728="","",'Cálculos '!D728)</f>
        <v/>
      </c>
      <c r="E728" s="206" t="str">
        <f>+IF('Cálculos '!E728="","",'Cálculos '!E728)</f>
        <v/>
      </c>
      <c r="F728" s="221" t="str">
        <f>+IF('Cálculos '!F728="","",'Cálculos '!F728)</f>
        <v/>
      </c>
      <c r="G728" s="194" t="str">
        <f>+IF('Cálculos '!C728="","",'Cálculos '!H728)</f>
        <v/>
      </c>
      <c r="H728" s="367" t="str">
        <f>IF('Precio unitario '!C722="","",ROUNDUP('Precio unitario '!J722,0))</f>
        <v/>
      </c>
      <c r="I728" s="367" t="str">
        <f t="shared" si="47"/>
        <v/>
      </c>
      <c r="J728" s="370" t="str">
        <f t="shared" si="48"/>
        <v/>
      </c>
      <c r="K728" s="371" t="str">
        <f t="shared" si="49"/>
        <v/>
      </c>
      <c r="L728" s="246"/>
      <c r="M728" s="223"/>
    </row>
    <row r="729" spans="2:13" hidden="1" x14ac:dyDescent="0.3">
      <c r="B729" s="198">
        <f t="shared" si="50"/>
        <v>721</v>
      </c>
      <c r="C729" s="194" t="str">
        <f>+IF('Cálculos '!C729="","",'Cálculos '!C729)</f>
        <v/>
      </c>
      <c r="D729" s="199" t="str">
        <f>+IF('Cálculos '!D729="","",'Cálculos '!D729)</f>
        <v/>
      </c>
      <c r="E729" s="206" t="str">
        <f>+IF('Cálculos '!E729="","",'Cálculos '!E729)</f>
        <v/>
      </c>
      <c r="F729" s="221" t="str">
        <f>+IF('Cálculos '!F729="","",'Cálculos '!F729)</f>
        <v/>
      </c>
      <c r="G729" s="194" t="str">
        <f>+IF('Cálculos '!C729="","",'Cálculos '!H729)</f>
        <v/>
      </c>
      <c r="H729" s="367" t="str">
        <f>IF('Precio unitario '!C723="","",ROUNDUP('Precio unitario '!J723,0))</f>
        <v/>
      </c>
      <c r="I729" s="367" t="str">
        <f t="shared" si="47"/>
        <v/>
      </c>
      <c r="J729" s="370" t="str">
        <f t="shared" si="48"/>
        <v/>
      </c>
      <c r="K729" s="371" t="str">
        <f t="shared" si="49"/>
        <v/>
      </c>
      <c r="L729" s="246"/>
      <c r="M729" s="223"/>
    </row>
    <row r="730" spans="2:13" hidden="1" x14ac:dyDescent="0.3">
      <c r="B730" s="198">
        <f t="shared" si="50"/>
        <v>722</v>
      </c>
      <c r="C730" s="194" t="str">
        <f>+IF('Cálculos '!C730="","",'Cálculos '!C730)</f>
        <v/>
      </c>
      <c r="D730" s="199" t="str">
        <f>+IF('Cálculos '!D730="","",'Cálculos '!D730)</f>
        <v/>
      </c>
      <c r="E730" s="206" t="str">
        <f>+IF('Cálculos '!E730="","",'Cálculos '!E730)</f>
        <v/>
      </c>
      <c r="F730" s="221" t="str">
        <f>+IF('Cálculos '!F730="","",'Cálculos '!F730)</f>
        <v/>
      </c>
      <c r="G730" s="194" t="str">
        <f>+IF('Cálculos '!C730="","",'Cálculos '!H730)</f>
        <v/>
      </c>
      <c r="H730" s="367" t="str">
        <f>IF('Precio unitario '!C724="","",ROUNDUP('Precio unitario '!J724,0))</f>
        <v/>
      </c>
      <c r="I730" s="367" t="str">
        <f t="shared" si="47"/>
        <v/>
      </c>
      <c r="J730" s="370" t="str">
        <f t="shared" si="48"/>
        <v/>
      </c>
      <c r="K730" s="371" t="str">
        <f t="shared" si="49"/>
        <v/>
      </c>
      <c r="L730" s="246"/>
      <c r="M730" s="223"/>
    </row>
    <row r="731" spans="2:13" hidden="1" x14ac:dyDescent="0.3">
      <c r="B731" s="198">
        <f t="shared" si="50"/>
        <v>723</v>
      </c>
      <c r="C731" s="194" t="str">
        <f>+IF('Cálculos '!C731="","",'Cálculos '!C731)</f>
        <v/>
      </c>
      <c r="D731" s="199" t="str">
        <f>+IF('Cálculos '!D731="","",'Cálculos '!D731)</f>
        <v/>
      </c>
      <c r="E731" s="206" t="str">
        <f>+IF('Cálculos '!E731="","",'Cálculos '!E731)</f>
        <v/>
      </c>
      <c r="F731" s="221" t="str">
        <f>+IF('Cálculos '!F731="","",'Cálculos '!F731)</f>
        <v/>
      </c>
      <c r="G731" s="194" t="str">
        <f>+IF('Cálculos '!C731="","",'Cálculos '!H731)</f>
        <v/>
      </c>
      <c r="H731" s="367" t="str">
        <f>IF('Precio unitario '!C725="","",ROUNDUP('Precio unitario '!J725,0))</f>
        <v/>
      </c>
      <c r="I731" s="367" t="str">
        <f t="shared" si="47"/>
        <v/>
      </c>
      <c r="J731" s="370" t="str">
        <f t="shared" si="48"/>
        <v/>
      </c>
      <c r="K731" s="371" t="str">
        <f t="shared" si="49"/>
        <v/>
      </c>
      <c r="L731" s="246"/>
      <c r="M731" s="223"/>
    </row>
    <row r="732" spans="2:13" hidden="1" x14ac:dyDescent="0.3">
      <c r="B732" s="198">
        <f t="shared" si="50"/>
        <v>724</v>
      </c>
      <c r="C732" s="194" t="str">
        <f>+IF('Cálculos '!C732="","",'Cálculos '!C732)</f>
        <v/>
      </c>
      <c r="D732" s="199" t="str">
        <f>+IF('Cálculos '!D732="","",'Cálculos '!D732)</f>
        <v/>
      </c>
      <c r="E732" s="206" t="str">
        <f>+IF('Cálculos '!E732="","",'Cálculos '!E732)</f>
        <v/>
      </c>
      <c r="F732" s="221" t="str">
        <f>+IF('Cálculos '!F732="","",'Cálculos '!F732)</f>
        <v/>
      </c>
      <c r="G732" s="194" t="str">
        <f>+IF('Cálculos '!C732="","",'Cálculos '!H732)</f>
        <v/>
      </c>
      <c r="H732" s="367" t="str">
        <f>IF('Precio unitario '!C726="","",ROUNDUP('Precio unitario '!J726,0))</f>
        <v/>
      </c>
      <c r="I732" s="367" t="str">
        <f t="shared" si="47"/>
        <v/>
      </c>
      <c r="J732" s="370" t="str">
        <f t="shared" si="48"/>
        <v/>
      </c>
      <c r="K732" s="371" t="str">
        <f t="shared" si="49"/>
        <v/>
      </c>
      <c r="L732" s="246"/>
      <c r="M732" s="223"/>
    </row>
    <row r="733" spans="2:13" hidden="1" x14ac:dyDescent="0.3">
      <c r="B733" s="198">
        <f t="shared" si="50"/>
        <v>725</v>
      </c>
      <c r="C733" s="194" t="str">
        <f>+IF('Cálculos '!C733="","",'Cálculos '!C733)</f>
        <v/>
      </c>
      <c r="D733" s="199" t="str">
        <f>+IF('Cálculos '!D733="","",'Cálculos '!D733)</f>
        <v/>
      </c>
      <c r="E733" s="206" t="str">
        <f>+IF('Cálculos '!E733="","",'Cálculos '!E733)</f>
        <v/>
      </c>
      <c r="F733" s="221" t="str">
        <f>+IF('Cálculos '!F733="","",'Cálculos '!F733)</f>
        <v/>
      </c>
      <c r="G733" s="194" t="str">
        <f>+IF('Cálculos '!C733="","",'Cálculos '!H733)</f>
        <v/>
      </c>
      <c r="H733" s="367" t="str">
        <f>IF('Precio unitario '!C727="","",ROUNDUP('Precio unitario '!J727,0))</f>
        <v/>
      </c>
      <c r="I733" s="367" t="str">
        <f t="shared" si="47"/>
        <v/>
      </c>
      <c r="J733" s="370" t="str">
        <f t="shared" si="48"/>
        <v/>
      </c>
      <c r="K733" s="371" t="str">
        <f t="shared" si="49"/>
        <v/>
      </c>
      <c r="L733" s="246"/>
      <c r="M733" s="223"/>
    </row>
    <row r="734" spans="2:13" hidden="1" x14ac:dyDescent="0.3">
      <c r="B734" s="198">
        <f t="shared" si="50"/>
        <v>726</v>
      </c>
      <c r="C734" s="194" t="str">
        <f>+IF('Cálculos '!C734="","",'Cálculos '!C734)</f>
        <v/>
      </c>
      <c r="D734" s="199" t="str">
        <f>+IF('Cálculos '!D734="","",'Cálculos '!D734)</f>
        <v/>
      </c>
      <c r="E734" s="206" t="str">
        <f>+IF('Cálculos '!E734="","",'Cálculos '!E734)</f>
        <v/>
      </c>
      <c r="F734" s="221" t="str">
        <f>+IF('Cálculos '!F734="","",'Cálculos '!F734)</f>
        <v/>
      </c>
      <c r="G734" s="194" t="str">
        <f>+IF('Cálculos '!C734="","",'Cálculos '!H734)</f>
        <v/>
      </c>
      <c r="H734" s="367" t="str">
        <f>IF('Precio unitario '!C728="","",ROUNDUP('Precio unitario '!J728,0))</f>
        <v/>
      </c>
      <c r="I734" s="367" t="str">
        <f t="shared" si="47"/>
        <v/>
      </c>
      <c r="J734" s="370" t="str">
        <f t="shared" si="48"/>
        <v/>
      </c>
      <c r="K734" s="371" t="str">
        <f t="shared" si="49"/>
        <v/>
      </c>
      <c r="L734" s="246"/>
      <c r="M734" s="223"/>
    </row>
    <row r="735" spans="2:13" hidden="1" x14ac:dyDescent="0.3">
      <c r="B735" s="198">
        <f t="shared" si="50"/>
        <v>727</v>
      </c>
      <c r="C735" s="194" t="str">
        <f>+IF('Cálculos '!C735="","",'Cálculos '!C735)</f>
        <v/>
      </c>
      <c r="D735" s="199" t="str">
        <f>+IF('Cálculos '!D735="","",'Cálculos '!D735)</f>
        <v/>
      </c>
      <c r="E735" s="206" t="str">
        <f>+IF('Cálculos '!E735="","",'Cálculos '!E735)</f>
        <v/>
      </c>
      <c r="F735" s="221" t="str">
        <f>+IF('Cálculos '!F735="","",'Cálculos '!F735)</f>
        <v/>
      </c>
      <c r="G735" s="194" t="str">
        <f>+IF('Cálculos '!C735="","",'Cálculos '!H735)</f>
        <v/>
      </c>
      <c r="H735" s="367" t="str">
        <f>IF('Precio unitario '!C729="","",ROUNDUP('Precio unitario '!J729,0))</f>
        <v/>
      </c>
      <c r="I735" s="367" t="str">
        <f t="shared" si="47"/>
        <v/>
      </c>
      <c r="J735" s="370" t="str">
        <f t="shared" si="48"/>
        <v/>
      </c>
      <c r="K735" s="371" t="str">
        <f t="shared" si="49"/>
        <v/>
      </c>
      <c r="L735" s="246"/>
      <c r="M735" s="223"/>
    </row>
    <row r="736" spans="2:13" hidden="1" x14ac:dyDescent="0.3">
      <c r="B736" s="198">
        <f t="shared" si="50"/>
        <v>728</v>
      </c>
      <c r="C736" s="194" t="str">
        <f>+IF('Cálculos '!C736="","",'Cálculos '!C736)</f>
        <v/>
      </c>
      <c r="D736" s="199" t="str">
        <f>+IF('Cálculos '!D736="","",'Cálculos '!D736)</f>
        <v/>
      </c>
      <c r="E736" s="206" t="str">
        <f>+IF('Cálculos '!E736="","",'Cálculos '!E736)</f>
        <v/>
      </c>
      <c r="F736" s="221" t="str">
        <f>+IF('Cálculos '!F736="","",'Cálculos '!F736)</f>
        <v/>
      </c>
      <c r="G736" s="194" t="str">
        <f>+IF('Cálculos '!C736="","",'Cálculos '!H736)</f>
        <v/>
      </c>
      <c r="H736" s="367" t="str">
        <f>IF('Precio unitario '!C730="","",ROUNDUP('Precio unitario '!J730,0))</f>
        <v/>
      </c>
      <c r="I736" s="367" t="str">
        <f t="shared" si="47"/>
        <v/>
      </c>
      <c r="J736" s="370" t="str">
        <f t="shared" si="48"/>
        <v/>
      </c>
      <c r="K736" s="371" t="str">
        <f t="shared" si="49"/>
        <v/>
      </c>
      <c r="L736" s="246"/>
      <c r="M736" s="223"/>
    </row>
    <row r="737" spans="2:13" hidden="1" x14ac:dyDescent="0.3">
      <c r="B737" s="198">
        <f t="shared" si="50"/>
        <v>729</v>
      </c>
      <c r="C737" s="194" t="str">
        <f>+IF('Cálculos '!C737="","",'Cálculos '!C737)</f>
        <v/>
      </c>
      <c r="D737" s="199" t="str">
        <f>+IF('Cálculos '!D737="","",'Cálculos '!D737)</f>
        <v/>
      </c>
      <c r="E737" s="206" t="str">
        <f>+IF('Cálculos '!E737="","",'Cálculos '!E737)</f>
        <v/>
      </c>
      <c r="F737" s="221" t="str">
        <f>+IF('Cálculos '!F737="","",'Cálculos '!F737)</f>
        <v/>
      </c>
      <c r="G737" s="194" t="str">
        <f>+IF('Cálculos '!C737="","",'Cálculos '!H737)</f>
        <v/>
      </c>
      <c r="H737" s="367" t="str">
        <f>IF('Precio unitario '!C731="","",ROUNDUP('Precio unitario '!J731,0))</f>
        <v/>
      </c>
      <c r="I737" s="367" t="str">
        <f t="shared" si="47"/>
        <v/>
      </c>
      <c r="J737" s="370" t="str">
        <f t="shared" si="48"/>
        <v/>
      </c>
      <c r="K737" s="371" t="str">
        <f t="shared" si="49"/>
        <v/>
      </c>
      <c r="L737" s="246"/>
      <c r="M737" s="223"/>
    </row>
    <row r="738" spans="2:13" hidden="1" x14ac:dyDescent="0.3">
      <c r="B738" s="198">
        <f t="shared" si="50"/>
        <v>730</v>
      </c>
      <c r="C738" s="194" t="str">
        <f>+IF('Cálculos '!C738="","",'Cálculos '!C738)</f>
        <v/>
      </c>
      <c r="D738" s="199" t="str">
        <f>+IF('Cálculos '!D738="","",'Cálculos '!D738)</f>
        <v/>
      </c>
      <c r="E738" s="206" t="str">
        <f>+IF('Cálculos '!E738="","",'Cálculos '!E738)</f>
        <v/>
      </c>
      <c r="F738" s="221" t="str">
        <f>+IF('Cálculos '!F738="","",'Cálculos '!F738)</f>
        <v/>
      </c>
      <c r="G738" s="194" t="str">
        <f>+IF('Cálculos '!C738="","",'Cálculos '!H738)</f>
        <v/>
      </c>
      <c r="H738" s="367" t="str">
        <f>IF('Precio unitario '!C732="","",ROUNDUP('Precio unitario '!J732,0))</f>
        <v/>
      </c>
      <c r="I738" s="367" t="str">
        <f t="shared" si="47"/>
        <v/>
      </c>
      <c r="J738" s="370" t="str">
        <f t="shared" si="48"/>
        <v/>
      </c>
      <c r="K738" s="371" t="str">
        <f t="shared" si="49"/>
        <v/>
      </c>
      <c r="L738" s="246"/>
      <c r="M738" s="223"/>
    </row>
    <row r="739" spans="2:13" hidden="1" x14ac:dyDescent="0.3">
      <c r="B739" s="198">
        <f t="shared" si="50"/>
        <v>731</v>
      </c>
      <c r="C739" s="194" t="str">
        <f>+IF('Cálculos '!C739="","",'Cálculos '!C739)</f>
        <v/>
      </c>
      <c r="D739" s="199" t="str">
        <f>+IF('Cálculos '!D739="","",'Cálculos '!D739)</f>
        <v/>
      </c>
      <c r="E739" s="206" t="str">
        <f>+IF('Cálculos '!E739="","",'Cálculos '!E739)</f>
        <v/>
      </c>
      <c r="F739" s="221" t="str">
        <f>+IF('Cálculos '!F739="","",'Cálculos '!F739)</f>
        <v/>
      </c>
      <c r="G739" s="194" t="str">
        <f>+IF('Cálculos '!C739="","",'Cálculos '!H739)</f>
        <v/>
      </c>
      <c r="H739" s="367" t="str">
        <f>IF('Precio unitario '!C733="","",ROUNDUP('Precio unitario '!J733,0))</f>
        <v/>
      </c>
      <c r="I739" s="367" t="str">
        <f t="shared" si="47"/>
        <v/>
      </c>
      <c r="J739" s="370" t="str">
        <f t="shared" si="48"/>
        <v/>
      </c>
      <c r="K739" s="371" t="str">
        <f t="shared" si="49"/>
        <v/>
      </c>
      <c r="L739" s="246"/>
      <c r="M739" s="223"/>
    </row>
    <row r="740" spans="2:13" hidden="1" x14ac:dyDescent="0.3">
      <c r="B740" s="198">
        <f t="shared" si="50"/>
        <v>732</v>
      </c>
      <c r="C740" s="194" t="str">
        <f>+IF('Cálculos '!C740="","",'Cálculos '!C740)</f>
        <v/>
      </c>
      <c r="D740" s="199" t="str">
        <f>+IF('Cálculos '!D740="","",'Cálculos '!D740)</f>
        <v/>
      </c>
      <c r="E740" s="206" t="str">
        <f>+IF('Cálculos '!E740="","",'Cálculos '!E740)</f>
        <v/>
      </c>
      <c r="F740" s="221" t="str">
        <f>+IF('Cálculos '!F740="","",'Cálculos '!F740)</f>
        <v/>
      </c>
      <c r="G740" s="194" t="str">
        <f>+IF('Cálculos '!C740="","",'Cálculos '!H740)</f>
        <v/>
      </c>
      <c r="H740" s="367" t="str">
        <f>IF('Precio unitario '!C734="","",ROUNDUP('Precio unitario '!J734,0))</f>
        <v/>
      </c>
      <c r="I740" s="367" t="str">
        <f t="shared" si="47"/>
        <v/>
      </c>
      <c r="J740" s="370" t="str">
        <f t="shared" si="48"/>
        <v/>
      </c>
      <c r="K740" s="371" t="str">
        <f t="shared" si="49"/>
        <v/>
      </c>
      <c r="L740" s="246"/>
      <c r="M740" s="223"/>
    </row>
    <row r="741" spans="2:13" hidden="1" x14ac:dyDescent="0.3">
      <c r="B741" s="198">
        <f t="shared" si="50"/>
        <v>733</v>
      </c>
      <c r="C741" s="194" t="str">
        <f>+IF('Cálculos '!C741="","",'Cálculos '!C741)</f>
        <v/>
      </c>
      <c r="D741" s="199" t="str">
        <f>+IF('Cálculos '!D741="","",'Cálculos '!D741)</f>
        <v/>
      </c>
      <c r="E741" s="206" t="str">
        <f>+IF('Cálculos '!E741="","",'Cálculos '!E741)</f>
        <v/>
      </c>
      <c r="F741" s="221" t="str">
        <f>+IF('Cálculos '!F741="","",'Cálculos '!F741)</f>
        <v/>
      </c>
      <c r="G741" s="194" t="str">
        <f>+IF('Cálculos '!C741="","",'Cálculos '!H741)</f>
        <v/>
      </c>
      <c r="H741" s="367" t="str">
        <f>IF('Precio unitario '!C735="","",ROUNDUP('Precio unitario '!J735,0))</f>
        <v/>
      </c>
      <c r="I741" s="367" t="str">
        <f t="shared" si="47"/>
        <v/>
      </c>
      <c r="J741" s="370" t="str">
        <f t="shared" si="48"/>
        <v/>
      </c>
      <c r="K741" s="371" t="str">
        <f t="shared" si="49"/>
        <v/>
      </c>
      <c r="L741" s="246"/>
      <c r="M741" s="223"/>
    </row>
    <row r="742" spans="2:13" hidden="1" x14ac:dyDescent="0.3">
      <c r="B742" s="198">
        <f t="shared" si="50"/>
        <v>734</v>
      </c>
      <c r="C742" s="194" t="str">
        <f>+IF('Cálculos '!C742="","",'Cálculos '!C742)</f>
        <v/>
      </c>
      <c r="D742" s="199" t="str">
        <f>+IF('Cálculos '!D742="","",'Cálculos '!D742)</f>
        <v/>
      </c>
      <c r="E742" s="206" t="str">
        <f>+IF('Cálculos '!E742="","",'Cálculos '!E742)</f>
        <v/>
      </c>
      <c r="F742" s="221" t="str">
        <f>+IF('Cálculos '!F742="","",'Cálculos '!F742)</f>
        <v/>
      </c>
      <c r="G742" s="194" t="str">
        <f>+IF('Cálculos '!C742="","",'Cálculos '!H742)</f>
        <v/>
      </c>
      <c r="H742" s="367" t="str">
        <f>IF('Precio unitario '!C736="","",ROUNDUP('Precio unitario '!J736,0))</f>
        <v/>
      </c>
      <c r="I742" s="367" t="str">
        <f t="shared" si="47"/>
        <v/>
      </c>
      <c r="J742" s="370" t="str">
        <f t="shared" si="48"/>
        <v/>
      </c>
      <c r="K742" s="371" t="str">
        <f t="shared" si="49"/>
        <v/>
      </c>
      <c r="L742" s="246"/>
      <c r="M742" s="223"/>
    </row>
    <row r="743" spans="2:13" hidden="1" x14ac:dyDescent="0.3">
      <c r="B743" s="198">
        <f t="shared" si="50"/>
        <v>735</v>
      </c>
      <c r="C743" s="194" t="str">
        <f>+IF('Cálculos '!C743="","",'Cálculos '!C743)</f>
        <v/>
      </c>
      <c r="D743" s="199" t="str">
        <f>+IF('Cálculos '!D743="","",'Cálculos '!D743)</f>
        <v/>
      </c>
      <c r="E743" s="206" t="str">
        <f>+IF('Cálculos '!E743="","",'Cálculos '!E743)</f>
        <v/>
      </c>
      <c r="F743" s="221" t="str">
        <f>+IF('Cálculos '!F743="","",'Cálculos '!F743)</f>
        <v/>
      </c>
      <c r="G743" s="194" t="str">
        <f>+IF('Cálculos '!C743="","",'Cálculos '!H743)</f>
        <v/>
      </c>
      <c r="H743" s="367" t="str">
        <f>IF('Precio unitario '!C737="","",ROUNDUP('Precio unitario '!J737,0))</f>
        <v/>
      </c>
      <c r="I743" s="367" t="str">
        <f t="shared" si="47"/>
        <v/>
      </c>
      <c r="J743" s="370" t="str">
        <f t="shared" si="48"/>
        <v/>
      </c>
      <c r="K743" s="371" t="str">
        <f t="shared" si="49"/>
        <v/>
      </c>
      <c r="L743" s="246"/>
      <c r="M743" s="223"/>
    </row>
    <row r="744" spans="2:13" hidden="1" x14ac:dyDescent="0.3">
      <c r="B744" s="198">
        <f t="shared" si="50"/>
        <v>736</v>
      </c>
      <c r="C744" s="194" t="str">
        <f>+IF('Cálculos '!C744="","",'Cálculos '!C744)</f>
        <v/>
      </c>
      <c r="D744" s="199" t="str">
        <f>+IF('Cálculos '!D744="","",'Cálculos '!D744)</f>
        <v/>
      </c>
      <c r="E744" s="206" t="str">
        <f>+IF('Cálculos '!E744="","",'Cálculos '!E744)</f>
        <v/>
      </c>
      <c r="F744" s="221" t="str">
        <f>+IF('Cálculos '!F744="","",'Cálculos '!F744)</f>
        <v/>
      </c>
      <c r="G744" s="194" t="str">
        <f>+IF('Cálculos '!C744="","",'Cálculos '!H744)</f>
        <v/>
      </c>
      <c r="H744" s="367" t="str">
        <f>IF('Precio unitario '!C738="","",ROUNDUP('Precio unitario '!J738,0))</f>
        <v/>
      </c>
      <c r="I744" s="367" t="str">
        <f t="shared" si="47"/>
        <v/>
      </c>
      <c r="J744" s="370" t="str">
        <f t="shared" si="48"/>
        <v/>
      </c>
      <c r="K744" s="371" t="str">
        <f t="shared" si="49"/>
        <v/>
      </c>
      <c r="L744" s="246"/>
      <c r="M744" s="223"/>
    </row>
    <row r="745" spans="2:13" hidden="1" x14ac:dyDescent="0.3">
      <c r="B745" s="198">
        <f t="shared" si="50"/>
        <v>737</v>
      </c>
      <c r="C745" s="194" t="str">
        <f>+IF('Cálculos '!C745="","",'Cálculos '!C745)</f>
        <v/>
      </c>
      <c r="D745" s="199" t="str">
        <f>+IF('Cálculos '!D745="","",'Cálculos '!D745)</f>
        <v/>
      </c>
      <c r="E745" s="206" t="str">
        <f>+IF('Cálculos '!E745="","",'Cálculos '!E745)</f>
        <v/>
      </c>
      <c r="F745" s="221" t="str">
        <f>+IF('Cálculos '!F745="","",'Cálculos '!F745)</f>
        <v/>
      </c>
      <c r="G745" s="194" t="str">
        <f>+IF('Cálculos '!C745="","",'Cálculos '!H745)</f>
        <v/>
      </c>
      <c r="H745" s="367" t="str">
        <f>IF('Precio unitario '!C739="","",ROUNDUP('Precio unitario '!J739,0))</f>
        <v/>
      </c>
      <c r="I745" s="367" t="str">
        <f t="shared" si="47"/>
        <v/>
      </c>
      <c r="J745" s="370" t="str">
        <f t="shared" si="48"/>
        <v/>
      </c>
      <c r="K745" s="371" t="str">
        <f t="shared" si="49"/>
        <v/>
      </c>
      <c r="L745" s="246"/>
      <c r="M745" s="223"/>
    </row>
    <row r="746" spans="2:13" hidden="1" x14ac:dyDescent="0.3">
      <c r="B746" s="198">
        <f t="shared" si="50"/>
        <v>738</v>
      </c>
      <c r="C746" s="194" t="str">
        <f>+IF('Cálculos '!C746="","",'Cálculos '!C746)</f>
        <v/>
      </c>
      <c r="D746" s="199" t="str">
        <f>+IF('Cálculos '!D746="","",'Cálculos '!D746)</f>
        <v/>
      </c>
      <c r="E746" s="206" t="str">
        <f>+IF('Cálculos '!E746="","",'Cálculos '!E746)</f>
        <v/>
      </c>
      <c r="F746" s="221" t="str">
        <f>+IF('Cálculos '!F746="","",'Cálculos '!F746)</f>
        <v/>
      </c>
      <c r="G746" s="194" t="str">
        <f>+IF('Cálculos '!C746="","",'Cálculos '!H746)</f>
        <v/>
      </c>
      <c r="H746" s="367" t="str">
        <f>IF('Precio unitario '!C740="","",ROUNDUP('Precio unitario '!J740,0))</f>
        <v/>
      </c>
      <c r="I746" s="367" t="str">
        <f t="shared" si="47"/>
        <v/>
      </c>
      <c r="J746" s="370" t="str">
        <f t="shared" si="48"/>
        <v/>
      </c>
      <c r="K746" s="371" t="str">
        <f t="shared" si="49"/>
        <v/>
      </c>
      <c r="L746" s="246"/>
      <c r="M746" s="223"/>
    </row>
    <row r="747" spans="2:13" hidden="1" x14ac:dyDescent="0.3">
      <c r="B747" s="198">
        <f t="shared" si="50"/>
        <v>739</v>
      </c>
      <c r="C747" s="194" t="str">
        <f>+IF('Cálculos '!C747="","",'Cálculos '!C747)</f>
        <v/>
      </c>
      <c r="D747" s="199" t="str">
        <f>+IF('Cálculos '!D747="","",'Cálculos '!D747)</f>
        <v/>
      </c>
      <c r="E747" s="206" t="str">
        <f>+IF('Cálculos '!E747="","",'Cálculos '!E747)</f>
        <v/>
      </c>
      <c r="F747" s="221" t="str">
        <f>+IF('Cálculos '!F747="","",'Cálculos '!F747)</f>
        <v/>
      </c>
      <c r="G747" s="194" t="str">
        <f>+IF('Cálculos '!C747="","",'Cálculos '!H747)</f>
        <v/>
      </c>
      <c r="H747" s="367" t="str">
        <f>IF('Precio unitario '!C741="","",ROUNDUP('Precio unitario '!J741,0))</f>
        <v/>
      </c>
      <c r="I747" s="367" t="str">
        <f t="shared" si="47"/>
        <v/>
      </c>
      <c r="J747" s="370" t="str">
        <f t="shared" si="48"/>
        <v/>
      </c>
      <c r="K747" s="371" t="str">
        <f t="shared" si="49"/>
        <v/>
      </c>
      <c r="L747" s="246"/>
      <c r="M747" s="223"/>
    </row>
    <row r="748" spans="2:13" hidden="1" x14ac:dyDescent="0.3">
      <c r="B748" s="198">
        <f t="shared" si="50"/>
        <v>740</v>
      </c>
      <c r="C748" s="194" t="str">
        <f>+IF('Cálculos '!C748="","",'Cálculos '!C748)</f>
        <v/>
      </c>
      <c r="D748" s="199" t="str">
        <f>+IF('Cálculos '!D748="","",'Cálculos '!D748)</f>
        <v/>
      </c>
      <c r="E748" s="206" t="str">
        <f>+IF('Cálculos '!E748="","",'Cálculos '!E748)</f>
        <v/>
      </c>
      <c r="F748" s="221" t="str">
        <f>+IF('Cálculos '!F748="","",'Cálculos '!F748)</f>
        <v/>
      </c>
      <c r="G748" s="194" t="str">
        <f>+IF('Cálculos '!C748="","",'Cálculos '!H748)</f>
        <v/>
      </c>
      <c r="H748" s="367" t="str">
        <f>IF('Precio unitario '!C742="","",ROUNDUP('Precio unitario '!J742,0))</f>
        <v/>
      </c>
      <c r="I748" s="367" t="str">
        <f t="shared" si="47"/>
        <v/>
      </c>
      <c r="J748" s="370" t="str">
        <f t="shared" si="48"/>
        <v/>
      </c>
      <c r="K748" s="371" t="str">
        <f t="shared" si="49"/>
        <v/>
      </c>
      <c r="L748" s="246"/>
      <c r="M748" s="223"/>
    </row>
    <row r="749" spans="2:13" hidden="1" x14ac:dyDescent="0.3">
      <c r="B749" s="198">
        <f t="shared" si="50"/>
        <v>741</v>
      </c>
      <c r="C749" s="194" t="str">
        <f>+IF('Cálculos '!C749="","",'Cálculos '!C749)</f>
        <v/>
      </c>
      <c r="D749" s="199" t="str">
        <f>+IF('Cálculos '!D749="","",'Cálculos '!D749)</f>
        <v/>
      </c>
      <c r="E749" s="206" t="str">
        <f>+IF('Cálculos '!E749="","",'Cálculos '!E749)</f>
        <v/>
      </c>
      <c r="F749" s="221" t="str">
        <f>+IF('Cálculos '!F749="","",'Cálculos '!F749)</f>
        <v/>
      </c>
      <c r="G749" s="194" t="str">
        <f>+IF('Cálculos '!C749="","",'Cálculos '!H749)</f>
        <v/>
      </c>
      <c r="H749" s="367" t="str">
        <f>IF('Precio unitario '!C743="","",ROUNDUP('Precio unitario '!J743,0))</f>
        <v/>
      </c>
      <c r="I749" s="367" t="str">
        <f t="shared" si="47"/>
        <v/>
      </c>
      <c r="J749" s="370" t="str">
        <f t="shared" si="48"/>
        <v/>
      </c>
      <c r="K749" s="371" t="str">
        <f t="shared" si="49"/>
        <v/>
      </c>
      <c r="L749" s="246"/>
      <c r="M749" s="223"/>
    </row>
    <row r="750" spans="2:13" hidden="1" x14ac:dyDescent="0.3">
      <c r="B750" s="198">
        <f t="shared" si="50"/>
        <v>742</v>
      </c>
      <c r="C750" s="194" t="str">
        <f>+IF('Cálculos '!C750="","",'Cálculos '!C750)</f>
        <v/>
      </c>
      <c r="D750" s="199" t="str">
        <f>+IF('Cálculos '!D750="","",'Cálculos '!D750)</f>
        <v/>
      </c>
      <c r="E750" s="206" t="str">
        <f>+IF('Cálculos '!E750="","",'Cálculos '!E750)</f>
        <v/>
      </c>
      <c r="F750" s="221" t="str">
        <f>+IF('Cálculos '!F750="","",'Cálculos '!F750)</f>
        <v/>
      </c>
      <c r="G750" s="194" t="str">
        <f>+IF('Cálculos '!C750="","",'Cálculos '!H750)</f>
        <v/>
      </c>
      <c r="H750" s="367" t="str">
        <f>IF('Precio unitario '!C744="","",ROUNDUP('Precio unitario '!J744,0))</f>
        <v/>
      </c>
      <c r="I750" s="367" t="str">
        <f t="shared" si="47"/>
        <v/>
      </c>
      <c r="J750" s="370" t="str">
        <f t="shared" si="48"/>
        <v/>
      </c>
      <c r="K750" s="371" t="str">
        <f t="shared" si="49"/>
        <v/>
      </c>
      <c r="L750" s="246"/>
      <c r="M750" s="223"/>
    </row>
    <row r="751" spans="2:13" hidden="1" x14ac:dyDescent="0.3">
      <c r="B751" s="198">
        <f t="shared" si="50"/>
        <v>743</v>
      </c>
      <c r="C751" s="194" t="str">
        <f>+IF('Cálculos '!C751="","",'Cálculos '!C751)</f>
        <v/>
      </c>
      <c r="D751" s="199" t="str">
        <f>+IF('Cálculos '!D751="","",'Cálculos '!D751)</f>
        <v/>
      </c>
      <c r="E751" s="206" t="str">
        <f>+IF('Cálculos '!E751="","",'Cálculos '!E751)</f>
        <v/>
      </c>
      <c r="F751" s="221" t="str">
        <f>+IF('Cálculos '!F751="","",'Cálculos '!F751)</f>
        <v/>
      </c>
      <c r="G751" s="194" t="str">
        <f>+IF('Cálculos '!C751="","",'Cálculos '!H751)</f>
        <v/>
      </c>
      <c r="H751" s="367" t="str">
        <f>IF('Precio unitario '!C745="","",ROUNDUP('Precio unitario '!J745,0))</f>
        <v/>
      </c>
      <c r="I751" s="367" t="str">
        <f t="shared" si="47"/>
        <v/>
      </c>
      <c r="J751" s="370" t="str">
        <f t="shared" si="48"/>
        <v/>
      </c>
      <c r="K751" s="371" t="str">
        <f t="shared" si="49"/>
        <v/>
      </c>
      <c r="L751" s="246"/>
      <c r="M751" s="223"/>
    </row>
    <row r="752" spans="2:13" hidden="1" x14ac:dyDescent="0.3">
      <c r="B752" s="198">
        <f t="shared" si="50"/>
        <v>744</v>
      </c>
      <c r="C752" s="194" t="str">
        <f>+IF('Cálculos '!C752="","",'Cálculos '!C752)</f>
        <v/>
      </c>
      <c r="D752" s="199" t="str">
        <f>+IF('Cálculos '!D752="","",'Cálculos '!D752)</f>
        <v/>
      </c>
      <c r="E752" s="206" t="str">
        <f>+IF('Cálculos '!E752="","",'Cálculos '!E752)</f>
        <v/>
      </c>
      <c r="F752" s="221" t="str">
        <f>+IF('Cálculos '!F752="","",'Cálculos '!F752)</f>
        <v/>
      </c>
      <c r="G752" s="194" t="str">
        <f>+IF('Cálculos '!C752="","",'Cálculos '!H752)</f>
        <v/>
      </c>
      <c r="H752" s="367" t="str">
        <f>IF('Precio unitario '!C746="","",ROUNDUP('Precio unitario '!J746,0))</f>
        <v/>
      </c>
      <c r="I752" s="367" t="str">
        <f t="shared" si="47"/>
        <v/>
      </c>
      <c r="J752" s="370" t="str">
        <f t="shared" si="48"/>
        <v/>
      </c>
      <c r="K752" s="371" t="str">
        <f t="shared" si="49"/>
        <v/>
      </c>
      <c r="L752" s="246"/>
      <c r="M752" s="223"/>
    </row>
    <row r="753" spans="2:13" hidden="1" x14ac:dyDescent="0.3">
      <c r="B753" s="198">
        <f t="shared" si="50"/>
        <v>745</v>
      </c>
      <c r="C753" s="194" t="str">
        <f>+IF('Cálculos '!C753="","",'Cálculos '!C753)</f>
        <v/>
      </c>
      <c r="D753" s="199" t="str">
        <f>+IF('Cálculos '!D753="","",'Cálculos '!D753)</f>
        <v/>
      </c>
      <c r="E753" s="206" t="str">
        <f>+IF('Cálculos '!E753="","",'Cálculos '!E753)</f>
        <v/>
      </c>
      <c r="F753" s="221" t="str">
        <f>+IF('Cálculos '!F753="","",'Cálculos '!F753)</f>
        <v/>
      </c>
      <c r="G753" s="194" t="str">
        <f>+IF('Cálculos '!C753="","",'Cálculos '!H753)</f>
        <v/>
      </c>
      <c r="H753" s="367" t="str">
        <f>IF('Precio unitario '!C747="","",ROUNDUP('Precio unitario '!J747,0))</f>
        <v/>
      </c>
      <c r="I753" s="367" t="str">
        <f t="shared" si="47"/>
        <v/>
      </c>
      <c r="J753" s="370" t="str">
        <f t="shared" si="48"/>
        <v/>
      </c>
      <c r="K753" s="371" t="str">
        <f t="shared" si="49"/>
        <v/>
      </c>
      <c r="L753" s="246"/>
      <c r="M753" s="223"/>
    </row>
    <row r="754" spans="2:13" hidden="1" x14ac:dyDescent="0.3">
      <c r="B754" s="198">
        <f t="shared" si="50"/>
        <v>746</v>
      </c>
      <c r="C754" s="194" t="str">
        <f>+IF('Cálculos '!C754="","",'Cálculos '!C754)</f>
        <v/>
      </c>
      <c r="D754" s="199" t="str">
        <f>+IF('Cálculos '!D754="","",'Cálculos '!D754)</f>
        <v/>
      </c>
      <c r="E754" s="206" t="str">
        <f>+IF('Cálculos '!E754="","",'Cálculos '!E754)</f>
        <v/>
      </c>
      <c r="F754" s="221" t="str">
        <f>+IF('Cálculos '!F754="","",'Cálculos '!F754)</f>
        <v/>
      </c>
      <c r="G754" s="194" t="str">
        <f>+IF('Cálculos '!C754="","",'Cálculos '!H754)</f>
        <v/>
      </c>
      <c r="H754" s="367" t="str">
        <f>IF('Precio unitario '!C748="","",ROUNDUP('Precio unitario '!J748,0))</f>
        <v/>
      </c>
      <c r="I754" s="367" t="str">
        <f t="shared" si="47"/>
        <v/>
      </c>
      <c r="J754" s="370" t="str">
        <f t="shared" si="48"/>
        <v/>
      </c>
      <c r="K754" s="371" t="str">
        <f t="shared" si="49"/>
        <v/>
      </c>
      <c r="L754" s="246"/>
      <c r="M754" s="223"/>
    </row>
    <row r="755" spans="2:13" hidden="1" x14ac:dyDescent="0.3">
      <c r="B755" s="198">
        <f t="shared" si="50"/>
        <v>747</v>
      </c>
      <c r="C755" s="194" t="str">
        <f>+IF('Cálculos '!C755="","",'Cálculos '!C755)</f>
        <v/>
      </c>
      <c r="D755" s="199" t="str">
        <f>+IF('Cálculos '!D755="","",'Cálculos '!D755)</f>
        <v/>
      </c>
      <c r="E755" s="206" t="str">
        <f>+IF('Cálculos '!E755="","",'Cálculos '!E755)</f>
        <v/>
      </c>
      <c r="F755" s="221" t="str">
        <f>+IF('Cálculos '!F755="","",'Cálculos '!F755)</f>
        <v/>
      </c>
      <c r="G755" s="194" t="str">
        <f>+IF('Cálculos '!C755="","",'Cálculos '!H755)</f>
        <v/>
      </c>
      <c r="H755" s="367" t="str">
        <f>IF('Precio unitario '!C749="","",ROUNDUP('Precio unitario '!J749,0))</f>
        <v/>
      </c>
      <c r="I755" s="367" t="str">
        <f t="shared" si="47"/>
        <v/>
      </c>
      <c r="J755" s="370" t="str">
        <f t="shared" si="48"/>
        <v/>
      </c>
      <c r="K755" s="371" t="str">
        <f t="shared" si="49"/>
        <v/>
      </c>
      <c r="L755" s="246"/>
      <c r="M755" s="223"/>
    </row>
    <row r="756" spans="2:13" hidden="1" x14ac:dyDescent="0.3">
      <c r="B756" s="198">
        <f t="shared" si="50"/>
        <v>748</v>
      </c>
      <c r="C756" s="194" t="str">
        <f>+IF('Cálculos '!C756="","",'Cálculos '!C756)</f>
        <v/>
      </c>
      <c r="D756" s="199" t="str">
        <f>+IF('Cálculos '!D756="","",'Cálculos '!D756)</f>
        <v/>
      </c>
      <c r="E756" s="206" t="str">
        <f>+IF('Cálculos '!E756="","",'Cálculos '!E756)</f>
        <v/>
      </c>
      <c r="F756" s="221" t="str">
        <f>+IF('Cálculos '!F756="","",'Cálculos '!F756)</f>
        <v/>
      </c>
      <c r="G756" s="194" t="str">
        <f>+IF('Cálculos '!C756="","",'Cálculos '!H756)</f>
        <v/>
      </c>
      <c r="H756" s="367" t="str">
        <f>IF('Precio unitario '!C750="","",ROUNDUP('Precio unitario '!J750,0))</f>
        <v/>
      </c>
      <c r="I756" s="367" t="str">
        <f t="shared" si="47"/>
        <v/>
      </c>
      <c r="J756" s="370" t="str">
        <f t="shared" si="48"/>
        <v/>
      </c>
      <c r="K756" s="371" t="str">
        <f t="shared" si="49"/>
        <v/>
      </c>
      <c r="L756" s="246"/>
      <c r="M756" s="223"/>
    </row>
    <row r="757" spans="2:13" hidden="1" x14ac:dyDescent="0.3">
      <c r="B757" s="198">
        <f t="shared" si="50"/>
        <v>749</v>
      </c>
      <c r="C757" s="194" t="str">
        <f>+IF('Cálculos '!C757="","",'Cálculos '!C757)</f>
        <v/>
      </c>
      <c r="D757" s="199" t="str">
        <f>+IF('Cálculos '!D757="","",'Cálculos '!D757)</f>
        <v/>
      </c>
      <c r="E757" s="206" t="str">
        <f>+IF('Cálculos '!E757="","",'Cálculos '!E757)</f>
        <v/>
      </c>
      <c r="F757" s="221" t="str">
        <f>+IF('Cálculos '!F757="","",'Cálculos '!F757)</f>
        <v/>
      </c>
      <c r="G757" s="194" t="str">
        <f>+IF('Cálculos '!C757="","",'Cálculos '!H757)</f>
        <v/>
      </c>
      <c r="H757" s="367" t="str">
        <f>IF('Precio unitario '!C751="","",ROUNDUP('Precio unitario '!J751,0))</f>
        <v/>
      </c>
      <c r="I757" s="367" t="str">
        <f t="shared" si="47"/>
        <v/>
      </c>
      <c r="J757" s="370" t="str">
        <f t="shared" si="48"/>
        <v/>
      </c>
      <c r="K757" s="371" t="str">
        <f t="shared" si="49"/>
        <v/>
      </c>
      <c r="L757" s="246"/>
      <c r="M757" s="223"/>
    </row>
    <row r="758" spans="2:13" hidden="1" x14ac:dyDescent="0.3">
      <c r="B758" s="198">
        <f t="shared" si="50"/>
        <v>750</v>
      </c>
      <c r="C758" s="194" t="str">
        <f>+IF('Cálculos '!C758="","",'Cálculos '!C758)</f>
        <v/>
      </c>
      <c r="D758" s="199" t="str">
        <f>+IF('Cálculos '!D758="","",'Cálculos '!D758)</f>
        <v/>
      </c>
      <c r="E758" s="206" t="str">
        <f>+IF('Cálculos '!E758="","",'Cálculos '!E758)</f>
        <v/>
      </c>
      <c r="F758" s="221" t="str">
        <f>+IF('Cálculos '!F758="","",'Cálculos '!F758)</f>
        <v/>
      </c>
      <c r="G758" s="194" t="str">
        <f>+IF('Cálculos '!C758="","",'Cálculos '!H758)</f>
        <v/>
      </c>
      <c r="H758" s="367" t="str">
        <f>IF('Precio unitario '!C752="","",ROUNDUP('Precio unitario '!J752,0))</f>
        <v/>
      </c>
      <c r="I758" s="367" t="str">
        <f t="shared" si="47"/>
        <v/>
      </c>
      <c r="J758" s="370" t="str">
        <f t="shared" si="48"/>
        <v/>
      </c>
      <c r="K758" s="371" t="str">
        <f t="shared" si="49"/>
        <v/>
      </c>
      <c r="L758" s="246"/>
      <c r="M758" s="223"/>
    </row>
    <row r="759" spans="2:13" hidden="1" x14ac:dyDescent="0.3">
      <c r="B759" s="198">
        <f t="shared" si="50"/>
        <v>751</v>
      </c>
      <c r="C759" s="194" t="str">
        <f>+IF('Cálculos '!C759="","",'Cálculos '!C759)</f>
        <v/>
      </c>
      <c r="D759" s="199" t="str">
        <f>+IF('Cálculos '!D759="","",'Cálculos '!D759)</f>
        <v/>
      </c>
      <c r="E759" s="206" t="str">
        <f>+IF('Cálculos '!E759="","",'Cálculos '!E759)</f>
        <v/>
      </c>
      <c r="F759" s="221" t="str">
        <f>+IF('Cálculos '!F759="","",'Cálculos '!F759)</f>
        <v/>
      </c>
      <c r="G759" s="194" t="str">
        <f>+IF('Cálculos '!C759="","",'Cálculos '!H759)</f>
        <v/>
      </c>
      <c r="H759" s="367" t="str">
        <f>IF('Precio unitario '!C753="","",ROUNDUP('Precio unitario '!J753,0))</f>
        <v/>
      </c>
      <c r="I759" s="367" t="str">
        <f t="shared" si="47"/>
        <v/>
      </c>
      <c r="J759" s="370" t="str">
        <f t="shared" si="48"/>
        <v/>
      </c>
      <c r="K759" s="371" t="str">
        <f t="shared" si="49"/>
        <v/>
      </c>
      <c r="L759" s="246"/>
      <c r="M759" s="223"/>
    </row>
    <row r="760" spans="2:13" hidden="1" x14ac:dyDescent="0.3">
      <c r="B760" s="198">
        <f t="shared" si="50"/>
        <v>752</v>
      </c>
      <c r="C760" s="194" t="str">
        <f>+IF('Cálculos '!C760="","",'Cálculos '!C760)</f>
        <v/>
      </c>
      <c r="D760" s="199" t="str">
        <f>+IF('Cálculos '!D760="","",'Cálculos '!D760)</f>
        <v/>
      </c>
      <c r="E760" s="206" t="str">
        <f>+IF('Cálculos '!E760="","",'Cálculos '!E760)</f>
        <v/>
      </c>
      <c r="F760" s="221" t="str">
        <f>+IF('Cálculos '!F760="","",'Cálculos '!F760)</f>
        <v/>
      </c>
      <c r="G760" s="194" t="str">
        <f>+IF('Cálculos '!C760="","",'Cálculos '!H760)</f>
        <v/>
      </c>
      <c r="H760" s="367" t="str">
        <f>IF('Precio unitario '!C754="","",ROUNDUP('Precio unitario '!J754,0))</f>
        <v/>
      </c>
      <c r="I760" s="367" t="str">
        <f t="shared" si="47"/>
        <v/>
      </c>
      <c r="J760" s="370" t="str">
        <f t="shared" si="48"/>
        <v/>
      </c>
      <c r="K760" s="371" t="str">
        <f t="shared" si="49"/>
        <v/>
      </c>
      <c r="L760" s="246"/>
      <c r="M760" s="223"/>
    </row>
    <row r="761" spans="2:13" hidden="1" x14ac:dyDescent="0.3">
      <c r="B761" s="198">
        <f t="shared" si="50"/>
        <v>753</v>
      </c>
      <c r="C761" s="194" t="str">
        <f>+IF('Cálculos '!C761="","",'Cálculos '!C761)</f>
        <v/>
      </c>
      <c r="D761" s="199" t="str">
        <f>+IF('Cálculos '!D761="","",'Cálculos '!D761)</f>
        <v/>
      </c>
      <c r="E761" s="206" t="str">
        <f>+IF('Cálculos '!E761="","",'Cálculos '!E761)</f>
        <v/>
      </c>
      <c r="F761" s="221" t="str">
        <f>+IF('Cálculos '!F761="","",'Cálculos '!F761)</f>
        <v/>
      </c>
      <c r="G761" s="194" t="str">
        <f>+IF('Cálculos '!C761="","",'Cálculos '!H761)</f>
        <v/>
      </c>
      <c r="H761" s="367" t="str">
        <f>IF('Precio unitario '!C755="","",ROUNDUP('Precio unitario '!J755,0))</f>
        <v/>
      </c>
      <c r="I761" s="367" t="str">
        <f t="shared" si="47"/>
        <v/>
      </c>
      <c r="J761" s="370" t="str">
        <f t="shared" si="48"/>
        <v/>
      </c>
      <c r="K761" s="371" t="str">
        <f t="shared" si="49"/>
        <v/>
      </c>
      <c r="L761" s="246"/>
      <c r="M761" s="223"/>
    </row>
    <row r="762" spans="2:13" hidden="1" x14ac:dyDescent="0.3">
      <c r="B762" s="198">
        <f t="shared" si="50"/>
        <v>754</v>
      </c>
      <c r="C762" s="194" t="str">
        <f>+IF('Cálculos '!C762="","",'Cálculos '!C762)</f>
        <v/>
      </c>
      <c r="D762" s="199" t="str">
        <f>+IF('Cálculos '!D762="","",'Cálculos '!D762)</f>
        <v/>
      </c>
      <c r="E762" s="206" t="str">
        <f>+IF('Cálculos '!E762="","",'Cálculos '!E762)</f>
        <v/>
      </c>
      <c r="F762" s="221" t="str">
        <f>+IF('Cálculos '!F762="","",'Cálculos '!F762)</f>
        <v/>
      </c>
      <c r="G762" s="194" t="str">
        <f>+IF('Cálculos '!C762="","",'Cálculos '!H762)</f>
        <v/>
      </c>
      <c r="H762" s="367" t="str">
        <f>IF('Precio unitario '!C756="","",ROUNDUP('Precio unitario '!J756,0))</f>
        <v/>
      </c>
      <c r="I762" s="367" t="str">
        <f t="shared" si="47"/>
        <v/>
      </c>
      <c r="J762" s="370" t="str">
        <f t="shared" si="48"/>
        <v/>
      </c>
      <c r="K762" s="371" t="str">
        <f t="shared" si="49"/>
        <v/>
      </c>
      <c r="L762" s="246"/>
      <c r="M762" s="223"/>
    </row>
    <row r="763" spans="2:13" hidden="1" x14ac:dyDescent="0.3">
      <c r="B763" s="198">
        <f t="shared" si="50"/>
        <v>755</v>
      </c>
      <c r="C763" s="194" t="str">
        <f>+IF('Cálculos '!C763="","",'Cálculos '!C763)</f>
        <v/>
      </c>
      <c r="D763" s="199" t="str">
        <f>+IF('Cálculos '!D763="","",'Cálculos '!D763)</f>
        <v/>
      </c>
      <c r="E763" s="206" t="str">
        <f>+IF('Cálculos '!E763="","",'Cálculos '!E763)</f>
        <v/>
      </c>
      <c r="F763" s="221" t="str">
        <f>+IF('Cálculos '!F763="","",'Cálculos '!F763)</f>
        <v/>
      </c>
      <c r="G763" s="194" t="str">
        <f>+IF('Cálculos '!C763="","",'Cálculos '!H763)</f>
        <v/>
      </c>
      <c r="H763" s="367" t="str">
        <f>IF('Precio unitario '!C757="","",ROUNDUP('Precio unitario '!J757,0))</f>
        <v/>
      </c>
      <c r="I763" s="367" t="str">
        <f t="shared" si="47"/>
        <v/>
      </c>
      <c r="J763" s="370" t="str">
        <f t="shared" si="48"/>
        <v/>
      </c>
      <c r="K763" s="371" t="str">
        <f t="shared" si="49"/>
        <v/>
      </c>
      <c r="L763" s="246"/>
      <c r="M763" s="223"/>
    </row>
    <row r="764" spans="2:13" hidden="1" x14ac:dyDescent="0.3">
      <c r="B764" s="198">
        <f t="shared" si="50"/>
        <v>756</v>
      </c>
      <c r="C764" s="194" t="str">
        <f>+IF('Cálculos '!C764="","",'Cálculos '!C764)</f>
        <v/>
      </c>
      <c r="D764" s="199" t="str">
        <f>+IF('Cálculos '!D764="","",'Cálculos '!D764)</f>
        <v/>
      </c>
      <c r="E764" s="206" t="str">
        <f>+IF('Cálculos '!E764="","",'Cálculos '!E764)</f>
        <v/>
      </c>
      <c r="F764" s="221" t="str">
        <f>+IF('Cálculos '!F764="","",'Cálculos '!F764)</f>
        <v/>
      </c>
      <c r="G764" s="194" t="str">
        <f>+IF('Cálculos '!C764="","",'Cálculos '!H764)</f>
        <v/>
      </c>
      <c r="H764" s="367" t="str">
        <f>IF('Precio unitario '!C758="","",ROUNDUP('Precio unitario '!J758,0))</f>
        <v/>
      </c>
      <c r="I764" s="367" t="str">
        <f t="shared" si="47"/>
        <v/>
      </c>
      <c r="J764" s="370" t="str">
        <f t="shared" si="48"/>
        <v/>
      </c>
      <c r="K764" s="371" t="str">
        <f t="shared" si="49"/>
        <v/>
      </c>
      <c r="L764" s="246"/>
      <c r="M764" s="223"/>
    </row>
    <row r="765" spans="2:13" hidden="1" x14ac:dyDescent="0.3">
      <c r="B765" s="198">
        <f t="shared" si="50"/>
        <v>757</v>
      </c>
      <c r="C765" s="194" t="str">
        <f>+IF('Cálculos '!C765="","",'Cálculos '!C765)</f>
        <v/>
      </c>
      <c r="D765" s="199" t="str">
        <f>+IF('Cálculos '!D765="","",'Cálculos '!D765)</f>
        <v/>
      </c>
      <c r="E765" s="206" t="str">
        <f>+IF('Cálculos '!E765="","",'Cálculos '!E765)</f>
        <v/>
      </c>
      <c r="F765" s="221" t="str">
        <f>+IF('Cálculos '!F765="","",'Cálculos '!F765)</f>
        <v/>
      </c>
      <c r="G765" s="194" t="str">
        <f>+IF('Cálculos '!C765="","",'Cálculos '!H765)</f>
        <v/>
      </c>
      <c r="H765" s="367" t="str">
        <f>IF('Precio unitario '!C759="","",ROUNDUP('Precio unitario '!J759,0))</f>
        <v/>
      </c>
      <c r="I765" s="367" t="str">
        <f t="shared" si="47"/>
        <v/>
      </c>
      <c r="J765" s="370" t="str">
        <f t="shared" si="48"/>
        <v/>
      </c>
      <c r="K765" s="371" t="str">
        <f t="shared" si="49"/>
        <v/>
      </c>
      <c r="L765" s="246"/>
      <c r="M765" s="223"/>
    </row>
    <row r="766" spans="2:13" hidden="1" x14ac:dyDescent="0.3">
      <c r="B766" s="198">
        <f t="shared" si="50"/>
        <v>758</v>
      </c>
      <c r="C766" s="194" t="str">
        <f>+IF('Cálculos '!C766="","",'Cálculos '!C766)</f>
        <v/>
      </c>
      <c r="D766" s="199" t="str">
        <f>+IF('Cálculos '!D766="","",'Cálculos '!D766)</f>
        <v/>
      </c>
      <c r="E766" s="206" t="str">
        <f>+IF('Cálculos '!E766="","",'Cálculos '!E766)</f>
        <v/>
      </c>
      <c r="F766" s="221" t="str">
        <f>+IF('Cálculos '!F766="","",'Cálculos '!F766)</f>
        <v/>
      </c>
      <c r="G766" s="194" t="str">
        <f>+IF('Cálculos '!C766="","",'Cálculos '!H766)</f>
        <v/>
      </c>
      <c r="H766" s="367" t="str">
        <f>IF('Precio unitario '!C760="","",ROUNDUP('Precio unitario '!J760,0))</f>
        <v/>
      </c>
      <c r="I766" s="367" t="str">
        <f t="shared" si="47"/>
        <v/>
      </c>
      <c r="J766" s="370" t="str">
        <f t="shared" si="48"/>
        <v/>
      </c>
      <c r="K766" s="371" t="str">
        <f t="shared" si="49"/>
        <v/>
      </c>
      <c r="L766" s="246"/>
      <c r="M766" s="223"/>
    </row>
    <row r="767" spans="2:13" hidden="1" x14ac:dyDescent="0.3">
      <c r="B767" s="198">
        <f t="shared" si="50"/>
        <v>759</v>
      </c>
      <c r="C767" s="194" t="str">
        <f>+IF('Cálculos '!C767="","",'Cálculos '!C767)</f>
        <v/>
      </c>
      <c r="D767" s="199" t="str">
        <f>+IF('Cálculos '!D767="","",'Cálculos '!D767)</f>
        <v/>
      </c>
      <c r="E767" s="206" t="str">
        <f>+IF('Cálculos '!E767="","",'Cálculos '!E767)</f>
        <v/>
      </c>
      <c r="F767" s="221" t="str">
        <f>+IF('Cálculos '!F767="","",'Cálculos '!F767)</f>
        <v/>
      </c>
      <c r="G767" s="194" t="str">
        <f>+IF('Cálculos '!C767="","",'Cálculos '!H767)</f>
        <v/>
      </c>
      <c r="H767" s="367" t="str">
        <f>IF('Precio unitario '!C761="","",ROUNDUP('Precio unitario '!J761,0))</f>
        <v/>
      </c>
      <c r="I767" s="367" t="str">
        <f t="shared" si="47"/>
        <v/>
      </c>
      <c r="J767" s="370" t="str">
        <f t="shared" si="48"/>
        <v/>
      </c>
      <c r="K767" s="371" t="str">
        <f t="shared" si="49"/>
        <v/>
      </c>
      <c r="L767" s="246"/>
      <c r="M767" s="223"/>
    </row>
    <row r="768" spans="2:13" hidden="1" x14ac:dyDescent="0.3">
      <c r="B768" s="198">
        <f t="shared" si="50"/>
        <v>760</v>
      </c>
      <c r="C768" s="194" t="str">
        <f>+IF('Cálculos '!C768="","",'Cálculos '!C768)</f>
        <v/>
      </c>
      <c r="D768" s="199" t="str">
        <f>+IF('Cálculos '!D768="","",'Cálculos '!D768)</f>
        <v/>
      </c>
      <c r="E768" s="206" t="str">
        <f>+IF('Cálculos '!E768="","",'Cálculos '!E768)</f>
        <v/>
      </c>
      <c r="F768" s="221" t="str">
        <f>+IF('Cálculos '!F768="","",'Cálculos '!F768)</f>
        <v/>
      </c>
      <c r="G768" s="194" t="str">
        <f>+IF('Cálculos '!C768="","",'Cálculos '!H768)</f>
        <v/>
      </c>
      <c r="H768" s="367" t="str">
        <f>IF('Precio unitario '!C762="","",ROUNDUP('Precio unitario '!J762,0))</f>
        <v/>
      </c>
      <c r="I768" s="367" t="str">
        <f t="shared" si="47"/>
        <v/>
      </c>
      <c r="J768" s="370" t="str">
        <f t="shared" si="48"/>
        <v/>
      </c>
      <c r="K768" s="371" t="str">
        <f t="shared" si="49"/>
        <v/>
      </c>
      <c r="L768" s="246"/>
      <c r="M768" s="223"/>
    </row>
    <row r="769" spans="2:13" hidden="1" x14ac:dyDescent="0.3">
      <c r="B769" s="198">
        <f t="shared" si="50"/>
        <v>761</v>
      </c>
      <c r="C769" s="194" t="str">
        <f>+IF('Cálculos '!C769="","",'Cálculos '!C769)</f>
        <v/>
      </c>
      <c r="D769" s="199" t="str">
        <f>+IF('Cálculos '!D769="","",'Cálculos '!D769)</f>
        <v/>
      </c>
      <c r="E769" s="206" t="str">
        <f>+IF('Cálculos '!E769="","",'Cálculos '!E769)</f>
        <v/>
      </c>
      <c r="F769" s="221" t="str">
        <f>+IF('Cálculos '!F769="","",'Cálculos '!F769)</f>
        <v/>
      </c>
      <c r="G769" s="194" t="str">
        <f>+IF('Cálculos '!C769="","",'Cálculos '!H769)</f>
        <v/>
      </c>
      <c r="H769" s="367" t="str">
        <f>IF('Precio unitario '!C763="","",ROUNDUP('Precio unitario '!J763,0))</f>
        <v/>
      </c>
      <c r="I769" s="367" t="str">
        <f t="shared" si="47"/>
        <v/>
      </c>
      <c r="J769" s="370" t="str">
        <f t="shared" si="48"/>
        <v/>
      </c>
      <c r="K769" s="371" t="str">
        <f t="shared" si="49"/>
        <v/>
      </c>
      <c r="L769" s="246"/>
      <c r="M769" s="223"/>
    </row>
    <row r="770" spans="2:13" hidden="1" x14ac:dyDescent="0.3">
      <c r="B770" s="198">
        <f t="shared" si="50"/>
        <v>762</v>
      </c>
      <c r="C770" s="194" t="str">
        <f>+IF('Cálculos '!C770="","",'Cálculos '!C770)</f>
        <v/>
      </c>
      <c r="D770" s="199" t="str">
        <f>+IF('Cálculos '!D770="","",'Cálculos '!D770)</f>
        <v/>
      </c>
      <c r="E770" s="206" t="str">
        <f>+IF('Cálculos '!E770="","",'Cálculos '!E770)</f>
        <v/>
      </c>
      <c r="F770" s="221" t="str">
        <f>+IF('Cálculos '!F770="","",'Cálculos '!F770)</f>
        <v/>
      </c>
      <c r="G770" s="194" t="str">
        <f>+IF('Cálculos '!C770="","",'Cálculos '!H770)</f>
        <v/>
      </c>
      <c r="H770" s="367" t="str">
        <f>IF('Precio unitario '!C764="","",ROUNDUP('Precio unitario '!J764,0))</f>
        <v/>
      </c>
      <c r="I770" s="367" t="str">
        <f t="shared" si="47"/>
        <v/>
      </c>
      <c r="J770" s="370" t="str">
        <f t="shared" si="48"/>
        <v/>
      </c>
      <c r="K770" s="371" t="str">
        <f t="shared" si="49"/>
        <v/>
      </c>
      <c r="L770" s="246"/>
      <c r="M770" s="223"/>
    </row>
    <row r="771" spans="2:13" hidden="1" x14ac:dyDescent="0.3">
      <c r="B771" s="198">
        <f t="shared" si="50"/>
        <v>763</v>
      </c>
      <c r="C771" s="194" t="str">
        <f>+IF('Cálculos '!C771="","",'Cálculos '!C771)</f>
        <v/>
      </c>
      <c r="D771" s="199" t="str">
        <f>+IF('Cálculos '!D771="","",'Cálculos '!D771)</f>
        <v/>
      </c>
      <c r="E771" s="206" t="str">
        <f>+IF('Cálculos '!E771="","",'Cálculos '!E771)</f>
        <v/>
      </c>
      <c r="F771" s="221" t="str">
        <f>+IF('Cálculos '!F771="","",'Cálculos '!F771)</f>
        <v/>
      </c>
      <c r="G771" s="194" t="str">
        <f>+IF('Cálculos '!C771="","",'Cálculos '!H771)</f>
        <v/>
      </c>
      <c r="H771" s="367" t="str">
        <f>IF('Precio unitario '!C765="","",ROUNDUP('Precio unitario '!J765,0))</f>
        <v/>
      </c>
      <c r="I771" s="367" t="str">
        <f t="shared" si="47"/>
        <v/>
      </c>
      <c r="J771" s="370" t="str">
        <f t="shared" si="48"/>
        <v/>
      </c>
      <c r="K771" s="371" t="str">
        <f t="shared" si="49"/>
        <v/>
      </c>
      <c r="L771" s="246"/>
      <c r="M771" s="223"/>
    </row>
    <row r="772" spans="2:13" hidden="1" x14ac:dyDescent="0.3">
      <c r="B772" s="198">
        <f t="shared" si="50"/>
        <v>764</v>
      </c>
      <c r="C772" s="194" t="str">
        <f>+IF('Cálculos '!C772="","",'Cálculos '!C772)</f>
        <v/>
      </c>
      <c r="D772" s="199" t="str">
        <f>+IF('Cálculos '!D772="","",'Cálculos '!D772)</f>
        <v/>
      </c>
      <c r="E772" s="206" t="str">
        <f>+IF('Cálculos '!E772="","",'Cálculos '!E772)</f>
        <v/>
      </c>
      <c r="F772" s="221" t="str">
        <f>+IF('Cálculos '!F772="","",'Cálculos '!F772)</f>
        <v/>
      </c>
      <c r="G772" s="194" t="str">
        <f>+IF('Cálculos '!C772="","",'Cálculos '!H772)</f>
        <v/>
      </c>
      <c r="H772" s="367" t="str">
        <f>IF('Precio unitario '!C766="","",ROUNDUP('Precio unitario '!J766,0))</f>
        <v/>
      </c>
      <c r="I772" s="367" t="str">
        <f t="shared" si="47"/>
        <v/>
      </c>
      <c r="J772" s="370" t="str">
        <f t="shared" si="48"/>
        <v/>
      </c>
      <c r="K772" s="371" t="str">
        <f t="shared" si="49"/>
        <v/>
      </c>
      <c r="L772" s="246"/>
      <c r="M772" s="223"/>
    </row>
    <row r="773" spans="2:13" hidden="1" x14ac:dyDescent="0.3">
      <c r="B773" s="198">
        <f t="shared" si="50"/>
        <v>765</v>
      </c>
      <c r="C773" s="194" t="str">
        <f>+IF('Cálculos '!C773="","",'Cálculos '!C773)</f>
        <v/>
      </c>
      <c r="D773" s="199" t="str">
        <f>+IF('Cálculos '!D773="","",'Cálculos '!D773)</f>
        <v/>
      </c>
      <c r="E773" s="206" t="str">
        <f>+IF('Cálculos '!E773="","",'Cálculos '!E773)</f>
        <v/>
      </c>
      <c r="F773" s="221" t="str">
        <f>+IF('Cálculos '!F773="","",'Cálculos '!F773)</f>
        <v/>
      </c>
      <c r="G773" s="194" t="str">
        <f>+IF('Cálculos '!C773="","",'Cálculos '!H773)</f>
        <v/>
      </c>
      <c r="H773" s="367" t="str">
        <f>IF('Precio unitario '!C767="","",ROUNDUP('Precio unitario '!J767,0))</f>
        <v/>
      </c>
      <c r="I773" s="367" t="str">
        <f t="shared" si="47"/>
        <v/>
      </c>
      <c r="J773" s="370" t="str">
        <f t="shared" si="48"/>
        <v/>
      </c>
      <c r="K773" s="371" t="str">
        <f t="shared" si="49"/>
        <v/>
      </c>
      <c r="L773" s="246"/>
      <c r="M773" s="223"/>
    </row>
    <row r="774" spans="2:13" hidden="1" x14ac:dyDescent="0.3">
      <c r="B774" s="198">
        <f t="shared" si="50"/>
        <v>766</v>
      </c>
      <c r="C774" s="194" t="str">
        <f>+IF('Cálculos '!C774="","",'Cálculos '!C774)</f>
        <v/>
      </c>
      <c r="D774" s="199" t="str">
        <f>+IF('Cálculos '!D774="","",'Cálculos '!D774)</f>
        <v/>
      </c>
      <c r="E774" s="206" t="str">
        <f>+IF('Cálculos '!E774="","",'Cálculos '!E774)</f>
        <v/>
      </c>
      <c r="F774" s="221" t="str">
        <f>+IF('Cálculos '!F774="","",'Cálculos '!F774)</f>
        <v/>
      </c>
      <c r="G774" s="194" t="str">
        <f>+IF('Cálculos '!C774="","",'Cálculos '!H774)</f>
        <v/>
      </c>
      <c r="H774" s="367" t="str">
        <f>IF('Precio unitario '!C768="","",ROUNDUP('Precio unitario '!J768,0))</f>
        <v/>
      </c>
      <c r="I774" s="367" t="str">
        <f t="shared" si="47"/>
        <v/>
      </c>
      <c r="J774" s="370" t="str">
        <f t="shared" si="48"/>
        <v/>
      </c>
      <c r="K774" s="371" t="str">
        <f t="shared" si="49"/>
        <v/>
      </c>
      <c r="L774" s="246"/>
      <c r="M774" s="223"/>
    </row>
    <row r="775" spans="2:13" hidden="1" x14ac:dyDescent="0.3">
      <c r="B775" s="198">
        <f t="shared" si="50"/>
        <v>767</v>
      </c>
      <c r="C775" s="194" t="str">
        <f>+IF('Cálculos '!C775="","",'Cálculos '!C775)</f>
        <v/>
      </c>
      <c r="D775" s="199" t="str">
        <f>+IF('Cálculos '!D775="","",'Cálculos '!D775)</f>
        <v/>
      </c>
      <c r="E775" s="206" t="str">
        <f>+IF('Cálculos '!E775="","",'Cálculos '!E775)</f>
        <v/>
      </c>
      <c r="F775" s="221" t="str">
        <f>+IF('Cálculos '!F775="","",'Cálculos '!F775)</f>
        <v/>
      </c>
      <c r="G775" s="194" t="str">
        <f>+IF('Cálculos '!C775="","",'Cálculos '!H775)</f>
        <v/>
      </c>
      <c r="H775" s="367" t="str">
        <f>IF('Precio unitario '!C769="","",ROUNDUP('Precio unitario '!J769,0))</f>
        <v/>
      </c>
      <c r="I775" s="367" t="str">
        <f t="shared" si="47"/>
        <v/>
      </c>
      <c r="J775" s="370" t="str">
        <f t="shared" si="48"/>
        <v/>
      </c>
      <c r="K775" s="371" t="str">
        <f t="shared" si="49"/>
        <v/>
      </c>
      <c r="L775" s="246"/>
      <c r="M775" s="223"/>
    </row>
    <row r="776" spans="2:13" hidden="1" x14ac:dyDescent="0.3">
      <c r="B776" s="198">
        <f t="shared" si="50"/>
        <v>768</v>
      </c>
      <c r="C776" s="194" t="str">
        <f>+IF('Cálculos '!C776="","",'Cálculos '!C776)</f>
        <v/>
      </c>
      <c r="D776" s="199" t="str">
        <f>+IF('Cálculos '!D776="","",'Cálculos '!D776)</f>
        <v/>
      </c>
      <c r="E776" s="206" t="str">
        <f>+IF('Cálculos '!E776="","",'Cálculos '!E776)</f>
        <v/>
      </c>
      <c r="F776" s="221" t="str">
        <f>+IF('Cálculos '!F776="","",'Cálculos '!F776)</f>
        <v/>
      </c>
      <c r="G776" s="194" t="str">
        <f>+IF('Cálculos '!C776="","",'Cálculos '!H776)</f>
        <v/>
      </c>
      <c r="H776" s="367" t="str">
        <f>IF('Precio unitario '!C770="","",ROUNDUP('Precio unitario '!J770,0))</f>
        <v/>
      </c>
      <c r="I776" s="367" t="str">
        <f t="shared" si="47"/>
        <v/>
      </c>
      <c r="J776" s="370" t="str">
        <f t="shared" si="48"/>
        <v/>
      </c>
      <c r="K776" s="371" t="str">
        <f t="shared" si="49"/>
        <v/>
      </c>
      <c r="L776" s="246"/>
      <c r="M776" s="223"/>
    </row>
    <row r="777" spans="2:13" hidden="1" x14ac:dyDescent="0.3">
      <c r="B777" s="198">
        <f t="shared" si="50"/>
        <v>769</v>
      </c>
      <c r="C777" s="194" t="str">
        <f>+IF('Cálculos '!C777="","",'Cálculos '!C777)</f>
        <v/>
      </c>
      <c r="D777" s="199" t="str">
        <f>+IF('Cálculos '!D777="","",'Cálculos '!D777)</f>
        <v/>
      </c>
      <c r="E777" s="206" t="str">
        <f>+IF('Cálculos '!E777="","",'Cálculos '!E777)</f>
        <v/>
      </c>
      <c r="F777" s="221" t="str">
        <f>+IF('Cálculos '!F777="","",'Cálculos '!F777)</f>
        <v/>
      </c>
      <c r="G777" s="194" t="str">
        <f>+IF('Cálculos '!C777="","",'Cálculos '!H777)</f>
        <v/>
      </c>
      <c r="H777" s="367" t="str">
        <f>IF('Precio unitario '!C771="","",ROUNDUP('Precio unitario '!J771,0))</f>
        <v/>
      </c>
      <c r="I777" s="367" t="str">
        <f t="shared" si="47"/>
        <v/>
      </c>
      <c r="J777" s="370" t="str">
        <f t="shared" si="48"/>
        <v/>
      </c>
      <c r="K777" s="371" t="str">
        <f t="shared" si="49"/>
        <v/>
      </c>
      <c r="L777" s="246"/>
      <c r="M777" s="223"/>
    </row>
    <row r="778" spans="2:13" hidden="1" x14ac:dyDescent="0.3">
      <c r="B778" s="198">
        <f t="shared" si="50"/>
        <v>770</v>
      </c>
      <c r="C778" s="194" t="str">
        <f>+IF('Cálculos '!C778="","",'Cálculos '!C778)</f>
        <v/>
      </c>
      <c r="D778" s="199" t="str">
        <f>+IF('Cálculos '!D778="","",'Cálculos '!D778)</f>
        <v/>
      </c>
      <c r="E778" s="206" t="str">
        <f>+IF('Cálculos '!E778="","",'Cálculos '!E778)</f>
        <v/>
      </c>
      <c r="F778" s="221" t="str">
        <f>+IF('Cálculos '!F778="","",'Cálculos '!F778)</f>
        <v/>
      </c>
      <c r="G778" s="194" t="str">
        <f>+IF('Cálculos '!C778="","",'Cálculos '!H778)</f>
        <v/>
      </c>
      <c r="H778" s="367" t="str">
        <f>IF('Precio unitario '!C772="","",ROUNDUP('Precio unitario '!J772,0))</f>
        <v/>
      </c>
      <c r="I778" s="367" t="str">
        <f t="shared" ref="I778:I841" si="51">IF(C778="","",IF(L778="","CONFIRMAR SI EL PRODOCTRO TIENE IVA O NO",IF(L778="NO",0,ROUNDUP(SUM(H778*19%),0))))</f>
        <v/>
      </c>
      <c r="J778" s="370" t="str">
        <f t="shared" ref="J778:J841" si="52">IF(C778="","",IF(M778="","CONFIRMAR SI EL PRODOCTRO TIENE ESTANPILLA O NO",IF(M778="NO",0,ROUNDUP(SUM(H778*11.5%),0))))</f>
        <v/>
      </c>
      <c r="K778" s="371" t="str">
        <f t="shared" ref="K778:K841" si="53">+IF(C778="","",ROUNDUP(SUM(H778:J778),0))</f>
        <v/>
      </c>
      <c r="L778" s="246"/>
      <c r="M778" s="223"/>
    </row>
    <row r="779" spans="2:13" hidden="1" x14ac:dyDescent="0.3">
      <c r="B779" s="198">
        <f t="shared" ref="B779:B842" si="54">+B778+1</f>
        <v>771</v>
      </c>
      <c r="C779" s="194" t="str">
        <f>+IF('Cálculos '!C779="","",'Cálculos '!C779)</f>
        <v/>
      </c>
      <c r="D779" s="199" t="str">
        <f>+IF('Cálculos '!D779="","",'Cálculos '!D779)</f>
        <v/>
      </c>
      <c r="E779" s="206" t="str">
        <f>+IF('Cálculos '!E779="","",'Cálculos '!E779)</f>
        <v/>
      </c>
      <c r="F779" s="221" t="str">
        <f>+IF('Cálculos '!F779="","",'Cálculos '!F779)</f>
        <v/>
      </c>
      <c r="G779" s="194" t="str">
        <f>+IF('Cálculos '!C779="","",'Cálculos '!H779)</f>
        <v/>
      </c>
      <c r="H779" s="367" t="str">
        <f>IF('Precio unitario '!C773="","",ROUNDUP('Precio unitario '!J773,0))</f>
        <v/>
      </c>
      <c r="I779" s="367" t="str">
        <f t="shared" si="51"/>
        <v/>
      </c>
      <c r="J779" s="370" t="str">
        <f t="shared" si="52"/>
        <v/>
      </c>
      <c r="K779" s="371" t="str">
        <f t="shared" si="53"/>
        <v/>
      </c>
      <c r="L779" s="246"/>
      <c r="M779" s="223"/>
    </row>
    <row r="780" spans="2:13" hidden="1" x14ac:dyDescent="0.3">
      <c r="B780" s="198">
        <f t="shared" si="54"/>
        <v>772</v>
      </c>
      <c r="C780" s="194" t="str">
        <f>+IF('Cálculos '!C780="","",'Cálculos '!C780)</f>
        <v/>
      </c>
      <c r="D780" s="199" t="str">
        <f>+IF('Cálculos '!D780="","",'Cálculos '!D780)</f>
        <v/>
      </c>
      <c r="E780" s="206" t="str">
        <f>+IF('Cálculos '!E780="","",'Cálculos '!E780)</f>
        <v/>
      </c>
      <c r="F780" s="221" t="str">
        <f>+IF('Cálculos '!F780="","",'Cálculos '!F780)</f>
        <v/>
      </c>
      <c r="G780" s="194" t="str">
        <f>+IF('Cálculos '!C780="","",'Cálculos '!H780)</f>
        <v/>
      </c>
      <c r="H780" s="367" t="str">
        <f>IF('Precio unitario '!C774="","",ROUNDUP('Precio unitario '!J774,0))</f>
        <v/>
      </c>
      <c r="I780" s="367" t="str">
        <f t="shared" si="51"/>
        <v/>
      </c>
      <c r="J780" s="370" t="str">
        <f t="shared" si="52"/>
        <v/>
      </c>
      <c r="K780" s="371" t="str">
        <f t="shared" si="53"/>
        <v/>
      </c>
      <c r="L780" s="246"/>
      <c r="M780" s="223"/>
    </row>
    <row r="781" spans="2:13" hidden="1" x14ac:dyDescent="0.3">
      <c r="B781" s="198">
        <f t="shared" si="54"/>
        <v>773</v>
      </c>
      <c r="C781" s="194" t="str">
        <f>+IF('Cálculos '!C781="","",'Cálculos '!C781)</f>
        <v/>
      </c>
      <c r="D781" s="199" t="str">
        <f>+IF('Cálculos '!D781="","",'Cálculos '!D781)</f>
        <v/>
      </c>
      <c r="E781" s="206" t="str">
        <f>+IF('Cálculos '!E781="","",'Cálculos '!E781)</f>
        <v/>
      </c>
      <c r="F781" s="221" t="str">
        <f>+IF('Cálculos '!F781="","",'Cálculos '!F781)</f>
        <v/>
      </c>
      <c r="G781" s="194" t="str">
        <f>+IF('Cálculos '!C781="","",'Cálculos '!H781)</f>
        <v/>
      </c>
      <c r="H781" s="367" t="str">
        <f>IF('Precio unitario '!C775="","",ROUNDUP('Precio unitario '!J775,0))</f>
        <v/>
      </c>
      <c r="I781" s="367" t="str">
        <f t="shared" si="51"/>
        <v/>
      </c>
      <c r="J781" s="370" t="str">
        <f t="shared" si="52"/>
        <v/>
      </c>
      <c r="K781" s="371" t="str">
        <f t="shared" si="53"/>
        <v/>
      </c>
      <c r="L781" s="246"/>
      <c r="M781" s="223"/>
    </row>
    <row r="782" spans="2:13" hidden="1" x14ac:dyDescent="0.3">
      <c r="B782" s="198">
        <f t="shared" si="54"/>
        <v>774</v>
      </c>
      <c r="C782" s="194" t="str">
        <f>+IF('Cálculos '!C782="","",'Cálculos '!C782)</f>
        <v/>
      </c>
      <c r="D782" s="199" t="str">
        <f>+IF('Cálculos '!D782="","",'Cálculos '!D782)</f>
        <v/>
      </c>
      <c r="E782" s="206" t="str">
        <f>+IF('Cálculos '!E782="","",'Cálculos '!E782)</f>
        <v/>
      </c>
      <c r="F782" s="221" t="str">
        <f>+IF('Cálculos '!F782="","",'Cálculos '!F782)</f>
        <v/>
      </c>
      <c r="G782" s="194" t="str">
        <f>+IF('Cálculos '!C782="","",'Cálculos '!H782)</f>
        <v/>
      </c>
      <c r="H782" s="367" t="str">
        <f>IF('Precio unitario '!C776="","",ROUNDUP('Precio unitario '!J776,0))</f>
        <v/>
      </c>
      <c r="I782" s="367" t="str">
        <f t="shared" si="51"/>
        <v/>
      </c>
      <c r="J782" s="370" t="str">
        <f t="shared" si="52"/>
        <v/>
      </c>
      <c r="K782" s="371" t="str">
        <f t="shared" si="53"/>
        <v/>
      </c>
      <c r="L782" s="246"/>
      <c r="M782" s="223"/>
    </row>
    <row r="783" spans="2:13" hidden="1" x14ac:dyDescent="0.3">
      <c r="B783" s="198">
        <f t="shared" si="54"/>
        <v>775</v>
      </c>
      <c r="C783" s="194" t="str">
        <f>+IF('Cálculos '!C783="","",'Cálculos '!C783)</f>
        <v/>
      </c>
      <c r="D783" s="199" t="str">
        <f>+IF('Cálculos '!D783="","",'Cálculos '!D783)</f>
        <v/>
      </c>
      <c r="E783" s="206" t="str">
        <f>+IF('Cálculos '!E783="","",'Cálculos '!E783)</f>
        <v/>
      </c>
      <c r="F783" s="221" t="str">
        <f>+IF('Cálculos '!F783="","",'Cálculos '!F783)</f>
        <v/>
      </c>
      <c r="G783" s="194" t="str">
        <f>+IF('Cálculos '!C783="","",'Cálculos '!H783)</f>
        <v/>
      </c>
      <c r="H783" s="367" t="str">
        <f>IF('Precio unitario '!C777="","",ROUNDUP('Precio unitario '!J777,0))</f>
        <v/>
      </c>
      <c r="I783" s="367" t="str">
        <f t="shared" si="51"/>
        <v/>
      </c>
      <c r="J783" s="370" t="str">
        <f t="shared" si="52"/>
        <v/>
      </c>
      <c r="K783" s="371" t="str">
        <f t="shared" si="53"/>
        <v/>
      </c>
      <c r="L783" s="246"/>
      <c r="M783" s="223"/>
    </row>
    <row r="784" spans="2:13" hidden="1" x14ac:dyDescent="0.3">
      <c r="B784" s="198">
        <f t="shared" si="54"/>
        <v>776</v>
      </c>
      <c r="C784" s="194" t="str">
        <f>+IF('Cálculos '!C784="","",'Cálculos '!C784)</f>
        <v/>
      </c>
      <c r="D784" s="199" t="str">
        <f>+IF('Cálculos '!D784="","",'Cálculos '!D784)</f>
        <v/>
      </c>
      <c r="E784" s="206" t="str">
        <f>+IF('Cálculos '!E784="","",'Cálculos '!E784)</f>
        <v/>
      </c>
      <c r="F784" s="221" t="str">
        <f>+IF('Cálculos '!F784="","",'Cálculos '!F784)</f>
        <v/>
      </c>
      <c r="G784" s="194" t="str">
        <f>+IF('Cálculos '!C784="","",'Cálculos '!H784)</f>
        <v/>
      </c>
      <c r="H784" s="367" t="str">
        <f>IF('Precio unitario '!C778="","",ROUNDUP('Precio unitario '!J778,0))</f>
        <v/>
      </c>
      <c r="I784" s="367" t="str">
        <f t="shared" si="51"/>
        <v/>
      </c>
      <c r="J784" s="370" t="str">
        <f t="shared" si="52"/>
        <v/>
      </c>
      <c r="K784" s="371" t="str">
        <f t="shared" si="53"/>
        <v/>
      </c>
      <c r="L784" s="246"/>
      <c r="M784" s="223"/>
    </row>
    <row r="785" spans="2:13" hidden="1" x14ac:dyDescent="0.3">
      <c r="B785" s="198">
        <f t="shared" si="54"/>
        <v>777</v>
      </c>
      <c r="C785" s="194" t="str">
        <f>+IF('Cálculos '!C785="","",'Cálculos '!C785)</f>
        <v/>
      </c>
      <c r="D785" s="199" t="str">
        <f>+IF('Cálculos '!D785="","",'Cálculos '!D785)</f>
        <v/>
      </c>
      <c r="E785" s="206" t="str">
        <f>+IF('Cálculos '!E785="","",'Cálculos '!E785)</f>
        <v/>
      </c>
      <c r="F785" s="221" t="str">
        <f>+IF('Cálculos '!F785="","",'Cálculos '!F785)</f>
        <v/>
      </c>
      <c r="G785" s="194" t="str">
        <f>+IF('Cálculos '!C785="","",'Cálculos '!H785)</f>
        <v/>
      </c>
      <c r="H785" s="367" t="str">
        <f>IF('Precio unitario '!C779="","",ROUNDUP('Precio unitario '!J779,0))</f>
        <v/>
      </c>
      <c r="I785" s="367" t="str">
        <f t="shared" si="51"/>
        <v/>
      </c>
      <c r="J785" s="370" t="str">
        <f t="shared" si="52"/>
        <v/>
      </c>
      <c r="K785" s="371" t="str">
        <f t="shared" si="53"/>
        <v/>
      </c>
      <c r="L785" s="246"/>
      <c r="M785" s="223"/>
    </row>
    <row r="786" spans="2:13" hidden="1" x14ac:dyDescent="0.3">
      <c r="B786" s="198">
        <f t="shared" si="54"/>
        <v>778</v>
      </c>
      <c r="C786" s="194" t="str">
        <f>+IF('Cálculos '!C786="","",'Cálculos '!C786)</f>
        <v/>
      </c>
      <c r="D786" s="199" t="str">
        <f>+IF('Cálculos '!D786="","",'Cálculos '!D786)</f>
        <v/>
      </c>
      <c r="E786" s="206" t="str">
        <f>+IF('Cálculos '!E786="","",'Cálculos '!E786)</f>
        <v/>
      </c>
      <c r="F786" s="221" t="str">
        <f>+IF('Cálculos '!F786="","",'Cálculos '!F786)</f>
        <v/>
      </c>
      <c r="G786" s="194" t="str">
        <f>+IF('Cálculos '!C786="","",'Cálculos '!H786)</f>
        <v/>
      </c>
      <c r="H786" s="367" t="str">
        <f>IF('Precio unitario '!C780="","",ROUNDUP('Precio unitario '!J780,0))</f>
        <v/>
      </c>
      <c r="I786" s="367" t="str">
        <f t="shared" si="51"/>
        <v/>
      </c>
      <c r="J786" s="370" t="str">
        <f t="shared" si="52"/>
        <v/>
      </c>
      <c r="K786" s="371" t="str">
        <f t="shared" si="53"/>
        <v/>
      </c>
      <c r="L786" s="246"/>
      <c r="M786" s="223"/>
    </row>
    <row r="787" spans="2:13" hidden="1" x14ac:dyDescent="0.3">
      <c r="B787" s="198">
        <f t="shared" si="54"/>
        <v>779</v>
      </c>
      <c r="C787" s="194" t="str">
        <f>+IF('Cálculos '!C787="","",'Cálculos '!C787)</f>
        <v/>
      </c>
      <c r="D787" s="199" t="str">
        <f>+IF('Cálculos '!D787="","",'Cálculos '!D787)</f>
        <v/>
      </c>
      <c r="E787" s="206" t="str">
        <f>+IF('Cálculos '!E787="","",'Cálculos '!E787)</f>
        <v/>
      </c>
      <c r="F787" s="221" t="str">
        <f>+IF('Cálculos '!F787="","",'Cálculos '!F787)</f>
        <v/>
      </c>
      <c r="G787" s="194" t="str">
        <f>+IF('Cálculos '!C787="","",'Cálculos '!H787)</f>
        <v/>
      </c>
      <c r="H787" s="367" t="str">
        <f>IF('Precio unitario '!C781="","",ROUNDUP('Precio unitario '!J781,0))</f>
        <v/>
      </c>
      <c r="I787" s="367" t="str">
        <f t="shared" si="51"/>
        <v/>
      </c>
      <c r="J787" s="370" t="str">
        <f t="shared" si="52"/>
        <v/>
      </c>
      <c r="K787" s="371" t="str">
        <f t="shared" si="53"/>
        <v/>
      </c>
      <c r="L787" s="246"/>
      <c r="M787" s="223"/>
    </row>
    <row r="788" spans="2:13" hidden="1" x14ac:dyDescent="0.3">
      <c r="B788" s="198">
        <f t="shared" si="54"/>
        <v>780</v>
      </c>
      <c r="C788" s="194" t="str">
        <f>+IF('Cálculos '!C788="","",'Cálculos '!C788)</f>
        <v/>
      </c>
      <c r="D788" s="199" t="str">
        <f>+IF('Cálculos '!D788="","",'Cálculos '!D788)</f>
        <v/>
      </c>
      <c r="E788" s="206" t="str">
        <f>+IF('Cálculos '!E788="","",'Cálculos '!E788)</f>
        <v/>
      </c>
      <c r="F788" s="221" t="str">
        <f>+IF('Cálculos '!F788="","",'Cálculos '!F788)</f>
        <v/>
      </c>
      <c r="G788" s="194" t="str">
        <f>+IF('Cálculos '!C788="","",'Cálculos '!H788)</f>
        <v/>
      </c>
      <c r="H788" s="367" t="str">
        <f>IF('Precio unitario '!C782="","",ROUNDUP('Precio unitario '!J782,0))</f>
        <v/>
      </c>
      <c r="I788" s="367" t="str">
        <f t="shared" si="51"/>
        <v/>
      </c>
      <c r="J788" s="370" t="str">
        <f t="shared" si="52"/>
        <v/>
      </c>
      <c r="K788" s="371" t="str">
        <f t="shared" si="53"/>
        <v/>
      </c>
      <c r="L788" s="246"/>
      <c r="M788" s="223"/>
    </row>
    <row r="789" spans="2:13" hidden="1" x14ac:dyDescent="0.3">
      <c r="B789" s="198">
        <f t="shared" si="54"/>
        <v>781</v>
      </c>
      <c r="C789" s="194" t="str">
        <f>+IF('Cálculos '!C789="","",'Cálculos '!C789)</f>
        <v/>
      </c>
      <c r="D789" s="199" t="str">
        <f>+IF('Cálculos '!D789="","",'Cálculos '!D789)</f>
        <v/>
      </c>
      <c r="E789" s="206" t="str">
        <f>+IF('Cálculos '!E789="","",'Cálculos '!E789)</f>
        <v/>
      </c>
      <c r="F789" s="221" t="str">
        <f>+IF('Cálculos '!F789="","",'Cálculos '!F789)</f>
        <v/>
      </c>
      <c r="G789" s="194" t="str">
        <f>+IF('Cálculos '!C789="","",'Cálculos '!H789)</f>
        <v/>
      </c>
      <c r="H789" s="367" t="str">
        <f>IF('Precio unitario '!C783="","",ROUNDUP('Precio unitario '!J783,0))</f>
        <v/>
      </c>
      <c r="I789" s="367" t="str">
        <f t="shared" si="51"/>
        <v/>
      </c>
      <c r="J789" s="370" t="str">
        <f t="shared" si="52"/>
        <v/>
      </c>
      <c r="K789" s="371" t="str">
        <f t="shared" si="53"/>
        <v/>
      </c>
      <c r="L789" s="246"/>
      <c r="M789" s="223"/>
    </row>
    <row r="790" spans="2:13" hidden="1" x14ac:dyDescent="0.3">
      <c r="B790" s="198">
        <f t="shared" si="54"/>
        <v>782</v>
      </c>
      <c r="C790" s="194" t="str">
        <f>+IF('Cálculos '!C790="","",'Cálculos '!C790)</f>
        <v/>
      </c>
      <c r="D790" s="199" t="str">
        <f>+IF('Cálculos '!D790="","",'Cálculos '!D790)</f>
        <v/>
      </c>
      <c r="E790" s="206" t="str">
        <f>+IF('Cálculos '!E790="","",'Cálculos '!E790)</f>
        <v/>
      </c>
      <c r="F790" s="221" t="str">
        <f>+IF('Cálculos '!F790="","",'Cálculos '!F790)</f>
        <v/>
      </c>
      <c r="G790" s="194" t="str">
        <f>+IF('Cálculos '!C790="","",'Cálculos '!H790)</f>
        <v/>
      </c>
      <c r="H790" s="367" t="str">
        <f>IF('Precio unitario '!C784="","",ROUNDUP('Precio unitario '!J784,0))</f>
        <v/>
      </c>
      <c r="I790" s="367" t="str">
        <f t="shared" si="51"/>
        <v/>
      </c>
      <c r="J790" s="370" t="str">
        <f t="shared" si="52"/>
        <v/>
      </c>
      <c r="K790" s="371" t="str">
        <f t="shared" si="53"/>
        <v/>
      </c>
      <c r="L790" s="246"/>
      <c r="M790" s="223"/>
    </row>
    <row r="791" spans="2:13" hidden="1" x14ac:dyDescent="0.3">
      <c r="B791" s="198">
        <f t="shared" si="54"/>
        <v>783</v>
      </c>
      <c r="C791" s="194" t="str">
        <f>+IF('Cálculos '!C791="","",'Cálculos '!C791)</f>
        <v/>
      </c>
      <c r="D791" s="199" t="str">
        <f>+IF('Cálculos '!D791="","",'Cálculos '!D791)</f>
        <v/>
      </c>
      <c r="E791" s="206" t="str">
        <f>+IF('Cálculos '!E791="","",'Cálculos '!E791)</f>
        <v/>
      </c>
      <c r="F791" s="221" t="str">
        <f>+IF('Cálculos '!F791="","",'Cálculos '!F791)</f>
        <v/>
      </c>
      <c r="G791" s="194" t="str">
        <f>+IF('Cálculos '!C791="","",'Cálculos '!H791)</f>
        <v/>
      </c>
      <c r="H791" s="367" t="str">
        <f>IF('Precio unitario '!C785="","",ROUNDUP('Precio unitario '!J785,0))</f>
        <v/>
      </c>
      <c r="I791" s="367" t="str">
        <f t="shared" si="51"/>
        <v/>
      </c>
      <c r="J791" s="370" t="str">
        <f t="shared" si="52"/>
        <v/>
      </c>
      <c r="K791" s="371" t="str">
        <f t="shared" si="53"/>
        <v/>
      </c>
      <c r="L791" s="246"/>
      <c r="M791" s="223"/>
    </row>
    <row r="792" spans="2:13" hidden="1" x14ac:dyDescent="0.3">
      <c r="B792" s="198">
        <f t="shared" si="54"/>
        <v>784</v>
      </c>
      <c r="C792" s="194" t="str">
        <f>+IF('Cálculos '!C792="","",'Cálculos '!C792)</f>
        <v/>
      </c>
      <c r="D792" s="199" t="str">
        <f>+IF('Cálculos '!D792="","",'Cálculos '!D792)</f>
        <v/>
      </c>
      <c r="E792" s="206" t="str">
        <f>+IF('Cálculos '!E792="","",'Cálculos '!E792)</f>
        <v/>
      </c>
      <c r="F792" s="221" t="str">
        <f>+IF('Cálculos '!F792="","",'Cálculos '!F792)</f>
        <v/>
      </c>
      <c r="G792" s="194" t="str">
        <f>+IF('Cálculos '!C792="","",'Cálculos '!H792)</f>
        <v/>
      </c>
      <c r="H792" s="367" t="str">
        <f>IF('Precio unitario '!C786="","",ROUNDUP('Precio unitario '!J786,0))</f>
        <v/>
      </c>
      <c r="I792" s="367" t="str">
        <f t="shared" si="51"/>
        <v/>
      </c>
      <c r="J792" s="370" t="str">
        <f t="shared" si="52"/>
        <v/>
      </c>
      <c r="K792" s="371" t="str">
        <f t="shared" si="53"/>
        <v/>
      </c>
      <c r="L792" s="246"/>
      <c r="M792" s="223"/>
    </row>
    <row r="793" spans="2:13" hidden="1" x14ac:dyDescent="0.3">
      <c r="B793" s="198">
        <f t="shared" si="54"/>
        <v>785</v>
      </c>
      <c r="C793" s="194" t="str">
        <f>+IF('Cálculos '!C793="","",'Cálculos '!C793)</f>
        <v/>
      </c>
      <c r="D793" s="199" t="str">
        <f>+IF('Cálculos '!D793="","",'Cálculos '!D793)</f>
        <v/>
      </c>
      <c r="E793" s="206" t="str">
        <f>+IF('Cálculos '!E793="","",'Cálculos '!E793)</f>
        <v/>
      </c>
      <c r="F793" s="221" t="str">
        <f>+IF('Cálculos '!F793="","",'Cálculos '!F793)</f>
        <v/>
      </c>
      <c r="G793" s="194" t="str">
        <f>+IF('Cálculos '!C793="","",'Cálculos '!H793)</f>
        <v/>
      </c>
      <c r="H793" s="367" t="str">
        <f>IF('Precio unitario '!C787="","",ROUNDUP('Precio unitario '!J787,0))</f>
        <v/>
      </c>
      <c r="I793" s="367" t="str">
        <f t="shared" si="51"/>
        <v/>
      </c>
      <c r="J793" s="370" t="str">
        <f t="shared" si="52"/>
        <v/>
      </c>
      <c r="K793" s="371" t="str">
        <f t="shared" si="53"/>
        <v/>
      </c>
      <c r="L793" s="246"/>
      <c r="M793" s="223"/>
    </row>
    <row r="794" spans="2:13" hidden="1" x14ac:dyDescent="0.3">
      <c r="B794" s="198">
        <f t="shared" si="54"/>
        <v>786</v>
      </c>
      <c r="C794" s="194" t="str">
        <f>+IF('Cálculos '!C794="","",'Cálculos '!C794)</f>
        <v/>
      </c>
      <c r="D794" s="199" t="str">
        <f>+IF('Cálculos '!D794="","",'Cálculos '!D794)</f>
        <v/>
      </c>
      <c r="E794" s="206" t="str">
        <f>+IF('Cálculos '!E794="","",'Cálculos '!E794)</f>
        <v/>
      </c>
      <c r="F794" s="221" t="str">
        <f>+IF('Cálculos '!F794="","",'Cálculos '!F794)</f>
        <v/>
      </c>
      <c r="G794" s="194" t="str">
        <f>+IF('Cálculos '!C794="","",'Cálculos '!H794)</f>
        <v/>
      </c>
      <c r="H794" s="367" t="str">
        <f>IF('Precio unitario '!C788="","",ROUNDUP('Precio unitario '!J788,0))</f>
        <v/>
      </c>
      <c r="I794" s="367" t="str">
        <f t="shared" si="51"/>
        <v/>
      </c>
      <c r="J794" s="370" t="str">
        <f t="shared" si="52"/>
        <v/>
      </c>
      <c r="K794" s="371" t="str">
        <f t="shared" si="53"/>
        <v/>
      </c>
      <c r="L794" s="246"/>
      <c r="M794" s="223"/>
    </row>
    <row r="795" spans="2:13" hidden="1" x14ac:dyDescent="0.3">
      <c r="B795" s="198">
        <f t="shared" si="54"/>
        <v>787</v>
      </c>
      <c r="C795" s="194" t="str">
        <f>+IF('Cálculos '!C795="","",'Cálculos '!C795)</f>
        <v/>
      </c>
      <c r="D795" s="199" t="str">
        <f>+IF('Cálculos '!D795="","",'Cálculos '!D795)</f>
        <v/>
      </c>
      <c r="E795" s="206" t="str">
        <f>+IF('Cálculos '!E795="","",'Cálculos '!E795)</f>
        <v/>
      </c>
      <c r="F795" s="221" t="str">
        <f>+IF('Cálculos '!F795="","",'Cálculos '!F795)</f>
        <v/>
      </c>
      <c r="G795" s="194" t="str">
        <f>+IF('Cálculos '!C795="","",'Cálculos '!H795)</f>
        <v/>
      </c>
      <c r="H795" s="367" t="str">
        <f>IF('Precio unitario '!C789="","",ROUNDUP('Precio unitario '!J789,0))</f>
        <v/>
      </c>
      <c r="I795" s="367" t="str">
        <f t="shared" si="51"/>
        <v/>
      </c>
      <c r="J795" s="370" t="str">
        <f t="shared" si="52"/>
        <v/>
      </c>
      <c r="K795" s="371" t="str">
        <f t="shared" si="53"/>
        <v/>
      </c>
      <c r="L795" s="246"/>
      <c r="M795" s="223"/>
    </row>
    <row r="796" spans="2:13" hidden="1" x14ac:dyDescent="0.3">
      <c r="B796" s="198">
        <f t="shared" si="54"/>
        <v>788</v>
      </c>
      <c r="C796" s="194" t="str">
        <f>+IF('Cálculos '!C796="","",'Cálculos '!C796)</f>
        <v/>
      </c>
      <c r="D796" s="199" t="str">
        <f>+IF('Cálculos '!D796="","",'Cálculos '!D796)</f>
        <v/>
      </c>
      <c r="E796" s="206" t="str">
        <f>+IF('Cálculos '!E796="","",'Cálculos '!E796)</f>
        <v/>
      </c>
      <c r="F796" s="221" t="str">
        <f>+IF('Cálculos '!F796="","",'Cálculos '!F796)</f>
        <v/>
      </c>
      <c r="G796" s="194" t="str">
        <f>+IF('Cálculos '!C796="","",'Cálculos '!H796)</f>
        <v/>
      </c>
      <c r="H796" s="367" t="str">
        <f>IF('Precio unitario '!C790="","",ROUNDUP('Precio unitario '!J790,0))</f>
        <v/>
      </c>
      <c r="I796" s="367" t="str">
        <f t="shared" si="51"/>
        <v/>
      </c>
      <c r="J796" s="370" t="str">
        <f t="shared" si="52"/>
        <v/>
      </c>
      <c r="K796" s="371" t="str">
        <f t="shared" si="53"/>
        <v/>
      </c>
      <c r="L796" s="246"/>
      <c r="M796" s="223"/>
    </row>
    <row r="797" spans="2:13" hidden="1" x14ac:dyDescent="0.3">
      <c r="B797" s="198">
        <f t="shared" si="54"/>
        <v>789</v>
      </c>
      <c r="C797" s="194" t="str">
        <f>+IF('Cálculos '!C797="","",'Cálculos '!C797)</f>
        <v/>
      </c>
      <c r="D797" s="199" t="str">
        <f>+IF('Cálculos '!D797="","",'Cálculos '!D797)</f>
        <v/>
      </c>
      <c r="E797" s="206" t="str">
        <f>+IF('Cálculos '!E797="","",'Cálculos '!E797)</f>
        <v/>
      </c>
      <c r="F797" s="221" t="str">
        <f>+IF('Cálculos '!F797="","",'Cálculos '!F797)</f>
        <v/>
      </c>
      <c r="G797" s="194" t="str">
        <f>+IF('Cálculos '!C797="","",'Cálculos '!H797)</f>
        <v/>
      </c>
      <c r="H797" s="367" t="str">
        <f>IF('Precio unitario '!C791="","",ROUNDUP('Precio unitario '!J791,0))</f>
        <v/>
      </c>
      <c r="I797" s="367" t="str">
        <f t="shared" si="51"/>
        <v/>
      </c>
      <c r="J797" s="370" t="str">
        <f t="shared" si="52"/>
        <v/>
      </c>
      <c r="K797" s="371" t="str">
        <f t="shared" si="53"/>
        <v/>
      </c>
      <c r="L797" s="246"/>
      <c r="M797" s="223"/>
    </row>
    <row r="798" spans="2:13" hidden="1" x14ac:dyDescent="0.3">
      <c r="B798" s="198">
        <f t="shared" si="54"/>
        <v>790</v>
      </c>
      <c r="C798" s="194" t="str">
        <f>+IF('Cálculos '!C798="","",'Cálculos '!C798)</f>
        <v/>
      </c>
      <c r="D798" s="199" t="str">
        <f>+IF('Cálculos '!D798="","",'Cálculos '!D798)</f>
        <v/>
      </c>
      <c r="E798" s="206" t="str">
        <f>+IF('Cálculos '!E798="","",'Cálculos '!E798)</f>
        <v/>
      </c>
      <c r="F798" s="221" t="str">
        <f>+IF('Cálculos '!F798="","",'Cálculos '!F798)</f>
        <v/>
      </c>
      <c r="G798" s="194" t="str">
        <f>+IF('Cálculos '!C798="","",'Cálculos '!H798)</f>
        <v/>
      </c>
      <c r="H798" s="367" t="str">
        <f>IF('Precio unitario '!C792="","",ROUNDUP('Precio unitario '!J792,0))</f>
        <v/>
      </c>
      <c r="I798" s="367" t="str">
        <f t="shared" si="51"/>
        <v/>
      </c>
      <c r="J798" s="370" t="str">
        <f t="shared" si="52"/>
        <v/>
      </c>
      <c r="K798" s="371" t="str">
        <f t="shared" si="53"/>
        <v/>
      </c>
      <c r="L798" s="246"/>
      <c r="M798" s="223"/>
    </row>
    <row r="799" spans="2:13" hidden="1" x14ac:dyDescent="0.3">
      <c r="B799" s="198">
        <f t="shared" si="54"/>
        <v>791</v>
      </c>
      <c r="C799" s="194" t="str">
        <f>+IF('Cálculos '!C799="","",'Cálculos '!C799)</f>
        <v/>
      </c>
      <c r="D799" s="199" t="str">
        <f>+IF('Cálculos '!D799="","",'Cálculos '!D799)</f>
        <v/>
      </c>
      <c r="E799" s="206" t="str">
        <f>+IF('Cálculos '!E799="","",'Cálculos '!E799)</f>
        <v/>
      </c>
      <c r="F799" s="221" t="str">
        <f>+IF('Cálculos '!F799="","",'Cálculos '!F799)</f>
        <v/>
      </c>
      <c r="G799" s="194" t="str">
        <f>+IF('Cálculos '!C799="","",'Cálculos '!H799)</f>
        <v/>
      </c>
      <c r="H799" s="367" t="str">
        <f>IF('Precio unitario '!C793="","",ROUNDUP('Precio unitario '!J793,0))</f>
        <v/>
      </c>
      <c r="I799" s="367" t="str">
        <f t="shared" si="51"/>
        <v/>
      </c>
      <c r="J799" s="370" t="str">
        <f t="shared" si="52"/>
        <v/>
      </c>
      <c r="K799" s="371" t="str">
        <f t="shared" si="53"/>
        <v/>
      </c>
      <c r="L799" s="246"/>
      <c r="M799" s="223"/>
    </row>
    <row r="800" spans="2:13" hidden="1" x14ac:dyDescent="0.3">
      <c r="B800" s="198">
        <f t="shared" si="54"/>
        <v>792</v>
      </c>
      <c r="C800" s="194" t="str">
        <f>+IF('Cálculos '!C800="","",'Cálculos '!C800)</f>
        <v/>
      </c>
      <c r="D800" s="199" t="str">
        <f>+IF('Cálculos '!D800="","",'Cálculos '!D800)</f>
        <v/>
      </c>
      <c r="E800" s="206" t="str">
        <f>+IF('Cálculos '!E800="","",'Cálculos '!E800)</f>
        <v/>
      </c>
      <c r="F800" s="221" t="str">
        <f>+IF('Cálculos '!F800="","",'Cálculos '!F800)</f>
        <v/>
      </c>
      <c r="G800" s="194" t="str">
        <f>+IF('Cálculos '!C800="","",'Cálculos '!H800)</f>
        <v/>
      </c>
      <c r="H800" s="367" t="str">
        <f>IF('Precio unitario '!C794="","",ROUNDUP('Precio unitario '!J794,0))</f>
        <v/>
      </c>
      <c r="I800" s="367" t="str">
        <f t="shared" si="51"/>
        <v/>
      </c>
      <c r="J800" s="370" t="str">
        <f t="shared" si="52"/>
        <v/>
      </c>
      <c r="K800" s="371" t="str">
        <f t="shared" si="53"/>
        <v/>
      </c>
      <c r="L800" s="246"/>
      <c r="M800" s="223"/>
    </row>
    <row r="801" spans="2:13" hidden="1" x14ac:dyDescent="0.3">
      <c r="B801" s="198">
        <f t="shared" si="54"/>
        <v>793</v>
      </c>
      <c r="C801" s="194" t="str">
        <f>+IF('Cálculos '!C801="","",'Cálculos '!C801)</f>
        <v/>
      </c>
      <c r="D801" s="199" t="str">
        <f>+IF('Cálculos '!D801="","",'Cálculos '!D801)</f>
        <v/>
      </c>
      <c r="E801" s="206" t="str">
        <f>+IF('Cálculos '!E801="","",'Cálculos '!E801)</f>
        <v/>
      </c>
      <c r="F801" s="221" t="str">
        <f>+IF('Cálculos '!F801="","",'Cálculos '!F801)</f>
        <v/>
      </c>
      <c r="G801" s="194" t="str">
        <f>+IF('Cálculos '!C801="","",'Cálculos '!H801)</f>
        <v/>
      </c>
      <c r="H801" s="367" t="str">
        <f>IF('Precio unitario '!C795="","",ROUNDUP('Precio unitario '!J795,0))</f>
        <v/>
      </c>
      <c r="I801" s="367" t="str">
        <f t="shared" si="51"/>
        <v/>
      </c>
      <c r="J801" s="370" t="str">
        <f t="shared" si="52"/>
        <v/>
      </c>
      <c r="K801" s="371" t="str">
        <f t="shared" si="53"/>
        <v/>
      </c>
      <c r="L801" s="246"/>
      <c r="M801" s="223"/>
    </row>
    <row r="802" spans="2:13" hidden="1" x14ac:dyDescent="0.3">
      <c r="B802" s="198">
        <f t="shared" si="54"/>
        <v>794</v>
      </c>
      <c r="C802" s="194" t="str">
        <f>+IF('Cálculos '!C802="","",'Cálculos '!C802)</f>
        <v/>
      </c>
      <c r="D802" s="199" t="str">
        <f>+IF('Cálculos '!D802="","",'Cálculos '!D802)</f>
        <v/>
      </c>
      <c r="E802" s="206" t="str">
        <f>+IF('Cálculos '!E802="","",'Cálculos '!E802)</f>
        <v/>
      </c>
      <c r="F802" s="221" t="str">
        <f>+IF('Cálculos '!F802="","",'Cálculos '!F802)</f>
        <v/>
      </c>
      <c r="G802" s="194" t="str">
        <f>+IF('Cálculos '!C802="","",'Cálculos '!H802)</f>
        <v/>
      </c>
      <c r="H802" s="367" t="str">
        <f>IF('Precio unitario '!C796="","",ROUNDUP('Precio unitario '!J796,0))</f>
        <v/>
      </c>
      <c r="I802" s="367" t="str">
        <f t="shared" si="51"/>
        <v/>
      </c>
      <c r="J802" s="370" t="str">
        <f t="shared" si="52"/>
        <v/>
      </c>
      <c r="K802" s="371" t="str">
        <f t="shared" si="53"/>
        <v/>
      </c>
      <c r="L802" s="246"/>
      <c r="M802" s="223"/>
    </row>
    <row r="803" spans="2:13" hidden="1" x14ac:dyDescent="0.3">
      <c r="B803" s="198">
        <f t="shared" si="54"/>
        <v>795</v>
      </c>
      <c r="C803" s="194" t="str">
        <f>+IF('Cálculos '!C803="","",'Cálculos '!C803)</f>
        <v/>
      </c>
      <c r="D803" s="199" t="str">
        <f>+IF('Cálculos '!D803="","",'Cálculos '!D803)</f>
        <v/>
      </c>
      <c r="E803" s="206" t="str">
        <f>+IF('Cálculos '!E803="","",'Cálculos '!E803)</f>
        <v/>
      </c>
      <c r="F803" s="221" t="str">
        <f>+IF('Cálculos '!F803="","",'Cálculos '!F803)</f>
        <v/>
      </c>
      <c r="G803" s="194" t="str">
        <f>+IF('Cálculos '!C803="","",'Cálculos '!H803)</f>
        <v/>
      </c>
      <c r="H803" s="367" t="str">
        <f>IF('Precio unitario '!C797="","",ROUNDUP('Precio unitario '!J797,0))</f>
        <v/>
      </c>
      <c r="I803" s="367" t="str">
        <f t="shared" si="51"/>
        <v/>
      </c>
      <c r="J803" s="370" t="str">
        <f t="shared" si="52"/>
        <v/>
      </c>
      <c r="K803" s="371" t="str">
        <f t="shared" si="53"/>
        <v/>
      </c>
      <c r="L803" s="246"/>
      <c r="M803" s="223"/>
    </row>
    <row r="804" spans="2:13" hidden="1" x14ac:dyDescent="0.3">
      <c r="B804" s="198">
        <f t="shared" si="54"/>
        <v>796</v>
      </c>
      <c r="C804" s="194" t="str">
        <f>+IF('Cálculos '!C804="","",'Cálculos '!C804)</f>
        <v/>
      </c>
      <c r="D804" s="199" t="str">
        <f>+IF('Cálculos '!D804="","",'Cálculos '!D804)</f>
        <v/>
      </c>
      <c r="E804" s="206" t="str">
        <f>+IF('Cálculos '!E804="","",'Cálculos '!E804)</f>
        <v/>
      </c>
      <c r="F804" s="221" t="str">
        <f>+IF('Cálculos '!F804="","",'Cálculos '!F804)</f>
        <v/>
      </c>
      <c r="G804" s="194" t="str">
        <f>+IF('Cálculos '!C804="","",'Cálculos '!H804)</f>
        <v/>
      </c>
      <c r="H804" s="367" t="str">
        <f>IF('Precio unitario '!C798="","",ROUNDUP('Precio unitario '!J798,0))</f>
        <v/>
      </c>
      <c r="I804" s="367" t="str">
        <f t="shared" si="51"/>
        <v/>
      </c>
      <c r="J804" s="370" t="str">
        <f t="shared" si="52"/>
        <v/>
      </c>
      <c r="K804" s="371" t="str">
        <f t="shared" si="53"/>
        <v/>
      </c>
      <c r="L804" s="246"/>
      <c r="M804" s="223"/>
    </row>
    <row r="805" spans="2:13" hidden="1" x14ac:dyDescent="0.3">
      <c r="B805" s="198">
        <f t="shared" si="54"/>
        <v>797</v>
      </c>
      <c r="C805" s="194" t="str">
        <f>+IF('Cálculos '!C805="","",'Cálculos '!C805)</f>
        <v/>
      </c>
      <c r="D805" s="199" t="str">
        <f>+IF('Cálculos '!D805="","",'Cálculos '!D805)</f>
        <v/>
      </c>
      <c r="E805" s="206" t="str">
        <f>+IF('Cálculos '!E805="","",'Cálculos '!E805)</f>
        <v/>
      </c>
      <c r="F805" s="221" t="str">
        <f>+IF('Cálculos '!F805="","",'Cálculos '!F805)</f>
        <v/>
      </c>
      <c r="G805" s="194" t="str">
        <f>+IF('Cálculos '!C805="","",'Cálculos '!H805)</f>
        <v/>
      </c>
      <c r="H805" s="367" t="str">
        <f>IF('Precio unitario '!C799="","",ROUNDUP('Precio unitario '!J799,0))</f>
        <v/>
      </c>
      <c r="I805" s="367" t="str">
        <f t="shared" si="51"/>
        <v/>
      </c>
      <c r="J805" s="370" t="str">
        <f t="shared" si="52"/>
        <v/>
      </c>
      <c r="K805" s="371" t="str">
        <f t="shared" si="53"/>
        <v/>
      </c>
      <c r="L805" s="246"/>
      <c r="M805" s="223"/>
    </row>
    <row r="806" spans="2:13" hidden="1" x14ac:dyDescent="0.3">
      <c r="B806" s="198">
        <f t="shared" si="54"/>
        <v>798</v>
      </c>
      <c r="C806" s="194" t="str">
        <f>+IF('Cálculos '!C806="","",'Cálculos '!C806)</f>
        <v/>
      </c>
      <c r="D806" s="199" t="str">
        <f>+IF('Cálculos '!D806="","",'Cálculos '!D806)</f>
        <v/>
      </c>
      <c r="E806" s="206" t="str">
        <f>+IF('Cálculos '!E806="","",'Cálculos '!E806)</f>
        <v/>
      </c>
      <c r="F806" s="221" t="str">
        <f>+IF('Cálculos '!F806="","",'Cálculos '!F806)</f>
        <v/>
      </c>
      <c r="G806" s="194" t="str">
        <f>+IF('Cálculos '!C806="","",'Cálculos '!H806)</f>
        <v/>
      </c>
      <c r="H806" s="367" t="str">
        <f>IF('Precio unitario '!C800="","",ROUNDUP('Precio unitario '!J800,0))</f>
        <v/>
      </c>
      <c r="I806" s="367" t="str">
        <f t="shared" si="51"/>
        <v/>
      </c>
      <c r="J806" s="370" t="str">
        <f t="shared" si="52"/>
        <v/>
      </c>
      <c r="K806" s="371" t="str">
        <f t="shared" si="53"/>
        <v/>
      </c>
      <c r="L806" s="246"/>
      <c r="M806" s="223"/>
    </row>
    <row r="807" spans="2:13" hidden="1" x14ac:dyDescent="0.3">
      <c r="B807" s="198">
        <f t="shared" si="54"/>
        <v>799</v>
      </c>
      <c r="C807" s="194" t="str">
        <f>+IF('Cálculos '!C807="","",'Cálculos '!C807)</f>
        <v/>
      </c>
      <c r="D807" s="199" t="str">
        <f>+IF('Cálculos '!D807="","",'Cálculos '!D807)</f>
        <v/>
      </c>
      <c r="E807" s="206" t="str">
        <f>+IF('Cálculos '!E807="","",'Cálculos '!E807)</f>
        <v/>
      </c>
      <c r="F807" s="221" t="str">
        <f>+IF('Cálculos '!F807="","",'Cálculos '!F807)</f>
        <v/>
      </c>
      <c r="G807" s="194" t="str">
        <f>+IF('Cálculos '!C807="","",'Cálculos '!H807)</f>
        <v/>
      </c>
      <c r="H807" s="367" t="str">
        <f>IF('Precio unitario '!C801="","",ROUNDUP('Precio unitario '!J801,0))</f>
        <v/>
      </c>
      <c r="I807" s="367" t="str">
        <f t="shared" si="51"/>
        <v/>
      </c>
      <c r="J807" s="370" t="str">
        <f t="shared" si="52"/>
        <v/>
      </c>
      <c r="K807" s="371" t="str">
        <f t="shared" si="53"/>
        <v/>
      </c>
      <c r="L807" s="246"/>
      <c r="M807" s="223"/>
    </row>
    <row r="808" spans="2:13" hidden="1" x14ac:dyDescent="0.3">
      <c r="B808" s="198">
        <f t="shared" si="54"/>
        <v>800</v>
      </c>
      <c r="C808" s="194" t="str">
        <f>+IF('Cálculos '!C808="","",'Cálculos '!C808)</f>
        <v/>
      </c>
      <c r="D808" s="199" t="str">
        <f>+IF('Cálculos '!D808="","",'Cálculos '!D808)</f>
        <v/>
      </c>
      <c r="E808" s="206" t="str">
        <f>+IF('Cálculos '!E808="","",'Cálculos '!E808)</f>
        <v/>
      </c>
      <c r="F808" s="221" t="str">
        <f>+IF('Cálculos '!F808="","",'Cálculos '!F808)</f>
        <v/>
      </c>
      <c r="G808" s="194" t="str">
        <f>+IF('Cálculos '!C808="","",'Cálculos '!H808)</f>
        <v/>
      </c>
      <c r="H808" s="367" t="str">
        <f>IF('Precio unitario '!C802="","",ROUNDUP('Precio unitario '!J802,0))</f>
        <v/>
      </c>
      <c r="I808" s="367" t="str">
        <f t="shared" si="51"/>
        <v/>
      </c>
      <c r="J808" s="370" t="str">
        <f t="shared" si="52"/>
        <v/>
      </c>
      <c r="K808" s="371" t="str">
        <f t="shared" si="53"/>
        <v/>
      </c>
      <c r="L808" s="246"/>
      <c r="M808" s="223"/>
    </row>
    <row r="809" spans="2:13" hidden="1" x14ac:dyDescent="0.3">
      <c r="B809" s="198">
        <f t="shared" si="54"/>
        <v>801</v>
      </c>
      <c r="C809" s="194" t="str">
        <f>+IF('Cálculos '!C809="","",'Cálculos '!C809)</f>
        <v/>
      </c>
      <c r="D809" s="199" t="str">
        <f>+IF('Cálculos '!D809="","",'Cálculos '!D809)</f>
        <v/>
      </c>
      <c r="E809" s="206" t="str">
        <f>+IF('Cálculos '!E809="","",'Cálculos '!E809)</f>
        <v/>
      </c>
      <c r="F809" s="221" t="str">
        <f>+IF('Cálculos '!F809="","",'Cálculos '!F809)</f>
        <v/>
      </c>
      <c r="G809" s="194" t="str">
        <f>+IF('Cálculos '!C809="","",'Cálculos '!H809)</f>
        <v/>
      </c>
      <c r="H809" s="367" t="str">
        <f>IF('Precio unitario '!C803="","",ROUNDUP('Precio unitario '!J803,0))</f>
        <v/>
      </c>
      <c r="I809" s="367" t="str">
        <f t="shared" si="51"/>
        <v/>
      </c>
      <c r="J809" s="370" t="str">
        <f t="shared" si="52"/>
        <v/>
      </c>
      <c r="K809" s="371" t="str">
        <f t="shared" si="53"/>
        <v/>
      </c>
      <c r="L809" s="246"/>
      <c r="M809" s="223"/>
    </row>
    <row r="810" spans="2:13" hidden="1" x14ac:dyDescent="0.3">
      <c r="B810" s="198">
        <f t="shared" si="54"/>
        <v>802</v>
      </c>
      <c r="C810" s="194" t="str">
        <f>+IF('Cálculos '!C810="","",'Cálculos '!C810)</f>
        <v/>
      </c>
      <c r="D810" s="199" t="str">
        <f>+IF('Cálculos '!D810="","",'Cálculos '!D810)</f>
        <v/>
      </c>
      <c r="E810" s="206" t="str">
        <f>+IF('Cálculos '!E810="","",'Cálculos '!E810)</f>
        <v/>
      </c>
      <c r="F810" s="221" t="str">
        <f>+IF('Cálculos '!F810="","",'Cálculos '!F810)</f>
        <v/>
      </c>
      <c r="G810" s="194" t="str">
        <f>+IF('Cálculos '!C810="","",'Cálculos '!H810)</f>
        <v/>
      </c>
      <c r="H810" s="367" t="str">
        <f>IF('Precio unitario '!C804="","",ROUNDUP('Precio unitario '!J804,0))</f>
        <v/>
      </c>
      <c r="I810" s="367" t="str">
        <f t="shared" si="51"/>
        <v/>
      </c>
      <c r="J810" s="370" t="str">
        <f t="shared" si="52"/>
        <v/>
      </c>
      <c r="K810" s="371" t="str">
        <f t="shared" si="53"/>
        <v/>
      </c>
      <c r="L810" s="246"/>
      <c r="M810" s="223"/>
    </row>
    <row r="811" spans="2:13" hidden="1" x14ac:dyDescent="0.3">
      <c r="B811" s="198">
        <f t="shared" si="54"/>
        <v>803</v>
      </c>
      <c r="C811" s="194" t="str">
        <f>+IF('Cálculos '!C811="","",'Cálculos '!C811)</f>
        <v/>
      </c>
      <c r="D811" s="199" t="str">
        <f>+IF('Cálculos '!D811="","",'Cálculos '!D811)</f>
        <v/>
      </c>
      <c r="E811" s="206" t="str">
        <f>+IF('Cálculos '!E811="","",'Cálculos '!E811)</f>
        <v/>
      </c>
      <c r="F811" s="221" t="str">
        <f>+IF('Cálculos '!F811="","",'Cálculos '!F811)</f>
        <v/>
      </c>
      <c r="G811" s="194" t="str">
        <f>+IF('Cálculos '!C811="","",'Cálculos '!H811)</f>
        <v/>
      </c>
      <c r="H811" s="367" t="str">
        <f>IF('Precio unitario '!C805="","",ROUNDUP('Precio unitario '!J805,0))</f>
        <v/>
      </c>
      <c r="I811" s="367" t="str">
        <f t="shared" si="51"/>
        <v/>
      </c>
      <c r="J811" s="370" t="str">
        <f t="shared" si="52"/>
        <v/>
      </c>
      <c r="K811" s="371" t="str">
        <f t="shared" si="53"/>
        <v/>
      </c>
      <c r="L811" s="246"/>
      <c r="M811" s="223"/>
    </row>
    <row r="812" spans="2:13" hidden="1" x14ac:dyDescent="0.3">
      <c r="B812" s="198">
        <f t="shared" si="54"/>
        <v>804</v>
      </c>
      <c r="C812" s="194" t="str">
        <f>+IF('Cálculos '!C812="","",'Cálculos '!C812)</f>
        <v/>
      </c>
      <c r="D812" s="199" t="str">
        <f>+IF('Cálculos '!D812="","",'Cálculos '!D812)</f>
        <v/>
      </c>
      <c r="E812" s="206" t="str">
        <f>+IF('Cálculos '!E812="","",'Cálculos '!E812)</f>
        <v/>
      </c>
      <c r="F812" s="221" t="str">
        <f>+IF('Cálculos '!F812="","",'Cálculos '!F812)</f>
        <v/>
      </c>
      <c r="G812" s="194" t="str">
        <f>+IF('Cálculos '!C812="","",'Cálculos '!H812)</f>
        <v/>
      </c>
      <c r="H812" s="367" t="str">
        <f>IF('Precio unitario '!C806="","",ROUNDUP('Precio unitario '!J806,0))</f>
        <v/>
      </c>
      <c r="I812" s="367" t="str">
        <f t="shared" si="51"/>
        <v/>
      </c>
      <c r="J812" s="370" t="str">
        <f t="shared" si="52"/>
        <v/>
      </c>
      <c r="K812" s="371" t="str">
        <f t="shared" si="53"/>
        <v/>
      </c>
      <c r="L812" s="246"/>
      <c r="M812" s="223"/>
    </row>
    <row r="813" spans="2:13" hidden="1" x14ac:dyDescent="0.3">
      <c r="B813" s="198">
        <f t="shared" si="54"/>
        <v>805</v>
      </c>
      <c r="C813" s="194" t="str">
        <f>+IF('Cálculos '!C813="","",'Cálculos '!C813)</f>
        <v/>
      </c>
      <c r="D813" s="199" t="str">
        <f>+IF('Cálculos '!D813="","",'Cálculos '!D813)</f>
        <v/>
      </c>
      <c r="E813" s="206" t="str">
        <f>+IF('Cálculos '!E813="","",'Cálculos '!E813)</f>
        <v/>
      </c>
      <c r="F813" s="221" t="str">
        <f>+IF('Cálculos '!F813="","",'Cálculos '!F813)</f>
        <v/>
      </c>
      <c r="G813" s="194" t="str">
        <f>+IF('Cálculos '!C813="","",'Cálculos '!H813)</f>
        <v/>
      </c>
      <c r="H813" s="367" t="str">
        <f>IF('Precio unitario '!C807="","",ROUNDUP('Precio unitario '!J807,0))</f>
        <v/>
      </c>
      <c r="I813" s="367" t="str">
        <f t="shared" si="51"/>
        <v/>
      </c>
      <c r="J813" s="370" t="str">
        <f t="shared" si="52"/>
        <v/>
      </c>
      <c r="K813" s="371" t="str">
        <f t="shared" si="53"/>
        <v/>
      </c>
      <c r="L813" s="246"/>
      <c r="M813" s="223"/>
    </row>
    <row r="814" spans="2:13" hidden="1" x14ac:dyDescent="0.3">
      <c r="B814" s="198">
        <f t="shared" si="54"/>
        <v>806</v>
      </c>
      <c r="C814" s="194" t="str">
        <f>+IF('Cálculos '!C814="","",'Cálculos '!C814)</f>
        <v/>
      </c>
      <c r="D814" s="199" t="str">
        <f>+IF('Cálculos '!D814="","",'Cálculos '!D814)</f>
        <v/>
      </c>
      <c r="E814" s="206" t="str">
        <f>+IF('Cálculos '!E814="","",'Cálculos '!E814)</f>
        <v/>
      </c>
      <c r="F814" s="221" t="str">
        <f>+IF('Cálculos '!F814="","",'Cálculos '!F814)</f>
        <v/>
      </c>
      <c r="G814" s="194" t="str">
        <f>+IF('Cálculos '!C814="","",'Cálculos '!H814)</f>
        <v/>
      </c>
      <c r="H814" s="367" t="str">
        <f>IF('Precio unitario '!C808="","",ROUNDUP('Precio unitario '!J808,0))</f>
        <v/>
      </c>
      <c r="I814" s="367" t="str">
        <f t="shared" si="51"/>
        <v/>
      </c>
      <c r="J814" s="370" t="str">
        <f t="shared" si="52"/>
        <v/>
      </c>
      <c r="K814" s="371" t="str">
        <f t="shared" si="53"/>
        <v/>
      </c>
      <c r="L814" s="246"/>
      <c r="M814" s="223"/>
    </row>
    <row r="815" spans="2:13" hidden="1" x14ac:dyDescent="0.3">
      <c r="B815" s="198">
        <f t="shared" si="54"/>
        <v>807</v>
      </c>
      <c r="C815" s="194" t="str">
        <f>+IF('Cálculos '!C815="","",'Cálculos '!C815)</f>
        <v/>
      </c>
      <c r="D815" s="199" t="str">
        <f>+IF('Cálculos '!D815="","",'Cálculos '!D815)</f>
        <v/>
      </c>
      <c r="E815" s="206" t="str">
        <f>+IF('Cálculos '!E815="","",'Cálculos '!E815)</f>
        <v/>
      </c>
      <c r="F815" s="221" t="str">
        <f>+IF('Cálculos '!F815="","",'Cálculos '!F815)</f>
        <v/>
      </c>
      <c r="G815" s="194" t="str">
        <f>+IF('Cálculos '!C815="","",'Cálculos '!H815)</f>
        <v/>
      </c>
      <c r="H815" s="367" t="str">
        <f>IF('Precio unitario '!C809="","",ROUNDUP('Precio unitario '!J809,0))</f>
        <v/>
      </c>
      <c r="I815" s="367" t="str">
        <f t="shared" si="51"/>
        <v/>
      </c>
      <c r="J815" s="370" t="str">
        <f t="shared" si="52"/>
        <v/>
      </c>
      <c r="K815" s="371" t="str">
        <f t="shared" si="53"/>
        <v/>
      </c>
      <c r="L815" s="246"/>
      <c r="M815" s="223"/>
    </row>
    <row r="816" spans="2:13" hidden="1" x14ac:dyDescent="0.3">
      <c r="B816" s="198">
        <f t="shared" si="54"/>
        <v>808</v>
      </c>
      <c r="C816" s="194" t="str">
        <f>+IF('Cálculos '!C816="","",'Cálculos '!C816)</f>
        <v/>
      </c>
      <c r="D816" s="199" t="str">
        <f>+IF('Cálculos '!D816="","",'Cálculos '!D816)</f>
        <v/>
      </c>
      <c r="E816" s="206" t="str">
        <f>+IF('Cálculos '!E816="","",'Cálculos '!E816)</f>
        <v/>
      </c>
      <c r="F816" s="221" t="str">
        <f>+IF('Cálculos '!F816="","",'Cálculos '!F816)</f>
        <v/>
      </c>
      <c r="G816" s="194" t="str">
        <f>+IF('Cálculos '!C816="","",'Cálculos '!H816)</f>
        <v/>
      </c>
      <c r="H816" s="367" t="str">
        <f>IF('Precio unitario '!C810="","",ROUNDUP('Precio unitario '!J810,0))</f>
        <v/>
      </c>
      <c r="I816" s="367" t="str">
        <f t="shared" si="51"/>
        <v/>
      </c>
      <c r="J816" s="370" t="str">
        <f t="shared" si="52"/>
        <v/>
      </c>
      <c r="K816" s="371" t="str">
        <f t="shared" si="53"/>
        <v/>
      </c>
      <c r="L816" s="246"/>
      <c r="M816" s="223"/>
    </row>
    <row r="817" spans="2:13" hidden="1" x14ac:dyDescent="0.3">
      <c r="B817" s="198">
        <f t="shared" si="54"/>
        <v>809</v>
      </c>
      <c r="C817" s="194" t="str">
        <f>+IF('Cálculos '!C817="","",'Cálculos '!C817)</f>
        <v/>
      </c>
      <c r="D817" s="199" t="str">
        <f>+IF('Cálculos '!D817="","",'Cálculos '!D817)</f>
        <v/>
      </c>
      <c r="E817" s="206" t="str">
        <f>+IF('Cálculos '!E817="","",'Cálculos '!E817)</f>
        <v/>
      </c>
      <c r="F817" s="221" t="str">
        <f>+IF('Cálculos '!F817="","",'Cálculos '!F817)</f>
        <v/>
      </c>
      <c r="G817" s="194" t="str">
        <f>+IF('Cálculos '!C817="","",'Cálculos '!H817)</f>
        <v/>
      </c>
      <c r="H817" s="367" t="str">
        <f>IF('Precio unitario '!C811="","",ROUNDUP('Precio unitario '!J811,0))</f>
        <v/>
      </c>
      <c r="I817" s="367" t="str">
        <f t="shared" si="51"/>
        <v/>
      </c>
      <c r="J817" s="370" t="str">
        <f t="shared" si="52"/>
        <v/>
      </c>
      <c r="K817" s="371" t="str">
        <f t="shared" si="53"/>
        <v/>
      </c>
      <c r="L817" s="246"/>
      <c r="M817" s="223"/>
    </row>
    <row r="818" spans="2:13" hidden="1" x14ac:dyDescent="0.3">
      <c r="B818" s="198">
        <f t="shared" si="54"/>
        <v>810</v>
      </c>
      <c r="C818" s="194" t="str">
        <f>+IF('Cálculos '!C818="","",'Cálculos '!C818)</f>
        <v/>
      </c>
      <c r="D818" s="199" t="str">
        <f>+IF('Cálculos '!D818="","",'Cálculos '!D818)</f>
        <v/>
      </c>
      <c r="E818" s="206" t="str">
        <f>+IF('Cálculos '!E818="","",'Cálculos '!E818)</f>
        <v/>
      </c>
      <c r="F818" s="221" t="str">
        <f>+IF('Cálculos '!F818="","",'Cálculos '!F818)</f>
        <v/>
      </c>
      <c r="G818" s="194" t="str">
        <f>+IF('Cálculos '!C818="","",'Cálculos '!H818)</f>
        <v/>
      </c>
      <c r="H818" s="367" t="str">
        <f>IF('Precio unitario '!C812="","",ROUNDUP('Precio unitario '!J812,0))</f>
        <v/>
      </c>
      <c r="I818" s="367" t="str">
        <f t="shared" si="51"/>
        <v/>
      </c>
      <c r="J818" s="370" t="str">
        <f t="shared" si="52"/>
        <v/>
      </c>
      <c r="K818" s="371" t="str">
        <f t="shared" si="53"/>
        <v/>
      </c>
      <c r="L818" s="246"/>
      <c r="M818" s="223"/>
    </row>
    <row r="819" spans="2:13" hidden="1" x14ac:dyDescent="0.3">
      <c r="B819" s="198">
        <f t="shared" si="54"/>
        <v>811</v>
      </c>
      <c r="C819" s="194" t="str">
        <f>+IF('Cálculos '!C819="","",'Cálculos '!C819)</f>
        <v/>
      </c>
      <c r="D819" s="199" t="str">
        <f>+IF('Cálculos '!D819="","",'Cálculos '!D819)</f>
        <v/>
      </c>
      <c r="E819" s="206" t="str">
        <f>+IF('Cálculos '!E819="","",'Cálculos '!E819)</f>
        <v/>
      </c>
      <c r="F819" s="221" t="str">
        <f>+IF('Cálculos '!F819="","",'Cálculos '!F819)</f>
        <v/>
      </c>
      <c r="G819" s="194" t="str">
        <f>+IF('Cálculos '!C819="","",'Cálculos '!H819)</f>
        <v/>
      </c>
      <c r="H819" s="367" t="str">
        <f>IF('Precio unitario '!C813="","",ROUNDUP('Precio unitario '!J813,0))</f>
        <v/>
      </c>
      <c r="I819" s="367" t="str">
        <f t="shared" si="51"/>
        <v/>
      </c>
      <c r="J819" s="370" t="str">
        <f t="shared" si="52"/>
        <v/>
      </c>
      <c r="K819" s="371" t="str">
        <f t="shared" si="53"/>
        <v/>
      </c>
      <c r="L819" s="246"/>
      <c r="M819" s="223"/>
    </row>
    <row r="820" spans="2:13" hidden="1" x14ac:dyDescent="0.3">
      <c r="B820" s="198">
        <f t="shared" si="54"/>
        <v>812</v>
      </c>
      <c r="C820" s="194" t="str">
        <f>+IF('Cálculos '!C820="","",'Cálculos '!C820)</f>
        <v/>
      </c>
      <c r="D820" s="199" t="str">
        <f>+IF('Cálculos '!D820="","",'Cálculos '!D820)</f>
        <v/>
      </c>
      <c r="E820" s="206" t="str">
        <f>+IF('Cálculos '!E820="","",'Cálculos '!E820)</f>
        <v/>
      </c>
      <c r="F820" s="221" t="str">
        <f>+IF('Cálculos '!F820="","",'Cálculos '!F820)</f>
        <v/>
      </c>
      <c r="G820" s="194" t="str">
        <f>+IF('Cálculos '!C820="","",'Cálculos '!H820)</f>
        <v/>
      </c>
      <c r="H820" s="367" t="str">
        <f>IF('Precio unitario '!C814="","",ROUNDUP('Precio unitario '!J814,0))</f>
        <v/>
      </c>
      <c r="I820" s="367" t="str">
        <f t="shared" si="51"/>
        <v/>
      </c>
      <c r="J820" s="370" t="str">
        <f t="shared" si="52"/>
        <v/>
      </c>
      <c r="K820" s="371" t="str">
        <f t="shared" si="53"/>
        <v/>
      </c>
      <c r="L820" s="246"/>
      <c r="M820" s="223"/>
    </row>
    <row r="821" spans="2:13" hidden="1" x14ac:dyDescent="0.3">
      <c r="B821" s="198">
        <f t="shared" si="54"/>
        <v>813</v>
      </c>
      <c r="C821" s="194" t="str">
        <f>+IF('Cálculos '!C821="","",'Cálculos '!C821)</f>
        <v/>
      </c>
      <c r="D821" s="199" t="str">
        <f>+IF('Cálculos '!D821="","",'Cálculos '!D821)</f>
        <v/>
      </c>
      <c r="E821" s="206" t="str">
        <f>+IF('Cálculos '!E821="","",'Cálculos '!E821)</f>
        <v/>
      </c>
      <c r="F821" s="221" t="str">
        <f>+IF('Cálculos '!F821="","",'Cálculos '!F821)</f>
        <v/>
      </c>
      <c r="G821" s="194" t="str">
        <f>+IF('Cálculos '!C821="","",'Cálculos '!H821)</f>
        <v/>
      </c>
      <c r="H821" s="367" t="str">
        <f>IF('Precio unitario '!C815="","",ROUNDUP('Precio unitario '!J815,0))</f>
        <v/>
      </c>
      <c r="I821" s="367" t="str">
        <f t="shared" si="51"/>
        <v/>
      </c>
      <c r="J821" s="370" t="str">
        <f t="shared" si="52"/>
        <v/>
      </c>
      <c r="K821" s="371" t="str">
        <f t="shared" si="53"/>
        <v/>
      </c>
      <c r="L821" s="246"/>
      <c r="M821" s="223"/>
    </row>
    <row r="822" spans="2:13" hidden="1" x14ac:dyDescent="0.3">
      <c r="B822" s="198">
        <f t="shared" si="54"/>
        <v>814</v>
      </c>
      <c r="C822" s="194" t="str">
        <f>+IF('Cálculos '!C822="","",'Cálculos '!C822)</f>
        <v/>
      </c>
      <c r="D822" s="199" t="str">
        <f>+IF('Cálculos '!D822="","",'Cálculos '!D822)</f>
        <v/>
      </c>
      <c r="E822" s="206" t="str">
        <f>+IF('Cálculos '!E822="","",'Cálculos '!E822)</f>
        <v/>
      </c>
      <c r="F822" s="221" t="str">
        <f>+IF('Cálculos '!F822="","",'Cálculos '!F822)</f>
        <v/>
      </c>
      <c r="G822" s="194" t="str">
        <f>+IF('Cálculos '!C822="","",'Cálculos '!H822)</f>
        <v/>
      </c>
      <c r="H822" s="367" t="str">
        <f>IF('Precio unitario '!C816="","",ROUNDUP('Precio unitario '!J816,0))</f>
        <v/>
      </c>
      <c r="I822" s="367" t="str">
        <f t="shared" si="51"/>
        <v/>
      </c>
      <c r="J822" s="370" t="str">
        <f t="shared" si="52"/>
        <v/>
      </c>
      <c r="K822" s="371" t="str">
        <f t="shared" si="53"/>
        <v/>
      </c>
      <c r="L822" s="246"/>
      <c r="M822" s="223"/>
    </row>
    <row r="823" spans="2:13" hidden="1" x14ac:dyDescent="0.3">
      <c r="B823" s="198">
        <f t="shared" si="54"/>
        <v>815</v>
      </c>
      <c r="C823" s="194" t="str">
        <f>+IF('Cálculos '!C823="","",'Cálculos '!C823)</f>
        <v/>
      </c>
      <c r="D823" s="199" t="str">
        <f>+IF('Cálculos '!D823="","",'Cálculos '!D823)</f>
        <v/>
      </c>
      <c r="E823" s="206" t="str">
        <f>+IF('Cálculos '!E823="","",'Cálculos '!E823)</f>
        <v/>
      </c>
      <c r="F823" s="221" t="str">
        <f>+IF('Cálculos '!F823="","",'Cálculos '!F823)</f>
        <v/>
      </c>
      <c r="G823" s="194" t="str">
        <f>+IF('Cálculos '!C823="","",'Cálculos '!H823)</f>
        <v/>
      </c>
      <c r="H823" s="367" t="str">
        <f>IF('Precio unitario '!C817="","",ROUNDUP('Precio unitario '!J817,0))</f>
        <v/>
      </c>
      <c r="I823" s="367" t="str">
        <f t="shared" si="51"/>
        <v/>
      </c>
      <c r="J823" s="370" t="str">
        <f t="shared" si="52"/>
        <v/>
      </c>
      <c r="K823" s="371" t="str">
        <f t="shared" si="53"/>
        <v/>
      </c>
      <c r="L823" s="246"/>
      <c r="M823" s="223"/>
    </row>
    <row r="824" spans="2:13" hidden="1" x14ac:dyDescent="0.3">
      <c r="B824" s="198">
        <f t="shared" si="54"/>
        <v>816</v>
      </c>
      <c r="C824" s="194" t="str">
        <f>+IF('Cálculos '!C824="","",'Cálculos '!C824)</f>
        <v/>
      </c>
      <c r="D824" s="199" t="str">
        <f>+IF('Cálculos '!D824="","",'Cálculos '!D824)</f>
        <v/>
      </c>
      <c r="E824" s="206" t="str">
        <f>+IF('Cálculos '!E824="","",'Cálculos '!E824)</f>
        <v/>
      </c>
      <c r="F824" s="221" t="str">
        <f>+IF('Cálculos '!F824="","",'Cálculos '!F824)</f>
        <v/>
      </c>
      <c r="G824" s="194" t="str">
        <f>+IF('Cálculos '!C824="","",'Cálculos '!H824)</f>
        <v/>
      </c>
      <c r="H824" s="367" t="str">
        <f>IF('Precio unitario '!C818="","",ROUNDUP('Precio unitario '!J818,0))</f>
        <v/>
      </c>
      <c r="I824" s="367" t="str">
        <f t="shared" si="51"/>
        <v/>
      </c>
      <c r="J824" s="370" t="str">
        <f t="shared" si="52"/>
        <v/>
      </c>
      <c r="K824" s="371" t="str">
        <f t="shared" si="53"/>
        <v/>
      </c>
      <c r="L824" s="246"/>
      <c r="M824" s="223"/>
    </row>
    <row r="825" spans="2:13" hidden="1" x14ac:dyDescent="0.3">
      <c r="B825" s="198">
        <f t="shared" si="54"/>
        <v>817</v>
      </c>
      <c r="C825" s="194" t="str">
        <f>+IF('Cálculos '!C825="","",'Cálculos '!C825)</f>
        <v/>
      </c>
      <c r="D825" s="199" t="str">
        <f>+IF('Cálculos '!D825="","",'Cálculos '!D825)</f>
        <v/>
      </c>
      <c r="E825" s="206" t="str">
        <f>+IF('Cálculos '!E825="","",'Cálculos '!E825)</f>
        <v/>
      </c>
      <c r="F825" s="221" t="str">
        <f>+IF('Cálculos '!F825="","",'Cálculos '!F825)</f>
        <v/>
      </c>
      <c r="G825" s="194" t="str">
        <f>+IF('Cálculos '!C825="","",'Cálculos '!H825)</f>
        <v/>
      </c>
      <c r="H825" s="367" t="str">
        <f>IF('Precio unitario '!C819="","",ROUNDUP('Precio unitario '!J819,0))</f>
        <v/>
      </c>
      <c r="I825" s="367" t="str">
        <f t="shared" si="51"/>
        <v/>
      </c>
      <c r="J825" s="370" t="str">
        <f t="shared" si="52"/>
        <v/>
      </c>
      <c r="K825" s="371" t="str">
        <f t="shared" si="53"/>
        <v/>
      </c>
      <c r="L825" s="246"/>
      <c r="M825" s="223"/>
    </row>
    <row r="826" spans="2:13" hidden="1" x14ac:dyDescent="0.3">
      <c r="B826" s="198">
        <f t="shared" si="54"/>
        <v>818</v>
      </c>
      <c r="C826" s="194" t="str">
        <f>+IF('Cálculos '!C826="","",'Cálculos '!C826)</f>
        <v/>
      </c>
      <c r="D826" s="199" t="str">
        <f>+IF('Cálculos '!D826="","",'Cálculos '!D826)</f>
        <v/>
      </c>
      <c r="E826" s="206" t="str">
        <f>+IF('Cálculos '!E826="","",'Cálculos '!E826)</f>
        <v/>
      </c>
      <c r="F826" s="221" t="str">
        <f>+IF('Cálculos '!F826="","",'Cálculos '!F826)</f>
        <v/>
      </c>
      <c r="G826" s="194" t="str">
        <f>+IF('Cálculos '!C826="","",'Cálculos '!H826)</f>
        <v/>
      </c>
      <c r="H826" s="367" t="str">
        <f>IF('Precio unitario '!C820="","",ROUNDUP('Precio unitario '!J820,0))</f>
        <v/>
      </c>
      <c r="I826" s="367" t="str">
        <f t="shared" si="51"/>
        <v/>
      </c>
      <c r="J826" s="370" t="str">
        <f t="shared" si="52"/>
        <v/>
      </c>
      <c r="K826" s="371" t="str">
        <f t="shared" si="53"/>
        <v/>
      </c>
      <c r="L826" s="246"/>
      <c r="M826" s="223"/>
    </row>
    <row r="827" spans="2:13" hidden="1" x14ac:dyDescent="0.3">
      <c r="B827" s="198">
        <f t="shared" si="54"/>
        <v>819</v>
      </c>
      <c r="C827" s="194" t="str">
        <f>+IF('Cálculos '!C827="","",'Cálculos '!C827)</f>
        <v/>
      </c>
      <c r="D827" s="199" t="str">
        <f>+IF('Cálculos '!D827="","",'Cálculos '!D827)</f>
        <v/>
      </c>
      <c r="E827" s="206" t="str">
        <f>+IF('Cálculos '!E827="","",'Cálculos '!E827)</f>
        <v/>
      </c>
      <c r="F827" s="221" t="str">
        <f>+IF('Cálculos '!F827="","",'Cálculos '!F827)</f>
        <v/>
      </c>
      <c r="G827" s="194" t="str">
        <f>+IF('Cálculos '!C827="","",'Cálculos '!H827)</f>
        <v/>
      </c>
      <c r="H827" s="367" t="str">
        <f>IF('Precio unitario '!C821="","",ROUNDUP('Precio unitario '!J821,0))</f>
        <v/>
      </c>
      <c r="I827" s="367" t="str">
        <f t="shared" si="51"/>
        <v/>
      </c>
      <c r="J827" s="370" t="str">
        <f t="shared" si="52"/>
        <v/>
      </c>
      <c r="K827" s="371" t="str">
        <f t="shared" si="53"/>
        <v/>
      </c>
      <c r="L827" s="246"/>
      <c r="M827" s="223"/>
    </row>
    <row r="828" spans="2:13" hidden="1" x14ac:dyDescent="0.3">
      <c r="B828" s="198">
        <f t="shared" si="54"/>
        <v>820</v>
      </c>
      <c r="C828" s="194" t="str">
        <f>+IF('Cálculos '!C828="","",'Cálculos '!C828)</f>
        <v/>
      </c>
      <c r="D828" s="199" t="str">
        <f>+IF('Cálculos '!D828="","",'Cálculos '!D828)</f>
        <v/>
      </c>
      <c r="E828" s="206" t="str">
        <f>+IF('Cálculos '!E828="","",'Cálculos '!E828)</f>
        <v/>
      </c>
      <c r="F828" s="221" t="str">
        <f>+IF('Cálculos '!F828="","",'Cálculos '!F828)</f>
        <v/>
      </c>
      <c r="G828" s="194" t="str">
        <f>+IF('Cálculos '!C828="","",'Cálculos '!H828)</f>
        <v/>
      </c>
      <c r="H828" s="367" t="str">
        <f>IF('Precio unitario '!C822="","",ROUNDUP('Precio unitario '!J822,0))</f>
        <v/>
      </c>
      <c r="I828" s="367" t="str">
        <f t="shared" si="51"/>
        <v/>
      </c>
      <c r="J828" s="370" t="str">
        <f t="shared" si="52"/>
        <v/>
      </c>
      <c r="K828" s="371" t="str">
        <f t="shared" si="53"/>
        <v/>
      </c>
      <c r="L828" s="246"/>
      <c r="M828" s="223"/>
    </row>
    <row r="829" spans="2:13" hidden="1" x14ac:dyDescent="0.3">
      <c r="B829" s="198">
        <f t="shared" si="54"/>
        <v>821</v>
      </c>
      <c r="C829" s="194" t="str">
        <f>+IF('Cálculos '!C829="","",'Cálculos '!C829)</f>
        <v/>
      </c>
      <c r="D829" s="199" t="str">
        <f>+IF('Cálculos '!D829="","",'Cálculos '!D829)</f>
        <v/>
      </c>
      <c r="E829" s="206" t="str">
        <f>+IF('Cálculos '!E829="","",'Cálculos '!E829)</f>
        <v/>
      </c>
      <c r="F829" s="221" t="str">
        <f>+IF('Cálculos '!F829="","",'Cálculos '!F829)</f>
        <v/>
      </c>
      <c r="G829" s="194" t="str">
        <f>+IF('Cálculos '!C829="","",'Cálculos '!H829)</f>
        <v/>
      </c>
      <c r="H829" s="367" t="str">
        <f>IF('Precio unitario '!C823="","",ROUNDUP('Precio unitario '!J823,0))</f>
        <v/>
      </c>
      <c r="I829" s="367" t="str">
        <f t="shared" si="51"/>
        <v/>
      </c>
      <c r="J829" s="370" t="str">
        <f t="shared" si="52"/>
        <v/>
      </c>
      <c r="K829" s="371" t="str">
        <f t="shared" si="53"/>
        <v/>
      </c>
      <c r="L829" s="246"/>
      <c r="M829" s="223"/>
    </row>
    <row r="830" spans="2:13" hidden="1" x14ac:dyDescent="0.3">
      <c r="B830" s="198">
        <f t="shared" si="54"/>
        <v>822</v>
      </c>
      <c r="C830" s="194" t="str">
        <f>+IF('Cálculos '!C830="","",'Cálculos '!C830)</f>
        <v/>
      </c>
      <c r="D830" s="199" t="str">
        <f>+IF('Cálculos '!D830="","",'Cálculos '!D830)</f>
        <v/>
      </c>
      <c r="E830" s="206" t="str">
        <f>+IF('Cálculos '!E830="","",'Cálculos '!E830)</f>
        <v/>
      </c>
      <c r="F830" s="221" t="str">
        <f>+IF('Cálculos '!F830="","",'Cálculos '!F830)</f>
        <v/>
      </c>
      <c r="G830" s="194" t="str">
        <f>+IF('Cálculos '!C830="","",'Cálculos '!H830)</f>
        <v/>
      </c>
      <c r="H830" s="367" t="str">
        <f>IF('Precio unitario '!C824="","",ROUNDUP('Precio unitario '!J824,0))</f>
        <v/>
      </c>
      <c r="I830" s="367" t="str">
        <f t="shared" si="51"/>
        <v/>
      </c>
      <c r="J830" s="370" t="str">
        <f t="shared" si="52"/>
        <v/>
      </c>
      <c r="K830" s="371" t="str">
        <f t="shared" si="53"/>
        <v/>
      </c>
      <c r="L830" s="246"/>
      <c r="M830" s="223"/>
    </row>
    <row r="831" spans="2:13" hidden="1" x14ac:dyDescent="0.3">
      <c r="B831" s="198">
        <f t="shared" si="54"/>
        <v>823</v>
      </c>
      <c r="C831" s="194" t="str">
        <f>+IF('Cálculos '!C831="","",'Cálculos '!C831)</f>
        <v/>
      </c>
      <c r="D831" s="199" t="str">
        <f>+IF('Cálculos '!D831="","",'Cálculos '!D831)</f>
        <v/>
      </c>
      <c r="E831" s="206" t="str">
        <f>+IF('Cálculos '!E831="","",'Cálculos '!E831)</f>
        <v/>
      </c>
      <c r="F831" s="221" t="str">
        <f>+IF('Cálculos '!F831="","",'Cálculos '!F831)</f>
        <v/>
      </c>
      <c r="G831" s="194" t="str">
        <f>+IF('Cálculos '!C831="","",'Cálculos '!H831)</f>
        <v/>
      </c>
      <c r="H831" s="367" t="str">
        <f>IF('Precio unitario '!C825="","",ROUNDUP('Precio unitario '!J825,0))</f>
        <v/>
      </c>
      <c r="I831" s="367" t="str">
        <f t="shared" si="51"/>
        <v/>
      </c>
      <c r="J831" s="370" t="str">
        <f t="shared" si="52"/>
        <v/>
      </c>
      <c r="K831" s="371" t="str">
        <f t="shared" si="53"/>
        <v/>
      </c>
      <c r="L831" s="246"/>
      <c r="M831" s="223"/>
    </row>
    <row r="832" spans="2:13" hidden="1" x14ac:dyDescent="0.3">
      <c r="B832" s="198">
        <f t="shared" si="54"/>
        <v>824</v>
      </c>
      <c r="C832" s="194" t="str">
        <f>+IF('Cálculos '!C832="","",'Cálculos '!C832)</f>
        <v/>
      </c>
      <c r="D832" s="199" t="str">
        <f>+IF('Cálculos '!D832="","",'Cálculos '!D832)</f>
        <v/>
      </c>
      <c r="E832" s="206" t="str">
        <f>+IF('Cálculos '!E832="","",'Cálculos '!E832)</f>
        <v/>
      </c>
      <c r="F832" s="221" t="str">
        <f>+IF('Cálculos '!F832="","",'Cálculos '!F832)</f>
        <v/>
      </c>
      <c r="G832" s="194" t="str">
        <f>+IF('Cálculos '!C832="","",'Cálculos '!H832)</f>
        <v/>
      </c>
      <c r="H832" s="367" t="str">
        <f>IF('Precio unitario '!C826="","",ROUNDUP('Precio unitario '!J826,0))</f>
        <v/>
      </c>
      <c r="I832" s="367" t="str">
        <f t="shared" si="51"/>
        <v/>
      </c>
      <c r="J832" s="370" t="str">
        <f t="shared" si="52"/>
        <v/>
      </c>
      <c r="K832" s="371" t="str">
        <f t="shared" si="53"/>
        <v/>
      </c>
      <c r="L832" s="246"/>
      <c r="M832" s="223"/>
    </row>
    <row r="833" spans="2:13" hidden="1" x14ac:dyDescent="0.3">
      <c r="B833" s="198">
        <f t="shared" si="54"/>
        <v>825</v>
      </c>
      <c r="C833" s="194" t="str">
        <f>+IF('Cálculos '!C833="","",'Cálculos '!C833)</f>
        <v/>
      </c>
      <c r="D833" s="199" t="str">
        <f>+IF('Cálculos '!D833="","",'Cálculos '!D833)</f>
        <v/>
      </c>
      <c r="E833" s="206" t="str">
        <f>+IF('Cálculos '!E833="","",'Cálculos '!E833)</f>
        <v/>
      </c>
      <c r="F833" s="221" t="str">
        <f>+IF('Cálculos '!F833="","",'Cálculos '!F833)</f>
        <v/>
      </c>
      <c r="G833" s="194" t="str">
        <f>+IF('Cálculos '!C833="","",'Cálculos '!H833)</f>
        <v/>
      </c>
      <c r="H833" s="367" t="str">
        <f>IF('Precio unitario '!C827="","",ROUNDUP('Precio unitario '!J827,0))</f>
        <v/>
      </c>
      <c r="I833" s="367" t="str">
        <f t="shared" si="51"/>
        <v/>
      </c>
      <c r="J833" s="370" t="str">
        <f t="shared" si="52"/>
        <v/>
      </c>
      <c r="K833" s="371" t="str">
        <f t="shared" si="53"/>
        <v/>
      </c>
      <c r="L833" s="246"/>
      <c r="M833" s="223"/>
    </row>
    <row r="834" spans="2:13" hidden="1" x14ac:dyDescent="0.3">
      <c r="B834" s="198">
        <f t="shared" si="54"/>
        <v>826</v>
      </c>
      <c r="C834" s="194" t="str">
        <f>+IF('Cálculos '!C834="","",'Cálculos '!C834)</f>
        <v/>
      </c>
      <c r="D834" s="199" t="str">
        <f>+IF('Cálculos '!D834="","",'Cálculos '!D834)</f>
        <v/>
      </c>
      <c r="E834" s="206" t="str">
        <f>+IF('Cálculos '!E834="","",'Cálculos '!E834)</f>
        <v/>
      </c>
      <c r="F834" s="221" t="str">
        <f>+IF('Cálculos '!F834="","",'Cálculos '!F834)</f>
        <v/>
      </c>
      <c r="G834" s="194" t="str">
        <f>+IF('Cálculos '!C834="","",'Cálculos '!H834)</f>
        <v/>
      </c>
      <c r="H834" s="367" t="str">
        <f>IF('Precio unitario '!C828="","",ROUNDUP('Precio unitario '!J828,0))</f>
        <v/>
      </c>
      <c r="I834" s="367" t="str">
        <f t="shared" si="51"/>
        <v/>
      </c>
      <c r="J834" s="370" t="str">
        <f t="shared" si="52"/>
        <v/>
      </c>
      <c r="K834" s="371" t="str">
        <f t="shared" si="53"/>
        <v/>
      </c>
      <c r="L834" s="246"/>
      <c r="M834" s="223"/>
    </row>
    <row r="835" spans="2:13" hidden="1" x14ac:dyDescent="0.3">
      <c r="B835" s="198">
        <f t="shared" si="54"/>
        <v>827</v>
      </c>
      <c r="C835" s="194" t="str">
        <f>+IF('Cálculos '!C835="","",'Cálculos '!C835)</f>
        <v/>
      </c>
      <c r="D835" s="199" t="str">
        <f>+IF('Cálculos '!D835="","",'Cálculos '!D835)</f>
        <v/>
      </c>
      <c r="E835" s="206" t="str">
        <f>+IF('Cálculos '!E835="","",'Cálculos '!E835)</f>
        <v/>
      </c>
      <c r="F835" s="221" t="str">
        <f>+IF('Cálculos '!F835="","",'Cálculos '!F835)</f>
        <v/>
      </c>
      <c r="G835" s="194" t="str">
        <f>+IF('Cálculos '!C835="","",'Cálculos '!H835)</f>
        <v/>
      </c>
      <c r="H835" s="367" t="str">
        <f>IF('Precio unitario '!C829="","",ROUNDUP('Precio unitario '!J829,0))</f>
        <v/>
      </c>
      <c r="I835" s="367" t="str">
        <f t="shared" si="51"/>
        <v/>
      </c>
      <c r="J835" s="370" t="str">
        <f t="shared" si="52"/>
        <v/>
      </c>
      <c r="K835" s="371" t="str">
        <f t="shared" si="53"/>
        <v/>
      </c>
      <c r="L835" s="246"/>
      <c r="M835" s="223"/>
    </row>
    <row r="836" spans="2:13" hidden="1" x14ac:dyDescent="0.3">
      <c r="B836" s="198">
        <f t="shared" si="54"/>
        <v>828</v>
      </c>
      <c r="C836" s="194" t="str">
        <f>+IF('Cálculos '!C836="","",'Cálculos '!C836)</f>
        <v/>
      </c>
      <c r="D836" s="199" t="str">
        <f>+IF('Cálculos '!D836="","",'Cálculos '!D836)</f>
        <v/>
      </c>
      <c r="E836" s="206" t="str">
        <f>+IF('Cálculos '!E836="","",'Cálculos '!E836)</f>
        <v/>
      </c>
      <c r="F836" s="221" t="str">
        <f>+IF('Cálculos '!F836="","",'Cálculos '!F836)</f>
        <v/>
      </c>
      <c r="G836" s="194" t="str">
        <f>+IF('Cálculos '!C836="","",'Cálculos '!H836)</f>
        <v/>
      </c>
      <c r="H836" s="367" t="str">
        <f>IF('Precio unitario '!C830="","",ROUNDUP('Precio unitario '!J830,0))</f>
        <v/>
      </c>
      <c r="I836" s="367" t="str">
        <f t="shared" si="51"/>
        <v/>
      </c>
      <c r="J836" s="370" t="str">
        <f t="shared" si="52"/>
        <v/>
      </c>
      <c r="K836" s="371" t="str">
        <f t="shared" si="53"/>
        <v/>
      </c>
      <c r="L836" s="246"/>
      <c r="M836" s="223"/>
    </row>
    <row r="837" spans="2:13" hidden="1" x14ac:dyDescent="0.3">
      <c r="B837" s="198">
        <f t="shared" si="54"/>
        <v>829</v>
      </c>
      <c r="C837" s="194" t="str">
        <f>+IF('Cálculos '!C837="","",'Cálculos '!C837)</f>
        <v/>
      </c>
      <c r="D837" s="199" t="str">
        <f>+IF('Cálculos '!D837="","",'Cálculos '!D837)</f>
        <v/>
      </c>
      <c r="E837" s="206" t="str">
        <f>+IF('Cálculos '!E837="","",'Cálculos '!E837)</f>
        <v/>
      </c>
      <c r="F837" s="221" t="str">
        <f>+IF('Cálculos '!F837="","",'Cálculos '!F837)</f>
        <v/>
      </c>
      <c r="G837" s="194" t="str">
        <f>+IF('Cálculos '!C837="","",'Cálculos '!H837)</f>
        <v/>
      </c>
      <c r="H837" s="367" t="str">
        <f>IF('Precio unitario '!C831="","",ROUNDUP('Precio unitario '!J831,0))</f>
        <v/>
      </c>
      <c r="I837" s="367" t="str">
        <f t="shared" si="51"/>
        <v/>
      </c>
      <c r="J837" s="370" t="str">
        <f t="shared" si="52"/>
        <v/>
      </c>
      <c r="K837" s="371" t="str">
        <f t="shared" si="53"/>
        <v/>
      </c>
      <c r="L837" s="246"/>
      <c r="M837" s="223"/>
    </row>
    <row r="838" spans="2:13" hidden="1" x14ac:dyDescent="0.3">
      <c r="B838" s="198">
        <f t="shared" si="54"/>
        <v>830</v>
      </c>
      <c r="C838" s="194" t="str">
        <f>+IF('Cálculos '!C838="","",'Cálculos '!C838)</f>
        <v/>
      </c>
      <c r="D838" s="199" t="str">
        <f>+IF('Cálculos '!D838="","",'Cálculos '!D838)</f>
        <v/>
      </c>
      <c r="E838" s="206" t="str">
        <f>+IF('Cálculos '!E838="","",'Cálculos '!E838)</f>
        <v/>
      </c>
      <c r="F838" s="221" t="str">
        <f>+IF('Cálculos '!F838="","",'Cálculos '!F838)</f>
        <v/>
      </c>
      <c r="G838" s="194" t="str">
        <f>+IF('Cálculos '!C838="","",'Cálculos '!H838)</f>
        <v/>
      </c>
      <c r="H838" s="367" t="str">
        <f>IF('Precio unitario '!C832="","",ROUNDUP('Precio unitario '!J832,0))</f>
        <v/>
      </c>
      <c r="I838" s="367" t="str">
        <f t="shared" si="51"/>
        <v/>
      </c>
      <c r="J838" s="370" t="str">
        <f t="shared" si="52"/>
        <v/>
      </c>
      <c r="K838" s="371" t="str">
        <f t="shared" si="53"/>
        <v/>
      </c>
      <c r="L838" s="246"/>
      <c r="M838" s="223"/>
    </row>
    <row r="839" spans="2:13" hidden="1" x14ac:dyDescent="0.3">
      <c r="B839" s="198">
        <f t="shared" si="54"/>
        <v>831</v>
      </c>
      <c r="C839" s="194" t="str">
        <f>+IF('Cálculos '!C839="","",'Cálculos '!C839)</f>
        <v/>
      </c>
      <c r="D839" s="199" t="str">
        <f>+IF('Cálculos '!D839="","",'Cálculos '!D839)</f>
        <v/>
      </c>
      <c r="E839" s="206" t="str">
        <f>+IF('Cálculos '!E839="","",'Cálculos '!E839)</f>
        <v/>
      </c>
      <c r="F839" s="221" t="str">
        <f>+IF('Cálculos '!F839="","",'Cálculos '!F839)</f>
        <v/>
      </c>
      <c r="G839" s="194" t="str">
        <f>+IF('Cálculos '!C839="","",'Cálculos '!H839)</f>
        <v/>
      </c>
      <c r="H839" s="367" t="str">
        <f>IF('Precio unitario '!C833="","",ROUNDUP('Precio unitario '!J833,0))</f>
        <v/>
      </c>
      <c r="I839" s="367" t="str">
        <f t="shared" si="51"/>
        <v/>
      </c>
      <c r="J839" s="370" t="str">
        <f t="shared" si="52"/>
        <v/>
      </c>
      <c r="K839" s="371" t="str">
        <f t="shared" si="53"/>
        <v/>
      </c>
      <c r="L839" s="246"/>
      <c r="M839" s="223"/>
    </row>
    <row r="840" spans="2:13" hidden="1" x14ac:dyDescent="0.3">
      <c r="B840" s="198">
        <f t="shared" si="54"/>
        <v>832</v>
      </c>
      <c r="C840" s="194" t="str">
        <f>+IF('Cálculos '!C840="","",'Cálculos '!C840)</f>
        <v/>
      </c>
      <c r="D840" s="199" t="str">
        <f>+IF('Cálculos '!D840="","",'Cálculos '!D840)</f>
        <v/>
      </c>
      <c r="E840" s="206" t="str">
        <f>+IF('Cálculos '!E840="","",'Cálculos '!E840)</f>
        <v/>
      </c>
      <c r="F840" s="221" t="str">
        <f>+IF('Cálculos '!F840="","",'Cálculos '!F840)</f>
        <v/>
      </c>
      <c r="G840" s="194" t="str">
        <f>+IF('Cálculos '!C840="","",'Cálculos '!H840)</f>
        <v/>
      </c>
      <c r="H840" s="367" t="str">
        <f>IF('Precio unitario '!C834="","",ROUNDUP('Precio unitario '!J834,0))</f>
        <v/>
      </c>
      <c r="I840" s="367" t="str">
        <f t="shared" si="51"/>
        <v/>
      </c>
      <c r="J840" s="370" t="str">
        <f t="shared" si="52"/>
        <v/>
      </c>
      <c r="K840" s="371" t="str">
        <f t="shared" si="53"/>
        <v/>
      </c>
      <c r="L840" s="246"/>
      <c r="M840" s="223"/>
    </row>
    <row r="841" spans="2:13" hidden="1" x14ac:dyDescent="0.3">
      <c r="B841" s="198">
        <f t="shared" si="54"/>
        <v>833</v>
      </c>
      <c r="C841" s="194" t="str">
        <f>+IF('Cálculos '!C841="","",'Cálculos '!C841)</f>
        <v/>
      </c>
      <c r="D841" s="199" t="str">
        <f>+IF('Cálculos '!D841="","",'Cálculos '!D841)</f>
        <v/>
      </c>
      <c r="E841" s="206" t="str">
        <f>+IF('Cálculos '!E841="","",'Cálculos '!E841)</f>
        <v/>
      </c>
      <c r="F841" s="221" t="str">
        <f>+IF('Cálculos '!F841="","",'Cálculos '!F841)</f>
        <v/>
      </c>
      <c r="G841" s="194" t="str">
        <f>+IF('Cálculos '!C841="","",'Cálculos '!H841)</f>
        <v/>
      </c>
      <c r="H841" s="367" t="str">
        <f>IF('Precio unitario '!C835="","",ROUNDUP('Precio unitario '!J835,0))</f>
        <v/>
      </c>
      <c r="I841" s="367" t="str">
        <f t="shared" si="51"/>
        <v/>
      </c>
      <c r="J841" s="370" t="str">
        <f t="shared" si="52"/>
        <v/>
      </c>
      <c r="K841" s="371" t="str">
        <f t="shared" si="53"/>
        <v/>
      </c>
      <c r="L841" s="246"/>
      <c r="M841" s="223"/>
    </row>
    <row r="842" spans="2:13" hidden="1" x14ac:dyDescent="0.3">
      <c r="B842" s="198">
        <f t="shared" si="54"/>
        <v>834</v>
      </c>
      <c r="C842" s="194" t="str">
        <f>+IF('Cálculos '!C842="","",'Cálculos '!C842)</f>
        <v/>
      </c>
      <c r="D842" s="199" t="str">
        <f>+IF('Cálculos '!D842="","",'Cálculos '!D842)</f>
        <v/>
      </c>
      <c r="E842" s="206" t="str">
        <f>+IF('Cálculos '!E842="","",'Cálculos '!E842)</f>
        <v/>
      </c>
      <c r="F842" s="221" t="str">
        <f>+IF('Cálculos '!F842="","",'Cálculos '!F842)</f>
        <v/>
      </c>
      <c r="G842" s="194" t="str">
        <f>+IF('Cálculos '!C842="","",'Cálculos '!H842)</f>
        <v/>
      </c>
      <c r="H842" s="367" t="str">
        <f>IF('Precio unitario '!C836="","",ROUNDUP('Precio unitario '!J836,0))</f>
        <v/>
      </c>
      <c r="I842" s="367" t="str">
        <f t="shared" ref="I842:I905" si="55">IF(C842="","",IF(L842="","CONFIRMAR SI EL PRODOCTRO TIENE IVA O NO",IF(L842="NO",0,ROUNDUP(SUM(H842*19%),0))))</f>
        <v/>
      </c>
      <c r="J842" s="370" t="str">
        <f t="shared" ref="J842:J905" si="56">IF(C842="","",IF(M842="","CONFIRMAR SI EL PRODOCTRO TIENE ESTANPILLA O NO",IF(M842="NO",0,ROUNDUP(SUM(H842*11.5%),0))))</f>
        <v/>
      </c>
      <c r="K842" s="371" t="str">
        <f t="shared" ref="K842:K905" si="57">+IF(C842="","",ROUNDUP(SUM(H842:J842),0))</f>
        <v/>
      </c>
      <c r="L842" s="246"/>
      <c r="M842" s="223"/>
    </row>
    <row r="843" spans="2:13" hidden="1" x14ac:dyDescent="0.3">
      <c r="B843" s="198">
        <f t="shared" ref="B843:B906" si="58">+B842+1</f>
        <v>835</v>
      </c>
      <c r="C843" s="194" t="str">
        <f>+IF('Cálculos '!C843="","",'Cálculos '!C843)</f>
        <v/>
      </c>
      <c r="D843" s="199" t="str">
        <f>+IF('Cálculos '!D843="","",'Cálculos '!D843)</f>
        <v/>
      </c>
      <c r="E843" s="206" t="str">
        <f>+IF('Cálculos '!E843="","",'Cálculos '!E843)</f>
        <v/>
      </c>
      <c r="F843" s="221" t="str">
        <f>+IF('Cálculos '!F843="","",'Cálculos '!F843)</f>
        <v/>
      </c>
      <c r="G843" s="194" t="str">
        <f>+IF('Cálculos '!C843="","",'Cálculos '!H843)</f>
        <v/>
      </c>
      <c r="H843" s="367" t="str">
        <f>IF('Precio unitario '!C837="","",ROUNDUP('Precio unitario '!J837,0))</f>
        <v/>
      </c>
      <c r="I843" s="367" t="str">
        <f t="shared" si="55"/>
        <v/>
      </c>
      <c r="J843" s="370" t="str">
        <f t="shared" si="56"/>
        <v/>
      </c>
      <c r="K843" s="371" t="str">
        <f t="shared" si="57"/>
        <v/>
      </c>
      <c r="L843" s="246"/>
      <c r="M843" s="223"/>
    </row>
    <row r="844" spans="2:13" hidden="1" x14ac:dyDescent="0.3">
      <c r="B844" s="198">
        <f t="shared" si="58"/>
        <v>836</v>
      </c>
      <c r="C844" s="194" t="str">
        <f>+IF('Cálculos '!C844="","",'Cálculos '!C844)</f>
        <v/>
      </c>
      <c r="D844" s="199" t="str">
        <f>+IF('Cálculos '!D844="","",'Cálculos '!D844)</f>
        <v/>
      </c>
      <c r="E844" s="206" t="str">
        <f>+IF('Cálculos '!E844="","",'Cálculos '!E844)</f>
        <v/>
      </c>
      <c r="F844" s="221" t="str">
        <f>+IF('Cálculos '!F844="","",'Cálculos '!F844)</f>
        <v/>
      </c>
      <c r="G844" s="194" t="str">
        <f>+IF('Cálculos '!C844="","",'Cálculos '!H844)</f>
        <v/>
      </c>
      <c r="H844" s="367" t="str">
        <f>IF('Precio unitario '!C838="","",ROUNDUP('Precio unitario '!J838,0))</f>
        <v/>
      </c>
      <c r="I844" s="367" t="str">
        <f t="shared" si="55"/>
        <v/>
      </c>
      <c r="J844" s="370" t="str">
        <f t="shared" si="56"/>
        <v/>
      </c>
      <c r="K844" s="371" t="str">
        <f t="shared" si="57"/>
        <v/>
      </c>
      <c r="L844" s="246"/>
      <c r="M844" s="223"/>
    </row>
    <row r="845" spans="2:13" hidden="1" x14ac:dyDescent="0.3">
      <c r="B845" s="198">
        <f t="shared" si="58"/>
        <v>837</v>
      </c>
      <c r="C845" s="194" t="str">
        <f>+IF('Cálculos '!C845="","",'Cálculos '!C845)</f>
        <v/>
      </c>
      <c r="D845" s="199" t="str">
        <f>+IF('Cálculos '!D845="","",'Cálculos '!D845)</f>
        <v/>
      </c>
      <c r="E845" s="206" t="str">
        <f>+IF('Cálculos '!E845="","",'Cálculos '!E845)</f>
        <v/>
      </c>
      <c r="F845" s="221" t="str">
        <f>+IF('Cálculos '!F845="","",'Cálculos '!F845)</f>
        <v/>
      </c>
      <c r="G845" s="194" t="str">
        <f>+IF('Cálculos '!C845="","",'Cálculos '!H845)</f>
        <v/>
      </c>
      <c r="H845" s="367" t="str">
        <f>IF('Precio unitario '!C839="","",ROUNDUP('Precio unitario '!J839,0))</f>
        <v/>
      </c>
      <c r="I845" s="367" t="str">
        <f t="shared" si="55"/>
        <v/>
      </c>
      <c r="J845" s="370" t="str">
        <f t="shared" si="56"/>
        <v/>
      </c>
      <c r="K845" s="371" t="str">
        <f t="shared" si="57"/>
        <v/>
      </c>
      <c r="L845" s="246"/>
      <c r="M845" s="223"/>
    </row>
    <row r="846" spans="2:13" hidden="1" x14ac:dyDescent="0.3">
      <c r="B846" s="198">
        <f t="shared" si="58"/>
        <v>838</v>
      </c>
      <c r="C846" s="194" t="str">
        <f>+IF('Cálculos '!C846="","",'Cálculos '!C846)</f>
        <v/>
      </c>
      <c r="D846" s="199" t="str">
        <f>+IF('Cálculos '!D846="","",'Cálculos '!D846)</f>
        <v/>
      </c>
      <c r="E846" s="206" t="str">
        <f>+IF('Cálculos '!E846="","",'Cálculos '!E846)</f>
        <v/>
      </c>
      <c r="F846" s="221" t="str">
        <f>+IF('Cálculos '!F846="","",'Cálculos '!F846)</f>
        <v/>
      </c>
      <c r="G846" s="194" t="str">
        <f>+IF('Cálculos '!C846="","",'Cálculos '!H846)</f>
        <v/>
      </c>
      <c r="H846" s="367" t="str">
        <f>IF('Precio unitario '!C840="","",ROUNDUP('Precio unitario '!J840,0))</f>
        <v/>
      </c>
      <c r="I846" s="367" t="str">
        <f t="shared" si="55"/>
        <v/>
      </c>
      <c r="J846" s="370" t="str">
        <f t="shared" si="56"/>
        <v/>
      </c>
      <c r="K846" s="371" t="str">
        <f t="shared" si="57"/>
        <v/>
      </c>
      <c r="L846" s="246"/>
      <c r="M846" s="223"/>
    </row>
    <row r="847" spans="2:13" hidden="1" x14ac:dyDescent="0.3">
      <c r="B847" s="198">
        <f t="shared" si="58"/>
        <v>839</v>
      </c>
      <c r="C847" s="194" t="str">
        <f>+IF('Cálculos '!C847="","",'Cálculos '!C847)</f>
        <v/>
      </c>
      <c r="D847" s="199" t="str">
        <f>+IF('Cálculos '!D847="","",'Cálculos '!D847)</f>
        <v/>
      </c>
      <c r="E847" s="206" t="str">
        <f>+IF('Cálculos '!E847="","",'Cálculos '!E847)</f>
        <v/>
      </c>
      <c r="F847" s="221" t="str">
        <f>+IF('Cálculos '!F847="","",'Cálculos '!F847)</f>
        <v/>
      </c>
      <c r="G847" s="194" t="str">
        <f>+IF('Cálculos '!C847="","",'Cálculos '!H847)</f>
        <v/>
      </c>
      <c r="H847" s="367" t="str">
        <f>IF('Precio unitario '!C841="","",ROUNDUP('Precio unitario '!J841,0))</f>
        <v/>
      </c>
      <c r="I847" s="367" t="str">
        <f t="shared" si="55"/>
        <v/>
      </c>
      <c r="J847" s="370" t="str">
        <f t="shared" si="56"/>
        <v/>
      </c>
      <c r="K847" s="371" t="str">
        <f t="shared" si="57"/>
        <v/>
      </c>
      <c r="L847" s="246"/>
      <c r="M847" s="223"/>
    </row>
    <row r="848" spans="2:13" hidden="1" x14ac:dyDescent="0.3">
      <c r="B848" s="198">
        <f t="shared" si="58"/>
        <v>840</v>
      </c>
      <c r="C848" s="194" t="str">
        <f>+IF('Cálculos '!C848="","",'Cálculos '!C848)</f>
        <v/>
      </c>
      <c r="D848" s="199" t="str">
        <f>+IF('Cálculos '!D848="","",'Cálculos '!D848)</f>
        <v/>
      </c>
      <c r="E848" s="206" t="str">
        <f>+IF('Cálculos '!E848="","",'Cálculos '!E848)</f>
        <v/>
      </c>
      <c r="F848" s="221" t="str">
        <f>+IF('Cálculos '!F848="","",'Cálculos '!F848)</f>
        <v/>
      </c>
      <c r="G848" s="194" t="str">
        <f>+IF('Cálculos '!C848="","",'Cálculos '!H848)</f>
        <v/>
      </c>
      <c r="H848" s="367" t="str">
        <f>IF('Precio unitario '!C842="","",ROUNDUP('Precio unitario '!J842,0))</f>
        <v/>
      </c>
      <c r="I848" s="367" t="str">
        <f t="shared" si="55"/>
        <v/>
      </c>
      <c r="J848" s="370" t="str">
        <f t="shared" si="56"/>
        <v/>
      </c>
      <c r="K848" s="371" t="str">
        <f t="shared" si="57"/>
        <v/>
      </c>
      <c r="L848" s="246"/>
      <c r="M848" s="223"/>
    </row>
    <row r="849" spans="2:13" hidden="1" x14ac:dyDescent="0.3">
      <c r="B849" s="198">
        <f t="shared" si="58"/>
        <v>841</v>
      </c>
      <c r="C849" s="194" t="str">
        <f>+IF('Cálculos '!C849="","",'Cálculos '!C849)</f>
        <v/>
      </c>
      <c r="D849" s="199" t="str">
        <f>+IF('Cálculos '!D849="","",'Cálculos '!D849)</f>
        <v/>
      </c>
      <c r="E849" s="206" t="str">
        <f>+IF('Cálculos '!E849="","",'Cálculos '!E849)</f>
        <v/>
      </c>
      <c r="F849" s="221" t="str">
        <f>+IF('Cálculos '!F849="","",'Cálculos '!F849)</f>
        <v/>
      </c>
      <c r="G849" s="194" t="str">
        <f>+IF('Cálculos '!C849="","",'Cálculos '!H849)</f>
        <v/>
      </c>
      <c r="H849" s="367" t="str">
        <f>IF('Precio unitario '!C843="","",ROUNDUP('Precio unitario '!J843,0))</f>
        <v/>
      </c>
      <c r="I849" s="367" t="str">
        <f t="shared" si="55"/>
        <v/>
      </c>
      <c r="J849" s="370" t="str">
        <f t="shared" si="56"/>
        <v/>
      </c>
      <c r="K849" s="371" t="str">
        <f t="shared" si="57"/>
        <v/>
      </c>
      <c r="L849" s="246"/>
      <c r="M849" s="223"/>
    </row>
    <row r="850" spans="2:13" hidden="1" x14ac:dyDescent="0.3">
      <c r="B850" s="198">
        <f t="shared" si="58"/>
        <v>842</v>
      </c>
      <c r="C850" s="194" t="str">
        <f>+IF('Cálculos '!C850="","",'Cálculos '!C850)</f>
        <v/>
      </c>
      <c r="D850" s="199" t="str">
        <f>+IF('Cálculos '!D850="","",'Cálculos '!D850)</f>
        <v/>
      </c>
      <c r="E850" s="206" t="str">
        <f>+IF('Cálculos '!E850="","",'Cálculos '!E850)</f>
        <v/>
      </c>
      <c r="F850" s="221" t="str">
        <f>+IF('Cálculos '!F850="","",'Cálculos '!F850)</f>
        <v/>
      </c>
      <c r="G850" s="194" t="str">
        <f>+IF('Cálculos '!C850="","",'Cálculos '!H850)</f>
        <v/>
      </c>
      <c r="H850" s="367" t="str">
        <f>IF('Precio unitario '!C844="","",ROUNDUP('Precio unitario '!J844,0))</f>
        <v/>
      </c>
      <c r="I850" s="367" t="str">
        <f t="shared" si="55"/>
        <v/>
      </c>
      <c r="J850" s="370" t="str">
        <f t="shared" si="56"/>
        <v/>
      </c>
      <c r="K850" s="371" t="str">
        <f t="shared" si="57"/>
        <v/>
      </c>
      <c r="L850" s="246"/>
      <c r="M850" s="223"/>
    </row>
    <row r="851" spans="2:13" hidden="1" x14ac:dyDescent="0.3">
      <c r="B851" s="198">
        <f t="shared" si="58"/>
        <v>843</v>
      </c>
      <c r="C851" s="194" t="str">
        <f>+IF('Cálculos '!C851="","",'Cálculos '!C851)</f>
        <v/>
      </c>
      <c r="D851" s="199" t="str">
        <f>+IF('Cálculos '!D851="","",'Cálculos '!D851)</f>
        <v/>
      </c>
      <c r="E851" s="206" t="str">
        <f>+IF('Cálculos '!E851="","",'Cálculos '!E851)</f>
        <v/>
      </c>
      <c r="F851" s="221" t="str">
        <f>+IF('Cálculos '!F851="","",'Cálculos '!F851)</f>
        <v/>
      </c>
      <c r="G851" s="194" t="str">
        <f>+IF('Cálculos '!C851="","",'Cálculos '!H851)</f>
        <v/>
      </c>
      <c r="H851" s="367" t="str">
        <f>IF('Precio unitario '!C845="","",ROUNDUP('Precio unitario '!J845,0))</f>
        <v/>
      </c>
      <c r="I851" s="367" t="str">
        <f t="shared" si="55"/>
        <v/>
      </c>
      <c r="J851" s="370" t="str">
        <f t="shared" si="56"/>
        <v/>
      </c>
      <c r="K851" s="371" t="str">
        <f t="shared" si="57"/>
        <v/>
      </c>
      <c r="L851" s="246"/>
      <c r="M851" s="223"/>
    </row>
    <row r="852" spans="2:13" hidden="1" x14ac:dyDescent="0.3">
      <c r="B852" s="198">
        <f t="shared" si="58"/>
        <v>844</v>
      </c>
      <c r="C852" s="194" t="str">
        <f>+IF('Cálculos '!C852="","",'Cálculos '!C852)</f>
        <v/>
      </c>
      <c r="D852" s="199" t="str">
        <f>+IF('Cálculos '!D852="","",'Cálculos '!D852)</f>
        <v/>
      </c>
      <c r="E852" s="206" t="str">
        <f>+IF('Cálculos '!E852="","",'Cálculos '!E852)</f>
        <v/>
      </c>
      <c r="F852" s="221" t="str">
        <f>+IF('Cálculos '!F852="","",'Cálculos '!F852)</f>
        <v/>
      </c>
      <c r="G852" s="194" t="str">
        <f>+IF('Cálculos '!C852="","",'Cálculos '!H852)</f>
        <v/>
      </c>
      <c r="H852" s="367" t="str">
        <f>IF('Precio unitario '!C846="","",ROUNDUP('Precio unitario '!J846,0))</f>
        <v/>
      </c>
      <c r="I852" s="367" t="str">
        <f t="shared" si="55"/>
        <v/>
      </c>
      <c r="J852" s="370" t="str">
        <f t="shared" si="56"/>
        <v/>
      </c>
      <c r="K852" s="371" t="str">
        <f t="shared" si="57"/>
        <v/>
      </c>
      <c r="L852" s="246"/>
      <c r="M852" s="223"/>
    </row>
    <row r="853" spans="2:13" hidden="1" x14ac:dyDescent="0.3">
      <c r="B853" s="198">
        <f t="shared" si="58"/>
        <v>845</v>
      </c>
      <c r="C853" s="194" t="str">
        <f>+IF('Cálculos '!C853="","",'Cálculos '!C853)</f>
        <v/>
      </c>
      <c r="D853" s="199" t="str">
        <f>+IF('Cálculos '!D853="","",'Cálculos '!D853)</f>
        <v/>
      </c>
      <c r="E853" s="206" t="str">
        <f>+IF('Cálculos '!E853="","",'Cálculos '!E853)</f>
        <v/>
      </c>
      <c r="F853" s="221" t="str">
        <f>+IF('Cálculos '!F853="","",'Cálculos '!F853)</f>
        <v/>
      </c>
      <c r="G853" s="194" t="str">
        <f>+IF('Cálculos '!C853="","",'Cálculos '!H853)</f>
        <v/>
      </c>
      <c r="H853" s="367" t="str">
        <f>IF('Precio unitario '!C847="","",ROUNDUP('Precio unitario '!J847,0))</f>
        <v/>
      </c>
      <c r="I853" s="367" t="str">
        <f t="shared" si="55"/>
        <v/>
      </c>
      <c r="J853" s="370" t="str">
        <f t="shared" si="56"/>
        <v/>
      </c>
      <c r="K853" s="371" t="str">
        <f t="shared" si="57"/>
        <v/>
      </c>
      <c r="L853" s="246"/>
      <c r="M853" s="223"/>
    </row>
    <row r="854" spans="2:13" hidden="1" x14ac:dyDescent="0.3">
      <c r="B854" s="198">
        <f t="shared" si="58"/>
        <v>846</v>
      </c>
      <c r="C854" s="194" t="str">
        <f>+IF('Cálculos '!C854="","",'Cálculos '!C854)</f>
        <v/>
      </c>
      <c r="D854" s="199" t="str">
        <f>+IF('Cálculos '!D854="","",'Cálculos '!D854)</f>
        <v/>
      </c>
      <c r="E854" s="206" t="str">
        <f>+IF('Cálculos '!E854="","",'Cálculos '!E854)</f>
        <v/>
      </c>
      <c r="F854" s="221" t="str">
        <f>+IF('Cálculos '!F854="","",'Cálculos '!F854)</f>
        <v/>
      </c>
      <c r="G854" s="194" t="str">
        <f>+IF('Cálculos '!C854="","",'Cálculos '!H854)</f>
        <v/>
      </c>
      <c r="H854" s="367" t="str">
        <f>IF('Precio unitario '!C848="","",ROUNDUP('Precio unitario '!J848,0))</f>
        <v/>
      </c>
      <c r="I854" s="367" t="str">
        <f t="shared" si="55"/>
        <v/>
      </c>
      <c r="J854" s="370" t="str">
        <f t="shared" si="56"/>
        <v/>
      </c>
      <c r="K854" s="371" t="str">
        <f t="shared" si="57"/>
        <v/>
      </c>
      <c r="L854" s="246"/>
      <c r="M854" s="223"/>
    </row>
    <row r="855" spans="2:13" hidden="1" x14ac:dyDescent="0.3">
      <c r="B855" s="198">
        <f t="shared" si="58"/>
        <v>847</v>
      </c>
      <c r="C855" s="194" t="str">
        <f>+IF('Cálculos '!C855="","",'Cálculos '!C855)</f>
        <v/>
      </c>
      <c r="D855" s="199" t="str">
        <f>+IF('Cálculos '!D855="","",'Cálculos '!D855)</f>
        <v/>
      </c>
      <c r="E855" s="206" t="str">
        <f>+IF('Cálculos '!E855="","",'Cálculos '!E855)</f>
        <v/>
      </c>
      <c r="F855" s="221" t="str">
        <f>+IF('Cálculos '!F855="","",'Cálculos '!F855)</f>
        <v/>
      </c>
      <c r="G855" s="194" t="str">
        <f>+IF('Cálculos '!C855="","",'Cálculos '!H855)</f>
        <v/>
      </c>
      <c r="H855" s="367" t="str">
        <f>IF('Precio unitario '!C849="","",ROUNDUP('Precio unitario '!J849,0))</f>
        <v/>
      </c>
      <c r="I855" s="367" t="str">
        <f t="shared" si="55"/>
        <v/>
      </c>
      <c r="J855" s="370" t="str">
        <f t="shared" si="56"/>
        <v/>
      </c>
      <c r="K855" s="371" t="str">
        <f t="shared" si="57"/>
        <v/>
      </c>
      <c r="L855" s="246"/>
      <c r="M855" s="223"/>
    </row>
    <row r="856" spans="2:13" hidden="1" x14ac:dyDescent="0.3">
      <c r="B856" s="198">
        <f t="shared" si="58"/>
        <v>848</v>
      </c>
      <c r="C856" s="194" t="str">
        <f>+IF('Cálculos '!C856="","",'Cálculos '!C856)</f>
        <v/>
      </c>
      <c r="D856" s="199" t="str">
        <f>+IF('Cálculos '!D856="","",'Cálculos '!D856)</f>
        <v/>
      </c>
      <c r="E856" s="206" t="str">
        <f>+IF('Cálculos '!E856="","",'Cálculos '!E856)</f>
        <v/>
      </c>
      <c r="F856" s="221" t="str">
        <f>+IF('Cálculos '!F856="","",'Cálculos '!F856)</f>
        <v/>
      </c>
      <c r="G856" s="194" t="str">
        <f>+IF('Cálculos '!C856="","",'Cálculos '!H856)</f>
        <v/>
      </c>
      <c r="H856" s="367" t="str">
        <f>IF('Precio unitario '!C850="","",ROUNDUP('Precio unitario '!J850,0))</f>
        <v/>
      </c>
      <c r="I856" s="367" t="str">
        <f t="shared" si="55"/>
        <v/>
      </c>
      <c r="J856" s="370" t="str">
        <f t="shared" si="56"/>
        <v/>
      </c>
      <c r="K856" s="371" t="str">
        <f t="shared" si="57"/>
        <v/>
      </c>
      <c r="L856" s="246"/>
      <c r="M856" s="223"/>
    </row>
    <row r="857" spans="2:13" hidden="1" x14ac:dyDescent="0.3">
      <c r="B857" s="198">
        <f t="shared" si="58"/>
        <v>849</v>
      </c>
      <c r="C857" s="194" t="str">
        <f>+IF('Cálculos '!C857="","",'Cálculos '!C857)</f>
        <v/>
      </c>
      <c r="D857" s="199" t="str">
        <f>+IF('Cálculos '!D857="","",'Cálculos '!D857)</f>
        <v/>
      </c>
      <c r="E857" s="206" t="str">
        <f>+IF('Cálculos '!E857="","",'Cálculos '!E857)</f>
        <v/>
      </c>
      <c r="F857" s="221" t="str">
        <f>+IF('Cálculos '!F857="","",'Cálculos '!F857)</f>
        <v/>
      </c>
      <c r="G857" s="194" t="str">
        <f>+IF('Cálculos '!C857="","",'Cálculos '!H857)</f>
        <v/>
      </c>
      <c r="H857" s="367" t="str">
        <f>IF('Precio unitario '!C851="","",ROUNDUP('Precio unitario '!J851,0))</f>
        <v/>
      </c>
      <c r="I857" s="367" t="str">
        <f t="shared" si="55"/>
        <v/>
      </c>
      <c r="J857" s="370" t="str">
        <f t="shared" si="56"/>
        <v/>
      </c>
      <c r="K857" s="371" t="str">
        <f t="shared" si="57"/>
        <v/>
      </c>
      <c r="L857" s="246"/>
      <c r="M857" s="223"/>
    </row>
    <row r="858" spans="2:13" hidden="1" x14ac:dyDescent="0.3">
      <c r="B858" s="198">
        <f t="shared" si="58"/>
        <v>850</v>
      </c>
      <c r="C858" s="194" t="str">
        <f>+IF('Cálculos '!C858="","",'Cálculos '!C858)</f>
        <v/>
      </c>
      <c r="D858" s="199" t="str">
        <f>+IF('Cálculos '!D858="","",'Cálculos '!D858)</f>
        <v/>
      </c>
      <c r="E858" s="206" t="str">
        <f>+IF('Cálculos '!E858="","",'Cálculos '!E858)</f>
        <v/>
      </c>
      <c r="F858" s="221" t="str">
        <f>+IF('Cálculos '!F858="","",'Cálculos '!F858)</f>
        <v/>
      </c>
      <c r="G858" s="194" t="str">
        <f>+IF('Cálculos '!C858="","",'Cálculos '!H858)</f>
        <v/>
      </c>
      <c r="H858" s="367" t="str">
        <f>IF('Precio unitario '!C852="","",ROUNDUP('Precio unitario '!J852,0))</f>
        <v/>
      </c>
      <c r="I858" s="367" t="str">
        <f t="shared" si="55"/>
        <v/>
      </c>
      <c r="J858" s="370" t="str">
        <f t="shared" si="56"/>
        <v/>
      </c>
      <c r="K858" s="371" t="str">
        <f t="shared" si="57"/>
        <v/>
      </c>
      <c r="L858" s="246"/>
      <c r="M858" s="223"/>
    </row>
    <row r="859" spans="2:13" hidden="1" x14ac:dyDescent="0.3">
      <c r="B859" s="198">
        <f t="shared" si="58"/>
        <v>851</v>
      </c>
      <c r="C859" s="194" t="str">
        <f>+IF('Cálculos '!C859="","",'Cálculos '!C859)</f>
        <v/>
      </c>
      <c r="D859" s="199" t="str">
        <f>+IF('Cálculos '!D859="","",'Cálculos '!D859)</f>
        <v/>
      </c>
      <c r="E859" s="206" t="str">
        <f>+IF('Cálculos '!E859="","",'Cálculos '!E859)</f>
        <v/>
      </c>
      <c r="F859" s="221" t="str">
        <f>+IF('Cálculos '!F859="","",'Cálculos '!F859)</f>
        <v/>
      </c>
      <c r="G859" s="194" t="str">
        <f>+IF('Cálculos '!C859="","",'Cálculos '!H859)</f>
        <v/>
      </c>
      <c r="H859" s="367" t="str">
        <f>IF('Precio unitario '!C853="","",ROUNDUP('Precio unitario '!J853,0))</f>
        <v/>
      </c>
      <c r="I859" s="367" t="str">
        <f t="shared" si="55"/>
        <v/>
      </c>
      <c r="J859" s="370" t="str">
        <f t="shared" si="56"/>
        <v/>
      </c>
      <c r="K859" s="371" t="str">
        <f t="shared" si="57"/>
        <v/>
      </c>
      <c r="L859" s="246"/>
      <c r="M859" s="223"/>
    </row>
    <row r="860" spans="2:13" hidden="1" x14ac:dyDescent="0.3">
      <c r="B860" s="198">
        <f t="shared" si="58"/>
        <v>852</v>
      </c>
      <c r="C860" s="194" t="str">
        <f>+IF('Cálculos '!C860="","",'Cálculos '!C860)</f>
        <v/>
      </c>
      <c r="D860" s="199" t="str">
        <f>+IF('Cálculos '!D860="","",'Cálculos '!D860)</f>
        <v/>
      </c>
      <c r="E860" s="206" t="str">
        <f>+IF('Cálculos '!E860="","",'Cálculos '!E860)</f>
        <v/>
      </c>
      <c r="F860" s="221" t="str">
        <f>+IF('Cálculos '!F860="","",'Cálculos '!F860)</f>
        <v/>
      </c>
      <c r="G860" s="194" t="str">
        <f>+IF('Cálculos '!C860="","",'Cálculos '!H860)</f>
        <v/>
      </c>
      <c r="H860" s="367" t="str">
        <f>IF('Precio unitario '!C854="","",ROUNDUP('Precio unitario '!J854,0))</f>
        <v/>
      </c>
      <c r="I860" s="367" t="str">
        <f t="shared" si="55"/>
        <v/>
      </c>
      <c r="J860" s="370" t="str">
        <f t="shared" si="56"/>
        <v/>
      </c>
      <c r="K860" s="371" t="str">
        <f t="shared" si="57"/>
        <v/>
      </c>
      <c r="L860" s="246"/>
      <c r="M860" s="223"/>
    </row>
    <row r="861" spans="2:13" hidden="1" x14ac:dyDescent="0.3">
      <c r="B861" s="198">
        <f t="shared" si="58"/>
        <v>853</v>
      </c>
      <c r="C861" s="194" t="str">
        <f>+IF('Cálculos '!C861="","",'Cálculos '!C861)</f>
        <v/>
      </c>
      <c r="D861" s="199" t="str">
        <f>+IF('Cálculos '!D861="","",'Cálculos '!D861)</f>
        <v/>
      </c>
      <c r="E861" s="206" t="str">
        <f>+IF('Cálculos '!E861="","",'Cálculos '!E861)</f>
        <v/>
      </c>
      <c r="F861" s="221" t="str">
        <f>+IF('Cálculos '!F861="","",'Cálculos '!F861)</f>
        <v/>
      </c>
      <c r="G861" s="194" t="str">
        <f>+IF('Cálculos '!C861="","",'Cálculos '!H861)</f>
        <v/>
      </c>
      <c r="H861" s="367" t="str">
        <f>IF('Precio unitario '!C855="","",ROUNDUP('Precio unitario '!J855,0))</f>
        <v/>
      </c>
      <c r="I861" s="367" t="str">
        <f t="shared" si="55"/>
        <v/>
      </c>
      <c r="J861" s="370" t="str">
        <f t="shared" si="56"/>
        <v/>
      </c>
      <c r="K861" s="371" t="str">
        <f t="shared" si="57"/>
        <v/>
      </c>
      <c r="L861" s="246"/>
      <c r="M861" s="223"/>
    </row>
    <row r="862" spans="2:13" hidden="1" x14ac:dyDescent="0.3">
      <c r="B862" s="198">
        <f t="shared" si="58"/>
        <v>854</v>
      </c>
      <c r="C862" s="194" t="str">
        <f>+IF('Cálculos '!C862="","",'Cálculos '!C862)</f>
        <v/>
      </c>
      <c r="D862" s="199" t="str">
        <f>+IF('Cálculos '!D862="","",'Cálculos '!D862)</f>
        <v/>
      </c>
      <c r="E862" s="206" t="str">
        <f>+IF('Cálculos '!E862="","",'Cálculos '!E862)</f>
        <v/>
      </c>
      <c r="F862" s="221" t="str">
        <f>+IF('Cálculos '!F862="","",'Cálculos '!F862)</f>
        <v/>
      </c>
      <c r="G862" s="194" t="str">
        <f>+IF('Cálculos '!C862="","",'Cálculos '!H862)</f>
        <v/>
      </c>
      <c r="H862" s="367" t="str">
        <f>IF('Precio unitario '!C856="","",ROUNDUP('Precio unitario '!J856,0))</f>
        <v/>
      </c>
      <c r="I862" s="367" t="str">
        <f t="shared" si="55"/>
        <v/>
      </c>
      <c r="J862" s="370" t="str">
        <f t="shared" si="56"/>
        <v/>
      </c>
      <c r="K862" s="371" t="str">
        <f t="shared" si="57"/>
        <v/>
      </c>
      <c r="L862" s="246"/>
      <c r="M862" s="223"/>
    </row>
    <row r="863" spans="2:13" hidden="1" x14ac:dyDescent="0.3">
      <c r="B863" s="198">
        <f t="shared" si="58"/>
        <v>855</v>
      </c>
      <c r="C863" s="194" t="str">
        <f>+IF('Cálculos '!C863="","",'Cálculos '!C863)</f>
        <v/>
      </c>
      <c r="D863" s="199" t="str">
        <f>+IF('Cálculos '!D863="","",'Cálculos '!D863)</f>
        <v/>
      </c>
      <c r="E863" s="206" t="str">
        <f>+IF('Cálculos '!E863="","",'Cálculos '!E863)</f>
        <v/>
      </c>
      <c r="F863" s="221" t="str">
        <f>+IF('Cálculos '!F863="","",'Cálculos '!F863)</f>
        <v/>
      </c>
      <c r="G863" s="194" t="str">
        <f>+IF('Cálculos '!C863="","",'Cálculos '!H863)</f>
        <v/>
      </c>
      <c r="H863" s="367" t="str">
        <f>IF('Precio unitario '!C857="","",ROUNDUP('Precio unitario '!J857,0))</f>
        <v/>
      </c>
      <c r="I863" s="367" t="str">
        <f t="shared" si="55"/>
        <v/>
      </c>
      <c r="J863" s="370" t="str">
        <f t="shared" si="56"/>
        <v/>
      </c>
      <c r="K863" s="371" t="str">
        <f t="shared" si="57"/>
        <v/>
      </c>
      <c r="L863" s="246"/>
      <c r="M863" s="223"/>
    </row>
    <row r="864" spans="2:13" hidden="1" x14ac:dyDescent="0.3">
      <c r="B864" s="198">
        <f t="shared" si="58"/>
        <v>856</v>
      </c>
      <c r="C864" s="194" t="str">
        <f>+IF('Cálculos '!C864="","",'Cálculos '!C864)</f>
        <v/>
      </c>
      <c r="D864" s="199" t="str">
        <f>+IF('Cálculos '!D864="","",'Cálculos '!D864)</f>
        <v/>
      </c>
      <c r="E864" s="206" t="str">
        <f>+IF('Cálculos '!E864="","",'Cálculos '!E864)</f>
        <v/>
      </c>
      <c r="F864" s="221" t="str">
        <f>+IF('Cálculos '!F864="","",'Cálculos '!F864)</f>
        <v/>
      </c>
      <c r="G864" s="194" t="str">
        <f>+IF('Cálculos '!C864="","",'Cálculos '!H864)</f>
        <v/>
      </c>
      <c r="H864" s="367" t="str">
        <f>IF('Precio unitario '!C858="","",ROUNDUP('Precio unitario '!J858,0))</f>
        <v/>
      </c>
      <c r="I864" s="367" t="str">
        <f t="shared" si="55"/>
        <v/>
      </c>
      <c r="J864" s="370" t="str">
        <f t="shared" si="56"/>
        <v/>
      </c>
      <c r="K864" s="371" t="str">
        <f t="shared" si="57"/>
        <v/>
      </c>
      <c r="L864" s="246"/>
      <c r="M864" s="223"/>
    </row>
    <row r="865" spans="2:13" hidden="1" x14ac:dyDescent="0.3">
      <c r="B865" s="198">
        <f t="shared" si="58"/>
        <v>857</v>
      </c>
      <c r="C865" s="194" t="str">
        <f>+IF('Cálculos '!C865="","",'Cálculos '!C865)</f>
        <v/>
      </c>
      <c r="D865" s="199" t="str">
        <f>+IF('Cálculos '!D865="","",'Cálculos '!D865)</f>
        <v/>
      </c>
      <c r="E865" s="206" t="str">
        <f>+IF('Cálculos '!E865="","",'Cálculos '!E865)</f>
        <v/>
      </c>
      <c r="F865" s="221" t="str">
        <f>+IF('Cálculos '!F865="","",'Cálculos '!F865)</f>
        <v/>
      </c>
      <c r="G865" s="194" t="str">
        <f>+IF('Cálculos '!C865="","",'Cálculos '!H865)</f>
        <v/>
      </c>
      <c r="H865" s="367" t="str">
        <f>IF('Precio unitario '!C859="","",ROUNDUP('Precio unitario '!J859,0))</f>
        <v/>
      </c>
      <c r="I865" s="367" t="str">
        <f t="shared" si="55"/>
        <v/>
      </c>
      <c r="J865" s="370" t="str">
        <f t="shared" si="56"/>
        <v/>
      </c>
      <c r="K865" s="371" t="str">
        <f t="shared" si="57"/>
        <v/>
      </c>
      <c r="L865" s="246"/>
      <c r="M865" s="223"/>
    </row>
    <row r="866" spans="2:13" hidden="1" x14ac:dyDescent="0.3">
      <c r="B866" s="198">
        <f t="shared" si="58"/>
        <v>858</v>
      </c>
      <c r="C866" s="194" t="str">
        <f>+IF('Cálculos '!C866="","",'Cálculos '!C866)</f>
        <v/>
      </c>
      <c r="D866" s="199" t="str">
        <f>+IF('Cálculos '!D866="","",'Cálculos '!D866)</f>
        <v/>
      </c>
      <c r="E866" s="206" t="str">
        <f>+IF('Cálculos '!E866="","",'Cálculos '!E866)</f>
        <v/>
      </c>
      <c r="F866" s="221" t="str">
        <f>+IF('Cálculos '!F866="","",'Cálculos '!F866)</f>
        <v/>
      </c>
      <c r="G866" s="194" t="str">
        <f>+IF('Cálculos '!C866="","",'Cálculos '!H866)</f>
        <v/>
      </c>
      <c r="H866" s="367" t="str">
        <f>IF('Precio unitario '!C860="","",ROUNDUP('Precio unitario '!J860,0))</f>
        <v/>
      </c>
      <c r="I866" s="367" t="str">
        <f t="shared" si="55"/>
        <v/>
      </c>
      <c r="J866" s="370" t="str">
        <f t="shared" si="56"/>
        <v/>
      </c>
      <c r="K866" s="371" t="str">
        <f t="shared" si="57"/>
        <v/>
      </c>
      <c r="L866" s="246"/>
      <c r="M866" s="223"/>
    </row>
    <row r="867" spans="2:13" hidden="1" x14ac:dyDescent="0.3">
      <c r="B867" s="198">
        <f t="shared" si="58"/>
        <v>859</v>
      </c>
      <c r="C867" s="194" t="str">
        <f>+IF('Cálculos '!C867="","",'Cálculos '!C867)</f>
        <v/>
      </c>
      <c r="D867" s="199" t="str">
        <f>+IF('Cálculos '!D867="","",'Cálculos '!D867)</f>
        <v/>
      </c>
      <c r="E867" s="206" t="str">
        <f>+IF('Cálculos '!E867="","",'Cálculos '!E867)</f>
        <v/>
      </c>
      <c r="F867" s="221" t="str">
        <f>+IF('Cálculos '!F867="","",'Cálculos '!F867)</f>
        <v/>
      </c>
      <c r="G867" s="194" t="str">
        <f>+IF('Cálculos '!C867="","",'Cálculos '!H867)</f>
        <v/>
      </c>
      <c r="H867" s="367" t="str">
        <f>IF('Precio unitario '!C861="","",ROUNDUP('Precio unitario '!J861,0))</f>
        <v/>
      </c>
      <c r="I867" s="367" t="str">
        <f t="shared" si="55"/>
        <v/>
      </c>
      <c r="J867" s="370" t="str">
        <f t="shared" si="56"/>
        <v/>
      </c>
      <c r="K867" s="371" t="str">
        <f t="shared" si="57"/>
        <v/>
      </c>
      <c r="L867" s="246"/>
      <c r="M867" s="223"/>
    </row>
    <row r="868" spans="2:13" hidden="1" x14ac:dyDescent="0.3">
      <c r="B868" s="198">
        <f t="shared" si="58"/>
        <v>860</v>
      </c>
      <c r="C868" s="194" t="str">
        <f>+IF('Cálculos '!C868="","",'Cálculos '!C868)</f>
        <v/>
      </c>
      <c r="D868" s="199" t="str">
        <f>+IF('Cálculos '!D868="","",'Cálculos '!D868)</f>
        <v/>
      </c>
      <c r="E868" s="206" t="str">
        <f>+IF('Cálculos '!E868="","",'Cálculos '!E868)</f>
        <v/>
      </c>
      <c r="F868" s="221" t="str">
        <f>+IF('Cálculos '!F868="","",'Cálculos '!F868)</f>
        <v/>
      </c>
      <c r="G868" s="194" t="str">
        <f>+IF('Cálculos '!C868="","",'Cálculos '!H868)</f>
        <v/>
      </c>
      <c r="H868" s="367" t="str">
        <f>IF('Precio unitario '!C862="","",ROUNDUP('Precio unitario '!J862,0))</f>
        <v/>
      </c>
      <c r="I868" s="367" t="str">
        <f t="shared" si="55"/>
        <v/>
      </c>
      <c r="J868" s="370" t="str">
        <f t="shared" si="56"/>
        <v/>
      </c>
      <c r="K868" s="371" t="str">
        <f t="shared" si="57"/>
        <v/>
      </c>
      <c r="L868" s="246"/>
      <c r="M868" s="223"/>
    </row>
    <row r="869" spans="2:13" hidden="1" x14ac:dyDescent="0.3">
      <c r="B869" s="198">
        <f t="shared" si="58"/>
        <v>861</v>
      </c>
      <c r="C869" s="194" t="str">
        <f>+IF('Cálculos '!C869="","",'Cálculos '!C869)</f>
        <v/>
      </c>
      <c r="D869" s="199" t="str">
        <f>+IF('Cálculos '!D869="","",'Cálculos '!D869)</f>
        <v/>
      </c>
      <c r="E869" s="206" t="str">
        <f>+IF('Cálculos '!E869="","",'Cálculos '!E869)</f>
        <v/>
      </c>
      <c r="F869" s="221" t="str">
        <f>+IF('Cálculos '!F869="","",'Cálculos '!F869)</f>
        <v/>
      </c>
      <c r="G869" s="194" t="str">
        <f>+IF('Cálculos '!C869="","",'Cálculos '!H869)</f>
        <v/>
      </c>
      <c r="H869" s="367" t="str">
        <f>IF('Precio unitario '!C863="","",ROUNDUP('Precio unitario '!J863,0))</f>
        <v/>
      </c>
      <c r="I869" s="367" t="str">
        <f t="shared" si="55"/>
        <v/>
      </c>
      <c r="J869" s="370" t="str">
        <f t="shared" si="56"/>
        <v/>
      </c>
      <c r="K869" s="371" t="str">
        <f t="shared" si="57"/>
        <v/>
      </c>
      <c r="L869" s="246"/>
      <c r="M869" s="223"/>
    </row>
    <row r="870" spans="2:13" hidden="1" x14ac:dyDescent="0.3">
      <c r="B870" s="198">
        <f t="shared" si="58"/>
        <v>862</v>
      </c>
      <c r="C870" s="194" t="str">
        <f>+IF('Cálculos '!C870="","",'Cálculos '!C870)</f>
        <v/>
      </c>
      <c r="D870" s="199" t="str">
        <f>+IF('Cálculos '!D870="","",'Cálculos '!D870)</f>
        <v/>
      </c>
      <c r="E870" s="206" t="str">
        <f>+IF('Cálculos '!E870="","",'Cálculos '!E870)</f>
        <v/>
      </c>
      <c r="F870" s="221" t="str">
        <f>+IF('Cálculos '!F870="","",'Cálculos '!F870)</f>
        <v/>
      </c>
      <c r="G870" s="194" t="str">
        <f>+IF('Cálculos '!C870="","",'Cálculos '!H870)</f>
        <v/>
      </c>
      <c r="H870" s="367" t="str">
        <f>IF('Precio unitario '!C864="","",ROUNDUP('Precio unitario '!J864,0))</f>
        <v/>
      </c>
      <c r="I870" s="367" t="str">
        <f t="shared" si="55"/>
        <v/>
      </c>
      <c r="J870" s="370" t="str">
        <f t="shared" si="56"/>
        <v/>
      </c>
      <c r="K870" s="371" t="str">
        <f t="shared" si="57"/>
        <v/>
      </c>
      <c r="L870" s="246"/>
      <c r="M870" s="223"/>
    </row>
    <row r="871" spans="2:13" hidden="1" x14ac:dyDescent="0.3">
      <c r="B871" s="198">
        <f t="shared" si="58"/>
        <v>863</v>
      </c>
      <c r="C871" s="194" t="str">
        <f>+IF('Cálculos '!C871="","",'Cálculos '!C871)</f>
        <v/>
      </c>
      <c r="D871" s="199" t="str">
        <f>+IF('Cálculos '!D871="","",'Cálculos '!D871)</f>
        <v/>
      </c>
      <c r="E871" s="206" t="str">
        <f>+IF('Cálculos '!E871="","",'Cálculos '!E871)</f>
        <v/>
      </c>
      <c r="F871" s="221" t="str">
        <f>+IF('Cálculos '!F871="","",'Cálculos '!F871)</f>
        <v/>
      </c>
      <c r="G871" s="194" t="str">
        <f>+IF('Cálculos '!C871="","",'Cálculos '!H871)</f>
        <v/>
      </c>
      <c r="H871" s="367" t="str">
        <f>IF('Precio unitario '!C865="","",ROUNDUP('Precio unitario '!J865,0))</f>
        <v/>
      </c>
      <c r="I871" s="367" t="str">
        <f t="shared" si="55"/>
        <v/>
      </c>
      <c r="J871" s="370" t="str">
        <f t="shared" si="56"/>
        <v/>
      </c>
      <c r="K871" s="371" t="str">
        <f t="shared" si="57"/>
        <v/>
      </c>
      <c r="L871" s="246"/>
      <c r="M871" s="223"/>
    </row>
    <row r="872" spans="2:13" hidden="1" x14ac:dyDescent="0.3">
      <c r="B872" s="198">
        <f t="shared" si="58"/>
        <v>864</v>
      </c>
      <c r="C872" s="194" t="str">
        <f>+IF('Cálculos '!C872="","",'Cálculos '!C872)</f>
        <v/>
      </c>
      <c r="D872" s="199" t="str">
        <f>+IF('Cálculos '!D872="","",'Cálculos '!D872)</f>
        <v/>
      </c>
      <c r="E872" s="206" t="str">
        <f>+IF('Cálculos '!E872="","",'Cálculos '!E872)</f>
        <v/>
      </c>
      <c r="F872" s="221" t="str">
        <f>+IF('Cálculos '!F872="","",'Cálculos '!F872)</f>
        <v/>
      </c>
      <c r="G872" s="194" t="str">
        <f>+IF('Cálculos '!C872="","",'Cálculos '!H872)</f>
        <v/>
      </c>
      <c r="H872" s="367" t="str">
        <f>IF('Precio unitario '!C866="","",ROUNDUP('Precio unitario '!J866,0))</f>
        <v/>
      </c>
      <c r="I872" s="367" t="str">
        <f t="shared" si="55"/>
        <v/>
      </c>
      <c r="J872" s="370" t="str">
        <f t="shared" si="56"/>
        <v/>
      </c>
      <c r="K872" s="371" t="str">
        <f t="shared" si="57"/>
        <v/>
      </c>
      <c r="L872" s="246"/>
      <c r="M872" s="223"/>
    </row>
    <row r="873" spans="2:13" hidden="1" x14ac:dyDescent="0.3">
      <c r="B873" s="198">
        <f t="shared" si="58"/>
        <v>865</v>
      </c>
      <c r="C873" s="194" t="str">
        <f>+IF('Cálculos '!C873="","",'Cálculos '!C873)</f>
        <v/>
      </c>
      <c r="D873" s="199" t="str">
        <f>+IF('Cálculos '!D873="","",'Cálculos '!D873)</f>
        <v/>
      </c>
      <c r="E873" s="206" t="str">
        <f>+IF('Cálculos '!E873="","",'Cálculos '!E873)</f>
        <v/>
      </c>
      <c r="F873" s="221" t="str">
        <f>+IF('Cálculos '!F873="","",'Cálculos '!F873)</f>
        <v/>
      </c>
      <c r="G873" s="194" t="str">
        <f>+IF('Cálculos '!C873="","",'Cálculos '!H873)</f>
        <v/>
      </c>
      <c r="H873" s="367" t="str">
        <f>IF('Precio unitario '!C867="","",ROUNDUP('Precio unitario '!J867,0))</f>
        <v/>
      </c>
      <c r="I873" s="367" t="str">
        <f t="shared" si="55"/>
        <v/>
      </c>
      <c r="J873" s="370" t="str">
        <f t="shared" si="56"/>
        <v/>
      </c>
      <c r="K873" s="371" t="str">
        <f t="shared" si="57"/>
        <v/>
      </c>
      <c r="L873" s="246"/>
      <c r="M873" s="223"/>
    </row>
    <row r="874" spans="2:13" hidden="1" x14ac:dyDescent="0.3">
      <c r="B874" s="198">
        <f t="shared" si="58"/>
        <v>866</v>
      </c>
      <c r="C874" s="194" t="str">
        <f>+IF('Cálculos '!C874="","",'Cálculos '!C874)</f>
        <v/>
      </c>
      <c r="D874" s="199" t="str">
        <f>+IF('Cálculos '!D874="","",'Cálculos '!D874)</f>
        <v/>
      </c>
      <c r="E874" s="206" t="str">
        <f>+IF('Cálculos '!E874="","",'Cálculos '!E874)</f>
        <v/>
      </c>
      <c r="F874" s="221" t="str">
        <f>+IF('Cálculos '!F874="","",'Cálculos '!F874)</f>
        <v/>
      </c>
      <c r="G874" s="194" t="str">
        <f>+IF('Cálculos '!C874="","",'Cálculos '!H874)</f>
        <v/>
      </c>
      <c r="H874" s="367" t="str">
        <f>IF('Precio unitario '!C868="","",ROUNDUP('Precio unitario '!J868,0))</f>
        <v/>
      </c>
      <c r="I874" s="367" t="str">
        <f t="shared" si="55"/>
        <v/>
      </c>
      <c r="J874" s="370" t="str">
        <f t="shared" si="56"/>
        <v/>
      </c>
      <c r="K874" s="371" t="str">
        <f t="shared" si="57"/>
        <v/>
      </c>
      <c r="L874" s="246"/>
      <c r="M874" s="223"/>
    </row>
    <row r="875" spans="2:13" hidden="1" x14ac:dyDescent="0.3">
      <c r="B875" s="198">
        <f t="shared" si="58"/>
        <v>867</v>
      </c>
      <c r="C875" s="194" t="str">
        <f>+IF('Cálculos '!C875="","",'Cálculos '!C875)</f>
        <v/>
      </c>
      <c r="D875" s="199" t="str">
        <f>+IF('Cálculos '!D875="","",'Cálculos '!D875)</f>
        <v/>
      </c>
      <c r="E875" s="206" t="str">
        <f>+IF('Cálculos '!E875="","",'Cálculos '!E875)</f>
        <v/>
      </c>
      <c r="F875" s="221" t="str">
        <f>+IF('Cálculos '!F875="","",'Cálculos '!F875)</f>
        <v/>
      </c>
      <c r="G875" s="194" t="str">
        <f>+IF('Cálculos '!C875="","",'Cálculos '!H875)</f>
        <v/>
      </c>
      <c r="H875" s="367" t="str">
        <f>IF('Precio unitario '!C869="","",ROUNDUP('Precio unitario '!J869,0))</f>
        <v/>
      </c>
      <c r="I875" s="367" t="str">
        <f t="shared" si="55"/>
        <v/>
      </c>
      <c r="J875" s="370" t="str">
        <f t="shared" si="56"/>
        <v/>
      </c>
      <c r="K875" s="371" t="str">
        <f t="shared" si="57"/>
        <v/>
      </c>
      <c r="L875" s="246"/>
      <c r="M875" s="223"/>
    </row>
    <row r="876" spans="2:13" hidden="1" x14ac:dyDescent="0.3">
      <c r="B876" s="198">
        <f t="shared" si="58"/>
        <v>868</v>
      </c>
      <c r="C876" s="194" t="str">
        <f>+IF('Cálculos '!C876="","",'Cálculos '!C876)</f>
        <v/>
      </c>
      <c r="D876" s="199" t="str">
        <f>+IF('Cálculos '!D876="","",'Cálculos '!D876)</f>
        <v/>
      </c>
      <c r="E876" s="206" t="str">
        <f>+IF('Cálculos '!E876="","",'Cálculos '!E876)</f>
        <v/>
      </c>
      <c r="F876" s="221" t="str">
        <f>+IF('Cálculos '!F876="","",'Cálculos '!F876)</f>
        <v/>
      </c>
      <c r="G876" s="194" t="str">
        <f>+IF('Cálculos '!C876="","",'Cálculos '!H876)</f>
        <v/>
      </c>
      <c r="H876" s="367" t="str">
        <f>IF('Precio unitario '!C870="","",ROUNDUP('Precio unitario '!J870,0))</f>
        <v/>
      </c>
      <c r="I876" s="367" t="str">
        <f t="shared" si="55"/>
        <v/>
      </c>
      <c r="J876" s="370" t="str">
        <f t="shared" si="56"/>
        <v/>
      </c>
      <c r="K876" s="371" t="str">
        <f t="shared" si="57"/>
        <v/>
      </c>
      <c r="L876" s="246"/>
      <c r="M876" s="223"/>
    </row>
    <row r="877" spans="2:13" hidden="1" x14ac:dyDescent="0.3">
      <c r="B877" s="198">
        <f t="shared" si="58"/>
        <v>869</v>
      </c>
      <c r="C877" s="194" t="str">
        <f>+IF('Cálculos '!C877="","",'Cálculos '!C877)</f>
        <v/>
      </c>
      <c r="D877" s="199" t="str">
        <f>+IF('Cálculos '!D877="","",'Cálculos '!D877)</f>
        <v/>
      </c>
      <c r="E877" s="206" t="str">
        <f>+IF('Cálculos '!E877="","",'Cálculos '!E877)</f>
        <v/>
      </c>
      <c r="F877" s="221" t="str">
        <f>+IF('Cálculos '!F877="","",'Cálculos '!F877)</f>
        <v/>
      </c>
      <c r="G877" s="194" t="str">
        <f>+IF('Cálculos '!C877="","",'Cálculos '!H877)</f>
        <v/>
      </c>
      <c r="H877" s="367" t="str">
        <f>IF('Precio unitario '!C871="","",ROUNDUP('Precio unitario '!J871,0))</f>
        <v/>
      </c>
      <c r="I877" s="367" t="str">
        <f t="shared" si="55"/>
        <v/>
      </c>
      <c r="J877" s="370" t="str">
        <f t="shared" si="56"/>
        <v/>
      </c>
      <c r="K877" s="371" t="str">
        <f t="shared" si="57"/>
        <v/>
      </c>
      <c r="L877" s="246"/>
      <c r="M877" s="223"/>
    </row>
    <row r="878" spans="2:13" hidden="1" x14ac:dyDescent="0.3">
      <c r="B878" s="198">
        <f t="shared" si="58"/>
        <v>870</v>
      </c>
      <c r="C878" s="194" t="str">
        <f>+IF('Cálculos '!C878="","",'Cálculos '!C878)</f>
        <v/>
      </c>
      <c r="D878" s="199" t="str">
        <f>+IF('Cálculos '!D878="","",'Cálculos '!D878)</f>
        <v/>
      </c>
      <c r="E878" s="206" t="str">
        <f>+IF('Cálculos '!E878="","",'Cálculos '!E878)</f>
        <v/>
      </c>
      <c r="F878" s="221" t="str">
        <f>+IF('Cálculos '!F878="","",'Cálculos '!F878)</f>
        <v/>
      </c>
      <c r="G878" s="194" t="str">
        <f>+IF('Cálculos '!C878="","",'Cálculos '!H878)</f>
        <v/>
      </c>
      <c r="H878" s="367" t="str">
        <f>IF('Precio unitario '!C872="","",ROUNDUP('Precio unitario '!J872,0))</f>
        <v/>
      </c>
      <c r="I878" s="367" t="str">
        <f t="shared" si="55"/>
        <v/>
      </c>
      <c r="J878" s="370" t="str">
        <f t="shared" si="56"/>
        <v/>
      </c>
      <c r="K878" s="371" t="str">
        <f t="shared" si="57"/>
        <v/>
      </c>
      <c r="L878" s="246"/>
      <c r="M878" s="223"/>
    </row>
    <row r="879" spans="2:13" hidden="1" x14ac:dyDescent="0.3">
      <c r="B879" s="198">
        <f t="shared" si="58"/>
        <v>871</v>
      </c>
      <c r="C879" s="194" t="str">
        <f>+IF('Cálculos '!C879="","",'Cálculos '!C879)</f>
        <v/>
      </c>
      <c r="D879" s="199" t="str">
        <f>+IF('Cálculos '!D879="","",'Cálculos '!D879)</f>
        <v/>
      </c>
      <c r="E879" s="206" t="str">
        <f>+IF('Cálculos '!E879="","",'Cálculos '!E879)</f>
        <v/>
      </c>
      <c r="F879" s="221" t="str">
        <f>+IF('Cálculos '!F879="","",'Cálculos '!F879)</f>
        <v/>
      </c>
      <c r="G879" s="194" t="str">
        <f>+IF('Cálculos '!C879="","",'Cálculos '!H879)</f>
        <v/>
      </c>
      <c r="H879" s="367" t="str">
        <f>IF('Precio unitario '!C873="","",ROUNDUP('Precio unitario '!J873,0))</f>
        <v/>
      </c>
      <c r="I879" s="367" t="str">
        <f t="shared" si="55"/>
        <v/>
      </c>
      <c r="J879" s="370" t="str">
        <f t="shared" si="56"/>
        <v/>
      </c>
      <c r="K879" s="371" t="str">
        <f t="shared" si="57"/>
        <v/>
      </c>
      <c r="L879" s="246"/>
      <c r="M879" s="223"/>
    </row>
    <row r="880" spans="2:13" hidden="1" x14ac:dyDescent="0.3">
      <c r="B880" s="198">
        <f t="shared" si="58"/>
        <v>872</v>
      </c>
      <c r="C880" s="194" t="str">
        <f>+IF('Cálculos '!C880="","",'Cálculos '!C880)</f>
        <v/>
      </c>
      <c r="D880" s="199" t="str">
        <f>+IF('Cálculos '!D880="","",'Cálculos '!D880)</f>
        <v/>
      </c>
      <c r="E880" s="206" t="str">
        <f>+IF('Cálculos '!E880="","",'Cálculos '!E880)</f>
        <v/>
      </c>
      <c r="F880" s="221" t="str">
        <f>+IF('Cálculos '!F880="","",'Cálculos '!F880)</f>
        <v/>
      </c>
      <c r="G880" s="194" t="str">
        <f>+IF('Cálculos '!C880="","",'Cálculos '!H880)</f>
        <v/>
      </c>
      <c r="H880" s="367" t="str">
        <f>IF('Precio unitario '!C874="","",ROUNDUP('Precio unitario '!J874,0))</f>
        <v/>
      </c>
      <c r="I880" s="367" t="str">
        <f t="shared" si="55"/>
        <v/>
      </c>
      <c r="J880" s="370" t="str">
        <f t="shared" si="56"/>
        <v/>
      </c>
      <c r="K880" s="371" t="str">
        <f t="shared" si="57"/>
        <v/>
      </c>
      <c r="L880" s="246"/>
      <c r="M880" s="223"/>
    </row>
    <row r="881" spans="2:13" hidden="1" x14ac:dyDescent="0.3">
      <c r="B881" s="198">
        <f t="shared" si="58"/>
        <v>873</v>
      </c>
      <c r="C881" s="194" t="str">
        <f>+IF('Cálculos '!C881="","",'Cálculos '!C881)</f>
        <v/>
      </c>
      <c r="D881" s="199" t="str">
        <f>+IF('Cálculos '!D881="","",'Cálculos '!D881)</f>
        <v/>
      </c>
      <c r="E881" s="206" t="str">
        <f>+IF('Cálculos '!E881="","",'Cálculos '!E881)</f>
        <v/>
      </c>
      <c r="F881" s="221" t="str">
        <f>+IF('Cálculos '!F881="","",'Cálculos '!F881)</f>
        <v/>
      </c>
      <c r="G881" s="194" t="str">
        <f>+IF('Cálculos '!C881="","",'Cálculos '!H881)</f>
        <v/>
      </c>
      <c r="H881" s="367" t="str">
        <f>IF('Precio unitario '!C875="","",ROUNDUP('Precio unitario '!J875,0))</f>
        <v/>
      </c>
      <c r="I881" s="367" t="str">
        <f t="shared" si="55"/>
        <v/>
      </c>
      <c r="J881" s="370" t="str">
        <f t="shared" si="56"/>
        <v/>
      </c>
      <c r="K881" s="371" t="str">
        <f t="shared" si="57"/>
        <v/>
      </c>
      <c r="L881" s="246"/>
      <c r="M881" s="223"/>
    </row>
    <row r="882" spans="2:13" hidden="1" x14ac:dyDescent="0.3">
      <c r="B882" s="198">
        <f t="shared" si="58"/>
        <v>874</v>
      </c>
      <c r="C882" s="194" t="str">
        <f>+IF('Cálculos '!C882="","",'Cálculos '!C882)</f>
        <v/>
      </c>
      <c r="D882" s="199" t="str">
        <f>+IF('Cálculos '!D882="","",'Cálculos '!D882)</f>
        <v/>
      </c>
      <c r="E882" s="206" t="str">
        <f>+IF('Cálculos '!E882="","",'Cálculos '!E882)</f>
        <v/>
      </c>
      <c r="F882" s="221" t="str">
        <f>+IF('Cálculos '!F882="","",'Cálculos '!F882)</f>
        <v/>
      </c>
      <c r="G882" s="194" t="str">
        <f>+IF('Cálculos '!C882="","",'Cálculos '!H882)</f>
        <v/>
      </c>
      <c r="H882" s="367" t="str">
        <f>IF('Precio unitario '!C876="","",ROUNDUP('Precio unitario '!J876,0))</f>
        <v/>
      </c>
      <c r="I882" s="367" t="str">
        <f t="shared" si="55"/>
        <v/>
      </c>
      <c r="J882" s="370" t="str">
        <f t="shared" si="56"/>
        <v/>
      </c>
      <c r="K882" s="371" t="str">
        <f t="shared" si="57"/>
        <v/>
      </c>
      <c r="L882" s="246"/>
      <c r="M882" s="223"/>
    </row>
    <row r="883" spans="2:13" hidden="1" x14ac:dyDescent="0.3">
      <c r="B883" s="198">
        <f t="shared" si="58"/>
        <v>875</v>
      </c>
      <c r="C883" s="194" t="str">
        <f>+IF('Cálculos '!C883="","",'Cálculos '!C883)</f>
        <v/>
      </c>
      <c r="D883" s="199" t="str">
        <f>+IF('Cálculos '!D883="","",'Cálculos '!D883)</f>
        <v/>
      </c>
      <c r="E883" s="206" t="str">
        <f>+IF('Cálculos '!E883="","",'Cálculos '!E883)</f>
        <v/>
      </c>
      <c r="F883" s="221" t="str">
        <f>+IF('Cálculos '!F883="","",'Cálculos '!F883)</f>
        <v/>
      </c>
      <c r="G883" s="194" t="str">
        <f>+IF('Cálculos '!C883="","",'Cálculos '!H883)</f>
        <v/>
      </c>
      <c r="H883" s="367" t="str">
        <f>IF('Precio unitario '!C877="","",ROUNDUP('Precio unitario '!J877,0))</f>
        <v/>
      </c>
      <c r="I883" s="367" t="str">
        <f t="shared" si="55"/>
        <v/>
      </c>
      <c r="J883" s="370" t="str">
        <f t="shared" si="56"/>
        <v/>
      </c>
      <c r="K883" s="371" t="str">
        <f t="shared" si="57"/>
        <v/>
      </c>
      <c r="L883" s="246"/>
      <c r="M883" s="223"/>
    </row>
    <row r="884" spans="2:13" hidden="1" x14ac:dyDescent="0.3">
      <c r="B884" s="198">
        <f t="shared" si="58"/>
        <v>876</v>
      </c>
      <c r="C884" s="194" t="str">
        <f>+IF('Cálculos '!C884="","",'Cálculos '!C884)</f>
        <v/>
      </c>
      <c r="D884" s="199" t="str">
        <f>+IF('Cálculos '!D884="","",'Cálculos '!D884)</f>
        <v/>
      </c>
      <c r="E884" s="206" t="str">
        <f>+IF('Cálculos '!E884="","",'Cálculos '!E884)</f>
        <v/>
      </c>
      <c r="F884" s="221" t="str">
        <f>+IF('Cálculos '!F884="","",'Cálculos '!F884)</f>
        <v/>
      </c>
      <c r="G884" s="194" t="str">
        <f>+IF('Cálculos '!C884="","",'Cálculos '!H884)</f>
        <v/>
      </c>
      <c r="H884" s="367" t="str">
        <f>IF('Precio unitario '!C878="","",ROUNDUP('Precio unitario '!J878,0))</f>
        <v/>
      </c>
      <c r="I884" s="367" t="str">
        <f t="shared" si="55"/>
        <v/>
      </c>
      <c r="J884" s="370" t="str">
        <f t="shared" si="56"/>
        <v/>
      </c>
      <c r="K884" s="371" t="str">
        <f t="shared" si="57"/>
        <v/>
      </c>
      <c r="L884" s="246"/>
      <c r="M884" s="223"/>
    </row>
    <row r="885" spans="2:13" hidden="1" x14ac:dyDescent="0.3">
      <c r="B885" s="198">
        <f t="shared" si="58"/>
        <v>877</v>
      </c>
      <c r="C885" s="194" t="str">
        <f>+IF('Cálculos '!C885="","",'Cálculos '!C885)</f>
        <v/>
      </c>
      <c r="D885" s="199" t="str">
        <f>+IF('Cálculos '!D885="","",'Cálculos '!D885)</f>
        <v/>
      </c>
      <c r="E885" s="206" t="str">
        <f>+IF('Cálculos '!E885="","",'Cálculos '!E885)</f>
        <v/>
      </c>
      <c r="F885" s="221" t="str">
        <f>+IF('Cálculos '!F885="","",'Cálculos '!F885)</f>
        <v/>
      </c>
      <c r="G885" s="194" t="str">
        <f>+IF('Cálculos '!C885="","",'Cálculos '!H885)</f>
        <v/>
      </c>
      <c r="H885" s="367" t="str">
        <f>IF('Precio unitario '!C879="","",ROUNDUP('Precio unitario '!J879,0))</f>
        <v/>
      </c>
      <c r="I885" s="367" t="str">
        <f t="shared" si="55"/>
        <v/>
      </c>
      <c r="J885" s="370" t="str">
        <f t="shared" si="56"/>
        <v/>
      </c>
      <c r="K885" s="371" t="str">
        <f t="shared" si="57"/>
        <v/>
      </c>
      <c r="L885" s="246"/>
      <c r="M885" s="223"/>
    </row>
    <row r="886" spans="2:13" hidden="1" x14ac:dyDescent="0.3">
      <c r="B886" s="198">
        <f t="shared" si="58"/>
        <v>878</v>
      </c>
      <c r="C886" s="194" t="str">
        <f>+IF('Cálculos '!C886="","",'Cálculos '!C886)</f>
        <v/>
      </c>
      <c r="D886" s="199" t="str">
        <f>+IF('Cálculos '!D886="","",'Cálculos '!D886)</f>
        <v/>
      </c>
      <c r="E886" s="206" t="str">
        <f>+IF('Cálculos '!E886="","",'Cálculos '!E886)</f>
        <v/>
      </c>
      <c r="F886" s="221" t="str">
        <f>+IF('Cálculos '!F886="","",'Cálculos '!F886)</f>
        <v/>
      </c>
      <c r="G886" s="194" t="str">
        <f>+IF('Cálculos '!C886="","",'Cálculos '!H886)</f>
        <v/>
      </c>
      <c r="H886" s="367" t="str">
        <f>IF('Precio unitario '!C880="","",ROUNDUP('Precio unitario '!J880,0))</f>
        <v/>
      </c>
      <c r="I886" s="367" t="str">
        <f t="shared" si="55"/>
        <v/>
      </c>
      <c r="J886" s="370" t="str">
        <f t="shared" si="56"/>
        <v/>
      </c>
      <c r="K886" s="371" t="str">
        <f t="shared" si="57"/>
        <v/>
      </c>
      <c r="L886" s="246"/>
      <c r="M886" s="223"/>
    </row>
    <row r="887" spans="2:13" hidden="1" x14ac:dyDescent="0.3">
      <c r="B887" s="198">
        <f t="shared" si="58"/>
        <v>879</v>
      </c>
      <c r="C887" s="194" t="str">
        <f>+IF('Cálculos '!C887="","",'Cálculos '!C887)</f>
        <v/>
      </c>
      <c r="D887" s="199" t="str">
        <f>+IF('Cálculos '!D887="","",'Cálculos '!D887)</f>
        <v/>
      </c>
      <c r="E887" s="206" t="str">
        <f>+IF('Cálculos '!E887="","",'Cálculos '!E887)</f>
        <v/>
      </c>
      <c r="F887" s="221" t="str">
        <f>+IF('Cálculos '!F887="","",'Cálculos '!F887)</f>
        <v/>
      </c>
      <c r="G887" s="194" t="str">
        <f>+IF('Cálculos '!C887="","",'Cálculos '!H887)</f>
        <v/>
      </c>
      <c r="H887" s="367" t="str">
        <f>IF('Precio unitario '!C881="","",ROUNDUP('Precio unitario '!J881,0))</f>
        <v/>
      </c>
      <c r="I887" s="367" t="str">
        <f t="shared" si="55"/>
        <v/>
      </c>
      <c r="J887" s="370" t="str">
        <f t="shared" si="56"/>
        <v/>
      </c>
      <c r="K887" s="371" t="str">
        <f t="shared" si="57"/>
        <v/>
      </c>
      <c r="L887" s="246"/>
      <c r="M887" s="223"/>
    </row>
    <row r="888" spans="2:13" hidden="1" x14ac:dyDescent="0.3">
      <c r="B888" s="198">
        <f t="shared" si="58"/>
        <v>880</v>
      </c>
      <c r="C888" s="194" t="str">
        <f>+IF('Cálculos '!C888="","",'Cálculos '!C888)</f>
        <v/>
      </c>
      <c r="D888" s="199" t="str">
        <f>+IF('Cálculos '!D888="","",'Cálculos '!D888)</f>
        <v/>
      </c>
      <c r="E888" s="206" t="str">
        <f>+IF('Cálculos '!E888="","",'Cálculos '!E888)</f>
        <v/>
      </c>
      <c r="F888" s="221" t="str">
        <f>+IF('Cálculos '!F888="","",'Cálculos '!F888)</f>
        <v/>
      </c>
      <c r="G888" s="194" t="str">
        <f>+IF('Cálculos '!C888="","",'Cálculos '!H888)</f>
        <v/>
      </c>
      <c r="H888" s="367" t="str">
        <f>IF('Precio unitario '!C882="","",ROUNDUP('Precio unitario '!J882,0))</f>
        <v/>
      </c>
      <c r="I888" s="367" t="str">
        <f t="shared" si="55"/>
        <v/>
      </c>
      <c r="J888" s="370" t="str">
        <f t="shared" si="56"/>
        <v/>
      </c>
      <c r="K888" s="371" t="str">
        <f t="shared" si="57"/>
        <v/>
      </c>
      <c r="L888" s="246"/>
      <c r="M888" s="223"/>
    </row>
    <row r="889" spans="2:13" hidden="1" x14ac:dyDescent="0.3">
      <c r="B889" s="198">
        <f t="shared" si="58"/>
        <v>881</v>
      </c>
      <c r="C889" s="194" t="str">
        <f>+IF('Cálculos '!C889="","",'Cálculos '!C889)</f>
        <v/>
      </c>
      <c r="D889" s="199" t="str">
        <f>+IF('Cálculos '!D889="","",'Cálculos '!D889)</f>
        <v/>
      </c>
      <c r="E889" s="206" t="str">
        <f>+IF('Cálculos '!E889="","",'Cálculos '!E889)</f>
        <v/>
      </c>
      <c r="F889" s="221" t="str">
        <f>+IF('Cálculos '!F889="","",'Cálculos '!F889)</f>
        <v/>
      </c>
      <c r="G889" s="194" t="str">
        <f>+IF('Cálculos '!C889="","",'Cálculos '!H889)</f>
        <v/>
      </c>
      <c r="H889" s="367" t="str">
        <f>IF('Precio unitario '!C883="","",ROUNDUP('Precio unitario '!J883,0))</f>
        <v/>
      </c>
      <c r="I889" s="367" t="str">
        <f t="shared" si="55"/>
        <v/>
      </c>
      <c r="J889" s="370" t="str">
        <f t="shared" si="56"/>
        <v/>
      </c>
      <c r="K889" s="371" t="str">
        <f t="shared" si="57"/>
        <v/>
      </c>
      <c r="L889" s="246"/>
      <c r="M889" s="223"/>
    </row>
    <row r="890" spans="2:13" hidden="1" x14ac:dyDescent="0.3">
      <c r="B890" s="198">
        <f t="shared" si="58"/>
        <v>882</v>
      </c>
      <c r="C890" s="194" t="str">
        <f>+IF('Cálculos '!C890="","",'Cálculos '!C890)</f>
        <v/>
      </c>
      <c r="D890" s="199" t="str">
        <f>+IF('Cálculos '!D890="","",'Cálculos '!D890)</f>
        <v/>
      </c>
      <c r="E890" s="206" t="str">
        <f>+IF('Cálculos '!E890="","",'Cálculos '!E890)</f>
        <v/>
      </c>
      <c r="F890" s="221" t="str">
        <f>+IF('Cálculos '!F890="","",'Cálculos '!F890)</f>
        <v/>
      </c>
      <c r="G890" s="194" t="str">
        <f>+IF('Cálculos '!C890="","",'Cálculos '!H890)</f>
        <v/>
      </c>
      <c r="H890" s="367" t="str">
        <f>IF('Precio unitario '!C884="","",ROUNDUP('Precio unitario '!J884,0))</f>
        <v/>
      </c>
      <c r="I890" s="367" t="str">
        <f t="shared" si="55"/>
        <v/>
      </c>
      <c r="J890" s="370" t="str">
        <f t="shared" si="56"/>
        <v/>
      </c>
      <c r="K890" s="371" t="str">
        <f t="shared" si="57"/>
        <v/>
      </c>
      <c r="L890" s="246"/>
      <c r="M890" s="223"/>
    </row>
    <row r="891" spans="2:13" hidden="1" x14ac:dyDescent="0.3">
      <c r="B891" s="198">
        <f t="shared" si="58"/>
        <v>883</v>
      </c>
      <c r="C891" s="194" t="str">
        <f>+IF('Cálculos '!C891="","",'Cálculos '!C891)</f>
        <v/>
      </c>
      <c r="D891" s="199" t="str">
        <f>+IF('Cálculos '!D891="","",'Cálculos '!D891)</f>
        <v/>
      </c>
      <c r="E891" s="206" t="str">
        <f>+IF('Cálculos '!E891="","",'Cálculos '!E891)</f>
        <v/>
      </c>
      <c r="F891" s="221" t="str">
        <f>+IF('Cálculos '!F891="","",'Cálculos '!F891)</f>
        <v/>
      </c>
      <c r="G891" s="194" t="str">
        <f>+IF('Cálculos '!C891="","",'Cálculos '!H891)</f>
        <v/>
      </c>
      <c r="H891" s="367" t="str">
        <f>IF('Precio unitario '!C885="","",ROUNDUP('Precio unitario '!J885,0))</f>
        <v/>
      </c>
      <c r="I891" s="367" t="str">
        <f t="shared" si="55"/>
        <v/>
      </c>
      <c r="J891" s="370" t="str">
        <f t="shared" si="56"/>
        <v/>
      </c>
      <c r="K891" s="371" t="str">
        <f t="shared" si="57"/>
        <v/>
      </c>
      <c r="L891" s="246"/>
      <c r="M891" s="223"/>
    </row>
    <row r="892" spans="2:13" hidden="1" x14ac:dyDescent="0.3">
      <c r="B892" s="198">
        <f t="shared" si="58"/>
        <v>884</v>
      </c>
      <c r="C892" s="194" t="str">
        <f>+IF('Cálculos '!C892="","",'Cálculos '!C892)</f>
        <v/>
      </c>
      <c r="D892" s="199" t="str">
        <f>+IF('Cálculos '!D892="","",'Cálculos '!D892)</f>
        <v/>
      </c>
      <c r="E892" s="206" t="str">
        <f>+IF('Cálculos '!E892="","",'Cálculos '!E892)</f>
        <v/>
      </c>
      <c r="F892" s="221" t="str">
        <f>+IF('Cálculos '!F892="","",'Cálculos '!F892)</f>
        <v/>
      </c>
      <c r="G892" s="194" t="str">
        <f>+IF('Cálculos '!C892="","",'Cálculos '!H892)</f>
        <v/>
      </c>
      <c r="H892" s="367" t="str">
        <f>IF('Precio unitario '!C886="","",ROUNDUP('Precio unitario '!J886,0))</f>
        <v/>
      </c>
      <c r="I892" s="367" t="str">
        <f t="shared" si="55"/>
        <v/>
      </c>
      <c r="J892" s="370" t="str">
        <f t="shared" si="56"/>
        <v/>
      </c>
      <c r="K892" s="371" t="str">
        <f t="shared" si="57"/>
        <v/>
      </c>
      <c r="L892" s="246"/>
      <c r="M892" s="223"/>
    </row>
    <row r="893" spans="2:13" hidden="1" x14ac:dyDescent="0.3">
      <c r="B893" s="198">
        <f t="shared" si="58"/>
        <v>885</v>
      </c>
      <c r="C893" s="194" t="str">
        <f>+IF('Cálculos '!C893="","",'Cálculos '!C893)</f>
        <v/>
      </c>
      <c r="D893" s="199" t="str">
        <f>+IF('Cálculos '!D893="","",'Cálculos '!D893)</f>
        <v/>
      </c>
      <c r="E893" s="206" t="str">
        <f>+IF('Cálculos '!E893="","",'Cálculos '!E893)</f>
        <v/>
      </c>
      <c r="F893" s="221" t="str">
        <f>+IF('Cálculos '!F893="","",'Cálculos '!F893)</f>
        <v/>
      </c>
      <c r="G893" s="194" t="str">
        <f>+IF('Cálculos '!C893="","",'Cálculos '!H893)</f>
        <v/>
      </c>
      <c r="H893" s="367" t="str">
        <f>IF('Precio unitario '!C887="","",ROUNDUP('Precio unitario '!J887,0))</f>
        <v/>
      </c>
      <c r="I893" s="367" t="str">
        <f t="shared" si="55"/>
        <v/>
      </c>
      <c r="J893" s="370" t="str">
        <f t="shared" si="56"/>
        <v/>
      </c>
      <c r="K893" s="371" t="str">
        <f t="shared" si="57"/>
        <v/>
      </c>
      <c r="L893" s="246"/>
      <c r="M893" s="223"/>
    </row>
    <row r="894" spans="2:13" hidden="1" x14ac:dyDescent="0.3">
      <c r="B894" s="198">
        <f t="shared" si="58"/>
        <v>886</v>
      </c>
      <c r="C894" s="194" t="str">
        <f>+IF('Cálculos '!C894="","",'Cálculos '!C894)</f>
        <v/>
      </c>
      <c r="D894" s="199" t="str">
        <f>+IF('Cálculos '!D894="","",'Cálculos '!D894)</f>
        <v/>
      </c>
      <c r="E894" s="206" t="str">
        <f>+IF('Cálculos '!E894="","",'Cálculos '!E894)</f>
        <v/>
      </c>
      <c r="F894" s="221" t="str">
        <f>+IF('Cálculos '!F894="","",'Cálculos '!F894)</f>
        <v/>
      </c>
      <c r="G894" s="194" t="str">
        <f>+IF('Cálculos '!C894="","",'Cálculos '!H894)</f>
        <v/>
      </c>
      <c r="H894" s="367" t="str">
        <f>IF('Precio unitario '!C888="","",ROUNDUP('Precio unitario '!J888,0))</f>
        <v/>
      </c>
      <c r="I894" s="367" t="str">
        <f t="shared" si="55"/>
        <v/>
      </c>
      <c r="J894" s="370" t="str">
        <f t="shared" si="56"/>
        <v/>
      </c>
      <c r="K894" s="371" t="str">
        <f t="shared" si="57"/>
        <v/>
      </c>
      <c r="L894" s="246"/>
      <c r="M894" s="223"/>
    </row>
    <row r="895" spans="2:13" hidden="1" x14ac:dyDescent="0.3">
      <c r="B895" s="198">
        <f t="shared" si="58"/>
        <v>887</v>
      </c>
      <c r="C895" s="194" t="str">
        <f>+IF('Cálculos '!C895="","",'Cálculos '!C895)</f>
        <v/>
      </c>
      <c r="D895" s="199" t="str">
        <f>+IF('Cálculos '!D895="","",'Cálculos '!D895)</f>
        <v/>
      </c>
      <c r="E895" s="206" t="str">
        <f>+IF('Cálculos '!E895="","",'Cálculos '!E895)</f>
        <v/>
      </c>
      <c r="F895" s="221" t="str">
        <f>+IF('Cálculos '!F895="","",'Cálculos '!F895)</f>
        <v/>
      </c>
      <c r="G895" s="194" t="str">
        <f>+IF('Cálculos '!C895="","",'Cálculos '!H895)</f>
        <v/>
      </c>
      <c r="H895" s="367" t="str">
        <f>IF('Precio unitario '!C889="","",ROUNDUP('Precio unitario '!J889,0))</f>
        <v/>
      </c>
      <c r="I895" s="367" t="str">
        <f t="shared" si="55"/>
        <v/>
      </c>
      <c r="J895" s="370" t="str">
        <f t="shared" si="56"/>
        <v/>
      </c>
      <c r="K895" s="371" t="str">
        <f t="shared" si="57"/>
        <v/>
      </c>
      <c r="L895" s="246"/>
      <c r="M895" s="223"/>
    </row>
    <row r="896" spans="2:13" hidden="1" x14ac:dyDescent="0.3">
      <c r="B896" s="198">
        <f t="shared" si="58"/>
        <v>888</v>
      </c>
      <c r="C896" s="194" t="str">
        <f>+IF('Cálculos '!C896="","",'Cálculos '!C896)</f>
        <v/>
      </c>
      <c r="D896" s="199" t="str">
        <f>+IF('Cálculos '!D896="","",'Cálculos '!D896)</f>
        <v/>
      </c>
      <c r="E896" s="206" t="str">
        <f>+IF('Cálculos '!E896="","",'Cálculos '!E896)</f>
        <v/>
      </c>
      <c r="F896" s="221" t="str">
        <f>+IF('Cálculos '!F896="","",'Cálculos '!F896)</f>
        <v/>
      </c>
      <c r="G896" s="194" t="str">
        <f>+IF('Cálculos '!C896="","",'Cálculos '!H896)</f>
        <v/>
      </c>
      <c r="H896" s="367" t="str">
        <f>IF('Precio unitario '!C890="","",ROUNDUP('Precio unitario '!J890,0))</f>
        <v/>
      </c>
      <c r="I896" s="367" t="str">
        <f t="shared" si="55"/>
        <v/>
      </c>
      <c r="J896" s="370" t="str">
        <f t="shared" si="56"/>
        <v/>
      </c>
      <c r="K896" s="371" t="str">
        <f t="shared" si="57"/>
        <v/>
      </c>
      <c r="L896" s="246"/>
      <c r="M896" s="223"/>
    </row>
    <row r="897" spans="2:13" hidden="1" x14ac:dyDescent="0.3">
      <c r="B897" s="198">
        <f t="shared" si="58"/>
        <v>889</v>
      </c>
      <c r="C897" s="194" t="str">
        <f>+IF('Cálculos '!C897="","",'Cálculos '!C897)</f>
        <v/>
      </c>
      <c r="D897" s="199" t="str">
        <f>+IF('Cálculos '!D897="","",'Cálculos '!D897)</f>
        <v/>
      </c>
      <c r="E897" s="206" t="str">
        <f>+IF('Cálculos '!E897="","",'Cálculos '!E897)</f>
        <v/>
      </c>
      <c r="F897" s="221" t="str">
        <f>+IF('Cálculos '!F897="","",'Cálculos '!F897)</f>
        <v/>
      </c>
      <c r="G897" s="194" t="str">
        <f>+IF('Cálculos '!C897="","",'Cálculos '!H897)</f>
        <v/>
      </c>
      <c r="H897" s="367" t="str">
        <f>IF('Precio unitario '!C891="","",ROUNDUP('Precio unitario '!J891,0))</f>
        <v/>
      </c>
      <c r="I897" s="367" t="str">
        <f t="shared" si="55"/>
        <v/>
      </c>
      <c r="J897" s="370" t="str">
        <f t="shared" si="56"/>
        <v/>
      </c>
      <c r="K897" s="371" t="str">
        <f t="shared" si="57"/>
        <v/>
      </c>
      <c r="L897" s="246"/>
      <c r="M897" s="223"/>
    </row>
    <row r="898" spans="2:13" hidden="1" x14ac:dyDescent="0.3">
      <c r="B898" s="198">
        <f t="shared" si="58"/>
        <v>890</v>
      </c>
      <c r="C898" s="194" t="str">
        <f>+IF('Cálculos '!C898="","",'Cálculos '!C898)</f>
        <v/>
      </c>
      <c r="D898" s="199" t="str">
        <f>+IF('Cálculos '!D898="","",'Cálculos '!D898)</f>
        <v/>
      </c>
      <c r="E898" s="206" t="str">
        <f>+IF('Cálculos '!E898="","",'Cálculos '!E898)</f>
        <v/>
      </c>
      <c r="F898" s="221" t="str">
        <f>+IF('Cálculos '!F898="","",'Cálculos '!F898)</f>
        <v/>
      </c>
      <c r="G898" s="194" t="str">
        <f>+IF('Cálculos '!C898="","",'Cálculos '!H898)</f>
        <v/>
      </c>
      <c r="H898" s="367" t="str">
        <f>IF('Precio unitario '!C892="","",ROUNDUP('Precio unitario '!J892,0))</f>
        <v/>
      </c>
      <c r="I898" s="367" t="str">
        <f t="shared" si="55"/>
        <v/>
      </c>
      <c r="J898" s="370" t="str">
        <f t="shared" si="56"/>
        <v/>
      </c>
      <c r="K898" s="371" t="str">
        <f t="shared" si="57"/>
        <v/>
      </c>
      <c r="L898" s="246"/>
      <c r="M898" s="223"/>
    </row>
    <row r="899" spans="2:13" hidden="1" x14ac:dyDescent="0.3">
      <c r="B899" s="198">
        <f t="shared" si="58"/>
        <v>891</v>
      </c>
      <c r="C899" s="194" t="str">
        <f>+IF('Cálculos '!C899="","",'Cálculos '!C899)</f>
        <v/>
      </c>
      <c r="D899" s="199" t="str">
        <f>+IF('Cálculos '!D899="","",'Cálculos '!D899)</f>
        <v/>
      </c>
      <c r="E899" s="206" t="str">
        <f>+IF('Cálculos '!E899="","",'Cálculos '!E899)</f>
        <v/>
      </c>
      <c r="F899" s="221" t="str">
        <f>+IF('Cálculos '!F899="","",'Cálculos '!F899)</f>
        <v/>
      </c>
      <c r="G899" s="194" t="str">
        <f>+IF('Cálculos '!C899="","",'Cálculos '!H899)</f>
        <v/>
      </c>
      <c r="H899" s="367" t="str">
        <f>IF('Precio unitario '!C893="","",ROUNDUP('Precio unitario '!J893,0))</f>
        <v/>
      </c>
      <c r="I899" s="367" t="str">
        <f t="shared" si="55"/>
        <v/>
      </c>
      <c r="J899" s="370" t="str">
        <f t="shared" si="56"/>
        <v/>
      </c>
      <c r="K899" s="371" t="str">
        <f t="shared" si="57"/>
        <v/>
      </c>
      <c r="L899" s="246"/>
      <c r="M899" s="223"/>
    </row>
    <row r="900" spans="2:13" hidden="1" x14ac:dyDescent="0.3">
      <c r="B900" s="198">
        <f t="shared" si="58"/>
        <v>892</v>
      </c>
      <c r="C900" s="194" t="str">
        <f>+IF('Cálculos '!C900="","",'Cálculos '!C900)</f>
        <v/>
      </c>
      <c r="D900" s="199" t="str">
        <f>+IF('Cálculos '!D900="","",'Cálculos '!D900)</f>
        <v/>
      </c>
      <c r="E900" s="206" t="str">
        <f>+IF('Cálculos '!E900="","",'Cálculos '!E900)</f>
        <v/>
      </c>
      <c r="F900" s="221" t="str">
        <f>+IF('Cálculos '!F900="","",'Cálculos '!F900)</f>
        <v/>
      </c>
      <c r="G900" s="194" t="str">
        <f>+IF('Cálculos '!C900="","",'Cálculos '!H900)</f>
        <v/>
      </c>
      <c r="H900" s="367" t="str">
        <f>IF('Precio unitario '!C894="","",ROUNDUP('Precio unitario '!J894,0))</f>
        <v/>
      </c>
      <c r="I900" s="367" t="str">
        <f t="shared" si="55"/>
        <v/>
      </c>
      <c r="J900" s="370" t="str">
        <f t="shared" si="56"/>
        <v/>
      </c>
      <c r="K900" s="371" t="str">
        <f t="shared" si="57"/>
        <v/>
      </c>
      <c r="L900" s="246"/>
      <c r="M900" s="223"/>
    </row>
    <row r="901" spans="2:13" hidden="1" x14ac:dyDescent="0.3">
      <c r="B901" s="198">
        <f t="shared" si="58"/>
        <v>893</v>
      </c>
      <c r="C901" s="194" t="str">
        <f>+IF('Cálculos '!C901="","",'Cálculos '!C901)</f>
        <v/>
      </c>
      <c r="D901" s="199" t="str">
        <f>+IF('Cálculos '!D901="","",'Cálculos '!D901)</f>
        <v/>
      </c>
      <c r="E901" s="206" t="str">
        <f>+IF('Cálculos '!E901="","",'Cálculos '!E901)</f>
        <v/>
      </c>
      <c r="F901" s="221" t="str">
        <f>+IF('Cálculos '!F901="","",'Cálculos '!F901)</f>
        <v/>
      </c>
      <c r="G901" s="194" t="str">
        <f>+IF('Cálculos '!C901="","",'Cálculos '!H901)</f>
        <v/>
      </c>
      <c r="H901" s="367" t="str">
        <f>IF('Precio unitario '!C895="","",ROUNDUP('Precio unitario '!J895,0))</f>
        <v/>
      </c>
      <c r="I901" s="367" t="str">
        <f t="shared" si="55"/>
        <v/>
      </c>
      <c r="J901" s="370" t="str">
        <f t="shared" si="56"/>
        <v/>
      </c>
      <c r="K901" s="371" t="str">
        <f t="shared" si="57"/>
        <v/>
      </c>
      <c r="L901" s="246"/>
      <c r="M901" s="223"/>
    </row>
    <row r="902" spans="2:13" hidden="1" x14ac:dyDescent="0.3">
      <c r="B902" s="198">
        <f t="shared" si="58"/>
        <v>894</v>
      </c>
      <c r="C902" s="194" t="str">
        <f>+IF('Cálculos '!C902="","",'Cálculos '!C902)</f>
        <v/>
      </c>
      <c r="D902" s="199" t="str">
        <f>+IF('Cálculos '!D902="","",'Cálculos '!D902)</f>
        <v/>
      </c>
      <c r="E902" s="206" t="str">
        <f>+IF('Cálculos '!E902="","",'Cálculos '!E902)</f>
        <v/>
      </c>
      <c r="F902" s="221" t="str">
        <f>+IF('Cálculos '!F902="","",'Cálculos '!F902)</f>
        <v/>
      </c>
      <c r="G902" s="194" t="str">
        <f>+IF('Cálculos '!C902="","",'Cálculos '!H902)</f>
        <v/>
      </c>
      <c r="H902" s="367" t="str">
        <f>IF('Precio unitario '!C896="","",ROUNDUP('Precio unitario '!J896,0))</f>
        <v/>
      </c>
      <c r="I902" s="367" t="str">
        <f t="shared" si="55"/>
        <v/>
      </c>
      <c r="J902" s="370" t="str">
        <f t="shared" si="56"/>
        <v/>
      </c>
      <c r="K902" s="371" t="str">
        <f t="shared" si="57"/>
        <v/>
      </c>
      <c r="L902" s="246"/>
      <c r="M902" s="223"/>
    </row>
    <row r="903" spans="2:13" hidden="1" x14ac:dyDescent="0.3">
      <c r="B903" s="198">
        <f t="shared" si="58"/>
        <v>895</v>
      </c>
      <c r="C903" s="194" t="str">
        <f>+IF('Cálculos '!C903="","",'Cálculos '!C903)</f>
        <v/>
      </c>
      <c r="D903" s="199" t="str">
        <f>+IF('Cálculos '!D903="","",'Cálculos '!D903)</f>
        <v/>
      </c>
      <c r="E903" s="206" t="str">
        <f>+IF('Cálculos '!E903="","",'Cálculos '!E903)</f>
        <v/>
      </c>
      <c r="F903" s="221" t="str">
        <f>+IF('Cálculos '!F903="","",'Cálculos '!F903)</f>
        <v/>
      </c>
      <c r="G903" s="194" t="str">
        <f>+IF('Cálculos '!C903="","",'Cálculos '!H903)</f>
        <v/>
      </c>
      <c r="H903" s="367" t="str">
        <f>IF('Precio unitario '!C897="","",ROUNDUP('Precio unitario '!J897,0))</f>
        <v/>
      </c>
      <c r="I903" s="367" t="str">
        <f t="shared" si="55"/>
        <v/>
      </c>
      <c r="J903" s="370" t="str">
        <f t="shared" si="56"/>
        <v/>
      </c>
      <c r="K903" s="371" t="str">
        <f t="shared" si="57"/>
        <v/>
      </c>
      <c r="L903" s="246"/>
      <c r="M903" s="223"/>
    </row>
    <row r="904" spans="2:13" hidden="1" x14ac:dyDescent="0.3">
      <c r="B904" s="198">
        <f t="shared" si="58"/>
        <v>896</v>
      </c>
      <c r="C904" s="194" t="str">
        <f>+IF('Cálculos '!C904="","",'Cálculos '!C904)</f>
        <v/>
      </c>
      <c r="D904" s="199" t="str">
        <f>+IF('Cálculos '!D904="","",'Cálculos '!D904)</f>
        <v/>
      </c>
      <c r="E904" s="206" t="str">
        <f>+IF('Cálculos '!E904="","",'Cálculos '!E904)</f>
        <v/>
      </c>
      <c r="F904" s="221" t="str">
        <f>+IF('Cálculos '!F904="","",'Cálculos '!F904)</f>
        <v/>
      </c>
      <c r="G904" s="194" t="str">
        <f>+IF('Cálculos '!C904="","",'Cálculos '!H904)</f>
        <v/>
      </c>
      <c r="H904" s="367" t="str">
        <f>IF('Precio unitario '!C898="","",ROUNDUP('Precio unitario '!J898,0))</f>
        <v/>
      </c>
      <c r="I904" s="367" t="str">
        <f t="shared" si="55"/>
        <v/>
      </c>
      <c r="J904" s="370" t="str">
        <f t="shared" si="56"/>
        <v/>
      </c>
      <c r="K904" s="371" t="str">
        <f t="shared" si="57"/>
        <v/>
      </c>
      <c r="L904" s="246"/>
      <c r="M904" s="223"/>
    </row>
    <row r="905" spans="2:13" hidden="1" x14ac:dyDescent="0.3">
      <c r="B905" s="198">
        <f t="shared" si="58"/>
        <v>897</v>
      </c>
      <c r="C905" s="194" t="str">
        <f>+IF('Cálculos '!C905="","",'Cálculos '!C905)</f>
        <v/>
      </c>
      <c r="D905" s="199" t="str">
        <f>+IF('Cálculos '!D905="","",'Cálculos '!D905)</f>
        <v/>
      </c>
      <c r="E905" s="206" t="str">
        <f>+IF('Cálculos '!E905="","",'Cálculos '!E905)</f>
        <v/>
      </c>
      <c r="F905" s="221" t="str">
        <f>+IF('Cálculos '!F905="","",'Cálculos '!F905)</f>
        <v/>
      </c>
      <c r="G905" s="194" t="str">
        <f>+IF('Cálculos '!C905="","",'Cálculos '!H905)</f>
        <v/>
      </c>
      <c r="H905" s="367" t="str">
        <f>IF('Precio unitario '!C899="","",ROUNDUP('Precio unitario '!J899,0))</f>
        <v/>
      </c>
      <c r="I905" s="367" t="str">
        <f t="shared" si="55"/>
        <v/>
      </c>
      <c r="J905" s="370" t="str">
        <f t="shared" si="56"/>
        <v/>
      </c>
      <c r="K905" s="371" t="str">
        <f t="shared" si="57"/>
        <v/>
      </c>
      <c r="L905" s="246"/>
      <c r="M905" s="223"/>
    </row>
    <row r="906" spans="2:13" hidden="1" x14ac:dyDescent="0.3">
      <c r="B906" s="198">
        <f t="shared" si="58"/>
        <v>898</v>
      </c>
      <c r="C906" s="194" t="str">
        <f>+IF('Cálculos '!C906="","",'Cálculos '!C906)</f>
        <v/>
      </c>
      <c r="D906" s="199" t="str">
        <f>+IF('Cálculos '!D906="","",'Cálculos '!D906)</f>
        <v/>
      </c>
      <c r="E906" s="206" t="str">
        <f>+IF('Cálculos '!E906="","",'Cálculos '!E906)</f>
        <v/>
      </c>
      <c r="F906" s="221" t="str">
        <f>+IF('Cálculos '!F906="","",'Cálculos '!F906)</f>
        <v/>
      </c>
      <c r="G906" s="194" t="str">
        <f>+IF('Cálculos '!C906="","",'Cálculos '!H906)</f>
        <v/>
      </c>
      <c r="H906" s="367" t="str">
        <f>IF('Precio unitario '!C900="","",ROUNDUP('Precio unitario '!J900,0))</f>
        <v/>
      </c>
      <c r="I906" s="367" t="str">
        <f t="shared" ref="I906:I969" si="59">IF(C906="","",IF(L906="","CONFIRMAR SI EL PRODOCTRO TIENE IVA O NO",IF(L906="NO",0,ROUNDUP(SUM(H906*19%),0))))</f>
        <v/>
      </c>
      <c r="J906" s="370" t="str">
        <f t="shared" ref="J906:J969" si="60">IF(C906="","",IF(M906="","CONFIRMAR SI EL PRODOCTRO TIENE ESTANPILLA O NO",IF(M906="NO",0,ROUNDUP(SUM(H906*11.5%),0))))</f>
        <v/>
      </c>
      <c r="K906" s="371" t="str">
        <f t="shared" ref="K906:K969" si="61">+IF(C906="","",ROUNDUP(SUM(H906:J906),0))</f>
        <v/>
      </c>
      <c r="L906" s="246"/>
      <c r="M906" s="223"/>
    </row>
    <row r="907" spans="2:13" hidden="1" x14ac:dyDescent="0.3">
      <c r="B907" s="198">
        <f t="shared" ref="B907:B970" si="62">+B906+1</f>
        <v>899</v>
      </c>
      <c r="C907" s="194" t="str">
        <f>+IF('Cálculos '!C907="","",'Cálculos '!C907)</f>
        <v/>
      </c>
      <c r="D907" s="199" t="str">
        <f>+IF('Cálculos '!D907="","",'Cálculos '!D907)</f>
        <v/>
      </c>
      <c r="E907" s="206" t="str">
        <f>+IF('Cálculos '!E907="","",'Cálculos '!E907)</f>
        <v/>
      </c>
      <c r="F907" s="221" t="str">
        <f>+IF('Cálculos '!F907="","",'Cálculos '!F907)</f>
        <v/>
      </c>
      <c r="G907" s="194" t="str">
        <f>+IF('Cálculos '!C907="","",'Cálculos '!H907)</f>
        <v/>
      </c>
      <c r="H907" s="367" t="str">
        <f>IF('Precio unitario '!C901="","",ROUNDUP('Precio unitario '!J901,0))</f>
        <v/>
      </c>
      <c r="I907" s="367" t="str">
        <f t="shared" si="59"/>
        <v/>
      </c>
      <c r="J907" s="370" t="str">
        <f t="shared" si="60"/>
        <v/>
      </c>
      <c r="K907" s="371" t="str">
        <f t="shared" si="61"/>
        <v/>
      </c>
      <c r="L907" s="246"/>
      <c r="M907" s="223"/>
    </row>
    <row r="908" spans="2:13" hidden="1" x14ac:dyDescent="0.3">
      <c r="B908" s="198">
        <f t="shared" si="62"/>
        <v>900</v>
      </c>
      <c r="C908" s="194" t="str">
        <f>+IF('Cálculos '!C908="","",'Cálculos '!C908)</f>
        <v/>
      </c>
      <c r="D908" s="199" t="str">
        <f>+IF('Cálculos '!D908="","",'Cálculos '!D908)</f>
        <v/>
      </c>
      <c r="E908" s="206" t="str">
        <f>+IF('Cálculos '!E908="","",'Cálculos '!E908)</f>
        <v/>
      </c>
      <c r="F908" s="221" t="str">
        <f>+IF('Cálculos '!F908="","",'Cálculos '!F908)</f>
        <v/>
      </c>
      <c r="G908" s="194" t="str">
        <f>+IF('Cálculos '!C908="","",'Cálculos '!H908)</f>
        <v/>
      </c>
      <c r="H908" s="367" t="str">
        <f>IF('Precio unitario '!C902="","",ROUNDUP('Precio unitario '!J902,0))</f>
        <v/>
      </c>
      <c r="I908" s="367" t="str">
        <f t="shared" si="59"/>
        <v/>
      </c>
      <c r="J908" s="370" t="str">
        <f t="shared" si="60"/>
        <v/>
      </c>
      <c r="K908" s="371" t="str">
        <f t="shared" si="61"/>
        <v/>
      </c>
      <c r="L908" s="246"/>
      <c r="M908" s="223"/>
    </row>
    <row r="909" spans="2:13" hidden="1" x14ac:dyDescent="0.3">
      <c r="B909" s="198">
        <f t="shared" si="62"/>
        <v>901</v>
      </c>
      <c r="C909" s="194" t="str">
        <f>+IF('Cálculos '!C909="","",'Cálculos '!C909)</f>
        <v/>
      </c>
      <c r="D909" s="199" t="str">
        <f>+IF('Cálculos '!D909="","",'Cálculos '!D909)</f>
        <v/>
      </c>
      <c r="E909" s="206" t="str">
        <f>+IF('Cálculos '!E909="","",'Cálculos '!E909)</f>
        <v/>
      </c>
      <c r="F909" s="221" t="str">
        <f>+IF('Cálculos '!F909="","",'Cálculos '!F909)</f>
        <v/>
      </c>
      <c r="G909" s="194" t="str">
        <f>+IF('Cálculos '!C909="","",'Cálculos '!H909)</f>
        <v/>
      </c>
      <c r="H909" s="367" t="str">
        <f>IF('Precio unitario '!C903="","",ROUNDUP('Precio unitario '!J903,0))</f>
        <v/>
      </c>
      <c r="I909" s="367" t="str">
        <f t="shared" si="59"/>
        <v/>
      </c>
      <c r="J909" s="370" t="str">
        <f t="shared" si="60"/>
        <v/>
      </c>
      <c r="K909" s="371" t="str">
        <f t="shared" si="61"/>
        <v/>
      </c>
      <c r="L909" s="246"/>
      <c r="M909" s="223"/>
    </row>
    <row r="910" spans="2:13" hidden="1" x14ac:dyDescent="0.3">
      <c r="B910" s="198">
        <f t="shared" si="62"/>
        <v>902</v>
      </c>
      <c r="C910" s="194" t="str">
        <f>+IF('Cálculos '!C910="","",'Cálculos '!C910)</f>
        <v/>
      </c>
      <c r="D910" s="199" t="str">
        <f>+IF('Cálculos '!D910="","",'Cálculos '!D910)</f>
        <v/>
      </c>
      <c r="E910" s="206" t="str">
        <f>+IF('Cálculos '!E910="","",'Cálculos '!E910)</f>
        <v/>
      </c>
      <c r="F910" s="221" t="str">
        <f>+IF('Cálculos '!F910="","",'Cálculos '!F910)</f>
        <v/>
      </c>
      <c r="G910" s="194" t="str">
        <f>+IF('Cálculos '!C910="","",'Cálculos '!H910)</f>
        <v/>
      </c>
      <c r="H910" s="367" t="str">
        <f>IF('Precio unitario '!C904="","",ROUNDUP('Precio unitario '!J904,0))</f>
        <v/>
      </c>
      <c r="I910" s="367" t="str">
        <f t="shared" si="59"/>
        <v/>
      </c>
      <c r="J910" s="370" t="str">
        <f t="shared" si="60"/>
        <v/>
      </c>
      <c r="K910" s="371" t="str">
        <f t="shared" si="61"/>
        <v/>
      </c>
      <c r="L910" s="246"/>
      <c r="M910" s="223"/>
    </row>
    <row r="911" spans="2:13" hidden="1" x14ac:dyDescent="0.3">
      <c r="B911" s="198">
        <f t="shared" si="62"/>
        <v>903</v>
      </c>
      <c r="C911" s="194" t="str">
        <f>+IF('Cálculos '!C911="","",'Cálculos '!C911)</f>
        <v/>
      </c>
      <c r="D911" s="199" t="str">
        <f>+IF('Cálculos '!D911="","",'Cálculos '!D911)</f>
        <v/>
      </c>
      <c r="E911" s="206" t="str">
        <f>+IF('Cálculos '!E911="","",'Cálculos '!E911)</f>
        <v/>
      </c>
      <c r="F911" s="221" t="str">
        <f>+IF('Cálculos '!F911="","",'Cálculos '!F911)</f>
        <v/>
      </c>
      <c r="G911" s="194" t="str">
        <f>+IF('Cálculos '!C911="","",'Cálculos '!H911)</f>
        <v/>
      </c>
      <c r="H911" s="367" t="str">
        <f>IF('Precio unitario '!C905="","",ROUNDUP('Precio unitario '!J905,0))</f>
        <v/>
      </c>
      <c r="I911" s="367" t="str">
        <f t="shared" si="59"/>
        <v/>
      </c>
      <c r="J911" s="370" t="str">
        <f t="shared" si="60"/>
        <v/>
      </c>
      <c r="K911" s="371" t="str">
        <f t="shared" si="61"/>
        <v/>
      </c>
      <c r="L911" s="246"/>
      <c r="M911" s="223"/>
    </row>
    <row r="912" spans="2:13" hidden="1" x14ac:dyDescent="0.3">
      <c r="B912" s="198">
        <f t="shared" si="62"/>
        <v>904</v>
      </c>
      <c r="C912" s="194" t="str">
        <f>+IF('Cálculos '!C912="","",'Cálculos '!C912)</f>
        <v/>
      </c>
      <c r="D912" s="199" t="str">
        <f>+IF('Cálculos '!D912="","",'Cálculos '!D912)</f>
        <v/>
      </c>
      <c r="E912" s="206" t="str">
        <f>+IF('Cálculos '!E912="","",'Cálculos '!E912)</f>
        <v/>
      </c>
      <c r="F912" s="221" t="str">
        <f>+IF('Cálculos '!F912="","",'Cálculos '!F912)</f>
        <v/>
      </c>
      <c r="G912" s="194" t="str">
        <f>+IF('Cálculos '!C912="","",'Cálculos '!H912)</f>
        <v/>
      </c>
      <c r="H912" s="367" t="str">
        <f>IF('Precio unitario '!C906="","",ROUNDUP('Precio unitario '!J906,0))</f>
        <v/>
      </c>
      <c r="I912" s="367" t="str">
        <f t="shared" si="59"/>
        <v/>
      </c>
      <c r="J912" s="370" t="str">
        <f t="shared" si="60"/>
        <v/>
      </c>
      <c r="K912" s="371" t="str">
        <f t="shared" si="61"/>
        <v/>
      </c>
      <c r="L912" s="246"/>
      <c r="M912" s="223"/>
    </row>
    <row r="913" spans="2:13" hidden="1" x14ac:dyDescent="0.3">
      <c r="B913" s="198">
        <f t="shared" si="62"/>
        <v>905</v>
      </c>
      <c r="C913" s="194" t="str">
        <f>+IF('Cálculos '!C913="","",'Cálculos '!C913)</f>
        <v/>
      </c>
      <c r="D913" s="199" t="str">
        <f>+IF('Cálculos '!D913="","",'Cálculos '!D913)</f>
        <v/>
      </c>
      <c r="E913" s="206" t="str">
        <f>+IF('Cálculos '!E913="","",'Cálculos '!E913)</f>
        <v/>
      </c>
      <c r="F913" s="221" t="str">
        <f>+IF('Cálculos '!F913="","",'Cálculos '!F913)</f>
        <v/>
      </c>
      <c r="G913" s="194" t="str">
        <f>+IF('Cálculos '!C913="","",'Cálculos '!H913)</f>
        <v/>
      </c>
      <c r="H913" s="367" t="str">
        <f>IF('Precio unitario '!C907="","",ROUNDUP('Precio unitario '!J907,0))</f>
        <v/>
      </c>
      <c r="I913" s="367" t="str">
        <f t="shared" si="59"/>
        <v/>
      </c>
      <c r="J913" s="370" t="str">
        <f t="shared" si="60"/>
        <v/>
      </c>
      <c r="K913" s="371" t="str">
        <f t="shared" si="61"/>
        <v/>
      </c>
      <c r="L913" s="246"/>
      <c r="M913" s="223"/>
    </row>
    <row r="914" spans="2:13" hidden="1" x14ac:dyDescent="0.3">
      <c r="B914" s="198">
        <f t="shared" si="62"/>
        <v>906</v>
      </c>
      <c r="C914" s="194" t="str">
        <f>+IF('Cálculos '!C914="","",'Cálculos '!C914)</f>
        <v/>
      </c>
      <c r="D914" s="199" t="str">
        <f>+IF('Cálculos '!D914="","",'Cálculos '!D914)</f>
        <v/>
      </c>
      <c r="E914" s="206" t="str">
        <f>+IF('Cálculos '!E914="","",'Cálculos '!E914)</f>
        <v/>
      </c>
      <c r="F914" s="221" t="str">
        <f>+IF('Cálculos '!F914="","",'Cálculos '!F914)</f>
        <v/>
      </c>
      <c r="G914" s="194" t="str">
        <f>+IF('Cálculos '!C914="","",'Cálculos '!H914)</f>
        <v/>
      </c>
      <c r="H914" s="367" t="str">
        <f>IF('Precio unitario '!C908="","",ROUNDUP('Precio unitario '!J908,0))</f>
        <v/>
      </c>
      <c r="I914" s="367" t="str">
        <f t="shared" si="59"/>
        <v/>
      </c>
      <c r="J914" s="370" t="str">
        <f t="shared" si="60"/>
        <v/>
      </c>
      <c r="K914" s="371" t="str">
        <f t="shared" si="61"/>
        <v/>
      </c>
      <c r="L914" s="246"/>
      <c r="M914" s="223"/>
    </row>
    <row r="915" spans="2:13" hidden="1" x14ac:dyDescent="0.3">
      <c r="B915" s="198">
        <f t="shared" si="62"/>
        <v>907</v>
      </c>
      <c r="C915" s="194" t="str">
        <f>+IF('Cálculos '!C915="","",'Cálculos '!C915)</f>
        <v/>
      </c>
      <c r="D915" s="199" t="str">
        <f>+IF('Cálculos '!D915="","",'Cálculos '!D915)</f>
        <v/>
      </c>
      <c r="E915" s="206" t="str">
        <f>+IF('Cálculos '!E915="","",'Cálculos '!E915)</f>
        <v/>
      </c>
      <c r="F915" s="221" t="str">
        <f>+IF('Cálculos '!F915="","",'Cálculos '!F915)</f>
        <v/>
      </c>
      <c r="G915" s="194" t="str">
        <f>+IF('Cálculos '!C915="","",'Cálculos '!H915)</f>
        <v/>
      </c>
      <c r="H915" s="367" t="str">
        <f>IF('Precio unitario '!C909="","",ROUNDUP('Precio unitario '!J909,0))</f>
        <v/>
      </c>
      <c r="I915" s="367" t="str">
        <f t="shared" si="59"/>
        <v/>
      </c>
      <c r="J915" s="370" t="str">
        <f t="shared" si="60"/>
        <v/>
      </c>
      <c r="K915" s="371" t="str">
        <f t="shared" si="61"/>
        <v/>
      </c>
      <c r="L915" s="246"/>
      <c r="M915" s="223"/>
    </row>
    <row r="916" spans="2:13" hidden="1" x14ac:dyDescent="0.3">
      <c r="B916" s="198">
        <f t="shared" si="62"/>
        <v>908</v>
      </c>
      <c r="C916" s="194" t="str">
        <f>+IF('Cálculos '!C916="","",'Cálculos '!C916)</f>
        <v/>
      </c>
      <c r="D916" s="199" t="str">
        <f>+IF('Cálculos '!D916="","",'Cálculos '!D916)</f>
        <v/>
      </c>
      <c r="E916" s="206" t="str">
        <f>+IF('Cálculos '!E916="","",'Cálculos '!E916)</f>
        <v/>
      </c>
      <c r="F916" s="221" t="str">
        <f>+IF('Cálculos '!F916="","",'Cálculos '!F916)</f>
        <v/>
      </c>
      <c r="G916" s="194" t="str">
        <f>+IF('Cálculos '!C916="","",'Cálculos '!H916)</f>
        <v/>
      </c>
      <c r="H916" s="367" t="str">
        <f>IF('Precio unitario '!C910="","",ROUNDUP('Precio unitario '!J910,0))</f>
        <v/>
      </c>
      <c r="I916" s="367" t="str">
        <f t="shared" si="59"/>
        <v/>
      </c>
      <c r="J916" s="370" t="str">
        <f t="shared" si="60"/>
        <v/>
      </c>
      <c r="K916" s="371" t="str">
        <f t="shared" si="61"/>
        <v/>
      </c>
      <c r="L916" s="246"/>
      <c r="M916" s="223"/>
    </row>
    <row r="917" spans="2:13" hidden="1" x14ac:dyDescent="0.3">
      <c r="B917" s="198">
        <f t="shared" si="62"/>
        <v>909</v>
      </c>
      <c r="C917" s="194" t="str">
        <f>+IF('Cálculos '!C917="","",'Cálculos '!C917)</f>
        <v/>
      </c>
      <c r="D917" s="199" t="str">
        <f>+IF('Cálculos '!D917="","",'Cálculos '!D917)</f>
        <v/>
      </c>
      <c r="E917" s="206" t="str">
        <f>+IF('Cálculos '!E917="","",'Cálculos '!E917)</f>
        <v/>
      </c>
      <c r="F917" s="221" t="str">
        <f>+IF('Cálculos '!F917="","",'Cálculos '!F917)</f>
        <v/>
      </c>
      <c r="G917" s="194" t="str">
        <f>+IF('Cálculos '!C917="","",'Cálculos '!H917)</f>
        <v/>
      </c>
      <c r="H917" s="367" t="str">
        <f>IF('Precio unitario '!C911="","",ROUNDUP('Precio unitario '!J911,0))</f>
        <v/>
      </c>
      <c r="I917" s="367" t="str">
        <f t="shared" si="59"/>
        <v/>
      </c>
      <c r="J917" s="370" t="str">
        <f t="shared" si="60"/>
        <v/>
      </c>
      <c r="K917" s="371" t="str">
        <f t="shared" si="61"/>
        <v/>
      </c>
      <c r="L917" s="246"/>
      <c r="M917" s="223"/>
    </row>
    <row r="918" spans="2:13" hidden="1" x14ac:dyDescent="0.3">
      <c r="B918" s="198">
        <f t="shared" si="62"/>
        <v>910</v>
      </c>
      <c r="C918" s="194" t="str">
        <f>+IF('Cálculos '!C918="","",'Cálculos '!C918)</f>
        <v/>
      </c>
      <c r="D918" s="199" t="str">
        <f>+IF('Cálculos '!D918="","",'Cálculos '!D918)</f>
        <v/>
      </c>
      <c r="E918" s="206" t="str">
        <f>+IF('Cálculos '!E918="","",'Cálculos '!E918)</f>
        <v/>
      </c>
      <c r="F918" s="221" t="str">
        <f>+IF('Cálculos '!F918="","",'Cálculos '!F918)</f>
        <v/>
      </c>
      <c r="G918" s="194" t="str">
        <f>+IF('Cálculos '!C918="","",'Cálculos '!H918)</f>
        <v/>
      </c>
      <c r="H918" s="367" t="str">
        <f>IF('Precio unitario '!C912="","",ROUNDUP('Precio unitario '!J912,0))</f>
        <v/>
      </c>
      <c r="I918" s="367" t="str">
        <f t="shared" si="59"/>
        <v/>
      </c>
      <c r="J918" s="370" t="str">
        <f t="shared" si="60"/>
        <v/>
      </c>
      <c r="K918" s="371" t="str">
        <f t="shared" si="61"/>
        <v/>
      </c>
      <c r="L918" s="246"/>
      <c r="M918" s="223"/>
    </row>
    <row r="919" spans="2:13" hidden="1" x14ac:dyDescent="0.3">
      <c r="B919" s="198">
        <f t="shared" si="62"/>
        <v>911</v>
      </c>
      <c r="C919" s="194" t="str">
        <f>+IF('Cálculos '!C919="","",'Cálculos '!C919)</f>
        <v/>
      </c>
      <c r="D919" s="199" t="str">
        <f>+IF('Cálculos '!D919="","",'Cálculos '!D919)</f>
        <v/>
      </c>
      <c r="E919" s="206" t="str">
        <f>+IF('Cálculos '!E919="","",'Cálculos '!E919)</f>
        <v/>
      </c>
      <c r="F919" s="221" t="str">
        <f>+IF('Cálculos '!F919="","",'Cálculos '!F919)</f>
        <v/>
      </c>
      <c r="G919" s="194" t="str">
        <f>+IF('Cálculos '!C919="","",'Cálculos '!H919)</f>
        <v/>
      </c>
      <c r="H919" s="367" t="str">
        <f>IF('Precio unitario '!C913="","",ROUNDUP('Precio unitario '!J913,0))</f>
        <v/>
      </c>
      <c r="I919" s="367" t="str">
        <f t="shared" si="59"/>
        <v/>
      </c>
      <c r="J919" s="370" t="str">
        <f t="shared" si="60"/>
        <v/>
      </c>
      <c r="K919" s="371" t="str">
        <f t="shared" si="61"/>
        <v/>
      </c>
      <c r="L919" s="246"/>
      <c r="M919" s="223"/>
    </row>
    <row r="920" spans="2:13" hidden="1" x14ac:dyDescent="0.3">
      <c r="B920" s="198">
        <f t="shared" si="62"/>
        <v>912</v>
      </c>
      <c r="C920" s="194" t="str">
        <f>+IF('Cálculos '!C920="","",'Cálculos '!C920)</f>
        <v/>
      </c>
      <c r="D920" s="199" t="str">
        <f>+IF('Cálculos '!D920="","",'Cálculos '!D920)</f>
        <v/>
      </c>
      <c r="E920" s="206" t="str">
        <f>+IF('Cálculos '!E920="","",'Cálculos '!E920)</f>
        <v/>
      </c>
      <c r="F920" s="221" t="str">
        <f>+IF('Cálculos '!F920="","",'Cálculos '!F920)</f>
        <v/>
      </c>
      <c r="G920" s="194" t="str">
        <f>+IF('Cálculos '!C920="","",'Cálculos '!H920)</f>
        <v/>
      </c>
      <c r="H920" s="367" t="str">
        <f>IF('Precio unitario '!C914="","",ROUNDUP('Precio unitario '!J914,0))</f>
        <v/>
      </c>
      <c r="I920" s="367" t="str">
        <f t="shared" si="59"/>
        <v/>
      </c>
      <c r="J920" s="370" t="str">
        <f t="shared" si="60"/>
        <v/>
      </c>
      <c r="K920" s="371" t="str">
        <f t="shared" si="61"/>
        <v/>
      </c>
      <c r="L920" s="246"/>
      <c r="M920" s="223"/>
    </row>
    <row r="921" spans="2:13" hidden="1" x14ac:dyDescent="0.3">
      <c r="B921" s="198">
        <f t="shared" si="62"/>
        <v>913</v>
      </c>
      <c r="C921" s="194" t="str">
        <f>+IF('Cálculos '!C921="","",'Cálculos '!C921)</f>
        <v/>
      </c>
      <c r="D921" s="199" t="str">
        <f>+IF('Cálculos '!D921="","",'Cálculos '!D921)</f>
        <v/>
      </c>
      <c r="E921" s="206" t="str">
        <f>+IF('Cálculos '!E921="","",'Cálculos '!E921)</f>
        <v/>
      </c>
      <c r="F921" s="221" t="str">
        <f>+IF('Cálculos '!F921="","",'Cálculos '!F921)</f>
        <v/>
      </c>
      <c r="G921" s="194" t="str">
        <f>+IF('Cálculos '!C921="","",'Cálculos '!H921)</f>
        <v/>
      </c>
      <c r="H921" s="367" t="str">
        <f>IF('Precio unitario '!C915="","",ROUNDUP('Precio unitario '!J915,0))</f>
        <v/>
      </c>
      <c r="I921" s="367" t="str">
        <f t="shared" si="59"/>
        <v/>
      </c>
      <c r="J921" s="370" t="str">
        <f t="shared" si="60"/>
        <v/>
      </c>
      <c r="K921" s="371" t="str">
        <f t="shared" si="61"/>
        <v/>
      </c>
      <c r="L921" s="246"/>
      <c r="M921" s="223"/>
    </row>
    <row r="922" spans="2:13" hidden="1" x14ac:dyDescent="0.3">
      <c r="B922" s="198">
        <f t="shared" si="62"/>
        <v>914</v>
      </c>
      <c r="C922" s="194" t="str">
        <f>+IF('Cálculos '!C922="","",'Cálculos '!C922)</f>
        <v/>
      </c>
      <c r="D922" s="199" t="str">
        <f>+IF('Cálculos '!D922="","",'Cálculos '!D922)</f>
        <v/>
      </c>
      <c r="E922" s="206" t="str">
        <f>+IF('Cálculos '!E922="","",'Cálculos '!E922)</f>
        <v/>
      </c>
      <c r="F922" s="221" t="str">
        <f>+IF('Cálculos '!F922="","",'Cálculos '!F922)</f>
        <v/>
      </c>
      <c r="G922" s="194" t="str">
        <f>+IF('Cálculos '!C922="","",'Cálculos '!H922)</f>
        <v/>
      </c>
      <c r="H922" s="367" t="str">
        <f>IF('Precio unitario '!C916="","",ROUNDUP('Precio unitario '!J916,0))</f>
        <v/>
      </c>
      <c r="I922" s="367" t="str">
        <f t="shared" si="59"/>
        <v/>
      </c>
      <c r="J922" s="370" t="str">
        <f t="shared" si="60"/>
        <v/>
      </c>
      <c r="K922" s="371" t="str">
        <f t="shared" si="61"/>
        <v/>
      </c>
      <c r="L922" s="246"/>
      <c r="M922" s="223"/>
    </row>
    <row r="923" spans="2:13" hidden="1" x14ac:dyDescent="0.3">
      <c r="B923" s="198">
        <f t="shared" si="62"/>
        <v>915</v>
      </c>
      <c r="C923" s="194" t="str">
        <f>+IF('Cálculos '!C923="","",'Cálculos '!C923)</f>
        <v/>
      </c>
      <c r="D923" s="199" t="str">
        <f>+IF('Cálculos '!D923="","",'Cálculos '!D923)</f>
        <v/>
      </c>
      <c r="E923" s="206" t="str">
        <f>+IF('Cálculos '!E923="","",'Cálculos '!E923)</f>
        <v/>
      </c>
      <c r="F923" s="221" t="str">
        <f>+IF('Cálculos '!F923="","",'Cálculos '!F923)</f>
        <v/>
      </c>
      <c r="G923" s="194" t="str">
        <f>+IF('Cálculos '!C923="","",'Cálculos '!H923)</f>
        <v/>
      </c>
      <c r="H923" s="367" t="str">
        <f>IF('Precio unitario '!C917="","",ROUNDUP('Precio unitario '!J917,0))</f>
        <v/>
      </c>
      <c r="I923" s="367" t="str">
        <f t="shared" si="59"/>
        <v/>
      </c>
      <c r="J923" s="370" t="str">
        <f t="shared" si="60"/>
        <v/>
      </c>
      <c r="K923" s="371" t="str">
        <f t="shared" si="61"/>
        <v/>
      </c>
      <c r="L923" s="246"/>
      <c r="M923" s="223"/>
    </row>
    <row r="924" spans="2:13" hidden="1" x14ac:dyDescent="0.3">
      <c r="B924" s="198">
        <f t="shared" si="62"/>
        <v>916</v>
      </c>
      <c r="C924" s="194" t="str">
        <f>+IF('Cálculos '!C924="","",'Cálculos '!C924)</f>
        <v/>
      </c>
      <c r="D924" s="199" t="str">
        <f>+IF('Cálculos '!D924="","",'Cálculos '!D924)</f>
        <v/>
      </c>
      <c r="E924" s="206" t="str">
        <f>+IF('Cálculos '!E924="","",'Cálculos '!E924)</f>
        <v/>
      </c>
      <c r="F924" s="221" t="str">
        <f>+IF('Cálculos '!F924="","",'Cálculos '!F924)</f>
        <v/>
      </c>
      <c r="G924" s="194" t="str">
        <f>+IF('Cálculos '!C924="","",'Cálculos '!H924)</f>
        <v/>
      </c>
      <c r="H924" s="367" t="str">
        <f>IF('Precio unitario '!C918="","",ROUNDUP('Precio unitario '!J918,0))</f>
        <v/>
      </c>
      <c r="I924" s="367" t="str">
        <f t="shared" si="59"/>
        <v/>
      </c>
      <c r="J924" s="370" t="str">
        <f t="shared" si="60"/>
        <v/>
      </c>
      <c r="K924" s="371" t="str">
        <f t="shared" si="61"/>
        <v/>
      </c>
      <c r="L924" s="246"/>
      <c r="M924" s="223"/>
    </row>
    <row r="925" spans="2:13" hidden="1" x14ac:dyDescent="0.3">
      <c r="B925" s="198">
        <f t="shared" si="62"/>
        <v>917</v>
      </c>
      <c r="C925" s="194" t="str">
        <f>+IF('Cálculos '!C925="","",'Cálculos '!C925)</f>
        <v/>
      </c>
      <c r="D925" s="199" t="str">
        <f>+IF('Cálculos '!D925="","",'Cálculos '!D925)</f>
        <v/>
      </c>
      <c r="E925" s="206" t="str">
        <f>+IF('Cálculos '!E925="","",'Cálculos '!E925)</f>
        <v/>
      </c>
      <c r="F925" s="221" t="str">
        <f>+IF('Cálculos '!F925="","",'Cálculos '!F925)</f>
        <v/>
      </c>
      <c r="G925" s="194" t="str">
        <f>+IF('Cálculos '!C925="","",'Cálculos '!H925)</f>
        <v/>
      </c>
      <c r="H925" s="367" t="str">
        <f>IF('Precio unitario '!C919="","",ROUNDUP('Precio unitario '!J919,0))</f>
        <v/>
      </c>
      <c r="I925" s="367" t="str">
        <f t="shared" si="59"/>
        <v/>
      </c>
      <c r="J925" s="370" t="str">
        <f t="shared" si="60"/>
        <v/>
      </c>
      <c r="K925" s="371" t="str">
        <f t="shared" si="61"/>
        <v/>
      </c>
      <c r="L925" s="246"/>
      <c r="M925" s="223"/>
    </row>
    <row r="926" spans="2:13" hidden="1" x14ac:dyDescent="0.3">
      <c r="B926" s="198">
        <f t="shared" si="62"/>
        <v>918</v>
      </c>
      <c r="C926" s="194" t="str">
        <f>+IF('Cálculos '!C926="","",'Cálculos '!C926)</f>
        <v/>
      </c>
      <c r="D926" s="199" t="str">
        <f>+IF('Cálculos '!D926="","",'Cálculos '!D926)</f>
        <v/>
      </c>
      <c r="E926" s="206" t="str">
        <f>+IF('Cálculos '!E926="","",'Cálculos '!E926)</f>
        <v/>
      </c>
      <c r="F926" s="221" t="str">
        <f>+IF('Cálculos '!F926="","",'Cálculos '!F926)</f>
        <v/>
      </c>
      <c r="G926" s="194" t="str">
        <f>+IF('Cálculos '!C926="","",'Cálculos '!H926)</f>
        <v/>
      </c>
      <c r="H926" s="367" t="str">
        <f>IF('Precio unitario '!C920="","",ROUNDUP('Precio unitario '!J920,0))</f>
        <v/>
      </c>
      <c r="I926" s="367" t="str">
        <f t="shared" si="59"/>
        <v/>
      </c>
      <c r="J926" s="370" t="str">
        <f t="shared" si="60"/>
        <v/>
      </c>
      <c r="K926" s="371" t="str">
        <f t="shared" si="61"/>
        <v/>
      </c>
      <c r="L926" s="246"/>
      <c r="M926" s="223"/>
    </row>
    <row r="927" spans="2:13" hidden="1" x14ac:dyDescent="0.3">
      <c r="B927" s="198">
        <f t="shared" si="62"/>
        <v>919</v>
      </c>
      <c r="C927" s="194" t="str">
        <f>+IF('Cálculos '!C927="","",'Cálculos '!C927)</f>
        <v/>
      </c>
      <c r="D927" s="199" t="str">
        <f>+IF('Cálculos '!D927="","",'Cálculos '!D927)</f>
        <v/>
      </c>
      <c r="E927" s="206" t="str">
        <f>+IF('Cálculos '!E927="","",'Cálculos '!E927)</f>
        <v/>
      </c>
      <c r="F927" s="221" t="str">
        <f>+IF('Cálculos '!F927="","",'Cálculos '!F927)</f>
        <v/>
      </c>
      <c r="G927" s="194" t="str">
        <f>+IF('Cálculos '!C927="","",'Cálculos '!H927)</f>
        <v/>
      </c>
      <c r="H927" s="367" t="str">
        <f>IF('Precio unitario '!C921="","",ROUNDUP('Precio unitario '!J921,0))</f>
        <v/>
      </c>
      <c r="I927" s="367" t="str">
        <f t="shared" si="59"/>
        <v/>
      </c>
      <c r="J927" s="370" t="str">
        <f t="shared" si="60"/>
        <v/>
      </c>
      <c r="K927" s="371" t="str">
        <f t="shared" si="61"/>
        <v/>
      </c>
      <c r="L927" s="246"/>
      <c r="M927" s="223"/>
    </row>
    <row r="928" spans="2:13" hidden="1" x14ac:dyDescent="0.3">
      <c r="B928" s="198">
        <f t="shared" si="62"/>
        <v>920</v>
      </c>
      <c r="C928" s="194" t="str">
        <f>+IF('Cálculos '!C928="","",'Cálculos '!C928)</f>
        <v/>
      </c>
      <c r="D928" s="199" t="str">
        <f>+IF('Cálculos '!D928="","",'Cálculos '!D928)</f>
        <v/>
      </c>
      <c r="E928" s="206" t="str">
        <f>+IF('Cálculos '!E928="","",'Cálculos '!E928)</f>
        <v/>
      </c>
      <c r="F928" s="221" t="str">
        <f>+IF('Cálculos '!F928="","",'Cálculos '!F928)</f>
        <v/>
      </c>
      <c r="G928" s="194" t="str">
        <f>+IF('Cálculos '!C928="","",'Cálculos '!H928)</f>
        <v/>
      </c>
      <c r="H928" s="367" t="str">
        <f>IF('Precio unitario '!C922="","",ROUNDUP('Precio unitario '!J922,0))</f>
        <v/>
      </c>
      <c r="I928" s="367" t="str">
        <f t="shared" si="59"/>
        <v/>
      </c>
      <c r="J928" s="370" t="str">
        <f t="shared" si="60"/>
        <v/>
      </c>
      <c r="K928" s="371" t="str">
        <f t="shared" si="61"/>
        <v/>
      </c>
      <c r="L928" s="246"/>
      <c r="M928" s="223"/>
    </row>
    <row r="929" spans="2:13" hidden="1" x14ac:dyDescent="0.3">
      <c r="B929" s="198">
        <f t="shared" si="62"/>
        <v>921</v>
      </c>
      <c r="C929" s="194" t="str">
        <f>+IF('Cálculos '!C929="","",'Cálculos '!C929)</f>
        <v/>
      </c>
      <c r="D929" s="199" t="str">
        <f>+IF('Cálculos '!D929="","",'Cálculos '!D929)</f>
        <v/>
      </c>
      <c r="E929" s="206" t="str">
        <f>+IF('Cálculos '!E929="","",'Cálculos '!E929)</f>
        <v/>
      </c>
      <c r="F929" s="221" t="str">
        <f>+IF('Cálculos '!F929="","",'Cálculos '!F929)</f>
        <v/>
      </c>
      <c r="G929" s="194" t="str">
        <f>+IF('Cálculos '!C929="","",'Cálculos '!H929)</f>
        <v/>
      </c>
      <c r="H929" s="367" t="str">
        <f>IF('Precio unitario '!C923="","",ROUNDUP('Precio unitario '!J923,0))</f>
        <v/>
      </c>
      <c r="I929" s="367" t="str">
        <f t="shared" si="59"/>
        <v/>
      </c>
      <c r="J929" s="370" t="str">
        <f t="shared" si="60"/>
        <v/>
      </c>
      <c r="K929" s="371" t="str">
        <f t="shared" si="61"/>
        <v/>
      </c>
      <c r="L929" s="246"/>
      <c r="M929" s="223"/>
    </row>
    <row r="930" spans="2:13" hidden="1" x14ac:dyDescent="0.3">
      <c r="B930" s="198">
        <f t="shared" si="62"/>
        <v>922</v>
      </c>
      <c r="C930" s="194" t="str">
        <f>+IF('Cálculos '!C930="","",'Cálculos '!C930)</f>
        <v/>
      </c>
      <c r="D930" s="199" t="str">
        <f>+IF('Cálculos '!D930="","",'Cálculos '!D930)</f>
        <v/>
      </c>
      <c r="E930" s="206" t="str">
        <f>+IF('Cálculos '!E930="","",'Cálculos '!E930)</f>
        <v/>
      </c>
      <c r="F930" s="221" t="str">
        <f>+IF('Cálculos '!F930="","",'Cálculos '!F930)</f>
        <v/>
      </c>
      <c r="G930" s="194" t="str">
        <f>+IF('Cálculos '!C930="","",'Cálculos '!H930)</f>
        <v/>
      </c>
      <c r="H930" s="367" t="str">
        <f>IF('Precio unitario '!C924="","",ROUNDUP('Precio unitario '!J924,0))</f>
        <v/>
      </c>
      <c r="I930" s="367" t="str">
        <f t="shared" si="59"/>
        <v/>
      </c>
      <c r="J930" s="370" t="str">
        <f t="shared" si="60"/>
        <v/>
      </c>
      <c r="K930" s="371" t="str">
        <f t="shared" si="61"/>
        <v/>
      </c>
      <c r="L930" s="246"/>
      <c r="M930" s="223"/>
    </row>
    <row r="931" spans="2:13" hidden="1" x14ac:dyDescent="0.3">
      <c r="B931" s="198">
        <f t="shared" si="62"/>
        <v>923</v>
      </c>
      <c r="C931" s="194" t="str">
        <f>+IF('Cálculos '!C931="","",'Cálculos '!C931)</f>
        <v/>
      </c>
      <c r="D931" s="199" t="str">
        <f>+IF('Cálculos '!D931="","",'Cálculos '!D931)</f>
        <v/>
      </c>
      <c r="E931" s="206" t="str">
        <f>+IF('Cálculos '!E931="","",'Cálculos '!E931)</f>
        <v/>
      </c>
      <c r="F931" s="221" t="str">
        <f>+IF('Cálculos '!F931="","",'Cálculos '!F931)</f>
        <v/>
      </c>
      <c r="G931" s="194" t="str">
        <f>+IF('Cálculos '!C931="","",'Cálculos '!H931)</f>
        <v/>
      </c>
      <c r="H931" s="367" t="str">
        <f>IF('Precio unitario '!C925="","",ROUNDUP('Precio unitario '!J925,0))</f>
        <v/>
      </c>
      <c r="I931" s="367" t="str">
        <f t="shared" si="59"/>
        <v/>
      </c>
      <c r="J931" s="370" t="str">
        <f t="shared" si="60"/>
        <v/>
      </c>
      <c r="K931" s="371" t="str">
        <f t="shared" si="61"/>
        <v/>
      </c>
      <c r="L931" s="246"/>
      <c r="M931" s="223"/>
    </row>
    <row r="932" spans="2:13" hidden="1" x14ac:dyDescent="0.3">
      <c r="B932" s="198">
        <f t="shared" si="62"/>
        <v>924</v>
      </c>
      <c r="C932" s="194" t="str">
        <f>+IF('Cálculos '!C932="","",'Cálculos '!C932)</f>
        <v/>
      </c>
      <c r="D932" s="199" t="str">
        <f>+IF('Cálculos '!D932="","",'Cálculos '!D932)</f>
        <v/>
      </c>
      <c r="E932" s="206" t="str">
        <f>+IF('Cálculos '!E932="","",'Cálculos '!E932)</f>
        <v/>
      </c>
      <c r="F932" s="221" t="str">
        <f>+IF('Cálculos '!F932="","",'Cálculos '!F932)</f>
        <v/>
      </c>
      <c r="G932" s="194" t="str">
        <f>+IF('Cálculos '!C932="","",'Cálculos '!H932)</f>
        <v/>
      </c>
      <c r="H932" s="367" t="str">
        <f>IF('Precio unitario '!C926="","",ROUNDUP('Precio unitario '!J926,0))</f>
        <v/>
      </c>
      <c r="I932" s="367" t="str">
        <f t="shared" si="59"/>
        <v/>
      </c>
      <c r="J932" s="370" t="str">
        <f t="shared" si="60"/>
        <v/>
      </c>
      <c r="K932" s="371" t="str">
        <f t="shared" si="61"/>
        <v/>
      </c>
      <c r="L932" s="246"/>
      <c r="M932" s="223"/>
    </row>
    <row r="933" spans="2:13" hidden="1" x14ac:dyDescent="0.3">
      <c r="B933" s="198">
        <f t="shared" si="62"/>
        <v>925</v>
      </c>
      <c r="C933" s="194" t="str">
        <f>+IF('Cálculos '!C933="","",'Cálculos '!C933)</f>
        <v/>
      </c>
      <c r="D933" s="199" t="str">
        <f>+IF('Cálculos '!D933="","",'Cálculos '!D933)</f>
        <v/>
      </c>
      <c r="E933" s="206" t="str">
        <f>+IF('Cálculos '!E933="","",'Cálculos '!E933)</f>
        <v/>
      </c>
      <c r="F933" s="221" t="str">
        <f>+IF('Cálculos '!F933="","",'Cálculos '!F933)</f>
        <v/>
      </c>
      <c r="G933" s="194" t="str">
        <f>+IF('Cálculos '!C933="","",'Cálculos '!H933)</f>
        <v/>
      </c>
      <c r="H933" s="367" t="str">
        <f>IF('Precio unitario '!C927="","",ROUNDUP('Precio unitario '!J927,0))</f>
        <v/>
      </c>
      <c r="I933" s="367" t="str">
        <f t="shared" si="59"/>
        <v/>
      </c>
      <c r="J933" s="370" t="str">
        <f t="shared" si="60"/>
        <v/>
      </c>
      <c r="K933" s="371" t="str">
        <f t="shared" si="61"/>
        <v/>
      </c>
      <c r="L933" s="246"/>
      <c r="M933" s="223"/>
    </row>
    <row r="934" spans="2:13" hidden="1" x14ac:dyDescent="0.3">
      <c r="B934" s="198">
        <f t="shared" si="62"/>
        <v>926</v>
      </c>
      <c r="C934" s="194" t="str">
        <f>+IF('Cálculos '!C934="","",'Cálculos '!C934)</f>
        <v/>
      </c>
      <c r="D934" s="199" t="str">
        <f>+IF('Cálculos '!D934="","",'Cálculos '!D934)</f>
        <v/>
      </c>
      <c r="E934" s="206" t="str">
        <f>+IF('Cálculos '!E934="","",'Cálculos '!E934)</f>
        <v/>
      </c>
      <c r="F934" s="221" t="str">
        <f>+IF('Cálculos '!F934="","",'Cálculos '!F934)</f>
        <v/>
      </c>
      <c r="G934" s="194" t="str">
        <f>+IF('Cálculos '!C934="","",'Cálculos '!H934)</f>
        <v/>
      </c>
      <c r="H934" s="367" t="str">
        <f>IF('Precio unitario '!C928="","",ROUNDUP('Precio unitario '!J928,0))</f>
        <v/>
      </c>
      <c r="I934" s="367" t="str">
        <f t="shared" si="59"/>
        <v/>
      </c>
      <c r="J934" s="370" t="str">
        <f t="shared" si="60"/>
        <v/>
      </c>
      <c r="K934" s="371" t="str">
        <f t="shared" si="61"/>
        <v/>
      </c>
      <c r="L934" s="246"/>
      <c r="M934" s="223"/>
    </row>
    <row r="935" spans="2:13" hidden="1" x14ac:dyDescent="0.3">
      <c r="B935" s="198">
        <f t="shared" si="62"/>
        <v>927</v>
      </c>
      <c r="C935" s="194" t="str">
        <f>+IF('Cálculos '!C935="","",'Cálculos '!C935)</f>
        <v/>
      </c>
      <c r="D935" s="199" t="str">
        <f>+IF('Cálculos '!D935="","",'Cálculos '!D935)</f>
        <v/>
      </c>
      <c r="E935" s="206" t="str">
        <f>+IF('Cálculos '!E935="","",'Cálculos '!E935)</f>
        <v/>
      </c>
      <c r="F935" s="221" t="str">
        <f>+IF('Cálculos '!F935="","",'Cálculos '!F935)</f>
        <v/>
      </c>
      <c r="G935" s="194" t="str">
        <f>+IF('Cálculos '!C935="","",'Cálculos '!H935)</f>
        <v/>
      </c>
      <c r="H935" s="367" t="str">
        <f>IF('Precio unitario '!C929="","",ROUNDUP('Precio unitario '!J929,0))</f>
        <v/>
      </c>
      <c r="I935" s="367" t="str">
        <f t="shared" si="59"/>
        <v/>
      </c>
      <c r="J935" s="370" t="str">
        <f t="shared" si="60"/>
        <v/>
      </c>
      <c r="K935" s="371" t="str">
        <f t="shared" si="61"/>
        <v/>
      </c>
      <c r="L935" s="246"/>
      <c r="M935" s="223"/>
    </row>
    <row r="936" spans="2:13" hidden="1" x14ac:dyDescent="0.3">
      <c r="B936" s="198">
        <f t="shared" si="62"/>
        <v>928</v>
      </c>
      <c r="C936" s="194" t="str">
        <f>+IF('Cálculos '!C936="","",'Cálculos '!C936)</f>
        <v/>
      </c>
      <c r="D936" s="199" t="str">
        <f>+IF('Cálculos '!D936="","",'Cálculos '!D936)</f>
        <v/>
      </c>
      <c r="E936" s="206" t="str">
        <f>+IF('Cálculos '!E936="","",'Cálculos '!E936)</f>
        <v/>
      </c>
      <c r="F936" s="221" t="str">
        <f>+IF('Cálculos '!F936="","",'Cálculos '!F936)</f>
        <v/>
      </c>
      <c r="G936" s="194" t="str">
        <f>+IF('Cálculos '!C936="","",'Cálculos '!H936)</f>
        <v/>
      </c>
      <c r="H936" s="367" t="str">
        <f>IF('Precio unitario '!C930="","",ROUNDUP('Precio unitario '!J930,0))</f>
        <v/>
      </c>
      <c r="I936" s="367" t="str">
        <f t="shared" si="59"/>
        <v/>
      </c>
      <c r="J936" s="370" t="str">
        <f t="shared" si="60"/>
        <v/>
      </c>
      <c r="K936" s="371" t="str">
        <f t="shared" si="61"/>
        <v/>
      </c>
      <c r="L936" s="246"/>
      <c r="M936" s="223"/>
    </row>
    <row r="937" spans="2:13" hidden="1" x14ac:dyDescent="0.3">
      <c r="B937" s="198">
        <f t="shared" si="62"/>
        <v>929</v>
      </c>
      <c r="C937" s="194" t="str">
        <f>+IF('Cálculos '!C937="","",'Cálculos '!C937)</f>
        <v/>
      </c>
      <c r="D937" s="199" t="str">
        <f>+IF('Cálculos '!D937="","",'Cálculos '!D937)</f>
        <v/>
      </c>
      <c r="E937" s="206" t="str">
        <f>+IF('Cálculos '!E937="","",'Cálculos '!E937)</f>
        <v/>
      </c>
      <c r="F937" s="221" t="str">
        <f>+IF('Cálculos '!F937="","",'Cálculos '!F937)</f>
        <v/>
      </c>
      <c r="G937" s="194" t="str">
        <f>+IF('Cálculos '!C937="","",'Cálculos '!H937)</f>
        <v/>
      </c>
      <c r="H937" s="367" t="str">
        <f>IF('Precio unitario '!C931="","",ROUNDUP('Precio unitario '!J931,0))</f>
        <v/>
      </c>
      <c r="I937" s="367" t="str">
        <f t="shared" si="59"/>
        <v/>
      </c>
      <c r="J937" s="370" t="str">
        <f t="shared" si="60"/>
        <v/>
      </c>
      <c r="K937" s="371" t="str">
        <f t="shared" si="61"/>
        <v/>
      </c>
      <c r="L937" s="246"/>
      <c r="M937" s="223"/>
    </row>
    <row r="938" spans="2:13" hidden="1" x14ac:dyDescent="0.3">
      <c r="B938" s="198">
        <f t="shared" si="62"/>
        <v>930</v>
      </c>
      <c r="C938" s="194" t="str">
        <f>+IF('Cálculos '!C938="","",'Cálculos '!C938)</f>
        <v/>
      </c>
      <c r="D938" s="199" t="str">
        <f>+IF('Cálculos '!D938="","",'Cálculos '!D938)</f>
        <v/>
      </c>
      <c r="E938" s="206" t="str">
        <f>+IF('Cálculos '!E938="","",'Cálculos '!E938)</f>
        <v/>
      </c>
      <c r="F938" s="221" t="str">
        <f>+IF('Cálculos '!F938="","",'Cálculos '!F938)</f>
        <v/>
      </c>
      <c r="G938" s="194" t="str">
        <f>+IF('Cálculos '!C938="","",'Cálculos '!H938)</f>
        <v/>
      </c>
      <c r="H938" s="367" t="str">
        <f>IF('Precio unitario '!C932="","",ROUNDUP('Precio unitario '!J932,0))</f>
        <v/>
      </c>
      <c r="I938" s="367" t="str">
        <f t="shared" si="59"/>
        <v/>
      </c>
      <c r="J938" s="370" t="str">
        <f t="shared" si="60"/>
        <v/>
      </c>
      <c r="K938" s="371" t="str">
        <f t="shared" si="61"/>
        <v/>
      </c>
      <c r="L938" s="246"/>
      <c r="M938" s="223"/>
    </row>
    <row r="939" spans="2:13" hidden="1" x14ac:dyDescent="0.3">
      <c r="B939" s="198">
        <f t="shared" si="62"/>
        <v>931</v>
      </c>
      <c r="C939" s="194" t="str">
        <f>+IF('Cálculos '!C939="","",'Cálculos '!C939)</f>
        <v/>
      </c>
      <c r="D939" s="199" t="str">
        <f>+IF('Cálculos '!D939="","",'Cálculos '!D939)</f>
        <v/>
      </c>
      <c r="E939" s="206" t="str">
        <f>+IF('Cálculos '!E939="","",'Cálculos '!E939)</f>
        <v/>
      </c>
      <c r="F939" s="221" t="str">
        <f>+IF('Cálculos '!F939="","",'Cálculos '!F939)</f>
        <v/>
      </c>
      <c r="G939" s="194" t="str">
        <f>+IF('Cálculos '!C939="","",'Cálculos '!H939)</f>
        <v/>
      </c>
      <c r="H939" s="367" t="str">
        <f>IF('Precio unitario '!C933="","",ROUNDUP('Precio unitario '!J933,0))</f>
        <v/>
      </c>
      <c r="I939" s="367" t="str">
        <f t="shared" si="59"/>
        <v/>
      </c>
      <c r="J939" s="370" t="str">
        <f t="shared" si="60"/>
        <v/>
      </c>
      <c r="K939" s="371" t="str">
        <f t="shared" si="61"/>
        <v/>
      </c>
      <c r="L939" s="246"/>
      <c r="M939" s="223"/>
    </row>
    <row r="940" spans="2:13" hidden="1" x14ac:dyDescent="0.3">
      <c r="B940" s="198">
        <f t="shared" si="62"/>
        <v>932</v>
      </c>
      <c r="C940" s="194" t="str">
        <f>+IF('Cálculos '!C940="","",'Cálculos '!C940)</f>
        <v/>
      </c>
      <c r="D940" s="199" t="str">
        <f>+IF('Cálculos '!D940="","",'Cálculos '!D940)</f>
        <v/>
      </c>
      <c r="E940" s="206" t="str">
        <f>+IF('Cálculos '!E940="","",'Cálculos '!E940)</f>
        <v/>
      </c>
      <c r="F940" s="221" t="str">
        <f>+IF('Cálculos '!F940="","",'Cálculos '!F940)</f>
        <v/>
      </c>
      <c r="G940" s="194" t="str">
        <f>+IF('Cálculos '!C940="","",'Cálculos '!H940)</f>
        <v/>
      </c>
      <c r="H940" s="367" t="str">
        <f>IF('Precio unitario '!C934="","",ROUNDUP('Precio unitario '!J934,0))</f>
        <v/>
      </c>
      <c r="I940" s="367" t="str">
        <f t="shared" si="59"/>
        <v/>
      </c>
      <c r="J940" s="370" t="str">
        <f t="shared" si="60"/>
        <v/>
      </c>
      <c r="K940" s="371" t="str">
        <f t="shared" si="61"/>
        <v/>
      </c>
      <c r="L940" s="246"/>
      <c r="M940" s="223"/>
    </row>
    <row r="941" spans="2:13" hidden="1" x14ac:dyDescent="0.3">
      <c r="B941" s="198">
        <f t="shared" si="62"/>
        <v>933</v>
      </c>
      <c r="C941" s="194" t="str">
        <f>+IF('Cálculos '!C941="","",'Cálculos '!C941)</f>
        <v/>
      </c>
      <c r="D941" s="199" t="str">
        <f>+IF('Cálculos '!D941="","",'Cálculos '!D941)</f>
        <v/>
      </c>
      <c r="E941" s="206" t="str">
        <f>+IF('Cálculos '!E941="","",'Cálculos '!E941)</f>
        <v/>
      </c>
      <c r="F941" s="221" t="str">
        <f>+IF('Cálculos '!F941="","",'Cálculos '!F941)</f>
        <v/>
      </c>
      <c r="G941" s="194" t="str">
        <f>+IF('Cálculos '!C941="","",'Cálculos '!H941)</f>
        <v/>
      </c>
      <c r="H941" s="367" t="str">
        <f>IF('Precio unitario '!C935="","",ROUNDUP('Precio unitario '!J935,0))</f>
        <v/>
      </c>
      <c r="I941" s="367" t="str">
        <f t="shared" si="59"/>
        <v/>
      </c>
      <c r="J941" s="370" t="str">
        <f t="shared" si="60"/>
        <v/>
      </c>
      <c r="K941" s="371" t="str">
        <f t="shared" si="61"/>
        <v/>
      </c>
      <c r="L941" s="246"/>
      <c r="M941" s="223"/>
    </row>
    <row r="942" spans="2:13" hidden="1" x14ac:dyDescent="0.3">
      <c r="B942" s="198">
        <f t="shared" si="62"/>
        <v>934</v>
      </c>
      <c r="C942" s="194" t="str">
        <f>+IF('Cálculos '!C942="","",'Cálculos '!C942)</f>
        <v/>
      </c>
      <c r="D942" s="199" t="str">
        <f>+IF('Cálculos '!D942="","",'Cálculos '!D942)</f>
        <v/>
      </c>
      <c r="E942" s="206" t="str">
        <f>+IF('Cálculos '!E942="","",'Cálculos '!E942)</f>
        <v/>
      </c>
      <c r="F942" s="221" t="str">
        <f>+IF('Cálculos '!F942="","",'Cálculos '!F942)</f>
        <v/>
      </c>
      <c r="G942" s="194" t="str">
        <f>+IF('Cálculos '!C942="","",'Cálculos '!H942)</f>
        <v/>
      </c>
      <c r="H942" s="367" t="str">
        <f>IF('Precio unitario '!C936="","",ROUNDUP('Precio unitario '!J936,0))</f>
        <v/>
      </c>
      <c r="I942" s="367" t="str">
        <f t="shared" si="59"/>
        <v/>
      </c>
      <c r="J942" s="370" t="str">
        <f t="shared" si="60"/>
        <v/>
      </c>
      <c r="K942" s="371" t="str">
        <f t="shared" si="61"/>
        <v/>
      </c>
      <c r="L942" s="246"/>
      <c r="M942" s="223"/>
    </row>
    <row r="943" spans="2:13" hidden="1" x14ac:dyDescent="0.3">
      <c r="B943" s="198">
        <f t="shared" si="62"/>
        <v>935</v>
      </c>
      <c r="C943" s="194" t="str">
        <f>+IF('Cálculos '!C943="","",'Cálculos '!C943)</f>
        <v/>
      </c>
      <c r="D943" s="199" t="str">
        <f>+IF('Cálculos '!D943="","",'Cálculos '!D943)</f>
        <v/>
      </c>
      <c r="E943" s="206" t="str">
        <f>+IF('Cálculos '!E943="","",'Cálculos '!E943)</f>
        <v/>
      </c>
      <c r="F943" s="221" t="str">
        <f>+IF('Cálculos '!F943="","",'Cálculos '!F943)</f>
        <v/>
      </c>
      <c r="G943" s="194" t="str">
        <f>+IF('Cálculos '!C943="","",'Cálculos '!H943)</f>
        <v/>
      </c>
      <c r="H943" s="367" t="str">
        <f>IF('Precio unitario '!C937="","",ROUNDUP('Precio unitario '!J937,0))</f>
        <v/>
      </c>
      <c r="I943" s="367" t="str">
        <f t="shared" si="59"/>
        <v/>
      </c>
      <c r="J943" s="370" t="str">
        <f t="shared" si="60"/>
        <v/>
      </c>
      <c r="K943" s="371" t="str">
        <f t="shared" si="61"/>
        <v/>
      </c>
      <c r="L943" s="246"/>
      <c r="M943" s="223"/>
    </row>
    <row r="944" spans="2:13" hidden="1" x14ac:dyDescent="0.3">
      <c r="B944" s="198">
        <f t="shared" si="62"/>
        <v>936</v>
      </c>
      <c r="C944" s="194" t="str">
        <f>+IF('Cálculos '!C944="","",'Cálculos '!C944)</f>
        <v/>
      </c>
      <c r="D944" s="199" t="str">
        <f>+IF('Cálculos '!D944="","",'Cálculos '!D944)</f>
        <v/>
      </c>
      <c r="E944" s="206" t="str">
        <f>+IF('Cálculos '!E944="","",'Cálculos '!E944)</f>
        <v/>
      </c>
      <c r="F944" s="221" t="str">
        <f>+IF('Cálculos '!F944="","",'Cálculos '!F944)</f>
        <v/>
      </c>
      <c r="G944" s="194" t="str">
        <f>+IF('Cálculos '!C944="","",'Cálculos '!H944)</f>
        <v/>
      </c>
      <c r="H944" s="367" t="str">
        <f>IF('Precio unitario '!C938="","",ROUNDUP('Precio unitario '!J938,0))</f>
        <v/>
      </c>
      <c r="I944" s="367" t="str">
        <f t="shared" si="59"/>
        <v/>
      </c>
      <c r="J944" s="370" t="str">
        <f t="shared" si="60"/>
        <v/>
      </c>
      <c r="K944" s="371" t="str">
        <f t="shared" si="61"/>
        <v/>
      </c>
      <c r="L944" s="246"/>
      <c r="M944" s="223"/>
    </row>
    <row r="945" spans="2:13" hidden="1" x14ac:dyDescent="0.3">
      <c r="B945" s="198">
        <f t="shared" si="62"/>
        <v>937</v>
      </c>
      <c r="C945" s="194" t="str">
        <f>+IF('Cálculos '!C945="","",'Cálculos '!C945)</f>
        <v/>
      </c>
      <c r="D945" s="199" t="str">
        <f>+IF('Cálculos '!D945="","",'Cálculos '!D945)</f>
        <v/>
      </c>
      <c r="E945" s="206" t="str">
        <f>+IF('Cálculos '!E945="","",'Cálculos '!E945)</f>
        <v/>
      </c>
      <c r="F945" s="221" t="str">
        <f>+IF('Cálculos '!F945="","",'Cálculos '!F945)</f>
        <v/>
      </c>
      <c r="G945" s="194" t="str">
        <f>+IF('Cálculos '!C945="","",'Cálculos '!H945)</f>
        <v/>
      </c>
      <c r="H945" s="367" t="str">
        <f>IF('Precio unitario '!C939="","",ROUNDUP('Precio unitario '!J939,0))</f>
        <v/>
      </c>
      <c r="I945" s="367" t="str">
        <f t="shared" si="59"/>
        <v/>
      </c>
      <c r="J945" s="370" t="str">
        <f t="shared" si="60"/>
        <v/>
      </c>
      <c r="K945" s="371" t="str">
        <f t="shared" si="61"/>
        <v/>
      </c>
      <c r="L945" s="246"/>
      <c r="M945" s="223"/>
    </row>
    <row r="946" spans="2:13" hidden="1" x14ac:dyDescent="0.3">
      <c r="B946" s="198">
        <f t="shared" si="62"/>
        <v>938</v>
      </c>
      <c r="C946" s="194" t="str">
        <f>+IF('Cálculos '!C946="","",'Cálculos '!C946)</f>
        <v/>
      </c>
      <c r="D946" s="199" t="str">
        <f>+IF('Cálculos '!D946="","",'Cálculos '!D946)</f>
        <v/>
      </c>
      <c r="E946" s="206" t="str">
        <f>+IF('Cálculos '!E946="","",'Cálculos '!E946)</f>
        <v/>
      </c>
      <c r="F946" s="221" t="str">
        <f>+IF('Cálculos '!F946="","",'Cálculos '!F946)</f>
        <v/>
      </c>
      <c r="G946" s="194" t="str">
        <f>+IF('Cálculos '!C946="","",'Cálculos '!H946)</f>
        <v/>
      </c>
      <c r="H946" s="367" t="str">
        <f>IF('Precio unitario '!C940="","",ROUNDUP('Precio unitario '!J940,0))</f>
        <v/>
      </c>
      <c r="I946" s="367" t="str">
        <f t="shared" si="59"/>
        <v/>
      </c>
      <c r="J946" s="370" t="str">
        <f t="shared" si="60"/>
        <v/>
      </c>
      <c r="K946" s="371" t="str">
        <f t="shared" si="61"/>
        <v/>
      </c>
      <c r="L946" s="246"/>
      <c r="M946" s="223"/>
    </row>
    <row r="947" spans="2:13" hidden="1" x14ac:dyDescent="0.3">
      <c r="B947" s="198">
        <f t="shared" si="62"/>
        <v>939</v>
      </c>
      <c r="C947" s="194" t="str">
        <f>+IF('Cálculos '!C947="","",'Cálculos '!C947)</f>
        <v/>
      </c>
      <c r="D947" s="199" t="str">
        <f>+IF('Cálculos '!D947="","",'Cálculos '!D947)</f>
        <v/>
      </c>
      <c r="E947" s="206" t="str">
        <f>+IF('Cálculos '!E947="","",'Cálculos '!E947)</f>
        <v/>
      </c>
      <c r="F947" s="221" t="str">
        <f>+IF('Cálculos '!F947="","",'Cálculos '!F947)</f>
        <v/>
      </c>
      <c r="G947" s="194" t="str">
        <f>+IF('Cálculos '!C947="","",'Cálculos '!H947)</f>
        <v/>
      </c>
      <c r="H947" s="367" t="str">
        <f>IF('Precio unitario '!C941="","",ROUNDUP('Precio unitario '!J941,0))</f>
        <v/>
      </c>
      <c r="I947" s="367" t="str">
        <f t="shared" si="59"/>
        <v/>
      </c>
      <c r="J947" s="370" t="str">
        <f t="shared" si="60"/>
        <v/>
      </c>
      <c r="K947" s="371" t="str">
        <f t="shared" si="61"/>
        <v/>
      </c>
      <c r="L947" s="246"/>
      <c r="M947" s="223"/>
    </row>
    <row r="948" spans="2:13" hidden="1" x14ac:dyDescent="0.3">
      <c r="B948" s="198">
        <f t="shared" si="62"/>
        <v>940</v>
      </c>
      <c r="C948" s="194" t="str">
        <f>+IF('Cálculos '!C948="","",'Cálculos '!C948)</f>
        <v/>
      </c>
      <c r="D948" s="199" t="str">
        <f>+IF('Cálculos '!D948="","",'Cálculos '!D948)</f>
        <v/>
      </c>
      <c r="E948" s="206" t="str">
        <f>+IF('Cálculos '!E948="","",'Cálculos '!E948)</f>
        <v/>
      </c>
      <c r="F948" s="221" t="str">
        <f>+IF('Cálculos '!F948="","",'Cálculos '!F948)</f>
        <v/>
      </c>
      <c r="G948" s="194" t="str">
        <f>+IF('Cálculos '!C948="","",'Cálculos '!H948)</f>
        <v/>
      </c>
      <c r="H948" s="367" t="str">
        <f>IF('Precio unitario '!C942="","",ROUNDUP('Precio unitario '!J942,0))</f>
        <v/>
      </c>
      <c r="I948" s="367" t="str">
        <f t="shared" si="59"/>
        <v/>
      </c>
      <c r="J948" s="370" t="str">
        <f t="shared" si="60"/>
        <v/>
      </c>
      <c r="K948" s="371" t="str">
        <f t="shared" si="61"/>
        <v/>
      </c>
      <c r="L948" s="246"/>
      <c r="M948" s="223"/>
    </row>
    <row r="949" spans="2:13" hidden="1" x14ac:dyDescent="0.3">
      <c r="B949" s="198">
        <f t="shared" si="62"/>
        <v>941</v>
      </c>
      <c r="C949" s="194" t="str">
        <f>+IF('Cálculos '!C949="","",'Cálculos '!C949)</f>
        <v/>
      </c>
      <c r="D949" s="199" t="str">
        <f>+IF('Cálculos '!D949="","",'Cálculos '!D949)</f>
        <v/>
      </c>
      <c r="E949" s="206" t="str">
        <f>+IF('Cálculos '!E949="","",'Cálculos '!E949)</f>
        <v/>
      </c>
      <c r="F949" s="221" t="str">
        <f>+IF('Cálculos '!F949="","",'Cálculos '!F949)</f>
        <v/>
      </c>
      <c r="G949" s="194" t="str">
        <f>+IF('Cálculos '!C949="","",'Cálculos '!H949)</f>
        <v/>
      </c>
      <c r="H949" s="367" t="str">
        <f>IF('Precio unitario '!C943="","",ROUNDUP('Precio unitario '!J943,0))</f>
        <v/>
      </c>
      <c r="I949" s="367" t="str">
        <f t="shared" si="59"/>
        <v/>
      </c>
      <c r="J949" s="370" t="str">
        <f t="shared" si="60"/>
        <v/>
      </c>
      <c r="K949" s="371" t="str">
        <f t="shared" si="61"/>
        <v/>
      </c>
      <c r="L949" s="246"/>
      <c r="M949" s="223"/>
    </row>
    <row r="950" spans="2:13" hidden="1" x14ac:dyDescent="0.3">
      <c r="B950" s="198">
        <f t="shared" si="62"/>
        <v>942</v>
      </c>
      <c r="C950" s="194" t="str">
        <f>+IF('Cálculos '!C950="","",'Cálculos '!C950)</f>
        <v/>
      </c>
      <c r="D950" s="199" t="str">
        <f>+IF('Cálculos '!D950="","",'Cálculos '!D950)</f>
        <v/>
      </c>
      <c r="E950" s="206" t="str">
        <f>+IF('Cálculos '!E950="","",'Cálculos '!E950)</f>
        <v/>
      </c>
      <c r="F950" s="221" t="str">
        <f>+IF('Cálculos '!F950="","",'Cálculos '!F950)</f>
        <v/>
      </c>
      <c r="G950" s="194" t="str">
        <f>+IF('Cálculos '!C950="","",'Cálculos '!H950)</f>
        <v/>
      </c>
      <c r="H950" s="367" t="str">
        <f>IF('Precio unitario '!C944="","",ROUNDUP('Precio unitario '!J944,0))</f>
        <v/>
      </c>
      <c r="I950" s="367" t="str">
        <f t="shared" si="59"/>
        <v/>
      </c>
      <c r="J950" s="370" t="str">
        <f t="shared" si="60"/>
        <v/>
      </c>
      <c r="K950" s="371" t="str">
        <f t="shared" si="61"/>
        <v/>
      </c>
      <c r="L950" s="246"/>
      <c r="M950" s="223"/>
    </row>
    <row r="951" spans="2:13" hidden="1" x14ac:dyDescent="0.3">
      <c r="B951" s="198">
        <f t="shared" si="62"/>
        <v>943</v>
      </c>
      <c r="C951" s="194" t="str">
        <f>+IF('Cálculos '!C951="","",'Cálculos '!C951)</f>
        <v/>
      </c>
      <c r="D951" s="199" t="str">
        <f>+IF('Cálculos '!D951="","",'Cálculos '!D951)</f>
        <v/>
      </c>
      <c r="E951" s="206" t="str">
        <f>+IF('Cálculos '!E951="","",'Cálculos '!E951)</f>
        <v/>
      </c>
      <c r="F951" s="221" t="str">
        <f>+IF('Cálculos '!F951="","",'Cálculos '!F951)</f>
        <v/>
      </c>
      <c r="G951" s="194" t="str">
        <f>+IF('Cálculos '!C951="","",'Cálculos '!H951)</f>
        <v/>
      </c>
      <c r="H951" s="367" t="str">
        <f>IF('Precio unitario '!C945="","",ROUNDUP('Precio unitario '!J945,0))</f>
        <v/>
      </c>
      <c r="I951" s="367" t="str">
        <f t="shared" si="59"/>
        <v/>
      </c>
      <c r="J951" s="370" t="str">
        <f t="shared" si="60"/>
        <v/>
      </c>
      <c r="K951" s="371" t="str">
        <f t="shared" si="61"/>
        <v/>
      </c>
      <c r="L951" s="246"/>
      <c r="M951" s="223"/>
    </row>
    <row r="952" spans="2:13" hidden="1" x14ac:dyDescent="0.3">
      <c r="B952" s="198">
        <f t="shared" si="62"/>
        <v>944</v>
      </c>
      <c r="C952" s="194" t="str">
        <f>+IF('Cálculos '!C952="","",'Cálculos '!C952)</f>
        <v/>
      </c>
      <c r="D952" s="199" t="str">
        <f>+IF('Cálculos '!D952="","",'Cálculos '!D952)</f>
        <v/>
      </c>
      <c r="E952" s="206" t="str">
        <f>+IF('Cálculos '!E952="","",'Cálculos '!E952)</f>
        <v/>
      </c>
      <c r="F952" s="221" t="str">
        <f>+IF('Cálculos '!F952="","",'Cálculos '!F952)</f>
        <v/>
      </c>
      <c r="G952" s="194" t="str">
        <f>+IF('Cálculos '!C952="","",'Cálculos '!H952)</f>
        <v/>
      </c>
      <c r="H952" s="367" t="str">
        <f>IF('Precio unitario '!C946="","",ROUNDUP('Precio unitario '!J946,0))</f>
        <v/>
      </c>
      <c r="I952" s="367" t="str">
        <f t="shared" si="59"/>
        <v/>
      </c>
      <c r="J952" s="370" t="str">
        <f t="shared" si="60"/>
        <v/>
      </c>
      <c r="K952" s="371" t="str">
        <f t="shared" si="61"/>
        <v/>
      </c>
      <c r="L952" s="246"/>
      <c r="M952" s="223"/>
    </row>
    <row r="953" spans="2:13" hidden="1" x14ac:dyDescent="0.3">
      <c r="B953" s="198">
        <f t="shared" si="62"/>
        <v>945</v>
      </c>
      <c r="C953" s="194" t="str">
        <f>+IF('Cálculos '!C953="","",'Cálculos '!C953)</f>
        <v/>
      </c>
      <c r="D953" s="199" t="str">
        <f>+IF('Cálculos '!D953="","",'Cálculos '!D953)</f>
        <v/>
      </c>
      <c r="E953" s="206" t="str">
        <f>+IF('Cálculos '!E953="","",'Cálculos '!E953)</f>
        <v/>
      </c>
      <c r="F953" s="221" t="str">
        <f>+IF('Cálculos '!F953="","",'Cálculos '!F953)</f>
        <v/>
      </c>
      <c r="G953" s="194" t="str">
        <f>+IF('Cálculos '!C953="","",'Cálculos '!H953)</f>
        <v/>
      </c>
      <c r="H953" s="367" t="str">
        <f>IF('Precio unitario '!C947="","",ROUNDUP('Precio unitario '!J947,0))</f>
        <v/>
      </c>
      <c r="I953" s="367" t="str">
        <f t="shared" si="59"/>
        <v/>
      </c>
      <c r="J953" s="370" t="str">
        <f t="shared" si="60"/>
        <v/>
      </c>
      <c r="K953" s="371" t="str">
        <f t="shared" si="61"/>
        <v/>
      </c>
      <c r="L953" s="246"/>
      <c r="M953" s="223"/>
    </row>
    <row r="954" spans="2:13" hidden="1" x14ac:dyDescent="0.3">
      <c r="B954" s="198">
        <f t="shared" si="62"/>
        <v>946</v>
      </c>
      <c r="C954" s="194" t="str">
        <f>+IF('Cálculos '!C954="","",'Cálculos '!C954)</f>
        <v/>
      </c>
      <c r="D954" s="199" t="str">
        <f>+IF('Cálculos '!D954="","",'Cálculos '!D954)</f>
        <v/>
      </c>
      <c r="E954" s="206" t="str">
        <f>+IF('Cálculos '!E954="","",'Cálculos '!E954)</f>
        <v/>
      </c>
      <c r="F954" s="221" t="str">
        <f>+IF('Cálculos '!F954="","",'Cálculos '!F954)</f>
        <v/>
      </c>
      <c r="G954" s="194" t="str">
        <f>+IF('Cálculos '!C954="","",'Cálculos '!H954)</f>
        <v/>
      </c>
      <c r="H954" s="367" t="str">
        <f>IF('Precio unitario '!C948="","",ROUNDUP('Precio unitario '!J948,0))</f>
        <v/>
      </c>
      <c r="I954" s="367" t="str">
        <f t="shared" si="59"/>
        <v/>
      </c>
      <c r="J954" s="370" t="str">
        <f t="shared" si="60"/>
        <v/>
      </c>
      <c r="K954" s="371" t="str">
        <f t="shared" si="61"/>
        <v/>
      </c>
      <c r="L954" s="246"/>
      <c r="M954" s="223"/>
    </row>
    <row r="955" spans="2:13" hidden="1" x14ac:dyDescent="0.3">
      <c r="B955" s="198">
        <f t="shared" si="62"/>
        <v>947</v>
      </c>
      <c r="C955" s="194" t="str">
        <f>+IF('Cálculos '!C955="","",'Cálculos '!C955)</f>
        <v/>
      </c>
      <c r="D955" s="199" t="str">
        <f>+IF('Cálculos '!D955="","",'Cálculos '!D955)</f>
        <v/>
      </c>
      <c r="E955" s="206" t="str">
        <f>+IF('Cálculos '!E955="","",'Cálculos '!E955)</f>
        <v/>
      </c>
      <c r="F955" s="221" t="str">
        <f>+IF('Cálculos '!F955="","",'Cálculos '!F955)</f>
        <v/>
      </c>
      <c r="G955" s="194" t="str">
        <f>+IF('Cálculos '!C955="","",'Cálculos '!H955)</f>
        <v/>
      </c>
      <c r="H955" s="367" t="str">
        <f>IF('Precio unitario '!C949="","",ROUNDUP('Precio unitario '!J949,0))</f>
        <v/>
      </c>
      <c r="I955" s="367" t="str">
        <f t="shared" si="59"/>
        <v/>
      </c>
      <c r="J955" s="370" t="str">
        <f t="shared" si="60"/>
        <v/>
      </c>
      <c r="K955" s="371" t="str">
        <f t="shared" si="61"/>
        <v/>
      </c>
      <c r="L955" s="246"/>
      <c r="M955" s="223"/>
    </row>
    <row r="956" spans="2:13" hidden="1" x14ac:dyDescent="0.3">
      <c r="B956" s="198">
        <f t="shared" si="62"/>
        <v>948</v>
      </c>
      <c r="C956" s="194" t="str">
        <f>+IF('Cálculos '!C956="","",'Cálculos '!C956)</f>
        <v/>
      </c>
      <c r="D956" s="199" t="str">
        <f>+IF('Cálculos '!D956="","",'Cálculos '!D956)</f>
        <v/>
      </c>
      <c r="E956" s="206" t="str">
        <f>+IF('Cálculos '!E956="","",'Cálculos '!E956)</f>
        <v/>
      </c>
      <c r="F956" s="221" t="str">
        <f>+IF('Cálculos '!F956="","",'Cálculos '!F956)</f>
        <v/>
      </c>
      <c r="G956" s="194" t="str">
        <f>+IF('Cálculos '!C956="","",'Cálculos '!H956)</f>
        <v/>
      </c>
      <c r="H956" s="367" t="str">
        <f>IF('Precio unitario '!C950="","",ROUNDUP('Precio unitario '!J950,0))</f>
        <v/>
      </c>
      <c r="I956" s="367" t="str">
        <f t="shared" si="59"/>
        <v/>
      </c>
      <c r="J956" s="370" t="str">
        <f t="shared" si="60"/>
        <v/>
      </c>
      <c r="K956" s="371" t="str">
        <f t="shared" si="61"/>
        <v/>
      </c>
      <c r="L956" s="246"/>
      <c r="M956" s="223"/>
    </row>
    <row r="957" spans="2:13" hidden="1" x14ac:dyDescent="0.3">
      <c r="B957" s="198">
        <f t="shared" si="62"/>
        <v>949</v>
      </c>
      <c r="C957" s="194" t="str">
        <f>+IF('Cálculos '!C957="","",'Cálculos '!C957)</f>
        <v/>
      </c>
      <c r="D957" s="199" t="str">
        <f>+IF('Cálculos '!D957="","",'Cálculos '!D957)</f>
        <v/>
      </c>
      <c r="E957" s="206" t="str">
        <f>+IF('Cálculos '!E957="","",'Cálculos '!E957)</f>
        <v/>
      </c>
      <c r="F957" s="221" t="str">
        <f>+IF('Cálculos '!F957="","",'Cálculos '!F957)</f>
        <v/>
      </c>
      <c r="G957" s="194" t="str">
        <f>+IF('Cálculos '!C957="","",'Cálculos '!H957)</f>
        <v/>
      </c>
      <c r="H957" s="367" t="str">
        <f>IF('Precio unitario '!C951="","",ROUNDUP('Precio unitario '!J951,0))</f>
        <v/>
      </c>
      <c r="I957" s="367" t="str">
        <f t="shared" si="59"/>
        <v/>
      </c>
      <c r="J957" s="370" t="str">
        <f t="shared" si="60"/>
        <v/>
      </c>
      <c r="K957" s="371" t="str">
        <f t="shared" si="61"/>
        <v/>
      </c>
      <c r="L957" s="246"/>
      <c r="M957" s="223"/>
    </row>
    <row r="958" spans="2:13" hidden="1" x14ac:dyDescent="0.3">
      <c r="B958" s="198">
        <f t="shared" si="62"/>
        <v>950</v>
      </c>
      <c r="C958" s="194" t="str">
        <f>+IF('Cálculos '!C958="","",'Cálculos '!C958)</f>
        <v/>
      </c>
      <c r="D958" s="199" t="str">
        <f>+IF('Cálculos '!D958="","",'Cálculos '!D958)</f>
        <v/>
      </c>
      <c r="E958" s="206" t="str">
        <f>+IF('Cálculos '!E958="","",'Cálculos '!E958)</f>
        <v/>
      </c>
      <c r="F958" s="221" t="str">
        <f>+IF('Cálculos '!F958="","",'Cálculos '!F958)</f>
        <v/>
      </c>
      <c r="G958" s="194" t="str">
        <f>+IF('Cálculos '!C958="","",'Cálculos '!H958)</f>
        <v/>
      </c>
      <c r="H958" s="367" t="str">
        <f>IF('Precio unitario '!C952="","",ROUNDUP('Precio unitario '!J952,0))</f>
        <v/>
      </c>
      <c r="I958" s="367" t="str">
        <f t="shared" si="59"/>
        <v/>
      </c>
      <c r="J958" s="370" t="str">
        <f t="shared" si="60"/>
        <v/>
      </c>
      <c r="K958" s="371" t="str">
        <f t="shared" si="61"/>
        <v/>
      </c>
      <c r="L958" s="246"/>
      <c r="M958" s="223"/>
    </row>
    <row r="959" spans="2:13" hidden="1" x14ac:dyDescent="0.3">
      <c r="B959" s="198">
        <f t="shared" si="62"/>
        <v>951</v>
      </c>
      <c r="C959" s="194" t="str">
        <f>+IF('Cálculos '!C959="","",'Cálculos '!C959)</f>
        <v/>
      </c>
      <c r="D959" s="199" t="str">
        <f>+IF('Cálculos '!D959="","",'Cálculos '!D959)</f>
        <v/>
      </c>
      <c r="E959" s="206" t="str">
        <f>+IF('Cálculos '!E959="","",'Cálculos '!E959)</f>
        <v/>
      </c>
      <c r="F959" s="221" t="str">
        <f>+IF('Cálculos '!F959="","",'Cálculos '!F959)</f>
        <v/>
      </c>
      <c r="G959" s="194" t="str">
        <f>+IF('Cálculos '!C959="","",'Cálculos '!H959)</f>
        <v/>
      </c>
      <c r="H959" s="367" t="str">
        <f>IF('Precio unitario '!C953="","",ROUNDUP('Precio unitario '!J953,0))</f>
        <v/>
      </c>
      <c r="I959" s="367" t="str">
        <f t="shared" si="59"/>
        <v/>
      </c>
      <c r="J959" s="370" t="str">
        <f t="shared" si="60"/>
        <v/>
      </c>
      <c r="K959" s="371" t="str">
        <f t="shared" si="61"/>
        <v/>
      </c>
      <c r="L959" s="246"/>
      <c r="M959" s="223"/>
    </row>
    <row r="960" spans="2:13" hidden="1" x14ac:dyDescent="0.3">
      <c r="B960" s="198">
        <f t="shared" si="62"/>
        <v>952</v>
      </c>
      <c r="C960" s="194" t="str">
        <f>+IF('Cálculos '!C960="","",'Cálculos '!C960)</f>
        <v/>
      </c>
      <c r="D960" s="199" t="str">
        <f>+IF('Cálculos '!D960="","",'Cálculos '!D960)</f>
        <v/>
      </c>
      <c r="E960" s="206" t="str">
        <f>+IF('Cálculos '!E960="","",'Cálculos '!E960)</f>
        <v/>
      </c>
      <c r="F960" s="221" t="str">
        <f>+IF('Cálculos '!F960="","",'Cálculos '!F960)</f>
        <v/>
      </c>
      <c r="G960" s="194" t="str">
        <f>+IF('Cálculos '!C960="","",'Cálculos '!H960)</f>
        <v/>
      </c>
      <c r="H960" s="367" t="str">
        <f>IF('Precio unitario '!C954="","",ROUNDUP('Precio unitario '!J954,0))</f>
        <v/>
      </c>
      <c r="I960" s="367" t="str">
        <f t="shared" si="59"/>
        <v/>
      </c>
      <c r="J960" s="370" t="str">
        <f t="shared" si="60"/>
        <v/>
      </c>
      <c r="K960" s="371" t="str">
        <f t="shared" si="61"/>
        <v/>
      </c>
      <c r="L960" s="246"/>
      <c r="M960" s="223"/>
    </row>
    <row r="961" spans="2:13" hidden="1" x14ac:dyDescent="0.3">
      <c r="B961" s="198">
        <f t="shared" si="62"/>
        <v>953</v>
      </c>
      <c r="C961" s="194" t="str">
        <f>+IF('Cálculos '!C961="","",'Cálculos '!C961)</f>
        <v/>
      </c>
      <c r="D961" s="199" t="str">
        <f>+IF('Cálculos '!D961="","",'Cálculos '!D961)</f>
        <v/>
      </c>
      <c r="E961" s="206" t="str">
        <f>+IF('Cálculos '!E961="","",'Cálculos '!E961)</f>
        <v/>
      </c>
      <c r="F961" s="221" t="str">
        <f>+IF('Cálculos '!F961="","",'Cálculos '!F961)</f>
        <v/>
      </c>
      <c r="G961" s="194" t="str">
        <f>+IF('Cálculos '!C961="","",'Cálculos '!H961)</f>
        <v/>
      </c>
      <c r="H961" s="367" t="str">
        <f>IF('Precio unitario '!C955="","",ROUNDUP('Precio unitario '!J955,0))</f>
        <v/>
      </c>
      <c r="I961" s="367" t="str">
        <f t="shared" si="59"/>
        <v/>
      </c>
      <c r="J961" s="370" t="str">
        <f t="shared" si="60"/>
        <v/>
      </c>
      <c r="K961" s="371" t="str">
        <f t="shared" si="61"/>
        <v/>
      </c>
      <c r="L961" s="246"/>
      <c r="M961" s="223"/>
    </row>
    <row r="962" spans="2:13" hidden="1" x14ac:dyDescent="0.3">
      <c r="B962" s="198">
        <f t="shared" si="62"/>
        <v>954</v>
      </c>
      <c r="C962" s="194" t="str">
        <f>+IF('Cálculos '!C962="","",'Cálculos '!C962)</f>
        <v/>
      </c>
      <c r="D962" s="199" t="str">
        <f>+IF('Cálculos '!D962="","",'Cálculos '!D962)</f>
        <v/>
      </c>
      <c r="E962" s="206" t="str">
        <f>+IF('Cálculos '!E962="","",'Cálculos '!E962)</f>
        <v/>
      </c>
      <c r="F962" s="221" t="str">
        <f>+IF('Cálculos '!F962="","",'Cálculos '!F962)</f>
        <v/>
      </c>
      <c r="G962" s="194" t="str">
        <f>+IF('Cálculos '!C962="","",'Cálculos '!H962)</f>
        <v/>
      </c>
      <c r="H962" s="367" t="str">
        <f>IF('Precio unitario '!C956="","",ROUNDUP('Precio unitario '!J956,0))</f>
        <v/>
      </c>
      <c r="I962" s="367" t="str">
        <f t="shared" si="59"/>
        <v/>
      </c>
      <c r="J962" s="370" t="str">
        <f t="shared" si="60"/>
        <v/>
      </c>
      <c r="K962" s="371" t="str">
        <f t="shared" si="61"/>
        <v/>
      </c>
      <c r="L962" s="246"/>
      <c r="M962" s="223"/>
    </row>
    <row r="963" spans="2:13" hidden="1" x14ac:dyDescent="0.3">
      <c r="B963" s="198">
        <f t="shared" si="62"/>
        <v>955</v>
      </c>
      <c r="C963" s="194" t="str">
        <f>+IF('Cálculos '!C963="","",'Cálculos '!C963)</f>
        <v/>
      </c>
      <c r="D963" s="199" t="str">
        <f>+IF('Cálculos '!D963="","",'Cálculos '!D963)</f>
        <v/>
      </c>
      <c r="E963" s="206" t="str">
        <f>+IF('Cálculos '!E963="","",'Cálculos '!E963)</f>
        <v/>
      </c>
      <c r="F963" s="221" t="str">
        <f>+IF('Cálculos '!F963="","",'Cálculos '!F963)</f>
        <v/>
      </c>
      <c r="G963" s="194" t="str">
        <f>+IF('Cálculos '!C963="","",'Cálculos '!H963)</f>
        <v/>
      </c>
      <c r="H963" s="367" t="str">
        <f>IF('Precio unitario '!C957="","",ROUNDUP('Precio unitario '!J957,0))</f>
        <v/>
      </c>
      <c r="I963" s="367" t="str">
        <f t="shared" si="59"/>
        <v/>
      </c>
      <c r="J963" s="370" t="str">
        <f t="shared" si="60"/>
        <v/>
      </c>
      <c r="K963" s="371" t="str">
        <f t="shared" si="61"/>
        <v/>
      </c>
      <c r="L963" s="246"/>
      <c r="M963" s="223"/>
    </row>
    <row r="964" spans="2:13" hidden="1" x14ac:dyDescent="0.3">
      <c r="B964" s="198">
        <f t="shared" si="62"/>
        <v>956</v>
      </c>
      <c r="C964" s="194" t="str">
        <f>+IF('Cálculos '!C964="","",'Cálculos '!C964)</f>
        <v/>
      </c>
      <c r="D964" s="199" t="str">
        <f>+IF('Cálculos '!D964="","",'Cálculos '!D964)</f>
        <v/>
      </c>
      <c r="E964" s="206" t="str">
        <f>+IF('Cálculos '!E964="","",'Cálculos '!E964)</f>
        <v/>
      </c>
      <c r="F964" s="221" t="str">
        <f>+IF('Cálculos '!F964="","",'Cálculos '!F964)</f>
        <v/>
      </c>
      <c r="G964" s="194" t="str">
        <f>+IF('Cálculos '!C964="","",'Cálculos '!H964)</f>
        <v/>
      </c>
      <c r="H964" s="367" t="str">
        <f>IF('Precio unitario '!C958="","",ROUNDUP('Precio unitario '!J958,0))</f>
        <v/>
      </c>
      <c r="I964" s="367" t="str">
        <f t="shared" si="59"/>
        <v/>
      </c>
      <c r="J964" s="370" t="str">
        <f t="shared" si="60"/>
        <v/>
      </c>
      <c r="K964" s="371" t="str">
        <f t="shared" si="61"/>
        <v/>
      </c>
      <c r="L964" s="246"/>
      <c r="M964" s="223"/>
    </row>
    <row r="965" spans="2:13" hidden="1" x14ac:dyDescent="0.3">
      <c r="B965" s="198">
        <f t="shared" si="62"/>
        <v>957</v>
      </c>
      <c r="C965" s="194" t="str">
        <f>+IF('Cálculos '!C965="","",'Cálculos '!C965)</f>
        <v/>
      </c>
      <c r="D965" s="199" t="str">
        <f>+IF('Cálculos '!D965="","",'Cálculos '!D965)</f>
        <v/>
      </c>
      <c r="E965" s="206" t="str">
        <f>+IF('Cálculos '!E965="","",'Cálculos '!E965)</f>
        <v/>
      </c>
      <c r="F965" s="221" t="str">
        <f>+IF('Cálculos '!F965="","",'Cálculos '!F965)</f>
        <v/>
      </c>
      <c r="G965" s="194" t="str">
        <f>+IF('Cálculos '!C965="","",'Cálculos '!H965)</f>
        <v/>
      </c>
      <c r="H965" s="367" t="str">
        <f>IF('Precio unitario '!C959="","",ROUNDUP('Precio unitario '!J959,0))</f>
        <v/>
      </c>
      <c r="I965" s="367" t="str">
        <f t="shared" si="59"/>
        <v/>
      </c>
      <c r="J965" s="370" t="str">
        <f t="shared" si="60"/>
        <v/>
      </c>
      <c r="K965" s="371" t="str">
        <f t="shared" si="61"/>
        <v/>
      </c>
      <c r="L965" s="246"/>
      <c r="M965" s="223"/>
    </row>
    <row r="966" spans="2:13" hidden="1" x14ac:dyDescent="0.3">
      <c r="B966" s="198">
        <f t="shared" si="62"/>
        <v>958</v>
      </c>
      <c r="C966" s="194" t="str">
        <f>+IF('Cálculos '!C966="","",'Cálculos '!C966)</f>
        <v/>
      </c>
      <c r="D966" s="199" t="str">
        <f>+IF('Cálculos '!D966="","",'Cálculos '!D966)</f>
        <v/>
      </c>
      <c r="E966" s="206" t="str">
        <f>+IF('Cálculos '!E966="","",'Cálculos '!E966)</f>
        <v/>
      </c>
      <c r="F966" s="221" t="str">
        <f>+IF('Cálculos '!F966="","",'Cálculos '!F966)</f>
        <v/>
      </c>
      <c r="G966" s="194" t="str">
        <f>+IF('Cálculos '!C966="","",'Cálculos '!H966)</f>
        <v/>
      </c>
      <c r="H966" s="367" t="str">
        <f>IF('Precio unitario '!C960="","",ROUNDUP('Precio unitario '!J960,0))</f>
        <v/>
      </c>
      <c r="I966" s="367" t="str">
        <f t="shared" si="59"/>
        <v/>
      </c>
      <c r="J966" s="370" t="str">
        <f t="shared" si="60"/>
        <v/>
      </c>
      <c r="K966" s="371" t="str">
        <f t="shared" si="61"/>
        <v/>
      </c>
      <c r="L966" s="246"/>
      <c r="M966" s="223"/>
    </row>
    <row r="967" spans="2:13" hidden="1" x14ac:dyDescent="0.3">
      <c r="B967" s="198">
        <f t="shared" si="62"/>
        <v>959</v>
      </c>
      <c r="C967" s="194" t="str">
        <f>+IF('Cálculos '!C967="","",'Cálculos '!C967)</f>
        <v/>
      </c>
      <c r="D967" s="199" t="str">
        <f>+IF('Cálculos '!D967="","",'Cálculos '!D967)</f>
        <v/>
      </c>
      <c r="E967" s="206" t="str">
        <f>+IF('Cálculos '!E967="","",'Cálculos '!E967)</f>
        <v/>
      </c>
      <c r="F967" s="221" t="str">
        <f>+IF('Cálculos '!F967="","",'Cálculos '!F967)</f>
        <v/>
      </c>
      <c r="G967" s="194" t="str">
        <f>+IF('Cálculos '!C967="","",'Cálculos '!H967)</f>
        <v/>
      </c>
      <c r="H967" s="367" t="str">
        <f>IF('Precio unitario '!C961="","",ROUNDUP('Precio unitario '!J961,0))</f>
        <v/>
      </c>
      <c r="I967" s="367" t="str">
        <f t="shared" si="59"/>
        <v/>
      </c>
      <c r="J967" s="370" t="str">
        <f t="shared" si="60"/>
        <v/>
      </c>
      <c r="K967" s="371" t="str">
        <f t="shared" si="61"/>
        <v/>
      </c>
      <c r="L967" s="246"/>
      <c r="M967" s="223"/>
    </row>
    <row r="968" spans="2:13" hidden="1" x14ac:dyDescent="0.3">
      <c r="B968" s="198">
        <f t="shared" si="62"/>
        <v>960</v>
      </c>
      <c r="C968" s="194" t="str">
        <f>+IF('Cálculos '!C968="","",'Cálculos '!C968)</f>
        <v/>
      </c>
      <c r="D968" s="199" t="str">
        <f>+IF('Cálculos '!D968="","",'Cálculos '!D968)</f>
        <v/>
      </c>
      <c r="E968" s="206" t="str">
        <f>+IF('Cálculos '!E968="","",'Cálculos '!E968)</f>
        <v/>
      </c>
      <c r="F968" s="221" t="str">
        <f>+IF('Cálculos '!F968="","",'Cálculos '!F968)</f>
        <v/>
      </c>
      <c r="G968" s="194" t="str">
        <f>+IF('Cálculos '!C968="","",'Cálculos '!H968)</f>
        <v/>
      </c>
      <c r="H968" s="367" t="str">
        <f>IF('Precio unitario '!C962="","",ROUNDUP('Precio unitario '!J962,0))</f>
        <v/>
      </c>
      <c r="I968" s="367" t="str">
        <f t="shared" si="59"/>
        <v/>
      </c>
      <c r="J968" s="370" t="str">
        <f t="shared" si="60"/>
        <v/>
      </c>
      <c r="K968" s="371" t="str">
        <f t="shared" si="61"/>
        <v/>
      </c>
      <c r="L968" s="246"/>
      <c r="M968" s="223"/>
    </row>
    <row r="969" spans="2:13" hidden="1" x14ac:dyDescent="0.3">
      <c r="B969" s="198">
        <f t="shared" si="62"/>
        <v>961</v>
      </c>
      <c r="C969" s="194" t="str">
        <f>+IF('Cálculos '!C969="","",'Cálculos '!C969)</f>
        <v/>
      </c>
      <c r="D969" s="199" t="str">
        <f>+IF('Cálculos '!D969="","",'Cálculos '!D969)</f>
        <v/>
      </c>
      <c r="E969" s="206" t="str">
        <f>+IF('Cálculos '!E969="","",'Cálculos '!E969)</f>
        <v/>
      </c>
      <c r="F969" s="221" t="str">
        <f>+IF('Cálculos '!F969="","",'Cálculos '!F969)</f>
        <v/>
      </c>
      <c r="G969" s="194" t="str">
        <f>+IF('Cálculos '!C969="","",'Cálculos '!H969)</f>
        <v/>
      </c>
      <c r="H969" s="367" t="str">
        <f>IF('Precio unitario '!C963="","",ROUNDUP('Precio unitario '!J963,0))</f>
        <v/>
      </c>
      <c r="I969" s="367" t="str">
        <f t="shared" si="59"/>
        <v/>
      </c>
      <c r="J969" s="370" t="str">
        <f t="shared" si="60"/>
        <v/>
      </c>
      <c r="K969" s="371" t="str">
        <f t="shared" si="61"/>
        <v/>
      </c>
      <c r="L969" s="246"/>
      <c r="M969" s="223"/>
    </row>
    <row r="970" spans="2:13" hidden="1" x14ac:dyDescent="0.3">
      <c r="B970" s="198">
        <f t="shared" si="62"/>
        <v>962</v>
      </c>
      <c r="C970" s="194" t="str">
        <f>+IF('Cálculos '!C970="","",'Cálculos '!C970)</f>
        <v/>
      </c>
      <c r="D970" s="199" t="str">
        <f>+IF('Cálculos '!D970="","",'Cálculos '!D970)</f>
        <v/>
      </c>
      <c r="E970" s="206" t="str">
        <f>+IF('Cálculos '!E970="","",'Cálculos '!E970)</f>
        <v/>
      </c>
      <c r="F970" s="221" t="str">
        <f>+IF('Cálculos '!F970="","",'Cálculos '!F970)</f>
        <v/>
      </c>
      <c r="G970" s="194" t="str">
        <f>+IF('Cálculos '!C970="","",'Cálculos '!H970)</f>
        <v/>
      </c>
      <c r="H970" s="367" t="str">
        <f>IF('Precio unitario '!C964="","",ROUNDUP('Precio unitario '!J964,0))</f>
        <v/>
      </c>
      <c r="I970" s="367" t="str">
        <f t="shared" ref="I970:I1033" si="63">IF(C970="","",IF(L970="","CONFIRMAR SI EL PRODOCTRO TIENE IVA O NO",IF(L970="NO",0,ROUNDUP(SUM(H970*19%),0))))</f>
        <v/>
      </c>
      <c r="J970" s="370" t="str">
        <f t="shared" ref="J970:J1033" si="64">IF(C970="","",IF(M970="","CONFIRMAR SI EL PRODOCTRO TIENE ESTANPILLA O NO",IF(M970="NO",0,ROUNDUP(SUM(H970*11.5%),0))))</f>
        <v/>
      </c>
      <c r="K970" s="371" t="str">
        <f t="shared" ref="K970:K1033" si="65">+IF(C970="","",ROUNDUP(SUM(H970:J970),0))</f>
        <v/>
      </c>
      <c r="L970" s="246"/>
      <c r="M970" s="223"/>
    </row>
    <row r="971" spans="2:13" hidden="1" x14ac:dyDescent="0.3">
      <c r="B971" s="198">
        <f t="shared" ref="B971:B1034" si="66">+B970+1</f>
        <v>963</v>
      </c>
      <c r="C971" s="194" t="str">
        <f>+IF('Cálculos '!C971="","",'Cálculos '!C971)</f>
        <v/>
      </c>
      <c r="D971" s="199" t="str">
        <f>+IF('Cálculos '!D971="","",'Cálculos '!D971)</f>
        <v/>
      </c>
      <c r="E971" s="206" t="str">
        <f>+IF('Cálculos '!E971="","",'Cálculos '!E971)</f>
        <v/>
      </c>
      <c r="F971" s="221" t="str">
        <f>+IF('Cálculos '!F971="","",'Cálculos '!F971)</f>
        <v/>
      </c>
      <c r="G971" s="194" t="str">
        <f>+IF('Cálculos '!C971="","",'Cálculos '!H971)</f>
        <v/>
      </c>
      <c r="H971" s="367" t="str">
        <f>IF('Precio unitario '!C965="","",ROUNDUP('Precio unitario '!J965,0))</f>
        <v/>
      </c>
      <c r="I971" s="367" t="str">
        <f t="shared" si="63"/>
        <v/>
      </c>
      <c r="J971" s="370" t="str">
        <f t="shared" si="64"/>
        <v/>
      </c>
      <c r="K971" s="371" t="str">
        <f t="shared" si="65"/>
        <v/>
      </c>
      <c r="L971" s="246"/>
      <c r="M971" s="223"/>
    </row>
    <row r="972" spans="2:13" hidden="1" x14ac:dyDescent="0.3">
      <c r="B972" s="198">
        <f t="shared" si="66"/>
        <v>964</v>
      </c>
      <c r="C972" s="194" t="str">
        <f>+IF('Cálculos '!C972="","",'Cálculos '!C972)</f>
        <v/>
      </c>
      <c r="D972" s="199" t="str">
        <f>+IF('Cálculos '!D972="","",'Cálculos '!D972)</f>
        <v/>
      </c>
      <c r="E972" s="206" t="str">
        <f>+IF('Cálculos '!E972="","",'Cálculos '!E972)</f>
        <v/>
      </c>
      <c r="F972" s="221" t="str">
        <f>+IF('Cálculos '!F972="","",'Cálculos '!F972)</f>
        <v/>
      </c>
      <c r="G972" s="194" t="str">
        <f>+IF('Cálculos '!C972="","",'Cálculos '!H972)</f>
        <v/>
      </c>
      <c r="H972" s="367" t="str">
        <f>IF('Precio unitario '!C966="","",ROUNDUP('Precio unitario '!J966,0))</f>
        <v/>
      </c>
      <c r="I972" s="367" t="str">
        <f t="shared" si="63"/>
        <v/>
      </c>
      <c r="J972" s="370" t="str">
        <f t="shared" si="64"/>
        <v/>
      </c>
      <c r="K972" s="371" t="str">
        <f t="shared" si="65"/>
        <v/>
      </c>
      <c r="L972" s="246"/>
      <c r="M972" s="223"/>
    </row>
    <row r="973" spans="2:13" hidden="1" x14ac:dyDescent="0.3">
      <c r="B973" s="198">
        <f t="shared" si="66"/>
        <v>965</v>
      </c>
      <c r="C973" s="194" t="str">
        <f>+IF('Cálculos '!C973="","",'Cálculos '!C973)</f>
        <v/>
      </c>
      <c r="D973" s="199" t="str">
        <f>+IF('Cálculos '!D973="","",'Cálculos '!D973)</f>
        <v/>
      </c>
      <c r="E973" s="206" t="str">
        <f>+IF('Cálculos '!E973="","",'Cálculos '!E973)</f>
        <v/>
      </c>
      <c r="F973" s="221" t="str">
        <f>+IF('Cálculos '!F973="","",'Cálculos '!F973)</f>
        <v/>
      </c>
      <c r="G973" s="194" t="str">
        <f>+IF('Cálculos '!C973="","",'Cálculos '!H973)</f>
        <v/>
      </c>
      <c r="H973" s="367" t="str">
        <f>IF('Precio unitario '!C967="","",ROUNDUP('Precio unitario '!J967,0))</f>
        <v/>
      </c>
      <c r="I973" s="367" t="str">
        <f t="shared" si="63"/>
        <v/>
      </c>
      <c r="J973" s="370" t="str">
        <f t="shared" si="64"/>
        <v/>
      </c>
      <c r="K973" s="371" t="str">
        <f t="shared" si="65"/>
        <v/>
      </c>
      <c r="L973" s="246"/>
      <c r="M973" s="223"/>
    </row>
    <row r="974" spans="2:13" hidden="1" x14ac:dyDescent="0.3">
      <c r="B974" s="198">
        <f t="shared" si="66"/>
        <v>966</v>
      </c>
      <c r="C974" s="194" t="str">
        <f>+IF('Cálculos '!C974="","",'Cálculos '!C974)</f>
        <v/>
      </c>
      <c r="D974" s="199" t="str">
        <f>+IF('Cálculos '!D974="","",'Cálculos '!D974)</f>
        <v/>
      </c>
      <c r="E974" s="206" t="str">
        <f>+IF('Cálculos '!E974="","",'Cálculos '!E974)</f>
        <v/>
      </c>
      <c r="F974" s="221" t="str">
        <f>+IF('Cálculos '!F974="","",'Cálculos '!F974)</f>
        <v/>
      </c>
      <c r="G974" s="194" t="str">
        <f>+IF('Cálculos '!C974="","",'Cálculos '!H974)</f>
        <v/>
      </c>
      <c r="H974" s="367" t="str">
        <f>IF('Precio unitario '!C968="","",ROUNDUP('Precio unitario '!J968,0))</f>
        <v/>
      </c>
      <c r="I974" s="367" t="str">
        <f t="shared" si="63"/>
        <v/>
      </c>
      <c r="J974" s="370" t="str">
        <f t="shared" si="64"/>
        <v/>
      </c>
      <c r="K974" s="371" t="str">
        <f t="shared" si="65"/>
        <v/>
      </c>
      <c r="L974" s="246"/>
      <c r="M974" s="223"/>
    </row>
    <row r="975" spans="2:13" hidden="1" x14ac:dyDescent="0.3">
      <c r="B975" s="198">
        <f t="shared" si="66"/>
        <v>967</v>
      </c>
      <c r="C975" s="194" t="str">
        <f>+IF('Cálculos '!C975="","",'Cálculos '!C975)</f>
        <v/>
      </c>
      <c r="D975" s="199" t="str">
        <f>+IF('Cálculos '!D975="","",'Cálculos '!D975)</f>
        <v/>
      </c>
      <c r="E975" s="206" t="str">
        <f>+IF('Cálculos '!E975="","",'Cálculos '!E975)</f>
        <v/>
      </c>
      <c r="F975" s="221" t="str">
        <f>+IF('Cálculos '!F975="","",'Cálculos '!F975)</f>
        <v/>
      </c>
      <c r="G975" s="194" t="str">
        <f>+IF('Cálculos '!C975="","",'Cálculos '!H975)</f>
        <v/>
      </c>
      <c r="H975" s="367" t="str">
        <f>IF('Precio unitario '!C969="","",ROUNDUP('Precio unitario '!J969,0))</f>
        <v/>
      </c>
      <c r="I975" s="367" t="str">
        <f t="shared" si="63"/>
        <v/>
      </c>
      <c r="J975" s="370" t="str">
        <f t="shared" si="64"/>
        <v/>
      </c>
      <c r="K975" s="371" t="str">
        <f t="shared" si="65"/>
        <v/>
      </c>
      <c r="L975" s="246"/>
      <c r="M975" s="223"/>
    </row>
    <row r="976" spans="2:13" hidden="1" x14ac:dyDescent="0.3">
      <c r="B976" s="198">
        <f t="shared" si="66"/>
        <v>968</v>
      </c>
      <c r="C976" s="194" t="str">
        <f>+IF('Cálculos '!C976="","",'Cálculos '!C976)</f>
        <v/>
      </c>
      <c r="D976" s="199" t="str">
        <f>+IF('Cálculos '!D976="","",'Cálculos '!D976)</f>
        <v/>
      </c>
      <c r="E976" s="206" t="str">
        <f>+IF('Cálculos '!E976="","",'Cálculos '!E976)</f>
        <v/>
      </c>
      <c r="F976" s="221" t="str">
        <f>+IF('Cálculos '!F976="","",'Cálculos '!F976)</f>
        <v/>
      </c>
      <c r="G976" s="194" t="str">
        <f>+IF('Cálculos '!C976="","",'Cálculos '!H976)</f>
        <v/>
      </c>
      <c r="H976" s="367" t="str">
        <f>IF('Precio unitario '!C970="","",ROUNDUP('Precio unitario '!J970,0))</f>
        <v/>
      </c>
      <c r="I976" s="367" t="str">
        <f t="shared" si="63"/>
        <v/>
      </c>
      <c r="J976" s="370" t="str">
        <f t="shared" si="64"/>
        <v/>
      </c>
      <c r="K976" s="371" t="str">
        <f t="shared" si="65"/>
        <v/>
      </c>
      <c r="L976" s="246"/>
      <c r="M976" s="223"/>
    </row>
    <row r="977" spans="2:13" hidden="1" x14ac:dyDescent="0.3">
      <c r="B977" s="198">
        <f t="shared" si="66"/>
        <v>969</v>
      </c>
      <c r="C977" s="194" t="str">
        <f>+IF('Cálculos '!C977="","",'Cálculos '!C977)</f>
        <v/>
      </c>
      <c r="D977" s="199" t="str">
        <f>+IF('Cálculos '!D977="","",'Cálculos '!D977)</f>
        <v/>
      </c>
      <c r="E977" s="206" t="str">
        <f>+IF('Cálculos '!E977="","",'Cálculos '!E977)</f>
        <v/>
      </c>
      <c r="F977" s="221" t="str">
        <f>+IF('Cálculos '!F977="","",'Cálculos '!F977)</f>
        <v/>
      </c>
      <c r="G977" s="194" t="str">
        <f>+IF('Cálculos '!C977="","",'Cálculos '!H977)</f>
        <v/>
      </c>
      <c r="H977" s="367" t="str">
        <f>IF('Precio unitario '!C971="","",ROUNDUP('Precio unitario '!J971,0))</f>
        <v/>
      </c>
      <c r="I977" s="367" t="str">
        <f t="shared" si="63"/>
        <v/>
      </c>
      <c r="J977" s="370" t="str">
        <f t="shared" si="64"/>
        <v/>
      </c>
      <c r="K977" s="371" t="str">
        <f t="shared" si="65"/>
        <v/>
      </c>
      <c r="L977" s="246"/>
      <c r="M977" s="223"/>
    </row>
    <row r="978" spans="2:13" hidden="1" x14ac:dyDescent="0.3">
      <c r="B978" s="198">
        <f t="shared" si="66"/>
        <v>970</v>
      </c>
      <c r="C978" s="194" t="str">
        <f>+IF('Cálculos '!C978="","",'Cálculos '!C978)</f>
        <v/>
      </c>
      <c r="D978" s="199" t="str">
        <f>+IF('Cálculos '!D978="","",'Cálculos '!D978)</f>
        <v/>
      </c>
      <c r="E978" s="206" t="str">
        <f>+IF('Cálculos '!E978="","",'Cálculos '!E978)</f>
        <v/>
      </c>
      <c r="F978" s="221" t="str">
        <f>+IF('Cálculos '!F978="","",'Cálculos '!F978)</f>
        <v/>
      </c>
      <c r="G978" s="194" t="str">
        <f>+IF('Cálculos '!C978="","",'Cálculos '!H978)</f>
        <v/>
      </c>
      <c r="H978" s="367" t="str">
        <f>IF('Precio unitario '!C972="","",ROUNDUP('Precio unitario '!J972,0))</f>
        <v/>
      </c>
      <c r="I978" s="367" t="str">
        <f t="shared" si="63"/>
        <v/>
      </c>
      <c r="J978" s="370" t="str">
        <f t="shared" si="64"/>
        <v/>
      </c>
      <c r="K978" s="371" t="str">
        <f t="shared" si="65"/>
        <v/>
      </c>
      <c r="L978" s="246"/>
      <c r="M978" s="223"/>
    </row>
    <row r="979" spans="2:13" hidden="1" x14ac:dyDescent="0.3">
      <c r="B979" s="198">
        <f t="shared" si="66"/>
        <v>971</v>
      </c>
      <c r="C979" s="194" t="str">
        <f>+IF('Cálculos '!C979="","",'Cálculos '!C979)</f>
        <v/>
      </c>
      <c r="D979" s="199" t="str">
        <f>+IF('Cálculos '!D979="","",'Cálculos '!D979)</f>
        <v/>
      </c>
      <c r="E979" s="206" t="str">
        <f>+IF('Cálculos '!E979="","",'Cálculos '!E979)</f>
        <v/>
      </c>
      <c r="F979" s="221" t="str">
        <f>+IF('Cálculos '!F979="","",'Cálculos '!F979)</f>
        <v/>
      </c>
      <c r="G979" s="194" t="str">
        <f>+IF('Cálculos '!C979="","",'Cálculos '!H979)</f>
        <v/>
      </c>
      <c r="H979" s="367" t="str">
        <f>IF('Precio unitario '!C973="","",ROUNDUP('Precio unitario '!J973,0))</f>
        <v/>
      </c>
      <c r="I979" s="367" t="str">
        <f t="shared" si="63"/>
        <v/>
      </c>
      <c r="J979" s="370" t="str">
        <f t="shared" si="64"/>
        <v/>
      </c>
      <c r="K979" s="371" t="str">
        <f t="shared" si="65"/>
        <v/>
      </c>
      <c r="L979" s="246"/>
      <c r="M979" s="223"/>
    </row>
    <row r="980" spans="2:13" hidden="1" x14ac:dyDescent="0.3">
      <c r="B980" s="198">
        <f t="shared" si="66"/>
        <v>972</v>
      </c>
      <c r="C980" s="194" t="str">
        <f>+IF('Cálculos '!C980="","",'Cálculos '!C980)</f>
        <v/>
      </c>
      <c r="D980" s="199" t="str">
        <f>+IF('Cálculos '!D980="","",'Cálculos '!D980)</f>
        <v/>
      </c>
      <c r="E980" s="206" t="str">
        <f>+IF('Cálculos '!E980="","",'Cálculos '!E980)</f>
        <v/>
      </c>
      <c r="F980" s="221" t="str">
        <f>+IF('Cálculos '!F980="","",'Cálculos '!F980)</f>
        <v/>
      </c>
      <c r="G980" s="194" t="str">
        <f>+IF('Cálculos '!C980="","",'Cálculos '!H980)</f>
        <v/>
      </c>
      <c r="H980" s="367" t="str">
        <f>IF('Precio unitario '!C974="","",ROUNDUP('Precio unitario '!J974,0))</f>
        <v/>
      </c>
      <c r="I980" s="367" t="str">
        <f t="shared" si="63"/>
        <v/>
      </c>
      <c r="J980" s="370" t="str">
        <f t="shared" si="64"/>
        <v/>
      </c>
      <c r="K980" s="371" t="str">
        <f t="shared" si="65"/>
        <v/>
      </c>
      <c r="L980" s="246"/>
      <c r="M980" s="223"/>
    </row>
    <row r="981" spans="2:13" hidden="1" x14ac:dyDescent="0.3">
      <c r="B981" s="198">
        <f t="shared" si="66"/>
        <v>973</v>
      </c>
      <c r="C981" s="194" t="str">
        <f>+IF('Cálculos '!C981="","",'Cálculos '!C981)</f>
        <v/>
      </c>
      <c r="D981" s="199" t="str">
        <f>+IF('Cálculos '!D981="","",'Cálculos '!D981)</f>
        <v/>
      </c>
      <c r="E981" s="206" t="str">
        <f>+IF('Cálculos '!E981="","",'Cálculos '!E981)</f>
        <v/>
      </c>
      <c r="F981" s="221" t="str">
        <f>+IF('Cálculos '!F981="","",'Cálculos '!F981)</f>
        <v/>
      </c>
      <c r="G981" s="194" t="str">
        <f>+IF('Cálculos '!C981="","",'Cálculos '!H981)</f>
        <v/>
      </c>
      <c r="H981" s="367" t="str">
        <f>IF('Precio unitario '!C975="","",ROUNDUP('Precio unitario '!J975,0))</f>
        <v/>
      </c>
      <c r="I981" s="367" t="str">
        <f t="shared" si="63"/>
        <v/>
      </c>
      <c r="J981" s="370" t="str">
        <f t="shared" si="64"/>
        <v/>
      </c>
      <c r="K981" s="371" t="str">
        <f t="shared" si="65"/>
        <v/>
      </c>
      <c r="L981" s="246"/>
      <c r="M981" s="223"/>
    </row>
    <row r="982" spans="2:13" hidden="1" x14ac:dyDescent="0.3">
      <c r="B982" s="198">
        <f t="shared" si="66"/>
        <v>974</v>
      </c>
      <c r="C982" s="194" t="str">
        <f>+IF('Cálculos '!C982="","",'Cálculos '!C982)</f>
        <v/>
      </c>
      <c r="D982" s="199" t="str">
        <f>+IF('Cálculos '!D982="","",'Cálculos '!D982)</f>
        <v/>
      </c>
      <c r="E982" s="206" t="str">
        <f>+IF('Cálculos '!E982="","",'Cálculos '!E982)</f>
        <v/>
      </c>
      <c r="F982" s="221" t="str">
        <f>+IF('Cálculos '!F982="","",'Cálculos '!F982)</f>
        <v/>
      </c>
      <c r="G982" s="194" t="str">
        <f>+IF('Cálculos '!C982="","",'Cálculos '!H982)</f>
        <v/>
      </c>
      <c r="H982" s="367" t="str">
        <f>IF('Precio unitario '!C976="","",ROUNDUP('Precio unitario '!J976,0))</f>
        <v/>
      </c>
      <c r="I982" s="367" t="str">
        <f t="shared" si="63"/>
        <v/>
      </c>
      <c r="J982" s="370" t="str">
        <f t="shared" si="64"/>
        <v/>
      </c>
      <c r="K982" s="371" t="str">
        <f t="shared" si="65"/>
        <v/>
      </c>
      <c r="L982" s="246"/>
      <c r="M982" s="223"/>
    </row>
    <row r="983" spans="2:13" hidden="1" x14ac:dyDescent="0.3">
      <c r="B983" s="198">
        <f t="shared" si="66"/>
        <v>975</v>
      </c>
      <c r="C983" s="194" t="str">
        <f>+IF('Cálculos '!C983="","",'Cálculos '!C983)</f>
        <v/>
      </c>
      <c r="D983" s="199" t="str">
        <f>+IF('Cálculos '!D983="","",'Cálculos '!D983)</f>
        <v/>
      </c>
      <c r="E983" s="206" t="str">
        <f>+IF('Cálculos '!E983="","",'Cálculos '!E983)</f>
        <v/>
      </c>
      <c r="F983" s="221" t="str">
        <f>+IF('Cálculos '!F983="","",'Cálculos '!F983)</f>
        <v/>
      </c>
      <c r="G983" s="194" t="str">
        <f>+IF('Cálculos '!C983="","",'Cálculos '!H983)</f>
        <v/>
      </c>
      <c r="H983" s="367" t="str">
        <f>IF('Precio unitario '!C977="","",ROUNDUP('Precio unitario '!J977,0))</f>
        <v/>
      </c>
      <c r="I983" s="367" t="str">
        <f t="shared" si="63"/>
        <v/>
      </c>
      <c r="J983" s="370" t="str">
        <f t="shared" si="64"/>
        <v/>
      </c>
      <c r="K983" s="371" t="str">
        <f t="shared" si="65"/>
        <v/>
      </c>
      <c r="L983" s="246"/>
      <c r="M983" s="223"/>
    </row>
    <row r="984" spans="2:13" hidden="1" x14ac:dyDescent="0.3">
      <c r="B984" s="198">
        <f t="shared" si="66"/>
        <v>976</v>
      </c>
      <c r="C984" s="194" t="str">
        <f>+IF('Cálculos '!C984="","",'Cálculos '!C984)</f>
        <v/>
      </c>
      <c r="D984" s="199" t="str">
        <f>+IF('Cálculos '!D984="","",'Cálculos '!D984)</f>
        <v/>
      </c>
      <c r="E984" s="206" t="str">
        <f>+IF('Cálculos '!E984="","",'Cálculos '!E984)</f>
        <v/>
      </c>
      <c r="F984" s="221" t="str">
        <f>+IF('Cálculos '!F984="","",'Cálculos '!F984)</f>
        <v/>
      </c>
      <c r="G984" s="194" t="str">
        <f>+IF('Cálculos '!C984="","",'Cálculos '!H984)</f>
        <v/>
      </c>
      <c r="H984" s="367" t="str">
        <f>IF('Precio unitario '!C978="","",ROUNDUP('Precio unitario '!J978,0))</f>
        <v/>
      </c>
      <c r="I984" s="367" t="str">
        <f t="shared" si="63"/>
        <v/>
      </c>
      <c r="J984" s="370" t="str">
        <f t="shared" si="64"/>
        <v/>
      </c>
      <c r="K984" s="371" t="str">
        <f t="shared" si="65"/>
        <v/>
      </c>
      <c r="L984" s="246"/>
      <c r="M984" s="223"/>
    </row>
    <row r="985" spans="2:13" hidden="1" x14ac:dyDescent="0.3">
      <c r="B985" s="198">
        <f t="shared" si="66"/>
        <v>977</v>
      </c>
      <c r="C985" s="194" t="str">
        <f>+IF('Cálculos '!C985="","",'Cálculos '!C985)</f>
        <v/>
      </c>
      <c r="D985" s="199" t="str">
        <f>+IF('Cálculos '!D985="","",'Cálculos '!D985)</f>
        <v/>
      </c>
      <c r="E985" s="206" t="str">
        <f>+IF('Cálculos '!E985="","",'Cálculos '!E985)</f>
        <v/>
      </c>
      <c r="F985" s="221" t="str">
        <f>+IF('Cálculos '!F985="","",'Cálculos '!F985)</f>
        <v/>
      </c>
      <c r="G985" s="194" t="str">
        <f>+IF('Cálculos '!C985="","",'Cálculos '!H985)</f>
        <v/>
      </c>
      <c r="H985" s="367" t="str">
        <f>IF('Precio unitario '!C979="","",ROUNDUP('Precio unitario '!J979,0))</f>
        <v/>
      </c>
      <c r="I985" s="367" t="str">
        <f t="shared" si="63"/>
        <v/>
      </c>
      <c r="J985" s="370" t="str">
        <f t="shared" si="64"/>
        <v/>
      </c>
      <c r="K985" s="371" t="str">
        <f t="shared" si="65"/>
        <v/>
      </c>
      <c r="L985" s="246"/>
      <c r="M985" s="223"/>
    </row>
    <row r="986" spans="2:13" hidden="1" x14ac:dyDescent="0.3">
      <c r="B986" s="198">
        <f t="shared" si="66"/>
        <v>978</v>
      </c>
      <c r="C986" s="194" t="str">
        <f>+IF('Cálculos '!C986="","",'Cálculos '!C986)</f>
        <v/>
      </c>
      <c r="D986" s="199" t="str">
        <f>+IF('Cálculos '!D986="","",'Cálculos '!D986)</f>
        <v/>
      </c>
      <c r="E986" s="206" t="str">
        <f>+IF('Cálculos '!E986="","",'Cálculos '!E986)</f>
        <v/>
      </c>
      <c r="F986" s="221" t="str">
        <f>+IF('Cálculos '!F986="","",'Cálculos '!F986)</f>
        <v/>
      </c>
      <c r="G986" s="194" t="str">
        <f>+IF('Cálculos '!C986="","",'Cálculos '!H986)</f>
        <v/>
      </c>
      <c r="H986" s="367" t="str">
        <f>IF('Precio unitario '!C980="","",ROUNDUP('Precio unitario '!J980,0))</f>
        <v/>
      </c>
      <c r="I986" s="367" t="str">
        <f t="shared" si="63"/>
        <v/>
      </c>
      <c r="J986" s="370" t="str">
        <f t="shared" si="64"/>
        <v/>
      </c>
      <c r="K986" s="371" t="str">
        <f t="shared" si="65"/>
        <v/>
      </c>
      <c r="L986" s="246"/>
      <c r="M986" s="223"/>
    </row>
    <row r="987" spans="2:13" hidden="1" x14ac:dyDescent="0.3">
      <c r="B987" s="198">
        <f t="shared" si="66"/>
        <v>979</v>
      </c>
      <c r="C987" s="194" t="str">
        <f>+IF('Cálculos '!C987="","",'Cálculos '!C987)</f>
        <v/>
      </c>
      <c r="D987" s="199" t="str">
        <f>+IF('Cálculos '!D987="","",'Cálculos '!D987)</f>
        <v/>
      </c>
      <c r="E987" s="206" t="str">
        <f>+IF('Cálculos '!E987="","",'Cálculos '!E987)</f>
        <v/>
      </c>
      <c r="F987" s="221" t="str">
        <f>+IF('Cálculos '!F987="","",'Cálculos '!F987)</f>
        <v/>
      </c>
      <c r="G987" s="194" t="str">
        <f>+IF('Cálculos '!C987="","",'Cálculos '!H987)</f>
        <v/>
      </c>
      <c r="H987" s="367" t="str">
        <f>IF('Precio unitario '!C981="","",ROUNDUP('Precio unitario '!J981,0))</f>
        <v/>
      </c>
      <c r="I987" s="367" t="str">
        <f t="shared" si="63"/>
        <v/>
      </c>
      <c r="J987" s="370" t="str">
        <f t="shared" si="64"/>
        <v/>
      </c>
      <c r="K987" s="371" t="str">
        <f t="shared" si="65"/>
        <v/>
      </c>
      <c r="L987" s="246"/>
      <c r="M987" s="223"/>
    </row>
    <row r="988" spans="2:13" hidden="1" x14ac:dyDescent="0.3">
      <c r="B988" s="198">
        <f t="shared" si="66"/>
        <v>980</v>
      </c>
      <c r="C988" s="194" t="str">
        <f>+IF('Cálculos '!C988="","",'Cálculos '!C988)</f>
        <v/>
      </c>
      <c r="D988" s="199" t="str">
        <f>+IF('Cálculos '!D988="","",'Cálculos '!D988)</f>
        <v/>
      </c>
      <c r="E988" s="206" t="str">
        <f>+IF('Cálculos '!E988="","",'Cálculos '!E988)</f>
        <v/>
      </c>
      <c r="F988" s="221" t="str">
        <f>+IF('Cálculos '!F988="","",'Cálculos '!F988)</f>
        <v/>
      </c>
      <c r="G988" s="194" t="str">
        <f>+IF('Cálculos '!C988="","",'Cálculos '!H988)</f>
        <v/>
      </c>
      <c r="H988" s="367" t="str">
        <f>IF('Precio unitario '!C982="","",ROUNDUP('Precio unitario '!J982,0))</f>
        <v/>
      </c>
      <c r="I988" s="367" t="str">
        <f t="shared" si="63"/>
        <v/>
      </c>
      <c r="J988" s="370" t="str">
        <f t="shared" si="64"/>
        <v/>
      </c>
      <c r="K988" s="371" t="str">
        <f t="shared" si="65"/>
        <v/>
      </c>
      <c r="L988" s="246"/>
      <c r="M988" s="223"/>
    </row>
    <row r="989" spans="2:13" hidden="1" x14ac:dyDescent="0.3">
      <c r="B989" s="198">
        <f t="shared" si="66"/>
        <v>981</v>
      </c>
      <c r="C989" s="194" t="str">
        <f>+IF('Cálculos '!C989="","",'Cálculos '!C989)</f>
        <v/>
      </c>
      <c r="D989" s="199" t="str">
        <f>+IF('Cálculos '!D989="","",'Cálculos '!D989)</f>
        <v/>
      </c>
      <c r="E989" s="206" t="str">
        <f>+IF('Cálculos '!E989="","",'Cálculos '!E989)</f>
        <v/>
      </c>
      <c r="F989" s="221" t="str">
        <f>+IF('Cálculos '!F989="","",'Cálculos '!F989)</f>
        <v/>
      </c>
      <c r="G989" s="194" t="str">
        <f>+IF('Cálculos '!C989="","",'Cálculos '!H989)</f>
        <v/>
      </c>
      <c r="H989" s="367" t="str">
        <f>IF('Precio unitario '!C983="","",ROUNDUP('Precio unitario '!J983,0))</f>
        <v/>
      </c>
      <c r="I989" s="367" t="str">
        <f t="shared" si="63"/>
        <v/>
      </c>
      <c r="J989" s="370" t="str">
        <f t="shared" si="64"/>
        <v/>
      </c>
      <c r="K989" s="371" t="str">
        <f t="shared" si="65"/>
        <v/>
      </c>
      <c r="L989" s="246"/>
      <c r="M989" s="223"/>
    </row>
    <row r="990" spans="2:13" hidden="1" x14ac:dyDescent="0.3">
      <c r="B990" s="198">
        <f t="shared" si="66"/>
        <v>982</v>
      </c>
      <c r="C990" s="194" t="str">
        <f>+IF('Cálculos '!C990="","",'Cálculos '!C990)</f>
        <v/>
      </c>
      <c r="D990" s="199" t="str">
        <f>+IF('Cálculos '!D990="","",'Cálculos '!D990)</f>
        <v/>
      </c>
      <c r="E990" s="206" t="str">
        <f>+IF('Cálculos '!E990="","",'Cálculos '!E990)</f>
        <v/>
      </c>
      <c r="F990" s="221" t="str">
        <f>+IF('Cálculos '!F990="","",'Cálculos '!F990)</f>
        <v/>
      </c>
      <c r="G990" s="194" t="str">
        <f>+IF('Cálculos '!C990="","",'Cálculos '!H990)</f>
        <v/>
      </c>
      <c r="H990" s="367" t="str">
        <f>IF('Precio unitario '!C984="","",ROUNDUP('Precio unitario '!J984,0))</f>
        <v/>
      </c>
      <c r="I990" s="367" t="str">
        <f t="shared" si="63"/>
        <v/>
      </c>
      <c r="J990" s="370" t="str">
        <f t="shared" si="64"/>
        <v/>
      </c>
      <c r="K990" s="371" t="str">
        <f t="shared" si="65"/>
        <v/>
      </c>
      <c r="L990" s="246"/>
      <c r="M990" s="223"/>
    </row>
    <row r="991" spans="2:13" hidden="1" x14ac:dyDescent="0.3">
      <c r="B991" s="198">
        <f t="shared" si="66"/>
        <v>983</v>
      </c>
      <c r="C991" s="194" t="str">
        <f>+IF('Cálculos '!C991="","",'Cálculos '!C991)</f>
        <v/>
      </c>
      <c r="D991" s="199" t="str">
        <f>+IF('Cálculos '!D991="","",'Cálculos '!D991)</f>
        <v/>
      </c>
      <c r="E991" s="206" t="str">
        <f>+IF('Cálculos '!E991="","",'Cálculos '!E991)</f>
        <v/>
      </c>
      <c r="F991" s="221" t="str">
        <f>+IF('Cálculos '!F991="","",'Cálculos '!F991)</f>
        <v/>
      </c>
      <c r="G991" s="194" t="str">
        <f>+IF('Cálculos '!C991="","",'Cálculos '!H991)</f>
        <v/>
      </c>
      <c r="H991" s="367" t="str">
        <f>IF('Precio unitario '!C985="","",ROUNDUP('Precio unitario '!J985,0))</f>
        <v/>
      </c>
      <c r="I991" s="367" t="str">
        <f t="shared" si="63"/>
        <v/>
      </c>
      <c r="J991" s="370" t="str">
        <f t="shared" si="64"/>
        <v/>
      </c>
      <c r="K991" s="371" t="str">
        <f t="shared" si="65"/>
        <v/>
      </c>
      <c r="L991" s="246"/>
      <c r="M991" s="223"/>
    </row>
    <row r="992" spans="2:13" hidden="1" x14ac:dyDescent="0.3">
      <c r="B992" s="198">
        <f t="shared" si="66"/>
        <v>984</v>
      </c>
      <c r="C992" s="194" t="str">
        <f>+IF('Cálculos '!C992="","",'Cálculos '!C992)</f>
        <v/>
      </c>
      <c r="D992" s="199" t="str">
        <f>+IF('Cálculos '!D992="","",'Cálculos '!D992)</f>
        <v/>
      </c>
      <c r="E992" s="206" t="str">
        <f>+IF('Cálculos '!E992="","",'Cálculos '!E992)</f>
        <v/>
      </c>
      <c r="F992" s="221" t="str">
        <f>+IF('Cálculos '!F992="","",'Cálculos '!F992)</f>
        <v/>
      </c>
      <c r="G992" s="194" t="str">
        <f>+IF('Cálculos '!C992="","",'Cálculos '!H992)</f>
        <v/>
      </c>
      <c r="H992" s="367" t="str">
        <f>IF('Precio unitario '!C986="","",ROUNDUP('Precio unitario '!J986,0))</f>
        <v/>
      </c>
      <c r="I992" s="367" t="str">
        <f t="shared" si="63"/>
        <v/>
      </c>
      <c r="J992" s="370" t="str">
        <f t="shared" si="64"/>
        <v/>
      </c>
      <c r="K992" s="371" t="str">
        <f t="shared" si="65"/>
        <v/>
      </c>
      <c r="L992" s="246"/>
      <c r="M992" s="223"/>
    </row>
    <row r="993" spans="2:13" hidden="1" x14ac:dyDescent="0.3">
      <c r="B993" s="198">
        <f t="shared" si="66"/>
        <v>985</v>
      </c>
      <c r="C993" s="194" t="str">
        <f>+IF('Cálculos '!C993="","",'Cálculos '!C993)</f>
        <v/>
      </c>
      <c r="D993" s="199" t="str">
        <f>+IF('Cálculos '!D993="","",'Cálculos '!D993)</f>
        <v/>
      </c>
      <c r="E993" s="206" t="str">
        <f>+IF('Cálculos '!E993="","",'Cálculos '!E993)</f>
        <v/>
      </c>
      <c r="F993" s="221" t="str">
        <f>+IF('Cálculos '!F993="","",'Cálculos '!F993)</f>
        <v/>
      </c>
      <c r="G993" s="194" t="str">
        <f>+IF('Cálculos '!C993="","",'Cálculos '!H993)</f>
        <v/>
      </c>
      <c r="H993" s="367" t="str">
        <f>IF('Precio unitario '!C987="","",ROUNDUP('Precio unitario '!J987,0))</f>
        <v/>
      </c>
      <c r="I993" s="367" t="str">
        <f t="shared" si="63"/>
        <v/>
      </c>
      <c r="J993" s="370" t="str">
        <f t="shared" si="64"/>
        <v/>
      </c>
      <c r="K993" s="371" t="str">
        <f t="shared" si="65"/>
        <v/>
      </c>
      <c r="L993" s="246"/>
      <c r="M993" s="223"/>
    </row>
    <row r="994" spans="2:13" hidden="1" x14ac:dyDescent="0.3">
      <c r="B994" s="198">
        <f t="shared" si="66"/>
        <v>986</v>
      </c>
      <c r="C994" s="194" t="str">
        <f>+IF('Cálculos '!C994="","",'Cálculos '!C994)</f>
        <v/>
      </c>
      <c r="D994" s="199" t="str">
        <f>+IF('Cálculos '!D994="","",'Cálculos '!D994)</f>
        <v/>
      </c>
      <c r="E994" s="206" t="str">
        <f>+IF('Cálculos '!E994="","",'Cálculos '!E994)</f>
        <v/>
      </c>
      <c r="F994" s="221" t="str">
        <f>+IF('Cálculos '!F994="","",'Cálculos '!F994)</f>
        <v/>
      </c>
      <c r="G994" s="194" t="str">
        <f>+IF('Cálculos '!C994="","",'Cálculos '!H994)</f>
        <v/>
      </c>
      <c r="H994" s="367" t="str">
        <f>IF('Precio unitario '!C988="","",ROUNDUP('Precio unitario '!J988,0))</f>
        <v/>
      </c>
      <c r="I994" s="367" t="str">
        <f t="shared" si="63"/>
        <v/>
      </c>
      <c r="J994" s="370" t="str">
        <f t="shared" si="64"/>
        <v/>
      </c>
      <c r="K994" s="371" t="str">
        <f t="shared" si="65"/>
        <v/>
      </c>
      <c r="L994" s="246"/>
      <c r="M994" s="223"/>
    </row>
    <row r="995" spans="2:13" hidden="1" x14ac:dyDescent="0.3">
      <c r="B995" s="198">
        <f t="shared" si="66"/>
        <v>987</v>
      </c>
      <c r="C995" s="194" t="str">
        <f>+IF('Cálculos '!C995="","",'Cálculos '!C995)</f>
        <v/>
      </c>
      <c r="D995" s="199" t="str">
        <f>+IF('Cálculos '!D995="","",'Cálculos '!D995)</f>
        <v/>
      </c>
      <c r="E995" s="206" t="str">
        <f>+IF('Cálculos '!E995="","",'Cálculos '!E995)</f>
        <v/>
      </c>
      <c r="F995" s="221" t="str">
        <f>+IF('Cálculos '!F995="","",'Cálculos '!F995)</f>
        <v/>
      </c>
      <c r="G995" s="194" t="str">
        <f>+IF('Cálculos '!C995="","",'Cálculos '!H995)</f>
        <v/>
      </c>
      <c r="H995" s="367" t="str">
        <f>IF('Precio unitario '!C989="","",ROUNDUP('Precio unitario '!J989,0))</f>
        <v/>
      </c>
      <c r="I995" s="367" t="str">
        <f t="shared" si="63"/>
        <v/>
      </c>
      <c r="J995" s="370" t="str">
        <f t="shared" si="64"/>
        <v/>
      </c>
      <c r="K995" s="371" t="str">
        <f t="shared" si="65"/>
        <v/>
      </c>
      <c r="L995" s="246"/>
      <c r="M995" s="223"/>
    </row>
    <row r="996" spans="2:13" hidden="1" x14ac:dyDescent="0.3">
      <c r="B996" s="198">
        <f t="shared" si="66"/>
        <v>988</v>
      </c>
      <c r="C996" s="194" t="str">
        <f>+IF('Cálculos '!C996="","",'Cálculos '!C996)</f>
        <v/>
      </c>
      <c r="D996" s="199" t="str">
        <f>+IF('Cálculos '!D996="","",'Cálculos '!D996)</f>
        <v/>
      </c>
      <c r="E996" s="206" t="str">
        <f>+IF('Cálculos '!E996="","",'Cálculos '!E996)</f>
        <v/>
      </c>
      <c r="F996" s="221" t="str">
        <f>+IF('Cálculos '!F996="","",'Cálculos '!F996)</f>
        <v/>
      </c>
      <c r="G996" s="194" t="str">
        <f>+IF('Cálculos '!C996="","",'Cálculos '!H996)</f>
        <v/>
      </c>
      <c r="H996" s="367" t="str">
        <f>IF('Precio unitario '!C990="","",ROUNDUP('Precio unitario '!J990,0))</f>
        <v/>
      </c>
      <c r="I996" s="367" t="str">
        <f t="shared" si="63"/>
        <v/>
      </c>
      <c r="J996" s="370" t="str">
        <f t="shared" si="64"/>
        <v/>
      </c>
      <c r="K996" s="371" t="str">
        <f t="shared" si="65"/>
        <v/>
      </c>
      <c r="L996" s="246"/>
      <c r="M996" s="223"/>
    </row>
    <row r="997" spans="2:13" hidden="1" x14ac:dyDescent="0.3">
      <c r="B997" s="198">
        <f t="shared" si="66"/>
        <v>989</v>
      </c>
      <c r="C997" s="194" t="str">
        <f>+IF('Cálculos '!C997="","",'Cálculos '!C997)</f>
        <v/>
      </c>
      <c r="D997" s="199" t="str">
        <f>+IF('Cálculos '!D997="","",'Cálculos '!D997)</f>
        <v/>
      </c>
      <c r="E997" s="206" t="str">
        <f>+IF('Cálculos '!E997="","",'Cálculos '!E997)</f>
        <v/>
      </c>
      <c r="F997" s="221" t="str">
        <f>+IF('Cálculos '!F997="","",'Cálculos '!F997)</f>
        <v/>
      </c>
      <c r="G997" s="194" t="str">
        <f>+IF('Cálculos '!C997="","",'Cálculos '!H997)</f>
        <v/>
      </c>
      <c r="H997" s="367" t="str">
        <f>IF('Precio unitario '!C991="","",ROUNDUP('Precio unitario '!J991,0))</f>
        <v/>
      </c>
      <c r="I997" s="367" t="str">
        <f t="shared" si="63"/>
        <v/>
      </c>
      <c r="J997" s="370" t="str">
        <f t="shared" si="64"/>
        <v/>
      </c>
      <c r="K997" s="371" t="str">
        <f t="shared" si="65"/>
        <v/>
      </c>
      <c r="L997" s="246"/>
      <c r="M997" s="223"/>
    </row>
    <row r="998" spans="2:13" hidden="1" x14ac:dyDescent="0.3">
      <c r="B998" s="198">
        <f t="shared" si="66"/>
        <v>990</v>
      </c>
      <c r="C998" s="194" t="str">
        <f>+IF('Cálculos '!C998="","",'Cálculos '!C998)</f>
        <v/>
      </c>
      <c r="D998" s="199" t="str">
        <f>+IF('Cálculos '!D998="","",'Cálculos '!D998)</f>
        <v/>
      </c>
      <c r="E998" s="206" t="str">
        <f>+IF('Cálculos '!E998="","",'Cálculos '!E998)</f>
        <v/>
      </c>
      <c r="F998" s="221" t="str">
        <f>+IF('Cálculos '!F998="","",'Cálculos '!F998)</f>
        <v/>
      </c>
      <c r="G998" s="194" t="str">
        <f>+IF('Cálculos '!C998="","",'Cálculos '!H998)</f>
        <v/>
      </c>
      <c r="H998" s="367" t="str">
        <f>IF('Precio unitario '!C992="","",ROUNDUP('Precio unitario '!J992,0))</f>
        <v/>
      </c>
      <c r="I998" s="367" t="str">
        <f t="shared" si="63"/>
        <v/>
      </c>
      <c r="J998" s="370" t="str">
        <f t="shared" si="64"/>
        <v/>
      </c>
      <c r="K998" s="371" t="str">
        <f t="shared" si="65"/>
        <v/>
      </c>
      <c r="L998" s="246"/>
      <c r="M998" s="223"/>
    </row>
    <row r="999" spans="2:13" hidden="1" x14ac:dyDescent="0.3">
      <c r="B999" s="198">
        <f t="shared" si="66"/>
        <v>991</v>
      </c>
      <c r="C999" s="194" t="str">
        <f>+IF('Cálculos '!C999="","",'Cálculos '!C999)</f>
        <v/>
      </c>
      <c r="D999" s="199" t="str">
        <f>+IF('Cálculos '!D999="","",'Cálculos '!D999)</f>
        <v/>
      </c>
      <c r="E999" s="206" t="str">
        <f>+IF('Cálculos '!E999="","",'Cálculos '!E999)</f>
        <v/>
      </c>
      <c r="F999" s="221" t="str">
        <f>+IF('Cálculos '!F999="","",'Cálculos '!F999)</f>
        <v/>
      </c>
      <c r="G999" s="194" t="str">
        <f>+IF('Cálculos '!C999="","",'Cálculos '!H999)</f>
        <v/>
      </c>
      <c r="H999" s="367" t="str">
        <f>IF('Precio unitario '!C993="","",ROUNDUP('Precio unitario '!J993,0))</f>
        <v/>
      </c>
      <c r="I999" s="367" t="str">
        <f t="shared" si="63"/>
        <v/>
      </c>
      <c r="J999" s="370" t="str">
        <f t="shared" si="64"/>
        <v/>
      </c>
      <c r="K999" s="371" t="str">
        <f t="shared" si="65"/>
        <v/>
      </c>
      <c r="L999" s="246"/>
      <c r="M999" s="223"/>
    </row>
    <row r="1000" spans="2:13" hidden="1" x14ac:dyDescent="0.3">
      <c r="B1000" s="198">
        <f t="shared" si="66"/>
        <v>992</v>
      </c>
      <c r="C1000" s="194" t="str">
        <f>+IF('Cálculos '!C1000="","",'Cálculos '!C1000)</f>
        <v/>
      </c>
      <c r="D1000" s="199" t="str">
        <f>+IF('Cálculos '!D1000="","",'Cálculos '!D1000)</f>
        <v/>
      </c>
      <c r="E1000" s="206" t="str">
        <f>+IF('Cálculos '!E1000="","",'Cálculos '!E1000)</f>
        <v/>
      </c>
      <c r="F1000" s="221" t="str">
        <f>+IF('Cálculos '!F1000="","",'Cálculos '!F1000)</f>
        <v/>
      </c>
      <c r="G1000" s="194" t="str">
        <f>+IF('Cálculos '!C1000="","",'Cálculos '!H1000)</f>
        <v/>
      </c>
      <c r="H1000" s="367" t="str">
        <f>IF('Precio unitario '!C994="","",ROUNDUP('Precio unitario '!J994,0))</f>
        <v/>
      </c>
      <c r="I1000" s="367" t="str">
        <f t="shared" si="63"/>
        <v/>
      </c>
      <c r="J1000" s="370" t="str">
        <f t="shared" si="64"/>
        <v/>
      </c>
      <c r="K1000" s="371" t="str">
        <f t="shared" si="65"/>
        <v/>
      </c>
      <c r="L1000" s="246"/>
      <c r="M1000" s="223"/>
    </row>
    <row r="1001" spans="2:13" hidden="1" x14ac:dyDescent="0.3">
      <c r="B1001" s="198">
        <f t="shared" si="66"/>
        <v>993</v>
      </c>
      <c r="C1001" s="194" t="str">
        <f>+IF('Cálculos '!C1001="","",'Cálculos '!C1001)</f>
        <v/>
      </c>
      <c r="D1001" s="199" t="str">
        <f>+IF('Cálculos '!D1001="","",'Cálculos '!D1001)</f>
        <v/>
      </c>
      <c r="E1001" s="206" t="str">
        <f>+IF('Cálculos '!E1001="","",'Cálculos '!E1001)</f>
        <v/>
      </c>
      <c r="F1001" s="221" t="str">
        <f>+IF('Cálculos '!F1001="","",'Cálculos '!F1001)</f>
        <v/>
      </c>
      <c r="G1001" s="194" t="str">
        <f>+IF('Cálculos '!C1001="","",'Cálculos '!H1001)</f>
        <v/>
      </c>
      <c r="H1001" s="367" t="str">
        <f>IF('Precio unitario '!C995="","",ROUNDUP('Precio unitario '!J995,0))</f>
        <v/>
      </c>
      <c r="I1001" s="367" t="str">
        <f t="shared" si="63"/>
        <v/>
      </c>
      <c r="J1001" s="370" t="str">
        <f t="shared" si="64"/>
        <v/>
      </c>
      <c r="K1001" s="371" t="str">
        <f t="shared" si="65"/>
        <v/>
      </c>
      <c r="L1001" s="246"/>
      <c r="M1001" s="223"/>
    </row>
    <row r="1002" spans="2:13" hidden="1" x14ac:dyDescent="0.3">
      <c r="B1002" s="198">
        <f t="shared" si="66"/>
        <v>994</v>
      </c>
      <c r="C1002" s="194" t="str">
        <f>+IF('Cálculos '!C1002="","",'Cálculos '!C1002)</f>
        <v/>
      </c>
      <c r="D1002" s="199" t="str">
        <f>+IF('Cálculos '!D1002="","",'Cálculos '!D1002)</f>
        <v/>
      </c>
      <c r="E1002" s="206" t="str">
        <f>+IF('Cálculos '!E1002="","",'Cálculos '!E1002)</f>
        <v/>
      </c>
      <c r="F1002" s="221" t="str">
        <f>+IF('Cálculos '!F1002="","",'Cálculos '!F1002)</f>
        <v/>
      </c>
      <c r="G1002" s="194" t="str">
        <f>+IF('Cálculos '!C1002="","",'Cálculos '!H1002)</f>
        <v/>
      </c>
      <c r="H1002" s="367" t="str">
        <f>IF('Precio unitario '!C996="","",ROUNDUP('Precio unitario '!J996,0))</f>
        <v/>
      </c>
      <c r="I1002" s="367" t="str">
        <f t="shared" si="63"/>
        <v/>
      </c>
      <c r="J1002" s="370" t="str">
        <f t="shared" si="64"/>
        <v/>
      </c>
      <c r="K1002" s="371" t="str">
        <f t="shared" si="65"/>
        <v/>
      </c>
      <c r="L1002" s="246"/>
      <c r="M1002" s="223"/>
    </row>
    <row r="1003" spans="2:13" hidden="1" x14ac:dyDescent="0.3">
      <c r="B1003" s="198">
        <f t="shared" si="66"/>
        <v>995</v>
      </c>
      <c r="C1003" s="194" t="str">
        <f>+IF('Cálculos '!C1003="","",'Cálculos '!C1003)</f>
        <v/>
      </c>
      <c r="D1003" s="199" t="str">
        <f>+IF('Cálculos '!D1003="","",'Cálculos '!D1003)</f>
        <v/>
      </c>
      <c r="E1003" s="206" t="str">
        <f>+IF('Cálculos '!E1003="","",'Cálculos '!E1003)</f>
        <v/>
      </c>
      <c r="F1003" s="221" t="str">
        <f>+IF('Cálculos '!F1003="","",'Cálculos '!F1003)</f>
        <v/>
      </c>
      <c r="G1003" s="194" t="str">
        <f>+IF('Cálculos '!C1003="","",'Cálculos '!H1003)</f>
        <v/>
      </c>
      <c r="H1003" s="367" t="str">
        <f>IF('Precio unitario '!C997="","",ROUNDUP('Precio unitario '!J997,0))</f>
        <v/>
      </c>
      <c r="I1003" s="367" t="str">
        <f t="shared" si="63"/>
        <v/>
      </c>
      <c r="J1003" s="370" t="str">
        <f t="shared" si="64"/>
        <v/>
      </c>
      <c r="K1003" s="371" t="str">
        <f t="shared" si="65"/>
        <v/>
      </c>
      <c r="L1003" s="246"/>
      <c r="M1003" s="223"/>
    </row>
    <row r="1004" spans="2:13" hidden="1" x14ac:dyDescent="0.3">
      <c r="B1004" s="198">
        <f t="shared" si="66"/>
        <v>996</v>
      </c>
      <c r="C1004" s="194" t="str">
        <f>+IF('Cálculos '!C1004="","",'Cálculos '!C1004)</f>
        <v/>
      </c>
      <c r="D1004" s="199" t="str">
        <f>+IF('Cálculos '!D1004="","",'Cálculos '!D1004)</f>
        <v/>
      </c>
      <c r="E1004" s="206" t="str">
        <f>+IF('Cálculos '!E1004="","",'Cálculos '!E1004)</f>
        <v/>
      </c>
      <c r="F1004" s="221" t="str">
        <f>+IF('Cálculos '!F1004="","",'Cálculos '!F1004)</f>
        <v/>
      </c>
      <c r="G1004" s="194" t="str">
        <f>+IF('Cálculos '!C1004="","",'Cálculos '!H1004)</f>
        <v/>
      </c>
      <c r="H1004" s="367" t="str">
        <f>IF('Precio unitario '!C998="","",ROUNDUP('Precio unitario '!J998,0))</f>
        <v/>
      </c>
      <c r="I1004" s="367" t="str">
        <f t="shared" si="63"/>
        <v/>
      </c>
      <c r="J1004" s="370" t="str">
        <f t="shared" si="64"/>
        <v/>
      </c>
      <c r="K1004" s="371" t="str">
        <f t="shared" si="65"/>
        <v/>
      </c>
      <c r="L1004" s="246"/>
      <c r="M1004" s="223"/>
    </row>
    <row r="1005" spans="2:13" hidden="1" x14ac:dyDescent="0.3">
      <c r="B1005" s="198">
        <f t="shared" si="66"/>
        <v>997</v>
      </c>
      <c r="C1005" s="194" t="str">
        <f>+IF('Cálculos '!C1005="","",'Cálculos '!C1005)</f>
        <v/>
      </c>
      <c r="D1005" s="199" t="str">
        <f>+IF('Cálculos '!D1005="","",'Cálculos '!D1005)</f>
        <v/>
      </c>
      <c r="E1005" s="206" t="str">
        <f>+IF('Cálculos '!E1005="","",'Cálculos '!E1005)</f>
        <v/>
      </c>
      <c r="F1005" s="221" t="str">
        <f>+IF('Cálculos '!F1005="","",'Cálculos '!F1005)</f>
        <v/>
      </c>
      <c r="G1005" s="194" t="str">
        <f>+IF('Cálculos '!C1005="","",'Cálculos '!H1005)</f>
        <v/>
      </c>
      <c r="H1005" s="367" t="str">
        <f>IF('Precio unitario '!C999="","",ROUNDUP('Precio unitario '!J999,0))</f>
        <v/>
      </c>
      <c r="I1005" s="367" t="str">
        <f t="shared" si="63"/>
        <v/>
      </c>
      <c r="J1005" s="370" t="str">
        <f t="shared" si="64"/>
        <v/>
      </c>
      <c r="K1005" s="371" t="str">
        <f t="shared" si="65"/>
        <v/>
      </c>
      <c r="L1005" s="246"/>
      <c r="M1005" s="223"/>
    </row>
    <row r="1006" spans="2:13" hidden="1" x14ac:dyDescent="0.3">
      <c r="B1006" s="198">
        <f t="shared" si="66"/>
        <v>998</v>
      </c>
      <c r="C1006" s="194" t="str">
        <f>+IF('Cálculos '!C1006="","",'Cálculos '!C1006)</f>
        <v/>
      </c>
      <c r="D1006" s="199" t="str">
        <f>+IF('Cálculos '!D1006="","",'Cálculos '!D1006)</f>
        <v/>
      </c>
      <c r="E1006" s="206" t="str">
        <f>+IF('Cálculos '!E1006="","",'Cálculos '!E1006)</f>
        <v/>
      </c>
      <c r="F1006" s="221" t="str">
        <f>+IF('Cálculos '!F1006="","",'Cálculos '!F1006)</f>
        <v/>
      </c>
      <c r="G1006" s="194" t="str">
        <f>+IF('Cálculos '!C1006="","",'Cálculos '!H1006)</f>
        <v/>
      </c>
      <c r="H1006" s="367" t="str">
        <f>IF('Precio unitario '!C1000="","",ROUNDUP('Precio unitario '!J1000,0))</f>
        <v/>
      </c>
      <c r="I1006" s="367" t="str">
        <f t="shared" si="63"/>
        <v/>
      </c>
      <c r="J1006" s="370" t="str">
        <f t="shared" si="64"/>
        <v/>
      </c>
      <c r="K1006" s="371" t="str">
        <f t="shared" si="65"/>
        <v/>
      </c>
      <c r="L1006" s="246"/>
      <c r="M1006" s="223"/>
    </row>
    <row r="1007" spans="2:13" hidden="1" x14ac:dyDescent="0.3">
      <c r="B1007" s="198">
        <f t="shared" si="66"/>
        <v>999</v>
      </c>
      <c r="C1007" s="194" t="str">
        <f>+IF('Cálculos '!C1007="","",'Cálculos '!C1007)</f>
        <v/>
      </c>
      <c r="D1007" s="199" t="str">
        <f>+IF('Cálculos '!D1007="","",'Cálculos '!D1007)</f>
        <v/>
      </c>
      <c r="E1007" s="206" t="str">
        <f>+IF('Cálculos '!E1007="","",'Cálculos '!E1007)</f>
        <v/>
      </c>
      <c r="F1007" s="221" t="str">
        <f>+IF('Cálculos '!F1007="","",'Cálculos '!F1007)</f>
        <v/>
      </c>
      <c r="G1007" s="194" t="str">
        <f>+IF('Cálculos '!C1007="","",'Cálculos '!H1007)</f>
        <v/>
      </c>
      <c r="H1007" s="367" t="str">
        <f>IF('Precio unitario '!C1001="","",ROUNDUP('Precio unitario '!J1001,0))</f>
        <v/>
      </c>
      <c r="I1007" s="367" t="str">
        <f t="shared" si="63"/>
        <v/>
      </c>
      <c r="J1007" s="370" t="str">
        <f t="shared" si="64"/>
        <v/>
      </c>
      <c r="K1007" s="371" t="str">
        <f t="shared" si="65"/>
        <v/>
      </c>
      <c r="L1007" s="246"/>
      <c r="M1007" s="223"/>
    </row>
    <row r="1008" spans="2:13" hidden="1" x14ac:dyDescent="0.3">
      <c r="B1008" s="198">
        <f t="shared" si="66"/>
        <v>1000</v>
      </c>
      <c r="C1008" s="194" t="str">
        <f>+IF('Cálculos '!C1008="","",'Cálculos '!C1008)</f>
        <v/>
      </c>
      <c r="D1008" s="199" t="str">
        <f>+IF('Cálculos '!D1008="","",'Cálculos '!D1008)</f>
        <v/>
      </c>
      <c r="E1008" s="206" t="str">
        <f>+IF('Cálculos '!E1008="","",'Cálculos '!E1008)</f>
        <v/>
      </c>
      <c r="F1008" s="221" t="str">
        <f>+IF('Cálculos '!F1008="","",'Cálculos '!F1008)</f>
        <v/>
      </c>
      <c r="G1008" s="194" t="str">
        <f>+IF('Cálculos '!C1008="","",'Cálculos '!H1008)</f>
        <v/>
      </c>
      <c r="H1008" s="367" t="str">
        <f>IF('Precio unitario '!C1002="","",ROUNDUP('Precio unitario '!J1002,0))</f>
        <v/>
      </c>
      <c r="I1008" s="367" t="str">
        <f t="shared" si="63"/>
        <v/>
      </c>
      <c r="J1008" s="370" t="str">
        <f t="shared" si="64"/>
        <v/>
      </c>
      <c r="K1008" s="371" t="str">
        <f t="shared" si="65"/>
        <v/>
      </c>
      <c r="L1008" s="246"/>
      <c r="M1008" s="223"/>
    </row>
    <row r="1009" spans="2:13" hidden="1" x14ac:dyDescent="0.3">
      <c r="B1009" s="198">
        <f t="shared" si="66"/>
        <v>1001</v>
      </c>
      <c r="C1009" s="194" t="str">
        <f>+IF('Cálculos '!C1009="","",'Cálculos '!C1009)</f>
        <v/>
      </c>
      <c r="D1009" s="199" t="str">
        <f>+IF('Cálculos '!D1009="","",'Cálculos '!D1009)</f>
        <v/>
      </c>
      <c r="E1009" s="206" t="str">
        <f>+IF('Cálculos '!E1009="","",'Cálculos '!E1009)</f>
        <v/>
      </c>
      <c r="F1009" s="221" t="str">
        <f>+IF('Cálculos '!F1009="","",'Cálculos '!F1009)</f>
        <v/>
      </c>
      <c r="G1009" s="194" t="str">
        <f>+IF('Cálculos '!C1009="","",'Cálculos '!H1009)</f>
        <v/>
      </c>
      <c r="H1009" s="367" t="str">
        <f>IF('Precio unitario '!C1003="","",ROUNDUP('Precio unitario '!J1003,0))</f>
        <v/>
      </c>
      <c r="I1009" s="367" t="str">
        <f t="shared" si="63"/>
        <v/>
      </c>
      <c r="J1009" s="370" t="str">
        <f t="shared" si="64"/>
        <v/>
      </c>
      <c r="K1009" s="371" t="str">
        <f t="shared" si="65"/>
        <v/>
      </c>
      <c r="L1009" s="246"/>
      <c r="M1009" s="223"/>
    </row>
    <row r="1010" spans="2:13" hidden="1" x14ac:dyDescent="0.3">
      <c r="B1010" s="198">
        <f t="shared" si="66"/>
        <v>1002</v>
      </c>
      <c r="C1010" s="194" t="str">
        <f>+IF('Cálculos '!C1010="","",'Cálculos '!C1010)</f>
        <v/>
      </c>
      <c r="D1010" s="199" t="str">
        <f>+IF('Cálculos '!D1010="","",'Cálculos '!D1010)</f>
        <v/>
      </c>
      <c r="E1010" s="206" t="str">
        <f>+IF('Cálculos '!E1010="","",'Cálculos '!E1010)</f>
        <v/>
      </c>
      <c r="F1010" s="221" t="str">
        <f>+IF('Cálculos '!F1010="","",'Cálculos '!F1010)</f>
        <v/>
      </c>
      <c r="G1010" s="194" t="str">
        <f>+IF('Cálculos '!C1010="","",'Cálculos '!H1010)</f>
        <v/>
      </c>
      <c r="H1010" s="367" t="str">
        <f>IF('Precio unitario '!C1004="","",ROUNDUP('Precio unitario '!J1004,0))</f>
        <v/>
      </c>
      <c r="I1010" s="367" t="str">
        <f t="shared" si="63"/>
        <v/>
      </c>
      <c r="J1010" s="370" t="str">
        <f t="shared" si="64"/>
        <v/>
      </c>
      <c r="K1010" s="371" t="str">
        <f t="shared" si="65"/>
        <v/>
      </c>
      <c r="L1010" s="246"/>
      <c r="M1010" s="223"/>
    </row>
    <row r="1011" spans="2:13" hidden="1" x14ac:dyDescent="0.3">
      <c r="B1011" s="198">
        <f t="shared" si="66"/>
        <v>1003</v>
      </c>
      <c r="C1011" s="194" t="str">
        <f>+IF('Cálculos '!C1011="","",'Cálculos '!C1011)</f>
        <v/>
      </c>
      <c r="D1011" s="199" t="str">
        <f>+IF('Cálculos '!D1011="","",'Cálculos '!D1011)</f>
        <v/>
      </c>
      <c r="E1011" s="206" t="str">
        <f>+IF('Cálculos '!E1011="","",'Cálculos '!E1011)</f>
        <v/>
      </c>
      <c r="F1011" s="221" t="str">
        <f>+IF('Cálculos '!F1011="","",'Cálculos '!F1011)</f>
        <v/>
      </c>
      <c r="G1011" s="194" t="str">
        <f>+IF('Cálculos '!C1011="","",'Cálculos '!H1011)</f>
        <v/>
      </c>
      <c r="H1011" s="367" t="str">
        <f>IF('Precio unitario '!C1005="","",ROUNDUP('Precio unitario '!J1005,0))</f>
        <v/>
      </c>
      <c r="I1011" s="367" t="str">
        <f t="shared" si="63"/>
        <v/>
      </c>
      <c r="J1011" s="370" t="str">
        <f t="shared" si="64"/>
        <v/>
      </c>
      <c r="K1011" s="371" t="str">
        <f t="shared" si="65"/>
        <v/>
      </c>
      <c r="L1011" s="246"/>
      <c r="M1011" s="223"/>
    </row>
    <row r="1012" spans="2:13" hidden="1" x14ac:dyDescent="0.3">
      <c r="B1012" s="198">
        <f t="shared" si="66"/>
        <v>1004</v>
      </c>
      <c r="C1012" s="194" t="str">
        <f>+IF('Cálculos '!C1012="","",'Cálculos '!C1012)</f>
        <v/>
      </c>
      <c r="D1012" s="199" t="str">
        <f>+IF('Cálculos '!D1012="","",'Cálculos '!D1012)</f>
        <v/>
      </c>
      <c r="E1012" s="206" t="str">
        <f>+IF('Cálculos '!E1012="","",'Cálculos '!E1012)</f>
        <v/>
      </c>
      <c r="F1012" s="221" t="str">
        <f>+IF('Cálculos '!F1012="","",'Cálculos '!F1012)</f>
        <v/>
      </c>
      <c r="G1012" s="194" t="str">
        <f>+IF('Cálculos '!C1012="","",'Cálculos '!H1012)</f>
        <v/>
      </c>
      <c r="H1012" s="367" t="str">
        <f>IF('Precio unitario '!C1006="","",ROUNDUP('Precio unitario '!J1006,0))</f>
        <v/>
      </c>
      <c r="I1012" s="367" t="str">
        <f t="shared" si="63"/>
        <v/>
      </c>
      <c r="J1012" s="370" t="str">
        <f t="shared" si="64"/>
        <v/>
      </c>
      <c r="K1012" s="371" t="str">
        <f t="shared" si="65"/>
        <v/>
      </c>
      <c r="L1012" s="246"/>
      <c r="M1012" s="223"/>
    </row>
    <row r="1013" spans="2:13" hidden="1" x14ac:dyDescent="0.3">
      <c r="B1013" s="198">
        <f t="shared" si="66"/>
        <v>1005</v>
      </c>
      <c r="C1013" s="194" t="str">
        <f>+IF('Cálculos '!C1013="","",'Cálculos '!C1013)</f>
        <v/>
      </c>
      <c r="D1013" s="199" t="str">
        <f>+IF('Cálculos '!D1013="","",'Cálculos '!D1013)</f>
        <v/>
      </c>
      <c r="E1013" s="206" t="str">
        <f>+IF('Cálculos '!E1013="","",'Cálculos '!E1013)</f>
        <v/>
      </c>
      <c r="F1013" s="221" t="str">
        <f>+IF('Cálculos '!F1013="","",'Cálculos '!F1013)</f>
        <v/>
      </c>
      <c r="G1013" s="194" t="str">
        <f>+IF('Cálculos '!C1013="","",'Cálculos '!H1013)</f>
        <v/>
      </c>
      <c r="H1013" s="367" t="str">
        <f>IF('Precio unitario '!C1007="","",ROUNDUP('Precio unitario '!J1007,0))</f>
        <v/>
      </c>
      <c r="I1013" s="367" t="str">
        <f t="shared" si="63"/>
        <v/>
      </c>
      <c r="J1013" s="370" t="str">
        <f t="shared" si="64"/>
        <v/>
      </c>
      <c r="K1013" s="371" t="str">
        <f t="shared" si="65"/>
        <v/>
      </c>
      <c r="L1013" s="246"/>
      <c r="M1013" s="223"/>
    </row>
    <row r="1014" spans="2:13" hidden="1" x14ac:dyDescent="0.3">
      <c r="B1014" s="198">
        <f t="shared" si="66"/>
        <v>1006</v>
      </c>
      <c r="C1014" s="194" t="str">
        <f>+IF('Cálculos '!C1014="","",'Cálculos '!C1014)</f>
        <v/>
      </c>
      <c r="D1014" s="199" t="str">
        <f>+IF('Cálculos '!D1014="","",'Cálculos '!D1014)</f>
        <v/>
      </c>
      <c r="E1014" s="206" t="str">
        <f>+IF('Cálculos '!E1014="","",'Cálculos '!E1014)</f>
        <v/>
      </c>
      <c r="F1014" s="221" t="str">
        <f>+IF('Cálculos '!F1014="","",'Cálculos '!F1014)</f>
        <v/>
      </c>
      <c r="G1014" s="194" t="str">
        <f>+IF('Cálculos '!C1014="","",'Cálculos '!H1014)</f>
        <v/>
      </c>
      <c r="H1014" s="367" t="str">
        <f>IF('Precio unitario '!C1008="","",ROUNDUP('Precio unitario '!J1008,0))</f>
        <v/>
      </c>
      <c r="I1014" s="367" t="str">
        <f t="shared" si="63"/>
        <v/>
      </c>
      <c r="J1014" s="370" t="str">
        <f t="shared" si="64"/>
        <v/>
      </c>
      <c r="K1014" s="371" t="str">
        <f t="shared" si="65"/>
        <v/>
      </c>
      <c r="L1014" s="246"/>
      <c r="M1014" s="223"/>
    </row>
    <row r="1015" spans="2:13" hidden="1" x14ac:dyDescent="0.3">
      <c r="B1015" s="198">
        <f t="shared" si="66"/>
        <v>1007</v>
      </c>
      <c r="C1015" s="194" t="str">
        <f>+IF('Cálculos '!C1015="","",'Cálculos '!C1015)</f>
        <v/>
      </c>
      <c r="D1015" s="199" t="str">
        <f>+IF('Cálculos '!D1015="","",'Cálculos '!D1015)</f>
        <v/>
      </c>
      <c r="E1015" s="206" t="str">
        <f>+IF('Cálculos '!E1015="","",'Cálculos '!E1015)</f>
        <v/>
      </c>
      <c r="F1015" s="221" t="str">
        <f>+IF('Cálculos '!F1015="","",'Cálculos '!F1015)</f>
        <v/>
      </c>
      <c r="G1015" s="194" t="str">
        <f>+IF('Cálculos '!C1015="","",'Cálculos '!H1015)</f>
        <v/>
      </c>
      <c r="H1015" s="367" t="str">
        <f>IF('Precio unitario '!C1009="","",ROUNDUP('Precio unitario '!J1009,0))</f>
        <v/>
      </c>
      <c r="I1015" s="367" t="str">
        <f t="shared" si="63"/>
        <v/>
      </c>
      <c r="J1015" s="370" t="str">
        <f t="shared" si="64"/>
        <v/>
      </c>
      <c r="K1015" s="371" t="str">
        <f t="shared" si="65"/>
        <v/>
      </c>
      <c r="L1015" s="246"/>
      <c r="M1015" s="223"/>
    </row>
    <row r="1016" spans="2:13" hidden="1" x14ac:dyDescent="0.3">
      <c r="B1016" s="198">
        <f t="shared" si="66"/>
        <v>1008</v>
      </c>
      <c r="C1016" s="194" t="str">
        <f>+IF('Cálculos '!C1016="","",'Cálculos '!C1016)</f>
        <v/>
      </c>
      <c r="D1016" s="199" t="str">
        <f>+IF('Cálculos '!D1016="","",'Cálculos '!D1016)</f>
        <v/>
      </c>
      <c r="E1016" s="206" t="str">
        <f>+IF('Cálculos '!E1016="","",'Cálculos '!E1016)</f>
        <v/>
      </c>
      <c r="F1016" s="221" t="str">
        <f>+IF('Cálculos '!F1016="","",'Cálculos '!F1016)</f>
        <v/>
      </c>
      <c r="G1016" s="194" t="str">
        <f>+IF('Cálculos '!C1016="","",'Cálculos '!H1016)</f>
        <v/>
      </c>
      <c r="H1016" s="367" t="str">
        <f>IF('Precio unitario '!C1010="","",ROUNDUP('Precio unitario '!J1010,0))</f>
        <v/>
      </c>
      <c r="I1016" s="367" t="str">
        <f t="shared" si="63"/>
        <v/>
      </c>
      <c r="J1016" s="370" t="str">
        <f t="shared" si="64"/>
        <v/>
      </c>
      <c r="K1016" s="371" t="str">
        <f t="shared" si="65"/>
        <v/>
      </c>
      <c r="L1016" s="246"/>
      <c r="M1016" s="223"/>
    </row>
    <row r="1017" spans="2:13" hidden="1" x14ac:dyDescent="0.3">
      <c r="B1017" s="198">
        <f t="shared" si="66"/>
        <v>1009</v>
      </c>
      <c r="C1017" s="194" t="str">
        <f>+IF('Cálculos '!C1017="","",'Cálculos '!C1017)</f>
        <v/>
      </c>
      <c r="D1017" s="199" t="str">
        <f>+IF('Cálculos '!D1017="","",'Cálculos '!D1017)</f>
        <v/>
      </c>
      <c r="E1017" s="206" t="str">
        <f>+IF('Cálculos '!E1017="","",'Cálculos '!E1017)</f>
        <v/>
      </c>
      <c r="F1017" s="221" t="str">
        <f>+IF('Cálculos '!F1017="","",'Cálculos '!F1017)</f>
        <v/>
      </c>
      <c r="G1017" s="194" t="str">
        <f>+IF('Cálculos '!C1017="","",'Cálculos '!H1017)</f>
        <v/>
      </c>
      <c r="H1017" s="367" t="str">
        <f>IF('Precio unitario '!C1011="","",ROUNDUP('Precio unitario '!J1011,0))</f>
        <v/>
      </c>
      <c r="I1017" s="367" t="str">
        <f t="shared" si="63"/>
        <v/>
      </c>
      <c r="J1017" s="370" t="str">
        <f t="shared" si="64"/>
        <v/>
      </c>
      <c r="K1017" s="371" t="str">
        <f t="shared" si="65"/>
        <v/>
      </c>
      <c r="L1017" s="246"/>
      <c r="M1017" s="223"/>
    </row>
    <row r="1018" spans="2:13" hidden="1" x14ac:dyDescent="0.3">
      <c r="B1018" s="198">
        <f t="shared" si="66"/>
        <v>1010</v>
      </c>
      <c r="C1018" s="194" t="str">
        <f>+IF('Cálculos '!C1018="","",'Cálculos '!C1018)</f>
        <v/>
      </c>
      <c r="D1018" s="199" t="str">
        <f>+IF('Cálculos '!D1018="","",'Cálculos '!D1018)</f>
        <v/>
      </c>
      <c r="E1018" s="206" t="str">
        <f>+IF('Cálculos '!E1018="","",'Cálculos '!E1018)</f>
        <v/>
      </c>
      <c r="F1018" s="221" t="str">
        <f>+IF('Cálculos '!F1018="","",'Cálculos '!F1018)</f>
        <v/>
      </c>
      <c r="G1018" s="194" t="str">
        <f>+IF('Cálculos '!C1018="","",'Cálculos '!H1018)</f>
        <v/>
      </c>
      <c r="H1018" s="367" t="str">
        <f>IF('Precio unitario '!C1012="","",ROUNDUP('Precio unitario '!J1012,0))</f>
        <v/>
      </c>
      <c r="I1018" s="367" t="str">
        <f t="shared" si="63"/>
        <v/>
      </c>
      <c r="J1018" s="370" t="str">
        <f t="shared" si="64"/>
        <v/>
      </c>
      <c r="K1018" s="371" t="str">
        <f t="shared" si="65"/>
        <v/>
      </c>
      <c r="L1018" s="246"/>
      <c r="M1018" s="223"/>
    </row>
    <row r="1019" spans="2:13" hidden="1" x14ac:dyDescent="0.3">
      <c r="B1019" s="198">
        <f t="shared" si="66"/>
        <v>1011</v>
      </c>
      <c r="C1019" s="194" t="str">
        <f>+IF('Cálculos '!C1019="","",'Cálculos '!C1019)</f>
        <v/>
      </c>
      <c r="D1019" s="199" t="str">
        <f>+IF('Cálculos '!D1019="","",'Cálculos '!D1019)</f>
        <v/>
      </c>
      <c r="E1019" s="206" t="str">
        <f>+IF('Cálculos '!E1019="","",'Cálculos '!E1019)</f>
        <v/>
      </c>
      <c r="F1019" s="221" t="str">
        <f>+IF('Cálculos '!F1019="","",'Cálculos '!F1019)</f>
        <v/>
      </c>
      <c r="G1019" s="194" t="str">
        <f>+IF('Cálculos '!C1019="","",'Cálculos '!H1019)</f>
        <v/>
      </c>
      <c r="H1019" s="367" t="str">
        <f>IF('Precio unitario '!C1013="","",ROUNDUP('Precio unitario '!J1013,0))</f>
        <v/>
      </c>
      <c r="I1019" s="367" t="str">
        <f t="shared" si="63"/>
        <v/>
      </c>
      <c r="J1019" s="370" t="str">
        <f t="shared" si="64"/>
        <v/>
      </c>
      <c r="K1019" s="371" t="str">
        <f t="shared" si="65"/>
        <v/>
      </c>
      <c r="L1019" s="246"/>
      <c r="M1019" s="223"/>
    </row>
    <row r="1020" spans="2:13" hidden="1" x14ac:dyDescent="0.3">
      <c r="B1020" s="198">
        <f t="shared" si="66"/>
        <v>1012</v>
      </c>
      <c r="C1020" s="194" t="str">
        <f>+IF('Cálculos '!C1020="","",'Cálculos '!C1020)</f>
        <v/>
      </c>
      <c r="D1020" s="199" t="str">
        <f>+IF('Cálculos '!D1020="","",'Cálculos '!D1020)</f>
        <v/>
      </c>
      <c r="E1020" s="206" t="str">
        <f>+IF('Cálculos '!E1020="","",'Cálculos '!E1020)</f>
        <v/>
      </c>
      <c r="F1020" s="221" t="str">
        <f>+IF('Cálculos '!F1020="","",'Cálculos '!F1020)</f>
        <v/>
      </c>
      <c r="G1020" s="194" t="str">
        <f>+IF('Cálculos '!C1020="","",'Cálculos '!H1020)</f>
        <v/>
      </c>
      <c r="H1020" s="367" t="str">
        <f>IF('Precio unitario '!C1014="","",ROUNDUP('Precio unitario '!J1014,0))</f>
        <v/>
      </c>
      <c r="I1020" s="367" t="str">
        <f t="shared" si="63"/>
        <v/>
      </c>
      <c r="J1020" s="370" t="str">
        <f t="shared" si="64"/>
        <v/>
      </c>
      <c r="K1020" s="371" t="str">
        <f t="shared" si="65"/>
        <v/>
      </c>
      <c r="L1020" s="246"/>
      <c r="M1020" s="223"/>
    </row>
    <row r="1021" spans="2:13" hidden="1" x14ac:dyDescent="0.3">
      <c r="B1021" s="198">
        <f t="shared" si="66"/>
        <v>1013</v>
      </c>
      <c r="C1021" s="194" t="str">
        <f>+IF('Cálculos '!C1021="","",'Cálculos '!C1021)</f>
        <v/>
      </c>
      <c r="D1021" s="199" t="str">
        <f>+IF('Cálculos '!D1021="","",'Cálculos '!D1021)</f>
        <v/>
      </c>
      <c r="E1021" s="206" t="str">
        <f>+IF('Cálculos '!E1021="","",'Cálculos '!E1021)</f>
        <v/>
      </c>
      <c r="F1021" s="221" t="str">
        <f>+IF('Cálculos '!F1021="","",'Cálculos '!F1021)</f>
        <v/>
      </c>
      <c r="G1021" s="194" t="str">
        <f>+IF('Cálculos '!C1021="","",'Cálculos '!H1021)</f>
        <v/>
      </c>
      <c r="H1021" s="367" t="str">
        <f>IF('Precio unitario '!C1015="","",ROUNDUP('Precio unitario '!J1015,0))</f>
        <v/>
      </c>
      <c r="I1021" s="367" t="str">
        <f t="shared" si="63"/>
        <v/>
      </c>
      <c r="J1021" s="370" t="str">
        <f t="shared" si="64"/>
        <v/>
      </c>
      <c r="K1021" s="371" t="str">
        <f t="shared" si="65"/>
        <v/>
      </c>
      <c r="L1021" s="246"/>
      <c r="M1021" s="223"/>
    </row>
    <row r="1022" spans="2:13" hidden="1" x14ac:dyDescent="0.3">
      <c r="B1022" s="198">
        <f t="shared" si="66"/>
        <v>1014</v>
      </c>
      <c r="C1022" s="194" t="str">
        <f>+IF('Cálculos '!C1022="","",'Cálculos '!C1022)</f>
        <v/>
      </c>
      <c r="D1022" s="199" t="str">
        <f>+IF('Cálculos '!D1022="","",'Cálculos '!D1022)</f>
        <v/>
      </c>
      <c r="E1022" s="206" t="str">
        <f>+IF('Cálculos '!E1022="","",'Cálculos '!E1022)</f>
        <v/>
      </c>
      <c r="F1022" s="221" t="str">
        <f>+IF('Cálculos '!F1022="","",'Cálculos '!F1022)</f>
        <v/>
      </c>
      <c r="G1022" s="194" t="str">
        <f>+IF('Cálculos '!C1022="","",'Cálculos '!H1022)</f>
        <v/>
      </c>
      <c r="H1022" s="367" t="str">
        <f>IF('Precio unitario '!C1016="","",ROUNDUP('Precio unitario '!J1016,0))</f>
        <v/>
      </c>
      <c r="I1022" s="367" t="str">
        <f t="shared" si="63"/>
        <v/>
      </c>
      <c r="J1022" s="370" t="str">
        <f t="shared" si="64"/>
        <v/>
      </c>
      <c r="K1022" s="371" t="str">
        <f t="shared" si="65"/>
        <v/>
      </c>
      <c r="L1022" s="246"/>
      <c r="M1022" s="223"/>
    </row>
    <row r="1023" spans="2:13" hidden="1" x14ac:dyDescent="0.3">
      <c r="B1023" s="198">
        <f t="shared" si="66"/>
        <v>1015</v>
      </c>
      <c r="C1023" s="194" t="str">
        <f>+IF('Cálculos '!C1023="","",'Cálculos '!C1023)</f>
        <v/>
      </c>
      <c r="D1023" s="199" t="str">
        <f>+IF('Cálculos '!D1023="","",'Cálculos '!D1023)</f>
        <v/>
      </c>
      <c r="E1023" s="206" t="str">
        <f>+IF('Cálculos '!E1023="","",'Cálculos '!E1023)</f>
        <v/>
      </c>
      <c r="F1023" s="221" t="str">
        <f>+IF('Cálculos '!F1023="","",'Cálculos '!F1023)</f>
        <v/>
      </c>
      <c r="G1023" s="194" t="str">
        <f>+IF('Cálculos '!C1023="","",'Cálculos '!H1023)</f>
        <v/>
      </c>
      <c r="H1023" s="367" t="str">
        <f>IF('Precio unitario '!C1017="","",ROUNDUP('Precio unitario '!J1017,0))</f>
        <v/>
      </c>
      <c r="I1023" s="367" t="str">
        <f t="shared" si="63"/>
        <v/>
      </c>
      <c r="J1023" s="370" t="str">
        <f t="shared" si="64"/>
        <v/>
      </c>
      <c r="K1023" s="371" t="str">
        <f t="shared" si="65"/>
        <v/>
      </c>
      <c r="L1023" s="246"/>
      <c r="M1023" s="223"/>
    </row>
    <row r="1024" spans="2:13" hidden="1" x14ac:dyDescent="0.3">
      <c r="B1024" s="198">
        <f t="shared" si="66"/>
        <v>1016</v>
      </c>
      <c r="C1024" s="194" t="str">
        <f>+IF('Cálculos '!C1024="","",'Cálculos '!C1024)</f>
        <v/>
      </c>
      <c r="D1024" s="199" t="str">
        <f>+IF('Cálculos '!D1024="","",'Cálculos '!D1024)</f>
        <v/>
      </c>
      <c r="E1024" s="206" t="str">
        <f>+IF('Cálculos '!E1024="","",'Cálculos '!E1024)</f>
        <v/>
      </c>
      <c r="F1024" s="221" t="str">
        <f>+IF('Cálculos '!F1024="","",'Cálculos '!F1024)</f>
        <v/>
      </c>
      <c r="G1024" s="194" t="str">
        <f>+IF('Cálculos '!C1024="","",'Cálculos '!H1024)</f>
        <v/>
      </c>
      <c r="H1024" s="367" t="str">
        <f>IF('Precio unitario '!C1018="","",ROUNDUP('Precio unitario '!J1018,0))</f>
        <v/>
      </c>
      <c r="I1024" s="367" t="str">
        <f t="shared" si="63"/>
        <v/>
      </c>
      <c r="J1024" s="370" t="str">
        <f t="shared" si="64"/>
        <v/>
      </c>
      <c r="K1024" s="371" t="str">
        <f t="shared" si="65"/>
        <v/>
      </c>
      <c r="L1024" s="246"/>
      <c r="M1024" s="223"/>
    </row>
    <row r="1025" spans="2:13" hidden="1" x14ac:dyDescent="0.3">
      <c r="B1025" s="198">
        <f t="shared" si="66"/>
        <v>1017</v>
      </c>
      <c r="C1025" s="194" t="str">
        <f>+IF('Cálculos '!C1025="","",'Cálculos '!C1025)</f>
        <v/>
      </c>
      <c r="D1025" s="199" t="str">
        <f>+IF('Cálculos '!D1025="","",'Cálculos '!D1025)</f>
        <v/>
      </c>
      <c r="E1025" s="206" t="str">
        <f>+IF('Cálculos '!E1025="","",'Cálculos '!E1025)</f>
        <v/>
      </c>
      <c r="F1025" s="221" t="str">
        <f>+IF('Cálculos '!F1025="","",'Cálculos '!F1025)</f>
        <v/>
      </c>
      <c r="G1025" s="194" t="str">
        <f>+IF('Cálculos '!C1025="","",'Cálculos '!H1025)</f>
        <v/>
      </c>
      <c r="H1025" s="367" t="str">
        <f>IF('Precio unitario '!C1019="","",ROUNDUP('Precio unitario '!J1019,0))</f>
        <v/>
      </c>
      <c r="I1025" s="367" t="str">
        <f t="shared" si="63"/>
        <v/>
      </c>
      <c r="J1025" s="370" t="str">
        <f t="shared" si="64"/>
        <v/>
      </c>
      <c r="K1025" s="371" t="str">
        <f t="shared" si="65"/>
        <v/>
      </c>
      <c r="L1025" s="246"/>
      <c r="M1025" s="223"/>
    </row>
    <row r="1026" spans="2:13" hidden="1" x14ac:dyDescent="0.3">
      <c r="B1026" s="198">
        <f t="shared" si="66"/>
        <v>1018</v>
      </c>
      <c r="C1026" s="194" t="str">
        <f>+IF('Cálculos '!C1026="","",'Cálculos '!C1026)</f>
        <v/>
      </c>
      <c r="D1026" s="199" t="str">
        <f>+IF('Cálculos '!D1026="","",'Cálculos '!D1026)</f>
        <v/>
      </c>
      <c r="E1026" s="206" t="str">
        <f>+IF('Cálculos '!E1026="","",'Cálculos '!E1026)</f>
        <v/>
      </c>
      <c r="F1026" s="221" t="str">
        <f>+IF('Cálculos '!F1026="","",'Cálculos '!F1026)</f>
        <v/>
      </c>
      <c r="G1026" s="194" t="str">
        <f>+IF('Cálculos '!C1026="","",'Cálculos '!H1026)</f>
        <v/>
      </c>
      <c r="H1026" s="367" t="str">
        <f>IF('Precio unitario '!C1020="","",ROUNDUP('Precio unitario '!J1020,0))</f>
        <v/>
      </c>
      <c r="I1026" s="367" t="str">
        <f t="shared" si="63"/>
        <v/>
      </c>
      <c r="J1026" s="370" t="str">
        <f t="shared" si="64"/>
        <v/>
      </c>
      <c r="K1026" s="371" t="str">
        <f t="shared" si="65"/>
        <v/>
      </c>
      <c r="L1026" s="246"/>
      <c r="M1026" s="223"/>
    </row>
    <row r="1027" spans="2:13" hidden="1" x14ac:dyDescent="0.3">
      <c r="B1027" s="198">
        <f t="shared" si="66"/>
        <v>1019</v>
      </c>
      <c r="C1027" s="194" t="str">
        <f>+IF('Cálculos '!C1027="","",'Cálculos '!C1027)</f>
        <v/>
      </c>
      <c r="D1027" s="199" t="str">
        <f>+IF('Cálculos '!D1027="","",'Cálculos '!D1027)</f>
        <v/>
      </c>
      <c r="E1027" s="206" t="str">
        <f>+IF('Cálculos '!E1027="","",'Cálculos '!E1027)</f>
        <v/>
      </c>
      <c r="F1027" s="221" t="str">
        <f>+IF('Cálculos '!F1027="","",'Cálculos '!F1027)</f>
        <v/>
      </c>
      <c r="G1027" s="194" t="str">
        <f>+IF('Cálculos '!C1027="","",'Cálculos '!H1027)</f>
        <v/>
      </c>
      <c r="H1027" s="367" t="str">
        <f>IF('Precio unitario '!C1021="","",ROUNDUP('Precio unitario '!J1021,0))</f>
        <v/>
      </c>
      <c r="I1027" s="367" t="str">
        <f t="shared" si="63"/>
        <v/>
      </c>
      <c r="J1027" s="370" t="str">
        <f t="shared" si="64"/>
        <v/>
      </c>
      <c r="K1027" s="371" t="str">
        <f t="shared" si="65"/>
        <v/>
      </c>
      <c r="L1027" s="246"/>
      <c r="M1027" s="223"/>
    </row>
    <row r="1028" spans="2:13" hidden="1" x14ac:dyDescent="0.3">
      <c r="B1028" s="198">
        <f t="shared" si="66"/>
        <v>1020</v>
      </c>
      <c r="C1028" s="194" t="str">
        <f>+IF('Cálculos '!C1028="","",'Cálculos '!C1028)</f>
        <v/>
      </c>
      <c r="D1028" s="199" t="str">
        <f>+IF('Cálculos '!D1028="","",'Cálculos '!D1028)</f>
        <v/>
      </c>
      <c r="E1028" s="206" t="str">
        <f>+IF('Cálculos '!E1028="","",'Cálculos '!E1028)</f>
        <v/>
      </c>
      <c r="F1028" s="221" t="str">
        <f>+IF('Cálculos '!F1028="","",'Cálculos '!F1028)</f>
        <v/>
      </c>
      <c r="G1028" s="194" t="str">
        <f>+IF('Cálculos '!C1028="","",'Cálculos '!H1028)</f>
        <v/>
      </c>
      <c r="H1028" s="367" t="str">
        <f>IF('Precio unitario '!C1022="","",ROUNDUP('Precio unitario '!J1022,0))</f>
        <v/>
      </c>
      <c r="I1028" s="367" t="str">
        <f t="shared" si="63"/>
        <v/>
      </c>
      <c r="J1028" s="370" t="str">
        <f t="shared" si="64"/>
        <v/>
      </c>
      <c r="K1028" s="371" t="str">
        <f t="shared" si="65"/>
        <v/>
      </c>
      <c r="L1028" s="246"/>
      <c r="M1028" s="223"/>
    </row>
    <row r="1029" spans="2:13" hidden="1" x14ac:dyDescent="0.3">
      <c r="B1029" s="198">
        <f t="shared" si="66"/>
        <v>1021</v>
      </c>
      <c r="C1029" s="194" t="str">
        <f>+IF('Cálculos '!C1029="","",'Cálculos '!C1029)</f>
        <v/>
      </c>
      <c r="D1029" s="199" t="str">
        <f>+IF('Cálculos '!D1029="","",'Cálculos '!D1029)</f>
        <v/>
      </c>
      <c r="E1029" s="206" t="str">
        <f>+IF('Cálculos '!E1029="","",'Cálculos '!E1029)</f>
        <v/>
      </c>
      <c r="F1029" s="221" t="str">
        <f>+IF('Cálculos '!F1029="","",'Cálculos '!F1029)</f>
        <v/>
      </c>
      <c r="G1029" s="194" t="str">
        <f>+IF('Cálculos '!C1029="","",'Cálculos '!H1029)</f>
        <v/>
      </c>
      <c r="H1029" s="367" t="str">
        <f>IF('Precio unitario '!C1023="","",ROUNDUP('Precio unitario '!J1023,0))</f>
        <v/>
      </c>
      <c r="I1029" s="367" t="str">
        <f t="shared" si="63"/>
        <v/>
      </c>
      <c r="J1029" s="370" t="str">
        <f t="shared" si="64"/>
        <v/>
      </c>
      <c r="K1029" s="371" t="str">
        <f t="shared" si="65"/>
        <v/>
      </c>
      <c r="L1029" s="246"/>
      <c r="M1029" s="223"/>
    </row>
    <row r="1030" spans="2:13" hidden="1" x14ac:dyDescent="0.3">
      <c r="B1030" s="198">
        <f t="shared" si="66"/>
        <v>1022</v>
      </c>
      <c r="C1030" s="194" t="str">
        <f>+IF('Cálculos '!C1030="","",'Cálculos '!C1030)</f>
        <v/>
      </c>
      <c r="D1030" s="199" t="str">
        <f>+IF('Cálculos '!D1030="","",'Cálculos '!D1030)</f>
        <v/>
      </c>
      <c r="E1030" s="206" t="str">
        <f>+IF('Cálculos '!E1030="","",'Cálculos '!E1030)</f>
        <v/>
      </c>
      <c r="F1030" s="221" t="str">
        <f>+IF('Cálculos '!F1030="","",'Cálculos '!F1030)</f>
        <v/>
      </c>
      <c r="G1030" s="194" t="str">
        <f>+IF('Cálculos '!C1030="","",'Cálculos '!H1030)</f>
        <v/>
      </c>
      <c r="H1030" s="367" t="str">
        <f>IF('Precio unitario '!C1024="","",ROUNDUP('Precio unitario '!J1024,0))</f>
        <v/>
      </c>
      <c r="I1030" s="367" t="str">
        <f t="shared" si="63"/>
        <v/>
      </c>
      <c r="J1030" s="370" t="str">
        <f t="shared" si="64"/>
        <v/>
      </c>
      <c r="K1030" s="371" t="str">
        <f t="shared" si="65"/>
        <v/>
      </c>
      <c r="L1030" s="246"/>
      <c r="M1030" s="223"/>
    </row>
    <row r="1031" spans="2:13" hidden="1" x14ac:dyDescent="0.3">
      <c r="B1031" s="198">
        <f t="shared" si="66"/>
        <v>1023</v>
      </c>
      <c r="C1031" s="194" t="str">
        <f>+IF('Cálculos '!C1031="","",'Cálculos '!C1031)</f>
        <v/>
      </c>
      <c r="D1031" s="199" t="str">
        <f>+IF('Cálculos '!D1031="","",'Cálculos '!D1031)</f>
        <v/>
      </c>
      <c r="E1031" s="206" t="str">
        <f>+IF('Cálculos '!E1031="","",'Cálculos '!E1031)</f>
        <v/>
      </c>
      <c r="F1031" s="221" t="str">
        <f>+IF('Cálculos '!F1031="","",'Cálculos '!F1031)</f>
        <v/>
      </c>
      <c r="G1031" s="194" t="str">
        <f>+IF('Cálculos '!C1031="","",'Cálculos '!H1031)</f>
        <v/>
      </c>
      <c r="H1031" s="367" t="str">
        <f>IF('Precio unitario '!C1025="","",ROUNDUP('Precio unitario '!J1025,0))</f>
        <v/>
      </c>
      <c r="I1031" s="367" t="str">
        <f t="shared" si="63"/>
        <v/>
      </c>
      <c r="J1031" s="370" t="str">
        <f t="shared" si="64"/>
        <v/>
      </c>
      <c r="K1031" s="371" t="str">
        <f t="shared" si="65"/>
        <v/>
      </c>
      <c r="L1031" s="246"/>
      <c r="M1031" s="223"/>
    </row>
    <row r="1032" spans="2:13" hidden="1" x14ac:dyDescent="0.3">
      <c r="B1032" s="198">
        <f t="shared" si="66"/>
        <v>1024</v>
      </c>
      <c r="C1032" s="194" t="str">
        <f>+IF('Cálculos '!C1032="","",'Cálculos '!C1032)</f>
        <v/>
      </c>
      <c r="D1032" s="199" t="str">
        <f>+IF('Cálculos '!D1032="","",'Cálculos '!D1032)</f>
        <v/>
      </c>
      <c r="E1032" s="206" t="str">
        <f>+IF('Cálculos '!E1032="","",'Cálculos '!E1032)</f>
        <v/>
      </c>
      <c r="F1032" s="221" t="str">
        <f>+IF('Cálculos '!F1032="","",'Cálculos '!F1032)</f>
        <v/>
      </c>
      <c r="G1032" s="194" t="str">
        <f>+IF('Cálculos '!C1032="","",'Cálculos '!H1032)</f>
        <v/>
      </c>
      <c r="H1032" s="367" t="str">
        <f>IF('Precio unitario '!C1026="","",ROUNDUP('Precio unitario '!J1026,0))</f>
        <v/>
      </c>
      <c r="I1032" s="367" t="str">
        <f t="shared" si="63"/>
        <v/>
      </c>
      <c r="J1032" s="370" t="str">
        <f t="shared" si="64"/>
        <v/>
      </c>
      <c r="K1032" s="371" t="str">
        <f t="shared" si="65"/>
        <v/>
      </c>
      <c r="L1032" s="246"/>
      <c r="M1032" s="223"/>
    </row>
    <row r="1033" spans="2:13" hidden="1" x14ac:dyDescent="0.3">
      <c r="B1033" s="198">
        <f t="shared" si="66"/>
        <v>1025</v>
      </c>
      <c r="C1033" s="194" t="str">
        <f>+IF('Cálculos '!C1033="","",'Cálculos '!C1033)</f>
        <v/>
      </c>
      <c r="D1033" s="199" t="str">
        <f>+IF('Cálculos '!D1033="","",'Cálculos '!D1033)</f>
        <v/>
      </c>
      <c r="E1033" s="206" t="str">
        <f>+IF('Cálculos '!E1033="","",'Cálculos '!E1033)</f>
        <v/>
      </c>
      <c r="F1033" s="221" t="str">
        <f>+IF('Cálculos '!F1033="","",'Cálculos '!F1033)</f>
        <v/>
      </c>
      <c r="G1033" s="194" t="str">
        <f>+IF('Cálculos '!C1033="","",'Cálculos '!H1033)</f>
        <v/>
      </c>
      <c r="H1033" s="367" t="str">
        <f>IF('Precio unitario '!C1027="","",ROUNDUP('Precio unitario '!J1027,0))</f>
        <v/>
      </c>
      <c r="I1033" s="367" t="str">
        <f t="shared" si="63"/>
        <v/>
      </c>
      <c r="J1033" s="370" t="str">
        <f t="shared" si="64"/>
        <v/>
      </c>
      <c r="K1033" s="371" t="str">
        <f t="shared" si="65"/>
        <v/>
      </c>
      <c r="L1033" s="246"/>
      <c r="M1033" s="223"/>
    </row>
    <row r="1034" spans="2:13" hidden="1" x14ac:dyDescent="0.3">
      <c r="B1034" s="198">
        <f t="shared" si="66"/>
        <v>1026</v>
      </c>
      <c r="C1034" s="194" t="str">
        <f>+IF('Cálculos '!C1034="","",'Cálculos '!C1034)</f>
        <v/>
      </c>
      <c r="D1034" s="199" t="str">
        <f>+IF('Cálculos '!D1034="","",'Cálculos '!D1034)</f>
        <v/>
      </c>
      <c r="E1034" s="206" t="str">
        <f>+IF('Cálculos '!E1034="","",'Cálculos '!E1034)</f>
        <v/>
      </c>
      <c r="F1034" s="221" t="str">
        <f>+IF('Cálculos '!F1034="","",'Cálculos '!F1034)</f>
        <v/>
      </c>
      <c r="G1034" s="194" t="str">
        <f>+IF('Cálculos '!C1034="","",'Cálculos '!H1034)</f>
        <v/>
      </c>
      <c r="H1034" s="367" t="str">
        <f>IF('Precio unitario '!C1028="","",ROUNDUP('Precio unitario '!J1028,0))</f>
        <v/>
      </c>
      <c r="I1034" s="367" t="str">
        <f t="shared" ref="I1034:I1097" si="67">IF(C1034="","",IF(L1034="","CONFIRMAR SI EL PRODOCTRO TIENE IVA O NO",IF(L1034="NO",0,ROUNDUP(SUM(H1034*19%),0))))</f>
        <v/>
      </c>
      <c r="J1034" s="370" t="str">
        <f t="shared" ref="J1034:J1097" si="68">IF(C1034="","",IF(M1034="","CONFIRMAR SI EL PRODOCTRO TIENE ESTANPILLA O NO",IF(M1034="NO",0,ROUNDUP(SUM(H1034*11.5%),0))))</f>
        <v/>
      </c>
      <c r="K1034" s="371" t="str">
        <f t="shared" ref="K1034:K1097" si="69">+IF(C1034="","",ROUNDUP(SUM(H1034:J1034),0))</f>
        <v/>
      </c>
      <c r="L1034" s="246"/>
      <c r="M1034" s="223"/>
    </row>
    <row r="1035" spans="2:13" hidden="1" x14ac:dyDescent="0.3">
      <c r="B1035" s="198">
        <f t="shared" ref="B1035:B1098" si="70">+B1034+1</f>
        <v>1027</v>
      </c>
      <c r="C1035" s="194" t="str">
        <f>+IF('Cálculos '!C1035="","",'Cálculos '!C1035)</f>
        <v/>
      </c>
      <c r="D1035" s="199" t="str">
        <f>+IF('Cálculos '!D1035="","",'Cálculos '!D1035)</f>
        <v/>
      </c>
      <c r="E1035" s="206" t="str">
        <f>+IF('Cálculos '!E1035="","",'Cálculos '!E1035)</f>
        <v/>
      </c>
      <c r="F1035" s="221" t="str">
        <f>+IF('Cálculos '!F1035="","",'Cálculos '!F1035)</f>
        <v/>
      </c>
      <c r="G1035" s="194" t="str">
        <f>+IF('Cálculos '!C1035="","",'Cálculos '!H1035)</f>
        <v/>
      </c>
      <c r="H1035" s="367" t="str">
        <f>IF('Precio unitario '!C1029="","",ROUNDUP('Precio unitario '!J1029,0))</f>
        <v/>
      </c>
      <c r="I1035" s="367" t="str">
        <f t="shared" si="67"/>
        <v/>
      </c>
      <c r="J1035" s="370" t="str">
        <f t="shared" si="68"/>
        <v/>
      </c>
      <c r="K1035" s="371" t="str">
        <f t="shared" si="69"/>
        <v/>
      </c>
      <c r="L1035" s="246"/>
      <c r="M1035" s="223"/>
    </row>
    <row r="1036" spans="2:13" hidden="1" x14ac:dyDescent="0.3">
      <c r="B1036" s="198">
        <f t="shared" si="70"/>
        <v>1028</v>
      </c>
      <c r="C1036" s="194" t="str">
        <f>+IF('Cálculos '!C1036="","",'Cálculos '!C1036)</f>
        <v/>
      </c>
      <c r="D1036" s="199" t="str">
        <f>+IF('Cálculos '!D1036="","",'Cálculos '!D1036)</f>
        <v/>
      </c>
      <c r="E1036" s="206" t="str">
        <f>+IF('Cálculos '!E1036="","",'Cálculos '!E1036)</f>
        <v/>
      </c>
      <c r="F1036" s="221" t="str">
        <f>+IF('Cálculos '!F1036="","",'Cálculos '!F1036)</f>
        <v/>
      </c>
      <c r="G1036" s="194" t="str">
        <f>+IF('Cálculos '!C1036="","",'Cálculos '!H1036)</f>
        <v/>
      </c>
      <c r="H1036" s="367" t="str">
        <f>IF('Precio unitario '!C1030="","",ROUNDUP('Precio unitario '!J1030,0))</f>
        <v/>
      </c>
      <c r="I1036" s="367" t="str">
        <f t="shared" si="67"/>
        <v/>
      </c>
      <c r="J1036" s="370" t="str">
        <f t="shared" si="68"/>
        <v/>
      </c>
      <c r="K1036" s="371" t="str">
        <f t="shared" si="69"/>
        <v/>
      </c>
      <c r="L1036" s="246"/>
      <c r="M1036" s="223"/>
    </row>
    <row r="1037" spans="2:13" hidden="1" x14ac:dyDescent="0.3">
      <c r="B1037" s="198">
        <f t="shared" si="70"/>
        <v>1029</v>
      </c>
      <c r="C1037" s="194" t="str">
        <f>+IF('Cálculos '!C1037="","",'Cálculos '!C1037)</f>
        <v/>
      </c>
      <c r="D1037" s="199" t="str">
        <f>+IF('Cálculos '!D1037="","",'Cálculos '!D1037)</f>
        <v/>
      </c>
      <c r="E1037" s="206" t="str">
        <f>+IF('Cálculos '!E1037="","",'Cálculos '!E1037)</f>
        <v/>
      </c>
      <c r="F1037" s="221" t="str">
        <f>+IF('Cálculos '!F1037="","",'Cálculos '!F1037)</f>
        <v/>
      </c>
      <c r="G1037" s="194" t="str">
        <f>+IF('Cálculos '!C1037="","",'Cálculos '!H1037)</f>
        <v/>
      </c>
      <c r="H1037" s="367" t="str">
        <f>IF('Precio unitario '!C1031="","",ROUNDUP('Precio unitario '!J1031,0))</f>
        <v/>
      </c>
      <c r="I1037" s="367" t="str">
        <f t="shared" si="67"/>
        <v/>
      </c>
      <c r="J1037" s="370" t="str">
        <f t="shared" si="68"/>
        <v/>
      </c>
      <c r="K1037" s="371" t="str">
        <f t="shared" si="69"/>
        <v/>
      </c>
      <c r="L1037" s="246"/>
      <c r="M1037" s="223"/>
    </row>
    <row r="1038" spans="2:13" hidden="1" x14ac:dyDescent="0.3">
      <c r="B1038" s="198">
        <f t="shared" si="70"/>
        <v>1030</v>
      </c>
      <c r="C1038" s="194" t="str">
        <f>+IF('Cálculos '!C1038="","",'Cálculos '!C1038)</f>
        <v/>
      </c>
      <c r="D1038" s="199" t="str">
        <f>+IF('Cálculos '!D1038="","",'Cálculos '!D1038)</f>
        <v/>
      </c>
      <c r="E1038" s="206" t="str">
        <f>+IF('Cálculos '!E1038="","",'Cálculos '!E1038)</f>
        <v/>
      </c>
      <c r="F1038" s="221" t="str">
        <f>+IF('Cálculos '!F1038="","",'Cálculos '!F1038)</f>
        <v/>
      </c>
      <c r="G1038" s="194" t="str">
        <f>+IF('Cálculos '!C1038="","",'Cálculos '!H1038)</f>
        <v/>
      </c>
      <c r="H1038" s="367" t="str">
        <f>IF('Precio unitario '!C1032="","",ROUNDUP('Precio unitario '!J1032,0))</f>
        <v/>
      </c>
      <c r="I1038" s="367" t="str">
        <f t="shared" si="67"/>
        <v/>
      </c>
      <c r="J1038" s="370" t="str">
        <f t="shared" si="68"/>
        <v/>
      </c>
      <c r="K1038" s="371" t="str">
        <f t="shared" si="69"/>
        <v/>
      </c>
      <c r="L1038" s="246"/>
      <c r="M1038" s="223"/>
    </row>
    <row r="1039" spans="2:13" hidden="1" x14ac:dyDescent="0.3">
      <c r="B1039" s="198">
        <f t="shared" si="70"/>
        <v>1031</v>
      </c>
      <c r="C1039" s="194" t="str">
        <f>+IF('Cálculos '!C1039="","",'Cálculos '!C1039)</f>
        <v/>
      </c>
      <c r="D1039" s="199" t="str">
        <f>+IF('Cálculos '!D1039="","",'Cálculos '!D1039)</f>
        <v/>
      </c>
      <c r="E1039" s="206" t="str">
        <f>+IF('Cálculos '!E1039="","",'Cálculos '!E1039)</f>
        <v/>
      </c>
      <c r="F1039" s="221" t="str">
        <f>+IF('Cálculos '!F1039="","",'Cálculos '!F1039)</f>
        <v/>
      </c>
      <c r="G1039" s="194" t="str">
        <f>+IF('Cálculos '!C1039="","",'Cálculos '!H1039)</f>
        <v/>
      </c>
      <c r="H1039" s="367" t="str">
        <f>IF('Precio unitario '!C1033="","",ROUNDUP('Precio unitario '!J1033,0))</f>
        <v/>
      </c>
      <c r="I1039" s="367" t="str">
        <f t="shared" si="67"/>
        <v/>
      </c>
      <c r="J1039" s="370" t="str">
        <f t="shared" si="68"/>
        <v/>
      </c>
      <c r="K1039" s="371" t="str">
        <f t="shared" si="69"/>
        <v/>
      </c>
      <c r="L1039" s="246"/>
      <c r="M1039" s="223"/>
    </row>
    <row r="1040" spans="2:13" hidden="1" x14ac:dyDescent="0.3">
      <c r="B1040" s="198">
        <f t="shared" si="70"/>
        <v>1032</v>
      </c>
      <c r="C1040" s="194" t="str">
        <f>+IF('Cálculos '!C1040="","",'Cálculos '!C1040)</f>
        <v/>
      </c>
      <c r="D1040" s="199" t="str">
        <f>+IF('Cálculos '!D1040="","",'Cálculos '!D1040)</f>
        <v/>
      </c>
      <c r="E1040" s="206" t="str">
        <f>+IF('Cálculos '!E1040="","",'Cálculos '!E1040)</f>
        <v/>
      </c>
      <c r="F1040" s="221" t="str">
        <f>+IF('Cálculos '!F1040="","",'Cálculos '!F1040)</f>
        <v/>
      </c>
      <c r="G1040" s="194" t="str">
        <f>+IF('Cálculos '!C1040="","",'Cálculos '!H1040)</f>
        <v/>
      </c>
      <c r="H1040" s="367" t="str">
        <f>IF('Precio unitario '!C1034="","",ROUNDUP('Precio unitario '!J1034,0))</f>
        <v/>
      </c>
      <c r="I1040" s="367" t="str">
        <f t="shared" si="67"/>
        <v/>
      </c>
      <c r="J1040" s="370" t="str">
        <f t="shared" si="68"/>
        <v/>
      </c>
      <c r="K1040" s="371" t="str">
        <f t="shared" si="69"/>
        <v/>
      </c>
      <c r="L1040" s="246"/>
      <c r="M1040" s="223"/>
    </row>
    <row r="1041" spans="2:13" hidden="1" x14ac:dyDescent="0.3">
      <c r="B1041" s="198">
        <f t="shared" si="70"/>
        <v>1033</v>
      </c>
      <c r="C1041" s="194" t="str">
        <f>+IF('Cálculos '!C1041="","",'Cálculos '!C1041)</f>
        <v/>
      </c>
      <c r="D1041" s="199" t="str">
        <f>+IF('Cálculos '!D1041="","",'Cálculos '!D1041)</f>
        <v/>
      </c>
      <c r="E1041" s="206" t="str">
        <f>+IF('Cálculos '!E1041="","",'Cálculos '!E1041)</f>
        <v/>
      </c>
      <c r="F1041" s="221" t="str">
        <f>+IF('Cálculos '!F1041="","",'Cálculos '!F1041)</f>
        <v/>
      </c>
      <c r="G1041" s="194" t="str">
        <f>+IF('Cálculos '!C1041="","",'Cálculos '!H1041)</f>
        <v/>
      </c>
      <c r="H1041" s="367" t="str">
        <f>IF('Precio unitario '!C1035="","",ROUNDUP('Precio unitario '!J1035,0))</f>
        <v/>
      </c>
      <c r="I1041" s="367" t="str">
        <f t="shared" si="67"/>
        <v/>
      </c>
      <c r="J1041" s="370" t="str">
        <f t="shared" si="68"/>
        <v/>
      </c>
      <c r="K1041" s="371" t="str">
        <f t="shared" si="69"/>
        <v/>
      </c>
      <c r="L1041" s="246"/>
      <c r="M1041" s="223"/>
    </row>
    <row r="1042" spans="2:13" hidden="1" x14ac:dyDescent="0.3">
      <c r="B1042" s="198">
        <f t="shared" si="70"/>
        <v>1034</v>
      </c>
      <c r="C1042" s="194" t="str">
        <f>+IF('Cálculos '!C1042="","",'Cálculos '!C1042)</f>
        <v/>
      </c>
      <c r="D1042" s="199" t="str">
        <f>+IF('Cálculos '!D1042="","",'Cálculos '!D1042)</f>
        <v/>
      </c>
      <c r="E1042" s="206" t="str">
        <f>+IF('Cálculos '!E1042="","",'Cálculos '!E1042)</f>
        <v/>
      </c>
      <c r="F1042" s="221" t="str">
        <f>+IF('Cálculos '!F1042="","",'Cálculos '!F1042)</f>
        <v/>
      </c>
      <c r="G1042" s="194" t="str">
        <f>+IF('Cálculos '!C1042="","",'Cálculos '!H1042)</f>
        <v/>
      </c>
      <c r="H1042" s="367" t="str">
        <f>IF('Precio unitario '!C1036="","",ROUNDUP('Precio unitario '!J1036,0))</f>
        <v/>
      </c>
      <c r="I1042" s="367" t="str">
        <f t="shared" si="67"/>
        <v/>
      </c>
      <c r="J1042" s="370" t="str">
        <f t="shared" si="68"/>
        <v/>
      </c>
      <c r="K1042" s="371" t="str">
        <f t="shared" si="69"/>
        <v/>
      </c>
      <c r="L1042" s="246"/>
      <c r="M1042" s="223"/>
    </row>
    <row r="1043" spans="2:13" hidden="1" x14ac:dyDescent="0.3">
      <c r="B1043" s="198">
        <f t="shared" si="70"/>
        <v>1035</v>
      </c>
      <c r="C1043" s="194" t="str">
        <f>+IF('Cálculos '!C1043="","",'Cálculos '!C1043)</f>
        <v/>
      </c>
      <c r="D1043" s="199" t="str">
        <f>+IF('Cálculos '!D1043="","",'Cálculos '!D1043)</f>
        <v/>
      </c>
      <c r="E1043" s="206" t="str">
        <f>+IF('Cálculos '!E1043="","",'Cálculos '!E1043)</f>
        <v/>
      </c>
      <c r="F1043" s="221" t="str">
        <f>+IF('Cálculos '!F1043="","",'Cálculos '!F1043)</f>
        <v/>
      </c>
      <c r="G1043" s="194" t="str">
        <f>+IF('Cálculos '!C1043="","",'Cálculos '!H1043)</f>
        <v/>
      </c>
      <c r="H1043" s="367" t="str">
        <f>IF('Precio unitario '!C1037="","",ROUNDUP('Precio unitario '!J1037,0))</f>
        <v/>
      </c>
      <c r="I1043" s="367" t="str">
        <f t="shared" si="67"/>
        <v/>
      </c>
      <c r="J1043" s="370" t="str">
        <f t="shared" si="68"/>
        <v/>
      </c>
      <c r="K1043" s="371" t="str">
        <f t="shared" si="69"/>
        <v/>
      </c>
      <c r="L1043" s="246"/>
      <c r="M1043" s="223"/>
    </row>
    <row r="1044" spans="2:13" hidden="1" x14ac:dyDescent="0.3">
      <c r="B1044" s="198">
        <f t="shared" si="70"/>
        <v>1036</v>
      </c>
      <c r="C1044" s="194" t="str">
        <f>+IF('Cálculos '!C1044="","",'Cálculos '!C1044)</f>
        <v/>
      </c>
      <c r="D1044" s="199" t="str">
        <f>+IF('Cálculos '!D1044="","",'Cálculos '!D1044)</f>
        <v/>
      </c>
      <c r="E1044" s="206" t="str">
        <f>+IF('Cálculos '!E1044="","",'Cálculos '!E1044)</f>
        <v/>
      </c>
      <c r="F1044" s="221" t="str">
        <f>+IF('Cálculos '!F1044="","",'Cálculos '!F1044)</f>
        <v/>
      </c>
      <c r="G1044" s="194" t="str">
        <f>+IF('Cálculos '!C1044="","",'Cálculos '!H1044)</f>
        <v/>
      </c>
      <c r="H1044" s="367" t="str">
        <f>IF('Precio unitario '!C1038="","",ROUNDUP('Precio unitario '!J1038,0))</f>
        <v/>
      </c>
      <c r="I1044" s="367" t="str">
        <f t="shared" si="67"/>
        <v/>
      </c>
      <c r="J1044" s="370" t="str">
        <f t="shared" si="68"/>
        <v/>
      </c>
      <c r="K1044" s="371" t="str">
        <f t="shared" si="69"/>
        <v/>
      </c>
      <c r="L1044" s="246"/>
      <c r="M1044" s="223"/>
    </row>
    <row r="1045" spans="2:13" hidden="1" x14ac:dyDescent="0.3">
      <c r="B1045" s="198">
        <f t="shared" si="70"/>
        <v>1037</v>
      </c>
      <c r="C1045" s="194" t="str">
        <f>+IF('Cálculos '!C1045="","",'Cálculos '!C1045)</f>
        <v/>
      </c>
      <c r="D1045" s="199" t="str">
        <f>+IF('Cálculos '!D1045="","",'Cálculos '!D1045)</f>
        <v/>
      </c>
      <c r="E1045" s="206" t="str">
        <f>+IF('Cálculos '!E1045="","",'Cálculos '!E1045)</f>
        <v/>
      </c>
      <c r="F1045" s="221" t="str">
        <f>+IF('Cálculos '!F1045="","",'Cálculos '!F1045)</f>
        <v/>
      </c>
      <c r="G1045" s="194" t="str">
        <f>+IF('Cálculos '!C1045="","",'Cálculos '!H1045)</f>
        <v/>
      </c>
      <c r="H1045" s="367" t="str">
        <f>IF('Precio unitario '!C1039="","",ROUNDUP('Precio unitario '!J1039,0))</f>
        <v/>
      </c>
      <c r="I1045" s="367" t="str">
        <f t="shared" si="67"/>
        <v/>
      </c>
      <c r="J1045" s="370" t="str">
        <f t="shared" si="68"/>
        <v/>
      </c>
      <c r="K1045" s="371" t="str">
        <f t="shared" si="69"/>
        <v/>
      </c>
      <c r="L1045" s="246"/>
      <c r="M1045" s="223"/>
    </row>
    <row r="1046" spans="2:13" hidden="1" x14ac:dyDescent="0.3">
      <c r="B1046" s="198">
        <f t="shared" si="70"/>
        <v>1038</v>
      </c>
      <c r="C1046" s="194" t="str">
        <f>+IF('Cálculos '!C1046="","",'Cálculos '!C1046)</f>
        <v/>
      </c>
      <c r="D1046" s="199" t="str">
        <f>+IF('Cálculos '!D1046="","",'Cálculos '!D1046)</f>
        <v/>
      </c>
      <c r="E1046" s="206" t="str">
        <f>+IF('Cálculos '!E1046="","",'Cálculos '!E1046)</f>
        <v/>
      </c>
      <c r="F1046" s="221" t="str">
        <f>+IF('Cálculos '!F1046="","",'Cálculos '!F1046)</f>
        <v/>
      </c>
      <c r="G1046" s="194" t="str">
        <f>+IF('Cálculos '!C1046="","",'Cálculos '!H1046)</f>
        <v/>
      </c>
      <c r="H1046" s="367" t="str">
        <f>IF('Precio unitario '!C1040="","",ROUNDUP('Precio unitario '!J1040,0))</f>
        <v/>
      </c>
      <c r="I1046" s="367" t="str">
        <f t="shared" si="67"/>
        <v/>
      </c>
      <c r="J1046" s="370" t="str">
        <f t="shared" si="68"/>
        <v/>
      </c>
      <c r="K1046" s="371" t="str">
        <f t="shared" si="69"/>
        <v/>
      </c>
      <c r="L1046" s="246"/>
      <c r="M1046" s="223"/>
    </row>
    <row r="1047" spans="2:13" hidden="1" x14ac:dyDescent="0.3">
      <c r="B1047" s="198">
        <f t="shared" si="70"/>
        <v>1039</v>
      </c>
      <c r="C1047" s="194" t="str">
        <f>+IF('Cálculos '!C1047="","",'Cálculos '!C1047)</f>
        <v/>
      </c>
      <c r="D1047" s="199" t="str">
        <f>+IF('Cálculos '!D1047="","",'Cálculos '!D1047)</f>
        <v/>
      </c>
      <c r="E1047" s="206" t="str">
        <f>+IF('Cálculos '!E1047="","",'Cálculos '!E1047)</f>
        <v/>
      </c>
      <c r="F1047" s="221" t="str">
        <f>+IF('Cálculos '!F1047="","",'Cálculos '!F1047)</f>
        <v/>
      </c>
      <c r="G1047" s="194" t="str">
        <f>+IF('Cálculos '!C1047="","",'Cálculos '!H1047)</f>
        <v/>
      </c>
      <c r="H1047" s="367" t="str">
        <f>IF('Precio unitario '!C1041="","",ROUNDUP('Precio unitario '!J1041,0))</f>
        <v/>
      </c>
      <c r="I1047" s="367" t="str">
        <f t="shared" si="67"/>
        <v/>
      </c>
      <c r="J1047" s="370" t="str">
        <f t="shared" si="68"/>
        <v/>
      </c>
      <c r="K1047" s="371" t="str">
        <f t="shared" si="69"/>
        <v/>
      </c>
      <c r="L1047" s="246"/>
      <c r="M1047" s="223"/>
    </row>
    <row r="1048" spans="2:13" hidden="1" x14ac:dyDescent="0.3">
      <c r="B1048" s="198">
        <f t="shared" si="70"/>
        <v>1040</v>
      </c>
      <c r="C1048" s="194" t="str">
        <f>+IF('Cálculos '!C1048="","",'Cálculos '!C1048)</f>
        <v/>
      </c>
      <c r="D1048" s="199" t="str">
        <f>+IF('Cálculos '!D1048="","",'Cálculos '!D1048)</f>
        <v/>
      </c>
      <c r="E1048" s="206" t="str">
        <f>+IF('Cálculos '!E1048="","",'Cálculos '!E1048)</f>
        <v/>
      </c>
      <c r="F1048" s="221" t="str">
        <f>+IF('Cálculos '!F1048="","",'Cálculos '!F1048)</f>
        <v/>
      </c>
      <c r="G1048" s="194" t="str">
        <f>+IF('Cálculos '!C1048="","",'Cálculos '!H1048)</f>
        <v/>
      </c>
      <c r="H1048" s="367" t="str">
        <f>IF('Precio unitario '!C1042="","",ROUNDUP('Precio unitario '!J1042,0))</f>
        <v/>
      </c>
      <c r="I1048" s="367" t="str">
        <f t="shared" si="67"/>
        <v/>
      </c>
      <c r="J1048" s="370" t="str">
        <f t="shared" si="68"/>
        <v/>
      </c>
      <c r="K1048" s="371" t="str">
        <f t="shared" si="69"/>
        <v/>
      </c>
      <c r="L1048" s="246"/>
      <c r="M1048" s="223"/>
    </row>
    <row r="1049" spans="2:13" hidden="1" x14ac:dyDescent="0.3">
      <c r="B1049" s="198">
        <f t="shared" si="70"/>
        <v>1041</v>
      </c>
      <c r="C1049" s="194" t="str">
        <f>+IF('Cálculos '!C1049="","",'Cálculos '!C1049)</f>
        <v/>
      </c>
      <c r="D1049" s="199" t="str">
        <f>+IF('Cálculos '!D1049="","",'Cálculos '!D1049)</f>
        <v/>
      </c>
      <c r="E1049" s="206" t="str">
        <f>+IF('Cálculos '!E1049="","",'Cálculos '!E1049)</f>
        <v/>
      </c>
      <c r="F1049" s="221" t="str">
        <f>+IF('Cálculos '!F1049="","",'Cálculos '!F1049)</f>
        <v/>
      </c>
      <c r="G1049" s="194" t="str">
        <f>+IF('Cálculos '!C1049="","",'Cálculos '!H1049)</f>
        <v/>
      </c>
      <c r="H1049" s="367" t="str">
        <f>IF('Precio unitario '!C1043="","",ROUNDUP('Precio unitario '!J1043,0))</f>
        <v/>
      </c>
      <c r="I1049" s="367" t="str">
        <f t="shared" si="67"/>
        <v/>
      </c>
      <c r="J1049" s="370" t="str">
        <f t="shared" si="68"/>
        <v/>
      </c>
      <c r="K1049" s="371" t="str">
        <f t="shared" si="69"/>
        <v/>
      </c>
      <c r="L1049" s="246"/>
      <c r="M1049" s="223"/>
    </row>
    <row r="1050" spans="2:13" hidden="1" x14ac:dyDescent="0.3">
      <c r="B1050" s="198">
        <f t="shared" si="70"/>
        <v>1042</v>
      </c>
      <c r="C1050" s="194" t="str">
        <f>+IF('Cálculos '!C1050="","",'Cálculos '!C1050)</f>
        <v/>
      </c>
      <c r="D1050" s="199" t="str">
        <f>+IF('Cálculos '!D1050="","",'Cálculos '!D1050)</f>
        <v/>
      </c>
      <c r="E1050" s="206" t="str">
        <f>+IF('Cálculos '!E1050="","",'Cálculos '!E1050)</f>
        <v/>
      </c>
      <c r="F1050" s="221" t="str">
        <f>+IF('Cálculos '!F1050="","",'Cálculos '!F1050)</f>
        <v/>
      </c>
      <c r="G1050" s="194" t="str">
        <f>+IF('Cálculos '!C1050="","",'Cálculos '!H1050)</f>
        <v/>
      </c>
      <c r="H1050" s="367" t="str">
        <f>IF('Precio unitario '!C1044="","",ROUNDUP('Precio unitario '!J1044,0))</f>
        <v/>
      </c>
      <c r="I1050" s="367" t="str">
        <f t="shared" si="67"/>
        <v/>
      </c>
      <c r="J1050" s="370" t="str">
        <f t="shared" si="68"/>
        <v/>
      </c>
      <c r="K1050" s="371" t="str">
        <f t="shared" si="69"/>
        <v/>
      </c>
      <c r="L1050" s="246"/>
      <c r="M1050" s="223"/>
    </row>
    <row r="1051" spans="2:13" hidden="1" x14ac:dyDescent="0.3">
      <c r="B1051" s="198">
        <f t="shared" si="70"/>
        <v>1043</v>
      </c>
      <c r="C1051" s="194" t="str">
        <f>+IF('Cálculos '!C1051="","",'Cálculos '!C1051)</f>
        <v/>
      </c>
      <c r="D1051" s="199" t="str">
        <f>+IF('Cálculos '!D1051="","",'Cálculos '!D1051)</f>
        <v/>
      </c>
      <c r="E1051" s="206" t="str">
        <f>+IF('Cálculos '!E1051="","",'Cálculos '!E1051)</f>
        <v/>
      </c>
      <c r="F1051" s="221" t="str">
        <f>+IF('Cálculos '!F1051="","",'Cálculos '!F1051)</f>
        <v/>
      </c>
      <c r="G1051" s="194" t="str">
        <f>+IF('Cálculos '!C1051="","",'Cálculos '!H1051)</f>
        <v/>
      </c>
      <c r="H1051" s="367" t="str">
        <f>IF('Precio unitario '!C1045="","",ROUNDUP('Precio unitario '!J1045,0))</f>
        <v/>
      </c>
      <c r="I1051" s="367" t="str">
        <f t="shared" si="67"/>
        <v/>
      </c>
      <c r="J1051" s="370" t="str">
        <f t="shared" si="68"/>
        <v/>
      </c>
      <c r="K1051" s="371" t="str">
        <f t="shared" si="69"/>
        <v/>
      </c>
      <c r="L1051" s="246"/>
      <c r="M1051" s="223"/>
    </row>
    <row r="1052" spans="2:13" hidden="1" x14ac:dyDescent="0.3">
      <c r="B1052" s="198">
        <f t="shared" si="70"/>
        <v>1044</v>
      </c>
      <c r="C1052" s="194" t="str">
        <f>+IF('Cálculos '!C1052="","",'Cálculos '!C1052)</f>
        <v/>
      </c>
      <c r="D1052" s="199" t="str">
        <f>+IF('Cálculos '!D1052="","",'Cálculos '!D1052)</f>
        <v/>
      </c>
      <c r="E1052" s="206" t="str">
        <f>+IF('Cálculos '!E1052="","",'Cálculos '!E1052)</f>
        <v/>
      </c>
      <c r="F1052" s="221" t="str">
        <f>+IF('Cálculos '!F1052="","",'Cálculos '!F1052)</f>
        <v/>
      </c>
      <c r="G1052" s="194" t="str">
        <f>+IF('Cálculos '!C1052="","",'Cálculos '!H1052)</f>
        <v/>
      </c>
      <c r="H1052" s="367" t="str">
        <f>IF('Precio unitario '!C1046="","",ROUNDUP('Precio unitario '!J1046,0))</f>
        <v/>
      </c>
      <c r="I1052" s="367" t="str">
        <f t="shared" si="67"/>
        <v/>
      </c>
      <c r="J1052" s="370" t="str">
        <f t="shared" si="68"/>
        <v/>
      </c>
      <c r="K1052" s="371" t="str">
        <f t="shared" si="69"/>
        <v/>
      </c>
      <c r="L1052" s="246"/>
      <c r="M1052" s="223"/>
    </row>
    <row r="1053" spans="2:13" hidden="1" x14ac:dyDescent="0.3">
      <c r="B1053" s="198">
        <f t="shared" si="70"/>
        <v>1045</v>
      </c>
      <c r="C1053" s="194" t="str">
        <f>+IF('Cálculos '!C1053="","",'Cálculos '!C1053)</f>
        <v/>
      </c>
      <c r="D1053" s="199" t="str">
        <f>+IF('Cálculos '!D1053="","",'Cálculos '!D1053)</f>
        <v/>
      </c>
      <c r="E1053" s="206" t="str">
        <f>+IF('Cálculos '!E1053="","",'Cálculos '!E1053)</f>
        <v/>
      </c>
      <c r="F1053" s="221" t="str">
        <f>+IF('Cálculos '!F1053="","",'Cálculos '!F1053)</f>
        <v/>
      </c>
      <c r="G1053" s="194" t="str">
        <f>+IF('Cálculos '!C1053="","",'Cálculos '!H1053)</f>
        <v/>
      </c>
      <c r="H1053" s="367" t="str">
        <f>IF('Precio unitario '!C1047="","",ROUNDUP('Precio unitario '!J1047,0))</f>
        <v/>
      </c>
      <c r="I1053" s="367" t="str">
        <f t="shared" si="67"/>
        <v/>
      </c>
      <c r="J1053" s="370" t="str">
        <f t="shared" si="68"/>
        <v/>
      </c>
      <c r="K1053" s="371" t="str">
        <f t="shared" si="69"/>
        <v/>
      </c>
      <c r="L1053" s="246"/>
      <c r="M1053" s="223"/>
    </row>
    <row r="1054" spans="2:13" hidden="1" x14ac:dyDescent="0.3">
      <c r="B1054" s="198">
        <f t="shared" si="70"/>
        <v>1046</v>
      </c>
      <c r="C1054" s="194" t="str">
        <f>+IF('Cálculos '!C1054="","",'Cálculos '!C1054)</f>
        <v/>
      </c>
      <c r="D1054" s="199" t="str">
        <f>+IF('Cálculos '!D1054="","",'Cálculos '!D1054)</f>
        <v/>
      </c>
      <c r="E1054" s="206" t="str">
        <f>+IF('Cálculos '!E1054="","",'Cálculos '!E1054)</f>
        <v/>
      </c>
      <c r="F1054" s="221" t="str">
        <f>+IF('Cálculos '!F1054="","",'Cálculos '!F1054)</f>
        <v/>
      </c>
      <c r="G1054" s="194" t="str">
        <f>+IF('Cálculos '!C1054="","",'Cálculos '!H1054)</f>
        <v/>
      </c>
      <c r="H1054" s="367" t="str">
        <f>IF('Precio unitario '!C1048="","",ROUNDUP('Precio unitario '!J1048,0))</f>
        <v/>
      </c>
      <c r="I1054" s="367" t="str">
        <f t="shared" si="67"/>
        <v/>
      </c>
      <c r="J1054" s="370" t="str">
        <f t="shared" si="68"/>
        <v/>
      </c>
      <c r="K1054" s="371" t="str">
        <f t="shared" si="69"/>
        <v/>
      </c>
      <c r="L1054" s="246"/>
      <c r="M1054" s="223"/>
    </row>
    <row r="1055" spans="2:13" hidden="1" x14ac:dyDescent="0.3">
      <c r="B1055" s="198">
        <f t="shared" si="70"/>
        <v>1047</v>
      </c>
      <c r="C1055" s="194" t="str">
        <f>+IF('Cálculos '!C1055="","",'Cálculos '!C1055)</f>
        <v/>
      </c>
      <c r="D1055" s="199" t="str">
        <f>+IF('Cálculos '!D1055="","",'Cálculos '!D1055)</f>
        <v/>
      </c>
      <c r="E1055" s="206" t="str">
        <f>+IF('Cálculos '!E1055="","",'Cálculos '!E1055)</f>
        <v/>
      </c>
      <c r="F1055" s="221" t="str">
        <f>+IF('Cálculos '!F1055="","",'Cálculos '!F1055)</f>
        <v/>
      </c>
      <c r="G1055" s="194" t="str">
        <f>+IF('Cálculos '!C1055="","",'Cálculos '!H1055)</f>
        <v/>
      </c>
      <c r="H1055" s="367" t="str">
        <f>IF('Precio unitario '!C1049="","",ROUNDUP('Precio unitario '!J1049,0))</f>
        <v/>
      </c>
      <c r="I1055" s="367" t="str">
        <f t="shared" si="67"/>
        <v/>
      </c>
      <c r="J1055" s="370" t="str">
        <f t="shared" si="68"/>
        <v/>
      </c>
      <c r="K1055" s="371" t="str">
        <f t="shared" si="69"/>
        <v/>
      </c>
      <c r="L1055" s="246"/>
      <c r="M1055" s="223"/>
    </row>
    <row r="1056" spans="2:13" hidden="1" x14ac:dyDescent="0.3">
      <c r="B1056" s="198">
        <f t="shared" si="70"/>
        <v>1048</v>
      </c>
      <c r="C1056" s="194" t="str">
        <f>+IF('Cálculos '!C1056="","",'Cálculos '!C1056)</f>
        <v/>
      </c>
      <c r="D1056" s="199" t="str">
        <f>+IF('Cálculos '!D1056="","",'Cálculos '!D1056)</f>
        <v/>
      </c>
      <c r="E1056" s="206" t="str">
        <f>+IF('Cálculos '!E1056="","",'Cálculos '!E1056)</f>
        <v/>
      </c>
      <c r="F1056" s="221" t="str">
        <f>+IF('Cálculos '!F1056="","",'Cálculos '!F1056)</f>
        <v/>
      </c>
      <c r="G1056" s="194" t="str">
        <f>+IF('Cálculos '!C1056="","",'Cálculos '!H1056)</f>
        <v/>
      </c>
      <c r="H1056" s="367" t="str">
        <f>IF('Precio unitario '!C1050="","",ROUNDUP('Precio unitario '!J1050,0))</f>
        <v/>
      </c>
      <c r="I1056" s="367" t="str">
        <f t="shared" si="67"/>
        <v/>
      </c>
      <c r="J1056" s="370" t="str">
        <f t="shared" si="68"/>
        <v/>
      </c>
      <c r="K1056" s="371" t="str">
        <f t="shared" si="69"/>
        <v/>
      </c>
      <c r="L1056" s="246"/>
      <c r="M1056" s="223"/>
    </row>
    <row r="1057" spans="2:13" hidden="1" x14ac:dyDescent="0.3">
      <c r="B1057" s="198">
        <f t="shared" si="70"/>
        <v>1049</v>
      </c>
      <c r="C1057" s="194" t="str">
        <f>+IF('Cálculos '!C1057="","",'Cálculos '!C1057)</f>
        <v/>
      </c>
      <c r="D1057" s="199" t="str">
        <f>+IF('Cálculos '!D1057="","",'Cálculos '!D1057)</f>
        <v/>
      </c>
      <c r="E1057" s="206" t="str">
        <f>+IF('Cálculos '!E1057="","",'Cálculos '!E1057)</f>
        <v/>
      </c>
      <c r="F1057" s="221" t="str">
        <f>+IF('Cálculos '!F1057="","",'Cálculos '!F1057)</f>
        <v/>
      </c>
      <c r="G1057" s="194" t="str">
        <f>+IF('Cálculos '!C1057="","",'Cálculos '!H1057)</f>
        <v/>
      </c>
      <c r="H1057" s="367" t="str">
        <f>IF('Precio unitario '!C1051="","",ROUNDUP('Precio unitario '!J1051,0))</f>
        <v/>
      </c>
      <c r="I1057" s="367" t="str">
        <f t="shared" si="67"/>
        <v/>
      </c>
      <c r="J1057" s="370" t="str">
        <f t="shared" si="68"/>
        <v/>
      </c>
      <c r="K1057" s="371" t="str">
        <f t="shared" si="69"/>
        <v/>
      </c>
      <c r="L1057" s="246"/>
      <c r="M1057" s="223"/>
    </row>
    <row r="1058" spans="2:13" hidden="1" x14ac:dyDescent="0.3">
      <c r="B1058" s="198">
        <f t="shared" si="70"/>
        <v>1050</v>
      </c>
      <c r="C1058" s="194" t="str">
        <f>+IF('Cálculos '!C1058="","",'Cálculos '!C1058)</f>
        <v/>
      </c>
      <c r="D1058" s="199" t="str">
        <f>+IF('Cálculos '!D1058="","",'Cálculos '!D1058)</f>
        <v/>
      </c>
      <c r="E1058" s="206" t="str">
        <f>+IF('Cálculos '!E1058="","",'Cálculos '!E1058)</f>
        <v/>
      </c>
      <c r="F1058" s="221" t="str">
        <f>+IF('Cálculos '!F1058="","",'Cálculos '!F1058)</f>
        <v/>
      </c>
      <c r="G1058" s="194" t="str">
        <f>+IF('Cálculos '!C1058="","",'Cálculos '!H1058)</f>
        <v/>
      </c>
      <c r="H1058" s="367" t="str">
        <f>IF('Precio unitario '!C1052="","",ROUNDUP('Precio unitario '!J1052,0))</f>
        <v/>
      </c>
      <c r="I1058" s="367" t="str">
        <f t="shared" si="67"/>
        <v/>
      </c>
      <c r="J1058" s="370" t="str">
        <f t="shared" si="68"/>
        <v/>
      </c>
      <c r="K1058" s="371" t="str">
        <f t="shared" si="69"/>
        <v/>
      </c>
      <c r="L1058" s="246"/>
      <c r="M1058" s="223"/>
    </row>
    <row r="1059" spans="2:13" hidden="1" x14ac:dyDescent="0.3">
      <c r="B1059" s="198">
        <f t="shared" si="70"/>
        <v>1051</v>
      </c>
      <c r="C1059" s="194" t="str">
        <f>+IF('Cálculos '!C1059="","",'Cálculos '!C1059)</f>
        <v/>
      </c>
      <c r="D1059" s="199" t="str">
        <f>+IF('Cálculos '!D1059="","",'Cálculos '!D1059)</f>
        <v/>
      </c>
      <c r="E1059" s="206" t="str">
        <f>+IF('Cálculos '!E1059="","",'Cálculos '!E1059)</f>
        <v/>
      </c>
      <c r="F1059" s="221" t="str">
        <f>+IF('Cálculos '!F1059="","",'Cálculos '!F1059)</f>
        <v/>
      </c>
      <c r="G1059" s="194" t="str">
        <f>+IF('Cálculos '!C1059="","",'Cálculos '!H1059)</f>
        <v/>
      </c>
      <c r="H1059" s="367" t="str">
        <f>IF('Precio unitario '!C1053="","",ROUNDUP('Precio unitario '!J1053,0))</f>
        <v/>
      </c>
      <c r="I1059" s="367" t="str">
        <f t="shared" si="67"/>
        <v/>
      </c>
      <c r="J1059" s="370" t="str">
        <f t="shared" si="68"/>
        <v/>
      </c>
      <c r="K1059" s="371" t="str">
        <f t="shared" si="69"/>
        <v/>
      </c>
      <c r="L1059" s="246"/>
      <c r="M1059" s="223"/>
    </row>
    <row r="1060" spans="2:13" hidden="1" x14ac:dyDescent="0.3">
      <c r="B1060" s="198">
        <f t="shared" si="70"/>
        <v>1052</v>
      </c>
      <c r="C1060" s="194" t="str">
        <f>+IF('Cálculos '!C1060="","",'Cálculos '!C1060)</f>
        <v/>
      </c>
      <c r="D1060" s="199" t="str">
        <f>+IF('Cálculos '!D1060="","",'Cálculos '!D1060)</f>
        <v/>
      </c>
      <c r="E1060" s="206" t="str">
        <f>+IF('Cálculos '!E1060="","",'Cálculos '!E1060)</f>
        <v/>
      </c>
      <c r="F1060" s="221" t="str">
        <f>+IF('Cálculos '!F1060="","",'Cálculos '!F1060)</f>
        <v/>
      </c>
      <c r="G1060" s="194" t="str">
        <f>+IF('Cálculos '!C1060="","",'Cálculos '!H1060)</f>
        <v/>
      </c>
      <c r="H1060" s="367" t="str">
        <f>IF('Precio unitario '!C1054="","",ROUNDUP('Precio unitario '!J1054,0))</f>
        <v/>
      </c>
      <c r="I1060" s="367" t="str">
        <f t="shared" si="67"/>
        <v/>
      </c>
      <c r="J1060" s="370" t="str">
        <f t="shared" si="68"/>
        <v/>
      </c>
      <c r="K1060" s="371" t="str">
        <f t="shared" si="69"/>
        <v/>
      </c>
      <c r="L1060" s="246"/>
      <c r="M1060" s="223"/>
    </row>
    <row r="1061" spans="2:13" hidden="1" x14ac:dyDescent="0.3">
      <c r="B1061" s="198">
        <f t="shared" si="70"/>
        <v>1053</v>
      </c>
      <c r="C1061" s="194" t="str">
        <f>+IF('Cálculos '!C1061="","",'Cálculos '!C1061)</f>
        <v/>
      </c>
      <c r="D1061" s="199" t="str">
        <f>+IF('Cálculos '!D1061="","",'Cálculos '!D1061)</f>
        <v/>
      </c>
      <c r="E1061" s="206" t="str">
        <f>+IF('Cálculos '!E1061="","",'Cálculos '!E1061)</f>
        <v/>
      </c>
      <c r="F1061" s="221" t="str">
        <f>+IF('Cálculos '!F1061="","",'Cálculos '!F1061)</f>
        <v/>
      </c>
      <c r="G1061" s="194" t="str">
        <f>+IF('Cálculos '!C1061="","",'Cálculos '!H1061)</f>
        <v/>
      </c>
      <c r="H1061" s="367" t="str">
        <f>IF('Precio unitario '!C1055="","",ROUNDUP('Precio unitario '!J1055,0))</f>
        <v/>
      </c>
      <c r="I1061" s="367" t="str">
        <f t="shared" si="67"/>
        <v/>
      </c>
      <c r="J1061" s="370" t="str">
        <f t="shared" si="68"/>
        <v/>
      </c>
      <c r="K1061" s="371" t="str">
        <f t="shared" si="69"/>
        <v/>
      </c>
      <c r="L1061" s="246"/>
      <c r="M1061" s="223"/>
    </row>
    <row r="1062" spans="2:13" hidden="1" x14ac:dyDescent="0.3">
      <c r="B1062" s="198">
        <f t="shared" si="70"/>
        <v>1054</v>
      </c>
      <c r="C1062" s="194" t="str">
        <f>+IF('Cálculos '!C1062="","",'Cálculos '!C1062)</f>
        <v/>
      </c>
      <c r="D1062" s="199" t="str">
        <f>+IF('Cálculos '!D1062="","",'Cálculos '!D1062)</f>
        <v/>
      </c>
      <c r="E1062" s="206" t="str">
        <f>+IF('Cálculos '!E1062="","",'Cálculos '!E1062)</f>
        <v/>
      </c>
      <c r="F1062" s="221" t="str">
        <f>+IF('Cálculos '!F1062="","",'Cálculos '!F1062)</f>
        <v/>
      </c>
      <c r="G1062" s="194" t="str">
        <f>+IF('Cálculos '!C1062="","",'Cálculos '!H1062)</f>
        <v/>
      </c>
      <c r="H1062" s="367" t="str">
        <f>IF('Precio unitario '!C1056="","",ROUNDUP('Precio unitario '!J1056,0))</f>
        <v/>
      </c>
      <c r="I1062" s="367" t="str">
        <f t="shared" si="67"/>
        <v/>
      </c>
      <c r="J1062" s="370" t="str">
        <f t="shared" si="68"/>
        <v/>
      </c>
      <c r="K1062" s="371" t="str">
        <f t="shared" si="69"/>
        <v/>
      </c>
      <c r="L1062" s="246"/>
      <c r="M1062" s="223"/>
    </row>
    <row r="1063" spans="2:13" hidden="1" x14ac:dyDescent="0.3">
      <c r="B1063" s="198">
        <f t="shared" si="70"/>
        <v>1055</v>
      </c>
      <c r="C1063" s="194" t="str">
        <f>+IF('Cálculos '!C1063="","",'Cálculos '!C1063)</f>
        <v/>
      </c>
      <c r="D1063" s="199" t="str">
        <f>+IF('Cálculos '!D1063="","",'Cálculos '!D1063)</f>
        <v/>
      </c>
      <c r="E1063" s="206" t="str">
        <f>+IF('Cálculos '!E1063="","",'Cálculos '!E1063)</f>
        <v/>
      </c>
      <c r="F1063" s="221" t="str">
        <f>+IF('Cálculos '!F1063="","",'Cálculos '!F1063)</f>
        <v/>
      </c>
      <c r="G1063" s="194" t="str">
        <f>+IF('Cálculos '!C1063="","",'Cálculos '!H1063)</f>
        <v/>
      </c>
      <c r="H1063" s="367" t="str">
        <f>IF('Precio unitario '!C1057="","",ROUNDUP('Precio unitario '!J1057,0))</f>
        <v/>
      </c>
      <c r="I1063" s="367" t="str">
        <f t="shared" si="67"/>
        <v/>
      </c>
      <c r="J1063" s="370" t="str">
        <f t="shared" si="68"/>
        <v/>
      </c>
      <c r="K1063" s="371" t="str">
        <f t="shared" si="69"/>
        <v/>
      </c>
      <c r="L1063" s="246"/>
      <c r="M1063" s="223"/>
    </row>
    <row r="1064" spans="2:13" hidden="1" x14ac:dyDescent="0.3">
      <c r="B1064" s="198">
        <f t="shared" si="70"/>
        <v>1056</v>
      </c>
      <c r="C1064" s="194" t="str">
        <f>+IF('Cálculos '!C1064="","",'Cálculos '!C1064)</f>
        <v/>
      </c>
      <c r="D1064" s="199" t="str">
        <f>+IF('Cálculos '!D1064="","",'Cálculos '!D1064)</f>
        <v/>
      </c>
      <c r="E1064" s="206" t="str">
        <f>+IF('Cálculos '!E1064="","",'Cálculos '!E1064)</f>
        <v/>
      </c>
      <c r="F1064" s="221" t="str">
        <f>+IF('Cálculos '!F1064="","",'Cálculos '!F1064)</f>
        <v/>
      </c>
      <c r="G1064" s="194" t="str">
        <f>+IF('Cálculos '!C1064="","",'Cálculos '!H1064)</f>
        <v/>
      </c>
      <c r="H1064" s="367" t="str">
        <f>IF('Precio unitario '!C1058="","",ROUNDUP('Precio unitario '!J1058,0))</f>
        <v/>
      </c>
      <c r="I1064" s="367" t="str">
        <f t="shared" si="67"/>
        <v/>
      </c>
      <c r="J1064" s="370" t="str">
        <f t="shared" si="68"/>
        <v/>
      </c>
      <c r="K1064" s="371" t="str">
        <f t="shared" si="69"/>
        <v/>
      </c>
      <c r="L1064" s="246"/>
      <c r="M1064" s="223"/>
    </row>
    <row r="1065" spans="2:13" hidden="1" x14ac:dyDescent="0.3">
      <c r="B1065" s="198">
        <f t="shared" si="70"/>
        <v>1057</v>
      </c>
      <c r="C1065" s="194" t="str">
        <f>+IF('Cálculos '!C1065="","",'Cálculos '!C1065)</f>
        <v/>
      </c>
      <c r="D1065" s="199" t="str">
        <f>+IF('Cálculos '!D1065="","",'Cálculos '!D1065)</f>
        <v/>
      </c>
      <c r="E1065" s="206" t="str">
        <f>+IF('Cálculos '!E1065="","",'Cálculos '!E1065)</f>
        <v/>
      </c>
      <c r="F1065" s="221" t="str">
        <f>+IF('Cálculos '!F1065="","",'Cálculos '!F1065)</f>
        <v/>
      </c>
      <c r="G1065" s="194" t="str">
        <f>+IF('Cálculos '!C1065="","",'Cálculos '!H1065)</f>
        <v/>
      </c>
      <c r="H1065" s="367" t="str">
        <f>IF('Precio unitario '!C1059="","",ROUNDUP('Precio unitario '!J1059,0))</f>
        <v/>
      </c>
      <c r="I1065" s="367" t="str">
        <f t="shared" si="67"/>
        <v/>
      </c>
      <c r="J1065" s="370" t="str">
        <f t="shared" si="68"/>
        <v/>
      </c>
      <c r="K1065" s="371" t="str">
        <f t="shared" si="69"/>
        <v/>
      </c>
      <c r="L1065" s="246"/>
      <c r="M1065" s="223"/>
    </row>
    <row r="1066" spans="2:13" hidden="1" x14ac:dyDescent="0.3">
      <c r="B1066" s="198">
        <f t="shared" si="70"/>
        <v>1058</v>
      </c>
      <c r="C1066" s="194" t="str">
        <f>+IF('Cálculos '!C1066="","",'Cálculos '!C1066)</f>
        <v/>
      </c>
      <c r="D1066" s="199" t="str">
        <f>+IF('Cálculos '!D1066="","",'Cálculos '!D1066)</f>
        <v/>
      </c>
      <c r="E1066" s="206" t="str">
        <f>+IF('Cálculos '!E1066="","",'Cálculos '!E1066)</f>
        <v/>
      </c>
      <c r="F1066" s="221" t="str">
        <f>+IF('Cálculos '!F1066="","",'Cálculos '!F1066)</f>
        <v/>
      </c>
      <c r="G1066" s="194" t="str">
        <f>+IF('Cálculos '!C1066="","",'Cálculos '!H1066)</f>
        <v/>
      </c>
      <c r="H1066" s="367" t="str">
        <f>IF('Precio unitario '!C1060="","",ROUNDUP('Precio unitario '!J1060,0))</f>
        <v/>
      </c>
      <c r="I1066" s="367" t="str">
        <f t="shared" si="67"/>
        <v/>
      </c>
      <c r="J1066" s="370" t="str">
        <f t="shared" si="68"/>
        <v/>
      </c>
      <c r="K1066" s="371" t="str">
        <f t="shared" si="69"/>
        <v/>
      </c>
      <c r="L1066" s="246"/>
      <c r="M1066" s="223"/>
    </row>
    <row r="1067" spans="2:13" hidden="1" x14ac:dyDescent="0.3">
      <c r="B1067" s="198">
        <f t="shared" si="70"/>
        <v>1059</v>
      </c>
      <c r="C1067" s="194" t="str">
        <f>+IF('Cálculos '!C1067="","",'Cálculos '!C1067)</f>
        <v/>
      </c>
      <c r="D1067" s="199" t="str">
        <f>+IF('Cálculos '!D1067="","",'Cálculos '!D1067)</f>
        <v/>
      </c>
      <c r="E1067" s="206" t="str">
        <f>+IF('Cálculos '!E1067="","",'Cálculos '!E1067)</f>
        <v/>
      </c>
      <c r="F1067" s="221" t="str">
        <f>+IF('Cálculos '!F1067="","",'Cálculos '!F1067)</f>
        <v/>
      </c>
      <c r="G1067" s="194" t="str">
        <f>+IF('Cálculos '!C1067="","",'Cálculos '!H1067)</f>
        <v/>
      </c>
      <c r="H1067" s="367" t="str">
        <f>IF('Precio unitario '!C1061="","",ROUNDUP('Precio unitario '!J1061,0))</f>
        <v/>
      </c>
      <c r="I1067" s="367" t="str">
        <f t="shared" si="67"/>
        <v/>
      </c>
      <c r="J1067" s="370" t="str">
        <f t="shared" si="68"/>
        <v/>
      </c>
      <c r="K1067" s="371" t="str">
        <f t="shared" si="69"/>
        <v/>
      </c>
      <c r="L1067" s="246"/>
      <c r="M1067" s="223"/>
    </row>
    <row r="1068" spans="2:13" hidden="1" x14ac:dyDescent="0.3">
      <c r="B1068" s="198">
        <f t="shared" si="70"/>
        <v>1060</v>
      </c>
      <c r="C1068" s="194" t="str">
        <f>+IF('Cálculos '!C1068="","",'Cálculos '!C1068)</f>
        <v/>
      </c>
      <c r="D1068" s="199" t="str">
        <f>+IF('Cálculos '!D1068="","",'Cálculos '!D1068)</f>
        <v/>
      </c>
      <c r="E1068" s="206" t="str">
        <f>+IF('Cálculos '!E1068="","",'Cálculos '!E1068)</f>
        <v/>
      </c>
      <c r="F1068" s="221" t="str">
        <f>+IF('Cálculos '!F1068="","",'Cálculos '!F1068)</f>
        <v/>
      </c>
      <c r="G1068" s="194" t="str">
        <f>+IF('Cálculos '!C1068="","",'Cálculos '!H1068)</f>
        <v/>
      </c>
      <c r="H1068" s="367" t="str">
        <f>IF('Precio unitario '!C1062="","",ROUNDUP('Precio unitario '!J1062,0))</f>
        <v/>
      </c>
      <c r="I1068" s="367" t="str">
        <f t="shared" si="67"/>
        <v/>
      </c>
      <c r="J1068" s="370" t="str">
        <f t="shared" si="68"/>
        <v/>
      </c>
      <c r="K1068" s="371" t="str">
        <f t="shared" si="69"/>
        <v/>
      </c>
      <c r="L1068" s="246"/>
      <c r="M1068" s="223"/>
    </row>
    <row r="1069" spans="2:13" hidden="1" x14ac:dyDescent="0.3">
      <c r="B1069" s="198">
        <f t="shared" si="70"/>
        <v>1061</v>
      </c>
      <c r="C1069" s="194" t="str">
        <f>+IF('Cálculos '!C1069="","",'Cálculos '!C1069)</f>
        <v/>
      </c>
      <c r="D1069" s="199" t="str">
        <f>+IF('Cálculos '!D1069="","",'Cálculos '!D1069)</f>
        <v/>
      </c>
      <c r="E1069" s="206" t="str">
        <f>+IF('Cálculos '!E1069="","",'Cálculos '!E1069)</f>
        <v/>
      </c>
      <c r="F1069" s="221" t="str">
        <f>+IF('Cálculos '!F1069="","",'Cálculos '!F1069)</f>
        <v/>
      </c>
      <c r="G1069" s="194" t="str">
        <f>+IF('Cálculos '!C1069="","",'Cálculos '!H1069)</f>
        <v/>
      </c>
      <c r="H1069" s="367" t="str">
        <f>IF('Precio unitario '!C1063="","",ROUNDUP('Precio unitario '!J1063,0))</f>
        <v/>
      </c>
      <c r="I1069" s="367" t="str">
        <f t="shared" si="67"/>
        <v/>
      </c>
      <c r="J1069" s="370" t="str">
        <f t="shared" si="68"/>
        <v/>
      </c>
      <c r="K1069" s="371" t="str">
        <f t="shared" si="69"/>
        <v/>
      </c>
      <c r="L1069" s="246"/>
      <c r="M1069" s="223"/>
    </row>
    <row r="1070" spans="2:13" hidden="1" x14ac:dyDescent="0.3">
      <c r="B1070" s="198">
        <f t="shared" si="70"/>
        <v>1062</v>
      </c>
      <c r="C1070" s="194" t="str">
        <f>+IF('Cálculos '!C1070="","",'Cálculos '!C1070)</f>
        <v/>
      </c>
      <c r="D1070" s="199" t="str">
        <f>+IF('Cálculos '!D1070="","",'Cálculos '!D1070)</f>
        <v/>
      </c>
      <c r="E1070" s="206" t="str">
        <f>+IF('Cálculos '!E1070="","",'Cálculos '!E1070)</f>
        <v/>
      </c>
      <c r="F1070" s="221" t="str">
        <f>+IF('Cálculos '!F1070="","",'Cálculos '!F1070)</f>
        <v/>
      </c>
      <c r="G1070" s="194" t="str">
        <f>+IF('Cálculos '!C1070="","",'Cálculos '!H1070)</f>
        <v/>
      </c>
      <c r="H1070" s="367" t="str">
        <f>IF('Precio unitario '!C1064="","",ROUNDUP('Precio unitario '!J1064,0))</f>
        <v/>
      </c>
      <c r="I1070" s="367" t="str">
        <f t="shared" si="67"/>
        <v/>
      </c>
      <c r="J1070" s="370" t="str">
        <f t="shared" si="68"/>
        <v/>
      </c>
      <c r="K1070" s="371" t="str">
        <f t="shared" si="69"/>
        <v/>
      </c>
      <c r="L1070" s="246"/>
      <c r="M1070" s="223"/>
    </row>
    <row r="1071" spans="2:13" hidden="1" x14ac:dyDescent="0.3">
      <c r="B1071" s="198">
        <f t="shared" si="70"/>
        <v>1063</v>
      </c>
      <c r="C1071" s="194" t="str">
        <f>+IF('Cálculos '!C1071="","",'Cálculos '!C1071)</f>
        <v/>
      </c>
      <c r="D1071" s="199" t="str">
        <f>+IF('Cálculos '!D1071="","",'Cálculos '!D1071)</f>
        <v/>
      </c>
      <c r="E1071" s="206" t="str">
        <f>+IF('Cálculos '!E1071="","",'Cálculos '!E1071)</f>
        <v/>
      </c>
      <c r="F1071" s="221" t="str">
        <f>+IF('Cálculos '!F1071="","",'Cálculos '!F1071)</f>
        <v/>
      </c>
      <c r="G1071" s="194" t="str">
        <f>+IF('Cálculos '!C1071="","",'Cálculos '!H1071)</f>
        <v/>
      </c>
      <c r="H1071" s="367" t="str">
        <f>IF('Precio unitario '!C1065="","",ROUNDUP('Precio unitario '!J1065,0))</f>
        <v/>
      </c>
      <c r="I1071" s="367" t="str">
        <f t="shared" si="67"/>
        <v/>
      </c>
      <c r="J1071" s="370" t="str">
        <f t="shared" si="68"/>
        <v/>
      </c>
      <c r="K1071" s="371" t="str">
        <f t="shared" si="69"/>
        <v/>
      </c>
      <c r="L1071" s="246"/>
      <c r="M1071" s="223"/>
    </row>
    <row r="1072" spans="2:13" hidden="1" x14ac:dyDescent="0.3">
      <c r="B1072" s="198">
        <f t="shared" si="70"/>
        <v>1064</v>
      </c>
      <c r="C1072" s="194" t="str">
        <f>+IF('Cálculos '!C1072="","",'Cálculos '!C1072)</f>
        <v/>
      </c>
      <c r="D1072" s="199" t="str">
        <f>+IF('Cálculos '!D1072="","",'Cálculos '!D1072)</f>
        <v/>
      </c>
      <c r="E1072" s="206" t="str">
        <f>+IF('Cálculos '!E1072="","",'Cálculos '!E1072)</f>
        <v/>
      </c>
      <c r="F1072" s="221" t="str">
        <f>+IF('Cálculos '!F1072="","",'Cálculos '!F1072)</f>
        <v/>
      </c>
      <c r="G1072" s="194" t="str">
        <f>+IF('Cálculos '!C1072="","",'Cálculos '!H1072)</f>
        <v/>
      </c>
      <c r="H1072" s="367" t="str">
        <f>IF('Precio unitario '!C1066="","",ROUNDUP('Precio unitario '!J1066,0))</f>
        <v/>
      </c>
      <c r="I1072" s="367" t="str">
        <f t="shared" si="67"/>
        <v/>
      </c>
      <c r="J1072" s="370" t="str">
        <f t="shared" si="68"/>
        <v/>
      </c>
      <c r="K1072" s="371" t="str">
        <f t="shared" si="69"/>
        <v/>
      </c>
      <c r="L1072" s="246"/>
      <c r="M1072" s="223"/>
    </row>
    <row r="1073" spans="2:13" hidden="1" x14ac:dyDescent="0.3">
      <c r="B1073" s="198">
        <f t="shared" si="70"/>
        <v>1065</v>
      </c>
      <c r="C1073" s="194" t="str">
        <f>+IF('Cálculos '!C1073="","",'Cálculos '!C1073)</f>
        <v/>
      </c>
      <c r="D1073" s="199" t="str">
        <f>+IF('Cálculos '!D1073="","",'Cálculos '!D1073)</f>
        <v/>
      </c>
      <c r="E1073" s="206" t="str">
        <f>+IF('Cálculos '!E1073="","",'Cálculos '!E1073)</f>
        <v/>
      </c>
      <c r="F1073" s="221" t="str">
        <f>+IF('Cálculos '!F1073="","",'Cálculos '!F1073)</f>
        <v/>
      </c>
      <c r="G1073" s="194" t="str">
        <f>+IF('Cálculos '!C1073="","",'Cálculos '!H1073)</f>
        <v/>
      </c>
      <c r="H1073" s="367" t="str">
        <f>IF('Precio unitario '!C1067="","",ROUNDUP('Precio unitario '!J1067,0))</f>
        <v/>
      </c>
      <c r="I1073" s="367" t="str">
        <f t="shared" si="67"/>
        <v/>
      </c>
      <c r="J1073" s="370" t="str">
        <f t="shared" si="68"/>
        <v/>
      </c>
      <c r="K1073" s="371" t="str">
        <f t="shared" si="69"/>
        <v/>
      </c>
      <c r="L1073" s="246"/>
      <c r="M1073" s="223"/>
    </row>
    <row r="1074" spans="2:13" hidden="1" x14ac:dyDescent="0.3">
      <c r="B1074" s="198">
        <f t="shared" si="70"/>
        <v>1066</v>
      </c>
      <c r="C1074" s="194" t="str">
        <f>+IF('Cálculos '!C1074="","",'Cálculos '!C1074)</f>
        <v/>
      </c>
      <c r="D1074" s="199" t="str">
        <f>+IF('Cálculos '!D1074="","",'Cálculos '!D1074)</f>
        <v/>
      </c>
      <c r="E1074" s="206" t="str">
        <f>+IF('Cálculos '!E1074="","",'Cálculos '!E1074)</f>
        <v/>
      </c>
      <c r="F1074" s="221" t="str">
        <f>+IF('Cálculos '!F1074="","",'Cálculos '!F1074)</f>
        <v/>
      </c>
      <c r="G1074" s="194" t="str">
        <f>+IF('Cálculos '!C1074="","",'Cálculos '!H1074)</f>
        <v/>
      </c>
      <c r="H1074" s="367" t="str">
        <f>IF('Precio unitario '!C1068="","",ROUNDUP('Precio unitario '!J1068,0))</f>
        <v/>
      </c>
      <c r="I1074" s="367" t="str">
        <f t="shared" si="67"/>
        <v/>
      </c>
      <c r="J1074" s="370" t="str">
        <f t="shared" si="68"/>
        <v/>
      </c>
      <c r="K1074" s="371" t="str">
        <f t="shared" si="69"/>
        <v/>
      </c>
      <c r="L1074" s="246"/>
      <c r="M1074" s="223"/>
    </row>
    <row r="1075" spans="2:13" hidden="1" x14ac:dyDescent="0.3">
      <c r="B1075" s="198">
        <f t="shared" si="70"/>
        <v>1067</v>
      </c>
      <c r="C1075" s="194" t="str">
        <f>+IF('Cálculos '!C1075="","",'Cálculos '!C1075)</f>
        <v/>
      </c>
      <c r="D1075" s="199" t="str">
        <f>+IF('Cálculos '!D1075="","",'Cálculos '!D1075)</f>
        <v/>
      </c>
      <c r="E1075" s="206" t="str">
        <f>+IF('Cálculos '!E1075="","",'Cálculos '!E1075)</f>
        <v/>
      </c>
      <c r="F1075" s="221" t="str">
        <f>+IF('Cálculos '!F1075="","",'Cálculos '!F1075)</f>
        <v/>
      </c>
      <c r="G1075" s="194" t="str">
        <f>+IF('Cálculos '!C1075="","",'Cálculos '!H1075)</f>
        <v/>
      </c>
      <c r="H1075" s="367" t="str">
        <f>IF('Precio unitario '!C1069="","",ROUNDUP('Precio unitario '!J1069,0))</f>
        <v/>
      </c>
      <c r="I1075" s="367" t="str">
        <f t="shared" si="67"/>
        <v/>
      </c>
      <c r="J1075" s="370" t="str">
        <f t="shared" si="68"/>
        <v/>
      </c>
      <c r="K1075" s="371" t="str">
        <f t="shared" si="69"/>
        <v/>
      </c>
      <c r="L1075" s="246"/>
      <c r="M1075" s="223"/>
    </row>
    <row r="1076" spans="2:13" hidden="1" x14ac:dyDescent="0.3">
      <c r="B1076" s="198">
        <f t="shared" si="70"/>
        <v>1068</v>
      </c>
      <c r="C1076" s="194" t="str">
        <f>+IF('Cálculos '!C1076="","",'Cálculos '!C1076)</f>
        <v/>
      </c>
      <c r="D1076" s="199" t="str">
        <f>+IF('Cálculos '!D1076="","",'Cálculos '!D1076)</f>
        <v/>
      </c>
      <c r="E1076" s="206" t="str">
        <f>+IF('Cálculos '!E1076="","",'Cálculos '!E1076)</f>
        <v/>
      </c>
      <c r="F1076" s="221" t="str">
        <f>+IF('Cálculos '!F1076="","",'Cálculos '!F1076)</f>
        <v/>
      </c>
      <c r="G1076" s="194" t="str">
        <f>+IF('Cálculos '!C1076="","",'Cálculos '!H1076)</f>
        <v/>
      </c>
      <c r="H1076" s="367" t="str">
        <f>IF('Precio unitario '!C1070="","",ROUNDUP('Precio unitario '!J1070,0))</f>
        <v/>
      </c>
      <c r="I1076" s="367" t="str">
        <f t="shared" si="67"/>
        <v/>
      </c>
      <c r="J1076" s="370" t="str">
        <f t="shared" si="68"/>
        <v/>
      </c>
      <c r="K1076" s="371" t="str">
        <f t="shared" si="69"/>
        <v/>
      </c>
      <c r="L1076" s="246"/>
      <c r="M1076" s="223"/>
    </row>
    <row r="1077" spans="2:13" hidden="1" x14ac:dyDescent="0.3">
      <c r="B1077" s="198">
        <f t="shared" si="70"/>
        <v>1069</v>
      </c>
      <c r="C1077" s="194" t="str">
        <f>+IF('Cálculos '!C1077="","",'Cálculos '!C1077)</f>
        <v/>
      </c>
      <c r="D1077" s="199" t="str">
        <f>+IF('Cálculos '!D1077="","",'Cálculos '!D1077)</f>
        <v/>
      </c>
      <c r="E1077" s="206" t="str">
        <f>+IF('Cálculos '!E1077="","",'Cálculos '!E1077)</f>
        <v/>
      </c>
      <c r="F1077" s="221" t="str">
        <f>+IF('Cálculos '!F1077="","",'Cálculos '!F1077)</f>
        <v/>
      </c>
      <c r="G1077" s="194" t="str">
        <f>+IF('Cálculos '!C1077="","",'Cálculos '!H1077)</f>
        <v/>
      </c>
      <c r="H1077" s="367" t="str">
        <f>IF('Precio unitario '!C1071="","",ROUNDUP('Precio unitario '!J1071,0))</f>
        <v/>
      </c>
      <c r="I1077" s="367" t="str">
        <f t="shared" si="67"/>
        <v/>
      </c>
      <c r="J1077" s="370" t="str">
        <f t="shared" si="68"/>
        <v/>
      </c>
      <c r="K1077" s="371" t="str">
        <f t="shared" si="69"/>
        <v/>
      </c>
      <c r="L1077" s="246"/>
      <c r="M1077" s="223"/>
    </row>
    <row r="1078" spans="2:13" hidden="1" x14ac:dyDescent="0.3">
      <c r="B1078" s="198">
        <f t="shared" si="70"/>
        <v>1070</v>
      </c>
      <c r="C1078" s="194" t="str">
        <f>+IF('Cálculos '!C1078="","",'Cálculos '!C1078)</f>
        <v/>
      </c>
      <c r="D1078" s="199" t="str">
        <f>+IF('Cálculos '!D1078="","",'Cálculos '!D1078)</f>
        <v/>
      </c>
      <c r="E1078" s="206" t="str">
        <f>+IF('Cálculos '!E1078="","",'Cálculos '!E1078)</f>
        <v/>
      </c>
      <c r="F1078" s="221" t="str">
        <f>+IF('Cálculos '!F1078="","",'Cálculos '!F1078)</f>
        <v/>
      </c>
      <c r="G1078" s="194" t="str">
        <f>+IF('Cálculos '!C1078="","",'Cálculos '!H1078)</f>
        <v/>
      </c>
      <c r="H1078" s="367" t="str">
        <f>IF('Precio unitario '!C1072="","",ROUNDUP('Precio unitario '!J1072,0))</f>
        <v/>
      </c>
      <c r="I1078" s="367" t="str">
        <f t="shared" si="67"/>
        <v/>
      </c>
      <c r="J1078" s="370" t="str">
        <f t="shared" si="68"/>
        <v/>
      </c>
      <c r="K1078" s="371" t="str">
        <f t="shared" si="69"/>
        <v/>
      </c>
      <c r="L1078" s="246"/>
      <c r="M1078" s="223"/>
    </row>
    <row r="1079" spans="2:13" hidden="1" x14ac:dyDescent="0.3">
      <c r="B1079" s="198">
        <f t="shared" si="70"/>
        <v>1071</v>
      </c>
      <c r="C1079" s="194" t="str">
        <f>+IF('Cálculos '!C1079="","",'Cálculos '!C1079)</f>
        <v/>
      </c>
      <c r="D1079" s="199" t="str">
        <f>+IF('Cálculos '!D1079="","",'Cálculos '!D1079)</f>
        <v/>
      </c>
      <c r="E1079" s="206" t="str">
        <f>+IF('Cálculos '!E1079="","",'Cálculos '!E1079)</f>
        <v/>
      </c>
      <c r="F1079" s="221" t="str">
        <f>+IF('Cálculos '!F1079="","",'Cálculos '!F1079)</f>
        <v/>
      </c>
      <c r="G1079" s="194" t="str">
        <f>+IF('Cálculos '!C1079="","",'Cálculos '!H1079)</f>
        <v/>
      </c>
      <c r="H1079" s="367" t="str">
        <f>IF('Precio unitario '!C1073="","",ROUNDUP('Precio unitario '!J1073,0))</f>
        <v/>
      </c>
      <c r="I1079" s="367" t="str">
        <f t="shared" si="67"/>
        <v/>
      </c>
      <c r="J1079" s="370" t="str">
        <f t="shared" si="68"/>
        <v/>
      </c>
      <c r="K1079" s="371" t="str">
        <f t="shared" si="69"/>
        <v/>
      </c>
      <c r="L1079" s="246"/>
      <c r="M1079" s="223"/>
    </row>
    <row r="1080" spans="2:13" hidden="1" x14ac:dyDescent="0.3">
      <c r="B1080" s="198">
        <f t="shared" si="70"/>
        <v>1072</v>
      </c>
      <c r="C1080" s="194" t="str">
        <f>+IF('Cálculos '!C1080="","",'Cálculos '!C1080)</f>
        <v/>
      </c>
      <c r="D1080" s="199" t="str">
        <f>+IF('Cálculos '!D1080="","",'Cálculos '!D1080)</f>
        <v/>
      </c>
      <c r="E1080" s="206" t="str">
        <f>+IF('Cálculos '!E1080="","",'Cálculos '!E1080)</f>
        <v/>
      </c>
      <c r="F1080" s="221" t="str">
        <f>+IF('Cálculos '!F1080="","",'Cálculos '!F1080)</f>
        <v/>
      </c>
      <c r="G1080" s="194" t="str">
        <f>+IF('Cálculos '!C1080="","",'Cálculos '!H1080)</f>
        <v/>
      </c>
      <c r="H1080" s="367" t="str">
        <f>IF('Precio unitario '!C1074="","",ROUNDUP('Precio unitario '!J1074,0))</f>
        <v/>
      </c>
      <c r="I1080" s="367" t="str">
        <f t="shared" si="67"/>
        <v/>
      </c>
      <c r="J1080" s="370" t="str">
        <f t="shared" si="68"/>
        <v/>
      </c>
      <c r="K1080" s="371" t="str">
        <f t="shared" si="69"/>
        <v/>
      </c>
      <c r="L1080" s="246"/>
      <c r="M1080" s="223"/>
    </row>
    <row r="1081" spans="2:13" hidden="1" x14ac:dyDescent="0.3">
      <c r="B1081" s="198">
        <f t="shared" si="70"/>
        <v>1073</v>
      </c>
      <c r="C1081" s="194" t="str">
        <f>+IF('Cálculos '!C1081="","",'Cálculos '!C1081)</f>
        <v/>
      </c>
      <c r="D1081" s="199" t="str">
        <f>+IF('Cálculos '!D1081="","",'Cálculos '!D1081)</f>
        <v/>
      </c>
      <c r="E1081" s="206" t="str">
        <f>+IF('Cálculos '!E1081="","",'Cálculos '!E1081)</f>
        <v/>
      </c>
      <c r="F1081" s="221" t="str">
        <f>+IF('Cálculos '!F1081="","",'Cálculos '!F1081)</f>
        <v/>
      </c>
      <c r="G1081" s="194" t="str">
        <f>+IF('Cálculos '!C1081="","",'Cálculos '!H1081)</f>
        <v/>
      </c>
      <c r="H1081" s="367" t="str">
        <f>IF('Precio unitario '!C1075="","",ROUNDUP('Precio unitario '!J1075,0))</f>
        <v/>
      </c>
      <c r="I1081" s="367" t="str">
        <f t="shared" si="67"/>
        <v/>
      </c>
      <c r="J1081" s="370" t="str">
        <f t="shared" si="68"/>
        <v/>
      </c>
      <c r="K1081" s="371" t="str">
        <f t="shared" si="69"/>
        <v/>
      </c>
      <c r="L1081" s="246"/>
      <c r="M1081" s="223"/>
    </row>
    <row r="1082" spans="2:13" hidden="1" x14ac:dyDescent="0.3">
      <c r="B1082" s="198">
        <f t="shared" si="70"/>
        <v>1074</v>
      </c>
      <c r="C1082" s="194" t="str">
        <f>+IF('Cálculos '!C1082="","",'Cálculos '!C1082)</f>
        <v/>
      </c>
      <c r="D1082" s="199" t="str">
        <f>+IF('Cálculos '!D1082="","",'Cálculos '!D1082)</f>
        <v/>
      </c>
      <c r="E1082" s="206" t="str">
        <f>+IF('Cálculos '!E1082="","",'Cálculos '!E1082)</f>
        <v/>
      </c>
      <c r="F1082" s="221" t="str">
        <f>+IF('Cálculos '!F1082="","",'Cálculos '!F1082)</f>
        <v/>
      </c>
      <c r="G1082" s="194" t="str">
        <f>+IF('Cálculos '!C1082="","",'Cálculos '!H1082)</f>
        <v/>
      </c>
      <c r="H1082" s="367" t="str">
        <f>IF('Precio unitario '!C1076="","",ROUNDUP('Precio unitario '!J1076,0))</f>
        <v/>
      </c>
      <c r="I1082" s="367" t="str">
        <f t="shared" si="67"/>
        <v/>
      </c>
      <c r="J1082" s="370" t="str">
        <f t="shared" si="68"/>
        <v/>
      </c>
      <c r="K1082" s="371" t="str">
        <f t="shared" si="69"/>
        <v/>
      </c>
      <c r="L1082" s="246"/>
      <c r="M1082" s="223"/>
    </row>
    <row r="1083" spans="2:13" hidden="1" x14ac:dyDescent="0.3">
      <c r="B1083" s="198">
        <f t="shared" si="70"/>
        <v>1075</v>
      </c>
      <c r="C1083" s="194" t="str">
        <f>+IF('Cálculos '!C1083="","",'Cálculos '!C1083)</f>
        <v/>
      </c>
      <c r="D1083" s="199" t="str">
        <f>+IF('Cálculos '!D1083="","",'Cálculos '!D1083)</f>
        <v/>
      </c>
      <c r="E1083" s="206" t="str">
        <f>+IF('Cálculos '!E1083="","",'Cálculos '!E1083)</f>
        <v/>
      </c>
      <c r="F1083" s="221" t="str">
        <f>+IF('Cálculos '!F1083="","",'Cálculos '!F1083)</f>
        <v/>
      </c>
      <c r="G1083" s="194" t="str">
        <f>+IF('Cálculos '!C1083="","",'Cálculos '!H1083)</f>
        <v/>
      </c>
      <c r="H1083" s="367" t="str">
        <f>IF('Precio unitario '!C1077="","",ROUNDUP('Precio unitario '!J1077,0))</f>
        <v/>
      </c>
      <c r="I1083" s="367" t="str">
        <f t="shared" si="67"/>
        <v/>
      </c>
      <c r="J1083" s="370" t="str">
        <f t="shared" si="68"/>
        <v/>
      </c>
      <c r="K1083" s="371" t="str">
        <f t="shared" si="69"/>
        <v/>
      </c>
      <c r="L1083" s="246"/>
      <c r="M1083" s="223"/>
    </row>
    <row r="1084" spans="2:13" hidden="1" x14ac:dyDescent="0.3">
      <c r="B1084" s="198">
        <f t="shared" si="70"/>
        <v>1076</v>
      </c>
      <c r="C1084" s="194" t="str">
        <f>+IF('Cálculos '!C1084="","",'Cálculos '!C1084)</f>
        <v/>
      </c>
      <c r="D1084" s="199" t="str">
        <f>+IF('Cálculos '!D1084="","",'Cálculos '!D1084)</f>
        <v/>
      </c>
      <c r="E1084" s="206" t="str">
        <f>+IF('Cálculos '!E1084="","",'Cálculos '!E1084)</f>
        <v/>
      </c>
      <c r="F1084" s="221" t="str">
        <f>+IF('Cálculos '!F1084="","",'Cálculos '!F1084)</f>
        <v/>
      </c>
      <c r="G1084" s="194" t="str">
        <f>+IF('Cálculos '!C1084="","",'Cálculos '!H1084)</f>
        <v/>
      </c>
      <c r="H1084" s="367" t="str">
        <f>IF('Precio unitario '!C1078="","",ROUNDUP('Precio unitario '!J1078,0))</f>
        <v/>
      </c>
      <c r="I1084" s="367" t="str">
        <f t="shared" si="67"/>
        <v/>
      </c>
      <c r="J1084" s="370" t="str">
        <f t="shared" si="68"/>
        <v/>
      </c>
      <c r="K1084" s="371" t="str">
        <f t="shared" si="69"/>
        <v/>
      </c>
      <c r="L1084" s="246"/>
      <c r="M1084" s="223"/>
    </row>
    <row r="1085" spans="2:13" hidden="1" x14ac:dyDescent="0.3">
      <c r="B1085" s="198">
        <f t="shared" si="70"/>
        <v>1077</v>
      </c>
      <c r="C1085" s="194" t="str">
        <f>+IF('Cálculos '!C1085="","",'Cálculos '!C1085)</f>
        <v/>
      </c>
      <c r="D1085" s="199" t="str">
        <f>+IF('Cálculos '!D1085="","",'Cálculos '!D1085)</f>
        <v/>
      </c>
      <c r="E1085" s="206" t="str">
        <f>+IF('Cálculos '!E1085="","",'Cálculos '!E1085)</f>
        <v/>
      </c>
      <c r="F1085" s="221" t="str">
        <f>+IF('Cálculos '!F1085="","",'Cálculos '!F1085)</f>
        <v/>
      </c>
      <c r="G1085" s="194" t="str">
        <f>+IF('Cálculos '!C1085="","",'Cálculos '!H1085)</f>
        <v/>
      </c>
      <c r="H1085" s="367" t="str">
        <f>IF('Precio unitario '!C1079="","",ROUNDUP('Precio unitario '!J1079,0))</f>
        <v/>
      </c>
      <c r="I1085" s="367" t="str">
        <f t="shared" si="67"/>
        <v/>
      </c>
      <c r="J1085" s="370" t="str">
        <f t="shared" si="68"/>
        <v/>
      </c>
      <c r="K1085" s="371" t="str">
        <f t="shared" si="69"/>
        <v/>
      </c>
      <c r="L1085" s="246"/>
      <c r="M1085" s="223"/>
    </row>
    <row r="1086" spans="2:13" hidden="1" x14ac:dyDescent="0.3">
      <c r="B1086" s="198">
        <f t="shared" si="70"/>
        <v>1078</v>
      </c>
      <c r="C1086" s="194" t="str">
        <f>+IF('Cálculos '!C1086="","",'Cálculos '!C1086)</f>
        <v/>
      </c>
      <c r="D1086" s="199" t="str">
        <f>+IF('Cálculos '!D1086="","",'Cálculos '!D1086)</f>
        <v/>
      </c>
      <c r="E1086" s="206" t="str">
        <f>+IF('Cálculos '!E1086="","",'Cálculos '!E1086)</f>
        <v/>
      </c>
      <c r="F1086" s="221" t="str">
        <f>+IF('Cálculos '!F1086="","",'Cálculos '!F1086)</f>
        <v/>
      </c>
      <c r="G1086" s="194" t="str">
        <f>+IF('Cálculos '!C1086="","",'Cálculos '!H1086)</f>
        <v/>
      </c>
      <c r="H1086" s="367" t="str">
        <f>IF('Precio unitario '!C1080="","",ROUNDUP('Precio unitario '!J1080,0))</f>
        <v/>
      </c>
      <c r="I1086" s="367" t="str">
        <f t="shared" si="67"/>
        <v/>
      </c>
      <c r="J1086" s="370" t="str">
        <f t="shared" si="68"/>
        <v/>
      </c>
      <c r="K1086" s="371" t="str">
        <f t="shared" si="69"/>
        <v/>
      </c>
      <c r="L1086" s="246"/>
      <c r="M1086" s="223"/>
    </row>
    <row r="1087" spans="2:13" hidden="1" x14ac:dyDescent="0.3">
      <c r="B1087" s="198">
        <f t="shared" si="70"/>
        <v>1079</v>
      </c>
      <c r="C1087" s="194" t="str">
        <f>+IF('Cálculos '!C1087="","",'Cálculos '!C1087)</f>
        <v/>
      </c>
      <c r="D1087" s="199" t="str">
        <f>+IF('Cálculos '!D1087="","",'Cálculos '!D1087)</f>
        <v/>
      </c>
      <c r="E1087" s="206" t="str">
        <f>+IF('Cálculos '!E1087="","",'Cálculos '!E1087)</f>
        <v/>
      </c>
      <c r="F1087" s="221" t="str">
        <f>+IF('Cálculos '!F1087="","",'Cálculos '!F1087)</f>
        <v/>
      </c>
      <c r="G1087" s="194" t="str">
        <f>+IF('Cálculos '!C1087="","",'Cálculos '!H1087)</f>
        <v/>
      </c>
      <c r="H1087" s="367" t="str">
        <f>IF('Precio unitario '!C1081="","",ROUNDUP('Precio unitario '!J1081,0))</f>
        <v/>
      </c>
      <c r="I1087" s="367" t="str">
        <f t="shared" si="67"/>
        <v/>
      </c>
      <c r="J1087" s="370" t="str">
        <f t="shared" si="68"/>
        <v/>
      </c>
      <c r="K1087" s="371" t="str">
        <f t="shared" si="69"/>
        <v/>
      </c>
      <c r="L1087" s="246"/>
      <c r="M1087" s="223"/>
    </row>
    <row r="1088" spans="2:13" hidden="1" x14ac:dyDescent="0.3">
      <c r="B1088" s="198">
        <f t="shared" si="70"/>
        <v>1080</v>
      </c>
      <c r="C1088" s="194" t="str">
        <f>+IF('Cálculos '!C1088="","",'Cálculos '!C1088)</f>
        <v/>
      </c>
      <c r="D1088" s="199" t="str">
        <f>+IF('Cálculos '!D1088="","",'Cálculos '!D1088)</f>
        <v/>
      </c>
      <c r="E1088" s="206" t="str">
        <f>+IF('Cálculos '!E1088="","",'Cálculos '!E1088)</f>
        <v/>
      </c>
      <c r="F1088" s="221" t="str">
        <f>+IF('Cálculos '!F1088="","",'Cálculos '!F1088)</f>
        <v/>
      </c>
      <c r="G1088" s="194" t="str">
        <f>+IF('Cálculos '!C1088="","",'Cálculos '!H1088)</f>
        <v/>
      </c>
      <c r="H1088" s="367" t="str">
        <f>IF('Precio unitario '!C1082="","",ROUNDUP('Precio unitario '!J1082,0))</f>
        <v/>
      </c>
      <c r="I1088" s="367" t="str">
        <f t="shared" si="67"/>
        <v/>
      </c>
      <c r="J1088" s="370" t="str">
        <f t="shared" si="68"/>
        <v/>
      </c>
      <c r="K1088" s="371" t="str">
        <f t="shared" si="69"/>
        <v/>
      </c>
      <c r="L1088" s="246"/>
      <c r="M1088" s="223"/>
    </row>
    <row r="1089" spans="2:13" hidden="1" x14ac:dyDescent="0.3">
      <c r="B1089" s="198">
        <f t="shared" si="70"/>
        <v>1081</v>
      </c>
      <c r="C1089" s="194" t="str">
        <f>+IF('Cálculos '!C1089="","",'Cálculos '!C1089)</f>
        <v/>
      </c>
      <c r="D1089" s="199" t="str">
        <f>+IF('Cálculos '!D1089="","",'Cálculos '!D1089)</f>
        <v/>
      </c>
      <c r="E1089" s="206" t="str">
        <f>+IF('Cálculos '!E1089="","",'Cálculos '!E1089)</f>
        <v/>
      </c>
      <c r="F1089" s="221" t="str">
        <f>+IF('Cálculos '!F1089="","",'Cálculos '!F1089)</f>
        <v/>
      </c>
      <c r="G1089" s="194" t="str">
        <f>+IF('Cálculos '!C1089="","",'Cálculos '!H1089)</f>
        <v/>
      </c>
      <c r="H1089" s="367" t="str">
        <f>IF('Precio unitario '!C1083="","",ROUNDUP('Precio unitario '!J1083,0))</f>
        <v/>
      </c>
      <c r="I1089" s="367" t="str">
        <f t="shared" si="67"/>
        <v/>
      </c>
      <c r="J1089" s="370" t="str">
        <f t="shared" si="68"/>
        <v/>
      </c>
      <c r="K1089" s="371" t="str">
        <f t="shared" si="69"/>
        <v/>
      </c>
      <c r="L1089" s="246"/>
      <c r="M1089" s="223"/>
    </row>
    <row r="1090" spans="2:13" hidden="1" x14ac:dyDescent="0.3">
      <c r="B1090" s="198">
        <f t="shared" si="70"/>
        <v>1082</v>
      </c>
      <c r="C1090" s="194" t="str">
        <f>+IF('Cálculos '!C1090="","",'Cálculos '!C1090)</f>
        <v/>
      </c>
      <c r="D1090" s="199" t="str">
        <f>+IF('Cálculos '!D1090="","",'Cálculos '!D1090)</f>
        <v/>
      </c>
      <c r="E1090" s="206" t="str">
        <f>+IF('Cálculos '!E1090="","",'Cálculos '!E1090)</f>
        <v/>
      </c>
      <c r="F1090" s="221" t="str">
        <f>+IF('Cálculos '!F1090="","",'Cálculos '!F1090)</f>
        <v/>
      </c>
      <c r="G1090" s="194" t="str">
        <f>+IF('Cálculos '!C1090="","",'Cálculos '!H1090)</f>
        <v/>
      </c>
      <c r="H1090" s="367" t="str">
        <f>IF('Precio unitario '!C1084="","",ROUNDUP('Precio unitario '!J1084,0))</f>
        <v/>
      </c>
      <c r="I1090" s="367" t="str">
        <f t="shared" si="67"/>
        <v/>
      </c>
      <c r="J1090" s="370" t="str">
        <f t="shared" si="68"/>
        <v/>
      </c>
      <c r="K1090" s="371" t="str">
        <f t="shared" si="69"/>
        <v/>
      </c>
      <c r="L1090" s="246"/>
      <c r="M1090" s="223"/>
    </row>
    <row r="1091" spans="2:13" hidden="1" x14ac:dyDescent="0.3">
      <c r="B1091" s="198">
        <f t="shared" si="70"/>
        <v>1083</v>
      </c>
      <c r="C1091" s="194" t="str">
        <f>+IF('Cálculos '!C1091="","",'Cálculos '!C1091)</f>
        <v/>
      </c>
      <c r="D1091" s="199" t="str">
        <f>+IF('Cálculos '!D1091="","",'Cálculos '!D1091)</f>
        <v/>
      </c>
      <c r="E1091" s="206" t="str">
        <f>+IF('Cálculos '!E1091="","",'Cálculos '!E1091)</f>
        <v/>
      </c>
      <c r="F1091" s="221" t="str">
        <f>+IF('Cálculos '!F1091="","",'Cálculos '!F1091)</f>
        <v/>
      </c>
      <c r="G1091" s="194" t="str">
        <f>+IF('Cálculos '!C1091="","",'Cálculos '!H1091)</f>
        <v/>
      </c>
      <c r="H1091" s="367" t="str">
        <f>IF('Precio unitario '!C1085="","",ROUNDUP('Precio unitario '!J1085,0))</f>
        <v/>
      </c>
      <c r="I1091" s="367" t="str">
        <f t="shared" si="67"/>
        <v/>
      </c>
      <c r="J1091" s="370" t="str">
        <f t="shared" si="68"/>
        <v/>
      </c>
      <c r="K1091" s="371" t="str">
        <f t="shared" si="69"/>
        <v/>
      </c>
      <c r="L1091" s="246"/>
      <c r="M1091" s="223"/>
    </row>
    <row r="1092" spans="2:13" hidden="1" x14ac:dyDescent="0.3">
      <c r="B1092" s="198">
        <f t="shared" si="70"/>
        <v>1084</v>
      </c>
      <c r="C1092" s="194" t="str">
        <f>+IF('Cálculos '!C1092="","",'Cálculos '!C1092)</f>
        <v/>
      </c>
      <c r="D1092" s="199" t="str">
        <f>+IF('Cálculos '!D1092="","",'Cálculos '!D1092)</f>
        <v/>
      </c>
      <c r="E1092" s="206" t="str">
        <f>+IF('Cálculos '!E1092="","",'Cálculos '!E1092)</f>
        <v/>
      </c>
      <c r="F1092" s="221" t="str">
        <f>+IF('Cálculos '!F1092="","",'Cálculos '!F1092)</f>
        <v/>
      </c>
      <c r="G1092" s="194" t="str">
        <f>+IF('Cálculos '!C1092="","",'Cálculos '!H1092)</f>
        <v/>
      </c>
      <c r="H1092" s="367" t="str">
        <f>IF('Precio unitario '!C1086="","",ROUNDUP('Precio unitario '!J1086,0))</f>
        <v/>
      </c>
      <c r="I1092" s="367" t="str">
        <f t="shared" si="67"/>
        <v/>
      </c>
      <c r="J1092" s="370" t="str">
        <f t="shared" si="68"/>
        <v/>
      </c>
      <c r="K1092" s="371" t="str">
        <f t="shared" si="69"/>
        <v/>
      </c>
      <c r="L1092" s="246"/>
      <c r="M1092" s="223"/>
    </row>
    <row r="1093" spans="2:13" hidden="1" x14ac:dyDescent="0.3">
      <c r="B1093" s="198">
        <f t="shared" si="70"/>
        <v>1085</v>
      </c>
      <c r="C1093" s="194" t="str">
        <f>+IF('Cálculos '!C1093="","",'Cálculos '!C1093)</f>
        <v/>
      </c>
      <c r="D1093" s="199" t="str">
        <f>+IF('Cálculos '!D1093="","",'Cálculos '!D1093)</f>
        <v/>
      </c>
      <c r="E1093" s="206" t="str">
        <f>+IF('Cálculos '!E1093="","",'Cálculos '!E1093)</f>
        <v/>
      </c>
      <c r="F1093" s="221" t="str">
        <f>+IF('Cálculos '!F1093="","",'Cálculos '!F1093)</f>
        <v/>
      </c>
      <c r="G1093" s="194" t="str">
        <f>+IF('Cálculos '!C1093="","",'Cálculos '!H1093)</f>
        <v/>
      </c>
      <c r="H1093" s="367" t="str">
        <f>IF('Precio unitario '!C1087="","",ROUNDUP('Precio unitario '!J1087,0))</f>
        <v/>
      </c>
      <c r="I1093" s="367" t="str">
        <f t="shared" si="67"/>
        <v/>
      </c>
      <c r="J1093" s="370" t="str">
        <f t="shared" si="68"/>
        <v/>
      </c>
      <c r="K1093" s="371" t="str">
        <f t="shared" si="69"/>
        <v/>
      </c>
      <c r="L1093" s="246"/>
      <c r="M1093" s="223"/>
    </row>
    <row r="1094" spans="2:13" hidden="1" x14ac:dyDescent="0.3">
      <c r="B1094" s="198">
        <f t="shared" si="70"/>
        <v>1086</v>
      </c>
      <c r="C1094" s="194" t="str">
        <f>+IF('Cálculos '!C1094="","",'Cálculos '!C1094)</f>
        <v/>
      </c>
      <c r="D1094" s="199" t="str">
        <f>+IF('Cálculos '!D1094="","",'Cálculos '!D1094)</f>
        <v/>
      </c>
      <c r="E1094" s="206" t="str">
        <f>+IF('Cálculos '!E1094="","",'Cálculos '!E1094)</f>
        <v/>
      </c>
      <c r="F1094" s="221" t="str">
        <f>+IF('Cálculos '!F1094="","",'Cálculos '!F1094)</f>
        <v/>
      </c>
      <c r="G1094" s="194" t="str">
        <f>+IF('Cálculos '!C1094="","",'Cálculos '!H1094)</f>
        <v/>
      </c>
      <c r="H1094" s="367" t="str">
        <f>IF('Precio unitario '!C1088="","",ROUNDUP('Precio unitario '!J1088,0))</f>
        <v/>
      </c>
      <c r="I1094" s="367" t="str">
        <f t="shared" si="67"/>
        <v/>
      </c>
      <c r="J1094" s="370" t="str">
        <f t="shared" si="68"/>
        <v/>
      </c>
      <c r="K1094" s="371" t="str">
        <f t="shared" si="69"/>
        <v/>
      </c>
      <c r="L1094" s="246"/>
      <c r="M1094" s="223"/>
    </row>
    <row r="1095" spans="2:13" hidden="1" x14ac:dyDescent="0.3">
      <c r="B1095" s="198">
        <f t="shared" si="70"/>
        <v>1087</v>
      </c>
      <c r="C1095" s="194" t="str">
        <f>+IF('Cálculos '!C1095="","",'Cálculos '!C1095)</f>
        <v/>
      </c>
      <c r="D1095" s="199" t="str">
        <f>+IF('Cálculos '!D1095="","",'Cálculos '!D1095)</f>
        <v/>
      </c>
      <c r="E1095" s="206" t="str">
        <f>+IF('Cálculos '!E1095="","",'Cálculos '!E1095)</f>
        <v/>
      </c>
      <c r="F1095" s="221" t="str">
        <f>+IF('Cálculos '!F1095="","",'Cálculos '!F1095)</f>
        <v/>
      </c>
      <c r="G1095" s="194" t="str">
        <f>+IF('Cálculos '!C1095="","",'Cálculos '!H1095)</f>
        <v/>
      </c>
      <c r="H1095" s="367" t="str">
        <f>IF('Precio unitario '!C1089="","",ROUNDUP('Precio unitario '!J1089,0))</f>
        <v/>
      </c>
      <c r="I1095" s="367" t="str">
        <f t="shared" si="67"/>
        <v/>
      </c>
      <c r="J1095" s="370" t="str">
        <f t="shared" si="68"/>
        <v/>
      </c>
      <c r="K1095" s="371" t="str">
        <f t="shared" si="69"/>
        <v/>
      </c>
      <c r="L1095" s="246"/>
      <c r="M1095" s="223"/>
    </row>
    <row r="1096" spans="2:13" hidden="1" x14ac:dyDescent="0.3">
      <c r="B1096" s="198">
        <f t="shared" si="70"/>
        <v>1088</v>
      </c>
      <c r="C1096" s="194" t="str">
        <f>+IF('Cálculos '!C1096="","",'Cálculos '!C1096)</f>
        <v/>
      </c>
      <c r="D1096" s="199" t="str">
        <f>+IF('Cálculos '!D1096="","",'Cálculos '!D1096)</f>
        <v/>
      </c>
      <c r="E1096" s="206" t="str">
        <f>+IF('Cálculos '!E1096="","",'Cálculos '!E1096)</f>
        <v/>
      </c>
      <c r="F1096" s="221" t="str">
        <f>+IF('Cálculos '!F1096="","",'Cálculos '!F1096)</f>
        <v/>
      </c>
      <c r="G1096" s="194" t="str">
        <f>+IF('Cálculos '!C1096="","",'Cálculos '!H1096)</f>
        <v/>
      </c>
      <c r="H1096" s="367" t="str">
        <f>IF('Precio unitario '!C1090="","",ROUNDUP('Precio unitario '!J1090,0))</f>
        <v/>
      </c>
      <c r="I1096" s="367" t="str">
        <f t="shared" si="67"/>
        <v/>
      </c>
      <c r="J1096" s="370" t="str">
        <f t="shared" si="68"/>
        <v/>
      </c>
      <c r="K1096" s="371" t="str">
        <f t="shared" si="69"/>
        <v/>
      </c>
      <c r="L1096" s="246"/>
      <c r="M1096" s="223"/>
    </row>
    <row r="1097" spans="2:13" hidden="1" x14ac:dyDescent="0.3">
      <c r="B1097" s="198">
        <f t="shared" si="70"/>
        <v>1089</v>
      </c>
      <c r="C1097" s="194" t="str">
        <f>+IF('Cálculos '!C1097="","",'Cálculos '!C1097)</f>
        <v/>
      </c>
      <c r="D1097" s="199" t="str">
        <f>+IF('Cálculos '!D1097="","",'Cálculos '!D1097)</f>
        <v/>
      </c>
      <c r="E1097" s="206" t="str">
        <f>+IF('Cálculos '!E1097="","",'Cálculos '!E1097)</f>
        <v/>
      </c>
      <c r="F1097" s="221" t="str">
        <f>+IF('Cálculos '!F1097="","",'Cálculos '!F1097)</f>
        <v/>
      </c>
      <c r="G1097" s="194" t="str">
        <f>+IF('Cálculos '!C1097="","",'Cálculos '!H1097)</f>
        <v/>
      </c>
      <c r="H1097" s="367" t="str">
        <f>IF('Precio unitario '!C1091="","",ROUNDUP('Precio unitario '!J1091,0))</f>
        <v/>
      </c>
      <c r="I1097" s="367" t="str">
        <f t="shared" si="67"/>
        <v/>
      </c>
      <c r="J1097" s="370" t="str">
        <f t="shared" si="68"/>
        <v/>
      </c>
      <c r="K1097" s="371" t="str">
        <f t="shared" si="69"/>
        <v/>
      </c>
      <c r="L1097" s="246"/>
      <c r="M1097" s="223"/>
    </row>
    <row r="1098" spans="2:13" hidden="1" x14ac:dyDescent="0.3">
      <c r="B1098" s="198">
        <f t="shared" si="70"/>
        <v>1090</v>
      </c>
      <c r="C1098" s="194" t="str">
        <f>+IF('Cálculos '!C1098="","",'Cálculos '!C1098)</f>
        <v/>
      </c>
      <c r="D1098" s="199" t="str">
        <f>+IF('Cálculos '!D1098="","",'Cálculos '!D1098)</f>
        <v/>
      </c>
      <c r="E1098" s="206" t="str">
        <f>+IF('Cálculos '!E1098="","",'Cálculos '!E1098)</f>
        <v/>
      </c>
      <c r="F1098" s="221" t="str">
        <f>+IF('Cálculos '!F1098="","",'Cálculos '!F1098)</f>
        <v/>
      </c>
      <c r="G1098" s="194" t="str">
        <f>+IF('Cálculos '!C1098="","",'Cálculos '!H1098)</f>
        <v/>
      </c>
      <c r="H1098" s="367" t="str">
        <f>IF('Precio unitario '!C1092="","",ROUNDUP('Precio unitario '!J1092,0))</f>
        <v/>
      </c>
      <c r="I1098" s="367" t="str">
        <f t="shared" ref="I1098:I1108" si="71">IF(C1098="","",IF(L1098="","CONFIRMAR SI EL PRODOCTRO TIENE IVA O NO",IF(L1098="NO",0,ROUNDUP(SUM(H1098*19%),0))))</f>
        <v/>
      </c>
      <c r="J1098" s="370" t="str">
        <f t="shared" ref="J1098:J1108" si="72">IF(C1098="","",IF(M1098="","CONFIRMAR SI EL PRODOCTRO TIENE ESTANPILLA O NO",IF(M1098="NO",0,ROUNDUP(SUM(H1098*11.5%),0))))</f>
        <v/>
      </c>
      <c r="K1098" s="371" t="str">
        <f t="shared" ref="K1098:K1108" si="73">+IF(C1098="","",ROUNDUP(SUM(H1098:J1098),0))</f>
        <v/>
      </c>
      <c r="L1098" s="246"/>
      <c r="M1098" s="223"/>
    </row>
    <row r="1099" spans="2:13" hidden="1" x14ac:dyDescent="0.3">
      <c r="B1099" s="198">
        <f t="shared" ref="B1099:B1108" si="74">+B1098+1</f>
        <v>1091</v>
      </c>
      <c r="C1099" s="194" t="str">
        <f>+IF('Cálculos '!C1099="","",'Cálculos '!C1099)</f>
        <v/>
      </c>
      <c r="D1099" s="199" t="str">
        <f>+IF('Cálculos '!D1099="","",'Cálculos '!D1099)</f>
        <v/>
      </c>
      <c r="E1099" s="206" t="str">
        <f>+IF('Cálculos '!E1099="","",'Cálculos '!E1099)</f>
        <v/>
      </c>
      <c r="F1099" s="221" t="str">
        <f>+IF('Cálculos '!F1099="","",'Cálculos '!F1099)</f>
        <v/>
      </c>
      <c r="G1099" s="194" t="str">
        <f>+IF('Cálculos '!C1099="","",'Cálculos '!H1099)</f>
        <v/>
      </c>
      <c r="H1099" s="367" t="str">
        <f>IF('Precio unitario '!C1093="","",ROUNDUP('Precio unitario '!J1093,0))</f>
        <v/>
      </c>
      <c r="I1099" s="367" t="str">
        <f t="shared" si="71"/>
        <v/>
      </c>
      <c r="J1099" s="370" t="str">
        <f t="shared" si="72"/>
        <v/>
      </c>
      <c r="K1099" s="371" t="str">
        <f t="shared" si="73"/>
        <v/>
      </c>
      <c r="L1099" s="246"/>
      <c r="M1099" s="223"/>
    </row>
    <row r="1100" spans="2:13" hidden="1" x14ac:dyDescent="0.3">
      <c r="B1100" s="198">
        <f t="shared" si="74"/>
        <v>1092</v>
      </c>
      <c r="C1100" s="194" t="str">
        <f>+IF('Cálculos '!C1100="","",'Cálculos '!C1100)</f>
        <v/>
      </c>
      <c r="D1100" s="199" t="str">
        <f>+IF('Cálculos '!D1100="","",'Cálculos '!D1100)</f>
        <v/>
      </c>
      <c r="E1100" s="206" t="str">
        <f>+IF('Cálculos '!E1100="","",'Cálculos '!E1100)</f>
        <v/>
      </c>
      <c r="F1100" s="221" t="str">
        <f>+IF('Cálculos '!F1100="","",'Cálculos '!F1100)</f>
        <v/>
      </c>
      <c r="G1100" s="194" t="str">
        <f>+IF('Cálculos '!C1100="","",'Cálculos '!H1100)</f>
        <v/>
      </c>
      <c r="H1100" s="367" t="str">
        <f>IF('Precio unitario '!C1094="","",ROUNDUP('Precio unitario '!J1094,0))</f>
        <v/>
      </c>
      <c r="I1100" s="367" t="str">
        <f t="shared" si="71"/>
        <v/>
      </c>
      <c r="J1100" s="370" t="str">
        <f t="shared" si="72"/>
        <v/>
      </c>
      <c r="K1100" s="371" t="str">
        <f t="shared" si="73"/>
        <v/>
      </c>
      <c r="L1100" s="246"/>
      <c r="M1100" s="223"/>
    </row>
    <row r="1101" spans="2:13" hidden="1" x14ac:dyDescent="0.3">
      <c r="B1101" s="198">
        <f t="shared" si="74"/>
        <v>1093</v>
      </c>
      <c r="C1101" s="194" t="str">
        <f>+IF('Cálculos '!C1101="","",'Cálculos '!C1101)</f>
        <v/>
      </c>
      <c r="D1101" s="199" t="str">
        <f>+IF('Cálculos '!D1101="","",'Cálculos '!D1101)</f>
        <v/>
      </c>
      <c r="E1101" s="206" t="str">
        <f>+IF('Cálculos '!E1101="","",'Cálculos '!E1101)</f>
        <v/>
      </c>
      <c r="F1101" s="221" t="str">
        <f>+IF('Cálculos '!F1101="","",'Cálculos '!F1101)</f>
        <v/>
      </c>
      <c r="G1101" s="194" t="str">
        <f>+IF('Cálculos '!C1101="","",'Cálculos '!H1101)</f>
        <v/>
      </c>
      <c r="H1101" s="367" t="str">
        <f>IF('Precio unitario '!C1095="","",ROUNDUP('Precio unitario '!J1095,0))</f>
        <v/>
      </c>
      <c r="I1101" s="367" t="str">
        <f t="shared" si="71"/>
        <v/>
      </c>
      <c r="J1101" s="370" t="str">
        <f t="shared" si="72"/>
        <v/>
      </c>
      <c r="K1101" s="371" t="str">
        <f t="shared" si="73"/>
        <v/>
      </c>
      <c r="L1101" s="246"/>
      <c r="M1101" s="223"/>
    </row>
    <row r="1102" spans="2:13" hidden="1" x14ac:dyDescent="0.3">
      <c r="B1102" s="198">
        <f t="shared" si="74"/>
        <v>1094</v>
      </c>
      <c r="C1102" s="194" t="str">
        <f>+IF('Cálculos '!C1102="","",'Cálculos '!C1102)</f>
        <v/>
      </c>
      <c r="D1102" s="199" t="str">
        <f>+IF('Cálculos '!D1102="","",'Cálculos '!D1102)</f>
        <v/>
      </c>
      <c r="E1102" s="206" t="str">
        <f>+IF('Cálculos '!E1102="","",'Cálculos '!E1102)</f>
        <v/>
      </c>
      <c r="F1102" s="221" t="str">
        <f>+IF('Cálculos '!F1102="","",'Cálculos '!F1102)</f>
        <v/>
      </c>
      <c r="G1102" s="194" t="str">
        <f>+IF('Cálculos '!C1102="","",'Cálculos '!H1102)</f>
        <v/>
      </c>
      <c r="H1102" s="367" t="str">
        <f>IF('Precio unitario '!C1096="","",ROUNDUP('Precio unitario '!J1096,0))</f>
        <v/>
      </c>
      <c r="I1102" s="367" t="str">
        <f t="shared" si="71"/>
        <v/>
      </c>
      <c r="J1102" s="370" t="str">
        <f t="shared" si="72"/>
        <v/>
      </c>
      <c r="K1102" s="371" t="str">
        <f t="shared" si="73"/>
        <v/>
      </c>
      <c r="L1102" s="246"/>
      <c r="M1102" s="223"/>
    </row>
    <row r="1103" spans="2:13" hidden="1" x14ac:dyDescent="0.3">
      <c r="B1103" s="198">
        <f t="shared" si="74"/>
        <v>1095</v>
      </c>
      <c r="C1103" s="194" t="str">
        <f>+IF('Cálculos '!C1103="","",'Cálculos '!C1103)</f>
        <v/>
      </c>
      <c r="D1103" s="199" t="str">
        <f>+IF('Cálculos '!D1103="","",'Cálculos '!D1103)</f>
        <v/>
      </c>
      <c r="E1103" s="206" t="str">
        <f>+IF('Cálculos '!E1103="","",'Cálculos '!E1103)</f>
        <v/>
      </c>
      <c r="F1103" s="221" t="str">
        <f>+IF('Cálculos '!F1103="","",'Cálculos '!F1103)</f>
        <v/>
      </c>
      <c r="G1103" s="194" t="str">
        <f>+IF('Cálculos '!C1103="","",'Cálculos '!H1103)</f>
        <v/>
      </c>
      <c r="H1103" s="367" t="str">
        <f>IF('Precio unitario '!C1097="","",ROUNDUP('Precio unitario '!J1097,0))</f>
        <v/>
      </c>
      <c r="I1103" s="367" t="str">
        <f t="shared" si="71"/>
        <v/>
      </c>
      <c r="J1103" s="370" t="str">
        <f t="shared" si="72"/>
        <v/>
      </c>
      <c r="K1103" s="371" t="str">
        <f t="shared" si="73"/>
        <v/>
      </c>
      <c r="L1103" s="246"/>
      <c r="M1103" s="223"/>
    </row>
    <row r="1104" spans="2:13" hidden="1" x14ac:dyDescent="0.3">
      <c r="B1104" s="198">
        <f t="shared" si="74"/>
        <v>1096</v>
      </c>
      <c r="C1104" s="194" t="str">
        <f>+IF('Cálculos '!C1104="","",'Cálculos '!C1104)</f>
        <v/>
      </c>
      <c r="D1104" s="199" t="str">
        <f>+IF('Cálculos '!D1104="","",'Cálculos '!D1104)</f>
        <v/>
      </c>
      <c r="E1104" s="206" t="str">
        <f>+IF('Cálculos '!E1104="","",'Cálculos '!E1104)</f>
        <v/>
      </c>
      <c r="F1104" s="221" t="str">
        <f>+IF('Cálculos '!F1104="","",'Cálculos '!F1104)</f>
        <v/>
      </c>
      <c r="G1104" s="194" t="str">
        <f>+IF('Cálculos '!C1104="","",'Cálculos '!H1104)</f>
        <v/>
      </c>
      <c r="H1104" s="367" t="str">
        <f>IF('Precio unitario '!C1098="","",ROUNDUP('Precio unitario '!J1098,0))</f>
        <v/>
      </c>
      <c r="I1104" s="367" t="str">
        <f t="shared" si="71"/>
        <v/>
      </c>
      <c r="J1104" s="370" t="str">
        <f t="shared" si="72"/>
        <v/>
      </c>
      <c r="K1104" s="371" t="str">
        <f t="shared" si="73"/>
        <v/>
      </c>
      <c r="L1104" s="246"/>
      <c r="M1104" s="223"/>
    </row>
    <row r="1105" spans="2:15" hidden="1" x14ac:dyDescent="0.3">
      <c r="B1105" s="198">
        <f t="shared" si="74"/>
        <v>1097</v>
      </c>
      <c r="C1105" s="194" t="str">
        <f>+IF('Cálculos '!C1105="","",'Cálculos '!C1105)</f>
        <v/>
      </c>
      <c r="D1105" s="199" t="str">
        <f>+IF('Cálculos '!D1105="","",'Cálculos '!D1105)</f>
        <v/>
      </c>
      <c r="E1105" s="206" t="str">
        <f>+IF('Cálculos '!E1105="","",'Cálculos '!E1105)</f>
        <v/>
      </c>
      <c r="F1105" s="221" t="str">
        <f>+IF('Cálculos '!F1105="","",'Cálculos '!F1105)</f>
        <v/>
      </c>
      <c r="G1105" s="194" t="str">
        <f>+IF('Cálculos '!C1105="","",'Cálculos '!H1105)</f>
        <v/>
      </c>
      <c r="H1105" s="367" t="str">
        <f>IF('Precio unitario '!C1099="","",ROUNDUP('Precio unitario '!J1099,0))</f>
        <v/>
      </c>
      <c r="I1105" s="367" t="str">
        <f t="shared" si="71"/>
        <v/>
      </c>
      <c r="J1105" s="370" t="str">
        <f t="shared" si="72"/>
        <v/>
      </c>
      <c r="K1105" s="371" t="str">
        <f t="shared" si="73"/>
        <v/>
      </c>
      <c r="L1105" s="246"/>
      <c r="M1105" s="223"/>
    </row>
    <row r="1106" spans="2:15" hidden="1" x14ac:dyDescent="0.3">
      <c r="B1106" s="198">
        <f t="shared" si="74"/>
        <v>1098</v>
      </c>
      <c r="C1106" s="194" t="str">
        <f>+IF('Cálculos '!C1106="","",'Cálculos '!C1106)</f>
        <v/>
      </c>
      <c r="D1106" s="199" t="str">
        <f>+IF('Cálculos '!D1106="","",'Cálculos '!D1106)</f>
        <v/>
      </c>
      <c r="E1106" s="206" t="str">
        <f>+IF('Cálculos '!E1106="","",'Cálculos '!E1106)</f>
        <v/>
      </c>
      <c r="F1106" s="221" t="str">
        <f>+IF('Cálculos '!F1106="","",'Cálculos '!F1106)</f>
        <v/>
      </c>
      <c r="G1106" s="194" t="str">
        <f>+IF('Cálculos '!C1106="","",'Cálculos '!H1106)</f>
        <v/>
      </c>
      <c r="H1106" s="367" t="str">
        <f>IF('Precio unitario '!C1100="","",ROUNDUP('Precio unitario '!J1100,0))</f>
        <v/>
      </c>
      <c r="I1106" s="367" t="str">
        <f t="shared" si="71"/>
        <v/>
      </c>
      <c r="J1106" s="370" t="str">
        <f t="shared" si="72"/>
        <v/>
      </c>
      <c r="K1106" s="371" t="str">
        <f t="shared" si="73"/>
        <v/>
      </c>
      <c r="L1106" s="246"/>
      <c r="M1106" s="223"/>
    </row>
    <row r="1107" spans="2:15" hidden="1" x14ac:dyDescent="0.3">
      <c r="B1107" s="198">
        <f t="shared" si="74"/>
        <v>1099</v>
      </c>
      <c r="C1107" s="194" t="str">
        <f>+IF('Cálculos '!C1107="","",'Cálculos '!C1107)</f>
        <v/>
      </c>
      <c r="D1107" s="199" t="str">
        <f>+IF('Cálculos '!D1107="","",'Cálculos '!D1107)</f>
        <v/>
      </c>
      <c r="E1107" s="206" t="str">
        <f>+IF('Cálculos '!E1107="","",'Cálculos '!E1107)</f>
        <v/>
      </c>
      <c r="F1107" s="221" t="str">
        <f>+IF('Cálculos '!F1107="","",'Cálculos '!F1107)</f>
        <v/>
      </c>
      <c r="G1107" s="194" t="str">
        <f>+IF('Cálculos '!C1107="","",'Cálculos '!H1107)</f>
        <v/>
      </c>
      <c r="H1107" s="367" t="str">
        <f>IF('Precio unitario '!C1101="","",ROUNDUP('Precio unitario '!J1101,0))</f>
        <v/>
      </c>
      <c r="I1107" s="367" t="str">
        <f t="shared" si="71"/>
        <v/>
      </c>
      <c r="J1107" s="370" t="str">
        <f t="shared" si="72"/>
        <v/>
      </c>
      <c r="K1107" s="371" t="str">
        <f t="shared" si="73"/>
        <v/>
      </c>
      <c r="L1107" s="246"/>
      <c r="M1107" s="223"/>
    </row>
    <row r="1108" spans="2:15" ht="17.25" hidden="1" thickBot="1" x14ac:dyDescent="0.35">
      <c r="B1108" s="213">
        <f t="shared" si="74"/>
        <v>1100</v>
      </c>
      <c r="C1108" s="195" t="str">
        <f>+IF('Cálculos '!C1108="","",'Cálculos '!C1108)</f>
        <v/>
      </c>
      <c r="D1108" s="203" t="str">
        <f>+IF('Cálculos '!D1108="","",'Cálculos '!D1108)</f>
        <v/>
      </c>
      <c r="E1108" s="207" t="str">
        <f>+IF('Cálculos '!E1108="","",'Cálculos '!E1108)</f>
        <v/>
      </c>
      <c r="F1108" s="272" t="str">
        <f>+IF('Cálculos '!F1108="","",'Cálculos '!F1108)</f>
        <v/>
      </c>
      <c r="G1108" s="195" t="str">
        <f>+IF('Cálculos '!C1108="","",'Cálculos '!H1108)</f>
        <v/>
      </c>
      <c r="H1108" s="450" t="str">
        <f>IF('Precio unitario '!C1102="","",ROUNDUP('Precio unitario '!J1102,0))</f>
        <v/>
      </c>
      <c r="I1108" s="450" t="str">
        <f t="shared" si="71"/>
        <v/>
      </c>
      <c r="J1108" s="372" t="str">
        <f t="shared" si="72"/>
        <v/>
      </c>
      <c r="K1108" s="373" t="str">
        <f t="shared" si="73"/>
        <v/>
      </c>
      <c r="L1108" s="275"/>
      <c r="M1108" s="224"/>
    </row>
    <row r="1109" spans="2:15" ht="15" customHeight="1" thickBot="1" x14ac:dyDescent="0.35">
      <c r="B1109" s="559" t="s">
        <v>95</v>
      </c>
      <c r="C1109" s="560"/>
      <c r="D1109" s="560"/>
      <c r="E1109" s="560"/>
      <c r="F1109" s="560"/>
      <c r="G1109" s="274">
        <f>SUM(G9:G1108)</f>
        <v>20</v>
      </c>
      <c r="H1109" s="374">
        <f>SUM(H9:H1108)</f>
        <v>10178163</v>
      </c>
      <c r="I1109" s="374">
        <f>SUM(I9:I1108)</f>
        <v>1933857</v>
      </c>
      <c r="J1109" s="375">
        <f>SUM(J9:J1108)</f>
        <v>0</v>
      </c>
      <c r="K1109" s="376">
        <f>SUM(K9:K1108)</f>
        <v>12112020</v>
      </c>
    </row>
    <row r="1111" spans="2:15" ht="17.25" thickBot="1" x14ac:dyDescent="0.35"/>
    <row r="1112" spans="2:15" ht="17.25" thickBot="1" x14ac:dyDescent="0.35">
      <c r="B1112" s="577" t="s">
        <v>94</v>
      </c>
      <c r="C1112" s="578"/>
      <c r="D1112" s="578"/>
      <c r="E1112" s="578"/>
      <c r="F1112" s="578"/>
      <c r="G1112" s="578"/>
      <c r="H1112" s="578"/>
      <c r="I1112" s="578"/>
      <c r="J1112" s="578"/>
      <c r="K1112" s="579"/>
    </row>
    <row r="1113" spans="2:15" ht="49.5" customHeight="1" thickBot="1" x14ac:dyDescent="0.35">
      <c r="B1113" s="211" t="str">
        <f>+B8</f>
        <v>ITEM</v>
      </c>
      <c r="C1113" s="141" t="str">
        <f t="shared" ref="C1113:M1113" si="75">+C8</f>
        <v>BIEN Y/O SERVICIO</v>
      </c>
      <c r="D1113" s="141" t="str">
        <f t="shared" si="75"/>
        <v>DESCRIPCIÓN</v>
      </c>
      <c r="E1113" s="141" t="str">
        <f t="shared" si="75"/>
        <v>ESPECIFICACIONES TECNICAS</v>
      </c>
      <c r="F1113" s="211" t="str">
        <f t="shared" si="75"/>
        <v>UNIDAD DE MEDIDA</v>
      </c>
      <c r="G1113" s="211" t="str">
        <f t="shared" si="75"/>
        <v>UNIDADES</v>
      </c>
      <c r="H1113" s="366" t="str">
        <f t="shared" si="75"/>
        <v>VALOR UNITARIO ANTES DE IVA</v>
      </c>
      <c r="I1113" s="366" t="str">
        <f t="shared" si="75"/>
        <v xml:space="preserve">IVA </v>
      </c>
      <c r="J1113" s="366" t="str">
        <f t="shared" si="75"/>
        <v>ESTANPILLAS</v>
      </c>
      <c r="K1113" s="366" t="str">
        <f t="shared" si="75"/>
        <v>VALOR TOTAL INCLUIDO</v>
      </c>
      <c r="L1113" s="141" t="str">
        <f t="shared" si="75"/>
        <v>IVA INDIVIDUAL</v>
      </c>
      <c r="M1113" s="141" t="str">
        <f t="shared" si="75"/>
        <v>ESTAMPILLA</v>
      </c>
    </row>
    <row r="1114" spans="2:15" x14ac:dyDescent="0.3">
      <c r="B1114" s="217">
        <v>1</v>
      </c>
      <c r="C1114" s="580" t="str">
        <f>IF(C9="","",C9)</f>
        <v>1. ACTIVIDADES MANTENIMIENTO EQUIPO MÉDICO Y BIOMÉDICO DEL CRUE</v>
      </c>
      <c r="D1114" s="200" t="str">
        <f t="shared" ref="D1114:F1114" si="76">IF(D9="","",D9)</f>
        <v>BALA DE OXÍGENO DE 4.15</v>
      </c>
      <c r="E1114" s="201" t="str">
        <f t="shared" si="76"/>
        <v>Realizar: 
1- Inspección física 
2- Recarga 
3- Prueba hidrostática 
4- Suministro de cánulas. (4 unidades)</v>
      </c>
      <c r="F1114" s="212" t="str">
        <f t="shared" si="76"/>
        <v>UNIDADES</v>
      </c>
      <c r="G1114" s="277">
        <f>+IF('Cálculos '!I9="","",'Cálculos '!I9)</f>
        <v>15</v>
      </c>
      <c r="H1114" s="378">
        <f>+IF(D1114="","",ROUNDUP(SUM(H9*G1114),0))</f>
        <v>5585550</v>
      </c>
      <c r="I1114" s="110">
        <f>IF(D1114="","",IF(L1114="","CONFIRMAR SI EL PRODOCTRO TIENE IVA O NO",IF(L1114="NO",0,ROUNDUP(SUM(H1114*19%),0))))</f>
        <v>1061255</v>
      </c>
      <c r="J1114" s="379">
        <f>IF(D1114="","",IF(M1114="","CONFIRMAR SI EL PRODOCTRO TIENE IVA O NO",IF(M1114="NO",0,ROUNDUP(SUM(H1114*11.5%),0))))</f>
        <v>0</v>
      </c>
      <c r="K1114" s="451">
        <f>IF(D1114="","",ROUNDUP(SUM(H1114+I1114+J1114),0))</f>
        <v>6646805</v>
      </c>
      <c r="L1114" s="196" t="str">
        <f>+IF(L9="","",L9)</f>
        <v>SI</v>
      </c>
      <c r="M1114" s="201" t="str">
        <f>+IF(M9="","",M9)</f>
        <v>NO</v>
      </c>
      <c r="N1114" s="95">
        <f>+'[1]Valor total'!H213</f>
        <v>6646804.5</v>
      </c>
      <c r="O1114" s="95">
        <f>+K1114-N1114</f>
        <v>0.5</v>
      </c>
    </row>
    <row r="1115" spans="2:15" x14ac:dyDescent="0.3">
      <c r="B1115" s="220">
        <f>+B1114+1</f>
        <v>2</v>
      </c>
      <c r="C1115" s="581"/>
      <c r="D1115" s="199" t="str">
        <f t="shared" ref="D1115:F1115" si="77">IF(D10="","",D10)</f>
        <v>BALA DE OXÍGENO DE 6.5</v>
      </c>
      <c r="E1115" s="202" t="str">
        <f t="shared" si="77"/>
        <v>Realizar:
1- Inspección física 
2- recarga
3- Prueba hidrostática.</v>
      </c>
      <c r="F1115" s="215" t="str">
        <f t="shared" si="77"/>
        <v>UNIDADES</v>
      </c>
      <c r="G1115" s="278">
        <f>+IF('Cálculos '!I10="","",'Cálculos '!I10)</f>
        <v>3</v>
      </c>
      <c r="H1115" s="380">
        <f t="shared" ref="H1115:H1178" si="78">+IF(D1115="","",ROUNDUP(SUM(H10*G1115),0))</f>
        <v>1209600</v>
      </c>
      <c r="I1115" s="48">
        <f t="shared" ref="I1115:I1178" si="79">IF(D1115="","",IF(L1115="","CONFIRMAR SI EL PRODOCTRO TIENE IVA O NO",IF(L1115="NO",0,ROUNDUP(SUM(H1115*19%),0))))</f>
        <v>229824</v>
      </c>
      <c r="J1115" s="381">
        <f t="shared" ref="J1115:J1178" si="80">IF(D1115="","",IF(M1115="","CONFIRMAR SI EL PRODOCTRO TIENE IVA O NO",IF(M1115="NO",0,ROUNDUP(SUM(H1115*11.5%),0))))</f>
        <v>0</v>
      </c>
      <c r="K1115" s="452">
        <f t="shared" ref="K1115:K1178" si="81">IF(D1115="","",ROUNDUP(SUM(H1115+I1115+J1115),0))</f>
        <v>1439424</v>
      </c>
      <c r="L1115" s="197" t="str">
        <f t="shared" ref="L1115:M1115" si="82">+IF(L10="","",L10)</f>
        <v>SI</v>
      </c>
      <c r="M1115" s="202" t="str">
        <f t="shared" si="82"/>
        <v>NO</v>
      </c>
      <c r="N1115" s="95">
        <f>+'[1]Valor total'!H214</f>
        <v>1439424</v>
      </c>
      <c r="O1115" s="95">
        <f t="shared" ref="O1115:O1133" si="83">+K1115-N1115</f>
        <v>0</v>
      </c>
    </row>
    <row r="1116" spans="2:15" x14ac:dyDescent="0.3">
      <c r="B1116" s="220">
        <f t="shared" ref="B1116:B1179" si="84">+B1115+1</f>
        <v>3</v>
      </c>
      <c r="C1116" s="581"/>
      <c r="D1116" s="199" t="str">
        <f t="shared" ref="D1116:F1116" si="85">IF(D11="","",D11)</f>
        <v>PULSOXIMETROS MARCA RIESTER</v>
      </c>
      <c r="E1116" s="202" t="str">
        <f t="shared" si="85"/>
        <v>Realizar:
1- Inspección física
 2- Limpieza general
 3- Verificación de parámetros
4- Verificación de funcionamiento
5- Verificación de sistema eléctrico y electrónico.
6-Calibración.
7- Suministro de pilas "AAA" (6 uds)</v>
      </c>
      <c r="F1116" s="215" t="str">
        <f t="shared" si="85"/>
        <v>UNIDADES</v>
      </c>
      <c r="G1116" s="278">
        <f>+IF('Cálculos '!I11="","",'Cálculos '!I11)</f>
        <v>3</v>
      </c>
      <c r="H1116" s="380">
        <f t="shared" si="78"/>
        <v>848970</v>
      </c>
      <c r="I1116" s="48">
        <f t="shared" si="79"/>
        <v>161305</v>
      </c>
      <c r="J1116" s="381">
        <f t="shared" si="80"/>
        <v>0</v>
      </c>
      <c r="K1116" s="452">
        <f t="shared" si="81"/>
        <v>1010275</v>
      </c>
      <c r="L1116" s="197" t="str">
        <f t="shared" ref="L1116:M1116" si="86">+IF(L11="","",L11)</f>
        <v>SI</v>
      </c>
      <c r="M1116" s="202" t="str">
        <f t="shared" si="86"/>
        <v>NO</v>
      </c>
      <c r="N1116" s="95">
        <f>+'[1]Valor total'!H215</f>
        <v>1010274.2999999999</v>
      </c>
      <c r="O1116" s="95">
        <f t="shared" si="83"/>
        <v>0.70000000006984919</v>
      </c>
    </row>
    <row r="1117" spans="2:15" x14ac:dyDescent="0.3">
      <c r="B1117" s="220">
        <f t="shared" si="84"/>
        <v>4</v>
      </c>
      <c r="C1117" s="581"/>
      <c r="D1117" s="199" t="str">
        <f t="shared" ref="D1117:F1117" si="87">IF(D12="","",D12)</f>
        <v>PULSOXIMETROS MARCA LEMMAN</v>
      </c>
      <c r="E1117" s="202" t="str">
        <f t="shared" si="87"/>
        <v>Realizar:
1- Inspección física
 2- Limpieza general
 3- Verificación de parámetros
4- Verificación de funcionamiento
5- Verificación de sistema eléctrico y electrónico.
6-Calibración.
7- Suministro de pilas "AAA" (4 uds)</v>
      </c>
      <c r="F1117" s="215" t="str">
        <f t="shared" si="87"/>
        <v>UNIDADES</v>
      </c>
      <c r="G1117" s="278">
        <f>+IF('Cálculos '!I12="","",'Cálculos '!I12)</f>
        <v>2</v>
      </c>
      <c r="H1117" s="380">
        <f t="shared" si="78"/>
        <v>565980</v>
      </c>
      <c r="I1117" s="48">
        <f t="shared" si="79"/>
        <v>107537</v>
      </c>
      <c r="J1117" s="381">
        <f t="shared" si="80"/>
        <v>0</v>
      </c>
      <c r="K1117" s="452">
        <f t="shared" si="81"/>
        <v>673517</v>
      </c>
      <c r="L1117" s="197" t="str">
        <f t="shared" ref="L1117:M1117" si="88">+IF(L12="","",L12)</f>
        <v>SI</v>
      </c>
      <c r="M1117" s="202" t="str">
        <f t="shared" si="88"/>
        <v>NO</v>
      </c>
      <c r="N1117" s="95">
        <f>+'[1]Valor total'!H216</f>
        <v>673516.2</v>
      </c>
      <c r="O1117" s="95">
        <f t="shared" si="83"/>
        <v>0.80000000004656613</v>
      </c>
    </row>
    <row r="1118" spans="2:15" x14ac:dyDescent="0.3">
      <c r="B1118" s="220">
        <f t="shared" si="84"/>
        <v>5</v>
      </c>
      <c r="C1118" s="581"/>
      <c r="D1118" s="199" t="str">
        <f t="shared" ref="D1118:F1118" si="89">IF(D13="","",D13)</f>
        <v>LINTERNAS MARCA RIESTER</v>
      </c>
      <c r="E1118" s="202" t="str">
        <f t="shared" si="89"/>
        <v xml:space="preserve">Realizar:
1- Inspección física.
2- Limpieza general.
3- Verificación de funcionamiento.
4- Suministro de pilas alcalinas "AAA" (20 unidades)
</v>
      </c>
      <c r="F1118" s="215" t="str">
        <f t="shared" si="89"/>
        <v>UNIDADES</v>
      </c>
      <c r="G1118" s="278">
        <f>+IF('Cálculos '!I13="","",'Cálculos '!I13)</f>
        <v>10</v>
      </c>
      <c r="H1118" s="380">
        <f t="shared" si="78"/>
        <v>533900</v>
      </c>
      <c r="I1118" s="48">
        <f t="shared" si="79"/>
        <v>101441</v>
      </c>
      <c r="J1118" s="381">
        <f t="shared" si="80"/>
        <v>0</v>
      </c>
      <c r="K1118" s="452">
        <f t="shared" si="81"/>
        <v>635341</v>
      </c>
      <c r="L1118" s="197" t="str">
        <f t="shared" ref="L1118:M1118" si="90">+IF(L13="","",L13)</f>
        <v>SI</v>
      </c>
      <c r="M1118" s="202" t="str">
        <f t="shared" si="90"/>
        <v>NO</v>
      </c>
      <c r="N1118" s="95">
        <f>+'[1]Valor total'!H217</f>
        <v>635341</v>
      </c>
      <c r="O1118" s="95">
        <f t="shared" si="83"/>
        <v>0</v>
      </c>
    </row>
    <row r="1119" spans="2:15" x14ac:dyDescent="0.3">
      <c r="B1119" s="220">
        <f t="shared" si="84"/>
        <v>6</v>
      </c>
      <c r="C1119" s="581"/>
      <c r="D1119" s="199" t="str">
        <f t="shared" ref="D1119:F1119" si="91">IF(D14="","",D14)</f>
        <v>MANGOS DE LARINGOSCOPIO MARCA WELCH ALLYN</v>
      </c>
      <c r="E1119" s="202" t="str">
        <f t="shared" si="91"/>
        <v>Realizar:
1- Inspección física
2- Limpieza general
3- Verificación de accesorios
4- Verificación de funcionamiento
5- Suministro de pilas alcalinas "C2"</v>
      </c>
      <c r="F1119" s="215" t="str">
        <f t="shared" si="91"/>
        <v>UNIDADES</v>
      </c>
      <c r="G1119" s="278">
        <f>+IF('Cálculos '!I14="","",'Cálculos '!I14)</f>
        <v>6</v>
      </c>
      <c r="H1119" s="380">
        <f t="shared" si="78"/>
        <v>732000</v>
      </c>
      <c r="I1119" s="48">
        <f t="shared" si="79"/>
        <v>139080</v>
      </c>
      <c r="J1119" s="381">
        <f t="shared" si="80"/>
        <v>0</v>
      </c>
      <c r="K1119" s="452">
        <f t="shared" si="81"/>
        <v>871080</v>
      </c>
      <c r="L1119" s="197" t="str">
        <f t="shared" ref="L1119:M1119" si="92">+IF(L14="","",L14)</f>
        <v>SI</v>
      </c>
      <c r="M1119" s="202" t="str">
        <f t="shared" si="92"/>
        <v>NO</v>
      </c>
      <c r="N1119" s="95">
        <f>+'[1]Valor total'!H218</f>
        <v>871080</v>
      </c>
      <c r="O1119" s="95">
        <f t="shared" si="83"/>
        <v>0</v>
      </c>
    </row>
    <row r="1120" spans="2:15" x14ac:dyDescent="0.3">
      <c r="B1120" s="220">
        <f t="shared" si="84"/>
        <v>7</v>
      </c>
      <c r="C1120" s="581"/>
      <c r="D1120" s="199" t="str">
        <f t="shared" ref="D1120:F1120" si="93">IF(D15="","",D15)</f>
        <v>FONENDOSCOPIOS MARCA SPIRIT</v>
      </c>
      <c r="E1120" s="202" t="str">
        <f t="shared" si="93"/>
        <v xml:space="preserve">Realizar:
1- Inspección física.
2- Limpieza general.
3- Verificación de accesorios.
4- Verificación de funcionamiento.
</v>
      </c>
      <c r="F1120" s="215" t="str">
        <f t="shared" si="93"/>
        <v>UNIDADES</v>
      </c>
      <c r="G1120" s="278">
        <f>+IF('Cálculos '!I15="","",'Cálculos '!I15)</f>
        <v>9</v>
      </c>
      <c r="H1120" s="380">
        <f>+IF(D1120="","",ROUNDUP(SUM(H15*G1120),0))</f>
        <v>389601</v>
      </c>
      <c r="I1120" s="48">
        <f t="shared" si="79"/>
        <v>74025</v>
      </c>
      <c r="J1120" s="381">
        <f t="shared" si="80"/>
        <v>0</v>
      </c>
      <c r="K1120" s="452">
        <f t="shared" si="81"/>
        <v>463626</v>
      </c>
      <c r="L1120" s="197" t="str">
        <f t="shared" ref="L1120:M1120" si="94">+IF(L15="","",L15)</f>
        <v>SI</v>
      </c>
      <c r="M1120" s="202" t="str">
        <f t="shared" si="94"/>
        <v>NO</v>
      </c>
      <c r="N1120" s="95">
        <f>+'[1]Valor total'!H219</f>
        <v>790398</v>
      </c>
      <c r="O1120" s="95">
        <f t="shared" si="83"/>
        <v>-326772</v>
      </c>
    </row>
    <row r="1121" spans="2:15" x14ac:dyDescent="0.3">
      <c r="B1121" s="220">
        <f t="shared" si="84"/>
        <v>8</v>
      </c>
      <c r="C1121" s="581"/>
      <c r="D1121" s="199" t="str">
        <f t="shared" ref="D1121:F1121" si="95">IF(D16="","",D16)</f>
        <v>FONENDOSCOPIOS MARCA RIESTER</v>
      </c>
      <c r="E1121" s="202" t="str">
        <f t="shared" si="95"/>
        <v xml:space="preserve">Realizar:
1- Inspección física.
2- Limpieza general.
3- Verificación de accesorios.
4- Verificación de funcionamiento.
</v>
      </c>
      <c r="F1121" s="215" t="str">
        <f t="shared" si="95"/>
        <v>UNIDADES</v>
      </c>
      <c r="G1121" s="278">
        <f>+IF('Cálculos '!I16="","",'Cálculos '!I16)</f>
        <v>33</v>
      </c>
      <c r="H1121" s="380">
        <f t="shared" si="78"/>
        <v>1428537</v>
      </c>
      <c r="I1121" s="48">
        <f t="shared" si="79"/>
        <v>271423</v>
      </c>
      <c r="J1121" s="381">
        <f t="shared" si="80"/>
        <v>0</v>
      </c>
      <c r="K1121" s="452">
        <f t="shared" si="81"/>
        <v>1699960</v>
      </c>
      <c r="L1121" s="197" t="str">
        <f t="shared" ref="L1121:M1121" si="96">+IF(L16="","",L16)</f>
        <v>SI</v>
      </c>
      <c r="M1121" s="202" t="str">
        <f t="shared" si="96"/>
        <v>NO</v>
      </c>
      <c r="N1121" s="95">
        <f>+'[1]Valor total'!H220</f>
        <v>2898126</v>
      </c>
      <c r="O1121" s="95">
        <f t="shared" si="83"/>
        <v>-1198166</v>
      </c>
    </row>
    <row r="1122" spans="2:15" x14ac:dyDescent="0.3">
      <c r="B1122" s="220">
        <f t="shared" si="84"/>
        <v>9</v>
      </c>
      <c r="C1122" s="581"/>
      <c r="D1122" s="199" t="str">
        <f t="shared" ref="D1122:F1122" si="97">IF(D17="","",D17)</f>
        <v>TENSIOMETROS MARCA ALPK2</v>
      </c>
      <c r="E1122" s="202" t="str">
        <f t="shared" si="97"/>
        <v xml:space="preserve">Realizar:
1- Inspección física.
2- Limpieza general.
3- Verificación de parámetros.
4- Verificación de accesorios
5- Verificación neumática
6- Verificación de funcionamiento
7- Calibración
</v>
      </c>
      <c r="F1122" s="215" t="str">
        <f t="shared" si="97"/>
        <v>UNIDADES</v>
      </c>
      <c r="G1122" s="278">
        <f>+IF('Cálculos '!I17="","",'Cálculos '!I17)</f>
        <v>22</v>
      </c>
      <c r="H1122" s="380">
        <f t="shared" si="78"/>
        <v>5020400</v>
      </c>
      <c r="I1122" s="48">
        <f t="shared" si="79"/>
        <v>953876</v>
      </c>
      <c r="J1122" s="381">
        <f t="shared" si="80"/>
        <v>0</v>
      </c>
      <c r="K1122" s="452">
        <f t="shared" si="81"/>
        <v>5974276</v>
      </c>
      <c r="L1122" s="197" t="str">
        <f t="shared" ref="L1122:M1122" si="98">+IF(L17="","",L17)</f>
        <v>SI</v>
      </c>
      <c r="M1122" s="202" t="str">
        <f t="shared" si="98"/>
        <v>NO</v>
      </c>
      <c r="N1122" s="95">
        <f>+'[1]Valor total'!H221</f>
        <v>5974276</v>
      </c>
      <c r="O1122" s="95">
        <f t="shared" si="83"/>
        <v>0</v>
      </c>
    </row>
    <row r="1123" spans="2:15" x14ac:dyDescent="0.3">
      <c r="B1123" s="220">
        <f t="shared" si="84"/>
        <v>10</v>
      </c>
      <c r="C1123" s="581"/>
      <c r="D1123" s="199" t="str">
        <f t="shared" ref="D1123:F1123" si="99">IF(D18="","",D18)</f>
        <v>TENSIOMETROS MARCA PRESTIGE</v>
      </c>
      <c r="E1123" s="202" t="str">
        <f t="shared" si="99"/>
        <v xml:space="preserve">Realizar:
1- Inspección física.
2- Limpieza general.
3- Verificación de parámetros.
4- Verificación de accesorios
5- Verificación neumática
6- Verificación de funcionamiento
7- Calibración
</v>
      </c>
      <c r="F1123" s="215" t="str">
        <f t="shared" si="99"/>
        <v>UNIDADES</v>
      </c>
      <c r="G1123" s="278">
        <f>+IF('Cálculos '!I18="","",'Cálculos '!I18)</f>
        <v>9</v>
      </c>
      <c r="H1123" s="380">
        <f t="shared" si="78"/>
        <v>2521800</v>
      </c>
      <c r="I1123" s="48">
        <f t="shared" si="79"/>
        <v>479142</v>
      </c>
      <c r="J1123" s="381">
        <f t="shared" si="80"/>
        <v>0</v>
      </c>
      <c r="K1123" s="452">
        <f t="shared" si="81"/>
        <v>3000942</v>
      </c>
      <c r="L1123" s="197" t="str">
        <f t="shared" ref="L1123:M1123" si="100">+IF(L18="","",L18)</f>
        <v>SI</v>
      </c>
      <c r="M1123" s="202" t="str">
        <f t="shared" si="100"/>
        <v>NO</v>
      </c>
      <c r="N1123" s="95">
        <f>+'[1]Valor total'!H222</f>
        <v>3000942</v>
      </c>
      <c r="O1123" s="95">
        <f t="shared" si="83"/>
        <v>0</v>
      </c>
    </row>
    <row r="1124" spans="2:15" x14ac:dyDescent="0.3">
      <c r="B1124" s="220">
        <f t="shared" si="84"/>
        <v>11</v>
      </c>
      <c r="C1124" s="581"/>
      <c r="D1124" s="199" t="str">
        <f t="shared" ref="D1124:F1124" si="101">IF(D19="","",D19)</f>
        <v>TENSIOMETROS MARCA RIESTER</v>
      </c>
      <c r="E1124" s="202" t="str">
        <f t="shared" si="101"/>
        <v xml:space="preserve">Realizar:
1- Inspección física.
2- Limpieza general.
3- Verificación de parámetros.
4- Verificación de accesorios
5- Verificación neumática
6- Verificación de funcionamiento
7- Calibración
</v>
      </c>
      <c r="F1124" s="215" t="str">
        <f t="shared" si="101"/>
        <v>UNIDADES</v>
      </c>
      <c r="G1124" s="278">
        <f>+IF('Cálculos '!I19="","",'Cálculos '!I19)</f>
        <v>5</v>
      </c>
      <c r="H1124" s="380">
        <f t="shared" si="78"/>
        <v>1401000</v>
      </c>
      <c r="I1124" s="48">
        <f t="shared" si="79"/>
        <v>266190</v>
      </c>
      <c r="J1124" s="381">
        <f t="shared" si="80"/>
        <v>0</v>
      </c>
      <c r="K1124" s="452">
        <f t="shared" si="81"/>
        <v>1667190</v>
      </c>
      <c r="L1124" s="197" t="str">
        <f t="shared" ref="L1124:M1124" si="102">+IF(L19="","",L19)</f>
        <v>SI</v>
      </c>
      <c r="M1124" s="202" t="str">
        <f t="shared" si="102"/>
        <v>NO</v>
      </c>
      <c r="N1124" s="95">
        <f>+'[1]Valor total'!H223</f>
        <v>1667190</v>
      </c>
      <c r="O1124" s="95">
        <f t="shared" si="83"/>
        <v>0</v>
      </c>
    </row>
    <row r="1125" spans="2:15" x14ac:dyDescent="0.3">
      <c r="B1125" s="220">
        <f t="shared" si="84"/>
        <v>12</v>
      </c>
      <c r="C1125" s="581"/>
      <c r="D1125" s="199" t="str">
        <f t="shared" ref="D1125:F1125" si="103">IF(D20="","",D20)</f>
        <v>EQUIPO DE ÓRGANOS MARCA WELCH ALLYN</v>
      </c>
      <c r="E1125" s="202" t="str">
        <f t="shared" si="103"/>
        <v xml:space="preserve">Realizar:
1- Inspección física.
2- Limpieza general.
3- Verificación de parámetros.
4- Verificación de accesorios
5- Verificación de conectores
6- Verificación de funcionamiento
7- Suministro de pilas alcalinas "AA" (16 Unidades)
</v>
      </c>
      <c r="F1125" s="215" t="str">
        <f t="shared" si="103"/>
        <v>UNIDADES</v>
      </c>
      <c r="G1125" s="278">
        <f>+IF('Cálculos '!I20="","",'Cálculos '!I20)</f>
        <v>4</v>
      </c>
      <c r="H1125" s="380">
        <f t="shared" si="78"/>
        <v>471120</v>
      </c>
      <c r="I1125" s="48">
        <f t="shared" si="79"/>
        <v>89513</v>
      </c>
      <c r="J1125" s="381">
        <f t="shared" si="80"/>
        <v>0</v>
      </c>
      <c r="K1125" s="452">
        <f t="shared" si="81"/>
        <v>560633</v>
      </c>
      <c r="L1125" s="197" t="str">
        <f t="shared" ref="L1125:M1125" si="104">+IF(L20="","",L20)</f>
        <v>SI</v>
      </c>
      <c r="M1125" s="202" t="str">
        <f t="shared" si="104"/>
        <v>NO</v>
      </c>
      <c r="N1125" s="95">
        <f>+'[1]Valor total'!H224</f>
        <v>560632.80000000005</v>
      </c>
      <c r="O1125" s="95">
        <f t="shared" si="83"/>
        <v>0.19999999995343387</v>
      </c>
    </row>
    <row r="1126" spans="2:15" x14ac:dyDescent="0.3">
      <c r="B1126" s="220">
        <f t="shared" si="84"/>
        <v>13</v>
      </c>
      <c r="C1126" s="581"/>
      <c r="D1126" s="199" t="str">
        <f t="shared" ref="D1126:F1126" si="105">IF(D21="","",D21)</f>
        <v>GLUCÓMETROS MARCA FASTCHECK</v>
      </c>
      <c r="E1126" s="202" t="str">
        <f t="shared" si="105"/>
        <v xml:space="preserve">Realizar:
1- Inspección física.
2- Limpieza general.
3- Verificación de parámetros.
4- Verificación de accesorios
5- Verificación de funcionamiento
6- Suministro de tirillas
7- Suministro de lancetas
8- Suministro de pilas de litio "3V"
</v>
      </c>
      <c r="F1126" s="215" t="str">
        <f t="shared" si="105"/>
        <v>UNIDADES</v>
      </c>
      <c r="G1126" s="278">
        <f>+IF('Cálculos '!I21="","",'Cálculos '!I21)</f>
        <v>5</v>
      </c>
      <c r="H1126" s="380">
        <f t="shared" si="78"/>
        <v>1050700</v>
      </c>
      <c r="I1126" s="48">
        <f t="shared" si="79"/>
        <v>199633</v>
      </c>
      <c r="J1126" s="381">
        <f t="shared" si="80"/>
        <v>0</v>
      </c>
      <c r="K1126" s="452">
        <f t="shared" si="81"/>
        <v>1250333</v>
      </c>
      <c r="L1126" s="197" t="str">
        <f t="shared" ref="L1126:M1126" si="106">+IF(L21="","",L21)</f>
        <v>SI</v>
      </c>
      <c r="M1126" s="202" t="str">
        <f t="shared" si="106"/>
        <v>NO</v>
      </c>
      <c r="N1126" s="95">
        <f>+'[1]Valor total'!H225</f>
        <v>1250333</v>
      </c>
      <c r="O1126" s="95">
        <f t="shared" si="83"/>
        <v>0</v>
      </c>
    </row>
    <row r="1127" spans="2:15" x14ac:dyDescent="0.3">
      <c r="B1127" s="220">
        <f t="shared" si="84"/>
        <v>14</v>
      </c>
      <c r="C1127" s="581"/>
      <c r="D1127" s="199" t="str">
        <f t="shared" ref="D1127:F1127" si="107">IF(D22="","",D22)</f>
        <v>MONITORES DE SIGNOS VITALES MARCA MINDRAY MODELO VS-800</v>
      </c>
      <c r="E1127" s="202" t="str">
        <f t="shared" si="107"/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v>
      </c>
      <c r="F1127" s="215" t="str">
        <f t="shared" si="107"/>
        <v>UNIDADES</v>
      </c>
      <c r="G1127" s="278">
        <f>+IF('Cálculos '!I22="","",'Cálculos '!I22)</f>
        <v>5</v>
      </c>
      <c r="H1127" s="380">
        <f t="shared" si="78"/>
        <v>8746000</v>
      </c>
      <c r="I1127" s="48">
        <f t="shared" si="79"/>
        <v>1661740</v>
      </c>
      <c r="J1127" s="381">
        <f t="shared" si="80"/>
        <v>0</v>
      </c>
      <c r="K1127" s="452">
        <f t="shared" si="81"/>
        <v>10407740</v>
      </c>
      <c r="L1127" s="197" t="str">
        <f t="shared" ref="L1127:M1127" si="108">+IF(L22="","",L22)</f>
        <v>SI</v>
      </c>
      <c r="M1127" s="202" t="str">
        <f t="shared" si="108"/>
        <v>NO</v>
      </c>
      <c r="N1127" s="95">
        <f>+'[1]Valor total'!H226</f>
        <v>10407740</v>
      </c>
      <c r="O1127" s="95">
        <f t="shared" si="83"/>
        <v>0</v>
      </c>
    </row>
    <row r="1128" spans="2:15" x14ac:dyDescent="0.3">
      <c r="B1128" s="220">
        <f t="shared" si="84"/>
        <v>15</v>
      </c>
      <c r="C1128" s="581"/>
      <c r="D1128" s="199" t="str">
        <f t="shared" ref="D1128:F1128" si="109">IF(D23="","",D23)</f>
        <v>MONITORES DE SIGNOS VITALES MARCA EDAN MODELO M9B</v>
      </c>
      <c r="E1128" s="202" t="str">
        <f t="shared" si="109"/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v>
      </c>
      <c r="F1128" s="215" t="str">
        <f t="shared" si="109"/>
        <v>UNIDADES</v>
      </c>
      <c r="G1128" s="278">
        <f>+IF('Cálculos '!I23="","",'Cálculos '!I23)</f>
        <v>1</v>
      </c>
      <c r="H1128" s="380">
        <f t="shared" si="78"/>
        <v>1923200</v>
      </c>
      <c r="I1128" s="48">
        <f t="shared" si="79"/>
        <v>365408</v>
      </c>
      <c r="J1128" s="381">
        <f t="shared" si="80"/>
        <v>0</v>
      </c>
      <c r="K1128" s="452">
        <f t="shared" si="81"/>
        <v>2288608</v>
      </c>
      <c r="L1128" s="197" t="str">
        <f t="shared" ref="L1128:M1128" si="110">+IF(L23="","",L23)</f>
        <v>SI</v>
      </c>
      <c r="M1128" s="202" t="str">
        <f t="shared" si="110"/>
        <v>NO</v>
      </c>
      <c r="N1128" s="95">
        <f>+'[1]Valor total'!H227</f>
        <v>2288608</v>
      </c>
      <c r="O1128" s="95">
        <f t="shared" si="83"/>
        <v>0</v>
      </c>
    </row>
    <row r="1129" spans="2:15" x14ac:dyDescent="0.3">
      <c r="B1129" s="220">
        <f t="shared" si="84"/>
        <v>16</v>
      </c>
      <c r="C1129" s="581"/>
      <c r="D1129" s="199" t="str">
        <f t="shared" ref="D1129:F1129" si="111">IF(D24="","",D24)</f>
        <v>DESFIBRILADORES MARCA ZOLL AED PLUS</v>
      </c>
      <c r="E1129" s="202" t="str">
        <f t="shared" si="111"/>
        <v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v>
      </c>
      <c r="F1129" s="215" t="str">
        <f t="shared" si="111"/>
        <v>UNIDADES</v>
      </c>
      <c r="G1129" s="278">
        <f>+IF('Cálculos '!I24="","",'Cálculos '!I24)</f>
        <v>1</v>
      </c>
      <c r="H1129" s="380">
        <f t="shared" si="78"/>
        <v>459000</v>
      </c>
      <c r="I1129" s="48">
        <f t="shared" si="79"/>
        <v>87210</v>
      </c>
      <c r="J1129" s="381">
        <f t="shared" si="80"/>
        <v>0</v>
      </c>
      <c r="K1129" s="452">
        <f t="shared" si="81"/>
        <v>546210</v>
      </c>
      <c r="L1129" s="197" t="str">
        <f t="shared" ref="L1129:M1129" si="112">+IF(L24="","",L24)</f>
        <v>SI</v>
      </c>
      <c r="M1129" s="202" t="str">
        <f t="shared" si="112"/>
        <v>NO</v>
      </c>
      <c r="N1129" s="95">
        <f>+'[1]Valor total'!H228</f>
        <v>546210</v>
      </c>
      <c r="O1129" s="95">
        <f t="shared" si="83"/>
        <v>0</v>
      </c>
    </row>
    <row r="1130" spans="2:15" x14ac:dyDescent="0.3">
      <c r="B1130" s="220">
        <f t="shared" si="84"/>
        <v>17</v>
      </c>
      <c r="C1130" s="581"/>
      <c r="D1130" s="199" t="str">
        <f t="shared" ref="D1130:F1130" si="113">IF(D25="","",D25)</f>
        <v>DESFIBRILADORES MARCA ZOLL AEDPRO</v>
      </c>
      <c r="E1130" s="202" t="str">
        <f t="shared" si="113"/>
        <v xml:space="preserve">Realizar:
1- Inspección física.
2- Limpieza general.
3- Verificación de parámetros.
4- Verificación de accesorios
5- Verificación de conectores
6- Verificación del sistema eléctrico y electrónico
7- Suministro de pila especial
</v>
      </c>
      <c r="F1130" s="215" t="str">
        <f t="shared" si="113"/>
        <v>UNIDADES</v>
      </c>
      <c r="G1130" s="278">
        <f>+IF('Cálculos '!I25="","",'Cálculos '!I25)</f>
        <v>1</v>
      </c>
      <c r="H1130" s="380">
        <f t="shared" si="78"/>
        <v>2618800</v>
      </c>
      <c r="I1130" s="48">
        <f t="shared" si="79"/>
        <v>497572</v>
      </c>
      <c r="J1130" s="381">
        <f t="shared" si="80"/>
        <v>0</v>
      </c>
      <c r="K1130" s="452">
        <f t="shared" si="81"/>
        <v>3116372</v>
      </c>
      <c r="L1130" s="197" t="str">
        <f t="shared" ref="L1130:M1130" si="114">+IF(L25="","",L25)</f>
        <v>SI</v>
      </c>
      <c r="M1130" s="202" t="str">
        <f t="shared" si="114"/>
        <v>NO</v>
      </c>
      <c r="N1130" s="95">
        <f>+'[1]Valor total'!H229</f>
        <v>3116372</v>
      </c>
      <c r="O1130" s="95">
        <f t="shared" si="83"/>
        <v>0</v>
      </c>
    </row>
    <row r="1131" spans="2:15" x14ac:dyDescent="0.3">
      <c r="B1131" s="220">
        <f t="shared" si="84"/>
        <v>18</v>
      </c>
      <c r="C1131" s="581"/>
      <c r="D1131" s="199" t="str">
        <f t="shared" ref="D1131:F1131" si="115">IF(D26="","",D26)</f>
        <v>DESFIBRILADORES DE ENTRENAMIENTO MARCA SCHILLER</v>
      </c>
      <c r="E1131" s="202" t="str">
        <f t="shared" si="115"/>
        <v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v>
      </c>
      <c r="F1131" s="215" t="str">
        <f t="shared" si="115"/>
        <v>UNIDADES</v>
      </c>
      <c r="G1131" s="278">
        <f>+IF('Cálculos '!I26="","",'Cálculos '!I26)</f>
        <v>2</v>
      </c>
      <c r="H1131" s="380">
        <f t="shared" si="78"/>
        <v>615640</v>
      </c>
      <c r="I1131" s="48">
        <f t="shared" si="79"/>
        <v>116972</v>
      </c>
      <c r="J1131" s="381">
        <f t="shared" si="80"/>
        <v>0</v>
      </c>
      <c r="K1131" s="452">
        <f t="shared" si="81"/>
        <v>732612</v>
      </c>
      <c r="L1131" s="197" t="str">
        <f t="shared" ref="L1131:M1131" si="116">+IF(L26="","",L26)</f>
        <v>SI</v>
      </c>
      <c r="M1131" s="202" t="str">
        <f t="shared" si="116"/>
        <v>NO</v>
      </c>
      <c r="N1131" s="95">
        <f>+'[1]Valor total'!H230</f>
        <v>732611.6</v>
      </c>
      <c r="O1131" s="95">
        <f t="shared" si="83"/>
        <v>0.40000000002328306</v>
      </c>
    </row>
    <row r="1132" spans="2:15" x14ac:dyDescent="0.3">
      <c r="B1132" s="220">
        <f t="shared" si="84"/>
        <v>19</v>
      </c>
      <c r="C1132" s="581"/>
      <c r="D1132" s="199" t="str">
        <f t="shared" ref="D1132:F1132" si="117">IF(D27="","",D27)</f>
        <v>DESFIBRILADORES DE ENTRENAMIENTO MARCA TRINER</v>
      </c>
      <c r="E1132" s="202" t="str">
        <f t="shared" si="117"/>
        <v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v>
      </c>
      <c r="F1132" s="215" t="str">
        <f t="shared" si="117"/>
        <v>UNIDADES</v>
      </c>
      <c r="G1132" s="278">
        <f>+IF('Cálculos '!I27="","",'Cálculos '!I27)</f>
        <v>2</v>
      </c>
      <c r="H1132" s="380">
        <f t="shared" si="78"/>
        <v>638020</v>
      </c>
      <c r="I1132" s="48">
        <f t="shared" si="79"/>
        <v>121224</v>
      </c>
      <c r="J1132" s="381">
        <f t="shared" si="80"/>
        <v>0</v>
      </c>
      <c r="K1132" s="452">
        <f t="shared" si="81"/>
        <v>759244</v>
      </c>
      <c r="L1132" s="197" t="str">
        <f t="shared" ref="L1132:M1132" si="118">+IF(L27="","",L27)</f>
        <v>SI</v>
      </c>
      <c r="M1132" s="202" t="str">
        <f t="shared" si="118"/>
        <v>NO</v>
      </c>
      <c r="N1132" s="95">
        <f>+'[1]Valor total'!H231</f>
        <v>759243.8</v>
      </c>
      <c r="O1132" s="95">
        <f t="shared" si="83"/>
        <v>0.19999999995343387</v>
      </c>
    </row>
    <row r="1133" spans="2:15" ht="17.25" thickBot="1" x14ac:dyDescent="0.35">
      <c r="B1133" s="220">
        <f t="shared" si="84"/>
        <v>20</v>
      </c>
      <c r="C1133" s="582"/>
      <c r="D1133" s="199" t="str">
        <f t="shared" ref="D1133:F1133" si="119">IF(D28="","",D28)</f>
        <v>KIT LARINGOSCOPIOS MARCA GREENLINE</v>
      </c>
      <c r="E1133" s="202" t="str">
        <f t="shared" si="119"/>
        <v xml:space="preserve">Realizar:
1- Inspección física.
2- Limpieza general.
3- Verificación de parámetros.
4- Verificación de accesorios
5- Verificación de funcionamiento
6- Suministro de pilas alcalinas "C2" (20 Unidades)
</v>
      </c>
      <c r="F1133" s="215" t="str">
        <f t="shared" si="119"/>
        <v>UNIDADES</v>
      </c>
      <c r="G1133" s="278">
        <f>+IF('Cálculos '!I28="","",'Cálculos '!I28)</f>
        <v>10</v>
      </c>
      <c r="H1133" s="380">
        <f t="shared" si="78"/>
        <v>810950</v>
      </c>
      <c r="I1133" s="48">
        <f t="shared" si="79"/>
        <v>154081</v>
      </c>
      <c r="J1133" s="381">
        <f t="shared" si="80"/>
        <v>0</v>
      </c>
      <c r="K1133" s="452">
        <f t="shared" si="81"/>
        <v>965031</v>
      </c>
      <c r="L1133" s="197" t="str">
        <f t="shared" ref="L1133:M1133" si="120">+IF(L28="","",L28)</f>
        <v>SI</v>
      </c>
      <c r="M1133" s="202" t="str">
        <f t="shared" si="120"/>
        <v>NO</v>
      </c>
      <c r="N1133" s="95">
        <f>+'[1]Valor total'!H232</f>
        <v>2553740</v>
      </c>
      <c r="O1133" s="95">
        <f t="shared" si="83"/>
        <v>-1588709</v>
      </c>
    </row>
    <row r="1134" spans="2:15" hidden="1" x14ac:dyDescent="0.3">
      <c r="B1134" s="220">
        <f t="shared" si="84"/>
        <v>21</v>
      </c>
      <c r="C1134" s="194" t="str">
        <f t="shared" ref="C1134:F1134" si="121">IF(C29="","",C29)</f>
        <v/>
      </c>
      <c r="D1134" s="199" t="str">
        <f t="shared" si="121"/>
        <v/>
      </c>
      <c r="E1134" s="202" t="str">
        <f t="shared" si="121"/>
        <v/>
      </c>
      <c r="F1134" s="215" t="str">
        <f t="shared" si="121"/>
        <v/>
      </c>
      <c r="G1134" s="278" t="str">
        <f>+IF('Cálculos '!I29="","",'Cálculos '!I29)</f>
        <v/>
      </c>
      <c r="H1134" s="380" t="str">
        <f t="shared" si="78"/>
        <v/>
      </c>
      <c r="I1134" s="48" t="str">
        <f t="shared" si="79"/>
        <v/>
      </c>
      <c r="J1134" s="381" t="str">
        <f t="shared" si="80"/>
        <v/>
      </c>
      <c r="K1134" s="452" t="str">
        <f t="shared" si="81"/>
        <v/>
      </c>
      <c r="L1134" s="197" t="str">
        <f t="shared" ref="L1134:M1134" si="122">+IF(L29="","",L29)</f>
        <v/>
      </c>
      <c r="M1134" s="202" t="str">
        <f t="shared" si="122"/>
        <v/>
      </c>
      <c r="N1134" s="95"/>
      <c r="O1134" s="95"/>
    </row>
    <row r="1135" spans="2:15" hidden="1" x14ac:dyDescent="0.3">
      <c r="B1135" s="220">
        <f t="shared" si="84"/>
        <v>22</v>
      </c>
      <c r="C1135" s="194" t="str">
        <f t="shared" ref="C1135:F1135" si="123">IF(C30="","",C30)</f>
        <v/>
      </c>
      <c r="D1135" s="199" t="str">
        <f t="shared" si="123"/>
        <v/>
      </c>
      <c r="E1135" s="202" t="str">
        <f t="shared" si="123"/>
        <v/>
      </c>
      <c r="F1135" s="215" t="str">
        <f t="shared" si="123"/>
        <v/>
      </c>
      <c r="G1135" s="278" t="str">
        <f>+IF('Cálculos '!I30="","",'Cálculos '!I30)</f>
        <v/>
      </c>
      <c r="H1135" s="380" t="str">
        <f t="shared" si="78"/>
        <v/>
      </c>
      <c r="I1135" s="48" t="str">
        <f t="shared" si="79"/>
        <v/>
      </c>
      <c r="J1135" s="381" t="str">
        <f t="shared" si="80"/>
        <v/>
      </c>
      <c r="K1135" s="452" t="str">
        <f t="shared" si="81"/>
        <v/>
      </c>
      <c r="L1135" s="197" t="str">
        <f t="shared" ref="L1135:M1135" si="124">+IF(L30="","",L30)</f>
        <v/>
      </c>
      <c r="M1135" s="202" t="str">
        <f t="shared" si="124"/>
        <v/>
      </c>
      <c r="N1135" s="95"/>
      <c r="O1135" s="95"/>
    </row>
    <row r="1136" spans="2:15" hidden="1" x14ac:dyDescent="0.3">
      <c r="B1136" s="220">
        <f t="shared" si="84"/>
        <v>23</v>
      </c>
      <c r="C1136" s="194" t="str">
        <f t="shared" ref="C1136:F1136" si="125">IF(C31="","",C31)</f>
        <v/>
      </c>
      <c r="D1136" s="199" t="str">
        <f t="shared" si="125"/>
        <v/>
      </c>
      <c r="E1136" s="202" t="str">
        <f t="shared" si="125"/>
        <v/>
      </c>
      <c r="F1136" s="215" t="str">
        <f t="shared" si="125"/>
        <v/>
      </c>
      <c r="G1136" s="278" t="str">
        <f>+IF('Cálculos '!I31="","",'Cálculos '!I31)</f>
        <v/>
      </c>
      <c r="H1136" s="380" t="str">
        <f t="shared" si="78"/>
        <v/>
      </c>
      <c r="I1136" s="48" t="str">
        <f t="shared" si="79"/>
        <v/>
      </c>
      <c r="J1136" s="381" t="str">
        <f t="shared" si="80"/>
        <v/>
      </c>
      <c r="K1136" s="452" t="str">
        <f t="shared" si="81"/>
        <v/>
      </c>
      <c r="L1136" s="197" t="str">
        <f t="shared" ref="L1136:M1136" si="126">+IF(L31="","",L31)</f>
        <v/>
      </c>
      <c r="M1136" s="202" t="str">
        <f t="shared" si="126"/>
        <v/>
      </c>
      <c r="N1136" s="95"/>
      <c r="O1136" s="95"/>
    </row>
    <row r="1137" spans="2:15" hidden="1" x14ac:dyDescent="0.3">
      <c r="B1137" s="220">
        <f t="shared" si="84"/>
        <v>24</v>
      </c>
      <c r="C1137" s="194" t="str">
        <f t="shared" ref="C1137:F1137" si="127">IF(C32="","",C32)</f>
        <v/>
      </c>
      <c r="D1137" s="199" t="str">
        <f t="shared" si="127"/>
        <v/>
      </c>
      <c r="E1137" s="202" t="str">
        <f t="shared" si="127"/>
        <v/>
      </c>
      <c r="F1137" s="215" t="str">
        <f t="shared" si="127"/>
        <v/>
      </c>
      <c r="G1137" s="278" t="str">
        <f>+IF('Cálculos '!I32="","",'Cálculos '!I32)</f>
        <v/>
      </c>
      <c r="H1137" s="380" t="str">
        <f t="shared" si="78"/>
        <v/>
      </c>
      <c r="I1137" s="48" t="str">
        <f t="shared" si="79"/>
        <v/>
      </c>
      <c r="J1137" s="381" t="str">
        <f t="shared" si="80"/>
        <v/>
      </c>
      <c r="K1137" s="452" t="str">
        <f t="shared" si="81"/>
        <v/>
      </c>
      <c r="L1137" s="197" t="str">
        <f t="shared" ref="L1137:M1137" si="128">+IF(L32="","",L32)</f>
        <v/>
      </c>
      <c r="M1137" s="202" t="str">
        <f t="shared" si="128"/>
        <v/>
      </c>
      <c r="N1137" s="95"/>
      <c r="O1137" s="95"/>
    </row>
    <row r="1138" spans="2:15" hidden="1" x14ac:dyDescent="0.3">
      <c r="B1138" s="220">
        <f t="shared" si="84"/>
        <v>25</v>
      </c>
      <c r="C1138" s="194" t="str">
        <f t="shared" ref="C1138:F1138" si="129">IF(C33="","",C33)</f>
        <v/>
      </c>
      <c r="D1138" s="199" t="str">
        <f t="shared" si="129"/>
        <v/>
      </c>
      <c r="E1138" s="202" t="str">
        <f t="shared" si="129"/>
        <v/>
      </c>
      <c r="F1138" s="215" t="str">
        <f t="shared" si="129"/>
        <v/>
      </c>
      <c r="G1138" s="278" t="str">
        <f>+IF('Cálculos '!I33="","",'Cálculos '!I33)</f>
        <v/>
      </c>
      <c r="H1138" s="380" t="str">
        <f t="shared" si="78"/>
        <v/>
      </c>
      <c r="I1138" s="48" t="str">
        <f t="shared" si="79"/>
        <v/>
      </c>
      <c r="J1138" s="381" t="str">
        <f t="shared" si="80"/>
        <v/>
      </c>
      <c r="K1138" s="452" t="str">
        <f t="shared" si="81"/>
        <v/>
      </c>
      <c r="L1138" s="197" t="str">
        <f t="shared" ref="L1138:M1138" si="130">+IF(L33="","",L33)</f>
        <v/>
      </c>
      <c r="M1138" s="202" t="str">
        <f t="shared" si="130"/>
        <v/>
      </c>
      <c r="N1138" s="95"/>
      <c r="O1138" s="95"/>
    </row>
    <row r="1139" spans="2:15" hidden="1" x14ac:dyDescent="0.3">
      <c r="B1139" s="220">
        <f t="shared" si="84"/>
        <v>26</v>
      </c>
      <c r="C1139" s="194" t="str">
        <f t="shared" ref="C1139:F1139" si="131">IF(C34="","",C34)</f>
        <v/>
      </c>
      <c r="D1139" s="199" t="str">
        <f t="shared" si="131"/>
        <v/>
      </c>
      <c r="E1139" s="202" t="str">
        <f t="shared" si="131"/>
        <v/>
      </c>
      <c r="F1139" s="215" t="str">
        <f t="shared" si="131"/>
        <v/>
      </c>
      <c r="G1139" s="278" t="str">
        <f>+IF('Cálculos '!I34="","",'Cálculos '!I34)</f>
        <v/>
      </c>
      <c r="H1139" s="380" t="str">
        <f t="shared" si="78"/>
        <v/>
      </c>
      <c r="I1139" s="48" t="str">
        <f t="shared" si="79"/>
        <v/>
      </c>
      <c r="J1139" s="381" t="str">
        <f t="shared" si="80"/>
        <v/>
      </c>
      <c r="K1139" s="452" t="str">
        <f t="shared" si="81"/>
        <v/>
      </c>
      <c r="L1139" s="197" t="str">
        <f t="shared" ref="L1139:M1139" si="132">+IF(L34="","",L34)</f>
        <v/>
      </c>
      <c r="M1139" s="202" t="str">
        <f t="shared" si="132"/>
        <v/>
      </c>
      <c r="N1139" s="95"/>
      <c r="O1139" s="95"/>
    </row>
    <row r="1140" spans="2:15" hidden="1" x14ac:dyDescent="0.3">
      <c r="B1140" s="220">
        <f t="shared" si="84"/>
        <v>27</v>
      </c>
      <c r="C1140" s="194" t="str">
        <f t="shared" ref="C1140:F1140" si="133">IF(C35="","",C35)</f>
        <v/>
      </c>
      <c r="D1140" s="199" t="str">
        <f t="shared" si="133"/>
        <v/>
      </c>
      <c r="E1140" s="202" t="str">
        <f t="shared" si="133"/>
        <v/>
      </c>
      <c r="F1140" s="215" t="str">
        <f t="shared" si="133"/>
        <v/>
      </c>
      <c r="G1140" s="278" t="str">
        <f>+IF('Cálculos '!I35="","",'Cálculos '!I35)</f>
        <v/>
      </c>
      <c r="H1140" s="380" t="str">
        <f t="shared" si="78"/>
        <v/>
      </c>
      <c r="I1140" s="48" t="str">
        <f t="shared" si="79"/>
        <v/>
      </c>
      <c r="J1140" s="381" t="str">
        <f t="shared" si="80"/>
        <v/>
      </c>
      <c r="K1140" s="452" t="str">
        <f t="shared" si="81"/>
        <v/>
      </c>
      <c r="L1140" s="197" t="str">
        <f t="shared" ref="L1140:M1140" si="134">+IF(L35="","",L35)</f>
        <v/>
      </c>
      <c r="M1140" s="202" t="str">
        <f t="shared" si="134"/>
        <v/>
      </c>
      <c r="N1140" s="95"/>
      <c r="O1140" s="95"/>
    </row>
    <row r="1141" spans="2:15" hidden="1" x14ac:dyDescent="0.3">
      <c r="B1141" s="220">
        <f t="shared" si="84"/>
        <v>28</v>
      </c>
      <c r="C1141" s="194" t="str">
        <f t="shared" ref="C1141:F1141" si="135">IF(C36="","",C36)</f>
        <v/>
      </c>
      <c r="D1141" s="199" t="str">
        <f t="shared" si="135"/>
        <v/>
      </c>
      <c r="E1141" s="202" t="str">
        <f t="shared" si="135"/>
        <v/>
      </c>
      <c r="F1141" s="215" t="str">
        <f t="shared" si="135"/>
        <v/>
      </c>
      <c r="G1141" s="278" t="str">
        <f>+IF('Cálculos '!I36="","",'Cálculos '!I36)</f>
        <v/>
      </c>
      <c r="H1141" s="380" t="str">
        <f t="shared" si="78"/>
        <v/>
      </c>
      <c r="I1141" s="48" t="str">
        <f t="shared" si="79"/>
        <v/>
      </c>
      <c r="J1141" s="381" t="str">
        <f t="shared" si="80"/>
        <v/>
      </c>
      <c r="K1141" s="452" t="str">
        <f t="shared" si="81"/>
        <v/>
      </c>
      <c r="L1141" s="197" t="str">
        <f t="shared" ref="L1141:M1141" si="136">+IF(L36="","",L36)</f>
        <v/>
      </c>
      <c r="M1141" s="202" t="str">
        <f t="shared" si="136"/>
        <v/>
      </c>
      <c r="N1141" s="95"/>
      <c r="O1141" s="95"/>
    </row>
    <row r="1142" spans="2:15" hidden="1" x14ac:dyDescent="0.3">
      <c r="B1142" s="220">
        <f t="shared" si="84"/>
        <v>29</v>
      </c>
      <c r="C1142" s="194" t="str">
        <f t="shared" ref="C1142:F1142" si="137">IF(C37="","",C37)</f>
        <v/>
      </c>
      <c r="D1142" s="199" t="str">
        <f t="shared" si="137"/>
        <v/>
      </c>
      <c r="E1142" s="202" t="str">
        <f t="shared" si="137"/>
        <v/>
      </c>
      <c r="F1142" s="215" t="str">
        <f t="shared" si="137"/>
        <v/>
      </c>
      <c r="G1142" s="278" t="str">
        <f>+IF('Cálculos '!I37="","",'Cálculos '!I37)</f>
        <v/>
      </c>
      <c r="H1142" s="380" t="str">
        <f t="shared" si="78"/>
        <v/>
      </c>
      <c r="I1142" s="48" t="str">
        <f t="shared" si="79"/>
        <v/>
      </c>
      <c r="J1142" s="381" t="str">
        <f t="shared" si="80"/>
        <v/>
      </c>
      <c r="K1142" s="452" t="str">
        <f t="shared" si="81"/>
        <v/>
      </c>
      <c r="L1142" s="197" t="str">
        <f t="shared" ref="L1142:M1142" si="138">+IF(L37="","",L37)</f>
        <v/>
      </c>
      <c r="M1142" s="202" t="str">
        <f t="shared" si="138"/>
        <v/>
      </c>
      <c r="N1142" s="95"/>
      <c r="O1142" s="95"/>
    </row>
    <row r="1143" spans="2:15" hidden="1" x14ac:dyDescent="0.3">
      <c r="B1143" s="220">
        <f t="shared" si="84"/>
        <v>30</v>
      </c>
      <c r="C1143" s="194" t="str">
        <f t="shared" ref="C1143:F1143" si="139">IF(C38="","",C38)</f>
        <v/>
      </c>
      <c r="D1143" s="199" t="str">
        <f t="shared" si="139"/>
        <v/>
      </c>
      <c r="E1143" s="202" t="str">
        <f t="shared" si="139"/>
        <v/>
      </c>
      <c r="F1143" s="215" t="str">
        <f t="shared" si="139"/>
        <v/>
      </c>
      <c r="G1143" s="278" t="str">
        <f>+IF('Cálculos '!I38="","",'Cálculos '!I38)</f>
        <v/>
      </c>
      <c r="H1143" s="380" t="str">
        <f t="shared" si="78"/>
        <v/>
      </c>
      <c r="I1143" s="48" t="str">
        <f t="shared" si="79"/>
        <v/>
      </c>
      <c r="J1143" s="381" t="str">
        <f t="shared" si="80"/>
        <v/>
      </c>
      <c r="K1143" s="452" t="str">
        <f t="shared" si="81"/>
        <v/>
      </c>
      <c r="L1143" s="197" t="str">
        <f t="shared" ref="L1143:M1143" si="140">+IF(L38="","",L38)</f>
        <v/>
      </c>
      <c r="M1143" s="202" t="str">
        <f t="shared" si="140"/>
        <v/>
      </c>
      <c r="N1143" s="95"/>
      <c r="O1143" s="95"/>
    </row>
    <row r="1144" spans="2:15" hidden="1" x14ac:dyDescent="0.3">
      <c r="B1144" s="220">
        <f t="shared" si="84"/>
        <v>31</v>
      </c>
      <c r="C1144" s="194" t="str">
        <f t="shared" ref="C1144:F1144" si="141">IF(C39="","",C39)</f>
        <v/>
      </c>
      <c r="D1144" s="199" t="str">
        <f t="shared" si="141"/>
        <v/>
      </c>
      <c r="E1144" s="202" t="str">
        <f t="shared" si="141"/>
        <v/>
      </c>
      <c r="F1144" s="215" t="str">
        <f t="shared" si="141"/>
        <v/>
      </c>
      <c r="G1144" s="278" t="str">
        <f>+IF('Cálculos '!I39="","",'Cálculos '!I39)</f>
        <v/>
      </c>
      <c r="H1144" s="380" t="str">
        <f t="shared" si="78"/>
        <v/>
      </c>
      <c r="I1144" s="48" t="str">
        <f t="shared" si="79"/>
        <v/>
      </c>
      <c r="J1144" s="381" t="str">
        <f t="shared" si="80"/>
        <v/>
      </c>
      <c r="K1144" s="452" t="str">
        <f t="shared" si="81"/>
        <v/>
      </c>
      <c r="L1144" s="197" t="str">
        <f t="shared" ref="L1144:M1144" si="142">+IF(L39="","",L39)</f>
        <v/>
      </c>
      <c r="M1144" s="202" t="str">
        <f t="shared" si="142"/>
        <v/>
      </c>
      <c r="N1144" s="95"/>
      <c r="O1144" s="95"/>
    </row>
    <row r="1145" spans="2:15" hidden="1" x14ac:dyDescent="0.3">
      <c r="B1145" s="220">
        <f t="shared" si="84"/>
        <v>32</v>
      </c>
      <c r="C1145" s="194" t="str">
        <f t="shared" ref="C1145:F1145" si="143">IF(C40="","",C40)</f>
        <v/>
      </c>
      <c r="D1145" s="199" t="str">
        <f t="shared" si="143"/>
        <v/>
      </c>
      <c r="E1145" s="202" t="str">
        <f t="shared" si="143"/>
        <v/>
      </c>
      <c r="F1145" s="215" t="str">
        <f t="shared" si="143"/>
        <v/>
      </c>
      <c r="G1145" s="278" t="str">
        <f>+IF('Cálculos '!I40="","",'Cálculos '!I40)</f>
        <v/>
      </c>
      <c r="H1145" s="380" t="str">
        <f t="shared" si="78"/>
        <v/>
      </c>
      <c r="I1145" s="48" t="str">
        <f t="shared" si="79"/>
        <v/>
      </c>
      <c r="J1145" s="381" t="str">
        <f t="shared" si="80"/>
        <v/>
      </c>
      <c r="K1145" s="452" t="str">
        <f t="shared" si="81"/>
        <v/>
      </c>
      <c r="L1145" s="197" t="str">
        <f t="shared" ref="L1145:M1145" si="144">+IF(L40="","",L40)</f>
        <v/>
      </c>
      <c r="M1145" s="202" t="str">
        <f t="shared" si="144"/>
        <v/>
      </c>
      <c r="N1145" s="95"/>
      <c r="O1145" s="95"/>
    </row>
    <row r="1146" spans="2:15" hidden="1" x14ac:dyDescent="0.3">
      <c r="B1146" s="220">
        <f t="shared" si="84"/>
        <v>33</v>
      </c>
      <c r="C1146" s="194" t="str">
        <f t="shared" ref="C1146:F1146" si="145">IF(C41="","",C41)</f>
        <v/>
      </c>
      <c r="D1146" s="199" t="str">
        <f t="shared" si="145"/>
        <v/>
      </c>
      <c r="E1146" s="202" t="str">
        <f t="shared" si="145"/>
        <v/>
      </c>
      <c r="F1146" s="215" t="str">
        <f t="shared" si="145"/>
        <v/>
      </c>
      <c r="G1146" s="278" t="str">
        <f>+IF('Cálculos '!I41="","",'Cálculos '!I41)</f>
        <v/>
      </c>
      <c r="H1146" s="380" t="str">
        <f t="shared" si="78"/>
        <v/>
      </c>
      <c r="I1146" s="48" t="str">
        <f t="shared" si="79"/>
        <v/>
      </c>
      <c r="J1146" s="381" t="str">
        <f t="shared" si="80"/>
        <v/>
      </c>
      <c r="K1146" s="452" t="str">
        <f t="shared" si="81"/>
        <v/>
      </c>
      <c r="L1146" s="197" t="str">
        <f t="shared" ref="L1146:M1146" si="146">+IF(L41="","",L41)</f>
        <v/>
      </c>
      <c r="M1146" s="202" t="str">
        <f t="shared" si="146"/>
        <v/>
      </c>
      <c r="N1146" s="95"/>
      <c r="O1146" s="95"/>
    </row>
    <row r="1147" spans="2:15" hidden="1" x14ac:dyDescent="0.3">
      <c r="B1147" s="220">
        <f t="shared" si="84"/>
        <v>34</v>
      </c>
      <c r="C1147" s="194" t="str">
        <f t="shared" ref="C1147:F1147" si="147">IF(C42="","",C42)</f>
        <v/>
      </c>
      <c r="D1147" s="199" t="str">
        <f t="shared" si="147"/>
        <v/>
      </c>
      <c r="E1147" s="202" t="str">
        <f t="shared" si="147"/>
        <v/>
      </c>
      <c r="F1147" s="215" t="str">
        <f t="shared" si="147"/>
        <v/>
      </c>
      <c r="G1147" s="278" t="str">
        <f>+IF('Cálculos '!I42="","",'Cálculos '!I42)</f>
        <v/>
      </c>
      <c r="H1147" s="380" t="str">
        <f t="shared" si="78"/>
        <v/>
      </c>
      <c r="I1147" s="48" t="str">
        <f t="shared" si="79"/>
        <v/>
      </c>
      <c r="J1147" s="381" t="str">
        <f t="shared" si="80"/>
        <v/>
      </c>
      <c r="K1147" s="452" t="str">
        <f t="shared" si="81"/>
        <v/>
      </c>
      <c r="L1147" s="197" t="str">
        <f t="shared" ref="L1147:M1147" si="148">+IF(L42="","",L42)</f>
        <v/>
      </c>
      <c r="M1147" s="202" t="str">
        <f t="shared" si="148"/>
        <v/>
      </c>
      <c r="N1147" s="95"/>
      <c r="O1147" s="95"/>
    </row>
    <row r="1148" spans="2:15" hidden="1" x14ac:dyDescent="0.3">
      <c r="B1148" s="220">
        <f t="shared" si="84"/>
        <v>35</v>
      </c>
      <c r="C1148" s="194" t="str">
        <f t="shared" ref="C1148:F1148" si="149">IF(C43="","",C43)</f>
        <v/>
      </c>
      <c r="D1148" s="199" t="str">
        <f t="shared" si="149"/>
        <v/>
      </c>
      <c r="E1148" s="202" t="str">
        <f t="shared" si="149"/>
        <v/>
      </c>
      <c r="F1148" s="215" t="str">
        <f t="shared" si="149"/>
        <v/>
      </c>
      <c r="G1148" s="278" t="str">
        <f>+IF('Cálculos '!I43="","",'Cálculos '!I43)</f>
        <v/>
      </c>
      <c r="H1148" s="380" t="str">
        <f t="shared" si="78"/>
        <v/>
      </c>
      <c r="I1148" s="48" t="str">
        <f t="shared" si="79"/>
        <v/>
      </c>
      <c r="J1148" s="381" t="str">
        <f t="shared" si="80"/>
        <v/>
      </c>
      <c r="K1148" s="452" t="str">
        <f t="shared" si="81"/>
        <v/>
      </c>
      <c r="L1148" s="197" t="str">
        <f t="shared" ref="L1148:M1148" si="150">+IF(L43="","",L43)</f>
        <v/>
      </c>
      <c r="M1148" s="202" t="str">
        <f t="shared" si="150"/>
        <v/>
      </c>
      <c r="N1148" s="95"/>
      <c r="O1148" s="95"/>
    </row>
    <row r="1149" spans="2:15" hidden="1" x14ac:dyDescent="0.3">
      <c r="B1149" s="220">
        <f t="shared" si="84"/>
        <v>36</v>
      </c>
      <c r="C1149" s="194" t="str">
        <f t="shared" ref="C1149:F1149" si="151">IF(C44="","",C44)</f>
        <v/>
      </c>
      <c r="D1149" s="199" t="str">
        <f t="shared" si="151"/>
        <v/>
      </c>
      <c r="E1149" s="202" t="str">
        <f t="shared" si="151"/>
        <v/>
      </c>
      <c r="F1149" s="215" t="str">
        <f t="shared" si="151"/>
        <v/>
      </c>
      <c r="G1149" s="278" t="str">
        <f>+IF('Cálculos '!I44="","",'Cálculos '!I44)</f>
        <v/>
      </c>
      <c r="H1149" s="380" t="str">
        <f t="shared" si="78"/>
        <v/>
      </c>
      <c r="I1149" s="48" t="str">
        <f t="shared" si="79"/>
        <v/>
      </c>
      <c r="J1149" s="381" t="str">
        <f t="shared" si="80"/>
        <v/>
      </c>
      <c r="K1149" s="452" t="str">
        <f t="shared" si="81"/>
        <v/>
      </c>
      <c r="L1149" s="197" t="str">
        <f t="shared" ref="L1149:M1149" si="152">+IF(L44="","",L44)</f>
        <v/>
      </c>
      <c r="M1149" s="202" t="str">
        <f t="shared" si="152"/>
        <v/>
      </c>
      <c r="N1149" s="95"/>
      <c r="O1149" s="95"/>
    </row>
    <row r="1150" spans="2:15" hidden="1" x14ac:dyDescent="0.3">
      <c r="B1150" s="220">
        <f t="shared" si="84"/>
        <v>37</v>
      </c>
      <c r="C1150" s="194" t="str">
        <f t="shared" ref="C1150:F1150" si="153">IF(C45="","",C45)</f>
        <v/>
      </c>
      <c r="D1150" s="199" t="str">
        <f t="shared" si="153"/>
        <v/>
      </c>
      <c r="E1150" s="202" t="str">
        <f t="shared" si="153"/>
        <v/>
      </c>
      <c r="F1150" s="215" t="str">
        <f t="shared" si="153"/>
        <v/>
      </c>
      <c r="G1150" s="278" t="str">
        <f>+IF('Cálculos '!I45="","",'Cálculos '!I45)</f>
        <v/>
      </c>
      <c r="H1150" s="380" t="str">
        <f t="shared" si="78"/>
        <v/>
      </c>
      <c r="I1150" s="48" t="str">
        <f t="shared" si="79"/>
        <v/>
      </c>
      <c r="J1150" s="381" t="str">
        <f t="shared" si="80"/>
        <v/>
      </c>
      <c r="K1150" s="452" t="str">
        <f t="shared" si="81"/>
        <v/>
      </c>
      <c r="L1150" s="197" t="str">
        <f t="shared" ref="L1150:M1150" si="154">+IF(L45="","",L45)</f>
        <v/>
      </c>
      <c r="M1150" s="202" t="str">
        <f t="shared" si="154"/>
        <v/>
      </c>
      <c r="N1150" s="95"/>
      <c r="O1150" s="95"/>
    </row>
    <row r="1151" spans="2:15" hidden="1" x14ac:dyDescent="0.3">
      <c r="B1151" s="220">
        <f t="shared" si="84"/>
        <v>38</v>
      </c>
      <c r="C1151" s="194" t="str">
        <f t="shared" ref="C1151:F1151" si="155">IF(C46="","",C46)</f>
        <v/>
      </c>
      <c r="D1151" s="199" t="str">
        <f t="shared" si="155"/>
        <v/>
      </c>
      <c r="E1151" s="202" t="str">
        <f t="shared" si="155"/>
        <v/>
      </c>
      <c r="F1151" s="215" t="str">
        <f t="shared" si="155"/>
        <v/>
      </c>
      <c r="G1151" s="278" t="str">
        <f>+IF('Cálculos '!I46="","",'Cálculos '!I46)</f>
        <v/>
      </c>
      <c r="H1151" s="380" t="str">
        <f t="shared" si="78"/>
        <v/>
      </c>
      <c r="I1151" s="48" t="str">
        <f t="shared" si="79"/>
        <v/>
      </c>
      <c r="J1151" s="381" t="str">
        <f t="shared" si="80"/>
        <v/>
      </c>
      <c r="K1151" s="452" t="str">
        <f t="shared" si="81"/>
        <v/>
      </c>
      <c r="L1151" s="197" t="str">
        <f t="shared" ref="L1151:M1151" si="156">+IF(L46="","",L46)</f>
        <v/>
      </c>
      <c r="M1151" s="202" t="str">
        <f t="shared" si="156"/>
        <v/>
      </c>
      <c r="N1151" s="95"/>
      <c r="O1151" s="95"/>
    </row>
    <row r="1152" spans="2:15" hidden="1" x14ac:dyDescent="0.3">
      <c r="B1152" s="220">
        <f t="shared" si="84"/>
        <v>39</v>
      </c>
      <c r="C1152" s="194" t="str">
        <f t="shared" ref="C1152:F1152" si="157">IF(C47="","",C47)</f>
        <v/>
      </c>
      <c r="D1152" s="199" t="str">
        <f t="shared" si="157"/>
        <v/>
      </c>
      <c r="E1152" s="202" t="str">
        <f t="shared" si="157"/>
        <v/>
      </c>
      <c r="F1152" s="215" t="str">
        <f t="shared" si="157"/>
        <v/>
      </c>
      <c r="G1152" s="278" t="str">
        <f>+IF('Cálculos '!I47="","",'Cálculos '!I47)</f>
        <v/>
      </c>
      <c r="H1152" s="380" t="str">
        <f t="shared" si="78"/>
        <v/>
      </c>
      <c r="I1152" s="48" t="str">
        <f t="shared" si="79"/>
        <v/>
      </c>
      <c r="J1152" s="381" t="str">
        <f t="shared" si="80"/>
        <v/>
      </c>
      <c r="K1152" s="452" t="str">
        <f t="shared" si="81"/>
        <v/>
      </c>
      <c r="L1152" s="197" t="str">
        <f t="shared" ref="L1152:M1152" si="158">+IF(L47="","",L47)</f>
        <v/>
      </c>
      <c r="M1152" s="202" t="str">
        <f t="shared" si="158"/>
        <v/>
      </c>
      <c r="N1152" s="95"/>
      <c r="O1152" s="95"/>
    </row>
    <row r="1153" spans="2:15" hidden="1" x14ac:dyDescent="0.3">
      <c r="B1153" s="220">
        <f t="shared" si="84"/>
        <v>40</v>
      </c>
      <c r="C1153" s="194" t="str">
        <f t="shared" ref="C1153:F1153" si="159">IF(C48="","",C48)</f>
        <v/>
      </c>
      <c r="D1153" s="199" t="str">
        <f t="shared" si="159"/>
        <v/>
      </c>
      <c r="E1153" s="202" t="str">
        <f t="shared" si="159"/>
        <v/>
      </c>
      <c r="F1153" s="215" t="str">
        <f t="shared" si="159"/>
        <v/>
      </c>
      <c r="G1153" s="278" t="str">
        <f>+IF('Cálculos '!I48="","",'Cálculos '!I48)</f>
        <v/>
      </c>
      <c r="H1153" s="380" t="str">
        <f t="shared" si="78"/>
        <v/>
      </c>
      <c r="I1153" s="48" t="str">
        <f t="shared" si="79"/>
        <v/>
      </c>
      <c r="J1153" s="381" t="str">
        <f t="shared" si="80"/>
        <v/>
      </c>
      <c r="K1153" s="452" t="str">
        <f t="shared" si="81"/>
        <v/>
      </c>
      <c r="L1153" s="197" t="str">
        <f t="shared" ref="L1153:M1153" si="160">+IF(L48="","",L48)</f>
        <v/>
      </c>
      <c r="M1153" s="202" t="str">
        <f t="shared" si="160"/>
        <v/>
      </c>
      <c r="N1153" s="95"/>
      <c r="O1153" s="95"/>
    </row>
    <row r="1154" spans="2:15" hidden="1" x14ac:dyDescent="0.3">
      <c r="B1154" s="220">
        <f t="shared" si="84"/>
        <v>41</v>
      </c>
      <c r="C1154" s="194" t="str">
        <f t="shared" ref="C1154:F1154" si="161">IF(C49="","",C49)</f>
        <v/>
      </c>
      <c r="D1154" s="199" t="str">
        <f t="shared" si="161"/>
        <v/>
      </c>
      <c r="E1154" s="202" t="str">
        <f t="shared" si="161"/>
        <v/>
      </c>
      <c r="F1154" s="215" t="str">
        <f t="shared" si="161"/>
        <v/>
      </c>
      <c r="G1154" s="278" t="str">
        <f>+IF('Cálculos '!I49="","",'Cálculos '!I49)</f>
        <v/>
      </c>
      <c r="H1154" s="380" t="str">
        <f t="shared" si="78"/>
        <v/>
      </c>
      <c r="I1154" s="48" t="str">
        <f t="shared" si="79"/>
        <v/>
      </c>
      <c r="J1154" s="381" t="str">
        <f t="shared" si="80"/>
        <v/>
      </c>
      <c r="K1154" s="452" t="str">
        <f t="shared" si="81"/>
        <v/>
      </c>
      <c r="L1154" s="197" t="str">
        <f t="shared" ref="L1154:M1154" si="162">+IF(L49="","",L49)</f>
        <v/>
      </c>
      <c r="M1154" s="202" t="str">
        <f t="shared" si="162"/>
        <v/>
      </c>
      <c r="N1154" s="95"/>
      <c r="O1154" s="95"/>
    </row>
    <row r="1155" spans="2:15" hidden="1" x14ac:dyDescent="0.3">
      <c r="B1155" s="220">
        <f t="shared" si="84"/>
        <v>42</v>
      </c>
      <c r="C1155" s="194" t="str">
        <f t="shared" ref="C1155:F1155" si="163">IF(C50="","",C50)</f>
        <v/>
      </c>
      <c r="D1155" s="199" t="str">
        <f t="shared" si="163"/>
        <v/>
      </c>
      <c r="E1155" s="202" t="str">
        <f t="shared" si="163"/>
        <v/>
      </c>
      <c r="F1155" s="215" t="str">
        <f t="shared" si="163"/>
        <v/>
      </c>
      <c r="G1155" s="278" t="str">
        <f>+IF('Cálculos '!I50="","",'Cálculos '!I50)</f>
        <v/>
      </c>
      <c r="H1155" s="380" t="str">
        <f t="shared" si="78"/>
        <v/>
      </c>
      <c r="I1155" s="48" t="str">
        <f t="shared" si="79"/>
        <v/>
      </c>
      <c r="J1155" s="381" t="str">
        <f t="shared" si="80"/>
        <v/>
      </c>
      <c r="K1155" s="452" t="str">
        <f t="shared" si="81"/>
        <v/>
      </c>
      <c r="L1155" s="197" t="str">
        <f t="shared" ref="L1155:M1155" si="164">+IF(L50="","",L50)</f>
        <v/>
      </c>
      <c r="M1155" s="202" t="str">
        <f t="shared" si="164"/>
        <v/>
      </c>
      <c r="N1155" s="95"/>
      <c r="O1155" s="95"/>
    </row>
    <row r="1156" spans="2:15" hidden="1" x14ac:dyDescent="0.3">
      <c r="B1156" s="220">
        <f t="shared" si="84"/>
        <v>43</v>
      </c>
      <c r="C1156" s="194" t="str">
        <f t="shared" ref="C1156:F1156" si="165">IF(C51="","",C51)</f>
        <v/>
      </c>
      <c r="D1156" s="199" t="str">
        <f t="shared" si="165"/>
        <v/>
      </c>
      <c r="E1156" s="202" t="str">
        <f t="shared" si="165"/>
        <v/>
      </c>
      <c r="F1156" s="215" t="str">
        <f t="shared" si="165"/>
        <v/>
      </c>
      <c r="G1156" s="278" t="str">
        <f>+IF('Cálculos '!I51="","",'Cálculos '!I51)</f>
        <v/>
      </c>
      <c r="H1156" s="380" t="str">
        <f t="shared" si="78"/>
        <v/>
      </c>
      <c r="I1156" s="48" t="str">
        <f t="shared" si="79"/>
        <v/>
      </c>
      <c r="J1156" s="381" t="str">
        <f t="shared" si="80"/>
        <v/>
      </c>
      <c r="K1156" s="452" t="str">
        <f t="shared" si="81"/>
        <v/>
      </c>
      <c r="L1156" s="197" t="str">
        <f t="shared" ref="L1156:M1156" si="166">+IF(L51="","",L51)</f>
        <v/>
      </c>
      <c r="M1156" s="202" t="str">
        <f t="shared" si="166"/>
        <v/>
      </c>
      <c r="N1156" s="95"/>
      <c r="O1156" s="95"/>
    </row>
    <row r="1157" spans="2:15" hidden="1" x14ac:dyDescent="0.3">
      <c r="B1157" s="220">
        <f t="shared" si="84"/>
        <v>44</v>
      </c>
      <c r="C1157" s="194" t="str">
        <f t="shared" ref="C1157:F1157" si="167">IF(C52="","",C52)</f>
        <v/>
      </c>
      <c r="D1157" s="199" t="str">
        <f t="shared" si="167"/>
        <v/>
      </c>
      <c r="E1157" s="202" t="str">
        <f t="shared" si="167"/>
        <v/>
      </c>
      <c r="F1157" s="215" t="str">
        <f t="shared" si="167"/>
        <v/>
      </c>
      <c r="G1157" s="278" t="str">
        <f>+IF('Cálculos '!I52="","",'Cálculos '!I52)</f>
        <v/>
      </c>
      <c r="H1157" s="380" t="str">
        <f t="shared" si="78"/>
        <v/>
      </c>
      <c r="I1157" s="48" t="str">
        <f t="shared" si="79"/>
        <v/>
      </c>
      <c r="J1157" s="381" t="str">
        <f t="shared" si="80"/>
        <v/>
      </c>
      <c r="K1157" s="452" t="str">
        <f t="shared" si="81"/>
        <v/>
      </c>
      <c r="L1157" s="197" t="str">
        <f t="shared" ref="L1157:M1157" si="168">+IF(L52="","",L52)</f>
        <v/>
      </c>
      <c r="M1157" s="202" t="str">
        <f t="shared" si="168"/>
        <v/>
      </c>
      <c r="N1157" s="95"/>
      <c r="O1157" s="95"/>
    </row>
    <row r="1158" spans="2:15" hidden="1" x14ac:dyDescent="0.3">
      <c r="B1158" s="220">
        <f t="shared" si="84"/>
        <v>45</v>
      </c>
      <c r="C1158" s="194" t="str">
        <f t="shared" ref="C1158:F1158" si="169">IF(C53="","",C53)</f>
        <v/>
      </c>
      <c r="D1158" s="199" t="str">
        <f t="shared" si="169"/>
        <v/>
      </c>
      <c r="E1158" s="202" t="str">
        <f t="shared" si="169"/>
        <v/>
      </c>
      <c r="F1158" s="215" t="str">
        <f t="shared" si="169"/>
        <v/>
      </c>
      <c r="G1158" s="278" t="str">
        <f>+IF('Cálculos '!I53="","",'Cálculos '!I53)</f>
        <v/>
      </c>
      <c r="H1158" s="380" t="str">
        <f t="shared" si="78"/>
        <v/>
      </c>
      <c r="I1158" s="48" t="str">
        <f t="shared" si="79"/>
        <v/>
      </c>
      <c r="J1158" s="381" t="str">
        <f t="shared" si="80"/>
        <v/>
      </c>
      <c r="K1158" s="452" t="str">
        <f t="shared" si="81"/>
        <v/>
      </c>
      <c r="L1158" s="197" t="str">
        <f t="shared" ref="L1158:M1158" si="170">+IF(L53="","",L53)</f>
        <v/>
      </c>
      <c r="M1158" s="202" t="str">
        <f t="shared" si="170"/>
        <v/>
      </c>
      <c r="N1158" s="95"/>
      <c r="O1158" s="95"/>
    </row>
    <row r="1159" spans="2:15" hidden="1" x14ac:dyDescent="0.3">
      <c r="B1159" s="220">
        <f t="shared" si="84"/>
        <v>46</v>
      </c>
      <c r="C1159" s="194" t="str">
        <f t="shared" ref="C1159:F1159" si="171">IF(C54="","",C54)</f>
        <v/>
      </c>
      <c r="D1159" s="199" t="str">
        <f t="shared" si="171"/>
        <v/>
      </c>
      <c r="E1159" s="202" t="str">
        <f t="shared" si="171"/>
        <v/>
      </c>
      <c r="F1159" s="215" t="str">
        <f t="shared" si="171"/>
        <v/>
      </c>
      <c r="G1159" s="278" t="str">
        <f>+IF('Cálculos '!I54="","",'Cálculos '!I54)</f>
        <v/>
      </c>
      <c r="H1159" s="380" t="str">
        <f t="shared" si="78"/>
        <v/>
      </c>
      <c r="I1159" s="48" t="str">
        <f t="shared" si="79"/>
        <v/>
      </c>
      <c r="J1159" s="381" t="str">
        <f t="shared" si="80"/>
        <v/>
      </c>
      <c r="K1159" s="452" t="str">
        <f t="shared" si="81"/>
        <v/>
      </c>
      <c r="L1159" s="197" t="str">
        <f t="shared" ref="L1159:M1159" si="172">+IF(L54="","",L54)</f>
        <v/>
      </c>
      <c r="M1159" s="202" t="str">
        <f t="shared" si="172"/>
        <v/>
      </c>
      <c r="N1159" s="95"/>
      <c r="O1159" s="95"/>
    </row>
    <row r="1160" spans="2:15" hidden="1" x14ac:dyDescent="0.3">
      <c r="B1160" s="220">
        <f t="shared" si="84"/>
        <v>47</v>
      </c>
      <c r="C1160" s="194" t="str">
        <f t="shared" ref="C1160:F1160" si="173">IF(C55="","",C55)</f>
        <v/>
      </c>
      <c r="D1160" s="199" t="str">
        <f t="shared" si="173"/>
        <v/>
      </c>
      <c r="E1160" s="202" t="str">
        <f t="shared" si="173"/>
        <v/>
      </c>
      <c r="F1160" s="215" t="str">
        <f t="shared" si="173"/>
        <v/>
      </c>
      <c r="G1160" s="278" t="str">
        <f>+IF('Cálculos '!I55="","",'Cálculos '!I55)</f>
        <v/>
      </c>
      <c r="H1160" s="380" t="str">
        <f t="shared" si="78"/>
        <v/>
      </c>
      <c r="I1160" s="48" t="str">
        <f t="shared" si="79"/>
        <v/>
      </c>
      <c r="J1160" s="381" t="str">
        <f t="shared" si="80"/>
        <v/>
      </c>
      <c r="K1160" s="452" t="str">
        <f t="shared" si="81"/>
        <v/>
      </c>
      <c r="L1160" s="197" t="str">
        <f t="shared" ref="L1160:M1160" si="174">+IF(L55="","",L55)</f>
        <v/>
      </c>
      <c r="M1160" s="202" t="str">
        <f t="shared" si="174"/>
        <v/>
      </c>
      <c r="N1160" s="95"/>
      <c r="O1160" s="95"/>
    </row>
    <row r="1161" spans="2:15" hidden="1" x14ac:dyDescent="0.3">
      <c r="B1161" s="220">
        <f t="shared" si="84"/>
        <v>48</v>
      </c>
      <c r="C1161" s="194" t="str">
        <f t="shared" ref="C1161:F1161" si="175">IF(C56="","",C56)</f>
        <v/>
      </c>
      <c r="D1161" s="199" t="str">
        <f t="shared" si="175"/>
        <v/>
      </c>
      <c r="E1161" s="202" t="str">
        <f t="shared" si="175"/>
        <v/>
      </c>
      <c r="F1161" s="215" t="str">
        <f t="shared" si="175"/>
        <v/>
      </c>
      <c r="G1161" s="278" t="str">
        <f>+IF('Cálculos '!I56="","",'Cálculos '!I56)</f>
        <v/>
      </c>
      <c r="H1161" s="380" t="str">
        <f t="shared" si="78"/>
        <v/>
      </c>
      <c r="I1161" s="48" t="str">
        <f t="shared" si="79"/>
        <v/>
      </c>
      <c r="J1161" s="381" t="str">
        <f t="shared" si="80"/>
        <v/>
      </c>
      <c r="K1161" s="452" t="str">
        <f t="shared" si="81"/>
        <v/>
      </c>
      <c r="L1161" s="197" t="str">
        <f t="shared" ref="L1161:M1161" si="176">+IF(L56="","",L56)</f>
        <v/>
      </c>
      <c r="M1161" s="202" t="str">
        <f t="shared" si="176"/>
        <v/>
      </c>
      <c r="N1161" s="95"/>
      <c r="O1161" s="95"/>
    </row>
    <row r="1162" spans="2:15" hidden="1" x14ac:dyDescent="0.3">
      <c r="B1162" s="220">
        <f t="shared" si="84"/>
        <v>49</v>
      </c>
      <c r="C1162" s="194" t="str">
        <f t="shared" ref="C1162:F1162" si="177">IF(C57="","",C57)</f>
        <v/>
      </c>
      <c r="D1162" s="199" t="str">
        <f t="shared" si="177"/>
        <v/>
      </c>
      <c r="E1162" s="202" t="str">
        <f t="shared" si="177"/>
        <v/>
      </c>
      <c r="F1162" s="215" t="str">
        <f t="shared" si="177"/>
        <v/>
      </c>
      <c r="G1162" s="278" t="str">
        <f>+IF('Cálculos '!I57="","",'Cálculos '!I57)</f>
        <v/>
      </c>
      <c r="H1162" s="380" t="str">
        <f t="shared" si="78"/>
        <v/>
      </c>
      <c r="I1162" s="48" t="str">
        <f t="shared" si="79"/>
        <v/>
      </c>
      <c r="J1162" s="381" t="str">
        <f t="shared" si="80"/>
        <v/>
      </c>
      <c r="K1162" s="452" t="str">
        <f t="shared" si="81"/>
        <v/>
      </c>
      <c r="L1162" s="197" t="str">
        <f t="shared" ref="L1162:M1162" si="178">+IF(L57="","",L57)</f>
        <v/>
      </c>
      <c r="M1162" s="202" t="str">
        <f t="shared" si="178"/>
        <v/>
      </c>
      <c r="N1162" s="95"/>
      <c r="O1162" s="95"/>
    </row>
    <row r="1163" spans="2:15" hidden="1" x14ac:dyDescent="0.3">
      <c r="B1163" s="220">
        <f t="shared" si="84"/>
        <v>50</v>
      </c>
      <c r="C1163" s="194" t="str">
        <f t="shared" ref="C1163:F1163" si="179">IF(C58="","",C58)</f>
        <v/>
      </c>
      <c r="D1163" s="199" t="str">
        <f t="shared" si="179"/>
        <v/>
      </c>
      <c r="E1163" s="202" t="str">
        <f t="shared" si="179"/>
        <v/>
      </c>
      <c r="F1163" s="215" t="str">
        <f t="shared" si="179"/>
        <v/>
      </c>
      <c r="G1163" s="278" t="str">
        <f>+IF('Cálculos '!I58="","",'Cálculos '!I58)</f>
        <v/>
      </c>
      <c r="H1163" s="380" t="str">
        <f t="shared" si="78"/>
        <v/>
      </c>
      <c r="I1163" s="48" t="str">
        <f t="shared" si="79"/>
        <v/>
      </c>
      <c r="J1163" s="381" t="str">
        <f t="shared" si="80"/>
        <v/>
      </c>
      <c r="K1163" s="452" t="str">
        <f t="shared" si="81"/>
        <v/>
      </c>
      <c r="L1163" s="197" t="str">
        <f t="shared" ref="L1163:M1163" si="180">+IF(L58="","",L58)</f>
        <v/>
      </c>
      <c r="M1163" s="202" t="str">
        <f t="shared" si="180"/>
        <v/>
      </c>
      <c r="N1163" s="95"/>
      <c r="O1163" s="95"/>
    </row>
    <row r="1164" spans="2:15" hidden="1" x14ac:dyDescent="0.3">
      <c r="B1164" s="220">
        <f t="shared" si="84"/>
        <v>51</v>
      </c>
      <c r="C1164" s="194" t="str">
        <f t="shared" ref="C1164:F1164" si="181">IF(C59="","",C59)</f>
        <v/>
      </c>
      <c r="D1164" s="199" t="str">
        <f t="shared" si="181"/>
        <v/>
      </c>
      <c r="E1164" s="202" t="str">
        <f t="shared" si="181"/>
        <v/>
      </c>
      <c r="F1164" s="215" t="str">
        <f t="shared" si="181"/>
        <v/>
      </c>
      <c r="G1164" s="278" t="str">
        <f>+IF('Cálculos '!I59="","",'Cálculos '!I59)</f>
        <v/>
      </c>
      <c r="H1164" s="380" t="str">
        <f t="shared" si="78"/>
        <v/>
      </c>
      <c r="I1164" s="48" t="str">
        <f t="shared" si="79"/>
        <v/>
      </c>
      <c r="J1164" s="381" t="str">
        <f t="shared" si="80"/>
        <v/>
      </c>
      <c r="K1164" s="452" t="str">
        <f t="shared" si="81"/>
        <v/>
      </c>
      <c r="L1164" s="197" t="str">
        <f t="shared" ref="L1164:M1164" si="182">+IF(L59="","",L59)</f>
        <v/>
      </c>
      <c r="M1164" s="202" t="str">
        <f t="shared" si="182"/>
        <v/>
      </c>
      <c r="N1164" s="95"/>
      <c r="O1164" s="95"/>
    </row>
    <row r="1165" spans="2:15" hidden="1" x14ac:dyDescent="0.3">
      <c r="B1165" s="220">
        <f t="shared" si="84"/>
        <v>52</v>
      </c>
      <c r="C1165" s="194" t="str">
        <f t="shared" ref="C1165:F1165" si="183">IF(C60="","",C60)</f>
        <v/>
      </c>
      <c r="D1165" s="199" t="str">
        <f t="shared" si="183"/>
        <v/>
      </c>
      <c r="E1165" s="202" t="str">
        <f t="shared" si="183"/>
        <v/>
      </c>
      <c r="F1165" s="215" t="str">
        <f t="shared" si="183"/>
        <v/>
      </c>
      <c r="G1165" s="278" t="str">
        <f>+IF('Cálculos '!I60="","",'Cálculos '!I60)</f>
        <v/>
      </c>
      <c r="H1165" s="380" t="str">
        <f t="shared" si="78"/>
        <v/>
      </c>
      <c r="I1165" s="48" t="str">
        <f t="shared" si="79"/>
        <v/>
      </c>
      <c r="J1165" s="381" t="str">
        <f t="shared" si="80"/>
        <v/>
      </c>
      <c r="K1165" s="452" t="str">
        <f t="shared" si="81"/>
        <v/>
      </c>
      <c r="L1165" s="197" t="str">
        <f t="shared" ref="L1165:M1165" si="184">+IF(L60="","",L60)</f>
        <v/>
      </c>
      <c r="M1165" s="202" t="str">
        <f t="shared" si="184"/>
        <v/>
      </c>
      <c r="N1165" s="95"/>
      <c r="O1165" s="95"/>
    </row>
    <row r="1166" spans="2:15" hidden="1" x14ac:dyDescent="0.3">
      <c r="B1166" s="220">
        <f t="shared" si="84"/>
        <v>53</v>
      </c>
      <c r="C1166" s="194" t="str">
        <f t="shared" ref="C1166:F1166" si="185">IF(C61="","",C61)</f>
        <v/>
      </c>
      <c r="D1166" s="199" t="str">
        <f t="shared" si="185"/>
        <v/>
      </c>
      <c r="E1166" s="202" t="str">
        <f t="shared" si="185"/>
        <v/>
      </c>
      <c r="F1166" s="215" t="str">
        <f t="shared" si="185"/>
        <v/>
      </c>
      <c r="G1166" s="278" t="str">
        <f>+IF('Cálculos '!I61="","",'Cálculos '!I61)</f>
        <v/>
      </c>
      <c r="H1166" s="380" t="str">
        <f t="shared" si="78"/>
        <v/>
      </c>
      <c r="I1166" s="48" t="str">
        <f t="shared" si="79"/>
        <v/>
      </c>
      <c r="J1166" s="381" t="str">
        <f t="shared" si="80"/>
        <v/>
      </c>
      <c r="K1166" s="452" t="str">
        <f t="shared" si="81"/>
        <v/>
      </c>
      <c r="L1166" s="197" t="str">
        <f t="shared" ref="L1166:M1166" si="186">+IF(L61="","",L61)</f>
        <v/>
      </c>
      <c r="M1166" s="202" t="str">
        <f t="shared" si="186"/>
        <v/>
      </c>
      <c r="N1166" s="95"/>
      <c r="O1166" s="95"/>
    </row>
    <row r="1167" spans="2:15" hidden="1" x14ac:dyDescent="0.3">
      <c r="B1167" s="220">
        <f t="shared" si="84"/>
        <v>54</v>
      </c>
      <c r="C1167" s="194" t="str">
        <f t="shared" ref="C1167:F1167" si="187">IF(C62="","",C62)</f>
        <v/>
      </c>
      <c r="D1167" s="199" t="str">
        <f t="shared" si="187"/>
        <v/>
      </c>
      <c r="E1167" s="202" t="str">
        <f t="shared" si="187"/>
        <v/>
      </c>
      <c r="F1167" s="215" t="str">
        <f t="shared" si="187"/>
        <v/>
      </c>
      <c r="G1167" s="278" t="str">
        <f>+IF('Cálculos '!I62="","",'Cálculos '!I62)</f>
        <v/>
      </c>
      <c r="H1167" s="380" t="str">
        <f t="shared" si="78"/>
        <v/>
      </c>
      <c r="I1167" s="48" t="str">
        <f t="shared" si="79"/>
        <v/>
      </c>
      <c r="J1167" s="381" t="str">
        <f t="shared" si="80"/>
        <v/>
      </c>
      <c r="K1167" s="452" t="str">
        <f t="shared" si="81"/>
        <v/>
      </c>
      <c r="L1167" s="197" t="str">
        <f t="shared" ref="L1167:M1167" si="188">+IF(L62="","",L62)</f>
        <v/>
      </c>
      <c r="M1167" s="202" t="str">
        <f t="shared" si="188"/>
        <v/>
      </c>
      <c r="N1167" s="95"/>
      <c r="O1167" s="95"/>
    </row>
    <row r="1168" spans="2:15" hidden="1" x14ac:dyDescent="0.3">
      <c r="B1168" s="220">
        <f t="shared" si="84"/>
        <v>55</v>
      </c>
      <c r="C1168" s="194" t="str">
        <f t="shared" ref="C1168:F1168" si="189">IF(C63="","",C63)</f>
        <v/>
      </c>
      <c r="D1168" s="199" t="str">
        <f t="shared" si="189"/>
        <v/>
      </c>
      <c r="E1168" s="202" t="str">
        <f t="shared" si="189"/>
        <v/>
      </c>
      <c r="F1168" s="215" t="str">
        <f t="shared" si="189"/>
        <v/>
      </c>
      <c r="G1168" s="278" t="str">
        <f>+IF('Cálculos '!I63="","",'Cálculos '!I63)</f>
        <v/>
      </c>
      <c r="H1168" s="380" t="str">
        <f t="shared" si="78"/>
        <v/>
      </c>
      <c r="I1168" s="48" t="str">
        <f t="shared" si="79"/>
        <v/>
      </c>
      <c r="J1168" s="381" t="str">
        <f t="shared" si="80"/>
        <v/>
      </c>
      <c r="K1168" s="452" t="str">
        <f t="shared" si="81"/>
        <v/>
      </c>
      <c r="L1168" s="197" t="str">
        <f t="shared" ref="L1168:M1168" si="190">+IF(L63="","",L63)</f>
        <v/>
      </c>
      <c r="M1168" s="202" t="str">
        <f t="shared" si="190"/>
        <v/>
      </c>
      <c r="N1168" s="95"/>
      <c r="O1168" s="95"/>
    </row>
    <row r="1169" spans="2:15" hidden="1" x14ac:dyDescent="0.3">
      <c r="B1169" s="220">
        <f t="shared" si="84"/>
        <v>56</v>
      </c>
      <c r="C1169" s="194" t="str">
        <f t="shared" ref="C1169:F1169" si="191">IF(C64="","",C64)</f>
        <v/>
      </c>
      <c r="D1169" s="199" t="str">
        <f t="shared" si="191"/>
        <v/>
      </c>
      <c r="E1169" s="202" t="str">
        <f t="shared" si="191"/>
        <v/>
      </c>
      <c r="F1169" s="215" t="str">
        <f t="shared" si="191"/>
        <v/>
      </c>
      <c r="G1169" s="278" t="str">
        <f>+IF('Cálculos '!I64="","",'Cálculos '!I64)</f>
        <v/>
      </c>
      <c r="H1169" s="380" t="str">
        <f t="shared" si="78"/>
        <v/>
      </c>
      <c r="I1169" s="48" t="str">
        <f t="shared" si="79"/>
        <v/>
      </c>
      <c r="J1169" s="381" t="str">
        <f t="shared" si="80"/>
        <v/>
      </c>
      <c r="K1169" s="452" t="str">
        <f t="shared" si="81"/>
        <v/>
      </c>
      <c r="L1169" s="197" t="str">
        <f t="shared" ref="L1169:M1169" si="192">+IF(L64="","",L64)</f>
        <v/>
      </c>
      <c r="M1169" s="202" t="str">
        <f t="shared" si="192"/>
        <v/>
      </c>
      <c r="N1169" s="95"/>
      <c r="O1169" s="95"/>
    </row>
    <row r="1170" spans="2:15" hidden="1" x14ac:dyDescent="0.3">
      <c r="B1170" s="220">
        <f t="shared" si="84"/>
        <v>57</v>
      </c>
      <c r="C1170" s="194" t="str">
        <f t="shared" ref="C1170:F1170" si="193">IF(C65="","",C65)</f>
        <v/>
      </c>
      <c r="D1170" s="199" t="str">
        <f t="shared" si="193"/>
        <v/>
      </c>
      <c r="E1170" s="202" t="str">
        <f t="shared" si="193"/>
        <v/>
      </c>
      <c r="F1170" s="215" t="str">
        <f t="shared" si="193"/>
        <v/>
      </c>
      <c r="G1170" s="278" t="str">
        <f>+IF('Cálculos '!I65="","",'Cálculos '!I65)</f>
        <v/>
      </c>
      <c r="H1170" s="380" t="str">
        <f t="shared" si="78"/>
        <v/>
      </c>
      <c r="I1170" s="48" t="str">
        <f t="shared" si="79"/>
        <v/>
      </c>
      <c r="J1170" s="381" t="str">
        <f t="shared" si="80"/>
        <v/>
      </c>
      <c r="K1170" s="452" t="str">
        <f t="shared" si="81"/>
        <v/>
      </c>
      <c r="L1170" s="197" t="str">
        <f t="shared" ref="L1170:M1170" si="194">+IF(L65="","",L65)</f>
        <v/>
      </c>
      <c r="M1170" s="202" t="str">
        <f t="shared" si="194"/>
        <v/>
      </c>
      <c r="N1170" s="95"/>
      <c r="O1170" s="95"/>
    </row>
    <row r="1171" spans="2:15" hidden="1" x14ac:dyDescent="0.3">
      <c r="B1171" s="220">
        <f t="shared" si="84"/>
        <v>58</v>
      </c>
      <c r="C1171" s="194" t="str">
        <f t="shared" ref="C1171:F1171" si="195">IF(C66="","",C66)</f>
        <v/>
      </c>
      <c r="D1171" s="199" t="str">
        <f t="shared" si="195"/>
        <v/>
      </c>
      <c r="E1171" s="202" t="str">
        <f t="shared" si="195"/>
        <v/>
      </c>
      <c r="F1171" s="215" t="str">
        <f t="shared" si="195"/>
        <v/>
      </c>
      <c r="G1171" s="278" t="str">
        <f>+IF('Cálculos '!I66="","",'Cálculos '!I66)</f>
        <v/>
      </c>
      <c r="H1171" s="380" t="str">
        <f t="shared" si="78"/>
        <v/>
      </c>
      <c r="I1171" s="48" t="str">
        <f t="shared" si="79"/>
        <v/>
      </c>
      <c r="J1171" s="381" t="str">
        <f t="shared" si="80"/>
        <v/>
      </c>
      <c r="K1171" s="452" t="str">
        <f t="shared" si="81"/>
        <v/>
      </c>
      <c r="L1171" s="197" t="str">
        <f t="shared" ref="L1171:M1171" si="196">+IF(L66="","",L66)</f>
        <v/>
      </c>
      <c r="M1171" s="202" t="str">
        <f t="shared" si="196"/>
        <v/>
      </c>
      <c r="N1171" s="95"/>
      <c r="O1171" s="95"/>
    </row>
    <row r="1172" spans="2:15" hidden="1" x14ac:dyDescent="0.3">
      <c r="B1172" s="220">
        <f t="shared" si="84"/>
        <v>59</v>
      </c>
      <c r="C1172" s="194" t="str">
        <f t="shared" ref="C1172:F1172" si="197">IF(C67="","",C67)</f>
        <v/>
      </c>
      <c r="D1172" s="199" t="str">
        <f t="shared" si="197"/>
        <v/>
      </c>
      <c r="E1172" s="202" t="str">
        <f t="shared" si="197"/>
        <v/>
      </c>
      <c r="F1172" s="215" t="str">
        <f t="shared" si="197"/>
        <v/>
      </c>
      <c r="G1172" s="278" t="str">
        <f>+IF('Cálculos '!I67="","",'Cálculos '!I67)</f>
        <v/>
      </c>
      <c r="H1172" s="380" t="str">
        <f t="shared" si="78"/>
        <v/>
      </c>
      <c r="I1172" s="48" t="str">
        <f t="shared" si="79"/>
        <v/>
      </c>
      <c r="J1172" s="381" t="str">
        <f t="shared" si="80"/>
        <v/>
      </c>
      <c r="K1172" s="452" t="str">
        <f t="shared" si="81"/>
        <v/>
      </c>
      <c r="L1172" s="197" t="str">
        <f t="shared" ref="L1172:M1172" si="198">+IF(L67="","",L67)</f>
        <v/>
      </c>
      <c r="M1172" s="202" t="str">
        <f t="shared" si="198"/>
        <v/>
      </c>
      <c r="N1172" s="95"/>
      <c r="O1172" s="95"/>
    </row>
    <row r="1173" spans="2:15" hidden="1" x14ac:dyDescent="0.3">
      <c r="B1173" s="220">
        <f t="shared" si="84"/>
        <v>60</v>
      </c>
      <c r="C1173" s="194" t="str">
        <f t="shared" ref="C1173:F1173" si="199">IF(C68="","",C68)</f>
        <v/>
      </c>
      <c r="D1173" s="199" t="str">
        <f t="shared" si="199"/>
        <v/>
      </c>
      <c r="E1173" s="202" t="str">
        <f t="shared" si="199"/>
        <v/>
      </c>
      <c r="F1173" s="215" t="str">
        <f t="shared" si="199"/>
        <v/>
      </c>
      <c r="G1173" s="278" t="str">
        <f>+IF('Cálculos '!I68="","",'Cálculos '!I68)</f>
        <v/>
      </c>
      <c r="H1173" s="380" t="str">
        <f t="shared" si="78"/>
        <v/>
      </c>
      <c r="I1173" s="48" t="str">
        <f t="shared" si="79"/>
        <v/>
      </c>
      <c r="J1173" s="381" t="str">
        <f t="shared" si="80"/>
        <v/>
      </c>
      <c r="K1173" s="452" t="str">
        <f t="shared" si="81"/>
        <v/>
      </c>
      <c r="L1173" s="197" t="str">
        <f t="shared" ref="L1173:M1173" si="200">+IF(L68="","",L68)</f>
        <v/>
      </c>
      <c r="M1173" s="202" t="str">
        <f t="shared" si="200"/>
        <v/>
      </c>
      <c r="N1173" s="95"/>
      <c r="O1173" s="95"/>
    </row>
    <row r="1174" spans="2:15" hidden="1" x14ac:dyDescent="0.3">
      <c r="B1174" s="220">
        <f t="shared" si="84"/>
        <v>61</v>
      </c>
      <c r="C1174" s="194" t="str">
        <f t="shared" ref="C1174:F1174" si="201">IF(C69="","",C69)</f>
        <v/>
      </c>
      <c r="D1174" s="199" t="str">
        <f t="shared" si="201"/>
        <v/>
      </c>
      <c r="E1174" s="202" t="str">
        <f t="shared" si="201"/>
        <v/>
      </c>
      <c r="F1174" s="215" t="str">
        <f t="shared" si="201"/>
        <v/>
      </c>
      <c r="G1174" s="278" t="str">
        <f>+IF('Cálculos '!I69="","",'Cálculos '!I69)</f>
        <v/>
      </c>
      <c r="H1174" s="380" t="str">
        <f t="shared" si="78"/>
        <v/>
      </c>
      <c r="I1174" s="48" t="str">
        <f t="shared" si="79"/>
        <v/>
      </c>
      <c r="J1174" s="381" t="str">
        <f t="shared" si="80"/>
        <v/>
      </c>
      <c r="K1174" s="452" t="str">
        <f t="shared" si="81"/>
        <v/>
      </c>
      <c r="L1174" s="197" t="str">
        <f t="shared" ref="L1174:M1174" si="202">+IF(L69="","",L69)</f>
        <v/>
      </c>
      <c r="M1174" s="202" t="str">
        <f t="shared" si="202"/>
        <v/>
      </c>
      <c r="N1174" s="95"/>
      <c r="O1174" s="95"/>
    </row>
    <row r="1175" spans="2:15" hidden="1" x14ac:dyDescent="0.3">
      <c r="B1175" s="220">
        <f t="shared" si="84"/>
        <v>62</v>
      </c>
      <c r="C1175" s="194" t="str">
        <f t="shared" ref="C1175:F1175" si="203">IF(C70="","",C70)</f>
        <v/>
      </c>
      <c r="D1175" s="199" t="str">
        <f t="shared" si="203"/>
        <v/>
      </c>
      <c r="E1175" s="202" t="str">
        <f t="shared" si="203"/>
        <v/>
      </c>
      <c r="F1175" s="215" t="str">
        <f t="shared" si="203"/>
        <v/>
      </c>
      <c r="G1175" s="278" t="str">
        <f>+IF('Cálculos '!I70="","",'Cálculos '!I70)</f>
        <v/>
      </c>
      <c r="H1175" s="380" t="str">
        <f t="shared" si="78"/>
        <v/>
      </c>
      <c r="I1175" s="48" t="str">
        <f t="shared" si="79"/>
        <v/>
      </c>
      <c r="J1175" s="381" t="str">
        <f t="shared" si="80"/>
        <v/>
      </c>
      <c r="K1175" s="452" t="str">
        <f t="shared" si="81"/>
        <v/>
      </c>
      <c r="L1175" s="197" t="str">
        <f t="shared" ref="L1175:M1175" si="204">+IF(L70="","",L70)</f>
        <v/>
      </c>
      <c r="M1175" s="202" t="str">
        <f t="shared" si="204"/>
        <v/>
      </c>
      <c r="N1175" s="95"/>
      <c r="O1175" s="95"/>
    </row>
    <row r="1176" spans="2:15" hidden="1" x14ac:dyDescent="0.3">
      <c r="B1176" s="220">
        <f t="shared" si="84"/>
        <v>63</v>
      </c>
      <c r="C1176" s="194" t="str">
        <f t="shared" ref="C1176:F1176" si="205">IF(C71="","",C71)</f>
        <v/>
      </c>
      <c r="D1176" s="199" t="str">
        <f t="shared" si="205"/>
        <v/>
      </c>
      <c r="E1176" s="202" t="str">
        <f t="shared" si="205"/>
        <v/>
      </c>
      <c r="F1176" s="215" t="str">
        <f t="shared" si="205"/>
        <v/>
      </c>
      <c r="G1176" s="278" t="str">
        <f>+IF('Cálculos '!I71="","",'Cálculos '!I71)</f>
        <v/>
      </c>
      <c r="H1176" s="380" t="str">
        <f t="shared" si="78"/>
        <v/>
      </c>
      <c r="I1176" s="48" t="str">
        <f t="shared" si="79"/>
        <v/>
      </c>
      <c r="J1176" s="381" t="str">
        <f t="shared" si="80"/>
        <v/>
      </c>
      <c r="K1176" s="452" t="str">
        <f t="shared" si="81"/>
        <v/>
      </c>
      <c r="L1176" s="197" t="str">
        <f t="shared" ref="L1176:M1176" si="206">+IF(L71="","",L71)</f>
        <v/>
      </c>
      <c r="M1176" s="202" t="str">
        <f t="shared" si="206"/>
        <v/>
      </c>
      <c r="N1176" s="95"/>
      <c r="O1176" s="95"/>
    </row>
    <row r="1177" spans="2:15" hidden="1" x14ac:dyDescent="0.3">
      <c r="B1177" s="220">
        <f t="shared" si="84"/>
        <v>64</v>
      </c>
      <c r="C1177" s="194" t="str">
        <f t="shared" ref="C1177:F1177" si="207">IF(C72="","",C72)</f>
        <v/>
      </c>
      <c r="D1177" s="199" t="str">
        <f t="shared" si="207"/>
        <v/>
      </c>
      <c r="E1177" s="202" t="str">
        <f t="shared" si="207"/>
        <v/>
      </c>
      <c r="F1177" s="215" t="str">
        <f t="shared" si="207"/>
        <v/>
      </c>
      <c r="G1177" s="278" t="str">
        <f>+IF('Cálculos '!I72="","",'Cálculos '!I72)</f>
        <v/>
      </c>
      <c r="H1177" s="380" t="str">
        <f t="shared" si="78"/>
        <v/>
      </c>
      <c r="I1177" s="48" t="str">
        <f t="shared" si="79"/>
        <v/>
      </c>
      <c r="J1177" s="381" t="str">
        <f t="shared" si="80"/>
        <v/>
      </c>
      <c r="K1177" s="452" t="str">
        <f t="shared" si="81"/>
        <v/>
      </c>
      <c r="L1177" s="197" t="str">
        <f t="shared" ref="L1177:M1177" si="208">+IF(L72="","",L72)</f>
        <v/>
      </c>
      <c r="M1177" s="202" t="str">
        <f t="shared" si="208"/>
        <v/>
      </c>
      <c r="N1177" s="95"/>
      <c r="O1177" s="95"/>
    </row>
    <row r="1178" spans="2:15" hidden="1" x14ac:dyDescent="0.3">
      <c r="B1178" s="220">
        <f t="shared" si="84"/>
        <v>65</v>
      </c>
      <c r="C1178" s="194" t="str">
        <f t="shared" ref="C1178:F1178" si="209">IF(C73="","",C73)</f>
        <v/>
      </c>
      <c r="D1178" s="199" t="str">
        <f t="shared" si="209"/>
        <v/>
      </c>
      <c r="E1178" s="202" t="str">
        <f t="shared" si="209"/>
        <v/>
      </c>
      <c r="F1178" s="215" t="str">
        <f t="shared" si="209"/>
        <v/>
      </c>
      <c r="G1178" s="278" t="str">
        <f>+IF('Cálculos '!I73="","",'Cálculos '!I73)</f>
        <v/>
      </c>
      <c r="H1178" s="380" t="str">
        <f t="shared" si="78"/>
        <v/>
      </c>
      <c r="I1178" s="48" t="str">
        <f t="shared" si="79"/>
        <v/>
      </c>
      <c r="J1178" s="381" t="str">
        <f t="shared" si="80"/>
        <v/>
      </c>
      <c r="K1178" s="452" t="str">
        <f t="shared" si="81"/>
        <v/>
      </c>
      <c r="L1178" s="197" t="str">
        <f t="shared" ref="L1178:M1178" si="210">+IF(L73="","",L73)</f>
        <v/>
      </c>
      <c r="M1178" s="202" t="str">
        <f t="shared" si="210"/>
        <v/>
      </c>
      <c r="N1178" s="95"/>
      <c r="O1178" s="95"/>
    </row>
    <row r="1179" spans="2:15" hidden="1" x14ac:dyDescent="0.3">
      <c r="B1179" s="220">
        <f t="shared" si="84"/>
        <v>66</v>
      </c>
      <c r="C1179" s="194" t="str">
        <f t="shared" ref="C1179:F1179" si="211">IF(C74="","",C74)</f>
        <v/>
      </c>
      <c r="D1179" s="199" t="str">
        <f t="shared" si="211"/>
        <v/>
      </c>
      <c r="E1179" s="202" t="str">
        <f t="shared" si="211"/>
        <v/>
      </c>
      <c r="F1179" s="215" t="str">
        <f t="shared" si="211"/>
        <v/>
      </c>
      <c r="G1179" s="278" t="str">
        <f>+IF('Cálculos '!I74="","",'Cálculos '!I74)</f>
        <v/>
      </c>
      <c r="H1179" s="380" t="str">
        <f t="shared" ref="H1179:H1242" si="212">+IF(D1179="","",ROUNDUP(SUM(H74*G1179),0))</f>
        <v/>
      </c>
      <c r="I1179" s="48" t="str">
        <f t="shared" ref="I1179:I1242" si="213">IF(D1179="","",IF(L1179="","CONFIRMAR SI EL PRODOCTRO TIENE IVA O NO",IF(L1179="NO",0,ROUNDUP(SUM(H1179*19%),0))))</f>
        <v/>
      </c>
      <c r="J1179" s="381" t="str">
        <f t="shared" ref="J1179:J1242" si="214">IF(D1179="","",IF(M1179="","CONFIRMAR SI EL PRODOCTRO TIENE IVA O NO",IF(M1179="NO",0,ROUNDUP(SUM(H1179*11.5%),0))))</f>
        <v/>
      </c>
      <c r="K1179" s="452" t="str">
        <f t="shared" ref="K1179:K1242" si="215">IF(D1179="","",ROUNDUP(SUM(H1179+I1179+J1179),0))</f>
        <v/>
      </c>
      <c r="L1179" s="197" t="str">
        <f t="shared" ref="L1179:M1179" si="216">+IF(L74="","",L74)</f>
        <v/>
      </c>
      <c r="M1179" s="202" t="str">
        <f t="shared" si="216"/>
        <v/>
      </c>
      <c r="N1179" s="95"/>
      <c r="O1179" s="95"/>
    </row>
    <row r="1180" spans="2:15" hidden="1" x14ac:dyDescent="0.3">
      <c r="B1180" s="220">
        <f t="shared" ref="B1180:B1243" si="217">+B1179+1</f>
        <v>67</v>
      </c>
      <c r="C1180" s="194" t="str">
        <f t="shared" ref="C1180:F1180" si="218">IF(C75="","",C75)</f>
        <v/>
      </c>
      <c r="D1180" s="199" t="str">
        <f t="shared" si="218"/>
        <v/>
      </c>
      <c r="E1180" s="202" t="str">
        <f t="shared" si="218"/>
        <v/>
      </c>
      <c r="F1180" s="215" t="str">
        <f t="shared" si="218"/>
        <v/>
      </c>
      <c r="G1180" s="278" t="str">
        <f>+IF('Cálculos '!I75="","",'Cálculos '!I75)</f>
        <v/>
      </c>
      <c r="H1180" s="380" t="str">
        <f t="shared" si="212"/>
        <v/>
      </c>
      <c r="I1180" s="48" t="str">
        <f t="shared" si="213"/>
        <v/>
      </c>
      <c r="J1180" s="381" t="str">
        <f t="shared" si="214"/>
        <v/>
      </c>
      <c r="K1180" s="452" t="str">
        <f t="shared" si="215"/>
        <v/>
      </c>
      <c r="L1180" s="197" t="str">
        <f t="shared" ref="L1180:M1180" si="219">+IF(L75="","",L75)</f>
        <v/>
      </c>
      <c r="M1180" s="202" t="str">
        <f t="shared" si="219"/>
        <v/>
      </c>
      <c r="N1180" s="95"/>
      <c r="O1180" s="95"/>
    </row>
    <row r="1181" spans="2:15" hidden="1" x14ac:dyDescent="0.3">
      <c r="B1181" s="220">
        <f t="shared" si="217"/>
        <v>68</v>
      </c>
      <c r="C1181" s="194" t="str">
        <f t="shared" ref="C1181:F1181" si="220">IF(C76="","",C76)</f>
        <v/>
      </c>
      <c r="D1181" s="199" t="str">
        <f t="shared" si="220"/>
        <v/>
      </c>
      <c r="E1181" s="202" t="str">
        <f t="shared" si="220"/>
        <v/>
      </c>
      <c r="F1181" s="215" t="str">
        <f t="shared" si="220"/>
        <v/>
      </c>
      <c r="G1181" s="278" t="str">
        <f>+IF('Cálculos '!I76="","",'Cálculos '!I76)</f>
        <v/>
      </c>
      <c r="H1181" s="380" t="str">
        <f t="shared" si="212"/>
        <v/>
      </c>
      <c r="I1181" s="48" t="str">
        <f t="shared" si="213"/>
        <v/>
      </c>
      <c r="J1181" s="381" t="str">
        <f t="shared" si="214"/>
        <v/>
      </c>
      <c r="K1181" s="452" t="str">
        <f t="shared" si="215"/>
        <v/>
      </c>
      <c r="L1181" s="197" t="str">
        <f t="shared" ref="L1181:M1181" si="221">+IF(L76="","",L76)</f>
        <v/>
      </c>
      <c r="M1181" s="202" t="str">
        <f t="shared" si="221"/>
        <v/>
      </c>
      <c r="N1181" s="95"/>
      <c r="O1181" s="95"/>
    </row>
    <row r="1182" spans="2:15" hidden="1" x14ac:dyDescent="0.3">
      <c r="B1182" s="220">
        <f t="shared" si="217"/>
        <v>69</v>
      </c>
      <c r="C1182" s="194" t="str">
        <f t="shared" ref="C1182:F1182" si="222">IF(C77="","",C77)</f>
        <v/>
      </c>
      <c r="D1182" s="199" t="str">
        <f t="shared" si="222"/>
        <v/>
      </c>
      <c r="E1182" s="202" t="str">
        <f t="shared" si="222"/>
        <v/>
      </c>
      <c r="F1182" s="215" t="str">
        <f t="shared" si="222"/>
        <v/>
      </c>
      <c r="G1182" s="278" t="str">
        <f>+IF('Cálculos '!I77="","",'Cálculos '!I77)</f>
        <v/>
      </c>
      <c r="H1182" s="380" t="str">
        <f t="shared" si="212"/>
        <v/>
      </c>
      <c r="I1182" s="48" t="str">
        <f t="shared" si="213"/>
        <v/>
      </c>
      <c r="J1182" s="381" t="str">
        <f t="shared" si="214"/>
        <v/>
      </c>
      <c r="K1182" s="452" t="str">
        <f t="shared" si="215"/>
        <v/>
      </c>
      <c r="L1182" s="197" t="str">
        <f t="shared" ref="L1182:M1182" si="223">+IF(L77="","",L77)</f>
        <v/>
      </c>
      <c r="M1182" s="202" t="str">
        <f t="shared" si="223"/>
        <v/>
      </c>
      <c r="N1182" s="95"/>
      <c r="O1182" s="95"/>
    </row>
    <row r="1183" spans="2:15" hidden="1" x14ac:dyDescent="0.3">
      <c r="B1183" s="220">
        <f t="shared" si="217"/>
        <v>70</v>
      </c>
      <c r="C1183" s="194" t="str">
        <f t="shared" ref="C1183:F1183" si="224">IF(C78="","",C78)</f>
        <v/>
      </c>
      <c r="D1183" s="199" t="str">
        <f t="shared" si="224"/>
        <v/>
      </c>
      <c r="E1183" s="202" t="str">
        <f t="shared" si="224"/>
        <v/>
      </c>
      <c r="F1183" s="215" t="str">
        <f t="shared" si="224"/>
        <v/>
      </c>
      <c r="G1183" s="278" t="str">
        <f>+IF('Cálculos '!I78="","",'Cálculos '!I78)</f>
        <v/>
      </c>
      <c r="H1183" s="380" t="str">
        <f t="shared" si="212"/>
        <v/>
      </c>
      <c r="I1183" s="48" t="str">
        <f t="shared" si="213"/>
        <v/>
      </c>
      <c r="J1183" s="381" t="str">
        <f t="shared" si="214"/>
        <v/>
      </c>
      <c r="K1183" s="452" t="str">
        <f t="shared" si="215"/>
        <v/>
      </c>
      <c r="L1183" s="197" t="str">
        <f t="shared" ref="L1183:M1183" si="225">+IF(L78="","",L78)</f>
        <v/>
      </c>
      <c r="M1183" s="202" t="str">
        <f t="shared" si="225"/>
        <v/>
      </c>
      <c r="N1183" s="95"/>
      <c r="O1183" s="95"/>
    </row>
    <row r="1184" spans="2:15" hidden="1" x14ac:dyDescent="0.3">
      <c r="B1184" s="220">
        <f t="shared" si="217"/>
        <v>71</v>
      </c>
      <c r="C1184" s="194" t="str">
        <f t="shared" ref="C1184:F1184" si="226">IF(C79="","",C79)</f>
        <v/>
      </c>
      <c r="D1184" s="199" t="str">
        <f t="shared" si="226"/>
        <v/>
      </c>
      <c r="E1184" s="202" t="str">
        <f t="shared" si="226"/>
        <v/>
      </c>
      <c r="F1184" s="215" t="str">
        <f t="shared" si="226"/>
        <v/>
      </c>
      <c r="G1184" s="278" t="str">
        <f>+IF('Cálculos '!I79="","",'Cálculos '!I79)</f>
        <v/>
      </c>
      <c r="H1184" s="380" t="str">
        <f t="shared" si="212"/>
        <v/>
      </c>
      <c r="I1184" s="48" t="str">
        <f t="shared" si="213"/>
        <v/>
      </c>
      <c r="J1184" s="381" t="str">
        <f t="shared" si="214"/>
        <v/>
      </c>
      <c r="K1184" s="452" t="str">
        <f t="shared" si="215"/>
        <v/>
      </c>
      <c r="L1184" s="197" t="str">
        <f t="shared" ref="L1184:M1184" si="227">+IF(L79="","",L79)</f>
        <v/>
      </c>
      <c r="M1184" s="202" t="str">
        <f t="shared" si="227"/>
        <v/>
      </c>
      <c r="N1184" s="95"/>
      <c r="O1184" s="95"/>
    </row>
    <row r="1185" spans="2:15" hidden="1" x14ac:dyDescent="0.3">
      <c r="B1185" s="220">
        <f t="shared" si="217"/>
        <v>72</v>
      </c>
      <c r="C1185" s="194" t="str">
        <f t="shared" ref="C1185:F1185" si="228">IF(C80="","",C80)</f>
        <v/>
      </c>
      <c r="D1185" s="199" t="str">
        <f t="shared" si="228"/>
        <v/>
      </c>
      <c r="E1185" s="202" t="str">
        <f t="shared" si="228"/>
        <v/>
      </c>
      <c r="F1185" s="215" t="str">
        <f t="shared" si="228"/>
        <v/>
      </c>
      <c r="G1185" s="278" t="str">
        <f>+IF('Cálculos '!I80="","",'Cálculos '!I80)</f>
        <v/>
      </c>
      <c r="H1185" s="380" t="str">
        <f t="shared" si="212"/>
        <v/>
      </c>
      <c r="I1185" s="48" t="str">
        <f t="shared" si="213"/>
        <v/>
      </c>
      <c r="J1185" s="381" t="str">
        <f t="shared" si="214"/>
        <v/>
      </c>
      <c r="K1185" s="452" t="str">
        <f t="shared" si="215"/>
        <v/>
      </c>
      <c r="L1185" s="197" t="str">
        <f t="shared" ref="L1185:M1185" si="229">+IF(L80="","",L80)</f>
        <v/>
      </c>
      <c r="M1185" s="202" t="str">
        <f t="shared" si="229"/>
        <v/>
      </c>
      <c r="N1185" s="95"/>
      <c r="O1185" s="95"/>
    </row>
    <row r="1186" spans="2:15" hidden="1" x14ac:dyDescent="0.3">
      <c r="B1186" s="220">
        <f t="shared" si="217"/>
        <v>73</v>
      </c>
      <c r="C1186" s="194" t="str">
        <f t="shared" ref="C1186:F1186" si="230">IF(C81="","",C81)</f>
        <v/>
      </c>
      <c r="D1186" s="199" t="str">
        <f t="shared" si="230"/>
        <v/>
      </c>
      <c r="E1186" s="202" t="str">
        <f t="shared" si="230"/>
        <v/>
      </c>
      <c r="F1186" s="215" t="str">
        <f t="shared" si="230"/>
        <v/>
      </c>
      <c r="G1186" s="278" t="str">
        <f>+IF('Cálculos '!I81="","",'Cálculos '!I81)</f>
        <v/>
      </c>
      <c r="H1186" s="380" t="str">
        <f t="shared" si="212"/>
        <v/>
      </c>
      <c r="I1186" s="48" t="str">
        <f t="shared" si="213"/>
        <v/>
      </c>
      <c r="J1186" s="381" t="str">
        <f t="shared" si="214"/>
        <v/>
      </c>
      <c r="K1186" s="452" t="str">
        <f t="shared" si="215"/>
        <v/>
      </c>
      <c r="L1186" s="197" t="str">
        <f t="shared" ref="L1186:M1186" si="231">+IF(L81="","",L81)</f>
        <v/>
      </c>
      <c r="M1186" s="202" t="str">
        <f t="shared" si="231"/>
        <v/>
      </c>
      <c r="N1186" s="95"/>
      <c r="O1186" s="95"/>
    </row>
    <row r="1187" spans="2:15" hidden="1" x14ac:dyDescent="0.3">
      <c r="B1187" s="220">
        <f t="shared" si="217"/>
        <v>74</v>
      </c>
      <c r="C1187" s="194" t="str">
        <f t="shared" ref="C1187:F1187" si="232">IF(C82="","",C82)</f>
        <v/>
      </c>
      <c r="D1187" s="199" t="str">
        <f t="shared" si="232"/>
        <v/>
      </c>
      <c r="E1187" s="202" t="str">
        <f t="shared" si="232"/>
        <v/>
      </c>
      <c r="F1187" s="215" t="str">
        <f t="shared" si="232"/>
        <v/>
      </c>
      <c r="G1187" s="278" t="str">
        <f>+IF('Cálculos '!I82="","",'Cálculos '!I82)</f>
        <v/>
      </c>
      <c r="H1187" s="380" t="str">
        <f t="shared" si="212"/>
        <v/>
      </c>
      <c r="I1187" s="48" t="str">
        <f t="shared" si="213"/>
        <v/>
      </c>
      <c r="J1187" s="381" t="str">
        <f t="shared" si="214"/>
        <v/>
      </c>
      <c r="K1187" s="452" t="str">
        <f t="shared" si="215"/>
        <v/>
      </c>
      <c r="L1187" s="197" t="str">
        <f t="shared" ref="L1187:M1187" si="233">+IF(L82="","",L82)</f>
        <v/>
      </c>
      <c r="M1187" s="202" t="str">
        <f t="shared" si="233"/>
        <v/>
      </c>
      <c r="N1187" s="95"/>
      <c r="O1187" s="95"/>
    </row>
    <row r="1188" spans="2:15" hidden="1" x14ac:dyDescent="0.3">
      <c r="B1188" s="220">
        <f t="shared" si="217"/>
        <v>75</v>
      </c>
      <c r="C1188" s="194" t="str">
        <f t="shared" ref="C1188:F1188" si="234">IF(C83="","",C83)</f>
        <v/>
      </c>
      <c r="D1188" s="199" t="str">
        <f t="shared" si="234"/>
        <v/>
      </c>
      <c r="E1188" s="202" t="str">
        <f t="shared" si="234"/>
        <v/>
      </c>
      <c r="F1188" s="215" t="str">
        <f t="shared" si="234"/>
        <v/>
      </c>
      <c r="G1188" s="278" t="str">
        <f>+IF('Cálculos '!I83="","",'Cálculos '!I83)</f>
        <v/>
      </c>
      <c r="H1188" s="380" t="str">
        <f t="shared" si="212"/>
        <v/>
      </c>
      <c r="I1188" s="48" t="str">
        <f t="shared" si="213"/>
        <v/>
      </c>
      <c r="J1188" s="381" t="str">
        <f t="shared" si="214"/>
        <v/>
      </c>
      <c r="K1188" s="452" t="str">
        <f t="shared" si="215"/>
        <v/>
      </c>
      <c r="L1188" s="197" t="str">
        <f t="shared" ref="L1188:M1188" si="235">+IF(L83="","",L83)</f>
        <v/>
      </c>
      <c r="M1188" s="202" t="str">
        <f t="shared" si="235"/>
        <v/>
      </c>
      <c r="N1188" s="95"/>
      <c r="O1188" s="95"/>
    </row>
    <row r="1189" spans="2:15" hidden="1" x14ac:dyDescent="0.3">
      <c r="B1189" s="220">
        <f t="shared" si="217"/>
        <v>76</v>
      </c>
      <c r="C1189" s="194" t="str">
        <f t="shared" ref="C1189:F1189" si="236">IF(C84="","",C84)</f>
        <v/>
      </c>
      <c r="D1189" s="199" t="str">
        <f t="shared" si="236"/>
        <v/>
      </c>
      <c r="E1189" s="202" t="str">
        <f t="shared" si="236"/>
        <v/>
      </c>
      <c r="F1189" s="215" t="str">
        <f t="shared" si="236"/>
        <v/>
      </c>
      <c r="G1189" s="278" t="str">
        <f>+IF('Cálculos '!I84="","",'Cálculos '!I84)</f>
        <v/>
      </c>
      <c r="H1189" s="380" t="str">
        <f t="shared" si="212"/>
        <v/>
      </c>
      <c r="I1189" s="48" t="str">
        <f t="shared" si="213"/>
        <v/>
      </c>
      <c r="J1189" s="381" t="str">
        <f t="shared" si="214"/>
        <v/>
      </c>
      <c r="K1189" s="452" t="str">
        <f t="shared" si="215"/>
        <v/>
      </c>
      <c r="L1189" s="197" t="str">
        <f t="shared" ref="L1189:M1189" si="237">+IF(L84="","",L84)</f>
        <v/>
      </c>
      <c r="M1189" s="202" t="str">
        <f t="shared" si="237"/>
        <v/>
      </c>
      <c r="N1189" s="95"/>
      <c r="O1189" s="95"/>
    </row>
    <row r="1190" spans="2:15" hidden="1" x14ac:dyDescent="0.3">
      <c r="B1190" s="220">
        <f t="shared" si="217"/>
        <v>77</v>
      </c>
      <c r="C1190" s="194" t="str">
        <f t="shared" ref="C1190:F1190" si="238">IF(C85="","",C85)</f>
        <v/>
      </c>
      <c r="D1190" s="199" t="str">
        <f t="shared" si="238"/>
        <v/>
      </c>
      <c r="E1190" s="202" t="str">
        <f t="shared" si="238"/>
        <v/>
      </c>
      <c r="F1190" s="215" t="str">
        <f t="shared" si="238"/>
        <v/>
      </c>
      <c r="G1190" s="278" t="str">
        <f>+IF('Cálculos '!I85="","",'Cálculos '!I85)</f>
        <v/>
      </c>
      <c r="H1190" s="380" t="str">
        <f t="shared" si="212"/>
        <v/>
      </c>
      <c r="I1190" s="48" t="str">
        <f t="shared" si="213"/>
        <v/>
      </c>
      <c r="J1190" s="381" t="str">
        <f t="shared" si="214"/>
        <v/>
      </c>
      <c r="K1190" s="452" t="str">
        <f t="shared" si="215"/>
        <v/>
      </c>
      <c r="L1190" s="197" t="str">
        <f t="shared" ref="L1190:M1190" si="239">+IF(L85="","",L85)</f>
        <v/>
      </c>
      <c r="M1190" s="202" t="str">
        <f t="shared" si="239"/>
        <v/>
      </c>
      <c r="N1190" s="95"/>
      <c r="O1190" s="95"/>
    </row>
    <row r="1191" spans="2:15" hidden="1" x14ac:dyDescent="0.3">
      <c r="B1191" s="220">
        <f t="shared" si="217"/>
        <v>78</v>
      </c>
      <c r="C1191" s="194" t="str">
        <f t="shared" ref="C1191:F1191" si="240">IF(C86="","",C86)</f>
        <v/>
      </c>
      <c r="D1191" s="199" t="str">
        <f t="shared" si="240"/>
        <v/>
      </c>
      <c r="E1191" s="202" t="str">
        <f t="shared" si="240"/>
        <v/>
      </c>
      <c r="F1191" s="215" t="str">
        <f t="shared" si="240"/>
        <v/>
      </c>
      <c r="G1191" s="278" t="str">
        <f>+IF('Cálculos '!I86="","",'Cálculos '!I86)</f>
        <v/>
      </c>
      <c r="H1191" s="380" t="str">
        <f t="shared" si="212"/>
        <v/>
      </c>
      <c r="I1191" s="48" t="str">
        <f t="shared" si="213"/>
        <v/>
      </c>
      <c r="J1191" s="381" t="str">
        <f t="shared" si="214"/>
        <v/>
      </c>
      <c r="K1191" s="452" t="str">
        <f t="shared" si="215"/>
        <v/>
      </c>
      <c r="L1191" s="197" t="str">
        <f t="shared" ref="L1191:M1191" si="241">+IF(L86="","",L86)</f>
        <v/>
      </c>
      <c r="M1191" s="202" t="str">
        <f t="shared" si="241"/>
        <v/>
      </c>
      <c r="N1191" s="95"/>
      <c r="O1191" s="95"/>
    </row>
    <row r="1192" spans="2:15" hidden="1" x14ac:dyDescent="0.3">
      <c r="B1192" s="220">
        <f t="shared" si="217"/>
        <v>79</v>
      </c>
      <c r="C1192" s="194" t="str">
        <f t="shared" ref="C1192:F1192" si="242">IF(C87="","",C87)</f>
        <v/>
      </c>
      <c r="D1192" s="199" t="str">
        <f t="shared" si="242"/>
        <v/>
      </c>
      <c r="E1192" s="202" t="str">
        <f t="shared" si="242"/>
        <v/>
      </c>
      <c r="F1192" s="215" t="str">
        <f t="shared" si="242"/>
        <v/>
      </c>
      <c r="G1192" s="278" t="str">
        <f>+IF('Cálculos '!I87="","",'Cálculos '!I87)</f>
        <v/>
      </c>
      <c r="H1192" s="380" t="str">
        <f t="shared" si="212"/>
        <v/>
      </c>
      <c r="I1192" s="48" t="str">
        <f t="shared" si="213"/>
        <v/>
      </c>
      <c r="J1192" s="381" t="str">
        <f t="shared" si="214"/>
        <v/>
      </c>
      <c r="K1192" s="452" t="str">
        <f t="shared" si="215"/>
        <v/>
      </c>
      <c r="L1192" s="197" t="str">
        <f t="shared" ref="L1192:M1192" si="243">+IF(L87="","",L87)</f>
        <v/>
      </c>
      <c r="M1192" s="202" t="str">
        <f t="shared" si="243"/>
        <v/>
      </c>
      <c r="N1192" s="95"/>
      <c r="O1192" s="95"/>
    </row>
    <row r="1193" spans="2:15" hidden="1" x14ac:dyDescent="0.3">
      <c r="B1193" s="220">
        <f t="shared" si="217"/>
        <v>80</v>
      </c>
      <c r="C1193" s="194" t="str">
        <f t="shared" ref="C1193:F1193" si="244">IF(C88="","",C88)</f>
        <v/>
      </c>
      <c r="D1193" s="199" t="str">
        <f t="shared" si="244"/>
        <v/>
      </c>
      <c r="E1193" s="202" t="str">
        <f t="shared" si="244"/>
        <v/>
      </c>
      <c r="F1193" s="215" t="str">
        <f t="shared" si="244"/>
        <v/>
      </c>
      <c r="G1193" s="278" t="str">
        <f>+IF('Cálculos '!I88="","",'Cálculos '!I88)</f>
        <v/>
      </c>
      <c r="H1193" s="380" t="str">
        <f t="shared" si="212"/>
        <v/>
      </c>
      <c r="I1193" s="48" t="str">
        <f t="shared" si="213"/>
        <v/>
      </c>
      <c r="J1193" s="381" t="str">
        <f t="shared" si="214"/>
        <v/>
      </c>
      <c r="K1193" s="452" t="str">
        <f t="shared" si="215"/>
        <v/>
      </c>
      <c r="L1193" s="197" t="str">
        <f t="shared" ref="L1193:M1193" si="245">+IF(L88="","",L88)</f>
        <v/>
      </c>
      <c r="M1193" s="202" t="str">
        <f t="shared" si="245"/>
        <v/>
      </c>
      <c r="N1193" s="95"/>
      <c r="O1193" s="95"/>
    </row>
    <row r="1194" spans="2:15" hidden="1" x14ac:dyDescent="0.3">
      <c r="B1194" s="220">
        <f t="shared" si="217"/>
        <v>81</v>
      </c>
      <c r="C1194" s="194" t="str">
        <f t="shared" ref="C1194:F1194" si="246">IF(C89="","",C89)</f>
        <v/>
      </c>
      <c r="D1194" s="199" t="str">
        <f t="shared" si="246"/>
        <v/>
      </c>
      <c r="E1194" s="202" t="str">
        <f t="shared" si="246"/>
        <v/>
      </c>
      <c r="F1194" s="215" t="str">
        <f t="shared" si="246"/>
        <v/>
      </c>
      <c r="G1194" s="278" t="str">
        <f>+IF('Cálculos '!I89="","",'Cálculos '!I89)</f>
        <v/>
      </c>
      <c r="H1194" s="380" t="str">
        <f t="shared" si="212"/>
        <v/>
      </c>
      <c r="I1194" s="48" t="str">
        <f t="shared" si="213"/>
        <v/>
      </c>
      <c r="J1194" s="381" t="str">
        <f t="shared" si="214"/>
        <v/>
      </c>
      <c r="K1194" s="452" t="str">
        <f t="shared" si="215"/>
        <v/>
      </c>
      <c r="L1194" s="197" t="str">
        <f t="shared" ref="L1194:M1194" si="247">+IF(L89="","",L89)</f>
        <v/>
      </c>
      <c r="M1194" s="202" t="str">
        <f t="shared" si="247"/>
        <v/>
      </c>
      <c r="N1194" s="95"/>
      <c r="O1194" s="95"/>
    </row>
    <row r="1195" spans="2:15" hidden="1" x14ac:dyDescent="0.3">
      <c r="B1195" s="220">
        <f t="shared" si="217"/>
        <v>82</v>
      </c>
      <c r="C1195" s="194" t="str">
        <f t="shared" ref="C1195:F1195" si="248">IF(C90="","",C90)</f>
        <v/>
      </c>
      <c r="D1195" s="199" t="str">
        <f t="shared" si="248"/>
        <v/>
      </c>
      <c r="E1195" s="202" t="str">
        <f t="shared" si="248"/>
        <v/>
      </c>
      <c r="F1195" s="215" t="str">
        <f t="shared" si="248"/>
        <v/>
      </c>
      <c r="G1195" s="278" t="str">
        <f>+IF('Cálculos '!I90="","",'Cálculos '!I90)</f>
        <v/>
      </c>
      <c r="H1195" s="380" t="str">
        <f t="shared" si="212"/>
        <v/>
      </c>
      <c r="I1195" s="48" t="str">
        <f t="shared" si="213"/>
        <v/>
      </c>
      <c r="J1195" s="381" t="str">
        <f t="shared" si="214"/>
        <v/>
      </c>
      <c r="K1195" s="452" t="str">
        <f t="shared" si="215"/>
        <v/>
      </c>
      <c r="L1195" s="197" t="str">
        <f t="shared" ref="L1195:M1195" si="249">+IF(L90="","",L90)</f>
        <v/>
      </c>
      <c r="M1195" s="202" t="str">
        <f t="shared" si="249"/>
        <v/>
      </c>
      <c r="N1195" s="95"/>
      <c r="O1195" s="95"/>
    </row>
    <row r="1196" spans="2:15" hidden="1" x14ac:dyDescent="0.3">
      <c r="B1196" s="220">
        <f t="shared" si="217"/>
        <v>83</v>
      </c>
      <c r="C1196" s="194" t="str">
        <f t="shared" ref="C1196:F1196" si="250">IF(C91="","",C91)</f>
        <v/>
      </c>
      <c r="D1196" s="199" t="str">
        <f t="shared" si="250"/>
        <v/>
      </c>
      <c r="E1196" s="202" t="str">
        <f t="shared" si="250"/>
        <v/>
      </c>
      <c r="F1196" s="215" t="str">
        <f t="shared" si="250"/>
        <v/>
      </c>
      <c r="G1196" s="278" t="str">
        <f>+IF('Cálculos '!I91="","",'Cálculos '!I91)</f>
        <v/>
      </c>
      <c r="H1196" s="380" t="str">
        <f t="shared" si="212"/>
        <v/>
      </c>
      <c r="I1196" s="48" t="str">
        <f t="shared" si="213"/>
        <v/>
      </c>
      <c r="J1196" s="381" t="str">
        <f t="shared" si="214"/>
        <v/>
      </c>
      <c r="K1196" s="452" t="str">
        <f t="shared" si="215"/>
        <v/>
      </c>
      <c r="L1196" s="197" t="str">
        <f t="shared" ref="L1196:M1196" si="251">+IF(L91="","",L91)</f>
        <v/>
      </c>
      <c r="M1196" s="202" t="str">
        <f t="shared" si="251"/>
        <v/>
      </c>
      <c r="N1196" s="95"/>
      <c r="O1196" s="95"/>
    </row>
    <row r="1197" spans="2:15" hidden="1" x14ac:dyDescent="0.3">
      <c r="B1197" s="220">
        <f t="shared" si="217"/>
        <v>84</v>
      </c>
      <c r="C1197" s="194" t="str">
        <f t="shared" ref="C1197:F1197" si="252">IF(C92="","",C92)</f>
        <v/>
      </c>
      <c r="D1197" s="199" t="str">
        <f t="shared" si="252"/>
        <v/>
      </c>
      <c r="E1197" s="202" t="str">
        <f t="shared" si="252"/>
        <v/>
      </c>
      <c r="F1197" s="215" t="str">
        <f t="shared" si="252"/>
        <v/>
      </c>
      <c r="G1197" s="278" t="str">
        <f>+IF('Cálculos '!I92="","",'Cálculos '!I92)</f>
        <v/>
      </c>
      <c r="H1197" s="380" t="str">
        <f t="shared" si="212"/>
        <v/>
      </c>
      <c r="I1197" s="48" t="str">
        <f t="shared" si="213"/>
        <v/>
      </c>
      <c r="J1197" s="381" t="str">
        <f t="shared" si="214"/>
        <v/>
      </c>
      <c r="K1197" s="452" t="str">
        <f t="shared" si="215"/>
        <v/>
      </c>
      <c r="L1197" s="197" t="str">
        <f t="shared" ref="L1197:M1197" si="253">+IF(L92="","",L92)</f>
        <v/>
      </c>
      <c r="M1197" s="202" t="str">
        <f t="shared" si="253"/>
        <v/>
      </c>
      <c r="N1197" s="95"/>
      <c r="O1197" s="95"/>
    </row>
    <row r="1198" spans="2:15" hidden="1" x14ac:dyDescent="0.3">
      <c r="B1198" s="220">
        <f t="shared" si="217"/>
        <v>85</v>
      </c>
      <c r="C1198" s="194" t="str">
        <f t="shared" ref="C1198:F1198" si="254">IF(C93="","",C93)</f>
        <v/>
      </c>
      <c r="D1198" s="199" t="str">
        <f t="shared" si="254"/>
        <v/>
      </c>
      <c r="E1198" s="202" t="str">
        <f t="shared" si="254"/>
        <v/>
      </c>
      <c r="F1198" s="215" t="str">
        <f t="shared" si="254"/>
        <v/>
      </c>
      <c r="G1198" s="278" t="str">
        <f>+IF('Cálculos '!I93="","",'Cálculos '!I93)</f>
        <v/>
      </c>
      <c r="H1198" s="380" t="str">
        <f t="shared" si="212"/>
        <v/>
      </c>
      <c r="I1198" s="48" t="str">
        <f t="shared" si="213"/>
        <v/>
      </c>
      <c r="J1198" s="381" t="str">
        <f t="shared" si="214"/>
        <v/>
      </c>
      <c r="K1198" s="452" t="str">
        <f t="shared" si="215"/>
        <v/>
      </c>
      <c r="L1198" s="197" t="str">
        <f t="shared" ref="L1198:M1198" si="255">+IF(L93="","",L93)</f>
        <v/>
      </c>
      <c r="M1198" s="202" t="str">
        <f t="shared" si="255"/>
        <v/>
      </c>
      <c r="N1198" s="95"/>
      <c r="O1198" s="95"/>
    </row>
    <row r="1199" spans="2:15" hidden="1" x14ac:dyDescent="0.3">
      <c r="B1199" s="220">
        <f t="shared" si="217"/>
        <v>86</v>
      </c>
      <c r="C1199" s="194" t="str">
        <f t="shared" ref="C1199:F1199" si="256">IF(C94="","",C94)</f>
        <v/>
      </c>
      <c r="D1199" s="199" t="str">
        <f t="shared" si="256"/>
        <v/>
      </c>
      <c r="E1199" s="202" t="str">
        <f t="shared" si="256"/>
        <v/>
      </c>
      <c r="F1199" s="215" t="str">
        <f t="shared" si="256"/>
        <v/>
      </c>
      <c r="G1199" s="278" t="str">
        <f>+IF('Cálculos '!I94="","",'Cálculos '!I94)</f>
        <v/>
      </c>
      <c r="H1199" s="380" t="str">
        <f t="shared" si="212"/>
        <v/>
      </c>
      <c r="I1199" s="48" t="str">
        <f t="shared" si="213"/>
        <v/>
      </c>
      <c r="J1199" s="381" t="str">
        <f t="shared" si="214"/>
        <v/>
      </c>
      <c r="K1199" s="452" t="str">
        <f t="shared" si="215"/>
        <v/>
      </c>
      <c r="L1199" s="197" t="str">
        <f t="shared" ref="L1199:M1199" si="257">+IF(L94="","",L94)</f>
        <v/>
      </c>
      <c r="M1199" s="202" t="str">
        <f t="shared" si="257"/>
        <v/>
      </c>
      <c r="N1199" s="95"/>
      <c r="O1199" s="95"/>
    </row>
    <row r="1200" spans="2:15" hidden="1" x14ac:dyDescent="0.3">
      <c r="B1200" s="220">
        <f t="shared" si="217"/>
        <v>87</v>
      </c>
      <c r="C1200" s="194" t="str">
        <f t="shared" ref="C1200:F1200" si="258">IF(C95="","",C95)</f>
        <v/>
      </c>
      <c r="D1200" s="199" t="str">
        <f t="shared" si="258"/>
        <v/>
      </c>
      <c r="E1200" s="202" t="str">
        <f t="shared" si="258"/>
        <v/>
      </c>
      <c r="F1200" s="215" t="str">
        <f t="shared" si="258"/>
        <v/>
      </c>
      <c r="G1200" s="278" t="str">
        <f>+IF('Cálculos '!I95="","",'Cálculos '!I95)</f>
        <v/>
      </c>
      <c r="H1200" s="380" t="str">
        <f t="shared" si="212"/>
        <v/>
      </c>
      <c r="I1200" s="48" t="str">
        <f t="shared" si="213"/>
        <v/>
      </c>
      <c r="J1200" s="381" t="str">
        <f t="shared" si="214"/>
        <v/>
      </c>
      <c r="K1200" s="452" t="str">
        <f t="shared" si="215"/>
        <v/>
      </c>
      <c r="L1200" s="197" t="str">
        <f t="shared" ref="L1200:M1200" si="259">+IF(L95="","",L95)</f>
        <v/>
      </c>
      <c r="M1200" s="202" t="str">
        <f t="shared" si="259"/>
        <v/>
      </c>
      <c r="N1200" s="95"/>
      <c r="O1200" s="95"/>
    </row>
    <row r="1201" spans="2:15" hidden="1" x14ac:dyDescent="0.3">
      <c r="B1201" s="220">
        <f t="shared" si="217"/>
        <v>88</v>
      </c>
      <c r="C1201" s="194" t="str">
        <f t="shared" ref="C1201:F1201" si="260">IF(C96="","",C96)</f>
        <v/>
      </c>
      <c r="D1201" s="199" t="str">
        <f t="shared" si="260"/>
        <v/>
      </c>
      <c r="E1201" s="202" t="str">
        <f t="shared" si="260"/>
        <v/>
      </c>
      <c r="F1201" s="215" t="str">
        <f t="shared" si="260"/>
        <v/>
      </c>
      <c r="G1201" s="278" t="str">
        <f>+IF('Cálculos '!I96="","",'Cálculos '!I96)</f>
        <v/>
      </c>
      <c r="H1201" s="380" t="str">
        <f t="shared" si="212"/>
        <v/>
      </c>
      <c r="I1201" s="48" t="str">
        <f t="shared" si="213"/>
        <v/>
      </c>
      <c r="J1201" s="381" t="str">
        <f t="shared" si="214"/>
        <v/>
      </c>
      <c r="K1201" s="452" t="str">
        <f t="shared" si="215"/>
        <v/>
      </c>
      <c r="L1201" s="197" t="str">
        <f t="shared" ref="L1201:M1201" si="261">+IF(L96="","",L96)</f>
        <v/>
      </c>
      <c r="M1201" s="202" t="str">
        <f t="shared" si="261"/>
        <v/>
      </c>
      <c r="N1201" s="95"/>
      <c r="O1201" s="95"/>
    </row>
    <row r="1202" spans="2:15" hidden="1" x14ac:dyDescent="0.3">
      <c r="B1202" s="220">
        <f t="shared" si="217"/>
        <v>89</v>
      </c>
      <c r="C1202" s="194" t="str">
        <f t="shared" ref="C1202:F1202" si="262">IF(C97="","",C97)</f>
        <v/>
      </c>
      <c r="D1202" s="199" t="str">
        <f t="shared" si="262"/>
        <v/>
      </c>
      <c r="E1202" s="202" t="str">
        <f t="shared" si="262"/>
        <v/>
      </c>
      <c r="F1202" s="215" t="str">
        <f t="shared" si="262"/>
        <v/>
      </c>
      <c r="G1202" s="278" t="str">
        <f>+IF('Cálculos '!I97="","",'Cálculos '!I97)</f>
        <v/>
      </c>
      <c r="H1202" s="380" t="str">
        <f t="shared" si="212"/>
        <v/>
      </c>
      <c r="I1202" s="48" t="str">
        <f t="shared" si="213"/>
        <v/>
      </c>
      <c r="J1202" s="381" t="str">
        <f t="shared" si="214"/>
        <v/>
      </c>
      <c r="K1202" s="452" t="str">
        <f t="shared" si="215"/>
        <v/>
      </c>
      <c r="L1202" s="197" t="str">
        <f t="shared" ref="L1202:M1202" si="263">+IF(L97="","",L97)</f>
        <v/>
      </c>
      <c r="M1202" s="202" t="str">
        <f t="shared" si="263"/>
        <v/>
      </c>
      <c r="N1202" s="95"/>
      <c r="O1202" s="95"/>
    </row>
    <row r="1203" spans="2:15" hidden="1" x14ac:dyDescent="0.3">
      <c r="B1203" s="220">
        <f t="shared" si="217"/>
        <v>90</v>
      </c>
      <c r="C1203" s="194" t="str">
        <f t="shared" ref="C1203:F1203" si="264">IF(C98="","",C98)</f>
        <v/>
      </c>
      <c r="D1203" s="199" t="str">
        <f t="shared" si="264"/>
        <v/>
      </c>
      <c r="E1203" s="202" t="str">
        <f t="shared" si="264"/>
        <v/>
      </c>
      <c r="F1203" s="215" t="str">
        <f t="shared" si="264"/>
        <v/>
      </c>
      <c r="G1203" s="278" t="str">
        <f>+IF('Cálculos '!I98="","",'Cálculos '!I98)</f>
        <v/>
      </c>
      <c r="H1203" s="380" t="str">
        <f t="shared" si="212"/>
        <v/>
      </c>
      <c r="I1203" s="48" t="str">
        <f t="shared" si="213"/>
        <v/>
      </c>
      <c r="J1203" s="381" t="str">
        <f t="shared" si="214"/>
        <v/>
      </c>
      <c r="K1203" s="452" t="str">
        <f t="shared" si="215"/>
        <v/>
      </c>
      <c r="L1203" s="197" t="str">
        <f t="shared" ref="L1203:M1203" si="265">+IF(L98="","",L98)</f>
        <v/>
      </c>
      <c r="M1203" s="202" t="str">
        <f t="shared" si="265"/>
        <v/>
      </c>
      <c r="N1203" s="95"/>
      <c r="O1203" s="95"/>
    </row>
    <row r="1204" spans="2:15" hidden="1" x14ac:dyDescent="0.3">
      <c r="B1204" s="220">
        <f t="shared" si="217"/>
        <v>91</v>
      </c>
      <c r="C1204" s="194" t="str">
        <f t="shared" ref="C1204:F1204" si="266">IF(C99="","",C99)</f>
        <v/>
      </c>
      <c r="D1204" s="199" t="str">
        <f t="shared" si="266"/>
        <v/>
      </c>
      <c r="E1204" s="202" t="str">
        <f t="shared" si="266"/>
        <v/>
      </c>
      <c r="F1204" s="215" t="str">
        <f t="shared" si="266"/>
        <v/>
      </c>
      <c r="G1204" s="278" t="str">
        <f>+IF('Cálculos '!I99="","",'Cálculos '!I99)</f>
        <v/>
      </c>
      <c r="H1204" s="380" t="str">
        <f t="shared" si="212"/>
        <v/>
      </c>
      <c r="I1204" s="48" t="str">
        <f t="shared" si="213"/>
        <v/>
      </c>
      <c r="J1204" s="381" t="str">
        <f t="shared" si="214"/>
        <v/>
      </c>
      <c r="K1204" s="452" t="str">
        <f t="shared" si="215"/>
        <v/>
      </c>
      <c r="L1204" s="197" t="str">
        <f t="shared" ref="L1204:M1204" si="267">+IF(L99="","",L99)</f>
        <v/>
      </c>
      <c r="M1204" s="202" t="str">
        <f t="shared" si="267"/>
        <v/>
      </c>
      <c r="N1204" s="95"/>
      <c r="O1204" s="95"/>
    </row>
    <row r="1205" spans="2:15" hidden="1" x14ac:dyDescent="0.3">
      <c r="B1205" s="220">
        <f t="shared" si="217"/>
        <v>92</v>
      </c>
      <c r="C1205" s="194" t="str">
        <f t="shared" ref="C1205:F1205" si="268">IF(C100="","",C100)</f>
        <v/>
      </c>
      <c r="D1205" s="199" t="str">
        <f t="shared" si="268"/>
        <v/>
      </c>
      <c r="E1205" s="202" t="str">
        <f t="shared" si="268"/>
        <v/>
      </c>
      <c r="F1205" s="215" t="str">
        <f t="shared" si="268"/>
        <v/>
      </c>
      <c r="G1205" s="278" t="str">
        <f>+IF('Cálculos '!I100="","",'Cálculos '!I100)</f>
        <v/>
      </c>
      <c r="H1205" s="380" t="str">
        <f t="shared" si="212"/>
        <v/>
      </c>
      <c r="I1205" s="48" t="str">
        <f t="shared" si="213"/>
        <v/>
      </c>
      <c r="J1205" s="381" t="str">
        <f t="shared" si="214"/>
        <v/>
      </c>
      <c r="K1205" s="452" t="str">
        <f t="shared" si="215"/>
        <v/>
      </c>
      <c r="L1205" s="197" t="str">
        <f t="shared" ref="L1205:M1205" si="269">+IF(L100="","",L100)</f>
        <v/>
      </c>
      <c r="M1205" s="202" t="str">
        <f t="shared" si="269"/>
        <v/>
      </c>
      <c r="N1205" s="95"/>
      <c r="O1205" s="95"/>
    </row>
    <row r="1206" spans="2:15" hidden="1" x14ac:dyDescent="0.3">
      <c r="B1206" s="220">
        <f t="shared" si="217"/>
        <v>93</v>
      </c>
      <c r="C1206" s="194" t="str">
        <f t="shared" ref="C1206:F1206" si="270">IF(C101="","",C101)</f>
        <v/>
      </c>
      <c r="D1206" s="199" t="str">
        <f t="shared" si="270"/>
        <v/>
      </c>
      <c r="E1206" s="202" t="str">
        <f t="shared" si="270"/>
        <v/>
      </c>
      <c r="F1206" s="215" t="str">
        <f t="shared" si="270"/>
        <v/>
      </c>
      <c r="G1206" s="278" t="str">
        <f>+IF('Cálculos '!I101="","",'Cálculos '!I101)</f>
        <v/>
      </c>
      <c r="H1206" s="380" t="str">
        <f t="shared" si="212"/>
        <v/>
      </c>
      <c r="I1206" s="48" t="str">
        <f t="shared" si="213"/>
        <v/>
      </c>
      <c r="J1206" s="381" t="str">
        <f t="shared" si="214"/>
        <v/>
      </c>
      <c r="K1206" s="452" t="str">
        <f t="shared" si="215"/>
        <v/>
      </c>
      <c r="L1206" s="197" t="str">
        <f t="shared" ref="L1206:M1206" si="271">+IF(L101="","",L101)</f>
        <v/>
      </c>
      <c r="M1206" s="202" t="str">
        <f t="shared" si="271"/>
        <v/>
      </c>
      <c r="N1206" s="95"/>
      <c r="O1206" s="95"/>
    </row>
    <row r="1207" spans="2:15" hidden="1" x14ac:dyDescent="0.3">
      <c r="B1207" s="220">
        <f t="shared" si="217"/>
        <v>94</v>
      </c>
      <c r="C1207" s="194" t="str">
        <f t="shared" ref="C1207:F1207" si="272">IF(C102="","",C102)</f>
        <v/>
      </c>
      <c r="D1207" s="199" t="str">
        <f t="shared" si="272"/>
        <v/>
      </c>
      <c r="E1207" s="202" t="str">
        <f t="shared" si="272"/>
        <v/>
      </c>
      <c r="F1207" s="215" t="str">
        <f t="shared" si="272"/>
        <v/>
      </c>
      <c r="G1207" s="278" t="str">
        <f>+IF('Cálculos '!I102="","",'Cálculos '!I102)</f>
        <v/>
      </c>
      <c r="H1207" s="380" t="str">
        <f t="shared" si="212"/>
        <v/>
      </c>
      <c r="I1207" s="48" t="str">
        <f t="shared" si="213"/>
        <v/>
      </c>
      <c r="J1207" s="381" t="str">
        <f t="shared" si="214"/>
        <v/>
      </c>
      <c r="K1207" s="452" t="str">
        <f t="shared" si="215"/>
        <v/>
      </c>
      <c r="L1207" s="197" t="str">
        <f t="shared" ref="L1207:M1207" si="273">+IF(L102="","",L102)</f>
        <v/>
      </c>
      <c r="M1207" s="202" t="str">
        <f t="shared" si="273"/>
        <v/>
      </c>
      <c r="N1207" s="95"/>
      <c r="O1207" s="95"/>
    </row>
    <row r="1208" spans="2:15" hidden="1" x14ac:dyDescent="0.3">
      <c r="B1208" s="220">
        <f t="shared" si="217"/>
        <v>95</v>
      </c>
      <c r="C1208" s="194" t="str">
        <f t="shared" ref="C1208:F1208" si="274">IF(C103="","",C103)</f>
        <v/>
      </c>
      <c r="D1208" s="199" t="str">
        <f t="shared" si="274"/>
        <v/>
      </c>
      <c r="E1208" s="202" t="str">
        <f t="shared" si="274"/>
        <v/>
      </c>
      <c r="F1208" s="215" t="str">
        <f t="shared" si="274"/>
        <v/>
      </c>
      <c r="G1208" s="278" t="str">
        <f>+IF('Cálculos '!I103="","",'Cálculos '!I103)</f>
        <v/>
      </c>
      <c r="H1208" s="380" t="str">
        <f t="shared" si="212"/>
        <v/>
      </c>
      <c r="I1208" s="48" t="str">
        <f t="shared" si="213"/>
        <v/>
      </c>
      <c r="J1208" s="381" t="str">
        <f t="shared" si="214"/>
        <v/>
      </c>
      <c r="K1208" s="452" t="str">
        <f t="shared" si="215"/>
        <v/>
      </c>
      <c r="L1208" s="197" t="str">
        <f t="shared" ref="L1208:M1208" si="275">+IF(L103="","",L103)</f>
        <v/>
      </c>
      <c r="M1208" s="202" t="str">
        <f t="shared" si="275"/>
        <v/>
      </c>
      <c r="N1208" s="95"/>
      <c r="O1208" s="95"/>
    </row>
    <row r="1209" spans="2:15" hidden="1" x14ac:dyDescent="0.3">
      <c r="B1209" s="220">
        <f t="shared" si="217"/>
        <v>96</v>
      </c>
      <c r="C1209" s="194" t="str">
        <f t="shared" ref="C1209:F1209" si="276">IF(C104="","",C104)</f>
        <v/>
      </c>
      <c r="D1209" s="199" t="str">
        <f t="shared" si="276"/>
        <v/>
      </c>
      <c r="E1209" s="202" t="str">
        <f t="shared" si="276"/>
        <v/>
      </c>
      <c r="F1209" s="215" t="str">
        <f t="shared" si="276"/>
        <v/>
      </c>
      <c r="G1209" s="278" t="str">
        <f>+IF('Cálculos '!I104="","",'Cálculos '!I104)</f>
        <v/>
      </c>
      <c r="H1209" s="380" t="str">
        <f t="shared" si="212"/>
        <v/>
      </c>
      <c r="I1209" s="48" t="str">
        <f t="shared" si="213"/>
        <v/>
      </c>
      <c r="J1209" s="381" t="str">
        <f t="shared" si="214"/>
        <v/>
      </c>
      <c r="K1209" s="452" t="str">
        <f t="shared" si="215"/>
        <v/>
      </c>
      <c r="L1209" s="197" t="str">
        <f t="shared" ref="L1209:M1209" si="277">+IF(L104="","",L104)</f>
        <v/>
      </c>
      <c r="M1209" s="202" t="str">
        <f t="shared" si="277"/>
        <v/>
      </c>
      <c r="N1209" s="95"/>
      <c r="O1209" s="95"/>
    </row>
    <row r="1210" spans="2:15" hidden="1" x14ac:dyDescent="0.3">
      <c r="B1210" s="220">
        <f t="shared" si="217"/>
        <v>97</v>
      </c>
      <c r="C1210" s="194" t="str">
        <f t="shared" ref="C1210:F1210" si="278">IF(C105="","",C105)</f>
        <v/>
      </c>
      <c r="D1210" s="199" t="str">
        <f t="shared" si="278"/>
        <v/>
      </c>
      <c r="E1210" s="202" t="str">
        <f t="shared" si="278"/>
        <v/>
      </c>
      <c r="F1210" s="215" t="str">
        <f t="shared" si="278"/>
        <v/>
      </c>
      <c r="G1210" s="278" t="str">
        <f>+IF('Cálculos '!I105="","",'Cálculos '!I105)</f>
        <v/>
      </c>
      <c r="H1210" s="380" t="str">
        <f t="shared" si="212"/>
        <v/>
      </c>
      <c r="I1210" s="48" t="str">
        <f t="shared" si="213"/>
        <v/>
      </c>
      <c r="J1210" s="381" t="str">
        <f t="shared" si="214"/>
        <v/>
      </c>
      <c r="K1210" s="452" t="str">
        <f t="shared" si="215"/>
        <v/>
      </c>
      <c r="L1210" s="197" t="str">
        <f t="shared" ref="L1210:M1210" si="279">+IF(L105="","",L105)</f>
        <v/>
      </c>
      <c r="M1210" s="202" t="str">
        <f t="shared" si="279"/>
        <v/>
      </c>
      <c r="N1210" s="95"/>
      <c r="O1210" s="95"/>
    </row>
    <row r="1211" spans="2:15" hidden="1" x14ac:dyDescent="0.3">
      <c r="B1211" s="220">
        <f t="shared" si="217"/>
        <v>98</v>
      </c>
      <c r="C1211" s="194" t="str">
        <f t="shared" ref="C1211:F1211" si="280">IF(C106="","",C106)</f>
        <v/>
      </c>
      <c r="D1211" s="199" t="str">
        <f t="shared" si="280"/>
        <v/>
      </c>
      <c r="E1211" s="202" t="str">
        <f t="shared" si="280"/>
        <v/>
      </c>
      <c r="F1211" s="215" t="str">
        <f t="shared" si="280"/>
        <v/>
      </c>
      <c r="G1211" s="278" t="str">
        <f>+IF('Cálculos '!I106="","",'Cálculos '!I106)</f>
        <v/>
      </c>
      <c r="H1211" s="380" t="str">
        <f t="shared" si="212"/>
        <v/>
      </c>
      <c r="I1211" s="48" t="str">
        <f t="shared" si="213"/>
        <v/>
      </c>
      <c r="J1211" s="381" t="str">
        <f t="shared" si="214"/>
        <v/>
      </c>
      <c r="K1211" s="452" t="str">
        <f t="shared" si="215"/>
        <v/>
      </c>
      <c r="L1211" s="197" t="str">
        <f t="shared" ref="L1211:M1211" si="281">+IF(L106="","",L106)</f>
        <v/>
      </c>
      <c r="M1211" s="202" t="str">
        <f t="shared" si="281"/>
        <v/>
      </c>
      <c r="N1211" s="95"/>
      <c r="O1211" s="95"/>
    </row>
    <row r="1212" spans="2:15" hidden="1" x14ac:dyDescent="0.3">
      <c r="B1212" s="220">
        <f t="shared" si="217"/>
        <v>99</v>
      </c>
      <c r="C1212" s="194" t="str">
        <f t="shared" ref="C1212:F1212" si="282">IF(C107="","",C107)</f>
        <v/>
      </c>
      <c r="D1212" s="199" t="str">
        <f t="shared" si="282"/>
        <v/>
      </c>
      <c r="E1212" s="202" t="str">
        <f t="shared" si="282"/>
        <v/>
      </c>
      <c r="F1212" s="215" t="str">
        <f t="shared" si="282"/>
        <v/>
      </c>
      <c r="G1212" s="278" t="str">
        <f>+IF('Cálculos '!I107="","",'Cálculos '!I107)</f>
        <v/>
      </c>
      <c r="H1212" s="380" t="str">
        <f t="shared" si="212"/>
        <v/>
      </c>
      <c r="I1212" s="48" t="str">
        <f t="shared" si="213"/>
        <v/>
      </c>
      <c r="J1212" s="381" t="str">
        <f t="shared" si="214"/>
        <v/>
      </c>
      <c r="K1212" s="452" t="str">
        <f t="shared" si="215"/>
        <v/>
      </c>
      <c r="L1212" s="197" t="str">
        <f t="shared" ref="L1212:M1212" si="283">+IF(L107="","",L107)</f>
        <v/>
      </c>
      <c r="M1212" s="202" t="str">
        <f t="shared" si="283"/>
        <v/>
      </c>
      <c r="N1212" s="95"/>
      <c r="O1212" s="95"/>
    </row>
    <row r="1213" spans="2:15" hidden="1" x14ac:dyDescent="0.3">
      <c r="B1213" s="220">
        <f t="shared" si="217"/>
        <v>100</v>
      </c>
      <c r="C1213" s="194" t="str">
        <f t="shared" ref="C1213:F1213" si="284">IF(C108="","",C108)</f>
        <v/>
      </c>
      <c r="D1213" s="199" t="str">
        <f t="shared" si="284"/>
        <v/>
      </c>
      <c r="E1213" s="202" t="str">
        <f t="shared" si="284"/>
        <v/>
      </c>
      <c r="F1213" s="215" t="str">
        <f t="shared" si="284"/>
        <v/>
      </c>
      <c r="G1213" s="278" t="str">
        <f>+IF('Cálculos '!I108="","",'Cálculos '!I108)</f>
        <v/>
      </c>
      <c r="H1213" s="380" t="str">
        <f t="shared" si="212"/>
        <v/>
      </c>
      <c r="I1213" s="48" t="str">
        <f t="shared" si="213"/>
        <v/>
      </c>
      <c r="J1213" s="381" t="str">
        <f t="shared" si="214"/>
        <v/>
      </c>
      <c r="K1213" s="452" t="str">
        <f t="shared" si="215"/>
        <v/>
      </c>
      <c r="L1213" s="197" t="str">
        <f t="shared" ref="L1213:M1213" si="285">+IF(L108="","",L108)</f>
        <v/>
      </c>
      <c r="M1213" s="202" t="str">
        <f t="shared" si="285"/>
        <v/>
      </c>
      <c r="N1213" s="95"/>
      <c r="O1213" s="95"/>
    </row>
    <row r="1214" spans="2:15" hidden="1" x14ac:dyDescent="0.3">
      <c r="B1214" s="220">
        <f t="shared" si="217"/>
        <v>101</v>
      </c>
      <c r="C1214" s="194" t="str">
        <f t="shared" ref="C1214:F1214" si="286">IF(C109="","",C109)</f>
        <v/>
      </c>
      <c r="D1214" s="199" t="str">
        <f t="shared" si="286"/>
        <v/>
      </c>
      <c r="E1214" s="202" t="str">
        <f t="shared" si="286"/>
        <v/>
      </c>
      <c r="F1214" s="215" t="str">
        <f t="shared" si="286"/>
        <v/>
      </c>
      <c r="G1214" s="278" t="str">
        <f>+IF('Cálculos '!I109="","",'Cálculos '!I109)</f>
        <v/>
      </c>
      <c r="H1214" s="380" t="str">
        <f t="shared" si="212"/>
        <v/>
      </c>
      <c r="I1214" s="48" t="str">
        <f t="shared" si="213"/>
        <v/>
      </c>
      <c r="J1214" s="381" t="str">
        <f t="shared" si="214"/>
        <v/>
      </c>
      <c r="K1214" s="452" t="str">
        <f t="shared" si="215"/>
        <v/>
      </c>
      <c r="L1214" s="197" t="str">
        <f t="shared" ref="L1214:M1214" si="287">+IF(L109="","",L109)</f>
        <v/>
      </c>
      <c r="M1214" s="202" t="str">
        <f t="shared" si="287"/>
        <v/>
      </c>
      <c r="N1214" s="95"/>
      <c r="O1214" s="95"/>
    </row>
    <row r="1215" spans="2:15" hidden="1" x14ac:dyDescent="0.3">
      <c r="B1215" s="220">
        <f t="shared" si="217"/>
        <v>102</v>
      </c>
      <c r="C1215" s="194" t="str">
        <f t="shared" ref="C1215:F1215" si="288">IF(C110="","",C110)</f>
        <v/>
      </c>
      <c r="D1215" s="199" t="str">
        <f t="shared" si="288"/>
        <v/>
      </c>
      <c r="E1215" s="202" t="str">
        <f t="shared" si="288"/>
        <v/>
      </c>
      <c r="F1215" s="215" t="str">
        <f t="shared" si="288"/>
        <v/>
      </c>
      <c r="G1215" s="278" t="str">
        <f>+IF('Cálculos '!I110="","",'Cálculos '!I110)</f>
        <v/>
      </c>
      <c r="H1215" s="380" t="str">
        <f t="shared" si="212"/>
        <v/>
      </c>
      <c r="I1215" s="48" t="str">
        <f t="shared" si="213"/>
        <v/>
      </c>
      <c r="J1215" s="381" t="str">
        <f t="shared" si="214"/>
        <v/>
      </c>
      <c r="K1215" s="452" t="str">
        <f t="shared" si="215"/>
        <v/>
      </c>
      <c r="L1215" s="197" t="str">
        <f t="shared" ref="L1215:M1215" si="289">+IF(L110="","",L110)</f>
        <v/>
      </c>
      <c r="M1215" s="202" t="str">
        <f t="shared" si="289"/>
        <v/>
      </c>
      <c r="N1215" s="95"/>
      <c r="O1215" s="95"/>
    </row>
    <row r="1216" spans="2:15" hidden="1" x14ac:dyDescent="0.3">
      <c r="B1216" s="220">
        <f t="shared" si="217"/>
        <v>103</v>
      </c>
      <c r="C1216" s="194" t="str">
        <f t="shared" ref="C1216:F1216" si="290">IF(C111="","",C111)</f>
        <v/>
      </c>
      <c r="D1216" s="199" t="str">
        <f t="shared" si="290"/>
        <v/>
      </c>
      <c r="E1216" s="202" t="str">
        <f t="shared" si="290"/>
        <v/>
      </c>
      <c r="F1216" s="215" t="str">
        <f t="shared" si="290"/>
        <v/>
      </c>
      <c r="G1216" s="278" t="str">
        <f>+IF('Cálculos '!I111="","",'Cálculos '!I111)</f>
        <v/>
      </c>
      <c r="H1216" s="380" t="str">
        <f t="shared" si="212"/>
        <v/>
      </c>
      <c r="I1216" s="48" t="str">
        <f t="shared" si="213"/>
        <v/>
      </c>
      <c r="J1216" s="381" t="str">
        <f t="shared" si="214"/>
        <v/>
      </c>
      <c r="K1216" s="452" t="str">
        <f t="shared" si="215"/>
        <v/>
      </c>
      <c r="L1216" s="197" t="str">
        <f t="shared" ref="L1216:M1216" si="291">+IF(L111="","",L111)</f>
        <v/>
      </c>
      <c r="M1216" s="202" t="str">
        <f t="shared" si="291"/>
        <v/>
      </c>
      <c r="N1216" s="95"/>
      <c r="O1216" s="95"/>
    </row>
    <row r="1217" spans="2:15" hidden="1" x14ac:dyDescent="0.3">
      <c r="B1217" s="220">
        <f t="shared" si="217"/>
        <v>104</v>
      </c>
      <c r="C1217" s="194" t="str">
        <f t="shared" ref="C1217:F1217" si="292">IF(C112="","",C112)</f>
        <v/>
      </c>
      <c r="D1217" s="199" t="str">
        <f t="shared" si="292"/>
        <v/>
      </c>
      <c r="E1217" s="202" t="str">
        <f t="shared" si="292"/>
        <v/>
      </c>
      <c r="F1217" s="215" t="str">
        <f t="shared" si="292"/>
        <v/>
      </c>
      <c r="G1217" s="278" t="str">
        <f>+IF('Cálculos '!I112="","",'Cálculos '!I112)</f>
        <v/>
      </c>
      <c r="H1217" s="380" t="str">
        <f t="shared" si="212"/>
        <v/>
      </c>
      <c r="I1217" s="48" t="str">
        <f t="shared" si="213"/>
        <v/>
      </c>
      <c r="J1217" s="381" t="str">
        <f t="shared" si="214"/>
        <v/>
      </c>
      <c r="K1217" s="452" t="str">
        <f t="shared" si="215"/>
        <v/>
      </c>
      <c r="L1217" s="197" t="str">
        <f t="shared" ref="L1217:M1217" si="293">+IF(L112="","",L112)</f>
        <v/>
      </c>
      <c r="M1217" s="202" t="str">
        <f t="shared" si="293"/>
        <v/>
      </c>
      <c r="N1217" s="95"/>
      <c r="O1217" s="95"/>
    </row>
    <row r="1218" spans="2:15" hidden="1" x14ac:dyDescent="0.3">
      <c r="B1218" s="220">
        <f t="shared" si="217"/>
        <v>105</v>
      </c>
      <c r="C1218" s="194" t="str">
        <f t="shared" ref="C1218:F1218" si="294">IF(C113="","",C113)</f>
        <v/>
      </c>
      <c r="D1218" s="199" t="str">
        <f t="shared" si="294"/>
        <v/>
      </c>
      <c r="E1218" s="202" t="str">
        <f t="shared" si="294"/>
        <v/>
      </c>
      <c r="F1218" s="215" t="str">
        <f t="shared" si="294"/>
        <v/>
      </c>
      <c r="G1218" s="278" t="str">
        <f>+IF('Cálculos '!I113="","",'Cálculos '!I113)</f>
        <v/>
      </c>
      <c r="H1218" s="380" t="str">
        <f t="shared" si="212"/>
        <v/>
      </c>
      <c r="I1218" s="48" t="str">
        <f t="shared" si="213"/>
        <v/>
      </c>
      <c r="J1218" s="381" t="str">
        <f t="shared" si="214"/>
        <v/>
      </c>
      <c r="K1218" s="452" t="str">
        <f t="shared" si="215"/>
        <v/>
      </c>
      <c r="L1218" s="197" t="str">
        <f t="shared" ref="L1218:M1218" si="295">+IF(L113="","",L113)</f>
        <v/>
      </c>
      <c r="M1218" s="202" t="str">
        <f t="shared" si="295"/>
        <v/>
      </c>
      <c r="N1218" s="95"/>
      <c r="O1218" s="95"/>
    </row>
    <row r="1219" spans="2:15" hidden="1" x14ac:dyDescent="0.3">
      <c r="B1219" s="220">
        <f t="shared" si="217"/>
        <v>106</v>
      </c>
      <c r="C1219" s="194" t="str">
        <f t="shared" ref="C1219:F1219" si="296">IF(C114="","",C114)</f>
        <v/>
      </c>
      <c r="D1219" s="199" t="str">
        <f t="shared" si="296"/>
        <v/>
      </c>
      <c r="E1219" s="202" t="str">
        <f t="shared" si="296"/>
        <v/>
      </c>
      <c r="F1219" s="215" t="str">
        <f t="shared" si="296"/>
        <v/>
      </c>
      <c r="G1219" s="278" t="str">
        <f>+IF('Cálculos '!I114="","",'Cálculos '!I114)</f>
        <v/>
      </c>
      <c r="H1219" s="380" t="str">
        <f t="shared" si="212"/>
        <v/>
      </c>
      <c r="I1219" s="48" t="str">
        <f t="shared" si="213"/>
        <v/>
      </c>
      <c r="J1219" s="381" t="str">
        <f t="shared" si="214"/>
        <v/>
      </c>
      <c r="K1219" s="452" t="str">
        <f t="shared" si="215"/>
        <v/>
      </c>
      <c r="L1219" s="197" t="str">
        <f t="shared" ref="L1219:M1219" si="297">+IF(L114="","",L114)</f>
        <v/>
      </c>
      <c r="M1219" s="202" t="str">
        <f t="shared" si="297"/>
        <v/>
      </c>
      <c r="N1219" s="95"/>
      <c r="O1219" s="95"/>
    </row>
    <row r="1220" spans="2:15" hidden="1" x14ac:dyDescent="0.3">
      <c r="B1220" s="220">
        <f t="shared" si="217"/>
        <v>107</v>
      </c>
      <c r="C1220" s="194" t="str">
        <f t="shared" ref="C1220:F1220" si="298">IF(C115="","",C115)</f>
        <v/>
      </c>
      <c r="D1220" s="199" t="str">
        <f t="shared" si="298"/>
        <v/>
      </c>
      <c r="E1220" s="202" t="str">
        <f t="shared" si="298"/>
        <v/>
      </c>
      <c r="F1220" s="215" t="str">
        <f t="shared" si="298"/>
        <v/>
      </c>
      <c r="G1220" s="278" t="str">
        <f>+IF('Cálculos '!I115="","",'Cálculos '!I115)</f>
        <v/>
      </c>
      <c r="H1220" s="380" t="str">
        <f t="shared" si="212"/>
        <v/>
      </c>
      <c r="I1220" s="48" t="str">
        <f t="shared" si="213"/>
        <v/>
      </c>
      <c r="J1220" s="381" t="str">
        <f t="shared" si="214"/>
        <v/>
      </c>
      <c r="K1220" s="452" t="str">
        <f t="shared" si="215"/>
        <v/>
      </c>
      <c r="L1220" s="197" t="str">
        <f t="shared" ref="L1220:M1220" si="299">+IF(L115="","",L115)</f>
        <v/>
      </c>
      <c r="M1220" s="202" t="str">
        <f t="shared" si="299"/>
        <v/>
      </c>
      <c r="N1220" s="95"/>
      <c r="O1220" s="95"/>
    </row>
    <row r="1221" spans="2:15" hidden="1" x14ac:dyDescent="0.3">
      <c r="B1221" s="220">
        <f t="shared" si="217"/>
        <v>108</v>
      </c>
      <c r="C1221" s="194" t="str">
        <f t="shared" ref="C1221:F1221" si="300">IF(C116="","",C116)</f>
        <v/>
      </c>
      <c r="D1221" s="199" t="str">
        <f t="shared" si="300"/>
        <v/>
      </c>
      <c r="E1221" s="202" t="str">
        <f t="shared" si="300"/>
        <v/>
      </c>
      <c r="F1221" s="215" t="str">
        <f t="shared" si="300"/>
        <v/>
      </c>
      <c r="G1221" s="278" t="str">
        <f>+IF('Cálculos '!I116="","",'Cálculos '!I116)</f>
        <v/>
      </c>
      <c r="H1221" s="380" t="str">
        <f t="shared" si="212"/>
        <v/>
      </c>
      <c r="I1221" s="48" t="str">
        <f t="shared" si="213"/>
        <v/>
      </c>
      <c r="J1221" s="381" t="str">
        <f t="shared" si="214"/>
        <v/>
      </c>
      <c r="K1221" s="452" t="str">
        <f t="shared" si="215"/>
        <v/>
      </c>
      <c r="L1221" s="197" t="str">
        <f t="shared" ref="L1221:M1221" si="301">+IF(L116="","",L116)</f>
        <v/>
      </c>
      <c r="M1221" s="202" t="str">
        <f t="shared" si="301"/>
        <v/>
      </c>
      <c r="N1221" s="95"/>
      <c r="O1221" s="95"/>
    </row>
    <row r="1222" spans="2:15" hidden="1" x14ac:dyDescent="0.3">
      <c r="B1222" s="220">
        <f t="shared" si="217"/>
        <v>109</v>
      </c>
      <c r="C1222" s="194" t="str">
        <f t="shared" ref="C1222:F1222" si="302">IF(C117="","",C117)</f>
        <v/>
      </c>
      <c r="D1222" s="199" t="str">
        <f t="shared" si="302"/>
        <v/>
      </c>
      <c r="E1222" s="202" t="str">
        <f t="shared" si="302"/>
        <v/>
      </c>
      <c r="F1222" s="215" t="str">
        <f t="shared" si="302"/>
        <v/>
      </c>
      <c r="G1222" s="278" t="str">
        <f>+IF('Cálculos '!I117="","",'Cálculos '!I117)</f>
        <v/>
      </c>
      <c r="H1222" s="380" t="str">
        <f t="shared" si="212"/>
        <v/>
      </c>
      <c r="I1222" s="48" t="str">
        <f t="shared" si="213"/>
        <v/>
      </c>
      <c r="J1222" s="381" t="str">
        <f t="shared" si="214"/>
        <v/>
      </c>
      <c r="K1222" s="452" t="str">
        <f t="shared" si="215"/>
        <v/>
      </c>
      <c r="L1222" s="197" t="str">
        <f t="shared" ref="L1222:M1222" si="303">+IF(L117="","",L117)</f>
        <v/>
      </c>
      <c r="M1222" s="202" t="str">
        <f t="shared" si="303"/>
        <v/>
      </c>
      <c r="N1222" s="95"/>
      <c r="O1222" s="95"/>
    </row>
    <row r="1223" spans="2:15" hidden="1" x14ac:dyDescent="0.3">
      <c r="B1223" s="220">
        <f t="shared" si="217"/>
        <v>110</v>
      </c>
      <c r="C1223" s="194" t="str">
        <f t="shared" ref="C1223:F1223" si="304">IF(C118="","",C118)</f>
        <v/>
      </c>
      <c r="D1223" s="199" t="str">
        <f t="shared" si="304"/>
        <v/>
      </c>
      <c r="E1223" s="202" t="str">
        <f t="shared" si="304"/>
        <v/>
      </c>
      <c r="F1223" s="215" t="str">
        <f t="shared" si="304"/>
        <v/>
      </c>
      <c r="G1223" s="278" t="str">
        <f>+IF('Cálculos '!I118="","",'Cálculos '!I118)</f>
        <v/>
      </c>
      <c r="H1223" s="380" t="str">
        <f t="shared" si="212"/>
        <v/>
      </c>
      <c r="I1223" s="48" t="str">
        <f t="shared" si="213"/>
        <v/>
      </c>
      <c r="J1223" s="381" t="str">
        <f t="shared" si="214"/>
        <v/>
      </c>
      <c r="K1223" s="452" t="str">
        <f t="shared" si="215"/>
        <v/>
      </c>
      <c r="L1223" s="197" t="str">
        <f t="shared" ref="L1223:M1223" si="305">+IF(L118="","",L118)</f>
        <v/>
      </c>
      <c r="M1223" s="202" t="str">
        <f t="shared" si="305"/>
        <v/>
      </c>
      <c r="N1223" s="95"/>
      <c r="O1223" s="95"/>
    </row>
    <row r="1224" spans="2:15" hidden="1" x14ac:dyDescent="0.3">
      <c r="B1224" s="220">
        <f t="shared" si="217"/>
        <v>111</v>
      </c>
      <c r="C1224" s="194" t="str">
        <f t="shared" ref="C1224:F1224" si="306">IF(C119="","",C119)</f>
        <v/>
      </c>
      <c r="D1224" s="199" t="str">
        <f t="shared" si="306"/>
        <v/>
      </c>
      <c r="E1224" s="202" t="str">
        <f t="shared" si="306"/>
        <v/>
      </c>
      <c r="F1224" s="215" t="str">
        <f t="shared" si="306"/>
        <v/>
      </c>
      <c r="G1224" s="278" t="str">
        <f>+IF('Cálculos '!I119="","",'Cálculos '!I119)</f>
        <v/>
      </c>
      <c r="H1224" s="380" t="str">
        <f t="shared" si="212"/>
        <v/>
      </c>
      <c r="I1224" s="48" t="str">
        <f t="shared" si="213"/>
        <v/>
      </c>
      <c r="J1224" s="381" t="str">
        <f t="shared" si="214"/>
        <v/>
      </c>
      <c r="K1224" s="452" t="str">
        <f t="shared" si="215"/>
        <v/>
      </c>
      <c r="L1224" s="197" t="str">
        <f t="shared" ref="L1224:M1224" si="307">+IF(L119="","",L119)</f>
        <v/>
      </c>
      <c r="M1224" s="202" t="str">
        <f t="shared" si="307"/>
        <v/>
      </c>
      <c r="N1224" s="95"/>
      <c r="O1224" s="95"/>
    </row>
    <row r="1225" spans="2:15" hidden="1" x14ac:dyDescent="0.3">
      <c r="B1225" s="220">
        <f t="shared" si="217"/>
        <v>112</v>
      </c>
      <c r="C1225" s="194" t="str">
        <f t="shared" ref="C1225:F1225" si="308">IF(C120="","",C120)</f>
        <v/>
      </c>
      <c r="D1225" s="199" t="str">
        <f t="shared" si="308"/>
        <v/>
      </c>
      <c r="E1225" s="202" t="str">
        <f t="shared" si="308"/>
        <v/>
      </c>
      <c r="F1225" s="215" t="str">
        <f t="shared" si="308"/>
        <v/>
      </c>
      <c r="G1225" s="278" t="str">
        <f>+IF('Cálculos '!I120="","",'Cálculos '!I120)</f>
        <v/>
      </c>
      <c r="H1225" s="380" t="str">
        <f t="shared" si="212"/>
        <v/>
      </c>
      <c r="I1225" s="48" t="str">
        <f t="shared" si="213"/>
        <v/>
      </c>
      <c r="J1225" s="381" t="str">
        <f t="shared" si="214"/>
        <v/>
      </c>
      <c r="K1225" s="452" t="str">
        <f t="shared" si="215"/>
        <v/>
      </c>
      <c r="L1225" s="197" t="str">
        <f t="shared" ref="L1225:M1225" si="309">+IF(L120="","",L120)</f>
        <v/>
      </c>
      <c r="M1225" s="202" t="str">
        <f t="shared" si="309"/>
        <v/>
      </c>
      <c r="N1225" s="95"/>
      <c r="O1225" s="95"/>
    </row>
    <row r="1226" spans="2:15" hidden="1" x14ac:dyDescent="0.3">
      <c r="B1226" s="220">
        <f t="shared" si="217"/>
        <v>113</v>
      </c>
      <c r="C1226" s="194" t="str">
        <f t="shared" ref="C1226:F1226" si="310">IF(C121="","",C121)</f>
        <v/>
      </c>
      <c r="D1226" s="199" t="str">
        <f t="shared" si="310"/>
        <v/>
      </c>
      <c r="E1226" s="202" t="str">
        <f t="shared" si="310"/>
        <v/>
      </c>
      <c r="F1226" s="215" t="str">
        <f t="shared" si="310"/>
        <v/>
      </c>
      <c r="G1226" s="278" t="str">
        <f>+IF('Cálculos '!I121="","",'Cálculos '!I121)</f>
        <v/>
      </c>
      <c r="H1226" s="380" t="str">
        <f t="shared" si="212"/>
        <v/>
      </c>
      <c r="I1226" s="48" t="str">
        <f t="shared" si="213"/>
        <v/>
      </c>
      <c r="J1226" s="381" t="str">
        <f t="shared" si="214"/>
        <v/>
      </c>
      <c r="K1226" s="452" t="str">
        <f t="shared" si="215"/>
        <v/>
      </c>
      <c r="L1226" s="197" t="str">
        <f t="shared" ref="L1226:M1226" si="311">+IF(L121="","",L121)</f>
        <v/>
      </c>
      <c r="M1226" s="202" t="str">
        <f t="shared" si="311"/>
        <v/>
      </c>
      <c r="N1226" s="95"/>
      <c r="O1226" s="95"/>
    </row>
    <row r="1227" spans="2:15" hidden="1" x14ac:dyDescent="0.3">
      <c r="B1227" s="220">
        <f t="shared" si="217"/>
        <v>114</v>
      </c>
      <c r="C1227" s="194" t="str">
        <f t="shared" ref="C1227:F1227" si="312">IF(C122="","",C122)</f>
        <v/>
      </c>
      <c r="D1227" s="199" t="str">
        <f t="shared" si="312"/>
        <v/>
      </c>
      <c r="E1227" s="202" t="str">
        <f t="shared" si="312"/>
        <v/>
      </c>
      <c r="F1227" s="215" t="str">
        <f t="shared" si="312"/>
        <v/>
      </c>
      <c r="G1227" s="278" t="str">
        <f>+IF('Cálculos '!I122="","",'Cálculos '!I122)</f>
        <v/>
      </c>
      <c r="H1227" s="380" t="str">
        <f t="shared" si="212"/>
        <v/>
      </c>
      <c r="I1227" s="48" t="str">
        <f t="shared" si="213"/>
        <v/>
      </c>
      <c r="J1227" s="381" t="str">
        <f t="shared" si="214"/>
        <v/>
      </c>
      <c r="K1227" s="452" t="str">
        <f t="shared" si="215"/>
        <v/>
      </c>
      <c r="L1227" s="197" t="str">
        <f t="shared" ref="L1227:M1227" si="313">+IF(L122="","",L122)</f>
        <v/>
      </c>
      <c r="M1227" s="202" t="str">
        <f t="shared" si="313"/>
        <v/>
      </c>
      <c r="N1227" s="95"/>
      <c r="O1227" s="95"/>
    </row>
    <row r="1228" spans="2:15" hidden="1" x14ac:dyDescent="0.3">
      <c r="B1228" s="220">
        <f t="shared" si="217"/>
        <v>115</v>
      </c>
      <c r="C1228" s="194" t="str">
        <f t="shared" ref="C1228:F1228" si="314">IF(C123="","",C123)</f>
        <v/>
      </c>
      <c r="D1228" s="199" t="str">
        <f t="shared" si="314"/>
        <v/>
      </c>
      <c r="E1228" s="202" t="str">
        <f t="shared" si="314"/>
        <v/>
      </c>
      <c r="F1228" s="215" t="str">
        <f t="shared" si="314"/>
        <v/>
      </c>
      <c r="G1228" s="278" t="str">
        <f>+IF('Cálculos '!I123="","",'Cálculos '!I123)</f>
        <v/>
      </c>
      <c r="H1228" s="380" t="str">
        <f t="shared" si="212"/>
        <v/>
      </c>
      <c r="I1228" s="48" t="str">
        <f t="shared" si="213"/>
        <v/>
      </c>
      <c r="J1228" s="381" t="str">
        <f t="shared" si="214"/>
        <v/>
      </c>
      <c r="K1228" s="452" t="str">
        <f t="shared" si="215"/>
        <v/>
      </c>
      <c r="L1228" s="197" t="str">
        <f t="shared" ref="L1228:M1228" si="315">+IF(L123="","",L123)</f>
        <v/>
      </c>
      <c r="M1228" s="202" t="str">
        <f t="shared" si="315"/>
        <v/>
      </c>
      <c r="N1228" s="95"/>
      <c r="O1228" s="95"/>
    </row>
    <row r="1229" spans="2:15" hidden="1" x14ac:dyDescent="0.3">
      <c r="B1229" s="220">
        <f t="shared" si="217"/>
        <v>116</v>
      </c>
      <c r="C1229" s="194" t="str">
        <f t="shared" ref="C1229:F1229" si="316">IF(C124="","",C124)</f>
        <v/>
      </c>
      <c r="D1229" s="199" t="str">
        <f t="shared" si="316"/>
        <v/>
      </c>
      <c r="E1229" s="202" t="str">
        <f t="shared" si="316"/>
        <v/>
      </c>
      <c r="F1229" s="215" t="str">
        <f t="shared" si="316"/>
        <v/>
      </c>
      <c r="G1229" s="278" t="str">
        <f>+IF('Cálculos '!I124="","",'Cálculos '!I124)</f>
        <v/>
      </c>
      <c r="H1229" s="380" t="str">
        <f t="shared" si="212"/>
        <v/>
      </c>
      <c r="I1229" s="48" t="str">
        <f t="shared" si="213"/>
        <v/>
      </c>
      <c r="J1229" s="381" t="str">
        <f t="shared" si="214"/>
        <v/>
      </c>
      <c r="K1229" s="452" t="str">
        <f t="shared" si="215"/>
        <v/>
      </c>
      <c r="L1229" s="197" t="str">
        <f t="shared" ref="L1229:M1229" si="317">+IF(L124="","",L124)</f>
        <v/>
      </c>
      <c r="M1229" s="202" t="str">
        <f t="shared" si="317"/>
        <v/>
      </c>
      <c r="N1229" s="95"/>
      <c r="O1229" s="95"/>
    </row>
    <row r="1230" spans="2:15" hidden="1" x14ac:dyDescent="0.3">
      <c r="B1230" s="220">
        <f t="shared" si="217"/>
        <v>117</v>
      </c>
      <c r="C1230" s="194" t="str">
        <f t="shared" ref="C1230:F1230" si="318">IF(C125="","",C125)</f>
        <v/>
      </c>
      <c r="D1230" s="199" t="str">
        <f t="shared" si="318"/>
        <v/>
      </c>
      <c r="E1230" s="202" t="str">
        <f t="shared" si="318"/>
        <v/>
      </c>
      <c r="F1230" s="215" t="str">
        <f t="shared" si="318"/>
        <v/>
      </c>
      <c r="G1230" s="278" t="str">
        <f>+IF('Cálculos '!I125="","",'Cálculos '!I125)</f>
        <v/>
      </c>
      <c r="H1230" s="380" t="str">
        <f t="shared" si="212"/>
        <v/>
      </c>
      <c r="I1230" s="48" t="str">
        <f t="shared" si="213"/>
        <v/>
      </c>
      <c r="J1230" s="381" t="str">
        <f t="shared" si="214"/>
        <v/>
      </c>
      <c r="K1230" s="452" t="str">
        <f t="shared" si="215"/>
        <v/>
      </c>
      <c r="L1230" s="197" t="str">
        <f t="shared" ref="L1230:M1230" si="319">+IF(L125="","",L125)</f>
        <v/>
      </c>
      <c r="M1230" s="202" t="str">
        <f t="shared" si="319"/>
        <v/>
      </c>
      <c r="N1230" s="95"/>
      <c r="O1230" s="95"/>
    </row>
    <row r="1231" spans="2:15" hidden="1" x14ac:dyDescent="0.3">
      <c r="B1231" s="220">
        <f t="shared" si="217"/>
        <v>118</v>
      </c>
      <c r="C1231" s="194" t="str">
        <f t="shared" ref="C1231:F1231" si="320">IF(C126="","",C126)</f>
        <v/>
      </c>
      <c r="D1231" s="199" t="str">
        <f t="shared" si="320"/>
        <v/>
      </c>
      <c r="E1231" s="202" t="str">
        <f t="shared" si="320"/>
        <v/>
      </c>
      <c r="F1231" s="215" t="str">
        <f t="shared" si="320"/>
        <v/>
      </c>
      <c r="G1231" s="278" t="str">
        <f>+IF('Cálculos '!I126="","",'Cálculos '!I126)</f>
        <v/>
      </c>
      <c r="H1231" s="380" t="str">
        <f t="shared" si="212"/>
        <v/>
      </c>
      <c r="I1231" s="48" t="str">
        <f t="shared" si="213"/>
        <v/>
      </c>
      <c r="J1231" s="381" t="str">
        <f t="shared" si="214"/>
        <v/>
      </c>
      <c r="K1231" s="452" t="str">
        <f t="shared" si="215"/>
        <v/>
      </c>
      <c r="L1231" s="197" t="str">
        <f t="shared" ref="L1231:M1231" si="321">+IF(L126="","",L126)</f>
        <v/>
      </c>
      <c r="M1231" s="202" t="str">
        <f t="shared" si="321"/>
        <v/>
      </c>
      <c r="N1231" s="95"/>
      <c r="O1231" s="95"/>
    </row>
    <row r="1232" spans="2:15" hidden="1" x14ac:dyDescent="0.3">
      <c r="B1232" s="220">
        <f t="shared" si="217"/>
        <v>119</v>
      </c>
      <c r="C1232" s="194" t="str">
        <f t="shared" ref="C1232:F1232" si="322">IF(C127="","",C127)</f>
        <v/>
      </c>
      <c r="D1232" s="199" t="str">
        <f t="shared" si="322"/>
        <v/>
      </c>
      <c r="E1232" s="202" t="str">
        <f t="shared" si="322"/>
        <v/>
      </c>
      <c r="F1232" s="215" t="str">
        <f t="shared" si="322"/>
        <v/>
      </c>
      <c r="G1232" s="278" t="str">
        <f>+IF('Cálculos '!I127="","",'Cálculos '!I127)</f>
        <v/>
      </c>
      <c r="H1232" s="380" t="str">
        <f t="shared" si="212"/>
        <v/>
      </c>
      <c r="I1232" s="48" t="str">
        <f t="shared" si="213"/>
        <v/>
      </c>
      <c r="J1232" s="381" t="str">
        <f t="shared" si="214"/>
        <v/>
      </c>
      <c r="K1232" s="452" t="str">
        <f t="shared" si="215"/>
        <v/>
      </c>
      <c r="L1232" s="197" t="str">
        <f t="shared" ref="L1232:M1232" si="323">+IF(L127="","",L127)</f>
        <v/>
      </c>
      <c r="M1232" s="202" t="str">
        <f t="shared" si="323"/>
        <v/>
      </c>
      <c r="N1232" s="95"/>
      <c r="O1232" s="95"/>
    </row>
    <row r="1233" spans="2:15" hidden="1" x14ac:dyDescent="0.3">
      <c r="B1233" s="220">
        <f t="shared" si="217"/>
        <v>120</v>
      </c>
      <c r="C1233" s="194" t="str">
        <f t="shared" ref="C1233:F1233" si="324">IF(C128="","",C128)</f>
        <v/>
      </c>
      <c r="D1233" s="199" t="str">
        <f t="shared" si="324"/>
        <v/>
      </c>
      <c r="E1233" s="202" t="str">
        <f t="shared" si="324"/>
        <v/>
      </c>
      <c r="F1233" s="215" t="str">
        <f t="shared" si="324"/>
        <v/>
      </c>
      <c r="G1233" s="278" t="str">
        <f>+IF('Cálculos '!I128="","",'Cálculos '!I128)</f>
        <v/>
      </c>
      <c r="H1233" s="380" t="str">
        <f t="shared" si="212"/>
        <v/>
      </c>
      <c r="I1233" s="48" t="str">
        <f t="shared" si="213"/>
        <v/>
      </c>
      <c r="J1233" s="381" t="str">
        <f t="shared" si="214"/>
        <v/>
      </c>
      <c r="K1233" s="452" t="str">
        <f t="shared" si="215"/>
        <v/>
      </c>
      <c r="L1233" s="197" t="str">
        <f t="shared" ref="L1233:M1233" si="325">+IF(L128="","",L128)</f>
        <v/>
      </c>
      <c r="M1233" s="202" t="str">
        <f t="shared" si="325"/>
        <v/>
      </c>
      <c r="N1233" s="95"/>
      <c r="O1233" s="95"/>
    </row>
    <row r="1234" spans="2:15" hidden="1" x14ac:dyDescent="0.3">
      <c r="B1234" s="220">
        <f t="shared" si="217"/>
        <v>121</v>
      </c>
      <c r="C1234" s="194" t="str">
        <f t="shared" ref="C1234:F1234" si="326">IF(C129="","",C129)</f>
        <v/>
      </c>
      <c r="D1234" s="199" t="str">
        <f t="shared" si="326"/>
        <v/>
      </c>
      <c r="E1234" s="202" t="str">
        <f t="shared" si="326"/>
        <v/>
      </c>
      <c r="F1234" s="215" t="str">
        <f t="shared" si="326"/>
        <v/>
      </c>
      <c r="G1234" s="278" t="str">
        <f>+IF('Cálculos '!I129="","",'Cálculos '!I129)</f>
        <v/>
      </c>
      <c r="H1234" s="380" t="str">
        <f t="shared" si="212"/>
        <v/>
      </c>
      <c r="I1234" s="48" t="str">
        <f t="shared" si="213"/>
        <v/>
      </c>
      <c r="J1234" s="381" t="str">
        <f t="shared" si="214"/>
        <v/>
      </c>
      <c r="K1234" s="452" t="str">
        <f t="shared" si="215"/>
        <v/>
      </c>
      <c r="L1234" s="197" t="str">
        <f t="shared" ref="L1234:M1234" si="327">+IF(L129="","",L129)</f>
        <v/>
      </c>
      <c r="M1234" s="202" t="str">
        <f t="shared" si="327"/>
        <v/>
      </c>
      <c r="N1234" s="95"/>
      <c r="O1234" s="95"/>
    </row>
    <row r="1235" spans="2:15" hidden="1" x14ac:dyDescent="0.3">
      <c r="B1235" s="220">
        <f t="shared" si="217"/>
        <v>122</v>
      </c>
      <c r="C1235" s="194" t="str">
        <f t="shared" ref="C1235:F1235" si="328">IF(C130="","",C130)</f>
        <v/>
      </c>
      <c r="D1235" s="199" t="str">
        <f t="shared" si="328"/>
        <v/>
      </c>
      <c r="E1235" s="202" t="str">
        <f t="shared" si="328"/>
        <v/>
      </c>
      <c r="F1235" s="215" t="str">
        <f t="shared" si="328"/>
        <v/>
      </c>
      <c r="G1235" s="278" t="str">
        <f>+IF('Cálculos '!I130="","",'Cálculos '!I130)</f>
        <v/>
      </c>
      <c r="H1235" s="380" t="str">
        <f t="shared" si="212"/>
        <v/>
      </c>
      <c r="I1235" s="48" t="str">
        <f t="shared" si="213"/>
        <v/>
      </c>
      <c r="J1235" s="381" t="str">
        <f t="shared" si="214"/>
        <v/>
      </c>
      <c r="K1235" s="452" t="str">
        <f t="shared" si="215"/>
        <v/>
      </c>
      <c r="L1235" s="197" t="str">
        <f t="shared" ref="L1235:M1235" si="329">+IF(L130="","",L130)</f>
        <v/>
      </c>
      <c r="M1235" s="202" t="str">
        <f t="shared" si="329"/>
        <v/>
      </c>
      <c r="N1235" s="95"/>
      <c r="O1235" s="95"/>
    </row>
    <row r="1236" spans="2:15" hidden="1" x14ac:dyDescent="0.3">
      <c r="B1236" s="220">
        <f t="shared" si="217"/>
        <v>123</v>
      </c>
      <c r="C1236" s="194" t="str">
        <f t="shared" ref="C1236:F1236" si="330">IF(C131="","",C131)</f>
        <v/>
      </c>
      <c r="D1236" s="199" t="str">
        <f t="shared" si="330"/>
        <v/>
      </c>
      <c r="E1236" s="202" t="str">
        <f t="shared" si="330"/>
        <v/>
      </c>
      <c r="F1236" s="215" t="str">
        <f t="shared" si="330"/>
        <v/>
      </c>
      <c r="G1236" s="278" t="str">
        <f>+IF('Cálculos '!I131="","",'Cálculos '!I131)</f>
        <v/>
      </c>
      <c r="H1236" s="380" t="str">
        <f t="shared" si="212"/>
        <v/>
      </c>
      <c r="I1236" s="48" t="str">
        <f t="shared" si="213"/>
        <v/>
      </c>
      <c r="J1236" s="381" t="str">
        <f t="shared" si="214"/>
        <v/>
      </c>
      <c r="K1236" s="452" t="str">
        <f t="shared" si="215"/>
        <v/>
      </c>
      <c r="L1236" s="197" t="str">
        <f t="shared" ref="L1236:M1236" si="331">+IF(L131="","",L131)</f>
        <v/>
      </c>
      <c r="M1236" s="202" t="str">
        <f t="shared" si="331"/>
        <v/>
      </c>
      <c r="N1236" s="95"/>
      <c r="O1236" s="95"/>
    </row>
    <row r="1237" spans="2:15" hidden="1" x14ac:dyDescent="0.3">
      <c r="B1237" s="220">
        <f t="shared" si="217"/>
        <v>124</v>
      </c>
      <c r="C1237" s="194" t="str">
        <f t="shared" ref="C1237:F1237" si="332">IF(C132="","",C132)</f>
        <v/>
      </c>
      <c r="D1237" s="199" t="str">
        <f t="shared" si="332"/>
        <v/>
      </c>
      <c r="E1237" s="202" t="str">
        <f t="shared" si="332"/>
        <v/>
      </c>
      <c r="F1237" s="215" t="str">
        <f t="shared" si="332"/>
        <v/>
      </c>
      <c r="G1237" s="278" t="str">
        <f>+IF('Cálculos '!I132="","",'Cálculos '!I132)</f>
        <v/>
      </c>
      <c r="H1237" s="380" t="str">
        <f t="shared" si="212"/>
        <v/>
      </c>
      <c r="I1237" s="48" t="str">
        <f t="shared" si="213"/>
        <v/>
      </c>
      <c r="J1237" s="381" t="str">
        <f t="shared" si="214"/>
        <v/>
      </c>
      <c r="K1237" s="452" t="str">
        <f t="shared" si="215"/>
        <v/>
      </c>
      <c r="L1237" s="197" t="str">
        <f t="shared" ref="L1237:M1237" si="333">+IF(L132="","",L132)</f>
        <v/>
      </c>
      <c r="M1237" s="202" t="str">
        <f t="shared" si="333"/>
        <v/>
      </c>
      <c r="N1237" s="95"/>
      <c r="O1237" s="95"/>
    </row>
    <row r="1238" spans="2:15" hidden="1" x14ac:dyDescent="0.3">
      <c r="B1238" s="220">
        <f t="shared" si="217"/>
        <v>125</v>
      </c>
      <c r="C1238" s="194" t="str">
        <f t="shared" ref="C1238:F1238" si="334">IF(C133="","",C133)</f>
        <v/>
      </c>
      <c r="D1238" s="199" t="str">
        <f t="shared" si="334"/>
        <v/>
      </c>
      <c r="E1238" s="202" t="str">
        <f t="shared" si="334"/>
        <v/>
      </c>
      <c r="F1238" s="215" t="str">
        <f t="shared" si="334"/>
        <v/>
      </c>
      <c r="G1238" s="278" t="str">
        <f>+IF('Cálculos '!I133="","",'Cálculos '!I133)</f>
        <v/>
      </c>
      <c r="H1238" s="380" t="str">
        <f t="shared" si="212"/>
        <v/>
      </c>
      <c r="I1238" s="48" t="str">
        <f t="shared" si="213"/>
        <v/>
      </c>
      <c r="J1238" s="381" t="str">
        <f t="shared" si="214"/>
        <v/>
      </c>
      <c r="K1238" s="452" t="str">
        <f t="shared" si="215"/>
        <v/>
      </c>
      <c r="L1238" s="197" t="str">
        <f t="shared" ref="L1238:M1238" si="335">+IF(L133="","",L133)</f>
        <v/>
      </c>
      <c r="M1238" s="202" t="str">
        <f t="shared" si="335"/>
        <v/>
      </c>
      <c r="N1238" s="95"/>
      <c r="O1238" s="95"/>
    </row>
    <row r="1239" spans="2:15" hidden="1" x14ac:dyDescent="0.3">
      <c r="B1239" s="220">
        <f t="shared" si="217"/>
        <v>126</v>
      </c>
      <c r="C1239" s="194" t="str">
        <f t="shared" ref="C1239:F1239" si="336">IF(C134="","",C134)</f>
        <v/>
      </c>
      <c r="D1239" s="199" t="str">
        <f t="shared" si="336"/>
        <v/>
      </c>
      <c r="E1239" s="202" t="str">
        <f t="shared" si="336"/>
        <v/>
      </c>
      <c r="F1239" s="215" t="str">
        <f t="shared" si="336"/>
        <v/>
      </c>
      <c r="G1239" s="278" t="str">
        <f>+IF('Cálculos '!I134="","",'Cálculos '!I134)</f>
        <v/>
      </c>
      <c r="H1239" s="380" t="str">
        <f t="shared" si="212"/>
        <v/>
      </c>
      <c r="I1239" s="48" t="str">
        <f t="shared" si="213"/>
        <v/>
      </c>
      <c r="J1239" s="381" t="str">
        <f t="shared" si="214"/>
        <v/>
      </c>
      <c r="K1239" s="452" t="str">
        <f t="shared" si="215"/>
        <v/>
      </c>
      <c r="L1239" s="197" t="str">
        <f t="shared" ref="L1239:M1239" si="337">+IF(L134="","",L134)</f>
        <v/>
      </c>
      <c r="M1239" s="202" t="str">
        <f t="shared" si="337"/>
        <v/>
      </c>
      <c r="N1239" s="95"/>
      <c r="O1239" s="95"/>
    </row>
    <row r="1240" spans="2:15" hidden="1" x14ac:dyDescent="0.3">
      <c r="B1240" s="220">
        <f t="shared" si="217"/>
        <v>127</v>
      </c>
      <c r="C1240" s="194" t="str">
        <f t="shared" ref="C1240:F1240" si="338">IF(C135="","",C135)</f>
        <v/>
      </c>
      <c r="D1240" s="199" t="str">
        <f t="shared" si="338"/>
        <v/>
      </c>
      <c r="E1240" s="202" t="str">
        <f t="shared" si="338"/>
        <v/>
      </c>
      <c r="F1240" s="215" t="str">
        <f t="shared" si="338"/>
        <v/>
      </c>
      <c r="G1240" s="278" t="str">
        <f>+IF('Cálculos '!I135="","",'Cálculos '!I135)</f>
        <v/>
      </c>
      <c r="H1240" s="380" t="str">
        <f t="shared" si="212"/>
        <v/>
      </c>
      <c r="I1240" s="48" t="str">
        <f t="shared" si="213"/>
        <v/>
      </c>
      <c r="J1240" s="381" t="str">
        <f t="shared" si="214"/>
        <v/>
      </c>
      <c r="K1240" s="452" t="str">
        <f t="shared" si="215"/>
        <v/>
      </c>
      <c r="L1240" s="197" t="str">
        <f t="shared" ref="L1240:M1240" si="339">+IF(L135="","",L135)</f>
        <v/>
      </c>
      <c r="M1240" s="202" t="str">
        <f t="shared" si="339"/>
        <v/>
      </c>
      <c r="N1240" s="95"/>
      <c r="O1240" s="95"/>
    </row>
    <row r="1241" spans="2:15" hidden="1" x14ac:dyDescent="0.3">
      <c r="B1241" s="220">
        <f t="shared" si="217"/>
        <v>128</v>
      </c>
      <c r="C1241" s="194" t="str">
        <f t="shared" ref="C1241:F1241" si="340">IF(C136="","",C136)</f>
        <v/>
      </c>
      <c r="D1241" s="199" t="str">
        <f t="shared" si="340"/>
        <v/>
      </c>
      <c r="E1241" s="202" t="str">
        <f t="shared" si="340"/>
        <v/>
      </c>
      <c r="F1241" s="215" t="str">
        <f t="shared" si="340"/>
        <v/>
      </c>
      <c r="G1241" s="278" t="str">
        <f>+IF('Cálculos '!I136="","",'Cálculos '!I136)</f>
        <v/>
      </c>
      <c r="H1241" s="380" t="str">
        <f t="shared" si="212"/>
        <v/>
      </c>
      <c r="I1241" s="48" t="str">
        <f t="shared" si="213"/>
        <v/>
      </c>
      <c r="J1241" s="381" t="str">
        <f t="shared" si="214"/>
        <v/>
      </c>
      <c r="K1241" s="452" t="str">
        <f t="shared" si="215"/>
        <v/>
      </c>
      <c r="L1241" s="197" t="str">
        <f t="shared" ref="L1241:M1241" si="341">+IF(L136="","",L136)</f>
        <v/>
      </c>
      <c r="M1241" s="202" t="str">
        <f t="shared" si="341"/>
        <v/>
      </c>
      <c r="N1241" s="95"/>
      <c r="O1241" s="95"/>
    </row>
    <row r="1242" spans="2:15" hidden="1" x14ac:dyDescent="0.3">
      <c r="B1242" s="220">
        <f t="shared" si="217"/>
        <v>129</v>
      </c>
      <c r="C1242" s="194" t="str">
        <f t="shared" ref="C1242:F1242" si="342">IF(C137="","",C137)</f>
        <v/>
      </c>
      <c r="D1242" s="199" t="str">
        <f t="shared" si="342"/>
        <v/>
      </c>
      <c r="E1242" s="202" t="str">
        <f t="shared" si="342"/>
        <v/>
      </c>
      <c r="F1242" s="215" t="str">
        <f t="shared" si="342"/>
        <v/>
      </c>
      <c r="G1242" s="278" t="str">
        <f>+IF('Cálculos '!I137="","",'Cálculos '!I137)</f>
        <v/>
      </c>
      <c r="H1242" s="380" t="str">
        <f t="shared" si="212"/>
        <v/>
      </c>
      <c r="I1242" s="48" t="str">
        <f t="shared" si="213"/>
        <v/>
      </c>
      <c r="J1242" s="381" t="str">
        <f t="shared" si="214"/>
        <v/>
      </c>
      <c r="K1242" s="452" t="str">
        <f t="shared" si="215"/>
        <v/>
      </c>
      <c r="L1242" s="197" t="str">
        <f t="shared" ref="L1242:M1242" si="343">+IF(L137="","",L137)</f>
        <v/>
      </c>
      <c r="M1242" s="202" t="str">
        <f t="shared" si="343"/>
        <v/>
      </c>
      <c r="N1242" s="95"/>
      <c r="O1242" s="95"/>
    </row>
    <row r="1243" spans="2:15" hidden="1" x14ac:dyDescent="0.3">
      <c r="B1243" s="220">
        <f t="shared" si="217"/>
        <v>130</v>
      </c>
      <c r="C1243" s="194" t="str">
        <f t="shared" ref="C1243:F1243" si="344">IF(C138="","",C138)</f>
        <v/>
      </c>
      <c r="D1243" s="199" t="str">
        <f t="shared" si="344"/>
        <v/>
      </c>
      <c r="E1243" s="202" t="str">
        <f t="shared" si="344"/>
        <v/>
      </c>
      <c r="F1243" s="215" t="str">
        <f t="shared" si="344"/>
        <v/>
      </c>
      <c r="G1243" s="278" t="str">
        <f>+IF('Cálculos '!I138="","",'Cálculos '!I138)</f>
        <v/>
      </c>
      <c r="H1243" s="380" t="str">
        <f t="shared" ref="H1243:H1306" si="345">+IF(D1243="","",ROUNDUP(SUM(H138*G1243),0))</f>
        <v/>
      </c>
      <c r="I1243" s="48" t="str">
        <f t="shared" ref="I1243:I1306" si="346">IF(D1243="","",IF(L1243="","CONFIRMAR SI EL PRODOCTRO TIENE IVA O NO",IF(L1243="NO",0,ROUNDUP(SUM(H1243*19%),0))))</f>
        <v/>
      </c>
      <c r="J1243" s="381" t="str">
        <f t="shared" ref="J1243:J1306" si="347">IF(D1243="","",IF(M1243="","CONFIRMAR SI EL PRODOCTRO TIENE IVA O NO",IF(M1243="NO",0,ROUNDUP(SUM(H1243*11.5%),0))))</f>
        <v/>
      </c>
      <c r="K1243" s="452" t="str">
        <f t="shared" ref="K1243:K1306" si="348">IF(D1243="","",ROUNDUP(SUM(H1243+I1243+J1243),0))</f>
        <v/>
      </c>
      <c r="L1243" s="197" t="str">
        <f t="shared" ref="L1243:M1243" si="349">+IF(L138="","",L138)</f>
        <v/>
      </c>
      <c r="M1243" s="202" t="str">
        <f t="shared" si="349"/>
        <v/>
      </c>
      <c r="N1243" s="95"/>
      <c r="O1243" s="95"/>
    </row>
    <row r="1244" spans="2:15" hidden="1" x14ac:dyDescent="0.3">
      <c r="B1244" s="220">
        <f t="shared" ref="B1244:B1307" si="350">+B1243+1</f>
        <v>131</v>
      </c>
      <c r="C1244" s="194" t="str">
        <f t="shared" ref="C1244:F1244" si="351">IF(C139="","",C139)</f>
        <v/>
      </c>
      <c r="D1244" s="199" t="str">
        <f t="shared" si="351"/>
        <v/>
      </c>
      <c r="E1244" s="202" t="str">
        <f t="shared" si="351"/>
        <v/>
      </c>
      <c r="F1244" s="215" t="str">
        <f t="shared" si="351"/>
        <v/>
      </c>
      <c r="G1244" s="278" t="str">
        <f>+IF('Cálculos '!I139="","",'Cálculos '!I139)</f>
        <v/>
      </c>
      <c r="H1244" s="380" t="str">
        <f t="shared" si="345"/>
        <v/>
      </c>
      <c r="I1244" s="48" t="str">
        <f t="shared" si="346"/>
        <v/>
      </c>
      <c r="J1244" s="381" t="str">
        <f t="shared" si="347"/>
        <v/>
      </c>
      <c r="K1244" s="452" t="str">
        <f t="shared" si="348"/>
        <v/>
      </c>
      <c r="L1244" s="197" t="str">
        <f t="shared" ref="L1244:M1244" si="352">+IF(L139="","",L139)</f>
        <v/>
      </c>
      <c r="M1244" s="202" t="str">
        <f t="shared" si="352"/>
        <v/>
      </c>
      <c r="N1244" s="95"/>
      <c r="O1244" s="95"/>
    </row>
    <row r="1245" spans="2:15" hidden="1" x14ac:dyDescent="0.3">
      <c r="B1245" s="220">
        <f t="shared" si="350"/>
        <v>132</v>
      </c>
      <c r="C1245" s="194" t="str">
        <f t="shared" ref="C1245:F1245" si="353">IF(C140="","",C140)</f>
        <v/>
      </c>
      <c r="D1245" s="199" t="str">
        <f t="shared" si="353"/>
        <v/>
      </c>
      <c r="E1245" s="202" t="str">
        <f t="shared" si="353"/>
        <v/>
      </c>
      <c r="F1245" s="215" t="str">
        <f t="shared" si="353"/>
        <v/>
      </c>
      <c r="G1245" s="278" t="str">
        <f>+IF('Cálculos '!I140="","",'Cálculos '!I140)</f>
        <v/>
      </c>
      <c r="H1245" s="380" t="str">
        <f t="shared" si="345"/>
        <v/>
      </c>
      <c r="I1245" s="48" t="str">
        <f t="shared" si="346"/>
        <v/>
      </c>
      <c r="J1245" s="381" t="str">
        <f t="shared" si="347"/>
        <v/>
      </c>
      <c r="K1245" s="452" t="str">
        <f t="shared" si="348"/>
        <v/>
      </c>
      <c r="L1245" s="197" t="str">
        <f t="shared" ref="L1245:M1245" si="354">+IF(L140="","",L140)</f>
        <v/>
      </c>
      <c r="M1245" s="202" t="str">
        <f t="shared" si="354"/>
        <v/>
      </c>
      <c r="N1245" s="95"/>
      <c r="O1245" s="95"/>
    </row>
    <row r="1246" spans="2:15" hidden="1" x14ac:dyDescent="0.3">
      <c r="B1246" s="220">
        <f t="shared" si="350"/>
        <v>133</v>
      </c>
      <c r="C1246" s="194" t="str">
        <f t="shared" ref="C1246:F1246" si="355">IF(C141="","",C141)</f>
        <v/>
      </c>
      <c r="D1246" s="199" t="str">
        <f t="shared" si="355"/>
        <v/>
      </c>
      <c r="E1246" s="202" t="str">
        <f t="shared" si="355"/>
        <v/>
      </c>
      <c r="F1246" s="215" t="str">
        <f t="shared" si="355"/>
        <v/>
      </c>
      <c r="G1246" s="278" t="str">
        <f>+IF('Cálculos '!I141="","",'Cálculos '!I141)</f>
        <v/>
      </c>
      <c r="H1246" s="380" t="str">
        <f t="shared" si="345"/>
        <v/>
      </c>
      <c r="I1246" s="48" t="str">
        <f t="shared" si="346"/>
        <v/>
      </c>
      <c r="J1246" s="381" t="str">
        <f t="shared" si="347"/>
        <v/>
      </c>
      <c r="K1246" s="452" t="str">
        <f t="shared" si="348"/>
        <v/>
      </c>
      <c r="L1246" s="197" t="str">
        <f t="shared" ref="L1246:M1246" si="356">+IF(L141="","",L141)</f>
        <v/>
      </c>
      <c r="M1246" s="202" t="str">
        <f t="shared" si="356"/>
        <v/>
      </c>
      <c r="N1246" s="95"/>
      <c r="O1246" s="95"/>
    </row>
    <row r="1247" spans="2:15" hidden="1" x14ac:dyDescent="0.3">
      <c r="B1247" s="220">
        <f t="shared" si="350"/>
        <v>134</v>
      </c>
      <c r="C1247" s="194" t="str">
        <f t="shared" ref="C1247:F1247" si="357">IF(C142="","",C142)</f>
        <v/>
      </c>
      <c r="D1247" s="199" t="str">
        <f t="shared" si="357"/>
        <v/>
      </c>
      <c r="E1247" s="202" t="str">
        <f t="shared" si="357"/>
        <v/>
      </c>
      <c r="F1247" s="215" t="str">
        <f t="shared" si="357"/>
        <v/>
      </c>
      <c r="G1247" s="278" t="str">
        <f>+IF('Cálculos '!I142="","",'Cálculos '!I142)</f>
        <v/>
      </c>
      <c r="H1247" s="380" t="str">
        <f t="shared" si="345"/>
        <v/>
      </c>
      <c r="I1247" s="48" t="str">
        <f t="shared" si="346"/>
        <v/>
      </c>
      <c r="J1247" s="381" t="str">
        <f t="shared" si="347"/>
        <v/>
      </c>
      <c r="K1247" s="452" t="str">
        <f t="shared" si="348"/>
        <v/>
      </c>
      <c r="L1247" s="197" t="str">
        <f t="shared" ref="L1247:M1247" si="358">+IF(L142="","",L142)</f>
        <v/>
      </c>
      <c r="M1247" s="202" t="str">
        <f t="shared" si="358"/>
        <v/>
      </c>
      <c r="N1247" s="95"/>
      <c r="O1247" s="95"/>
    </row>
    <row r="1248" spans="2:15" hidden="1" x14ac:dyDescent="0.3">
      <c r="B1248" s="220">
        <f t="shared" si="350"/>
        <v>135</v>
      </c>
      <c r="C1248" s="194" t="str">
        <f t="shared" ref="C1248:F1248" si="359">IF(C143="","",C143)</f>
        <v/>
      </c>
      <c r="D1248" s="199" t="str">
        <f t="shared" si="359"/>
        <v/>
      </c>
      <c r="E1248" s="202" t="str">
        <f t="shared" si="359"/>
        <v/>
      </c>
      <c r="F1248" s="215" t="str">
        <f t="shared" si="359"/>
        <v/>
      </c>
      <c r="G1248" s="278" t="str">
        <f>+IF('Cálculos '!I143="","",'Cálculos '!I143)</f>
        <v/>
      </c>
      <c r="H1248" s="380" t="str">
        <f t="shared" si="345"/>
        <v/>
      </c>
      <c r="I1248" s="48" t="str">
        <f t="shared" si="346"/>
        <v/>
      </c>
      <c r="J1248" s="381" t="str">
        <f t="shared" si="347"/>
        <v/>
      </c>
      <c r="K1248" s="452" t="str">
        <f t="shared" si="348"/>
        <v/>
      </c>
      <c r="L1248" s="197" t="str">
        <f t="shared" ref="L1248:M1248" si="360">+IF(L143="","",L143)</f>
        <v/>
      </c>
      <c r="M1248" s="202" t="str">
        <f t="shared" si="360"/>
        <v/>
      </c>
      <c r="N1248" s="95"/>
      <c r="O1248" s="95"/>
    </row>
    <row r="1249" spans="2:15" hidden="1" x14ac:dyDescent="0.3">
      <c r="B1249" s="220">
        <f t="shared" si="350"/>
        <v>136</v>
      </c>
      <c r="C1249" s="194" t="str">
        <f t="shared" ref="C1249:F1249" si="361">IF(C144="","",C144)</f>
        <v/>
      </c>
      <c r="D1249" s="199" t="str">
        <f t="shared" si="361"/>
        <v/>
      </c>
      <c r="E1249" s="202" t="str">
        <f t="shared" si="361"/>
        <v/>
      </c>
      <c r="F1249" s="215" t="str">
        <f t="shared" si="361"/>
        <v/>
      </c>
      <c r="G1249" s="278" t="str">
        <f>+IF('Cálculos '!I144="","",'Cálculos '!I144)</f>
        <v/>
      </c>
      <c r="H1249" s="380" t="str">
        <f t="shared" si="345"/>
        <v/>
      </c>
      <c r="I1249" s="48" t="str">
        <f t="shared" si="346"/>
        <v/>
      </c>
      <c r="J1249" s="381" t="str">
        <f t="shared" si="347"/>
        <v/>
      </c>
      <c r="K1249" s="452" t="str">
        <f t="shared" si="348"/>
        <v/>
      </c>
      <c r="L1249" s="197" t="str">
        <f t="shared" ref="L1249:M1249" si="362">+IF(L144="","",L144)</f>
        <v/>
      </c>
      <c r="M1249" s="202" t="str">
        <f t="shared" si="362"/>
        <v/>
      </c>
      <c r="N1249" s="95"/>
      <c r="O1249" s="95"/>
    </row>
    <row r="1250" spans="2:15" hidden="1" x14ac:dyDescent="0.3">
      <c r="B1250" s="220">
        <f t="shared" si="350"/>
        <v>137</v>
      </c>
      <c r="C1250" s="194" t="str">
        <f t="shared" ref="C1250:F1250" si="363">IF(C145="","",C145)</f>
        <v/>
      </c>
      <c r="D1250" s="199" t="str">
        <f t="shared" si="363"/>
        <v/>
      </c>
      <c r="E1250" s="202" t="str">
        <f t="shared" si="363"/>
        <v/>
      </c>
      <c r="F1250" s="215" t="str">
        <f t="shared" si="363"/>
        <v/>
      </c>
      <c r="G1250" s="278" t="str">
        <f>+IF('Cálculos '!I145="","",'Cálculos '!I145)</f>
        <v/>
      </c>
      <c r="H1250" s="380" t="str">
        <f t="shared" si="345"/>
        <v/>
      </c>
      <c r="I1250" s="48" t="str">
        <f t="shared" si="346"/>
        <v/>
      </c>
      <c r="J1250" s="381" t="str">
        <f t="shared" si="347"/>
        <v/>
      </c>
      <c r="K1250" s="452" t="str">
        <f t="shared" si="348"/>
        <v/>
      </c>
      <c r="L1250" s="197" t="str">
        <f t="shared" ref="L1250:M1250" si="364">+IF(L145="","",L145)</f>
        <v/>
      </c>
      <c r="M1250" s="202" t="str">
        <f t="shared" si="364"/>
        <v/>
      </c>
      <c r="N1250" s="95"/>
      <c r="O1250" s="95"/>
    </row>
    <row r="1251" spans="2:15" hidden="1" x14ac:dyDescent="0.3">
      <c r="B1251" s="220">
        <f t="shared" si="350"/>
        <v>138</v>
      </c>
      <c r="C1251" s="194" t="str">
        <f t="shared" ref="C1251:F1251" si="365">IF(C146="","",C146)</f>
        <v/>
      </c>
      <c r="D1251" s="199" t="str">
        <f t="shared" si="365"/>
        <v/>
      </c>
      <c r="E1251" s="202" t="str">
        <f t="shared" si="365"/>
        <v/>
      </c>
      <c r="F1251" s="215" t="str">
        <f t="shared" si="365"/>
        <v/>
      </c>
      <c r="G1251" s="278" t="str">
        <f>+IF('Cálculos '!I146="","",'Cálculos '!I146)</f>
        <v/>
      </c>
      <c r="H1251" s="380" t="str">
        <f t="shared" si="345"/>
        <v/>
      </c>
      <c r="I1251" s="48" t="str">
        <f t="shared" si="346"/>
        <v/>
      </c>
      <c r="J1251" s="381" t="str">
        <f t="shared" si="347"/>
        <v/>
      </c>
      <c r="K1251" s="452" t="str">
        <f t="shared" si="348"/>
        <v/>
      </c>
      <c r="L1251" s="197" t="str">
        <f t="shared" ref="L1251:M1251" si="366">+IF(L146="","",L146)</f>
        <v/>
      </c>
      <c r="M1251" s="202" t="str">
        <f t="shared" si="366"/>
        <v/>
      </c>
      <c r="N1251" s="95"/>
      <c r="O1251" s="95"/>
    </row>
    <row r="1252" spans="2:15" hidden="1" x14ac:dyDescent="0.3">
      <c r="B1252" s="220">
        <f t="shared" si="350"/>
        <v>139</v>
      </c>
      <c r="C1252" s="194" t="str">
        <f t="shared" ref="C1252:F1252" si="367">IF(C147="","",C147)</f>
        <v/>
      </c>
      <c r="D1252" s="199" t="str">
        <f t="shared" si="367"/>
        <v/>
      </c>
      <c r="E1252" s="202" t="str">
        <f t="shared" si="367"/>
        <v/>
      </c>
      <c r="F1252" s="215" t="str">
        <f t="shared" si="367"/>
        <v/>
      </c>
      <c r="G1252" s="278" t="str">
        <f>+IF('Cálculos '!I147="","",'Cálculos '!I147)</f>
        <v/>
      </c>
      <c r="H1252" s="380" t="str">
        <f t="shared" si="345"/>
        <v/>
      </c>
      <c r="I1252" s="48" t="str">
        <f t="shared" si="346"/>
        <v/>
      </c>
      <c r="J1252" s="381" t="str">
        <f t="shared" si="347"/>
        <v/>
      </c>
      <c r="K1252" s="452" t="str">
        <f t="shared" si="348"/>
        <v/>
      </c>
      <c r="L1252" s="197" t="str">
        <f t="shared" ref="L1252:M1252" si="368">+IF(L147="","",L147)</f>
        <v/>
      </c>
      <c r="M1252" s="202" t="str">
        <f t="shared" si="368"/>
        <v/>
      </c>
      <c r="N1252" s="95"/>
      <c r="O1252" s="95"/>
    </row>
    <row r="1253" spans="2:15" hidden="1" x14ac:dyDescent="0.3">
      <c r="B1253" s="220">
        <f t="shared" si="350"/>
        <v>140</v>
      </c>
      <c r="C1253" s="194" t="str">
        <f t="shared" ref="C1253:F1253" si="369">IF(C148="","",C148)</f>
        <v/>
      </c>
      <c r="D1253" s="199" t="str">
        <f t="shared" si="369"/>
        <v/>
      </c>
      <c r="E1253" s="202" t="str">
        <f t="shared" si="369"/>
        <v/>
      </c>
      <c r="F1253" s="215" t="str">
        <f t="shared" si="369"/>
        <v/>
      </c>
      <c r="G1253" s="278" t="str">
        <f>+IF('Cálculos '!I148="","",'Cálculos '!I148)</f>
        <v/>
      </c>
      <c r="H1253" s="380" t="str">
        <f t="shared" si="345"/>
        <v/>
      </c>
      <c r="I1253" s="48" t="str">
        <f t="shared" si="346"/>
        <v/>
      </c>
      <c r="J1253" s="381" t="str">
        <f t="shared" si="347"/>
        <v/>
      </c>
      <c r="K1253" s="452" t="str">
        <f t="shared" si="348"/>
        <v/>
      </c>
      <c r="L1253" s="197" t="str">
        <f t="shared" ref="L1253:M1253" si="370">+IF(L148="","",L148)</f>
        <v/>
      </c>
      <c r="M1253" s="202" t="str">
        <f t="shared" si="370"/>
        <v/>
      </c>
      <c r="N1253" s="95"/>
      <c r="O1253" s="95"/>
    </row>
    <row r="1254" spans="2:15" hidden="1" x14ac:dyDescent="0.3">
      <c r="B1254" s="220">
        <f t="shared" si="350"/>
        <v>141</v>
      </c>
      <c r="C1254" s="194" t="str">
        <f t="shared" ref="C1254:F1254" si="371">IF(C149="","",C149)</f>
        <v/>
      </c>
      <c r="D1254" s="199" t="str">
        <f t="shared" si="371"/>
        <v/>
      </c>
      <c r="E1254" s="202" t="str">
        <f t="shared" si="371"/>
        <v/>
      </c>
      <c r="F1254" s="215" t="str">
        <f t="shared" si="371"/>
        <v/>
      </c>
      <c r="G1254" s="278" t="str">
        <f>+IF('Cálculos '!I149="","",'Cálculos '!I149)</f>
        <v/>
      </c>
      <c r="H1254" s="380" t="str">
        <f t="shared" si="345"/>
        <v/>
      </c>
      <c r="I1254" s="48" t="str">
        <f t="shared" si="346"/>
        <v/>
      </c>
      <c r="J1254" s="381" t="str">
        <f t="shared" si="347"/>
        <v/>
      </c>
      <c r="K1254" s="452" t="str">
        <f t="shared" si="348"/>
        <v/>
      </c>
      <c r="L1254" s="197" t="str">
        <f t="shared" ref="L1254:M1254" si="372">+IF(L149="","",L149)</f>
        <v/>
      </c>
      <c r="M1254" s="202" t="str">
        <f t="shared" si="372"/>
        <v/>
      </c>
      <c r="N1254" s="95"/>
      <c r="O1254" s="95"/>
    </row>
    <row r="1255" spans="2:15" hidden="1" x14ac:dyDescent="0.3">
      <c r="B1255" s="220">
        <f t="shared" si="350"/>
        <v>142</v>
      </c>
      <c r="C1255" s="194" t="str">
        <f t="shared" ref="C1255:F1255" si="373">IF(C150="","",C150)</f>
        <v/>
      </c>
      <c r="D1255" s="199" t="str">
        <f t="shared" si="373"/>
        <v/>
      </c>
      <c r="E1255" s="202" t="str">
        <f t="shared" si="373"/>
        <v/>
      </c>
      <c r="F1255" s="215" t="str">
        <f t="shared" si="373"/>
        <v/>
      </c>
      <c r="G1255" s="278" t="str">
        <f>+IF('Cálculos '!I150="","",'Cálculos '!I150)</f>
        <v/>
      </c>
      <c r="H1255" s="380" t="str">
        <f t="shared" si="345"/>
        <v/>
      </c>
      <c r="I1255" s="48" t="str">
        <f t="shared" si="346"/>
        <v/>
      </c>
      <c r="J1255" s="381" t="str">
        <f t="shared" si="347"/>
        <v/>
      </c>
      <c r="K1255" s="452" t="str">
        <f t="shared" si="348"/>
        <v/>
      </c>
      <c r="L1255" s="197" t="str">
        <f t="shared" ref="L1255:M1255" si="374">+IF(L150="","",L150)</f>
        <v/>
      </c>
      <c r="M1255" s="202" t="str">
        <f t="shared" si="374"/>
        <v/>
      </c>
      <c r="N1255" s="95"/>
      <c r="O1255" s="95"/>
    </row>
    <row r="1256" spans="2:15" hidden="1" x14ac:dyDescent="0.3">
      <c r="B1256" s="220">
        <f t="shared" si="350"/>
        <v>143</v>
      </c>
      <c r="C1256" s="194" t="str">
        <f t="shared" ref="C1256:F1256" si="375">IF(C151="","",C151)</f>
        <v/>
      </c>
      <c r="D1256" s="199" t="str">
        <f t="shared" si="375"/>
        <v/>
      </c>
      <c r="E1256" s="202" t="str">
        <f t="shared" si="375"/>
        <v/>
      </c>
      <c r="F1256" s="215" t="str">
        <f t="shared" si="375"/>
        <v/>
      </c>
      <c r="G1256" s="278" t="str">
        <f>+IF('Cálculos '!I151="","",'Cálculos '!I151)</f>
        <v/>
      </c>
      <c r="H1256" s="380" t="str">
        <f t="shared" si="345"/>
        <v/>
      </c>
      <c r="I1256" s="48" t="str">
        <f t="shared" si="346"/>
        <v/>
      </c>
      <c r="J1256" s="381" t="str">
        <f t="shared" si="347"/>
        <v/>
      </c>
      <c r="K1256" s="452" t="str">
        <f t="shared" si="348"/>
        <v/>
      </c>
      <c r="L1256" s="197" t="str">
        <f t="shared" ref="L1256:M1256" si="376">+IF(L151="","",L151)</f>
        <v/>
      </c>
      <c r="M1256" s="202" t="str">
        <f t="shared" si="376"/>
        <v/>
      </c>
      <c r="N1256" s="95"/>
      <c r="O1256" s="95"/>
    </row>
    <row r="1257" spans="2:15" hidden="1" x14ac:dyDescent="0.3">
      <c r="B1257" s="220">
        <f t="shared" si="350"/>
        <v>144</v>
      </c>
      <c r="C1257" s="194" t="str">
        <f t="shared" ref="C1257:F1257" si="377">IF(C152="","",C152)</f>
        <v/>
      </c>
      <c r="D1257" s="199" t="str">
        <f t="shared" si="377"/>
        <v/>
      </c>
      <c r="E1257" s="202" t="str">
        <f t="shared" si="377"/>
        <v/>
      </c>
      <c r="F1257" s="215" t="str">
        <f t="shared" si="377"/>
        <v/>
      </c>
      <c r="G1257" s="278" t="str">
        <f>+IF('Cálculos '!I152="","",'Cálculos '!I152)</f>
        <v/>
      </c>
      <c r="H1257" s="380" t="str">
        <f t="shared" si="345"/>
        <v/>
      </c>
      <c r="I1257" s="48" t="str">
        <f t="shared" si="346"/>
        <v/>
      </c>
      <c r="J1257" s="381" t="str">
        <f t="shared" si="347"/>
        <v/>
      </c>
      <c r="K1257" s="452" t="str">
        <f t="shared" si="348"/>
        <v/>
      </c>
      <c r="L1257" s="197" t="str">
        <f t="shared" ref="L1257:M1257" si="378">+IF(L152="","",L152)</f>
        <v/>
      </c>
      <c r="M1257" s="202" t="str">
        <f t="shared" si="378"/>
        <v/>
      </c>
      <c r="N1257" s="95"/>
      <c r="O1257" s="95"/>
    </row>
    <row r="1258" spans="2:15" hidden="1" x14ac:dyDescent="0.3">
      <c r="B1258" s="220">
        <f t="shared" si="350"/>
        <v>145</v>
      </c>
      <c r="C1258" s="194" t="str">
        <f t="shared" ref="C1258:F1258" si="379">IF(C153="","",C153)</f>
        <v/>
      </c>
      <c r="D1258" s="199" t="str">
        <f t="shared" si="379"/>
        <v/>
      </c>
      <c r="E1258" s="202" t="str">
        <f t="shared" si="379"/>
        <v/>
      </c>
      <c r="F1258" s="215" t="str">
        <f t="shared" si="379"/>
        <v/>
      </c>
      <c r="G1258" s="278" t="str">
        <f>+IF('Cálculos '!I153="","",'Cálculos '!I153)</f>
        <v/>
      </c>
      <c r="H1258" s="380" t="str">
        <f t="shared" si="345"/>
        <v/>
      </c>
      <c r="I1258" s="48" t="str">
        <f t="shared" si="346"/>
        <v/>
      </c>
      <c r="J1258" s="381" t="str">
        <f t="shared" si="347"/>
        <v/>
      </c>
      <c r="K1258" s="452" t="str">
        <f t="shared" si="348"/>
        <v/>
      </c>
      <c r="L1258" s="197" t="str">
        <f t="shared" ref="L1258:M1258" si="380">+IF(L153="","",L153)</f>
        <v/>
      </c>
      <c r="M1258" s="202" t="str">
        <f t="shared" si="380"/>
        <v/>
      </c>
      <c r="N1258" s="95"/>
      <c r="O1258" s="95"/>
    </row>
    <row r="1259" spans="2:15" hidden="1" x14ac:dyDescent="0.3">
      <c r="B1259" s="220">
        <f t="shared" si="350"/>
        <v>146</v>
      </c>
      <c r="C1259" s="194" t="str">
        <f t="shared" ref="C1259:F1259" si="381">IF(C154="","",C154)</f>
        <v/>
      </c>
      <c r="D1259" s="199" t="str">
        <f t="shared" si="381"/>
        <v/>
      </c>
      <c r="E1259" s="202" t="str">
        <f t="shared" si="381"/>
        <v/>
      </c>
      <c r="F1259" s="215" t="str">
        <f t="shared" si="381"/>
        <v/>
      </c>
      <c r="G1259" s="278" t="str">
        <f>+IF('Cálculos '!I154="","",'Cálculos '!I154)</f>
        <v/>
      </c>
      <c r="H1259" s="380" t="str">
        <f t="shared" si="345"/>
        <v/>
      </c>
      <c r="I1259" s="48" t="str">
        <f t="shared" si="346"/>
        <v/>
      </c>
      <c r="J1259" s="381" t="str">
        <f t="shared" si="347"/>
        <v/>
      </c>
      <c r="K1259" s="452" t="str">
        <f t="shared" si="348"/>
        <v/>
      </c>
      <c r="L1259" s="197" t="str">
        <f t="shared" ref="L1259:M1259" si="382">+IF(L154="","",L154)</f>
        <v/>
      </c>
      <c r="M1259" s="202" t="str">
        <f t="shared" si="382"/>
        <v/>
      </c>
      <c r="N1259" s="95"/>
      <c r="O1259" s="95"/>
    </row>
    <row r="1260" spans="2:15" hidden="1" x14ac:dyDescent="0.3">
      <c r="B1260" s="220">
        <f t="shared" si="350"/>
        <v>147</v>
      </c>
      <c r="C1260" s="194" t="str">
        <f t="shared" ref="C1260:F1260" si="383">IF(C155="","",C155)</f>
        <v/>
      </c>
      <c r="D1260" s="199" t="str">
        <f t="shared" si="383"/>
        <v/>
      </c>
      <c r="E1260" s="202" t="str">
        <f t="shared" si="383"/>
        <v/>
      </c>
      <c r="F1260" s="215" t="str">
        <f t="shared" si="383"/>
        <v/>
      </c>
      <c r="G1260" s="278" t="str">
        <f>+IF('Cálculos '!I155="","",'Cálculos '!I155)</f>
        <v/>
      </c>
      <c r="H1260" s="380" t="str">
        <f t="shared" si="345"/>
        <v/>
      </c>
      <c r="I1260" s="48" t="str">
        <f t="shared" si="346"/>
        <v/>
      </c>
      <c r="J1260" s="381" t="str">
        <f t="shared" si="347"/>
        <v/>
      </c>
      <c r="K1260" s="452" t="str">
        <f t="shared" si="348"/>
        <v/>
      </c>
      <c r="L1260" s="197" t="str">
        <f t="shared" ref="L1260:M1260" si="384">+IF(L155="","",L155)</f>
        <v/>
      </c>
      <c r="M1260" s="202" t="str">
        <f t="shared" si="384"/>
        <v/>
      </c>
      <c r="N1260" s="95"/>
      <c r="O1260" s="95"/>
    </row>
    <row r="1261" spans="2:15" hidden="1" x14ac:dyDescent="0.3">
      <c r="B1261" s="220">
        <f t="shared" si="350"/>
        <v>148</v>
      </c>
      <c r="C1261" s="194" t="str">
        <f t="shared" ref="C1261:F1261" si="385">IF(C156="","",C156)</f>
        <v/>
      </c>
      <c r="D1261" s="199" t="str">
        <f t="shared" si="385"/>
        <v/>
      </c>
      <c r="E1261" s="202" t="str">
        <f t="shared" si="385"/>
        <v/>
      </c>
      <c r="F1261" s="215" t="str">
        <f t="shared" si="385"/>
        <v/>
      </c>
      <c r="G1261" s="278" t="str">
        <f>+IF('Cálculos '!I156="","",'Cálculos '!I156)</f>
        <v/>
      </c>
      <c r="H1261" s="380" t="str">
        <f t="shared" si="345"/>
        <v/>
      </c>
      <c r="I1261" s="48" t="str">
        <f t="shared" si="346"/>
        <v/>
      </c>
      <c r="J1261" s="381" t="str">
        <f t="shared" si="347"/>
        <v/>
      </c>
      <c r="K1261" s="452" t="str">
        <f t="shared" si="348"/>
        <v/>
      </c>
      <c r="L1261" s="197" t="str">
        <f t="shared" ref="L1261:M1261" si="386">+IF(L156="","",L156)</f>
        <v/>
      </c>
      <c r="M1261" s="202" t="str">
        <f t="shared" si="386"/>
        <v/>
      </c>
      <c r="N1261" s="95"/>
      <c r="O1261" s="95"/>
    </row>
    <row r="1262" spans="2:15" hidden="1" x14ac:dyDescent="0.3">
      <c r="B1262" s="220">
        <f t="shared" si="350"/>
        <v>149</v>
      </c>
      <c r="C1262" s="194" t="str">
        <f t="shared" ref="C1262:F1262" si="387">IF(C157="","",C157)</f>
        <v/>
      </c>
      <c r="D1262" s="199" t="str">
        <f t="shared" si="387"/>
        <v/>
      </c>
      <c r="E1262" s="202" t="str">
        <f t="shared" si="387"/>
        <v/>
      </c>
      <c r="F1262" s="215" t="str">
        <f t="shared" si="387"/>
        <v/>
      </c>
      <c r="G1262" s="278" t="str">
        <f>+IF('Cálculos '!I157="","",'Cálculos '!I157)</f>
        <v/>
      </c>
      <c r="H1262" s="380" t="str">
        <f t="shared" si="345"/>
        <v/>
      </c>
      <c r="I1262" s="48" t="str">
        <f t="shared" si="346"/>
        <v/>
      </c>
      <c r="J1262" s="381" t="str">
        <f t="shared" si="347"/>
        <v/>
      </c>
      <c r="K1262" s="452" t="str">
        <f t="shared" si="348"/>
        <v/>
      </c>
      <c r="L1262" s="197" t="str">
        <f t="shared" ref="L1262:M1262" si="388">+IF(L157="","",L157)</f>
        <v/>
      </c>
      <c r="M1262" s="202" t="str">
        <f t="shared" si="388"/>
        <v/>
      </c>
      <c r="N1262" s="95"/>
      <c r="O1262" s="95"/>
    </row>
    <row r="1263" spans="2:15" hidden="1" x14ac:dyDescent="0.3">
      <c r="B1263" s="220">
        <f t="shared" si="350"/>
        <v>150</v>
      </c>
      <c r="C1263" s="194" t="str">
        <f t="shared" ref="C1263:F1263" si="389">IF(C158="","",C158)</f>
        <v/>
      </c>
      <c r="D1263" s="199" t="str">
        <f t="shared" si="389"/>
        <v/>
      </c>
      <c r="E1263" s="202" t="str">
        <f t="shared" si="389"/>
        <v/>
      </c>
      <c r="F1263" s="215" t="str">
        <f t="shared" si="389"/>
        <v/>
      </c>
      <c r="G1263" s="278" t="str">
        <f>+IF('Cálculos '!I158="","",'Cálculos '!I158)</f>
        <v/>
      </c>
      <c r="H1263" s="380" t="str">
        <f t="shared" si="345"/>
        <v/>
      </c>
      <c r="I1263" s="48" t="str">
        <f t="shared" si="346"/>
        <v/>
      </c>
      <c r="J1263" s="381" t="str">
        <f t="shared" si="347"/>
        <v/>
      </c>
      <c r="K1263" s="452" t="str">
        <f t="shared" si="348"/>
        <v/>
      </c>
      <c r="L1263" s="197" t="str">
        <f t="shared" ref="L1263:M1263" si="390">+IF(L158="","",L158)</f>
        <v/>
      </c>
      <c r="M1263" s="202" t="str">
        <f t="shared" si="390"/>
        <v/>
      </c>
      <c r="N1263" s="95"/>
      <c r="O1263" s="95"/>
    </row>
    <row r="1264" spans="2:15" hidden="1" x14ac:dyDescent="0.3">
      <c r="B1264" s="220">
        <f t="shared" si="350"/>
        <v>151</v>
      </c>
      <c r="C1264" s="194" t="str">
        <f t="shared" ref="C1264:F1264" si="391">IF(C159="","",C159)</f>
        <v/>
      </c>
      <c r="D1264" s="199" t="str">
        <f t="shared" si="391"/>
        <v/>
      </c>
      <c r="E1264" s="202" t="str">
        <f t="shared" si="391"/>
        <v/>
      </c>
      <c r="F1264" s="215" t="str">
        <f t="shared" si="391"/>
        <v/>
      </c>
      <c r="G1264" s="278" t="str">
        <f>+IF('Cálculos '!I159="","",'Cálculos '!I159)</f>
        <v/>
      </c>
      <c r="H1264" s="380" t="str">
        <f t="shared" si="345"/>
        <v/>
      </c>
      <c r="I1264" s="48" t="str">
        <f t="shared" si="346"/>
        <v/>
      </c>
      <c r="J1264" s="381" t="str">
        <f t="shared" si="347"/>
        <v/>
      </c>
      <c r="K1264" s="452" t="str">
        <f t="shared" si="348"/>
        <v/>
      </c>
      <c r="L1264" s="197" t="str">
        <f t="shared" ref="L1264:M1264" si="392">+IF(L159="","",L159)</f>
        <v/>
      </c>
      <c r="M1264" s="202" t="str">
        <f t="shared" si="392"/>
        <v/>
      </c>
      <c r="N1264" s="95"/>
      <c r="O1264" s="95"/>
    </row>
    <row r="1265" spans="2:15" hidden="1" x14ac:dyDescent="0.3">
      <c r="B1265" s="220">
        <f t="shared" si="350"/>
        <v>152</v>
      </c>
      <c r="C1265" s="194" t="str">
        <f t="shared" ref="C1265:F1265" si="393">IF(C160="","",C160)</f>
        <v/>
      </c>
      <c r="D1265" s="199" t="str">
        <f t="shared" si="393"/>
        <v/>
      </c>
      <c r="E1265" s="202" t="str">
        <f t="shared" si="393"/>
        <v/>
      </c>
      <c r="F1265" s="215" t="str">
        <f t="shared" si="393"/>
        <v/>
      </c>
      <c r="G1265" s="278" t="str">
        <f>+IF('Cálculos '!I160="","",'Cálculos '!I160)</f>
        <v/>
      </c>
      <c r="H1265" s="380" t="str">
        <f t="shared" si="345"/>
        <v/>
      </c>
      <c r="I1265" s="48" t="str">
        <f t="shared" si="346"/>
        <v/>
      </c>
      <c r="J1265" s="381" t="str">
        <f t="shared" si="347"/>
        <v/>
      </c>
      <c r="K1265" s="452" t="str">
        <f t="shared" si="348"/>
        <v/>
      </c>
      <c r="L1265" s="197" t="str">
        <f t="shared" ref="L1265:M1265" si="394">+IF(L160="","",L160)</f>
        <v/>
      </c>
      <c r="M1265" s="202" t="str">
        <f t="shared" si="394"/>
        <v/>
      </c>
      <c r="N1265" s="95"/>
      <c r="O1265" s="95"/>
    </row>
    <row r="1266" spans="2:15" hidden="1" x14ac:dyDescent="0.3">
      <c r="B1266" s="220">
        <f t="shared" si="350"/>
        <v>153</v>
      </c>
      <c r="C1266" s="194" t="str">
        <f t="shared" ref="C1266:F1266" si="395">IF(C161="","",C161)</f>
        <v/>
      </c>
      <c r="D1266" s="199" t="str">
        <f t="shared" si="395"/>
        <v/>
      </c>
      <c r="E1266" s="202" t="str">
        <f t="shared" si="395"/>
        <v/>
      </c>
      <c r="F1266" s="215" t="str">
        <f t="shared" si="395"/>
        <v/>
      </c>
      <c r="G1266" s="278" t="str">
        <f>+IF('Cálculos '!I161="","",'Cálculos '!I161)</f>
        <v/>
      </c>
      <c r="H1266" s="380" t="str">
        <f t="shared" si="345"/>
        <v/>
      </c>
      <c r="I1266" s="48" t="str">
        <f t="shared" si="346"/>
        <v/>
      </c>
      <c r="J1266" s="381" t="str">
        <f t="shared" si="347"/>
        <v/>
      </c>
      <c r="K1266" s="452" t="str">
        <f t="shared" si="348"/>
        <v/>
      </c>
      <c r="L1266" s="197" t="str">
        <f t="shared" ref="L1266:M1266" si="396">+IF(L161="","",L161)</f>
        <v/>
      </c>
      <c r="M1266" s="202" t="str">
        <f t="shared" si="396"/>
        <v/>
      </c>
      <c r="N1266" s="95"/>
      <c r="O1266" s="95"/>
    </row>
    <row r="1267" spans="2:15" hidden="1" x14ac:dyDescent="0.3">
      <c r="B1267" s="220">
        <f t="shared" si="350"/>
        <v>154</v>
      </c>
      <c r="C1267" s="194" t="str">
        <f t="shared" ref="C1267:F1267" si="397">IF(C162="","",C162)</f>
        <v/>
      </c>
      <c r="D1267" s="199" t="str">
        <f t="shared" si="397"/>
        <v/>
      </c>
      <c r="E1267" s="202" t="str">
        <f t="shared" si="397"/>
        <v/>
      </c>
      <c r="F1267" s="215" t="str">
        <f t="shared" si="397"/>
        <v/>
      </c>
      <c r="G1267" s="278" t="str">
        <f>+IF('Cálculos '!I162="","",'Cálculos '!I162)</f>
        <v/>
      </c>
      <c r="H1267" s="380" t="str">
        <f t="shared" si="345"/>
        <v/>
      </c>
      <c r="I1267" s="48" t="str">
        <f t="shared" si="346"/>
        <v/>
      </c>
      <c r="J1267" s="381" t="str">
        <f t="shared" si="347"/>
        <v/>
      </c>
      <c r="K1267" s="452" t="str">
        <f t="shared" si="348"/>
        <v/>
      </c>
      <c r="L1267" s="197" t="str">
        <f t="shared" ref="L1267:M1267" si="398">+IF(L162="","",L162)</f>
        <v/>
      </c>
      <c r="M1267" s="202" t="str">
        <f t="shared" si="398"/>
        <v/>
      </c>
      <c r="N1267" s="95"/>
      <c r="O1267" s="95"/>
    </row>
    <row r="1268" spans="2:15" hidden="1" x14ac:dyDescent="0.3">
      <c r="B1268" s="220">
        <f t="shared" si="350"/>
        <v>155</v>
      </c>
      <c r="C1268" s="194" t="str">
        <f t="shared" ref="C1268:F1268" si="399">IF(C163="","",C163)</f>
        <v/>
      </c>
      <c r="D1268" s="199" t="str">
        <f t="shared" si="399"/>
        <v/>
      </c>
      <c r="E1268" s="202" t="str">
        <f t="shared" si="399"/>
        <v/>
      </c>
      <c r="F1268" s="215" t="str">
        <f t="shared" si="399"/>
        <v/>
      </c>
      <c r="G1268" s="278" t="str">
        <f>+IF('Cálculos '!I163="","",'Cálculos '!I163)</f>
        <v/>
      </c>
      <c r="H1268" s="380" t="str">
        <f t="shared" si="345"/>
        <v/>
      </c>
      <c r="I1268" s="48" t="str">
        <f t="shared" si="346"/>
        <v/>
      </c>
      <c r="J1268" s="381" t="str">
        <f t="shared" si="347"/>
        <v/>
      </c>
      <c r="K1268" s="452" t="str">
        <f t="shared" si="348"/>
        <v/>
      </c>
      <c r="L1268" s="197" t="str">
        <f t="shared" ref="L1268:M1268" si="400">+IF(L163="","",L163)</f>
        <v/>
      </c>
      <c r="M1268" s="202" t="str">
        <f t="shared" si="400"/>
        <v/>
      </c>
      <c r="N1268" s="95"/>
      <c r="O1268" s="95"/>
    </row>
    <row r="1269" spans="2:15" hidden="1" x14ac:dyDescent="0.3">
      <c r="B1269" s="220">
        <f t="shared" si="350"/>
        <v>156</v>
      </c>
      <c r="C1269" s="194" t="str">
        <f t="shared" ref="C1269:F1269" si="401">IF(C164="","",C164)</f>
        <v/>
      </c>
      <c r="D1269" s="199" t="str">
        <f t="shared" si="401"/>
        <v/>
      </c>
      <c r="E1269" s="202" t="str">
        <f t="shared" si="401"/>
        <v/>
      </c>
      <c r="F1269" s="215" t="str">
        <f t="shared" si="401"/>
        <v/>
      </c>
      <c r="G1269" s="278" t="str">
        <f>+IF('Cálculos '!I164="","",'Cálculos '!I164)</f>
        <v/>
      </c>
      <c r="H1269" s="380" t="str">
        <f t="shared" si="345"/>
        <v/>
      </c>
      <c r="I1269" s="48" t="str">
        <f t="shared" si="346"/>
        <v/>
      </c>
      <c r="J1269" s="381" t="str">
        <f t="shared" si="347"/>
        <v/>
      </c>
      <c r="K1269" s="452" t="str">
        <f t="shared" si="348"/>
        <v/>
      </c>
      <c r="L1269" s="197" t="str">
        <f t="shared" ref="L1269:M1269" si="402">+IF(L164="","",L164)</f>
        <v/>
      </c>
      <c r="M1269" s="202" t="str">
        <f t="shared" si="402"/>
        <v/>
      </c>
      <c r="N1269" s="95"/>
      <c r="O1269" s="95"/>
    </row>
    <row r="1270" spans="2:15" hidden="1" x14ac:dyDescent="0.3">
      <c r="B1270" s="220">
        <f t="shared" si="350"/>
        <v>157</v>
      </c>
      <c r="C1270" s="194" t="str">
        <f t="shared" ref="C1270:F1270" si="403">IF(C165="","",C165)</f>
        <v/>
      </c>
      <c r="D1270" s="199" t="str">
        <f t="shared" si="403"/>
        <v/>
      </c>
      <c r="E1270" s="202" t="str">
        <f t="shared" si="403"/>
        <v/>
      </c>
      <c r="F1270" s="215" t="str">
        <f t="shared" si="403"/>
        <v/>
      </c>
      <c r="G1270" s="278" t="str">
        <f>+IF('Cálculos '!I165="","",'Cálculos '!I165)</f>
        <v/>
      </c>
      <c r="H1270" s="380" t="str">
        <f t="shared" si="345"/>
        <v/>
      </c>
      <c r="I1270" s="48" t="str">
        <f t="shared" si="346"/>
        <v/>
      </c>
      <c r="J1270" s="381" t="str">
        <f t="shared" si="347"/>
        <v/>
      </c>
      <c r="K1270" s="452" t="str">
        <f t="shared" si="348"/>
        <v/>
      </c>
      <c r="L1270" s="197" t="str">
        <f t="shared" ref="L1270:M1270" si="404">+IF(L165="","",L165)</f>
        <v/>
      </c>
      <c r="M1270" s="202" t="str">
        <f t="shared" si="404"/>
        <v/>
      </c>
      <c r="N1270" s="95"/>
      <c r="O1270" s="95"/>
    </row>
    <row r="1271" spans="2:15" hidden="1" x14ac:dyDescent="0.3">
      <c r="B1271" s="220">
        <f t="shared" si="350"/>
        <v>158</v>
      </c>
      <c r="C1271" s="194" t="str">
        <f t="shared" ref="C1271:F1271" si="405">IF(C166="","",C166)</f>
        <v/>
      </c>
      <c r="D1271" s="199" t="str">
        <f t="shared" si="405"/>
        <v/>
      </c>
      <c r="E1271" s="202" t="str">
        <f t="shared" si="405"/>
        <v/>
      </c>
      <c r="F1271" s="215" t="str">
        <f t="shared" si="405"/>
        <v/>
      </c>
      <c r="G1271" s="278" t="str">
        <f>+IF('Cálculos '!I166="","",'Cálculos '!I166)</f>
        <v/>
      </c>
      <c r="H1271" s="380" t="str">
        <f t="shared" si="345"/>
        <v/>
      </c>
      <c r="I1271" s="48" t="str">
        <f t="shared" si="346"/>
        <v/>
      </c>
      <c r="J1271" s="381" t="str">
        <f t="shared" si="347"/>
        <v/>
      </c>
      <c r="K1271" s="452" t="str">
        <f t="shared" si="348"/>
        <v/>
      </c>
      <c r="L1271" s="197" t="str">
        <f t="shared" ref="L1271:M1271" si="406">+IF(L166="","",L166)</f>
        <v/>
      </c>
      <c r="M1271" s="202" t="str">
        <f t="shared" si="406"/>
        <v/>
      </c>
      <c r="N1271" s="95"/>
      <c r="O1271" s="95"/>
    </row>
    <row r="1272" spans="2:15" hidden="1" x14ac:dyDescent="0.3">
      <c r="B1272" s="220">
        <f t="shared" si="350"/>
        <v>159</v>
      </c>
      <c r="C1272" s="194" t="str">
        <f t="shared" ref="C1272:F1272" si="407">IF(C167="","",C167)</f>
        <v/>
      </c>
      <c r="D1272" s="199" t="str">
        <f t="shared" si="407"/>
        <v/>
      </c>
      <c r="E1272" s="202" t="str">
        <f t="shared" si="407"/>
        <v/>
      </c>
      <c r="F1272" s="215" t="str">
        <f t="shared" si="407"/>
        <v/>
      </c>
      <c r="G1272" s="278" t="str">
        <f>+IF('Cálculos '!I167="","",'Cálculos '!I167)</f>
        <v/>
      </c>
      <c r="H1272" s="380" t="str">
        <f t="shared" si="345"/>
        <v/>
      </c>
      <c r="I1272" s="48" t="str">
        <f t="shared" si="346"/>
        <v/>
      </c>
      <c r="J1272" s="381" t="str">
        <f t="shared" si="347"/>
        <v/>
      </c>
      <c r="K1272" s="452" t="str">
        <f t="shared" si="348"/>
        <v/>
      </c>
      <c r="L1272" s="197" t="str">
        <f t="shared" ref="L1272:M1272" si="408">+IF(L167="","",L167)</f>
        <v/>
      </c>
      <c r="M1272" s="202" t="str">
        <f t="shared" si="408"/>
        <v/>
      </c>
      <c r="N1272" s="95"/>
      <c r="O1272" s="95"/>
    </row>
    <row r="1273" spans="2:15" hidden="1" x14ac:dyDescent="0.3">
      <c r="B1273" s="220">
        <f t="shared" si="350"/>
        <v>160</v>
      </c>
      <c r="C1273" s="194" t="str">
        <f t="shared" ref="C1273:F1273" si="409">IF(C168="","",C168)</f>
        <v/>
      </c>
      <c r="D1273" s="199" t="str">
        <f t="shared" si="409"/>
        <v/>
      </c>
      <c r="E1273" s="202" t="str">
        <f t="shared" si="409"/>
        <v/>
      </c>
      <c r="F1273" s="215" t="str">
        <f t="shared" si="409"/>
        <v/>
      </c>
      <c r="G1273" s="278" t="str">
        <f>+IF('Cálculos '!I168="","",'Cálculos '!I168)</f>
        <v/>
      </c>
      <c r="H1273" s="380" t="str">
        <f t="shared" si="345"/>
        <v/>
      </c>
      <c r="I1273" s="48" t="str">
        <f t="shared" si="346"/>
        <v/>
      </c>
      <c r="J1273" s="381" t="str">
        <f t="shared" si="347"/>
        <v/>
      </c>
      <c r="K1273" s="452" t="str">
        <f t="shared" si="348"/>
        <v/>
      </c>
      <c r="L1273" s="197" t="str">
        <f t="shared" ref="L1273:M1273" si="410">+IF(L168="","",L168)</f>
        <v/>
      </c>
      <c r="M1273" s="202" t="str">
        <f t="shared" si="410"/>
        <v/>
      </c>
      <c r="N1273" s="95"/>
      <c r="O1273" s="95"/>
    </row>
    <row r="1274" spans="2:15" hidden="1" x14ac:dyDescent="0.3">
      <c r="B1274" s="220">
        <f t="shared" si="350"/>
        <v>161</v>
      </c>
      <c r="C1274" s="194" t="str">
        <f t="shared" ref="C1274:F1274" si="411">IF(C169="","",C169)</f>
        <v/>
      </c>
      <c r="D1274" s="199" t="str">
        <f t="shared" si="411"/>
        <v/>
      </c>
      <c r="E1274" s="202" t="str">
        <f t="shared" si="411"/>
        <v/>
      </c>
      <c r="F1274" s="215" t="str">
        <f t="shared" si="411"/>
        <v/>
      </c>
      <c r="G1274" s="278" t="str">
        <f>+IF('Cálculos '!I169="","",'Cálculos '!I169)</f>
        <v/>
      </c>
      <c r="H1274" s="380" t="str">
        <f t="shared" si="345"/>
        <v/>
      </c>
      <c r="I1274" s="48" t="str">
        <f t="shared" si="346"/>
        <v/>
      </c>
      <c r="J1274" s="381" t="str">
        <f t="shared" si="347"/>
        <v/>
      </c>
      <c r="K1274" s="452" t="str">
        <f t="shared" si="348"/>
        <v/>
      </c>
      <c r="L1274" s="197" t="str">
        <f t="shared" ref="L1274:M1274" si="412">+IF(L169="","",L169)</f>
        <v/>
      </c>
      <c r="M1274" s="202" t="str">
        <f t="shared" si="412"/>
        <v/>
      </c>
      <c r="N1274" s="95"/>
      <c r="O1274" s="95"/>
    </row>
    <row r="1275" spans="2:15" hidden="1" x14ac:dyDescent="0.3">
      <c r="B1275" s="220">
        <f t="shared" si="350"/>
        <v>162</v>
      </c>
      <c r="C1275" s="194" t="str">
        <f t="shared" ref="C1275:F1275" si="413">IF(C170="","",C170)</f>
        <v/>
      </c>
      <c r="D1275" s="199" t="str">
        <f t="shared" si="413"/>
        <v/>
      </c>
      <c r="E1275" s="202" t="str">
        <f t="shared" si="413"/>
        <v/>
      </c>
      <c r="F1275" s="215" t="str">
        <f t="shared" si="413"/>
        <v/>
      </c>
      <c r="G1275" s="278" t="str">
        <f>+IF('Cálculos '!I170="","",'Cálculos '!I170)</f>
        <v/>
      </c>
      <c r="H1275" s="380" t="str">
        <f t="shared" si="345"/>
        <v/>
      </c>
      <c r="I1275" s="48" t="str">
        <f t="shared" si="346"/>
        <v/>
      </c>
      <c r="J1275" s="381" t="str">
        <f t="shared" si="347"/>
        <v/>
      </c>
      <c r="K1275" s="452" t="str">
        <f t="shared" si="348"/>
        <v/>
      </c>
      <c r="L1275" s="197" t="str">
        <f t="shared" ref="L1275:M1275" si="414">+IF(L170="","",L170)</f>
        <v/>
      </c>
      <c r="M1275" s="202" t="str">
        <f t="shared" si="414"/>
        <v/>
      </c>
      <c r="N1275" s="95"/>
      <c r="O1275" s="95"/>
    </row>
    <row r="1276" spans="2:15" hidden="1" x14ac:dyDescent="0.3">
      <c r="B1276" s="220">
        <f t="shared" si="350"/>
        <v>163</v>
      </c>
      <c r="C1276" s="194" t="str">
        <f t="shared" ref="C1276:F1276" si="415">IF(C171="","",C171)</f>
        <v/>
      </c>
      <c r="D1276" s="199" t="str">
        <f t="shared" si="415"/>
        <v/>
      </c>
      <c r="E1276" s="202" t="str">
        <f t="shared" si="415"/>
        <v/>
      </c>
      <c r="F1276" s="215" t="str">
        <f t="shared" si="415"/>
        <v/>
      </c>
      <c r="G1276" s="278" t="str">
        <f>+IF('Cálculos '!I171="","",'Cálculos '!I171)</f>
        <v/>
      </c>
      <c r="H1276" s="380" t="str">
        <f t="shared" si="345"/>
        <v/>
      </c>
      <c r="I1276" s="48" t="str">
        <f t="shared" si="346"/>
        <v/>
      </c>
      <c r="J1276" s="381" t="str">
        <f t="shared" si="347"/>
        <v/>
      </c>
      <c r="K1276" s="452" t="str">
        <f t="shared" si="348"/>
        <v/>
      </c>
      <c r="L1276" s="197" t="str">
        <f t="shared" ref="L1276:M1276" si="416">+IF(L171="","",L171)</f>
        <v/>
      </c>
      <c r="M1276" s="202" t="str">
        <f t="shared" si="416"/>
        <v/>
      </c>
      <c r="N1276" s="95"/>
      <c r="O1276" s="95"/>
    </row>
    <row r="1277" spans="2:15" hidden="1" x14ac:dyDescent="0.3">
      <c r="B1277" s="220">
        <f t="shared" si="350"/>
        <v>164</v>
      </c>
      <c r="C1277" s="194" t="str">
        <f t="shared" ref="C1277:F1277" si="417">IF(C172="","",C172)</f>
        <v/>
      </c>
      <c r="D1277" s="199" t="str">
        <f t="shared" si="417"/>
        <v/>
      </c>
      <c r="E1277" s="202" t="str">
        <f t="shared" si="417"/>
        <v/>
      </c>
      <c r="F1277" s="215" t="str">
        <f t="shared" si="417"/>
        <v/>
      </c>
      <c r="G1277" s="278" t="str">
        <f>+IF('Cálculos '!I172="","",'Cálculos '!I172)</f>
        <v/>
      </c>
      <c r="H1277" s="380" t="str">
        <f t="shared" si="345"/>
        <v/>
      </c>
      <c r="I1277" s="48" t="str">
        <f t="shared" si="346"/>
        <v/>
      </c>
      <c r="J1277" s="381" t="str">
        <f t="shared" si="347"/>
        <v/>
      </c>
      <c r="K1277" s="452" t="str">
        <f t="shared" si="348"/>
        <v/>
      </c>
      <c r="L1277" s="197" t="str">
        <f t="shared" ref="L1277:M1277" si="418">+IF(L172="","",L172)</f>
        <v/>
      </c>
      <c r="M1277" s="202" t="str">
        <f t="shared" si="418"/>
        <v/>
      </c>
      <c r="N1277" s="95"/>
      <c r="O1277" s="95"/>
    </row>
    <row r="1278" spans="2:15" hidden="1" x14ac:dyDescent="0.3">
      <c r="B1278" s="220">
        <f t="shared" si="350"/>
        <v>165</v>
      </c>
      <c r="C1278" s="194" t="str">
        <f t="shared" ref="C1278:F1278" si="419">IF(C173="","",C173)</f>
        <v/>
      </c>
      <c r="D1278" s="199" t="str">
        <f t="shared" si="419"/>
        <v/>
      </c>
      <c r="E1278" s="202" t="str">
        <f t="shared" si="419"/>
        <v/>
      </c>
      <c r="F1278" s="215" t="str">
        <f t="shared" si="419"/>
        <v/>
      </c>
      <c r="G1278" s="278" t="str">
        <f>+IF('Cálculos '!I173="","",'Cálculos '!I173)</f>
        <v/>
      </c>
      <c r="H1278" s="380" t="str">
        <f t="shared" si="345"/>
        <v/>
      </c>
      <c r="I1278" s="48" t="str">
        <f t="shared" si="346"/>
        <v/>
      </c>
      <c r="J1278" s="381" t="str">
        <f t="shared" si="347"/>
        <v/>
      </c>
      <c r="K1278" s="452" t="str">
        <f t="shared" si="348"/>
        <v/>
      </c>
      <c r="L1278" s="197" t="str">
        <f t="shared" ref="L1278:M1278" si="420">+IF(L173="","",L173)</f>
        <v/>
      </c>
      <c r="M1278" s="202" t="str">
        <f t="shared" si="420"/>
        <v/>
      </c>
      <c r="N1278" s="95"/>
      <c r="O1278" s="95"/>
    </row>
    <row r="1279" spans="2:15" hidden="1" x14ac:dyDescent="0.3">
      <c r="B1279" s="220">
        <f t="shared" si="350"/>
        <v>166</v>
      </c>
      <c r="C1279" s="194" t="str">
        <f t="shared" ref="C1279:F1279" si="421">IF(C174="","",C174)</f>
        <v/>
      </c>
      <c r="D1279" s="199" t="str">
        <f t="shared" si="421"/>
        <v/>
      </c>
      <c r="E1279" s="202" t="str">
        <f t="shared" si="421"/>
        <v/>
      </c>
      <c r="F1279" s="215" t="str">
        <f t="shared" si="421"/>
        <v/>
      </c>
      <c r="G1279" s="278" t="str">
        <f>+IF('Cálculos '!I174="","",'Cálculos '!I174)</f>
        <v/>
      </c>
      <c r="H1279" s="380" t="str">
        <f t="shared" si="345"/>
        <v/>
      </c>
      <c r="I1279" s="48" t="str">
        <f t="shared" si="346"/>
        <v/>
      </c>
      <c r="J1279" s="381" t="str">
        <f t="shared" si="347"/>
        <v/>
      </c>
      <c r="K1279" s="452" t="str">
        <f t="shared" si="348"/>
        <v/>
      </c>
      <c r="L1279" s="197" t="str">
        <f t="shared" ref="L1279:M1279" si="422">+IF(L174="","",L174)</f>
        <v/>
      </c>
      <c r="M1279" s="202" t="str">
        <f t="shared" si="422"/>
        <v/>
      </c>
      <c r="N1279" s="95"/>
      <c r="O1279" s="95"/>
    </row>
    <row r="1280" spans="2:15" hidden="1" x14ac:dyDescent="0.3">
      <c r="B1280" s="220">
        <f t="shared" si="350"/>
        <v>167</v>
      </c>
      <c r="C1280" s="194" t="str">
        <f t="shared" ref="C1280:F1280" si="423">IF(C175="","",C175)</f>
        <v/>
      </c>
      <c r="D1280" s="199" t="str">
        <f t="shared" si="423"/>
        <v/>
      </c>
      <c r="E1280" s="202" t="str">
        <f t="shared" si="423"/>
        <v/>
      </c>
      <c r="F1280" s="215" t="str">
        <f t="shared" si="423"/>
        <v/>
      </c>
      <c r="G1280" s="278" t="str">
        <f>+IF('Cálculos '!I175="","",'Cálculos '!I175)</f>
        <v/>
      </c>
      <c r="H1280" s="380" t="str">
        <f t="shared" si="345"/>
        <v/>
      </c>
      <c r="I1280" s="48" t="str">
        <f t="shared" si="346"/>
        <v/>
      </c>
      <c r="J1280" s="381" t="str">
        <f t="shared" si="347"/>
        <v/>
      </c>
      <c r="K1280" s="452" t="str">
        <f t="shared" si="348"/>
        <v/>
      </c>
      <c r="L1280" s="197" t="str">
        <f t="shared" ref="L1280:M1280" si="424">+IF(L175="","",L175)</f>
        <v/>
      </c>
      <c r="M1280" s="202" t="str">
        <f t="shared" si="424"/>
        <v/>
      </c>
      <c r="N1280" s="95"/>
      <c r="O1280" s="95"/>
    </row>
    <row r="1281" spans="2:15" hidden="1" x14ac:dyDescent="0.3">
      <c r="B1281" s="220">
        <f t="shared" si="350"/>
        <v>168</v>
      </c>
      <c r="C1281" s="194" t="str">
        <f t="shared" ref="C1281:F1281" si="425">IF(C176="","",C176)</f>
        <v/>
      </c>
      <c r="D1281" s="199" t="str">
        <f t="shared" si="425"/>
        <v/>
      </c>
      <c r="E1281" s="202" t="str">
        <f t="shared" si="425"/>
        <v/>
      </c>
      <c r="F1281" s="215" t="str">
        <f t="shared" si="425"/>
        <v/>
      </c>
      <c r="G1281" s="278" t="str">
        <f>+IF('Cálculos '!I176="","",'Cálculos '!I176)</f>
        <v/>
      </c>
      <c r="H1281" s="380" t="str">
        <f t="shared" si="345"/>
        <v/>
      </c>
      <c r="I1281" s="48" t="str">
        <f t="shared" si="346"/>
        <v/>
      </c>
      <c r="J1281" s="381" t="str">
        <f t="shared" si="347"/>
        <v/>
      </c>
      <c r="K1281" s="452" t="str">
        <f t="shared" si="348"/>
        <v/>
      </c>
      <c r="L1281" s="197" t="str">
        <f t="shared" ref="L1281:M1281" si="426">+IF(L176="","",L176)</f>
        <v/>
      </c>
      <c r="M1281" s="202" t="str">
        <f t="shared" si="426"/>
        <v/>
      </c>
      <c r="N1281" s="95"/>
      <c r="O1281" s="95"/>
    </row>
    <row r="1282" spans="2:15" hidden="1" x14ac:dyDescent="0.3">
      <c r="B1282" s="220">
        <f t="shared" si="350"/>
        <v>169</v>
      </c>
      <c r="C1282" s="194" t="str">
        <f t="shared" ref="C1282:F1282" si="427">IF(C177="","",C177)</f>
        <v/>
      </c>
      <c r="D1282" s="199" t="str">
        <f t="shared" si="427"/>
        <v/>
      </c>
      <c r="E1282" s="202" t="str">
        <f t="shared" si="427"/>
        <v/>
      </c>
      <c r="F1282" s="215" t="str">
        <f t="shared" si="427"/>
        <v/>
      </c>
      <c r="G1282" s="278" t="str">
        <f>+IF('Cálculos '!I177="","",'Cálculos '!I177)</f>
        <v/>
      </c>
      <c r="H1282" s="380" t="str">
        <f t="shared" si="345"/>
        <v/>
      </c>
      <c r="I1282" s="48" t="str">
        <f t="shared" si="346"/>
        <v/>
      </c>
      <c r="J1282" s="381" t="str">
        <f t="shared" si="347"/>
        <v/>
      </c>
      <c r="K1282" s="452" t="str">
        <f t="shared" si="348"/>
        <v/>
      </c>
      <c r="L1282" s="197" t="str">
        <f t="shared" ref="L1282:M1282" si="428">+IF(L177="","",L177)</f>
        <v/>
      </c>
      <c r="M1282" s="202" t="str">
        <f t="shared" si="428"/>
        <v/>
      </c>
      <c r="N1282" s="95"/>
      <c r="O1282" s="95"/>
    </row>
    <row r="1283" spans="2:15" hidden="1" x14ac:dyDescent="0.3">
      <c r="B1283" s="220">
        <f t="shared" si="350"/>
        <v>170</v>
      </c>
      <c r="C1283" s="194" t="str">
        <f t="shared" ref="C1283:F1283" si="429">IF(C178="","",C178)</f>
        <v/>
      </c>
      <c r="D1283" s="199" t="str">
        <f t="shared" si="429"/>
        <v/>
      </c>
      <c r="E1283" s="202" t="str">
        <f t="shared" si="429"/>
        <v/>
      </c>
      <c r="F1283" s="215" t="str">
        <f t="shared" si="429"/>
        <v/>
      </c>
      <c r="G1283" s="278" t="str">
        <f>+IF('Cálculos '!I178="","",'Cálculos '!I178)</f>
        <v/>
      </c>
      <c r="H1283" s="380" t="str">
        <f t="shared" si="345"/>
        <v/>
      </c>
      <c r="I1283" s="48" t="str">
        <f t="shared" si="346"/>
        <v/>
      </c>
      <c r="J1283" s="381" t="str">
        <f t="shared" si="347"/>
        <v/>
      </c>
      <c r="K1283" s="452" t="str">
        <f t="shared" si="348"/>
        <v/>
      </c>
      <c r="L1283" s="197" t="str">
        <f t="shared" ref="L1283:M1283" si="430">+IF(L178="","",L178)</f>
        <v/>
      </c>
      <c r="M1283" s="202" t="str">
        <f t="shared" si="430"/>
        <v/>
      </c>
      <c r="N1283" s="95"/>
      <c r="O1283" s="95"/>
    </row>
    <row r="1284" spans="2:15" hidden="1" x14ac:dyDescent="0.3">
      <c r="B1284" s="220">
        <f t="shared" si="350"/>
        <v>171</v>
      </c>
      <c r="C1284" s="194" t="str">
        <f t="shared" ref="C1284:F1284" si="431">IF(C179="","",C179)</f>
        <v/>
      </c>
      <c r="D1284" s="199" t="str">
        <f t="shared" si="431"/>
        <v/>
      </c>
      <c r="E1284" s="202" t="str">
        <f t="shared" si="431"/>
        <v/>
      </c>
      <c r="F1284" s="215" t="str">
        <f t="shared" si="431"/>
        <v/>
      </c>
      <c r="G1284" s="278" t="str">
        <f>+IF('Cálculos '!I179="","",'Cálculos '!I179)</f>
        <v/>
      </c>
      <c r="H1284" s="380" t="str">
        <f t="shared" si="345"/>
        <v/>
      </c>
      <c r="I1284" s="48" t="str">
        <f t="shared" si="346"/>
        <v/>
      </c>
      <c r="J1284" s="381" t="str">
        <f t="shared" si="347"/>
        <v/>
      </c>
      <c r="K1284" s="452" t="str">
        <f t="shared" si="348"/>
        <v/>
      </c>
      <c r="L1284" s="197" t="str">
        <f t="shared" ref="L1284:M1284" si="432">+IF(L179="","",L179)</f>
        <v/>
      </c>
      <c r="M1284" s="202" t="str">
        <f t="shared" si="432"/>
        <v/>
      </c>
      <c r="N1284" s="95"/>
      <c r="O1284" s="95"/>
    </row>
    <row r="1285" spans="2:15" hidden="1" x14ac:dyDescent="0.3">
      <c r="B1285" s="220">
        <f t="shared" si="350"/>
        <v>172</v>
      </c>
      <c r="C1285" s="194" t="str">
        <f t="shared" ref="C1285:F1285" si="433">IF(C180="","",C180)</f>
        <v/>
      </c>
      <c r="D1285" s="199" t="str">
        <f t="shared" si="433"/>
        <v/>
      </c>
      <c r="E1285" s="202" t="str">
        <f t="shared" si="433"/>
        <v/>
      </c>
      <c r="F1285" s="215" t="str">
        <f t="shared" si="433"/>
        <v/>
      </c>
      <c r="G1285" s="278" t="str">
        <f>+IF('Cálculos '!I180="","",'Cálculos '!I180)</f>
        <v/>
      </c>
      <c r="H1285" s="380" t="str">
        <f t="shared" si="345"/>
        <v/>
      </c>
      <c r="I1285" s="48" t="str">
        <f t="shared" si="346"/>
        <v/>
      </c>
      <c r="J1285" s="381" t="str">
        <f t="shared" si="347"/>
        <v/>
      </c>
      <c r="K1285" s="452" t="str">
        <f t="shared" si="348"/>
        <v/>
      </c>
      <c r="L1285" s="197" t="str">
        <f t="shared" ref="L1285:M1285" si="434">+IF(L180="","",L180)</f>
        <v/>
      </c>
      <c r="M1285" s="202" t="str">
        <f t="shared" si="434"/>
        <v/>
      </c>
      <c r="N1285" s="95"/>
      <c r="O1285" s="95"/>
    </row>
    <row r="1286" spans="2:15" hidden="1" x14ac:dyDescent="0.3">
      <c r="B1286" s="220">
        <f t="shared" si="350"/>
        <v>173</v>
      </c>
      <c r="C1286" s="194" t="str">
        <f t="shared" ref="C1286:F1286" si="435">IF(C181="","",C181)</f>
        <v/>
      </c>
      <c r="D1286" s="199" t="str">
        <f t="shared" si="435"/>
        <v/>
      </c>
      <c r="E1286" s="202" t="str">
        <f t="shared" si="435"/>
        <v/>
      </c>
      <c r="F1286" s="215" t="str">
        <f t="shared" si="435"/>
        <v/>
      </c>
      <c r="G1286" s="278" t="str">
        <f>+IF('Cálculos '!I181="","",'Cálculos '!I181)</f>
        <v/>
      </c>
      <c r="H1286" s="380" t="str">
        <f t="shared" si="345"/>
        <v/>
      </c>
      <c r="I1286" s="48" t="str">
        <f t="shared" si="346"/>
        <v/>
      </c>
      <c r="J1286" s="381" t="str">
        <f t="shared" si="347"/>
        <v/>
      </c>
      <c r="K1286" s="452" t="str">
        <f t="shared" si="348"/>
        <v/>
      </c>
      <c r="L1286" s="197" t="str">
        <f t="shared" ref="L1286:M1286" si="436">+IF(L181="","",L181)</f>
        <v/>
      </c>
      <c r="M1286" s="202" t="str">
        <f t="shared" si="436"/>
        <v/>
      </c>
      <c r="N1286" s="95"/>
      <c r="O1286" s="95"/>
    </row>
    <row r="1287" spans="2:15" hidden="1" x14ac:dyDescent="0.3">
      <c r="B1287" s="220">
        <f t="shared" si="350"/>
        <v>174</v>
      </c>
      <c r="C1287" s="194" t="str">
        <f t="shared" ref="C1287:F1287" si="437">IF(C182="","",C182)</f>
        <v/>
      </c>
      <c r="D1287" s="199" t="str">
        <f t="shared" si="437"/>
        <v/>
      </c>
      <c r="E1287" s="202" t="str">
        <f t="shared" si="437"/>
        <v/>
      </c>
      <c r="F1287" s="215" t="str">
        <f t="shared" si="437"/>
        <v/>
      </c>
      <c r="G1287" s="278" t="str">
        <f>+IF('Cálculos '!I182="","",'Cálculos '!I182)</f>
        <v/>
      </c>
      <c r="H1287" s="380" t="str">
        <f t="shared" si="345"/>
        <v/>
      </c>
      <c r="I1287" s="48" t="str">
        <f t="shared" si="346"/>
        <v/>
      </c>
      <c r="J1287" s="381" t="str">
        <f t="shared" si="347"/>
        <v/>
      </c>
      <c r="K1287" s="452" t="str">
        <f t="shared" si="348"/>
        <v/>
      </c>
      <c r="L1287" s="197" t="str">
        <f t="shared" ref="L1287:M1287" si="438">+IF(L182="","",L182)</f>
        <v/>
      </c>
      <c r="M1287" s="202" t="str">
        <f t="shared" si="438"/>
        <v/>
      </c>
      <c r="N1287" s="95"/>
      <c r="O1287" s="95"/>
    </row>
    <row r="1288" spans="2:15" hidden="1" x14ac:dyDescent="0.3">
      <c r="B1288" s="220">
        <f t="shared" si="350"/>
        <v>175</v>
      </c>
      <c r="C1288" s="194" t="str">
        <f t="shared" ref="C1288:F1288" si="439">IF(C183="","",C183)</f>
        <v/>
      </c>
      <c r="D1288" s="199" t="str">
        <f t="shared" si="439"/>
        <v/>
      </c>
      <c r="E1288" s="202" t="str">
        <f t="shared" si="439"/>
        <v/>
      </c>
      <c r="F1288" s="215" t="str">
        <f t="shared" si="439"/>
        <v/>
      </c>
      <c r="G1288" s="278" t="str">
        <f>+IF('Cálculos '!I183="","",'Cálculos '!I183)</f>
        <v/>
      </c>
      <c r="H1288" s="380" t="str">
        <f t="shared" si="345"/>
        <v/>
      </c>
      <c r="I1288" s="48" t="str">
        <f t="shared" si="346"/>
        <v/>
      </c>
      <c r="J1288" s="381" t="str">
        <f t="shared" si="347"/>
        <v/>
      </c>
      <c r="K1288" s="452" t="str">
        <f t="shared" si="348"/>
        <v/>
      </c>
      <c r="L1288" s="197" t="str">
        <f t="shared" ref="L1288:M1288" si="440">+IF(L183="","",L183)</f>
        <v/>
      </c>
      <c r="M1288" s="202" t="str">
        <f t="shared" si="440"/>
        <v/>
      </c>
      <c r="N1288" s="95"/>
      <c r="O1288" s="95"/>
    </row>
    <row r="1289" spans="2:15" hidden="1" x14ac:dyDescent="0.3">
      <c r="B1289" s="220">
        <f t="shared" si="350"/>
        <v>176</v>
      </c>
      <c r="C1289" s="194" t="str">
        <f t="shared" ref="C1289:F1289" si="441">IF(C184="","",C184)</f>
        <v/>
      </c>
      <c r="D1289" s="199" t="str">
        <f t="shared" si="441"/>
        <v/>
      </c>
      <c r="E1289" s="202" t="str">
        <f t="shared" si="441"/>
        <v/>
      </c>
      <c r="F1289" s="215" t="str">
        <f t="shared" si="441"/>
        <v/>
      </c>
      <c r="G1289" s="278" t="str">
        <f>+IF('Cálculos '!I184="","",'Cálculos '!I184)</f>
        <v/>
      </c>
      <c r="H1289" s="380" t="str">
        <f t="shared" si="345"/>
        <v/>
      </c>
      <c r="I1289" s="48" t="str">
        <f t="shared" si="346"/>
        <v/>
      </c>
      <c r="J1289" s="381" t="str">
        <f t="shared" si="347"/>
        <v/>
      </c>
      <c r="K1289" s="452" t="str">
        <f t="shared" si="348"/>
        <v/>
      </c>
      <c r="L1289" s="197" t="str">
        <f t="shared" ref="L1289:M1289" si="442">+IF(L184="","",L184)</f>
        <v/>
      </c>
      <c r="M1289" s="202" t="str">
        <f t="shared" si="442"/>
        <v/>
      </c>
      <c r="N1289" s="95"/>
      <c r="O1289" s="95"/>
    </row>
    <row r="1290" spans="2:15" hidden="1" x14ac:dyDescent="0.3">
      <c r="B1290" s="220">
        <f t="shared" si="350"/>
        <v>177</v>
      </c>
      <c r="C1290" s="194" t="str">
        <f t="shared" ref="C1290:F1290" si="443">IF(C185="","",C185)</f>
        <v/>
      </c>
      <c r="D1290" s="199" t="str">
        <f t="shared" si="443"/>
        <v/>
      </c>
      <c r="E1290" s="202" t="str">
        <f t="shared" si="443"/>
        <v/>
      </c>
      <c r="F1290" s="215" t="str">
        <f t="shared" si="443"/>
        <v/>
      </c>
      <c r="G1290" s="278" t="str">
        <f>+IF('Cálculos '!I185="","",'Cálculos '!I185)</f>
        <v/>
      </c>
      <c r="H1290" s="380" t="str">
        <f t="shared" si="345"/>
        <v/>
      </c>
      <c r="I1290" s="48" t="str">
        <f t="shared" si="346"/>
        <v/>
      </c>
      <c r="J1290" s="381" t="str">
        <f t="shared" si="347"/>
        <v/>
      </c>
      <c r="K1290" s="452" t="str">
        <f t="shared" si="348"/>
        <v/>
      </c>
      <c r="L1290" s="197" t="str">
        <f t="shared" ref="L1290:M1290" si="444">+IF(L185="","",L185)</f>
        <v/>
      </c>
      <c r="M1290" s="202" t="str">
        <f t="shared" si="444"/>
        <v/>
      </c>
      <c r="N1290" s="95"/>
      <c r="O1290" s="95"/>
    </row>
    <row r="1291" spans="2:15" hidden="1" x14ac:dyDescent="0.3">
      <c r="B1291" s="220">
        <f t="shared" si="350"/>
        <v>178</v>
      </c>
      <c r="C1291" s="194" t="str">
        <f t="shared" ref="C1291:F1291" si="445">IF(C186="","",C186)</f>
        <v/>
      </c>
      <c r="D1291" s="199" t="str">
        <f t="shared" si="445"/>
        <v/>
      </c>
      <c r="E1291" s="202" t="str">
        <f t="shared" si="445"/>
        <v/>
      </c>
      <c r="F1291" s="215" t="str">
        <f t="shared" si="445"/>
        <v/>
      </c>
      <c r="G1291" s="278" t="str">
        <f>+IF('Cálculos '!I186="","",'Cálculos '!I186)</f>
        <v/>
      </c>
      <c r="H1291" s="380" t="str">
        <f t="shared" si="345"/>
        <v/>
      </c>
      <c r="I1291" s="48" t="str">
        <f t="shared" si="346"/>
        <v/>
      </c>
      <c r="J1291" s="381" t="str">
        <f t="shared" si="347"/>
        <v/>
      </c>
      <c r="K1291" s="452" t="str">
        <f t="shared" si="348"/>
        <v/>
      </c>
      <c r="L1291" s="197" t="str">
        <f t="shared" ref="L1291:M1291" si="446">+IF(L186="","",L186)</f>
        <v/>
      </c>
      <c r="M1291" s="202" t="str">
        <f t="shared" si="446"/>
        <v/>
      </c>
      <c r="N1291" s="95"/>
      <c r="O1291" s="95"/>
    </row>
    <row r="1292" spans="2:15" hidden="1" x14ac:dyDescent="0.3">
      <c r="B1292" s="220">
        <f t="shared" si="350"/>
        <v>179</v>
      </c>
      <c r="C1292" s="194" t="str">
        <f t="shared" ref="C1292:F1292" si="447">IF(C187="","",C187)</f>
        <v/>
      </c>
      <c r="D1292" s="199" t="str">
        <f t="shared" si="447"/>
        <v/>
      </c>
      <c r="E1292" s="202" t="str">
        <f t="shared" si="447"/>
        <v/>
      </c>
      <c r="F1292" s="215" t="str">
        <f t="shared" si="447"/>
        <v/>
      </c>
      <c r="G1292" s="278" t="str">
        <f>+IF('Cálculos '!I187="","",'Cálculos '!I187)</f>
        <v/>
      </c>
      <c r="H1292" s="380" t="str">
        <f t="shared" si="345"/>
        <v/>
      </c>
      <c r="I1292" s="48" t="str">
        <f t="shared" si="346"/>
        <v/>
      </c>
      <c r="J1292" s="381" t="str">
        <f t="shared" si="347"/>
        <v/>
      </c>
      <c r="K1292" s="452" t="str">
        <f t="shared" si="348"/>
        <v/>
      </c>
      <c r="L1292" s="197" t="str">
        <f t="shared" ref="L1292:M1292" si="448">+IF(L187="","",L187)</f>
        <v/>
      </c>
      <c r="M1292" s="202" t="str">
        <f t="shared" si="448"/>
        <v/>
      </c>
      <c r="N1292" s="95"/>
      <c r="O1292" s="95"/>
    </row>
    <row r="1293" spans="2:15" hidden="1" x14ac:dyDescent="0.3">
      <c r="B1293" s="220">
        <f t="shared" si="350"/>
        <v>180</v>
      </c>
      <c r="C1293" s="194" t="str">
        <f t="shared" ref="C1293:F1293" si="449">IF(C188="","",C188)</f>
        <v/>
      </c>
      <c r="D1293" s="199" t="str">
        <f t="shared" si="449"/>
        <v/>
      </c>
      <c r="E1293" s="202" t="str">
        <f t="shared" si="449"/>
        <v/>
      </c>
      <c r="F1293" s="215" t="str">
        <f t="shared" si="449"/>
        <v/>
      </c>
      <c r="G1293" s="278" t="str">
        <f>+IF('Cálculos '!I188="","",'Cálculos '!I188)</f>
        <v/>
      </c>
      <c r="H1293" s="380" t="str">
        <f t="shared" si="345"/>
        <v/>
      </c>
      <c r="I1293" s="48" t="str">
        <f t="shared" si="346"/>
        <v/>
      </c>
      <c r="J1293" s="381" t="str">
        <f t="shared" si="347"/>
        <v/>
      </c>
      <c r="K1293" s="452" t="str">
        <f t="shared" si="348"/>
        <v/>
      </c>
      <c r="L1293" s="197" t="str">
        <f t="shared" ref="L1293:M1293" si="450">+IF(L188="","",L188)</f>
        <v/>
      </c>
      <c r="M1293" s="202" t="str">
        <f t="shared" si="450"/>
        <v/>
      </c>
      <c r="N1293" s="95"/>
      <c r="O1293" s="95"/>
    </row>
    <row r="1294" spans="2:15" hidden="1" x14ac:dyDescent="0.3">
      <c r="B1294" s="220">
        <f t="shared" si="350"/>
        <v>181</v>
      </c>
      <c r="C1294" s="194" t="str">
        <f t="shared" ref="C1294:F1294" si="451">IF(C189="","",C189)</f>
        <v/>
      </c>
      <c r="D1294" s="199" t="str">
        <f t="shared" si="451"/>
        <v/>
      </c>
      <c r="E1294" s="202" t="str">
        <f t="shared" si="451"/>
        <v/>
      </c>
      <c r="F1294" s="215" t="str">
        <f t="shared" si="451"/>
        <v/>
      </c>
      <c r="G1294" s="278" t="str">
        <f>+IF('Cálculos '!I189="","",'Cálculos '!I189)</f>
        <v/>
      </c>
      <c r="H1294" s="380" t="str">
        <f t="shared" si="345"/>
        <v/>
      </c>
      <c r="I1294" s="48" t="str">
        <f t="shared" si="346"/>
        <v/>
      </c>
      <c r="J1294" s="381" t="str">
        <f t="shared" si="347"/>
        <v/>
      </c>
      <c r="K1294" s="452" t="str">
        <f t="shared" si="348"/>
        <v/>
      </c>
      <c r="L1294" s="197" t="str">
        <f t="shared" ref="L1294:M1294" si="452">+IF(L189="","",L189)</f>
        <v/>
      </c>
      <c r="M1294" s="202" t="str">
        <f t="shared" si="452"/>
        <v/>
      </c>
      <c r="N1294" s="95"/>
      <c r="O1294" s="95"/>
    </row>
    <row r="1295" spans="2:15" hidden="1" x14ac:dyDescent="0.3">
      <c r="B1295" s="220">
        <f t="shared" si="350"/>
        <v>182</v>
      </c>
      <c r="C1295" s="194" t="str">
        <f t="shared" ref="C1295:F1295" si="453">IF(C190="","",C190)</f>
        <v/>
      </c>
      <c r="D1295" s="199" t="str">
        <f t="shared" si="453"/>
        <v/>
      </c>
      <c r="E1295" s="202" t="str">
        <f t="shared" si="453"/>
        <v/>
      </c>
      <c r="F1295" s="215" t="str">
        <f t="shared" si="453"/>
        <v/>
      </c>
      <c r="G1295" s="278" t="str">
        <f>+IF('Cálculos '!I190="","",'Cálculos '!I190)</f>
        <v/>
      </c>
      <c r="H1295" s="380" t="str">
        <f t="shared" si="345"/>
        <v/>
      </c>
      <c r="I1295" s="48" t="str">
        <f t="shared" si="346"/>
        <v/>
      </c>
      <c r="J1295" s="381" t="str">
        <f t="shared" si="347"/>
        <v/>
      </c>
      <c r="K1295" s="452" t="str">
        <f t="shared" si="348"/>
        <v/>
      </c>
      <c r="L1295" s="197" t="str">
        <f t="shared" ref="L1295:M1295" si="454">+IF(L190="","",L190)</f>
        <v/>
      </c>
      <c r="M1295" s="202" t="str">
        <f t="shared" si="454"/>
        <v/>
      </c>
      <c r="N1295" s="95"/>
      <c r="O1295" s="95"/>
    </row>
    <row r="1296" spans="2:15" hidden="1" x14ac:dyDescent="0.3">
      <c r="B1296" s="220">
        <f t="shared" si="350"/>
        <v>183</v>
      </c>
      <c r="C1296" s="194" t="str">
        <f t="shared" ref="C1296:F1296" si="455">IF(C191="","",C191)</f>
        <v/>
      </c>
      <c r="D1296" s="199" t="str">
        <f t="shared" si="455"/>
        <v/>
      </c>
      <c r="E1296" s="202" t="str">
        <f t="shared" si="455"/>
        <v/>
      </c>
      <c r="F1296" s="215" t="str">
        <f t="shared" si="455"/>
        <v/>
      </c>
      <c r="G1296" s="278" t="str">
        <f>+IF('Cálculos '!I191="","",'Cálculos '!I191)</f>
        <v/>
      </c>
      <c r="H1296" s="380" t="str">
        <f t="shared" si="345"/>
        <v/>
      </c>
      <c r="I1296" s="48" t="str">
        <f t="shared" si="346"/>
        <v/>
      </c>
      <c r="J1296" s="381" t="str">
        <f t="shared" si="347"/>
        <v/>
      </c>
      <c r="K1296" s="452" t="str">
        <f t="shared" si="348"/>
        <v/>
      </c>
      <c r="L1296" s="197" t="str">
        <f t="shared" ref="L1296:M1296" si="456">+IF(L191="","",L191)</f>
        <v/>
      </c>
      <c r="M1296" s="202" t="str">
        <f t="shared" si="456"/>
        <v/>
      </c>
      <c r="N1296" s="95"/>
      <c r="O1296" s="95"/>
    </row>
    <row r="1297" spans="2:15" hidden="1" x14ac:dyDescent="0.3">
      <c r="B1297" s="220">
        <f t="shared" si="350"/>
        <v>184</v>
      </c>
      <c r="C1297" s="194" t="str">
        <f t="shared" ref="C1297:F1297" si="457">IF(C192="","",C192)</f>
        <v/>
      </c>
      <c r="D1297" s="199" t="str">
        <f t="shared" si="457"/>
        <v/>
      </c>
      <c r="E1297" s="202" t="str">
        <f t="shared" si="457"/>
        <v/>
      </c>
      <c r="F1297" s="215" t="str">
        <f t="shared" si="457"/>
        <v/>
      </c>
      <c r="G1297" s="278" t="str">
        <f>+IF('Cálculos '!I192="","",'Cálculos '!I192)</f>
        <v/>
      </c>
      <c r="H1297" s="380" t="str">
        <f t="shared" si="345"/>
        <v/>
      </c>
      <c r="I1297" s="48" t="str">
        <f t="shared" si="346"/>
        <v/>
      </c>
      <c r="J1297" s="381" t="str">
        <f t="shared" si="347"/>
        <v/>
      </c>
      <c r="K1297" s="452" t="str">
        <f t="shared" si="348"/>
        <v/>
      </c>
      <c r="L1297" s="197" t="str">
        <f t="shared" ref="L1297:M1297" si="458">+IF(L192="","",L192)</f>
        <v/>
      </c>
      <c r="M1297" s="202" t="str">
        <f t="shared" si="458"/>
        <v/>
      </c>
      <c r="N1297" s="95"/>
      <c r="O1297" s="95"/>
    </row>
    <row r="1298" spans="2:15" hidden="1" x14ac:dyDescent="0.3">
      <c r="B1298" s="220">
        <f t="shared" si="350"/>
        <v>185</v>
      </c>
      <c r="C1298" s="194" t="str">
        <f t="shared" ref="C1298:F1298" si="459">IF(C193="","",C193)</f>
        <v/>
      </c>
      <c r="D1298" s="199" t="str">
        <f t="shared" si="459"/>
        <v/>
      </c>
      <c r="E1298" s="202" t="str">
        <f t="shared" si="459"/>
        <v/>
      </c>
      <c r="F1298" s="215" t="str">
        <f t="shared" si="459"/>
        <v/>
      </c>
      <c r="G1298" s="278" t="str">
        <f>+IF('Cálculos '!I193="","",'Cálculos '!I193)</f>
        <v/>
      </c>
      <c r="H1298" s="380" t="str">
        <f t="shared" si="345"/>
        <v/>
      </c>
      <c r="I1298" s="48" t="str">
        <f t="shared" si="346"/>
        <v/>
      </c>
      <c r="J1298" s="381" t="str">
        <f t="shared" si="347"/>
        <v/>
      </c>
      <c r="K1298" s="452" t="str">
        <f t="shared" si="348"/>
        <v/>
      </c>
      <c r="L1298" s="197" t="str">
        <f t="shared" ref="L1298:M1298" si="460">+IF(L193="","",L193)</f>
        <v/>
      </c>
      <c r="M1298" s="202" t="str">
        <f t="shared" si="460"/>
        <v/>
      </c>
      <c r="N1298" s="95"/>
      <c r="O1298" s="95"/>
    </row>
    <row r="1299" spans="2:15" hidden="1" x14ac:dyDescent="0.3">
      <c r="B1299" s="220">
        <f t="shared" si="350"/>
        <v>186</v>
      </c>
      <c r="C1299" s="194" t="str">
        <f t="shared" ref="C1299:F1299" si="461">IF(C194="","",C194)</f>
        <v/>
      </c>
      <c r="D1299" s="199" t="str">
        <f t="shared" si="461"/>
        <v/>
      </c>
      <c r="E1299" s="202" t="str">
        <f t="shared" si="461"/>
        <v/>
      </c>
      <c r="F1299" s="215" t="str">
        <f t="shared" si="461"/>
        <v/>
      </c>
      <c r="G1299" s="278" t="str">
        <f>+IF('Cálculos '!I194="","",'Cálculos '!I194)</f>
        <v/>
      </c>
      <c r="H1299" s="380" t="str">
        <f t="shared" si="345"/>
        <v/>
      </c>
      <c r="I1299" s="48" t="str">
        <f t="shared" si="346"/>
        <v/>
      </c>
      <c r="J1299" s="381" t="str">
        <f t="shared" si="347"/>
        <v/>
      </c>
      <c r="K1299" s="452" t="str">
        <f t="shared" si="348"/>
        <v/>
      </c>
      <c r="L1299" s="197" t="str">
        <f t="shared" ref="L1299:M1299" si="462">+IF(L194="","",L194)</f>
        <v/>
      </c>
      <c r="M1299" s="202" t="str">
        <f t="shared" si="462"/>
        <v/>
      </c>
      <c r="N1299" s="95"/>
      <c r="O1299" s="95"/>
    </row>
    <row r="1300" spans="2:15" hidden="1" x14ac:dyDescent="0.3">
      <c r="B1300" s="220">
        <f t="shared" si="350"/>
        <v>187</v>
      </c>
      <c r="C1300" s="194" t="str">
        <f t="shared" ref="C1300:F1300" si="463">IF(C195="","",C195)</f>
        <v/>
      </c>
      <c r="D1300" s="199" t="str">
        <f t="shared" si="463"/>
        <v/>
      </c>
      <c r="E1300" s="202" t="str">
        <f t="shared" si="463"/>
        <v/>
      </c>
      <c r="F1300" s="215" t="str">
        <f t="shared" si="463"/>
        <v/>
      </c>
      <c r="G1300" s="278" t="str">
        <f>+IF('Cálculos '!I195="","",'Cálculos '!I195)</f>
        <v/>
      </c>
      <c r="H1300" s="380" t="str">
        <f t="shared" si="345"/>
        <v/>
      </c>
      <c r="I1300" s="48" t="str">
        <f t="shared" si="346"/>
        <v/>
      </c>
      <c r="J1300" s="381" t="str">
        <f t="shared" si="347"/>
        <v/>
      </c>
      <c r="K1300" s="452" t="str">
        <f t="shared" si="348"/>
        <v/>
      </c>
      <c r="L1300" s="197" t="str">
        <f t="shared" ref="L1300:M1300" si="464">+IF(L195="","",L195)</f>
        <v/>
      </c>
      <c r="M1300" s="202" t="str">
        <f t="shared" si="464"/>
        <v/>
      </c>
      <c r="N1300" s="95"/>
      <c r="O1300" s="95"/>
    </row>
    <row r="1301" spans="2:15" hidden="1" x14ac:dyDescent="0.3">
      <c r="B1301" s="220">
        <f t="shared" si="350"/>
        <v>188</v>
      </c>
      <c r="C1301" s="194" t="str">
        <f t="shared" ref="C1301:F1301" si="465">IF(C196="","",C196)</f>
        <v/>
      </c>
      <c r="D1301" s="199" t="str">
        <f t="shared" si="465"/>
        <v/>
      </c>
      <c r="E1301" s="202" t="str">
        <f t="shared" si="465"/>
        <v/>
      </c>
      <c r="F1301" s="215" t="str">
        <f t="shared" si="465"/>
        <v/>
      </c>
      <c r="G1301" s="278" t="str">
        <f>+IF('Cálculos '!I196="","",'Cálculos '!I196)</f>
        <v/>
      </c>
      <c r="H1301" s="380" t="str">
        <f t="shared" si="345"/>
        <v/>
      </c>
      <c r="I1301" s="48" t="str">
        <f t="shared" si="346"/>
        <v/>
      </c>
      <c r="J1301" s="381" t="str">
        <f t="shared" si="347"/>
        <v/>
      </c>
      <c r="K1301" s="452" t="str">
        <f t="shared" si="348"/>
        <v/>
      </c>
      <c r="L1301" s="197" t="str">
        <f t="shared" ref="L1301:M1301" si="466">+IF(L196="","",L196)</f>
        <v/>
      </c>
      <c r="M1301" s="202" t="str">
        <f t="shared" si="466"/>
        <v/>
      </c>
      <c r="N1301" s="95"/>
      <c r="O1301" s="95"/>
    </row>
    <row r="1302" spans="2:15" hidden="1" x14ac:dyDescent="0.3">
      <c r="B1302" s="220">
        <f t="shared" si="350"/>
        <v>189</v>
      </c>
      <c r="C1302" s="194" t="str">
        <f t="shared" ref="C1302:F1302" si="467">IF(C197="","",C197)</f>
        <v/>
      </c>
      <c r="D1302" s="199" t="str">
        <f t="shared" si="467"/>
        <v/>
      </c>
      <c r="E1302" s="202" t="str">
        <f t="shared" si="467"/>
        <v/>
      </c>
      <c r="F1302" s="215" t="str">
        <f t="shared" si="467"/>
        <v/>
      </c>
      <c r="G1302" s="278" t="str">
        <f>+IF('Cálculos '!I197="","",'Cálculos '!I197)</f>
        <v/>
      </c>
      <c r="H1302" s="380" t="str">
        <f t="shared" si="345"/>
        <v/>
      </c>
      <c r="I1302" s="48" t="str">
        <f t="shared" si="346"/>
        <v/>
      </c>
      <c r="J1302" s="381" t="str">
        <f t="shared" si="347"/>
        <v/>
      </c>
      <c r="K1302" s="452" t="str">
        <f t="shared" si="348"/>
        <v/>
      </c>
      <c r="L1302" s="197" t="str">
        <f t="shared" ref="L1302:M1302" si="468">+IF(L197="","",L197)</f>
        <v/>
      </c>
      <c r="M1302" s="202" t="str">
        <f t="shared" si="468"/>
        <v/>
      </c>
      <c r="N1302" s="95"/>
      <c r="O1302" s="95"/>
    </row>
    <row r="1303" spans="2:15" hidden="1" x14ac:dyDescent="0.3">
      <c r="B1303" s="220">
        <f t="shared" si="350"/>
        <v>190</v>
      </c>
      <c r="C1303" s="194" t="str">
        <f t="shared" ref="C1303:F1303" si="469">IF(C198="","",C198)</f>
        <v/>
      </c>
      <c r="D1303" s="199" t="str">
        <f t="shared" si="469"/>
        <v/>
      </c>
      <c r="E1303" s="202" t="str">
        <f t="shared" si="469"/>
        <v/>
      </c>
      <c r="F1303" s="215" t="str">
        <f t="shared" si="469"/>
        <v/>
      </c>
      <c r="G1303" s="278" t="str">
        <f>+IF('Cálculos '!I198="","",'Cálculos '!I198)</f>
        <v/>
      </c>
      <c r="H1303" s="380" t="str">
        <f t="shared" si="345"/>
        <v/>
      </c>
      <c r="I1303" s="48" t="str">
        <f t="shared" si="346"/>
        <v/>
      </c>
      <c r="J1303" s="381" t="str">
        <f t="shared" si="347"/>
        <v/>
      </c>
      <c r="K1303" s="452" t="str">
        <f t="shared" si="348"/>
        <v/>
      </c>
      <c r="L1303" s="197" t="str">
        <f t="shared" ref="L1303:M1303" si="470">+IF(L198="","",L198)</f>
        <v/>
      </c>
      <c r="M1303" s="202" t="str">
        <f t="shared" si="470"/>
        <v/>
      </c>
      <c r="N1303" s="95"/>
      <c r="O1303" s="95"/>
    </row>
    <row r="1304" spans="2:15" hidden="1" x14ac:dyDescent="0.3">
      <c r="B1304" s="220">
        <f t="shared" si="350"/>
        <v>191</v>
      </c>
      <c r="C1304" s="194" t="str">
        <f t="shared" ref="C1304:F1304" si="471">IF(C199="","",C199)</f>
        <v/>
      </c>
      <c r="D1304" s="199" t="str">
        <f t="shared" si="471"/>
        <v/>
      </c>
      <c r="E1304" s="202" t="str">
        <f t="shared" si="471"/>
        <v/>
      </c>
      <c r="F1304" s="215" t="str">
        <f t="shared" si="471"/>
        <v/>
      </c>
      <c r="G1304" s="278" t="str">
        <f>+IF('Cálculos '!I199="","",'Cálculos '!I199)</f>
        <v/>
      </c>
      <c r="H1304" s="380" t="str">
        <f t="shared" si="345"/>
        <v/>
      </c>
      <c r="I1304" s="48" t="str">
        <f t="shared" si="346"/>
        <v/>
      </c>
      <c r="J1304" s="381" t="str">
        <f t="shared" si="347"/>
        <v/>
      </c>
      <c r="K1304" s="452" t="str">
        <f t="shared" si="348"/>
        <v/>
      </c>
      <c r="L1304" s="197" t="str">
        <f t="shared" ref="L1304:M1304" si="472">+IF(L199="","",L199)</f>
        <v/>
      </c>
      <c r="M1304" s="202" t="str">
        <f t="shared" si="472"/>
        <v/>
      </c>
      <c r="N1304" s="95"/>
      <c r="O1304" s="95"/>
    </row>
    <row r="1305" spans="2:15" hidden="1" x14ac:dyDescent="0.3">
      <c r="B1305" s="220">
        <f t="shared" si="350"/>
        <v>192</v>
      </c>
      <c r="C1305" s="194" t="str">
        <f t="shared" ref="C1305:F1305" si="473">IF(C200="","",C200)</f>
        <v/>
      </c>
      <c r="D1305" s="199" t="str">
        <f t="shared" si="473"/>
        <v/>
      </c>
      <c r="E1305" s="202" t="str">
        <f t="shared" si="473"/>
        <v/>
      </c>
      <c r="F1305" s="215" t="str">
        <f t="shared" si="473"/>
        <v/>
      </c>
      <c r="G1305" s="278" t="str">
        <f>+IF('Cálculos '!I200="","",'Cálculos '!I200)</f>
        <v/>
      </c>
      <c r="H1305" s="380" t="str">
        <f t="shared" si="345"/>
        <v/>
      </c>
      <c r="I1305" s="48" t="str">
        <f t="shared" si="346"/>
        <v/>
      </c>
      <c r="J1305" s="381" t="str">
        <f t="shared" si="347"/>
        <v/>
      </c>
      <c r="K1305" s="452" t="str">
        <f t="shared" si="348"/>
        <v/>
      </c>
      <c r="L1305" s="197" t="str">
        <f t="shared" ref="L1305:M1305" si="474">+IF(L200="","",L200)</f>
        <v/>
      </c>
      <c r="M1305" s="202" t="str">
        <f t="shared" si="474"/>
        <v/>
      </c>
      <c r="N1305" s="95"/>
      <c r="O1305" s="95"/>
    </row>
    <row r="1306" spans="2:15" hidden="1" x14ac:dyDescent="0.3">
      <c r="B1306" s="220">
        <f t="shared" si="350"/>
        <v>193</v>
      </c>
      <c r="C1306" s="194" t="str">
        <f t="shared" ref="C1306:F1306" si="475">IF(C201="","",C201)</f>
        <v/>
      </c>
      <c r="D1306" s="199" t="str">
        <f t="shared" si="475"/>
        <v/>
      </c>
      <c r="E1306" s="202" t="str">
        <f t="shared" si="475"/>
        <v/>
      </c>
      <c r="F1306" s="215" t="str">
        <f t="shared" si="475"/>
        <v/>
      </c>
      <c r="G1306" s="278" t="str">
        <f>+IF('Cálculos '!I201="","",'Cálculos '!I201)</f>
        <v/>
      </c>
      <c r="H1306" s="380" t="str">
        <f t="shared" si="345"/>
        <v/>
      </c>
      <c r="I1306" s="48" t="str">
        <f t="shared" si="346"/>
        <v/>
      </c>
      <c r="J1306" s="381" t="str">
        <f t="shared" si="347"/>
        <v/>
      </c>
      <c r="K1306" s="452" t="str">
        <f t="shared" si="348"/>
        <v/>
      </c>
      <c r="L1306" s="197" t="str">
        <f t="shared" ref="L1306:M1306" si="476">+IF(L201="","",L201)</f>
        <v/>
      </c>
      <c r="M1306" s="202" t="str">
        <f t="shared" si="476"/>
        <v/>
      </c>
      <c r="N1306" s="95"/>
      <c r="O1306" s="95"/>
    </row>
    <row r="1307" spans="2:15" hidden="1" x14ac:dyDescent="0.3">
      <c r="B1307" s="220">
        <f t="shared" si="350"/>
        <v>194</v>
      </c>
      <c r="C1307" s="194" t="str">
        <f t="shared" ref="C1307:F1307" si="477">IF(C202="","",C202)</f>
        <v/>
      </c>
      <c r="D1307" s="199" t="str">
        <f t="shared" si="477"/>
        <v/>
      </c>
      <c r="E1307" s="202" t="str">
        <f t="shared" si="477"/>
        <v/>
      </c>
      <c r="F1307" s="215" t="str">
        <f t="shared" si="477"/>
        <v/>
      </c>
      <c r="G1307" s="278" t="str">
        <f>+IF('Cálculos '!I202="","",'Cálculos '!I202)</f>
        <v/>
      </c>
      <c r="H1307" s="380" t="str">
        <f t="shared" ref="H1307:H1370" si="478">+IF(D1307="","",ROUNDUP(SUM(H202*G1307),0))</f>
        <v/>
      </c>
      <c r="I1307" s="48" t="str">
        <f t="shared" ref="I1307:I1370" si="479">IF(D1307="","",IF(L1307="","CONFIRMAR SI EL PRODOCTRO TIENE IVA O NO",IF(L1307="NO",0,ROUNDUP(SUM(H1307*19%),0))))</f>
        <v/>
      </c>
      <c r="J1307" s="381" t="str">
        <f t="shared" ref="J1307:J1370" si="480">IF(D1307="","",IF(M1307="","CONFIRMAR SI EL PRODOCTRO TIENE IVA O NO",IF(M1307="NO",0,ROUNDUP(SUM(H1307*11.5%),0))))</f>
        <v/>
      </c>
      <c r="K1307" s="452" t="str">
        <f t="shared" ref="K1307:K1370" si="481">IF(D1307="","",ROUNDUP(SUM(H1307+I1307+J1307),0))</f>
        <v/>
      </c>
      <c r="L1307" s="197" t="str">
        <f t="shared" ref="L1307:M1307" si="482">+IF(L202="","",L202)</f>
        <v/>
      </c>
      <c r="M1307" s="202" t="str">
        <f t="shared" si="482"/>
        <v/>
      </c>
      <c r="N1307" s="95"/>
      <c r="O1307" s="95"/>
    </row>
    <row r="1308" spans="2:15" hidden="1" x14ac:dyDescent="0.3">
      <c r="B1308" s="220">
        <f t="shared" ref="B1308:B1371" si="483">+B1307+1</f>
        <v>195</v>
      </c>
      <c r="C1308" s="194" t="str">
        <f t="shared" ref="C1308:F1308" si="484">IF(C203="","",C203)</f>
        <v/>
      </c>
      <c r="D1308" s="199" t="str">
        <f t="shared" si="484"/>
        <v/>
      </c>
      <c r="E1308" s="202" t="str">
        <f t="shared" si="484"/>
        <v/>
      </c>
      <c r="F1308" s="215" t="str">
        <f t="shared" si="484"/>
        <v/>
      </c>
      <c r="G1308" s="278" t="str">
        <f>+IF('Cálculos '!I203="","",'Cálculos '!I203)</f>
        <v/>
      </c>
      <c r="H1308" s="380" t="str">
        <f t="shared" si="478"/>
        <v/>
      </c>
      <c r="I1308" s="48" t="str">
        <f t="shared" si="479"/>
        <v/>
      </c>
      <c r="J1308" s="381" t="str">
        <f t="shared" si="480"/>
        <v/>
      </c>
      <c r="K1308" s="452" t="str">
        <f t="shared" si="481"/>
        <v/>
      </c>
      <c r="L1308" s="197" t="str">
        <f t="shared" ref="L1308:M1308" si="485">+IF(L203="","",L203)</f>
        <v/>
      </c>
      <c r="M1308" s="202" t="str">
        <f t="shared" si="485"/>
        <v/>
      </c>
      <c r="N1308" s="95"/>
      <c r="O1308" s="95"/>
    </row>
    <row r="1309" spans="2:15" hidden="1" x14ac:dyDescent="0.3">
      <c r="B1309" s="220">
        <f t="shared" si="483"/>
        <v>196</v>
      </c>
      <c r="C1309" s="194" t="str">
        <f t="shared" ref="C1309:F1309" si="486">IF(C204="","",C204)</f>
        <v/>
      </c>
      <c r="D1309" s="199" t="str">
        <f t="shared" si="486"/>
        <v/>
      </c>
      <c r="E1309" s="202" t="str">
        <f t="shared" si="486"/>
        <v/>
      </c>
      <c r="F1309" s="215" t="str">
        <f t="shared" si="486"/>
        <v/>
      </c>
      <c r="G1309" s="278" t="str">
        <f>+IF('Cálculos '!I204="","",'Cálculos '!I204)</f>
        <v/>
      </c>
      <c r="H1309" s="380" t="str">
        <f t="shared" si="478"/>
        <v/>
      </c>
      <c r="I1309" s="48" t="str">
        <f t="shared" si="479"/>
        <v/>
      </c>
      <c r="J1309" s="381" t="str">
        <f t="shared" si="480"/>
        <v/>
      </c>
      <c r="K1309" s="452" t="str">
        <f t="shared" si="481"/>
        <v/>
      </c>
      <c r="L1309" s="197" t="str">
        <f t="shared" ref="L1309:M1309" si="487">+IF(L204="","",L204)</f>
        <v/>
      </c>
      <c r="M1309" s="202" t="str">
        <f t="shared" si="487"/>
        <v/>
      </c>
      <c r="N1309" s="95"/>
      <c r="O1309" s="95"/>
    </row>
    <row r="1310" spans="2:15" hidden="1" x14ac:dyDescent="0.3">
      <c r="B1310" s="220">
        <f t="shared" si="483"/>
        <v>197</v>
      </c>
      <c r="C1310" s="194" t="str">
        <f t="shared" ref="C1310:F1310" si="488">IF(C205="","",C205)</f>
        <v/>
      </c>
      <c r="D1310" s="199" t="str">
        <f t="shared" si="488"/>
        <v/>
      </c>
      <c r="E1310" s="202" t="str">
        <f t="shared" si="488"/>
        <v/>
      </c>
      <c r="F1310" s="215" t="str">
        <f t="shared" si="488"/>
        <v/>
      </c>
      <c r="G1310" s="278" t="str">
        <f>+IF('Cálculos '!I205="","",'Cálculos '!I205)</f>
        <v/>
      </c>
      <c r="H1310" s="380" t="str">
        <f t="shared" si="478"/>
        <v/>
      </c>
      <c r="I1310" s="48" t="str">
        <f t="shared" si="479"/>
        <v/>
      </c>
      <c r="J1310" s="381" t="str">
        <f t="shared" si="480"/>
        <v/>
      </c>
      <c r="K1310" s="452" t="str">
        <f t="shared" si="481"/>
        <v/>
      </c>
      <c r="L1310" s="197" t="str">
        <f t="shared" ref="L1310:M1310" si="489">+IF(L205="","",L205)</f>
        <v/>
      </c>
      <c r="M1310" s="202" t="str">
        <f t="shared" si="489"/>
        <v/>
      </c>
      <c r="N1310" s="95"/>
      <c r="O1310" s="95"/>
    </row>
    <row r="1311" spans="2:15" hidden="1" x14ac:dyDescent="0.3">
      <c r="B1311" s="220">
        <f t="shared" si="483"/>
        <v>198</v>
      </c>
      <c r="C1311" s="194" t="str">
        <f t="shared" ref="C1311:F1311" si="490">IF(C206="","",C206)</f>
        <v/>
      </c>
      <c r="D1311" s="199" t="str">
        <f t="shared" si="490"/>
        <v/>
      </c>
      <c r="E1311" s="202" t="str">
        <f t="shared" si="490"/>
        <v/>
      </c>
      <c r="F1311" s="215" t="str">
        <f t="shared" si="490"/>
        <v/>
      </c>
      <c r="G1311" s="278" t="str">
        <f>+IF('Cálculos '!I206="","",'Cálculos '!I206)</f>
        <v/>
      </c>
      <c r="H1311" s="380" t="str">
        <f t="shared" si="478"/>
        <v/>
      </c>
      <c r="I1311" s="48" t="str">
        <f t="shared" si="479"/>
        <v/>
      </c>
      <c r="J1311" s="381" t="str">
        <f t="shared" si="480"/>
        <v/>
      </c>
      <c r="K1311" s="452" t="str">
        <f t="shared" si="481"/>
        <v/>
      </c>
      <c r="L1311" s="197" t="str">
        <f t="shared" ref="L1311:M1311" si="491">+IF(L206="","",L206)</f>
        <v/>
      </c>
      <c r="M1311" s="202" t="str">
        <f t="shared" si="491"/>
        <v/>
      </c>
      <c r="N1311" s="95"/>
      <c r="O1311" s="95"/>
    </row>
    <row r="1312" spans="2:15" hidden="1" x14ac:dyDescent="0.3">
      <c r="B1312" s="220">
        <f t="shared" si="483"/>
        <v>199</v>
      </c>
      <c r="C1312" s="194" t="str">
        <f t="shared" ref="C1312:F1312" si="492">IF(C207="","",C207)</f>
        <v/>
      </c>
      <c r="D1312" s="199" t="str">
        <f t="shared" si="492"/>
        <v/>
      </c>
      <c r="E1312" s="202" t="str">
        <f t="shared" si="492"/>
        <v/>
      </c>
      <c r="F1312" s="215" t="str">
        <f t="shared" si="492"/>
        <v/>
      </c>
      <c r="G1312" s="278" t="str">
        <f>+IF('Cálculos '!I207="","",'Cálculos '!I207)</f>
        <v/>
      </c>
      <c r="H1312" s="380" t="str">
        <f t="shared" si="478"/>
        <v/>
      </c>
      <c r="I1312" s="48" t="str">
        <f t="shared" si="479"/>
        <v/>
      </c>
      <c r="J1312" s="381" t="str">
        <f t="shared" si="480"/>
        <v/>
      </c>
      <c r="K1312" s="452" t="str">
        <f t="shared" si="481"/>
        <v/>
      </c>
      <c r="L1312" s="197" t="str">
        <f t="shared" ref="L1312:M1312" si="493">+IF(L207="","",L207)</f>
        <v/>
      </c>
      <c r="M1312" s="202" t="str">
        <f t="shared" si="493"/>
        <v/>
      </c>
      <c r="N1312" s="95"/>
      <c r="O1312" s="95"/>
    </row>
    <row r="1313" spans="2:15" hidden="1" x14ac:dyDescent="0.3">
      <c r="B1313" s="220">
        <f t="shared" si="483"/>
        <v>200</v>
      </c>
      <c r="C1313" s="194" t="str">
        <f t="shared" ref="C1313:F1313" si="494">IF(C208="","",C208)</f>
        <v/>
      </c>
      <c r="D1313" s="199" t="str">
        <f t="shared" si="494"/>
        <v/>
      </c>
      <c r="E1313" s="202" t="str">
        <f t="shared" si="494"/>
        <v/>
      </c>
      <c r="F1313" s="215" t="str">
        <f t="shared" si="494"/>
        <v/>
      </c>
      <c r="G1313" s="278" t="str">
        <f>+IF('Cálculos '!I208="","",'Cálculos '!I208)</f>
        <v/>
      </c>
      <c r="H1313" s="380" t="str">
        <f t="shared" si="478"/>
        <v/>
      </c>
      <c r="I1313" s="48" t="str">
        <f t="shared" si="479"/>
        <v/>
      </c>
      <c r="J1313" s="381" t="str">
        <f t="shared" si="480"/>
        <v/>
      </c>
      <c r="K1313" s="452" t="str">
        <f t="shared" si="481"/>
        <v/>
      </c>
      <c r="L1313" s="197" t="str">
        <f t="shared" ref="L1313:M1313" si="495">+IF(L208="","",L208)</f>
        <v/>
      </c>
      <c r="M1313" s="202" t="str">
        <f t="shared" si="495"/>
        <v/>
      </c>
      <c r="N1313" s="95"/>
      <c r="O1313" s="95"/>
    </row>
    <row r="1314" spans="2:15" hidden="1" x14ac:dyDescent="0.3">
      <c r="B1314" s="220">
        <f t="shared" si="483"/>
        <v>201</v>
      </c>
      <c r="C1314" s="194" t="str">
        <f t="shared" ref="C1314:F1314" si="496">IF(C209="","",C209)</f>
        <v/>
      </c>
      <c r="D1314" s="199" t="str">
        <f t="shared" si="496"/>
        <v/>
      </c>
      <c r="E1314" s="202" t="str">
        <f t="shared" si="496"/>
        <v/>
      </c>
      <c r="F1314" s="215" t="str">
        <f t="shared" si="496"/>
        <v/>
      </c>
      <c r="G1314" s="278" t="str">
        <f>+IF('Cálculos '!I209="","",'Cálculos '!I209)</f>
        <v/>
      </c>
      <c r="H1314" s="380" t="str">
        <f t="shared" si="478"/>
        <v/>
      </c>
      <c r="I1314" s="48" t="str">
        <f t="shared" si="479"/>
        <v/>
      </c>
      <c r="J1314" s="381" t="str">
        <f t="shared" si="480"/>
        <v/>
      </c>
      <c r="K1314" s="452" t="str">
        <f t="shared" si="481"/>
        <v/>
      </c>
      <c r="L1314" s="197" t="str">
        <f t="shared" ref="L1314:M1314" si="497">+IF(L209="","",L209)</f>
        <v/>
      </c>
      <c r="M1314" s="202" t="str">
        <f t="shared" si="497"/>
        <v/>
      </c>
      <c r="N1314" s="95"/>
      <c r="O1314" s="95"/>
    </row>
    <row r="1315" spans="2:15" hidden="1" x14ac:dyDescent="0.3">
      <c r="B1315" s="220">
        <f t="shared" si="483"/>
        <v>202</v>
      </c>
      <c r="C1315" s="194" t="str">
        <f t="shared" ref="C1315:F1315" si="498">IF(C210="","",C210)</f>
        <v/>
      </c>
      <c r="D1315" s="199" t="str">
        <f t="shared" si="498"/>
        <v/>
      </c>
      <c r="E1315" s="202" t="str">
        <f t="shared" si="498"/>
        <v/>
      </c>
      <c r="F1315" s="215" t="str">
        <f t="shared" si="498"/>
        <v/>
      </c>
      <c r="G1315" s="278" t="str">
        <f>+IF('Cálculos '!I210="","",'Cálculos '!I210)</f>
        <v/>
      </c>
      <c r="H1315" s="380" t="str">
        <f t="shared" si="478"/>
        <v/>
      </c>
      <c r="I1315" s="48" t="str">
        <f t="shared" si="479"/>
        <v/>
      </c>
      <c r="J1315" s="381" t="str">
        <f t="shared" si="480"/>
        <v/>
      </c>
      <c r="K1315" s="452" t="str">
        <f t="shared" si="481"/>
        <v/>
      </c>
      <c r="L1315" s="197" t="str">
        <f t="shared" ref="L1315:M1315" si="499">+IF(L210="","",L210)</f>
        <v/>
      </c>
      <c r="M1315" s="202" t="str">
        <f t="shared" si="499"/>
        <v/>
      </c>
      <c r="N1315" s="95"/>
      <c r="O1315" s="95"/>
    </row>
    <row r="1316" spans="2:15" hidden="1" x14ac:dyDescent="0.3">
      <c r="B1316" s="220">
        <f t="shared" si="483"/>
        <v>203</v>
      </c>
      <c r="C1316" s="194" t="str">
        <f t="shared" ref="C1316:F1316" si="500">IF(C211="","",C211)</f>
        <v/>
      </c>
      <c r="D1316" s="199" t="str">
        <f t="shared" si="500"/>
        <v/>
      </c>
      <c r="E1316" s="202" t="str">
        <f t="shared" si="500"/>
        <v/>
      </c>
      <c r="F1316" s="215" t="str">
        <f t="shared" si="500"/>
        <v/>
      </c>
      <c r="G1316" s="278" t="str">
        <f>+IF('Cálculos '!I211="","",'Cálculos '!I211)</f>
        <v/>
      </c>
      <c r="H1316" s="380" t="str">
        <f t="shared" si="478"/>
        <v/>
      </c>
      <c r="I1316" s="48" t="str">
        <f t="shared" si="479"/>
        <v/>
      </c>
      <c r="J1316" s="381" t="str">
        <f t="shared" si="480"/>
        <v/>
      </c>
      <c r="K1316" s="452" t="str">
        <f t="shared" si="481"/>
        <v/>
      </c>
      <c r="L1316" s="197" t="str">
        <f t="shared" ref="L1316:M1316" si="501">+IF(L211="","",L211)</f>
        <v/>
      </c>
      <c r="M1316" s="202" t="str">
        <f t="shared" si="501"/>
        <v/>
      </c>
      <c r="N1316" s="95"/>
      <c r="O1316" s="95"/>
    </row>
    <row r="1317" spans="2:15" hidden="1" x14ac:dyDescent="0.3">
      <c r="B1317" s="220">
        <f t="shared" si="483"/>
        <v>204</v>
      </c>
      <c r="C1317" s="194" t="str">
        <f t="shared" ref="C1317:F1317" si="502">IF(C212="","",C212)</f>
        <v/>
      </c>
      <c r="D1317" s="199" t="str">
        <f t="shared" si="502"/>
        <v/>
      </c>
      <c r="E1317" s="202" t="str">
        <f t="shared" si="502"/>
        <v/>
      </c>
      <c r="F1317" s="215" t="str">
        <f t="shared" si="502"/>
        <v/>
      </c>
      <c r="G1317" s="278" t="str">
        <f>+IF('Cálculos '!I212="","",'Cálculos '!I212)</f>
        <v/>
      </c>
      <c r="H1317" s="380" t="str">
        <f t="shared" si="478"/>
        <v/>
      </c>
      <c r="I1317" s="48" t="str">
        <f t="shared" si="479"/>
        <v/>
      </c>
      <c r="J1317" s="381" t="str">
        <f t="shared" si="480"/>
        <v/>
      </c>
      <c r="K1317" s="452" t="str">
        <f t="shared" si="481"/>
        <v/>
      </c>
      <c r="L1317" s="197" t="str">
        <f t="shared" ref="L1317:M1317" si="503">+IF(L212="","",L212)</f>
        <v/>
      </c>
      <c r="M1317" s="202" t="str">
        <f t="shared" si="503"/>
        <v/>
      </c>
      <c r="N1317" s="95"/>
      <c r="O1317" s="95"/>
    </row>
    <row r="1318" spans="2:15" hidden="1" x14ac:dyDescent="0.3">
      <c r="B1318" s="220">
        <f t="shared" si="483"/>
        <v>205</v>
      </c>
      <c r="C1318" s="194" t="str">
        <f t="shared" ref="C1318:F1318" si="504">IF(C213="","",C213)</f>
        <v/>
      </c>
      <c r="D1318" s="199" t="str">
        <f t="shared" si="504"/>
        <v/>
      </c>
      <c r="E1318" s="202" t="str">
        <f t="shared" si="504"/>
        <v/>
      </c>
      <c r="F1318" s="215" t="str">
        <f t="shared" si="504"/>
        <v/>
      </c>
      <c r="G1318" s="278" t="str">
        <f>+IF('Cálculos '!I213="","",'Cálculos '!I213)</f>
        <v/>
      </c>
      <c r="H1318" s="380" t="str">
        <f t="shared" si="478"/>
        <v/>
      </c>
      <c r="I1318" s="48" t="str">
        <f t="shared" si="479"/>
        <v/>
      </c>
      <c r="J1318" s="381" t="str">
        <f t="shared" si="480"/>
        <v/>
      </c>
      <c r="K1318" s="452" t="str">
        <f t="shared" si="481"/>
        <v/>
      </c>
      <c r="L1318" s="197" t="str">
        <f t="shared" ref="L1318:M1318" si="505">+IF(L213="","",L213)</f>
        <v/>
      </c>
      <c r="M1318" s="202" t="str">
        <f t="shared" si="505"/>
        <v/>
      </c>
      <c r="N1318" s="95"/>
      <c r="O1318" s="95"/>
    </row>
    <row r="1319" spans="2:15" hidden="1" x14ac:dyDescent="0.3">
      <c r="B1319" s="220">
        <f t="shared" si="483"/>
        <v>206</v>
      </c>
      <c r="C1319" s="194" t="str">
        <f t="shared" ref="C1319:F1319" si="506">IF(C214="","",C214)</f>
        <v/>
      </c>
      <c r="D1319" s="199" t="str">
        <f t="shared" si="506"/>
        <v/>
      </c>
      <c r="E1319" s="202" t="str">
        <f t="shared" si="506"/>
        <v/>
      </c>
      <c r="F1319" s="215" t="str">
        <f t="shared" si="506"/>
        <v/>
      </c>
      <c r="G1319" s="278" t="str">
        <f>+IF('Cálculos '!I214="","",'Cálculos '!I214)</f>
        <v/>
      </c>
      <c r="H1319" s="380" t="str">
        <f t="shared" si="478"/>
        <v/>
      </c>
      <c r="I1319" s="48" t="str">
        <f t="shared" si="479"/>
        <v/>
      </c>
      <c r="J1319" s="381" t="str">
        <f t="shared" si="480"/>
        <v/>
      </c>
      <c r="K1319" s="452" t="str">
        <f t="shared" si="481"/>
        <v/>
      </c>
      <c r="L1319" s="197" t="str">
        <f t="shared" ref="L1319:M1319" si="507">+IF(L214="","",L214)</f>
        <v/>
      </c>
      <c r="M1319" s="202" t="str">
        <f t="shared" si="507"/>
        <v/>
      </c>
      <c r="N1319" s="95"/>
      <c r="O1319" s="95"/>
    </row>
    <row r="1320" spans="2:15" hidden="1" x14ac:dyDescent="0.3">
      <c r="B1320" s="220">
        <f t="shared" si="483"/>
        <v>207</v>
      </c>
      <c r="C1320" s="194" t="str">
        <f t="shared" ref="C1320:F1320" si="508">IF(C215="","",C215)</f>
        <v/>
      </c>
      <c r="D1320" s="199" t="str">
        <f t="shared" si="508"/>
        <v/>
      </c>
      <c r="E1320" s="202" t="str">
        <f t="shared" si="508"/>
        <v/>
      </c>
      <c r="F1320" s="215" t="str">
        <f t="shared" si="508"/>
        <v/>
      </c>
      <c r="G1320" s="278" t="str">
        <f>+IF('Cálculos '!I215="","",'Cálculos '!I215)</f>
        <v/>
      </c>
      <c r="H1320" s="380" t="str">
        <f t="shared" si="478"/>
        <v/>
      </c>
      <c r="I1320" s="48" t="str">
        <f t="shared" si="479"/>
        <v/>
      </c>
      <c r="J1320" s="381" t="str">
        <f t="shared" si="480"/>
        <v/>
      </c>
      <c r="K1320" s="452" t="str">
        <f t="shared" si="481"/>
        <v/>
      </c>
      <c r="L1320" s="197" t="str">
        <f t="shared" ref="L1320:M1320" si="509">+IF(L215="","",L215)</f>
        <v/>
      </c>
      <c r="M1320" s="202" t="str">
        <f t="shared" si="509"/>
        <v/>
      </c>
      <c r="N1320" s="95"/>
      <c r="O1320" s="95"/>
    </row>
    <row r="1321" spans="2:15" hidden="1" x14ac:dyDescent="0.3">
      <c r="B1321" s="220">
        <f t="shared" si="483"/>
        <v>208</v>
      </c>
      <c r="C1321" s="194" t="str">
        <f t="shared" ref="C1321:F1321" si="510">IF(C216="","",C216)</f>
        <v/>
      </c>
      <c r="D1321" s="199" t="str">
        <f t="shared" si="510"/>
        <v/>
      </c>
      <c r="E1321" s="202" t="str">
        <f t="shared" si="510"/>
        <v/>
      </c>
      <c r="F1321" s="215" t="str">
        <f t="shared" si="510"/>
        <v/>
      </c>
      <c r="G1321" s="278" t="str">
        <f>+IF('Cálculos '!I216="","",'Cálculos '!I216)</f>
        <v/>
      </c>
      <c r="H1321" s="380" t="str">
        <f t="shared" si="478"/>
        <v/>
      </c>
      <c r="I1321" s="48" t="str">
        <f t="shared" si="479"/>
        <v/>
      </c>
      <c r="J1321" s="381" t="str">
        <f t="shared" si="480"/>
        <v/>
      </c>
      <c r="K1321" s="452" t="str">
        <f t="shared" si="481"/>
        <v/>
      </c>
      <c r="L1321" s="197" t="str">
        <f t="shared" ref="L1321:M1321" si="511">+IF(L216="","",L216)</f>
        <v/>
      </c>
      <c r="M1321" s="202" t="str">
        <f t="shared" si="511"/>
        <v/>
      </c>
      <c r="N1321" s="95"/>
      <c r="O1321" s="95"/>
    </row>
    <row r="1322" spans="2:15" hidden="1" x14ac:dyDescent="0.3">
      <c r="B1322" s="220">
        <f t="shared" si="483"/>
        <v>209</v>
      </c>
      <c r="C1322" s="194" t="str">
        <f t="shared" ref="C1322:F1322" si="512">IF(C217="","",C217)</f>
        <v/>
      </c>
      <c r="D1322" s="199" t="str">
        <f t="shared" si="512"/>
        <v/>
      </c>
      <c r="E1322" s="202" t="str">
        <f t="shared" si="512"/>
        <v/>
      </c>
      <c r="F1322" s="215" t="str">
        <f t="shared" si="512"/>
        <v/>
      </c>
      <c r="G1322" s="278" t="str">
        <f>+IF('Cálculos '!I217="","",'Cálculos '!I217)</f>
        <v/>
      </c>
      <c r="H1322" s="380" t="str">
        <f t="shared" si="478"/>
        <v/>
      </c>
      <c r="I1322" s="48" t="str">
        <f t="shared" si="479"/>
        <v/>
      </c>
      <c r="J1322" s="381" t="str">
        <f t="shared" si="480"/>
        <v/>
      </c>
      <c r="K1322" s="452" t="str">
        <f t="shared" si="481"/>
        <v/>
      </c>
      <c r="L1322" s="197" t="str">
        <f t="shared" ref="L1322:M1322" si="513">+IF(L217="","",L217)</f>
        <v/>
      </c>
      <c r="M1322" s="202" t="str">
        <f t="shared" si="513"/>
        <v/>
      </c>
      <c r="N1322" s="95"/>
      <c r="O1322" s="95"/>
    </row>
    <row r="1323" spans="2:15" hidden="1" x14ac:dyDescent="0.3">
      <c r="B1323" s="220">
        <f t="shared" si="483"/>
        <v>210</v>
      </c>
      <c r="C1323" s="194" t="str">
        <f t="shared" ref="C1323:F1323" si="514">IF(C218="","",C218)</f>
        <v/>
      </c>
      <c r="D1323" s="199" t="str">
        <f t="shared" si="514"/>
        <v/>
      </c>
      <c r="E1323" s="202" t="str">
        <f t="shared" si="514"/>
        <v/>
      </c>
      <c r="F1323" s="215" t="str">
        <f t="shared" si="514"/>
        <v/>
      </c>
      <c r="G1323" s="278" t="str">
        <f>+IF('Cálculos '!I218="","",'Cálculos '!I218)</f>
        <v/>
      </c>
      <c r="H1323" s="380" t="str">
        <f t="shared" si="478"/>
        <v/>
      </c>
      <c r="I1323" s="48" t="str">
        <f t="shared" si="479"/>
        <v/>
      </c>
      <c r="J1323" s="381" t="str">
        <f t="shared" si="480"/>
        <v/>
      </c>
      <c r="K1323" s="452" t="str">
        <f t="shared" si="481"/>
        <v/>
      </c>
      <c r="L1323" s="197" t="str">
        <f t="shared" ref="L1323:M1323" si="515">+IF(L218="","",L218)</f>
        <v/>
      </c>
      <c r="M1323" s="202" t="str">
        <f t="shared" si="515"/>
        <v/>
      </c>
      <c r="N1323" s="95"/>
      <c r="O1323" s="95"/>
    </row>
    <row r="1324" spans="2:15" hidden="1" x14ac:dyDescent="0.3">
      <c r="B1324" s="220">
        <f t="shared" si="483"/>
        <v>211</v>
      </c>
      <c r="C1324" s="194" t="str">
        <f t="shared" ref="C1324:F1324" si="516">IF(C219="","",C219)</f>
        <v/>
      </c>
      <c r="D1324" s="199" t="str">
        <f t="shared" si="516"/>
        <v/>
      </c>
      <c r="E1324" s="202" t="str">
        <f t="shared" si="516"/>
        <v/>
      </c>
      <c r="F1324" s="215" t="str">
        <f t="shared" si="516"/>
        <v/>
      </c>
      <c r="G1324" s="278" t="str">
        <f>+IF('Cálculos '!I219="","",'Cálculos '!I219)</f>
        <v/>
      </c>
      <c r="H1324" s="380" t="str">
        <f t="shared" si="478"/>
        <v/>
      </c>
      <c r="I1324" s="48" t="str">
        <f t="shared" si="479"/>
        <v/>
      </c>
      <c r="J1324" s="381" t="str">
        <f t="shared" si="480"/>
        <v/>
      </c>
      <c r="K1324" s="452" t="str">
        <f t="shared" si="481"/>
        <v/>
      </c>
      <c r="L1324" s="197" t="str">
        <f t="shared" ref="L1324:M1324" si="517">+IF(L219="","",L219)</f>
        <v/>
      </c>
      <c r="M1324" s="202" t="str">
        <f t="shared" si="517"/>
        <v/>
      </c>
      <c r="N1324" s="95"/>
      <c r="O1324" s="95"/>
    </row>
    <row r="1325" spans="2:15" hidden="1" x14ac:dyDescent="0.3">
      <c r="B1325" s="220">
        <f t="shared" si="483"/>
        <v>212</v>
      </c>
      <c r="C1325" s="194" t="str">
        <f t="shared" ref="C1325:F1325" si="518">IF(C220="","",C220)</f>
        <v/>
      </c>
      <c r="D1325" s="199" t="str">
        <f t="shared" si="518"/>
        <v/>
      </c>
      <c r="E1325" s="202" t="str">
        <f t="shared" si="518"/>
        <v/>
      </c>
      <c r="F1325" s="215" t="str">
        <f t="shared" si="518"/>
        <v/>
      </c>
      <c r="G1325" s="278" t="str">
        <f>+IF('Cálculos '!I220="","",'Cálculos '!I220)</f>
        <v/>
      </c>
      <c r="H1325" s="380" t="str">
        <f t="shared" si="478"/>
        <v/>
      </c>
      <c r="I1325" s="48" t="str">
        <f t="shared" si="479"/>
        <v/>
      </c>
      <c r="J1325" s="381" t="str">
        <f t="shared" si="480"/>
        <v/>
      </c>
      <c r="K1325" s="452" t="str">
        <f t="shared" si="481"/>
        <v/>
      </c>
      <c r="L1325" s="197" t="str">
        <f t="shared" ref="L1325:M1325" si="519">+IF(L220="","",L220)</f>
        <v/>
      </c>
      <c r="M1325" s="202" t="str">
        <f t="shared" si="519"/>
        <v/>
      </c>
      <c r="N1325" s="95"/>
      <c r="O1325" s="95"/>
    </row>
    <row r="1326" spans="2:15" hidden="1" x14ac:dyDescent="0.3">
      <c r="B1326" s="220">
        <f t="shared" si="483"/>
        <v>213</v>
      </c>
      <c r="C1326" s="194" t="str">
        <f t="shared" ref="C1326:F1326" si="520">IF(C221="","",C221)</f>
        <v/>
      </c>
      <c r="D1326" s="199" t="str">
        <f t="shared" si="520"/>
        <v/>
      </c>
      <c r="E1326" s="202" t="str">
        <f t="shared" si="520"/>
        <v/>
      </c>
      <c r="F1326" s="215" t="str">
        <f t="shared" si="520"/>
        <v/>
      </c>
      <c r="G1326" s="278" t="str">
        <f>+IF('Cálculos '!I221="","",'Cálculos '!I221)</f>
        <v/>
      </c>
      <c r="H1326" s="380" t="str">
        <f t="shared" si="478"/>
        <v/>
      </c>
      <c r="I1326" s="48" t="str">
        <f t="shared" si="479"/>
        <v/>
      </c>
      <c r="J1326" s="381" t="str">
        <f t="shared" si="480"/>
        <v/>
      </c>
      <c r="K1326" s="452" t="str">
        <f t="shared" si="481"/>
        <v/>
      </c>
      <c r="L1326" s="197" t="str">
        <f t="shared" ref="L1326:M1326" si="521">+IF(L221="","",L221)</f>
        <v/>
      </c>
      <c r="M1326" s="202" t="str">
        <f t="shared" si="521"/>
        <v/>
      </c>
      <c r="N1326" s="95"/>
      <c r="O1326" s="95"/>
    </row>
    <row r="1327" spans="2:15" hidden="1" x14ac:dyDescent="0.3">
      <c r="B1327" s="220">
        <f t="shared" si="483"/>
        <v>214</v>
      </c>
      <c r="C1327" s="194" t="str">
        <f t="shared" ref="C1327:F1327" si="522">IF(C222="","",C222)</f>
        <v/>
      </c>
      <c r="D1327" s="199" t="str">
        <f t="shared" si="522"/>
        <v/>
      </c>
      <c r="E1327" s="202" t="str">
        <f t="shared" si="522"/>
        <v/>
      </c>
      <c r="F1327" s="215" t="str">
        <f t="shared" si="522"/>
        <v/>
      </c>
      <c r="G1327" s="278" t="str">
        <f>+IF('Cálculos '!I222="","",'Cálculos '!I222)</f>
        <v/>
      </c>
      <c r="H1327" s="380" t="str">
        <f t="shared" si="478"/>
        <v/>
      </c>
      <c r="I1327" s="48" t="str">
        <f t="shared" si="479"/>
        <v/>
      </c>
      <c r="J1327" s="381" t="str">
        <f t="shared" si="480"/>
        <v/>
      </c>
      <c r="K1327" s="452" t="str">
        <f t="shared" si="481"/>
        <v/>
      </c>
      <c r="L1327" s="197" t="str">
        <f t="shared" ref="L1327:M1327" si="523">+IF(L222="","",L222)</f>
        <v/>
      </c>
      <c r="M1327" s="202" t="str">
        <f t="shared" si="523"/>
        <v/>
      </c>
      <c r="N1327" s="95"/>
      <c r="O1327" s="95"/>
    </row>
    <row r="1328" spans="2:15" hidden="1" x14ac:dyDescent="0.3">
      <c r="B1328" s="220">
        <f t="shared" si="483"/>
        <v>215</v>
      </c>
      <c r="C1328" s="194" t="str">
        <f t="shared" ref="C1328:F1328" si="524">IF(C223="","",C223)</f>
        <v/>
      </c>
      <c r="D1328" s="199" t="str">
        <f t="shared" si="524"/>
        <v/>
      </c>
      <c r="E1328" s="202" t="str">
        <f t="shared" si="524"/>
        <v/>
      </c>
      <c r="F1328" s="215" t="str">
        <f t="shared" si="524"/>
        <v/>
      </c>
      <c r="G1328" s="278" t="str">
        <f>+IF('Cálculos '!I223="","",'Cálculos '!I223)</f>
        <v/>
      </c>
      <c r="H1328" s="380" t="str">
        <f t="shared" si="478"/>
        <v/>
      </c>
      <c r="I1328" s="48" t="str">
        <f t="shared" si="479"/>
        <v/>
      </c>
      <c r="J1328" s="381" t="str">
        <f t="shared" si="480"/>
        <v/>
      </c>
      <c r="K1328" s="452" t="str">
        <f t="shared" si="481"/>
        <v/>
      </c>
      <c r="L1328" s="197" t="str">
        <f t="shared" ref="L1328:M1328" si="525">+IF(L223="","",L223)</f>
        <v/>
      </c>
      <c r="M1328" s="202" t="str">
        <f t="shared" si="525"/>
        <v/>
      </c>
      <c r="N1328" s="95"/>
      <c r="O1328" s="95"/>
    </row>
    <row r="1329" spans="2:15" hidden="1" x14ac:dyDescent="0.3">
      <c r="B1329" s="220">
        <f t="shared" si="483"/>
        <v>216</v>
      </c>
      <c r="C1329" s="194" t="str">
        <f t="shared" ref="C1329:F1329" si="526">IF(C224="","",C224)</f>
        <v/>
      </c>
      <c r="D1329" s="199" t="str">
        <f t="shared" si="526"/>
        <v/>
      </c>
      <c r="E1329" s="202" t="str">
        <f t="shared" si="526"/>
        <v/>
      </c>
      <c r="F1329" s="215" t="str">
        <f t="shared" si="526"/>
        <v/>
      </c>
      <c r="G1329" s="278" t="str">
        <f>+IF('Cálculos '!I224="","",'Cálculos '!I224)</f>
        <v/>
      </c>
      <c r="H1329" s="380" t="str">
        <f t="shared" si="478"/>
        <v/>
      </c>
      <c r="I1329" s="48" t="str">
        <f t="shared" si="479"/>
        <v/>
      </c>
      <c r="J1329" s="381" t="str">
        <f t="shared" si="480"/>
        <v/>
      </c>
      <c r="K1329" s="452" t="str">
        <f t="shared" si="481"/>
        <v/>
      </c>
      <c r="L1329" s="197" t="str">
        <f t="shared" ref="L1329:M1329" si="527">+IF(L224="","",L224)</f>
        <v/>
      </c>
      <c r="M1329" s="202" t="str">
        <f t="shared" si="527"/>
        <v/>
      </c>
      <c r="N1329" s="95"/>
      <c r="O1329" s="95"/>
    </row>
    <row r="1330" spans="2:15" hidden="1" x14ac:dyDescent="0.3">
      <c r="B1330" s="220">
        <f t="shared" si="483"/>
        <v>217</v>
      </c>
      <c r="C1330" s="194" t="str">
        <f t="shared" ref="C1330:F1330" si="528">IF(C225="","",C225)</f>
        <v/>
      </c>
      <c r="D1330" s="199" t="str">
        <f t="shared" si="528"/>
        <v/>
      </c>
      <c r="E1330" s="202" t="str">
        <f t="shared" si="528"/>
        <v/>
      </c>
      <c r="F1330" s="215" t="str">
        <f t="shared" si="528"/>
        <v/>
      </c>
      <c r="G1330" s="278" t="str">
        <f>+IF('Cálculos '!I225="","",'Cálculos '!I225)</f>
        <v/>
      </c>
      <c r="H1330" s="380" t="str">
        <f t="shared" si="478"/>
        <v/>
      </c>
      <c r="I1330" s="48" t="str">
        <f t="shared" si="479"/>
        <v/>
      </c>
      <c r="J1330" s="381" t="str">
        <f t="shared" si="480"/>
        <v/>
      </c>
      <c r="K1330" s="452" t="str">
        <f t="shared" si="481"/>
        <v/>
      </c>
      <c r="L1330" s="197" t="str">
        <f t="shared" ref="L1330:M1330" si="529">+IF(L225="","",L225)</f>
        <v/>
      </c>
      <c r="M1330" s="202" t="str">
        <f t="shared" si="529"/>
        <v/>
      </c>
      <c r="N1330" s="95"/>
      <c r="O1330" s="95"/>
    </row>
    <row r="1331" spans="2:15" hidden="1" x14ac:dyDescent="0.3">
      <c r="B1331" s="220">
        <f t="shared" si="483"/>
        <v>218</v>
      </c>
      <c r="C1331" s="194" t="str">
        <f t="shared" ref="C1331:F1331" si="530">IF(C226="","",C226)</f>
        <v/>
      </c>
      <c r="D1331" s="199" t="str">
        <f t="shared" si="530"/>
        <v/>
      </c>
      <c r="E1331" s="202" t="str">
        <f t="shared" si="530"/>
        <v/>
      </c>
      <c r="F1331" s="215" t="str">
        <f t="shared" si="530"/>
        <v/>
      </c>
      <c r="G1331" s="278" t="str">
        <f>+IF('Cálculos '!I226="","",'Cálculos '!I226)</f>
        <v/>
      </c>
      <c r="H1331" s="380" t="str">
        <f t="shared" si="478"/>
        <v/>
      </c>
      <c r="I1331" s="48" t="str">
        <f t="shared" si="479"/>
        <v/>
      </c>
      <c r="J1331" s="381" t="str">
        <f t="shared" si="480"/>
        <v/>
      </c>
      <c r="K1331" s="452" t="str">
        <f t="shared" si="481"/>
        <v/>
      </c>
      <c r="L1331" s="197" t="str">
        <f t="shared" ref="L1331:M1331" si="531">+IF(L226="","",L226)</f>
        <v/>
      </c>
      <c r="M1331" s="202" t="str">
        <f t="shared" si="531"/>
        <v/>
      </c>
      <c r="N1331" s="95"/>
      <c r="O1331" s="95"/>
    </row>
    <row r="1332" spans="2:15" hidden="1" x14ac:dyDescent="0.3">
      <c r="B1332" s="220">
        <f t="shared" si="483"/>
        <v>219</v>
      </c>
      <c r="C1332" s="194" t="str">
        <f t="shared" ref="C1332:F1332" si="532">IF(C227="","",C227)</f>
        <v/>
      </c>
      <c r="D1332" s="199" t="str">
        <f t="shared" si="532"/>
        <v/>
      </c>
      <c r="E1332" s="202" t="str">
        <f t="shared" si="532"/>
        <v/>
      </c>
      <c r="F1332" s="215" t="str">
        <f t="shared" si="532"/>
        <v/>
      </c>
      <c r="G1332" s="278" t="str">
        <f>+IF('Cálculos '!I227="","",'Cálculos '!I227)</f>
        <v/>
      </c>
      <c r="H1332" s="380" t="str">
        <f t="shared" si="478"/>
        <v/>
      </c>
      <c r="I1332" s="48" t="str">
        <f t="shared" si="479"/>
        <v/>
      </c>
      <c r="J1332" s="381" t="str">
        <f t="shared" si="480"/>
        <v/>
      </c>
      <c r="K1332" s="452" t="str">
        <f t="shared" si="481"/>
        <v/>
      </c>
      <c r="L1332" s="197" t="str">
        <f t="shared" ref="L1332:M1332" si="533">+IF(L227="","",L227)</f>
        <v/>
      </c>
      <c r="M1332" s="202" t="str">
        <f t="shared" si="533"/>
        <v/>
      </c>
      <c r="N1332" s="95"/>
      <c r="O1332" s="95"/>
    </row>
    <row r="1333" spans="2:15" hidden="1" x14ac:dyDescent="0.3">
      <c r="B1333" s="220">
        <f t="shared" si="483"/>
        <v>220</v>
      </c>
      <c r="C1333" s="194" t="str">
        <f t="shared" ref="C1333:F1333" si="534">IF(C228="","",C228)</f>
        <v/>
      </c>
      <c r="D1333" s="199" t="str">
        <f t="shared" si="534"/>
        <v/>
      </c>
      <c r="E1333" s="202" t="str">
        <f t="shared" si="534"/>
        <v/>
      </c>
      <c r="F1333" s="215" t="str">
        <f t="shared" si="534"/>
        <v/>
      </c>
      <c r="G1333" s="278" t="str">
        <f>+IF('Cálculos '!I228="","",'Cálculos '!I228)</f>
        <v/>
      </c>
      <c r="H1333" s="380" t="str">
        <f t="shared" si="478"/>
        <v/>
      </c>
      <c r="I1333" s="48" t="str">
        <f t="shared" si="479"/>
        <v/>
      </c>
      <c r="J1333" s="381" t="str">
        <f t="shared" si="480"/>
        <v/>
      </c>
      <c r="K1333" s="452" t="str">
        <f t="shared" si="481"/>
        <v/>
      </c>
      <c r="L1333" s="197" t="str">
        <f t="shared" ref="L1333:M1333" si="535">+IF(L228="","",L228)</f>
        <v/>
      </c>
      <c r="M1333" s="202" t="str">
        <f t="shared" si="535"/>
        <v/>
      </c>
      <c r="N1333" s="95"/>
      <c r="O1333" s="95"/>
    </row>
    <row r="1334" spans="2:15" hidden="1" x14ac:dyDescent="0.3">
      <c r="B1334" s="220">
        <f t="shared" si="483"/>
        <v>221</v>
      </c>
      <c r="C1334" s="194" t="str">
        <f t="shared" ref="C1334:F1334" si="536">IF(C229="","",C229)</f>
        <v/>
      </c>
      <c r="D1334" s="199" t="str">
        <f t="shared" si="536"/>
        <v/>
      </c>
      <c r="E1334" s="202" t="str">
        <f t="shared" si="536"/>
        <v/>
      </c>
      <c r="F1334" s="215" t="str">
        <f t="shared" si="536"/>
        <v/>
      </c>
      <c r="G1334" s="278" t="str">
        <f>+IF('Cálculos '!I229="","",'Cálculos '!I229)</f>
        <v/>
      </c>
      <c r="H1334" s="380" t="str">
        <f t="shared" si="478"/>
        <v/>
      </c>
      <c r="I1334" s="48" t="str">
        <f t="shared" si="479"/>
        <v/>
      </c>
      <c r="J1334" s="381" t="str">
        <f t="shared" si="480"/>
        <v/>
      </c>
      <c r="K1334" s="452" t="str">
        <f t="shared" si="481"/>
        <v/>
      </c>
      <c r="L1334" s="197" t="str">
        <f t="shared" ref="L1334:M1334" si="537">+IF(L229="","",L229)</f>
        <v/>
      </c>
      <c r="M1334" s="202" t="str">
        <f t="shared" si="537"/>
        <v/>
      </c>
      <c r="N1334" s="95"/>
      <c r="O1334" s="95"/>
    </row>
    <row r="1335" spans="2:15" hidden="1" x14ac:dyDescent="0.3">
      <c r="B1335" s="220">
        <f t="shared" si="483"/>
        <v>222</v>
      </c>
      <c r="C1335" s="194" t="str">
        <f t="shared" ref="C1335:F1335" si="538">IF(C230="","",C230)</f>
        <v/>
      </c>
      <c r="D1335" s="199" t="str">
        <f t="shared" si="538"/>
        <v/>
      </c>
      <c r="E1335" s="202" t="str">
        <f t="shared" si="538"/>
        <v/>
      </c>
      <c r="F1335" s="215" t="str">
        <f t="shared" si="538"/>
        <v/>
      </c>
      <c r="G1335" s="278" t="str">
        <f>+IF('Cálculos '!I230="","",'Cálculos '!I230)</f>
        <v/>
      </c>
      <c r="H1335" s="380" t="str">
        <f t="shared" si="478"/>
        <v/>
      </c>
      <c r="I1335" s="48" t="str">
        <f t="shared" si="479"/>
        <v/>
      </c>
      <c r="J1335" s="381" t="str">
        <f t="shared" si="480"/>
        <v/>
      </c>
      <c r="K1335" s="452" t="str">
        <f t="shared" si="481"/>
        <v/>
      </c>
      <c r="L1335" s="197" t="str">
        <f t="shared" ref="L1335:M1335" si="539">+IF(L230="","",L230)</f>
        <v/>
      </c>
      <c r="M1335" s="202" t="str">
        <f t="shared" si="539"/>
        <v/>
      </c>
      <c r="N1335" s="95"/>
      <c r="O1335" s="95"/>
    </row>
    <row r="1336" spans="2:15" hidden="1" x14ac:dyDescent="0.3">
      <c r="B1336" s="220">
        <f t="shared" si="483"/>
        <v>223</v>
      </c>
      <c r="C1336" s="194" t="str">
        <f t="shared" ref="C1336:F1336" si="540">IF(C231="","",C231)</f>
        <v/>
      </c>
      <c r="D1336" s="199" t="str">
        <f t="shared" si="540"/>
        <v/>
      </c>
      <c r="E1336" s="202" t="str">
        <f t="shared" si="540"/>
        <v/>
      </c>
      <c r="F1336" s="215" t="str">
        <f t="shared" si="540"/>
        <v/>
      </c>
      <c r="G1336" s="278" t="str">
        <f>+IF('Cálculos '!I231="","",'Cálculos '!I231)</f>
        <v/>
      </c>
      <c r="H1336" s="380" t="str">
        <f t="shared" si="478"/>
        <v/>
      </c>
      <c r="I1336" s="48" t="str">
        <f t="shared" si="479"/>
        <v/>
      </c>
      <c r="J1336" s="381" t="str">
        <f t="shared" si="480"/>
        <v/>
      </c>
      <c r="K1336" s="452" t="str">
        <f t="shared" si="481"/>
        <v/>
      </c>
      <c r="L1336" s="197" t="str">
        <f t="shared" ref="L1336:M1336" si="541">+IF(L231="","",L231)</f>
        <v/>
      </c>
      <c r="M1336" s="202" t="str">
        <f t="shared" si="541"/>
        <v/>
      </c>
      <c r="N1336" s="95"/>
      <c r="O1336" s="95"/>
    </row>
    <row r="1337" spans="2:15" hidden="1" x14ac:dyDescent="0.3">
      <c r="B1337" s="220">
        <f t="shared" si="483"/>
        <v>224</v>
      </c>
      <c r="C1337" s="194" t="str">
        <f t="shared" ref="C1337:F1337" si="542">IF(C232="","",C232)</f>
        <v/>
      </c>
      <c r="D1337" s="199" t="str">
        <f t="shared" si="542"/>
        <v/>
      </c>
      <c r="E1337" s="202" t="str">
        <f t="shared" si="542"/>
        <v/>
      </c>
      <c r="F1337" s="215" t="str">
        <f t="shared" si="542"/>
        <v/>
      </c>
      <c r="G1337" s="278" t="str">
        <f>+IF('Cálculos '!I232="","",'Cálculos '!I232)</f>
        <v/>
      </c>
      <c r="H1337" s="380" t="str">
        <f t="shared" si="478"/>
        <v/>
      </c>
      <c r="I1337" s="48" t="str">
        <f t="shared" si="479"/>
        <v/>
      </c>
      <c r="J1337" s="381" t="str">
        <f t="shared" si="480"/>
        <v/>
      </c>
      <c r="K1337" s="452" t="str">
        <f t="shared" si="481"/>
        <v/>
      </c>
      <c r="L1337" s="197" t="str">
        <f t="shared" ref="L1337:M1337" si="543">+IF(L232="","",L232)</f>
        <v/>
      </c>
      <c r="M1337" s="202" t="str">
        <f t="shared" si="543"/>
        <v/>
      </c>
      <c r="N1337" s="95"/>
      <c r="O1337" s="95"/>
    </row>
    <row r="1338" spans="2:15" hidden="1" x14ac:dyDescent="0.3">
      <c r="B1338" s="220">
        <f t="shared" si="483"/>
        <v>225</v>
      </c>
      <c r="C1338" s="194" t="str">
        <f t="shared" ref="C1338:F1338" si="544">IF(C233="","",C233)</f>
        <v/>
      </c>
      <c r="D1338" s="199" t="str">
        <f t="shared" si="544"/>
        <v/>
      </c>
      <c r="E1338" s="202" t="str">
        <f t="shared" si="544"/>
        <v/>
      </c>
      <c r="F1338" s="215" t="str">
        <f t="shared" si="544"/>
        <v/>
      </c>
      <c r="G1338" s="278" t="str">
        <f>+IF('Cálculos '!I233="","",'Cálculos '!I233)</f>
        <v/>
      </c>
      <c r="H1338" s="380" t="str">
        <f t="shared" si="478"/>
        <v/>
      </c>
      <c r="I1338" s="48" t="str">
        <f t="shared" si="479"/>
        <v/>
      </c>
      <c r="J1338" s="381" t="str">
        <f t="shared" si="480"/>
        <v/>
      </c>
      <c r="K1338" s="452" t="str">
        <f t="shared" si="481"/>
        <v/>
      </c>
      <c r="L1338" s="197" t="str">
        <f t="shared" ref="L1338:M1338" si="545">+IF(L233="","",L233)</f>
        <v/>
      </c>
      <c r="M1338" s="202" t="str">
        <f t="shared" si="545"/>
        <v/>
      </c>
      <c r="N1338" s="95"/>
      <c r="O1338" s="95"/>
    </row>
    <row r="1339" spans="2:15" hidden="1" x14ac:dyDescent="0.3">
      <c r="B1339" s="220">
        <f t="shared" si="483"/>
        <v>226</v>
      </c>
      <c r="C1339" s="194" t="str">
        <f t="shared" ref="C1339:F1339" si="546">IF(C234="","",C234)</f>
        <v/>
      </c>
      <c r="D1339" s="199" t="str">
        <f t="shared" si="546"/>
        <v/>
      </c>
      <c r="E1339" s="202" t="str">
        <f t="shared" si="546"/>
        <v/>
      </c>
      <c r="F1339" s="215" t="str">
        <f t="shared" si="546"/>
        <v/>
      </c>
      <c r="G1339" s="278" t="str">
        <f>+IF('Cálculos '!I234="","",'Cálculos '!I234)</f>
        <v/>
      </c>
      <c r="H1339" s="380" t="str">
        <f t="shared" si="478"/>
        <v/>
      </c>
      <c r="I1339" s="48" t="str">
        <f t="shared" si="479"/>
        <v/>
      </c>
      <c r="J1339" s="381" t="str">
        <f t="shared" si="480"/>
        <v/>
      </c>
      <c r="K1339" s="452" t="str">
        <f t="shared" si="481"/>
        <v/>
      </c>
      <c r="L1339" s="197" t="str">
        <f t="shared" ref="L1339:M1339" si="547">+IF(L234="","",L234)</f>
        <v/>
      </c>
      <c r="M1339" s="202" t="str">
        <f t="shared" si="547"/>
        <v/>
      </c>
      <c r="N1339" s="95"/>
      <c r="O1339" s="95"/>
    </row>
    <row r="1340" spans="2:15" hidden="1" x14ac:dyDescent="0.3">
      <c r="B1340" s="220">
        <f t="shared" si="483"/>
        <v>227</v>
      </c>
      <c r="C1340" s="194" t="str">
        <f t="shared" ref="C1340:F1340" si="548">IF(C235="","",C235)</f>
        <v/>
      </c>
      <c r="D1340" s="199" t="str">
        <f t="shared" si="548"/>
        <v/>
      </c>
      <c r="E1340" s="202" t="str">
        <f t="shared" si="548"/>
        <v/>
      </c>
      <c r="F1340" s="215" t="str">
        <f t="shared" si="548"/>
        <v/>
      </c>
      <c r="G1340" s="278" t="str">
        <f>+IF('Cálculos '!I235="","",'Cálculos '!I235)</f>
        <v/>
      </c>
      <c r="H1340" s="380" t="str">
        <f t="shared" si="478"/>
        <v/>
      </c>
      <c r="I1340" s="48" t="str">
        <f t="shared" si="479"/>
        <v/>
      </c>
      <c r="J1340" s="381" t="str">
        <f t="shared" si="480"/>
        <v/>
      </c>
      <c r="K1340" s="452" t="str">
        <f t="shared" si="481"/>
        <v/>
      </c>
      <c r="L1340" s="197" t="str">
        <f t="shared" ref="L1340:M1340" si="549">+IF(L235="","",L235)</f>
        <v/>
      </c>
      <c r="M1340" s="202" t="str">
        <f t="shared" si="549"/>
        <v/>
      </c>
      <c r="N1340" s="95"/>
      <c r="O1340" s="95"/>
    </row>
    <row r="1341" spans="2:15" hidden="1" x14ac:dyDescent="0.3">
      <c r="B1341" s="220">
        <f t="shared" si="483"/>
        <v>228</v>
      </c>
      <c r="C1341" s="194" t="str">
        <f t="shared" ref="C1341:F1341" si="550">IF(C236="","",C236)</f>
        <v/>
      </c>
      <c r="D1341" s="199" t="str">
        <f t="shared" si="550"/>
        <v/>
      </c>
      <c r="E1341" s="202" t="str">
        <f t="shared" si="550"/>
        <v/>
      </c>
      <c r="F1341" s="215" t="str">
        <f t="shared" si="550"/>
        <v/>
      </c>
      <c r="G1341" s="278" t="str">
        <f>+IF('Cálculos '!I236="","",'Cálculos '!I236)</f>
        <v/>
      </c>
      <c r="H1341" s="380" t="str">
        <f t="shared" si="478"/>
        <v/>
      </c>
      <c r="I1341" s="48" t="str">
        <f t="shared" si="479"/>
        <v/>
      </c>
      <c r="J1341" s="381" t="str">
        <f t="shared" si="480"/>
        <v/>
      </c>
      <c r="K1341" s="452" t="str">
        <f t="shared" si="481"/>
        <v/>
      </c>
      <c r="L1341" s="197" t="str">
        <f t="shared" ref="L1341:M1341" si="551">+IF(L236="","",L236)</f>
        <v/>
      </c>
      <c r="M1341" s="202" t="str">
        <f t="shared" si="551"/>
        <v/>
      </c>
      <c r="N1341" s="95"/>
      <c r="O1341" s="95"/>
    </row>
    <row r="1342" spans="2:15" hidden="1" x14ac:dyDescent="0.3">
      <c r="B1342" s="220">
        <f t="shared" si="483"/>
        <v>229</v>
      </c>
      <c r="C1342" s="194" t="str">
        <f t="shared" ref="C1342:F1342" si="552">IF(C237="","",C237)</f>
        <v/>
      </c>
      <c r="D1342" s="199" t="str">
        <f t="shared" si="552"/>
        <v/>
      </c>
      <c r="E1342" s="202" t="str">
        <f t="shared" si="552"/>
        <v/>
      </c>
      <c r="F1342" s="215" t="str">
        <f t="shared" si="552"/>
        <v/>
      </c>
      <c r="G1342" s="278" t="str">
        <f>+IF('Cálculos '!I237="","",'Cálculos '!I237)</f>
        <v/>
      </c>
      <c r="H1342" s="380" t="str">
        <f t="shared" si="478"/>
        <v/>
      </c>
      <c r="I1342" s="48" t="str">
        <f t="shared" si="479"/>
        <v/>
      </c>
      <c r="J1342" s="381" t="str">
        <f t="shared" si="480"/>
        <v/>
      </c>
      <c r="K1342" s="452" t="str">
        <f t="shared" si="481"/>
        <v/>
      </c>
      <c r="L1342" s="197" t="str">
        <f t="shared" ref="L1342:M1342" si="553">+IF(L237="","",L237)</f>
        <v/>
      </c>
      <c r="M1342" s="202" t="str">
        <f t="shared" si="553"/>
        <v/>
      </c>
      <c r="N1342" s="95"/>
      <c r="O1342" s="95"/>
    </row>
    <row r="1343" spans="2:15" hidden="1" x14ac:dyDescent="0.3">
      <c r="B1343" s="220">
        <f t="shared" si="483"/>
        <v>230</v>
      </c>
      <c r="C1343" s="194" t="str">
        <f t="shared" ref="C1343:F1343" si="554">IF(C238="","",C238)</f>
        <v/>
      </c>
      <c r="D1343" s="199" t="str">
        <f t="shared" si="554"/>
        <v/>
      </c>
      <c r="E1343" s="202" t="str">
        <f t="shared" si="554"/>
        <v/>
      </c>
      <c r="F1343" s="215" t="str">
        <f t="shared" si="554"/>
        <v/>
      </c>
      <c r="G1343" s="278" t="str">
        <f>+IF('Cálculos '!I238="","",'Cálculos '!I238)</f>
        <v/>
      </c>
      <c r="H1343" s="380" t="str">
        <f t="shared" si="478"/>
        <v/>
      </c>
      <c r="I1343" s="48" t="str">
        <f t="shared" si="479"/>
        <v/>
      </c>
      <c r="J1343" s="381" t="str">
        <f t="shared" si="480"/>
        <v/>
      </c>
      <c r="K1343" s="452" t="str">
        <f t="shared" si="481"/>
        <v/>
      </c>
      <c r="L1343" s="197" t="str">
        <f t="shared" ref="L1343:M1343" si="555">+IF(L238="","",L238)</f>
        <v/>
      </c>
      <c r="M1343" s="202" t="str">
        <f t="shared" si="555"/>
        <v/>
      </c>
      <c r="N1343" s="95"/>
      <c r="O1343" s="95"/>
    </row>
    <row r="1344" spans="2:15" hidden="1" x14ac:dyDescent="0.3">
      <c r="B1344" s="220">
        <f t="shared" si="483"/>
        <v>231</v>
      </c>
      <c r="C1344" s="194" t="str">
        <f t="shared" ref="C1344:F1344" si="556">IF(C239="","",C239)</f>
        <v/>
      </c>
      <c r="D1344" s="199" t="str">
        <f t="shared" si="556"/>
        <v/>
      </c>
      <c r="E1344" s="202" t="str">
        <f t="shared" si="556"/>
        <v/>
      </c>
      <c r="F1344" s="215" t="str">
        <f t="shared" si="556"/>
        <v/>
      </c>
      <c r="G1344" s="278" t="str">
        <f>+IF('Cálculos '!I239="","",'Cálculos '!I239)</f>
        <v/>
      </c>
      <c r="H1344" s="380" t="str">
        <f t="shared" si="478"/>
        <v/>
      </c>
      <c r="I1344" s="48" t="str">
        <f t="shared" si="479"/>
        <v/>
      </c>
      <c r="J1344" s="381" t="str">
        <f t="shared" si="480"/>
        <v/>
      </c>
      <c r="K1344" s="452" t="str">
        <f t="shared" si="481"/>
        <v/>
      </c>
      <c r="L1344" s="197" t="str">
        <f t="shared" ref="L1344:M1344" si="557">+IF(L239="","",L239)</f>
        <v/>
      </c>
      <c r="M1344" s="202" t="str">
        <f t="shared" si="557"/>
        <v/>
      </c>
      <c r="N1344" s="95"/>
      <c r="O1344" s="95"/>
    </row>
    <row r="1345" spans="2:15" hidden="1" x14ac:dyDescent="0.3">
      <c r="B1345" s="220">
        <f t="shared" si="483"/>
        <v>232</v>
      </c>
      <c r="C1345" s="194" t="str">
        <f t="shared" ref="C1345:F1345" si="558">IF(C240="","",C240)</f>
        <v/>
      </c>
      <c r="D1345" s="199" t="str">
        <f t="shared" si="558"/>
        <v/>
      </c>
      <c r="E1345" s="202" t="str">
        <f t="shared" si="558"/>
        <v/>
      </c>
      <c r="F1345" s="215" t="str">
        <f t="shared" si="558"/>
        <v/>
      </c>
      <c r="G1345" s="278" t="str">
        <f>+IF('Cálculos '!I240="","",'Cálculos '!I240)</f>
        <v/>
      </c>
      <c r="H1345" s="380" t="str">
        <f t="shared" si="478"/>
        <v/>
      </c>
      <c r="I1345" s="48" t="str">
        <f t="shared" si="479"/>
        <v/>
      </c>
      <c r="J1345" s="381" t="str">
        <f t="shared" si="480"/>
        <v/>
      </c>
      <c r="K1345" s="452" t="str">
        <f t="shared" si="481"/>
        <v/>
      </c>
      <c r="L1345" s="197" t="str">
        <f t="shared" ref="L1345:M1345" si="559">+IF(L240="","",L240)</f>
        <v/>
      </c>
      <c r="M1345" s="202" t="str">
        <f t="shared" si="559"/>
        <v/>
      </c>
      <c r="N1345" s="95"/>
      <c r="O1345" s="95"/>
    </row>
    <row r="1346" spans="2:15" hidden="1" x14ac:dyDescent="0.3">
      <c r="B1346" s="220">
        <f t="shared" si="483"/>
        <v>233</v>
      </c>
      <c r="C1346" s="194" t="str">
        <f t="shared" ref="C1346:F1346" si="560">IF(C241="","",C241)</f>
        <v/>
      </c>
      <c r="D1346" s="199" t="str">
        <f t="shared" si="560"/>
        <v/>
      </c>
      <c r="E1346" s="202" t="str">
        <f t="shared" si="560"/>
        <v/>
      </c>
      <c r="F1346" s="215" t="str">
        <f t="shared" si="560"/>
        <v/>
      </c>
      <c r="G1346" s="278" t="str">
        <f>+IF('Cálculos '!I241="","",'Cálculos '!I241)</f>
        <v/>
      </c>
      <c r="H1346" s="380" t="str">
        <f t="shared" si="478"/>
        <v/>
      </c>
      <c r="I1346" s="48" t="str">
        <f t="shared" si="479"/>
        <v/>
      </c>
      <c r="J1346" s="381" t="str">
        <f t="shared" si="480"/>
        <v/>
      </c>
      <c r="K1346" s="452" t="str">
        <f t="shared" si="481"/>
        <v/>
      </c>
      <c r="L1346" s="197" t="str">
        <f t="shared" ref="L1346:M1346" si="561">+IF(L241="","",L241)</f>
        <v/>
      </c>
      <c r="M1346" s="202" t="str">
        <f t="shared" si="561"/>
        <v/>
      </c>
      <c r="N1346" s="95"/>
      <c r="O1346" s="95"/>
    </row>
    <row r="1347" spans="2:15" hidden="1" x14ac:dyDescent="0.3">
      <c r="B1347" s="220">
        <f t="shared" si="483"/>
        <v>234</v>
      </c>
      <c r="C1347" s="194" t="str">
        <f t="shared" ref="C1347:F1347" si="562">IF(C242="","",C242)</f>
        <v/>
      </c>
      <c r="D1347" s="199" t="str">
        <f t="shared" si="562"/>
        <v/>
      </c>
      <c r="E1347" s="202" t="str">
        <f t="shared" si="562"/>
        <v/>
      </c>
      <c r="F1347" s="215" t="str">
        <f t="shared" si="562"/>
        <v/>
      </c>
      <c r="G1347" s="278" t="str">
        <f>+IF('Cálculos '!I242="","",'Cálculos '!I242)</f>
        <v/>
      </c>
      <c r="H1347" s="380" t="str">
        <f t="shared" si="478"/>
        <v/>
      </c>
      <c r="I1347" s="48" t="str">
        <f t="shared" si="479"/>
        <v/>
      </c>
      <c r="J1347" s="381" t="str">
        <f t="shared" si="480"/>
        <v/>
      </c>
      <c r="K1347" s="452" t="str">
        <f t="shared" si="481"/>
        <v/>
      </c>
      <c r="L1347" s="197" t="str">
        <f t="shared" ref="L1347:M1347" si="563">+IF(L242="","",L242)</f>
        <v/>
      </c>
      <c r="M1347" s="202" t="str">
        <f t="shared" si="563"/>
        <v/>
      </c>
      <c r="N1347" s="95"/>
      <c r="O1347" s="95"/>
    </row>
    <row r="1348" spans="2:15" hidden="1" x14ac:dyDescent="0.3">
      <c r="B1348" s="220">
        <f t="shared" si="483"/>
        <v>235</v>
      </c>
      <c r="C1348" s="194" t="str">
        <f t="shared" ref="C1348:F1348" si="564">IF(C243="","",C243)</f>
        <v/>
      </c>
      <c r="D1348" s="199" t="str">
        <f t="shared" si="564"/>
        <v/>
      </c>
      <c r="E1348" s="202" t="str">
        <f t="shared" si="564"/>
        <v/>
      </c>
      <c r="F1348" s="215" t="str">
        <f t="shared" si="564"/>
        <v/>
      </c>
      <c r="G1348" s="278" t="str">
        <f>+IF('Cálculos '!I243="","",'Cálculos '!I243)</f>
        <v/>
      </c>
      <c r="H1348" s="380" t="str">
        <f t="shared" si="478"/>
        <v/>
      </c>
      <c r="I1348" s="48" t="str">
        <f t="shared" si="479"/>
        <v/>
      </c>
      <c r="J1348" s="381" t="str">
        <f t="shared" si="480"/>
        <v/>
      </c>
      <c r="K1348" s="452" t="str">
        <f t="shared" si="481"/>
        <v/>
      </c>
      <c r="L1348" s="197" t="str">
        <f t="shared" ref="L1348:M1348" si="565">+IF(L243="","",L243)</f>
        <v/>
      </c>
      <c r="M1348" s="202" t="str">
        <f t="shared" si="565"/>
        <v/>
      </c>
      <c r="N1348" s="95"/>
      <c r="O1348" s="95"/>
    </row>
    <row r="1349" spans="2:15" hidden="1" x14ac:dyDescent="0.3">
      <c r="B1349" s="220">
        <f t="shared" si="483"/>
        <v>236</v>
      </c>
      <c r="C1349" s="194" t="str">
        <f t="shared" ref="C1349:F1349" si="566">IF(C244="","",C244)</f>
        <v/>
      </c>
      <c r="D1349" s="199" t="str">
        <f t="shared" si="566"/>
        <v/>
      </c>
      <c r="E1349" s="202" t="str">
        <f t="shared" si="566"/>
        <v/>
      </c>
      <c r="F1349" s="215" t="str">
        <f t="shared" si="566"/>
        <v/>
      </c>
      <c r="G1349" s="278" t="str">
        <f>+IF('Cálculos '!I244="","",'Cálculos '!I244)</f>
        <v/>
      </c>
      <c r="H1349" s="380" t="str">
        <f t="shared" si="478"/>
        <v/>
      </c>
      <c r="I1349" s="48" t="str">
        <f t="shared" si="479"/>
        <v/>
      </c>
      <c r="J1349" s="381" t="str">
        <f t="shared" si="480"/>
        <v/>
      </c>
      <c r="K1349" s="452" t="str">
        <f t="shared" si="481"/>
        <v/>
      </c>
      <c r="L1349" s="197" t="str">
        <f t="shared" ref="L1349:M1349" si="567">+IF(L244="","",L244)</f>
        <v/>
      </c>
      <c r="M1349" s="202" t="str">
        <f t="shared" si="567"/>
        <v/>
      </c>
      <c r="N1349" s="95"/>
      <c r="O1349" s="95"/>
    </row>
    <row r="1350" spans="2:15" hidden="1" x14ac:dyDescent="0.3">
      <c r="B1350" s="220">
        <f t="shared" si="483"/>
        <v>237</v>
      </c>
      <c r="C1350" s="194" t="str">
        <f t="shared" ref="C1350:F1350" si="568">IF(C245="","",C245)</f>
        <v/>
      </c>
      <c r="D1350" s="199" t="str">
        <f t="shared" si="568"/>
        <v/>
      </c>
      <c r="E1350" s="202" t="str">
        <f t="shared" si="568"/>
        <v/>
      </c>
      <c r="F1350" s="215" t="str">
        <f t="shared" si="568"/>
        <v/>
      </c>
      <c r="G1350" s="278" t="str">
        <f>+IF('Cálculos '!I245="","",'Cálculos '!I245)</f>
        <v/>
      </c>
      <c r="H1350" s="380" t="str">
        <f t="shared" si="478"/>
        <v/>
      </c>
      <c r="I1350" s="48" t="str">
        <f t="shared" si="479"/>
        <v/>
      </c>
      <c r="J1350" s="381" t="str">
        <f t="shared" si="480"/>
        <v/>
      </c>
      <c r="K1350" s="452" t="str">
        <f t="shared" si="481"/>
        <v/>
      </c>
      <c r="L1350" s="197" t="str">
        <f t="shared" ref="L1350:M1350" si="569">+IF(L245="","",L245)</f>
        <v/>
      </c>
      <c r="M1350" s="202" t="str">
        <f t="shared" si="569"/>
        <v/>
      </c>
      <c r="N1350" s="95"/>
      <c r="O1350" s="95"/>
    </row>
    <row r="1351" spans="2:15" hidden="1" x14ac:dyDescent="0.3">
      <c r="B1351" s="220">
        <f t="shared" si="483"/>
        <v>238</v>
      </c>
      <c r="C1351" s="194" t="str">
        <f t="shared" ref="C1351:F1351" si="570">IF(C246="","",C246)</f>
        <v/>
      </c>
      <c r="D1351" s="199" t="str">
        <f t="shared" si="570"/>
        <v/>
      </c>
      <c r="E1351" s="202" t="str">
        <f t="shared" si="570"/>
        <v/>
      </c>
      <c r="F1351" s="215" t="str">
        <f t="shared" si="570"/>
        <v/>
      </c>
      <c r="G1351" s="278" t="str">
        <f>+IF('Cálculos '!I246="","",'Cálculos '!I246)</f>
        <v/>
      </c>
      <c r="H1351" s="380" t="str">
        <f t="shared" si="478"/>
        <v/>
      </c>
      <c r="I1351" s="48" t="str">
        <f t="shared" si="479"/>
        <v/>
      </c>
      <c r="J1351" s="381" t="str">
        <f t="shared" si="480"/>
        <v/>
      </c>
      <c r="K1351" s="452" t="str">
        <f t="shared" si="481"/>
        <v/>
      </c>
      <c r="L1351" s="197" t="str">
        <f t="shared" ref="L1351:M1351" si="571">+IF(L246="","",L246)</f>
        <v/>
      </c>
      <c r="M1351" s="202" t="str">
        <f t="shared" si="571"/>
        <v/>
      </c>
      <c r="N1351" s="95"/>
      <c r="O1351" s="95"/>
    </row>
    <row r="1352" spans="2:15" hidden="1" x14ac:dyDescent="0.3">
      <c r="B1352" s="220">
        <f t="shared" si="483"/>
        <v>239</v>
      </c>
      <c r="C1352" s="194" t="str">
        <f t="shared" ref="C1352:F1352" si="572">IF(C247="","",C247)</f>
        <v/>
      </c>
      <c r="D1352" s="199" t="str">
        <f t="shared" si="572"/>
        <v/>
      </c>
      <c r="E1352" s="202" t="str">
        <f t="shared" si="572"/>
        <v/>
      </c>
      <c r="F1352" s="215" t="str">
        <f t="shared" si="572"/>
        <v/>
      </c>
      <c r="G1352" s="278" t="str">
        <f>+IF('Cálculos '!I247="","",'Cálculos '!I247)</f>
        <v/>
      </c>
      <c r="H1352" s="380" t="str">
        <f t="shared" si="478"/>
        <v/>
      </c>
      <c r="I1352" s="48" t="str">
        <f t="shared" si="479"/>
        <v/>
      </c>
      <c r="J1352" s="381" t="str">
        <f t="shared" si="480"/>
        <v/>
      </c>
      <c r="K1352" s="452" t="str">
        <f t="shared" si="481"/>
        <v/>
      </c>
      <c r="L1352" s="197" t="str">
        <f t="shared" ref="L1352:M1352" si="573">+IF(L247="","",L247)</f>
        <v/>
      </c>
      <c r="M1352" s="202" t="str">
        <f t="shared" si="573"/>
        <v/>
      </c>
      <c r="N1352" s="95"/>
      <c r="O1352" s="95"/>
    </row>
    <row r="1353" spans="2:15" hidden="1" x14ac:dyDescent="0.3">
      <c r="B1353" s="220">
        <f t="shared" si="483"/>
        <v>240</v>
      </c>
      <c r="C1353" s="194" t="str">
        <f t="shared" ref="C1353:F1353" si="574">IF(C248="","",C248)</f>
        <v/>
      </c>
      <c r="D1353" s="199" t="str">
        <f t="shared" si="574"/>
        <v/>
      </c>
      <c r="E1353" s="202" t="str">
        <f t="shared" si="574"/>
        <v/>
      </c>
      <c r="F1353" s="215" t="str">
        <f t="shared" si="574"/>
        <v/>
      </c>
      <c r="G1353" s="278" t="str">
        <f>+IF('Cálculos '!I248="","",'Cálculos '!I248)</f>
        <v/>
      </c>
      <c r="H1353" s="380" t="str">
        <f t="shared" si="478"/>
        <v/>
      </c>
      <c r="I1353" s="48" t="str">
        <f t="shared" si="479"/>
        <v/>
      </c>
      <c r="J1353" s="381" t="str">
        <f t="shared" si="480"/>
        <v/>
      </c>
      <c r="K1353" s="452" t="str">
        <f t="shared" si="481"/>
        <v/>
      </c>
      <c r="L1353" s="197" t="str">
        <f t="shared" ref="L1353:M1353" si="575">+IF(L248="","",L248)</f>
        <v/>
      </c>
      <c r="M1353" s="202" t="str">
        <f t="shared" si="575"/>
        <v/>
      </c>
      <c r="N1353" s="95"/>
      <c r="O1353" s="95"/>
    </row>
    <row r="1354" spans="2:15" hidden="1" x14ac:dyDescent="0.3">
      <c r="B1354" s="220">
        <f t="shared" si="483"/>
        <v>241</v>
      </c>
      <c r="C1354" s="194" t="str">
        <f t="shared" ref="C1354:F1354" si="576">IF(C249="","",C249)</f>
        <v/>
      </c>
      <c r="D1354" s="199" t="str">
        <f t="shared" si="576"/>
        <v/>
      </c>
      <c r="E1354" s="202" t="str">
        <f t="shared" si="576"/>
        <v/>
      </c>
      <c r="F1354" s="215" t="str">
        <f t="shared" si="576"/>
        <v/>
      </c>
      <c r="G1354" s="278" t="str">
        <f>+IF('Cálculos '!I249="","",'Cálculos '!I249)</f>
        <v/>
      </c>
      <c r="H1354" s="380" t="str">
        <f t="shared" si="478"/>
        <v/>
      </c>
      <c r="I1354" s="48" t="str">
        <f t="shared" si="479"/>
        <v/>
      </c>
      <c r="J1354" s="381" t="str">
        <f t="shared" si="480"/>
        <v/>
      </c>
      <c r="K1354" s="452" t="str">
        <f t="shared" si="481"/>
        <v/>
      </c>
      <c r="L1354" s="197" t="str">
        <f t="shared" ref="L1354:M1354" si="577">+IF(L249="","",L249)</f>
        <v/>
      </c>
      <c r="M1354" s="202" t="str">
        <f t="shared" si="577"/>
        <v/>
      </c>
      <c r="N1354" s="95"/>
      <c r="O1354" s="95"/>
    </row>
    <row r="1355" spans="2:15" hidden="1" x14ac:dyDescent="0.3">
      <c r="B1355" s="220">
        <f t="shared" si="483"/>
        <v>242</v>
      </c>
      <c r="C1355" s="194" t="str">
        <f t="shared" ref="C1355:F1355" si="578">IF(C250="","",C250)</f>
        <v/>
      </c>
      <c r="D1355" s="199" t="str">
        <f t="shared" si="578"/>
        <v/>
      </c>
      <c r="E1355" s="202" t="str">
        <f t="shared" si="578"/>
        <v/>
      </c>
      <c r="F1355" s="215" t="str">
        <f t="shared" si="578"/>
        <v/>
      </c>
      <c r="G1355" s="278" t="str">
        <f>+IF('Cálculos '!I250="","",'Cálculos '!I250)</f>
        <v/>
      </c>
      <c r="H1355" s="380" t="str">
        <f t="shared" si="478"/>
        <v/>
      </c>
      <c r="I1355" s="48" t="str">
        <f t="shared" si="479"/>
        <v/>
      </c>
      <c r="J1355" s="381" t="str">
        <f t="shared" si="480"/>
        <v/>
      </c>
      <c r="K1355" s="452" t="str">
        <f t="shared" si="481"/>
        <v/>
      </c>
      <c r="L1355" s="197" t="str">
        <f t="shared" ref="L1355:M1355" si="579">+IF(L250="","",L250)</f>
        <v/>
      </c>
      <c r="M1355" s="202" t="str">
        <f t="shared" si="579"/>
        <v/>
      </c>
      <c r="N1355" s="95"/>
      <c r="O1355" s="95"/>
    </row>
    <row r="1356" spans="2:15" hidden="1" x14ac:dyDescent="0.3">
      <c r="B1356" s="220">
        <f t="shared" si="483"/>
        <v>243</v>
      </c>
      <c r="C1356" s="194" t="str">
        <f t="shared" ref="C1356:F1356" si="580">IF(C251="","",C251)</f>
        <v/>
      </c>
      <c r="D1356" s="199" t="str">
        <f t="shared" si="580"/>
        <v/>
      </c>
      <c r="E1356" s="202" t="str">
        <f t="shared" si="580"/>
        <v/>
      </c>
      <c r="F1356" s="215" t="str">
        <f t="shared" si="580"/>
        <v/>
      </c>
      <c r="G1356" s="278" t="str">
        <f>+IF('Cálculos '!I251="","",'Cálculos '!I251)</f>
        <v/>
      </c>
      <c r="H1356" s="380" t="str">
        <f t="shared" si="478"/>
        <v/>
      </c>
      <c r="I1356" s="48" t="str">
        <f t="shared" si="479"/>
        <v/>
      </c>
      <c r="J1356" s="381" t="str">
        <f t="shared" si="480"/>
        <v/>
      </c>
      <c r="K1356" s="452" t="str">
        <f t="shared" si="481"/>
        <v/>
      </c>
      <c r="L1356" s="197" t="str">
        <f t="shared" ref="L1356:M1356" si="581">+IF(L251="","",L251)</f>
        <v/>
      </c>
      <c r="M1356" s="202" t="str">
        <f t="shared" si="581"/>
        <v/>
      </c>
      <c r="N1356" s="95"/>
      <c r="O1356" s="95"/>
    </row>
    <row r="1357" spans="2:15" hidden="1" x14ac:dyDescent="0.3">
      <c r="B1357" s="220">
        <f t="shared" si="483"/>
        <v>244</v>
      </c>
      <c r="C1357" s="194" t="str">
        <f t="shared" ref="C1357:F1357" si="582">IF(C252="","",C252)</f>
        <v/>
      </c>
      <c r="D1357" s="199" t="str">
        <f t="shared" si="582"/>
        <v/>
      </c>
      <c r="E1357" s="202" t="str">
        <f t="shared" si="582"/>
        <v/>
      </c>
      <c r="F1357" s="215" t="str">
        <f t="shared" si="582"/>
        <v/>
      </c>
      <c r="G1357" s="278" t="str">
        <f>+IF('Cálculos '!I252="","",'Cálculos '!I252)</f>
        <v/>
      </c>
      <c r="H1357" s="380" t="str">
        <f t="shared" si="478"/>
        <v/>
      </c>
      <c r="I1357" s="48" t="str">
        <f t="shared" si="479"/>
        <v/>
      </c>
      <c r="J1357" s="381" t="str">
        <f t="shared" si="480"/>
        <v/>
      </c>
      <c r="K1357" s="452" t="str">
        <f t="shared" si="481"/>
        <v/>
      </c>
      <c r="L1357" s="197" t="str">
        <f t="shared" ref="L1357:M1357" si="583">+IF(L252="","",L252)</f>
        <v/>
      </c>
      <c r="M1357" s="202" t="str">
        <f t="shared" si="583"/>
        <v/>
      </c>
      <c r="N1357" s="95"/>
      <c r="O1357" s="95"/>
    </row>
    <row r="1358" spans="2:15" hidden="1" x14ac:dyDescent="0.3">
      <c r="B1358" s="220">
        <f t="shared" si="483"/>
        <v>245</v>
      </c>
      <c r="C1358" s="194" t="str">
        <f t="shared" ref="C1358:F1358" si="584">IF(C253="","",C253)</f>
        <v/>
      </c>
      <c r="D1358" s="199" t="str">
        <f t="shared" si="584"/>
        <v/>
      </c>
      <c r="E1358" s="202" t="str">
        <f t="shared" si="584"/>
        <v/>
      </c>
      <c r="F1358" s="215" t="str">
        <f t="shared" si="584"/>
        <v/>
      </c>
      <c r="G1358" s="278" t="str">
        <f>+IF('Cálculos '!I253="","",'Cálculos '!I253)</f>
        <v/>
      </c>
      <c r="H1358" s="380" t="str">
        <f t="shared" si="478"/>
        <v/>
      </c>
      <c r="I1358" s="48" t="str">
        <f t="shared" si="479"/>
        <v/>
      </c>
      <c r="J1358" s="381" t="str">
        <f t="shared" si="480"/>
        <v/>
      </c>
      <c r="K1358" s="452" t="str">
        <f t="shared" si="481"/>
        <v/>
      </c>
      <c r="L1358" s="197" t="str">
        <f t="shared" ref="L1358:M1358" si="585">+IF(L253="","",L253)</f>
        <v/>
      </c>
      <c r="M1358" s="202" t="str">
        <f t="shared" si="585"/>
        <v/>
      </c>
      <c r="N1358" s="95"/>
      <c r="O1358" s="95"/>
    </row>
    <row r="1359" spans="2:15" hidden="1" x14ac:dyDescent="0.3">
      <c r="B1359" s="220">
        <f t="shared" si="483"/>
        <v>246</v>
      </c>
      <c r="C1359" s="194" t="str">
        <f t="shared" ref="C1359:F1359" si="586">IF(C254="","",C254)</f>
        <v/>
      </c>
      <c r="D1359" s="199" t="str">
        <f t="shared" si="586"/>
        <v/>
      </c>
      <c r="E1359" s="202" t="str">
        <f t="shared" si="586"/>
        <v/>
      </c>
      <c r="F1359" s="215" t="str">
        <f t="shared" si="586"/>
        <v/>
      </c>
      <c r="G1359" s="278" t="str">
        <f>+IF('Cálculos '!I254="","",'Cálculos '!I254)</f>
        <v/>
      </c>
      <c r="H1359" s="380" t="str">
        <f t="shared" si="478"/>
        <v/>
      </c>
      <c r="I1359" s="48" t="str">
        <f t="shared" si="479"/>
        <v/>
      </c>
      <c r="J1359" s="381" t="str">
        <f t="shared" si="480"/>
        <v/>
      </c>
      <c r="K1359" s="452" t="str">
        <f t="shared" si="481"/>
        <v/>
      </c>
      <c r="L1359" s="197" t="str">
        <f t="shared" ref="L1359:M1359" si="587">+IF(L254="","",L254)</f>
        <v/>
      </c>
      <c r="M1359" s="202" t="str">
        <f t="shared" si="587"/>
        <v/>
      </c>
      <c r="N1359" s="95"/>
      <c r="O1359" s="95"/>
    </row>
    <row r="1360" spans="2:15" hidden="1" x14ac:dyDescent="0.3">
      <c r="B1360" s="220">
        <f t="shared" si="483"/>
        <v>247</v>
      </c>
      <c r="C1360" s="194" t="str">
        <f t="shared" ref="C1360:F1360" si="588">IF(C255="","",C255)</f>
        <v/>
      </c>
      <c r="D1360" s="199" t="str">
        <f t="shared" si="588"/>
        <v/>
      </c>
      <c r="E1360" s="202" t="str">
        <f t="shared" si="588"/>
        <v/>
      </c>
      <c r="F1360" s="215" t="str">
        <f t="shared" si="588"/>
        <v/>
      </c>
      <c r="G1360" s="278" t="str">
        <f>+IF('Cálculos '!I255="","",'Cálculos '!I255)</f>
        <v/>
      </c>
      <c r="H1360" s="380" t="str">
        <f t="shared" si="478"/>
        <v/>
      </c>
      <c r="I1360" s="48" t="str">
        <f t="shared" si="479"/>
        <v/>
      </c>
      <c r="J1360" s="381" t="str">
        <f t="shared" si="480"/>
        <v/>
      </c>
      <c r="K1360" s="452" t="str">
        <f t="shared" si="481"/>
        <v/>
      </c>
      <c r="L1360" s="197" t="str">
        <f t="shared" ref="L1360:M1360" si="589">+IF(L255="","",L255)</f>
        <v/>
      </c>
      <c r="M1360" s="202" t="str">
        <f t="shared" si="589"/>
        <v/>
      </c>
      <c r="N1360" s="95"/>
      <c r="O1360" s="95"/>
    </row>
    <row r="1361" spans="2:15" hidden="1" x14ac:dyDescent="0.3">
      <c r="B1361" s="220">
        <f t="shared" si="483"/>
        <v>248</v>
      </c>
      <c r="C1361" s="194" t="str">
        <f t="shared" ref="C1361:F1361" si="590">IF(C256="","",C256)</f>
        <v/>
      </c>
      <c r="D1361" s="199" t="str">
        <f t="shared" si="590"/>
        <v/>
      </c>
      <c r="E1361" s="202" t="str">
        <f t="shared" si="590"/>
        <v/>
      </c>
      <c r="F1361" s="215" t="str">
        <f t="shared" si="590"/>
        <v/>
      </c>
      <c r="G1361" s="278" t="str">
        <f>+IF('Cálculos '!I256="","",'Cálculos '!I256)</f>
        <v/>
      </c>
      <c r="H1361" s="380" t="str">
        <f t="shared" si="478"/>
        <v/>
      </c>
      <c r="I1361" s="48" t="str">
        <f t="shared" si="479"/>
        <v/>
      </c>
      <c r="J1361" s="381" t="str">
        <f t="shared" si="480"/>
        <v/>
      </c>
      <c r="K1361" s="452" t="str">
        <f t="shared" si="481"/>
        <v/>
      </c>
      <c r="L1361" s="197" t="str">
        <f t="shared" ref="L1361:M1361" si="591">+IF(L256="","",L256)</f>
        <v/>
      </c>
      <c r="M1361" s="202" t="str">
        <f t="shared" si="591"/>
        <v/>
      </c>
      <c r="N1361" s="95"/>
      <c r="O1361" s="95"/>
    </row>
    <row r="1362" spans="2:15" hidden="1" x14ac:dyDescent="0.3">
      <c r="B1362" s="220">
        <f t="shared" si="483"/>
        <v>249</v>
      </c>
      <c r="C1362" s="194" t="str">
        <f t="shared" ref="C1362:F1362" si="592">IF(C257="","",C257)</f>
        <v/>
      </c>
      <c r="D1362" s="199" t="str">
        <f t="shared" si="592"/>
        <v/>
      </c>
      <c r="E1362" s="202" t="str">
        <f t="shared" si="592"/>
        <v/>
      </c>
      <c r="F1362" s="215" t="str">
        <f t="shared" si="592"/>
        <v/>
      </c>
      <c r="G1362" s="278" t="str">
        <f>+IF('Cálculos '!I257="","",'Cálculos '!I257)</f>
        <v/>
      </c>
      <c r="H1362" s="380" t="str">
        <f t="shared" si="478"/>
        <v/>
      </c>
      <c r="I1362" s="48" t="str">
        <f t="shared" si="479"/>
        <v/>
      </c>
      <c r="J1362" s="381" t="str">
        <f t="shared" si="480"/>
        <v/>
      </c>
      <c r="K1362" s="452" t="str">
        <f t="shared" si="481"/>
        <v/>
      </c>
      <c r="L1362" s="197" t="str">
        <f t="shared" ref="L1362:M1362" si="593">+IF(L257="","",L257)</f>
        <v/>
      </c>
      <c r="M1362" s="202" t="str">
        <f t="shared" si="593"/>
        <v/>
      </c>
      <c r="N1362" s="95"/>
      <c r="O1362" s="95"/>
    </row>
    <row r="1363" spans="2:15" hidden="1" x14ac:dyDescent="0.3">
      <c r="B1363" s="220">
        <f t="shared" si="483"/>
        <v>250</v>
      </c>
      <c r="C1363" s="194" t="str">
        <f t="shared" ref="C1363:F1363" si="594">IF(C258="","",C258)</f>
        <v/>
      </c>
      <c r="D1363" s="199" t="str">
        <f t="shared" si="594"/>
        <v/>
      </c>
      <c r="E1363" s="202" t="str">
        <f t="shared" si="594"/>
        <v/>
      </c>
      <c r="F1363" s="215" t="str">
        <f t="shared" si="594"/>
        <v/>
      </c>
      <c r="G1363" s="278" t="str">
        <f>+IF('Cálculos '!I258="","",'Cálculos '!I258)</f>
        <v/>
      </c>
      <c r="H1363" s="380" t="str">
        <f t="shared" si="478"/>
        <v/>
      </c>
      <c r="I1363" s="48" t="str">
        <f t="shared" si="479"/>
        <v/>
      </c>
      <c r="J1363" s="381" t="str">
        <f t="shared" si="480"/>
        <v/>
      </c>
      <c r="K1363" s="452" t="str">
        <f t="shared" si="481"/>
        <v/>
      </c>
      <c r="L1363" s="197" t="str">
        <f t="shared" ref="L1363:M1363" si="595">+IF(L258="","",L258)</f>
        <v/>
      </c>
      <c r="M1363" s="202" t="str">
        <f t="shared" si="595"/>
        <v/>
      </c>
      <c r="N1363" s="95"/>
      <c r="O1363" s="95"/>
    </row>
    <row r="1364" spans="2:15" hidden="1" x14ac:dyDescent="0.3">
      <c r="B1364" s="220">
        <f t="shared" si="483"/>
        <v>251</v>
      </c>
      <c r="C1364" s="194" t="str">
        <f t="shared" ref="C1364:F1364" si="596">IF(C259="","",C259)</f>
        <v/>
      </c>
      <c r="D1364" s="199" t="str">
        <f t="shared" si="596"/>
        <v/>
      </c>
      <c r="E1364" s="202" t="str">
        <f t="shared" si="596"/>
        <v/>
      </c>
      <c r="F1364" s="215" t="str">
        <f t="shared" si="596"/>
        <v/>
      </c>
      <c r="G1364" s="278" t="str">
        <f>+IF('Cálculos '!I259="","",'Cálculos '!I259)</f>
        <v/>
      </c>
      <c r="H1364" s="380" t="str">
        <f t="shared" si="478"/>
        <v/>
      </c>
      <c r="I1364" s="48" t="str">
        <f t="shared" si="479"/>
        <v/>
      </c>
      <c r="J1364" s="381" t="str">
        <f t="shared" si="480"/>
        <v/>
      </c>
      <c r="K1364" s="452" t="str">
        <f t="shared" si="481"/>
        <v/>
      </c>
      <c r="L1364" s="197" t="str">
        <f t="shared" ref="L1364:M1364" si="597">+IF(L259="","",L259)</f>
        <v/>
      </c>
      <c r="M1364" s="202" t="str">
        <f t="shared" si="597"/>
        <v/>
      </c>
      <c r="N1364" s="95"/>
      <c r="O1364" s="95"/>
    </row>
    <row r="1365" spans="2:15" hidden="1" x14ac:dyDescent="0.3">
      <c r="B1365" s="220">
        <f t="shared" si="483"/>
        <v>252</v>
      </c>
      <c r="C1365" s="194" t="str">
        <f t="shared" ref="C1365:F1365" si="598">IF(C260="","",C260)</f>
        <v/>
      </c>
      <c r="D1365" s="199" t="str">
        <f t="shared" si="598"/>
        <v/>
      </c>
      <c r="E1365" s="202" t="str">
        <f t="shared" si="598"/>
        <v/>
      </c>
      <c r="F1365" s="215" t="str">
        <f t="shared" si="598"/>
        <v/>
      </c>
      <c r="G1365" s="278" t="str">
        <f>+IF('Cálculos '!I260="","",'Cálculos '!I260)</f>
        <v/>
      </c>
      <c r="H1365" s="380" t="str">
        <f t="shared" si="478"/>
        <v/>
      </c>
      <c r="I1365" s="48" t="str">
        <f t="shared" si="479"/>
        <v/>
      </c>
      <c r="J1365" s="381" t="str">
        <f t="shared" si="480"/>
        <v/>
      </c>
      <c r="K1365" s="452" t="str">
        <f t="shared" si="481"/>
        <v/>
      </c>
      <c r="L1365" s="197" t="str">
        <f t="shared" ref="L1365:M1365" si="599">+IF(L260="","",L260)</f>
        <v/>
      </c>
      <c r="M1365" s="202" t="str">
        <f t="shared" si="599"/>
        <v/>
      </c>
      <c r="N1365" s="95"/>
      <c r="O1365" s="95"/>
    </row>
    <row r="1366" spans="2:15" hidden="1" x14ac:dyDescent="0.3">
      <c r="B1366" s="220">
        <f t="shared" si="483"/>
        <v>253</v>
      </c>
      <c r="C1366" s="194" t="str">
        <f t="shared" ref="C1366:F1366" si="600">IF(C261="","",C261)</f>
        <v/>
      </c>
      <c r="D1366" s="199" t="str">
        <f t="shared" si="600"/>
        <v/>
      </c>
      <c r="E1366" s="202" t="str">
        <f t="shared" si="600"/>
        <v/>
      </c>
      <c r="F1366" s="215" t="str">
        <f t="shared" si="600"/>
        <v/>
      </c>
      <c r="G1366" s="278" t="str">
        <f>+IF('Cálculos '!I261="","",'Cálculos '!I261)</f>
        <v/>
      </c>
      <c r="H1366" s="380" t="str">
        <f t="shared" si="478"/>
        <v/>
      </c>
      <c r="I1366" s="48" t="str">
        <f t="shared" si="479"/>
        <v/>
      </c>
      <c r="J1366" s="381" t="str">
        <f t="shared" si="480"/>
        <v/>
      </c>
      <c r="K1366" s="452" t="str">
        <f t="shared" si="481"/>
        <v/>
      </c>
      <c r="L1366" s="197" t="str">
        <f t="shared" ref="L1366:M1366" si="601">+IF(L261="","",L261)</f>
        <v/>
      </c>
      <c r="M1366" s="202" t="str">
        <f t="shared" si="601"/>
        <v/>
      </c>
      <c r="N1366" s="95"/>
      <c r="O1366" s="95"/>
    </row>
    <row r="1367" spans="2:15" hidden="1" x14ac:dyDescent="0.3">
      <c r="B1367" s="220">
        <f t="shared" si="483"/>
        <v>254</v>
      </c>
      <c r="C1367" s="194" t="str">
        <f t="shared" ref="C1367:F1367" si="602">IF(C262="","",C262)</f>
        <v/>
      </c>
      <c r="D1367" s="199" t="str">
        <f t="shared" si="602"/>
        <v/>
      </c>
      <c r="E1367" s="202" t="str">
        <f t="shared" si="602"/>
        <v/>
      </c>
      <c r="F1367" s="215" t="str">
        <f t="shared" si="602"/>
        <v/>
      </c>
      <c r="G1367" s="278" t="str">
        <f>+IF('Cálculos '!I262="","",'Cálculos '!I262)</f>
        <v/>
      </c>
      <c r="H1367" s="380" t="str">
        <f t="shared" si="478"/>
        <v/>
      </c>
      <c r="I1367" s="48" t="str">
        <f t="shared" si="479"/>
        <v/>
      </c>
      <c r="J1367" s="381" t="str">
        <f t="shared" si="480"/>
        <v/>
      </c>
      <c r="K1367" s="452" t="str">
        <f t="shared" si="481"/>
        <v/>
      </c>
      <c r="L1367" s="197" t="str">
        <f t="shared" ref="L1367:M1367" si="603">+IF(L262="","",L262)</f>
        <v/>
      </c>
      <c r="M1367" s="202" t="str">
        <f t="shared" si="603"/>
        <v/>
      </c>
      <c r="N1367" s="95"/>
      <c r="O1367" s="95"/>
    </row>
    <row r="1368" spans="2:15" hidden="1" x14ac:dyDescent="0.3">
      <c r="B1368" s="220">
        <f t="shared" si="483"/>
        <v>255</v>
      </c>
      <c r="C1368" s="194" t="str">
        <f t="shared" ref="C1368:F1368" si="604">IF(C263="","",C263)</f>
        <v/>
      </c>
      <c r="D1368" s="199" t="str">
        <f t="shared" si="604"/>
        <v/>
      </c>
      <c r="E1368" s="202" t="str">
        <f t="shared" si="604"/>
        <v/>
      </c>
      <c r="F1368" s="215" t="str">
        <f t="shared" si="604"/>
        <v/>
      </c>
      <c r="G1368" s="278" t="str">
        <f>+IF('Cálculos '!I263="","",'Cálculos '!I263)</f>
        <v/>
      </c>
      <c r="H1368" s="380" t="str">
        <f t="shared" si="478"/>
        <v/>
      </c>
      <c r="I1368" s="48" t="str">
        <f t="shared" si="479"/>
        <v/>
      </c>
      <c r="J1368" s="381" t="str">
        <f t="shared" si="480"/>
        <v/>
      </c>
      <c r="K1368" s="452" t="str">
        <f t="shared" si="481"/>
        <v/>
      </c>
      <c r="L1368" s="197" t="str">
        <f t="shared" ref="L1368:M1368" si="605">+IF(L263="","",L263)</f>
        <v/>
      </c>
      <c r="M1368" s="202" t="str">
        <f t="shared" si="605"/>
        <v/>
      </c>
      <c r="N1368" s="95"/>
      <c r="O1368" s="95"/>
    </row>
    <row r="1369" spans="2:15" hidden="1" x14ac:dyDescent="0.3">
      <c r="B1369" s="220">
        <f t="shared" si="483"/>
        <v>256</v>
      </c>
      <c r="C1369" s="194" t="str">
        <f t="shared" ref="C1369:F1369" si="606">IF(C264="","",C264)</f>
        <v/>
      </c>
      <c r="D1369" s="199" t="str">
        <f t="shared" si="606"/>
        <v/>
      </c>
      <c r="E1369" s="202" t="str">
        <f t="shared" si="606"/>
        <v/>
      </c>
      <c r="F1369" s="215" t="str">
        <f t="shared" si="606"/>
        <v/>
      </c>
      <c r="G1369" s="278" t="str">
        <f>+IF('Cálculos '!I264="","",'Cálculos '!I264)</f>
        <v/>
      </c>
      <c r="H1369" s="380" t="str">
        <f t="shared" si="478"/>
        <v/>
      </c>
      <c r="I1369" s="48" t="str">
        <f t="shared" si="479"/>
        <v/>
      </c>
      <c r="J1369" s="381" t="str">
        <f t="shared" si="480"/>
        <v/>
      </c>
      <c r="K1369" s="452" t="str">
        <f t="shared" si="481"/>
        <v/>
      </c>
      <c r="L1369" s="197" t="str">
        <f t="shared" ref="L1369:M1369" si="607">+IF(L264="","",L264)</f>
        <v/>
      </c>
      <c r="M1369" s="202" t="str">
        <f t="shared" si="607"/>
        <v/>
      </c>
      <c r="N1369" s="95"/>
      <c r="O1369" s="95"/>
    </row>
    <row r="1370" spans="2:15" hidden="1" x14ac:dyDescent="0.3">
      <c r="B1370" s="220">
        <f t="shared" si="483"/>
        <v>257</v>
      </c>
      <c r="C1370" s="194" t="str">
        <f t="shared" ref="C1370:F1370" si="608">IF(C265="","",C265)</f>
        <v/>
      </c>
      <c r="D1370" s="199" t="str">
        <f t="shared" si="608"/>
        <v/>
      </c>
      <c r="E1370" s="202" t="str">
        <f t="shared" si="608"/>
        <v/>
      </c>
      <c r="F1370" s="215" t="str">
        <f t="shared" si="608"/>
        <v/>
      </c>
      <c r="G1370" s="278" t="str">
        <f>+IF('Cálculos '!I265="","",'Cálculos '!I265)</f>
        <v/>
      </c>
      <c r="H1370" s="380" t="str">
        <f t="shared" si="478"/>
        <v/>
      </c>
      <c r="I1370" s="48" t="str">
        <f t="shared" si="479"/>
        <v/>
      </c>
      <c r="J1370" s="381" t="str">
        <f t="shared" si="480"/>
        <v/>
      </c>
      <c r="K1370" s="452" t="str">
        <f t="shared" si="481"/>
        <v/>
      </c>
      <c r="L1370" s="197" t="str">
        <f t="shared" ref="L1370:M1370" si="609">+IF(L265="","",L265)</f>
        <v/>
      </c>
      <c r="M1370" s="202" t="str">
        <f t="shared" si="609"/>
        <v/>
      </c>
      <c r="N1370" s="95"/>
      <c r="O1370" s="95"/>
    </row>
    <row r="1371" spans="2:15" hidden="1" x14ac:dyDescent="0.3">
      <c r="B1371" s="220">
        <f t="shared" si="483"/>
        <v>258</v>
      </c>
      <c r="C1371" s="194" t="str">
        <f t="shared" ref="C1371:F1371" si="610">IF(C266="","",C266)</f>
        <v/>
      </c>
      <c r="D1371" s="199" t="str">
        <f t="shared" si="610"/>
        <v/>
      </c>
      <c r="E1371" s="202" t="str">
        <f t="shared" si="610"/>
        <v/>
      </c>
      <c r="F1371" s="215" t="str">
        <f t="shared" si="610"/>
        <v/>
      </c>
      <c r="G1371" s="278" t="str">
        <f>+IF('Cálculos '!I266="","",'Cálculos '!I266)</f>
        <v/>
      </c>
      <c r="H1371" s="380" t="str">
        <f t="shared" ref="H1371:H1434" si="611">+IF(D1371="","",ROUNDUP(SUM(H266*G1371),0))</f>
        <v/>
      </c>
      <c r="I1371" s="48" t="str">
        <f t="shared" ref="I1371:I1434" si="612">IF(D1371="","",IF(L1371="","CONFIRMAR SI EL PRODOCTRO TIENE IVA O NO",IF(L1371="NO",0,ROUNDUP(SUM(H1371*19%),0))))</f>
        <v/>
      </c>
      <c r="J1371" s="381" t="str">
        <f t="shared" ref="J1371:J1434" si="613">IF(D1371="","",IF(M1371="","CONFIRMAR SI EL PRODOCTRO TIENE IVA O NO",IF(M1371="NO",0,ROUNDUP(SUM(H1371*11.5%),0))))</f>
        <v/>
      </c>
      <c r="K1371" s="452" t="str">
        <f t="shared" ref="K1371:K1434" si="614">IF(D1371="","",ROUNDUP(SUM(H1371+I1371+J1371),0))</f>
        <v/>
      </c>
      <c r="L1371" s="197" t="str">
        <f t="shared" ref="L1371:M1371" si="615">+IF(L266="","",L266)</f>
        <v/>
      </c>
      <c r="M1371" s="202" t="str">
        <f t="shared" si="615"/>
        <v/>
      </c>
      <c r="N1371" s="95"/>
      <c r="O1371" s="95"/>
    </row>
    <row r="1372" spans="2:15" hidden="1" x14ac:dyDescent="0.3">
      <c r="B1372" s="220">
        <f t="shared" ref="B1372:B1435" si="616">+B1371+1</f>
        <v>259</v>
      </c>
      <c r="C1372" s="194" t="str">
        <f t="shared" ref="C1372:F1372" si="617">IF(C267="","",C267)</f>
        <v/>
      </c>
      <c r="D1372" s="199" t="str">
        <f t="shared" si="617"/>
        <v/>
      </c>
      <c r="E1372" s="202" t="str">
        <f t="shared" si="617"/>
        <v/>
      </c>
      <c r="F1372" s="215" t="str">
        <f t="shared" si="617"/>
        <v/>
      </c>
      <c r="G1372" s="278" t="str">
        <f>+IF('Cálculos '!I267="","",'Cálculos '!I267)</f>
        <v/>
      </c>
      <c r="H1372" s="380" t="str">
        <f t="shared" si="611"/>
        <v/>
      </c>
      <c r="I1372" s="48" t="str">
        <f t="shared" si="612"/>
        <v/>
      </c>
      <c r="J1372" s="381" t="str">
        <f t="shared" si="613"/>
        <v/>
      </c>
      <c r="K1372" s="452" t="str">
        <f t="shared" si="614"/>
        <v/>
      </c>
      <c r="L1372" s="197" t="str">
        <f t="shared" ref="L1372:M1372" si="618">+IF(L267="","",L267)</f>
        <v/>
      </c>
      <c r="M1372" s="202" t="str">
        <f t="shared" si="618"/>
        <v/>
      </c>
      <c r="N1372" s="95"/>
      <c r="O1372" s="95"/>
    </row>
    <row r="1373" spans="2:15" hidden="1" x14ac:dyDescent="0.3">
      <c r="B1373" s="220">
        <f t="shared" si="616"/>
        <v>260</v>
      </c>
      <c r="C1373" s="194" t="str">
        <f t="shared" ref="C1373:F1373" si="619">IF(C268="","",C268)</f>
        <v/>
      </c>
      <c r="D1373" s="199" t="str">
        <f t="shared" si="619"/>
        <v/>
      </c>
      <c r="E1373" s="202" t="str">
        <f t="shared" si="619"/>
        <v/>
      </c>
      <c r="F1373" s="215" t="str">
        <f t="shared" si="619"/>
        <v/>
      </c>
      <c r="G1373" s="278" t="str">
        <f>+IF('Cálculos '!I268="","",'Cálculos '!I268)</f>
        <v/>
      </c>
      <c r="H1373" s="380" t="str">
        <f t="shared" si="611"/>
        <v/>
      </c>
      <c r="I1373" s="48" t="str">
        <f t="shared" si="612"/>
        <v/>
      </c>
      <c r="J1373" s="381" t="str">
        <f t="shared" si="613"/>
        <v/>
      </c>
      <c r="K1373" s="452" t="str">
        <f t="shared" si="614"/>
        <v/>
      </c>
      <c r="L1373" s="197" t="str">
        <f t="shared" ref="L1373:M1373" si="620">+IF(L268="","",L268)</f>
        <v/>
      </c>
      <c r="M1373" s="202" t="str">
        <f t="shared" si="620"/>
        <v/>
      </c>
      <c r="N1373" s="95"/>
      <c r="O1373" s="95"/>
    </row>
    <row r="1374" spans="2:15" hidden="1" x14ac:dyDescent="0.3">
      <c r="B1374" s="220">
        <f t="shared" si="616"/>
        <v>261</v>
      </c>
      <c r="C1374" s="194" t="str">
        <f t="shared" ref="C1374:F1374" si="621">IF(C269="","",C269)</f>
        <v/>
      </c>
      <c r="D1374" s="199" t="str">
        <f t="shared" si="621"/>
        <v/>
      </c>
      <c r="E1374" s="202" t="str">
        <f t="shared" si="621"/>
        <v/>
      </c>
      <c r="F1374" s="215" t="str">
        <f t="shared" si="621"/>
        <v/>
      </c>
      <c r="G1374" s="278" t="str">
        <f>+IF('Cálculos '!I269="","",'Cálculos '!I269)</f>
        <v/>
      </c>
      <c r="H1374" s="380" t="str">
        <f t="shared" si="611"/>
        <v/>
      </c>
      <c r="I1374" s="48" t="str">
        <f t="shared" si="612"/>
        <v/>
      </c>
      <c r="J1374" s="381" t="str">
        <f t="shared" si="613"/>
        <v/>
      </c>
      <c r="K1374" s="452" t="str">
        <f t="shared" si="614"/>
        <v/>
      </c>
      <c r="L1374" s="197" t="str">
        <f t="shared" ref="L1374:M1374" si="622">+IF(L269="","",L269)</f>
        <v/>
      </c>
      <c r="M1374" s="202" t="str">
        <f t="shared" si="622"/>
        <v/>
      </c>
      <c r="N1374" s="95"/>
      <c r="O1374" s="95"/>
    </row>
    <row r="1375" spans="2:15" hidden="1" x14ac:dyDescent="0.3">
      <c r="B1375" s="220">
        <f t="shared" si="616"/>
        <v>262</v>
      </c>
      <c r="C1375" s="194" t="str">
        <f t="shared" ref="C1375:F1375" si="623">IF(C270="","",C270)</f>
        <v/>
      </c>
      <c r="D1375" s="199" t="str">
        <f t="shared" si="623"/>
        <v/>
      </c>
      <c r="E1375" s="202" t="str">
        <f t="shared" si="623"/>
        <v/>
      </c>
      <c r="F1375" s="215" t="str">
        <f t="shared" si="623"/>
        <v/>
      </c>
      <c r="G1375" s="278" t="str">
        <f>+IF('Cálculos '!I270="","",'Cálculos '!I270)</f>
        <v/>
      </c>
      <c r="H1375" s="380" t="str">
        <f t="shared" si="611"/>
        <v/>
      </c>
      <c r="I1375" s="48" t="str">
        <f t="shared" si="612"/>
        <v/>
      </c>
      <c r="J1375" s="381" t="str">
        <f t="shared" si="613"/>
        <v/>
      </c>
      <c r="K1375" s="452" t="str">
        <f t="shared" si="614"/>
        <v/>
      </c>
      <c r="L1375" s="197" t="str">
        <f t="shared" ref="L1375:M1375" si="624">+IF(L270="","",L270)</f>
        <v/>
      </c>
      <c r="M1375" s="202" t="str">
        <f t="shared" si="624"/>
        <v/>
      </c>
      <c r="N1375" s="95"/>
      <c r="O1375" s="95"/>
    </row>
    <row r="1376" spans="2:15" hidden="1" x14ac:dyDescent="0.3">
      <c r="B1376" s="220">
        <f t="shared" si="616"/>
        <v>263</v>
      </c>
      <c r="C1376" s="194" t="str">
        <f t="shared" ref="C1376:F1376" si="625">IF(C271="","",C271)</f>
        <v/>
      </c>
      <c r="D1376" s="199" t="str">
        <f t="shared" si="625"/>
        <v/>
      </c>
      <c r="E1376" s="202" t="str">
        <f t="shared" si="625"/>
        <v/>
      </c>
      <c r="F1376" s="215" t="str">
        <f t="shared" si="625"/>
        <v/>
      </c>
      <c r="G1376" s="278" t="str">
        <f>+IF('Cálculos '!I271="","",'Cálculos '!I271)</f>
        <v/>
      </c>
      <c r="H1376" s="380" t="str">
        <f t="shared" si="611"/>
        <v/>
      </c>
      <c r="I1376" s="48" t="str">
        <f t="shared" si="612"/>
        <v/>
      </c>
      <c r="J1376" s="381" t="str">
        <f t="shared" si="613"/>
        <v/>
      </c>
      <c r="K1376" s="452" t="str">
        <f t="shared" si="614"/>
        <v/>
      </c>
      <c r="L1376" s="197" t="str">
        <f t="shared" ref="L1376:M1376" si="626">+IF(L271="","",L271)</f>
        <v/>
      </c>
      <c r="M1376" s="202" t="str">
        <f t="shared" si="626"/>
        <v/>
      </c>
      <c r="N1376" s="95"/>
      <c r="O1376" s="95"/>
    </row>
    <row r="1377" spans="2:15" hidden="1" x14ac:dyDescent="0.3">
      <c r="B1377" s="220">
        <f t="shared" si="616"/>
        <v>264</v>
      </c>
      <c r="C1377" s="194" t="str">
        <f t="shared" ref="C1377:F1377" si="627">IF(C272="","",C272)</f>
        <v/>
      </c>
      <c r="D1377" s="199" t="str">
        <f t="shared" si="627"/>
        <v/>
      </c>
      <c r="E1377" s="202" t="str">
        <f t="shared" si="627"/>
        <v/>
      </c>
      <c r="F1377" s="215" t="str">
        <f t="shared" si="627"/>
        <v/>
      </c>
      <c r="G1377" s="278" t="str">
        <f>+IF('Cálculos '!I272="","",'Cálculos '!I272)</f>
        <v/>
      </c>
      <c r="H1377" s="380" t="str">
        <f t="shared" si="611"/>
        <v/>
      </c>
      <c r="I1377" s="48" t="str">
        <f t="shared" si="612"/>
        <v/>
      </c>
      <c r="J1377" s="381" t="str">
        <f t="shared" si="613"/>
        <v/>
      </c>
      <c r="K1377" s="452" t="str">
        <f t="shared" si="614"/>
        <v/>
      </c>
      <c r="L1377" s="197" t="str">
        <f t="shared" ref="L1377:M1377" si="628">+IF(L272="","",L272)</f>
        <v/>
      </c>
      <c r="M1377" s="202" t="str">
        <f t="shared" si="628"/>
        <v/>
      </c>
      <c r="N1377" s="95"/>
      <c r="O1377" s="95"/>
    </row>
    <row r="1378" spans="2:15" hidden="1" x14ac:dyDescent="0.3">
      <c r="B1378" s="220">
        <f t="shared" si="616"/>
        <v>265</v>
      </c>
      <c r="C1378" s="194" t="str">
        <f t="shared" ref="C1378:F1378" si="629">IF(C273="","",C273)</f>
        <v/>
      </c>
      <c r="D1378" s="199" t="str">
        <f t="shared" si="629"/>
        <v/>
      </c>
      <c r="E1378" s="202" t="str">
        <f t="shared" si="629"/>
        <v/>
      </c>
      <c r="F1378" s="215" t="str">
        <f t="shared" si="629"/>
        <v/>
      </c>
      <c r="G1378" s="278" t="str">
        <f>+IF('Cálculos '!I273="","",'Cálculos '!I273)</f>
        <v/>
      </c>
      <c r="H1378" s="380" t="str">
        <f t="shared" si="611"/>
        <v/>
      </c>
      <c r="I1378" s="48" t="str">
        <f t="shared" si="612"/>
        <v/>
      </c>
      <c r="J1378" s="381" t="str">
        <f t="shared" si="613"/>
        <v/>
      </c>
      <c r="K1378" s="452" t="str">
        <f t="shared" si="614"/>
        <v/>
      </c>
      <c r="L1378" s="197" t="str">
        <f t="shared" ref="L1378:M1378" si="630">+IF(L273="","",L273)</f>
        <v/>
      </c>
      <c r="M1378" s="202" t="str">
        <f t="shared" si="630"/>
        <v/>
      </c>
      <c r="N1378" s="95"/>
      <c r="O1378" s="95"/>
    </row>
    <row r="1379" spans="2:15" hidden="1" x14ac:dyDescent="0.3">
      <c r="B1379" s="220">
        <f t="shared" si="616"/>
        <v>266</v>
      </c>
      <c r="C1379" s="194" t="str">
        <f t="shared" ref="C1379:F1379" si="631">IF(C274="","",C274)</f>
        <v/>
      </c>
      <c r="D1379" s="199" t="str">
        <f t="shared" si="631"/>
        <v/>
      </c>
      <c r="E1379" s="202" t="str">
        <f t="shared" si="631"/>
        <v/>
      </c>
      <c r="F1379" s="215" t="str">
        <f t="shared" si="631"/>
        <v/>
      </c>
      <c r="G1379" s="278" t="str">
        <f>+IF('Cálculos '!I274="","",'Cálculos '!I274)</f>
        <v/>
      </c>
      <c r="H1379" s="380" t="str">
        <f t="shared" si="611"/>
        <v/>
      </c>
      <c r="I1379" s="48" t="str">
        <f t="shared" si="612"/>
        <v/>
      </c>
      <c r="J1379" s="381" t="str">
        <f t="shared" si="613"/>
        <v/>
      </c>
      <c r="K1379" s="452" t="str">
        <f t="shared" si="614"/>
        <v/>
      </c>
      <c r="L1379" s="197" t="str">
        <f t="shared" ref="L1379:M1379" si="632">+IF(L274="","",L274)</f>
        <v/>
      </c>
      <c r="M1379" s="202" t="str">
        <f t="shared" si="632"/>
        <v/>
      </c>
      <c r="N1379" s="95"/>
      <c r="O1379" s="95"/>
    </row>
    <row r="1380" spans="2:15" hidden="1" x14ac:dyDescent="0.3">
      <c r="B1380" s="220">
        <f t="shared" si="616"/>
        <v>267</v>
      </c>
      <c r="C1380" s="194" t="str">
        <f t="shared" ref="C1380:F1380" si="633">IF(C275="","",C275)</f>
        <v/>
      </c>
      <c r="D1380" s="199" t="str">
        <f t="shared" si="633"/>
        <v/>
      </c>
      <c r="E1380" s="202" t="str">
        <f t="shared" si="633"/>
        <v/>
      </c>
      <c r="F1380" s="215" t="str">
        <f t="shared" si="633"/>
        <v/>
      </c>
      <c r="G1380" s="278" t="str">
        <f>+IF('Cálculos '!I275="","",'Cálculos '!I275)</f>
        <v/>
      </c>
      <c r="H1380" s="380" t="str">
        <f t="shared" si="611"/>
        <v/>
      </c>
      <c r="I1380" s="48" t="str">
        <f t="shared" si="612"/>
        <v/>
      </c>
      <c r="J1380" s="381" t="str">
        <f t="shared" si="613"/>
        <v/>
      </c>
      <c r="K1380" s="452" t="str">
        <f t="shared" si="614"/>
        <v/>
      </c>
      <c r="L1380" s="197" t="str">
        <f t="shared" ref="L1380:M1380" si="634">+IF(L275="","",L275)</f>
        <v/>
      </c>
      <c r="M1380" s="202" t="str">
        <f t="shared" si="634"/>
        <v/>
      </c>
      <c r="N1380" s="95"/>
      <c r="O1380" s="95"/>
    </row>
    <row r="1381" spans="2:15" hidden="1" x14ac:dyDescent="0.3">
      <c r="B1381" s="220">
        <f t="shared" si="616"/>
        <v>268</v>
      </c>
      <c r="C1381" s="194" t="str">
        <f t="shared" ref="C1381:F1381" si="635">IF(C276="","",C276)</f>
        <v/>
      </c>
      <c r="D1381" s="199" t="str">
        <f t="shared" si="635"/>
        <v/>
      </c>
      <c r="E1381" s="202" t="str">
        <f t="shared" si="635"/>
        <v/>
      </c>
      <c r="F1381" s="215" t="str">
        <f t="shared" si="635"/>
        <v/>
      </c>
      <c r="G1381" s="278" t="str">
        <f>+IF('Cálculos '!I276="","",'Cálculos '!I276)</f>
        <v/>
      </c>
      <c r="H1381" s="380" t="str">
        <f t="shared" si="611"/>
        <v/>
      </c>
      <c r="I1381" s="48" t="str">
        <f t="shared" si="612"/>
        <v/>
      </c>
      <c r="J1381" s="381" t="str">
        <f t="shared" si="613"/>
        <v/>
      </c>
      <c r="K1381" s="452" t="str">
        <f t="shared" si="614"/>
        <v/>
      </c>
      <c r="L1381" s="197" t="str">
        <f t="shared" ref="L1381:M1381" si="636">+IF(L276="","",L276)</f>
        <v/>
      </c>
      <c r="M1381" s="202" t="str">
        <f t="shared" si="636"/>
        <v/>
      </c>
      <c r="N1381" s="95"/>
      <c r="O1381" s="95"/>
    </row>
    <row r="1382" spans="2:15" hidden="1" x14ac:dyDescent="0.3">
      <c r="B1382" s="220">
        <f t="shared" si="616"/>
        <v>269</v>
      </c>
      <c r="C1382" s="194" t="str">
        <f t="shared" ref="C1382:F1382" si="637">IF(C277="","",C277)</f>
        <v/>
      </c>
      <c r="D1382" s="199" t="str">
        <f t="shared" si="637"/>
        <v/>
      </c>
      <c r="E1382" s="202" t="str">
        <f t="shared" si="637"/>
        <v/>
      </c>
      <c r="F1382" s="215" t="str">
        <f t="shared" si="637"/>
        <v/>
      </c>
      <c r="G1382" s="278" t="str">
        <f>+IF('Cálculos '!I277="","",'Cálculos '!I277)</f>
        <v/>
      </c>
      <c r="H1382" s="380" t="str">
        <f t="shared" si="611"/>
        <v/>
      </c>
      <c r="I1382" s="48" t="str">
        <f t="shared" si="612"/>
        <v/>
      </c>
      <c r="J1382" s="381" t="str">
        <f t="shared" si="613"/>
        <v/>
      </c>
      <c r="K1382" s="452" t="str">
        <f t="shared" si="614"/>
        <v/>
      </c>
      <c r="L1382" s="197" t="str">
        <f t="shared" ref="L1382:M1382" si="638">+IF(L277="","",L277)</f>
        <v/>
      </c>
      <c r="M1382" s="202" t="str">
        <f t="shared" si="638"/>
        <v/>
      </c>
      <c r="N1382" s="95"/>
      <c r="O1382" s="95"/>
    </row>
    <row r="1383" spans="2:15" hidden="1" x14ac:dyDescent="0.3">
      <c r="B1383" s="220">
        <f t="shared" si="616"/>
        <v>270</v>
      </c>
      <c r="C1383" s="194" t="str">
        <f t="shared" ref="C1383:F1383" si="639">IF(C278="","",C278)</f>
        <v/>
      </c>
      <c r="D1383" s="199" t="str">
        <f t="shared" si="639"/>
        <v/>
      </c>
      <c r="E1383" s="202" t="str">
        <f t="shared" si="639"/>
        <v/>
      </c>
      <c r="F1383" s="215" t="str">
        <f t="shared" si="639"/>
        <v/>
      </c>
      <c r="G1383" s="278" t="str">
        <f>+IF('Cálculos '!I278="","",'Cálculos '!I278)</f>
        <v/>
      </c>
      <c r="H1383" s="380" t="str">
        <f t="shared" si="611"/>
        <v/>
      </c>
      <c r="I1383" s="48" t="str">
        <f t="shared" si="612"/>
        <v/>
      </c>
      <c r="J1383" s="381" t="str">
        <f t="shared" si="613"/>
        <v/>
      </c>
      <c r="K1383" s="452" t="str">
        <f t="shared" si="614"/>
        <v/>
      </c>
      <c r="L1383" s="197" t="str">
        <f t="shared" ref="L1383:M1383" si="640">+IF(L278="","",L278)</f>
        <v/>
      </c>
      <c r="M1383" s="202" t="str">
        <f t="shared" si="640"/>
        <v/>
      </c>
      <c r="N1383" s="95"/>
      <c r="O1383" s="95"/>
    </row>
    <row r="1384" spans="2:15" hidden="1" x14ac:dyDescent="0.3">
      <c r="B1384" s="220">
        <f t="shared" si="616"/>
        <v>271</v>
      </c>
      <c r="C1384" s="194" t="str">
        <f t="shared" ref="C1384:F1384" si="641">IF(C279="","",C279)</f>
        <v/>
      </c>
      <c r="D1384" s="199" t="str">
        <f t="shared" si="641"/>
        <v/>
      </c>
      <c r="E1384" s="202" t="str">
        <f t="shared" si="641"/>
        <v/>
      </c>
      <c r="F1384" s="215" t="str">
        <f t="shared" si="641"/>
        <v/>
      </c>
      <c r="G1384" s="278" t="str">
        <f>+IF('Cálculos '!I279="","",'Cálculos '!I279)</f>
        <v/>
      </c>
      <c r="H1384" s="380" t="str">
        <f t="shared" si="611"/>
        <v/>
      </c>
      <c r="I1384" s="48" t="str">
        <f t="shared" si="612"/>
        <v/>
      </c>
      <c r="J1384" s="381" t="str">
        <f t="shared" si="613"/>
        <v/>
      </c>
      <c r="K1384" s="452" t="str">
        <f t="shared" si="614"/>
        <v/>
      </c>
      <c r="L1384" s="197" t="str">
        <f t="shared" ref="L1384:M1384" si="642">+IF(L279="","",L279)</f>
        <v/>
      </c>
      <c r="M1384" s="202" t="str">
        <f t="shared" si="642"/>
        <v/>
      </c>
      <c r="N1384" s="95"/>
      <c r="O1384" s="95"/>
    </row>
    <row r="1385" spans="2:15" hidden="1" x14ac:dyDescent="0.3">
      <c r="B1385" s="220">
        <f t="shared" si="616"/>
        <v>272</v>
      </c>
      <c r="C1385" s="194" t="str">
        <f t="shared" ref="C1385:F1385" si="643">IF(C280="","",C280)</f>
        <v/>
      </c>
      <c r="D1385" s="199" t="str">
        <f t="shared" si="643"/>
        <v/>
      </c>
      <c r="E1385" s="202" t="str">
        <f t="shared" si="643"/>
        <v/>
      </c>
      <c r="F1385" s="215" t="str">
        <f t="shared" si="643"/>
        <v/>
      </c>
      <c r="G1385" s="278" t="str">
        <f>+IF('Cálculos '!I280="","",'Cálculos '!I280)</f>
        <v/>
      </c>
      <c r="H1385" s="380" t="str">
        <f t="shared" si="611"/>
        <v/>
      </c>
      <c r="I1385" s="48" t="str">
        <f t="shared" si="612"/>
        <v/>
      </c>
      <c r="J1385" s="381" t="str">
        <f t="shared" si="613"/>
        <v/>
      </c>
      <c r="K1385" s="452" t="str">
        <f t="shared" si="614"/>
        <v/>
      </c>
      <c r="L1385" s="197" t="str">
        <f t="shared" ref="L1385:M1385" si="644">+IF(L280="","",L280)</f>
        <v/>
      </c>
      <c r="M1385" s="202" t="str">
        <f t="shared" si="644"/>
        <v/>
      </c>
      <c r="N1385" s="95"/>
      <c r="O1385" s="95"/>
    </row>
    <row r="1386" spans="2:15" hidden="1" x14ac:dyDescent="0.3">
      <c r="B1386" s="220">
        <f t="shared" si="616"/>
        <v>273</v>
      </c>
      <c r="C1386" s="194" t="str">
        <f t="shared" ref="C1386:F1386" si="645">IF(C281="","",C281)</f>
        <v/>
      </c>
      <c r="D1386" s="199" t="str">
        <f t="shared" si="645"/>
        <v/>
      </c>
      <c r="E1386" s="202" t="str">
        <f t="shared" si="645"/>
        <v/>
      </c>
      <c r="F1386" s="215" t="str">
        <f t="shared" si="645"/>
        <v/>
      </c>
      <c r="G1386" s="278" t="str">
        <f>+IF('Cálculos '!I281="","",'Cálculos '!I281)</f>
        <v/>
      </c>
      <c r="H1386" s="380" t="str">
        <f t="shared" si="611"/>
        <v/>
      </c>
      <c r="I1386" s="48" t="str">
        <f t="shared" si="612"/>
        <v/>
      </c>
      <c r="J1386" s="381" t="str">
        <f t="shared" si="613"/>
        <v/>
      </c>
      <c r="K1386" s="452" t="str">
        <f t="shared" si="614"/>
        <v/>
      </c>
      <c r="L1386" s="197" t="str">
        <f t="shared" ref="L1386:M1386" si="646">+IF(L281="","",L281)</f>
        <v/>
      </c>
      <c r="M1386" s="202" t="str">
        <f t="shared" si="646"/>
        <v/>
      </c>
      <c r="N1386" s="95"/>
      <c r="O1386" s="95"/>
    </row>
    <row r="1387" spans="2:15" hidden="1" x14ac:dyDescent="0.3">
      <c r="B1387" s="220">
        <f t="shared" si="616"/>
        <v>274</v>
      </c>
      <c r="C1387" s="194" t="str">
        <f t="shared" ref="C1387:F1387" si="647">IF(C282="","",C282)</f>
        <v/>
      </c>
      <c r="D1387" s="199" t="str">
        <f t="shared" si="647"/>
        <v/>
      </c>
      <c r="E1387" s="202" t="str">
        <f t="shared" si="647"/>
        <v/>
      </c>
      <c r="F1387" s="215" t="str">
        <f t="shared" si="647"/>
        <v/>
      </c>
      <c r="G1387" s="278" t="str">
        <f>+IF('Cálculos '!I282="","",'Cálculos '!I282)</f>
        <v/>
      </c>
      <c r="H1387" s="380" t="str">
        <f t="shared" si="611"/>
        <v/>
      </c>
      <c r="I1387" s="48" t="str">
        <f t="shared" si="612"/>
        <v/>
      </c>
      <c r="J1387" s="381" t="str">
        <f t="shared" si="613"/>
        <v/>
      </c>
      <c r="K1387" s="452" t="str">
        <f t="shared" si="614"/>
        <v/>
      </c>
      <c r="L1387" s="197" t="str">
        <f t="shared" ref="L1387:M1387" si="648">+IF(L282="","",L282)</f>
        <v/>
      </c>
      <c r="M1387" s="202" t="str">
        <f t="shared" si="648"/>
        <v/>
      </c>
      <c r="N1387" s="95"/>
      <c r="O1387" s="95"/>
    </row>
    <row r="1388" spans="2:15" hidden="1" x14ac:dyDescent="0.3">
      <c r="B1388" s="220">
        <f t="shared" si="616"/>
        <v>275</v>
      </c>
      <c r="C1388" s="194" t="str">
        <f t="shared" ref="C1388:F1388" si="649">IF(C283="","",C283)</f>
        <v/>
      </c>
      <c r="D1388" s="199" t="str">
        <f t="shared" si="649"/>
        <v/>
      </c>
      <c r="E1388" s="202" t="str">
        <f t="shared" si="649"/>
        <v/>
      </c>
      <c r="F1388" s="215" t="str">
        <f t="shared" si="649"/>
        <v/>
      </c>
      <c r="G1388" s="278" t="str">
        <f>+IF('Cálculos '!I283="","",'Cálculos '!I283)</f>
        <v/>
      </c>
      <c r="H1388" s="380" t="str">
        <f t="shared" si="611"/>
        <v/>
      </c>
      <c r="I1388" s="48" t="str">
        <f t="shared" si="612"/>
        <v/>
      </c>
      <c r="J1388" s="381" t="str">
        <f t="shared" si="613"/>
        <v/>
      </c>
      <c r="K1388" s="452" t="str">
        <f t="shared" si="614"/>
        <v/>
      </c>
      <c r="L1388" s="197" t="str">
        <f t="shared" ref="L1388:M1388" si="650">+IF(L283="","",L283)</f>
        <v/>
      </c>
      <c r="M1388" s="202" t="str">
        <f t="shared" si="650"/>
        <v/>
      </c>
      <c r="N1388" s="95"/>
      <c r="O1388" s="95"/>
    </row>
    <row r="1389" spans="2:15" hidden="1" x14ac:dyDescent="0.3">
      <c r="B1389" s="220">
        <f t="shared" si="616"/>
        <v>276</v>
      </c>
      <c r="C1389" s="194" t="str">
        <f t="shared" ref="C1389:F1389" si="651">IF(C284="","",C284)</f>
        <v/>
      </c>
      <c r="D1389" s="199" t="str">
        <f t="shared" si="651"/>
        <v/>
      </c>
      <c r="E1389" s="202" t="str">
        <f t="shared" si="651"/>
        <v/>
      </c>
      <c r="F1389" s="215" t="str">
        <f t="shared" si="651"/>
        <v/>
      </c>
      <c r="G1389" s="278" t="str">
        <f>+IF('Cálculos '!I284="","",'Cálculos '!I284)</f>
        <v/>
      </c>
      <c r="H1389" s="380" t="str">
        <f t="shared" si="611"/>
        <v/>
      </c>
      <c r="I1389" s="48" t="str">
        <f t="shared" si="612"/>
        <v/>
      </c>
      <c r="J1389" s="381" t="str">
        <f t="shared" si="613"/>
        <v/>
      </c>
      <c r="K1389" s="452" t="str">
        <f t="shared" si="614"/>
        <v/>
      </c>
      <c r="L1389" s="197" t="str">
        <f t="shared" ref="L1389:M1389" si="652">+IF(L284="","",L284)</f>
        <v/>
      </c>
      <c r="M1389" s="202" t="str">
        <f t="shared" si="652"/>
        <v/>
      </c>
      <c r="N1389" s="95"/>
      <c r="O1389" s="95"/>
    </row>
    <row r="1390" spans="2:15" hidden="1" x14ac:dyDescent="0.3">
      <c r="B1390" s="220">
        <f t="shared" si="616"/>
        <v>277</v>
      </c>
      <c r="C1390" s="194" t="str">
        <f t="shared" ref="C1390:F1390" si="653">IF(C285="","",C285)</f>
        <v/>
      </c>
      <c r="D1390" s="199" t="str">
        <f t="shared" si="653"/>
        <v/>
      </c>
      <c r="E1390" s="202" t="str">
        <f t="shared" si="653"/>
        <v/>
      </c>
      <c r="F1390" s="215" t="str">
        <f t="shared" si="653"/>
        <v/>
      </c>
      <c r="G1390" s="278" t="str">
        <f>+IF('Cálculos '!I285="","",'Cálculos '!I285)</f>
        <v/>
      </c>
      <c r="H1390" s="380" t="str">
        <f t="shared" si="611"/>
        <v/>
      </c>
      <c r="I1390" s="48" t="str">
        <f t="shared" si="612"/>
        <v/>
      </c>
      <c r="J1390" s="381" t="str">
        <f t="shared" si="613"/>
        <v/>
      </c>
      <c r="K1390" s="452" t="str">
        <f t="shared" si="614"/>
        <v/>
      </c>
      <c r="L1390" s="197" t="str">
        <f t="shared" ref="L1390:M1390" si="654">+IF(L285="","",L285)</f>
        <v/>
      </c>
      <c r="M1390" s="202" t="str">
        <f t="shared" si="654"/>
        <v/>
      </c>
      <c r="N1390" s="95"/>
      <c r="O1390" s="95"/>
    </row>
    <row r="1391" spans="2:15" hidden="1" x14ac:dyDescent="0.3">
      <c r="B1391" s="220">
        <f t="shared" si="616"/>
        <v>278</v>
      </c>
      <c r="C1391" s="194" t="str">
        <f t="shared" ref="C1391:F1391" si="655">IF(C286="","",C286)</f>
        <v/>
      </c>
      <c r="D1391" s="199" t="str">
        <f t="shared" si="655"/>
        <v/>
      </c>
      <c r="E1391" s="202" t="str">
        <f t="shared" si="655"/>
        <v/>
      </c>
      <c r="F1391" s="215" t="str">
        <f t="shared" si="655"/>
        <v/>
      </c>
      <c r="G1391" s="278" t="str">
        <f>+IF('Cálculos '!I286="","",'Cálculos '!I286)</f>
        <v/>
      </c>
      <c r="H1391" s="380" t="str">
        <f t="shared" si="611"/>
        <v/>
      </c>
      <c r="I1391" s="48" t="str">
        <f t="shared" si="612"/>
        <v/>
      </c>
      <c r="J1391" s="381" t="str">
        <f t="shared" si="613"/>
        <v/>
      </c>
      <c r="K1391" s="452" t="str">
        <f t="shared" si="614"/>
        <v/>
      </c>
      <c r="L1391" s="197" t="str">
        <f t="shared" ref="L1391:M1391" si="656">+IF(L286="","",L286)</f>
        <v/>
      </c>
      <c r="M1391" s="202" t="str">
        <f t="shared" si="656"/>
        <v/>
      </c>
      <c r="N1391" s="95"/>
      <c r="O1391" s="95"/>
    </row>
    <row r="1392" spans="2:15" hidden="1" x14ac:dyDescent="0.3">
      <c r="B1392" s="220">
        <f t="shared" si="616"/>
        <v>279</v>
      </c>
      <c r="C1392" s="194" t="str">
        <f t="shared" ref="C1392:F1392" si="657">IF(C287="","",C287)</f>
        <v/>
      </c>
      <c r="D1392" s="199" t="str">
        <f t="shared" si="657"/>
        <v/>
      </c>
      <c r="E1392" s="202" t="str">
        <f t="shared" si="657"/>
        <v/>
      </c>
      <c r="F1392" s="215" t="str">
        <f t="shared" si="657"/>
        <v/>
      </c>
      <c r="G1392" s="278" t="str">
        <f>+IF('Cálculos '!I287="","",'Cálculos '!I287)</f>
        <v/>
      </c>
      <c r="H1392" s="380" t="str">
        <f t="shared" si="611"/>
        <v/>
      </c>
      <c r="I1392" s="48" t="str">
        <f t="shared" si="612"/>
        <v/>
      </c>
      <c r="J1392" s="381" t="str">
        <f t="shared" si="613"/>
        <v/>
      </c>
      <c r="K1392" s="452" t="str">
        <f t="shared" si="614"/>
        <v/>
      </c>
      <c r="L1392" s="197" t="str">
        <f t="shared" ref="L1392:M1392" si="658">+IF(L287="","",L287)</f>
        <v/>
      </c>
      <c r="M1392" s="202" t="str">
        <f t="shared" si="658"/>
        <v/>
      </c>
      <c r="N1392" s="95"/>
      <c r="O1392" s="95"/>
    </row>
    <row r="1393" spans="2:15" hidden="1" x14ac:dyDescent="0.3">
      <c r="B1393" s="220">
        <f t="shared" si="616"/>
        <v>280</v>
      </c>
      <c r="C1393" s="194" t="str">
        <f t="shared" ref="C1393:F1393" si="659">IF(C288="","",C288)</f>
        <v/>
      </c>
      <c r="D1393" s="199" t="str">
        <f t="shared" si="659"/>
        <v/>
      </c>
      <c r="E1393" s="202" t="str">
        <f t="shared" si="659"/>
        <v/>
      </c>
      <c r="F1393" s="215" t="str">
        <f t="shared" si="659"/>
        <v/>
      </c>
      <c r="G1393" s="278" t="str">
        <f>+IF('Cálculos '!I288="","",'Cálculos '!I288)</f>
        <v/>
      </c>
      <c r="H1393" s="380" t="str">
        <f t="shared" si="611"/>
        <v/>
      </c>
      <c r="I1393" s="48" t="str">
        <f t="shared" si="612"/>
        <v/>
      </c>
      <c r="J1393" s="381" t="str">
        <f t="shared" si="613"/>
        <v/>
      </c>
      <c r="K1393" s="452" t="str">
        <f t="shared" si="614"/>
        <v/>
      </c>
      <c r="L1393" s="197" t="str">
        <f t="shared" ref="L1393:M1393" si="660">+IF(L288="","",L288)</f>
        <v/>
      </c>
      <c r="M1393" s="202" t="str">
        <f t="shared" si="660"/>
        <v/>
      </c>
      <c r="N1393" s="95"/>
      <c r="O1393" s="95"/>
    </row>
    <row r="1394" spans="2:15" hidden="1" x14ac:dyDescent="0.3">
      <c r="B1394" s="220">
        <f t="shared" si="616"/>
        <v>281</v>
      </c>
      <c r="C1394" s="194" t="str">
        <f t="shared" ref="C1394:F1394" si="661">IF(C289="","",C289)</f>
        <v/>
      </c>
      <c r="D1394" s="199" t="str">
        <f t="shared" si="661"/>
        <v/>
      </c>
      <c r="E1394" s="202" t="str">
        <f t="shared" si="661"/>
        <v/>
      </c>
      <c r="F1394" s="215" t="str">
        <f t="shared" si="661"/>
        <v/>
      </c>
      <c r="G1394" s="278" t="str">
        <f>+IF('Cálculos '!I289="","",'Cálculos '!I289)</f>
        <v/>
      </c>
      <c r="H1394" s="380" t="str">
        <f t="shared" si="611"/>
        <v/>
      </c>
      <c r="I1394" s="48" t="str">
        <f t="shared" si="612"/>
        <v/>
      </c>
      <c r="J1394" s="381" t="str">
        <f t="shared" si="613"/>
        <v/>
      </c>
      <c r="K1394" s="452" t="str">
        <f t="shared" si="614"/>
        <v/>
      </c>
      <c r="L1394" s="197" t="str">
        <f t="shared" ref="L1394:M1394" si="662">+IF(L289="","",L289)</f>
        <v/>
      </c>
      <c r="M1394" s="202" t="str">
        <f t="shared" si="662"/>
        <v/>
      </c>
      <c r="N1394" s="95"/>
      <c r="O1394" s="95"/>
    </row>
    <row r="1395" spans="2:15" hidden="1" x14ac:dyDescent="0.3">
      <c r="B1395" s="220">
        <f t="shared" si="616"/>
        <v>282</v>
      </c>
      <c r="C1395" s="194" t="str">
        <f t="shared" ref="C1395:F1395" si="663">IF(C290="","",C290)</f>
        <v/>
      </c>
      <c r="D1395" s="199" t="str">
        <f t="shared" si="663"/>
        <v/>
      </c>
      <c r="E1395" s="202" t="str">
        <f t="shared" si="663"/>
        <v/>
      </c>
      <c r="F1395" s="215" t="str">
        <f t="shared" si="663"/>
        <v/>
      </c>
      <c r="G1395" s="278" t="str">
        <f>+IF('Cálculos '!I290="","",'Cálculos '!I290)</f>
        <v/>
      </c>
      <c r="H1395" s="380" t="str">
        <f t="shared" si="611"/>
        <v/>
      </c>
      <c r="I1395" s="48" t="str">
        <f t="shared" si="612"/>
        <v/>
      </c>
      <c r="J1395" s="381" t="str">
        <f t="shared" si="613"/>
        <v/>
      </c>
      <c r="K1395" s="452" t="str">
        <f t="shared" si="614"/>
        <v/>
      </c>
      <c r="L1395" s="197" t="str">
        <f t="shared" ref="L1395:M1395" si="664">+IF(L290="","",L290)</f>
        <v/>
      </c>
      <c r="M1395" s="202" t="str">
        <f t="shared" si="664"/>
        <v/>
      </c>
      <c r="N1395" s="95"/>
      <c r="O1395" s="95"/>
    </row>
    <row r="1396" spans="2:15" hidden="1" x14ac:dyDescent="0.3">
      <c r="B1396" s="220">
        <f t="shared" si="616"/>
        <v>283</v>
      </c>
      <c r="C1396" s="194" t="str">
        <f t="shared" ref="C1396:F1396" si="665">IF(C291="","",C291)</f>
        <v/>
      </c>
      <c r="D1396" s="199" t="str">
        <f t="shared" si="665"/>
        <v/>
      </c>
      <c r="E1396" s="202" t="str">
        <f t="shared" si="665"/>
        <v/>
      </c>
      <c r="F1396" s="215" t="str">
        <f t="shared" si="665"/>
        <v/>
      </c>
      <c r="G1396" s="278" t="str">
        <f>+IF('Cálculos '!I291="","",'Cálculos '!I291)</f>
        <v/>
      </c>
      <c r="H1396" s="380" t="str">
        <f t="shared" si="611"/>
        <v/>
      </c>
      <c r="I1396" s="48" t="str">
        <f t="shared" si="612"/>
        <v/>
      </c>
      <c r="J1396" s="381" t="str">
        <f t="shared" si="613"/>
        <v/>
      </c>
      <c r="K1396" s="452" t="str">
        <f t="shared" si="614"/>
        <v/>
      </c>
      <c r="L1396" s="197" t="str">
        <f t="shared" ref="L1396:M1396" si="666">+IF(L291="","",L291)</f>
        <v/>
      </c>
      <c r="M1396" s="202" t="str">
        <f t="shared" si="666"/>
        <v/>
      </c>
      <c r="N1396" s="95"/>
      <c r="O1396" s="95"/>
    </row>
    <row r="1397" spans="2:15" hidden="1" x14ac:dyDescent="0.3">
      <c r="B1397" s="220">
        <f t="shared" si="616"/>
        <v>284</v>
      </c>
      <c r="C1397" s="194" t="str">
        <f t="shared" ref="C1397:F1397" si="667">IF(C292="","",C292)</f>
        <v/>
      </c>
      <c r="D1397" s="199" t="str">
        <f t="shared" si="667"/>
        <v/>
      </c>
      <c r="E1397" s="202" t="str">
        <f t="shared" si="667"/>
        <v/>
      </c>
      <c r="F1397" s="215" t="str">
        <f t="shared" si="667"/>
        <v/>
      </c>
      <c r="G1397" s="278" t="str">
        <f>+IF('Cálculos '!I292="","",'Cálculos '!I292)</f>
        <v/>
      </c>
      <c r="H1397" s="380" t="str">
        <f t="shared" si="611"/>
        <v/>
      </c>
      <c r="I1397" s="48" t="str">
        <f t="shared" si="612"/>
        <v/>
      </c>
      <c r="J1397" s="381" t="str">
        <f t="shared" si="613"/>
        <v/>
      </c>
      <c r="K1397" s="452" t="str">
        <f t="shared" si="614"/>
        <v/>
      </c>
      <c r="L1397" s="197" t="str">
        <f t="shared" ref="L1397:M1397" si="668">+IF(L292="","",L292)</f>
        <v/>
      </c>
      <c r="M1397" s="202" t="str">
        <f t="shared" si="668"/>
        <v/>
      </c>
      <c r="N1397" s="95"/>
      <c r="O1397" s="95"/>
    </row>
    <row r="1398" spans="2:15" hidden="1" x14ac:dyDescent="0.3">
      <c r="B1398" s="220">
        <f t="shared" si="616"/>
        <v>285</v>
      </c>
      <c r="C1398" s="194" t="str">
        <f t="shared" ref="C1398:F1398" si="669">IF(C293="","",C293)</f>
        <v/>
      </c>
      <c r="D1398" s="199" t="str">
        <f t="shared" si="669"/>
        <v/>
      </c>
      <c r="E1398" s="202" t="str">
        <f t="shared" si="669"/>
        <v/>
      </c>
      <c r="F1398" s="215" t="str">
        <f t="shared" si="669"/>
        <v/>
      </c>
      <c r="G1398" s="278" t="str">
        <f>+IF('Cálculos '!I293="","",'Cálculos '!I293)</f>
        <v/>
      </c>
      <c r="H1398" s="380" t="str">
        <f t="shared" si="611"/>
        <v/>
      </c>
      <c r="I1398" s="48" t="str">
        <f t="shared" si="612"/>
        <v/>
      </c>
      <c r="J1398" s="381" t="str">
        <f t="shared" si="613"/>
        <v/>
      </c>
      <c r="K1398" s="452" t="str">
        <f t="shared" si="614"/>
        <v/>
      </c>
      <c r="L1398" s="197" t="str">
        <f t="shared" ref="L1398:M1398" si="670">+IF(L293="","",L293)</f>
        <v/>
      </c>
      <c r="M1398" s="202" t="str">
        <f t="shared" si="670"/>
        <v/>
      </c>
      <c r="N1398" s="95"/>
      <c r="O1398" s="95"/>
    </row>
    <row r="1399" spans="2:15" hidden="1" x14ac:dyDescent="0.3">
      <c r="B1399" s="220">
        <f t="shared" si="616"/>
        <v>286</v>
      </c>
      <c r="C1399" s="194" t="str">
        <f t="shared" ref="C1399:F1399" si="671">IF(C294="","",C294)</f>
        <v/>
      </c>
      <c r="D1399" s="199" t="str">
        <f t="shared" si="671"/>
        <v/>
      </c>
      <c r="E1399" s="202" t="str">
        <f t="shared" si="671"/>
        <v/>
      </c>
      <c r="F1399" s="215" t="str">
        <f t="shared" si="671"/>
        <v/>
      </c>
      <c r="G1399" s="278" t="str">
        <f>+IF('Cálculos '!I294="","",'Cálculos '!I294)</f>
        <v/>
      </c>
      <c r="H1399" s="380" t="str">
        <f t="shared" si="611"/>
        <v/>
      </c>
      <c r="I1399" s="48" t="str">
        <f t="shared" si="612"/>
        <v/>
      </c>
      <c r="J1399" s="381" t="str">
        <f t="shared" si="613"/>
        <v/>
      </c>
      <c r="K1399" s="452" t="str">
        <f t="shared" si="614"/>
        <v/>
      </c>
      <c r="L1399" s="197" t="str">
        <f t="shared" ref="L1399:M1399" si="672">+IF(L294="","",L294)</f>
        <v/>
      </c>
      <c r="M1399" s="202" t="str">
        <f t="shared" si="672"/>
        <v/>
      </c>
      <c r="N1399" s="95"/>
      <c r="O1399" s="95"/>
    </row>
    <row r="1400" spans="2:15" hidden="1" x14ac:dyDescent="0.3">
      <c r="B1400" s="220">
        <f t="shared" si="616"/>
        <v>287</v>
      </c>
      <c r="C1400" s="194" t="str">
        <f t="shared" ref="C1400:F1400" si="673">IF(C295="","",C295)</f>
        <v/>
      </c>
      <c r="D1400" s="199" t="str">
        <f t="shared" si="673"/>
        <v/>
      </c>
      <c r="E1400" s="202" t="str">
        <f t="shared" si="673"/>
        <v/>
      </c>
      <c r="F1400" s="215" t="str">
        <f t="shared" si="673"/>
        <v/>
      </c>
      <c r="G1400" s="278" t="str">
        <f>+IF('Cálculos '!I295="","",'Cálculos '!I295)</f>
        <v/>
      </c>
      <c r="H1400" s="380" t="str">
        <f t="shared" si="611"/>
        <v/>
      </c>
      <c r="I1400" s="48" t="str">
        <f t="shared" si="612"/>
        <v/>
      </c>
      <c r="J1400" s="381" t="str">
        <f t="shared" si="613"/>
        <v/>
      </c>
      <c r="K1400" s="452" t="str">
        <f t="shared" si="614"/>
        <v/>
      </c>
      <c r="L1400" s="197" t="str">
        <f t="shared" ref="L1400:M1400" si="674">+IF(L295="","",L295)</f>
        <v/>
      </c>
      <c r="M1400" s="202" t="str">
        <f t="shared" si="674"/>
        <v/>
      </c>
      <c r="N1400" s="95"/>
      <c r="O1400" s="95"/>
    </row>
    <row r="1401" spans="2:15" hidden="1" x14ac:dyDescent="0.3">
      <c r="B1401" s="220">
        <f t="shared" si="616"/>
        <v>288</v>
      </c>
      <c r="C1401" s="194" t="str">
        <f t="shared" ref="C1401:F1401" si="675">IF(C296="","",C296)</f>
        <v/>
      </c>
      <c r="D1401" s="199" t="str">
        <f t="shared" si="675"/>
        <v/>
      </c>
      <c r="E1401" s="202" t="str">
        <f t="shared" si="675"/>
        <v/>
      </c>
      <c r="F1401" s="215" t="str">
        <f t="shared" si="675"/>
        <v/>
      </c>
      <c r="G1401" s="278" t="str">
        <f>+IF('Cálculos '!I296="","",'Cálculos '!I296)</f>
        <v/>
      </c>
      <c r="H1401" s="380" t="str">
        <f t="shared" si="611"/>
        <v/>
      </c>
      <c r="I1401" s="48" t="str">
        <f t="shared" si="612"/>
        <v/>
      </c>
      <c r="J1401" s="381" t="str">
        <f t="shared" si="613"/>
        <v/>
      </c>
      <c r="K1401" s="452" t="str">
        <f t="shared" si="614"/>
        <v/>
      </c>
      <c r="L1401" s="197" t="str">
        <f t="shared" ref="L1401:M1401" si="676">+IF(L296="","",L296)</f>
        <v/>
      </c>
      <c r="M1401" s="202" t="str">
        <f t="shared" si="676"/>
        <v/>
      </c>
      <c r="N1401" s="95"/>
      <c r="O1401" s="95"/>
    </row>
    <row r="1402" spans="2:15" hidden="1" x14ac:dyDescent="0.3">
      <c r="B1402" s="220">
        <f t="shared" si="616"/>
        <v>289</v>
      </c>
      <c r="C1402" s="194" t="str">
        <f t="shared" ref="C1402:F1402" si="677">IF(C297="","",C297)</f>
        <v/>
      </c>
      <c r="D1402" s="199" t="str">
        <f t="shared" si="677"/>
        <v/>
      </c>
      <c r="E1402" s="202" t="str">
        <f t="shared" si="677"/>
        <v/>
      </c>
      <c r="F1402" s="215" t="str">
        <f t="shared" si="677"/>
        <v/>
      </c>
      <c r="G1402" s="278" t="str">
        <f>+IF('Cálculos '!I297="","",'Cálculos '!I297)</f>
        <v/>
      </c>
      <c r="H1402" s="380" t="str">
        <f t="shared" si="611"/>
        <v/>
      </c>
      <c r="I1402" s="48" t="str">
        <f t="shared" si="612"/>
        <v/>
      </c>
      <c r="J1402" s="381" t="str">
        <f t="shared" si="613"/>
        <v/>
      </c>
      <c r="K1402" s="452" t="str">
        <f t="shared" si="614"/>
        <v/>
      </c>
      <c r="L1402" s="197" t="str">
        <f t="shared" ref="L1402:M1402" si="678">+IF(L297="","",L297)</f>
        <v/>
      </c>
      <c r="M1402" s="202" t="str">
        <f t="shared" si="678"/>
        <v/>
      </c>
      <c r="N1402" s="95"/>
      <c r="O1402" s="95"/>
    </row>
    <row r="1403" spans="2:15" hidden="1" x14ac:dyDescent="0.3">
      <c r="B1403" s="220">
        <f t="shared" si="616"/>
        <v>290</v>
      </c>
      <c r="C1403" s="194" t="str">
        <f t="shared" ref="C1403:F1403" si="679">IF(C298="","",C298)</f>
        <v/>
      </c>
      <c r="D1403" s="199" t="str">
        <f t="shared" si="679"/>
        <v/>
      </c>
      <c r="E1403" s="202" t="str">
        <f t="shared" si="679"/>
        <v/>
      </c>
      <c r="F1403" s="215" t="str">
        <f t="shared" si="679"/>
        <v/>
      </c>
      <c r="G1403" s="278" t="str">
        <f>+IF('Cálculos '!I298="","",'Cálculos '!I298)</f>
        <v/>
      </c>
      <c r="H1403" s="380" t="str">
        <f t="shared" si="611"/>
        <v/>
      </c>
      <c r="I1403" s="48" t="str">
        <f t="shared" si="612"/>
        <v/>
      </c>
      <c r="J1403" s="381" t="str">
        <f t="shared" si="613"/>
        <v/>
      </c>
      <c r="K1403" s="452" t="str">
        <f t="shared" si="614"/>
        <v/>
      </c>
      <c r="L1403" s="197" t="str">
        <f t="shared" ref="L1403:M1403" si="680">+IF(L298="","",L298)</f>
        <v/>
      </c>
      <c r="M1403" s="202" t="str">
        <f t="shared" si="680"/>
        <v/>
      </c>
      <c r="N1403" s="95"/>
      <c r="O1403" s="95"/>
    </row>
    <row r="1404" spans="2:15" hidden="1" x14ac:dyDescent="0.3">
      <c r="B1404" s="220">
        <f t="shared" si="616"/>
        <v>291</v>
      </c>
      <c r="C1404" s="194" t="str">
        <f t="shared" ref="C1404:F1404" si="681">IF(C299="","",C299)</f>
        <v/>
      </c>
      <c r="D1404" s="199" t="str">
        <f t="shared" si="681"/>
        <v/>
      </c>
      <c r="E1404" s="202" t="str">
        <f t="shared" si="681"/>
        <v/>
      </c>
      <c r="F1404" s="215" t="str">
        <f t="shared" si="681"/>
        <v/>
      </c>
      <c r="G1404" s="278" t="str">
        <f>+IF('Cálculos '!I299="","",'Cálculos '!I299)</f>
        <v/>
      </c>
      <c r="H1404" s="380" t="str">
        <f t="shared" si="611"/>
        <v/>
      </c>
      <c r="I1404" s="48" t="str">
        <f t="shared" si="612"/>
        <v/>
      </c>
      <c r="J1404" s="381" t="str">
        <f t="shared" si="613"/>
        <v/>
      </c>
      <c r="K1404" s="452" t="str">
        <f t="shared" si="614"/>
        <v/>
      </c>
      <c r="L1404" s="197" t="str">
        <f t="shared" ref="L1404:M1404" si="682">+IF(L299="","",L299)</f>
        <v/>
      </c>
      <c r="M1404" s="202" t="str">
        <f t="shared" si="682"/>
        <v/>
      </c>
      <c r="N1404" s="95"/>
      <c r="O1404" s="95"/>
    </row>
    <row r="1405" spans="2:15" hidden="1" x14ac:dyDescent="0.3">
      <c r="B1405" s="220">
        <f t="shared" si="616"/>
        <v>292</v>
      </c>
      <c r="C1405" s="194" t="str">
        <f t="shared" ref="C1405:F1405" si="683">IF(C300="","",C300)</f>
        <v/>
      </c>
      <c r="D1405" s="199" t="str">
        <f t="shared" si="683"/>
        <v/>
      </c>
      <c r="E1405" s="202" t="str">
        <f t="shared" si="683"/>
        <v/>
      </c>
      <c r="F1405" s="215" t="str">
        <f t="shared" si="683"/>
        <v/>
      </c>
      <c r="G1405" s="278" t="str">
        <f>+IF('Cálculos '!I300="","",'Cálculos '!I300)</f>
        <v/>
      </c>
      <c r="H1405" s="380" t="str">
        <f t="shared" si="611"/>
        <v/>
      </c>
      <c r="I1405" s="48" t="str">
        <f t="shared" si="612"/>
        <v/>
      </c>
      <c r="J1405" s="381" t="str">
        <f t="shared" si="613"/>
        <v/>
      </c>
      <c r="K1405" s="452" t="str">
        <f t="shared" si="614"/>
        <v/>
      </c>
      <c r="L1405" s="197" t="str">
        <f t="shared" ref="L1405:M1405" si="684">+IF(L300="","",L300)</f>
        <v/>
      </c>
      <c r="M1405" s="202" t="str">
        <f t="shared" si="684"/>
        <v/>
      </c>
      <c r="N1405" s="95"/>
      <c r="O1405" s="95"/>
    </row>
    <row r="1406" spans="2:15" hidden="1" x14ac:dyDescent="0.3">
      <c r="B1406" s="220">
        <f t="shared" si="616"/>
        <v>293</v>
      </c>
      <c r="C1406" s="194" t="str">
        <f t="shared" ref="C1406:F1406" si="685">IF(C301="","",C301)</f>
        <v/>
      </c>
      <c r="D1406" s="199" t="str">
        <f t="shared" si="685"/>
        <v/>
      </c>
      <c r="E1406" s="202" t="str">
        <f t="shared" si="685"/>
        <v/>
      </c>
      <c r="F1406" s="215" t="str">
        <f t="shared" si="685"/>
        <v/>
      </c>
      <c r="G1406" s="278" t="str">
        <f>+IF('Cálculos '!I301="","",'Cálculos '!I301)</f>
        <v/>
      </c>
      <c r="H1406" s="380" t="str">
        <f t="shared" si="611"/>
        <v/>
      </c>
      <c r="I1406" s="48" t="str">
        <f t="shared" si="612"/>
        <v/>
      </c>
      <c r="J1406" s="381" t="str">
        <f t="shared" si="613"/>
        <v/>
      </c>
      <c r="K1406" s="452" t="str">
        <f t="shared" si="614"/>
        <v/>
      </c>
      <c r="L1406" s="197" t="str">
        <f t="shared" ref="L1406:M1406" si="686">+IF(L301="","",L301)</f>
        <v/>
      </c>
      <c r="M1406" s="202" t="str">
        <f t="shared" si="686"/>
        <v/>
      </c>
      <c r="N1406" s="95"/>
      <c r="O1406" s="95"/>
    </row>
    <row r="1407" spans="2:15" hidden="1" x14ac:dyDescent="0.3">
      <c r="B1407" s="220">
        <f t="shared" si="616"/>
        <v>294</v>
      </c>
      <c r="C1407" s="194" t="str">
        <f t="shared" ref="C1407:F1407" si="687">IF(C302="","",C302)</f>
        <v/>
      </c>
      <c r="D1407" s="199" t="str">
        <f t="shared" si="687"/>
        <v/>
      </c>
      <c r="E1407" s="202" t="str">
        <f t="shared" si="687"/>
        <v/>
      </c>
      <c r="F1407" s="215" t="str">
        <f t="shared" si="687"/>
        <v/>
      </c>
      <c r="G1407" s="278" t="str">
        <f>+IF('Cálculos '!I302="","",'Cálculos '!I302)</f>
        <v/>
      </c>
      <c r="H1407" s="380" t="str">
        <f t="shared" si="611"/>
        <v/>
      </c>
      <c r="I1407" s="48" t="str">
        <f t="shared" si="612"/>
        <v/>
      </c>
      <c r="J1407" s="381" t="str">
        <f t="shared" si="613"/>
        <v/>
      </c>
      <c r="K1407" s="452" t="str">
        <f t="shared" si="614"/>
        <v/>
      </c>
      <c r="L1407" s="197" t="str">
        <f t="shared" ref="L1407:M1407" si="688">+IF(L302="","",L302)</f>
        <v/>
      </c>
      <c r="M1407" s="202" t="str">
        <f t="shared" si="688"/>
        <v/>
      </c>
      <c r="N1407" s="95"/>
      <c r="O1407" s="95"/>
    </row>
    <row r="1408" spans="2:15" hidden="1" x14ac:dyDescent="0.3">
      <c r="B1408" s="220">
        <f t="shared" si="616"/>
        <v>295</v>
      </c>
      <c r="C1408" s="194" t="str">
        <f t="shared" ref="C1408:F1408" si="689">IF(C303="","",C303)</f>
        <v/>
      </c>
      <c r="D1408" s="199" t="str">
        <f t="shared" si="689"/>
        <v/>
      </c>
      <c r="E1408" s="202" t="str">
        <f t="shared" si="689"/>
        <v/>
      </c>
      <c r="F1408" s="215" t="str">
        <f t="shared" si="689"/>
        <v/>
      </c>
      <c r="G1408" s="278" t="str">
        <f>+IF('Cálculos '!I303="","",'Cálculos '!I303)</f>
        <v/>
      </c>
      <c r="H1408" s="380" t="str">
        <f t="shared" si="611"/>
        <v/>
      </c>
      <c r="I1408" s="48" t="str">
        <f t="shared" si="612"/>
        <v/>
      </c>
      <c r="J1408" s="381" t="str">
        <f t="shared" si="613"/>
        <v/>
      </c>
      <c r="K1408" s="452" t="str">
        <f t="shared" si="614"/>
        <v/>
      </c>
      <c r="L1408" s="197" t="str">
        <f t="shared" ref="L1408:M1408" si="690">+IF(L303="","",L303)</f>
        <v/>
      </c>
      <c r="M1408" s="202" t="str">
        <f t="shared" si="690"/>
        <v/>
      </c>
      <c r="N1408" s="95"/>
      <c r="O1408" s="95"/>
    </row>
    <row r="1409" spans="2:15" hidden="1" x14ac:dyDescent="0.3">
      <c r="B1409" s="220">
        <f t="shared" si="616"/>
        <v>296</v>
      </c>
      <c r="C1409" s="194" t="str">
        <f t="shared" ref="C1409:F1409" si="691">IF(C304="","",C304)</f>
        <v/>
      </c>
      <c r="D1409" s="199" t="str">
        <f t="shared" si="691"/>
        <v/>
      </c>
      <c r="E1409" s="202" t="str">
        <f t="shared" si="691"/>
        <v/>
      </c>
      <c r="F1409" s="215" t="str">
        <f t="shared" si="691"/>
        <v/>
      </c>
      <c r="G1409" s="278" t="str">
        <f>+IF('Cálculos '!I304="","",'Cálculos '!I304)</f>
        <v/>
      </c>
      <c r="H1409" s="380" t="str">
        <f t="shared" si="611"/>
        <v/>
      </c>
      <c r="I1409" s="48" t="str">
        <f t="shared" si="612"/>
        <v/>
      </c>
      <c r="J1409" s="381" t="str">
        <f t="shared" si="613"/>
        <v/>
      </c>
      <c r="K1409" s="452" t="str">
        <f t="shared" si="614"/>
        <v/>
      </c>
      <c r="L1409" s="197" t="str">
        <f t="shared" ref="L1409:M1409" si="692">+IF(L304="","",L304)</f>
        <v/>
      </c>
      <c r="M1409" s="202" t="str">
        <f t="shared" si="692"/>
        <v/>
      </c>
      <c r="N1409" s="95"/>
      <c r="O1409" s="95"/>
    </row>
    <row r="1410" spans="2:15" hidden="1" x14ac:dyDescent="0.3">
      <c r="B1410" s="220">
        <f t="shared" si="616"/>
        <v>297</v>
      </c>
      <c r="C1410" s="194" t="str">
        <f t="shared" ref="C1410:F1410" si="693">IF(C305="","",C305)</f>
        <v/>
      </c>
      <c r="D1410" s="199" t="str">
        <f t="shared" si="693"/>
        <v/>
      </c>
      <c r="E1410" s="202" t="str">
        <f t="shared" si="693"/>
        <v/>
      </c>
      <c r="F1410" s="215" t="str">
        <f t="shared" si="693"/>
        <v/>
      </c>
      <c r="G1410" s="278" t="str">
        <f>+IF('Cálculos '!I305="","",'Cálculos '!I305)</f>
        <v/>
      </c>
      <c r="H1410" s="380" t="str">
        <f t="shared" si="611"/>
        <v/>
      </c>
      <c r="I1410" s="48" t="str">
        <f t="shared" si="612"/>
        <v/>
      </c>
      <c r="J1410" s="381" t="str">
        <f t="shared" si="613"/>
        <v/>
      </c>
      <c r="K1410" s="452" t="str">
        <f t="shared" si="614"/>
        <v/>
      </c>
      <c r="L1410" s="197" t="str">
        <f t="shared" ref="L1410:M1410" si="694">+IF(L305="","",L305)</f>
        <v/>
      </c>
      <c r="M1410" s="202" t="str">
        <f t="shared" si="694"/>
        <v/>
      </c>
      <c r="N1410" s="95"/>
      <c r="O1410" s="95"/>
    </row>
    <row r="1411" spans="2:15" hidden="1" x14ac:dyDescent="0.3">
      <c r="B1411" s="220">
        <f t="shared" si="616"/>
        <v>298</v>
      </c>
      <c r="C1411" s="194" t="str">
        <f t="shared" ref="C1411:F1411" si="695">IF(C306="","",C306)</f>
        <v/>
      </c>
      <c r="D1411" s="199" t="str">
        <f t="shared" si="695"/>
        <v/>
      </c>
      <c r="E1411" s="202" t="str">
        <f t="shared" si="695"/>
        <v/>
      </c>
      <c r="F1411" s="215" t="str">
        <f t="shared" si="695"/>
        <v/>
      </c>
      <c r="G1411" s="278" t="str">
        <f>+IF('Cálculos '!I306="","",'Cálculos '!I306)</f>
        <v/>
      </c>
      <c r="H1411" s="380" t="str">
        <f t="shared" si="611"/>
        <v/>
      </c>
      <c r="I1411" s="48" t="str">
        <f t="shared" si="612"/>
        <v/>
      </c>
      <c r="J1411" s="381" t="str">
        <f t="shared" si="613"/>
        <v/>
      </c>
      <c r="K1411" s="452" t="str">
        <f t="shared" si="614"/>
        <v/>
      </c>
      <c r="L1411" s="197" t="str">
        <f t="shared" ref="L1411:M1411" si="696">+IF(L306="","",L306)</f>
        <v/>
      </c>
      <c r="M1411" s="202" t="str">
        <f t="shared" si="696"/>
        <v/>
      </c>
      <c r="N1411" s="95"/>
      <c r="O1411" s="95"/>
    </row>
    <row r="1412" spans="2:15" hidden="1" x14ac:dyDescent="0.3">
      <c r="B1412" s="220">
        <f t="shared" si="616"/>
        <v>299</v>
      </c>
      <c r="C1412" s="194" t="str">
        <f t="shared" ref="C1412:F1412" si="697">IF(C307="","",C307)</f>
        <v/>
      </c>
      <c r="D1412" s="199" t="str">
        <f t="shared" si="697"/>
        <v/>
      </c>
      <c r="E1412" s="202" t="str">
        <f t="shared" si="697"/>
        <v/>
      </c>
      <c r="F1412" s="215" t="str">
        <f t="shared" si="697"/>
        <v/>
      </c>
      <c r="G1412" s="278" t="str">
        <f>+IF('Cálculos '!I307="","",'Cálculos '!I307)</f>
        <v/>
      </c>
      <c r="H1412" s="380" t="str">
        <f t="shared" si="611"/>
        <v/>
      </c>
      <c r="I1412" s="48" t="str">
        <f t="shared" si="612"/>
        <v/>
      </c>
      <c r="J1412" s="381" t="str">
        <f t="shared" si="613"/>
        <v/>
      </c>
      <c r="K1412" s="452" t="str">
        <f t="shared" si="614"/>
        <v/>
      </c>
      <c r="L1412" s="197" t="str">
        <f t="shared" ref="L1412:M1412" si="698">+IF(L307="","",L307)</f>
        <v/>
      </c>
      <c r="M1412" s="202" t="str">
        <f t="shared" si="698"/>
        <v/>
      </c>
      <c r="N1412" s="95"/>
      <c r="O1412" s="95"/>
    </row>
    <row r="1413" spans="2:15" hidden="1" x14ac:dyDescent="0.3">
      <c r="B1413" s="220">
        <f t="shared" si="616"/>
        <v>300</v>
      </c>
      <c r="C1413" s="194" t="str">
        <f t="shared" ref="C1413:F1413" si="699">IF(C308="","",C308)</f>
        <v/>
      </c>
      <c r="D1413" s="199" t="str">
        <f t="shared" si="699"/>
        <v/>
      </c>
      <c r="E1413" s="202" t="str">
        <f t="shared" si="699"/>
        <v/>
      </c>
      <c r="F1413" s="215" t="str">
        <f t="shared" si="699"/>
        <v/>
      </c>
      <c r="G1413" s="278" t="str">
        <f>+IF('Cálculos '!I308="","",'Cálculos '!I308)</f>
        <v/>
      </c>
      <c r="H1413" s="380" t="str">
        <f t="shared" si="611"/>
        <v/>
      </c>
      <c r="I1413" s="48" t="str">
        <f t="shared" si="612"/>
        <v/>
      </c>
      <c r="J1413" s="381" t="str">
        <f t="shared" si="613"/>
        <v/>
      </c>
      <c r="K1413" s="452" t="str">
        <f t="shared" si="614"/>
        <v/>
      </c>
      <c r="L1413" s="197" t="str">
        <f t="shared" ref="L1413:M1413" si="700">+IF(L308="","",L308)</f>
        <v/>
      </c>
      <c r="M1413" s="202" t="str">
        <f t="shared" si="700"/>
        <v/>
      </c>
      <c r="N1413" s="95"/>
      <c r="O1413" s="95"/>
    </row>
    <row r="1414" spans="2:15" hidden="1" x14ac:dyDescent="0.3">
      <c r="B1414" s="220">
        <f t="shared" si="616"/>
        <v>301</v>
      </c>
      <c r="C1414" s="194" t="str">
        <f t="shared" ref="C1414:F1414" si="701">IF(C309="","",C309)</f>
        <v/>
      </c>
      <c r="D1414" s="199" t="str">
        <f t="shared" si="701"/>
        <v/>
      </c>
      <c r="E1414" s="202" t="str">
        <f t="shared" si="701"/>
        <v/>
      </c>
      <c r="F1414" s="215" t="str">
        <f t="shared" si="701"/>
        <v/>
      </c>
      <c r="G1414" s="278" t="str">
        <f>+IF('Cálculos '!I309="","",'Cálculos '!I309)</f>
        <v/>
      </c>
      <c r="H1414" s="380" t="str">
        <f t="shared" si="611"/>
        <v/>
      </c>
      <c r="I1414" s="48" t="str">
        <f t="shared" si="612"/>
        <v/>
      </c>
      <c r="J1414" s="381" t="str">
        <f t="shared" si="613"/>
        <v/>
      </c>
      <c r="K1414" s="452" t="str">
        <f t="shared" si="614"/>
        <v/>
      </c>
      <c r="L1414" s="197" t="str">
        <f t="shared" ref="L1414:M1414" si="702">+IF(L309="","",L309)</f>
        <v/>
      </c>
      <c r="M1414" s="202" t="str">
        <f t="shared" si="702"/>
        <v/>
      </c>
      <c r="N1414" s="95"/>
      <c r="O1414" s="95"/>
    </row>
    <row r="1415" spans="2:15" hidden="1" x14ac:dyDescent="0.3">
      <c r="B1415" s="220">
        <f t="shared" si="616"/>
        <v>302</v>
      </c>
      <c r="C1415" s="194" t="str">
        <f t="shared" ref="C1415:F1415" si="703">IF(C310="","",C310)</f>
        <v/>
      </c>
      <c r="D1415" s="199" t="str">
        <f t="shared" si="703"/>
        <v/>
      </c>
      <c r="E1415" s="202" t="str">
        <f t="shared" si="703"/>
        <v/>
      </c>
      <c r="F1415" s="215" t="str">
        <f t="shared" si="703"/>
        <v/>
      </c>
      <c r="G1415" s="278" t="str">
        <f>+IF('Cálculos '!I310="","",'Cálculos '!I310)</f>
        <v/>
      </c>
      <c r="H1415" s="380" t="str">
        <f t="shared" si="611"/>
        <v/>
      </c>
      <c r="I1415" s="48" t="str">
        <f t="shared" si="612"/>
        <v/>
      </c>
      <c r="J1415" s="381" t="str">
        <f t="shared" si="613"/>
        <v/>
      </c>
      <c r="K1415" s="452" t="str">
        <f t="shared" si="614"/>
        <v/>
      </c>
      <c r="L1415" s="197" t="str">
        <f t="shared" ref="L1415:M1415" si="704">+IF(L310="","",L310)</f>
        <v/>
      </c>
      <c r="M1415" s="202" t="str">
        <f t="shared" si="704"/>
        <v/>
      </c>
      <c r="N1415" s="95"/>
      <c r="O1415" s="95"/>
    </row>
    <row r="1416" spans="2:15" hidden="1" x14ac:dyDescent="0.3">
      <c r="B1416" s="220">
        <f t="shared" si="616"/>
        <v>303</v>
      </c>
      <c r="C1416" s="194" t="str">
        <f t="shared" ref="C1416:F1416" si="705">IF(C311="","",C311)</f>
        <v/>
      </c>
      <c r="D1416" s="199" t="str">
        <f t="shared" si="705"/>
        <v/>
      </c>
      <c r="E1416" s="202" t="str">
        <f t="shared" si="705"/>
        <v/>
      </c>
      <c r="F1416" s="215" t="str">
        <f t="shared" si="705"/>
        <v/>
      </c>
      <c r="G1416" s="278" t="str">
        <f>+IF('Cálculos '!I311="","",'Cálculos '!I311)</f>
        <v/>
      </c>
      <c r="H1416" s="380" t="str">
        <f t="shared" si="611"/>
        <v/>
      </c>
      <c r="I1416" s="48" t="str">
        <f t="shared" si="612"/>
        <v/>
      </c>
      <c r="J1416" s="381" t="str">
        <f t="shared" si="613"/>
        <v/>
      </c>
      <c r="K1416" s="452" t="str">
        <f t="shared" si="614"/>
        <v/>
      </c>
      <c r="L1416" s="197" t="str">
        <f t="shared" ref="L1416:M1416" si="706">+IF(L311="","",L311)</f>
        <v/>
      </c>
      <c r="M1416" s="202" t="str">
        <f t="shared" si="706"/>
        <v/>
      </c>
      <c r="N1416" s="95"/>
      <c r="O1416" s="95"/>
    </row>
    <row r="1417" spans="2:15" hidden="1" x14ac:dyDescent="0.3">
      <c r="B1417" s="220">
        <f t="shared" si="616"/>
        <v>304</v>
      </c>
      <c r="C1417" s="194" t="str">
        <f t="shared" ref="C1417:F1417" si="707">IF(C312="","",C312)</f>
        <v/>
      </c>
      <c r="D1417" s="199" t="str">
        <f t="shared" si="707"/>
        <v/>
      </c>
      <c r="E1417" s="202" t="str">
        <f t="shared" si="707"/>
        <v/>
      </c>
      <c r="F1417" s="215" t="str">
        <f t="shared" si="707"/>
        <v/>
      </c>
      <c r="G1417" s="278" t="str">
        <f>+IF('Cálculos '!I312="","",'Cálculos '!I312)</f>
        <v/>
      </c>
      <c r="H1417" s="380" t="str">
        <f t="shared" si="611"/>
        <v/>
      </c>
      <c r="I1417" s="48" t="str">
        <f t="shared" si="612"/>
        <v/>
      </c>
      <c r="J1417" s="381" t="str">
        <f t="shared" si="613"/>
        <v/>
      </c>
      <c r="K1417" s="452" t="str">
        <f t="shared" si="614"/>
        <v/>
      </c>
      <c r="L1417" s="197" t="str">
        <f t="shared" ref="L1417:M1417" si="708">+IF(L312="","",L312)</f>
        <v/>
      </c>
      <c r="M1417" s="202" t="str">
        <f t="shared" si="708"/>
        <v/>
      </c>
      <c r="N1417" s="95"/>
      <c r="O1417" s="95"/>
    </row>
    <row r="1418" spans="2:15" hidden="1" x14ac:dyDescent="0.3">
      <c r="B1418" s="220">
        <f t="shared" si="616"/>
        <v>305</v>
      </c>
      <c r="C1418" s="194" t="str">
        <f t="shared" ref="C1418:F1418" si="709">IF(C313="","",C313)</f>
        <v/>
      </c>
      <c r="D1418" s="199" t="str">
        <f t="shared" si="709"/>
        <v/>
      </c>
      <c r="E1418" s="202" t="str">
        <f t="shared" si="709"/>
        <v/>
      </c>
      <c r="F1418" s="215" t="str">
        <f t="shared" si="709"/>
        <v/>
      </c>
      <c r="G1418" s="278" t="str">
        <f>+IF('Cálculos '!I313="","",'Cálculos '!I313)</f>
        <v/>
      </c>
      <c r="H1418" s="380" t="str">
        <f t="shared" si="611"/>
        <v/>
      </c>
      <c r="I1418" s="48" t="str">
        <f t="shared" si="612"/>
        <v/>
      </c>
      <c r="J1418" s="381" t="str">
        <f t="shared" si="613"/>
        <v/>
      </c>
      <c r="K1418" s="452" t="str">
        <f t="shared" si="614"/>
        <v/>
      </c>
      <c r="L1418" s="197" t="str">
        <f t="shared" ref="L1418:M1418" si="710">+IF(L313="","",L313)</f>
        <v/>
      </c>
      <c r="M1418" s="202" t="str">
        <f t="shared" si="710"/>
        <v/>
      </c>
      <c r="N1418" s="95"/>
      <c r="O1418" s="95"/>
    </row>
    <row r="1419" spans="2:15" hidden="1" x14ac:dyDescent="0.3">
      <c r="B1419" s="220">
        <f t="shared" si="616"/>
        <v>306</v>
      </c>
      <c r="C1419" s="194" t="str">
        <f t="shared" ref="C1419:F1419" si="711">IF(C314="","",C314)</f>
        <v/>
      </c>
      <c r="D1419" s="199" t="str">
        <f t="shared" si="711"/>
        <v/>
      </c>
      <c r="E1419" s="202" t="str">
        <f t="shared" si="711"/>
        <v/>
      </c>
      <c r="F1419" s="215" t="str">
        <f t="shared" si="711"/>
        <v/>
      </c>
      <c r="G1419" s="278" t="str">
        <f>+IF('Cálculos '!I314="","",'Cálculos '!I314)</f>
        <v/>
      </c>
      <c r="H1419" s="380" t="str">
        <f t="shared" si="611"/>
        <v/>
      </c>
      <c r="I1419" s="48" t="str">
        <f t="shared" si="612"/>
        <v/>
      </c>
      <c r="J1419" s="381" t="str">
        <f t="shared" si="613"/>
        <v/>
      </c>
      <c r="K1419" s="452" t="str">
        <f t="shared" si="614"/>
        <v/>
      </c>
      <c r="L1419" s="197" t="str">
        <f t="shared" ref="L1419:M1419" si="712">+IF(L314="","",L314)</f>
        <v/>
      </c>
      <c r="M1419" s="202" t="str">
        <f t="shared" si="712"/>
        <v/>
      </c>
      <c r="N1419" s="95"/>
      <c r="O1419" s="95"/>
    </row>
    <row r="1420" spans="2:15" hidden="1" x14ac:dyDescent="0.3">
      <c r="B1420" s="220">
        <f t="shared" si="616"/>
        <v>307</v>
      </c>
      <c r="C1420" s="194" t="str">
        <f t="shared" ref="C1420:F1420" si="713">IF(C315="","",C315)</f>
        <v/>
      </c>
      <c r="D1420" s="199" t="str">
        <f t="shared" si="713"/>
        <v/>
      </c>
      <c r="E1420" s="202" t="str">
        <f t="shared" si="713"/>
        <v/>
      </c>
      <c r="F1420" s="215" t="str">
        <f t="shared" si="713"/>
        <v/>
      </c>
      <c r="G1420" s="278" t="str">
        <f>+IF('Cálculos '!I315="","",'Cálculos '!I315)</f>
        <v/>
      </c>
      <c r="H1420" s="380" t="str">
        <f t="shared" si="611"/>
        <v/>
      </c>
      <c r="I1420" s="48" t="str">
        <f t="shared" si="612"/>
        <v/>
      </c>
      <c r="J1420" s="381" t="str">
        <f t="shared" si="613"/>
        <v/>
      </c>
      <c r="K1420" s="452" t="str">
        <f t="shared" si="614"/>
        <v/>
      </c>
      <c r="L1420" s="197" t="str">
        <f t="shared" ref="L1420:M1420" si="714">+IF(L315="","",L315)</f>
        <v/>
      </c>
      <c r="M1420" s="202" t="str">
        <f t="shared" si="714"/>
        <v/>
      </c>
      <c r="N1420" s="95"/>
      <c r="O1420" s="95"/>
    </row>
    <row r="1421" spans="2:15" hidden="1" x14ac:dyDescent="0.3">
      <c r="B1421" s="220">
        <f t="shared" si="616"/>
        <v>308</v>
      </c>
      <c r="C1421" s="194" t="str">
        <f t="shared" ref="C1421:F1421" si="715">IF(C316="","",C316)</f>
        <v/>
      </c>
      <c r="D1421" s="199" t="str">
        <f t="shared" si="715"/>
        <v/>
      </c>
      <c r="E1421" s="202" t="str">
        <f t="shared" si="715"/>
        <v/>
      </c>
      <c r="F1421" s="215" t="str">
        <f t="shared" si="715"/>
        <v/>
      </c>
      <c r="G1421" s="278" t="str">
        <f>+IF('Cálculos '!I316="","",'Cálculos '!I316)</f>
        <v/>
      </c>
      <c r="H1421" s="380" t="str">
        <f t="shared" si="611"/>
        <v/>
      </c>
      <c r="I1421" s="48" t="str">
        <f t="shared" si="612"/>
        <v/>
      </c>
      <c r="J1421" s="381" t="str">
        <f t="shared" si="613"/>
        <v/>
      </c>
      <c r="K1421" s="452" t="str">
        <f t="shared" si="614"/>
        <v/>
      </c>
      <c r="L1421" s="197" t="str">
        <f t="shared" ref="L1421:M1421" si="716">+IF(L316="","",L316)</f>
        <v/>
      </c>
      <c r="M1421" s="202" t="str">
        <f t="shared" si="716"/>
        <v/>
      </c>
      <c r="N1421" s="95"/>
      <c r="O1421" s="95"/>
    </row>
    <row r="1422" spans="2:15" hidden="1" x14ac:dyDescent="0.3">
      <c r="B1422" s="220">
        <f t="shared" si="616"/>
        <v>309</v>
      </c>
      <c r="C1422" s="194" t="str">
        <f t="shared" ref="C1422:F1422" si="717">IF(C317="","",C317)</f>
        <v/>
      </c>
      <c r="D1422" s="199" t="str">
        <f t="shared" si="717"/>
        <v/>
      </c>
      <c r="E1422" s="202" t="str">
        <f t="shared" si="717"/>
        <v/>
      </c>
      <c r="F1422" s="215" t="str">
        <f t="shared" si="717"/>
        <v/>
      </c>
      <c r="G1422" s="278" t="str">
        <f>+IF('Cálculos '!I317="","",'Cálculos '!I317)</f>
        <v/>
      </c>
      <c r="H1422" s="380" t="str">
        <f t="shared" si="611"/>
        <v/>
      </c>
      <c r="I1422" s="48" t="str">
        <f t="shared" si="612"/>
        <v/>
      </c>
      <c r="J1422" s="381" t="str">
        <f t="shared" si="613"/>
        <v/>
      </c>
      <c r="K1422" s="452" t="str">
        <f t="shared" si="614"/>
        <v/>
      </c>
      <c r="L1422" s="197" t="str">
        <f t="shared" ref="L1422:M1422" si="718">+IF(L317="","",L317)</f>
        <v/>
      </c>
      <c r="M1422" s="202" t="str">
        <f t="shared" si="718"/>
        <v/>
      </c>
      <c r="N1422" s="95"/>
      <c r="O1422" s="95"/>
    </row>
    <row r="1423" spans="2:15" hidden="1" x14ac:dyDescent="0.3">
      <c r="B1423" s="220">
        <f t="shared" si="616"/>
        <v>310</v>
      </c>
      <c r="C1423" s="194" t="str">
        <f t="shared" ref="C1423:F1423" si="719">IF(C318="","",C318)</f>
        <v/>
      </c>
      <c r="D1423" s="199" t="str">
        <f t="shared" si="719"/>
        <v/>
      </c>
      <c r="E1423" s="202" t="str">
        <f t="shared" si="719"/>
        <v/>
      </c>
      <c r="F1423" s="215" t="str">
        <f t="shared" si="719"/>
        <v/>
      </c>
      <c r="G1423" s="278" t="str">
        <f>+IF('Cálculos '!I318="","",'Cálculos '!I318)</f>
        <v/>
      </c>
      <c r="H1423" s="380" t="str">
        <f t="shared" si="611"/>
        <v/>
      </c>
      <c r="I1423" s="48" t="str">
        <f t="shared" si="612"/>
        <v/>
      </c>
      <c r="J1423" s="381" t="str">
        <f t="shared" si="613"/>
        <v/>
      </c>
      <c r="K1423" s="452" t="str">
        <f t="shared" si="614"/>
        <v/>
      </c>
      <c r="L1423" s="197" t="str">
        <f t="shared" ref="L1423:M1423" si="720">+IF(L318="","",L318)</f>
        <v/>
      </c>
      <c r="M1423" s="202" t="str">
        <f t="shared" si="720"/>
        <v/>
      </c>
      <c r="N1423" s="95"/>
      <c r="O1423" s="95"/>
    </row>
    <row r="1424" spans="2:15" hidden="1" x14ac:dyDescent="0.3">
      <c r="B1424" s="220">
        <f t="shared" si="616"/>
        <v>311</v>
      </c>
      <c r="C1424" s="194" t="str">
        <f t="shared" ref="C1424:F1424" si="721">IF(C319="","",C319)</f>
        <v/>
      </c>
      <c r="D1424" s="199" t="str">
        <f t="shared" si="721"/>
        <v/>
      </c>
      <c r="E1424" s="202" t="str">
        <f t="shared" si="721"/>
        <v/>
      </c>
      <c r="F1424" s="215" t="str">
        <f t="shared" si="721"/>
        <v/>
      </c>
      <c r="G1424" s="278" t="str">
        <f>+IF('Cálculos '!I319="","",'Cálculos '!I319)</f>
        <v/>
      </c>
      <c r="H1424" s="380" t="str">
        <f t="shared" si="611"/>
        <v/>
      </c>
      <c r="I1424" s="48" t="str">
        <f t="shared" si="612"/>
        <v/>
      </c>
      <c r="J1424" s="381" t="str">
        <f t="shared" si="613"/>
        <v/>
      </c>
      <c r="K1424" s="452" t="str">
        <f t="shared" si="614"/>
        <v/>
      </c>
      <c r="L1424" s="197" t="str">
        <f t="shared" ref="L1424:M1424" si="722">+IF(L319="","",L319)</f>
        <v/>
      </c>
      <c r="M1424" s="202" t="str">
        <f t="shared" si="722"/>
        <v/>
      </c>
      <c r="N1424" s="95"/>
      <c r="O1424" s="95"/>
    </row>
    <row r="1425" spans="2:15" hidden="1" x14ac:dyDescent="0.3">
      <c r="B1425" s="220">
        <f t="shared" si="616"/>
        <v>312</v>
      </c>
      <c r="C1425" s="194" t="str">
        <f t="shared" ref="C1425:F1425" si="723">IF(C320="","",C320)</f>
        <v/>
      </c>
      <c r="D1425" s="199" t="str">
        <f t="shared" si="723"/>
        <v/>
      </c>
      <c r="E1425" s="202" t="str">
        <f t="shared" si="723"/>
        <v/>
      </c>
      <c r="F1425" s="215" t="str">
        <f t="shared" si="723"/>
        <v/>
      </c>
      <c r="G1425" s="278" t="str">
        <f>+IF('Cálculos '!I320="","",'Cálculos '!I320)</f>
        <v/>
      </c>
      <c r="H1425" s="380" t="str">
        <f t="shared" si="611"/>
        <v/>
      </c>
      <c r="I1425" s="48" t="str">
        <f t="shared" si="612"/>
        <v/>
      </c>
      <c r="J1425" s="381" t="str">
        <f t="shared" si="613"/>
        <v/>
      </c>
      <c r="K1425" s="452" t="str">
        <f t="shared" si="614"/>
        <v/>
      </c>
      <c r="L1425" s="197" t="str">
        <f t="shared" ref="L1425:M1425" si="724">+IF(L320="","",L320)</f>
        <v/>
      </c>
      <c r="M1425" s="202" t="str">
        <f t="shared" si="724"/>
        <v/>
      </c>
      <c r="N1425" s="95"/>
      <c r="O1425" s="95"/>
    </row>
    <row r="1426" spans="2:15" hidden="1" x14ac:dyDescent="0.3">
      <c r="B1426" s="220">
        <f t="shared" si="616"/>
        <v>313</v>
      </c>
      <c r="C1426" s="194" t="str">
        <f t="shared" ref="C1426:F1426" si="725">IF(C321="","",C321)</f>
        <v/>
      </c>
      <c r="D1426" s="199" t="str">
        <f t="shared" si="725"/>
        <v/>
      </c>
      <c r="E1426" s="202" t="str">
        <f t="shared" si="725"/>
        <v/>
      </c>
      <c r="F1426" s="215" t="str">
        <f t="shared" si="725"/>
        <v/>
      </c>
      <c r="G1426" s="278" t="str">
        <f>+IF('Cálculos '!I321="","",'Cálculos '!I321)</f>
        <v/>
      </c>
      <c r="H1426" s="380" t="str">
        <f t="shared" si="611"/>
        <v/>
      </c>
      <c r="I1426" s="48" t="str">
        <f t="shared" si="612"/>
        <v/>
      </c>
      <c r="J1426" s="381" t="str">
        <f t="shared" si="613"/>
        <v/>
      </c>
      <c r="K1426" s="452" t="str">
        <f t="shared" si="614"/>
        <v/>
      </c>
      <c r="L1426" s="197" t="str">
        <f t="shared" ref="L1426:M1426" si="726">+IF(L321="","",L321)</f>
        <v/>
      </c>
      <c r="M1426" s="202" t="str">
        <f t="shared" si="726"/>
        <v/>
      </c>
      <c r="N1426" s="95"/>
      <c r="O1426" s="95"/>
    </row>
    <row r="1427" spans="2:15" hidden="1" x14ac:dyDescent="0.3">
      <c r="B1427" s="220">
        <f t="shared" si="616"/>
        <v>314</v>
      </c>
      <c r="C1427" s="194" t="str">
        <f t="shared" ref="C1427:F1427" si="727">IF(C322="","",C322)</f>
        <v/>
      </c>
      <c r="D1427" s="199" t="str">
        <f t="shared" si="727"/>
        <v/>
      </c>
      <c r="E1427" s="202" t="str">
        <f t="shared" si="727"/>
        <v/>
      </c>
      <c r="F1427" s="215" t="str">
        <f t="shared" si="727"/>
        <v/>
      </c>
      <c r="G1427" s="278" t="str">
        <f>+IF('Cálculos '!I322="","",'Cálculos '!I322)</f>
        <v/>
      </c>
      <c r="H1427" s="380" t="str">
        <f t="shared" si="611"/>
        <v/>
      </c>
      <c r="I1427" s="48" t="str">
        <f t="shared" si="612"/>
        <v/>
      </c>
      <c r="J1427" s="381" t="str">
        <f t="shared" si="613"/>
        <v/>
      </c>
      <c r="K1427" s="452" t="str">
        <f t="shared" si="614"/>
        <v/>
      </c>
      <c r="L1427" s="197" t="str">
        <f t="shared" ref="L1427:M1427" si="728">+IF(L322="","",L322)</f>
        <v/>
      </c>
      <c r="M1427" s="202" t="str">
        <f t="shared" si="728"/>
        <v/>
      </c>
      <c r="N1427" s="95"/>
      <c r="O1427" s="95"/>
    </row>
    <row r="1428" spans="2:15" hidden="1" x14ac:dyDescent="0.3">
      <c r="B1428" s="220">
        <f t="shared" si="616"/>
        <v>315</v>
      </c>
      <c r="C1428" s="194" t="str">
        <f t="shared" ref="C1428:F1428" si="729">IF(C323="","",C323)</f>
        <v/>
      </c>
      <c r="D1428" s="199" t="str">
        <f t="shared" si="729"/>
        <v/>
      </c>
      <c r="E1428" s="202" t="str">
        <f t="shared" si="729"/>
        <v/>
      </c>
      <c r="F1428" s="215" t="str">
        <f t="shared" si="729"/>
        <v/>
      </c>
      <c r="G1428" s="278" t="str">
        <f>+IF('Cálculos '!I323="","",'Cálculos '!I323)</f>
        <v/>
      </c>
      <c r="H1428" s="380" t="str">
        <f t="shared" si="611"/>
        <v/>
      </c>
      <c r="I1428" s="48" t="str">
        <f t="shared" si="612"/>
        <v/>
      </c>
      <c r="J1428" s="381" t="str">
        <f t="shared" si="613"/>
        <v/>
      </c>
      <c r="K1428" s="452" t="str">
        <f t="shared" si="614"/>
        <v/>
      </c>
      <c r="L1428" s="197" t="str">
        <f t="shared" ref="L1428:M1428" si="730">+IF(L323="","",L323)</f>
        <v/>
      </c>
      <c r="M1428" s="202" t="str">
        <f t="shared" si="730"/>
        <v/>
      </c>
      <c r="N1428" s="95"/>
      <c r="O1428" s="95"/>
    </row>
    <row r="1429" spans="2:15" hidden="1" x14ac:dyDescent="0.3">
      <c r="B1429" s="220">
        <f t="shared" si="616"/>
        <v>316</v>
      </c>
      <c r="C1429" s="194" t="str">
        <f t="shared" ref="C1429:F1429" si="731">IF(C324="","",C324)</f>
        <v/>
      </c>
      <c r="D1429" s="199" t="str">
        <f t="shared" si="731"/>
        <v/>
      </c>
      <c r="E1429" s="202" t="str">
        <f t="shared" si="731"/>
        <v/>
      </c>
      <c r="F1429" s="215" t="str">
        <f t="shared" si="731"/>
        <v/>
      </c>
      <c r="G1429" s="278" t="str">
        <f>+IF('Cálculos '!I324="","",'Cálculos '!I324)</f>
        <v/>
      </c>
      <c r="H1429" s="380" t="str">
        <f t="shared" si="611"/>
        <v/>
      </c>
      <c r="I1429" s="48" t="str">
        <f t="shared" si="612"/>
        <v/>
      </c>
      <c r="J1429" s="381" t="str">
        <f t="shared" si="613"/>
        <v/>
      </c>
      <c r="K1429" s="452" t="str">
        <f t="shared" si="614"/>
        <v/>
      </c>
      <c r="L1429" s="197" t="str">
        <f t="shared" ref="L1429:M1429" si="732">+IF(L324="","",L324)</f>
        <v/>
      </c>
      <c r="M1429" s="202" t="str">
        <f t="shared" si="732"/>
        <v/>
      </c>
      <c r="N1429" s="95"/>
      <c r="O1429" s="95"/>
    </row>
    <row r="1430" spans="2:15" hidden="1" x14ac:dyDescent="0.3">
      <c r="B1430" s="220">
        <f t="shared" si="616"/>
        <v>317</v>
      </c>
      <c r="C1430" s="194" t="str">
        <f t="shared" ref="C1430:F1430" si="733">IF(C325="","",C325)</f>
        <v/>
      </c>
      <c r="D1430" s="199" t="str">
        <f t="shared" si="733"/>
        <v/>
      </c>
      <c r="E1430" s="202" t="str">
        <f t="shared" si="733"/>
        <v/>
      </c>
      <c r="F1430" s="215" t="str">
        <f t="shared" si="733"/>
        <v/>
      </c>
      <c r="G1430" s="278" t="str">
        <f>+IF('Cálculos '!I325="","",'Cálculos '!I325)</f>
        <v/>
      </c>
      <c r="H1430" s="380" t="str">
        <f t="shared" si="611"/>
        <v/>
      </c>
      <c r="I1430" s="48" t="str">
        <f t="shared" si="612"/>
        <v/>
      </c>
      <c r="J1430" s="381" t="str">
        <f t="shared" si="613"/>
        <v/>
      </c>
      <c r="K1430" s="452" t="str">
        <f t="shared" si="614"/>
        <v/>
      </c>
      <c r="L1430" s="197" t="str">
        <f t="shared" ref="L1430:M1430" si="734">+IF(L325="","",L325)</f>
        <v/>
      </c>
      <c r="M1430" s="202" t="str">
        <f t="shared" si="734"/>
        <v/>
      </c>
      <c r="N1430" s="95"/>
      <c r="O1430" s="95"/>
    </row>
    <row r="1431" spans="2:15" hidden="1" x14ac:dyDescent="0.3">
      <c r="B1431" s="220">
        <f t="shared" si="616"/>
        <v>318</v>
      </c>
      <c r="C1431" s="194" t="str">
        <f t="shared" ref="C1431:F1431" si="735">IF(C326="","",C326)</f>
        <v/>
      </c>
      <c r="D1431" s="199" t="str">
        <f t="shared" si="735"/>
        <v/>
      </c>
      <c r="E1431" s="202" t="str">
        <f t="shared" si="735"/>
        <v/>
      </c>
      <c r="F1431" s="215" t="str">
        <f t="shared" si="735"/>
        <v/>
      </c>
      <c r="G1431" s="278" t="str">
        <f>+IF('Cálculos '!I326="","",'Cálculos '!I326)</f>
        <v/>
      </c>
      <c r="H1431" s="380" t="str">
        <f t="shared" si="611"/>
        <v/>
      </c>
      <c r="I1431" s="48" t="str">
        <f t="shared" si="612"/>
        <v/>
      </c>
      <c r="J1431" s="381" t="str">
        <f t="shared" si="613"/>
        <v/>
      </c>
      <c r="K1431" s="452" t="str">
        <f t="shared" si="614"/>
        <v/>
      </c>
      <c r="L1431" s="197" t="str">
        <f t="shared" ref="L1431:M1431" si="736">+IF(L326="","",L326)</f>
        <v/>
      </c>
      <c r="M1431" s="202" t="str">
        <f t="shared" si="736"/>
        <v/>
      </c>
      <c r="N1431" s="95"/>
      <c r="O1431" s="95"/>
    </row>
    <row r="1432" spans="2:15" hidden="1" x14ac:dyDescent="0.3">
      <c r="B1432" s="220">
        <f t="shared" si="616"/>
        <v>319</v>
      </c>
      <c r="C1432" s="194" t="str">
        <f t="shared" ref="C1432:F1432" si="737">IF(C327="","",C327)</f>
        <v/>
      </c>
      <c r="D1432" s="199" t="str">
        <f t="shared" si="737"/>
        <v/>
      </c>
      <c r="E1432" s="202" t="str">
        <f t="shared" si="737"/>
        <v/>
      </c>
      <c r="F1432" s="215" t="str">
        <f t="shared" si="737"/>
        <v/>
      </c>
      <c r="G1432" s="278" t="str">
        <f>+IF('Cálculos '!I327="","",'Cálculos '!I327)</f>
        <v/>
      </c>
      <c r="H1432" s="380" t="str">
        <f t="shared" si="611"/>
        <v/>
      </c>
      <c r="I1432" s="48" t="str">
        <f t="shared" si="612"/>
        <v/>
      </c>
      <c r="J1432" s="381" t="str">
        <f t="shared" si="613"/>
        <v/>
      </c>
      <c r="K1432" s="452" t="str">
        <f t="shared" si="614"/>
        <v/>
      </c>
      <c r="L1432" s="197" t="str">
        <f t="shared" ref="L1432:M1432" si="738">+IF(L327="","",L327)</f>
        <v/>
      </c>
      <c r="M1432" s="202" t="str">
        <f t="shared" si="738"/>
        <v/>
      </c>
      <c r="N1432" s="95"/>
      <c r="O1432" s="95"/>
    </row>
    <row r="1433" spans="2:15" hidden="1" x14ac:dyDescent="0.3">
      <c r="B1433" s="220">
        <f t="shared" si="616"/>
        <v>320</v>
      </c>
      <c r="C1433" s="194" t="str">
        <f t="shared" ref="C1433:F1433" si="739">IF(C328="","",C328)</f>
        <v/>
      </c>
      <c r="D1433" s="199" t="str">
        <f t="shared" si="739"/>
        <v/>
      </c>
      <c r="E1433" s="202" t="str">
        <f t="shared" si="739"/>
        <v/>
      </c>
      <c r="F1433" s="215" t="str">
        <f t="shared" si="739"/>
        <v/>
      </c>
      <c r="G1433" s="278" t="str">
        <f>+IF('Cálculos '!I328="","",'Cálculos '!I328)</f>
        <v/>
      </c>
      <c r="H1433" s="380" t="str">
        <f t="shared" si="611"/>
        <v/>
      </c>
      <c r="I1433" s="48" t="str">
        <f t="shared" si="612"/>
        <v/>
      </c>
      <c r="J1433" s="381" t="str">
        <f t="shared" si="613"/>
        <v/>
      </c>
      <c r="K1433" s="452" t="str">
        <f t="shared" si="614"/>
        <v/>
      </c>
      <c r="L1433" s="197" t="str">
        <f t="shared" ref="L1433:M1433" si="740">+IF(L328="","",L328)</f>
        <v/>
      </c>
      <c r="M1433" s="202" t="str">
        <f t="shared" si="740"/>
        <v/>
      </c>
      <c r="N1433" s="95"/>
      <c r="O1433" s="95"/>
    </row>
    <row r="1434" spans="2:15" hidden="1" x14ac:dyDescent="0.3">
      <c r="B1434" s="220">
        <f t="shared" si="616"/>
        <v>321</v>
      </c>
      <c r="C1434" s="194" t="str">
        <f t="shared" ref="C1434:F1434" si="741">IF(C329="","",C329)</f>
        <v/>
      </c>
      <c r="D1434" s="199" t="str">
        <f t="shared" si="741"/>
        <v/>
      </c>
      <c r="E1434" s="202" t="str">
        <f t="shared" si="741"/>
        <v/>
      </c>
      <c r="F1434" s="215" t="str">
        <f t="shared" si="741"/>
        <v/>
      </c>
      <c r="G1434" s="278" t="str">
        <f>+IF('Cálculos '!I329="","",'Cálculos '!I329)</f>
        <v/>
      </c>
      <c r="H1434" s="380" t="str">
        <f t="shared" si="611"/>
        <v/>
      </c>
      <c r="I1434" s="48" t="str">
        <f t="shared" si="612"/>
        <v/>
      </c>
      <c r="J1434" s="381" t="str">
        <f t="shared" si="613"/>
        <v/>
      </c>
      <c r="K1434" s="452" t="str">
        <f t="shared" si="614"/>
        <v/>
      </c>
      <c r="L1434" s="197" t="str">
        <f t="shared" ref="L1434:M1434" si="742">+IF(L329="","",L329)</f>
        <v/>
      </c>
      <c r="M1434" s="202" t="str">
        <f t="shared" si="742"/>
        <v/>
      </c>
      <c r="N1434" s="95"/>
      <c r="O1434" s="95"/>
    </row>
    <row r="1435" spans="2:15" hidden="1" x14ac:dyDescent="0.3">
      <c r="B1435" s="220">
        <f t="shared" si="616"/>
        <v>322</v>
      </c>
      <c r="C1435" s="194" t="str">
        <f t="shared" ref="C1435:F1435" si="743">IF(C330="","",C330)</f>
        <v/>
      </c>
      <c r="D1435" s="199" t="str">
        <f t="shared" si="743"/>
        <v/>
      </c>
      <c r="E1435" s="202" t="str">
        <f t="shared" si="743"/>
        <v/>
      </c>
      <c r="F1435" s="215" t="str">
        <f t="shared" si="743"/>
        <v/>
      </c>
      <c r="G1435" s="278" t="str">
        <f>+IF('Cálculos '!I330="","",'Cálculos '!I330)</f>
        <v/>
      </c>
      <c r="H1435" s="380" t="str">
        <f t="shared" ref="H1435:H1498" si="744">+IF(D1435="","",ROUNDUP(SUM(H330*G1435),0))</f>
        <v/>
      </c>
      <c r="I1435" s="48" t="str">
        <f t="shared" ref="I1435:I1498" si="745">IF(D1435="","",IF(L1435="","CONFIRMAR SI EL PRODOCTRO TIENE IVA O NO",IF(L1435="NO",0,ROUNDUP(SUM(H1435*19%),0))))</f>
        <v/>
      </c>
      <c r="J1435" s="381" t="str">
        <f t="shared" ref="J1435:J1498" si="746">IF(D1435="","",IF(M1435="","CONFIRMAR SI EL PRODOCTRO TIENE IVA O NO",IF(M1435="NO",0,ROUNDUP(SUM(H1435*11.5%),0))))</f>
        <v/>
      </c>
      <c r="K1435" s="452" t="str">
        <f t="shared" ref="K1435:K1498" si="747">IF(D1435="","",ROUNDUP(SUM(H1435+I1435+J1435),0))</f>
        <v/>
      </c>
      <c r="L1435" s="197" t="str">
        <f t="shared" ref="L1435:M1435" si="748">+IF(L330="","",L330)</f>
        <v/>
      </c>
      <c r="M1435" s="202" t="str">
        <f t="shared" si="748"/>
        <v/>
      </c>
      <c r="N1435" s="95"/>
      <c r="O1435" s="95"/>
    </row>
    <row r="1436" spans="2:15" hidden="1" x14ac:dyDescent="0.3">
      <c r="B1436" s="220">
        <f t="shared" ref="B1436:B1499" si="749">+B1435+1</f>
        <v>323</v>
      </c>
      <c r="C1436" s="194" t="str">
        <f t="shared" ref="C1436:F1436" si="750">IF(C331="","",C331)</f>
        <v/>
      </c>
      <c r="D1436" s="199" t="str">
        <f t="shared" si="750"/>
        <v/>
      </c>
      <c r="E1436" s="202" t="str">
        <f t="shared" si="750"/>
        <v/>
      </c>
      <c r="F1436" s="215" t="str">
        <f t="shared" si="750"/>
        <v/>
      </c>
      <c r="G1436" s="278" t="str">
        <f>+IF('Cálculos '!I331="","",'Cálculos '!I331)</f>
        <v/>
      </c>
      <c r="H1436" s="380" t="str">
        <f t="shared" si="744"/>
        <v/>
      </c>
      <c r="I1436" s="48" t="str">
        <f t="shared" si="745"/>
        <v/>
      </c>
      <c r="J1436" s="381" t="str">
        <f t="shared" si="746"/>
        <v/>
      </c>
      <c r="K1436" s="452" t="str">
        <f t="shared" si="747"/>
        <v/>
      </c>
      <c r="L1436" s="197" t="str">
        <f t="shared" ref="L1436:M1436" si="751">+IF(L331="","",L331)</f>
        <v/>
      </c>
      <c r="M1436" s="202" t="str">
        <f t="shared" si="751"/>
        <v/>
      </c>
      <c r="N1436" s="95"/>
      <c r="O1436" s="95"/>
    </row>
    <row r="1437" spans="2:15" hidden="1" x14ac:dyDescent="0.3">
      <c r="B1437" s="220">
        <f t="shared" si="749"/>
        <v>324</v>
      </c>
      <c r="C1437" s="194" t="str">
        <f t="shared" ref="C1437:F1437" si="752">IF(C332="","",C332)</f>
        <v/>
      </c>
      <c r="D1437" s="199" t="str">
        <f t="shared" si="752"/>
        <v/>
      </c>
      <c r="E1437" s="202" t="str">
        <f t="shared" si="752"/>
        <v/>
      </c>
      <c r="F1437" s="215" t="str">
        <f t="shared" si="752"/>
        <v/>
      </c>
      <c r="G1437" s="278" t="str">
        <f>+IF('Cálculos '!I332="","",'Cálculos '!I332)</f>
        <v/>
      </c>
      <c r="H1437" s="380" t="str">
        <f t="shared" si="744"/>
        <v/>
      </c>
      <c r="I1437" s="48" t="str">
        <f t="shared" si="745"/>
        <v/>
      </c>
      <c r="J1437" s="381" t="str">
        <f t="shared" si="746"/>
        <v/>
      </c>
      <c r="K1437" s="452" t="str">
        <f t="shared" si="747"/>
        <v/>
      </c>
      <c r="L1437" s="197" t="str">
        <f t="shared" ref="L1437:M1437" si="753">+IF(L332="","",L332)</f>
        <v/>
      </c>
      <c r="M1437" s="202" t="str">
        <f t="shared" si="753"/>
        <v/>
      </c>
      <c r="N1437" s="95"/>
      <c r="O1437" s="95"/>
    </row>
    <row r="1438" spans="2:15" hidden="1" x14ac:dyDescent="0.3">
      <c r="B1438" s="220">
        <f t="shared" si="749"/>
        <v>325</v>
      </c>
      <c r="C1438" s="194" t="str">
        <f t="shared" ref="C1438:F1438" si="754">IF(C333="","",C333)</f>
        <v/>
      </c>
      <c r="D1438" s="199" t="str">
        <f t="shared" si="754"/>
        <v/>
      </c>
      <c r="E1438" s="202" t="str">
        <f t="shared" si="754"/>
        <v/>
      </c>
      <c r="F1438" s="215" t="str">
        <f t="shared" si="754"/>
        <v/>
      </c>
      <c r="G1438" s="278" t="str">
        <f>+IF('Cálculos '!I333="","",'Cálculos '!I333)</f>
        <v/>
      </c>
      <c r="H1438" s="380" t="str">
        <f t="shared" si="744"/>
        <v/>
      </c>
      <c r="I1438" s="48" t="str">
        <f t="shared" si="745"/>
        <v/>
      </c>
      <c r="J1438" s="381" t="str">
        <f t="shared" si="746"/>
        <v/>
      </c>
      <c r="K1438" s="452" t="str">
        <f t="shared" si="747"/>
        <v/>
      </c>
      <c r="L1438" s="197" t="str">
        <f t="shared" ref="L1438:M1438" si="755">+IF(L333="","",L333)</f>
        <v/>
      </c>
      <c r="M1438" s="202" t="str">
        <f t="shared" si="755"/>
        <v/>
      </c>
      <c r="N1438" s="95"/>
      <c r="O1438" s="95"/>
    </row>
    <row r="1439" spans="2:15" hidden="1" x14ac:dyDescent="0.3">
      <c r="B1439" s="220">
        <f t="shared" si="749"/>
        <v>326</v>
      </c>
      <c r="C1439" s="194" t="str">
        <f t="shared" ref="C1439:F1439" si="756">IF(C334="","",C334)</f>
        <v/>
      </c>
      <c r="D1439" s="199" t="str">
        <f t="shared" si="756"/>
        <v/>
      </c>
      <c r="E1439" s="202" t="str">
        <f t="shared" si="756"/>
        <v/>
      </c>
      <c r="F1439" s="215" t="str">
        <f t="shared" si="756"/>
        <v/>
      </c>
      <c r="G1439" s="278" t="str">
        <f>+IF('Cálculos '!I334="","",'Cálculos '!I334)</f>
        <v/>
      </c>
      <c r="H1439" s="380" t="str">
        <f t="shared" si="744"/>
        <v/>
      </c>
      <c r="I1439" s="48" t="str">
        <f t="shared" si="745"/>
        <v/>
      </c>
      <c r="J1439" s="381" t="str">
        <f t="shared" si="746"/>
        <v/>
      </c>
      <c r="K1439" s="452" t="str">
        <f t="shared" si="747"/>
        <v/>
      </c>
      <c r="L1439" s="197" t="str">
        <f t="shared" ref="L1439:M1439" si="757">+IF(L334="","",L334)</f>
        <v/>
      </c>
      <c r="M1439" s="202" t="str">
        <f t="shared" si="757"/>
        <v/>
      </c>
      <c r="N1439" s="95"/>
      <c r="O1439" s="95"/>
    </row>
    <row r="1440" spans="2:15" hidden="1" x14ac:dyDescent="0.3">
      <c r="B1440" s="220">
        <f t="shared" si="749"/>
        <v>327</v>
      </c>
      <c r="C1440" s="194" t="str">
        <f t="shared" ref="C1440:F1440" si="758">IF(C335="","",C335)</f>
        <v/>
      </c>
      <c r="D1440" s="199" t="str">
        <f t="shared" si="758"/>
        <v/>
      </c>
      <c r="E1440" s="202" t="str">
        <f t="shared" si="758"/>
        <v/>
      </c>
      <c r="F1440" s="215" t="str">
        <f t="shared" si="758"/>
        <v/>
      </c>
      <c r="G1440" s="278" t="str">
        <f>+IF('Cálculos '!I335="","",'Cálculos '!I335)</f>
        <v/>
      </c>
      <c r="H1440" s="380" t="str">
        <f t="shared" si="744"/>
        <v/>
      </c>
      <c r="I1440" s="48" t="str">
        <f t="shared" si="745"/>
        <v/>
      </c>
      <c r="J1440" s="381" t="str">
        <f t="shared" si="746"/>
        <v/>
      </c>
      <c r="K1440" s="452" t="str">
        <f t="shared" si="747"/>
        <v/>
      </c>
      <c r="L1440" s="197" t="str">
        <f t="shared" ref="L1440:M1440" si="759">+IF(L335="","",L335)</f>
        <v/>
      </c>
      <c r="M1440" s="202" t="str">
        <f t="shared" si="759"/>
        <v/>
      </c>
      <c r="N1440" s="95"/>
      <c r="O1440" s="95"/>
    </row>
    <row r="1441" spans="2:15" hidden="1" x14ac:dyDescent="0.3">
      <c r="B1441" s="220">
        <f t="shared" si="749"/>
        <v>328</v>
      </c>
      <c r="C1441" s="194" t="str">
        <f t="shared" ref="C1441:F1441" si="760">IF(C336="","",C336)</f>
        <v/>
      </c>
      <c r="D1441" s="199" t="str">
        <f t="shared" si="760"/>
        <v/>
      </c>
      <c r="E1441" s="202" t="str">
        <f t="shared" si="760"/>
        <v/>
      </c>
      <c r="F1441" s="215" t="str">
        <f t="shared" si="760"/>
        <v/>
      </c>
      <c r="G1441" s="278" t="str">
        <f>+IF('Cálculos '!I336="","",'Cálculos '!I336)</f>
        <v/>
      </c>
      <c r="H1441" s="380" t="str">
        <f t="shared" si="744"/>
        <v/>
      </c>
      <c r="I1441" s="48" t="str">
        <f t="shared" si="745"/>
        <v/>
      </c>
      <c r="J1441" s="381" t="str">
        <f t="shared" si="746"/>
        <v/>
      </c>
      <c r="K1441" s="452" t="str">
        <f t="shared" si="747"/>
        <v/>
      </c>
      <c r="L1441" s="197" t="str">
        <f t="shared" ref="L1441:M1441" si="761">+IF(L336="","",L336)</f>
        <v/>
      </c>
      <c r="M1441" s="202" t="str">
        <f t="shared" si="761"/>
        <v/>
      </c>
      <c r="N1441" s="95"/>
      <c r="O1441" s="95"/>
    </row>
    <row r="1442" spans="2:15" hidden="1" x14ac:dyDescent="0.3">
      <c r="B1442" s="220">
        <f t="shared" si="749"/>
        <v>329</v>
      </c>
      <c r="C1442" s="194" t="str">
        <f t="shared" ref="C1442:F1442" si="762">IF(C337="","",C337)</f>
        <v/>
      </c>
      <c r="D1442" s="199" t="str">
        <f t="shared" si="762"/>
        <v/>
      </c>
      <c r="E1442" s="202" t="str">
        <f t="shared" si="762"/>
        <v/>
      </c>
      <c r="F1442" s="215" t="str">
        <f t="shared" si="762"/>
        <v/>
      </c>
      <c r="G1442" s="278" t="str">
        <f>+IF('Cálculos '!I337="","",'Cálculos '!I337)</f>
        <v/>
      </c>
      <c r="H1442" s="380" t="str">
        <f t="shared" si="744"/>
        <v/>
      </c>
      <c r="I1442" s="48" t="str">
        <f t="shared" si="745"/>
        <v/>
      </c>
      <c r="J1442" s="381" t="str">
        <f t="shared" si="746"/>
        <v/>
      </c>
      <c r="K1442" s="452" t="str">
        <f t="shared" si="747"/>
        <v/>
      </c>
      <c r="L1442" s="197" t="str">
        <f t="shared" ref="L1442:M1442" si="763">+IF(L337="","",L337)</f>
        <v/>
      </c>
      <c r="M1442" s="202" t="str">
        <f t="shared" si="763"/>
        <v/>
      </c>
      <c r="N1442" s="95"/>
      <c r="O1442" s="95"/>
    </row>
    <row r="1443" spans="2:15" hidden="1" x14ac:dyDescent="0.3">
      <c r="B1443" s="220">
        <f t="shared" si="749"/>
        <v>330</v>
      </c>
      <c r="C1443" s="194" t="str">
        <f t="shared" ref="C1443:F1443" si="764">IF(C338="","",C338)</f>
        <v/>
      </c>
      <c r="D1443" s="199" t="str">
        <f t="shared" si="764"/>
        <v/>
      </c>
      <c r="E1443" s="202" t="str">
        <f t="shared" si="764"/>
        <v/>
      </c>
      <c r="F1443" s="215" t="str">
        <f t="shared" si="764"/>
        <v/>
      </c>
      <c r="G1443" s="278" t="str">
        <f>+IF('Cálculos '!I338="","",'Cálculos '!I338)</f>
        <v/>
      </c>
      <c r="H1443" s="380" t="str">
        <f t="shared" si="744"/>
        <v/>
      </c>
      <c r="I1443" s="48" t="str">
        <f t="shared" si="745"/>
        <v/>
      </c>
      <c r="J1443" s="381" t="str">
        <f t="shared" si="746"/>
        <v/>
      </c>
      <c r="K1443" s="452" t="str">
        <f t="shared" si="747"/>
        <v/>
      </c>
      <c r="L1443" s="197" t="str">
        <f t="shared" ref="L1443:M1443" si="765">+IF(L338="","",L338)</f>
        <v/>
      </c>
      <c r="M1443" s="202" t="str">
        <f t="shared" si="765"/>
        <v/>
      </c>
      <c r="N1443" s="95"/>
      <c r="O1443" s="95"/>
    </row>
    <row r="1444" spans="2:15" hidden="1" x14ac:dyDescent="0.3">
      <c r="B1444" s="220">
        <f t="shared" si="749"/>
        <v>331</v>
      </c>
      <c r="C1444" s="194" t="str">
        <f t="shared" ref="C1444:F1444" si="766">IF(C339="","",C339)</f>
        <v/>
      </c>
      <c r="D1444" s="199" t="str">
        <f t="shared" si="766"/>
        <v/>
      </c>
      <c r="E1444" s="202" t="str">
        <f t="shared" si="766"/>
        <v/>
      </c>
      <c r="F1444" s="215" t="str">
        <f t="shared" si="766"/>
        <v/>
      </c>
      <c r="G1444" s="278" t="str">
        <f>+IF('Cálculos '!I339="","",'Cálculos '!I339)</f>
        <v/>
      </c>
      <c r="H1444" s="380" t="str">
        <f t="shared" si="744"/>
        <v/>
      </c>
      <c r="I1444" s="48" t="str">
        <f t="shared" si="745"/>
        <v/>
      </c>
      <c r="J1444" s="381" t="str">
        <f t="shared" si="746"/>
        <v/>
      </c>
      <c r="K1444" s="452" t="str">
        <f t="shared" si="747"/>
        <v/>
      </c>
      <c r="L1444" s="197" t="str">
        <f t="shared" ref="L1444:M1444" si="767">+IF(L339="","",L339)</f>
        <v/>
      </c>
      <c r="M1444" s="202" t="str">
        <f t="shared" si="767"/>
        <v/>
      </c>
      <c r="N1444" s="95"/>
      <c r="O1444" s="95"/>
    </row>
    <row r="1445" spans="2:15" hidden="1" x14ac:dyDescent="0.3">
      <c r="B1445" s="220">
        <f t="shared" si="749"/>
        <v>332</v>
      </c>
      <c r="C1445" s="194" t="str">
        <f t="shared" ref="C1445:F1445" si="768">IF(C340="","",C340)</f>
        <v/>
      </c>
      <c r="D1445" s="199" t="str">
        <f t="shared" si="768"/>
        <v/>
      </c>
      <c r="E1445" s="202" t="str">
        <f t="shared" si="768"/>
        <v/>
      </c>
      <c r="F1445" s="215" t="str">
        <f t="shared" si="768"/>
        <v/>
      </c>
      <c r="G1445" s="278" t="str">
        <f>+IF('Cálculos '!I340="","",'Cálculos '!I340)</f>
        <v/>
      </c>
      <c r="H1445" s="380" t="str">
        <f t="shared" si="744"/>
        <v/>
      </c>
      <c r="I1445" s="48" t="str">
        <f t="shared" si="745"/>
        <v/>
      </c>
      <c r="J1445" s="381" t="str">
        <f t="shared" si="746"/>
        <v/>
      </c>
      <c r="K1445" s="452" t="str">
        <f t="shared" si="747"/>
        <v/>
      </c>
      <c r="L1445" s="197" t="str">
        <f t="shared" ref="L1445:M1445" si="769">+IF(L340="","",L340)</f>
        <v/>
      </c>
      <c r="M1445" s="202" t="str">
        <f t="shared" si="769"/>
        <v/>
      </c>
      <c r="N1445" s="95"/>
      <c r="O1445" s="95"/>
    </row>
    <row r="1446" spans="2:15" hidden="1" x14ac:dyDescent="0.3">
      <c r="B1446" s="220">
        <f t="shared" si="749"/>
        <v>333</v>
      </c>
      <c r="C1446" s="194" t="str">
        <f t="shared" ref="C1446:F1446" si="770">IF(C341="","",C341)</f>
        <v/>
      </c>
      <c r="D1446" s="199" t="str">
        <f t="shared" si="770"/>
        <v/>
      </c>
      <c r="E1446" s="202" t="str">
        <f t="shared" si="770"/>
        <v/>
      </c>
      <c r="F1446" s="215" t="str">
        <f t="shared" si="770"/>
        <v/>
      </c>
      <c r="G1446" s="278" t="str">
        <f>+IF('Cálculos '!I341="","",'Cálculos '!I341)</f>
        <v/>
      </c>
      <c r="H1446" s="380" t="str">
        <f t="shared" si="744"/>
        <v/>
      </c>
      <c r="I1446" s="48" t="str">
        <f t="shared" si="745"/>
        <v/>
      </c>
      <c r="J1446" s="381" t="str">
        <f t="shared" si="746"/>
        <v/>
      </c>
      <c r="K1446" s="452" t="str">
        <f t="shared" si="747"/>
        <v/>
      </c>
      <c r="L1446" s="197" t="str">
        <f t="shared" ref="L1446:M1446" si="771">+IF(L341="","",L341)</f>
        <v/>
      </c>
      <c r="M1446" s="202" t="str">
        <f t="shared" si="771"/>
        <v/>
      </c>
      <c r="N1446" s="95"/>
      <c r="O1446" s="95"/>
    </row>
    <row r="1447" spans="2:15" hidden="1" x14ac:dyDescent="0.3">
      <c r="B1447" s="220">
        <f t="shared" si="749"/>
        <v>334</v>
      </c>
      <c r="C1447" s="194" t="str">
        <f t="shared" ref="C1447:F1447" si="772">IF(C342="","",C342)</f>
        <v/>
      </c>
      <c r="D1447" s="199" t="str">
        <f t="shared" si="772"/>
        <v/>
      </c>
      <c r="E1447" s="202" t="str">
        <f t="shared" si="772"/>
        <v/>
      </c>
      <c r="F1447" s="215" t="str">
        <f t="shared" si="772"/>
        <v/>
      </c>
      <c r="G1447" s="278" t="str">
        <f>+IF('Cálculos '!I342="","",'Cálculos '!I342)</f>
        <v/>
      </c>
      <c r="H1447" s="380" t="str">
        <f t="shared" si="744"/>
        <v/>
      </c>
      <c r="I1447" s="48" t="str">
        <f t="shared" si="745"/>
        <v/>
      </c>
      <c r="J1447" s="381" t="str">
        <f t="shared" si="746"/>
        <v/>
      </c>
      <c r="K1447" s="452" t="str">
        <f t="shared" si="747"/>
        <v/>
      </c>
      <c r="L1447" s="197" t="str">
        <f t="shared" ref="L1447:M1447" si="773">+IF(L342="","",L342)</f>
        <v/>
      </c>
      <c r="M1447" s="202" t="str">
        <f t="shared" si="773"/>
        <v/>
      </c>
      <c r="N1447" s="95"/>
      <c r="O1447" s="95"/>
    </row>
    <row r="1448" spans="2:15" hidden="1" x14ac:dyDescent="0.3">
      <c r="B1448" s="220">
        <f t="shared" si="749"/>
        <v>335</v>
      </c>
      <c r="C1448" s="194" t="str">
        <f t="shared" ref="C1448:F1448" si="774">IF(C343="","",C343)</f>
        <v/>
      </c>
      <c r="D1448" s="199" t="str">
        <f t="shared" si="774"/>
        <v/>
      </c>
      <c r="E1448" s="202" t="str">
        <f t="shared" si="774"/>
        <v/>
      </c>
      <c r="F1448" s="215" t="str">
        <f t="shared" si="774"/>
        <v/>
      </c>
      <c r="G1448" s="278" t="str">
        <f>+IF('Cálculos '!I343="","",'Cálculos '!I343)</f>
        <v/>
      </c>
      <c r="H1448" s="380" t="str">
        <f t="shared" si="744"/>
        <v/>
      </c>
      <c r="I1448" s="48" t="str">
        <f t="shared" si="745"/>
        <v/>
      </c>
      <c r="J1448" s="381" t="str">
        <f t="shared" si="746"/>
        <v/>
      </c>
      <c r="K1448" s="452" t="str">
        <f t="shared" si="747"/>
        <v/>
      </c>
      <c r="L1448" s="197" t="str">
        <f t="shared" ref="L1448:M1448" si="775">+IF(L343="","",L343)</f>
        <v/>
      </c>
      <c r="M1448" s="202" t="str">
        <f t="shared" si="775"/>
        <v/>
      </c>
      <c r="N1448" s="95"/>
      <c r="O1448" s="95"/>
    </row>
    <row r="1449" spans="2:15" hidden="1" x14ac:dyDescent="0.3">
      <c r="B1449" s="220">
        <f t="shared" si="749"/>
        <v>336</v>
      </c>
      <c r="C1449" s="194" t="str">
        <f t="shared" ref="C1449:F1449" si="776">IF(C344="","",C344)</f>
        <v/>
      </c>
      <c r="D1449" s="199" t="str">
        <f t="shared" si="776"/>
        <v/>
      </c>
      <c r="E1449" s="202" t="str">
        <f t="shared" si="776"/>
        <v/>
      </c>
      <c r="F1449" s="215" t="str">
        <f t="shared" si="776"/>
        <v/>
      </c>
      <c r="G1449" s="278" t="str">
        <f>+IF('Cálculos '!I344="","",'Cálculos '!I344)</f>
        <v/>
      </c>
      <c r="H1449" s="380" t="str">
        <f t="shared" si="744"/>
        <v/>
      </c>
      <c r="I1449" s="48" t="str">
        <f t="shared" si="745"/>
        <v/>
      </c>
      <c r="J1449" s="381" t="str">
        <f t="shared" si="746"/>
        <v/>
      </c>
      <c r="K1449" s="452" t="str">
        <f t="shared" si="747"/>
        <v/>
      </c>
      <c r="L1449" s="197" t="str">
        <f t="shared" ref="L1449:M1449" si="777">+IF(L344="","",L344)</f>
        <v/>
      </c>
      <c r="M1449" s="202" t="str">
        <f t="shared" si="777"/>
        <v/>
      </c>
      <c r="N1449" s="95"/>
      <c r="O1449" s="95"/>
    </row>
    <row r="1450" spans="2:15" hidden="1" x14ac:dyDescent="0.3">
      <c r="B1450" s="220">
        <f t="shared" si="749"/>
        <v>337</v>
      </c>
      <c r="C1450" s="194" t="str">
        <f t="shared" ref="C1450:F1450" si="778">IF(C345="","",C345)</f>
        <v/>
      </c>
      <c r="D1450" s="199" t="str">
        <f t="shared" si="778"/>
        <v/>
      </c>
      <c r="E1450" s="202" t="str">
        <f t="shared" si="778"/>
        <v/>
      </c>
      <c r="F1450" s="215" t="str">
        <f t="shared" si="778"/>
        <v/>
      </c>
      <c r="G1450" s="278" t="str">
        <f>+IF('Cálculos '!I345="","",'Cálculos '!I345)</f>
        <v/>
      </c>
      <c r="H1450" s="380" t="str">
        <f t="shared" si="744"/>
        <v/>
      </c>
      <c r="I1450" s="48" t="str">
        <f t="shared" si="745"/>
        <v/>
      </c>
      <c r="J1450" s="381" t="str">
        <f t="shared" si="746"/>
        <v/>
      </c>
      <c r="K1450" s="452" t="str">
        <f t="shared" si="747"/>
        <v/>
      </c>
      <c r="L1450" s="197" t="str">
        <f t="shared" ref="L1450:M1450" si="779">+IF(L345="","",L345)</f>
        <v/>
      </c>
      <c r="M1450" s="202" t="str">
        <f t="shared" si="779"/>
        <v/>
      </c>
      <c r="N1450" s="95"/>
      <c r="O1450" s="95"/>
    </row>
    <row r="1451" spans="2:15" hidden="1" x14ac:dyDescent="0.3">
      <c r="B1451" s="220">
        <f t="shared" si="749"/>
        <v>338</v>
      </c>
      <c r="C1451" s="194" t="str">
        <f t="shared" ref="C1451:F1451" si="780">IF(C346="","",C346)</f>
        <v/>
      </c>
      <c r="D1451" s="199" t="str">
        <f t="shared" si="780"/>
        <v/>
      </c>
      <c r="E1451" s="202" t="str">
        <f t="shared" si="780"/>
        <v/>
      </c>
      <c r="F1451" s="215" t="str">
        <f t="shared" si="780"/>
        <v/>
      </c>
      <c r="G1451" s="278" t="str">
        <f>+IF('Cálculos '!I346="","",'Cálculos '!I346)</f>
        <v/>
      </c>
      <c r="H1451" s="380" t="str">
        <f t="shared" si="744"/>
        <v/>
      </c>
      <c r="I1451" s="48" t="str">
        <f t="shared" si="745"/>
        <v/>
      </c>
      <c r="J1451" s="381" t="str">
        <f t="shared" si="746"/>
        <v/>
      </c>
      <c r="K1451" s="452" t="str">
        <f t="shared" si="747"/>
        <v/>
      </c>
      <c r="L1451" s="197" t="str">
        <f t="shared" ref="L1451:M1451" si="781">+IF(L346="","",L346)</f>
        <v/>
      </c>
      <c r="M1451" s="202" t="str">
        <f t="shared" si="781"/>
        <v/>
      </c>
      <c r="N1451" s="95"/>
      <c r="O1451" s="95"/>
    </row>
    <row r="1452" spans="2:15" hidden="1" x14ac:dyDescent="0.3">
      <c r="B1452" s="220">
        <f t="shared" si="749"/>
        <v>339</v>
      </c>
      <c r="C1452" s="194" t="str">
        <f t="shared" ref="C1452:F1452" si="782">IF(C347="","",C347)</f>
        <v/>
      </c>
      <c r="D1452" s="199" t="str">
        <f t="shared" si="782"/>
        <v/>
      </c>
      <c r="E1452" s="202" t="str">
        <f t="shared" si="782"/>
        <v/>
      </c>
      <c r="F1452" s="215" t="str">
        <f t="shared" si="782"/>
        <v/>
      </c>
      <c r="G1452" s="278" t="str">
        <f>+IF('Cálculos '!I347="","",'Cálculos '!I347)</f>
        <v/>
      </c>
      <c r="H1452" s="380" t="str">
        <f t="shared" si="744"/>
        <v/>
      </c>
      <c r="I1452" s="48" t="str">
        <f t="shared" si="745"/>
        <v/>
      </c>
      <c r="J1452" s="381" t="str">
        <f t="shared" si="746"/>
        <v/>
      </c>
      <c r="K1452" s="452" t="str">
        <f t="shared" si="747"/>
        <v/>
      </c>
      <c r="L1452" s="197" t="str">
        <f t="shared" ref="L1452:M1452" si="783">+IF(L347="","",L347)</f>
        <v/>
      </c>
      <c r="M1452" s="202" t="str">
        <f t="shared" si="783"/>
        <v/>
      </c>
      <c r="N1452" s="95"/>
      <c r="O1452" s="95"/>
    </row>
    <row r="1453" spans="2:15" hidden="1" x14ac:dyDescent="0.3">
      <c r="B1453" s="220">
        <f t="shared" si="749"/>
        <v>340</v>
      </c>
      <c r="C1453" s="194" t="str">
        <f t="shared" ref="C1453:F1453" si="784">IF(C348="","",C348)</f>
        <v/>
      </c>
      <c r="D1453" s="199" t="str">
        <f t="shared" si="784"/>
        <v/>
      </c>
      <c r="E1453" s="202" t="str">
        <f t="shared" si="784"/>
        <v/>
      </c>
      <c r="F1453" s="215" t="str">
        <f t="shared" si="784"/>
        <v/>
      </c>
      <c r="G1453" s="278" t="str">
        <f>+IF('Cálculos '!I348="","",'Cálculos '!I348)</f>
        <v/>
      </c>
      <c r="H1453" s="380" t="str">
        <f t="shared" si="744"/>
        <v/>
      </c>
      <c r="I1453" s="48" t="str">
        <f t="shared" si="745"/>
        <v/>
      </c>
      <c r="J1453" s="381" t="str">
        <f t="shared" si="746"/>
        <v/>
      </c>
      <c r="K1453" s="452" t="str">
        <f t="shared" si="747"/>
        <v/>
      </c>
      <c r="L1453" s="197" t="str">
        <f t="shared" ref="L1453:M1453" si="785">+IF(L348="","",L348)</f>
        <v/>
      </c>
      <c r="M1453" s="202" t="str">
        <f t="shared" si="785"/>
        <v/>
      </c>
      <c r="N1453" s="95"/>
      <c r="O1453" s="95"/>
    </row>
    <row r="1454" spans="2:15" hidden="1" x14ac:dyDescent="0.3">
      <c r="B1454" s="220">
        <f t="shared" si="749"/>
        <v>341</v>
      </c>
      <c r="C1454" s="194" t="str">
        <f t="shared" ref="C1454:F1454" si="786">IF(C349="","",C349)</f>
        <v/>
      </c>
      <c r="D1454" s="199" t="str">
        <f t="shared" si="786"/>
        <v/>
      </c>
      <c r="E1454" s="202" t="str">
        <f t="shared" si="786"/>
        <v/>
      </c>
      <c r="F1454" s="215" t="str">
        <f t="shared" si="786"/>
        <v/>
      </c>
      <c r="G1454" s="278" t="str">
        <f>+IF('Cálculos '!I349="","",'Cálculos '!I349)</f>
        <v/>
      </c>
      <c r="H1454" s="380" t="str">
        <f t="shared" si="744"/>
        <v/>
      </c>
      <c r="I1454" s="48" t="str">
        <f t="shared" si="745"/>
        <v/>
      </c>
      <c r="J1454" s="381" t="str">
        <f t="shared" si="746"/>
        <v/>
      </c>
      <c r="K1454" s="452" t="str">
        <f t="shared" si="747"/>
        <v/>
      </c>
      <c r="L1454" s="197" t="str">
        <f t="shared" ref="L1454:M1454" si="787">+IF(L349="","",L349)</f>
        <v/>
      </c>
      <c r="M1454" s="202" t="str">
        <f t="shared" si="787"/>
        <v/>
      </c>
      <c r="N1454" s="95"/>
      <c r="O1454" s="95"/>
    </row>
    <row r="1455" spans="2:15" hidden="1" x14ac:dyDescent="0.3">
      <c r="B1455" s="220">
        <f t="shared" si="749"/>
        <v>342</v>
      </c>
      <c r="C1455" s="194" t="str">
        <f t="shared" ref="C1455:F1455" si="788">IF(C350="","",C350)</f>
        <v/>
      </c>
      <c r="D1455" s="199" t="str">
        <f t="shared" si="788"/>
        <v/>
      </c>
      <c r="E1455" s="202" t="str">
        <f t="shared" si="788"/>
        <v/>
      </c>
      <c r="F1455" s="215" t="str">
        <f t="shared" si="788"/>
        <v/>
      </c>
      <c r="G1455" s="278" t="str">
        <f>+IF('Cálculos '!I350="","",'Cálculos '!I350)</f>
        <v/>
      </c>
      <c r="H1455" s="380" t="str">
        <f t="shared" si="744"/>
        <v/>
      </c>
      <c r="I1455" s="48" t="str">
        <f t="shared" si="745"/>
        <v/>
      </c>
      <c r="J1455" s="381" t="str">
        <f t="shared" si="746"/>
        <v/>
      </c>
      <c r="K1455" s="452" t="str">
        <f t="shared" si="747"/>
        <v/>
      </c>
      <c r="L1455" s="197" t="str">
        <f t="shared" ref="L1455:M1455" si="789">+IF(L350="","",L350)</f>
        <v/>
      </c>
      <c r="M1455" s="202" t="str">
        <f t="shared" si="789"/>
        <v/>
      </c>
      <c r="N1455" s="95"/>
      <c r="O1455" s="95"/>
    </row>
    <row r="1456" spans="2:15" hidden="1" x14ac:dyDescent="0.3">
      <c r="B1456" s="220">
        <f t="shared" si="749"/>
        <v>343</v>
      </c>
      <c r="C1456" s="194" t="str">
        <f t="shared" ref="C1456:F1456" si="790">IF(C351="","",C351)</f>
        <v/>
      </c>
      <c r="D1456" s="199" t="str">
        <f t="shared" si="790"/>
        <v/>
      </c>
      <c r="E1456" s="202" t="str">
        <f t="shared" si="790"/>
        <v/>
      </c>
      <c r="F1456" s="215" t="str">
        <f t="shared" si="790"/>
        <v/>
      </c>
      <c r="G1456" s="278" t="str">
        <f>+IF('Cálculos '!I351="","",'Cálculos '!I351)</f>
        <v/>
      </c>
      <c r="H1456" s="380" t="str">
        <f t="shared" si="744"/>
        <v/>
      </c>
      <c r="I1456" s="48" t="str">
        <f t="shared" si="745"/>
        <v/>
      </c>
      <c r="J1456" s="381" t="str">
        <f t="shared" si="746"/>
        <v/>
      </c>
      <c r="K1456" s="452" t="str">
        <f t="shared" si="747"/>
        <v/>
      </c>
      <c r="L1456" s="197" t="str">
        <f t="shared" ref="L1456:M1456" si="791">+IF(L351="","",L351)</f>
        <v/>
      </c>
      <c r="M1456" s="202" t="str">
        <f t="shared" si="791"/>
        <v/>
      </c>
      <c r="N1456" s="95"/>
      <c r="O1456" s="95"/>
    </row>
    <row r="1457" spans="2:15" hidden="1" x14ac:dyDescent="0.3">
      <c r="B1457" s="220">
        <f t="shared" si="749"/>
        <v>344</v>
      </c>
      <c r="C1457" s="194" t="str">
        <f t="shared" ref="C1457:F1457" si="792">IF(C352="","",C352)</f>
        <v/>
      </c>
      <c r="D1457" s="199" t="str">
        <f t="shared" si="792"/>
        <v/>
      </c>
      <c r="E1457" s="202" t="str">
        <f t="shared" si="792"/>
        <v/>
      </c>
      <c r="F1457" s="215" t="str">
        <f t="shared" si="792"/>
        <v/>
      </c>
      <c r="G1457" s="278" t="str">
        <f>+IF('Cálculos '!I352="","",'Cálculos '!I352)</f>
        <v/>
      </c>
      <c r="H1457" s="380" t="str">
        <f t="shared" si="744"/>
        <v/>
      </c>
      <c r="I1457" s="48" t="str">
        <f t="shared" si="745"/>
        <v/>
      </c>
      <c r="J1457" s="381" t="str">
        <f t="shared" si="746"/>
        <v/>
      </c>
      <c r="K1457" s="452" t="str">
        <f t="shared" si="747"/>
        <v/>
      </c>
      <c r="L1457" s="197" t="str">
        <f t="shared" ref="L1457:M1457" si="793">+IF(L352="","",L352)</f>
        <v/>
      </c>
      <c r="M1457" s="202" t="str">
        <f t="shared" si="793"/>
        <v/>
      </c>
      <c r="N1457" s="95"/>
      <c r="O1457" s="95"/>
    </row>
    <row r="1458" spans="2:15" hidden="1" x14ac:dyDescent="0.3">
      <c r="B1458" s="220">
        <f t="shared" si="749"/>
        <v>345</v>
      </c>
      <c r="C1458" s="194" t="str">
        <f t="shared" ref="C1458:F1458" si="794">IF(C353="","",C353)</f>
        <v/>
      </c>
      <c r="D1458" s="199" t="str">
        <f t="shared" si="794"/>
        <v/>
      </c>
      <c r="E1458" s="202" t="str">
        <f t="shared" si="794"/>
        <v/>
      </c>
      <c r="F1458" s="215" t="str">
        <f t="shared" si="794"/>
        <v/>
      </c>
      <c r="G1458" s="278" t="str">
        <f>+IF('Cálculos '!I353="","",'Cálculos '!I353)</f>
        <v/>
      </c>
      <c r="H1458" s="380" t="str">
        <f t="shared" si="744"/>
        <v/>
      </c>
      <c r="I1458" s="48" t="str">
        <f t="shared" si="745"/>
        <v/>
      </c>
      <c r="J1458" s="381" t="str">
        <f t="shared" si="746"/>
        <v/>
      </c>
      <c r="K1458" s="452" t="str">
        <f t="shared" si="747"/>
        <v/>
      </c>
      <c r="L1458" s="197" t="str">
        <f t="shared" ref="L1458:M1458" si="795">+IF(L353="","",L353)</f>
        <v/>
      </c>
      <c r="M1458" s="202" t="str">
        <f t="shared" si="795"/>
        <v/>
      </c>
      <c r="N1458" s="95"/>
      <c r="O1458" s="95"/>
    </row>
    <row r="1459" spans="2:15" hidden="1" x14ac:dyDescent="0.3">
      <c r="B1459" s="220">
        <f t="shared" si="749"/>
        <v>346</v>
      </c>
      <c r="C1459" s="194" t="str">
        <f t="shared" ref="C1459:F1459" si="796">IF(C354="","",C354)</f>
        <v/>
      </c>
      <c r="D1459" s="199" t="str">
        <f t="shared" si="796"/>
        <v/>
      </c>
      <c r="E1459" s="202" t="str">
        <f t="shared" si="796"/>
        <v/>
      </c>
      <c r="F1459" s="215" t="str">
        <f t="shared" si="796"/>
        <v/>
      </c>
      <c r="G1459" s="278" t="str">
        <f>+IF('Cálculos '!I354="","",'Cálculos '!I354)</f>
        <v/>
      </c>
      <c r="H1459" s="380" t="str">
        <f t="shared" si="744"/>
        <v/>
      </c>
      <c r="I1459" s="48" t="str">
        <f t="shared" si="745"/>
        <v/>
      </c>
      <c r="J1459" s="381" t="str">
        <f t="shared" si="746"/>
        <v/>
      </c>
      <c r="K1459" s="452" t="str">
        <f t="shared" si="747"/>
        <v/>
      </c>
      <c r="L1459" s="197" t="str">
        <f t="shared" ref="L1459:M1459" si="797">+IF(L354="","",L354)</f>
        <v/>
      </c>
      <c r="M1459" s="202" t="str">
        <f t="shared" si="797"/>
        <v/>
      </c>
      <c r="N1459" s="95"/>
      <c r="O1459" s="95"/>
    </row>
    <row r="1460" spans="2:15" hidden="1" x14ac:dyDescent="0.3">
      <c r="B1460" s="220">
        <f t="shared" si="749"/>
        <v>347</v>
      </c>
      <c r="C1460" s="194" t="str">
        <f t="shared" ref="C1460:F1460" si="798">IF(C355="","",C355)</f>
        <v/>
      </c>
      <c r="D1460" s="199" t="str">
        <f t="shared" si="798"/>
        <v/>
      </c>
      <c r="E1460" s="202" t="str">
        <f t="shared" si="798"/>
        <v/>
      </c>
      <c r="F1460" s="215" t="str">
        <f t="shared" si="798"/>
        <v/>
      </c>
      <c r="G1460" s="278" t="str">
        <f>+IF('Cálculos '!I355="","",'Cálculos '!I355)</f>
        <v/>
      </c>
      <c r="H1460" s="380" t="str">
        <f t="shared" si="744"/>
        <v/>
      </c>
      <c r="I1460" s="48" t="str">
        <f t="shared" si="745"/>
        <v/>
      </c>
      <c r="J1460" s="381" t="str">
        <f t="shared" si="746"/>
        <v/>
      </c>
      <c r="K1460" s="452" t="str">
        <f t="shared" si="747"/>
        <v/>
      </c>
      <c r="L1460" s="197" t="str">
        <f t="shared" ref="L1460:M1460" si="799">+IF(L355="","",L355)</f>
        <v/>
      </c>
      <c r="M1460" s="202" t="str">
        <f t="shared" si="799"/>
        <v/>
      </c>
      <c r="N1460" s="95"/>
      <c r="O1460" s="95"/>
    </row>
    <row r="1461" spans="2:15" hidden="1" x14ac:dyDescent="0.3">
      <c r="B1461" s="220">
        <f t="shared" si="749"/>
        <v>348</v>
      </c>
      <c r="C1461" s="194" t="str">
        <f t="shared" ref="C1461:F1461" si="800">IF(C356="","",C356)</f>
        <v/>
      </c>
      <c r="D1461" s="199" t="str">
        <f t="shared" si="800"/>
        <v/>
      </c>
      <c r="E1461" s="202" t="str">
        <f t="shared" si="800"/>
        <v/>
      </c>
      <c r="F1461" s="215" t="str">
        <f t="shared" si="800"/>
        <v/>
      </c>
      <c r="G1461" s="278" t="str">
        <f>+IF('Cálculos '!I356="","",'Cálculos '!I356)</f>
        <v/>
      </c>
      <c r="H1461" s="380" t="str">
        <f t="shared" si="744"/>
        <v/>
      </c>
      <c r="I1461" s="48" t="str">
        <f t="shared" si="745"/>
        <v/>
      </c>
      <c r="J1461" s="381" t="str">
        <f t="shared" si="746"/>
        <v/>
      </c>
      <c r="K1461" s="452" t="str">
        <f t="shared" si="747"/>
        <v/>
      </c>
      <c r="L1461" s="197" t="str">
        <f t="shared" ref="L1461:M1461" si="801">+IF(L356="","",L356)</f>
        <v/>
      </c>
      <c r="M1461" s="202" t="str">
        <f t="shared" si="801"/>
        <v/>
      </c>
      <c r="N1461" s="95"/>
      <c r="O1461" s="95"/>
    </row>
    <row r="1462" spans="2:15" hidden="1" x14ac:dyDescent="0.3">
      <c r="B1462" s="220">
        <f t="shared" si="749"/>
        <v>349</v>
      </c>
      <c r="C1462" s="194" t="str">
        <f t="shared" ref="C1462:F1462" si="802">IF(C357="","",C357)</f>
        <v/>
      </c>
      <c r="D1462" s="199" t="str">
        <f t="shared" si="802"/>
        <v/>
      </c>
      <c r="E1462" s="202" t="str">
        <f t="shared" si="802"/>
        <v/>
      </c>
      <c r="F1462" s="215" t="str">
        <f t="shared" si="802"/>
        <v/>
      </c>
      <c r="G1462" s="278" t="str">
        <f>+IF('Cálculos '!I357="","",'Cálculos '!I357)</f>
        <v/>
      </c>
      <c r="H1462" s="380" t="str">
        <f t="shared" si="744"/>
        <v/>
      </c>
      <c r="I1462" s="48" t="str">
        <f t="shared" si="745"/>
        <v/>
      </c>
      <c r="J1462" s="381" t="str">
        <f t="shared" si="746"/>
        <v/>
      </c>
      <c r="K1462" s="452" t="str">
        <f t="shared" si="747"/>
        <v/>
      </c>
      <c r="L1462" s="197" t="str">
        <f t="shared" ref="L1462:M1462" si="803">+IF(L357="","",L357)</f>
        <v/>
      </c>
      <c r="M1462" s="202" t="str">
        <f t="shared" si="803"/>
        <v/>
      </c>
      <c r="N1462" s="95"/>
      <c r="O1462" s="95"/>
    </row>
    <row r="1463" spans="2:15" hidden="1" x14ac:dyDescent="0.3">
      <c r="B1463" s="220">
        <f t="shared" si="749"/>
        <v>350</v>
      </c>
      <c r="C1463" s="194" t="str">
        <f t="shared" ref="C1463:F1463" si="804">IF(C358="","",C358)</f>
        <v/>
      </c>
      <c r="D1463" s="199" t="str">
        <f t="shared" si="804"/>
        <v/>
      </c>
      <c r="E1463" s="202" t="str">
        <f t="shared" si="804"/>
        <v/>
      </c>
      <c r="F1463" s="215" t="str">
        <f t="shared" si="804"/>
        <v/>
      </c>
      <c r="G1463" s="278" t="str">
        <f>+IF('Cálculos '!I358="","",'Cálculos '!I358)</f>
        <v/>
      </c>
      <c r="H1463" s="380" t="str">
        <f t="shared" si="744"/>
        <v/>
      </c>
      <c r="I1463" s="48" t="str">
        <f t="shared" si="745"/>
        <v/>
      </c>
      <c r="J1463" s="381" t="str">
        <f t="shared" si="746"/>
        <v/>
      </c>
      <c r="K1463" s="452" t="str">
        <f t="shared" si="747"/>
        <v/>
      </c>
      <c r="L1463" s="197" t="str">
        <f t="shared" ref="L1463:M1463" si="805">+IF(L358="","",L358)</f>
        <v/>
      </c>
      <c r="M1463" s="202" t="str">
        <f t="shared" si="805"/>
        <v/>
      </c>
      <c r="N1463" s="95"/>
      <c r="O1463" s="95"/>
    </row>
    <row r="1464" spans="2:15" hidden="1" x14ac:dyDescent="0.3">
      <c r="B1464" s="220">
        <f t="shared" si="749"/>
        <v>351</v>
      </c>
      <c r="C1464" s="194" t="str">
        <f t="shared" ref="C1464:F1464" si="806">IF(C359="","",C359)</f>
        <v/>
      </c>
      <c r="D1464" s="199" t="str">
        <f t="shared" si="806"/>
        <v/>
      </c>
      <c r="E1464" s="202" t="str">
        <f t="shared" si="806"/>
        <v/>
      </c>
      <c r="F1464" s="215" t="str">
        <f t="shared" si="806"/>
        <v/>
      </c>
      <c r="G1464" s="278" t="str">
        <f>+IF('Cálculos '!I359="","",'Cálculos '!I359)</f>
        <v/>
      </c>
      <c r="H1464" s="380" t="str">
        <f t="shared" si="744"/>
        <v/>
      </c>
      <c r="I1464" s="48" t="str">
        <f t="shared" si="745"/>
        <v/>
      </c>
      <c r="J1464" s="381" t="str">
        <f t="shared" si="746"/>
        <v/>
      </c>
      <c r="K1464" s="452" t="str">
        <f t="shared" si="747"/>
        <v/>
      </c>
      <c r="L1464" s="197" t="str">
        <f t="shared" ref="L1464:M1464" si="807">+IF(L359="","",L359)</f>
        <v/>
      </c>
      <c r="M1464" s="202" t="str">
        <f t="shared" si="807"/>
        <v/>
      </c>
      <c r="N1464" s="95"/>
      <c r="O1464" s="95"/>
    </row>
    <row r="1465" spans="2:15" hidden="1" x14ac:dyDescent="0.3">
      <c r="B1465" s="220">
        <f t="shared" si="749"/>
        <v>352</v>
      </c>
      <c r="C1465" s="194" t="str">
        <f t="shared" ref="C1465:F1465" si="808">IF(C360="","",C360)</f>
        <v/>
      </c>
      <c r="D1465" s="199" t="str">
        <f t="shared" si="808"/>
        <v/>
      </c>
      <c r="E1465" s="202" t="str">
        <f t="shared" si="808"/>
        <v/>
      </c>
      <c r="F1465" s="215" t="str">
        <f t="shared" si="808"/>
        <v/>
      </c>
      <c r="G1465" s="278" t="str">
        <f>+IF('Cálculos '!I360="","",'Cálculos '!I360)</f>
        <v/>
      </c>
      <c r="H1465" s="380" t="str">
        <f t="shared" si="744"/>
        <v/>
      </c>
      <c r="I1465" s="48" t="str">
        <f t="shared" si="745"/>
        <v/>
      </c>
      <c r="J1465" s="381" t="str">
        <f t="shared" si="746"/>
        <v/>
      </c>
      <c r="K1465" s="452" t="str">
        <f t="shared" si="747"/>
        <v/>
      </c>
      <c r="L1465" s="197" t="str">
        <f t="shared" ref="L1465:M1465" si="809">+IF(L360="","",L360)</f>
        <v/>
      </c>
      <c r="M1465" s="202" t="str">
        <f t="shared" si="809"/>
        <v/>
      </c>
      <c r="N1465" s="95"/>
      <c r="O1465" s="95"/>
    </row>
    <row r="1466" spans="2:15" hidden="1" x14ac:dyDescent="0.3">
      <c r="B1466" s="220">
        <f t="shared" si="749"/>
        <v>353</v>
      </c>
      <c r="C1466" s="194" t="str">
        <f t="shared" ref="C1466:F1466" si="810">IF(C361="","",C361)</f>
        <v/>
      </c>
      <c r="D1466" s="199" t="str">
        <f t="shared" si="810"/>
        <v/>
      </c>
      <c r="E1466" s="202" t="str">
        <f t="shared" si="810"/>
        <v/>
      </c>
      <c r="F1466" s="215" t="str">
        <f t="shared" si="810"/>
        <v/>
      </c>
      <c r="G1466" s="278" t="str">
        <f>+IF('Cálculos '!I361="","",'Cálculos '!I361)</f>
        <v/>
      </c>
      <c r="H1466" s="380" t="str">
        <f t="shared" si="744"/>
        <v/>
      </c>
      <c r="I1466" s="48" t="str">
        <f t="shared" si="745"/>
        <v/>
      </c>
      <c r="J1466" s="381" t="str">
        <f t="shared" si="746"/>
        <v/>
      </c>
      <c r="K1466" s="452" t="str">
        <f t="shared" si="747"/>
        <v/>
      </c>
      <c r="L1466" s="197" t="str">
        <f t="shared" ref="L1466:M1466" si="811">+IF(L361="","",L361)</f>
        <v/>
      </c>
      <c r="M1466" s="202" t="str">
        <f t="shared" si="811"/>
        <v/>
      </c>
      <c r="N1466" s="95"/>
      <c r="O1466" s="95"/>
    </row>
    <row r="1467" spans="2:15" hidden="1" x14ac:dyDescent="0.3">
      <c r="B1467" s="220">
        <f t="shared" si="749"/>
        <v>354</v>
      </c>
      <c r="C1467" s="194" t="str">
        <f t="shared" ref="C1467:F1467" si="812">IF(C362="","",C362)</f>
        <v/>
      </c>
      <c r="D1467" s="199" t="str">
        <f t="shared" si="812"/>
        <v/>
      </c>
      <c r="E1467" s="202" t="str">
        <f t="shared" si="812"/>
        <v/>
      </c>
      <c r="F1467" s="215" t="str">
        <f t="shared" si="812"/>
        <v/>
      </c>
      <c r="G1467" s="278" t="str">
        <f>+IF('Cálculos '!I362="","",'Cálculos '!I362)</f>
        <v/>
      </c>
      <c r="H1467" s="380" t="str">
        <f t="shared" si="744"/>
        <v/>
      </c>
      <c r="I1467" s="48" t="str">
        <f t="shared" si="745"/>
        <v/>
      </c>
      <c r="J1467" s="381" t="str">
        <f t="shared" si="746"/>
        <v/>
      </c>
      <c r="K1467" s="452" t="str">
        <f t="shared" si="747"/>
        <v/>
      </c>
      <c r="L1467" s="197" t="str">
        <f t="shared" ref="L1467:M1467" si="813">+IF(L362="","",L362)</f>
        <v/>
      </c>
      <c r="M1467" s="202" t="str">
        <f t="shared" si="813"/>
        <v/>
      </c>
      <c r="N1467" s="95"/>
      <c r="O1467" s="95"/>
    </row>
    <row r="1468" spans="2:15" hidden="1" x14ac:dyDescent="0.3">
      <c r="B1468" s="220">
        <f t="shared" si="749"/>
        <v>355</v>
      </c>
      <c r="C1468" s="194" t="str">
        <f t="shared" ref="C1468:F1468" si="814">IF(C363="","",C363)</f>
        <v/>
      </c>
      <c r="D1468" s="199" t="str">
        <f t="shared" si="814"/>
        <v/>
      </c>
      <c r="E1468" s="202" t="str">
        <f t="shared" si="814"/>
        <v/>
      </c>
      <c r="F1468" s="215" t="str">
        <f t="shared" si="814"/>
        <v/>
      </c>
      <c r="G1468" s="278" t="str">
        <f>+IF('Cálculos '!I363="","",'Cálculos '!I363)</f>
        <v/>
      </c>
      <c r="H1468" s="380" t="str">
        <f t="shared" si="744"/>
        <v/>
      </c>
      <c r="I1468" s="48" t="str">
        <f t="shared" si="745"/>
        <v/>
      </c>
      <c r="J1468" s="381" t="str">
        <f t="shared" si="746"/>
        <v/>
      </c>
      <c r="K1468" s="452" t="str">
        <f t="shared" si="747"/>
        <v/>
      </c>
      <c r="L1468" s="197" t="str">
        <f t="shared" ref="L1468:M1468" si="815">+IF(L363="","",L363)</f>
        <v/>
      </c>
      <c r="M1468" s="202" t="str">
        <f t="shared" si="815"/>
        <v/>
      </c>
      <c r="N1468" s="95"/>
      <c r="O1468" s="95"/>
    </row>
    <row r="1469" spans="2:15" hidden="1" x14ac:dyDescent="0.3">
      <c r="B1469" s="220">
        <f t="shared" si="749"/>
        <v>356</v>
      </c>
      <c r="C1469" s="194" t="str">
        <f t="shared" ref="C1469:F1469" si="816">IF(C364="","",C364)</f>
        <v/>
      </c>
      <c r="D1469" s="199" t="str">
        <f t="shared" si="816"/>
        <v/>
      </c>
      <c r="E1469" s="202" t="str">
        <f t="shared" si="816"/>
        <v/>
      </c>
      <c r="F1469" s="215" t="str">
        <f t="shared" si="816"/>
        <v/>
      </c>
      <c r="G1469" s="278" t="str">
        <f>+IF('Cálculos '!I364="","",'Cálculos '!I364)</f>
        <v/>
      </c>
      <c r="H1469" s="380" t="str">
        <f t="shared" si="744"/>
        <v/>
      </c>
      <c r="I1469" s="48" t="str">
        <f t="shared" si="745"/>
        <v/>
      </c>
      <c r="J1469" s="381" t="str">
        <f t="shared" si="746"/>
        <v/>
      </c>
      <c r="K1469" s="452" t="str">
        <f t="shared" si="747"/>
        <v/>
      </c>
      <c r="L1469" s="197" t="str">
        <f t="shared" ref="L1469:M1469" si="817">+IF(L364="","",L364)</f>
        <v/>
      </c>
      <c r="M1469" s="202" t="str">
        <f t="shared" si="817"/>
        <v/>
      </c>
      <c r="N1469" s="95"/>
      <c r="O1469" s="95"/>
    </row>
    <row r="1470" spans="2:15" hidden="1" x14ac:dyDescent="0.3">
      <c r="B1470" s="220">
        <f t="shared" si="749"/>
        <v>357</v>
      </c>
      <c r="C1470" s="194" t="str">
        <f t="shared" ref="C1470:F1470" si="818">IF(C365="","",C365)</f>
        <v/>
      </c>
      <c r="D1470" s="199" t="str">
        <f t="shared" si="818"/>
        <v/>
      </c>
      <c r="E1470" s="202" t="str">
        <f t="shared" si="818"/>
        <v/>
      </c>
      <c r="F1470" s="215" t="str">
        <f t="shared" si="818"/>
        <v/>
      </c>
      <c r="G1470" s="278" t="str">
        <f>+IF('Cálculos '!I365="","",'Cálculos '!I365)</f>
        <v/>
      </c>
      <c r="H1470" s="380" t="str">
        <f t="shared" si="744"/>
        <v/>
      </c>
      <c r="I1470" s="48" t="str">
        <f t="shared" si="745"/>
        <v/>
      </c>
      <c r="J1470" s="381" t="str">
        <f t="shared" si="746"/>
        <v/>
      </c>
      <c r="K1470" s="452" t="str">
        <f t="shared" si="747"/>
        <v/>
      </c>
      <c r="L1470" s="197" t="str">
        <f t="shared" ref="L1470:M1470" si="819">+IF(L365="","",L365)</f>
        <v/>
      </c>
      <c r="M1470" s="202" t="str">
        <f t="shared" si="819"/>
        <v/>
      </c>
      <c r="N1470" s="95"/>
      <c r="O1470" s="95"/>
    </row>
    <row r="1471" spans="2:15" hidden="1" x14ac:dyDescent="0.3">
      <c r="B1471" s="220">
        <f t="shared" si="749"/>
        <v>358</v>
      </c>
      <c r="C1471" s="194" t="str">
        <f t="shared" ref="C1471:F1471" si="820">IF(C366="","",C366)</f>
        <v/>
      </c>
      <c r="D1471" s="199" t="str">
        <f t="shared" si="820"/>
        <v/>
      </c>
      <c r="E1471" s="202" t="str">
        <f t="shared" si="820"/>
        <v/>
      </c>
      <c r="F1471" s="215" t="str">
        <f t="shared" si="820"/>
        <v/>
      </c>
      <c r="G1471" s="278" t="str">
        <f>+IF('Cálculos '!I366="","",'Cálculos '!I366)</f>
        <v/>
      </c>
      <c r="H1471" s="380" t="str">
        <f t="shared" si="744"/>
        <v/>
      </c>
      <c r="I1471" s="48" t="str">
        <f t="shared" si="745"/>
        <v/>
      </c>
      <c r="J1471" s="381" t="str">
        <f t="shared" si="746"/>
        <v/>
      </c>
      <c r="K1471" s="452" t="str">
        <f t="shared" si="747"/>
        <v/>
      </c>
      <c r="L1471" s="197" t="str">
        <f t="shared" ref="L1471:M1471" si="821">+IF(L366="","",L366)</f>
        <v/>
      </c>
      <c r="M1471" s="202" t="str">
        <f t="shared" si="821"/>
        <v/>
      </c>
      <c r="N1471" s="95"/>
      <c r="O1471" s="95"/>
    </row>
    <row r="1472" spans="2:15" hidden="1" x14ac:dyDescent="0.3">
      <c r="B1472" s="220">
        <f t="shared" si="749"/>
        <v>359</v>
      </c>
      <c r="C1472" s="194" t="str">
        <f t="shared" ref="C1472:F1472" si="822">IF(C367="","",C367)</f>
        <v/>
      </c>
      <c r="D1472" s="199" t="str">
        <f t="shared" si="822"/>
        <v/>
      </c>
      <c r="E1472" s="202" t="str">
        <f t="shared" si="822"/>
        <v/>
      </c>
      <c r="F1472" s="215" t="str">
        <f t="shared" si="822"/>
        <v/>
      </c>
      <c r="G1472" s="278" t="str">
        <f>+IF('Cálculos '!I367="","",'Cálculos '!I367)</f>
        <v/>
      </c>
      <c r="H1472" s="380" t="str">
        <f t="shared" si="744"/>
        <v/>
      </c>
      <c r="I1472" s="48" t="str">
        <f t="shared" si="745"/>
        <v/>
      </c>
      <c r="J1472" s="381" t="str">
        <f t="shared" si="746"/>
        <v/>
      </c>
      <c r="K1472" s="452" t="str">
        <f t="shared" si="747"/>
        <v/>
      </c>
      <c r="L1472" s="197" t="str">
        <f t="shared" ref="L1472:M1472" si="823">+IF(L367="","",L367)</f>
        <v/>
      </c>
      <c r="M1472" s="202" t="str">
        <f t="shared" si="823"/>
        <v/>
      </c>
      <c r="N1472" s="95"/>
      <c r="O1472" s="95"/>
    </row>
    <row r="1473" spans="2:15" hidden="1" x14ac:dyDescent="0.3">
      <c r="B1473" s="220">
        <f t="shared" si="749"/>
        <v>360</v>
      </c>
      <c r="C1473" s="194" t="str">
        <f t="shared" ref="C1473:F1473" si="824">IF(C368="","",C368)</f>
        <v/>
      </c>
      <c r="D1473" s="199" t="str">
        <f t="shared" si="824"/>
        <v/>
      </c>
      <c r="E1473" s="202" t="str">
        <f t="shared" si="824"/>
        <v/>
      </c>
      <c r="F1473" s="215" t="str">
        <f t="shared" si="824"/>
        <v/>
      </c>
      <c r="G1473" s="278" t="str">
        <f>+IF('Cálculos '!I368="","",'Cálculos '!I368)</f>
        <v/>
      </c>
      <c r="H1473" s="380" t="str">
        <f t="shared" si="744"/>
        <v/>
      </c>
      <c r="I1473" s="48" t="str">
        <f t="shared" si="745"/>
        <v/>
      </c>
      <c r="J1473" s="381" t="str">
        <f t="shared" si="746"/>
        <v/>
      </c>
      <c r="K1473" s="452" t="str">
        <f t="shared" si="747"/>
        <v/>
      </c>
      <c r="L1473" s="197" t="str">
        <f t="shared" ref="L1473:M1473" si="825">+IF(L368="","",L368)</f>
        <v/>
      </c>
      <c r="M1473" s="202" t="str">
        <f t="shared" si="825"/>
        <v/>
      </c>
      <c r="N1473" s="95"/>
      <c r="O1473" s="95"/>
    </row>
    <row r="1474" spans="2:15" hidden="1" x14ac:dyDescent="0.3">
      <c r="B1474" s="220">
        <f t="shared" si="749"/>
        <v>361</v>
      </c>
      <c r="C1474" s="194" t="str">
        <f t="shared" ref="C1474:F1474" si="826">IF(C369="","",C369)</f>
        <v/>
      </c>
      <c r="D1474" s="199" t="str">
        <f t="shared" si="826"/>
        <v/>
      </c>
      <c r="E1474" s="202" t="str">
        <f t="shared" si="826"/>
        <v/>
      </c>
      <c r="F1474" s="215" t="str">
        <f t="shared" si="826"/>
        <v/>
      </c>
      <c r="G1474" s="278" t="str">
        <f>+IF('Cálculos '!I369="","",'Cálculos '!I369)</f>
        <v/>
      </c>
      <c r="H1474" s="380" t="str">
        <f t="shared" si="744"/>
        <v/>
      </c>
      <c r="I1474" s="48" t="str">
        <f t="shared" si="745"/>
        <v/>
      </c>
      <c r="J1474" s="381" t="str">
        <f t="shared" si="746"/>
        <v/>
      </c>
      <c r="K1474" s="452" t="str">
        <f t="shared" si="747"/>
        <v/>
      </c>
      <c r="L1474" s="197" t="str">
        <f t="shared" ref="L1474:M1474" si="827">+IF(L369="","",L369)</f>
        <v/>
      </c>
      <c r="M1474" s="202" t="str">
        <f t="shared" si="827"/>
        <v/>
      </c>
      <c r="N1474" s="95"/>
      <c r="O1474" s="95"/>
    </row>
    <row r="1475" spans="2:15" hidden="1" x14ac:dyDescent="0.3">
      <c r="B1475" s="220">
        <f t="shared" si="749"/>
        <v>362</v>
      </c>
      <c r="C1475" s="194" t="str">
        <f t="shared" ref="C1475:F1475" si="828">IF(C370="","",C370)</f>
        <v/>
      </c>
      <c r="D1475" s="199" t="str">
        <f t="shared" si="828"/>
        <v/>
      </c>
      <c r="E1475" s="202" t="str">
        <f t="shared" si="828"/>
        <v/>
      </c>
      <c r="F1475" s="215" t="str">
        <f t="shared" si="828"/>
        <v/>
      </c>
      <c r="G1475" s="278" t="str">
        <f>+IF('Cálculos '!I370="","",'Cálculos '!I370)</f>
        <v/>
      </c>
      <c r="H1475" s="380" t="str">
        <f t="shared" si="744"/>
        <v/>
      </c>
      <c r="I1475" s="48" t="str">
        <f t="shared" si="745"/>
        <v/>
      </c>
      <c r="J1475" s="381" t="str">
        <f t="shared" si="746"/>
        <v/>
      </c>
      <c r="K1475" s="452" t="str">
        <f t="shared" si="747"/>
        <v/>
      </c>
      <c r="L1475" s="197" t="str">
        <f t="shared" ref="L1475:M1475" si="829">+IF(L370="","",L370)</f>
        <v/>
      </c>
      <c r="M1475" s="202" t="str">
        <f t="shared" si="829"/>
        <v/>
      </c>
      <c r="N1475" s="95"/>
      <c r="O1475" s="95"/>
    </row>
    <row r="1476" spans="2:15" hidden="1" x14ac:dyDescent="0.3">
      <c r="B1476" s="220">
        <f t="shared" si="749"/>
        <v>363</v>
      </c>
      <c r="C1476" s="194" t="str">
        <f t="shared" ref="C1476:F1476" si="830">IF(C371="","",C371)</f>
        <v/>
      </c>
      <c r="D1476" s="199" t="str">
        <f t="shared" si="830"/>
        <v/>
      </c>
      <c r="E1476" s="202" t="str">
        <f t="shared" si="830"/>
        <v/>
      </c>
      <c r="F1476" s="215" t="str">
        <f t="shared" si="830"/>
        <v/>
      </c>
      <c r="G1476" s="278" t="str">
        <f>+IF('Cálculos '!I371="","",'Cálculos '!I371)</f>
        <v/>
      </c>
      <c r="H1476" s="380" t="str">
        <f t="shared" si="744"/>
        <v/>
      </c>
      <c r="I1476" s="48" t="str">
        <f t="shared" si="745"/>
        <v/>
      </c>
      <c r="J1476" s="381" t="str">
        <f t="shared" si="746"/>
        <v/>
      </c>
      <c r="K1476" s="452" t="str">
        <f t="shared" si="747"/>
        <v/>
      </c>
      <c r="L1476" s="197" t="str">
        <f t="shared" ref="L1476:M1476" si="831">+IF(L371="","",L371)</f>
        <v/>
      </c>
      <c r="M1476" s="202" t="str">
        <f t="shared" si="831"/>
        <v/>
      </c>
      <c r="N1476" s="95"/>
      <c r="O1476" s="95"/>
    </row>
    <row r="1477" spans="2:15" hidden="1" x14ac:dyDescent="0.3">
      <c r="B1477" s="220">
        <f t="shared" si="749"/>
        <v>364</v>
      </c>
      <c r="C1477" s="194" t="str">
        <f t="shared" ref="C1477:F1477" si="832">IF(C372="","",C372)</f>
        <v/>
      </c>
      <c r="D1477" s="199" t="str">
        <f t="shared" si="832"/>
        <v/>
      </c>
      <c r="E1477" s="202" t="str">
        <f t="shared" si="832"/>
        <v/>
      </c>
      <c r="F1477" s="215" t="str">
        <f t="shared" si="832"/>
        <v/>
      </c>
      <c r="G1477" s="278" t="str">
        <f>+IF('Cálculos '!I372="","",'Cálculos '!I372)</f>
        <v/>
      </c>
      <c r="H1477" s="380" t="str">
        <f t="shared" si="744"/>
        <v/>
      </c>
      <c r="I1477" s="48" t="str">
        <f t="shared" si="745"/>
        <v/>
      </c>
      <c r="J1477" s="381" t="str">
        <f t="shared" si="746"/>
        <v/>
      </c>
      <c r="K1477" s="452" t="str">
        <f t="shared" si="747"/>
        <v/>
      </c>
      <c r="L1477" s="197" t="str">
        <f t="shared" ref="L1477:M1477" si="833">+IF(L372="","",L372)</f>
        <v/>
      </c>
      <c r="M1477" s="202" t="str">
        <f t="shared" si="833"/>
        <v/>
      </c>
      <c r="N1477" s="95"/>
      <c r="O1477" s="95"/>
    </row>
    <row r="1478" spans="2:15" hidden="1" x14ac:dyDescent="0.3">
      <c r="B1478" s="220">
        <f t="shared" si="749"/>
        <v>365</v>
      </c>
      <c r="C1478" s="194" t="str">
        <f t="shared" ref="C1478:F1478" si="834">IF(C373="","",C373)</f>
        <v/>
      </c>
      <c r="D1478" s="199" t="str">
        <f t="shared" si="834"/>
        <v/>
      </c>
      <c r="E1478" s="202" t="str">
        <f t="shared" si="834"/>
        <v/>
      </c>
      <c r="F1478" s="215" t="str">
        <f t="shared" si="834"/>
        <v/>
      </c>
      <c r="G1478" s="278" t="str">
        <f>+IF('Cálculos '!I373="","",'Cálculos '!I373)</f>
        <v/>
      </c>
      <c r="H1478" s="380" t="str">
        <f t="shared" si="744"/>
        <v/>
      </c>
      <c r="I1478" s="48" t="str">
        <f t="shared" si="745"/>
        <v/>
      </c>
      <c r="J1478" s="381" t="str">
        <f t="shared" si="746"/>
        <v/>
      </c>
      <c r="K1478" s="452" t="str">
        <f t="shared" si="747"/>
        <v/>
      </c>
      <c r="L1478" s="197" t="str">
        <f t="shared" ref="L1478:M1478" si="835">+IF(L373="","",L373)</f>
        <v/>
      </c>
      <c r="M1478" s="202" t="str">
        <f t="shared" si="835"/>
        <v/>
      </c>
      <c r="N1478" s="95"/>
      <c r="O1478" s="95"/>
    </row>
    <row r="1479" spans="2:15" hidden="1" x14ac:dyDescent="0.3">
      <c r="B1479" s="220">
        <f t="shared" si="749"/>
        <v>366</v>
      </c>
      <c r="C1479" s="194" t="str">
        <f t="shared" ref="C1479:F1479" si="836">IF(C374="","",C374)</f>
        <v/>
      </c>
      <c r="D1479" s="199" t="str">
        <f t="shared" si="836"/>
        <v/>
      </c>
      <c r="E1479" s="202" t="str">
        <f t="shared" si="836"/>
        <v/>
      </c>
      <c r="F1479" s="215" t="str">
        <f t="shared" si="836"/>
        <v/>
      </c>
      <c r="G1479" s="278" t="str">
        <f>+IF('Cálculos '!I374="","",'Cálculos '!I374)</f>
        <v/>
      </c>
      <c r="H1479" s="380" t="str">
        <f t="shared" si="744"/>
        <v/>
      </c>
      <c r="I1479" s="48" t="str">
        <f t="shared" si="745"/>
        <v/>
      </c>
      <c r="J1479" s="381" t="str">
        <f t="shared" si="746"/>
        <v/>
      </c>
      <c r="K1479" s="452" t="str">
        <f t="shared" si="747"/>
        <v/>
      </c>
      <c r="L1479" s="197" t="str">
        <f t="shared" ref="L1479:M1479" si="837">+IF(L374="","",L374)</f>
        <v/>
      </c>
      <c r="M1479" s="202" t="str">
        <f t="shared" si="837"/>
        <v/>
      </c>
      <c r="N1479" s="95"/>
      <c r="O1479" s="95"/>
    </row>
    <row r="1480" spans="2:15" hidden="1" x14ac:dyDescent="0.3">
      <c r="B1480" s="220">
        <f t="shared" si="749"/>
        <v>367</v>
      </c>
      <c r="C1480" s="194" t="str">
        <f t="shared" ref="C1480:F1480" si="838">IF(C375="","",C375)</f>
        <v/>
      </c>
      <c r="D1480" s="199" t="str">
        <f t="shared" si="838"/>
        <v/>
      </c>
      <c r="E1480" s="202" t="str">
        <f t="shared" si="838"/>
        <v/>
      </c>
      <c r="F1480" s="215" t="str">
        <f t="shared" si="838"/>
        <v/>
      </c>
      <c r="G1480" s="278" t="str">
        <f>+IF('Cálculos '!I375="","",'Cálculos '!I375)</f>
        <v/>
      </c>
      <c r="H1480" s="380" t="str">
        <f t="shared" si="744"/>
        <v/>
      </c>
      <c r="I1480" s="48" t="str">
        <f t="shared" si="745"/>
        <v/>
      </c>
      <c r="J1480" s="381" t="str">
        <f t="shared" si="746"/>
        <v/>
      </c>
      <c r="K1480" s="452" t="str">
        <f t="shared" si="747"/>
        <v/>
      </c>
      <c r="L1480" s="197" t="str">
        <f t="shared" ref="L1480:M1480" si="839">+IF(L375="","",L375)</f>
        <v/>
      </c>
      <c r="M1480" s="202" t="str">
        <f t="shared" si="839"/>
        <v/>
      </c>
      <c r="N1480" s="95"/>
      <c r="O1480" s="95"/>
    </row>
    <row r="1481" spans="2:15" hidden="1" x14ac:dyDescent="0.3">
      <c r="B1481" s="220">
        <f t="shared" si="749"/>
        <v>368</v>
      </c>
      <c r="C1481" s="194" t="str">
        <f t="shared" ref="C1481:F1481" si="840">IF(C376="","",C376)</f>
        <v/>
      </c>
      <c r="D1481" s="199" t="str">
        <f t="shared" si="840"/>
        <v/>
      </c>
      <c r="E1481" s="202" t="str">
        <f t="shared" si="840"/>
        <v/>
      </c>
      <c r="F1481" s="215" t="str">
        <f t="shared" si="840"/>
        <v/>
      </c>
      <c r="G1481" s="278" t="str">
        <f>+IF('Cálculos '!I376="","",'Cálculos '!I376)</f>
        <v/>
      </c>
      <c r="H1481" s="380" t="str">
        <f t="shared" si="744"/>
        <v/>
      </c>
      <c r="I1481" s="48" t="str">
        <f t="shared" si="745"/>
        <v/>
      </c>
      <c r="J1481" s="381" t="str">
        <f t="shared" si="746"/>
        <v/>
      </c>
      <c r="K1481" s="452" t="str">
        <f t="shared" si="747"/>
        <v/>
      </c>
      <c r="L1481" s="197" t="str">
        <f t="shared" ref="L1481:M1481" si="841">+IF(L376="","",L376)</f>
        <v/>
      </c>
      <c r="M1481" s="202" t="str">
        <f t="shared" si="841"/>
        <v/>
      </c>
      <c r="N1481" s="95"/>
      <c r="O1481" s="95"/>
    </row>
    <row r="1482" spans="2:15" hidden="1" x14ac:dyDescent="0.3">
      <c r="B1482" s="220">
        <f t="shared" si="749"/>
        <v>369</v>
      </c>
      <c r="C1482" s="194" t="str">
        <f t="shared" ref="C1482:F1482" si="842">IF(C377="","",C377)</f>
        <v/>
      </c>
      <c r="D1482" s="199" t="str">
        <f t="shared" si="842"/>
        <v/>
      </c>
      <c r="E1482" s="202" t="str">
        <f t="shared" si="842"/>
        <v/>
      </c>
      <c r="F1482" s="215" t="str">
        <f t="shared" si="842"/>
        <v/>
      </c>
      <c r="G1482" s="278" t="str">
        <f>+IF('Cálculos '!I377="","",'Cálculos '!I377)</f>
        <v/>
      </c>
      <c r="H1482" s="380" t="str">
        <f t="shared" si="744"/>
        <v/>
      </c>
      <c r="I1482" s="48" t="str">
        <f t="shared" si="745"/>
        <v/>
      </c>
      <c r="J1482" s="381" t="str">
        <f t="shared" si="746"/>
        <v/>
      </c>
      <c r="K1482" s="452" t="str">
        <f t="shared" si="747"/>
        <v/>
      </c>
      <c r="L1482" s="197" t="str">
        <f t="shared" ref="L1482:M1482" si="843">+IF(L377="","",L377)</f>
        <v/>
      </c>
      <c r="M1482" s="202" t="str">
        <f t="shared" si="843"/>
        <v/>
      </c>
      <c r="N1482" s="95"/>
      <c r="O1482" s="95"/>
    </row>
    <row r="1483" spans="2:15" hidden="1" x14ac:dyDescent="0.3">
      <c r="B1483" s="220">
        <f t="shared" si="749"/>
        <v>370</v>
      </c>
      <c r="C1483" s="194" t="str">
        <f t="shared" ref="C1483:F1483" si="844">IF(C378="","",C378)</f>
        <v/>
      </c>
      <c r="D1483" s="199" t="str">
        <f t="shared" si="844"/>
        <v/>
      </c>
      <c r="E1483" s="202" t="str">
        <f t="shared" si="844"/>
        <v/>
      </c>
      <c r="F1483" s="215" t="str">
        <f t="shared" si="844"/>
        <v/>
      </c>
      <c r="G1483" s="278" t="str">
        <f>+IF('Cálculos '!I378="","",'Cálculos '!I378)</f>
        <v/>
      </c>
      <c r="H1483" s="380" t="str">
        <f t="shared" si="744"/>
        <v/>
      </c>
      <c r="I1483" s="48" t="str">
        <f t="shared" si="745"/>
        <v/>
      </c>
      <c r="J1483" s="381" t="str">
        <f t="shared" si="746"/>
        <v/>
      </c>
      <c r="K1483" s="452" t="str">
        <f t="shared" si="747"/>
        <v/>
      </c>
      <c r="L1483" s="197" t="str">
        <f t="shared" ref="L1483:M1483" si="845">+IF(L378="","",L378)</f>
        <v/>
      </c>
      <c r="M1483" s="202" t="str">
        <f t="shared" si="845"/>
        <v/>
      </c>
      <c r="N1483" s="95"/>
      <c r="O1483" s="95"/>
    </row>
    <row r="1484" spans="2:15" hidden="1" x14ac:dyDescent="0.3">
      <c r="B1484" s="220">
        <f t="shared" si="749"/>
        <v>371</v>
      </c>
      <c r="C1484" s="194" t="str">
        <f t="shared" ref="C1484:F1484" si="846">IF(C379="","",C379)</f>
        <v/>
      </c>
      <c r="D1484" s="199" t="str">
        <f t="shared" si="846"/>
        <v/>
      </c>
      <c r="E1484" s="202" t="str">
        <f t="shared" si="846"/>
        <v/>
      </c>
      <c r="F1484" s="215" t="str">
        <f t="shared" si="846"/>
        <v/>
      </c>
      <c r="G1484" s="278" t="str">
        <f>+IF('Cálculos '!I379="","",'Cálculos '!I379)</f>
        <v/>
      </c>
      <c r="H1484" s="380" t="str">
        <f t="shared" si="744"/>
        <v/>
      </c>
      <c r="I1484" s="48" t="str">
        <f t="shared" si="745"/>
        <v/>
      </c>
      <c r="J1484" s="381" t="str">
        <f t="shared" si="746"/>
        <v/>
      </c>
      <c r="K1484" s="452" t="str">
        <f t="shared" si="747"/>
        <v/>
      </c>
      <c r="L1484" s="197" t="str">
        <f t="shared" ref="L1484:M1484" si="847">+IF(L379="","",L379)</f>
        <v/>
      </c>
      <c r="M1484" s="202" t="str">
        <f t="shared" si="847"/>
        <v/>
      </c>
      <c r="N1484" s="95"/>
      <c r="O1484" s="95"/>
    </row>
    <row r="1485" spans="2:15" hidden="1" x14ac:dyDescent="0.3">
      <c r="B1485" s="220">
        <f t="shared" si="749"/>
        <v>372</v>
      </c>
      <c r="C1485" s="194" t="str">
        <f t="shared" ref="C1485:F1485" si="848">IF(C380="","",C380)</f>
        <v/>
      </c>
      <c r="D1485" s="199" t="str">
        <f t="shared" si="848"/>
        <v/>
      </c>
      <c r="E1485" s="202" t="str">
        <f t="shared" si="848"/>
        <v/>
      </c>
      <c r="F1485" s="215" t="str">
        <f t="shared" si="848"/>
        <v/>
      </c>
      <c r="G1485" s="278" t="str">
        <f>+IF('Cálculos '!I380="","",'Cálculos '!I380)</f>
        <v/>
      </c>
      <c r="H1485" s="380" t="str">
        <f t="shared" si="744"/>
        <v/>
      </c>
      <c r="I1485" s="48" t="str">
        <f t="shared" si="745"/>
        <v/>
      </c>
      <c r="J1485" s="381" t="str">
        <f t="shared" si="746"/>
        <v/>
      </c>
      <c r="K1485" s="452" t="str">
        <f t="shared" si="747"/>
        <v/>
      </c>
      <c r="L1485" s="197" t="str">
        <f t="shared" ref="L1485:M1485" si="849">+IF(L380="","",L380)</f>
        <v/>
      </c>
      <c r="M1485" s="202" t="str">
        <f t="shared" si="849"/>
        <v/>
      </c>
      <c r="N1485" s="95"/>
      <c r="O1485" s="95"/>
    </row>
    <row r="1486" spans="2:15" hidden="1" x14ac:dyDescent="0.3">
      <c r="B1486" s="220">
        <f t="shared" si="749"/>
        <v>373</v>
      </c>
      <c r="C1486" s="194" t="str">
        <f t="shared" ref="C1486:F1486" si="850">IF(C381="","",C381)</f>
        <v/>
      </c>
      <c r="D1486" s="199" t="str">
        <f t="shared" si="850"/>
        <v/>
      </c>
      <c r="E1486" s="202" t="str">
        <f t="shared" si="850"/>
        <v/>
      </c>
      <c r="F1486" s="215" t="str">
        <f t="shared" si="850"/>
        <v/>
      </c>
      <c r="G1486" s="278" t="str">
        <f>+IF('Cálculos '!I381="","",'Cálculos '!I381)</f>
        <v/>
      </c>
      <c r="H1486" s="380" t="str">
        <f t="shared" si="744"/>
        <v/>
      </c>
      <c r="I1486" s="48" t="str">
        <f t="shared" si="745"/>
        <v/>
      </c>
      <c r="J1486" s="381" t="str">
        <f t="shared" si="746"/>
        <v/>
      </c>
      <c r="K1486" s="452" t="str">
        <f t="shared" si="747"/>
        <v/>
      </c>
      <c r="L1486" s="197" t="str">
        <f t="shared" ref="L1486:M1486" si="851">+IF(L381="","",L381)</f>
        <v/>
      </c>
      <c r="M1486" s="202" t="str">
        <f t="shared" si="851"/>
        <v/>
      </c>
      <c r="N1486" s="95"/>
      <c r="O1486" s="95"/>
    </row>
    <row r="1487" spans="2:15" hidden="1" x14ac:dyDescent="0.3">
      <c r="B1487" s="220">
        <f t="shared" si="749"/>
        <v>374</v>
      </c>
      <c r="C1487" s="194" t="str">
        <f t="shared" ref="C1487:F1487" si="852">IF(C382="","",C382)</f>
        <v/>
      </c>
      <c r="D1487" s="199" t="str">
        <f t="shared" si="852"/>
        <v/>
      </c>
      <c r="E1487" s="202" t="str">
        <f t="shared" si="852"/>
        <v/>
      </c>
      <c r="F1487" s="215" t="str">
        <f t="shared" si="852"/>
        <v/>
      </c>
      <c r="G1487" s="278" t="str">
        <f>+IF('Cálculos '!I382="","",'Cálculos '!I382)</f>
        <v/>
      </c>
      <c r="H1487" s="380" t="str">
        <f t="shared" si="744"/>
        <v/>
      </c>
      <c r="I1487" s="48" t="str">
        <f t="shared" si="745"/>
        <v/>
      </c>
      <c r="J1487" s="381" t="str">
        <f t="shared" si="746"/>
        <v/>
      </c>
      <c r="K1487" s="452" t="str">
        <f t="shared" si="747"/>
        <v/>
      </c>
      <c r="L1487" s="197" t="str">
        <f t="shared" ref="L1487:M1487" si="853">+IF(L382="","",L382)</f>
        <v/>
      </c>
      <c r="M1487" s="202" t="str">
        <f t="shared" si="853"/>
        <v/>
      </c>
      <c r="N1487" s="95"/>
      <c r="O1487" s="95"/>
    </row>
    <row r="1488" spans="2:15" hidden="1" x14ac:dyDescent="0.3">
      <c r="B1488" s="220">
        <f t="shared" si="749"/>
        <v>375</v>
      </c>
      <c r="C1488" s="194" t="str">
        <f t="shared" ref="C1488:F1488" si="854">IF(C383="","",C383)</f>
        <v/>
      </c>
      <c r="D1488" s="199" t="str">
        <f t="shared" si="854"/>
        <v/>
      </c>
      <c r="E1488" s="202" t="str">
        <f t="shared" si="854"/>
        <v/>
      </c>
      <c r="F1488" s="215" t="str">
        <f t="shared" si="854"/>
        <v/>
      </c>
      <c r="G1488" s="278" t="str">
        <f>+IF('Cálculos '!I383="","",'Cálculos '!I383)</f>
        <v/>
      </c>
      <c r="H1488" s="380" t="str">
        <f t="shared" si="744"/>
        <v/>
      </c>
      <c r="I1488" s="48" t="str">
        <f t="shared" si="745"/>
        <v/>
      </c>
      <c r="J1488" s="381" t="str">
        <f t="shared" si="746"/>
        <v/>
      </c>
      <c r="K1488" s="452" t="str">
        <f t="shared" si="747"/>
        <v/>
      </c>
      <c r="L1488" s="197" t="str">
        <f t="shared" ref="L1488:M1488" si="855">+IF(L383="","",L383)</f>
        <v/>
      </c>
      <c r="M1488" s="202" t="str">
        <f t="shared" si="855"/>
        <v/>
      </c>
      <c r="N1488" s="95"/>
      <c r="O1488" s="95"/>
    </row>
    <row r="1489" spans="2:15" hidden="1" x14ac:dyDescent="0.3">
      <c r="B1489" s="220">
        <f t="shared" si="749"/>
        <v>376</v>
      </c>
      <c r="C1489" s="194" t="str">
        <f t="shared" ref="C1489:F1489" si="856">IF(C384="","",C384)</f>
        <v/>
      </c>
      <c r="D1489" s="199" t="str">
        <f t="shared" si="856"/>
        <v/>
      </c>
      <c r="E1489" s="202" t="str">
        <f t="shared" si="856"/>
        <v/>
      </c>
      <c r="F1489" s="215" t="str">
        <f t="shared" si="856"/>
        <v/>
      </c>
      <c r="G1489" s="278" t="str">
        <f>+IF('Cálculos '!I384="","",'Cálculos '!I384)</f>
        <v/>
      </c>
      <c r="H1489" s="380" t="str">
        <f t="shared" si="744"/>
        <v/>
      </c>
      <c r="I1489" s="48" t="str">
        <f t="shared" si="745"/>
        <v/>
      </c>
      <c r="J1489" s="381" t="str">
        <f t="shared" si="746"/>
        <v/>
      </c>
      <c r="K1489" s="452" t="str">
        <f t="shared" si="747"/>
        <v/>
      </c>
      <c r="L1489" s="197" t="str">
        <f t="shared" ref="L1489:M1489" si="857">+IF(L384="","",L384)</f>
        <v/>
      </c>
      <c r="M1489" s="202" t="str">
        <f t="shared" si="857"/>
        <v/>
      </c>
      <c r="N1489" s="95"/>
      <c r="O1489" s="95"/>
    </row>
    <row r="1490" spans="2:15" hidden="1" x14ac:dyDescent="0.3">
      <c r="B1490" s="220">
        <f t="shared" si="749"/>
        <v>377</v>
      </c>
      <c r="C1490" s="194" t="str">
        <f t="shared" ref="C1490:F1490" si="858">IF(C385="","",C385)</f>
        <v/>
      </c>
      <c r="D1490" s="199" t="str">
        <f t="shared" si="858"/>
        <v/>
      </c>
      <c r="E1490" s="202" t="str">
        <f t="shared" si="858"/>
        <v/>
      </c>
      <c r="F1490" s="215" t="str">
        <f t="shared" si="858"/>
        <v/>
      </c>
      <c r="G1490" s="278" t="str">
        <f>+IF('Cálculos '!I385="","",'Cálculos '!I385)</f>
        <v/>
      </c>
      <c r="H1490" s="380" t="str">
        <f t="shared" si="744"/>
        <v/>
      </c>
      <c r="I1490" s="48" t="str">
        <f t="shared" si="745"/>
        <v/>
      </c>
      <c r="J1490" s="381" t="str">
        <f t="shared" si="746"/>
        <v/>
      </c>
      <c r="K1490" s="452" t="str">
        <f t="shared" si="747"/>
        <v/>
      </c>
      <c r="L1490" s="197" t="str">
        <f t="shared" ref="L1490:M1490" si="859">+IF(L385="","",L385)</f>
        <v/>
      </c>
      <c r="M1490" s="202" t="str">
        <f t="shared" si="859"/>
        <v/>
      </c>
      <c r="N1490" s="95"/>
      <c r="O1490" s="95"/>
    </row>
    <row r="1491" spans="2:15" hidden="1" x14ac:dyDescent="0.3">
      <c r="B1491" s="220">
        <f t="shared" si="749"/>
        <v>378</v>
      </c>
      <c r="C1491" s="194" t="str">
        <f t="shared" ref="C1491:F1491" si="860">IF(C386="","",C386)</f>
        <v/>
      </c>
      <c r="D1491" s="199" t="str">
        <f t="shared" si="860"/>
        <v/>
      </c>
      <c r="E1491" s="202" t="str">
        <f t="shared" si="860"/>
        <v/>
      </c>
      <c r="F1491" s="215" t="str">
        <f t="shared" si="860"/>
        <v/>
      </c>
      <c r="G1491" s="278" t="str">
        <f>+IF('Cálculos '!I386="","",'Cálculos '!I386)</f>
        <v/>
      </c>
      <c r="H1491" s="380" t="str">
        <f t="shared" si="744"/>
        <v/>
      </c>
      <c r="I1491" s="48" t="str">
        <f t="shared" si="745"/>
        <v/>
      </c>
      <c r="J1491" s="381" t="str">
        <f t="shared" si="746"/>
        <v/>
      </c>
      <c r="K1491" s="452" t="str">
        <f t="shared" si="747"/>
        <v/>
      </c>
      <c r="L1491" s="197" t="str">
        <f t="shared" ref="L1491:M1491" si="861">+IF(L386="","",L386)</f>
        <v/>
      </c>
      <c r="M1491" s="202" t="str">
        <f t="shared" si="861"/>
        <v/>
      </c>
      <c r="N1491" s="95"/>
      <c r="O1491" s="95"/>
    </row>
    <row r="1492" spans="2:15" hidden="1" x14ac:dyDescent="0.3">
      <c r="B1492" s="220">
        <f t="shared" si="749"/>
        <v>379</v>
      </c>
      <c r="C1492" s="194" t="str">
        <f t="shared" ref="C1492:F1492" si="862">IF(C387="","",C387)</f>
        <v/>
      </c>
      <c r="D1492" s="199" t="str">
        <f t="shared" si="862"/>
        <v/>
      </c>
      <c r="E1492" s="202" t="str">
        <f t="shared" si="862"/>
        <v/>
      </c>
      <c r="F1492" s="215" t="str">
        <f t="shared" si="862"/>
        <v/>
      </c>
      <c r="G1492" s="278" t="str">
        <f>+IF('Cálculos '!I387="","",'Cálculos '!I387)</f>
        <v/>
      </c>
      <c r="H1492" s="380" t="str">
        <f t="shared" si="744"/>
        <v/>
      </c>
      <c r="I1492" s="48" t="str">
        <f t="shared" si="745"/>
        <v/>
      </c>
      <c r="J1492" s="381" t="str">
        <f t="shared" si="746"/>
        <v/>
      </c>
      <c r="K1492" s="452" t="str">
        <f t="shared" si="747"/>
        <v/>
      </c>
      <c r="L1492" s="197" t="str">
        <f t="shared" ref="L1492:M1492" si="863">+IF(L387="","",L387)</f>
        <v/>
      </c>
      <c r="M1492" s="202" t="str">
        <f t="shared" si="863"/>
        <v/>
      </c>
      <c r="N1492" s="95"/>
      <c r="O1492" s="95"/>
    </row>
    <row r="1493" spans="2:15" hidden="1" x14ac:dyDescent="0.3">
      <c r="B1493" s="220">
        <f t="shared" si="749"/>
        <v>380</v>
      </c>
      <c r="C1493" s="194" t="str">
        <f t="shared" ref="C1493:F1493" si="864">IF(C388="","",C388)</f>
        <v/>
      </c>
      <c r="D1493" s="199" t="str">
        <f t="shared" si="864"/>
        <v/>
      </c>
      <c r="E1493" s="202" t="str">
        <f t="shared" si="864"/>
        <v/>
      </c>
      <c r="F1493" s="215" t="str">
        <f t="shared" si="864"/>
        <v/>
      </c>
      <c r="G1493" s="278" t="str">
        <f>+IF('Cálculos '!I388="","",'Cálculos '!I388)</f>
        <v/>
      </c>
      <c r="H1493" s="380" t="str">
        <f t="shared" si="744"/>
        <v/>
      </c>
      <c r="I1493" s="48" t="str">
        <f t="shared" si="745"/>
        <v/>
      </c>
      <c r="J1493" s="381" t="str">
        <f t="shared" si="746"/>
        <v/>
      </c>
      <c r="K1493" s="452" t="str">
        <f t="shared" si="747"/>
        <v/>
      </c>
      <c r="L1493" s="197" t="str">
        <f t="shared" ref="L1493:M1493" si="865">+IF(L388="","",L388)</f>
        <v/>
      </c>
      <c r="M1493" s="202" t="str">
        <f t="shared" si="865"/>
        <v/>
      </c>
      <c r="N1493" s="95"/>
      <c r="O1493" s="95"/>
    </row>
    <row r="1494" spans="2:15" hidden="1" x14ac:dyDescent="0.3">
      <c r="B1494" s="220">
        <f t="shared" si="749"/>
        <v>381</v>
      </c>
      <c r="C1494" s="194" t="str">
        <f t="shared" ref="C1494:F1494" si="866">IF(C389="","",C389)</f>
        <v/>
      </c>
      <c r="D1494" s="199" t="str">
        <f t="shared" si="866"/>
        <v/>
      </c>
      <c r="E1494" s="202" t="str">
        <f t="shared" si="866"/>
        <v/>
      </c>
      <c r="F1494" s="215" t="str">
        <f t="shared" si="866"/>
        <v/>
      </c>
      <c r="G1494" s="278" t="str">
        <f>+IF('Cálculos '!I389="","",'Cálculos '!I389)</f>
        <v/>
      </c>
      <c r="H1494" s="380" t="str">
        <f t="shared" si="744"/>
        <v/>
      </c>
      <c r="I1494" s="48" t="str">
        <f t="shared" si="745"/>
        <v/>
      </c>
      <c r="J1494" s="381" t="str">
        <f t="shared" si="746"/>
        <v/>
      </c>
      <c r="K1494" s="452" t="str">
        <f t="shared" si="747"/>
        <v/>
      </c>
      <c r="L1494" s="197" t="str">
        <f t="shared" ref="L1494:M1494" si="867">+IF(L389="","",L389)</f>
        <v/>
      </c>
      <c r="M1494" s="202" t="str">
        <f t="shared" si="867"/>
        <v/>
      </c>
      <c r="N1494" s="95"/>
      <c r="O1494" s="95"/>
    </row>
    <row r="1495" spans="2:15" hidden="1" x14ac:dyDescent="0.3">
      <c r="B1495" s="220">
        <f t="shared" si="749"/>
        <v>382</v>
      </c>
      <c r="C1495" s="194" t="str">
        <f t="shared" ref="C1495:F1495" si="868">IF(C390="","",C390)</f>
        <v/>
      </c>
      <c r="D1495" s="199" t="str">
        <f t="shared" si="868"/>
        <v/>
      </c>
      <c r="E1495" s="202" t="str">
        <f t="shared" si="868"/>
        <v/>
      </c>
      <c r="F1495" s="215" t="str">
        <f t="shared" si="868"/>
        <v/>
      </c>
      <c r="G1495" s="278" t="str">
        <f>+IF('Cálculos '!I390="","",'Cálculos '!I390)</f>
        <v/>
      </c>
      <c r="H1495" s="380" t="str">
        <f t="shared" si="744"/>
        <v/>
      </c>
      <c r="I1495" s="48" t="str">
        <f t="shared" si="745"/>
        <v/>
      </c>
      <c r="J1495" s="381" t="str">
        <f t="shared" si="746"/>
        <v/>
      </c>
      <c r="K1495" s="452" t="str">
        <f t="shared" si="747"/>
        <v/>
      </c>
      <c r="L1495" s="197" t="str">
        <f t="shared" ref="L1495:M1495" si="869">+IF(L390="","",L390)</f>
        <v/>
      </c>
      <c r="M1495" s="202" t="str">
        <f t="shared" si="869"/>
        <v/>
      </c>
      <c r="N1495" s="95"/>
      <c r="O1495" s="95"/>
    </row>
    <row r="1496" spans="2:15" hidden="1" x14ac:dyDescent="0.3">
      <c r="B1496" s="220">
        <f t="shared" si="749"/>
        <v>383</v>
      </c>
      <c r="C1496" s="194" t="str">
        <f t="shared" ref="C1496:F1496" si="870">IF(C391="","",C391)</f>
        <v/>
      </c>
      <c r="D1496" s="199" t="str">
        <f t="shared" si="870"/>
        <v/>
      </c>
      <c r="E1496" s="202" t="str">
        <f t="shared" si="870"/>
        <v/>
      </c>
      <c r="F1496" s="215" t="str">
        <f t="shared" si="870"/>
        <v/>
      </c>
      <c r="G1496" s="278" t="str">
        <f>+IF('Cálculos '!I391="","",'Cálculos '!I391)</f>
        <v/>
      </c>
      <c r="H1496" s="380" t="str">
        <f t="shared" si="744"/>
        <v/>
      </c>
      <c r="I1496" s="48" t="str">
        <f t="shared" si="745"/>
        <v/>
      </c>
      <c r="J1496" s="381" t="str">
        <f t="shared" si="746"/>
        <v/>
      </c>
      <c r="K1496" s="452" t="str">
        <f t="shared" si="747"/>
        <v/>
      </c>
      <c r="L1496" s="197" t="str">
        <f t="shared" ref="L1496:M1496" si="871">+IF(L391="","",L391)</f>
        <v/>
      </c>
      <c r="M1496" s="202" t="str">
        <f t="shared" si="871"/>
        <v/>
      </c>
      <c r="N1496" s="95"/>
      <c r="O1496" s="95"/>
    </row>
    <row r="1497" spans="2:15" hidden="1" x14ac:dyDescent="0.3">
      <c r="B1497" s="220">
        <f t="shared" si="749"/>
        <v>384</v>
      </c>
      <c r="C1497" s="194" t="str">
        <f t="shared" ref="C1497:F1497" si="872">IF(C392="","",C392)</f>
        <v/>
      </c>
      <c r="D1497" s="199" t="str">
        <f t="shared" si="872"/>
        <v/>
      </c>
      <c r="E1497" s="202" t="str">
        <f t="shared" si="872"/>
        <v/>
      </c>
      <c r="F1497" s="215" t="str">
        <f t="shared" si="872"/>
        <v/>
      </c>
      <c r="G1497" s="278" t="str">
        <f>+IF('Cálculos '!I392="","",'Cálculos '!I392)</f>
        <v/>
      </c>
      <c r="H1497" s="380" t="str">
        <f t="shared" si="744"/>
        <v/>
      </c>
      <c r="I1497" s="48" t="str">
        <f t="shared" si="745"/>
        <v/>
      </c>
      <c r="J1497" s="381" t="str">
        <f t="shared" si="746"/>
        <v/>
      </c>
      <c r="K1497" s="452" t="str">
        <f t="shared" si="747"/>
        <v/>
      </c>
      <c r="L1497" s="197" t="str">
        <f t="shared" ref="L1497:M1497" si="873">+IF(L392="","",L392)</f>
        <v/>
      </c>
      <c r="M1497" s="202" t="str">
        <f t="shared" si="873"/>
        <v/>
      </c>
      <c r="N1497" s="95"/>
      <c r="O1497" s="95"/>
    </row>
    <row r="1498" spans="2:15" hidden="1" x14ac:dyDescent="0.3">
      <c r="B1498" s="220">
        <f t="shared" si="749"/>
        <v>385</v>
      </c>
      <c r="C1498" s="194" t="str">
        <f t="shared" ref="C1498:F1498" si="874">IF(C393="","",C393)</f>
        <v/>
      </c>
      <c r="D1498" s="199" t="str">
        <f t="shared" si="874"/>
        <v/>
      </c>
      <c r="E1498" s="202" t="str">
        <f t="shared" si="874"/>
        <v/>
      </c>
      <c r="F1498" s="215" t="str">
        <f t="shared" si="874"/>
        <v/>
      </c>
      <c r="G1498" s="278" t="str">
        <f>+IF('Cálculos '!I393="","",'Cálculos '!I393)</f>
        <v/>
      </c>
      <c r="H1498" s="380" t="str">
        <f t="shared" si="744"/>
        <v/>
      </c>
      <c r="I1498" s="48" t="str">
        <f t="shared" si="745"/>
        <v/>
      </c>
      <c r="J1498" s="381" t="str">
        <f t="shared" si="746"/>
        <v/>
      </c>
      <c r="K1498" s="452" t="str">
        <f t="shared" si="747"/>
        <v/>
      </c>
      <c r="L1498" s="197" t="str">
        <f t="shared" ref="L1498:M1498" si="875">+IF(L393="","",L393)</f>
        <v/>
      </c>
      <c r="M1498" s="202" t="str">
        <f t="shared" si="875"/>
        <v/>
      </c>
      <c r="N1498" s="95"/>
      <c r="O1498" s="95"/>
    </row>
    <row r="1499" spans="2:15" hidden="1" x14ac:dyDescent="0.3">
      <c r="B1499" s="220">
        <f t="shared" si="749"/>
        <v>386</v>
      </c>
      <c r="C1499" s="194" t="str">
        <f t="shared" ref="C1499:F1499" si="876">IF(C394="","",C394)</f>
        <v/>
      </c>
      <c r="D1499" s="199" t="str">
        <f t="shared" si="876"/>
        <v/>
      </c>
      <c r="E1499" s="202" t="str">
        <f t="shared" si="876"/>
        <v/>
      </c>
      <c r="F1499" s="215" t="str">
        <f t="shared" si="876"/>
        <v/>
      </c>
      <c r="G1499" s="278" t="str">
        <f>+IF('Cálculos '!I394="","",'Cálculos '!I394)</f>
        <v/>
      </c>
      <c r="H1499" s="380" t="str">
        <f t="shared" ref="H1499:H1562" si="877">+IF(D1499="","",ROUNDUP(SUM(H394*G1499),0))</f>
        <v/>
      </c>
      <c r="I1499" s="48" t="str">
        <f t="shared" ref="I1499:I1562" si="878">IF(D1499="","",IF(L1499="","CONFIRMAR SI EL PRODOCTRO TIENE IVA O NO",IF(L1499="NO",0,ROUNDUP(SUM(H1499*19%),0))))</f>
        <v/>
      </c>
      <c r="J1499" s="381" t="str">
        <f t="shared" ref="J1499:J1562" si="879">IF(D1499="","",IF(M1499="","CONFIRMAR SI EL PRODOCTRO TIENE IVA O NO",IF(M1499="NO",0,ROUNDUP(SUM(H1499*11.5%),0))))</f>
        <v/>
      </c>
      <c r="K1499" s="452" t="str">
        <f t="shared" ref="K1499:K1562" si="880">IF(D1499="","",ROUNDUP(SUM(H1499+I1499+J1499),0))</f>
        <v/>
      </c>
      <c r="L1499" s="197" t="str">
        <f t="shared" ref="L1499:M1499" si="881">+IF(L394="","",L394)</f>
        <v/>
      </c>
      <c r="M1499" s="202" t="str">
        <f t="shared" si="881"/>
        <v/>
      </c>
      <c r="N1499" s="95"/>
      <c r="O1499" s="95"/>
    </row>
    <row r="1500" spans="2:15" hidden="1" x14ac:dyDescent="0.3">
      <c r="B1500" s="220">
        <f t="shared" ref="B1500:B1504" si="882">+B1499+1</f>
        <v>387</v>
      </c>
      <c r="C1500" s="194" t="str">
        <f t="shared" ref="C1500:F1500" si="883">IF(C395="","",C395)</f>
        <v/>
      </c>
      <c r="D1500" s="199" t="str">
        <f t="shared" si="883"/>
        <v/>
      </c>
      <c r="E1500" s="202" t="str">
        <f t="shared" si="883"/>
        <v/>
      </c>
      <c r="F1500" s="215" t="str">
        <f t="shared" si="883"/>
        <v/>
      </c>
      <c r="G1500" s="278" t="str">
        <f>+IF('Cálculos '!I395="","",'Cálculos '!I395)</f>
        <v/>
      </c>
      <c r="H1500" s="380" t="str">
        <f t="shared" si="877"/>
        <v/>
      </c>
      <c r="I1500" s="48" t="str">
        <f t="shared" si="878"/>
        <v/>
      </c>
      <c r="J1500" s="381" t="str">
        <f t="shared" si="879"/>
        <v/>
      </c>
      <c r="K1500" s="452" t="str">
        <f t="shared" si="880"/>
        <v/>
      </c>
      <c r="L1500" s="197" t="str">
        <f t="shared" ref="L1500:M1500" si="884">+IF(L395="","",L395)</f>
        <v/>
      </c>
      <c r="M1500" s="202" t="str">
        <f t="shared" si="884"/>
        <v/>
      </c>
      <c r="N1500" s="95"/>
      <c r="O1500" s="95"/>
    </row>
    <row r="1501" spans="2:15" hidden="1" x14ac:dyDescent="0.3">
      <c r="B1501" s="220">
        <f t="shared" si="882"/>
        <v>388</v>
      </c>
      <c r="C1501" s="194" t="str">
        <f t="shared" ref="C1501:F1501" si="885">IF(C396="","",C396)</f>
        <v/>
      </c>
      <c r="D1501" s="199" t="str">
        <f t="shared" si="885"/>
        <v/>
      </c>
      <c r="E1501" s="202" t="str">
        <f t="shared" si="885"/>
        <v/>
      </c>
      <c r="F1501" s="215" t="str">
        <f t="shared" si="885"/>
        <v/>
      </c>
      <c r="G1501" s="278" t="str">
        <f>+IF('Cálculos '!I396="","",'Cálculos '!I396)</f>
        <v/>
      </c>
      <c r="H1501" s="380" t="str">
        <f t="shared" si="877"/>
        <v/>
      </c>
      <c r="I1501" s="48" t="str">
        <f t="shared" si="878"/>
        <v/>
      </c>
      <c r="J1501" s="381" t="str">
        <f t="shared" si="879"/>
        <v/>
      </c>
      <c r="K1501" s="452" t="str">
        <f t="shared" si="880"/>
        <v/>
      </c>
      <c r="L1501" s="197" t="str">
        <f t="shared" ref="L1501:M1501" si="886">+IF(L396="","",L396)</f>
        <v/>
      </c>
      <c r="M1501" s="202" t="str">
        <f t="shared" si="886"/>
        <v/>
      </c>
      <c r="N1501" s="95"/>
      <c r="O1501" s="95"/>
    </row>
    <row r="1502" spans="2:15" hidden="1" x14ac:dyDescent="0.3">
      <c r="B1502" s="220">
        <f t="shared" si="882"/>
        <v>389</v>
      </c>
      <c r="C1502" s="194" t="str">
        <f t="shared" ref="C1502:F1502" si="887">IF(C397="","",C397)</f>
        <v/>
      </c>
      <c r="D1502" s="199" t="str">
        <f t="shared" si="887"/>
        <v/>
      </c>
      <c r="E1502" s="202" t="str">
        <f t="shared" si="887"/>
        <v/>
      </c>
      <c r="F1502" s="215" t="str">
        <f t="shared" si="887"/>
        <v/>
      </c>
      <c r="G1502" s="278" t="str">
        <f>+IF('Cálculos '!I397="","",'Cálculos '!I397)</f>
        <v/>
      </c>
      <c r="H1502" s="380" t="str">
        <f t="shared" si="877"/>
        <v/>
      </c>
      <c r="I1502" s="48" t="str">
        <f t="shared" si="878"/>
        <v/>
      </c>
      <c r="J1502" s="381" t="str">
        <f t="shared" si="879"/>
        <v/>
      </c>
      <c r="K1502" s="452" t="str">
        <f t="shared" si="880"/>
        <v/>
      </c>
      <c r="L1502" s="197" t="str">
        <f t="shared" ref="L1502:M1502" si="888">+IF(L397="","",L397)</f>
        <v/>
      </c>
      <c r="M1502" s="202" t="str">
        <f t="shared" si="888"/>
        <v/>
      </c>
      <c r="N1502" s="95"/>
      <c r="O1502" s="95"/>
    </row>
    <row r="1503" spans="2:15" hidden="1" x14ac:dyDescent="0.3">
      <c r="B1503" s="220">
        <f t="shared" si="882"/>
        <v>390</v>
      </c>
      <c r="C1503" s="194" t="str">
        <f t="shared" ref="C1503:F1503" si="889">IF(C398="","",C398)</f>
        <v/>
      </c>
      <c r="D1503" s="199" t="str">
        <f t="shared" si="889"/>
        <v/>
      </c>
      <c r="E1503" s="202" t="str">
        <f t="shared" si="889"/>
        <v/>
      </c>
      <c r="F1503" s="215" t="str">
        <f t="shared" si="889"/>
        <v/>
      </c>
      <c r="G1503" s="278" t="str">
        <f>+IF('Cálculos '!I398="","",'Cálculos '!I398)</f>
        <v/>
      </c>
      <c r="H1503" s="380" t="str">
        <f t="shared" si="877"/>
        <v/>
      </c>
      <c r="I1503" s="48" t="str">
        <f t="shared" si="878"/>
        <v/>
      </c>
      <c r="J1503" s="381" t="str">
        <f t="shared" si="879"/>
        <v/>
      </c>
      <c r="K1503" s="452" t="str">
        <f t="shared" si="880"/>
        <v/>
      </c>
      <c r="L1503" s="197" t="str">
        <f t="shared" ref="L1503:M1503" si="890">+IF(L398="","",L398)</f>
        <v/>
      </c>
      <c r="M1503" s="202" t="str">
        <f t="shared" si="890"/>
        <v/>
      </c>
      <c r="N1503" s="95"/>
      <c r="O1503" s="95"/>
    </row>
    <row r="1504" spans="2:15" hidden="1" x14ac:dyDescent="0.3">
      <c r="B1504" s="220">
        <f t="shared" si="882"/>
        <v>391</v>
      </c>
      <c r="C1504" s="194" t="str">
        <f t="shared" ref="C1504:F1504" si="891">IF(C399="","",C399)</f>
        <v/>
      </c>
      <c r="D1504" s="199" t="str">
        <f t="shared" si="891"/>
        <v/>
      </c>
      <c r="E1504" s="202" t="str">
        <f t="shared" si="891"/>
        <v/>
      </c>
      <c r="F1504" s="215" t="str">
        <f t="shared" si="891"/>
        <v/>
      </c>
      <c r="G1504" s="278" t="str">
        <f>+IF('Cálculos '!I399="","",'Cálculos '!I399)</f>
        <v/>
      </c>
      <c r="H1504" s="380" t="str">
        <f t="shared" si="877"/>
        <v/>
      </c>
      <c r="I1504" s="48" t="str">
        <f t="shared" si="878"/>
        <v/>
      </c>
      <c r="J1504" s="381" t="str">
        <f t="shared" si="879"/>
        <v/>
      </c>
      <c r="K1504" s="452" t="str">
        <f t="shared" si="880"/>
        <v/>
      </c>
      <c r="L1504" s="197" t="str">
        <f t="shared" ref="L1504:M1504" si="892">+IF(L399="","",L399)</f>
        <v/>
      </c>
      <c r="M1504" s="202" t="str">
        <f t="shared" si="892"/>
        <v/>
      </c>
      <c r="N1504" s="95"/>
      <c r="O1504" s="95"/>
    </row>
    <row r="1505" spans="2:15" hidden="1" x14ac:dyDescent="0.3">
      <c r="B1505" s="218">
        <f t="shared" ref="B1505:B1509" si="893">+B1504+1</f>
        <v>392</v>
      </c>
      <c r="C1505" s="194" t="str">
        <f t="shared" ref="C1505:F1505" si="894">IF(C400="","",C400)</f>
        <v/>
      </c>
      <c r="D1505" s="199" t="str">
        <f t="shared" si="894"/>
        <v/>
      </c>
      <c r="E1505" s="202" t="str">
        <f t="shared" si="894"/>
        <v/>
      </c>
      <c r="F1505" s="215" t="str">
        <f t="shared" si="894"/>
        <v/>
      </c>
      <c r="G1505" s="278" t="str">
        <f>+IF('Cálculos '!I400="","",'Cálculos '!I400)</f>
        <v/>
      </c>
      <c r="H1505" s="380" t="str">
        <f t="shared" si="877"/>
        <v/>
      </c>
      <c r="I1505" s="48" t="str">
        <f t="shared" si="878"/>
        <v/>
      </c>
      <c r="J1505" s="381" t="str">
        <f t="shared" si="879"/>
        <v/>
      </c>
      <c r="K1505" s="452" t="str">
        <f t="shared" si="880"/>
        <v/>
      </c>
      <c r="L1505" s="197" t="str">
        <f t="shared" ref="L1505:M1505" si="895">+IF(L400="","",L400)</f>
        <v/>
      </c>
      <c r="M1505" s="202" t="str">
        <f t="shared" si="895"/>
        <v/>
      </c>
      <c r="N1505" s="45"/>
      <c r="O1505" s="45"/>
    </row>
    <row r="1506" spans="2:15" hidden="1" x14ac:dyDescent="0.3">
      <c r="B1506" s="218">
        <f t="shared" si="893"/>
        <v>393</v>
      </c>
      <c r="C1506" s="194" t="str">
        <f t="shared" ref="C1506:F1506" si="896">IF(C401="","",C401)</f>
        <v/>
      </c>
      <c r="D1506" s="199" t="str">
        <f t="shared" si="896"/>
        <v/>
      </c>
      <c r="E1506" s="202" t="str">
        <f t="shared" si="896"/>
        <v/>
      </c>
      <c r="F1506" s="215" t="str">
        <f t="shared" si="896"/>
        <v/>
      </c>
      <c r="G1506" s="278" t="str">
        <f>+IF('Cálculos '!I401="","",'Cálculos '!I401)</f>
        <v/>
      </c>
      <c r="H1506" s="380" t="str">
        <f t="shared" si="877"/>
        <v/>
      </c>
      <c r="I1506" s="48" t="str">
        <f t="shared" si="878"/>
        <v/>
      </c>
      <c r="J1506" s="381" t="str">
        <f t="shared" si="879"/>
        <v/>
      </c>
      <c r="K1506" s="452" t="str">
        <f t="shared" si="880"/>
        <v/>
      </c>
      <c r="L1506" s="197" t="str">
        <f t="shared" ref="L1506:M1506" si="897">+IF(L401="","",L401)</f>
        <v/>
      </c>
      <c r="M1506" s="202" t="str">
        <f t="shared" si="897"/>
        <v/>
      </c>
      <c r="N1506" s="45"/>
      <c r="O1506" s="45"/>
    </row>
    <row r="1507" spans="2:15" hidden="1" x14ac:dyDescent="0.3">
      <c r="B1507" s="218">
        <f t="shared" si="893"/>
        <v>394</v>
      </c>
      <c r="C1507" s="194" t="str">
        <f t="shared" ref="C1507:F1507" si="898">IF(C402="","",C402)</f>
        <v/>
      </c>
      <c r="D1507" s="199" t="str">
        <f t="shared" si="898"/>
        <v/>
      </c>
      <c r="E1507" s="202" t="str">
        <f t="shared" si="898"/>
        <v/>
      </c>
      <c r="F1507" s="215" t="str">
        <f t="shared" si="898"/>
        <v/>
      </c>
      <c r="G1507" s="278" t="str">
        <f>+IF('Cálculos '!I402="","",'Cálculos '!I402)</f>
        <v/>
      </c>
      <c r="H1507" s="380" t="str">
        <f t="shared" si="877"/>
        <v/>
      </c>
      <c r="I1507" s="48" t="str">
        <f t="shared" si="878"/>
        <v/>
      </c>
      <c r="J1507" s="381" t="str">
        <f t="shared" si="879"/>
        <v/>
      </c>
      <c r="K1507" s="452" t="str">
        <f t="shared" si="880"/>
        <v/>
      </c>
      <c r="L1507" s="197" t="str">
        <f t="shared" ref="L1507:M1507" si="899">+IF(L402="","",L402)</f>
        <v/>
      </c>
      <c r="M1507" s="202" t="str">
        <f t="shared" si="899"/>
        <v/>
      </c>
      <c r="N1507" s="45"/>
      <c r="O1507" s="45"/>
    </row>
    <row r="1508" spans="2:15" hidden="1" x14ac:dyDescent="0.3">
      <c r="B1508" s="218">
        <f t="shared" si="893"/>
        <v>395</v>
      </c>
      <c r="C1508" s="194" t="str">
        <f t="shared" ref="C1508:F1508" si="900">IF(C403="","",C403)</f>
        <v/>
      </c>
      <c r="D1508" s="199" t="str">
        <f t="shared" si="900"/>
        <v/>
      </c>
      <c r="E1508" s="202" t="str">
        <f t="shared" si="900"/>
        <v/>
      </c>
      <c r="F1508" s="215" t="str">
        <f t="shared" si="900"/>
        <v/>
      </c>
      <c r="G1508" s="278" t="str">
        <f>+IF('Cálculos '!I403="","",'Cálculos '!I403)</f>
        <v/>
      </c>
      <c r="H1508" s="380" t="str">
        <f t="shared" si="877"/>
        <v/>
      </c>
      <c r="I1508" s="48" t="str">
        <f t="shared" si="878"/>
        <v/>
      </c>
      <c r="J1508" s="381" t="str">
        <f t="shared" si="879"/>
        <v/>
      </c>
      <c r="K1508" s="452" t="str">
        <f t="shared" si="880"/>
        <v/>
      </c>
      <c r="L1508" s="197" t="str">
        <f t="shared" ref="L1508:M1508" si="901">+IF(L403="","",L403)</f>
        <v/>
      </c>
      <c r="M1508" s="202" t="str">
        <f t="shared" si="901"/>
        <v/>
      </c>
      <c r="N1508" s="45"/>
      <c r="O1508" s="45"/>
    </row>
    <row r="1509" spans="2:15" hidden="1" x14ac:dyDescent="0.3">
      <c r="B1509" s="218">
        <f t="shared" si="893"/>
        <v>396</v>
      </c>
      <c r="C1509" s="194" t="str">
        <f t="shared" ref="C1509:F1509" si="902">IF(C404="","",C404)</f>
        <v/>
      </c>
      <c r="D1509" s="199" t="str">
        <f t="shared" si="902"/>
        <v/>
      </c>
      <c r="E1509" s="202" t="str">
        <f t="shared" si="902"/>
        <v/>
      </c>
      <c r="F1509" s="215" t="str">
        <f t="shared" si="902"/>
        <v/>
      </c>
      <c r="G1509" s="278" t="str">
        <f>+IF('Cálculos '!I404="","",'Cálculos '!I404)</f>
        <v/>
      </c>
      <c r="H1509" s="380" t="str">
        <f t="shared" si="877"/>
        <v/>
      </c>
      <c r="I1509" s="48" t="str">
        <f t="shared" si="878"/>
        <v/>
      </c>
      <c r="J1509" s="381" t="str">
        <f t="shared" si="879"/>
        <v/>
      </c>
      <c r="K1509" s="452" t="str">
        <f t="shared" si="880"/>
        <v/>
      </c>
      <c r="L1509" s="197" t="str">
        <f t="shared" ref="L1509:M1509" si="903">+IF(L404="","",L404)</f>
        <v/>
      </c>
      <c r="M1509" s="202" t="str">
        <f t="shared" si="903"/>
        <v/>
      </c>
      <c r="N1509" s="45"/>
      <c r="O1509" s="45"/>
    </row>
    <row r="1510" spans="2:15" hidden="1" x14ac:dyDescent="0.3">
      <c r="B1510" s="218">
        <f t="shared" ref="B1510:B1568" si="904">+B1509+1</f>
        <v>397</v>
      </c>
      <c r="C1510" s="194" t="str">
        <f t="shared" ref="C1510:F1510" si="905">IF(C405="","",C405)</f>
        <v/>
      </c>
      <c r="D1510" s="199" t="str">
        <f t="shared" si="905"/>
        <v/>
      </c>
      <c r="E1510" s="202" t="str">
        <f t="shared" si="905"/>
        <v/>
      </c>
      <c r="F1510" s="215" t="str">
        <f t="shared" si="905"/>
        <v/>
      </c>
      <c r="G1510" s="278" t="str">
        <f>+IF('Cálculos '!I405="","",'Cálculos '!I405)</f>
        <v/>
      </c>
      <c r="H1510" s="380" t="str">
        <f t="shared" si="877"/>
        <v/>
      </c>
      <c r="I1510" s="48" t="str">
        <f t="shared" si="878"/>
        <v/>
      </c>
      <c r="J1510" s="381" t="str">
        <f t="shared" si="879"/>
        <v/>
      </c>
      <c r="K1510" s="452" t="str">
        <f t="shared" si="880"/>
        <v/>
      </c>
      <c r="L1510" s="197" t="str">
        <f t="shared" ref="L1510:M1510" si="906">+IF(L405="","",L405)</f>
        <v/>
      </c>
      <c r="M1510" s="202" t="str">
        <f t="shared" si="906"/>
        <v/>
      </c>
      <c r="N1510" s="45"/>
      <c r="O1510" s="45"/>
    </row>
    <row r="1511" spans="2:15" hidden="1" x14ac:dyDescent="0.3">
      <c r="B1511" s="218">
        <f t="shared" si="904"/>
        <v>398</v>
      </c>
      <c r="C1511" s="194" t="str">
        <f t="shared" ref="C1511:F1511" si="907">IF(C406="","",C406)</f>
        <v/>
      </c>
      <c r="D1511" s="199" t="str">
        <f t="shared" si="907"/>
        <v/>
      </c>
      <c r="E1511" s="202" t="str">
        <f t="shared" si="907"/>
        <v/>
      </c>
      <c r="F1511" s="215" t="str">
        <f t="shared" si="907"/>
        <v/>
      </c>
      <c r="G1511" s="278" t="str">
        <f>+IF('Cálculos '!I406="","",'Cálculos '!I406)</f>
        <v/>
      </c>
      <c r="H1511" s="380" t="str">
        <f t="shared" si="877"/>
        <v/>
      </c>
      <c r="I1511" s="48" t="str">
        <f t="shared" si="878"/>
        <v/>
      </c>
      <c r="J1511" s="381" t="str">
        <f t="shared" si="879"/>
        <v/>
      </c>
      <c r="K1511" s="452" t="str">
        <f t="shared" si="880"/>
        <v/>
      </c>
      <c r="L1511" s="197" t="str">
        <f t="shared" ref="L1511:M1511" si="908">+IF(L406="","",L406)</f>
        <v/>
      </c>
      <c r="M1511" s="202" t="str">
        <f t="shared" si="908"/>
        <v/>
      </c>
      <c r="N1511" s="45"/>
      <c r="O1511" s="45"/>
    </row>
    <row r="1512" spans="2:15" hidden="1" x14ac:dyDescent="0.3">
      <c r="B1512" s="218">
        <f t="shared" si="904"/>
        <v>399</v>
      </c>
      <c r="C1512" s="194" t="str">
        <f t="shared" ref="C1512:F1512" si="909">IF(C407="","",C407)</f>
        <v/>
      </c>
      <c r="D1512" s="199" t="str">
        <f t="shared" si="909"/>
        <v/>
      </c>
      <c r="E1512" s="202" t="str">
        <f t="shared" si="909"/>
        <v/>
      </c>
      <c r="F1512" s="215" t="str">
        <f t="shared" si="909"/>
        <v/>
      </c>
      <c r="G1512" s="278" t="str">
        <f>+IF('Cálculos '!I407="","",'Cálculos '!I407)</f>
        <v/>
      </c>
      <c r="H1512" s="380" t="str">
        <f t="shared" si="877"/>
        <v/>
      </c>
      <c r="I1512" s="48" t="str">
        <f t="shared" si="878"/>
        <v/>
      </c>
      <c r="J1512" s="381" t="str">
        <f t="shared" si="879"/>
        <v/>
      </c>
      <c r="K1512" s="452" t="str">
        <f t="shared" si="880"/>
        <v/>
      </c>
      <c r="L1512" s="197" t="str">
        <f t="shared" ref="L1512:M1512" si="910">+IF(L407="","",L407)</f>
        <v/>
      </c>
      <c r="M1512" s="202" t="str">
        <f t="shared" si="910"/>
        <v/>
      </c>
      <c r="N1512" s="45"/>
      <c r="O1512" s="45"/>
    </row>
    <row r="1513" spans="2:15" hidden="1" x14ac:dyDescent="0.3">
      <c r="B1513" s="218">
        <f t="shared" si="904"/>
        <v>400</v>
      </c>
      <c r="C1513" s="194" t="str">
        <f t="shared" ref="C1513:F1513" si="911">IF(C408="","",C408)</f>
        <v/>
      </c>
      <c r="D1513" s="199" t="str">
        <f t="shared" si="911"/>
        <v/>
      </c>
      <c r="E1513" s="202" t="str">
        <f t="shared" si="911"/>
        <v/>
      </c>
      <c r="F1513" s="215" t="str">
        <f t="shared" si="911"/>
        <v/>
      </c>
      <c r="G1513" s="278" t="str">
        <f>+IF('Cálculos '!I408="","",'Cálculos '!I408)</f>
        <v/>
      </c>
      <c r="H1513" s="380" t="str">
        <f t="shared" si="877"/>
        <v/>
      </c>
      <c r="I1513" s="48" t="str">
        <f t="shared" si="878"/>
        <v/>
      </c>
      <c r="J1513" s="381" t="str">
        <f t="shared" si="879"/>
        <v/>
      </c>
      <c r="K1513" s="452" t="str">
        <f t="shared" si="880"/>
        <v/>
      </c>
      <c r="L1513" s="197" t="str">
        <f t="shared" ref="L1513:M1513" si="912">+IF(L408="","",L408)</f>
        <v/>
      </c>
      <c r="M1513" s="202" t="str">
        <f t="shared" si="912"/>
        <v/>
      </c>
      <c r="N1513" s="45"/>
      <c r="O1513" s="45"/>
    </row>
    <row r="1514" spans="2:15" hidden="1" x14ac:dyDescent="0.3">
      <c r="B1514" s="218">
        <f t="shared" si="904"/>
        <v>401</v>
      </c>
      <c r="C1514" s="194" t="str">
        <f t="shared" ref="C1514:F1514" si="913">IF(C409="","",C409)</f>
        <v/>
      </c>
      <c r="D1514" s="199" t="str">
        <f t="shared" si="913"/>
        <v/>
      </c>
      <c r="E1514" s="202" t="str">
        <f t="shared" si="913"/>
        <v/>
      </c>
      <c r="F1514" s="215" t="str">
        <f t="shared" si="913"/>
        <v/>
      </c>
      <c r="G1514" s="278" t="str">
        <f>+IF('Cálculos '!I409="","",'Cálculos '!I409)</f>
        <v/>
      </c>
      <c r="H1514" s="380" t="str">
        <f t="shared" si="877"/>
        <v/>
      </c>
      <c r="I1514" s="48" t="str">
        <f t="shared" si="878"/>
        <v/>
      </c>
      <c r="J1514" s="381" t="str">
        <f t="shared" si="879"/>
        <v/>
      </c>
      <c r="K1514" s="452" t="str">
        <f t="shared" si="880"/>
        <v/>
      </c>
      <c r="L1514" s="197" t="str">
        <f t="shared" ref="L1514:M1514" si="914">+IF(L409="","",L409)</f>
        <v/>
      </c>
      <c r="M1514" s="202" t="str">
        <f t="shared" si="914"/>
        <v/>
      </c>
      <c r="N1514" s="45"/>
      <c r="O1514" s="45"/>
    </row>
    <row r="1515" spans="2:15" hidden="1" x14ac:dyDescent="0.3">
      <c r="B1515" s="218">
        <f t="shared" si="904"/>
        <v>402</v>
      </c>
      <c r="C1515" s="194" t="str">
        <f t="shared" ref="C1515:F1515" si="915">IF(C410="","",C410)</f>
        <v/>
      </c>
      <c r="D1515" s="199" t="str">
        <f t="shared" si="915"/>
        <v/>
      </c>
      <c r="E1515" s="202" t="str">
        <f t="shared" si="915"/>
        <v/>
      </c>
      <c r="F1515" s="215" t="str">
        <f t="shared" si="915"/>
        <v/>
      </c>
      <c r="G1515" s="278" t="str">
        <f>+IF('Cálculos '!I410="","",'Cálculos '!I410)</f>
        <v/>
      </c>
      <c r="H1515" s="380" t="str">
        <f t="shared" si="877"/>
        <v/>
      </c>
      <c r="I1515" s="48" t="str">
        <f t="shared" si="878"/>
        <v/>
      </c>
      <c r="J1515" s="381" t="str">
        <f t="shared" si="879"/>
        <v/>
      </c>
      <c r="K1515" s="452" t="str">
        <f t="shared" si="880"/>
        <v/>
      </c>
      <c r="L1515" s="197" t="str">
        <f t="shared" ref="L1515:M1515" si="916">+IF(L410="","",L410)</f>
        <v/>
      </c>
      <c r="M1515" s="202" t="str">
        <f t="shared" si="916"/>
        <v/>
      </c>
      <c r="N1515" s="45"/>
      <c r="O1515" s="45"/>
    </row>
    <row r="1516" spans="2:15" hidden="1" x14ac:dyDescent="0.3">
      <c r="B1516" s="218">
        <f t="shared" si="904"/>
        <v>403</v>
      </c>
      <c r="C1516" s="194" t="str">
        <f t="shared" ref="C1516:F1516" si="917">IF(C411="","",C411)</f>
        <v/>
      </c>
      <c r="D1516" s="199" t="str">
        <f t="shared" si="917"/>
        <v/>
      </c>
      <c r="E1516" s="202" t="str">
        <f t="shared" si="917"/>
        <v/>
      </c>
      <c r="F1516" s="215" t="str">
        <f t="shared" si="917"/>
        <v/>
      </c>
      <c r="G1516" s="278" t="str">
        <f>+IF('Cálculos '!I411="","",'Cálculos '!I411)</f>
        <v/>
      </c>
      <c r="H1516" s="380" t="str">
        <f t="shared" si="877"/>
        <v/>
      </c>
      <c r="I1516" s="48" t="str">
        <f t="shared" si="878"/>
        <v/>
      </c>
      <c r="J1516" s="381" t="str">
        <f t="shared" si="879"/>
        <v/>
      </c>
      <c r="K1516" s="452" t="str">
        <f t="shared" si="880"/>
        <v/>
      </c>
      <c r="L1516" s="197" t="str">
        <f t="shared" ref="L1516:M1516" si="918">+IF(L411="","",L411)</f>
        <v/>
      </c>
      <c r="M1516" s="202" t="str">
        <f t="shared" si="918"/>
        <v/>
      </c>
      <c r="N1516" s="45"/>
      <c r="O1516" s="45"/>
    </row>
    <row r="1517" spans="2:15" hidden="1" x14ac:dyDescent="0.3">
      <c r="B1517" s="218">
        <f t="shared" si="904"/>
        <v>404</v>
      </c>
      <c r="C1517" s="194" t="str">
        <f t="shared" ref="C1517:F1517" si="919">IF(C412="","",C412)</f>
        <v/>
      </c>
      <c r="D1517" s="199" t="str">
        <f t="shared" si="919"/>
        <v/>
      </c>
      <c r="E1517" s="202" t="str">
        <f t="shared" si="919"/>
        <v/>
      </c>
      <c r="F1517" s="215" t="str">
        <f t="shared" si="919"/>
        <v/>
      </c>
      <c r="G1517" s="278" t="str">
        <f>+IF('Cálculos '!I412="","",'Cálculos '!I412)</f>
        <v/>
      </c>
      <c r="H1517" s="380" t="str">
        <f t="shared" si="877"/>
        <v/>
      </c>
      <c r="I1517" s="48" t="str">
        <f t="shared" si="878"/>
        <v/>
      </c>
      <c r="J1517" s="381" t="str">
        <f t="shared" si="879"/>
        <v/>
      </c>
      <c r="K1517" s="452" t="str">
        <f t="shared" si="880"/>
        <v/>
      </c>
      <c r="L1517" s="197" t="str">
        <f t="shared" ref="L1517:M1517" si="920">+IF(L412="","",L412)</f>
        <v/>
      </c>
      <c r="M1517" s="202" t="str">
        <f t="shared" si="920"/>
        <v/>
      </c>
      <c r="N1517" s="45"/>
      <c r="O1517" s="45"/>
    </row>
    <row r="1518" spans="2:15" hidden="1" x14ac:dyDescent="0.3">
      <c r="B1518" s="218">
        <f t="shared" si="904"/>
        <v>405</v>
      </c>
      <c r="C1518" s="194" t="str">
        <f t="shared" ref="C1518:F1518" si="921">IF(C413="","",C413)</f>
        <v/>
      </c>
      <c r="D1518" s="199" t="str">
        <f t="shared" si="921"/>
        <v/>
      </c>
      <c r="E1518" s="202" t="str">
        <f t="shared" si="921"/>
        <v/>
      </c>
      <c r="F1518" s="215" t="str">
        <f t="shared" si="921"/>
        <v/>
      </c>
      <c r="G1518" s="278" t="str">
        <f>+IF('Cálculos '!I413="","",'Cálculos '!I413)</f>
        <v/>
      </c>
      <c r="H1518" s="380" t="str">
        <f t="shared" si="877"/>
        <v/>
      </c>
      <c r="I1518" s="48" t="str">
        <f t="shared" si="878"/>
        <v/>
      </c>
      <c r="J1518" s="381" t="str">
        <f t="shared" si="879"/>
        <v/>
      </c>
      <c r="K1518" s="452" t="str">
        <f t="shared" si="880"/>
        <v/>
      </c>
      <c r="L1518" s="197" t="str">
        <f t="shared" ref="L1518:M1518" si="922">+IF(L413="","",L413)</f>
        <v/>
      </c>
      <c r="M1518" s="202" t="str">
        <f t="shared" si="922"/>
        <v/>
      </c>
      <c r="N1518" s="45"/>
      <c r="O1518" s="45"/>
    </row>
    <row r="1519" spans="2:15" hidden="1" x14ac:dyDescent="0.3">
      <c r="B1519" s="218">
        <f t="shared" si="904"/>
        <v>406</v>
      </c>
      <c r="C1519" s="194" t="str">
        <f t="shared" ref="C1519:F1519" si="923">IF(C414="","",C414)</f>
        <v/>
      </c>
      <c r="D1519" s="199" t="str">
        <f t="shared" si="923"/>
        <v/>
      </c>
      <c r="E1519" s="202" t="str">
        <f t="shared" si="923"/>
        <v/>
      </c>
      <c r="F1519" s="215" t="str">
        <f t="shared" si="923"/>
        <v/>
      </c>
      <c r="G1519" s="278" t="str">
        <f>+IF('Cálculos '!I414="","",'Cálculos '!I414)</f>
        <v/>
      </c>
      <c r="H1519" s="380" t="str">
        <f t="shared" si="877"/>
        <v/>
      </c>
      <c r="I1519" s="48" t="str">
        <f t="shared" si="878"/>
        <v/>
      </c>
      <c r="J1519" s="381" t="str">
        <f t="shared" si="879"/>
        <v/>
      </c>
      <c r="K1519" s="452" t="str">
        <f t="shared" si="880"/>
        <v/>
      </c>
      <c r="L1519" s="197" t="str">
        <f t="shared" ref="L1519:M1519" si="924">+IF(L414="","",L414)</f>
        <v/>
      </c>
      <c r="M1519" s="202" t="str">
        <f t="shared" si="924"/>
        <v/>
      </c>
      <c r="N1519" s="45"/>
      <c r="O1519" s="45"/>
    </row>
    <row r="1520" spans="2:15" hidden="1" x14ac:dyDescent="0.3">
      <c r="B1520" s="218">
        <f t="shared" si="904"/>
        <v>407</v>
      </c>
      <c r="C1520" s="194" t="str">
        <f t="shared" ref="C1520:F1520" si="925">IF(C415="","",C415)</f>
        <v/>
      </c>
      <c r="D1520" s="199" t="str">
        <f t="shared" si="925"/>
        <v/>
      </c>
      <c r="E1520" s="202" t="str">
        <f t="shared" si="925"/>
        <v/>
      </c>
      <c r="F1520" s="215" t="str">
        <f t="shared" si="925"/>
        <v/>
      </c>
      <c r="G1520" s="278" t="str">
        <f>+IF('Cálculos '!I415="","",'Cálculos '!I415)</f>
        <v/>
      </c>
      <c r="H1520" s="380" t="str">
        <f t="shared" si="877"/>
        <v/>
      </c>
      <c r="I1520" s="48" t="str">
        <f t="shared" si="878"/>
        <v/>
      </c>
      <c r="J1520" s="381" t="str">
        <f t="shared" si="879"/>
        <v/>
      </c>
      <c r="K1520" s="452" t="str">
        <f t="shared" si="880"/>
        <v/>
      </c>
      <c r="L1520" s="197" t="str">
        <f t="shared" ref="L1520:M1520" si="926">+IF(L415="","",L415)</f>
        <v/>
      </c>
      <c r="M1520" s="202" t="str">
        <f t="shared" si="926"/>
        <v/>
      </c>
      <c r="N1520" s="45"/>
      <c r="O1520" s="45"/>
    </row>
    <row r="1521" spans="2:15" hidden="1" x14ac:dyDescent="0.3">
      <c r="B1521" s="218">
        <f t="shared" si="904"/>
        <v>408</v>
      </c>
      <c r="C1521" s="194" t="str">
        <f t="shared" ref="C1521:F1521" si="927">IF(C416="","",C416)</f>
        <v/>
      </c>
      <c r="D1521" s="199" t="str">
        <f t="shared" si="927"/>
        <v/>
      </c>
      <c r="E1521" s="202" t="str">
        <f t="shared" si="927"/>
        <v/>
      </c>
      <c r="F1521" s="215" t="str">
        <f t="shared" si="927"/>
        <v/>
      </c>
      <c r="G1521" s="278" t="str">
        <f>+IF('Cálculos '!I416="","",'Cálculos '!I416)</f>
        <v/>
      </c>
      <c r="H1521" s="380" t="str">
        <f t="shared" si="877"/>
        <v/>
      </c>
      <c r="I1521" s="48" t="str">
        <f t="shared" si="878"/>
        <v/>
      </c>
      <c r="J1521" s="381" t="str">
        <f t="shared" si="879"/>
        <v/>
      </c>
      <c r="K1521" s="452" t="str">
        <f t="shared" si="880"/>
        <v/>
      </c>
      <c r="L1521" s="197" t="str">
        <f t="shared" ref="L1521:M1521" si="928">+IF(L416="","",L416)</f>
        <v/>
      </c>
      <c r="M1521" s="202" t="str">
        <f t="shared" si="928"/>
        <v/>
      </c>
      <c r="N1521" s="45"/>
      <c r="O1521" s="45"/>
    </row>
    <row r="1522" spans="2:15" hidden="1" x14ac:dyDescent="0.3">
      <c r="B1522" s="218">
        <f t="shared" si="904"/>
        <v>409</v>
      </c>
      <c r="C1522" s="194" t="str">
        <f t="shared" ref="C1522:F1522" si="929">IF(C417="","",C417)</f>
        <v/>
      </c>
      <c r="D1522" s="199" t="str">
        <f t="shared" si="929"/>
        <v/>
      </c>
      <c r="E1522" s="202" t="str">
        <f t="shared" si="929"/>
        <v/>
      </c>
      <c r="F1522" s="215" t="str">
        <f t="shared" si="929"/>
        <v/>
      </c>
      <c r="G1522" s="278" t="str">
        <f>+IF('Cálculos '!I417="","",'Cálculos '!I417)</f>
        <v/>
      </c>
      <c r="H1522" s="380" t="str">
        <f t="shared" si="877"/>
        <v/>
      </c>
      <c r="I1522" s="48" t="str">
        <f t="shared" si="878"/>
        <v/>
      </c>
      <c r="J1522" s="381" t="str">
        <f t="shared" si="879"/>
        <v/>
      </c>
      <c r="K1522" s="452" t="str">
        <f t="shared" si="880"/>
        <v/>
      </c>
      <c r="L1522" s="197" t="str">
        <f t="shared" ref="L1522:M1522" si="930">+IF(L417="","",L417)</f>
        <v/>
      </c>
      <c r="M1522" s="202" t="str">
        <f t="shared" si="930"/>
        <v/>
      </c>
      <c r="N1522" s="45"/>
      <c r="O1522" s="45"/>
    </row>
    <row r="1523" spans="2:15" hidden="1" x14ac:dyDescent="0.3">
      <c r="B1523" s="218">
        <f t="shared" si="904"/>
        <v>410</v>
      </c>
      <c r="C1523" s="194" t="str">
        <f t="shared" ref="C1523:F1523" si="931">IF(C418="","",C418)</f>
        <v/>
      </c>
      <c r="D1523" s="199" t="str">
        <f t="shared" si="931"/>
        <v/>
      </c>
      <c r="E1523" s="202" t="str">
        <f t="shared" si="931"/>
        <v/>
      </c>
      <c r="F1523" s="215" t="str">
        <f t="shared" si="931"/>
        <v/>
      </c>
      <c r="G1523" s="278" t="str">
        <f>+IF('Cálculos '!I418="","",'Cálculos '!I418)</f>
        <v/>
      </c>
      <c r="H1523" s="380" t="str">
        <f t="shared" si="877"/>
        <v/>
      </c>
      <c r="I1523" s="48" t="str">
        <f t="shared" si="878"/>
        <v/>
      </c>
      <c r="J1523" s="381" t="str">
        <f t="shared" si="879"/>
        <v/>
      </c>
      <c r="K1523" s="452" t="str">
        <f t="shared" si="880"/>
        <v/>
      </c>
      <c r="L1523" s="197" t="str">
        <f t="shared" ref="L1523:M1523" si="932">+IF(L418="","",L418)</f>
        <v/>
      </c>
      <c r="M1523" s="202" t="str">
        <f t="shared" si="932"/>
        <v/>
      </c>
      <c r="N1523" s="45"/>
      <c r="O1523" s="45"/>
    </row>
    <row r="1524" spans="2:15" hidden="1" x14ac:dyDescent="0.3">
      <c r="B1524" s="218">
        <f t="shared" si="904"/>
        <v>411</v>
      </c>
      <c r="C1524" s="194" t="str">
        <f t="shared" ref="C1524:F1524" si="933">IF(C419="","",C419)</f>
        <v/>
      </c>
      <c r="D1524" s="199" t="str">
        <f t="shared" si="933"/>
        <v/>
      </c>
      <c r="E1524" s="202" t="str">
        <f t="shared" si="933"/>
        <v/>
      </c>
      <c r="F1524" s="215" t="str">
        <f t="shared" si="933"/>
        <v/>
      </c>
      <c r="G1524" s="278" t="str">
        <f>+IF('Cálculos '!I419="","",'Cálculos '!I419)</f>
        <v/>
      </c>
      <c r="H1524" s="380" t="str">
        <f t="shared" si="877"/>
        <v/>
      </c>
      <c r="I1524" s="48" t="str">
        <f t="shared" si="878"/>
        <v/>
      </c>
      <c r="J1524" s="381" t="str">
        <f t="shared" si="879"/>
        <v/>
      </c>
      <c r="K1524" s="452" t="str">
        <f t="shared" si="880"/>
        <v/>
      </c>
      <c r="L1524" s="197" t="str">
        <f t="shared" ref="L1524:M1524" si="934">+IF(L419="","",L419)</f>
        <v/>
      </c>
      <c r="M1524" s="202" t="str">
        <f t="shared" si="934"/>
        <v/>
      </c>
      <c r="N1524" s="45"/>
      <c r="O1524" s="45"/>
    </row>
    <row r="1525" spans="2:15" hidden="1" x14ac:dyDescent="0.3">
      <c r="B1525" s="218">
        <f t="shared" si="904"/>
        <v>412</v>
      </c>
      <c r="C1525" s="194" t="str">
        <f t="shared" ref="C1525:F1525" si="935">IF(C420="","",C420)</f>
        <v/>
      </c>
      <c r="D1525" s="199" t="str">
        <f t="shared" si="935"/>
        <v/>
      </c>
      <c r="E1525" s="202" t="str">
        <f t="shared" si="935"/>
        <v/>
      </c>
      <c r="F1525" s="215" t="str">
        <f t="shared" si="935"/>
        <v/>
      </c>
      <c r="G1525" s="278" t="str">
        <f>+IF('Cálculos '!I420="","",'Cálculos '!I420)</f>
        <v/>
      </c>
      <c r="H1525" s="380" t="str">
        <f t="shared" si="877"/>
        <v/>
      </c>
      <c r="I1525" s="48" t="str">
        <f t="shared" si="878"/>
        <v/>
      </c>
      <c r="J1525" s="381" t="str">
        <f t="shared" si="879"/>
        <v/>
      </c>
      <c r="K1525" s="452" t="str">
        <f t="shared" si="880"/>
        <v/>
      </c>
      <c r="L1525" s="197" t="str">
        <f t="shared" ref="L1525:M1525" si="936">+IF(L420="","",L420)</f>
        <v/>
      </c>
      <c r="M1525" s="202" t="str">
        <f t="shared" si="936"/>
        <v/>
      </c>
      <c r="N1525" s="45"/>
      <c r="O1525" s="45"/>
    </row>
    <row r="1526" spans="2:15" hidden="1" x14ac:dyDescent="0.3">
      <c r="B1526" s="218">
        <f t="shared" si="904"/>
        <v>413</v>
      </c>
      <c r="C1526" s="194" t="str">
        <f t="shared" ref="C1526:F1526" si="937">IF(C421="","",C421)</f>
        <v/>
      </c>
      <c r="D1526" s="199" t="str">
        <f t="shared" si="937"/>
        <v/>
      </c>
      <c r="E1526" s="202" t="str">
        <f t="shared" si="937"/>
        <v/>
      </c>
      <c r="F1526" s="215" t="str">
        <f t="shared" si="937"/>
        <v/>
      </c>
      <c r="G1526" s="278" t="str">
        <f>+IF('Cálculos '!I421="","",'Cálculos '!I421)</f>
        <v/>
      </c>
      <c r="H1526" s="380" t="str">
        <f t="shared" si="877"/>
        <v/>
      </c>
      <c r="I1526" s="48" t="str">
        <f t="shared" si="878"/>
        <v/>
      </c>
      <c r="J1526" s="381" t="str">
        <f t="shared" si="879"/>
        <v/>
      </c>
      <c r="K1526" s="452" t="str">
        <f t="shared" si="880"/>
        <v/>
      </c>
      <c r="L1526" s="197" t="str">
        <f t="shared" ref="L1526:M1526" si="938">+IF(L421="","",L421)</f>
        <v/>
      </c>
      <c r="M1526" s="202" t="str">
        <f t="shared" si="938"/>
        <v/>
      </c>
      <c r="N1526" s="45"/>
      <c r="O1526" s="45"/>
    </row>
    <row r="1527" spans="2:15" hidden="1" x14ac:dyDescent="0.3">
      <c r="B1527" s="218">
        <f t="shared" si="904"/>
        <v>414</v>
      </c>
      <c r="C1527" s="194" t="str">
        <f t="shared" ref="C1527:F1527" si="939">IF(C422="","",C422)</f>
        <v/>
      </c>
      <c r="D1527" s="199" t="str">
        <f t="shared" si="939"/>
        <v/>
      </c>
      <c r="E1527" s="202" t="str">
        <f t="shared" si="939"/>
        <v/>
      </c>
      <c r="F1527" s="215" t="str">
        <f t="shared" si="939"/>
        <v/>
      </c>
      <c r="G1527" s="278" t="str">
        <f>+IF('Cálculos '!I422="","",'Cálculos '!I422)</f>
        <v/>
      </c>
      <c r="H1527" s="380" t="str">
        <f t="shared" si="877"/>
        <v/>
      </c>
      <c r="I1527" s="48" t="str">
        <f t="shared" si="878"/>
        <v/>
      </c>
      <c r="J1527" s="381" t="str">
        <f t="shared" si="879"/>
        <v/>
      </c>
      <c r="K1527" s="452" t="str">
        <f t="shared" si="880"/>
        <v/>
      </c>
      <c r="L1527" s="197" t="str">
        <f t="shared" ref="L1527:M1527" si="940">+IF(L422="","",L422)</f>
        <v/>
      </c>
      <c r="M1527" s="202" t="str">
        <f t="shared" si="940"/>
        <v/>
      </c>
      <c r="N1527" s="45"/>
      <c r="O1527" s="45"/>
    </row>
    <row r="1528" spans="2:15" hidden="1" x14ac:dyDescent="0.3">
      <c r="B1528" s="218">
        <f t="shared" si="904"/>
        <v>415</v>
      </c>
      <c r="C1528" s="194" t="str">
        <f t="shared" ref="C1528:F1528" si="941">IF(C423="","",C423)</f>
        <v/>
      </c>
      <c r="D1528" s="199" t="str">
        <f t="shared" si="941"/>
        <v/>
      </c>
      <c r="E1528" s="202" t="str">
        <f t="shared" si="941"/>
        <v/>
      </c>
      <c r="F1528" s="215" t="str">
        <f t="shared" si="941"/>
        <v/>
      </c>
      <c r="G1528" s="278" t="str">
        <f>+IF('Cálculos '!I423="","",'Cálculos '!I423)</f>
        <v/>
      </c>
      <c r="H1528" s="380" t="str">
        <f t="shared" si="877"/>
        <v/>
      </c>
      <c r="I1528" s="48" t="str">
        <f t="shared" si="878"/>
        <v/>
      </c>
      <c r="J1528" s="381" t="str">
        <f t="shared" si="879"/>
        <v/>
      </c>
      <c r="K1528" s="452" t="str">
        <f t="shared" si="880"/>
        <v/>
      </c>
      <c r="L1528" s="197" t="str">
        <f t="shared" ref="L1528:M1528" si="942">+IF(L423="","",L423)</f>
        <v/>
      </c>
      <c r="M1528" s="202" t="str">
        <f t="shared" si="942"/>
        <v/>
      </c>
      <c r="N1528" s="45"/>
      <c r="O1528" s="45"/>
    </row>
    <row r="1529" spans="2:15" hidden="1" x14ac:dyDescent="0.3">
      <c r="B1529" s="218">
        <f t="shared" si="904"/>
        <v>416</v>
      </c>
      <c r="C1529" s="194" t="str">
        <f t="shared" ref="C1529:F1529" si="943">IF(C424="","",C424)</f>
        <v/>
      </c>
      <c r="D1529" s="199" t="str">
        <f t="shared" si="943"/>
        <v/>
      </c>
      <c r="E1529" s="202" t="str">
        <f t="shared" si="943"/>
        <v/>
      </c>
      <c r="F1529" s="215" t="str">
        <f t="shared" si="943"/>
        <v/>
      </c>
      <c r="G1529" s="278" t="str">
        <f>+IF('Cálculos '!I424="","",'Cálculos '!I424)</f>
        <v/>
      </c>
      <c r="H1529" s="380" t="str">
        <f t="shared" si="877"/>
        <v/>
      </c>
      <c r="I1529" s="48" t="str">
        <f t="shared" si="878"/>
        <v/>
      </c>
      <c r="J1529" s="381" t="str">
        <f t="shared" si="879"/>
        <v/>
      </c>
      <c r="K1529" s="452" t="str">
        <f t="shared" si="880"/>
        <v/>
      </c>
      <c r="L1529" s="197" t="str">
        <f t="shared" ref="L1529:M1529" si="944">+IF(L424="","",L424)</f>
        <v/>
      </c>
      <c r="M1529" s="202" t="str">
        <f t="shared" si="944"/>
        <v/>
      </c>
      <c r="N1529" s="45"/>
      <c r="O1529" s="45"/>
    </row>
    <row r="1530" spans="2:15" hidden="1" x14ac:dyDescent="0.3">
      <c r="B1530" s="218">
        <f t="shared" si="904"/>
        <v>417</v>
      </c>
      <c r="C1530" s="194" t="str">
        <f t="shared" ref="C1530:F1530" si="945">IF(C425="","",C425)</f>
        <v/>
      </c>
      <c r="D1530" s="199" t="str">
        <f t="shared" si="945"/>
        <v/>
      </c>
      <c r="E1530" s="202" t="str">
        <f t="shared" si="945"/>
        <v/>
      </c>
      <c r="F1530" s="215" t="str">
        <f t="shared" si="945"/>
        <v/>
      </c>
      <c r="G1530" s="278" t="str">
        <f>+IF('Cálculos '!I425="","",'Cálculos '!I425)</f>
        <v/>
      </c>
      <c r="H1530" s="380" t="str">
        <f t="shared" si="877"/>
        <v/>
      </c>
      <c r="I1530" s="48" t="str">
        <f t="shared" si="878"/>
        <v/>
      </c>
      <c r="J1530" s="381" t="str">
        <f t="shared" si="879"/>
        <v/>
      </c>
      <c r="K1530" s="452" t="str">
        <f t="shared" si="880"/>
        <v/>
      </c>
      <c r="L1530" s="197" t="str">
        <f t="shared" ref="L1530:M1530" si="946">+IF(L425="","",L425)</f>
        <v/>
      </c>
      <c r="M1530" s="202" t="str">
        <f t="shared" si="946"/>
        <v/>
      </c>
      <c r="N1530" s="45"/>
      <c r="O1530" s="45"/>
    </row>
    <row r="1531" spans="2:15" hidden="1" x14ac:dyDescent="0.3">
      <c r="B1531" s="218">
        <f t="shared" si="904"/>
        <v>418</v>
      </c>
      <c r="C1531" s="194" t="str">
        <f t="shared" ref="C1531:F1531" si="947">IF(C426="","",C426)</f>
        <v/>
      </c>
      <c r="D1531" s="199" t="str">
        <f t="shared" si="947"/>
        <v/>
      </c>
      <c r="E1531" s="202" t="str">
        <f t="shared" si="947"/>
        <v/>
      </c>
      <c r="F1531" s="215" t="str">
        <f t="shared" si="947"/>
        <v/>
      </c>
      <c r="G1531" s="278" t="str">
        <f>+IF('Cálculos '!I426="","",'Cálculos '!I426)</f>
        <v/>
      </c>
      <c r="H1531" s="380" t="str">
        <f t="shared" si="877"/>
        <v/>
      </c>
      <c r="I1531" s="48" t="str">
        <f t="shared" si="878"/>
        <v/>
      </c>
      <c r="J1531" s="381" t="str">
        <f t="shared" si="879"/>
        <v/>
      </c>
      <c r="K1531" s="452" t="str">
        <f t="shared" si="880"/>
        <v/>
      </c>
      <c r="L1531" s="197" t="str">
        <f t="shared" ref="L1531:M1531" si="948">+IF(L426="","",L426)</f>
        <v/>
      </c>
      <c r="M1531" s="202" t="str">
        <f t="shared" si="948"/>
        <v/>
      </c>
      <c r="N1531" s="45"/>
      <c r="O1531" s="45"/>
    </row>
    <row r="1532" spans="2:15" hidden="1" x14ac:dyDescent="0.3">
      <c r="B1532" s="218">
        <f t="shared" si="904"/>
        <v>419</v>
      </c>
      <c r="C1532" s="194" t="str">
        <f t="shared" ref="C1532:F1532" si="949">IF(C427="","",C427)</f>
        <v/>
      </c>
      <c r="D1532" s="199" t="str">
        <f t="shared" si="949"/>
        <v/>
      </c>
      <c r="E1532" s="202" t="str">
        <f t="shared" si="949"/>
        <v/>
      </c>
      <c r="F1532" s="215" t="str">
        <f t="shared" si="949"/>
        <v/>
      </c>
      <c r="G1532" s="278" t="str">
        <f>+IF('Cálculos '!I427="","",'Cálculos '!I427)</f>
        <v/>
      </c>
      <c r="H1532" s="380" t="str">
        <f t="shared" si="877"/>
        <v/>
      </c>
      <c r="I1532" s="48" t="str">
        <f t="shared" si="878"/>
        <v/>
      </c>
      <c r="J1532" s="381" t="str">
        <f t="shared" si="879"/>
        <v/>
      </c>
      <c r="K1532" s="452" t="str">
        <f t="shared" si="880"/>
        <v/>
      </c>
      <c r="L1532" s="197" t="str">
        <f t="shared" ref="L1532:M1532" si="950">+IF(L427="","",L427)</f>
        <v/>
      </c>
      <c r="M1532" s="202" t="str">
        <f t="shared" si="950"/>
        <v/>
      </c>
      <c r="N1532" s="45"/>
      <c r="O1532" s="45"/>
    </row>
    <row r="1533" spans="2:15" hidden="1" x14ac:dyDescent="0.3">
      <c r="B1533" s="218">
        <f t="shared" si="904"/>
        <v>420</v>
      </c>
      <c r="C1533" s="194" t="str">
        <f t="shared" ref="C1533:F1533" si="951">IF(C428="","",C428)</f>
        <v/>
      </c>
      <c r="D1533" s="199" t="str">
        <f t="shared" si="951"/>
        <v/>
      </c>
      <c r="E1533" s="202" t="str">
        <f t="shared" si="951"/>
        <v/>
      </c>
      <c r="F1533" s="215" t="str">
        <f t="shared" si="951"/>
        <v/>
      </c>
      <c r="G1533" s="278" t="str">
        <f>+IF('Cálculos '!I428="","",'Cálculos '!I428)</f>
        <v/>
      </c>
      <c r="H1533" s="380" t="str">
        <f t="shared" si="877"/>
        <v/>
      </c>
      <c r="I1533" s="48" t="str">
        <f t="shared" si="878"/>
        <v/>
      </c>
      <c r="J1533" s="381" t="str">
        <f t="shared" si="879"/>
        <v/>
      </c>
      <c r="K1533" s="452" t="str">
        <f t="shared" si="880"/>
        <v/>
      </c>
      <c r="L1533" s="197" t="str">
        <f t="shared" ref="L1533:M1533" si="952">+IF(L428="","",L428)</f>
        <v/>
      </c>
      <c r="M1533" s="202" t="str">
        <f t="shared" si="952"/>
        <v/>
      </c>
      <c r="N1533" s="45"/>
      <c r="O1533" s="45"/>
    </row>
    <row r="1534" spans="2:15" hidden="1" x14ac:dyDescent="0.3">
      <c r="B1534" s="218">
        <f t="shared" si="904"/>
        <v>421</v>
      </c>
      <c r="C1534" s="194" t="str">
        <f t="shared" ref="C1534:F1534" si="953">IF(C429="","",C429)</f>
        <v/>
      </c>
      <c r="D1534" s="199" t="str">
        <f t="shared" si="953"/>
        <v/>
      </c>
      <c r="E1534" s="202" t="str">
        <f t="shared" si="953"/>
        <v/>
      </c>
      <c r="F1534" s="215" t="str">
        <f t="shared" si="953"/>
        <v/>
      </c>
      <c r="G1534" s="278" t="str">
        <f>+IF('Cálculos '!I429="","",'Cálculos '!I429)</f>
        <v/>
      </c>
      <c r="H1534" s="380" t="str">
        <f t="shared" si="877"/>
        <v/>
      </c>
      <c r="I1534" s="48" t="str">
        <f t="shared" si="878"/>
        <v/>
      </c>
      <c r="J1534" s="381" t="str">
        <f t="shared" si="879"/>
        <v/>
      </c>
      <c r="K1534" s="452" t="str">
        <f t="shared" si="880"/>
        <v/>
      </c>
      <c r="L1534" s="197" t="str">
        <f t="shared" ref="L1534:M1534" si="954">+IF(L429="","",L429)</f>
        <v/>
      </c>
      <c r="M1534" s="202" t="str">
        <f t="shared" si="954"/>
        <v/>
      </c>
      <c r="N1534" s="45"/>
      <c r="O1534" s="45"/>
    </row>
    <row r="1535" spans="2:15" hidden="1" x14ac:dyDescent="0.3">
      <c r="B1535" s="218">
        <f t="shared" si="904"/>
        <v>422</v>
      </c>
      <c r="C1535" s="194" t="str">
        <f t="shared" ref="C1535:F1535" si="955">IF(C430="","",C430)</f>
        <v/>
      </c>
      <c r="D1535" s="199" t="str">
        <f t="shared" si="955"/>
        <v/>
      </c>
      <c r="E1535" s="202" t="str">
        <f t="shared" si="955"/>
        <v/>
      </c>
      <c r="F1535" s="215" t="str">
        <f t="shared" si="955"/>
        <v/>
      </c>
      <c r="G1535" s="278" t="str">
        <f>+IF('Cálculos '!I430="","",'Cálculos '!I430)</f>
        <v/>
      </c>
      <c r="H1535" s="380" t="str">
        <f t="shared" si="877"/>
        <v/>
      </c>
      <c r="I1535" s="48" t="str">
        <f t="shared" si="878"/>
        <v/>
      </c>
      <c r="J1535" s="381" t="str">
        <f t="shared" si="879"/>
        <v/>
      </c>
      <c r="K1535" s="452" t="str">
        <f t="shared" si="880"/>
        <v/>
      </c>
      <c r="L1535" s="197" t="str">
        <f t="shared" ref="L1535:M1535" si="956">+IF(L430="","",L430)</f>
        <v/>
      </c>
      <c r="M1535" s="202" t="str">
        <f t="shared" si="956"/>
        <v/>
      </c>
      <c r="N1535" s="45"/>
      <c r="O1535" s="45"/>
    </row>
    <row r="1536" spans="2:15" hidden="1" x14ac:dyDescent="0.3">
      <c r="B1536" s="218">
        <f t="shared" si="904"/>
        <v>423</v>
      </c>
      <c r="C1536" s="194" t="str">
        <f t="shared" ref="C1536:F1536" si="957">IF(C431="","",C431)</f>
        <v/>
      </c>
      <c r="D1536" s="199" t="str">
        <f t="shared" si="957"/>
        <v/>
      </c>
      <c r="E1536" s="202" t="str">
        <f t="shared" si="957"/>
        <v/>
      </c>
      <c r="F1536" s="215" t="str">
        <f t="shared" si="957"/>
        <v/>
      </c>
      <c r="G1536" s="278" t="str">
        <f>+IF('Cálculos '!I431="","",'Cálculos '!I431)</f>
        <v/>
      </c>
      <c r="H1536" s="380" t="str">
        <f t="shared" si="877"/>
        <v/>
      </c>
      <c r="I1536" s="48" t="str">
        <f t="shared" si="878"/>
        <v/>
      </c>
      <c r="J1536" s="381" t="str">
        <f t="shared" si="879"/>
        <v/>
      </c>
      <c r="K1536" s="452" t="str">
        <f t="shared" si="880"/>
        <v/>
      </c>
      <c r="L1536" s="197" t="str">
        <f t="shared" ref="L1536:M1536" si="958">+IF(L431="","",L431)</f>
        <v/>
      </c>
      <c r="M1536" s="202" t="str">
        <f t="shared" si="958"/>
        <v/>
      </c>
      <c r="N1536" s="45"/>
      <c r="O1536" s="45"/>
    </row>
    <row r="1537" spans="2:15" hidden="1" x14ac:dyDescent="0.3">
      <c r="B1537" s="218">
        <f t="shared" si="904"/>
        <v>424</v>
      </c>
      <c r="C1537" s="194" t="str">
        <f t="shared" ref="C1537:F1537" si="959">IF(C432="","",C432)</f>
        <v/>
      </c>
      <c r="D1537" s="199" t="str">
        <f t="shared" si="959"/>
        <v/>
      </c>
      <c r="E1537" s="202" t="str">
        <f t="shared" si="959"/>
        <v/>
      </c>
      <c r="F1537" s="215" t="str">
        <f t="shared" si="959"/>
        <v/>
      </c>
      <c r="G1537" s="278" t="str">
        <f>+IF('Cálculos '!I432="","",'Cálculos '!I432)</f>
        <v/>
      </c>
      <c r="H1537" s="380" t="str">
        <f t="shared" si="877"/>
        <v/>
      </c>
      <c r="I1537" s="48" t="str">
        <f t="shared" si="878"/>
        <v/>
      </c>
      <c r="J1537" s="381" t="str">
        <f t="shared" si="879"/>
        <v/>
      </c>
      <c r="K1537" s="452" t="str">
        <f t="shared" si="880"/>
        <v/>
      </c>
      <c r="L1537" s="197" t="str">
        <f t="shared" ref="L1537:M1537" si="960">+IF(L432="","",L432)</f>
        <v/>
      </c>
      <c r="M1537" s="202" t="str">
        <f t="shared" si="960"/>
        <v/>
      </c>
      <c r="N1537" s="45"/>
      <c r="O1537" s="45"/>
    </row>
    <row r="1538" spans="2:15" hidden="1" x14ac:dyDescent="0.3">
      <c r="B1538" s="218">
        <f t="shared" si="904"/>
        <v>425</v>
      </c>
      <c r="C1538" s="194" t="str">
        <f t="shared" ref="C1538:F1538" si="961">IF(C433="","",C433)</f>
        <v/>
      </c>
      <c r="D1538" s="199" t="str">
        <f t="shared" si="961"/>
        <v/>
      </c>
      <c r="E1538" s="202" t="str">
        <f t="shared" si="961"/>
        <v/>
      </c>
      <c r="F1538" s="215" t="str">
        <f t="shared" si="961"/>
        <v/>
      </c>
      <c r="G1538" s="278" t="str">
        <f>+IF('Cálculos '!I433="","",'Cálculos '!I433)</f>
        <v/>
      </c>
      <c r="H1538" s="380" t="str">
        <f t="shared" si="877"/>
        <v/>
      </c>
      <c r="I1538" s="48" t="str">
        <f t="shared" si="878"/>
        <v/>
      </c>
      <c r="J1538" s="381" t="str">
        <f t="shared" si="879"/>
        <v/>
      </c>
      <c r="K1538" s="452" t="str">
        <f t="shared" si="880"/>
        <v/>
      </c>
      <c r="L1538" s="197" t="str">
        <f t="shared" ref="L1538:M1538" si="962">+IF(L433="","",L433)</f>
        <v/>
      </c>
      <c r="M1538" s="202" t="str">
        <f t="shared" si="962"/>
        <v/>
      </c>
      <c r="N1538" s="45"/>
      <c r="O1538" s="45"/>
    </row>
    <row r="1539" spans="2:15" hidden="1" x14ac:dyDescent="0.3">
      <c r="B1539" s="218">
        <f t="shared" si="904"/>
        <v>426</v>
      </c>
      <c r="C1539" s="194" t="str">
        <f t="shared" ref="C1539:F1539" si="963">IF(C434="","",C434)</f>
        <v/>
      </c>
      <c r="D1539" s="199" t="str">
        <f t="shared" si="963"/>
        <v/>
      </c>
      <c r="E1539" s="202" t="str">
        <f t="shared" si="963"/>
        <v/>
      </c>
      <c r="F1539" s="215" t="str">
        <f t="shared" si="963"/>
        <v/>
      </c>
      <c r="G1539" s="278" t="str">
        <f>+IF('Cálculos '!I434="","",'Cálculos '!I434)</f>
        <v/>
      </c>
      <c r="H1539" s="380" t="str">
        <f t="shared" si="877"/>
        <v/>
      </c>
      <c r="I1539" s="48" t="str">
        <f t="shared" si="878"/>
        <v/>
      </c>
      <c r="J1539" s="381" t="str">
        <f t="shared" si="879"/>
        <v/>
      </c>
      <c r="K1539" s="452" t="str">
        <f t="shared" si="880"/>
        <v/>
      </c>
      <c r="L1539" s="197" t="str">
        <f t="shared" ref="L1539:M1539" si="964">+IF(L434="","",L434)</f>
        <v/>
      </c>
      <c r="M1539" s="202" t="str">
        <f t="shared" si="964"/>
        <v/>
      </c>
      <c r="N1539" s="45"/>
      <c r="O1539" s="45"/>
    </row>
    <row r="1540" spans="2:15" hidden="1" x14ac:dyDescent="0.3">
      <c r="B1540" s="218">
        <f t="shared" si="904"/>
        <v>427</v>
      </c>
      <c r="C1540" s="194" t="str">
        <f t="shared" ref="C1540:F1540" si="965">IF(C435="","",C435)</f>
        <v/>
      </c>
      <c r="D1540" s="199" t="str">
        <f t="shared" si="965"/>
        <v/>
      </c>
      <c r="E1540" s="202" t="str">
        <f t="shared" si="965"/>
        <v/>
      </c>
      <c r="F1540" s="215" t="str">
        <f t="shared" si="965"/>
        <v/>
      </c>
      <c r="G1540" s="278" t="str">
        <f>+IF('Cálculos '!I435="","",'Cálculos '!I435)</f>
        <v/>
      </c>
      <c r="H1540" s="380" t="str">
        <f t="shared" si="877"/>
        <v/>
      </c>
      <c r="I1540" s="48" t="str">
        <f t="shared" si="878"/>
        <v/>
      </c>
      <c r="J1540" s="381" t="str">
        <f t="shared" si="879"/>
        <v/>
      </c>
      <c r="K1540" s="452" t="str">
        <f t="shared" si="880"/>
        <v/>
      </c>
      <c r="L1540" s="197" t="str">
        <f t="shared" ref="L1540:M1540" si="966">+IF(L435="","",L435)</f>
        <v/>
      </c>
      <c r="M1540" s="202" t="str">
        <f t="shared" si="966"/>
        <v/>
      </c>
      <c r="N1540" s="45"/>
      <c r="O1540" s="45"/>
    </row>
    <row r="1541" spans="2:15" hidden="1" x14ac:dyDescent="0.3">
      <c r="B1541" s="218">
        <f t="shared" si="904"/>
        <v>428</v>
      </c>
      <c r="C1541" s="194" t="str">
        <f t="shared" ref="C1541:F1541" si="967">IF(C436="","",C436)</f>
        <v/>
      </c>
      <c r="D1541" s="199" t="str">
        <f t="shared" si="967"/>
        <v/>
      </c>
      <c r="E1541" s="202" t="str">
        <f t="shared" si="967"/>
        <v/>
      </c>
      <c r="F1541" s="215" t="str">
        <f t="shared" si="967"/>
        <v/>
      </c>
      <c r="G1541" s="278" t="str">
        <f>+IF('Cálculos '!I436="","",'Cálculos '!I436)</f>
        <v/>
      </c>
      <c r="H1541" s="380" t="str">
        <f t="shared" si="877"/>
        <v/>
      </c>
      <c r="I1541" s="48" t="str">
        <f t="shared" si="878"/>
        <v/>
      </c>
      <c r="J1541" s="381" t="str">
        <f t="shared" si="879"/>
        <v/>
      </c>
      <c r="K1541" s="452" t="str">
        <f t="shared" si="880"/>
        <v/>
      </c>
      <c r="L1541" s="197" t="str">
        <f t="shared" ref="L1541:M1541" si="968">+IF(L436="","",L436)</f>
        <v/>
      </c>
      <c r="M1541" s="202" t="str">
        <f t="shared" si="968"/>
        <v/>
      </c>
      <c r="N1541" s="45"/>
      <c r="O1541" s="45"/>
    </row>
    <row r="1542" spans="2:15" hidden="1" x14ac:dyDescent="0.3">
      <c r="B1542" s="218">
        <f t="shared" si="904"/>
        <v>429</v>
      </c>
      <c r="C1542" s="194" t="str">
        <f t="shared" ref="C1542:F1542" si="969">IF(C437="","",C437)</f>
        <v/>
      </c>
      <c r="D1542" s="199" t="str">
        <f t="shared" si="969"/>
        <v/>
      </c>
      <c r="E1542" s="202" t="str">
        <f t="shared" si="969"/>
        <v/>
      </c>
      <c r="F1542" s="215" t="str">
        <f t="shared" si="969"/>
        <v/>
      </c>
      <c r="G1542" s="278" t="str">
        <f>+IF('Cálculos '!I437="","",'Cálculos '!I437)</f>
        <v/>
      </c>
      <c r="H1542" s="380" t="str">
        <f t="shared" si="877"/>
        <v/>
      </c>
      <c r="I1542" s="48" t="str">
        <f t="shared" si="878"/>
        <v/>
      </c>
      <c r="J1542" s="381" t="str">
        <f t="shared" si="879"/>
        <v/>
      </c>
      <c r="K1542" s="452" t="str">
        <f t="shared" si="880"/>
        <v/>
      </c>
      <c r="L1542" s="197" t="str">
        <f t="shared" ref="L1542:M1542" si="970">+IF(L437="","",L437)</f>
        <v/>
      </c>
      <c r="M1542" s="202" t="str">
        <f t="shared" si="970"/>
        <v/>
      </c>
      <c r="N1542" s="45"/>
      <c r="O1542" s="45"/>
    </row>
    <row r="1543" spans="2:15" hidden="1" x14ac:dyDescent="0.3">
      <c r="B1543" s="218">
        <f t="shared" si="904"/>
        <v>430</v>
      </c>
      <c r="C1543" s="194" t="str">
        <f t="shared" ref="C1543:F1543" si="971">IF(C438="","",C438)</f>
        <v/>
      </c>
      <c r="D1543" s="199" t="str">
        <f t="shared" si="971"/>
        <v/>
      </c>
      <c r="E1543" s="202" t="str">
        <f t="shared" si="971"/>
        <v/>
      </c>
      <c r="F1543" s="215" t="str">
        <f t="shared" si="971"/>
        <v/>
      </c>
      <c r="G1543" s="278" t="str">
        <f>+IF('Cálculos '!I438="","",'Cálculos '!I438)</f>
        <v/>
      </c>
      <c r="H1543" s="380" t="str">
        <f t="shared" si="877"/>
        <v/>
      </c>
      <c r="I1543" s="48" t="str">
        <f t="shared" si="878"/>
        <v/>
      </c>
      <c r="J1543" s="381" t="str">
        <f t="shared" si="879"/>
        <v/>
      </c>
      <c r="K1543" s="452" t="str">
        <f t="shared" si="880"/>
        <v/>
      </c>
      <c r="L1543" s="197" t="str">
        <f t="shared" ref="L1543:M1543" si="972">+IF(L438="","",L438)</f>
        <v/>
      </c>
      <c r="M1543" s="202" t="str">
        <f t="shared" si="972"/>
        <v/>
      </c>
    </row>
    <row r="1544" spans="2:15" hidden="1" x14ac:dyDescent="0.3">
      <c r="B1544" s="218">
        <f t="shared" si="904"/>
        <v>431</v>
      </c>
      <c r="C1544" s="194" t="str">
        <f t="shared" ref="C1544:F1544" si="973">IF(C439="","",C439)</f>
        <v/>
      </c>
      <c r="D1544" s="199" t="str">
        <f t="shared" si="973"/>
        <v/>
      </c>
      <c r="E1544" s="202" t="str">
        <f t="shared" si="973"/>
        <v/>
      </c>
      <c r="F1544" s="215" t="str">
        <f t="shared" si="973"/>
        <v/>
      </c>
      <c r="G1544" s="278" t="str">
        <f>+IF('Cálculos '!I439="","",'Cálculos '!I439)</f>
        <v/>
      </c>
      <c r="H1544" s="380" t="str">
        <f t="shared" si="877"/>
        <v/>
      </c>
      <c r="I1544" s="48" t="str">
        <f t="shared" si="878"/>
        <v/>
      </c>
      <c r="J1544" s="381" t="str">
        <f t="shared" si="879"/>
        <v/>
      </c>
      <c r="K1544" s="452" t="str">
        <f t="shared" si="880"/>
        <v/>
      </c>
      <c r="L1544" s="197" t="str">
        <f t="shared" ref="L1544:M1544" si="974">+IF(L439="","",L439)</f>
        <v/>
      </c>
      <c r="M1544" s="202" t="str">
        <f t="shared" si="974"/>
        <v/>
      </c>
    </row>
    <row r="1545" spans="2:15" hidden="1" x14ac:dyDescent="0.3">
      <c r="B1545" s="218">
        <f t="shared" si="904"/>
        <v>432</v>
      </c>
      <c r="C1545" s="194" t="str">
        <f t="shared" ref="C1545:F1545" si="975">IF(C440="","",C440)</f>
        <v/>
      </c>
      <c r="D1545" s="199" t="str">
        <f t="shared" si="975"/>
        <v/>
      </c>
      <c r="E1545" s="202" t="str">
        <f t="shared" si="975"/>
        <v/>
      </c>
      <c r="F1545" s="215" t="str">
        <f t="shared" si="975"/>
        <v/>
      </c>
      <c r="G1545" s="278" t="str">
        <f>+IF('Cálculos '!I440="","",'Cálculos '!I440)</f>
        <v/>
      </c>
      <c r="H1545" s="380" t="str">
        <f t="shared" si="877"/>
        <v/>
      </c>
      <c r="I1545" s="48" t="str">
        <f t="shared" si="878"/>
        <v/>
      </c>
      <c r="J1545" s="381" t="str">
        <f t="shared" si="879"/>
        <v/>
      </c>
      <c r="K1545" s="452" t="str">
        <f t="shared" si="880"/>
        <v/>
      </c>
      <c r="L1545" s="197" t="str">
        <f t="shared" ref="L1545:M1545" si="976">+IF(L440="","",L440)</f>
        <v/>
      </c>
      <c r="M1545" s="202" t="str">
        <f t="shared" si="976"/>
        <v/>
      </c>
    </row>
    <row r="1546" spans="2:15" hidden="1" x14ac:dyDescent="0.3">
      <c r="B1546" s="218">
        <f t="shared" si="904"/>
        <v>433</v>
      </c>
      <c r="C1546" s="194" t="str">
        <f t="shared" ref="C1546:F1546" si="977">IF(C441="","",C441)</f>
        <v/>
      </c>
      <c r="D1546" s="199" t="str">
        <f t="shared" si="977"/>
        <v/>
      </c>
      <c r="E1546" s="202" t="str">
        <f t="shared" si="977"/>
        <v/>
      </c>
      <c r="F1546" s="215" t="str">
        <f t="shared" si="977"/>
        <v/>
      </c>
      <c r="G1546" s="278" t="str">
        <f>+IF('Cálculos '!I441="","",'Cálculos '!I441)</f>
        <v/>
      </c>
      <c r="H1546" s="380" t="str">
        <f t="shared" si="877"/>
        <v/>
      </c>
      <c r="I1546" s="48" t="str">
        <f t="shared" si="878"/>
        <v/>
      </c>
      <c r="J1546" s="381" t="str">
        <f t="shared" si="879"/>
        <v/>
      </c>
      <c r="K1546" s="452" t="str">
        <f t="shared" si="880"/>
        <v/>
      </c>
      <c r="L1546" s="197" t="str">
        <f t="shared" ref="L1546:M1546" si="978">+IF(L441="","",L441)</f>
        <v/>
      </c>
      <c r="M1546" s="202" t="str">
        <f t="shared" si="978"/>
        <v/>
      </c>
    </row>
    <row r="1547" spans="2:15" hidden="1" x14ac:dyDescent="0.3">
      <c r="B1547" s="218">
        <f t="shared" si="904"/>
        <v>434</v>
      </c>
      <c r="C1547" s="194" t="str">
        <f t="shared" ref="C1547:F1547" si="979">IF(C442="","",C442)</f>
        <v/>
      </c>
      <c r="D1547" s="199" t="str">
        <f t="shared" si="979"/>
        <v/>
      </c>
      <c r="E1547" s="202" t="str">
        <f t="shared" si="979"/>
        <v/>
      </c>
      <c r="F1547" s="215" t="str">
        <f t="shared" si="979"/>
        <v/>
      </c>
      <c r="G1547" s="278" t="str">
        <f>+IF('Cálculos '!I442="","",'Cálculos '!I442)</f>
        <v/>
      </c>
      <c r="H1547" s="380" t="str">
        <f t="shared" si="877"/>
        <v/>
      </c>
      <c r="I1547" s="48" t="str">
        <f t="shared" si="878"/>
        <v/>
      </c>
      <c r="J1547" s="381" t="str">
        <f t="shared" si="879"/>
        <v/>
      </c>
      <c r="K1547" s="452" t="str">
        <f t="shared" si="880"/>
        <v/>
      </c>
      <c r="L1547" s="197" t="str">
        <f t="shared" ref="L1547:M1547" si="980">+IF(L442="","",L442)</f>
        <v/>
      </c>
      <c r="M1547" s="202" t="str">
        <f t="shared" si="980"/>
        <v/>
      </c>
    </row>
    <row r="1548" spans="2:15" hidden="1" x14ac:dyDescent="0.3">
      <c r="B1548" s="218">
        <f t="shared" si="904"/>
        <v>435</v>
      </c>
      <c r="C1548" s="194" t="str">
        <f t="shared" ref="C1548:F1548" si="981">IF(C443="","",C443)</f>
        <v/>
      </c>
      <c r="D1548" s="199" t="str">
        <f t="shared" si="981"/>
        <v/>
      </c>
      <c r="E1548" s="202" t="str">
        <f t="shared" si="981"/>
        <v/>
      </c>
      <c r="F1548" s="215" t="str">
        <f t="shared" si="981"/>
        <v/>
      </c>
      <c r="G1548" s="278" t="str">
        <f>+IF('Cálculos '!I443="","",'Cálculos '!I443)</f>
        <v/>
      </c>
      <c r="H1548" s="380" t="str">
        <f t="shared" si="877"/>
        <v/>
      </c>
      <c r="I1548" s="48" t="str">
        <f t="shared" si="878"/>
        <v/>
      </c>
      <c r="J1548" s="381" t="str">
        <f t="shared" si="879"/>
        <v/>
      </c>
      <c r="K1548" s="452" t="str">
        <f t="shared" si="880"/>
        <v/>
      </c>
      <c r="L1548" s="197" t="str">
        <f t="shared" ref="L1548:M1548" si="982">+IF(L443="","",L443)</f>
        <v/>
      </c>
      <c r="M1548" s="202" t="str">
        <f t="shared" si="982"/>
        <v/>
      </c>
    </row>
    <row r="1549" spans="2:15" hidden="1" x14ac:dyDescent="0.3">
      <c r="B1549" s="218">
        <f t="shared" si="904"/>
        <v>436</v>
      </c>
      <c r="C1549" s="194" t="str">
        <f t="shared" ref="C1549:F1549" si="983">IF(C444="","",C444)</f>
        <v/>
      </c>
      <c r="D1549" s="199" t="str">
        <f t="shared" si="983"/>
        <v/>
      </c>
      <c r="E1549" s="202" t="str">
        <f t="shared" si="983"/>
        <v/>
      </c>
      <c r="F1549" s="215" t="str">
        <f t="shared" si="983"/>
        <v/>
      </c>
      <c r="G1549" s="278" t="str">
        <f>+IF('Cálculos '!I444="","",'Cálculos '!I444)</f>
        <v/>
      </c>
      <c r="H1549" s="380" t="str">
        <f t="shared" si="877"/>
        <v/>
      </c>
      <c r="I1549" s="48" t="str">
        <f t="shared" si="878"/>
        <v/>
      </c>
      <c r="J1549" s="381" t="str">
        <f t="shared" si="879"/>
        <v/>
      </c>
      <c r="K1549" s="452" t="str">
        <f t="shared" si="880"/>
        <v/>
      </c>
      <c r="L1549" s="197" t="str">
        <f t="shared" ref="L1549:M1549" si="984">+IF(L444="","",L444)</f>
        <v/>
      </c>
      <c r="M1549" s="202" t="str">
        <f t="shared" si="984"/>
        <v/>
      </c>
    </row>
    <row r="1550" spans="2:15" hidden="1" x14ac:dyDescent="0.3">
      <c r="B1550" s="218">
        <f t="shared" si="904"/>
        <v>437</v>
      </c>
      <c r="C1550" s="194" t="str">
        <f t="shared" ref="C1550:F1550" si="985">IF(C445="","",C445)</f>
        <v/>
      </c>
      <c r="D1550" s="199" t="str">
        <f t="shared" si="985"/>
        <v/>
      </c>
      <c r="E1550" s="202" t="str">
        <f t="shared" si="985"/>
        <v/>
      </c>
      <c r="F1550" s="215" t="str">
        <f t="shared" si="985"/>
        <v/>
      </c>
      <c r="G1550" s="278" t="str">
        <f>+IF('Cálculos '!I445="","",'Cálculos '!I445)</f>
        <v/>
      </c>
      <c r="H1550" s="380" t="str">
        <f t="shared" si="877"/>
        <v/>
      </c>
      <c r="I1550" s="48" t="str">
        <f t="shared" si="878"/>
        <v/>
      </c>
      <c r="J1550" s="381" t="str">
        <f t="shared" si="879"/>
        <v/>
      </c>
      <c r="K1550" s="452" t="str">
        <f t="shared" si="880"/>
        <v/>
      </c>
      <c r="L1550" s="197" t="str">
        <f t="shared" ref="L1550:M1550" si="986">+IF(L445="","",L445)</f>
        <v/>
      </c>
      <c r="M1550" s="202" t="str">
        <f t="shared" si="986"/>
        <v/>
      </c>
    </row>
    <row r="1551" spans="2:15" hidden="1" x14ac:dyDescent="0.3">
      <c r="B1551" s="218">
        <f t="shared" si="904"/>
        <v>438</v>
      </c>
      <c r="C1551" s="194" t="str">
        <f t="shared" ref="C1551:F1551" si="987">IF(C446="","",C446)</f>
        <v/>
      </c>
      <c r="D1551" s="199" t="str">
        <f t="shared" si="987"/>
        <v/>
      </c>
      <c r="E1551" s="202" t="str">
        <f t="shared" si="987"/>
        <v/>
      </c>
      <c r="F1551" s="215" t="str">
        <f t="shared" si="987"/>
        <v/>
      </c>
      <c r="G1551" s="278" t="str">
        <f>+IF('Cálculos '!I446="","",'Cálculos '!I446)</f>
        <v/>
      </c>
      <c r="H1551" s="380" t="str">
        <f t="shared" si="877"/>
        <v/>
      </c>
      <c r="I1551" s="48" t="str">
        <f t="shared" si="878"/>
        <v/>
      </c>
      <c r="J1551" s="381" t="str">
        <f t="shared" si="879"/>
        <v/>
      </c>
      <c r="K1551" s="452" t="str">
        <f t="shared" si="880"/>
        <v/>
      </c>
      <c r="L1551" s="197" t="str">
        <f t="shared" ref="L1551:M1551" si="988">+IF(L446="","",L446)</f>
        <v/>
      </c>
      <c r="M1551" s="202" t="str">
        <f t="shared" si="988"/>
        <v/>
      </c>
    </row>
    <row r="1552" spans="2:15" hidden="1" x14ac:dyDescent="0.3">
      <c r="B1552" s="218">
        <f t="shared" si="904"/>
        <v>439</v>
      </c>
      <c r="C1552" s="194" t="str">
        <f t="shared" ref="C1552:F1552" si="989">IF(C447="","",C447)</f>
        <v/>
      </c>
      <c r="D1552" s="199" t="str">
        <f t="shared" si="989"/>
        <v/>
      </c>
      <c r="E1552" s="202" t="str">
        <f t="shared" si="989"/>
        <v/>
      </c>
      <c r="F1552" s="215" t="str">
        <f t="shared" si="989"/>
        <v/>
      </c>
      <c r="G1552" s="278" t="str">
        <f>+IF('Cálculos '!I447="","",'Cálculos '!I447)</f>
        <v/>
      </c>
      <c r="H1552" s="380" t="str">
        <f t="shared" si="877"/>
        <v/>
      </c>
      <c r="I1552" s="48" t="str">
        <f t="shared" si="878"/>
        <v/>
      </c>
      <c r="J1552" s="381" t="str">
        <f t="shared" si="879"/>
        <v/>
      </c>
      <c r="K1552" s="452" t="str">
        <f t="shared" si="880"/>
        <v/>
      </c>
      <c r="L1552" s="197" t="str">
        <f t="shared" ref="L1552:M1552" si="990">+IF(L447="","",L447)</f>
        <v/>
      </c>
      <c r="M1552" s="202" t="str">
        <f t="shared" si="990"/>
        <v/>
      </c>
    </row>
    <row r="1553" spans="2:13" hidden="1" x14ac:dyDescent="0.3">
      <c r="B1553" s="218">
        <f t="shared" si="904"/>
        <v>440</v>
      </c>
      <c r="C1553" s="194" t="str">
        <f t="shared" ref="C1553:F1553" si="991">IF(C448="","",C448)</f>
        <v/>
      </c>
      <c r="D1553" s="199" t="str">
        <f t="shared" si="991"/>
        <v/>
      </c>
      <c r="E1553" s="202" t="str">
        <f t="shared" si="991"/>
        <v/>
      </c>
      <c r="F1553" s="215" t="str">
        <f t="shared" si="991"/>
        <v/>
      </c>
      <c r="G1553" s="278" t="str">
        <f>+IF('Cálculos '!I448="","",'Cálculos '!I448)</f>
        <v/>
      </c>
      <c r="H1553" s="380" t="str">
        <f t="shared" si="877"/>
        <v/>
      </c>
      <c r="I1553" s="48" t="str">
        <f t="shared" si="878"/>
        <v/>
      </c>
      <c r="J1553" s="381" t="str">
        <f t="shared" si="879"/>
        <v/>
      </c>
      <c r="K1553" s="452" t="str">
        <f t="shared" si="880"/>
        <v/>
      </c>
      <c r="L1553" s="197" t="str">
        <f t="shared" ref="L1553:M1553" si="992">+IF(L448="","",L448)</f>
        <v/>
      </c>
      <c r="M1553" s="202" t="str">
        <f t="shared" si="992"/>
        <v/>
      </c>
    </row>
    <row r="1554" spans="2:13" hidden="1" x14ac:dyDescent="0.3">
      <c r="B1554" s="218">
        <f t="shared" si="904"/>
        <v>441</v>
      </c>
      <c r="C1554" s="194" t="str">
        <f t="shared" ref="C1554:F1554" si="993">IF(C449="","",C449)</f>
        <v/>
      </c>
      <c r="D1554" s="199" t="str">
        <f t="shared" si="993"/>
        <v/>
      </c>
      <c r="E1554" s="202" t="str">
        <f t="shared" si="993"/>
        <v/>
      </c>
      <c r="F1554" s="215" t="str">
        <f t="shared" si="993"/>
        <v/>
      </c>
      <c r="G1554" s="278" t="str">
        <f>+IF('Cálculos '!I449="","",'Cálculos '!I449)</f>
        <v/>
      </c>
      <c r="H1554" s="380" t="str">
        <f t="shared" si="877"/>
        <v/>
      </c>
      <c r="I1554" s="48" t="str">
        <f t="shared" si="878"/>
        <v/>
      </c>
      <c r="J1554" s="381" t="str">
        <f t="shared" si="879"/>
        <v/>
      </c>
      <c r="K1554" s="452" t="str">
        <f t="shared" si="880"/>
        <v/>
      </c>
      <c r="L1554" s="197" t="str">
        <f t="shared" ref="L1554:M1554" si="994">+IF(L449="","",L449)</f>
        <v/>
      </c>
      <c r="M1554" s="202" t="str">
        <f t="shared" si="994"/>
        <v/>
      </c>
    </row>
    <row r="1555" spans="2:13" hidden="1" x14ac:dyDescent="0.3">
      <c r="B1555" s="218">
        <f t="shared" si="904"/>
        <v>442</v>
      </c>
      <c r="C1555" s="194" t="str">
        <f t="shared" ref="C1555:F1555" si="995">IF(C450="","",C450)</f>
        <v/>
      </c>
      <c r="D1555" s="199" t="str">
        <f t="shared" si="995"/>
        <v/>
      </c>
      <c r="E1555" s="202" t="str">
        <f t="shared" si="995"/>
        <v/>
      </c>
      <c r="F1555" s="215" t="str">
        <f t="shared" si="995"/>
        <v/>
      </c>
      <c r="G1555" s="278" t="str">
        <f>+IF('Cálculos '!I450="","",'Cálculos '!I450)</f>
        <v/>
      </c>
      <c r="H1555" s="380" t="str">
        <f t="shared" si="877"/>
        <v/>
      </c>
      <c r="I1555" s="48" t="str">
        <f t="shared" si="878"/>
        <v/>
      </c>
      <c r="J1555" s="381" t="str">
        <f t="shared" si="879"/>
        <v/>
      </c>
      <c r="K1555" s="452" t="str">
        <f t="shared" si="880"/>
        <v/>
      </c>
      <c r="L1555" s="197" t="str">
        <f t="shared" ref="L1555:M1555" si="996">+IF(L450="","",L450)</f>
        <v/>
      </c>
      <c r="M1555" s="202" t="str">
        <f t="shared" si="996"/>
        <v/>
      </c>
    </row>
    <row r="1556" spans="2:13" hidden="1" x14ac:dyDescent="0.3">
      <c r="B1556" s="218">
        <f t="shared" si="904"/>
        <v>443</v>
      </c>
      <c r="C1556" s="194" t="str">
        <f t="shared" ref="C1556:F1556" si="997">IF(C451="","",C451)</f>
        <v/>
      </c>
      <c r="D1556" s="199" t="str">
        <f t="shared" si="997"/>
        <v/>
      </c>
      <c r="E1556" s="202" t="str">
        <f t="shared" si="997"/>
        <v/>
      </c>
      <c r="F1556" s="215" t="str">
        <f t="shared" si="997"/>
        <v/>
      </c>
      <c r="G1556" s="278" t="str">
        <f>+IF('Cálculos '!I451="","",'Cálculos '!I451)</f>
        <v/>
      </c>
      <c r="H1556" s="380" t="str">
        <f t="shared" si="877"/>
        <v/>
      </c>
      <c r="I1556" s="48" t="str">
        <f t="shared" si="878"/>
        <v/>
      </c>
      <c r="J1556" s="381" t="str">
        <f t="shared" si="879"/>
        <v/>
      </c>
      <c r="K1556" s="452" t="str">
        <f t="shared" si="880"/>
        <v/>
      </c>
      <c r="L1556" s="197" t="str">
        <f t="shared" ref="L1556:M1556" si="998">+IF(L451="","",L451)</f>
        <v/>
      </c>
      <c r="M1556" s="202" t="str">
        <f t="shared" si="998"/>
        <v/>
      </c>
    </row>
    <row r="1557" spans="2:13" hidden="1" x14ac:dyDescent="0.3">
      <c r="B1557" s="218">
        <f t="shared" si="904"/>
        <v>444</v>
      </c>
      <c r="C1557" s="194" t="str">
        <f t="shared" ref="C1557:F1557" si="999">IF(C452="","",C452)</f>
        <v/>
      </c>
      <c r="D1557" s="199" t="str">
        <f t="shared" si="999"/>
        <v/>
      </c>
      <c r="E1557" s="202" t="str">
        <f t="shared" si="999"/>
        <v/>
      </c>
      <c r="F1557" s="215" t="str">
        <f t="shared" si="999"/>
        <v/>
      </c>
      <c r="G1557" s="278" t="str">
        <f>+IF('Cálculos '!I452="","",'Cálculos '!I452)</f>
        <v/>
      </c>
      <c r="H1557" s="380" t="str">
        <f t="shared" si="877"/>
        <v/>
      </c>
      <c r="I1557" s="48" t="str">
        <f t="shared" si="878"/>
        <v/>
      </c>
      <c r="J1557" s="381" t="str">
        <f t="shared" si="879"/>
        <v/>
      </c>
      <c r="K1557" s="452" t="str">
        <f t="shared" si="880"/>
        <v/>
      </c>
      <c r="L1557" s="197" t="str">
        <f t="shared" ref="L1557:M1557" si="1000">+IF(L452="","",L452)</f>
        <v/>
      </c>
      <c r="M1557" s="202" t="str">
        <f t="shared" si="1000"/>
        <v/>
      </c>
    </row>
    <row r="1558" spans="2:13" hidden="1" x14ac:dyDescent="0.3">
      <c r="B1558" s="218">
        <f t="shared" si="904"/>
        <v>445</v>
      </c>
      <c r="C1558" s="194" t="str">
        <f t="shared" ref="C1558:F1558" si="1001">IF(C453="","",C453)</f>
        <v/>
      </c>
      <c r="D1558" s="199" t="str">
        <f t="shared" si="1001"/>
        <v/>
      </c>
      <c r="E1558" s="202" t="str">
        <f t="shared" si="1001"/>
        <v/>
      </c>
      <c r="F1558" s="215" t="str">
        <f t="shared" si="1001"/>
        <v/>
      </c>
      <c r="G1558" s="278" t="str">
        <f>+IF('Cálculos '!I453="","",'Cálculos '!I453)</f>
        <v/>
      </c>
      <c r="H1558" s="380" t="str">
        <f t="shared" si="877"/>
        <v/>
      </c>
      <c r="I1558" s="48" t="str">
        <f t="shared" si="878"/>
        <v/>
      </c>
      <c r="J1558" s="381" t="str">
        <f t="shared" si="879"/>
        <v/>
      </c>
      <c r="K1558" s="452" t="str">
        <f t="shared" si="880"/>
        <v/>
      </c>
      <c r="L1558" s="197" t="str">
        <f t="shared" ref="L1558:M1558" si="1002">+IF(L453="","",L453)</f>
        <v/>
      </c>
      <c r="M1558" s="202" t="str">
        <f t="shared" si="1002"/>
        <v/>
      </c>
    </row>
    <row r="1559" spans="2:13" hidden="1" x14ac:dyDescent="0.3">
      <c r="B1559" s="218">
        <f t="shared" si="904"/>
        <v>446</v>
      </c>
      <c r="C1559" s="194" t="str">
        <f t="shared" ref="C1559:F1559" si="1003">IF(C454="","",C454)</f>
        <v/>
      </c>
      <c r="D1559" s="199" t="str">
        <f t="shared" si="1003"/>
        <v/>
      </c>
      <c r="E1559" s="202" t="str">
        <f t="shared" si="1003"/>
        <v/>
      </c>
      <c r="F1559" s="215" t="str">
        <f t="shared" si="1003"/>
        <v/>
      </c>
      <c r="G1559" s="278" t="str">
        <f>+IF('Cálculos '!I454="","",'Cálculos '!I454)</f>
        <v/>
      </c>
      <c r="H1559" s="380" t="str">
        <f t="shared" si="877"/>
        <v/>
      </c>
      <c r="I1559" s="48" t="str">
        <f t="shared" si="878"/>
        <v/>
      </c>
      <c r="J1559" s="381" t="str">
        <f t="shared" si="879"/>
        <v/>
      </c>
      <c r="K1559" s="452" t="str">
        <f t="shared" si="880"/>
        <v/>
      </c>
      <c r="L1559" s="197" t="str">
        <f t="shared" ref="L1559:M1559" si="1004">+IF(L454="","",L454)</f>
        <v/>
      </c>
      <c r="M1559" s="202" t="str">
        <f t="shared" si="1004"/>
        <v/>
      </c>
    </row>
    <row r="1560" spans="2:13" hidden="1" x14ac:dyDescent="0.3">
      <c r="B1560" s="218">
        <f t="shared" si="904"/>
        <v>447</v>
      </c>
      <c r="C1560" s="194" t="str">
        <f t="shared" ref="C1560:F1560" si="1005">IF(C455="","",C455)</f>
        <v/>
      </c>
      <c r="D1560" s="199" t="str">
        <f t="shared" si="1005"/>
        <v/>
      </c>
      <c r="E1560" s="202" t="str">
        <f t="shared" si="1005"/>
        <v/>
      </c>
      <c r="F1560" s="215" t="str">
        <f t="shared" si="1005"/>
        <v/>
      </c>
      <c r="G1560" s="278" t="str">
        <f>+IF('Cálculos '!I455="","",'Cálculos '!I455)</f>
        <v/>
      </c>
      <c r="H1560" s="380" t="str">
        <f t="shared" si="877"/>
        <v/>
      </c>
      <c r="I1560" s="48" t="str">
        <f t="shared" si="878"/>
        <v/>
      </c>
      <c r="J1560" s="381" t="str">
        <f t="shared" si="879"/>
        <v/>
      </c>
      <c r="K1560" s="452" t="str">
        <f t="shared" si="880"/>
        <v/>
      </c>
      <c r="L1560" s="197" t="str">
        <f t="shared" ref="L1560:M1560" si="1006">+IF(L455="","",L455)</f>
        <v/>
      </c>
      <c r="M1560" s="202" t="str">
        <f t="shared" si="1006"/>
        <v/>
      </c>
    </row>
    <row r="1561" spans="2:13" hidden="1" x14ac:dyDescent="0.3">
      <c r="B1561" s="218">
        <f t="shared" si="904"/>
        <v>448</v>
      </c>
      <c r="C1561" s="194" t="str">
        <f t="shared" ref="C1561:F1561" si="1007">IF(C456="","",C456)</f>
        <v/>
      </c>
      <c r="D1561" s="199" t="str">
        <f t="shared" si="1007"/>
        <v/>
      </c>
      <c r="E1561" s="202" t="str">
        <f t="shared" si="1007"/>
        <v/>
      </c>
      <c r="F1561" s="215" t="str">
        <f t="shared" si="1007"/>
        <v/>
      </c>
      <c r="G1561" s="278" t="str">
        <f>+IF('Cálculos '!I456="","",'Cálculos '!I456)</f>
        <v/>
      </c>
      <c r="H1561" s="380" t="str">
        <f t="shared" si="877"/>
        <v/>
      </c>
      <c r="I1561" s="48" t="str">
        <f t="shared" si="878"/>
        <v/>
      </c>
      <c r="J1561" s="381" t="str">
        <f t="shared" si="879"/>
        <v/>
      </c>
      <c r="K1561" s="452" t="str">
        <f t="shared" si="880"/>
        <v/>
      </c>
      <c r="L1561" s="197" t="str">
        <f t="shared" ref="L1561:M1561" si="1008">+IF(L456="","",L456)</f>
        <v/>
      </c>
      <c r="M1561" s="202" t="str">
        <f t="shared" si="1008"/>
        <v/>
      </c>
    </row>
    <row r="1562" spans="2:13" hidden="1" x14ac:dyDescent="0.3">
      <c r="B1562" s="218">
        <f t="shared" si="904"/>
        <v>449</v>
      </c>
      <c r="C1562" s="194" t="str">
        <f t="shared" ref="C1562:F1562" si="1009">IF(C457="","",C457)</f>
        <v/>
      </c>
      <c r="D1562" s="199" t="str">
        <f t="shared" si="1009"/>
        <v/>
      </c>
      <c r="E1562" s="202" t="str">
        <f t="shared" si="1009"/>
        <v/>
      </c>
      <c r="F1562" s="215" t="str">
        <f t="shared" si="1009"/>
        <v/>
      </c>
      <c r="G1562" s="278" t="str">
        <f>+IF('Cálculos '!I457="","",'Cálculos '!I457)</f>
        <v/>
      </c>
      <c r="H1562" s="380" t="str">
        <f t="shared" si="877"/>
        <v/>
      </c>
      <c r="I1562" s="48" t="str">
        <f t="shared" si="878"/>
        <v/>
      </c>
      <c r="J1562" s="381" t="str">
        <f t="shared" si="879"/>
        <v/>
      </c>
      <c r="K1562" s="452" t="str">
        <f t="shared" si="880"/>
        <v/>
      </c>
      <c r="L1562" s="197" t="str">
        <f t="shared" ref="L1562:M1562" si="1010">+IF(L457="","",L457)</f>
        <v/>
      </c>
      <c r="M1562" s="202" t="str">
        <f t="shared" si="1010"/>
        <v/>
      </c>
    </row>
    <row r="1563" spans="2:13" hidden="1" x14ac:dyDescent="0.3">
      <c r="B1563" s="218">
        <f t="shared" si="904"/>
        <v>450</v>
      </c>
      <c r="C1563" s="194" t="str">
        <f t="shared" ref="C1563:F1563" si="1011">IF(C458="","",C458)</f>
        <v/>
      </c>
      <c r="D1563" s="199" t="str">
        <f t="shared" si="1011"/>
        <v/>
      </c>
      <c r="E1563" s="202" t="str">
        <f t="shared" si="1011"/>
        <v/>
      </c>
      <c r="F1563" s="215" t="str">
        <f t="shared" si="1011"/>
        <v/>
      </c>
      <c r="G1563" s="278" t="str">
        <f>+IF('Cálculos '!I458="","",'Cálculos '!I458)</f>
        <v/>
      </c>
      <c r="H1563" s="380" t="str">
        <f t="shared" ref="H1563:H1626" si="1012">+IF(D1563="","",ROUNDUP(SUM(H458*G1563),0))</f>
        <v/>
      </c>
      <c r="I1563" s="48" t="str">
        <f t="shared" ref="I1563:I1626" si="1013">IF(D1563="","",IF(L1563="","CONFIRMAR SI EL PRODOCTRO TIENE IVA O NO",IF(L1563="NO",0,ROUNDUP(SUM(H1563*19%),0))))</f>
        <v/>
      </c>
      <c r="J1563" s="381" t="str">
        <f t="shared" ref="J1563:J1626" si="1014">IF(D1563="","",IF(M1563="","CONFIRMAR SI EL PRODOCTRO TIENE IVA O NO",IF(M1563="NO",0,ROUNDUP(SUM(H1563*11.5%),0))))</f>
        <v/>
      </c>
      <c r="K1563" s="452" t="str">
        <f t="shared" ref="K1563:K1626" si="1015">IF(D1563="","",ROUNDUP(SUM(H1563+I1563+J1563),0))</f>
        <v/>
      </c>
      <c r="L1563" s="197" t="str">
        <f t="shared" ref="L1563:M1563" si="1016">+IF(L458="","",L458)</f>
        <v/>
      </c>
      <c r="M1563" s="202" t="str">
        <f t="shared" si="1016"/>
        <v/>
      </c>
    </row>
    <row r="1564" spans="2:13" hidden="1" x14ac:dyDescent="0.3">
      <c r="B1564" s="218">
        <f t="shared" si="904"/>
        <v>451</v>
      </c>
      <c r="C1564" s="194" t="str">
        <f t="shared" ref="C1564:F1564" si="1017">IF(C459="","",C459)</f>
        <v/>
      </c>
      <c r="D1564" s="199" t="str">
        <f t="shared" si="1017"/>
        <v/>
      </c>
      <c r="E1564" s="202" t="str">
        <f t="shared" si="1017"/>
        <v/>
      </c>
      <c r="F1564" s="215" t="str">
        <f t="shared" si="1017"/>
        <v/>
      </c>
      <c r="G1564" s="278" t="str">
        <f>+IF('Cálculos '!I459="","",'Cálculos '!I459)</f>
        <v/>
      </c>
      <c r="H1564" s="380" t="str">
        <f t="shared" si="1012"/>
        <v/>
      </c>
      <c r="I1564" s="48" t="str">
        <f t="shared" si="1013"/>
        <v/>
      </c>
      <c r="J1564" s="381" t="str">
        <f t="shared" si="1014"/>
        <v/>
      </c>
      <c r="K1564" s="452" t="str">
        <f t="shared" si="1015"/>
        <v/>
      </c>
      <c r="L1564" s="197" t="str">
        <f t="shared" ref="L1564:M1564" si="1018">+IF(L459="","",L459)</f>
        <v/>
      </c>
      <c r="M1564" s="202" t="str">
        <f t="shared" si="1018"/>
        <v/>
      </c>
    </row>
    <row r="1565" spans="2:13" hidden="1" x14ac:dyDescent="0.3">
      <c r="B1565" s="218">
        <f t="shared" si="904"/>
        <v>452</v>
      </c>
      <c r="C1565" s="194" t="str">
        <f t="shared" ref="C1565:F1565" si="1019">IF(C460="","",C460)</f>
        <v/>
      </c>
      <c r="D1565" s="199" t="str">
        <f t="shared" si="1019"/>
        <v/>
      </c>
      <c r="E1565" s="202" t="str">
        <f t="shared" si="1019"/>
        <v/>
      </c>
      <c r="F1565" s="215" t="str">
        <f t="shared" si="1019"/>
        <v/>
      </c>
      <c r="G1565" s="278" t="str">
        <f>+IF('Cálculos '!I460="","",'Cálculos '!I460)</f>
        <v/>
      </c>
      <c r="H1565" s="380" t="str">
        <f t="shared" si="1012"/>
        <v/>
      </c>
      <c r="I1565" s="48" t="str">
        <f t="shared" si="1013"/>
        <v/>
      </c>
      <c r="J1565" s="381" t="str">
        <f t="shared" si="1014"/>
        <v/>
      </c>
      <c r="K1565" s="452" t="str">
        <f t="shared" si="1015"/>
        <v/>
      </c>
      <c r="L1565" s="197" t="str">
        <f t="shared" ref="L1565:M1565" si="1020">+IF(L460="","",L460)</f>
        <v/>
      </c>
      <c r="M1565" s="202" t="str">
        <f t="shared" si="1020"/>
        <v/>
      </c>
    </row>
    <row r="1566" spans="2:13" hidden="1" x14ac:dyDescent="0.3">
      <c r="B1566" s="221">
        <f t="shared" ref="B1566:F1566" si="1021">IF(B461="","",B461)</f>
        <v>453</v>
      </c>
      <c r="C1566" s="194" t="str">
        <f t="shared" si="1021"/>
        <v/>
      </c>
      <c r="D1566" s="199" t="str">
        <f t="shared" si="1021"/>
        <v/>
      </c>
      <c r="E1566" s="202" t="str">
        <f t="shared" si="1021"/>
        <v/>
      </c>
      <c r="F1566" s="215" t="str">
        <f t="shared" si="1021"/>
        <v/>
      </c>
      <c r="G1566" s="278" t="str">
        <f>+IF('Cálculos '!I461="","",'Cálculos '!I461)</f>
        <v/>
      </c>
      <c r="H1566" s="380" t="str">
        <f t="shared" si="1012"/>
        <v/>
      </c>
      <c r="I1566" s="48" t="str">
        <f t="shared" si="1013"/>
        <v/>
      </c>
      <c r="J1566" s="381" t="str">
        <f t="shared" si="1014"/>
        <v/>
      </c>
      <c r="K1566" s="452" t="str">
        <f t="shared" si="1015"/>
        <v/>
      </c>
      <c r="L1566" s="197" t="str">
        <f t="shared" ref="L1566:M1566" si="1022">+IF(L461="","",L461)</f>
        <v/>
      </c>
      <c r="M1566" s="202" t="str">
        <f t="shared" si="1022"/>
        <v/>
      </c>
    </row>
    <row r="1567" spans="2:13" hidden="1" x14ac:dyDescent="0.3">
      <c r="B1567" s="218">
        <f t="shared" si="904"/>
        <v>454</v>
      </c>
      <c r="C1567" s="194" t="str">
        <f t="shared" ref="C1567:F1567" si="1023">IF(C462="","",C462)</f>
        <v/>
      </c>
      <c r="D1567" s="199" t="str">
        <f t="shared" si="1023"/>
        <v/>
      </c>
      <c r="E1567" s="202" t="str">
        <f t="shared" si="1023"/>
        <v/>
      </c>
      <c r="F1567" s="215" t="str">
        <f t="shared" si="1023"/>
        <v/>
      </c>
      <c r="G1567" s="278" t="str">
        <f>+IF('Cálculos '!I462="","",'Cálculos '!I462)</f>
        <v/>
      </c>
      <c r="H1567" s="380" t="str">
        <f t="shared" si="1012"/>
        <v/>
      </c>
      <c r="I1567" s="48" t="str">
        <f t="shared" si="1013"/>
        <v/>
      </c>
      <c r="J1567" s="381" t="str">
        <f t="shared" si="1014"/>
        <v/>
      </c>
      <c r="K1567" s="452" t="str">
        <f t="shared" si="1015"/>
        <v/>
      </c>
      <c r="L1567" s="197" t="str">
        <f t="shared" ref="L1567:M1567" si="1024">+IF(L462="","",L462)</f>
        <v/>
      </c>
      <c r="M1567" s="202" t="str">
        <f t="shared" si="1024"/>
        <v/>
      </c>
    </row>
    <row r="1568" spans="2:13" hidden="1" x14ac:dyDescent="0.3">
      <c r="B1568" s="218">
        <f t="shared" si="904"/>
        <v>455</v>
      </c>
      <c r="C1568" s="194" t="str">
        <f t="shared" ref="C1568:F1568" si="1025">IF(C463="","",C463)</f>
        <v/>
      </c>
      <c r="D1568" s="199" t="str">
        <f t="shared" si="1025"/>
        <v/>
      </c>
      <c r="E1568" s="202" t="str">
        <f t="shared" si="1025"/>
        <v/>
      </c>
      <c r="F1568" s="215" t="str">
        <f t="shared" si="1025"/>
        <v/>
      </c>
      <c r="G1568" s="278" t="str">
        <f>+IF('Cálculos '!I463="","",'Cálculos '!I463)</f>
        <v/>
      </c>
      <c r="H1568" s="380" t="str">
        <f t="shared" si="1012"/>
        <v/>
      </c>
      <c r="I1568" s="48" t="str">
        <f t="shared" si="1013"/>
        <v/>
      </c>
      <c r="J1568" s="381" t="str">
        <f t="shared" si="1014"/>
        <v/>
      </c>
      <c r="K1568" s="452" t="str">
        <f t="shared" si="1015"/>
        <v/>
      </c>
      <c r="L1568" s="197" t="str">
        <f t="shared" ref="L1568:M1568" si="1026">+IF(L463="","",L463)</f>
        <v/>
      </c>
      <c r="M1568" s="202" t="str">
        <f t="shared" si="1026"/>
        <v/>
      </c>
    </row>
    <row r="1569" spans="2:13" hidden="1" x14ac:dyDescent="0.3">
      <c r="B1569" s="218">
        <f t="shared" ref="B1569:B1632" si="1027">+B1568+1</f>
        <v>456</v>
      </c>
      <c r="C1569" s="194" t="str">
        <f t="shared" ref="C1569:F1569" si="1028">IF(C464="","",C464)</f>
        <v/>
      </c>
      <c r="D1569" s="199" t="str">
        <f t="shared" si="1028"/>
        <v/>
      </c>
      <c r="E1569" s="202" t="str">
        <f t="shared" si="1028"/>
        <v/>
      </c>
      <c r="F1569" s="215" t="str">
        <f t="shared" si="1028"/>
        <v/>
      </c>
      <c r="G1569" s="278" t="str">
        <f>+IF('Cálculos '!I464="","",'Cálculos '!I464)</f>
        <v/>
      </c>
      <c r="H1569" s="380" t="str">
        <f t="shared" si="1012"/>
        <v/>
      </c>
      <c r="I1569" s="48" t="str">
        <f t="shared" si="1013"/>
        <v/>
      </c>
      <c r="J1569" s="381" t="str">
        <f t="shared" si="1014"/>
        <v/>
      </c>
      <c r="K1569" s="452" t="str">
        <f t="shared" si="1015"/>
        <v/>
      </c>
      <c r="L1569" s="197" t="str">
        <f t="shared" ref="L1569:M1569" si="1029">+IF(L464="","",L464)</f>
        <v/>
      </c>
      <c r="M1569" s="202" t="str">
        <f t="shared" si="1029"/>
        <v/>
      </c>
    </row>
    <row r="1570" spans="2:13" hidden="1" x14ac:dyDescent="0.3">
      <c r="B1570" s="218">
        <f t="shared" si="1027"/>
        <v>457</v>
      </c>
      <c r="C1570" s="194" t="str">
        <f t="shared" ref="C1570:F1570" si="1030">IF(C465="","",C465)</f>
        <v/>
      </c>
      <c r="D1570" s="199" t="str">
        <f t="shared" si="1030"/>
        <v/>
      </c>
      <c r="E1570" s="202" t="str">
        <f t="shared" si="1030"/>
        <v/>
      </c>
      <c r="F1570" s="215" t="str">
        <f t="shared" si="1030"/>
        <v/>
      </c>
      <c r="G1570" s="278" t="str">
        <f>+IF('Cálculos '!I465="","",'Cálculos '!I465)</f>
        <v/>
      </c>
      <c r="H1570" s="380" t="str">
        <f t="shared" si="1012"/>
        <v/>
      </c>
      <c r="I1570" s="48" t="str">
        <f t="shared" si="1013"/>
        <v/>
      </c>
      <c r="J1570" s="381" t="str">
        <f t="shared" si="1014"/>
        <v/>
      </c>
      <c r="K1570" s="452" t="str">
        <f t="shared" si="1015"/>
        <v/>
      </c>
      <c r="L1570" s="197" t="str">
        <f t="shared" ref="L1570:M1570" si="1031">+IF(L465="","",L465)</f>
        <v/>
      </c>
      <c r="M1570" s="202" t="str">
        <f t="shared" si="1031"/>
        <v/>
      </c>
    </row>
    <row r="1571" spans="2:13" hidden="1" x14ac:dyDescent="0.3">
      <c r="B1571" s="218">
        <f t="shared" si="1027"/>
        <v>458</v>
      </c>
      <c r="C1571" s="194" t="str">
        <f t="shared" ref="C1571:F1571" si="1032">IF(C466="","",C466)</f>
        <v/>
      </c>
      <c r="D1571" s="199" t="str">
        <f t="shared" si="1032"/>
        <v/>
      </c>
      <c r="E1571" s="202" t="str">
        <f t="shared" si="1032"/>
        <v/>
      </c>
      <c r="F1571" s="215" t="str">
        <f t="shared" si="1032"/>
        <v/>
      </c>
      <c r="G1571" s="278" t="str">
        <f>+IF('Cálculos '!I466="","",'Cálculos '!I466)</f>
        <v/>
      </c>
      <c r="H1571" s="380" t="str">
        <f t="shared" si="1012"/>
        <v/>
      </c>
      <c r="I1571" s="48" t="str">
        <f t="shared" si="1013"/>
        <v/>
      </c>
      <c r="J1571" s="381" t="str">
        <f t="shared" si="1014"/>
        <v/>
      </c>
      <c r="K1571" s="452" t="str">
        <f t="shared" si="1015"/>
        <v/>
      </c>
      <c r="L1571" s="197" t="str">
        <f t="shared" ref="L1571:M1571" si="1033">+IF(L466="","",L466)</f>
        <v/>
      </c>
      <c r="M1571" s="202" t="str">
        <f t="shared" si="1033"/>
        <v/>
      </c>
    </row>
    <row r="1572" spans="2:13" hidden="1" x14ac:dyDescent="0.3">
      <c r="B1572" s="218">
        <f t="shared" si="1027"/>
        <v>459</v>
      </c>
      <c r="C1572" s="194" t="str">
        <f t="shared" ref="C1572:F1572" si="1034">IF(C467="","",C467)</f>
        <v/>
      </c>
      <c r="D1572" s="199" t="str">
        <f t="shared" si="1034"/>
        <v/>
      </c>
      <c r="E1572" s="202" t="str">
        <f t="shared" si="1034"/>
        <v/>
      </c>
      <c r="F1572" s="215" t="str">
        <f t="shared" si="1034"/>
        <v/>
      </c>
      <c r="G1572" s="278" t="str">
        <f>+IF('Cálculos '!I467="","",'Cálculos '!I467)</f>
        <v/>
      </c>
      <c r="H1572" s="380" t="str">
        <f t="shared" si="1012"/>
        <v/>
      </c>
      <c r="I1572" s="48" t="str">
        <f t="shared" si="1013"/>
        <v/>
      </c>
      <c r="J1572" s="381" t="str">
        <f t="shared" si="1014"/>
        <v/>
      </c>
      <c r="K1572" s="452" t="str">
        <f t="shared" si="1015"/>
        <v/>
      </c>
      <c r="L1572" s="197" t="str">
        <f t="shared" ref="L1572:M1572" si="1035">+IF(L467="","",L467)</f>
        <v/>
      </c>
      <c r="M1572" s="202" t="str">
        <f t="shared" si="1035"/>
        <v/>
      </c>
    </row>
    <row r="1573" spans="2:13" hidden="1" x14ac:dyDescent="0.3">
      <c r="B1573" s="218">
        <f t="shared" si="1027"/>
        <v>460</v>
      </c>
      <c r="C1573" s="194" t="str">
        <f t="shared" ref="C1573:F1573" si="1036">IF(C468="","",C468)</f>
        <v/>
      </c>
      <c r="D1573" s="199" t="str">
        <f t="shared" si="1036"/>
        <v/>
      </c>
      <c r="E1573" s="202" t="str">
        <f t="shared" si="1036"/>
        <v/>
      </c>
      <c r="F1573" s="215" t="str">
        <f t="shared" si="1036"/>
        <v/>
      </c>
      <c r="G1573" s="278" t="str">
        <f>+IF('Cálculos '!I468="","",'Cálculos '!I468)</f>
        <v/>
      </c>
      <c r="H1573" s="380" t="str">
        <f t="shared" si="1012"/>
        <v/>
      </c>
      <c r="I1573" s="48" t="str">
        <f t="shared" si="1013"/>
        <v/>
      </c>
      <c r="J1573" s="381" t="str">
        <f t="shared" si="1014"/>
        <v/>
      </c>
      <c r="K1573" s="452" t="str">
        <f t="shared" si="1015"/>
        <v/>
      </c>
      <c r="L1573" s="197" t="str">
        <f t="shared" ref="L1573:M1573" si="1037">+IF(L468="","",L468)</f>
        <v/>
      </c>
      <c r="M1573" s="202" t="str">
        <f t="shared" si="1037"/>
        <v/>
      </c>
    </row>
    <row r="1574" spans="2:13" hidden="1" x14ac:dyDescent="0.3">
      <c r="B1574" s="218">
        <f t="shared" si="1027"/>
        <v>461</v>
      </c>
      <c r="C1574" s="194" t="str">
        <f t="shared" ref="C1574:F1574" si="1038">IF(C469="","",C469)</f>
        <v/>
      </c>
      <c r="D1574" s="199" t="str">
        <f t="shared" si="1038"/>
        <v/>
      </c>
      <c r="E1574" s="202" t="str">
        <f t="shared" si="1038"/>
        <v/>
      </c>
      <c r="F1574" s="215" t="str">
        <f t="shared" si="1038"/>
        <v/>
      </c>
      <c r="G1574" s="278" t="str">
        <f>+IF('Cálculos '!I469="","",'Cálculos '!I469)</f>
        <v/>
      </c>
      <c r="H1574" s="380" t="str">
        <f t="shared" si="1012"/>
        <v/>
      </c>
      <c r="I1574" s="48" t="str">
        <f t="shared" si="1013"/>
        <v/>
      </c>
      <c r="J1574" s="381" t="str">
        <f t="shared" si="1014"/>
        <v/>
      </c>
      <c r="K1574" s="452" t="str">
        <f t="shared" si="1015"/>
        <v/>
      </c>
      <c r="L1574" s="197" t="str">
        <f t="shared" ref="L1574:M1574" si="1039">+IF(L469="","",L469)</f>
        <v/>
      </c>
      <c r="M1574" s="202" t="str">
        <f t="shared" si="1039"/>
        <v/>
      </c>
    </row>
    <row r="1575" spans="2:13" hidden="1" x14ac:dyDescent="0.3">
      <c r="B1575" s="218">
        <f t="shared" si="1027"/>
        <v>462</v>
      </c>
      <c r="C1575" s="194" t="str">
        <f t="shared" ref="C1575:F1575" si="1040">IF(C470="","",C470)</f>
        <v/>
      </c>
      <c r="D1575" s="199" t="str">
        <f t="shared" si="1040"/>
        <v/>
      </c>
      <c r="E1575" s="202" t="str">
        <f t="shared" si="1040"/>
        <v/>
      </c>
      <c r="F1575" s="215" t="str">
        <f t="shared" si="1040"/>
        <v/>
      </c>
      <c r="G1575" s="278" t="str">
        <f>+IF('Cálculos '!I470="","",'Cálculos '!I470)</f>
        <v/>
      </c>
      <c r="H1575" s="380" t="str">
        <f t="shared" si="1012"/>
        <v/>
      </c>
      <c r="I1575" s="48" t="str">
        <f t="shared" si="1013"/>
        <v/>
      </c>
      <c r="J1575" s="381" t="str">
        <f t="shared" si="1014"/>
        <v/>
      </c>
      <c r="K1575" s="452" t="str">
        <f t="shared" si="1015"/>
        <v/>
      </c>
      <c r="L1575" s="197" t="str">
        <f t="shared" ref="L1575:M1575" si="1041">+IF(L470="","",L470)</f>
        <v/>
      </c>
      <c r="M1575" s="202" t="str">
        <f t="shared" si="1041"/>
        <v/>
      </c>
    </row>
    <row r="1576" spans="2:13" hidden="1" x14ac:dyDescent="0.3">
      <c r="B1576" s="218">
        <f t="shared" si="1027"/>
        <v>463</v>
      </c>
      <c r="C1576" s="194" t="str">
        <f t="shared" ref="C1576:F1576" si="1042">IF(C471="","",C471)</f>
        <v/>
      </c>
      <c r="D1576" s="199" t="str">
        <f t="shared" si="1042"/>
        <v/>
      </c>
      <c r="E1576" s="202" t="str">
        <f t="shared" si="1042"/>
        <v/>
      </c>
      <c r="F1576" s="215" t="str">
        <f t="shared" si="1042"/>
        <v/>
      </c>
      <c r="G1576" s="278" t="str">
        <f>+IF('Cálculos '!I471="","",'Cálculos '!I471)</f>
        <v/>
      </c>
      <c r="H1576" s="380" t="str">
        <f t="shared" si="1012"/>
        <v/>
      </c>
      <c r="I1576" s="48" t="str">
        <f t="shared" si="1013"/>
        <v/>
      </c>
      <c r="J1576" s="381" t="str">
        <f t="shared" si="1014"/>
        <v/>
      </c>
      <c r="K1576" s="452" t="str">
        <f t="shared" si="1015"/>
        <v/>
      </c>
      <c r="L1576" s="197" t="str">
        <f t="shared" ref="L1576:M1576" si="1043">+IF(L471="","",L471)</f>
        <v/>
      </c>
      <c r="M1576" s="202" t="str">
        <f t="shared" si="1043"/>
        <v/>
      </c>
    </row>
    <row r="1577" spans="2:13" hidden="1" x14ac:dyDescent="0.3">
      <c r="B1577" s="218">
        <f t="shared" si="1027"/>
        <v>464</v>
      </c>
      <c r="C1577" s="194" t="str">
        <f t="shared" ref="C1577:F1577" si="1044">IF(C472="","",C472)</f>
        <v/>
      </c>
      <c r="D1577" s="199" t="str">
        <f t="shared" si="1044"/>
        <v/>
      </c>
      <c r="E1577" s="202" t="str">
        <f t="shared" si="1044"/>
        <v/>
      </c>
      <c r="F1577" s="215" t="str">
        <f t="shared" si="1044"/>
        <v/>
      </c>
      <c r="G1577" s="278" t="str">
        <f>+IF('Cálculos '!I472="","",'Cálculos '!I472)</f>
        <v/>
      </c>
      <c r="H1577" s="380" t="str">
        <f t="shared" si="1012"/>
        <v/>
      </c>
      <c r="I1577" s="48" t="str">
        <f t="shared" si="1013"/>
        <v/>
      </c>
      <c r="J1577" s="381" t="str">
        <f t="shared" si="1014"/>
        <v/>
      </c>
      <c r="K1577" s="452" t="str">
        <f t="shared" si="1015"/>
        <v/>
      </c>
      <c r="L1577" s="197" t="str">
        <f t="shared" ref="L1577:M1577" si="1045">+IF(L472="","",L472)</f>
        <v/>
      </c>
      <c r="M1577" s="202" t="str">
        <f t="shared" si="1045"/>
        <v/>
      </c>
    </row>
    <row r="1578" spans="2:13" hidden="1" x14ac:dyDescent="0.3">
      <c r="B1578" s="218">
        <f t="shared" si="1027"/>
        <v>465</v>
      </c>
      <c r="C1578" s="194" t="str">
        <f t="shared" ref="C1578:F1578" si="1046">IF(C473="","",C473)</f>
        <v/>
      </c>
      <c r="D1578" s="199" t="str">
        <f t="shared" si="1046"/>
        <v/>
      </c>
      <c r="E1578" s="202" t="str">
        <f t="shared" si="1046"/>
        <v/>
      </c>
      <c r="F1578" s="215" t="str">
        <f t="shared" si="1046"/>
        <v/>
      </c>
      <c r="G1578" s="278" t="str">
        <f>+IF('Cálculos '!I473="","",'Cálculos '!I473)</f>
        <v/>
      </c>
      <c r="H1578" s="380" t="str">
        <f t="shared" si="1012"/>
        <v/>
      </c>
      <c r="I1578" s="48" t="str">
        <f t="shared" si="1013"/>
        <v/>
      </c>
      <c r="J1578" s="381" t="str">
        <f t="shared" si="1014"/>
        <v/>
      </c>
      <c r="K1578" s="452" t="str">
        <f t="shared" si="1015"/>
        <v/>
      </c>
      <c r="L1578" s="197" t="str">
        <f t="shared" ref="L1578:M1578" si="1047">+IF(L473="","",L473)</f>
        <v/>
      </c>
      <c r="M1578" s="202" t="str">
        <f t="shared" si="1047"/>
        <v/>
      </c>
    </row>
    <row r="1579" spans="2:13" hidden="1" x14ac:dyDescent="0.3">
      <c r="B1579" s="218">
        <f t="shared" si="1027"/>
        <v>466</v>
      </c>
      <c r="C1579" s="194" t="str">
        <f t="shared" ref="C1579:F1579" si="1048">IF(C474="","",C474)</f>
        <v/>
      </c>
      <c r="D1579" s="199" t="str">
        <f t="shared" si="1048"/>
        <v/>
      </c>
      <c r="E1579" s="202" t="str">
        <f t="shared" si="1048"/>
        <v/>
      </c>
      <c r="F1579" s="215" t="str">
        <f t="shared" si="1048"/>
        <v/>
      </c>
      <c r="G1579" s="278" t="str">
        <f>+IF('Cálculos '!I474="","",'Cálculos '!I474)</f>
        <v/>
      </c>
      <c r="H1579" s="380" t="str">
        <f t="shared" si="1012"/>
        <v/>
      </c>
      <c r="I1579" s="48" t="str">
        <f t="shared" si="1013"/>
        <v/>
      </c>
      <c r="J1579" s="381" t="str">
        <f t="shared" si="1014"/>
        <v/>
      </c>
      <c r="K1579" s="452" t="str">
        <f t="shared" si="1015"/>
        <v/>
      </c>
      <c r="L1579" s="197" t="str">
        <f t="shared" ref="L1579:M1579" si="1049">+IF(L474="","",L474)</f>
        <v/>
      </c>
      <c r="M1579" s="202" t="str">
        <f t="shared" si="1049"/>
        <v/>
      </c>
    </row>
    <row r="1580" spans="2:13" hidden="1" x14ac:dyDescent="0.3">
      <c r="B1580" s="218">
        <f t="shared" si="1027"/>
        <v>467</v>
      </c>
      <c r="C1580" s="194" t="str">
        <f t="shared" ref="C1580:F1580" si="1050">IF(C475="","",C475)</f>
        <v/>
      </c>
      <c r="D1580" s="199" t="str">
        <f t="shared" si="1050"/>
        <v/>
      </c>
      <c r="E1580" s="202" t="str">
        <f t="shared" si="1050"/>
        <v/>
      </c>
      <c r="F1580" s="215" t="str">
        <f t="shared" si="1050"/>
        <v/>
      </c>
      <c r="G1580" s="278" t="str">
        <f>+IF('Cálculos '!I475="","",'Cálculos '!I475)</f>
        <v/>
      </c>
      <c r="H1580" s="380" t="str">
        <f t="shared" si="1012"/>
        <v/>
      </c>
      <c r="I1580" s="48" t="str">
        <f t="shared" si="1013"/>
        <v/>
      </c>
      <c r="J1580" s="381" t="str">
        <f t="shared" si="1014"/>
        <v/>
      </c>
      <c r="K1580" s="452" t="str">
        <f t="shared" si="1015"/>
        <v/>
      </c>
      <c r="L1580" s="197" t="str">
        <f t="shared" ref="L1580:M1580" si="1051">+IF(L475="","",L475)</f>
        <v/>
      </c>
      <c r="M1580" s="202" t="str">
        <f t="shared" si="1051"/>
        <v/>
      </c>
    </row>
    <row r="1581" spans="2:13" hidden="1" x14ac:dyDescent="0.3">
      <c r="B1581" s="218">
        <f t="shared" si="1027"/>
        <v>468</v>
      </c>
      <c r="C1581" s="194" t="str">
        <f t="shared" ref="C1581:F1581" si="1052">IF(C476="","",C476)</f>
        <v/>
      </c>
      <c r="D1581" s="199" t="str">
        <f t="shared" si="1052"/>
        <v/>
      </c>
      <c r="E1581" s="202" t="str">
        <f t="shared" si="1052"/>
        <v/>
      </c>
      <c r="F1581" s="215" t="str">
        <f t="shared" si="1052"/>
        <v/>
      </c>
      <c r="G1581" s="278" t="str">
        <f>+IF('Cálculos '!I476="","",'Cálculos '!I476)</f>
        <v/>
      </c>
      <c r="H1581" s="380" t="str">
        <f t="shared" si="1012"/>
        <v/>
      </c>
      <c r="I1581" s="48" t="str">
        <f t="shared" si="1013"/>
        <v/>
      </c>
      <c r="J1581" s="381" t="str">
        <f t="shared" si="1014"/>
        <v/>
      </c>
      <c r="K1581" s="452" t="str">
        <f t="shared" si="1015"/>
        <v/>
      </c>
      <c r="L1581" s="197" t="str">
        <f t="shared" ref="L1581:M1581" si="1053">+IF(L476="","",L476)</f>
        <v/>
      </c>
      <c r="M1581" s="202" t="str">
        <f t="shared" si="1053"/>
        <v/>
      </c>
    </row>
    <row r="1582" spans="2:13" hidden="1" x14ac:dyDescent="0.3">
      <c r="B1582" s="218">
        <f t="shared" si="1027"/>
        <v>469</v>
      </c>
      <c r="C1582" s="194" t="str">
        <f t="shared" ref="C1582:F1582" si="1054">IF(C477="","",C477)</f>
        <v/>
      </c>
      <c r="D1582" s="199" t="str">
        <f t="shared" si="1054"/>
        <v/>
      </c>
      <c r="E1582" s="202" t="str">
        <f t="shared" si="1054"/>
        <v/>
      </c>
      <c r="F1582" s="215" t="str">
        <f t="shared" si="1054"/>
        <v/>
      </c>
      <c r="G1582" s="278" t="str">
        <f>+IF('Cálculos '!I477="","",'Cálculos '!I477)</f>
        <v/>
      </c>
      <c r="H1582" s="380" t="str">
        <f t="shared" si="1012"/>
        <v/>
      </c>
      <c r="I1582" s="48" t="str">
        <f t="shared" si="1013"/>
        <v/>
      </c>
      <c r="J1582" s="381" t="str">
        <f t="shared" si="1014"/>
        <v/>
      </c>
      <c r="K1582" s="452" t="str">
        <f t="shared" si="1015"/>
        <v/>
      </c>
      <c r="L1582" s="197" t="str">
        <f t="shared" ref="L1582:M1582" si="1055">+IF(L477="","",L477)</f>
        <v/>
      </c>
      <c r="M1582" s="202" t="str">
        <f t="shared" si="1055"/>
        <v/>
      </c>
    </row>
    <row r="1583" spans="2:13" hidden="1" x14ac:dyDescent="0.3">
      <c r="B1583" s="218">
        <f t="shared" si="1027"/>
        <v>470</v>
      </c>
      <c r="C1583" s="194" t="str">
        <f t="shared" ref="C1583:F1583" si="1056">IF(C478="","",C478)</f>
        <v/>
      </c>
      <c r="D1583" s="199" t="str">
        <f t="shared" si="1056"/>
        <v/>
      </c>
      <c r="E1583" s="202" t="str">
        <f t="shared" si="1056"/>
        <v/>
      </c>
      <c r="F1583" s="215" t="str">
        <f t="shared" si="1056"/>
        <v/>
      </c>
      <c r="G1583" s="278" t="str">
        <f>+IF('Cálculos '!I478="","",'Cálculos '!I478)</f>
        <v/>
      </c>
      <c r="H1583" s="380" t="str">
        <f t="shared" si="1012"/>
        <v/>
      </c>
      <c r="I1583" s="48" t="str">
        <f t="shared" si="1013"/>
        <v/>
      </c>
      <c r="J1583" s="381" t="str">
        <f t="shared" si="1014"/>
        <v/>
      </c>
      <c r="K1583" s="452" t="str">
        <f t="shared" si="1015"/>
        <v/>
      </c>
      <c r="L1583" s="197" t="str">
        <f t="shared" ref="L1583:M1583" si="1057">+IF(L478="","",L478)</f>
        <v/>
      </c>
      <c r="M1583" s="202" t="str">
        <f t="shared" si="1057"/>
        <v/>
      </c>
    </row>
    <row r="1584" spans="2:13" hidden="1" x14ac:dyDescent="0.3">
      <c r="B1584" s="218">
        <f t="shared" si="1027"/>
        <v>471</v>
      </c>
      <c r="C1584" s="194" t="str">
        <f t="shared" ref="C1584:F1584" si="1058">IF(C479="","",C479)</f>
        <v/>
      </c>
      <c r="D1584" s="199" t="str">
        <f t="shared" si="1058"/>
        <v/>
      </c>
      <c r="E1584" s="202" t="str">
        <f t="shared" si="1058"/>
        <v/>
      </c>
      <c r="F1584" s="215" t="str">
        <f t="shared" si="1058"/>
        <v/>
      </c>
      <c r="G1584" s="278" t="str">
        <f>+IF('Cálculos '!I479="","",'Cálculos '!I479)</f>
        <v/>
      </c>
      <c r="H1584" s="380" t="str">
        <f t="shared" si="1012"/>
        <v/>
      </c>
      <c r="I1584" s="48" t="str">
        <f t="shared" si="1013"/>
        <v/>
      </c>
      <c r="J1584" s="381" t="str">
        <f t="shared" si="1014"/>
        <v/>
      </c>
      <c r="K1584" s="452" t="str">
        <f t="shared" si="1015"/>
        <v/>
      </c>
      <c r="L1584" s="197" t="str">
        <f t="shared" ref="L1584:M1584" si="1059">+IF(L479="","",L479)</f>
        <v/>
      </c>
      <c r="M1584" s="202" t="str">
        <f t="shared" si="1059"/>
        <v/>
      </c>
    </row>
    <row r="1585" spans="2:13" hidden="1" x14ac:dyDescent="0.3">
      <c r="B1585" s="218">
        <f t="shared" si="1027"/>
        <v>472</v>
      </c>
      <c r="C1585" s="194" t="str">
        <f t="shared" ref="C1585:F1585" si="1060">IF(C480="","",C480)</f>
        <v/>
      </c>
      <c r="D1585" s="199" t="str">
        <f t="shared" si="1060"/>
        <v/>
      </c>
      <c r="E1585" s="202" t="str">
        <f t="shared" si="1060"/>
        <v/>
      </c>
      <c r="F1585" s="215" t="str">
        <f t="shared" si="1060"/>
        <v/>
      </c>
      <c r="G1585" s="278" t="str">
        <f>+IF('Cálculos '!I480="","",'Cálculos '!I480)</f>
        <v/>
      </c>
      <c r="H1585" s="380" t="str">
        <f t="shared" si="1012"/>
        <v/>
      </c>
      <c r="I1585" s="48" t="str">
        <f t="shared" si="1013"/>
        <v/>
      </c>
      <c r="J1585" s="381" t="str">
        <f t="shared" si="1014"/>
        <v/>
      </c>
      <c r="K1585" s="452" t="str">
        <f t="shared" si="1015"/>
        <v/>
      </c>
      <c r="L1585" s="197" t="str">
        <f t="shared" ref="L1585:M1585" si="1061">+IF(L480="","",L480)</f>
        <v/>
      </c>
      <c r="M1585" s="202" t="str">
        <f t="shared" si="1061"/>
        <v/>
      </c>
    </row>
    <row r="1586" spans="2:13" hidden="1" x14ac:dyDescent="0.3">
      <c r="B1586" s="218">
        <f t="shared" si="1027"/>
        <v>473</v>
      </c>
      <c r="C1586" s="194" t="str">
        <f t="shared" ref="C1586:F1586" si="1062">IF(C481="","",C481)</f>
        <v/>
      </c>
      <c r="D1586" s="199" t="str">
        <f t="shared" si="1062"/>
        <v/>
      </c>
      <c r="E1586" s="202" t="str">
        <f t="shared" si="1062"/>
        <v/>
      </c>
      <c r="F1586" s="215" t="str">
        <f t="shared" si="1062"/>
        <v/>
      </c>
      <c r="G1586" s="278" t="str">
        <f>+IF('Cálculos '!I481="","",'Cálculos '!I481)</f>
        <v/>
      </c>
      <c r="H1586" s="380" t="str">
        <f t="shared" si="1012"/>
        <v/>
      </c>
      <c r="I1586" s="48" t="str">
        <f t="shared" si="1013"/>
        <v/>
      </c>
      <c r="J1586" s="381" t="str">
        <f t="shared" si="1014"/>
        <v/>
      </c>
      <c r="K1586" s="452" t="str">
        <f t="shared" si="1015"/>
        <v/>
      </c>
      <c r="L1586" s="197" t="str">
        <f t="shared" ref="L1586:M1586" si="1063">+IF(L481="","",L481)</f>
        <v/>
      </c>
      <c r="M1586" s="202" t="str">
        <f t="shared" si="1063"/>
        <v/>
      </c>
    </row>
    <row r="1587" spans="2:13" hidden="1" x14ac:dyDescent="0.3">
      <c r="B1587" s="218">
        <f t="shared" si="1027"/>
        <v>474</v>
      </c>
      <c r="C1587" s="194" t="str">
        <f t="shared" ref="C1587:F1587" si="1064">IF(C482="","",C482)</f>
        <v/>
      </c>
      <c r="D1587" s="199" t="str">
        <f t="shared" si="1064"/>
        <v/>
      </c>
      <c r="E1587" s="202" t="str">
        <f t="shared" si="1064"/>
        <v/>
      </c>
      <c r="F1587" s="215" t="str">
        <f t="shared" si="1064"/>
        <v/>
      </c>
      <c r="G1587" s="278" t="str">
        <f>+IF('Cálculos '!I482="","",'Cálculos '!I482)</f>
        <v/>
      </c>
      <c r="H1587" s="380" t="str">
        <f t="shared" si="1012"/>
        <v/>
      </c>
      <c r="I1587" s="48" t="str">
        <f t="shared" si="1013"/>
        <v/>
      </c>
      <c r="J1587" s="381" t="str">
        <f t="shared" si="1014"/>
        <v/>
      </c>
      <c r="K1587" s="452" t="str">
        <f t="shared" si="1015"/>
        <v/>
      </c>
      <c r="L1587" s="197" t="str">
        <f t="shared" ref="L1587:M1587" si="1065">+IF(L482="","",L482)</f>
        <v/>
      </c>
      <c r="M1587" s="202" t="str">
        <f t="shared" si="1065"/>
        <v/>
      </c>
    </row>
    <row r="1588" spans="2:13" hidden="1" x14ac:dyDescent="0.3">
      <c r="B1588" s="218">
        <f t="shared" si="1027"/>
        <v>475</v>
      </c>
      <c r="C1588" s="194" t="str">
        <f t="shared" ref="C1588:F1588" si="1066">IF(C483="","",C483)</f>
        <v/>
      </c>
      <c r="D1588" s="199" t="str">
        <f t="shared" si="1066"/>
        <v/>
      </c>
      <c r="E1588" s="202" t="str">
        <f t="shared" si="1066"/>
        <v/>
      </c>
      <c r="F1588" s="215" t="str">
        <f t="shared" si="1066"/>
        <v/>
      </c>
      <c r="G1588" s="278" t="str">
        <f>+IF('Cálculos '!I483="","",'Cálculos '!I483)</f>
        <v/>
      </c>
      <c r="H1588" s="380" t="str">
        <f t="shared" si="1012"/>
        <v/>
      </c>
      <c r="I1588" s="48" t="str">
        <f t="shared" si="1013"/>
        <v/>
      </c>
      <c r="J1588" s="381" t="str">
        <f t="shared" si="1014"/>
        <v/>
      </c>
      <c r="K1588" s="452" t="str">
        <f t="shared" si="1015"/>
        <v/>
      </c>
      <c r="L1588" s="197" t="str">
        <f t="shared" ref="L1588:M1588" si="1067">+IF(L483="","",L483)</f>
        <v/>
      </c>
      <c r="M1588" s="202" t="str">
        <f t="shared" si="1067"/>
        <v/>
      </c>
    </row>
    <row r="1589" spans="2:13" hidden="1" x14ac:dyDescent="0.3">
      <c r="B1589" s="218">
        <f t="shared" si="1027"/>
        <v>476</v>
      </c>
      <c r="C1589" s="194" t="str">
        <f t="shared" ref="C1589:F1589" si="1068">IF(C484="","",C484)</f>
        <v/>
      </c>
      <c r="D1589" s="199" t="str">
        <f t="shared" si="1068"/>
        <v/>
      </c>
      <c r="E1589" s="202" t="str">
        <f t="shared" si="1068"/>
        <v/>
      </c>
      <c r="F1589" s="215" t="str">
        <f t="shared" si="1068"/>
        <v/>
      </c>
      <c r="G1589" s="278" t="str">
        <f>+IF('Cálculos '!I484="","",'Cálculos '!I484)</f>
        <v/>
      </c>
      <c r="H1589" s="380" t="str">
        <f t="shared" si="1012"/>
        <v/>
      </c>
      <c r="I1589" s="48" t="str">
        <f t="shared" si="1013"/>
        <v/>
      </c>
      <c r="J1589" s="381" t="str">
        <f t="shared" si="1014"/>
        <v/>
      </c>
      <c r="K1589" s="452" t="str">
        <f t="shared" si="1015"/>
        <v/>
      </c>
      <c r="L1589" s="197" t="str">
        <f t="shared" ref="L1589:M1589" si="1069">+IF(L484="","",L484)</f>
        <v/>
      </c>
      <c r="M1589" s="202" t="str">
        <f t="shared" si="1069"/>
        <v/>
      </c>
    </row>
    <row r="1590" spans="2:13" hidden="1" x14ac:dyDescent="0.3">
      <c r="B1590" s="218">
        <f t="shared" si="1027"/>
        <v>477</v>
      </c>
      <c r="C1590" s="194" t="str">
        <f t="shared" ref="C1590:F1590" si="1070">IF(C485="","",C485)</f>
        <v/>
      </c>
      <c r="D1590" s="199" t="str">
        <f t="shared" si="1070"/>
        <v/>
      </c>
      <c r="E1590" s="202" t="str">
        <f t="shared" si="1070"/>
        <v/>
      </c>
      <c r="F1590" s="215" t="str">
        <f t="shared" si="1070"/>
        <v/>
      </c>
      <c r="G1590" s="278" t="str">
        <f>+IF('Cálculos '!I485="","",'Cálculos '!I485)</f>
        <v/>
      </c>
      <c r="H1590" s="380" t="str">
        <f t="shared" si="1012"/>
        <v/>
      </c>
      <c r="I1590" s="48" t="str">
        <f t="shared" si="1013"/>
        <v/>
      </c>
      <c r="J1590" s="381" t="str">
        <f t="shared" si="1014"/>
        <v/>
      </c>
      <c r="K1590" s="452" t="str">
        <f t="shared" si="1015"/>
        <v/>
      </c>
      <c r="L1590" s="197" t="str">
        <f t="shared" ref="L1590:M1590" si="1071">+IF(L485="","",L485)</f>
        <v/>
      </c>
      <c r="M1590" s="202" t="str">
        <f t="shared" si="1071"/>
        <v/>
      </c>
    </row>
    <row r="1591" spans="2:13" hidden="1" x14ac:dyDescent="0.3">
      <c r="B1591" s="218">
        <f t="shared" si="1027"/>
        <v>478</v>
      </c>
      <c r="C1591" s="194" t="str">
        <f t="shared" ref="C1591:F1591" si="1072">IF(C486="","",C486)</f>
        <v/>
      </c>
      <c r="D1591" s="199" t="str">
        <f t="shared" si="1072"/>
        <v/>
      </c>
      <c r="E1591" s="202" t="str">
        <f t="shared" si="1072"/>
        <v/>
      </c>
      <c r="F1591" s="215" t="str">
        <f t="shared" si="1072"/>
        <v/>
      </c>
      <c r="G1591" s="278" t="str">
        <f>+IF('Cálculos '!I486="","",'Cálculos '!I486)</f>
        <v/>
      </c>
      <c r="H1591" s="380" t="str">
        <f t="shared" si="1012"/>
        <v/>
      </c>
      <c r="I1591" s="48" t="str">
        <f t="shared" si="1013"/>
        <v/>
      </c>
      <c r="J1591" s="381" t="str">
        <f t="shared" si="1014"/>
        <v/>
      </c>
      <c r="K1591" s="452" t="str">
        <f t="shared" si="1015"/>
        <v/>
      </c>
      <c r="L1591" s="197" t="str">
        <f t="shared" ref="L1591:M1591" si="1073">+IF(L486="","",L486)</f>
        <v/>
      </c>
      <c r="M1591" s="202" t="str">
        <f t="shared" si="1073"/>
        <v/>
      </c>
    </row>
    <row r="1592" spans="2:13" hidden="1" x14ac:dyDescent="0.3">
      <c r="B1592" s="218">
        <f t="shared" si="1027"/>
        <v>479</v>
      </c>
      <c r="C1592" s="194" t="str">
        <f t="shared" ref="C1592:F1592" si="1074">IF(C487="","",C487)</f>
        <v/>
      </c>
      <c r="D1592" s="199" t="str">
        <f t="shared" si="1074"/>
        <v/>
      </c>
      <c r="E1592" s="202" t="str">
        <f t="shared" si="1074"/>
        <v/>
      </c>
      <c r="F1592" s="215" t="str">
        <f t="shared" si="1074"/>
        <v/>
      </c>
      <c r="G1592" s="278" t="str">
        <f>+IF('Cálculos '!I487="","",'Cálculos '!I487)</f>
        <v/>
      </c>
      <c r="H1592" s="380" t="str">
        <f t="shared" si="1012"/>
        <v/>
      </c>
      <c r="I1592" s="48" t="str">
        <f t="shared" si="1013"/>
        <v/>
      </c>
      <c r="J1592" s="381" t="str">
        <f t="shared" si="1014"/>
        <v/>
      </c>
      <c r="K1592" s="452" t="str">
        <f t="shared" si="1015"/>
        <v/>
      </c>
      <c r="L1592" s="197" t="str">
        <f t="shared" ref="L1592:M1592" si="1075">+IF(L487="","",L487)</f>
        <v/>
      </c>
      <c r="M1592" s="202" t="str">
        <f t="shared" si="1075"/>
        <v/>
      </c>
    </row>
    <row r="1593" spans="2:13" hidden="1" x14ac:dyDescent="0.3">
      <c r="B1593" s="218">
        <f t="shared" si="1027"/>
        <v>480</v>
      </c>
      <c r="C1593" s="194" t="str">
        <f t="shared" ref="C1593:F1593" si="1076">IF(C488="","",C488)</f>
        <v/>
      </c>
      <c r="D1593" s="199" t="str">
        <f t="shared" si="1076"/>
        <v/>
      </c>
      <c r="E1593" s="202" t="str">
        <f t="shared" si="1076"/>
        <v/>
      </c>
      <c r="F1593" s="215" t="str">
        <f t="shared" si="1076"/>
        <v/>
      </c>
      <c r="G1593" s="278" t="str">
        <f>+IF('Cálculos '!I488="","",'Cálculos '!I488)</f>
        <v/>
      </c>
      <c r="H1593" s="380" t="str">
        <f t="shared" si="1012"/>
        <v/>
      </c>
      <c r="I1593" s="48" t="str">
        <f t="shared" si="1013"/>
        <v/>
      </c>
      <c r="J1593" s="381" t="str">
        <f t="shared" si="1014"/>
        <v/>
      </c>
      <c r="K1593" s="452" t="str">
        <f t="shared" si="1015"/>
        <v/>
      </c>
      <c r="L1593" s="197" t="str">
        <f t="shared" ref="L1593:M1593" si="1077">+IF(L488="","",L488)</f>
        <v/>
      </c>
      <c r="M1593" s="202" t="str">
        <f t="shared" si="1077"/>
        <v/>
      </c>
    </row>
    <row r="1594" spans="2:13" hidden="1" x14ac:dyDescent="0.3">
      <c r="B1594" s="218">
        <f t="shared" si="1027"/>
        <v>481</v>
      </c>
      <c r="C1594" s="194" t="str">
        <f t="shared" ref="C1594:F1594" si="1078">IF(C489="","",C489)</f>
        <v/>
      </c>
      <c r="D1594" s="199" t="str">
        <f t="shared" si="1078"/>
        <v/>
      </c>
      <c r="E1594" s="202" t="str">
        <f t="shared" si="1078"/>
        <v/>
      </c>
      <c r="F1594" s="215" t="str">
        <f t="shared" si="1078"/>
        <v/>
      </c>
      <c r="G1594" s="278" t="str">
        <f>+IF('Cálculos '!I489="","",'Cálculos '!I489)</f>
        <v/>
      </c>
      <c r="H1594" s="380" t="str">
        <f t="shared" si="1012"/>
        <v/>
      </c>
      <c r="I1594" s="48" t="str">
        <f t="shared" si="1013"/>
        <v/>
      </c>
      <c r="J1594" s="381" t="str">
        <f t="shared" si="1014"/>
        <v/>
      </c>
      <c r="K1594" s="452" t="str">
        <f t="shared" si="1015"/>
        <v/>
      </c>
      <c r="L1594" s="197" t="str">
        <f t="shared" ref="L1594:M1594" si="1079">+IF(L489="","",L489)</f>
        <v/>
      </c>
      <c r="M1594" s="202" t="str">
        <f t="shared" si="1079"/>
        <v/>
      </c>
    </row>
    <row r="1595" spans="2:13" hidden="1" x14ac:dyDescent="0.3">
      <c r="B1595" s="218">
        <f t="shared" si="1027"/>
        <v>482</v>
      </c>
      <c r="C1595" s="194" t="str">
        <f t="shared" ref="C1595:F1595" si="1080">IF(C490="","",C490)</f>
        <v/>
      </c>
      <c r="D1595" s="199" t="str">
        <f t="shared" si="1080"/>
        <v/>
      </c>
      <c r="E1595" s="202" t="str">
        <f t="shared" si="1080"/>
        <v/>
      </c>
      <c r="F1595" s="215" t="str">
        <f t="shared" si="1080"/>
        <v/>
      </c>
      <c r="G1595" s="278" t="str">
        <f>+IF('Cálculos '!I490="","",'Cálculos '!I490)</f>
        <v/>
      </c>
      <c r="H1595" s="380" t="str">
        <f t="shared" si="1012"/>
        <v/>
      </c>
      <c r="I1595" s="48" t="str">
        <f t="shared" si="1013"/>
        <v/>
      </c>
      <c r="J1595" s="381" t="str">
        <f t="shared" si="1014"/>
        <v/>
      </c>
      <c r="K1595" s="452" t="str">
        <f t="shared" si="1015"/>
        <v/>
      </c>
      <c r="L1595" s="197" t="str">
        <f t="shared" ref="L1595:M1595" si="1081">+IF(L490="","",L490)</f>
        <v/>
      </c>
      <c r="M1595" s="202" t="str">
        <f t="shared" si="1081"/>
        <v/>
      </c>
    </row>
    <row r="1596" spans="2:13" hidden="1" x14ac:dyDescent="0.3">
      <c r="B1596" s="218">
        <f t="shared" si="1027"/>
        <v>483</v>
      </c>
      <c r="C1596" s="194" t="str">
        <f t="shared" ref="C1596:F1596" si="1082">IF(C491="","",C491)</f>
        <v/>
      </c>
      <c r="D1596" s="199" t="str">
        <f t="shared" si="1082"/>
        <v/>
      </c>
      <c r="E1596" s="202" t="str">
        <f t="shared" si="1082"/>
        <v/>
      </c>
      <c r="F1596" s="215" t="str">
        <f t="shared" si="1082"/>
        <v/>
      </c>
      <c r="G1596" s="278" t="str">
        <f>+IF('Cálculos '!I491="","",'Cálculos '!I491)</f>
        <v/>
      </c>
      <c r="H1596" s="380" t="str">
        <f t="shared" si="1012"/>
        <v/>
      </c>
      <c r="I1596" s="48" t="str">
        <f t="shared" si="1013"/>
        <v/>
      </c>
      <c r="J1596" s="381" t="str">
        <f t="shared" si="1014"/>
        <v/>
      </c>
      <c r="K1596" s="452" t="str">
        <f t="shared" si="1015"/>
        <v/>
      </c>
      <c r="L1596" s="197" t="str">
        <f t="shared" ref="L1596:M1596" si="1083">+IF(L491="","",L491)</f>
        <v/>
      </c>
      <c r="M1596" s="202" t="str">
        <f t="shared" si="1083"/>
        <v/>
      </c>
    </row>
    <row r="1597" spans="2:13" hidden="1" x14ac:dyDescent="0.3">
      <c r="B1597" s="218">
        <f t="shared" si="1027"/>
        <v>484</v>
      </c>
      <c r="C1597" s="194" t="str">
        <f t="shared" ref="C1597:F1597" si="1084">IF(C492="","",C492)</f>
        <v/>
      </c>
      <c r="D1597" s="199" t="str">
        <f t="shared" si="1084"/>
        <v/>
      </c>
      <c r="E1597" s="202" t="str">
        <f t="shared" si="1084"/>
        <v/>
      </c>
      <c r="F1597" s="215" t="str">
        <f t="shared" si="1084"/>
        <v/>
      </c>
      <c r="G1597" s="278" t="str">
        <f>+IF('Cálculos '!I492="","",'Cálculos '!I492)</f>
        <v/>
      </c>
      <c r="H1597" s="380" t="str">
        <f t="shared" si="1012"/>
        <v/>
      </c>
      <c r="I1597" s="48" t="str">
        <f t="shared" si="1013"/>
        <v/>
      </c>
      <c r="J1597" s="381" t="str">
        <f t="shared" si="1014"/>
        <v/>
      </c>
      <c r="K1597" s="452" t="str">
        <f t="shared" si="1015"/>
        <v/>
      </c>
      <c r="L1597" s="197" t="str">
        <f t="shared" ref="L1597:M1597" si="1085">+IF(L492="","",L492)</f>
        <v/>
      </c>
      <c r="M1597" s="202" t="str">
        <f t="shared" si="1085"/>
        <v/>
      </c>
    </row>
    <row r="1598" spans="2:13" hidden="1" x14ac:dyDescent="0.3">
      <c r="B1598" s="218">
        <f t="shared" si="1027"/>
        <v>485</v>
      </c>
      <c r="C1598" s="194" t="str">
        <f t="shared" ref="C1598:F1598" si="1086">IF(C493="","",C493)</f>
        <v/>
      </c>
      <c r="D1598" s="199" t="str">
        <f t="shared" si="1086"/>
        <v/>
      </c>
      <c r="E1598" s="202" t="str">
        <f t="shared" si="1086"/>
        <v/>
      </c>
      <c r="F1598" s="215" t="str">
        <f t="shared" si="1086"/>
        <v/>
      </c>
      <c r="G1598" s="278" t="str">
        <f>+IF('Cálculos '!I493="","",'Cálculos '!I493)</f>
        <v/>
      </c>
      <c r="H1598" s="380" t="str">
        <f t="shared" si="1012"/>
        <v/>
      </c>
      <c r="I1598" s="48" t="str">
        <f t="shared" si="1013"/>
        <v/>
      </c>
      <c r="J1598" s="381" t="str">
        <f t="shared" si="1014"/>
        <v/>
      </c>
      <c r="K1598" s="452" t="str">
        <f t="shared" si="1015"/>
        <v/>
      </c>
      <c r="L1598" s="197" t="str">
        <f t="shared" ref="L1598:M1598" si="1087">+IF(L493="","",L493)</f>
        <v/>
      </c>
      <c r="M1598" s="202" t="str">
        <f t="shared" si="1087"/>
        <v/>
      </c>
    </row>
    <row r="1599" spans="2:13" hidden="1" x14ac:dyDescent="0.3">
      <c r="B1599" s="218">
        <f t="shared" si="1027"/>
        <v>486</v>
      </c>
      <c r="C1599" s="194" t="str">
        <f t="shared" ref="C1599:F1599" si="1088">IF(C494="","",C494)</f>
        <v/>
      </c>
      <c r="D1599" s="199" t="str">
        <f t="shared" si="1088"/>
        <v/>
      </c>
      <c r="E1599" s="202" t="str">
        <f t="shared" si="1088"/>
        <v/>
      </c>
      <c r="F1599" s="215" t="str">
        <f t="shared" si="1088"/>
        <v/>
      </c>
      <c r="G1599" s="278" t="str">
        <f>+IF('Cálculos '!I494="","",'Cálculos '!I494)</f>
        <v/>
      </c>
      <c r="H1599" s="380" t="str">
        <f t="shared" si="1012"/>
        <v/>
      </c>
      <c r="I1599" s="48" t="str">
        <f t="shared" si="1013"/>
        <v/>
      </c>
      <c r="J1599" s="381" t="str">
        <f t="shared" si="1014"/>
        <v/>
      </c>
      <c r="K1599" s="452" t="str">
        <f t="shared" si="1015"/>
        <v/>
      </c>
      <c r="L1599" s="197" t="str">
        <f t="shared" ref="L1599:M1599" si="1089">+IF(L494="","",L494)</f>
        <v/>
      </c>
      <c r="M1599" s="202" t="str">
        <f t="shared" si="1089"/>
        <v/>
      </c>
    </row>
    <row r="1600" spans="2:13" hidden="1" x14ac:dyDescent="0.3">
      <c r="B1600" s="218">
        <f t="shared" si="1027"/>
        <v>487</v>
      </c>
      <c r="C1600" s="194" t="str">
        <f t="shared" ref="C1600:F1600" si="1090">IF(C495="","",C495)</f>
        <v/>
      </c>
      <c r="D1600" s="199" t="str">
        <f t="shared" si="1090"/>
        <v/>
      </c>
      <c r="E1600" s="202" t="str">
        <f t="shared" si="1090"/>
        <v/>
      </c>
      <c r="F1600" s="215" t="str">
        <f t="shared" si="1090"/>
        <v/>
      </c>
      <c r="G1600" s="278" t="str">
        <f>+IF('Cálculos '!I495="","",'Cálculos '!I495)</f>
        <v/>
      </c>
      <c r="H1600" s="380" t="str">
        <f t="shared" si="1012"/>
        <v/>
      </c>
      <c r="I1600" s="48" t="str">
        <f t="shared" si="1013"/>
        <v/>
      </c>
      <c r="J1600" s="381" t="str">
        <f t="shared" si="1014"/>
        <v/>
      </c>
      <c r="K1600" s="452" t="str">
        <f t="shared" si="1015"/>
        <v/>
      </c>
      <c r="L1600" s="197" t="str">
        <f t="shared" ref="L1600:M1600" si="1091">+IF(L495="","",L495)</f>
        <v/>
      </c>
      <c r="M1600" s="202" t="str">
        <f t="shared" si="1091"/>
        <v/>
      </c>
    </row>
    <row r="1601" spans="2:13" hidden="1" x14ac:dyDescent="0.3">
      <c r="B1601" s="218">
        <f t="shared" si="1027"/>
        <v>488</v>
      </c>
      <c r="C1601" s="194" t="str">
        <f t="shared" ref="C1601:F1601" si="1092">IF(C496="","",C496)</f>
        <v/>
      </c>
      <c r="D1601" s="199" t="str">
        <f t="shared" si="1092"/>
        <v/>
      </c>
      <c r="E1601" s="202" t="str">
        <f t="shared" si="1092"/>
        <v/>
      </c>
      <c r="F1601" s="215" t="str">
        <f t="shared" si="1092"/>
        <v/>
      </c>
      <c r="G1601" s="278" t="str">
        <f>+IF('Cálculos '!I496="","",'Cálculos '!I496)</f>
        <v/>
      </c>
      <c r="H1601" s="380" t="str">
        <f t="shared" si="1012"/>
        <v/>
      </c>
      <c r="I1601" s="48" t="str">
        <f t="shared" si="1013"/>
        <v/>
      </c>
      <c r="J1601" s="381" t="str">
        <f t="shared" si="1014"/>
        <v/>
      </c>
      <c r="K1601" s="452" t="str">
        <f t="shared" si="1015"/>
        <v/>
      </c>
      <c r="L1601" s="197" t="str">
        <f t="shared" ref="L1601:M1601" si="1093">+IF(L496="","",L496)</f>
        <v/>
      </c>
      <c r="M1601" s="202" t="str">
        <f t="shared" si="1093"/>
        <v/>
      </c>
    </row>
    <row r="1602" spans="2:13" hidden="1" x14ac:dyDescent="0.3">
      <c r="B1602" s="218">
        <f t="shared" si="1027"/>
        <v>489</v>
      </c>
      <c r="C1602" s="194" t="str">
        <f t="shared" ref="C1602:F1602" si="1094">IF(C497="","",C497)</f>
        <v/>
      </c>
      <c r="D1602" s="199" t="str">
        <f t="shared" si="1094"/>
        <v/>
      </c>
      <c r="E1602" s="202" t="str">
        <f t="shared" si="1094"/>
        <v/>
      </c>
      <c r="F1602" s="215" t="str">
        <f t="shared" si="1094"/>
        <v/>
      </c>
      <c r="G1602" s="278" t="str">
        <f>+IF('Cálculos '!I497="","",'Cálculos '!I497)</f>
        <v/>
      </c>
      <c r="H1602" s="380" t="str">
        <f t="shared" si="1012"/>
        <v/>
      </c>
      <c r="I1602" s="48" t="str">
        <f t="shared" si="1013"/>
        <v/>
      </c>
      <c r="J1602" s="381" t="str">
        <f t="shared" si="1014"/>
        <v/>
      </c>
      <c r="K1602" s="452" t="str">
        <f t="shared" si="1015"/>
        <v/>
      </c>
      <c r="L1602" s="197" t="str">
        <f t="shared" ref="L1602:M1602" si="1095">+IF(L497="","",L497)</f>
        <v/>
      </c>
      <c r="M1602" s="202" t="str">
        <f t="shared" si="1095"/>
        <v/>
      </c>
    </row>
    <row r="1603" spans="2:13" hidden="1" x14ac:dyDescent="0.3">
      <c r="B1603" s="218">
        <f t="shared" si="1027"/>
        <v>490</v>
      </c>
      <c r="C1603" s="194" t="str">
        <f t="shared" ref="C1603:F1603" si="1096">IF(C498="","",C498)</f>
        <v/>
      </c>
      <c r="D1603" s="199" t="str">
        <f t="shared" si="1096"/>
        <v/>
      </c>
      <c r="E1603" s="202" t="str">
        <f t="shared" si="1096"/>
        <v/>
      </c>
      <c r="F1603" s="215" t="str">
        <f t="shared" si="1096"/>
        <v/>
      </c>
      <c r="G1603" s="278" t="str">
        <f>+IF('Cálculos '!I498="","",'Cálculos '!I498)</f>
        <v/>
      </c>
      <c r="H1603" s="380" t="str">
        <f t="shared" si="1012"/>
        <v/>
      </c>
      <c r="I1603" s="48" t="str">
        <f t="shared" si="1013"/>
        <v/>
      </c>
      <c r="J1603" s="381" t="str">
        <f t="shared" si="1014"/>
        <v/>
      </c>
      <c r="K1603" s="452" t="str">
        <f t="shared" si="1015"/>
        <v/>
      </c>
      <c r="L1603" s="197" t="str">
        <f t="shared" ref="L1603:M1603" si="1097">+IF(L498="","",L498)</f>
        <v/>
      </c>
      <c r="M1603" s="202" t="str">
        <f t="shared" si="1097"/>
        <v/>
      </c>
    </row>
    <row r="1604" spans="2:13" hidden="1" x14ac:dyDescent="0.3">
      <c r="B1604" s="218">
        <f t="shared" si="1027"/>
        <v>491</v>
      </c>
      <c r="C1604" s="194" t="str">
        <f t="shared" ref="C1604:F1604" si="1098">IF(C499="","",C499)</f>
        <v/>
      </c>
      <c r="D1604" s="199" t="str">
        <f t="shared" si="1098"/>
        <v/>
      </c>
      <c r="E1604" s="202" t="str">
        <f t="shared" si="1098"/>
        <v/>
      </c>
      <c r="F1604" s="215" t="str">
        <f t="shared" si="1098"/>
        <v/>
      </c>
      <c r="G1604" s="278" t="str">
        <f>+IF('Cálculos '!I499="","",'Cálculos '!I499)</f>
        <v/>
      </c>
      <c r="H1604" s="380" t="str">
        <f t="shared" si="1012"/>
        <v/>
      </c>
      <c r="I1604" s="48" t="str">
        <f t="shared" si="1013"/>
        <v/>
      </c>
      <c r="J1604" s="381" t="str">
        <f t="shared" si="1014"/>
        <v/>
      </c>
      <c r="K1604" s="452" t="str">
        <f t="shared" si="1015"/>
        <v/>
      </c>
      <c r="L1604" s="197" t="str">
        <f t="shared" ref="L1604:M1604" si="1099">+IF(L499="","",L499)</f>
        <v/>
      </c>
      <c r="M1604" s="202" t="str">
        <f t="shared" si="1099"/>
        <v/>
      </c>
    </row>
    <row r="1605" spans="2:13" hidden="1" x14ac:dyDescent="0.3">
      <c r="B1605" s="218">
        <f t="shared" si="1027"/>
        <v>492</v>
      </c>
      <c r="C1605" s="194" t="str">
        <f t="shared" ref="C1605:F1605" si="1100">IF(C500="","",C500)</f>
        <v/>
      </c>
      <c r="D1605" s="199" t="str">
        <f t="shared" si="1100"/>
        <v/>
      </c>
      <c r="E1605" s="202" t="str">
        <f t="shared" si="1100"/>
        <v/>
      </c>
      <c r="F1605" s="215" t="str">
        <f t="shared" si="1100"/>
        <v/>
      </c>
      <c r="G1605" s="278" t="str">
        <f>+IF('Cálculos '!I500="","",'Cálculos '!I500)</f>
        <v/>
      </c>
      <c r="H1605" s="380" t="str">
        <f t="shared" si="1012"/>
        <v/>
      </c>
      <c r="I1605" s="48" t="str">
        <f t="shared" si="1013"/>
        <v/>
      </c>
      <c r="J1605" s="381" t="str">
        <f t="shared" si="1014"/>
        <v/>
      </c>
      <c r="K1605" s="452" t="str">
        <f t="shared" si="1015"/>
        <v/>
      </c>
      <c r="L1605" s="197" t="str">
        <f t="shared" ref="L1605:M1605" si="1101">+IF(L500="","",L500)</f>
        <v/>
      </c>
      <c r="M1605" s="202" t="str">
        <f t="shared" si="1101"/>
        <v/>
      </c>
    </row>
    <row r="1606" spans="2:13" hidden="1" x14ac:dyDescent="0.3">
      <c r="B1606" s="218">
        <f t="shared" si="1027"/>
        <v>493</v>
      </c>
      <c r="C1606" s="194" t="str">
        <f t="shared" ref="C1606:F1606" si="1102">IF(C501="","",C501)</f>
        <v/>
      </c>
      <c r="D1606" s="199" t="str">
        <f t="shared" si="1102"/>
        <v/>
      </c>
      <c r="E1606" s="202" t="str">
        <f t="shared" si="1102"/>
        <v/>
      </c>
      <c r="F1606" s="215" t="str">
        <f t="shared" si="1102"/>
        <v/>
      </c>
      <c r="G1606" s="278" t="str">
        <f>+IF('Cálculos '!I501="","",'Cálculos '!I501)</f>
        <v/>
      </c>
      <c r="H1606" s="380" t="str">
        <f t="shared" si="1012"/>
        <v/>
      </c>
      <c r="I1606" s="48" t="str">
        <f t="shared" si="1013"/>
        <v/>
      </c>
      <c r="J1606" s="381" t="str">
        <f t="shared" si="1014"/>
        <v/>
      </c>
      <c r="K1606" s="452" t="str">
        <f t="shared" si="1015"/>
        <v/>
      </c>
      <c r="L1606" s="197" t="str">
        <f t="shared" ref="L1606:M1606" si="1103">+IF(L501="","",L501)</f>
        <v/>
      </c>
      <c r="M1606" s="202" t="str">
        <f t="shared" si="1103"/>
        <v/>
      </c>
    </row>
    <row r="1607" spans="2:13" hidden="1" x14ac:dyDescent="0.3">
      <c r="B1607" s="218">
        <f t="shared" si="1027"/>
        <v>494</v>
      </c>
      <c r="C1607" s="194" t="str">
        <f t="shared" ref="C1607:F1607" si="1104">IF(C502="","",C502)</f>
        <v/>
      </c>
      <c r="D1607" s="199" t="str">
        <f t="shared" si="1104"/>
        <v/>
      </c>
      <c r="E1607" s="202" t="str">
        <f t="shared" si="1104"/>
        <v/>
      </c>
      <c r="F1607" s="215" t="str">
        <f t="shared" si="1104"/>
        <v/>
      </c>
      <c r="G1607" s="278" t="str">
        <f>+IF('Cálculos '!I502="","",'Cálculos '!I502)</f>
        <v/>
      </c>
      <c r="H1607" s="380" t="str">
        <f t="shared" si="1012"/>
        <v/>
      </c>
      <c r="I1607" s="48" t="str">
        <f t="shared" si="1013"/>
        <v/>
      </c>
      <c r="J1607" s="381" t="str">
        <f t="shared" si="1014"/>
        <v/>
      </c>
      <c r="K1607" s="452" t="str">
        <f t="shared" si="1015"/>
        <v/>
      </c>
      <c r="L1607" s="197" t="str">
        <f t="shared" ref="L1607:M1607" si="1105">+IF(L502="","",L502)</f>
        <v/>
      </c>
      <c r="M1607" s="202" t="str">
        <f t="shared" si="1105"/>
        <v/>
      </c>
    </row>
    <row r="1608" spans="2:13" hidden="1" x14ac:dyDescent="0.3">
      <c r="B1608" s="218">
        <f t="shared" si="1027"/>
        <v>495</v>
      </c>
      <c r="C1608" s="194" t="str">
        <f t="shared" ref="C1608:F1608" si="1106">IF(C503="","",C503)</f>
        <v/>
      </c>
      <c r="D1608" s="199" t="str">
        <f t="shared" si="1106"/>
        <v/>
      </c>
      <c r="E1608" s="202" t="str">
        <f t="shared" si="1106"/>
        <v/>
      </c>
      <c r="F1608" s="215" t="str">
        <f t="shared" si="1106"/>
        <v/>
      </c>
      <c r="G1608" s="278" t="str">
        <f>+IF('Cálculos '!I503="","",'Cálculos '!I503)</f>
        <v/>
      </c>
      <c r="H1608" s="380" t="str">
        <f t="shared" si="1012"/>
        <v/>
      </c>
      <c r="I1608" s="48" t="str">
        <f t="shared" si="1013"/>
        <v/>
      </c>
      <c r="J1608" s="381" t="str">
        <f t="shared" si="1014"/>
        <v/>
      </c>
      <c r="K1608" s="452" t="str">
        <f t="shared" si="1015"/>
        <v/>
      </c>
      <c r="L1608" s="197" t="str">
        <f t="shared" ref="L1608:M1608" si="1107">+IF(L503="","",L503)</f>
        <v/>
      </c>
      <c r="M1608" s="202" t="str">
        <f t="shared" si="1107"/>
        <v/>
      </c>
    </row>
    <row r="1609" spans="2:13" hidden="1" x14ac:dyDescent="0.3">
      <c r="B1609" s="218">
        <f t="shared" si="1027"/>
        <v>496</v>
      </c>
      <c r="C1609" s="194" t="str">
        <f t="shared" ref="C1609:F1609" si="1108">IF(C504="","",C504)</f>
        <v/>
      </c>
      <c r="D1609" s="199" t="str">
        <f t="shared" si="1108"/>
        <v/>
      </c>
      <c r="E1609" s="202" t="str">
        <f t="shared" si="1108"/>
        <v/>
      </c>
      <c r="F1609" s="215" t="str">
        <f t="shared" si="1108"/>
        <v/>
      </c>
      <c r="G1609" s="278" t="str">
        <f>+IF('Cálculos '!I504="","",'Cálculos '!I504)</f>
        <v/>
      </c>
      <c r="H1609" s="380" t="str">
        <f t="shared" si="1012"/>
        <v/>
      </c>
      <c r="I1609" s="48" t="str">
        <f t="shared" si="1013"/>
        <v/>
      </c>
      <c r="J1609" s="381" t="str">
        <f t="shared" si="1014"/>
        <v/>
      </c>
      <c r="K1609" s="452" t="str">
        <f t="shared" si="1015"/>
        <v/>
      </c>
      <c r="L1609" s="197" t="str">
        <f t="shared" ref="L1609:M1609" si="1109">+IF(L504="","",L504)</f>
        <v/>
      </c>
      <c r="M1609" s="202" t="str">
        <f t="shared" si="1109"/>
        <v/>
      </c>
    </row>
    <row r="1610" spans="2:13" hidden="1" x14ac:dyDescent="0.3">
      <c r="B1610" s="218">
        <f t="shared" si="1027"/>
        <v>497</v>
      </c>
      <c r="C1610" s="194" t="str">
        <f t="shared" ref="C1610:F1610" si="1110">IF(C505="","",C505)</f>
        <v/>
      </c>
      <c r="D1610" s="199" t="str">
        <f t="shared" si="1110"/>
        <v/>
      </c>
      <c r="E1610" s="202" t="str">
        <f t="shared" si="1110"/>
        <v/>
      </c>
      <c r="F1610" s="215" t="str">
        <f t="shared" si="1110"/>
        <v/>
      </c>
      <c r="G1610" s="278" t="str">
        <f>+IF('Cálculos '!I505="","",'Cálculos '!I505)</f>
        <v/>
      </c>
      <c r="H1610" s="380" t="str">
        <f t="shared" si="1012"/>
        <v/>
      </c>
      <c r="I1610" s="48" t="str">
        <f t="shared" si="1013"/>
        <v/>
      </c>
      <c r="J1610" s="381" t="str">
        <f t="shared" si="1014"/>
        <v/>
      </c>
      <c r="K1610" s="452" t="str">
        <f t="shared" si="1015"/>
        <v/>
      </c>
      <c r="L1610" s="197" t="str">
        <f t="shared" ref="L1610:M1610" si="1111">+IF(L505="","",L505)</f>
        <v/>
      </c>
      <c r="M1610" s="202" t="str">
        <f t="shared" si="1111"/>
        <v/>
      </c>
    </row>
    <row r="1611" spans="2:13" hidden="1" x14ac:dyDescent="0.3">
      <c r="B1611" s="218">
        <f t="shared" si="1027"/>
        <v>498</v>
      </c>
      <c r="C1611" s="194" t="str">
        <f t="shared" ref="C1611:F1611" si="1112">IF(C506="","",C506)</f>
        <v/>
      </c>
      <c r="D1611" s="199" t="str">
        <f t="shared" si="1112"/>
        <v/>
      </c>
      <c r="E1611" s="202" t="str">
        <f t="shared" si="1112"/>
        <v/>
      </c>
      <c r="F1611" s="215" t="str">
        <f t="shared" si="1112"/>
        <v/>
      </c>
      <c r="G1611" s="278" t="str">
        <f>+IF('Cálculos '!I506="","",'Cálculos '!I506)</f>
        <v/>
      </c>
      <c r="H1611" s="380" t="str">
        <f t="shared" si="1012"/>
        <v/>
      </c>
      <c r="I1611" s="48" t="str">
        <f t="shared" si="1013"/>
        <v/>
      </c>
      <c r="J1611" s="381" t="str">
        <f t="shared" si="1014"/>
        <v/>
      </c>
      <c r="K1611" s="452" t="str">
        <f t="shared" si="1015"/>
        <v/>
      </c>
      <c r="L1611" s="197" t="str">
        <f t="shared" ref="L1611:M1611" si="1113">+IF(L506="","",L506)</f>
        <v/>
      </c>
      <c r="M1611" s="202" t="str">
        <f t="shared" si="1113"/>
        <v/>
      </c>
    </row>
    <row r="1612" spans="2:13" hidden="1" x14ac:dyDescent="0.3">
      <c r="B1612" s="218">
        <f t="shared" si="1027"/>
        <v>499</v>
      </c>
      <c r="C1612" s="194" t="str">
        <f t="shared" ref="C1612:F1612" si="1114">IF(C507="","",C507)</f>
        <v/>
      </c>
      <c r="D1612" s="199" t="str">
        <f t="shared" si="1114"/>
        <v/>
      </c>
      <c r="E1612" s="202" t="str">
        <f t="shared" si="1114"/>
        <v/>
      </c>
      <c r="F1612" s="215" t="str">
        <f t="shared" si="1114"/>
        <v/>
      </c>
      <c r="G1612" s="278" t="str">
        <f>+IF('Cálculos '!I507="","",'Cálculos '!I507)</f>
        <v/>
      </c>
      <c r="H1612" s="380" t="str">
        <f t="shared" si="1012"/>
        <v/>
      </c>
      <c r="I1612" s="48" t="str">
        <f t="shared" si="1013"/>
        <v/>
      </c>
      <c r="J1612" s="381" t="str">
        <f t="shared" si="1014"/>
        <v/>
      </c>
      <c r="K1612" s="452" t="str">
        <f t="shared" si="1015"/>
        <v/>
      </c>
      <c r="L1612" s="197" t="str">
        <f t="shared" ref="L1612:M1612" si="1115">+IF(L507="","",L507)</f>
        <v/>
      </c>
      <c r="M1612" s="202" t="str">
        <f t="shared" si="1115"/>
        <v/>
      </c>
    </row>
    <row r="1613" spans="2:13" hidden="1" x14ac:dyDescent="0.3">
      <c r="B1613" s="218">
        <f t="shared" si="1027"/>
        <v>500</v>
      </c>
      <c r="C1613" s="194" t="str">
        <f t="shared" ref="C1613:F1613" si="1116">IF(C508="","",C508)</f>
        <v/>
      </c>
      <c r="D1613" s="199" t="str">
        <f t="shared" si="1116"/>
        <v/>
      </c>
      <c r="E1613" s="202" t="str">
        <f t="shared" si="1116"/>
        <v/>
      </c>
      <c r="F1613" s="215" t="str">
        <f t="shared" si="1116"/>
        <v/>
      </c>
      <c r="G1613" s="278" t="str">
        <f>+IF('Cálculos '!I508="","",'Cálculos '!I508)</f>
        <v/>
      </c>
      <c r="H1613" s="380" t="str">
        <f t="shared" si="1012"/>
        <v/>
      </c>
      <c r="I1613" s="48" t="str">
        <f t="shared" si="1013"/>
        <v/>
      </c>
      <c r="J1613" s="381" t="str">
        <f t="shared" si="1014"/>
        <v/>
      </c>
      <c r="K1613" s="452" t="str">
        <f t="shared" si="1015"/>
        <v/>
      </c>
      <c r="L1613" s="197" t="str">
        <f t="shared" ref="L1613:M1613" si="1117">+IF(L508="","",L508)</f>
        <v/>
      </c>
      <c r="M1613" s="202" t="str">
        <f t="shared" si="1117"/>
        <v/>
      </c>
    </row>
    <row r="1614" spans="2:13" hidden="1" x14ac:dyDescent="0.3">
      <c r="B1614" s="218">
        <f t="shared" si="1027"/>
        <v>501</v>
      </c>
      <c r="C1614" s="194" t="str">
        <f t="shared" ref="C1614:F1614" si="1118">IF(C509="","",C509)</f>
        <v/>
      </c>
      <c r="D1614" s="199" t="str">
        <f t="shared" si="1118"/>
        <v/>
      </c>
      <c r="E1614" s="202" t="str">
        <f t="shared" si="1118"/>
        <v/>
      </c>
      <c r="F1614" s="215" t="str">
        <f t="shared" si="1118"/>
        <v/>
      </c>
      <c r="G1614" s="278" t="str">
        <f>+IF('Cálculos '!I509="","",'Cálculos '!I509)</f>
        <v/>
      </c>
      <c r="H1614" s="380" t="str">
        <f t="shared" si="1012"/>
        <v/>
      </c>
      <c r="I1614" s="48" t="str">
        <f t="shared" si="1013"/>
        <v/>
      </c>
      <c r="J1614" s="381" t="str">
        <f t="shared" si="1014"/>
        <v/>
      </c>
      <c r="K1614" s="452" t="str">
        <f t="shared" si="1015"/>
        <v/>
      </c>
      <c r="L1614" s="197" t="str">
        <f t="shared" ref="L1614:M1614" si="1119">+IF(L509="","",L509)</f>
        <v/>
      </c>
      <c r="M1614" s="202" t="str">
        <f t="shared" si="1119"/>
        <v/>
      </c>
    </row>
    <row r="1615" spans="2:13" hidden="1" x14ac:dyDescent="0.3">
      <c r="B1615" s="218">
        <f t="shared" si="1027"/>
        <v>502</v>
      </c>
      <c r="C1615" s="194" t="str">
        <f t="shared" ref="C1615:F1615" si="1120">IF(C510="","",C510)</f>
        <v/>
      </c>
      <c r="D1615" s="199" t="str">
        <f t="shared" si="1120"/>
        <v/>
      </c>
      <c r="E1615" s="202" t="str">
        <f t="shared" si="1120"/>
        <v/>
      </c>
      <c r="F1615" s="215" t="str">
        <f t="shared" si="1120"/>
        <v/>
      </c>
      <c r="G1615" s="278" t="str">
        <f>+IF('Cálculos '!I510="","",'Cálculos '!I510)</f>
        <v/>
      </c>
      <c r="H1615" s="380" t="str">
        <f t="shared" si="1012"/>
        <v/>
      </c>
      <c r="I1615" s="48" t="str">
        <f t="shared" si="1013"/>
        <v/>
      </c>
      <c r="J1615" s="381" t="str">
        <f t="shared" si="1014"/>
        <v/>
      </c>
      <c r="K1615" s="452" t="str">
        <f t="shared" si="1015"/>
        <v/>
      </c>
      <c r="L1615" s="197" t="str">
        <f t="shared" ref="L1615:M1615" si="1121">+IF(L510="","",L510)</f>
        <v/>
      </c>
      <c r="M1615" s="202" t="str">
        <f t="shared" si="1121"/>
        <v/>
      </c>
    </row>
    <row r="1616" spans="2:13" hidden="1" x14ac:dyDescent="0.3">
      <c r="B1616" s="218">
        <f t="shared" si="1027"/>
        <v>503</v>
      </c>
      <c r="C1616" s="194" t="str">
        <f t="shared" ref="C1616:F1616" si="1122">IF(C511="","",C511)</f>
        <v/>
      </c>
      <c r="D1616" s="199" t="str">
        <f t="shared" si="1122"/>
        <v/>
      </c>
      <c r="E1616" s="202" t="str">
        <f t="shared" si="1122"/>
        <v/>
      </c>
      <c r="F1616" s="215" t="str">
        <f t="shared" si="1122"/>
        <v/>
      </c>
      <c r="G1616" s="278" t="str">
        <f>+IF('Cálculos '!I511="","",'Cálculos '!I511)</f>
        <v/>
      </c>
      <c r="H1616" s="380" t="str">
        <f t="shared" si="1012"/>
        <v/>
      </c>
      <c r="I1616" s="48" t="str">
        <f t="shared" si="1013"/>
        <v/>
      </c>
      <c r="J1616" s="381" t="str">
        <f t="shared" si="1014"/>
        <v/>
      </c>
      <c r="K1616" s="452" t="str">
        <f t="shared" si="1015"/>
        <v/>
      </c>
      <c r="L1616" s="197" t="str">
        <f t="shared" ref="L1616:M1616" si="1123">+IF(L511="","",L511)</f>
        <v/>
      </c>
      <c r="M1616" s="202" t="str">
        <f t="shared" si="1123"/>
        <v/>
      </c>
    </row>
    <row r="1617" spans="2:13" hidden="1" x14ac:dyDescent="0.3">
      <c r="B1617" s="218">
        <f t="shared" si="1027"/>
        <v>504</v>
      </c>
      <c r="C1617" s="194" t="str">
        <f t="shared" ref="C1617:F1617" si="1124">IF(C512="","",C512)</f>
        <v/>
      </c>
      <c r="D1617" s="199" t="str">
        <f t="shared" si="1124"/>
        <v/>
      </c>
      <c r="E1617" s="202" t="str">
        <f t="shared" si="1124"/>
        <v/>
      </c>
      <c r="F1617" s="215" t="str">
        <f t="shared" si="1124"/>
        <v/>
      </c>
      <c r="G1617" s="278" t="str">
        <f>+IF('Cálculos '!I512="","",'Cálculos '!I512)</f>
        <v/>
      </c>
      <c r="H1617" s="380" t="str">
        <f t="shared" si="1012"/>
        <v/>
      </c>
      <c r="I1617" s="48" t="str">
        <f t="shared" si="1013"/>
        <v/>
      </c>
      <c r="J1617" s="381" t="str">
        <f t="shared" si="1014"/>
        <v/>
      </c>
      <c r="K1617" s="452" t="str">
        <f t="shared" si="1015"/>
        <v/>
      </c>
      <c r="L1617" s="197" t="str">
        <f t="shared" ref="L1617:M1617" si="1125">+IF(L512="","",L512)</f>
        <v/>
      </c>
      <c r="M1617" s="202" t="str">
        <f t="shared" si="1125"/>
        <v/>
      </c>
    </row>
    <row r="1618" spans="2:13" hidden="1" x14ac:dyDescent="0.3">
      <c r="B1618" s="218">
        <f t="shared" si="1027"/>
        <v>505</v>
      </c>
      <c r="C1618" s="194" t="str">
        <f t="shared" ref="C1618:F1618" si="1126">IF(C513="","",C513)</f>
        <v/>
      </c>
      <c r="D1618" s="199" t="str">
        <f t="shared" si="1126"/>
        <v/>
      </c>
      <c r="E1618" s="202" t="str">
        <f t="shared" si="1126"/>
        <v/>
      </c>
      <c r="F1618" s="215" t="str">
        <f t="shared" si="1126"/>
        <v/>
      </c>
      <c r="G1618" s="278" t="str">
        <f>+IF('Cálculos '!I513="","",'Cálculos '!I513)</f>
        <v/>
      </c>
      <c r="H1618" s="380" t="str">
        <f t="shared" si="1012"/>
        <v/>
      </c>
      <c r="I1618" s="48" t="str">
        <f t="shared" si="1013"/>
        <v/>
      </c>
      <c r="J1618" s="381" t="str">
        <f t="shared" si="1014"/>
        <v/>
      </c>
      <c r="K1618" s="452" t="str">
        <f t="shared" si="1015"/>
        <v/>
      </c>
      <c r="L1618" s="197" t="str">
        <f t="shared" ref="L1618:M1618" si="1127">+IF(L513="","",L513)</f>
        <v/>
      </c>
      <c r="M1618" s="202" t="str">
        <f t="shared" si="1127"/>
        <v/>
      </c>
    </row>
    <row r="1619" spans="2:13" hidden="1" x14ac:dyDescent="0.3">
      <c r="B1619" s="218">
        <f t="shared" si="1027"/>
        <v>506</v>
      </c>
      <c r="C1619" s="194" t="str">
        <f t="shared" ref="C1619:F1619" si="1128">IF(C514="","",C514)</f>
        <v/>
      </c>
      <c r="D1619" s="199" t="str">
        <f t="shared" si="1128"/>
        <v/>
      </c>
      <c r="E1619" s="202" t="str">
        <f t="shared" si="1128"/>
        <v/>
      </c>
      <c r="F1619" s="215" t="str">
        <f t="shared" si="1128"/>
        <v/>
      </c>
      <c r="G1619" s="278" t="str">
        <f>+IF('Cálculos '!I514="","",'Cálculos '!I514)</f>
        <v/>
      </c>
      <c r="H1619" s="380" t="str">
        <f t="shared" si="1012"/>
        <v/>
      </c>
      <c r="I1619" s="48" t="str">
        <f t="shared" si="1013"/>
        <v/>
      </c>
      <c r="J1619" s="381" t="str">
        <f t="shared" si="1014"/>
        <v/>
      </c>
      <c r="K1619" s="452" t="str">
        <f t="shared" si="1015"/>
        <v/>
      </c>
      <c r="L1619" s="197" t="str">
        <f t="shared" ref="L1619:M1619" si="1129">+IF(L514="","",L514)</f>
        <v/>
      </c>
      <c r="M1619" s="202" t="str">
        <f t="shared" si="1129"/>
        <v/>
      </c>
    </row>
    <row r="1620" spans="2:13" hidden="1" x14ac:dyDescent="0.3">
      <c r="B1620" s="218">
        <f t="shared" si="1027"/>
        <v>507</v>
      </c>
      <c r="C1620" s="194" t="str">
        <f t="shared" ref="C1620:F1620" si="1130">IF(C515="","",C515)</f>
        <v/>
      </c>
      <c r="D1620" s="199" t="str">
        <f t="shared" si="1130"/>
        <v/>
      </c>
      <c r="E1620" s="202" t="str">
        <f t="shared" si="1130"/>
        <v/>
      </c>
      <c r="F1620" s="215" t="str">
        <f t="shared" si="1130"/>
        <v/>
      </c>
      <c r="G1620" s="278" t="str">
        <f>+IF('Cálculos '!I515="","",'Cálculos '!I515)</f>
        <v/>
      </c>
      <c r="H1620" s="380" t="str">
        <f t="shared" si="1012"/>
        <v/>
      </c>
      <c r="I1620" s="48" t="str">
        <f t="shared" si="1013"/>
        <v/>
      </c>
      <c r="J1620" s="381" t="str">
        <f t="shared" si="1014"/>
        <v/>
      </c>
      <c r="K1620" s="452" t="str">
        <f t="shared" si="1015"/>
        <v/>
      </c>
      <c r="L1620" s="197" t="str">
        <f t="shared" ref="L1620:M1620" si="1131">+IF(L515="","",L515)</f>
        <v/>
      </c>
      <c r="M1620" s="202" t="str">
        <f t="shared" si="1131"/>
        <v/>
      </c>
    </row>
    <row r="1621" spans="2:13" hidden="1" x14ac:dyDescent="0.3">
      <c r="B1621" s="218">
        <f t="shared" si="1027"/>
        <v>508</v>
      </c>
      <c r="C1621" s="194" t="str">
        <f t="shared" ref="C1621:F1621" si="1132">IF(C516="","",C516)</f>
        <v/>
      </c>
      <c r="D1621" s="199" t="str">
        <f t="shared" si="1132"/>
        <v/>
      </c>
      <c r="E1621" s="202" t="str">
        <f t="shared" si="1132"/>
        <v/>
      </c>
      <c r="F1621" s="215" t="str">
        <f t="shared" si="1132"/>
        <v/>
      </c>
      <c r="G1621" s="278" t="str">
        <f>+IF('Cálculos '!I516="","",'Cálculos '!I516)</f>
        <v/>
      </c>
      <c r="H1621" s="380" t="str">
        <f t="shared" si="1012"/>
        <v/>
      </c>
      <c r="I1621" s="48" t="str">
        <f t="shared" si="1013"/>
        <v/>
      </c>
      <c r="J1621" s="381" t="str">
        <f t="shared" si="1014"/>
        <v/>
      </c>
      <c r="K1621" s="452" t="str">
        <f t="shared" si="1015"/>
        <v/>
      </c>
      <c r="L1621" s="197" t="str">
        <f t="shared" ref="L1621:M1621" si="1133">+IF(L516="","",L516)</f>
        <v/>
      </c>
      <c r="M1621" s="202" t="str">
        <f t="shared" si="1133"/>
        <v/>
      </c>
    </row>
    <row r="1622" spans="2:13" hidden="1" x14ac:dyDescent="0.3">
      <c r="B1622" s="218">
        <f t="shared" si="1027"/>
        <v>509</v>
      </c>
      <c r="C1622" s="194" t="str">
        <f t="shared" ref="C1622:F1622" si="1134">IF(C517="","",C517)</f>
        <v/>
      </c>
      <c r="D1622" s="199" t="str">
        <f t="shared" si="1134"/>
        <v/>
      </c>
      <c r="E1622" s="202" t="str">
        <f t="shared" si="1134"/>
        <v/>
      </c>
      <c r="F1622" s="215" t="str">
        <f t="shared" si="1134"/>
        <v/>
      </c>
      <c r="G1622" s="278" t="str">
        <f>+IF('Cálculos '!I517="","",'Cálculos '!I517)</f>
        <v/>
      </c>
      <c r="H1622" s="380" t="str">
        <f t="shared" si="1012"/>
        <v/>
      </c>
      <c r="I1622" s="48" t="str">
        <f t="shared" si="1013"/>
        <v/>
      </c>
      <c r="J1622" s="381" t="str">
        <f t="shared" si="1014"/>
        <v/>
      </c>
      <c r="K1622" s="452" t="str">
        <f t="shared" si="1015"/>
        <v/>
      </c>
      <c r="L1622" s="197" t="str">
        <f t="shared" ref="L1622:M1622" si="1135">+IF(L517="","",L517)</f>
        <v/>
      </c>
      <c r="M1622" s="202" t="str">
        <f t="shared" si="1135"/>
        <v/>
      </c>
    </row>
    <row r="1623" spans="2:13" hidden="1" x14ac:dyDescent="0.3">
      <c r="B1623" s="218">
        <f t="shared" si="1027"/>
        <v>510</v>
      </c>
      <c r="C1623" s="194" t="str">
        <f t="shared" ref="C1623:F1623" si="1136">IF(C518="","",C518)</f>
        <v/>
      </c>
      <c r="D1623" s="199" t="str">
        <f t="shared" si="1136"/>
        <v/>
      </c>
      <c r="E1623" s="202" t="str">
        <f t="shared" si="1136"/>
        <v/>
      </c>
      <c r="F1623" s="215" t="str">
        <f t="shared" si="1136"/>
        <v/>
      </c>
      <c r="G1623" s="278" t="str">
        <f>+IF('Cálculos '!I518="","",'Cálculos '!I518)</f>
        <v/>
      </c>
      <c r="H1623" s="380" t="str">
        <f t="shared" si="1012"/>
        <v/>
      </c>
      <c r="I1623" s="48" t="str">
        <f t="shared" si="1013"/>
        <v/>
      </c>
      <c r="J1623" s="381" t="str">
        <f t="shared" si="1014"/>
        <v/>
      </c>
      <c r="K1623" s="452" t="str">
        <f t="shared" si="1015"/>
        <v/>
      </c>
      <c r="L1623" s="197" t="str">
        <f t="shared" ref="L1623:M1623" si="1137">+IF(L518="","",L518)</f>
        <v/>
      </c>
      <c r="M1623" s="202" t="str">
        <f t="shared" si="1137"/>
        <v/>
      </c>
    </row>
    <row r="1624" spans="2:13" hidden="1" x14ac:dyDescent="0.3">
      <c r="B1624" s="218">
        <f t="shared" si="1027"/>
        <v>511</v>
      </c>
      <c r="C1624" s="194" t="str">
        <f t="shared" ref="C1624:F1624" si="1138">IF(C519="","",C519)</f>
        <v/>
      </c>
      <c r="D1624" s="199" t="str">
        <f t="shared" si="1138"/>
        <v/>
      </c>
      <c r="E1624" s="202" t="str">
        <f t="shared" si="1138"/>
        <v/>
      </c>
      <c r="F1624" s="215" t="str">
        <f t="shared" si="1138"/>
        <v/>
      </c>
      <c r="G1624" s="278" t="str">
        <f>+IF('Cálculos '!I519="","",'Cálculos '!I519)</f>
        <v/>
      </c>
      <c r="H1624" s="380" t="str">
        <f t="shared" si="1012"/>
        <v/>
      </c>
      <c r="I1624" s="48" t="str">
        <f t="shared" si="1013"/>
        <v/>
      </c>
      <c r="J1624" s="381" t="str">
        <f t="shared" si="1014"/>
        <v/>
      </c>
      <c r="K1624" s="452" t="str">
        <f t="shared" si="1015"/>
        <v/>
      </c>
      <c r="L1624" s="197" t="str">
        <f t="shared" ref="L1624:M1624" si="1139">+IF(L519="","",L519)</f>
        <v/>
      </c>
      <c r="M1624" s="202" t="str">
        <f t="shared" si="1139"/>
        <v/>
      </c>
    </row>
    <row r="1625" spans="2:13" hidden="1" x14ac:dyDescent="0.3">
      <c r="B1625" s="218">
        <f t="shared" si="1027"/>
        <v>512</v>
      </c>
      <c r="C1625" s="194" t="str">
        <f t="shared" ref="C1625:F1625" si="1140">IF(C520="","",C520)</f>
        <v/>
      </c>
      <c r="D1625" s="199" t="str">
        <f t="shared" si="1140"/>
        <v/>
      </c>
      <c r="E1625" s="202" t="str">
        <f t="shared" si="1140"/>
        <v/>
      </c>
      <c r="F1625" s="215" t="str">
        <f t="shared" si="1140"/>
        <v/>
      </c>
      <c r="G1625" s="278" t="str">
        <f>+IF('Cálculos '!I520="","",'Cálculos '!I520)</f>
        <v/>
      </c>
      <c r="H1625" s="380" t="str">
        <f t="shared" si="1012"/>
        <v/>
      </c>
      <c r="I1625" s="48" t="str">
        <f t="shared" si="1013"/>
        <v/>
      </c>
      <c r="J1625" s="381" t="str">
        <f t="shared" si="1014"/>
        <v/>
      </c>
      <c r="K1625" s="452" t="str">
        <f t="shared" si="1015"/>
        <v/>
      </c>
      <c r="L1625" s="197" t="str">
        <f t="shared" ref="L1625:M1625" si="1141">+IF(L520="","",L520)</f>
        <v/>
      </c>
      <c r="M1625" s="202" t="str">
        <f t="shared" si="1141"/>
        <v/>
      </c>
    </row>
    <row r="1626" spans="2:13" hidden="1" x14ac:dyDescent="0.3">
      <c r="B1626" s="218">
        <f t="shared" si="1027"/>
        <v>513</v>
      </c>
      <c r="C1626" s="194" t="str">
        <f t="shared" ref="C1626:F1626" si="1142">IF(C521="","",C521)</f>
        <v/>
      </c>
      <c r="D1626" s="199" t="str">
        <f t="shared" si="1142"/>
        <v/>
      </c>
      <c r="E1626" s="202" t="str">
        <f t="shared" si="1142"/>
        <v/>
      </c>
      <c r="F1626" s="215" t="str">
        <f t="shared" si="1142"/>
        <v/>
      </c>
      <c r="G1626" s="278" t="str">
        <f>+IF('Cálculos '!I521="","",'Cálculos '!I521)</f>
        <v/>
      </c>
      <c r="H1626" s="380" t="str">
        <f t="shared" si="1012"/>
        <v/>
      </c>
      <c r="I1626" s="48" t="str">
        <f t="shared" si="1013"/>
        <v/>
      </c>
      <c r="J1626" s="381" t="str">
        <f t="shared" si="1014"/>
        <v/>
      </c>
      <c r="K1626" s="452" t="str">
        <f t="shared" si="1015"/>
        <v/>
      </c>
      <c r="L1626" s="197" t="str">
        <f t="shared" ref="L1626:M1626" si="1143">+IF(L521="","",L521)</f>
        <v/>
      </c>
      <c r="M1626" s="202" t="str">
        <f t="shared" si="1143"/>
        <v/>
      </c>
    </row>
    <row r="1627" spans="2:13" hidden="1" x14ac:dyDescent="0.3">
      <c r="B1627" s="218">
        <f t="shared" si="1027"/>
        <v>514</v>
      </c>
      <c r="C1627" s="194" t="str">
        <f t="shared" ref="C1627:F1627" si="1144">IF(C522="","",C522)</f>
        <v/>
      </c>
      <c r="D1627" s="199" t="str">
        <f t="shared" si="1144"/>
        <v/>
      </c>
      <c r="E1627" s="202" t="str">
        <f t="shared" si="1144"/>
        <v/>
      </c>
      <c r="F1627" s="215" t="str">
        <f t="shared" si="1144"/>
        <v/>
      </c>
      <c r="G1627" s="278" t="str">
        <f>+IF('Cálculos '!I522="","",'Cálculos '!I522)</f>
        <v/>
      </c>
      <c r="H1627" s="380" t="str">
        <f t="shared" ref="H1627:H1690" si="1145">+IF(D1627="","",ROUNDUP(SUM(H522*G1627),0))</f>
        <v/>
      </c>
      <c r="I1627" s="48" t="str">
        <f t="shared" ref="I1627:I1690" si="1146">IF(D1627="","",IF(L1627="","CONFIRMAR SI EL PRODOCTRO TIENE IVA O NO",IF(L1627="NO",0,ROUNDUP(SUM(H1627*19%),0))))</f>
        <v/>
      </c>
      <c r="J1627" s="381" t="str">
        <f t="shared" ref="J1627:J1690" si="1147">IF(D1627="","",IF(M1627="","CONFIRMAR SI EL PRODOCTRO TIENE IVA O NO",IF(M1627="NO",0,ROUNDUP(SUM(H1627*11.5%),0))))</f>
        <v/>
      </c>
      <c r="K1627" s="452" t="str">
        <f t="shared" ref="K1627:K1690" si="1148">IF(D1627="","",ROUNDUP(SUM(H1627+I1627+J1627),0))</f>
        <v/>
      </c>
      <c r="L1627" s="197" t="str">
        <f t="shared" ref="L1627:M1627" si="1149">+IF(L522="","",L522)</f>
        <v/>
      </c>
      <c r="M1627" s="202" t="str">
        <f t="shared" si="1149"/>
        <v/>
      </c>
    </row>
    <row r="1628" spans="2:13" hidden="1" x14ac:dyDescent="0.3">
      <c r="B1628" s="218">
        <f t="shared" si="1027"/>
        <v>515</v>
      </c>
      <c r="C1628" s="194" t="str">
        <f t="shared" ref="C1628:F1628" si="1150">IF(C523="","",C523)</f>
        <v/>
      </c>
      <c r="D1628" s="199" t="str">
        <f t="shared" si="1150"/>
        <v/>
      </c>
      <c r="E1628" s="202" t="str">
        <f t="shared" si="1150"/>
        <v/>
      </c>
      <c r="F1628" s="215" t="str">
        <f t="shared" si="1150"/>
        <v/>
      </c>
      <c r="G1628" s="278" t="str">
        <f>+IF('Cálculos '!I523="","",'Cálculos '!I523)</f>
        <v/>
      </c>
      <c r="H1628" s="380" t="str">
        <f t="shared" si="1145"/>
        <v/>
      </c>
      <c r="I1628" s="48" t="str">
        <f t="shared" si="1146"/>
        <v/>
      </c>
      <c r="J1628" s="381" t="str">
        <f t="shared" si="1147"/>
        <v/>
      </c>
      <c r="K1628" s="452" t="str">
        <f t="shared" si="1148"/>
        <v/>
      </c>
      <c r="L1628" s="197" t="str">
        <f t="shared" ref="L1628:M1628" si="1151">+IF(L523="","",L523)</f>
        <v/>
      </c>
      <c r="M1628" s="202" t="str">
        <f t="shared" si="1151"/>
        <v/>
      </c>
    </row>
    <row r="1629" spans="2:13" hidden="1" x14ac:dyDescent="0.3">
      <c r="B1629" s="218">
        <f t="shared" si="1027"/>
        <v>516</v>
      </c>
      <c r="C1629" s="194" t="str">
        <f t="shared" ref="C1629:F1629" si="1152">IF(C524="","",C524)</f>
        <v/>
      </c>
      <c r="D1629" s="199" t="str">
        <f t="shared" si="1152"/>
        <v/>
      </c>
      <c r="E1629" s="202" t="str">
        <f t="shared" si="1152"/>
        <v/>
      </c>
      <c r="F1629" s="215" t="str">
        <f t="shared" si="1152"/>
        <v/>
      </c>
      <c r="G1629" s="278" t="str">
        <f>+IF('Cálculos '!I524="","",'Cálculos '!I524)</f>
        <v/>
      </c>
      <c r="H1629" s="380" t="str">
        <f t="shared" si="1145"/>
        <v/>
      </c>
      <c r="I1629" s="48" t="str">
        <f t="shared" si="1146"/>
        <v/>
      </c>
      <c r="J1629" s="381" t="str">
        <f t="shared" si="1147"/>
        <v/>
      </c>
      <c r="K1629" s="452" t="str">
        <f t="shared" si="1148"/>
        <v/>
      </c>
      <c r="L1629" s="197" t="str">
        <f t="shared" ref="L1629:M1629" si="1153">+IF(L524="","",L524)</f>
        <v/>
      </c>
      <c r="M1629" s="202" t="str">
        <f t="shared" si="1153"/>
        <v/>
      </c>
    </row>
    <row r="1630" spans="2:13" hidden="1" x14ac:dyDescent="0.3">
      <c r="B1630" s="218">
        <f t="shared" si="1027"/>
        <v>517</v>
      </c>
      <c r="C1630" s="194" t="str">
        <f t="shared" ref="C1630:F1630" si="1154">IF(C525="","",C525)</f>
        <v/>
      </c>
      <c r="D1630" s="199" t="str">
        <f t="shared" si="1154"/>
        <v/>
      </c>
      <c r="E1630" s="202" t="str">
        <f t="shared" si="1154"/>
        <v/>
      </c>
      <c r="F1630" s="215" t="str">
        <f t="shared" si="1154"/>
        <v/>
      </c>
      <c r="G1630" s="278" t="str">
        <f>+IF('Cálculos '!I525="","",'Cálculos '!I525)</f>
        <v/>
      </c>
      <c r="H1630" s="380" t="str">
        <f t="shared" si="1145"/>
        <v/>
      </c>
      <c r="I1630" s="48" t="str">
        <f t="shared" si="1146"/>
        <v/>
      </c>
      <c r="J1630" s="381" t="str">
        <f t="shared" si="1147"/>
        <v/>
      </c>
      <c r="K1630" s="452" t="str">
        <f t="shared" si="1148"/>
        <v/>
      </c>
      <c r="L1630" s="197" t="str">
        <f t="shared" ref="L1630:M1630" si="1155">+IF(L525="","",L525)</f>
        <v/>
      </c>
      <c r="M1630" s="202" t="str">
        <f t="shared" si="1155"/>
        <v/>
      </c>
    </row>
    <row r="1631" spans="2:13" hidden="1" x14ac:dyDescent="0.3">
      <c r="B1631" s="218">
        <f t="shared" si="1027"/>
        <v>518</v>
      </c>
      <c r="C1631" s="194" t="str">
        <f t="shared" ref="C1631:F1631" si="1156">IF(C526="","",C526)</f>
        <v/>
      </c>
      <c r="D1631" s="199" t="str">
        <f t="shared" si="1156"/>
        <v/>
      </c>
      <c r="E1631" s="202" t="str">
        <f t="shared" si="1156"/>
        <v/>
      </c>
      <c r="F1631" s="215" t="str">
        <f t="shared" si="1156"/>
        <v/>
      </c>
      <c r="G1631" s="278" t="str">
        <f>+IF('Cálculos '!I526="","",'Cálculos '!I526)</f>
        <v/>
      </c>
      <c r="H1631" s="380" t="str">
        <f t="shared" si="1145"/>
        <v/>
      </c>
      <c r="I1631" s="48" t="str">
        <f t="shared" si="1146"/>
        <v/>
      </c>
      <c r="J1631" s="381" t="str">
        <f t="shared" si="1147"/>
        <v/>
      </c>
      <c r="K1631" s="452" t="str">
        <f t="shared" si="1148"/>
        <v/>
      </c>
      <c r="L1631" s="197" t="str">
        <f t="shared" ref="L1631:M1631" si="1157">+IF(L526="","",L526)</f>
        <v/>
      </c>
      <c r="M1631" s="202" t="str">
        <f t="shared" si="1157"/>
        <v/>
      </c>
    </row>
    <row r="1632" spans="2:13" hidden="1" x14ac:dyDescent="0.3">
      <c r="B1632" s="218">
        <f t="shared" si="1027"/>
        <v>519</v>
      </c>
      <c r="C1632" s="194" t="str">
        <f t="shared" ref="C1632:F1632" si="1158">IF(C527="","",C527)</f>
        <v/>
      </c>
      <c r="D1632" s="199" t="str">
        <f t="shared" si="1158"/>
        <v/>
      </c>
      <c r="E1632" s="202" t="str">
        <f t="shared" si="1158"/>
        <v/>
      </c>
      <c r="F1632" s="215" t="str">
        <f t="shared" si="1158"/>
        <v/>
      </c>
      <c r="G1632" s="278" t="str">
        <f>+IF('Cálculos '!I527="","",'Cálculos '!I527)</f>
        <v/>
      </c>
      <c r="H1632" s="380" t="str">
        <f t="shared" si="1145"/>
        <v/>
      </c>
      <c r="I1632" s="48" t="str">
        <f t="shared" si="1146"/>
        <v/>
      </c>
      <c r="J1632" s="381" t="str">
        <f t="shared" si="1147"/>
        <v/>
      </c>
      <c r="K1632" s="452" t="str">
        <f t="shared" si="1148"/>
        <v/>
      </c>
      <c r="L1632" s="197" t="str">
        <f t="shared" ref="L1632:M1632" si="1159">+IF(L527="","",L527)</f>
        <v/>
      </c>
      <c r="M1632" s="202" t="str">
        <f t="shared" si="1159"/>
        <v/>
      </c>
    </row>
    <row r="1633" spans="2:13" hidden="1" x14ac:dyDescent="0.3">
      <c r="B1633" s="218">
        <f t="shared" ref="B1633:B2078" si="1160">+B1632+1</f>
        <v>520</v>
      </c>
      <c r="C1633" s="194" t="str">
        <f t="shared" ref="C1633:F1633" si="1161">IF(C528="","",C528)</f>
        <v/>
      </c>
      <c r="D1633" s="199" t="str">
        <f t="shared" si="1161"/>
        <v/>
      </c>
      <c r="E1633" s="202" t="str">
        <f t="shared" si="1161"/>
        <v/>
      </c>
      <c r="F1633" s="215" t="str">
        <f t="shared" si="1161"/>
        <v/>
      </c>
      <c r="G1633" s="278" t="str">
        <f>+IF('Cálculos '!I528="","",'Cálculos '!I528)</f>
        <v/>
      </c>
      <c r="H1633" s="380" t="str">
        <f t="shared" si="1145"/>
        <v/>
      </c>
      <c r="I1633" s="48" t="str">
        <f t="shared" si="1146"/>
        <v/>
      </c>
      <c r="J1633" s="381" t="str">
        <f t="shared" si="1147"/>
        <v/>
      </c>
      <c r="K1633" s="452" t="str">
        <f t="shared" si="1148"/>
        <v/>
      </c>
      <c r="L1633" s="197" t="str">
        <f t="shared" ref="L1633:M1633" si="1162">+IF(L528="","",L528)</f>
        <v/>
      </c>
      <c r="M1633" s="202" t="str">
        <f t="shared" si="1162"/>
        <v/>
      </c>
    </row>
    <row r="1634" spans="2:13" hidden="1" x14ac:dyDescent="0.3">
      <c r="B1634" s="218">
        <f t="shared" si="1160"/>
        <v>521</v>
      </c>
      <c r="C1634" s="194" t="str">
        <f t="shared" ref="C1634:F1634" si="1163">IF(C529="","",C529)</f>
        <v/>
      </c>
      <c r="D1634" s="199" t="str">
        <f t="shared" si="1163"/>
        <v/>
      </c>
      <c r="E1634" s="202" t="str">
        <f t="shared" si="1163"/>
        <v/>
      </c>
      <c r="F1634" s="215" t="str">
        <f t="shared" si="1163"/>
        <v/>
      </c>
      <c r="G1634" s="278" t="str">
        <f>+IF('Cálculos '!I529="","",'Cálculos '!I529)</f>
        <v/>
      </c>
      <c r="H1634" s="380" t="str">
        <f t="shared" si="1145"/>
        <v/>
      </c>
      <c r="I1634" s="48" t="str">
        <f t="shared" si="1146"/>
        <v/>
      </c>
      <c r="J1634" s="381" t="str">
        <f t="shared" si="1147"/>
        <v/>
      </c>
      <c r="K1634" s="452" t="str">
        <f t="shared" si="1148"/>
        <v/>
      </c>
      <c r="L1634" s="197" t="str">
        <f t="shared" ref="L1634:M1634" si="1164">+IF(L529="","",L529)</f>
        <v/>
      </c>
      <c r="M1634" s="202" t="str">
        <f t="shared" si="1164"/>
        <v/>
      </c>
    </row>
    <row r="1635" spans="2:13" hidden="1" x14ac:dyDescent="0.3">
      <c r="B1635" s="218">
        <f t="shared" si="1160"/>
        <v>522</v>
      </c>
      <c r="C1635" s="194" t="str">
        <f t="shared" ref="C1635:F1635" si="1165">IF(C530="","",C530)</f>
        <v/>
      </c>
      <c r="D1635" s="199" t="str">
        <f t="shared" si="1165"/>
        <v/>
      </c>
      <c r="E1635" s="202" t="str">
        <f t="shared" si="1165"/>
        <v/>
      </c>
      <c r="F1635" s="215" t="str">
        <f t="shared" si="1165"/>
        <v/>
      </c>
      <c r="G1635" s="278" t="str">
        <f>+IF('Cálculos '!I530="","",'Cálculos '!I530)</f>
        <v/>
      </c>
      <c r="H1635" s="380" t="str">
        <f t="shared" si="1145"/>
        <v/>
      </c>
      <c r="I1635" s="48" t="str">
        <f t="shared" si="1146"/>
        <v/>
      </c>
      <c r="J1635" s="381" t="str">
        <f t="shared" si="1147"/>
        <v/>
      </c>
      <c r="K1635" s="452" t="str">
        <f t="shared" si="1148"/>
        <v/>
      </c>
      <c r="L1635" s="197" t="str">
        <f t="shared" ref="L1635:M1635" si="1166">+IF(L530="","",L530)</f>
        <v/>
      </c>
      <c r="M1635" s="202" t="str">
        <f t="shared" si="1166"/>
        <v/>
      </c>
    </row>
    <row r="1636" spans="2:13" hidden="1" x14ac:dyDescent="0.3">
      <c r="B1636" s="218">
        <f t="shared" si="1160"/>
        <v>523</v>
      </c>
      <c r="C1636" s="194" t="str">
        <f t="shared" ref="C1636:F1636" si="1167">IF(C531="","",C531)</f>
        <v/>
      </c>
      <c r="D1636" s="199" t="str">
        <f t="shared" si="1167"/>
        <v/>
      </c>
      <c r="E1636" s="202" t="str">
        <f t="shared" si="1167"/>
        <v/>
      </c>
      <c r="F1636" s="215" t="str">
        <f t="shared" si="1167"/>
        <v/>
      </c>
      <c r="G1636" s="278" t="str">
        <f>+IF('Cálculos '!I531="","",'Cálculos '!I531)</f>
        <v/>
      </c>
      <c r="H1636" s="380" t="str">
        <f t="shared" si="1145"/>
        <v/>
      </c>
      <c r="I1636" s="48" t="str">
        <f t="shared" si="1146"/>
        <v/>
      </c>
      <c r="J1636" s="381" t="str">
        <f t="shared" si="1147"/>
        <v/>
      </c>
      <c r="K1636" s="452" t="str">
        <f t="shared" si="1148"/>
        <v/>
      </c>
      <c r="L1636" s="197" t="str">
        <f t="shared" ref="L1636:M1636" si="1168">+IF(L531="","",L531)</f>
        <v/>
      </c>
      <c r="M1636" s="202" t="str">
        <f t="shared" si="1168"/>
        <v/>
      </c>
    </row>
    <row r="1637" spans="2:13" hidden="1" x14ac:dyDescent="0.3">
      <c r="B1637" s="218">
        <f t="shared" si="1160"/>
        <v>524</v>
      </c>
      <c r="C1637" s="194" t="str">
        <f t="shared" ref="C1637:F1637" si="1169">IF(C532="","",C532)</f>
        <v/>
      </c>
      <c r="D1637" s="199" t="str">
        <f t="shared" si="1169"/>
        <v/>
      </c>
      <c r="E1637" s="202" t="str">
        <f t="shared" si="1169"/>
        <v/>
      </c>
      <c r="F1637" s="215" t="str">
        <f t="shared" si="1169"/>
        <v/>
      </c>
      <c r="G1637" s="278" t="str">
        <f>+IF('Cálculos '!I532="","",'Cálculos '!I532)</f>
        <v/>
      </c>
      <c r="H1637" s="380" t="str">
        <f t="shared" si="1145"/>
        <v/>
      </c>
      <c r="I1637" s="48" t="str">
        <f t="shared" si="1146"/>
        <v/>
      </c>
      <c r="J1637" s="381" t="str">
        <f t="shared" si="1147"/>
        <v/>
      </c>
      <c r="K1637" s="452" t="str">
        <f t="shared" si="1148"/>
        <v/>
      </c>
      <c r="L1637" s="197" t="str">
        <f t="shared" ref="L1637:M1637" si="1170">+IF(L532="","",L532)</f>
        <v/>
      </c>
      <c r="M1637" s="202" t="str">
        <f t="shared" si="1170"/>
        <v/>
      </c>
    </row>
    <row r="1638" spans="2:13" hidden="1" x14ac:dyDescent="0.3">
      <c r="B1638" s="218">
        <f t="shared" si="1160"/>
        <v>525</v>
      </c>
      <c r="C1638" s="194" t="str">
        <f t="shared" ref="C1638:F1638" si="1171">IF(C533="","",C533)</f>
        <v/>
      </c>
      <c r="D1638" s="199" t="str">
        <f t="shared" si="1171"/>
        <v/>
      </c>
      <c r="E1638" s="202" t="str">
        <f t="shared" si="1171"/>
        <v/>
      </c>
      <c r="F1638" s="215" t="str">
        <f t="shared" si="1171"/>
        <v/>
      </c>
      <c r="G1638" s="278" t="str">
        <f>+IF('Cálculos '!I533="","",'Cálculos '!I533)</f>
        <v/>
      </c>
      <c r="H1638" s="380" t="str">
        <f t="shared" si="1145"/>
        <v/>
      </c>
      <c r="I1638" s="48" t="str">
        <f t="shared" si="1146"/>
        <v/>
      </c>
      <c r="J1638" s="381" t="str">
        <f t="shared" si="1147"/>
        <v/>
      </c>
      <c r="K1638" s="452" t="str">
        <f t="shared" si="1148"/>
        <v/>
      </c>
      <c r="L1638" s="197" t="str">
        <f t="shared" ref="L1638:M1638" si="1172">+IF(L533="","",L533)</f>
        <v/>
      </c>
      <c r="M1638" s="202" t="str">
        <f t="shared" si="1172"/>
        <v/>
      </c>
    </row>
    <row r="1639" spans="2:13" hidden="1" x14ac:dyDescent="0.3">
      <c r="B1639" s="218">
        <f t="shared" si="1160"/>
        <v>526</v>
      </c>
      <c r="C1639" s="194" t="str">
        <f t="shared" ref="C1639:F1639" si="1173">IF(C534="","",C534)</f>
        <v/>
      </c>
      <c r="D1639" s="199" t="str">
        <f t="shared" si="1173"/>
        <v/>
      </c>
      <c r="E1639" s="202" t="str">
        <f t="shared" si="1173"/>
        <v/>
      </c>
      <c r="F1639" s="215" t="str">
        <f t="shared" si="1173"/>
        <v/>
      </c>
      <c r="G1639" s="278" t="str">
        <f>+IF('Cálculos '!I534="","",'Cálculos '!I534)</f>
        <v/>
      </c>
      <c r="H1639" s="380" t="str">
        <f t="shared" si="1145"/>
        <v/>
      </c>
      <c r="I1639" s="48" t="str">
        <f t="shared" si="1146"/>
        <v/>
      </c>
      <c r="J1639" s="381" t="str">
        <f t="shared" si="1147"/>
        <v/>
      </c>
      <c r="K1639" s="452" t="str">
        <f t="shared" si="1148"/>
        <v/>
      </c>
      <c r="L1639" s="197" t="str">
        <f t="shared" ref="L1639:M1639" si="1174">+IF(L534="","",L534)</f>
        <v/>
      </c>
      <c r="M1639" s="202" t="str">
        <f t="shared" si="1174"/>
        <v/>
      </c>
    </row>
    <row r="1640" spans="2:13" hidden="1" x14ac:dyDescent="0.3">
      <c r="B1640" s="218">
        <f t="shared" si="1160"/>
        <v>527</v>
      </c>
      <c r="C1640" s="194" t="str">
        <f t="shared" ref="C1640:F1640" si="1175">IF(C535="","",C535)</f>
        <v/>
      </c>
      <c r="D1640" s="199" t="str">
        <f t="shared" si="1175"/>
        <v/>
      </c>
      <c r="E1640" s="202" t="str">
        <f t="shared" si="1175"/>
        <v/>
      </c>
      <c r="F1640" s="215" t="str">
        <f t="shared" si="1175"/>
        <v/>
      </c>
      <c r="G1640" s="278" t="str">
        <f>+IF('Cálculos '!I535="","",'Cálculos '!I535)</f>
        <v/>
      </c>
      <c r="H1640" s="380" t="str">
        <f t="shared" si="1145"/>
        <v/>
      </c>
      <c r="I1640" s="48" t="str">
        <f t="shared" si="1146"/>
        <v/>
      </c>
      <c r="J1640" s="381" t="str">
        <f t="shared" si="1147"/>
        <v/>
      </c>
      <c r="K1640" s="452" t="str">
        <f t="shared" si="1148"/>
        <v/>
      </c>
      <c r="L1640" s="197" t="str">
        <f t="shared" ref="L1640:M1640" si="1176">+IF(L535="","",L535)</f>
        <v/>
      </c>
      <c r="M1640" s="202" t="str">
        <f t="shared" si="1176"/>
        <v/>
      </c>
    </row>
    <row r="1641" spans="2:13" hidden="1" x14ac:dyDescent="0.3">
      <c r="B1641" s="218">
        <f t="shared" si="1160"/>
        <v>528</v>
      </c>
      <c r="C1641" s="194" t="str">
        <f t="shared" ref="C1641:F1641" si="1177">IF(C536="","",C536)</f>
        <v/>
      </c>
      <c r="D1641" s="199" t="str">
        <f t="shared" si="1177"/>
        <v/>
      </c>
      <c r="E1641" s="202" t="str">
        <f t="shared" si="1177"/>
        <v/>
      </c>
      <c r="F1641" s="215" t="str">
        <f t="shared" si="1177"/>
        <v/>
      </c>
      <c r="G1641" s="278" t="str">
        <f>+IF('Cálculos '!I536="","",'Cálculos '!I536)</f>
        <v/>
      </c>
      <c r="H1641" s="380" t="str">
        <f t="shared" si="1145"/>
        <v/>
      </c>
      <c r="I1641" s="48" t="str">
        <f t="shared" si="1146"/>
        <v/>
      </c>
      <c r="J1641" s="381" t="str">
        <f t="shared" si="1147"/>
        <v/>
      </c>
      <c r="K1641" s="452" t="str">
        <f t="shared" si="1148"/>
        <v/>
      </c>
      <c r="L1641" s="197" t="str">
        <f t="shared" ref="L1641:M1641" si="1178">+IF(L536="","",L536)</f>
        <v/>
      </c>
      <c r="M1641" s="202" t="str">
        <f t="shared" si="1178"/>
        <v/>
      </c>
    </row>
    <row r="1642" spans="2:13" hidden="1" x14ac:dyDescent="0.3">
      <c r="B1642" s="218">
        <f t="shared" si="1160"/>
        <v>529</v>
      </c>
      <c r="C1642" s="194" t="str">
        <f t="shared" ref="C1642:F1642" si="1179">IF(C537="","",C537)</f>
        <v/>
      </c>
      <c r="D1642" s="199" t="str">
        <f t="shared" si="1179"/>
        <v/>
      </c>
      <c r="E1642" s="202" t="str">
        <f t="shared" si="1179"/>
        <v/>
      </c>
      <c r="F1642" s="215" t="str">
        <f t="shared" si="1179"/>
        <v/>
      </c>
      <c r="G1642" s="278" t="str">
        <f>+IF('Cálculos '!I537="","",'Cálculos '!I537)</f>
        <v/>
      </c>
      <c r="H1642" s="380" t="str">
        <f t="shared" si="1145"/>
        <v/>
      </c>
      <c r="I1642" s="48" t="str">
        <f t="shared" si="1146"/>
        <v/>
      </c>
      <c r="J1642" s="381" t="str">
        <f t="shared" si="1147"/>
        <v/>
      </c>
      <c r="K1642" s="452" t="str">
        <f t="shared" si="1148"/>
        <v/>
      </c>
      <c r="L1642" s="197" t="str">
        <f t="shared" ref="L1642:M1642" si="1180">+IF(L537="","",L537)</f>
        <v/>
      </c>
      <c r="M1642" s="202" t="str">
        <f t="shared" si="1180"/>
        <v/>
      </c>
    </row>
    <row r="1643" spans="2:13" hidden="1" x14ac:dyDescent="0.3">
      <c r="B1643" s="218">
        <f t="shared" si="1160"/>
        <v>530</v>
      </c>
      <c r="C1643" s="194" t="str">
        <f t="shared" ref="C1643:F1643" si="1181">IF(C538="","",C538)</f>
        <v/>
      </c>
      <c r="D1643" s="199" t="str">
        <f t="shared" si="1181"/>
        <v/>
      </c>
      <c r="E1643" s="202" t="str">
        <f t="shared" si="1181"/>
        <v/>
      </c>
      <c r="F1643" s="215" t="str">
        <f t="shared" si="1181"/>
        <v/>
      </c>
      <c r="G1643" s="278" t="str">
        <f>+IF('Cálculos '!I538="","",'Cálculos '!I538)</f>
        <v/>
      </c>
      <c r="H1643" s="380" t="str">
        <f t="shared" si="1145"/>
        <v/>
      </c>
      <c r="I1643" s="48" t="str">
        <f t="shared" si="1146"/>
        <v/>
      </c>
      <c r="J1643" s="381" t="str">
        <f t="shared" si="1147"/>
        <v/>
      </c>
      <c r="K1643" s="452" t="str">
        <f t="shared" si="1148"/>
        <v/>
      </c>
      <c r="L1643" s="197" t="str">
        <f t="shared" ref="L1643:M1643" si="1182">+IF(L538="","",L538)</f>
        <v/>
      </c>
      <c r="M1643" s="202" t="str">
        <f t="shared" si="1182"/>
        <v/>
      </c>
    </row>
    <row r="1644" spans="2:13" hidden="1" x14ac:dyDescent="0.3">
      <c r="B1644" s="218">
        <f t="shared" si="1160"/>
        <v>531</v>
      </c>
      <c r="C1644" s="194" t="str">
        <f t="shared" ref="C1644:F1644" si="1183">IF(C539="","",C539)</f>
        <v/>
      </c>
      <c r="D1644" s="199" t="str">
        <f t="shared" si="1183"/>
        <v/>
      </c>
      <c r="E1644" s="202" t="str">
        <f t="shared" si="1183"/>
        <v/>
      </c>
      <c r="F1644" s="215" t="str">
        <f t="shared" si="1183"/>
        <v/>
      </c>
      <c r="G1644" s="278" t="str">
        <f>+IF('Cálculos '!I539="","",'Cálculos '!I539)</f>
        <v/>
      </c>
      <c r="H1644" s="380" t="str">
        <f t="shared" si="1145"/>
        <v/>
      </c>
      <c r="I1644" s="48" t="str">
        <f t="shared" si="1146"/>
        <v/>
      </c>
      <c r="J1644" s="381" t="str">
        <f t="shared" si="1147"/>
        <v/>
      </c>
      <c r="K1644" s="452" t="str">
        <f t="shared" si="1148"/>
        <v/>
      </c>
      <c r="L1644" s="197" t="str">
        <f t="shared" ref="L1644:M1644" si="1184">+IF(L539="","",L539)</f>
        <v/>
      </c>
      <c r="M1644" s="202" t="str">
        <f t="shared" si="1184"/>
        <v/>
      </c>
    </row>
    <row r="1645" spans="2:13" hidden="1" x14ac:dyDescent="0.3">
      <c r="B1645" s="218">
        <f t="shared" si="1160"/>
        <v>532</v>
      </c>
      <c r="C1645" s="194" t="str">
        <f t="shared" ref="C1645:F1645" si="1185">IF(C540="","",C540)</f>
        <v/>
      </c>
      <c r="D1645" s="199" t="str">
        <f t="shared" si="1185"/>
        <v/>
      </c>
      <c r="E1645" s="202" t="str">
        <f t="shared" si="1185"/>
        <v/>
      </c>
      <c r="F1645" s="215" t="str">
        <f t="shared" si="1185"/>
        <v/>
      </c>
      <c r="G1645" s="278" t="str">
        <f>+IF('Cálculos '!I540="","",'Cálculos '!I540)</f>
        <v/>
      </c>
      <c r="H1645" s="380" t="str">
        <f t="shared" si="1145"/>
        <v/>
      </c>
      <c r="I1645" s="48" t="str">
        <f t="shared" si="1146"/>
        <v/>
      </c>
      <c r="J1645" s="381" t="str">
        <f t="shared" si="1147"/>
        <v/>
      </c>
      <c r="K1645" s="452" t="str">
        <f t="shared" si="1148"/>
        <v/>
      </c>
      <c r="L1645" s="197" t="str">
        <f t="shared" ref="L1645:M1645" si="1186">+IF(L540="","",L540)</f>
        <v/>
      </c>
      <c r="M1645" s="202" t="str">
        <f t="shared" si="1186"/>
        <v/>
      </c>
    </row>
    <row r="1646" spans="2:13" hidden="1" x14ac:dyDescent="0.3">
      <c r="B1646" s="218">
        <f t="shared" si="1160"/>
        <v>533</v>
      </c>
      <c r="C1646" s="194" t="str">
        <f t="shared" ref="C1646:F1646" si="1187">IF(C541="","",C541)</f>
        <v/>
      </c>
      <c r="D1646" s="199" t="str">
        <f t="shared" si="1187"/>
        <v/>
      </c>
      <c r="E1646" s="202" t="str">
        <f t="shared" si="1187"/>
        <v/>
      </c>
      <c r="F1646" s="215" t="str">
        <f t="shared" si="1187"/>
        <v/>
      </c>
      <c r="G1646" s="278" t="str">
        <f>+IF('Cálculos '!I541="","",'Cálculos '!I541)</f>
        <v/>
      </c>
      <c r="H1646" s="380" t="str">
        <f t="shared" si="1145"/>
        <v/>
      </c>
      <c r="I1646" s="48" t="str">
        <f t="shared" si="1146"/>
        <v/>
      </c>
      <c r="J1646" s="381" t="str">
        <f t="shared" si="1147"/>
        <v/>
      </c>
      <c r="K1646" s="452" t="str">
        <f t="shared" si="1148"/>
        <v/>
      </c>
      <c r="L1646" s="197" t="str">
        <f t="shared" ref="L1646:M1646" si="1188">+IF(L541="","",L541)</f>
        <v/>
      </c>
      <c r="M1646" s="202" t="str">
        <f t="shared" si="1188"/>
        <v/>
      </c>
    </row>
    <row r="1647" spans="2:13" hidden="1" x14ac:dyDescent="0.3">
      <c r="B1647" s="218">
        <f t="shared" si="1160"/>
        <v>534</v>
      </c>
      <c r="C1647" s="194" t="str">
        <f t="shared" ref="C1647:F1647" si="1189">IF(C542="","",C542)</f>
        <v/>
      </c>
      <c r="D1647" s="199" t="str">
        <f t="shared" si="1189"/>
        <v/>
      </c>
      <c r="E1647" s="202" t="str">
        <f t="shared" si="1189"/>
        <v/>
      </c>
      <c r="F1647" s="215" t="str">
        <f t="shared" si="1189"/>
        <v/>
      </c>
      <c r="G1647" s="278" t="str">
        <f>+IF('Cálculos '!I542="","",'Cálculos '!I542)</f>
        <v/>
      </c>
      <c r="H1647" s="380" t="str">
        <f t="shared" si="1145"/>
        <v/>
      </c>
      <c r="I1647" s="48" t="str">
        <f t="shared" si="1146"/>
        <v/>
      </c>
      <c r="J1647" s="381" t="str">
        <f t="shared" si="1147"/>
        <v/>
      </c>
      <c r="K1647" s="452" t="str">
        <f t="shared" si="1148"/>
        <v/>
      </c>
      <c r="L1647" s="197" t="str">
        <f t="shared" ref="L1647:M1647" si="1190">+IF(L542="","",L542)</f>
        <v/>
      </c>
      <c r="M1647" s="202" t="str">
        <f t="shared" si="1190"/>
        <v/>
      </c>
    </row>
    <row r="1648" spans="2:13" hidden="1" x14ac:dyDescent="0.3">
      <c r="B1648" s="218">
        <f t="shared" si="1160"/>
        <v>535</v>
      </c>
      <c r="C1648" s="194" t="str">
        <f t="shared" ref="C1648:F1648" si="1191">IF(C543="","",C543)</f>
        <v/>
      </c>
      <c r="D1648" s="199" t="str">
        <f t="shared" si="1191"/>
        <v/>
      </c>
      <c r="E1648" s="202" t="str">
        <f t="shared" si="1191"/>
        <v/>
      </c>
      <c r="F1648" s="215" t="str">
        <f t="shared" si="1191"/>
        <v/>
      </c>
      <c r="G1648" s="278" t="str">
        <f>+IF('Cálculos '!I543="","",'Cálculos '!I543)</f>
        <v/>
      </c>
      <c r="H1648" s="380" t="str">
        <f t="shared" si="1145"/>
        <v/>
      </c>
      <c r="I1648" s="48" t="str">
        <f t="shared" si="1146"/>
        <v/>
      </c>
      <c r="J1648" s="381" t="str">
        <f t="shared" si="1147"/>
        <v/>
      </c>
      <c r="K1648" s="452" t="str">
        <f t="shared" si="1148"/>
        <v/>
      </c>
      <c r="L1648" s="197" t="str">
        <f t="shared" ref="L1648:M1648" si="1192">+IF(L543="","",L543)</f>
        <v/>
      </c>
      <c r="M1648" s="202" t="str">
        <f t="shared" si="1192"/>
        <v/>
      </c>
    </row>
    <row r="1649" spans="2:13" hidden="1" x14ac:dyDescent="0.3">
      <c r="B1649" s="218">
        <f t="shared" si="1160"/>
        <v>536</v>
      </c>
      <c r="C1649" s="194" t="str">
        <f t="shared" ref="C1649:F1649" si="1193">IF(C544="","",C544)</f>
        <v/>
      </c>
      <c r="D1649" s="199" t="str">
        <f t="shared" si="1193"/>
        <v/>
      </c>
      <c r="E1649" s="202" t="str">
        <f t="shared" si="1193"/>
        <v/>
      </c>
      <c r="F1649" s="215" t="str">
        <f t="shared" si="1193"/>
        <v/>
      </c>
      <c r="G1649" s="278" t="str">
        <f>+IF('Cálculos '!I544="","",'Cálculos '!I544)</f>
        <v/>
      </c>
      <c r="H1649" s="380" t="str">
        <f t="shared" si="1145"/>
        <v/>
      </c>
      <c r="I1649" s="48" t="str">
        <f t="shared" si="1146"/>
        <v/>
      </c>
      <c r="J1649" s="381" t="str">
        <f t="shared" si="1147"/>
        <v/>
      </c>
      <c r="K1649" s="452" t="str">
        <f t="shared" si="1148"/>
        <v/>
      </c>
      <c r="L1649" s="197" t="str">
        <f t="shared" ref="L1649:M1649" si="1194">+IF(L544="","",L544)</f>
        <v/>
      </c>
      <c r="M1649" s="202" t="str">
        <f t="shared" si="1194"/>
        <v/>
      </c>
    </row>
    <row r="1650" spans="2:13" hidden="1" x14ac:dyDescent="0.3">
      <c r="B1650" s="218">
        <f t="shared" si="1160"/>
        <v>537</v>
      </c>
      <c r="C1650" s="194" t="str">
        <f t="shared" ref="C1650:F1650" si="1195">IF(C545="","",C545)</f>
        <v/>
      </c>
      <c r="D1650" s="199" t="str">
        <f t="shared" si="1195"/>
        <v/>
      </c>
      <c r="E1650" s="202" t="str">
        <f t="shared" si="1195"/>
        <v/>
      </c>
      <c r="F1650" s="215" t="str">
        <f t="shared" si="1195"/>
        <v/>
      </c>
      <c r="G1650" s="278" t="str">
        <f>+IF('Cálculos '!I545="","",'Cálculos '!I545)</f>
        <v/>
      </c>
      <c r="H1650" s="380" t="str">
        <f t="shared" si="1145"/>
        <v/>
      </c>
      <c r="I1650" s="48" t="str">
        <f t="shared" si="1146"/>
        <v/>
      </c>
      <c r="J1650" s="381" t="str">
        <f t="shared" si="1147"/>
        <v/>
      </c>
      <c r="K1650" s="452" t="str">
        <f t="shared" si="1148"/>
        <v/>
      </c>
      <c r="L1650" s="197" t="str">
        <f t="shared" ref="L1650:M1650" si="1196">+IF(L545="","",L545)</f>
        <v/>
      </c>
      <c r="M1650" s="202" t="str">
        <f t="shared" si="1196"/>
        <v/>
      </c>
    </row>
    <row r="1651" spans="2:13" hidden="1" x14ac:dyDescent="0.3">
      <c r="B1651" s="218">
        <f t="shared" si="1160"/>
        <v>538</v>
      </c>
      <c r="C1651" s="194" t="str">
        <f t="shared" ref="C1651:F1651" si="1197">IF(C546="","",C546)</f>
        <v/>
      </c>
      <c r="D1651" s="199" t="str">
        <f t="shared" si="1197"/>
        <v/>
      </c>
      <c r="E1651" s="202" t="str">
        <f t="shared" si="1197"/>
        <v/>
      </c>
      <c r="F1651" s="215" t="str">
        <f t="shared" si="1197"/>
        <v/>
      </c>
      <c r="G1651" s="278" t="str">
        <f>+IF('Cálculos '!I546="","",'Cálculos '!I546)</f>
        <v/>
      </c>
      <c r="H1651" s="380" t="str">
        <f t="shared" si="1145"/>
        <v/>
      </c>
      <c r="I1651" s="48" t="str">
        <f t="shared" si="1146"/>
        <v/>
      </c>
      <c r="J1651" s="381" t="str">
        <f t="shared" si="1147"/>
        <v/>
      </c>
      <c r="K1651" s="452" t="str">
        <f t="shared" si="1148"/>
        <v/>
      </c>
      <c r="L1651" s="197" t="str">
        <f t="shared" ref="L1651:M1651" si="1198">+IF(L546="","",L546)</f>
        <v/>
      </c>
      <c r="M1651" s="202" t="str">
        <f t="shared" si="1198"/>
        <v/>
      </c>
    </row>
    <row r="1652" spans="2:13" hidden="1" x14ac:dyDescent="0.3">
      <c r="B1652" s="218">
        <f t="shared" si="1160"/>
        <v>539</v>
      </c>
      <c r="C1652" s="194" t="str">
        <f t="shared" ref="C1652:F1652" si="1199">IF(C547="","",C547)</f>
        <v/>
      </c>
      <c r="D1652" s="199" t="str">
        <f t="shared" si="1199"/>
        <v/>
      </c>
      <c r="E1652" s="202" t="str">
        <f t="shared" si="1199"/>
        <v/>
      </c>
      <c r="F1652" s="215" t="str">
        <f t="shared" si="1199"/>
        <v/>
      </c>
      <c r="G1652" s="278" t="str">
        <f>+IF('Cálculos '!I547="","",'Cálculos '!I547)</f>
        <v/>
      </c>
      <c r="H1652" s="380" t="str">
        <f t="shared" si="1145"/>
        <v/>
      </c>
      <c r="I1652" s="48" t="str">
        <f t="shared" si="1146"/>
        <v/>
      </c>
      <c r="J1652" s="381" t="str">
        <f t="shared" si="1147"/>
        <v/>
      </c>
      <c r="K1652" s="452" t="str">
        <f t="shared" si="1148"/>
        <v/>
      </c>
      <c r="L1652" s="197" t="str">
        <f t="shared" ref="L1652:M1652" si="1200">+IF(L547="","",L547)</f>
        <v/>
      </c>
      <c r="M1652" s="202" t="str">
        <f t="shared" si="1200"/>
        <v/>
      </c>
    </row>
    <row r="1653" spans="2:13" hidden="1" x14ac:dyDescent="0.3">
      <c r="B1653" s="218">
        <f t="shared" si="1160"/>
        <v>540</v>
      </c>
      <c r="C1653" s="194" t="str">
        <f t="shared" ref="C1653:F1653" si="1201">IF(C548="","",C548)</f>
        <v/>
      </c>
      <c r="D1653" s="199" t="str">
        <f t="shared" si="1201"/>
        <v/>
      </c>
      <c r="E1653" s="202" t="str">
        <f t="shared" si="1201"/>
        <v/>
      </c>
      <c r="F1653" s="215" t="str">
        <f t="shared" si="1201"/>
        <v/>
      </c>
      <c r="G1653" s="278" t="str">
        <f>+IF('Cálculos '!I548="","",'Cálculos '!I548)</f>
        <v/>
      </c>
      <c r="H1653" s="380" t="str">
        <f t="shared" si="1145"/>
        <v/>
      </c>
      <c r="I1653" s="48" t="str">
        <f t="shared" si="1146"/>
        <v/>
      </c>
      <c r="J1653" s="381" t="str">
        <f t="shared" si="1147"/>
        <v/>
      </c>
      <c r="K1653" s="452" t="str">
        <f t="shared" si="1148"/>
        <v/>
      </c>
      <c r="L1653" s="197" t="str">
        <f t="shared" ref="L1653:M1653" si="1202">+IF(L548="","",L548)</f>
        <v/>
      </c>
      <c r="M1653" s="202" t="str">
        <f t="shared" si="1202"/>
        <v/>
      </c>
    </row>
    <row r="1654" spans="2:13" hidden="1" x14ac:dyDescent="0.3">
      <c r="B1654" s="218">
        <f t="shared" si="1160"/>
        <v>541</v>
      </c>
      <c r="C1654" s="194" t="str">
        <f t="shared" ref="C1654:F1654" si="1203">IF(C549="","",C549)</f>
        <v/>
      </c>
      <c r="D1654" s="199" t="str">
        <f t="shared" si="1203"/>
        <v/>
      </c>
      <c r="E1654" s="202" t="str">
        <f t="shared" si="1203"/>
        <v/>
      </c>
      <c r="F1654" s="215" t="str">
        <f t="shared" si="1203"/>
        <v/>
      </c>
      <c r="G1654" s="278" t="str">
        <f>+IF('Cálculos '!I549="","",'Cálculos '!I549)</f>
        <v/>
      </c>
      <c r="H1654" s="380" t="str">
        <f t="shared" si="1145"/>
        <v/>
      </c>
      <c r="I1654" s="48" t="str">
        <f t="shared" si="1146"/>
        <v/>
      </c>
      <c r="J1654" s="381" t="str">
        <f t="shared" si="1147"/>
        <v/>
      </c>
      <c r="K1654" s="452" t="str">
        <f t="shared" si="1148"/>
        <v/>
      </c>
      <c r="L1654" s="197" t="str">
        <f t="shared" ref="L1654:M1654" si="1204">+IF(L549="","",L549)</f>
        <v/>
      </c>
      <c r="M1654" s="202" t="str">
        <f t="shared" si="1204"/>
        <v/>
      </c>
    </row>
    <row r="1655" spans="2:13" hidden="1" x14ac:dyDescent="0.3">
      <c r="B1655" s="218">
        <f t="shared" si="1160"/>
        <v>542</v>
      </c>
      <c r="C1655" s="194" t="str">
        <f t="shared" ref="C1655:F1655" si="1205">IF(C550="","",C550)</f>
        <v/>
      </c>
      <c r="D1655" s="199" t="str">
        <f t="shared" si="1205"/>
        <v/>
      </c>
      <c r="E1655" s="202" t="str">
        <f t="shared" si="1205"/>
        <v/>
      </c>
      <c r="F1655" s="215" t="str">
        <f t="shared" si="1205"/>
        <v/>
      </c>
      <c r="G1655" s="278" t="str">
        <f>+IF('Cálculos '!I550="","",'Cálculos '!I550)</f>
        <v/>
      </c>
      <c r="H1655" s="380" t="str">
        <f t="shared" si="1145"/>
        <v/>
      </c>
      <c r="I1655" s="48" t="str">
        <f t="shared" si="1146"/>
        <v/>
      </c>
      <c r="J1655" s="381" t="str">
        <f t="shared" si="1147"/>
        <v/>
      </c>
      <c r="K1655" s="452" t="str">
        <f t="shared" si="1148"/>
        <v/>
      </c>
      <c r="L1655" s="197" t="str">
        <f t="shared" ref="L1655:M1655" si="1206">+IF(L550="","",L550)</f>
        <v/>
      </c>
      <c r="M1655" s="202" t="str">
        <f t="shared" si="1206"/>
        <v/>
      </c>
    </row>
    <row r="1656" spans="2:13" hidden="1" x14ac:dyDescent="0.3">
      <c r="B1656" s="218">
        <f t="shared" si="1160"/>
        <v>543</v>
      </c>
      <c r="C1656" s="194" t="str">
        <f t="shared" ref="C1656:F1656" si="1207">IF(C551="","",C551)</f>
        <v/>
      </c>
      <c r="D1656" s="199" t="str">
        <f t="shared" si="1207"/>
        <v/>
      </c>
      <c r="E1656" s="202" t="str">
        <f t="shared" si="1207"/>
        <v/>
      </c>
      <c r="F1656" s="215" t="str">
        <f t="shared" si="1207"/>
        <v/>
      </c>
      <c r="G1656" s="278" t="str">
        <f>+IF('Cálculos '!I551="","",'Cálculos '!I551)</f>
        <v/>
      </c>
      <c r="H1656" s="380" t="str">
        <f t="shared" si="1145"/>
        <v/>
      </c>
      <c r="I1656" s="48" t="str">
        <f t="shared" si="1146"/>
        <v/>
      </c>
      <c r="J1656" s="381" t="str">
        <f t="shared" si="1147"/>
        <v/>
      </c>
      <c r="K1656" s="452" t="str">
        <f t="shared" si="1148"/>
        <v/>
      </c>
      <c r="L1656" s="197" t="str">
        <f t="shared" ref="L1656:M1656" si="1208">+IF(L551="","",L551)</f>
        <v/>
      </c>
      <c r="M1656" s="202" t="str">
        <f t="shared" si="1208"/>
        <v/>
      </c>
    </row>
    <row r="1657" spans="2:13" hidden="1" x14ac:dyDescent="0.3">
      <c r="B1657" s="218">
        <f t="shared" si="1160"/>
        <v>544</v>
      </c>
      <c r="C1657" s="194" t="str">
        <f t="shared" ref="C1657:F1657" si="1209">IF(C552="","",C552)</f>
        <v/>
      </c>
      <c r="D1657" s="199" t="str">
        <f t="shared" si="1209"/>
        <v/>
      </c>
      <c r="E1657" s="202" t="str">
        <f t="shared" si="1209"/>
        <v/>
      </c>
      <c r="F1657" s="215" t="str">
        <f t="shared" si="1209"/>
        <v/>
      </c>
      <c r="G1657" s="278" t="str">
        <f>+IF('Cálculos '!I552="","",'Cálculos '!I552)</f>
        <v/>
      </c>
      <c r="H1657" s="380" t="str">
        <f t="shared" si="1145"/>
        <v/>
      </c>
      <c r="I1657" s="48" t="str">
        <f t="shared" si="1146"/>
        <v/>
      </c>
      <c r="J1657" s="381" t="str">
        <f t="shared" si="1147"/>
        <v/>
      </c>
      <c r="K1657" s="452" t="str">
        <f t="shared" si="1148"/>
        <v/>
      </c>
      <c r="L1657" s="197" t="str">
        <f t="shared" ref="L1657:M1657" si="1210">+IF(L552="","",L552)</f>
        <v/>
      </c>
      <c r="M1657" s="202" t="str">
        <f t="shared" si="1210"/>
        <v/>
      </c>
    </row>
    <row r="1658" spans="2:13" hidden="1" x14ac:dyDescent="0.3">
      <c r="B1658" s="218">
        <f t="shared" si="1160"/>
        <v>545</v>
      </c>
      <c r="C1658" s="194" t="str">
        <f t="shared" ref="C1658:F1658" si="1211">IF(C553="","",C553)</f>
        <v/>
      </c>
      <c r="D1658" s="199" t="str">
        <f t="shared" si="1211"/>
        <v/>
      </c>
      <c r="E1658" s="202" t="str">
        <f t="shared" si="1211"/>
        <v/>
      </c>
      <c r="F1658" s="215" t="str">
        <f t="shared" si="1211"/>
        <v/>
      </c>
      <c r="G1658" s="278" t="str">
        <f>+IF('Cálculos '!I553="","",'Cálculos '!I553)</f>
        <v/>
      </c>
      <c r="H1658" s="380" t="str">
        <f t="shared" si="1145"/>
        <v/>
      </c>
      <c r="I1658" s="48" t="str">
        <f t="shared" si="1146"/>
        <v/>
      </c>
      <c r="J1658" s="381" t="str">
        <f t="shared" si="1147"/>
        <v/>
      </c>
      <c r="K1658" s="452" t="str">
        <f t="shared" si="1148"/>
        <v/>
      </c>
      <c r="L1658" s="197" t="str">
        <f t="shared" ref="L1658:M1658" si="1212">+IF(L553="","",L553)</f>
        <v/>
      </c>
      <c r="M1658" s="202" t="str">
        <f t="shared" si="1212"/>
        <v/>
      </c>
    </row>
    <row r="1659" spans="2:13" hidden="1" x14ac:dyDescent="0.3">
      <c r="B1659" s="218">
        <f t="shared" si="1160"/>
        <v>546</v>
      </c>
      <c r="C1659" s="194" t="str">
        <f t="shared" ref="C1659:F1659" si="1213">IF(C554="","",C554)</f>
        <v/>
      </c>
      <c r="D1659" s="199" t="str">
        <f t="shared" si="1213"/>
        <v/>
      </c>
      <c r="E1659" s="202" t="str">
        <f t="shared" si="1213"/>
        <v/>
      </c>
      <c r="F1659" s="215" t="str">
        <f t="shared" si="1213"/>
        <v/>
      </c>
      <c r="G1659" s="278" t="str">
        <f>+IF('Cálculos '!I554="","",'Cálculos '!I554)</f>
        <v/>
      </c>
      <c r="H1659" s="380" t="str">
        <f t="shared" si="1145"/>
        <v/>
      </c>
      <c r="I1659" s="48" t="str">
        <f t="shared" si="1146"/>
        <v/>
      </c>
      <c r="J1659" s="381" t="str">
        <f t="shared" si="1147"/>
        <v/>
      </c>
      <c r="K1659" s="452" t="str">
        <f t="shared" si="1148"/>
        <v/>
      </c>
      <c r="L1659" s="197" t="str">
        <f t="shared" ref="L1659:M1659" si="1214">+IF(L554="","",L554)</f>
        <v/>
      </c>
      <c r="M1659" s="202" t="str">
        <f t="shared" si="1214"/>
        <v/>
      </c>
    </row>
    <row r="1660" spans="2:13" hidden="1" x14ac:dyDescent="0.3">
      <c r="B1660" s="218">
        <f t="shared" si="1160"/>
        <v>547</v>
      </c>
      <c r="C1660" s="194" t="str">
        <f t="shared" ref="C1660:F1660" si="1215">IF(C555="","",C555)</f>
        <v/>
      </c>
      <c r="D1660" s="199" t="str">
        <f t="shared" si="1215"/>
        <v/>
      </c>
      <c r="E1660" s="202" t="str">
        <f t="shared" si="1215"/>
        <v/>
      </c>
      <c r="F1660" s="215" t="str">
        <f t="shared" si="1215"/>
        <v/>
      </c>
      <c r="G1660" s="278" t="str">
        <f>+IF('Cálculos '!I555="","",'Cálculos '!I555)</f>
        <v/>
      </c>
      <c r="H1660" s="380" t="str">
        <f t="shared" si="1145"/>
        <v/>
      </c>
      <c r="I1660" s="48" t="str">
        <f t="shared" si="1146"/>
        <v/>
      </c>
      <c r="J1660" s="381" t="str">
        <f t="shared" si="1147"/>
        <v/>
      </c>
      <c r="K1660" s="452" t="str">
        <f t="shared" si="1148"/>
        <v/>
      </c>
      <c r="L1660" s="197" t="str">
        <f t="shared" ref="L1660:M1660" si="1216">+IF(L555="","",L555)</f>
        <v/>
      </c>
      <c r="M1660" s="202" t="str">
        <f t="shared" si="1216"/>
        <v/>
      </c>
    </row>
    <row r="1661" spans="2:13" hidden="1" x14ac:dyDescent="0.3">
      <c r="B1661" s="218">
        <f t="shared" si="1160"/>
        <v>548</v>
      </c>
      <c r="C1661" s="194" t="str">
        <f t="shared" ref="C1661:F1661" si="1217">IF(C556="","",C556)</f>
        <v/>
      </c>
      <c r="D1661" s="199" t="str">
        <f t="shared" si="1217"/>
        <v/>
      </c>
      <c r="E1661" s="202" t="str">
        <f t="shared" si="1217"/>
        <v/>
      </c>
      <c r="F1661" s="215" t="str">
        <f t="shared" si="1217"/>
        <v/>
      </c>
      <c r="G1661" s="278" t="str">
        <f>+IF('Cálculos '!I556="","",'Cálculos '!I556)</f>
        <v/>
      </c>
      <c r="H1661" s="380" t="str">
        <f t="shared" si="1145"/>
        <v/>
      </c>
      <c r="I1661" s="48" t="str">
        <f t="shared" si="1146"/>
        <v/>
      </c>
      <c r="J1661" s="381" t="str">
        <f t="shared" si="1147"/>
        <v/>
      </c>
      <c r="K1661" s="452" t="str">
        <f t="shared" si="1148"/>
        <v/>
      </c>
      <c r="L1661" s="197" t="str">
        <f t="shared" ref="L1661:M1661" si="1218">+IF(L556="","",L556)</f>
        <v/>
      </c>
      <c r="M1661" s="202" t="str">
        <f t="shared" si="1218"/>
        <v/>
      </c>
    </row>
    <row r="1662" spans="2:13" hidden="1" x14ac:dyDescent="0.3">
      <c r="B1662" s="218">
        <f t="shared" si="1160"/>
        <v>549</v>
      </c>
      <c r="C1662" s="194" t="str">
        <f t="shared" ref="C1662:F1662" si="1219">IF(C557="","",C557)</f>
        <v/>
      </c>
      <c r="D1662" s="199" t="str">
        <f t="shared" si="1219"/>
        <v/>
      </c>
      <c r="E1662" s="202" t="str">
        <f t="shared" si="1219"/>
        <v/>
      </c>
      <c r="F1662" s="215" t="str">
        <f t="shared" si="1219"/>
        <v/>
      </c>
      <c r="G1662" s="278" t="str">
        <f>+IF('Cálculos '!I557="","",'Cálculos '!I557)</f>
        <v/>
      </c>
      <c r="H1662" s="380" t="str">
        <f t="shared" si="1145"/>
        <v/>
      </c>
      <c r="I1662" s="48" t="str">
        <f t="shared" si="1146"/>
        <v/>
      </c>
      <c r="J1662" s="381" t="str">
        <f t="shared" si="1147"/>
        <v/>
      </c>
      <c r="K1662" s="452" t="str">
        <f t="shared" si="1148"/>
        <v/>
      </c>
      <c r="L1662" s="197" t="str">
        <f t="shared" ref="L1662:M1662" si="1220">+IF(L557="","",L557)</f>
        <v/>
      </c>
      <c r="M1662" s="202" t="str">
        <f t="shared" si="1220"/>
        <v/>
      </c>
    </row>
    <row r="1663" spans="2:13" hidden="1" x14ac:dyDescent="0.3">
      <c r="B1663" s="218">
        <f t="shared" si="1160"/>
        <v>550</v>
      </c>
      <c r="C1663" s="194" t="str">
        <f t="shared" ref="C1663:F1663" si="1221">IF(C558="","",C558)</f>
        <v/>
      </c>
      <c r="D1663" s="199" t="str">
        <f t="shared" si="1221"/>
        <v/>
      </c>
      <c r="E1663" s="202" t="str">
        <f t="shared" si="1221"/>
        <v/>
      </c>
      <c r="F1663" s="215" t="str">
        <f t="shared" si="1221"/>
        <v/>
      </c>
      <c r="G1663" s="278" t="str">
        <f>+IF('Cálculos '!I558="","",'Cálculos '!I558)</f>
        <v/>
      </c>
      <c r="H1663" s="380" t="str">
        <f t="shared" si="1145"/>
        <v/>
      </c>
      <c r="I1663" s="48" t="str">
        <f t="shared" si="1146"/>
        <v/>
      </c>
      <c r="J1663" s="381" t="str">
        <f t="shared" si="1147"/>
        <v/>
      </c>
      <c r="K1663" s="452" t="str">
        <f t="shared" si="1148"/>
        <v/>
      </c>
      <c r="L1663" s="197" t="str">
        <f t="shared" ref="L1663:M1663" si="1222">+IF(L558="","",L558)</f>
        <v/>
      </c>
      <c r="M1663" s="202" t="str">
        <f t="shared" si="1222"/>
        <v/>
      </c>
    </row>
    <row r="1664" spans="2:13" hidden="1" x14ac:dyDescent="0.3">
      <c r="B1664" s="218">
        <f t="shared" si="1160"/>
        <v>551</v>
      </c>
      <c r="C1664" s="194" t="str">
        <f t="shared" ref="C1664:F1664" si="1223">IF(C559="","",C559)</f>
        <v/>
      </c>
      <c r="D1664" s="199" t="str">
        <f t="shared" si="1223"/>
        <v/>
      </c>
      <c r="E1664" s="202" t="str">
        <f t="shared" si="1223"/>
        <v/>
      </c>
      <c r="F1664" s="215" t="str">
        <f t="shared" si="1223"/>
        <v/>
      </c>
      <c r="G1664" s="278" t="str">
        <f>+IF('Cálculos '!I559="","",'Cálculos '!I559)</f>
        <v/>
      </c>
      <c r="H1664" s="380" t="str">
        <f t="shared" si="1145"/>
        <v/>
      </c>
      <c r="I1664" s="48" t="str">
        <f t="shared" si="1146"/>
        <v/>
      </c>
      <c r="J1664" s="381" t="str">
        <f t="shared" si="1147"/>
        <v/>
      </c>
      <c r="K1664" s="452" t="str">
        <f t="shared" si="1148"/>
        <v/>
      </c>
      <c r="L1664" s="197" t="str">
        <f t="shared" ref="L1664:M1664" si="1224">+IF(L559="","",L559)</f>
        <v/>
      </c>
      <c r="M1664" s="202" t="str">
        <f t="shared" si="1224"/>
        <v/>
      </c>
    </row>
    <row r="1665" spans="2:13" hidden="1" x14ac:dyDescent="0.3">
      <c r="B1665" s="218">
        <f t="shared" si="1160"/>
        <v>552</v>
      </c>
      <c r="C1665" s="194" t="str">
        <f t="shared" ref="C1665:F1665" si="1225">IF(C560="","",C560)</f>
        <v/>
      </c>
      <c r="D1665" s="199" t="str">
        <f t="shared" si="1225"/>
        <v/>
      </c>
      <c r="E1665" s="202" t="str">
        <f t="shared" si="1225"/>
        <v/>
      </c>
      <c r="F1665" s="215" t="str">
        <f t="shared" si="1225"/>
        <v/>
      </c>
      <c r="G1665" s="278" t="str">
        <f>+IF('Cálculos '!I560="","",'Cálculos '!I560)</f>
        <v/>
      </c>
      <c r="H1665" s="380" t="str">
        <f t="shared" si="1145"/>
        <v/>
      </c>
      <c r="I1665" s="48" t="str">
        <f t="shared" si="1146"/>
        <v/>
      </c>
      <c r="J1665" s="381" t="str">
        <f t="shared" si="1147"/>
        <v/>
      </c>
      <c r="K1665" s="452" t="str">
        <f t="shared" si="1148"/>
        <v/>
      </c>
      <c r="L1665" s="197" t="str">
        <f t="shared" ref="L1665:M1665" si="1226">+IF(L560="","",L560)</f>
        <v/>
      </c>
      <c r="M1665" s="202" t="str">
        <f t="shared" si="1226"/>
        <v/>
      </c>
    </row>
    <row r="1666" spans="2:13" hidden="1" x14ac:dyDescent="0.3">
      <c r="B1666" s="218">
        <f t="shared" si="1160"/>
        <v>553</v>
      </c>
      <c r="C1666" s="194" t="str">
        <f t="shared" ref="C1666:F1666" si="1227">IF(C561="","",C561)</f>
        <v/>
      </c>
      <c r="D1666" s="199" t="str">
        <f t="shared" si="1227"/>
        <v/>
      </c>
      <c r="E1666" s="202" t="str">
        <f t="shared" si="1227"/>
        <v/>
      </c>
      <c r="F1666" s="215" t="str">
        <f t="shared" si="1227"/>
        <v/>
      </c>
      <c r="G1666" s="278" t="str">
        <f>+IF('Cálculos '!I561="","",'Cálculos '!I561)</f>
        <v/>
      </c>
      <c r="H1666" s="380" t="str">
        <f t="shared" si="1145"/>
        <v/>
      </c>
      <c r="I1666" s="48" t="str">
        <f t="shared" si="1146"/>
        <v/>
      </c>
      <c r="J1666" s="381" t="str">
        <f t="shared" si="1147"/>
        <v/>
      </c>
      <c r="K1666" s="452" t="str">
        <f t="shared" si="1148"/>
        <v/>
      </c>
      <c r="L1666" s="197" t="str">
        <f t="shared" ref="L1666:M1666" si="1228">+IF(L561="","",L561)</f>
        <v/>
      </c>
      <c r="M1666" s="202" t="str">
        <f t="shared" si="1228"/>
        <v/>
      </c>
    </row>
    <row r="1667" spans="2:13" hidden="1" x14ac:dyDescent="0.3">
      <c r="B1667" s="218">
        <f t="shared" si="1160"/>
        <v>554</v>
      </c>
      <c r="C1667" s="194" t="str">
        <f t="shared" ref="C1667:F1667" si="1229">IF(C562="","",C562)</f>
        <v/>
      </c>
      <c r="D1667" s="199" t="str">
        <f t="shared" si="1229"/>
        <v/>
      </c>
      <c r="E1667" s="202" t="str">
        <f t="shared" si="1229"/>
        <v/>
      </c>
      <c r="F1667" s="215" t="str">
        <f t="shared" si="1229"/>
        <v/>
      </c>
      <c r="G1667" s="278" t="str">
        <f>+IF('Cálculos '!I562="","",'Cálculos '!I562)</f>
        <v/>
      </c>
      <c r="H1667" s="380" t="str">
        <f t="shared" si="1145"/>
        <v/>
      </c>
      <c r="I1667" s="48" t="str">
        <f t="shared" si="1146"/>
        <v/>
      </c>
      <c r="J1667" s="381" t="str">
        <f t="shared" si="1147"/>
        <v/>
      </c>
      <c r="K1667" s="452" t="str">
        <f t="shared" si="1148"/>
        <v/>
      </c>
      <c r="L1667" s="197" t="str">
        <f t="shared" ref="L1667:M1667" si="1230">+IF(L562="","",L562)</f>
        <v/>
      </c>
      <c r="M1667" s="202" t="str">
        <f t="shared" si="1230"/>
        <v/>
      </c>
    </row>
    <row r="1668" spans="2:13" hidden="1" x14ac:dyDescent="0.3">
      <c r="B1668" s="218">
        <f t="shared" si="1160"/>
        <v>555</v>
      </c>
      <c r="C1668" s="194" t="str">
        <f t="shared" ref="C1668:F1668" si="1231">IF(C563="","",C563)</f>
        <v/>
      </c>
      <c r="D1668" s="199" t="str">
        <f t="shared" si="1231"/>
        <v/>
      </c>
      <c r="E1668" s="202" t="str">
        <f t="shared" si="1231"/>
        <v/>
      </c>
      <c r="F1668" s="215" t="str">
        <f t="shared" si="1231"/>
        <v/>
      </c>
      <c r="G1668" s="278" t="str">
        <f>+IF('Cálculos '!I563="","",'Cálculos '!I563)</f>
        <v/>
      </c>
      <c r="H1668" s="380" t="str">
        <f t="shared" si="1145"/>
        <v/>
      </c>
      <c r="I1668" s="48" t="str">
        <f t="shared" si="1146"/>
        <v/>
      </c>
      <c r="J1668" s="381" t="str">
        <f t="shared" si="1147"/>
        <v/>
      </c>
      <c r="K1668" s="452" t="str">
        <f t="shared" si="1148"/>
        <v/>
      </c>
      <c r="L1668" s="197" t="str">
        <f t="shared" ref="L1668:M1668" si="1232">+IF(L563="","",L563)</f>
        <v/>
      </c>
      <c r="M1668" s="202" t="str">
        <f t="shared" si="1232"/>
        <v/>
      </c>
    </row>
    <row r="1669" spans="2:13" hidden="1" x14ac:dyDescent="0.3">
      <c r="B1669" s="218">
        <f t="shared" si="1160"/>
        <v>556</v>
      </c>
      <c r="C1669" s="194" t="str">
        <f t="shared" ref="C1669:F1669" si="1233">IF(C564="","",C564)</f>
        <v/>
      </c>
      <c r="D1669" s="199" t="str">
        <f t="shared" si="1233"/>
        <v/>
      </c>
      <c r="E1669" s="202" t="str">
        <f t="shared" si="1233"/>
        <v/>
      </c>
      <c r="F1669" s="215" t="str">
        <f t="shared" si="1233"/>
        <v/>
      </c>
      <c r="G1669" s="278" t="str">
        <f>+IF('Cálculos '!I564="","",'Cálculos '!I564)</f>
        <v/>
      </c>
      <c r="H1669" s="380" t="str">
        <f t="shared" si="1145"/>
        <v/>
      </c>
      <c r="I1669" s="48" t="str">
        <f t="shared" si="1146"/>
        <v/>
      </c>
      <c r="J1669" s="381" t="str">
        <f t="shared" si="1147"/>
        <v/>
      </c>
      <c r="K1669" s="452" t="str">
        <f t="shared" si="1148"/>
        <v/>
      </c>
      <c r="L1669" s="197" t="str">
        <f t="shared" ref="L1669:M1669" si="1234">+IF(L564="","",L564)</f>
        <v/>
      </c>
      <c r="M1669" s="202" t="str">
        <f t="shared" si="1234"/>
        <v/>
      </c>
    </row>
    <row r="1670" spans="2:13" hidden="1" x14ac:dyDescent="0.3">
      <c r="B1670" s="218">
        <f t="shared" si="1160"/>
        <v>557</v>
      </c>
      <c r="C1670" s="194" t="str">
        <f t="shared" ref="C1670:F1670" si="1235">IF(C565="","",C565)</f>
        <v/>
      </c>
      <c r="D1670" s="199" t="str">
        <f t="shared" si="1235"/>
        <v/>
      </c>
      <c r="E1670" s="202" t="str">
        <f t="shared" si="1235"/>
        <v/>
      </c>
      <c r="F1670" s="215" t="str">
        <f t="shared" si="1235"/>
        <v/>
      </c>
      <c r="G1670" s="278" t="str">
        <f>+IF('Cálculos '!I565="","",'Cálculos '!I565)</f>
        <v/>
      </c>
      <c r="H1670" s="380" t="str">
        <f t="shared" si="1145"/>
        <v/>
      </c>
      <c r="I1670" s="48" t="str">
        <f t="shared" si="1146"/>
        <v/>
      </c>
      <c r="J1670" s="381" t="str">
        <f t="shared" si="1147"/>
        <v/>
      </c>
      <c r="K1670" s="452" t="str">
        <f t="shared" si="1148"/>
        <v/>
      </c>
      <c r="L1670" s="197" t="str">
        <f t="shared" ref="L1670:M1670" si="1236">+IF(L565="","",L565)</f>
        <v/>
      </c>
      <c r="M1670" s="202" t="str">
        <f t="shared" si="1236"/>
        <v/>
      </c>
    </row>
    <row r="1671" spans="2:13" hidden="1" x14ac:dyDescent="0.3">
      <c r="B1671" s="218">
        <f t="shared" si="1160"/>
        <v>558</v>
      </c>
      <c r="C1671" s="194" t="str">
        <f t="shared" ref="C1671:F1671" si="1237">IF(C566="","",C566)</f>
        <v/>
      </c>
      <c r="D1671" s="199" t="str">
        <f t="shared" si="1237"/>
        <v/>
      </c>
      <c r="E1671" s="202" t="str">
        <f t="shared" si="1237"/>
        <v/>
      </c>
      <c r="F1671" s="215" t="str">
        <f t="shared" si="1237"/>
        <v/>
      </c>
      <c r="G1671" s="278" t="str">
        <f>+IF('Cálculos '!I566="","",'Cálculos '!I566)</f>
        <v/>
      </c>
      <c r="H1671" s="380" t="str">
        <f t="shared" si="1145"/>
        <v/>
      </c>
      <c r="I1671" s="48" t="str">
        <f t="shared" si="1146"/>
        <v/>
      </c>
      <c r="J1671" s="381" t="str">
        <f t="shared" si="1147"/>
        <v/>
      </c>
      <c r="K1671" s="452" t="str">
        <f t="shared" si="1148"/>
        <v/>
      </c>
      <c r="L1671" s="197" t="str">
        <f t="shared" ref="L1671:M1671" si="1238">+IF(L566="","",L566)</f>
        <v/>
      </c>
      <c r="M1671" s="202" t="str">
        <f t="shared" si="1238"/>
        <v/>
      </c>
    </row>
    <row r="1672" spans="2:13" hidden="1" x14ac:dyDescent="0.3">
      <c r="B1672" s="218">
        <f t="shared" si="1160"/>
        <v>559</v>
      </c>
      <c r="C1672" s="194" t="str">
        <f t="shared" ref="C1672:F1672" si="1239">IF(C567="","",C567)</f>
        <v/>
      </c>
      <c r="D1672" s="199" t="str">
        <f t="shared" si="1239"/>
        <v/>
      </c>
      <c r="E1672" s="202" t="str">
        <f t="shared" si="1239"/>
        <v/>
      </c>
      <c r="F1672" s="215" t="str">
        <f t="shared" si="1239"/>
        <v/>
      </c>
      <c r="G1672" s="278" t="str">
        <f>+IF('Cálculos '!I567="","",'Cálculos '!I567)</f>
        <v/>
      </c>
      <c r="H1672" s="380" t="str">
        <f t="shared" si="1145"/>
        <v/>
      </c>
      <c r="I1672" s="48" t="str">
        <f t="shared" si="1146"/>
        <v/>
      </c>
      <c r="J1672" s="381" t="str">
        <f t="shared" si="1147"/>
        <v/>
      </c>
      <c r="K1672" s="452" t="str">
        <f t="shared" si="1148"/>
        <v/>
      </c>
      <c r="L1672" s="197" t="str">
        <f t="shared" ref="L1672:M1672" si="1240">+IF(L567="","",L567)</f>
        <v/>
      </c>
      <c r="M1672" s="202" t="str">
        <f t="shared" si="1240"/>
        <v/>
      </c>
    </row>
    <row r="1673" spans="2:13" hidden="1" x14ac:dyDescent="0.3">
      <c r="B1673" s="218">
        <f t="shared" si="1160"/>
        <v>560</v>
      </c>
      <c r="C1673" s="194" t="str">
        <f t="shared" ref="C1673:F1673" si="1241">IF(C568="","",C568)</f>
        <v/>
      </c>
      <c r="D1673" s="199" t="str">
        <f t="shared" si="1241"/>
        <v/>
      </c>
      <c r="E1673" s="202" t="str">
        <f t="shared" si="1241"/>
        <v/>
      </c>
      <c r="F1673" s="215" t="str">
        <f t="shared" si="1241"/>
        <v/>
      </c>
      <c r="G1673" s="278" t="str">
        <f>+IF('Cálculos '!I568="","",'Cálculos '!I568)</f>
        <v/>
      </c>
      <c r="H1673" s="380" t="str">
        <f t="shared" si="1145"/>
        <v/>
      </c>
      <c r="I1673" s="48" t="str">
        <f t="shared" si="1146"/>
        <v/>
      </c>
      <c r="J1673" s="381" t="str">
        <f t="shared" si="1147"/>
        <v/>
      </c>
      <c r="K1673" s="452" t="str">
        <f t="shared" si="1148"/>
        <v/>
      </c>
      <c r="L1673" s="197" t="str">
        <f t="shared" ref="L1673:M1673" si="1242">+IF(L568="","",L568)</f>
        <v/>
      </c>
      <c r="M1673" s="202" t="str">
        <f t="shared" si="1242"/>
        <v/>
      </c>
    </row>
    <row r="1674" spans="2:13" hidden="1" x14ac:dyDescent="0.3">
      <c r="B1674" s="218">
        <f t="shared" si="1160"/>
        <v>561</v>
      </c>
      <c r="C1674" s="194" t="str">
        <f t="shared" ref="C1674:F1674" si="1243">IF(C569="","",C569)</f>
        <v/>
      </c>
      <c r="D1674" s="199" t="str">
        <f t="shared" si="1243"/>
        <v/>
      </c>
      <c r="E1674" s="202" t="str">
        <f t="shared" si="1243"/>
        <v/>
      </c>
      <c r="F1674" s="215" t="str">
        <f t="shared" si="1243"/>
        <v/>
      </c>
      <c r="G1674" s="278" t="str">
        <f>+IF('Cálculos '!I569="","",'Cálculos '!I569)</f>
        <v/>
      </c>
      <c r="H1674" s="380" t="str">
        <f t="shared" si="1145"/>
        <v/>
      </c>
      <c r="I1674" s="48" t="str">
        <f t="shared" si="1146"/>
        <v/>
      </c>
      <c r="J1674" s="381" t="str">
        <f t="shared" si="1147"/>
        <v/>
      </c>
      <c r="K1674" s="452" t="str">
        <f t="shared" si="1148"/>
        <v/>
      </c>
      <c r="L1674" s="197" t="str">
        <f t="shared" ref="L1674:M1674" si="1244">+IF(L569="","",L569)</f>
        <v/>
      </c>
      <c r="M1674" s="202" t="str">
        <f t="shared" si="1244"/>
        <v/>
      </c>
    </row>
    <row r="1675" spans="2:13" hidden="1" x14ac:dyDescent="0.3">
      <c r="B1675" s="218">
        <f t="shared" si="1160"/>
        <v>562</v>
      </c>
      <c r="C1675" s="194" t="str">
        <f t="shared" ref="C1675:F1675" si="1245">IF(C570="","",C570)</f>
        <v/>
      </c>
      <c r="D1675" s="199" t="str">
        <f t="shared" si="1245"/>
        <v/>
      </c>
      <c r="E1675" s="202" t="str">
        <f t="shared" si="1245"/>
        <v/>
      </c>
      <c r="F1675" s="215" t="str">
        <f t="shared" si="1245"/>
        <v/>
      </c>
      <c r="G1675" s="278" t="str">
        <f>+IF('Cálculos '!I570="","",'Cálculos '!I570)</f>
        <v/>
      </c>
      <c r="H1675" s="380" t="str">
        <f t="shared" si="1145"/>
        <v/>
      </c>
      <c r="I1675" s="48" t="str">
        <f t="shared" si="1146"/>
        <v/>
      </c>
      <c r="J1675" s="381" t="str">
        <f t="shared" si="1147"/>
        <v/>
      </c>
      <c r="K1675" s="452" t="str">
        <f t="shared" si="1148"/>
        <v/>
      </c>
      <c r="L1675" s="197" t="str">
        <f t="shared" ref="L1675:M1675" si="1246">+IF(L570="","",L570)</f>
        <v/>
      </c>
      <c r="M1675" s="202" t="str">
        <f t="shared" si="1246"/>
        <v/>
      </c>
    </row>
    <row r="1676" spans="2:13" hidden="1" x14ac:dyDescent="0.3">
      <c r="B1676" s="218">
        <f t="shared" si="1160"/>
        <v>563</v>
      </c>
      <c r="C1676" s="194" t="str">
        <f t="shared" ref="C1676:F1676" si="1247">IF(C571="","",C571)</f>
        <v/>
      </c>
      <c r="D1676" s="199" t="str">
        <f t="shared" si="1247"/>
        <v/>
      </c>
      <c r="E1676" s="202" t="str">
        <f t="shared" si="1247"/>
        <v/>
      </c>
      <c r="F1676" s="215" t="str">
        <f t="shared" si="1247"/>
        <v/>
      </c>
      <c r="G1676" s="278" t="str">
        <f>+IF('Cálculos '!I571="","",'Cálculos '!I571)</f>
        <v/>
      </c>
      <c r="H1676" s="380" t="str">
        <f t="shared" si="1145"/>
        <v/>
      </c>
      <c r="I1676" s="48" t="str">
        <f t="shared" si="1146"/>
        <v/>
      </c>
      <c r="J1676" s="381" t="str">
        <f t="shared" si="1147"/>
        <v/>
      </c>
      <c r="K1676" s="452" t="str">
        <f t="shared" si="1148"/>
        <v/>
      </c>
      <c r="L1676" s="197" t="str">
        <f t="shared" ref="L1676:M1676" si="1248">+IF(L571="","",L571)</f>
        <v/>
      </c>
      <c r="M1676" s="202" t="str">
        <f t="shared" si="1248"/>
        <v/>
      </c>
    </row>
    <row r="1677" spans="2:13" hidden="1" x14ac:dyDescent="0.3">
      <c r="B1677" s="218">
        <f t="shared" si="1160"/>
        <v>564</v>
      </c>
      <c r="C1677" s="194" t="str">
        <f t="shared" ref="C1677:F1677" si="1249">IF(C572="","",C572)</f>
        <v/>
      </c>
      <c r="D1677" s="199" t="str">
        <f t="shared" si="1249"/>
        <v/>
      </c>
      <c r="E1677" s="202" t="str">
        <f t="shared" si="1249"/>
        <v/>
      </c>
      <c r="F1677" s="215" t="str">
        <f t="shared" si="1249"/>
        <v/>
      </c>
      <c r="G1677" s="278" t="str">
        <f>+IF('Cálculos '!I572="","",'Cálculos '!I572)</f>
        <v/>
      </c>
      <c r="H1677" s="380" t="str">
        <f t="shared" si="1145"/>
        <v/>
      </c>
      <c r="I1677" s="48" t="str">
        <f t="shared" si="1146"/>
        <v/>
      </c>
      <c r="J1677" s="381" t="str">
        <f t="shared" si="1147"/>
        <v/>
      </c>
      <c r="K1677" s="452" t="str">
        <f t="shared" si="1148"/>
        <v/>
      </c>
      <c r="L1677" s="197" t="str">
        <f t="shared" ref="L1677:M1677" si="1250">+IF(L572="","",L572)</f>
        <v/>
      </c>
      <c r="M1677" s="202" t="str">
        <f t="shared" si="1250"/>
        <v/>
      </c>
    </row>
    <row r="1678" spans="2:13" hidden="1" x14ac:dyDescent="0.3">
      <c r="B1678" s="218">
        <f t="shared" si="1160"/>
        <v>565</v>
      </c>
      <c r="C1678" s="194" t="str">
        <f t="shared" ref="C1678:F1678" si="1251">IF(C573="","",C573)</f>
        <v/>
      </c>
      <c r="D1678" s="199" t="str">
        <f t="shared" si="1251"/>
        <v/>
      </c>
      <c r="E1678" s="202" t="str">
        <f t="shared" si="1251"/>
        <v/>
      </c>
      <c r="F1678" s="215" t="str">
        <f t="shared" si="1251"/>
        <v/>
      </c>
      <c r="G1678" s="278" t="str">
        <f>+IF('Cálculos '!I573="","",'Cálculos '!I573)</f>
        <v/>
      </c>
      <c r="H1678" s="380" t="str">
        <f t="shared" si="1145"/>
        <v/>
      </c>
      <c r="I1678" s="48" t="str">
        <f t="shared" si="1146"/>
        <v/>
      </c>
      <c r="J1678" s="381" t="str">
        <f t="shared" si="1147"/>
        <v/>
      </c>
      <c r="K1678" s="452" t="str">
        <f t="shared" si="1148"/>
        <v/>
      </c>
      <c r="L1678" s="197" t="str">
        <f t="shared" ref="L1678:M1678" si="1252">+IF(L573="","",L573)</f>
        <v/>
      </c>
      <c r="M1678" s="202" t="str">
        <f t="shared" si="1252"/>
        <v/>
      </c>
    </row>
    <row r="1679" spans="2:13" hidden="1" x14ac:dyDescent="0.3">
      <c r="B1679" s="218">
        <f t="shared" si="1160"/>
        <v>566</v>
      </c>
      <c r="C1679" s="194" t="str">
        <f t="shared" ref="C1679:F1679" si="1253">IF(C574="","",C574)</f>
        <v/>
      </c>
      <c r="D1679" s="199" t="str">
        <f t="shared" si="1253"/>
        <v/>
      </c>
      <c r="E1679" s="202" t="str">
        <f t="shared" si="1253"/>
        <v/>
      </c>
      <c r="F1679" s="215" t="str">
        <f t="shared" si="1253"/>
        <v/>
      </c>
      <c r="G1679" s="278" t="str">
        <f>+IF('Cálculos '!I574="","",'Cálculos '!I574)</f>
        <v/>
      </c>
      <c r="H1679" s="380" t="str">
        <f t="shared" si="1145"/>
        <v/>
      </c>
      <c r="I1679" s="48" t="str">
        <f t="shared" si="1146"/>
        <v/>
      </c>
      <c r="J1679" s="381" t="str">
        <f t="shared" si="1147"/>
        <v/>
      </c>
      <c r="K1679" s="452" t="str">
        <f t="shared" si="1148"/>
        <v/>
      </c>
      <c r="L1679" s="197" t="str">
        <f t="shared" ref="L1679:M1679" si="1254">+IF(L574="","",L574)</f>
        <v/>
      </c>
      <c r="M1679" s="202" t="str">
        <f t="shared" si="1254"/>
        <v/>
      </c>
    </row>
    <row r="1680" spans="2:13" hidden="1" x14ac:dyDescent="0.3">
      <c r="B1680" s="218">
        <f t="shared" si="1160"/>
        <v>567</v>
      </c>
      <c r="C1680" s="194" t="str">
        <f t="shared" ref="C1680:F1680" si="1255">IF(C575="","",C575)</f>
        <v/>
      </c>
      <c r="D1680" s="199" t="str">
        <f t="shared" si="1255"/>
        <v/>
      </c>
      <c r="E1680" s="202" t="str">
        <f t="shared" si="1255"/>
        <v/>
      </c>
      <c r="F1680" s="215" t="str">
        <f t="shared" si="1255"/>
        <v/>
      </c>
      <c r="G1680" s="278" t="str">
        <f>+IF('Cálculos '!I575="","",'Cálculos '!I575)</f>
        <v/>
      </c>
      <c r="H1680" s="380" t="str">
        <f t="shared" si="1145"/>
        <v/>
      </c>
      <c r="I1680" s="48" t="str">
        <f t="shared" si="1146"/>
        <v/>
      </c>
      <c r="J1680" s="381" t="str">
        <f t="shared" si="1147"/>
        <v/>
      </c>
      <c r="K1680" s="452" t="str">
        <f t="shared" si="1148"/>
        <v/>
      </c>
      <c r="L1680" s="197" t="str">
        <f t="shared" ref="L1680:M1680" si="1256">+IF(L575="","",L575)</f>
        <v/>
      </c>
      <c r="M1680" s="202" t="str">
        <f t="shared" si="1256"/>
        <v/>
      </c>
    </row>
    <row r="1681" spans="2:13" hidden="1" x14ac:dyDescent="0.3">
      <c r="B1681" s="218">
        <f t="shared" si="1160"/>
        <v>568</v>
      </c>
      <c r="C1681" s="194" t="str">
        <f t="shared" ref="C1681:F1681" si="1257">IF(C576="","",C576)</f>
        <v/>
      </c>
      <c r="D1681" s="199" t="str">
        <f t="shared" si="1257"/>
        <v/>
      </c>
      <c r="E1681" s="202" t="str">
        <f t="shared" si="1257"/>
        <v/>
      </c>
      <c r="F1681" s="215" t="str">
        <f t="shared" si="1257"/>
        <v/>
      </c>
      <c r="G1681" s="278" t="str">
        <f>+IF('Cálculos '!I576="","",'Cálculos '!I576)</f>
        <v/>
      </c>
      <c r="H1681" s="380" t="str">
        <f t="shared" si="1145"/>
        <v/>
      </c>
      <c r="I1681" s="48" t="str">
        <f t="shared" si="1146"/>
        <v/>
      </c>
      <c r="J1681" s="381" t="str">
        <f t="shared" si="1147"/>
        <v/>
      </c>
      <c r="K1681" s="452" t="str">
        <f t="shared" si="1148"/>
        <v/>
      </c>
      <c r="L1681" s="197" t="str">
        <f t="shared" ref="L1681:M1681" si="1258">+IF(L576="","",L576)</f>
        <v/>
      </c>
      <c r="M1681" s="202" t="str">
        <f t="shared" si="1258"/>
        <v/>
      </c>
    </row>
    <row r="1682" spans="2:13" hidden="1" x14ac:dyDescent="0.3">
      <c r="B1682" s="218">
        <f t="shared" si="1160"/>
        <v>569</v>
      </c>
      <c r="C1682" s="194" t="str">
        <f t="shared" ref="C1682:F1682" si="1259">IF(C577="","",C577)</f>
        <v/>
      </c>
      <c r="D1682" s="199" t="str">
        <f t="shared" si="1259"/>
        <v/>
      </c>
      <c r="E1682" s="202" t="str">
        <f t="shared" si="1259"/>
        <v/>
      </c>
      <c r="F1682" s="215" t="str">
        <f t="shared" si="1259"/>
        <v/>
      </c>
      <c r="G1682" s="278" t="str">
        <f>+IF('Cálculos '!I577="","",'Cálculos '!I577)</f>
        <v/>
      </c>
      <c r="H1682" s="380" t="str">
        <f t="shared" si="1145"/>
        <v/>
      </c>
      <c r="I1682" s="48" t="str">
        <f t="shared" si="1146"/>
        <v/>
      </c>
      <c r="J1682" s="381" t="str">
        <f t="shared" si="1147"/>
        <v/>
      </c>
      <c r="K1682" s="452" t="str">
        <f t="shared" si="1148"/>
        <v/>
      </c>
      <c r="L1682" s="197" t="str">
        <f t="shared" ref="L1682:M1682" si="1260">+IF(L577="","",L577)</f>
        <v/>
      </c>
      <c r="M1682" s="202" t="str">
        <f t="shared" si="1260"/>
        <v/>
      </c>
    </row>
    <row r="1683" spans="2:13" hidden="1" x14ac:dyDescent="0.3">
      <c r="B1683" s="218">
        <f t="shared" si="1160"/>
        <v>570</v>
      </c>
      <c r="C1683" s="194" t="str">
        <f t="shared" ref="C1683:F1683" si="1261">IF(C578="","",C578)</f>
        <v/>
      </c>
      <c r="D1683" s="199" t="str">
        <f t="shared" si="1261"/>
        <v/>
      </c>
      <c r="E1683" s="202" t="str">
        <f t="shared" si="1261"/>
        <v/>
      </c>
      <c r="F1683" s="215" t="str">
        <f t="shared" si="1261"/>
        <v/>
      </c>
      <c r="G1683" s="278" t="str">
        <f>+IF('Cálculos '!I578="","",'Cálculos '!I578)</f>
        <v/>
      </c>
      <c r="H1683" s="380" t="str">
        <f t="shared" si="1145"/>
        <v/>
      </c>
      <c r="I1683" s="48" t="str">
        <f t="shared" si="1146"/>
        <v/>
      </c>
      <c r="J1683" s="381" t="str">
        <f t="shared" si="1147"/>
        <v/>
      </c>
      <c r="K1683" s="452" t="str">
        <f t="shared" si="1148"/>
        <v/>
      </c>
      <c r="L1683" s="197" t="str">
        <f t="shared" ref="L1683:M1683" si="1262">+IF(L578="","",L578)</f>
        <v/>
      </c>
      <c r="M1683" s="202" t="str">
        <f t="shared" si="1262"/>
        <v/>
      </c>
    </row>
    <row r="1684" spans="2:13" hidden="1" x14ac:dyDescent="0.3">
      <c r="B1684" s="218">
        <f t="shared" si="1160"/>
        <v>571</v>
      </c>
      <c r="C1684" s="194" t="str">
        <f t="shared" ref="C1684:F1684" si="1263">IF(C579="","",C579)</f>
        <v/>
      </c>
      <c r="D1684" s="199" t="str">
        <f t="shared" si="1263"/>
        <v/>
      </c>
      <c r="E1684" s="202" t="str">
        <f t="shared" si="1263"/>
        <v/>
      </c>
      <c r="F1684" s="215" t="str">
        <f t="shared" si="1263"/>
        <v/>
      </c>
      <c r="G1684" s="278" t="str">
        <f>+IF('Cálculos '!I579="","",'Cálculos '!I579)</f>
        <v/>
      </c>
      <c r="H1684" s="380" t="str">
        <f t="shared" si="1145"/>
        <v/>
      </c>
      <c r="I1684" s="48" t="str">
        <f t="shared" si="1146"/>
        <v/>
      </c>
      <c r="J1684" s="381" t="str">
        <f t="shared" si="1147"/>
        <v/>
      </c>
      <c r="K1684" s="452" t="str">
        <f t="shared" si="1148"/>
        <v/>
      </c>
      <c r="L1684" s="197" t="str">
        <f t="shared" ref="L1684:M1684" si="1264">+IF(L579="","",L579)</f>
        <v/>
      </c>
      <c r="M1684" s="202" t="str">
        <f t="shared" si="1264"/>
        <v/>
      </c>
    </row>
    <row r="1685" spans="2:13" hidden="1" x14ac:dyDescent="0.3">
      <c r="B1685" s="218">
        <f t="shared" si="1160"/>
        <v>572</v>
      </c>
      <c r="C1685" s="194" t="str">
        <f t="shared" ref="C1685:F1685" si="1265">IF(C580="","",C580)</f>
        <v/>
      </c>
      <c r="D1685" s="199" t="str">
        <f t="shared" si="1265"/>
        <v/>
      </c>
      <c r="E1685" s="202" t="str">
        <f t="shared" si="1265"/>
        <v/>
      </c>
      <c r="F1685" s="215" t="str">
        <f t="shared" si="1265"/>
        <v/>
      </c>
      <c r="G1685" s="278" t="str">
        <f>+IF('Cálculos '!I580="","",'Cálculos '!I580)</f>
        <v/>
      </c>
      <c r="H1685" s="380" t="str">
        <f t="shared" si="1145"/>
        <v/>
      </c>
      <c r="I1685" s="48" t="str">
        <f t="shared" si="1146"/>
        <v/>
      </c>
      <c r="J1685" s="381" t="str">
        <f t="shared" si="1147"/>
        <v/>
      </c>
      <c r="K1685" s="452" t="str">
        <f t="shared" si="1148"/>
        <v/>
      </c>
      <c r="L1685" s="197" t="str">
        <f t="shared" ref="L1685:M1685" si="1266">+IF(L580="","",L580)</f>
        <v/>
      </c>
      <c r="M1685" s="202" t="str">
        <f t="shared" si="1266"/>
        <v/>
      </c>
    </row>
    <row r="1686" spans="2:13" hidden="1" x14ac:dyDescent="0.3">
      <c r="B1686" s="218">
        <f t="shared" si="1160"/>
        <v>573</v>
      </c>
      <c r="C1686" s="194" t="str">
        <f t="shared" ref="C1686:F1686" si="1267">IF(C581="","",C581)</f>
        <v/>
      </c>
      <c r="D1686" s="199" t="str">
        <f t="shared" si="1267"/>
        <v/>
      </c>
      <c r="E1686" s="202" t="str">
        <f t="shared" si="1267"/>
        <v/>
      </c>
      <c r="F1686" s="215" t="str">
        <f t="shared" si="1267"/>
        <v/>
      </c>
      <c r="G1686" s="278" t="str">
        <f>+IF('Cálculos '!I581="","",'Cálculos '!I581)</f>
        <v/>
      </c>
      <c r="H1686" s="380" t="str">
        <f t="shared" si="1145"/>
        <v/>
      </c>
      <c r="I1686" s="48" t="str">
        <f t="shared" si="1146"/>
        <v/>
      </c>
      <c r="J1686" s="381" t="str">
        <f t="shared" si="1147"/>
        <v/>
      </c>
      <c r="K1686" s="452" t="str">
        <f t="shared" si="1148"/>
        <v/>
      </c>
      <c r="L1686" s="197" t="str">
        <f t="shared" ref="L1686:M1686" si="1268">+IF(L581="","",L581)</f>
        <v/>
      </c>
      <c r="M1686" s="202" t="str">
        <f t="shared" si="1268"/>
        <v/>
      </c>
    </row>
    <row r="1687" spans="2:13" hidden="1" x14ac:dyDescent="0.3">
      <c r="B1687" s="218">
        <f t="shared" si="1160"/>
        <v>574</v>
      </c>
      <c r="C1687" s="194" t="str">
        <f t="shared" ref="C1687:F1687" si="1269">IF(C582="","",C582)</f>
        <v/>
      </c>
      <c r="D1687" s="199" t="str">
        <f t="shared" si="1269"/>
        <v/>
      </c>
      <c r="E1687" s="202" t="str">
        <f t="shared" si="1269"/>
        <v/>
      </c>
      <c r="F1687" s="215" t="str">
        <f t="shared" si="1269"/>
        <v/>
      </c>
      <c r="G1687" s="278" t="str">
        <f>+IF('Cálculos '!I582="","",'Cálculos '!I582)</f>
        <v/>
      </c>
      <c r="H1687" s="380" t="str">
        <f t="shared" si="1145"/>
        <v/>
      </c>
      <c r="I1687" s="48" t="str">
        <f t="shared" si="1146"/>
        <v/>
      </c>
      <c r="J1687" s="381" t="str">
        <f t="shared" si="1147"/>
        <v/>
      </c>
      <c r="K1687" s="452" t="str">
        <f t="shared" si="1148"/>
        <v/>
      </c>
      <c r="L1687" s="197" t="str">
        <f t="shared" ref="L1687:M1687" si="1270">+IF(L582="","",L582)</f>
        <v/>
      </c>
      <c r="M1687" s="202" t="str">
        <f t="shared" si="1270"/>
        <v/>
      </c>
    </row>
    <row r="1688" spans="2:13" hidden="1" x14ac:dyDescent="0.3">
      <c r="B1688" s="218">
        <f t="shared" si="1160"/>
        <v>575</v>
      </c>
      <c r="C1688" s="194" t="str">
        <f t="shared" ref="C1688:F1688" si="1271">IF(C583="","",C583)</f>
        <v/>
      </c>
      <c r="D1688" s="199" t="str">
        <f t="shared" si="1271"/>
        <v/>
      </c>
      <c r="E1688" s="202" t="str">
        <f t="shared" si="1271"/>
        <v/>
      </c>
      <c r="F1688" s="215" t="str">
        <f t="shared" si="1271"/>
        <v/>
      </c>
      <c r="G1688" s="278" t="str">
        <f>+IF('Cálculos '!I583="","",'Cálculos '!I583)</f>
        <v/>
      </c>
      <c r="H1688" s="380" t="str">
        <f t="shared" si="1145"/>
        <v/>
      </c>
      <c r="I1688" s="48" t="str">
        <f t="shared" si="1146"/>
        <v/>
      </c>
      <c r="J1688" s="381" t="str">
        <f t="shared" si="1147"/>
        <v/>
      </c>
      <c r="K1688" s="452" t="str">
        <f t="shared" si="1148"/>
        <v/>
      </c>
      <c r="L1688" s="197" t="str">
        <f t="shared" ref="L1688:M1688" si="1272">+IF(L583="","",L583)</f>
        <v/>
      </c>
      <c r="M1688" s="202" t="str">
        <f t="shared" si="1272"/>
        <v/>
      </c>
    </row>
    <row r="1689" spans="2:13" hidden="1" x14ac:dyDescent="0.3">
      <c r="B1689" s="218">
        <f t="shared" si="1160"/>
        <v>576</v>
      </c>
      <c r="C1689" s="194" t="str">
        <f t="shared" ref="C1689:F1689" si="1273">IF(C584="","",C584)</f>
        <v/>
      </c>
      <c r="D1689" s="199" t="str">
        <f t="shared" si="1273"/>
        <v/>
      </c>
      <c r="E1689" s="202" t="str">
        <f t="shared" si="1273"/>
        <v/>
      </c>
      <c r="F1689" s="215" t="str">
        <f t="shared" si="1273"/>
        <v/>
      </c>
      <c r="G1689" s="278" t="str">
        <f>+IF('Cálculos '!I584="","",'Cálculos '!I584)</f>
        <v/>
      </c>
      <c r="H1689" s="380" t="str">
        <f t="shared" si="1145"/>
        <v/>
      </c>
      <c r="I1689" s="48" t="str">
        <f t="shared" si="1146"/>
        <v/>
      </c>
      <c r="J1689" s="381" t="str">
        <f t="shared" si="1147"/>
        <v/>
      </c>
      <c r="K1689" s="452" t="str">
        <f t="shared" si="1148"/>
        <v/>
      </c>
      <c r="L1689" s="197" t="str">
        <f t="shared" ref="L1689:M1689" si="1274">+IF(L584="","",L584)</f>
        <v/>
      </c>
      <c r="M1689" s="202" t="str">
        <f t="shared" si="1274"/>
        <v/>
      </c>
    </row>
    <row r="1690" spans="2:13" hidden="1" x14ac:dyDescent="0.3">
      <c r="B1690" s="218">
        <f t="shared" si="1160"/>
        <v>577</v>
      </c>
      <c r="C1690" s="194" t="str">
        <f t="shared" ref="C1690:F1690" si="1275">IF(C585="","",C585)</f>
        <v/>
      </c>
      <c r="D1690" s="199" t="str">
        <f t="shared" si="1275"/>
        <v/>
      </c>
      <c r="E1690" s="202" t="str">
        <f t="shared" si="1275"/>
        <v/>
      </c>
      <c r="F1690" s="215" t="str">
        <f t="shared" si="1275"/>
        <v/>
      </c>
      <c r="G1690" s="278" t="str">
        <f>+IF('Cálculos '!I585="","",'Cálculos '!I585)</f>
        <v/>
      </c>
      <c r="H1690" s="380" t="str">
        <f t="shared" si="1145"/>
        <v/>
      </c>
      <c r="I1690" s="48" t="str">
        <f t="shared" si="1146"/>
        <v/>
      </c>
      <c r="J1690" s="381" t="str">
        <f t="shared" si="1147"/>
        <v/>
      </c>
      <c r="K1690" s="452" t="str">
        <f t="shared" si="1148"/>
        <v/>
      </c>
      <c r="L1690" s="197" t="str">
        <f t="shared" ref="L1690:M1690" si="1276">+IF(L585="","",L585)</f>
        <v/>
      </c>
      <c r="M1690" s="202" t="str">
        <f t="shared" si="1276"/>
        <v/>
      </c>
    </row>
    <row r="1691" spans="2:13" hidden="1" x14ac:dyDescent="0.3">
      <c r="B1691" s="218">
        <f t="shared" si="1160"/>
        <v>578</v>
      </c>
      <c r="C1691" s="194" t="str">
        <f t="shared" ref="C1691:F1691" si="1277">IF(C586="","",C586)</f>
        <v/>
      </c>
      <c r="D1691" s="199" t="str">
        <f t="shared" si="1277"/>
        <v/>
      </c>
      <c r="E1691" s="202" t="str">
        <f t="shared" si="1277"/>
        <v/>
      </c>
      <c r="F1691" s="215" t="str">
        <f t="shared" si="1277"/>
        <v/>
      </c>
      <c r="G1691" s="278" t="str">
        <f>+IF('Cálculos '!I586="","",'Cálculos '!I586)</f>
        <v/>
      </c>
      <c r="H1691" s="380" t="str">
        <f t="shared" ref="H1691:H1754" si="1278">+IF(D1691="","",ROUNDUP(SUM(H586*G1691),0))</f>
        <v/>
      </c>
      <c r="I1691" s="48" t="str">
        <f t="shared" ref="I1691:I1754" si="1279">IF(D1691="","",IF(L1691="","CONFIRMAR SI EL PRODOCTRO TIENE IVA O NO",IF(L1691="NO",0,ROUNDUP(SUM(H1691*19%),0))))</f>
        <v/>
      </c>
      <c r="J1691" s="381" t="str">
        <f t="shared" ref="J1691:J1754" si="1280">IF(D1691="","",IF(M1691="","CONFIRMAR SI EL PRODOCTRO TIENE IVA O NO",IF(M1691="NO",0,ROUNDUP(SUM(H1691*11.5%),0))))</f>
        <v/>
      </c>
      <c r="K1691" s="452" t="str">
        <f t="shared" ref="K1691:K1754" si="1281">IF(D1691="","",ROUNDUP(SUM(H1691+I1691+J1691),0))</f>
        <v/>
      </c>
      <c r="L1691" s="197" t="str">
        <f t="shared" ref="L1691:M1691" si="1282">+IF(L586="","",L586)</f>
        <v/>
      </c>
      <c r="M1691" s="202" t="str">
        <f t="shared" si="1282"/>
        <v/>
      </c>
    </row>
    <row r="1692" spans="2:13" hidden="1" x14ac:dyDescent="0.3">
      <c r="B1692" s="218">
        <f t="shared" si="1160"/>
        <v>579</v>
      </c>
      <c r="C1692" s="194" t="str">
        <f t="shared" ref="C1692:F1692" si="1283">IF(C587="","",C587)</f>
        <v/>
      </c>
      <c r="D1692" s="199" t="str">
        <f t="shared" si="1283"/>
        <v/>
      </c>
      <c r="E1692" s="202" t="str">
        <f t="shared" si="1283"/>
        <v/>
      </c>
      <c r="F1692" s="215" t="str">
        <f t="shared" si="1283"/>
        <v/>
      </c>
      <c r="G1692" s="278" t="str">
        <f>+IF('Cálculos '!I587="","",'Cálculos '!I587)</f>
        <v/>
      </c>
      <c r="H1692" s="380" t="str">
        <f t="shared" si="1278"/>
        <v/>
      </c>
      <c r="I1692" s="48" t="str">
        <f t="shared" si="1279"/>
        <v/>
      </c>
      <c r="J1692" s="381" t="str">
        <f t="shared" si="1280"/>
        <v/>
      </c>
      <c r="K1692" s="452" t="str">
        <f t="shared" si="1281"/>
        <v/>
      </c>
      <c r="L1692" s="197" t="str">
        <f t="shared" ref="L1692:M1692" si="1284">+IF(L587="","",L587)</f>
        <v/>
      </c>
      <c r="M1692" s="202" t="str">
        <f t="shared" si="1284"/>
        <v/>
      </c>
    </row>
    <row r="1693" spans="2:13" hidden="1" x14ac:dyDescent="0.3">
      <c r="B1693" s="218">
        <f t="shared" si="1160"/>
        <v>580</v>
      </c>
      <c r="C1693" s="194" t="str">
        <f t="shared" ref="C1693:F1693" si="1285">IF(C588="","",C588)</f>
        <v/>
      </c>
      <c r="D1693" s="199" t="str">
        <f t="shared" si="1285"/>
        <v/>
      </c>
      <c r="E1693" s="202" t="str">
        <f t="shared" si="1285"/>
        <v/>
      </c>
      <c r="F1693" s="215" t="str">
        <f t="shared" si="1285"/>
        <v/>
      </c>
      <c r="G1693" s="278" t="str">
        <f>+IF('Cálculos '!I588="","",'Cálculos '!I588)</f>
        <v/>
      </c>
      <c r="H1693" s="380" t="str">
        <f t="shared" si="1278"/>
        <v/>
      </c>
      <c r="I1693" s="48" t="str">
        <f t="shared" si="1279"/>
        <v/>
      </c>
      <c r="J1693" s="381" t="str">
        <f t="shared" si="1280"/>
        <v/>
      </c>
      <c r="K1693" s="452" t="str">
        <f t="shared" si="1281"/>
        <v/>
      </c>
      <c r="L1693" s="197" t="str">
        <f t="shared" ref="L1693:M1693" si="1286">+IF(L588="","",L588)</f>
        <v/>
      </c>
      <c r="M1693" s="202" t="str">
        <f t="shared" si="1286"/>
        <v/>
      </c>
    </row>
    <row r="1694" spans="2:13" hidden="1" x14ac:dyDescent="0.3">
      <c r="B1694" s="218">
        <f t="shared" si="1160"/>
        <v>581</v>
      </c>
      <c r="C1694" s="194" t="str">
        <f t="shared" ref="C1694:F1694" si="1287">IF(C589="","",C589)</f>
        <v/>
      </c>
      <c r="D1694" s="199" t="str">
        <f t="shared" si="1287"/>
        <v/>
      </c>
      <c r="E1694" s="202" t="str">
        <f t="shared" si="1287"/>
        <v/>
      </c>
      <c r="F1694" s="215" t="str">
        <f t="shared" si="1287"/>
        <v/>
      </c>
      <c r="G1694" s="278" t="str">
        <f>+IF('Cálculos '!I589="","",'Cálculos '!I589)</f>
        <v/>
      </c>
      <c r="H1694" s="380" t="str">
        <f t="shared" si="1278"/>
        <v/>
      </c>
      <c r="I1694" s="48" t="str">
        <f t="shared" si="1279"/>
        <v/>
      </c>
      <c r="J1694" s="381" t="str">
        <f t="shared" si="1280"/>
        <v/>
      </c>
      <c r="K1694" s="452" t="str">
        <f t="shared" si="1281"/>
        <v/>
      </c>
      <c r="L1694" s="197" t="str">
        <f t="shared" ref="L1694:M1694" si="1288">+IF(L589="","",L589)</f>
        <v/>
      </c>
      <c r="M1694" s="202" t="str">
        <f t="shared" si="1288"/>
        <v/>
      </c>
    </row>
    <row r="1695" spans="2:13" hidden="1" x14ac:dyDescent="0.3">
      <c r="B1695" s="218">
        <f t="shared" si="1160"/>
        <v>582</v>
      </c>
      <c r="C1695" s="194" t="str">
        <f t="shared" ref="C1695:F1695" si="1289">IF(C590="","",C590)</f>
        <v/>
      </c>
      <c r="D1695" s="199" t="str">
        <f t="shared" si="1289"/>
        <v/>
      </c>
      <c r="E1695" s="202" t="str">
        <f t="shared" si="1289"/>
        <v/>
      </c>
      <c r="F1695" s="215" t="str">
        <f t="shared" si="1289"/>
        <v/>
      </c>
      <c r="G1695" s="278" t="str">
        <f>+IF('Cálculos '!I590="","",'Cálculos '!I590)</f>
        <v/>
      </c>
      <c r="H1695" s="380" t="str">
        <f t="shared" si="1278"/>
        <v/>
      </c>
      <c r="I1695" s="48" t="str">
        <f t="shared" si="1279"/>
        <v/>
      </c>
      <c r="J1695" s="381" t="str">
        <f t="shared" si="1280"/>
        <v/>
      </c>
      <c r="K1695" s="452" t="str">
        <f t="shared" si="1281"/>
        <v/>
      </c>
      <c r="L1695" s="197" t="str">
        <f t="shared" ref="L1695:M1695" si="1290">+IF(L590="","",L590)</f>
        <v/>
      </c>
      <c r="M1695" s="202" t="str">
        <f t="shared" si="1290"/>
        <v/>
      </c>
    </row>
    <row r="1696" spans="2:13" hidden="1" x14ac:dyDescent="0.3">
      <c r="B1696" s="218">
        <f t="shared" si="1160"/>
        <v>583</v>
      </c>
      <c r="C1696" s="194" t="str">
        <f t="shared" ref="C1696:F1696" si="1291">IF(C591="","",C591)</f>
        <v/>
      </c>
      <c r="D1696" s="199" t="str">
        <f t="shared" si="1291"/>
        <v/>
      </c>
      <c r="E1696" s="202" t="str">
        <f t="shared" si="1291"/>
        <v/>
      </c>
      <c r="F1696" s="215" t="str">
        <f t="shared" si="1291"/>
        <v/>
      </c>
      <c r="G1696" s="278" t="str">
        <f>+IF('Cálculos '!I591="","",'Cálculos '!I591)</f>
        <v/>
      </c>
      <c r="H1696" s="380" t="str">
        <f t="shared" si="1278"/>
        <v/>
      </c>
      <c r="I1696" s="48" t="str">
        <f t="shared" si="1279"/>
        <v/>
      </c>
      <c r="J1696" s="381" t="str">
        <f t="shared" si="1280"/>
        <v/>
      </c>
      <c r="K1696" s="452" t="str">
        <f t="shared" si="1281"/>
        <v/>
      </c>
      <c r="L1696" s="197" t="str">
        <f t="shared" ref="L1696:M1696" si="1292">+IF(L591="","",L591)</f>
        <v/>
      </c>
      <c r="M1696" s="202" t="str">
        <f t="shared" si="1292"/>
        <v/>
      </c>
    </row>
    <row r="1697" spans="2:13" hidden="1" x14ac:dyDescent="0.3">
      <c r="B1697" s="218">
        <f t="shared" si="1160"/>
        <v>584</v>
      </c>
      <c r="C1697" s="194" t="str">
        <f t="shared" ref="C1697:F1697" si="1293">IF(C592="","",C592)</f>
        <v/>
      </c>
      <c r="D1697" s="199" t="str">
        <f t="shared" si="1293"/>
        <v/>
      </c>
      <c r="E1697" s="202" t="str">
        <f t="shared" si="1293"/>
        <v/>
      </c>
      <c r="F1697" s="215" t="str">
        <f t="shared" si="1293"/>
        <v/>
      </c>
      <c r="G1697" s="278" t="str">
        <f>+IF('Cálculos '!I592="","",'Cálculos '!I592)</f>
        <v/>
      </c>
      <c r="H1697" s="380" t="str">
        <f t="shared" si="1278"/>
        <v/>
      </c>
      <c r="I1697" s="48" t="str">
        <f t="shared" si="1279"/>
        <v/>
      </c>
      <c r="J1697" s="381" t="str">
        <f t="shared" si="1280"/>
        <v/>
      </c>
      <c r="K1697" s="452" t="str">
        <f t="shared" si="1281"/>
        <v/>
      </c>
      <c r="L1697" s="197" t="str">
        <f t="shared" ref="L1697:M1697" si="1294">+IF(L592="","",L592)</f>
        <v/>
      </c>
      <c r="M1697" s="202" t="str">
        <f t="shared" si="1294"/>
        <v/>
      </c>
    </row>
    <row r="1698" spans="2:13" hidden="1" x14ac:dyDescent="0.3">
      <c r="B1698" s="218">
        <f t="shared" si="1160"/>
        <v>585</v>
      </c>
      <c r="C1698" s="194" t="str">
        <f t="shared" ref="C1698:F1698" si="1295">IF(C593="","",C593)</f>
        <v/>
      </c>
      <c r="D1698" s="199" t="str">
        <f t="shared" si="1295"/>
        <v/>
      </c>
      <c r="E1698" s="202" t="str">
        <f t="shared" si="1295"/>
        <v/>
      </c>
      <c r="F1698" s="215" t="str">
        <f t="shared" si="1295"/>
        <v/>
      </c>
      <c r="G1698" s="278" t="str">
        <f>+IF('Cálculos '!I593="","",'Cálculos '!I593)</f>
        <v/>
      </c>
      <c r="H1698" s="380" t="str">
        <f t="shared" si="1278"/>
        <v/>
      </c>
      <c r="I1698" s="48" t="str">
        <f t="shared" si="1279"/>
        <v/>
      </c>
      <c r="J1698" s="381" t="str">
        <f t="shared" si="1280"/>
        <v/>
      </c>
      <c r="K1698" s="452" t="str">
        <f t="shared" si="1281"/>
        <v/>
      </c>
      <c r="L1698" s="197" t="str">
        <f t="shared" ref="L1698:M1698" si="1296">+IF(L593="","",L593)</f>
        <v/>
      </c>
      <c r="M1698" s="202" t="str">
        <f t="shared" si="1296"/>
        <v/>
      </c>
    </row>
    <row r="1699" spans="2:13" hidden="1" x14ac:dyDescent="0.3">
      <c r="B1699" s="218">
        <f t="shared" si="1160"/>
        <v>586</v>
      </c>
      <c r="C1699" s="194" t="str">
        <f t="shared" ref="C1699:F1699" si="1297">IF(C594="","",C594)</f>
        <v/>
      </c>
      <c r="D1699" s="199" t="str">
        <f t="shared" si="1297"/>
        <v/>
      </c>
      <c r="E1699" s="202" t="str">
        <f t="shared" si="1297"/>
        <v/>
      </c>
      <c r="F1699" s="215" t="str">
        <f t="shared" si="1297"/>
        <v/>
      </c>
      <c r="G1699" s="278" t="str">
        <f>+IF('Cálculos '!I594="","",'Cálculos '!I594)</f>
        <v/>
      </c>
      <c r="H1699" s="380" t="str">
        <f t="shared" si="1278"/>
        <v/>
      </c>
      <c r="I1699" s="48" t="str">
        <f t="shared" si="1279"/>
        <v/>
      </c>
      <c r="J1699" s="381" t="str">
        <f t="shared" si="1280"/>
        <v/>
      </c>
      <c r="K1699" s="452" t="str">
        <f t="shared" si="1281"/>
        <v/>
      </c>
      <c r="L1699" s="197" t="str">
        <f t="shared" ref="L1699:M1699" si="1298">+IF(L594="","",L594)</f>
        <v/>
      </c>
      <c r="M1699" s="202" t="str">
        <f t="shared" si="1298"/>
        <v/>
      </c>
    </row>
    <row r="1700" spans="2:13" hidden="1" x14ac:dyDescent="0.3">
      <c r="B1700" s="218">
        <f t="shared" si="1160"/>
        <v>587</v>
      </c>
      <c r="C1700" s="194" t="str">
        <f t="shared" ref="C1700:F1700" si="1299">IF(C595="","",C595)</f>
        <v/>
      </c>
      <c r="D1700" s="199" t="str">
        <f t="shared" si="1299"/>
        <v/>
      </c>
      <c r="E1700" s="202" t="str">
        <f t="shared" si="1299"/>
        <v/>
      </c>
      <c r="F1700" s="215" t="str">
        <f t="shared" si="1299"/>
        <v/>
      </c>
      <c r="G1700" s="278" t="str">
        <f>+IF('Cálculos '!I595="","",'Cálculos '!I595)</f>
        <v/>
      </c>
      <c r="H1700" s="380" t="str">
        <f t="shared" si="1278"/>
        <v/>
      </c>
      <c r="I1700" s="48" t="str">
        <f t="shared" si="1279"/>
        <v/>
      </c>
      <c r="J1700" s="381" t="str">
        <f t="shared" si="1280"/>
        <v/>
      </c>
      <c r="K1700" s="452" t="str">
        <f t="shared" si="1281"/>
        <v/>
      </c>
      <c r="L1700" s="197" t="str">
        <f t="shared" ref="L1700:M1700" si="1300">+IF(L595="","",L595)</f>
        <v/>
      </c>
      <c r="M1700" s="202" t="str">
        <f t="shared" si="1300"/>
        <v/>
      </c>
    </row>
    <row r="1701" spans="2:13" hidden="1" x14ac:dyDescent="0.3">
      <c r="B1701" s="218">
        <f t="shared" si="1160"/>
        <v>588</v>
      </c>
      <c r="C1701" s="194" t="str">
        <f t="shared" ref="C1701:F1701" si="1301">IF(C596="","",C596)</f>
        <v/>
      </c>
      <c r="D1701" s="199" t="str">
        <f t="shared" si="1301"/>
        <v/>
      </c>
      <c r="E1701" s="202" t="str">
        <f t="shared" si="1301"/>
        <v/>
      </c>
      <c r="F1701" s="215" t="str">
        <f t="shared" si="1301"/>
        <v/>
      </c>
      <c r="G1701" s="278" t="str">
        <f>+IF('Cálculos '!I596="","",'Cálculos '!I596)</f>
        <v/>
      </c>
      <c r="H1701" s="380" t="str">
        <f t="shared" si="1278"/>
        <v/>
      </c>
      <c r="I1701" s="48" t="str">
        <f t="shared" si="1279"/>
        <v/>
      </c>
      <c r="J1701" s="381" t="str">
        <f t="shared" si="1280"/>
        <v/>
      </c>
      <c r="K1701" s="452" t="str">
        <f t="shared" si="1281"/>
        <v/>
      </c>
      <c r="L1701" s="197" t="str">
        <f t="shared" ref="L1701:M1701" si="1302">+IF(L596="","",L596)</f>
        <v/>
      </c>
      <c r="M1701" s="202" t="str">
        <f t="shared" si="1302"/>
        <v/>
      </c>
    </row>
    <row r="1702" spans="2:13" hidden="1" x14ac:dyDescent="0.3">
      <c r="B1702" s="218">
        <f t="shared" si="1160"/>
        <v>589</v>
      </c>
      <c r="C1702" s="194" t="str">
        <f t="shared" ref="C1702:F1702" si="1303">IF(C597="","",C597)</f>
        <v/>
      </c>
      <c r="D1702" s="199" t="str">
        <f t="shared" si="1303"/>
        <v/>
      </c>
      <c r="E1702" s="202" t="str">
        <f t="shared" si="1303"/>
        <v/>
      </c>
      <c r="F1702" s="215" t="str">
        <f t="shared" si="1303"/>
        <v/>
      </c>
      <c r="G1702" s="278" t="str">
        <f>+IF('Cálculos '!I597="","",'Cálculos '!I597)</f>
        <v/>
      </c>
      <c r="H1702" s="380" t="str">
        <f t="shared" si="1278"/>
        <v/>
      </c>
      <c r="I1702" s="48" t="str">
        <f t="shared" si="1279"/>
        <v/>
      </c>
      <c r="J1702" s="381" t="str">
        <f t="shared" si="1280"/>
        <v/>
      </c>
      <c r="K1702" s="452" t="str">
        <f t="shared" si="1281"/>
        <v/>
      </c>
      <c r="L1702" s="197" t="str">
        <f t="shared" ref="L1702:M1702" si="1304">+IF(L597="","",L597)</f>
        <v/>
      </c>
      <c r="M1702" s="202" t="str">
        <f t="shared" si="1304"/>
        <v/>
      </c>
    </row>
    <row r="1703" spans="2:13" hidden="1" x14ac:dyDescent="0.3">
      <c r="B1703" s="218">
        <f t="shared" si="1160"/>
        <v>590</v>
      </c>
      <c r="C1703" s="194" t="str">
        <f t="shared" ref="C1703:F1703" si="1305">IF(C598="","",C598)</f>
        <v/>
      </c>
      <c r="D1703" s="199" t="str">
        <f t="shared" si="1305"/>
        <v/>
      </c>
      <c r="E1703" s="202" t="str">
        <f t="shared" si="1305"/>
        <v/>
      </c>
      <c r="F1703" s="215" t="str">
        <f t="shared" si="1305"/>
        <v/>
      </c>
      <c r="G1703" s="278" t="str">
        <f>+IF('Cálculos '!I598="","",'Cálculos '!I598)</f>
        <v/>
      </c>
      <c r="H1703" s="380" t="str">
        <f t="shared" si="1278"/>
        <v/>
      </c>
      <c r="I1703" s="48" t="str">
        <f t="shared" si="1279"/>
        <v/>
      </c>
      <c r="J1703" s="381" t="str">
        <f t="shared" si="1280"/>
        <v/>
      </c>
      <c r="K1703" s="452" t="str">
        <f t="shared" si="1281"/>
        <v/>
      </c>
      <c r="L1703" s="197" t="str">
        <f t="shared" ref="L1703:M1703" si="1306">+IF(L598="","",L598)</f>
        <v/>
      </c>
      <c r="M1703" s="202" t="str">
        <f t="shared" si="1306"/>
        <v/>
      </c>
    </row>
    <row r="1704" spans="2:13" hidden="1" x14ac:dyDescent="0.3">
      <c r="B1704" s="218">
        <f t="shared" si="1160"/>
        <v>591</v>
      </c>
      <c r="C1704" s="194" t="str">
        <f t="shared" ref="C1704:F1704" si="1307">IF(C599="","",C599)</f>
        <v/>
      </c>
      <c r="D1704" s="199" t="str">
        <f t="shared" si="1307"/>
        <v/>
      </c>
      <c r="E1704" s="202" t="str">
        <f t="shared" si="1307"/>
        <v/>
      </c>
      <c r="F1704" s="215" t="str">
        <f t="shared" si="1307"/>
        <v/>
      </c>
      <c r="G1704" s="278" t="str">
        <f>+IF('Cálculos '!I599="","",'Cálculos '!I599)</f>
        <v/>
      </c>
      <c r="H1704" s="380" t="str">
        <f t="shared" si="1278"/>
        <v/>
      </c>
      <c r="I1704" s="48" t="str">
        <f t="shared" si="1279"/>
        <v/>
      </c>
      <c r="J1704" s="381" t="str">
        <f t="shared" si="1280"/>
        <v/>
      </c>
      <c r="K1704" s="452" t="str">
        <f t="shared" si="1281"/>
        <v/>
      </c>
      <c r="L1704" s="197" t="str">
        <f t="shared" ref="L1704:M1704" si="1308">+IF(L599="","",L599)</f>
        <v/>
      </c>
      <c r="M1704" s="202" t="str">
        <f t="shared" si="1308"/>
        <v/>
      </c>
    </row>
    <row r="1705" spans="2:13" hidden="1" x14ac:dyDescent="0.3">
      <c r="B1705" s="218">
        <f t="shared" si="1160"/>
        <v>592</v>
      </c>
      <c r="C1705" s="194" t="str">
        <f t="shared" ref="C1705:F1705" si="1309">IF(C600="","",C600)</f>
        <v/>
      </c>
      <c r="D1705" s="199" t="str">
        <f t="shared" si="1309"/>
        <v/>
      </c>
      <c r="E1705" s="202" t="str">
        <f t="shared" si="1309"/>
        <v/>
      </c>
      <c r="F1705" s="215" t="str">
        <f t="shared" si="1309"/>
        <v/>
      </c>
      <c r="G1705" s="278" t="str">
        <f>+IF('Cálculos '!I600="","",'Cálculos '!I600)</f>
        <v/>
      </c>
      <c r="H1705" s="380" t="str">
        <f t="shared" si="1278"/>
        <v/>
      </c>
      <c r="I1705" s="48" t="str">
        <f t="shared" si="1279"/>
        <v/>
      </c>
      <c r="J1705" s="381" t="str">
        <f t="shared" si="1280"/>
        <v/>
      </c>
      <c r="K1705" s="452" t="str">
        <f t="shared" si="1281"/>
        <v/>
      </c>
      <c r="L1705" s="197" t="str">
        <f t="shared" ref="L1705:M1705" si="1310">+IF(L600="","",L600)</f>
        <v/>
      </c>
      <c r="M1705" s="202" t="str">
        <f t="shared" si="1310"/>
        <v/>
      </c>
    </row>
    <row r="1706" spans="2:13" hidden="1" x14ac:dyDescent="0.3">
      <c r="B1706" s="218">
        <f t="shared" si="1160"/>
        <v>593</v>
      </c>
      <c r="C1706" s="194" t="str">
        <f t="shared" ref="C1706:F1706" si="1311">IF(C601="","",C601)</f>
        <v/>
      </c>
      <c r="D1706" s="199" t="str">
        <f t="shared" si="1311"/>
        <v/>
      </c>
      <c r="E1706" s="202" t="str">
        <f t="shared" si="1311"/>
        <v/>
      </c>
      <c r="F1706" s="215" t="str">
        <f t="shared" si="1311"/>
        <v/>
      </c>
      <c r="G1706" s="278" t="str">
        <f>+IF('Cálculos '!I601="","",'Cálculos '!I601)</f>
        <v/>
      </c>
      <c r="H1706" s="380" t="str">
        <f t="shared" si="1278"/>
        <v/>
      </c>
      <c r="I1706" s="48" t="str">
        <f t="shared" si="1279"/>
        <v/>
      </c>
      <c r="J1706" s="381" t="str">
        <f t="shared" si="1280"/>
        <v/>
      </c>
      <c r="K1706" s="452" t="str">
        <f t="shared" si="1281"/>
        <v/>
      </c>
      <c r="L1706" s="197" t="str">
        <f t="shared" ref="L1706:M1706" si="1312">+IF(L601="","",L601)</f>
        <v/>
      </c>
      <c r="M1706" s="202" t="str">
        <f t="shared" si="1312"/>
        <v/>
      </c>
    </row>
    <row r="1707" spans="2:13" hidden="1" x14ac:dyDescent="0.3">
      <c r="B1707" s="218">
        <f t="shared" si="1160"/>
        <v>594</v>
      </c>
      <c r="C1707" s="194" t="str">
        <f t="shared" ref="C1707:F1707" si="1313">IF(C602="","",C602)</f>
        <v/>
      </c>
      <c r="D1707" s="199" t="str">
        <f t="shared" si="1313"/>
        <v/>
      </c>
      <c r="E1707" s="202" t="str">
        <f t="shared" si="1313"/>
        <v/>
      </c>
      <c r="F1707" s="215" t="str">
        <f t="shared" si="1313"/>
        <v/>
      </c>
      <c r="G1707" s="278" t="str">
        <f>+IF('Cálculos '!I602="","",'Cálculos '!I602)</f>
        <v/>
      </c>
      <c r="H1707" s="380" t="str">
        <f t="shared" si="1278"/>
        <v/>
      </c>
      <c r="I1707" s="48" t="str">
        <f t="shared" si="1279"/>
        <v/>
      </c>
      <c r="J1707" s="381" t="str">
        <f t="shared" si="1280"/>
        <v/>
      </c>
      <c r="K1707" s="452" t="str">
        <f t="shared" si="1281"/>
        <v/>
      </c>
      <c r="L1707" s="197" t="str">
        <f t="shared" ref="L1707:M1707" si="1314">+IF(L602="","",L602)</f>
        <v/>
      </c>
      <c r="M1707" s="202" t="str">
        <f t="shared" si="1314"/>
        <v/>
      </c>
    </row>
    <row r="1708" spans="2:13" hidden="1" x14ac:dyDescent="0.3">
      <c r="B1708" s="218">
        <f t="shared" si="1160"/>
        <v>595</v>
      </c>
      <c r="C1708" s="194" t="str">
        <f t="shared" ref="C1708:F1708" si="1315">IF(C603="","",C603)</f>
        <v/>
      </c>
      <c r="D1708" s="199" t="str">
        <f t="shared" si="1315"/>
        <v/>
      </c>
      <c r="E1708" s="202" t="str">
        <f t="shared" si="1315"/>
        <v/>
      </c>
      <c r="F1708" s="215" t="str">
        <f t="shared" si="1315"/>
        <v/>
      </c>
      <c r="G1708" s="278" t="str">
        <f>+IF('Cálculos '!I603="","",'Cálculos '!I603)</f>
        <v/>
      </c>
      <c r="H1708" s="380" t="str">
        <f t="shared" si="1278"/>
        <v/>
      </c>
      <c r="I1708" s="48" t="str">
        <f t="shared" si="1279"/>
        <v/>
      </c>
      <c r="J1708" s="381" t="str">
        <f t="shared" si="1280"/>
        <v/>
      </c>
      <c r="K1708" s="452" t="str">
        <f t="shared" si="1281"/>
        <v/>
      </c>
      <c r="L1708" s="197" t="str">
        <f t="shared" ref="L1708:M1708" si="1316">+IF(L603="","",L603)</f>
        <v/>
      </c>
      <c r="M1708" s="202" t="str">
        <f t="shared" si="1316"/>
        <v/>
      </c>
    </row>
    <row r="1709" spans="2:13" hidden="1" x14ac:dyDescent="0.3">
      <c r="B1709" s="218">
        <f t="shared" si="1160"/>
        <v>596</v>
      </c>
      <c r="C1709" s="194" t="str">
        <f t="shared" ref="C1709:F1709" si="1317">IF(C604="","",C604)</f>
        <v/>
      </c>
      <c r="D1709" s="199" t="str">
        <f t="shared" si="1317"/>
        <v/>
      </c>
      <c r="E1709" s="202" t="str">
        <f t="shared" si="1317"/>
        <v/>
      </c>
      <c r="F1709" s="215" t="str">
        <f t="shared" si="1317"/>
        <v/>
      </c>
      <c r="G1709" s="278" t="str">
        <f>+IF('Cálculos '!I604="","",'Cálculos '!I604)</f>
        <v/>
      </c>
      <c r="H1709" s="380" t="str">
        <f t="shared" si="1278"/>
        <v/>
      </c>
      <c r="I1709" s="48" t="str">
        <f t="shared" si="1279"/>
        <v/>
      </c>
      <c r="J1709" s="381" t="str">
        <f t="shared" si="1280"/>
        <v/>
      </c>
      <c r="K1709" s="452" t="str">
        <f t="shared" si="1281"/>
        <v/>
      </c>
      <c r="L1709" s="197" t="str">
        <f t="shared" ref="L1709:M1709" si="1318">+IF(L604="","",L604)</f>
        <v/>
      </c>
      <c r="M1709" s="202" t="str">
        <f t="shared" si="1318"/>
        <v/>
      </c>
    </row>
    <row r="1710" spans="2:13" hidden="1" x14ac:dyDescent="0.3">
      <c r="B1710" s="218">
        <f t="shared" si="1160"/>
        <v>597</v>
      </c>
      <c r="C1710" s="194" t="str">
        <f t="shared" ref="C1710:F1710" si="1319">IF(C605="","",C605)</f>
        <v/>
      </c>
      <c r="D1710" s="199" t="str">
        <f t="shared" si="1319"/>
        <v/>
      </c>
      <c r="E1710" s="202" t="str">
        <f t="shared" si="1319"/>
        <v/>
      </c>
      <c r="F1710" s="215" t="str">
        <f t="shared" si="1319"/>
        <v/>
      </c>
      <c r="G1710" s="278" t="str">
        <f>+IF('Cálculos '!I605="","",'Cálculos '!I605)</f>
        <v/>
      </c>
      <c r="H1710" s="380" t="str">
        <f t="shared" si="1278"/>
        <v/>
      </c>
      <c r="I1710" s="48" t="str">
        <f t="shared" si="1279"/>
        <v/>
      </c>
      <c r="J1710" s="381" t="str">
        <f t="shared" si="1280"/>
        <v/>
      </c>
      <c r="K1710" s="452" t="str">
        <f t="shared" si="1281"/>
        <v/>
      </c>
      <c r="L1710" s="197" t="str">
        <f t="shared" ref="L1710:M1710" si="1320">+IF(L605="","",L605)</f>
        <v/>
      </c>
      <c r="M1710" s="202" t="str">
        <f t="shared" si="1320"/>
        <v/>
      </c>
    </row>
    <row r="1711" spans="2:13" hidden="1" x14ac:dyDescent="0.3">
      <c r="B1711" s="218">
        <f t="shared" si="1160"/>
        <v>598</v>
      </c>
      <c r="C1711" s="194" t="str">
        <f t="shared" ref="C1711:F1711" si="1321">IF(C606="","",C606)</f>
        <v/>
      </c>
      <c r="D1711" s="199" t="str">
        <f t="shared" si="1321"/>
        <v/>
      </c>
      <c r="E1711" s="202" t="str">
        <f t="shared" si="1321"/>
        <v/>
      </c>
      <c r="F1711" s="215" t="str">
        <f t="shared" si="1321"/>
        <v/>
      </c>
      <c r="G1711" s="278" t="str">
        <f>+IF('Cálculos '!I606="","",'Cálculos '!I606)</f>
        <v/>
      </c>
      <c r="H1711" s="380" t="str">
        <f t="shared" si="1278"/>
        <v/>
      </c>
      <c r="I1711" s="48" t="str">
        <f t="shared" si="1279"/>
        <v/>
      </c>
      <c r="J1711" s="381" t="str">
        <f t="shared" si="1280"/>
        <v/>
      </c>
      <c r="K1711" s="452" t="str">
        <f t="shared" si="1281"/>
        <v/>
      </c>
      <c r="L1711" s="197" t="str">
        <f t="shared" ref="L1711:M1711" si="1322">+IF(L606="","",L606)</f>
        <v/>
      </c>
      <c r="M1711" s="202" t="str">
        <f t="shared" si="1322"/>
        <v/>
      </c>
    </row>
    <row r="1712" spans="2:13" hidden="1" x14ac:dyDescent="0.3">
      <c r="B1712" s="218">
        <f t="shared" si="1160"/>
        <v>599</v>
      </c>
      <c r="C1712" s="194" t="str">
        <f t="shared" ref="C1712:F1712" si="1323">IF(C607="","",C607)</f>
        <v/>
      </c>
      <c r="D1712" s="199" t="str">
        <f t="shared" si="1323"/>
        <v/>
      </c>
      <c r="E1712" s="202" t="str">
        <f t="shared" si="1323"/>
        <v/>
      </c>
      <c r="F1712" s="215" t="str">
        <f t="shared" si="1323"/>
        <v/>
      </c>
      <c r="G1712" s="278" t="str">
        <f>+IF('Cálculos '!I607="","",'Cálculos '!I607)</f>
        <v/>
      </c>
      <c r="H1712" s="380" t="str">
        <f t="shared" si="1278"/>
        <v/>
      </c>
      <c r="I1712" s="48" t="str">
        <f t="shared" si="1279"/>
        <v/>
      </c>
      <c r="J1712" s="381" t="str">
        <f t="shared" si="1280"/>
        <v/>
      </c>
      <c r="K1712" s="452" t="str">
        <f t="shared" si="1281"/>
        <v/>
      </c>
      <c r="L1712" s="197" t="str">
        <f t="shared" ref="L1712:M1712" si="1324">+IF(L607="","",L607)</f>
        <v/>
      </c>
      <c r="M1712" s="202" t="str">
        <f t="shared" si="1324"/>
        <v/>
      </c>
    </row>
    <row r="1713" spans="2:13" hidden="1" x14ac:dyDescent="0.3">
      <c r="B1713" s="218">
        <f t="shared" si="1160"/>
        <v>600</v>
      </c>
      <c r="C1713" s="194" t="str">
        <f t="shared" ref="C1713:F1713" si="1325">IF(C608="","",C608)</f>
        <v/>
      </c>
      <c r="D1713" s="199" t="str">
        <f t="shared" si="1325"/>
        <v/>
      </c>
      <c r="E1713" s="202" t="str">
        <f t="shared" si="1325"/>
        <v/>
      </c>
      <c r="F1713" s="215" t="str">
        <f t="shared" si="1325"/>
        <v/>
      </c>
      <c r="G1713" s="278" t="str">
        <f>+IF('Cálculos '!I608="","",'Cálculos '!I608)</f>
        <v/>
      </c>
      <c r="H1713" s="380" t="str">
        <f t="shared" si="1278"/>
        <v/>
      </c>
      <c r="I1713" s="48" t="str">
        <f t="shared" si="1279"/>
        <v/>
      </c>
      <c r="J1713" s="381" t="str">
        <f t="shared" si="1280"/>
        <v/>
      </c>
      <c r="K1713" s="452" t="str">
        <f t="shared" si="1281"/>
        <v/>
      </c>
      <c r="L1713" s="197" t="str">
        <f t="shared" ref="L1713:M1713" si="1326">+IF(L608="","",L608)</f>
        <v/>
      </c>
      <c r="M1713" s="202" t="str">
        <f t="shared" si="1326"/>
        <v/>
      </c>
    </row>
    <row r="1714" spans="2:13" hidden="1" x14ac:dyDescent="0.3">
      <c r="B1714" s="218">
        <f t="shared" si="1160"/>
        <v>601</v>
      </c>
      <c r="C1714" s="194" t="str">
        <f t="shared" ref="C1714:F1714" si="1327">IF(C609="","",C609)</f>
        <v/>
      </c>
      <c r="D1714" s="199" t="str">
        <f t="shared" si="1327"/>
        <v/>
      </c>
      <c r="E1714" s="202" t="str">
        <f t="shared" si="1327"/>
        <v/>
      </c>
      <c r="F1714" s="215" t="str">
        <f t="shared" si="1327"/>
        <v/>
      </c>
      <c r="G1714" s="278" t="str">
        <f>+IF('Cálculos '!I609="","",'Cálculos '!I609)</f>
        <v/>
      </c>
      <c r="H1714" s="380" t="str">
        <f t="shared" si="1278"/>
        <v/>
      </c>
      <c r="I1714" s="48" t="str">
        <f t="shared" si="1279"/>
        <v/>
      </c>
      <c r="J1714" s="381" t="str">
        <f t="shared" si="1280"/>
        <v/>
      </c>
      <c r="K1714" s="452" t="str">
        <f t="shared" si="1281"/>
        <v/>
      </c>
      <c r="L1714" s="197" t="str">
        <f t="shared" ref="L1714:M1714" si="1328">+IF(L609="","",L609)</f>
        <v/>
      </c>
      <c r="M1714" s="202" t="str">
        <f t="shared" si="1328"/>
        <v/>
      </c>
    </row>
    <row r="1715" spans="2:13" hidden="1" x14ac:dyDescent="0.3">
      <c r="B1715" s="218">
        <f t="shared" si="1160"/>
        <v>602</v>
      </c>
      <c r="C1715" s="194" t="str">
        <f t="shared" ref="C1715:F1715" si="1329">IF(C610="","",C610)</f>
        <v/>
      </c>
      <c r="D1715" s="199" t="str">
        <f t="shared" si="1329"/>
        <v/>
      </c>
      <c r="E1715" s="202" t="str">
        <f t="shared" si="1329"/>
        <v/>
      </c>
      <c r="F1715" s="215" t="str">
        <f t="shared" si="1329"/>
        <v/>
      </c>
      <c r="G1715" s="278" t="str">
        <f>+IF('Cálculos '!I610="","",'Cálculos '!I610)</f>
        <v/>
      </c>
      <c r="H1715" s="380" t="str">
        <f t="shared" si="1278"/>
        <v/>
      </c>
      <c r="I1715" s="48" t="str">
        <f t="shared" si="1279"/>
        <v/>
      </c>
      <c r="J1715" s="381" t="str">
        <f t="shared" si="1280"/>
        <v/>
      </c>
      <c r="K1715" s="452" t="str">
        <f t="shared" si="1281"/>
        <v/>
      </c>
      <c r="L1715" s="197" t="str">
        <f t="shared" ref="L1715:M1715" si="1330">+IF(L610="","",L610)</f>
        <v/>
      </c>
      <c r="M1715" s="202" t="str">
        <f t="shared" si="1330"/>
        <v/>
      </c>
    </row>
    <row r="1716" spans="2:13" hidden="1" x14ac:dyDescent="0.3">
      <c r="B1716" s="218">
        <f t="shared" si="1160"/>
        <v>603</v>
      </c>
      <c r="C1716" s="194" t="str">
        <f t="shared" ref="C1716:F1716" si="1331">IF(C611="","",C611)</f>
        <v/>
      </c>
      <c r="D1716" s="199" t="str">
        <f t="shared" si="1331"/>
        <v/>
      </c>
      <c r="E1716" s="202" t="str">
        <f t="shared" si="1331"/>
        <v/>
      </c>
      <c r="F1716" s="215" t="str">
        <f t="shared" si="1331"/>
        <v/>
      </c>
      <c r="G1716" s="278" t="str">
        <f>+IF('Cálculos '!I611="","",'Cálculos '!I611)</f>
        <v/>
      </c>
      <c r="H1716" s="380" t="str">
        <f t="shared" si="1278"/>
        <v/>
      </c>
      <c r="I1716" s="48" t="str">
        <f t="shared" si="1279"/>
        <v/>
      </c>
      <c r="J1716" s="381" t="str">
        <f t="shared" si="1280"/>
        <v/>
      </c>
      <c r="K1716" s="452" t="str">
        <f t="shared" si="1281"/>
        <v/>
      </c>
      <c r="L1716" s="197" t="str">
        <f t="shared" ref="L1716:M1716" si="1332">+IF(L611="","",L611)</f>
        <v/>
      </c>
      <c r="M1716" s="202" t="str">
        <f t="shared" si="1332"/>
        <v/>
      </c>
    </row>
    <row r="1717" spans="2:13" hidden="1" x14ac:dyDescent="0.3">
      <c r="B1717" s="218">
        <f t="shared" si="1160"/>
        <v>604</v>
      </c>
      <c r="C1717" s="194" t="str">
        <f t="shared" ref="C1717:F1717" si="1333">IF(C612="","",C612)</f>
        <v/>
      </c>
      <c r="D1717" s="199" t="str">
        <f t="shared" si="1333"/>
        <v/>
      </c>
      <c r="E1717" s="202" t="str">
        <f t="shared" si="1333"/>
        <v/>
      </c>
      <c r="F1717" s="215" t="str">
        <f t="shared" si="1333"/>
        <v/>
      </c>
      <c r="G1717" s="278" t="str">
        <f>+IF('Cálculos '!I612="","",'Cálculos '!I612)</f>
        <v/>
      </c>
      <c r="H1717" s="380" t="str">
        <f t="shared" si="1278"/>
        <v/>
      </c>
      <c r="I1717" s="48" t="str">
        <f t="shared" si="1279"/>
        <v/>
      </c>
      <c r="J1717" s="381" t="str">
        <f t="shared" si="1280"/>
        <v/>
      </c>
      <c r="K1717" s="452" t="str">
        <f t="shared" si="1281"/>
        <v/>
      </c>
      <c r="L1717" s="197" t="str">
        <f t="shared" ref="L1717:M1717" si="1334">+IF(L612="","",L612)</f>
        <v/>
      </c>
      <c r="M1717" s="202" t="str">
        <f t="shared" si="1334"/>
        <v/>
      </c>
    </row>
    <row r="1718" spans="2:13" hidden="1" x14ac:dyDescent="0.3">
      <c r="B1718" s="218">
        <f t="shared" si="1160"/>
        <v>605</v>
      </c>
      <c r="C1718" s="194" t="str">
        <f t="shared" ref="C1718:F1718" si="1335">IF(C613="","",C613)</f>
        <v/>
      </c>
      <c r="D1718" s="199" t="str">
        <f t="shared" si="1335"/>
        <v/>
      </c>
      <c r="E1718" s="202" t="str">
        <f t="shared" si="1335"/>
        <v/>
      </c>
      <c r="F1718" s="215" t="str">
        <f t="shared" si="1335"/>
        <v/>
      </c>
      <c r="G1718" s="278" t="str">
        <f>+IF('Cálculos '!I613="","",'Cálculos '!I613)</f>
        <v/>
      </c>
      <c r="H1718" s="380" t="str">
        <f t="shared" si="1278"/>
        <v/>
      </c>
      <c r="I1718" s="48" t="str">
        <f t="shared" si="1279"/>
        <v/>
      </c>
      <c r="J1718" s="381" t="str">
        <f t="shared" si="1280"/>
        <v/>
      </c>
      <c r="K1718" s="452" t="str">
        <f t="shared" si="1281"/>
        <v/>
      </c>
      <c r="L1718" s="197" t="str">
        <f t="shared" ref="L1718:M1718" si="1336">+IF(L613="","",L613)</f>
        <v/>
      </c>
      <c r="M1718" s="202" t="str">
        <f t="shared" si="1336"/>
        <v/>
      </c>
    </row>
    <row r="1719" spans="2:13" hidden="1" x14ac:dyDescent="0.3">
      <c r="B1719" s="218">
        <f t="shared" si="1160"/>
        <v>606</v>
      </c>
      <c r="C1719" s="194" t="str">
        <f t="shared" ref="C1719:F1719" si="1337">IF(C614="","",C614)</f>
        <v/>
      </c>
      <c r="D1719" s="199" t="str">
        <f t="shared" si="1337"/>
        <v/>
      </c>
      <c r="E1719" s="202" t="str">
        <f t="shared" si="1337"/>
        <v/>
      </c>
      <c r="F1719" s="215" t="str">
        <f t="shared" si="1337"/>
        <v/>
      </c>
      <c r="G1719" s="278" t="str">
        <f>+IF('Cálculos '!I614="","",'Cálculos '!I614)</f>
        <v/>
      </c>
      <c r="H1719" s="380" t="str">
        <f t="shared" si="1278"/>
        <v/>
      </c>
      <c r="I1719" s="48" t="str">
        <f t="shared" si="1279"/>
        <v/>
      </c>
      <c r="J1719" s="381" t="str">
        <f t="shared" si="1280"/>
        <v/>
      </c>
      <c r="K1719" s="452" t="str">
        <f t="shared" si="1281"/>
        <v/>
      </c>
      <c r="L1719" s="197" t="str">
        <f t="shared" ref="L1719:M1719" si="1338">+IF(L614="","",L614)</f>
        <v/>
      </c>
      <c r="M1719" s="202" t="str">
        <f t="shared" si="1338"/>
        <v/>
      </c>
    </row>
    <row r="1720" spans="2:13" hidden="1" x14ac:dyDescent="0.3">
      <c r="B1720" s="218">
        <f t="shared" si="1160"/>
        <v>607</v>
      </c>
      <c r="C1720" s="194" t="str">
        <f t="shared" ref="C1720:F1720" si="1339">IF(C615="","",C615)</f>
        <v/>
      </c>
      <c r="D1720" s="199" t="str">
        <f t="shared" si="1339"/>
        <v/>
      </c>
      <c r="E1720" s="202" t="str">
        <f t="shared" si="1339"/>
        <v/>
      </c>
      <c r="F1720" s="215" t="str">
        <f t="shared" si="1339"/>
        <v/>
      </c>
      <c r="G1720" s="278" t="str">
        <f>+IF('Cálculos '!I615="","",'Cálculos '!I615)</f>
        <v/>
      </c>
      <c r="H1720" s="380" t="str">
        <f t="shared" si="1278"/>
        <v/>
      </c>
      <c r="I1720" s="48" t="str">
        <f t="shared" si="1279"/>
        <v/>
      </c>
      <c r="J1720" s="381" t="str">
        <f t="shared" si="1280"/>
        <v/>
      </c>
      <c r="K1720" s="452" t="str">
        <f t="shared" si="1281"/>
        <v/>
      </c>
      <c r="L1720" s="197" t="str">
        <f t="shared" ref="L1720:M1720" si="1340">+IF(L615="","",L615)</f>
        <v/>
      </c>
      <c r="M1720" s="202" t="str">
        <f t="shared" si="1340"/>
        <v/>
      </c>
    </row>
    <row r="1721" spans="2:13" hidden="1" x14ac:dyDescent="0.3">
      <c r="B1721" s="218">
        <f t="shared" si="1160"/>
        <v>608</v>
      </c>
      <c r="C1721" s="194" t="str">
        <f t="shared" ref="C1721:F1721" si="1341">IF(C616="","",C616)</f>
        <v/>
      </c>
      <c r="D1721" s="199" t="str">
        <f t="shared" si="1341"/>
        <v/>
      </c>
      <c r="E1721" s="202" t="str">
        <f t="shared" si="1341"/>
        <v/>
      </c>
      <c r="F1721" s="215" t="str">
        <f t="shared" si="1341"/>
        <v/>
      </c>
      <c r="G1721" s="278" t="str">
        <f>+IF('Cálculos '!I616="","",'Cálculos '!I616)</f>
        <v/>
      </c>
      <c r="H1721" s="380" t="str">
        <f t="shared" si="1278"/>
        <v/>
      </c>
      <c r="I1721" s="48" t="str">
        <f t="shared" si="1279"/>
        <v/>
      </c>
      <c r="J1721" s="381" t="str">
        <f t="shared" si="1280"/>
        <v/>
      </c>
      <c r="K1721" s="452" t="str">
        <f t="shared" si="1281"/>
        <v/>
      </c>
      <c r="L1721" s="197" t="str">
        <f t="shared" ref="L1721:M1721" si="1342">+IF(L616="","",L616)</f>
        <v/>
      </c>
      <c r="M1721" s="202" t="str">
        <f t="shared" si="1342"/>
        <v/>
      </c>
    </row>
    <row r="1722" spans="2:13" hidden="1" x14ac:dyDescent="0.3">
      <c r="B1722" s="218">
        <f t="shared" si="1160"/>
        <v>609</v>
      </c>
      <c r="C1722" s="194" t="str">
        <f t="shared" ref="C1722:F1722" si="1343">IF(C617="","",C617)</f>
        <v/>
      </c>
      <c r="D1722" s="199" t="str">
        <f t="shared" si="1343"/>
        <v/>
      </c>
      <c r="E1722" s="202" t="str">
        <f t="shared" si="1343"/>
        <v/>
      </c>
      <c r="F1722" s="215" t="str">
        <f t="shared" si="1343"/>
        <v/>
      </c>
      <c r="G1722" s="278" t="str">
        <f>+IF('Cálculos '!I617="","",'Cálculos '!I617)</f>
        <v/>
      </c>
      <c r="H1722" s="380" t="str">
        <f t="shared" si="1278"/>
        <v/>
      </c>
      <c r="I1722" s="48" t="str">
        <f t="shared" si="1279"/>
        <v/>
      </c>
      <c r="J1722" s="381" t="str">
        <f t="shared" si="1280"/>
        <v/>
      </c>
      <c r="K1722" s="452" t="str">
        <f t="shared" si="1281"/>
        <v/>
      </c>
      <c r="L1722" s="197" t="str">
        <f t="shared" ref="L1722:M1722" si="1344">+IF(L617="","",L617)</f>
        <v/>
      </c>
      <c r="M1722" s="202" t="str">
        <f t="shared" si="1344"/>
        <v/>
      </c>
    </row>
    <row r="1723" spans="2:13" hidden="1" x14ac:dyDescent="0.3">
      <c r="B1723" s="218">
        <f t="shared" si="1160"/>
        <v>610</v>
      </c>
      <c r="C1723" s="194" t="str">
        <f t="shared" ref="C1723:F1723" si="1345">IF(C618="","",C618)</f>
        <v/>
      </c>
      <c r="D1723" s="199" t="str">
        <f t="shared" si="1345"/>
        <v/>
      </c>
      <c r="E1723" s="202" t="str">
        <f t="shared" si="1345"/>
        <v/>
      </c>
      <c r="F1723" s="215" t="str">
        <f t="shared" si="1345"/>
        <v/>
      </c>
      <c r="G1723" s="278" t="str">
        <f>+IF('Cálculos '!I618="","",'Cálculos '!I618)</f>
        <v/>
      </c>
      <c r="H1723" s="380" t="str">
        <f t="shared" si="1278"/>
        <v/>
      </c>
      <c r="I1723" s="48" t="str">
        <f t="shared" si="1279"/>
        <v/>
      </c>
      <c r="J1723" s="381" t="str">
        <f t="shared" si="1280"/>
        <v/>
      </c>
      <c r="K1723" s="452" t="str">
        <f t="shared" si="1281"/>
        <v/>
      </c>
      <c r="L1723" s="197" t="str">
        <f t="shared" ref="L1723:M1723" si="1346">+IF(L618="","",L618)</f>
        <v/>
      </c>
      <c r="M1723" s="202" t="str">
        <f t="shared" si="1346"/>
        <v/>
      </c>
    </row>
    <row r="1724" spans="2:13" hidden="1" x14ac:dyDescent="0.3">
      <c r="B1724" s="218">
        <f t="shared" si="1160"/>
        <v>611</v>
      </c>
      <c r="C1724" s="194" t="str">
        <f t="shared" ref="C1724:F1724" si="1347">IF(C619="","",C619)</f>
        <v/>
      </c>
      <c r="D1724" s="199" t="str">
        <f t="shared" si="1347"/>
        <v/>
      </c>
      <c r="E1724" s="202" t="str">
        <f t="shared" si="1347"/>
        <v/>
      </c>
      <c r="F1724" s="215" t="str">
        <f t="shared" si="1347"/>
        <v/>
      </c>
      <c r="G1724" s="278" t="str">
        <f>+IF('Cálculos '!I619="","",'Cálculos '!I619)</f>
        <v/>
      </c>
      <c r="H1724" s="380" t="str">
        <f t="shared" si="1278"/>
        <v/>
      </c>
      <c r="I1724" s="48" t="str">
        <f t="shared" si="1279"/>
        <v/>
      </c>
      <c r="J1724" s="381" t="str">
        <f t="shared" si="1280"/>
        <v/>
      </c>
      <c r="K1724" s="452" t="str">
        <f t="shared" si="1281"/>
        <v/>
      </c>
      <c r="L1724" s="197" t="str">
        <f t="shared" ref="L1724:M1724" si="1348">+IF(L619="","",L619)</f>
        <v/>
      </c>
      <c r="M1724" s="202" t="str">
        <f t="shared" si="1348"/>
        <v/>
      </c>
    </row>
    <row r="1725" spans="2:13" hidden="1" x14ac:dyDescent="0.3">
      <c r="B1725" s="218">
        <f t="shared" si="1160"/>
        <v>612</v>
      </c>
      <c r="C1725" s="194" t="str">
        <f t="shared" ref="C1725:F1725" si="1349">IF(C620="","",C620)</f>
        <v/>
      </c>
      <c r="D1725" s="199" t="str">
        <f t="shared" si="1349"/>
        <v/>
      </c>
      <c r="E1725" s="202" t="str">
        <f t="shared" si="1349"/>
        <v/>
      </c>
      <c r="F1725" s="215" t="str">
        <f t="shared" si="1349"/>
        <v/>
      </c>
      <c r="G1725" s="278" t="str">
        <f>+IF('Cálculos '!I620="","",'Cálculos '!I620)</f>
        <v/>
      </c>
      <c r="H1725" s="380" t="str">
        <f t="shared" si="1278"/>
        <v/>
      </c>
      <c r="I1725" s="48" t="str">
        <f t="shared" si="1279"/>
        <v/>
      </c>
      <c r="J1725" s="381" t="str">
        <f t="shared" si="1280"/>
        <v/>
      </c>
      <c r="K1725" s="452" t="str">
        <f t="shared" si="1281"/>
        <v/>
      </c>
      <c r="L1725" s="197" t="str">
        <f t="shared" ref="L1725:M1725" si="1350">+IF(L620="","",L620)</f>
        <v/>
      </c>
      <c r="M1725" s="202" t="str">
        <f t="shared" si="1350"/>
        <v/>
      </c>
    </row>
    <row r="1726" spans="2:13" hidden="1" x14ac:dyDescent="0.3">
      <c r="B1726" s="218">
        <f t="shared" si="1160"/>
        <v>613</v>
      </c>
      <c r="C1726" s="194" t="str">
        <f t="shared" ref="C1726:F1726" si="1351">IF(C621="","",C621)</f>
        <v/>
      </c>
      <c r="D1726" s="199" t="str">
        <f t="shared" si="1351"/>
        <v/>
      </c>
      <c r="E1726" s="202" t="str">
        <f t="shared" si="1351"/>
        <v/>
      </c>
      <c r="F1726" s="215" t="str">
        <f t="shared" si="1351"/>
        <v/>
      </c>
      <c r="G1726" s="278" t="str">
        <f>+IF('Cálculos '!I621="","",'Cálculos '!I621)</f>
        <v/>
      </c>
      <c r="H1726" s="380" t="str">
        <f t="shared" si="1278"/>
        <v/>
      </c>
      <c r="I1726" s="48" t="str">
        <f t="shared" si="1279"/>
        <v/>
      </c>
      <c r="J1726" s="381" t="str">
        <f t="shared" si="1280"/>
        <v/>
      </c>
      <c r="K1726" s="452" t="str">
        <f t="shared" si="1281"/>
        <v/>
      </c>
      <c r="L1726" s="197" t="str">
        <f t="shared" ref="L1726:M1726" si="1352">+IF(L621="","",L621)</f>
        <v/>
      </c>
      <c r="M1726" s="202" t="str">
        <f t="shared" si="1352"/>
        <v/>
      </c>
    </row>
    <row r="1727" spans="2:13" hidden="1" x14ac:dyDescent="0.3">
      <c r="B1727" s="218">
        <f t="shared" si="1160"/>
        <v>614</v>
      </c>
      <c r="C1727" s="194" t="str">
        <f t="shared" ref="C1727:F1727" si="1353">IF(C622="","",C622)</f>
        <v/>
      </c>
      <c r="D1727" s="199" t="str">
        <f t="shared" si="1353"/>
        <v/>
      </c>
      <c r="E1727" s="202" t="str">
        <f t="shared" si="1353"/>
        <v/>
      </c>
      <c r="F1727" s="215" t="str">
        <f t="shared" si="1353"/>
        <v/>
      </c>
      <c r="G1727" s="278" t="str">
        <f>+IF('Cálculos '!I622="","",'Cálculos '!I622)</f>
        <v/>
      </c>
      <c r="H1727" s="380" t="str">
        <f t="shared" si="1278"/>
        <v/>
      </c>
      <c r="I1727" s="48" t="str">
        <f t="shared" si="1279"/>
        <v/>
      </c>
      <c r="J1727" s="381" t="str">
        <f t="shared" si="1280"/>
        <v/>
      </c>
      <c r="K1727" s="452" t="str">
        <f t="shared" si="1281"/>
        <v/>
      </c>
      <c r="L1727" s="197" t="str">
        <f t="shared" ref="L1727:M1727" si="1354">+IF(L622="","",L622)</f>
        <v/>
      </c>
      <c r="M1727" s="202" t="str">
        <f t="shared" si="1354"/>
        <v/>
      </c>
    </row>
    <row r="1728" spans="2:13" hidden="1" x14ac:dyDescent="0.3">
      <c r="B1728" s="218">
        <f t="shared" si="1160"/>
        <v>615</v>
      </c>
      <c r="C1728" s="194" t="str">
        <f t="shared" ref="C1728:F1728" si="1355">IF(C623="","",C623)</f>
        <v/>
      </c>
      <c r="D1728" s="199" t="str">
        <f t="shared" si="1355"/>
        <v/>
      </c>
      <c r="E1728" s="202" t="str">
        <f t="shared" si="1355"/>
        <v/>
      </c>
      <c r="F1728" s="215" t="str">
        <f t="shared" si="1355"/>
        <v/>
      </c>
      <c r="G1728" s="278" t="str">
        <f>+IF('Cálculos '!I623="","",'Cálculos '!I623)</f>
        <v/>
      </c>
      <c r="H1728" s="380" t="str">
        <f t="shared" si="1278"/>
        <v/>
      </c>
      <c r="I1728" s="48" t="str">
        <f t="shared" si="1279"/>
        <v/>
      </c>
      <c r="J1728" s="381" t="str">
        <f t="shared" si="1280"/>
        <v/>
      </c>
      <c r="K1728" s="452" t="str">
        <f t="shared" si="1281"/>
        <v/>
      </c>
      <c r="L1728" s="197" t="str">
        <f t="shared" ref="L1728:M1728" si="1356">+IF(L623="","",L623)</f>
        <v/>
      </c>
      <c r="M1728" s="202" t="str">
        <f t="shared" si="1356"/>
        <v/>
      </c>
    </row>
    <row r="1729" spans="2:13" hidden="1" x14ac:dyDescent="0.3">
      <c r="B1729" s="218">
        <f t="shared" si="1160"/>
        <v>616</v>
      </c>
      <c r="C1729" s="194" t="str">
        <f t="shared" ref="C1729:F1729" si="1357">IF(C624="","",C624)</f>
        <v/>
      </c>
      <c r="D1729" s="199" t="str">
        <f t="shared" si="1357"/>
        <v/>
      </c>
      <c r="E1729" s="202" t="str">
        <f t="shared" si="1357"/>
        <v/>
      </c>
      <c r="F1729" s="215" t="str">
        <f t="shared" si="1357"/>
        <v/>
      </c>
      <c r="G1729" s="278" t="str">
        <f>+IF('Cálculos '!I624="","",'Cálculos '!I624)</f>
        <v/>
      </c>
      <c r="H1729" s="380" t="str">
        <f t="shared" si="1278"/>
        <v/>
      </c>
      <c r="I1729" s="48" t="str">
        <f t="shared" si="1279"/>
        <v/>
      </c>
      <c r="J1729" s="381" t="str">
        <f t="shared" si="1280"/>
        <v/>
      </c>
      <c r="K1729" s="452" t="str">
        <f t="shared" si="1281"/>
        <v/>
      </c>
      <c r="L1729" s="197" t="str">
        <f t="shared" ref="L1729:M1729" si="1358">+IF(L624="","",L624)</f>
        <v/>
      </c>
      <c r="M1729" s="202" t="str">
        <f t="shared" si="1358"/>
        <v/>
      </c>
    </row>
    <row r="1730" spans="2:13" hidden="1" x14ac:dyDescent="0.3">
      <c r="B1730" s="218">
        <f t="shared" si="1160"/>
        <v>617</v>
      </c>
      <c r="C1730" s="194" t="str">
        <f t="shared" ref="C1730:F1730" si="1359">IF(C625="","",C625)</f>
        <v/>
      </c>
      <c r="D1730" s="199" t="str">
        <f t="shared" si="1359"/>
        <v/>
      </c>
      <c r="E1730" s="202" t="str">
        <f t="shared" si="1359"/>
        <v/>
      </c>
      <c r="F1730" s="215" t="str">
        <f t="shared" si="1359"/>
        <v/>
      </c>
      <c r="G1730" s="278" t="str">
        <f>+IF('Cálculos '!I625="","",'Cálculos '!I625)</f>
        <v/>
      </c>
      <c r="H1730" s="380" t="str">
        <f t="shared" si="1278"/>
        <v/>
      </c>
      <c r="I1730" s="48" t="str">
        <f t="shared" si="1279"/>
        <v/>
      </c>
      <c r="J1730" s="381" t="str">
        <f t="shared" si="1280"/>
        <v/>
      </c>
      <c r="K1730" s="452" t="str">
        <f t="shared" si="1281"/>
        <v/>
      </c>
      <c r="L1730" s="197" t="str">
        <f t="shared" ref="L1730:M1730" si="1360">+IF(L625="","",L625)</f>
        <v/>
      </c>
      <c r="M1730" s="202" t="str">
        <f t="shared" si="1360"/>
        <v/>
      </c>
    </row>
    <row r="1731" spans="2:13" hidden="1" x14ac:dyDescent="0.3">
      <c r="B1731" s="218">
        <f t="shared" si="1160"/>
        <v>618</v>
      </c>
      <c r="C1731" s="194" t="str">
        <f t="shared" ref="C1731:F1731" si="1361">IF(C626="","",C626)</f>
        <v/>
      </c>
      <c r="D1731" s="199" t="str">
        <f t="shared" si="1361"/>
        <v/>
      </c>
      <c r="E1731" s="202" t="str">
        <f t="shared" si="1361"/>
        <v/>
      </c>
      <c r="F1731" s="215" t="str">
        <f t="shared" si="1361"/>
        <v/>
      </c>
      <c r="G1731" s="278" t="str">
        <f>+IF('Cálculos '!I626="","",'Cálculos '!I626)</f>
        <v/>
      </c>
      <c r="H1731" s="380" t="str">
        <f t="shared" si="1278"/>
        <v/>
      </c>
      <c r="I1731" s="48" t="str">
        <f t="shared" si="1279"/>
        <v/>
      </c>
      <c r="J1731" s="381" t="str">
        <f t="shared" si="1280"/>
        <v/>
      </c>
      <c r="K1731" s="452" t="str">
        <f t="shared" si="1281"/>
        <v/>
      </c>
      <c r="L1731" s="197" t="str">
        <f t="shared" ref="L1731:M1731" si="1362">+IF(L626="","",L626)</f>
        <v/>
      </c>
      <c r="M1731" s="202" t="str">
        <f t="shared" si="1362"/>
        <v/>
      </c>
    </row>
    <row r="1732" spans="2:13" hidden="1" x14ac:dyDescent="0.3">
      <c r="B1732" s="218">
        <f t="shared" si="1160"/>
        <v>619</v>
      </c>
      <c r="C1732" s="194" t="str">
        <f t="shared" ref="C1732:F1732" si="1363">IF(C627="","",C627)</f>
        <v/>
      </c>
      <c r="D1732" s="199" t="str">
        <f t="shared" si="1363"/>
        <v/>
      </c>
      <c r="E1732" s="202" t="str">
        <f t="shared" si="1363"/>
        <v/>
      </c>
      <c r="F1732" s="215" t="str">
        <f t="shared" si="1363"/>
        <v/>
      </c>
      <c r="G1732" s="278" t="str">
        <f>+IF('Cálculos '!I627="","",'Cálculos '!I627)</f>
        <v/>
      </c>
      <c r="H1732" s="380" t="str">
        <f t="shared" si="1278"/>
        <v/>
      </c>
      <c r="I1732" s="48" t="str">
        <f t="shared" si="1279"/>
        <v/>
      </c>
      <c r="J1732" s="381" t="str">
        <f t="shared" si="1280"/>
        <v/>
      </c>
      <c r="K1732" s="452" t="str">
        <f t="shared" si="1281"/>
        <v/>
      </c>
      <c r="L1732" s="197" t="str">
        <f t="shared" ref="L1732:M1732" si="1364">+IF(L627="","",L627)</f>
        <v/>
      </c>
      <c r="M1732" s="202" t="str">
        <f t="shared" si="1364"/>
        <v/>
      </c>
    </row>
    <row r="1733" spans="2:13" hidden="1" x14ac:dyDescent="0.3">
      <c r="B1733" s="218">
        <f t="shared" si="1160"/>
        <v>620</v>
      </c>
      <c r="C1733" s="194" t="str">
        <f t="shared" ref="C1733:F1733" si="1365">IF(C628="","",C628)</f>
        <v/>
      </c>
      <c r="D1733" s="199" t="str">
        <f t="shared" si="1365"/>
        <v/>
      </c>
      <c r="E1733" s="202" t="str">
        <f t="shared" si="1365"/>
        <v/>
      </c>
      <c r="F1733" s="215" t="str">
        <f t="shared" si="1365"/>
        <v/>
      </c>
      <c r="G1733" s="278" t="str">
        <f>+IF('Cálculos '!I628="","",'Cálculos '!I628)</f>
        <v/>
      </c>
      <c r="H1733" s="380" t="str">
        <f t="shared" si="1278"/>
        <v/>
      </c>
      <c r="I1733" s="48" t="str">
        <f t="shared" si="1279"/>
        <v/>
      </c>
      <c r="J1733" s="381" t="str">
        <f t="shared" si="1280"/>
        <v/>
      </c>
      <c r="K1733" s="452" t="str">
        <f t="shared" si="1281"/>
        <v/>
      </c>
      <c r="L1733" s="197" t="str">
        <f t="shared" ref="L1733:M1733" si="1366">+IF(L628="","",L628)</f>
        <v/>
      </c>
      <c r="M1733" s="202" t="str">
        <f t="shared" si="1366"/>
        <v/>
      </c>
    </row>
    <row r="1734" spans="2:13" hidden="1" x14ac:dyDescent="0.3">
      <c r="B1734" s="218">
        <f t="shared" si="1160"/>
        <v>621</v>
      </c>
      <c r="C1734" s="194" t="str">
        <f t="shared" ref="C1734:F1734" si="1367">IF(C629="","",C629)</f>
        <v/>
      </c>
      <c r="D1734" s="199" t="str">
        <f t="shared" si="1367"/>
        <v/>
      </c>
      <c r="E1734" s="202" t="str">
        <f t="shared" si="1367"/>
        <v/>
      </c>
      <c r="F1734" s="215" t="str">
        <f t="shared" si="1367"/>
        <v/>
      </c>
      <c r="G1734" s="278" t="str">
        <f>+IF('Cálculos '!I629="","",'Cálculos '!I629)</f>
        <v/>
      </c>
      <c r="H1734" s="380" t="str">
        <f t="shared" si="1278"/>
        <v/>
      </c>
      <c r="I1734" s="48" t="str">
        <f t="shared" si="1279"/>
        <v/>
      </c>
      <c r="J1734" s="381" t="str">
        <f t="shared" si="1280"/>
        <v/>
      </c>
      <c r="K1734" s="452" t="str">
        <f t="shared" si="1281"/>
        <v/>
      </c>
      <c r="L1734" s="197" t="str">
        <f t="shared" ref="L1734:M1734" si="1368">+IF(L629="","",L629)</f>
        <v/>
      </c>
      <c r="M1734" s="202" t="str">
        <f t="shared" si="1368"/>
        <v/>
      </c>
    </row>
    <row r="1735" spans="2:13" hidden="1" x14ac:dyDescent="0.3">
      <c r="B1735" s="218">
        <f t="shared" si="1160"/>
        <v>622</v>
      </c>
      <c r="C1735" s="194" t="str">
        <f t="shared" ref="C1735:F1735" si="1369">IF(C630="","",C630)</f>
        <v/>
      </c>
      <c r="D1735" s="199" t="str">
        <f t="shared" si="1369"/>
        <v/>
      </c>
      <c r="E1735" s="202" t="str">
        <f t="shared" si="1369"/>
        <v/>
      </c>
      <c r="F1735" s="215" t="str">
        <f t="shared" si="1369"/>
        <v/>
      </c>
      <c r="G1735" s="278" t="str">
        <f>+IF('Cálculos '!I630="","",'Cálculos '!I630)</f>
        <v/>
      </c>
      <c r="H1735" s="380" t="str">
        <f t="shared" si="1278"/>
        <v/>
      </c>
      <c r="I1735" s="48" t="str">
        <f t="shared" si="1279"/>
        <v/>
      </c>
      <c r="J1735" s="381" t="str">
        <f t="shared" si="1280"/>
        <v/>
      </c>
      <c r="K1735" s="452" t="str">
        <f t="shared" si="1281"/>
        <v/>
      </c>
      <c r="L1735" s="197" t="str">
        <f t="shared" ref="L1735:M1735" si="1370">+IF(L630="","",L630)</f>
        <v/>
      </c>
      <c r="M1735" s="202" t="str">
        <f t="shared" si="1370"/>
        <v/>
      </c>
    </row>
    <row r="1736" spans="2:13" hidden="1" x14ac:dyDescent="0.3">
      <c r="B1736" s="218">
        <f t="shared" si="1160"/>
        <v>623</v>
      </c>
      <c r="C1736" s="194" t="str">
        <f t="shared" ref="C1736:F1736" si="1371">IF(C631="","",C631)</f>
        <v/>
      </c>
      <c r="D1736" s="199" t="str">
        <f t="shared" si="1371"/>
        <v/>
      </c>
      <c r="E1736" s="202" t="str">
        <f t="shared" si="1371"/>
        <v/>
      </c>
      <c r="F1736" s="215" t="str">
        <f t="shared" si="1371"/>
        <v/>
      </c>
      <c r="G1736" s="278" t="str">
        <f>+IF('Cálculos '!I631="","",'Cálculos '!I631)</f>
        <v/>
      </c>
      <c r="H1736" s="380" t="str">
        <f t="shared" si="1278"/>
        <v/>
      </c>
      <c r="I1736" s="48" t="str">
        <f t="shared" si="1279"/>
        <v/>
      </c>
      <c r="J1736" s="381" t="str">
        <f t="shared" si="1280"/>
        <v/>
      </c>
      <c r="K1736" s="452" t="str">
        <f t="shared" si="1281"/>
        <v/>
      </c>
      <c r="L1736" s="197" t="str">
        <f t="shared" ref="L1736:M1736" si="1372">+IF(L631="","",L631)</f>
        <v/>
      </c>
      <c r="M1736" s="202" t="str">
        <f t="shared" si="1372"/>
        <v/>
      </c>
    </row>
    <row r="1737" spans="2:13" hidden="1" x14ac:dyDescent="0.3">
      <c r="B1737" s="218">
        <f t="shared" si="1160"/>
        <v>624</v>
      </c>
      <c r="C1737" s="194" t="str">
        <f t="shared" ref="C1737:F1737" si="1373">IF(C632="","",C632)</f>
        <v/>
      </c>
      <c r="D1737" s="199" t="str">
        <f t="shared" si="1373"/>
        <v/>
      </c>
      <c r="E1737" s="202" t="str">
        <f t="shared" si="1373"/>
        <v/>
      </c>
      <c r="F1737" s="215" t="str">
        <f t="shared" si="1373"/>
        <v/>
      </c>
      <c r="G1737" s="278" t="str">
        <f>+IF('Cálculos '!I632="","",'Cálculos '!I632)</f>
        <v/>
      </c>
      <c r="H1737" s="380" t="str">
        <f t="shared" si="1278"/>
        <v/>
      </c>
      <c r="I1737" s="48" t="str">
        <f t="shared" si="1279"/>
        <v/>
      </c>
      <c r="J1737" s="381" t="str">
        <f t="shared" si="1280"/>
        <v/>
      </c>
      <c r="K1737" s="452" t="str">
        <f t="shared" si="1281"/>
        <v/>
      </c>
      <c r="L1737" s="197" t="str">
        <f t="shared" ref="L1737:M1737" si="1374">+IF(L632="","",L632)</f>
        <v/>
      </c>
      <c r="M1737" s="202" t="str">
        <f t="shared" si="1374"/>
        <v/>
      </c>
    </row>
    <row r="1738" spans="2:13" hidden="1" x14ac:dyDescent="0.3">
      <c r="B1738" s="218">
        <f t="shared" si="1160"/>
        <v>625</v>
      </c>
      <c r="C1738" s="194" t="str">
        <f t="shared" ref="C1738:F1738" si="1375">IF(C633="","",C633)</f>
        <v/>
      </c>
      <c r="D1738" s="199" t="str">
        <f t="shared" si="1375"/>
        <v/>
      </c>
      <c r="E1738" s="202" t="str">
        <f t="shared" si="1375"/>
        <v/>
      </c>
      <c r="F1738" s="215" t="str">
        <f t="shared" si="1375"/>
        <v/>
      </c>
      <c r="G1738" s="278" t="str">
        <f>+IF('Cálculos '!I633="","",'Cálculos '!I633)</f>
        <v/>
      </c>
      <c r="H1738" s="380" t="str">
        <f t="shared" si="1278"/>
        <v/>
      </c>
      <c r="I1738" s="48" t="str">
        <f t="shared" si="1279"/>
        <v/>
      </c>
      <c r="J1738" s="381" t="str">
        <f t="shared" si="1280"/>
        <v/>
      </c>
      <c r="K1738" s="452" t="str">
        <f t="shared" si="1281"/>
        <v/>
      </c>
      <c r="L1738" s="197" t="str">
        <f t="shared" ref="L1738:M1738" si="1376">+IF(L633="","",L633)</f>
        <v/>
      </c>
      <c r="M1738" s="202" t="str">
        <f t="shared" si="1376"/>
        <v/>
      </c>
    </row>
    <row r="1739" spans="2:13" hidden="1" x14ac:dyDescent="0.3">
      <c r="B1739" s="218">
        <f t="shared" si="1160"/>
        <v>626</v>
      </c>
      <c r="C1739" s="194" t="str">
        <f t="shared" ref="C1739:F1739" si="1377">IF(C634="","",C634)</f>
        <v/>
      </c>
      <c r="D1739" s="199" t="str">
        <f t="shared" si="1377"/>
        <v/>
      </c>
      <c r="E1739" s="202" t="str">
        <f t="shared" si="1377"/>
        <v/>
      </c>
      <c r="F1739" s="215" t="str">
        <f t="shared" si="1377"/>
        <v/>
      </c>
      <c r="G1739" s="278" t="str">
        <f>+IF('Cálculos '!I634="","",'Cálculos '!I634)</f>
        <v/>
      </c>
      <c r="H1739" s="380" t="str">
        <f t="shared" si="1278"/>
        <v/>
      </c>
      <c r="I1739" s="48" t="str">
        <f t="shared" si="1279"/>
        <v/>
      </c>
      <c r="J1739" s="381" t="str">
        <f t="shared" si="1280"/>
        <v/>
      </c>
      <c r="K1739" s="452" t="str">
        <f t="shared" si="1281"/>
        <v/>
      </c>
      <c r="L1739" s="197" t="str">
        <f t="shared" ref="L1739:M1739" si="1378">+IF(L634="","",L634)</f>
        <v/>
      </c>
      <c r="M1739" s="202" t="str">
        <f t="shared" si="1378"/>
        <v/>
      </c>
    </row>
    <row r="1740" spans="2:13" hidden="1" x14ac:dyDescent="0.3">
      <c r="B1740" s="218">
        <f t="shared" si="1160"/>
        <v>627</v>
      </c>
      <c r="C1740" s="194" t="str">
        <f t="shared" ref="C1740:F1740" si="1379">IF(C635="","",C635)</f>
        <v/>
      </c>
      <c r="D1740" s="199" t="str">
        <f t="shared" si="1379"/>
        <v/>
      </c>
      <c r="E1740" s="202" t="str">
        <f t="shared" si="1379"/>
        <v/>
      </c>
      <c r="F1740" s="215" t="str">
        <f t="shared" si="1379"/>
        <v/>
      </c>
      <c r="G1740" s="278" t="str">
        <f>+IF('Cálculos '!I635="","",'Cálculos '!I635)</f>
        <v/>
      </c>
      <c r="H1740" s="380" t="str">
        <f t="shared" si="1278"/>
        <v/>
      </c>
      <c r="I1740" s="48" t="str">
        <f t="shared" si="1279"/>
        <v/>
      </c>
      <c r="J1740" s="381" t="str">
        <f t="shared" si="1280"/>
        <v/>
      </c>
      <c r="K1740" s="452" t="str">
        <f t="shared" si="1281"/>
        <v/>
      </c>
      <c r="L1740" s="197" t="str">
        <f t="shared" ref="L1740:M1740" si="1380">+IF(L635="","",L635)</f>
        <v/>
      </c>
      <c r="M1740" s="202" t="str">
        <f t="shared" si="1380"/>
        <v/>
      </c>
    </row>
    <row r="1741" spans="2:13" hidden="1" x14ac:dyDescent="0.3">
      <c r="B1741" s="218">
        <f t="shared" si="1160"/>
        <v>628</v>
      </c>
      <c r="C1741" s="194" t="str">
        <f t="shared" ref="C1741:F1741" si="1381">IF(C636="","",C636)</f>
        <v/>
      </c>
      <c r="D1741" s="199" t="str">
        <f t="shared" si="1381"/>
        <v/>
      </c>
      <c r="E1741" s="202" t="str">
        <f t="shared" si="1381"/>
        <v/>
      </c>
      <c r="F1741" s="215" t="str">
        <f t="shared" si="1381"/>
        <v/>
      </c>
      <c r="G1741" s="278" t="str">
        <f>+IF('Cálculos '!I636="","",'Cálculos '!I636)</f>
        <v/>
      </c>
      <c r="H1741" s="380" t="str">
        <f t="shared" si="1278"/>
        <v/>
      </c>
      <c r="I1741" s="48" t="str">
        <f t="shared" si="1279"/>
        <v/>
      </c>
      <c r="J1741" s="381" t="str">
        <f t="shared" si="1280"/>
        <v/>
      </c>
      <c r="K1741" s="452" t="str">
        <f t="shared" si="1281"/>
        <v/>
      </c>
      <c r="L1741" s="197" t="str">
        <f t="shared" ref="L1741:M1741" si="1382">+IF(L636="","",L636)</f>
        <v/>
      </c>
      <c r="M1741" s="202" t="str">
        <f t="shared" si="1382"/>
        <v/>
      </c>
    </row>
    <row r="1742" spans="2:13" hidden="1" x14ac:dyDescent="0.3">
      <c r="B1742" s="218">
        <f t="shared" si="1160"/>
        <v>629</v>
      </c>
      <c r="C1742" s="194" t="str">
        <f t="shared" ref="C1742:F1742" si="1383">IF(C637="","",C637)</f>
        <v/>
      </c>
      <c r="D1742" s="199" t="str">
        <f t="shared" si="1383"/>
        <v/>
      </c>
      <c r="E1742" s="202" t="str">
        <f t="shared" si="1383"/>
        <v/>
      </c>
      <c r="F1742" s="215" t="str">
        <f t="shared" si="1383"/>
        <v/>
      </c>
      <c r="G1742" s="278" t="str">
        <f>+IF('Cálculos '!I637="","",'Cálculos '!I637)</f>
        <v/>
      </c>
      <c r="H1742" s="380" t="str">
        <f t="shared" si="1278"/>
        <v/>
      </c>
      <c r="I1742" s="48" t="str">
        <f t="shared" si="1279"/>
        <v/>
      </c>
      <c r="J1742" s="381" t="str">
        <f t="shared" si="1280"/>
        <v/>
      </c>
      <c r="K1742" s="452" t="str">
        <f t="shared" si="1281"/>
        <v/>
      </c>
      <c r="L1742" s="197" t="str">
        <f t="shared" ref="L1742:M1742" si="1384">+IF(L637="","",L637)</f>
        <v/>
      </c>
      <c r="M1742" s="202" t="str">
        <f t="shared" si="1384"/>
        <v/>
      </c>
    </row>
    <row r="1743" spans="2:13" hidden="1" x14ac:dyDescent="0.3">
      <c r="B1743" s="218">
        <f t="shared" si="1160"/>
        <v>630</v>
      </c>
      <c r="C1743" s="194" t="str">
        <f t="shared" ref="C1743:F1743" si="1385">IF(C638="","",C638)</f>
        <v/>
      </c>
      <c r="D1743" s="199" t="str">
        <f t="shared" si="1385"/>
        <v/>
      </c>
      <c r="E1743" s="202" t="str">
        <f t="shared" si="1385"/>
        <v/>
      </c>
      <c r="F1743" s="215" t="str">
        <f t="shared" si="1385"/>
        <v/>
      </c>
      <c r="G1743" s="278" t="str">
        <f>+IF('Cálculos '!I638="","",'Cálculos '!I638)</f>
        <v/>
      </c>
      <c r="H1743" s="380" t="str">
        <f t="shared" si="1278"/>
        <v/>
      </c>
      <c r="I1743" s="48" t="str">
        <f t="shared" si="1279"/>
        <v/>
      </c>
      <c r="J1743" s="381" t="str">
        <f t="shared" si="1280"/>
        <v/>
      </c>
      <c r="K1743" s="452" t="str">
        <f t="shared" si="1281"/>
        <v/>
      </c>
      <c r="L1743" s="197" t="str">
        <f t="shared" ref="L1743:M1743" si="1386">+IF(L638="","",L638)</f>
        <v/>
      </c>
      <c r="M1743" s="202" t="str">
        <f t="shared" si="1386"/>
        <v/>
      </c>
    </row>
    <row r="1744" spans="2:13" hidden="1" x14ac:dyDescent="0.3">
      <c r="B1744" s="218">
        <f t="shared" si="1160"/>
        <v>631</v>
      </c>
      <c r="C1744" s="194" t="str">
        <f t="shared" ref="C1744:F1744" si="1387">IF(C639="","",C639)</f>
        <v/>
      </c>
      <c r="D1744" s="199" t="str">
        <f t="shared" si="1387"/>
        <v/>
      </c>
      <c r="E1744" s="202" t="str">
        <f t="shared" si="1387"/>
        <v/>
      </c>
      <c r="F1744" s="215" t="str">
        <f t="shared" si="1387"/>
        <v/>
      </c>
      <c r="G1744" s="278" t="str">
        <f>+IF('Cálculos '!I639="","",'Cálculos '!I639)</f>
        <v/>
      </c>
      <c r="H1744" s="380" t="str">
        <f t="shared" si="1278"/>
        <v/>
      </c>
      <c r="I1744" s="48" t="str">
        <f t="shared" si="1279"/>
        <v/>
      </c>
      <c r="J1744" s="381" t="str">
        <f t="shared" si="1280"/>
        <v/>
      </c>
      <c r="K1744" s="452" t="str">
        <f t="shared" si="1281"/>
        <v/>
      </c>
      <c r="L1744" s="197" t="str">
        <f t="shared" ref="L1744:M1744" si="1388">+IF(L639="","",L639)</f>
        <v/>
      </c>
      <c r="M1744" s="202" t="str">
        <f t="shared" si="1388"/>
        <v/>
      </c>
    </row>
    <row r="1745" spans="2:13" hidden="1" x14ac:dyDescent="0.3">
      <c r="B1745" s="218">
        <f t="shared" si="1160"/>
        <v>632</v>
      </c>
      <c r="C1745" s="194" t="str">
        <f t="shared" ref="C1745:F1745" si="1389">IF(C640="","",C640)</f>
        <v/>
      </c>
      <c r="D1745" s="199" t="str">
        <f t="shared" si="1389"/>
        <v/>
      </c>
      <c r="E1745" s="202" t="str">
        <f t="shared" si="1389"/>
        <v/>
      </c>
      <c r="F1745" s="215" t="str">
        <f t="shared" si="1389"/>
        <v/>
      </c>
      <c r="G1745" s="278" t="str">
        <f>+IF('Cálculos '!I640="","",'Cálculos '!I640)</f>
        <v/>
      </c>
      <c r="H1745" s="380" t="str">
        <f t="shared" si="1278"/>
        <v/>
      </c>
      <c r="I1745" s="48" t="str">
        <f t="shared" si="1279"/>
        <v/>
      </c>
      <c r="J1745" s="381" t="str">
        <f t="shared" si="1280"/>
        <v/>
      </c>
      <c r="K1745" s="452" t="str">
        <f t="shared" si="1281"/>
        <v/>
      </c>
      <c r="L1745" s="197" t="str">
        <f t="shared" ref="L1745:M1745" si="1390">+IF(L640="","",L640)</f>
        <v/>
      </c>
      <c r="M1745" s="202" t="str">
        <f t="shared" si="1390"/>
        <v/>
      </c>
    </row>
    <row r="1746" spans="2:13" hidden="1" x14ac:dyDescent="0.3">
      <c r="B1746" s="218">
        <f t="shared" si="1160"/>
        <v>633</v>
      </c>
      <c r="C1746" s="194" t="str">
        <f t="shared" ref="C1746:F1746" si="1391">IF(C641="","",C641)</f>
        <v/>
      </c>
      <c r="D1746" s="199" t="str">
        <f t="shared" si="1391"/>
        <v/>
      </c>
      <c r="E1746" s="202" t="str">
        <f t="shared" si="1391"/>
        <v/>
      </c>
      <c r="F1746" s="215" t="str">
        <f t="shared" si="1391"/>
        <v/>
      </c>
      <c r="G1746" s="278" t="str">
        <f>+IF('Cálculos '!I641="","",'Cálculos '!I641)</f>
        <v/>
      </c>
      <c r="H1746" s="380" t="str">
        <f t="shared" si="1278"/>
        <v/>
      </c>
      <c r="I1746" s="48" t="str">
        <f t="shared" si="1279"/>
        <v/>
      </c>
      <c r="J1746" s="381" t="str">
        <f t="shared" si="1280"/>
        <v/>
      </c>
      <c r="K1746" s="452" t="str">
        <f t="shared" si="1281"/>
        <v/>
      </c>
      <c r="L1746" s="197" t="str">
        <f t="shared" ref="L1746:M1746" si="1392">+IF(L641="","",L641)</f>
        <v/>
      </c>
      <c r="M1746" s="202" t="str">
        <f t="shared" si="1392"/>
        <v/>
      </c>
    </row>
    <row r="1747" spans="2:13" hidden="1" x14ac:dyDescent="0.3">
      <c r="B1747" s="218">
        <f t="shared" si="1160"/>
        <v>634</v>
      </c>
      <c r="C1747" s="194" t="str">
        <f t="shared" ref="C1747:F1747" si="1393">IF(C642="","",C642)</f>
        <v/>
      </c>
      <c r="D1747" s="199" t="str">
        <f t="shared" si="1393"/>
        <v/>
      </c>
      <c r="E1747" s="202" t="str">
        <f t="shared" si="1393"/>
        <v/>
      </c>
      <c r="F1747" s="215" t="str">
        <f t="shared" si="1393"/>
        <v/>
      </c>
      <c r="G1747" s="278" t="str">
        <f>+IF('Cálculos '!I642="","",'Cálculos '!I642)</f>
        <v/>
      </c>
      <c r="H1747" s="380" t="str">
        <f t="shared" si="1278"/>
        <v/>
      </c>
      <c r="I1747" s="48" t="str">
        <f t="shared" si="1279"/>
        <v/>
      </c>
      <c r="J1747" s="381" t="str">
        <f t="shared" si="1280"/>
        <v/>
      </c>
      <c r="K1747" s="452" t="str">
        <f t="shared" si="1281"/>
        <v/>
      </c>
      <c r="L1747" s="197" t="str">
        <f t="shared" ref="L1747:M1747" si="1394">+IF(L642="","",L642)</f>
        <v/>
      </c>
      <c r="M1747" s="202" t="str">
        <f t="shared" si="1394"/>
        <v/>
      </c>
    </row>
    <row r="1748" spans="2:13" hidden="1" x14ac:dyDescent="0.3">
      <c r="B1748" s="218">
        <f t="shared" si="1160"/>
        <v>635</v>
      </c>
      <c r="C1748" s="194" t="str">
        <f t="shared" ref="C1748:F1748" si="1395">IF(C643="","",C643)</f>
        <v/>
      </c>
      <c r="D1748" s="199" t="str">
        <f t="shared" si="1395"/>
        <v/>
      </c>
      <c r="E1748" s="202" t="str">
        <f t="shared" si="1395"/>
        <v/>
      </c>
      <c r="F1748" s="215" t="str">
        <f t="shared" si="1395"/>
        <v/>
      </c>
      <c r="G1748" s="278" t="str">
        <f>+IF('Cálculos '!I643="","",'Cálculos '!I643)</f>
        <v/>
      </c>
      <c r="H1748" s="380" t="str">
        <f t="shared" si="1278"/>
        <v/>
      </c>
      <c r="I1748" s="48" t="str">
        <f t="shared" si="1279"/>
        <v/>
      </c>
      <c r="J1748" s="381" t="str">
        <f t="shared" si="1280"/>
        <v/>
      </c>
      <c r="K1748" s="452" t="str">
        <f t="shared" si="1281"/>
        <v/>
      </c>
      <c r="L1748" s="197" t="str">
        <f t="shared" ref="L1748:M1748" si="1396">+IF(L643="","",L643)</f>
        <v/>
      </c>
      <c r="M1748" s="202" t="str">
        <f t="shared" si="1396"/>
        <v/>
      </c>
    </row>
    <row r="1749" spans="2:13" hidden="1" x14ac:dyDescent="0.3">
      <c r="B1749" s="218">
        <f t="shared" si="1160"/>
        <v>636</v>
      </c>
      <c r="C1749" s="194" t="str">
        <f t="shared" ref="C1749:F1749" si="1397">IF(C644="","",C644)</f>
        <v/>
      </c>
      <c r="D1749" s="199" t="str">
        <f t="shared" si="1397"/>
        <v/>
      </c>
      <c r="E1749" s="202" t="str">
        <f t="shared" si="1397"/>
        <v/>
      </c>
      <c r="F1749" s="215" t="str">
        <f t="shared" si="1397"/>
        <v/>
      </c>
      <c r="G1749" s="278" t="str">
        <f>+IF('Cálculos '!I644="","",'Cálculos '!I644)</f>
        <v/>
      </c>
      <c r="H1749" s="380" t="str">
        <f t="shared" si="1278"/>
        <v/>
      </c>
      <c r="I1749" s="48" t="str">
        <f t="shared" si="1279"/>
        <v/>
      </c>
      <c r="J1749" s="381" t="str">
        <f t="shared" si="1280"/>
        <v/>
      </c>
      <c r="K1749" s="452" t="str">
        <f t="shared" si="1281"/>
        <v/>
      </c>
      <c r="L1749" s="197" t="str">
        <f t="shared" ref="L1749:M1749" si="1398">+IF(L644="","",L644)</f>
        <v/>
      </c>
      <c r="M1749" s="202" t="str">
        <f t="shared" si="1398"/>
        <v/>
      </c>
    </row>
    <row r="1750" spans="2:13" hidden="1" x14ac:dyDescent="0.3">
      <c r="B1750" s="218">
        <f t="shared" si="1160"/>
        <v>637</v>
      </c>
      <c r="C1750" s="194" t="str">
        <f t="shared" ref="C1750:F1750" si="1399">IF(C645="","",C645)</f>
        <v/>
      </c>
      <c r="D1750" s="199" t="str">
        <f t="shared" si="1399"/>
        <v/>
      </c>
      <c r="E1750" s="202" t="str">
        <f t="shared" si="1399"/>
        <v/>
      </c>
      <c r="F1750" s="215" t="str">
        <f t="shared" si="1399"/>
        <v/>
      </c>
      <c r="G1750" s="278" t="str">
        <f>+IF('Cálculos '!I645="","",'Cálculos '!I645)</f>
        <v/>
      </c>
      <c r="H1750" s="380" t="str">
        <f t="shared" si="1278"/>
        <v/>
      </c>
      <c r="I1750" s="48" t="str">
        <f t="shared" si="1279"/>
        <v/>
      </c>
      <c r="J1750" s="381" t="str">
        <f t="shared" si="1280"/>
        <v/>
      </c>
      <c r="K1750" s="452" t="str">
        <f t="shared" si="1281"/>
        <v/>
      </c>
      <c r="L1750" s="197" t="str">
        <f t="shared" ref="L1750:M1750" si="1400">+IF(L645="","",L645)</f>
        <v/>
      </c>
      <c r="M1750" s="202" t="str">
        <f t="shared" si="1400"/>
        <v/>
      </c>
    </row>
    <row r="1751" spans="2:13" hidden="1" x14ac:dyDescent="0.3">
      <c r="B1751" s="218">
        <f t="shared" si="1160"/>
        <v>638</v>
      </c>
      <c r="C1751" s="194" t="str">
        <f t="shared" ref="C1751:F1751" si="1401">IF(C646="","",C646)</f>
        <v/>
      </c>
      <c r="D1751" s="199" t="str">
        <f t="shared" si="1401"/>
        <v/>
      </c>
      <c r="E1751" s="202" t="str">
        <f t="shared" si="1401"/>
        <v/>
      </c>
      <c r="F1751" s="215" t="str">
        <f t="shared" si="1401"/>
        <v/>
      </c>
      <c r="G1751" s="278" t="str">
        <f>+IF('Cálculos '!I646="","",'Cálculos '!I646)</f>
        <v/>
      </c>
      <c r="H1751" s="380" t="str">
        <f t="shared" si="1278"/>
        <v/>
      </c>
      <c r="I1751" s="48" t="str">
        <f t="shared" si="1279"/>
        <v/>
      </c>
      <c r="J1751" s="381" t="str">
        <f t="shared" si="1280"/>
        <v/>
      </c>
      <c r="K1751" s="452" t="str">
        <f t="shared" si="1281"/>
        <v/>
      </c>
      <c r="L1751" s="197" t="str">
        <f t="shared" ref="L1751:M1751" si="1402">+IF(L646="","",L646)</f>
        <v/>
      </c>
      <c r="M1751" s="202" t="str">
        <f t="shared" si="1402"/>
        <v/>
      </c>
    </row>
    <row r="1752" spans="2:13" hidden="1" x14ac:dyDescent="0.3">
      <c r="B1752" s="218">
        <f t="shared" si="1160"/>
        <v>639</v>
      </c>
      <c r="C1752" s="194" t="str">
        <f t="shared" ref="C1752:F1752" si="1403">IF(C647="","",C647)</f>
        <v/>
      </c>
      <c r="D1752" s="199" t="str">
        <f t="shared" si="1403"/>
        <v/>
      </c>
      <c r="E1752" s="202" t="str">
        <f t="shared" si="1403"/>
        <v/>
      </c>
      <c r="F1752" s="215" t="str">
        <f t="shared" si="1403"/>
        <v/>
      </c>
      <c r="G1752" s="278" t="str">
        <f>+IF('Cálculos '!I647="","",'Cálculos '!I647)</f>
        <v/>
      </c>
      <c r="H1752" s="380" t="str">
        <f t="shared" si="1278"/>
        <v/>
      </c>
      <c r="I1752" s="48" t="str">
        <f t="shared" si="1279"/>
        <v/>
      </c>
      <c r="J1752" s="381" t="str">
        <f t="shared" si="1280"/>
        <v/>
      </c>
      <c r="K1752" s="452" t="str">
        <f t="shared" si="1281"/>
        <v/>
      </c>
      <c r="L1752" s="197" t="str">
        <f t="shared" ref="L1752:M1752" si="1404">+IF(L647="","",L647)</f>
        <v/>
      </c>
      <c r="M1752" s="202" t="str">
        <f t="shared" si="1404"/>
        <v/>
      </c>
    </row>
    <row r="1753" spans="2:13" hidden="1" x14ac:dyDescent="0.3">
      <c r="B1753" s="218">
        <f t="shared" si="1160"/>
        <v>640</v>
      </c>
      <c r="C1753" s="194" t="str">
        <f t="shared" ref="C1753:F1753" si="1405">IF(C648="","",C648)</f>
        <v/>
      </c>
      <c r="D1753" s="199" t="str">
        <f t="shared" si="1405"/>
        <v/>
      </c>
      <c r="E1753" s="202" t="str">
        <f t="shared" si="1405"/>
        <v/>
      </c>
      <c r="F1753" s="215" t="str">
        <f t="shared" si="1405"/>
        <v/>
      </c>
      <c r="G1753" s="278" t="str">
        <f>+IF('Cálculos '!I648="","",'Cálculos '!I648)</f>
        <v/>
      </c>
      <c r="H1753" s="380" t="str">
        <f t="shared" si="1278"/>
        <v/>
      </c>
      <c r="I1753" s="48" t="str">
        <f t="shared" si="1279"/>
        <v/>
      </c>
      <c r="J1753" s="381" t="str">
        <f t="shared" si="1280"/>
        <v/>
      </c>
      <c r="K1753" s="452" t="str">
        <f t="shared" si="1281"/>
        <v/>
      </c>
      <c r="L1753" s="197" t="str">
        <f t="shared" ref="L1753:M1753" si="1406">+IF(L648="","",L648)</f>
        <v/>
      </c>
      <c r="M1753" s="202" t="str">
        <f t="shared" si="1406"/>
        <v/>
      </c>
    </row>
    <row r="1754" spans="2:13" hidden="1" x14ac:dyDescent="0.3">
      <c r="B1754" s="218">
        <f t="shared" si="1160"/>
        <v>641</v>
      </c>
      <c r="C1754" s="194" t="str">
        <f t="shared" ref="C1754:F1754" si="1407">IF(C649="","",C649)</f>
        <v/>
      </c>
      <c r="D1754" s="199" t="str">
        <f t="shared" si="1407"/>
        <v/>
      </c>
      <c r="E1754" s="202" t="str">
        <f t="shared" si="1407"/>
        <v/>
      </c>
      <c r="F1754" s="215" t="str">
        <f t="shared" si="1407"/>
        <v/>
      </c>
      <c r="G1754" s="278" t="str">
        <f>+IF('Cálculos '!I649="","",'Cálculos '!I649)</f>
        <v/>
      </c>
      <c r="H1754" s="380" t="str">
        <f t="shared" si="1278"/>
        <v/>
      </c>
      <c r="I1754" s="48" t="str">
        <f t="shared" si="1279"/>
        <v/>
      </c>
      <c r="J1754" s="381" t="str">
        <f t="shared" si="1280"/>
        <v/>
      </c>
      <c r="K1754" s="452" t="str">
        <f t="shared" si="1281"/>
        <v/>
      </c>
      <c r="L1754" s="197" t="str">
        <f t="shared" ref="L1754:M1754" si="1408">+IF(L649="","",L649)</f>
        <v/>
      </c>
      <c r="M1754" s="202" t="str">
        <f t="shared" si="1408"/>
        <v/>
      </c>
    </row>
    <row r="1755" spans="2:13" hidden="1" x14ac:dyDescent="0.3">
      <c r="B1755" s="218">
        <f t="shared" si="1160"/>
        <v>642</v>
      </c>
      <c r="C1755" s="194" t="str">
        <f t="shared" ref="C1755:F1755" si="1409">IF(C650="","",C650)</f>
        <v/>
      </c>
      <c r="D1755" s="199" t="str">
        <f t="shared" si="1409"/>
        <v/>
      </c>
      <c r="E1755" s="202" t="str">
        <f t="shared" si="1409"/>
        <v/>
      </c>
      <c r="F1755" s="215" t="str">
        <f t="shared" si="1409"/>
        <v/>
      </c>
      <c r="G1755" s="278" t="str">
        <f>+IF('Cálculos '!I650="","",'Cálculos '!I650)</f>
        <v/>
      </c>
      <c r="H1755" s="380" t="str">
        <f t="shared" ref="H1755:H1818" si="1410">+IF(D1755="","",ROUNDUP(SUM(H650*G1755),0))</f>
        <v/>
      </c>
      <c r="I1755" s="48" t="str">
        <f t="shared" ref="I1755:I1818" si="1411">IF(D1755="","",IF(L1755="","CONFIRMAR SI EL PRODOCTRO TIENE IVA O NO",IF(L1755="NO",0,ROUNDUP(SUM(H1755*19%),0))))</f>
        <v/>
      </c>
      <c r="J1755" s="381" t="str">
        <f t="shared" ref="J1755:J1818" si="1412">IF(D1755="","",IF(M1755="","CONFIRMAR SI EL PRODOCTRO TIENE IVA O NO",IF(M1755="NO",0,ROUNDUP(SUM(H1755*11.5%),0))))</f>
        <v/>
      </c>
      <c r="K1755" s="452" t="str">
        <f t="shared" ref="K1755:K1818" si="1413">IF(D1755="","",ROUNDUP(SUM(H1755+I1755+J1755),0))</f>
        <v/>
      </c>
      <c r="L1755" s="197" t="str">
        <f t="shared" ref="L1755:M1755" si="1414">+IF(L650="","",L650)</f>
        <v/>
      </c>
      <c r="M1755" s="202" t="str">
        <f t="shared" si="1414"/>
        <v/>
      </c>
    </row>
    <row r="1756" spans="2:13" hidden="1" x14ac:dyDescent="0.3">
      <c r="B1756" s="218">
        <f t="shared" si="1160"/>
        <v>643</v>
      </c>
      <c r="C1756" s="194" t="str">
        <f t="shared" ref="C1756:F1756" si="1415">IF(C651="","",C651)</f>
        <v/>
      </c>
      <c r="D1756" s="199" t="str">
        <f t="shared" si="1415"/>
        <v/>
      </c>
      <c r="E1756" s="202" t="str">
        <f t="shared" si="1415"/>
        <v/>
      </c>
      <c r="F1756" s="215" t="str">
        <f t="shared" si="1415"/>
        <v/>
      </c>
      <c r="G1756" s="278" t="str">
        <f>+IF('Cálculos '!I651="","",'Cálculos '!I651)</f>
        <v/>
      </c>
      <c r="H1756" s="380" t="str">
        <f t="shared" si="1410"/>
        <v/>
      </c>
      <c r="I1756" s="48" t="str">
        <f t="shared" si="1411"/>
        <v/>
      </c>
      <c r="J1756" s="381" t="str">
        <f t="shared" si="1412"/>
        <v/>
      </c>
      <c r="K1756" s="452" t="str">
        <f t="shared" si="1413"/>
        <v/>
      </c>
      <c r="L1756" s="197" t="str">
        <f t="shared" ref="L1756:M1756" si="1416">+IF(L651="","",L651)</f>
        <v/>
      </c>
      <c r="M1756" s="202" t="str">
        <f t="shared" si="1416"/>
        <v/>
      </c>
    </row>
    <row r="1757" spans="2:13" hidden="1" x14ac:dyDescent="0.3">
      <c r="B1757" s="218">
        <f t="shared" si="1160"/>
        <v>644</v>
      </c>
      <c r="C1757" s="194" t="str">
        <f t="shared" ref="C1757:F1757" si="1417">IF(C652="","",C652)</f>
        <v/>
      </c>
      <c r="D1757" s="199" t="str">
        <f t="shared" si="1417"/>
        <v/>
      </c>
      <c r="E1757" s="202" t="str">
        <f t="shared" si="1417"/>
        <v/>
      </c>
      <c r="F1757" s="215" t="str">
        <f t="shared" si="1417"/>
        <v/>
      </c>
      <c r="G1757" s="278" t="str">
        <f>+IF('Cálculos '!I652="","",'Cálculos '!I652)</f>
        <v/>
      </c>
      <c r="H1757" s="380" t="str">
        <f t="shared" si="1410"/>
        <v/>
      </c>
      <c r="I1757" s="48" t="str">
        <f t="shared" si="1411"/>
        <v/>
      </c>
      <c r="J1757" s="381" t="str">
        <f t="shared" si="1412"/>
        <v/>
      </c>
      <c r="K1757" s="452" t="str">
        <f t="shared" si="1413"/>
        <v/>
      </c>
      <c r="L1757" s="197" t="str">
        <f t="shared" ref="L1757:M1757" si="1418">+IF(L652="","",L652)</f>
        <v/>
      </c>
      <c r="M1757" s="202" t="str">
        <f t="shared" si="1418"/>
        <v/>
      </c>
    </row>
    <row r="1758" spans="2:13" hidden="1" x14ac:dyDescent="0.3">
      <c r="B1758" s="218">
        <f t="shared" si="1160"/>
        <v>645</v>
      </c>
      <c r="C1758" s="194" t="str">
        <f t="shared" ref="C1758:F1758" si="1419">IF(C653="","",C653)</f>
        <v/>
      </c>
      <c r="D1758" s="199" t="str">
        <f t="shared" si="1419"/>
        <v/>
      </c>
      <c r="E1758" s="202" t="str">
        <f t="shared" si="1419"/>
        <v/>
      </c>
      <c r="F1758" s="215" t="str">
        <f t="shared" si="1419"/>
        <v/>
      </c>
      <c r="G1758" s="278" t="str">
        <f>+IF('Cálculos '!I653="","",'Cálculos '!I653)</f>
        <v/>
      </c>
      <c r="H1758" s="380" t="str">
        <f t="shared" si="1410"/>
        <v/>
      </c>
      <c r="I1758" s="48" t="str">
        <f t="shared" si="1411"/>
        <v/>
      </c>
      <c r="J1758" s="381" t="str">
        <f t="shared" si="1412"/>
        <v/>
      </c>
      <c r="K1758" s="452" t="str">
        <f t="shared" si="1413"/>
        <v/>
      </c>
      <c r="L1758" s="197" t="str">
        <f t="shared" ref="L1758:M1758" si="1420">+IF(L653="","",L653)</f>
        <v/>
      </c>
      <c r="M1758" s="202" t="str">
        <f t="shared" si="1420"/>
        <v/>
      </c>
    </row>
    <row r="1759" spans="2:13" hidden="1" x14ac:dyDescent="0.3">
      <c r="B1759" s="218">
        <f t="shared" si="1160"/>
        <v>646</v>
      </c>
      <c r="C1759" s="194" t="str">
        <f t="shared" ref="C1759:F1759" si="1421">IF(C654="","",C654)</f>
        <v/>
      </c>
      <c r="D1759" s="199" t="str">
        <f t="shared" si="1421"/>
        <v/>
      </c>
      <c r="E1759" s="202" t="str">
        <f t="shared" si="1421"/>
        <v/>
      </c>
      <c r="F1759" s="215" t="str">
        <f t="shared" si="1421"/>
        <v/>
      </c>
      <c r="G1759" s="278" t="str">
        <f>+IF('Cálculos '!I654="","",'Cálculos '!I654)</f>
        <v/>
      </c>
      <c r="H1759" s="380" t="str">
        <f t="shared" si="1410"/>
        <v/>
      </c>
      <c r="I1759" s="48" t="str">
        <f t="shared" si="1411"/>
        <v/>
      </c>
      <c r="J1759" s="381" t="str">
        <f t="shared" si="1412"/>
        <v/>
      </c>
      <c r="K1759" s="452" t="str">
        <f t="shared" si="1413"/>
        <v/>
      </c>
      <c r="L1759" s="197" t="str">
        <f t="shared" ref="L1759:M1759" si="1422">+IF(L654="","",L654)</f>
        <v/>
      </c>
      <c r="M1759" s="202" t="str">
        <f t="shared" si="1422"/>
        <v/>
      </c>
    </row>
    <row r="1760" spans="2:13" hidden="1" x14ac:dyDescent="0.3">
      <c r="B1760" s="218">
        <f t="shared" si="1160"/>
        <v>647</v>
      </c>
      <c r="C1760" s="194" t="str">
        <f t="shared" ref="C1760:F1760" si="1423">IF(C655="","",C655)</f>
        <v/>
      </c>
      <c r="D1760" s="199" t="str">
        <f t="shared" si="1423"/>
        <v/>
      </c>
      <c r="E1760" s="202" t="str">
        <f t="shared" si="1423"/>
        <v/>
      </c>
      <c r="F1760" s="215" t="str">
        <f t="shared" si="1423"/>
        <v/>
      </c>
      <c r="G1760" s="278" t="str">
        <f>+IF('Cálculos '!I655="","",'Cálculos '!I655)</f>
        <v/>
      </c>
      <c r="H1760" s="380" t="str">
        <f t="shared" si="1410"/>
        <v/>
      </c>
      <c r="I1760" s="48" t="str">
        <f t="shared" si="1411"/>
        <v/>
      </c>
      <c r="J1760" s="381" t="str">
        <f t="shared" si="1412"/>
        <v/>
      </c>
      <c r="K1760" s="452" t="str">
        <f t="shared" si="1413"/>
        <v/>
      </c>
      <c r="L1760" s="197" t="str">
        <f t="shared" ref="L1760:M1760" si="1424">+IF(L655="","",L655)</f>
        <v/>
      </c>
      <c r="M1760" s="202" t="str">
        <f t="shared" si="1424"/>
        <v/>
      </c>
    </row>
    <row r="1761" spans="2:13" hidden="1" x14ac:dyDescent="0.3">
      <c r="B1761" s="218">
        <f t="shared" si="1160"/>
        <v>648</v>
      </c>
      <c r="C1761" s="194" t="str">
        <f t="shared" ref="C1761:F1761" si="1425">IF(C656="","",C656)</f>
        <v/>
      </c>
      <c r="D1761" s="199" t="str">
        <f t="shared" si="1425"/>
        <v/>
      </c>
      <c r="E1761" s="202" t="str">
        <f t="shared" si="1425"/>
        <v/>
      </c>
      <c r="F1761" s="215" t="str">
        <f t="shared" si="1425"/>
        <v/>
      </c>
      <c r="G1761" s="278" t="str">
        <f>+IF('Cálculos '!I656="","",'Cálculos '!I656)</f>
        <v/>
      </c>
      <c r="H1761" s="380" t="str">
        <f t="shared" si="1410"/>
        <v/>
      </c>
      <c r="I1761" s="48" t="str">
        <f t="shared" si="1411"/>
        <v/>
      </c>
      <c r="J1761" s="381" t="str">
        <f t="shared" si="1412"/>
        <v/>
      </c>
      <c r="K1761" s="452" t="str">
        <f t="shared" si="1413"/>
        <v/>
      </c>
      <c r="L1761" s="197" t="str">
        <f t="shared" ref="L1761:M1761" si="1426">+IF(L656="","",L656)</f>
        <v/>
      </c>
      <c r="M1761" s="202" t="str">
        <f t="shared" si="1426"/>
        <v/>
      </c>
    </row>
    <row r="1762" spans="2:13" hidden="1" x14ac:dyDescent="0.3">
      <c r="B1762" s="218">
        <f t="shared" si="1160"/>
        <v>649</v>
      </c>
      <c r="C1762" s="194" t="str">
        <f t="shared" ref="C1762:F1762" si="1427">IF(C657="","",C657)</f>
        <v/>
      </c>
      <c r="D1762" s="199" t="str">
        <f t="shared" si="1427"/>
        <v/>
      </c>
      <c r="E1762" s="202" t="str">
        <f t="shared" si="1427"/>
        <v/>
      </c>
      <c r="F1762" s="215" t="str">
        <f t="shared" si="1427"/>
        <v/>
      </c>
      <c r="G1762" s="278" t="str">
        <f>+IF('Cálculos '!I657="","",'Cálculos '!I657)</f>
        <v/>
      </c>
      <c r="H1762" s="380" t="str">
        <f t="shared" si="1410"/>
        <v/>
      </c>
      <c r="I1762" s="48" t="str">
        <f t="shared" si="1411"/>
        <v/>
      </c>
      <c r="J1762" s="381" t="str">
        <f t="shared" si="1412"/>
        <v/>
      </c>
      <c r="K1762" s="452" t="str">
        <f t="shared" si="1413"/>
        <v/>
      </c>
      <c r="L1762" s="197" t="str">
        <f t="shared" ref="L1762:M1762" si="1428">+IF(L657="","",L657)</f>
        <v/>
      </c>
      <c r="M1762" s="202" t="str">
        <f t="shared" si="1428"/>
        <v/>
      </c>
    </row>
    <row r="1763" spans="2:13" hidden="1" x14ac:dyDescent="0.3">
      <c r="B1763" s="218">
        <f t="shared" si="1160"/>
        <v>650</v>
      </c>
      <c r="C1763" s="194" t="str">
        <f t="shared" ref="C1763:F1763" si="1429">IF(C658="","",C658)</f>
        <v/>
      </c>
      <c r="D1763" s="199" t="str">
        <f t="shared" si="1429"/>
        <v/>
      </c>
      <c r="E1763" s="202" t="str">
        <f t="shared" si="1429"/>
        <v/>
      </c>
      <c r="F1763" s="215" t="str">
        <f t="shared" si="1429"/>
        <v/>
      </c>
      <c r="G1763" s="278" t="str">
        <f>+IF('Cálculos '!I658="","",'Cálculos '!I658)</f>
        <v/>
      </c>
      <c r="H1763" s="380" t="str">
        <f t="shared" si="1410"/>
        <v/>
      </c>
      <c r="I1763" s="48" t="str">
        <f t="shared" si="1411"/>
        <v/>
      </c>
      <c r="J1763" s="381" t="str">
        <f t="shared" si="1412"/>
        <v/>
      </c>
      <c r="K1763" s="452" t="str">
        <f t="shared" si="1413"/>
        <v/>
      </c>
      <c r="L1763" s="197" t="str">
        <f t="shared" ref="L1763:M1763" si="1430">+IF(L658="","",L658)</f>
        <v/>
      </c>
      <c r="M1763" s="202" t="str">
        <f t="shared" si="1430"/>
        <v/>
      </c>
    </row>
    <row r="1764" spans="2:13" hidden="1" x14ac:dyDescent="0.3">
      <c r="B1764" s="218">
        <f t="shared" si="1160"/>
        <v>651</v>
      </c>
      <c r="C1764" s="194" t="str">
        <f t="shared" ref="C1764:F1764" si="1431">IF(C659="","",C659)</f>
        <v/>
      </c>
      <c r="D1764" s="199" t="str">
        <f t="shared" si="1431"/>
        <v/>
      </c>
      <c r="E1764" s="202" t="str">
        <f t="shared" si="1431"/>
        <v/>
      </c>
      <c r="F1764" s="215" t="str">
        <f t="shared" si="1431"/>
        <v/>
      </c>
      <c r="G1764" s="278" t="str">
        <f>+IF('Cálculos '!I659="","",'Cálculos '!I659)</f>
        <v/>
      </c>
      <c r="H1764" s="380" t="str">
        <f t="shared" si="1410"/>
        <v/>
      </c>
      <c r="I1764" s="48" t="str">
        <f t="shared" si="1411"/>
        <v/>
      </c>
      <c r="J1764" s="381" t="str">
        <f t="shared" si="1412"/>
        <v/>
      </c>
      <c r="K1764" s="452" t="str">
        <f t="shared" si="1413"/>
        <v/>
      </c>
      <c r="L1764" s="197" t="str">
        <f t="shared" ref="L1764:M1764" si="1432">+IF(L659="","",L659)</f>
        <v/>
      </c>
      <c r="M1764" s="202" t="str">
        <f t="shared" si="1432"/>
        <v/>
      </c>
    </row>
    <row r="1765" spans="2:13" hidden="1" x14ac:dyDescent="0.3">
      <c r="B1765" s="218">
        <f t="shared" si="1160"/>
        <v>652</v>
      </c>
      <c r="C1765" s="194" t="str">
        <f t="shared" ref="C1765:F1765" si="1433">IF(C660="","",C660)</f>
        <v/>
      </c>
      <c r="D1765" s="199" t="str">
        <f t="shared" si="1433"/>
        <v/>
      </c>
      <c r="E1765" s="202" t="str">
        <f t="shared" si="1433"/>
        <v/>
      </c>
      <c r="F1765" s="215" t="str">
        <f t="shared" si="1433"/>
        <v/>
      </c>
      <c r="G1765" s="278" t="str">
        <f>+IF('Cálculos '!I660="","",'Cálculos '!I660)</f>
        <v/>
      </c>
      <c r="H1765" s="380" t="str">
        <f t="shared" si="1410"/>
        <v/>
      </c>
      <c r="I1765" s="48" t="str">
        <f t="shared" si="1411"/>
        <v/>
      </c>
      <c r="J1765" s="381" t="str">
        <f t="shared" si="1412"/>
        <v/>
      </c>
      <c r="K1765" s="452" t="str">
        <f t="shared" si="1413"/>
        <v/>
      </c>
      <c r="L1765" s="197" t="str">
        <f t="shared" ref="L1765:M1765" si="1434">+IF(L660="","",L660)</f>
        <v/>
      </c>
      <c r="M1765" s="202" t="str">
        <f t="shared" si="1434"/>
        <v/>
      </c>
    </row>
    <row r="1766" spans="2:13" hidden="1" x14ac:dyDescent="0.3">
      <c r="B1766" s="218">
        <f t="shared" si="1160"/>
        <v>653</v>
      </c>
      <c r="C1766" s="194" t="str">
        <f t="shared" ref="C1766:F1766" si="1435">IF(C661="","",C661)</f>
        <v/>
      </c>
      <c r="D1766" s="199" t="str">
        <f t="shared" si="1435"/>
        <v/>
      </c>
      <c r="E1766" s="202" t="str">
        <f t="shared" si="1435"/>
        <v/>
      </c>
      <c r="F1766" s="215" t="str">
        <f t="shared" si="1435"/>
        <v/>
      </c>
      <c r="G1766" s="278" t="str">
        <f>+IF('Cálculos '!I661="","",'Cálculos '!I661)</f>
        <v/>
      </c>
      <c r="H1766" s="380" t="str">
        <f t="shared" si="1410"/>
        <v/>
      </c>
      <c r="I1766" s="48" t="str">
        <f t="shared" si="1411"/>
        <v/>
      </c>
      <c r="J1766" s="381" t="str">
        <f t="shared" si="1412"/>
        <v/>
      </c>
      <c r="K1766" s="452" t="str">
        <f t="shared" si="1413"/>
        <v/>
      </c>
      <c r="L1766" s="197" t="str">
        <f t="shared" ref="L1766:M1766" si="1436">+IF(L661="","",L661)</f>
        <v/>
      </c>
      <c r="M1766" s="202" t="str">
        <f t="shared" si="1436"/>
        <v/>
      </c>
    </row>
    <row r="1767" spans="2:13" hidden="1" x14ac:dyDescent="0.3">
      <c r="B1767" s="218">
        <f t="shared" si="1160"/>
        <v>654</v>
      </c>
      <c r="C1767" s="194" t="str">
        <f t="shared" ref="C1767:F1767" si="1437">IF(C662="","",C662)</f>
        <v/>
      </c>
      <c r="D1767" s="199" t="str">
        <f t="shared" si="1437"/>
        <v/>
      </c>
      <c r="E1767" s="202" t="str">
        <f t="shared" si="1437"/>
        <v/>
      </c>
      <c r="F1767" s="215" t="str">
        <f t="shared" si="1437"/>
        <v/>
      </c>
      <c r="G1767" s="278" t="str">
        <f>+IF('Cálculos '!I662="","",'Cálculos '!I662)</f>
        <v/>
      </c>
      <c r="H1767" s="380" t="str">
        <f t="shared" si="1410"/>
        <v/>
      </c>
      <c r="I1767" s="48" t="str">
        <f t="shared" si="1411"/>
        <v/>
      </c>
      <c r="J1767" s="381" t="str">
        <f t="shared" si="1412"/>
        <v/>
      </c>
      <c r="K1767" s="452" t="str">
        <f t="shared" si="1413"/>
        <v/>
      </c>
      <c r="L1767" s="197" t="str">
        <f t="shared" ref="L1767:M1767" si="1438">+IF(L662="","",L662)</f>
        <v/>
      </c>
      <c r="M1767" s="202" t="str">
        <f t="shared" si="1438"/>
        <v/>
      </c>
    </row>
    <row r="1768" spans="2:13" hidden="1" x14ac:dyDescent="0.3">
      <c r="B1768" s="218">
        <f t="shared" si="1160"/>
        <v>655</v>
      </c>
      <c r="C1768" s="194" t="str">
        <f t="shared" ref="C1768:F1768" si="1439">IF(C663="","",C663)</f>
        <v/>
      </c>
      <c r="D1768" s="199" t="str">
        <f t="shared" si="1439"/>
        <v/>
      </c>
      <c r="E1768" s="202" t="str">
        <f t="shared" si="1439"/>
        <v/>
      </c>
      <c r="F1768" s="215" t="str">
        <f t="shared" si="1439"/>
        <v/>
      </c>
      <c r="G1768" s="278" t="str">
        <f>+IF('Cálculos '!I663="","",'Cálculos '!I663)</f>
        <v/>
      </c>
      <c r="H1768" s="380" t="str">
        <f t="shared" si="1410"/>
        <v/>
      </c>
      <c r="I1768" s="48" t="str">
        <f t="shared" si="1411"/>
        <v/>
      </c>
      <c r="J1768" s="381" t="str">
        <f t="shared" si="1412"/>
        <v/>
      </c>
      <c r="K1768" s="452" t="str">
        <f t="shared" si="1413"/>
        <v/>
      </c>
      <c r="L1768" s="197" t="str">
        <f t="shared" ref="L1768:M1768" si="1440">+IF(L663="","",L663)</f>
        <v/>
      </c>
      <c r="M1768" s="202" t="str">
        <f t="shared" si="1440"/>
        <v/>
      </c>
    </row>
    <row r="1769" spans="2:13" hidden="1" x14ac:dyDescent="0.3">
      <c r="B1769" s="218">
        <f t="shared" si="1160"/>
        <v>656</v>
      </c>
      <c r="C1769" s="194" t="str">
        <f t="shared" ref="C1769:F1769" si="1441">IF(C664="","",C664)</f>
        <v/>
      </c>
      <c r="D1769" s="199" t="str">
        <f t="shared" si="1441"/>
        <v/>
      </c>
      <c r="E1769" s="202" t="str">
        <f t="shared" si="1441"/>
        <v/>
      </c>
      <c r="F1769" s="215" t="str">
        <f t="shared" si="1441"/>
        <v/>
      </c>
      <c r="G1769" s="278" t="str">
        <f>+IF('Cálculos '!I664="","",'Cálculos '!I664)</f>
        <v/>
      </c>
      <c r="H1769" s="380" t="str">
        <f t="shared" si="1410"/>
        <v/>
      </c>
      <c r="I1769" s="48" t="str">
        <f t="shared" si="1411"/>
        <v/>
      </c>
      <c r="J1769" s="381" t="str">
        <f t="shared" si="1412"/>
        <v/>
      </c>
      <c r="K1769" s="452" t="str">
        <f t="shared" si="1413"/>
        <v/>
      </c>
      <c r="L1769" s="197" t="str">
        <f t="shared" ref="L1769:M1769" si="1442">+IF(L664="","",L664)</f>
        <v/>
      </c>
      <c r="M1769" s="202" t="str">
        <f t="shared" si="1442"/>
        <v/>
      </c>
    </row>
    <row r="1770" spans="2:13" hidden="1" x14ac:dyDescent="0.3">
      <c r="B1770" s="218">
        <f t="shared" si="1160"/>
        <v>657</v>
      </c>
      <c r="C1770" s="194" t="str">
        <f t="shared" ref="C1770:F1770" si="1443">IF(C665="","",C665)</f>
        <v/>
      </c>
      <c r="D1770" s="199" t="str">
        <f t="shared" si="1443"/>
        <v/>
      </c>
      <c r="E1770" s="202" t="str">
        <f t="shared" si="1443"/>
        <v/>
      </c>
      <c r="F1770" s="215" t="str">
        <f t="shared" si="1443"/>
        <v/>
      </c>
      <c r="G1770" s="278" t="str">
        <f>+IF('Cálculos '!I665="","",'Cálculos '!I665)</f>
        <v/>
      </c>
      <c r="H1770" s="380" t="str">
        <f t="shared" si="1410"/>
        <v/>
      </c>
      <c r="I1770" s="48" t="str">
        <f t="shared" si="1411"/>
        <v/>
      </c>
      <c r="J1770" s="381" t="str">
        <f t="shared" si="1412"/>
        <v/>
      </c>
      <c r="K1770" s="452" t="str">
        <f t="shared" si="1413"/>
        <v/>
      </c>
      <c r="L1770" s="197" t="str">
        <f t="shared" ref="L1770:M1770" si="1444">+IF(L665="","",L665)</f>
        <v/>
      </c>
      <c r="M1770" s="202" t="str">
        <f t="shared" si="1444"/>
        <v/>
      </c>
    </row>
    <row r="1771" spans="2:13" hidden="1" x14ac:dyDescent="0.3">
      <c r="B1771" s="218">
        <f t="shared" si="1160"/>
        <v>658</v>
      </c>
      <c r="C1771" s="194" t="str">
        <f t="shared" ref="C1771:F1771" si="1445">IF(C666="","",C666)</f>
        <v/>
      </c>
      <c r="D1771" s="199" t="str">
        <f t="shared" si="1445"/>
        <v/>
      </c>
      <c r="E1771" s="202" t="str">
        <f t="shared" si="1445"/>
        <v/>
      </c>
      <c r="F1771" s="215" t="str">
        <f t="shared" si="1445"/>
        <v/>
      </c>
      <c r="G1771" s="278" t="str">
        <f>+IF('Cálculos '!I666="","",'Cálculos '!I666)</f>
        <v/>
      </c>
      <c r="H1771" s="380" t="str">
        <f t="shared" si="1410"/>
        <v/>
      </c>
      <c r="I1771" s="48" t="str">
        <f t="shared" si="1411"/>
        <v/>
      </c>
      <c r="J1771" s="381" t="str">
        <f t="shared" si="1412"/>
        <v/>
      </c>
      <c r="K1771" s="452" t="str">
        <f t="shared" si="1413"/>
        <v/>
      </c>
      <c r="L1771" s="197" t="str">
        <f t="shared" ref="L1771:M1771" si="1446">+IF(L666="","",L666)</f>
        <v/>
      </c>
      <c r="M1771" s="202" t="str">
        <f t="shared" si="1446"/>
        <v/>
      </c>
    </row>
    <row r="1772" spans="2:13" hidden="1" x14ac:dyDescent="0.3">
      <c r="B1772" s="218">
        <f t="shared" si="1160"/>
        <v>659</v>
      </c>
      <c r="C1772" s="194" t="str">
        <f t="shared" ref="C1772:F1772" si="1447">IF(C667="","",C667)</f>
        <v/>
      </c>
      <c r="D1772" s="199" t="str">
        <f t="shared" si="1447"/>
        <v/>
      </c>
      <c r="E1772" s="202" t="str">
        <f t="shared" si="1447"/>
        <v/>
      </c>
      <c r="F1772" s="215" t="str">
        <f t="shared" si="1447"/>
        <v/>
      </c>
      <c r="G1772" s="278" t="str">
        <f>+IF('Cálculos '!I667="","",'Cálculos '!I667)</f>
        <v/>
      </c>
      <c r="H1772" s="380" t="str">
        <f t="shared" si="1410"/>
        <v/>
      </c>
      <c r="I1772" s="48" t="str">
        <f t="shared" si="1411"/>
        <v/>
      </c>
      <c r="J1772" s="381" t="str">
        <f t="shared" si="1412"/>
        <v/>
      </c>
      <c r="K1772" s="452" t="str">
        <f t="shared" si="1413"/>
        <v/>
      </c>
      <c r="L1772" s="197" t="str">
        <f t="shared" ref="L1772:M1772" si="1448">+IF(L667="","",L667)</f>
        <v/>
      </c>
      <c r="M1772" s="202" t="str">
        <f t="shared" si="1448"/>
        <v/>
      </c>
    </row>
    <row r="1773" spans="2:13" hidden="1" x14ac:dyDescent="0.3">
      <c r="B1773" s="218">
        <f t="shared" si="1160"/>
        <v>660</v>
      </c>
      <c r="C1773" s="194" t="str">
        <f t="shared" ref="C1773:F1773" si="1449">IF(C668="","",C668)</f>
        <v/>
      </c>
      <c r="D1773" s="199" t="str">
        <f t="shared" si="1449"/>
        <v/>
      </c>
      <c r="E1773" s="202" t="str">
        <f t="shared" si="1449"/>
        <v/>
      </c>
      <c r="F1773" s="215" t="str">
        <f t="shared" si="1449"/>
        <v/>
      </c>
      <c r="G1773" s="278" t="str">
        <f>+IF('Cálculos '!I668="","",'Cálculos '!I668)</f>
        <v/>
      </c>
      <c r="H1773" s="380" t="str">
        <f t="shared" si="1410"/>
        <v/>
      </c>
      <c r="I1773" s="48" t="str">
        <f t="shared" si="1411"/>
        <v/>
      </c>
      <c r="J1773" s="381" t="str">
        <f t="shared" si="1412"/>
        <v/>
      </c>
      <c r="K1773" s="452" t="str">
        <f t="shared" si="1413"/>
        <v/>
      </c>
      <c r="L1773" s="197" t="str">
        <f t="shared" ref="L1773:M1773" si="1450">+IF(L668="","",L668)</f>
        <v/>
      </c>
      <c r="M1773" s="202" t="str">
        <f t="shared" si="1450"/>
        <v/>
      </c>
    </row>
    <row r="1774" spans="2:13" hidden="1" x14ac:dyDescent="0.3">
      <c r="B1774" s="218">
        <f t="shared" si="1160"/>
        <v>661</v>
      </c>
      <c r="C1774" s="194" t="str">
        <f t="shared" ref="C1774:F1774" si="1451">IF(C669="","",C669)</f>
        <v/>
      </c>
      <c r="D1774" s="199" t="str">
        <f t="shared" si="1451"/>
        <v/>
      </c>
      <c r="E1774" s="202" t="str">
        <f t="shared" si="1451"/>
        <v/>
      </c>
      <c r="F1774" s="215" t="str">
        <f t="shared" si="1451"/>
        <v/>
      </c>
      <c r="G1774" s="278" t="str">
        <f>+IF('Cálculos '!I669="","",'Cálculos '!I669)</f>
        <v/>
      </c>
      <c r="H1774" s="380" t="str">
        <f t="shared" si="1410"/>
        <v/>
      </c>
      <c r="I1774" s="48" t="str">
        <f t="shared" si="1411"/>
        <v/>
      </c>
      <c r="J1774" s="381" t="str">
        <f t="shared" si="1412"/>
        <v/>
      </c>
      <c r="K1774" s="452" t="str">
        <f t="shared" si="1413"/>
        <v/>
      </c>
      <c r="L1774" s="197" t="str">
        <f t="shared" ref="L1774:M1774" si="1452">+IF(L669="","",L669)</f>
        <v/>
      </c>
      <c r="M1774" s="202" t="str">
        <f t="shared" si="1452"/>
        <v/>
      </c>
    </row>
    <row r="1775" spans="2:13" hidden="1" x14ac:dyDescent="0.3">
      <c r="B1775" s="218">
        <f t="shared" si="1160"/>
        <v>662</v>
      </c>
      <c r="C1775" s="194" t="str">
        <f t="shared" ref="C1775:F1775" si="1453">IF(C670="","",C670)</f>
        <v/>
      </c>
      <c r="D1775" s="199" t="str">
        <f t="shared" si="1453"/>
        <v/>
      </c>
      <c r="E1775" s="202" t="str">
        <f t="shared" si="1453"/>
        <v/>
      </c>
      <c r="F1775" s="215" t="str">
        <f t="shared" si="1453"/>
        <v/>
      </c>
      <c r="G1775" s="278" t="str">
        <f>+IF('Cálculos '!I670="","",'Cálculos '!I670)</f>
        <v/>
      </c>
      <c r="H1775" s="380" t="str">
        <f t="shared" si="1410"/>
        <v/>
      </c>
      <c r="I1775" s="48" t="str">
        <f t="shared" si="1411"/>
        <v/>
      </c>
      <c r="J1775" s="381" t="str">
        <f t="shared" si="1412"/>
        <v/>
      </c>
      <c r="K1775" s="452" t="str">
        <f t="shared" si="1413"/>
        <v/>
      </c>
      <c r="L1775" s="197" t="str">
        <f t="shared" ref="L1775:M1775" si="1454">+IF(L670="","",L670)</f>
        <v/>
      </c>
      <c r="M1775" s="202" t="str">
        <f t="shared" si="1454"/>
        <v/>
      </c>
    </row>
    <row r="1776" spans="2:13" hidden="1" x14ac:dyDescent="0.3">
      <c r="B1776" s="218">
        <f t="shared" si="1160"/>
        <v>663</v>
      </c>
      <c r="C1776" s="194" t="str">
        <f t="shared" ref="C1776:F1776" si="1455">IF(C671="","",C671)</f>
        <v/>
      </c>
      <c r="D1776" s="199" t="str">
        <f t="shared" si="1455"/>
        <v/>
      </c>
      <c r="E1776" s="202" t="str">
        <f t="shared" si="1455"/>
        <v/>
      </c>
      <c r="F1776" s="215" t="str">
        <f t="shared" si="1455"/>
        <v/>
      </c>
      <c r="G1776" s="278" t="str">
        <f>+IF('Cálculos '!I671="","",'Cálculos '!I671)</f>
        <v/>
      </c>
      <c r="H1776" s="380" t="str">
        <f t="shared" si="1410"/>
        <v/>
      </c>
      <c r="I1776" s="48" t="str">
        <f t="shared" si="1411"/>
        <v/>
      </c>
      <c r="J1776" s="381" t="str">
        <f t="shared" si="1412"/>
        <v/>
      </c>
      <c r="K1776" s="452" t="str">
        <f t="shared" si="1413"/>
        <v/>
      </c>
      <c r="L1776" s="197" t="str">
        <f t="shared" ref="L1776:M1776" si="1456">+IF(L671="","",L671)</f>
        <v/>
      </c>
      <c r="M1776" s="202" t="str">
        <f t="shared" si="1456"/>
        <v/>
      </c>
    </row>
    <row r="1777" spans="2:13" hidden="1" x14ac:dyDescent="0.3">
      <c r="B1777" s="218">
        <f t="shared" si="1160"/>
        <v>664</v>
      </c>
      <c r="C1777" s="194" t="str">
        <f t="shared" ref="C1777:F1777" si="1457">IF(C672="","",C672)</f>
        <v/>
      </c>
      <c r="D1777" s="199" t="str">
        <f t="shared" si="1457"/>
        <v/>
      </c>
      <c r="E1777" s="202" t="str">
        <f t="shared" si="1457"/>
        <v/>
      </c>
      <c r="F1777" s="215" t="str">
        <f t="shared" si="1457"/>
        <v/>
      </c>
      <c r="G1777" s="278" t="str">
        <f>+IF('Cálculos '!I672="","",'Cálculos '!I672)</f>
        <v/>
      </c>
      <c r="H1777" s="380" t="str">
        <f t="shared" si="1410"/>
        <v/>
      </c>
      <c r="I1777" s="48" t="str">
        <f t="shared" si="1411"/>
        <v/>
      </c>
      <c r="J1777" s="381" t="str">
        <f t="shared" si="1412"/>
        <v/>
      </c>
      <c r="K1777" s="452" t="str">
        <f t="shared" si="1413"/>
        <v/>
      </c>
      <c r="L1777" s="197" t="str">
        <f t="shared" ref="L1777:M1777" si="1458">+IF(L672="","",L672)</f>
        <v/>
      </c>
      <c r="M1777" s="202" t="str">
        <f t="shared" si="1458"/>
        <v/>
      </c>
    </row>
    <row r="1778" spans="2:13" hidden="1" x14ac:dyDescent="0.3">
      <c r="B1778" s="218">
        <f t="shared" si="1160"/>
        <v>665</v>
      </c>
      <c r="C1778" s="194" t="str">
        <f t="shared" ref="C1778:F1778" si="1459">IF(C673="","",C673)</f>
        <v/>
      </c>
      <c r="D1778" s="199" t="str">
        <f t="shared" si="1459"/>
        <v/>
      </c>
      <c r="E1778" s="202" t="str">
        <f t="shared" si="1459"/>
        <v/>
      </c>
      <c r="F1778" s="215" t="str">
        <f t="shared" si="1459"/>
        <v/>
      </c>
      <c r="G1778" s="278" t="str">
        <f>+IF('Cálculos '!I673="","",'Cálculos '!I673)</f>
        <v/>
      </c>
      <c r="H1778" s="380" t="str">
        <f t="shared" si="1410"/>
        <v/>
      </c>
      <c r="I1778" s="48" t="str">
        <f t="shared" si="1411"/>
        <v/>
      </c>
      <c r="J1778" s="381" t="str">
        <f t="shared" si="1412"/>
        <v/>
      </c>
      <c r="K1778" s="452" t="str">
        <f t="shared" si="1413"/>
        <v/>
      </c>
      <c r="L1778" s="197" t="str">
        <f t="shared" ref="L1778:M1778" si="1460">+IF(L673="","",L673)</f>
        <v/>
      </c>
      <c r="M1778" s="202" t="str">
        <f t="shared" si="1460"/>
        <v/>
      </c>
    </row>
    <row r="1779" spans="2:13" hidden="1" x14ac:dyDescent="0.3">
      <c r="B1779" s="218">
        <f t="shared" si="1160"/>
        <v>666</v>
      </c>
      <c r="C1779" s="194" t="str">
        <f t="shared" ref="C1779:F1779" si="1461">IF(C674="","",C674)</f>
        <v/>
      </c>
      <c r="D1779" s="199" t="str">
        <f t="shared" si="1461"/>
        <v/>
      </c>
      <c r="E1779" s="202" t="str">
        <f t="shared" si="1461"/>
        <v/>
      </c>
      <c r="F1779" s="215" t="str">
        <f t="shared" si="1461"/>
        <v/>
      </c>
      <c r="G1779" s="278" t="str">
        <f>+IF('Cálculos '!I674="","",'Cálculos '!I674)</f>
        <v/>
      </c>
      <c r="H1779" s="380" t="str">
        <f t="shared" si="1410"/>
        <v/>
      </c>
      <c r="I1779" s="48" t="str">
        <f t="shared" si="1411"/>
        <v/>
      </c>
      <c r="J1779" s="381" t="str">
        <f t="shared" si="1412"/>
        <v/>
      </c>
      <c r="K1779" s="452" t="str">
        <f t="shared" si="1413"/>
        <v/>
      </c>
      <c r="L1779" s="197" t="str">
        <f t="shared" ref="L1779:M1779" si="1462">+IF(L674="","",L674)</f>
        <v/>
      </c>
      <c r="M1779" s="202" t="str">
        <f t="shared" si="1462"/>
        <v/>
      </c>
    </row>
    <row r="1780" spans="2:13" hidden="1" x14ac:dyDescent="0.3">
      <c r="B1780" s="218">
        <f t="shared" si="1160"/>
        <v>667</v>
      </c>
      <c r="C1780" s="194" t="str">
        <f t="shared" ref="C1780:F1780" si="1463">IF(C675="","",C675)</f>
        <v/>
      </c>
      <c r="D1780" s="199" t="str">
        <f t="shared" si="1463"/>
        <v/>
      </c>
      <c r="E1780" s="202" t="str">
        <f t="shared" si="1463"/>
        <v/>
      </c>
      <c r="F1780" s="215" t="str">
        <f t="shared" si="1463"/>
        <v/>
      </c>
      <c r="G1780" s="278" t="str">
        <f>+IF('Cálculos '!I675="","",'Cálculos '!I675)</f>
        <v/>
      </c>
      <c r="H1780" s="380" t="str">
        <f t="shared" si="1410"/>
        <v/>
      </c>
      <c r="I1780" s="48" t="str">
        <f t="shared" si="1411"/>
        <v/>
      </c>
      <c r="J1780" s="381" t="str">
        <f t="shared" si="1412"/>
        <v/>
      </c>
      <c r="K1780" s="452" t="str">
        <f t="shared" si="1413"/>
        <v/>
      </c>
      <c r="L1780" s="197" t="str">
        <f t="shared" ref="L1780:M1780" si="1464">+IF(L675="","",L675)</f>
        <v/>
      </c>
      <c r="M1780" s="202" t="str">
        <f t="shared" si="1464"/>
        <v/>
      </c>
    </row>
    <row r="1781" spans="2:13" hidden="1" x14ac:dyDescent="0.3">
      <c r="B1781" s="218">
        <f t="shared" si="1160"/>
        <v>668</v>
      </c>
      <c r="C1781" s="194" t="str">
        <f t="shared" ref="C1781:F1781" si="1465">IF(C676="","",C676)</f>
        <v/>
      </c>
      <c r="D1781" s="199" t="str">
        <f t="shared" si="1465"/>
        <v/>
      </c>
      <c r="E1781" s="202" t="str">
        <f t="shared" si="1465"/>
        <v/>
      </c>
      <c r="F1781" s="215" t="str">
        <f t="shared" si="1465"/>
        <v/>
      </c>
      <c r="G1781" s="278" t="str">
        <f>+IF('Cálculos '!I676="","",'Cálculos '!I676)</f>
        <v/>
      </c>
      <c r="H1781" s="380" t="str">
        <f t="shared" si="1410"/>
        <v/>
      </c>
      <c r="I1781" s="48" t="str">
        <f t="shared" si="1411"/>
        <v/>
      </c>
      <c r="J1781" s="381" t="str">
        <f t="shared" si="1412"/>
        <v/>
      </c>
      <c r="K1781" s="452" t="str">
        <f t="shared" si="1413"/>
        <v/>
      </c>
      <c r="L1781" s="197" t="str">
        <f t="shared" ref="L1781:M1781" si="1466">+IF(L676="","",L676)</f>
        <v/>
      </c>
      <c r="M1781" s="202" t="str">
        <f t="shared" si="1466"/>
        <v/>
      </c>
    </row>
    <row r="1782" spans="2:13" hidden="1" x14ac:dyDescent="0.3">
      <c r="B1782" s="218">
        <f t="shared" si="1160"/>
        <v>669</v>
      </c>
      <c r="C1782" s="194" t="str">
        <f t="shared" ref="C1782:F1782" si="1467">IF(C677="","",C677)</f>
        <v/>
      </c>
      <c r="D1782" s="199" t="str">
        <f t="shared" si="1467"/>
        <v/>
      </c>
      <c r="E1782" s="202" t="str">
        <f t="shared" si="1467"/>
        <v/>
      </c>
      <c r="F1782" s="215" t="str">
        <f t="shared" si="1467"/>
        <v/>
      </c>
      <c r="G1782" s="278" t="str">
        <f>+IF('Cálculos '!I677="","",'Cálculos '!I677)</f>
        <v/>
      </c>
      <c r="H1782" s="380" t="str">
        <f t="shared" si="1410"/>
        <v/>
      </c>
      <c r="I1782" s="48" t="str">
        <f t="shared" si="1411"/>
        <v/>
      </c>
      <c r="J1782" s="381" t="str">
        <f t="shared" si="1412"/>
        <v/>
      </c>
      <c r="K1782" s="452" t="str">
        <f t="shared" si="1413"/>
        <v/>
      </c>
      <c r="L1782" s="197" t="str">
        <f t="shared" ref="L1782:M1782" si="1468">+IF(L677="","",L677)</f>
        <v/>
      </c>
      <c r="M1782" s="202" t="str">
        <f t="shared" si="1468"/>
        <v/>
      </c>
    </row>
    <row r="1783" spans="2:13" hidden="1" x14ac:dyDescent="0.3">
      <c r="B1783" s="218">
        <f t="shared" si="1160"/>
        <v>670</v>
      </c>
      <c r="C1783" s="194" t="str">
        <f t="shared" ref="C1783:F1783" si="1469">IF(C678="","",C678)</f>
        <v/>
      </c>
      <c r="D1783" s="199" t="str">
        <f t="shared" si="1469"/>
        <v/>
      </c>
      <c r="E1783" s="202" t="str">
        <f t="shared" si="1469"/>
        <v/>
      </c>
      <c r="F1783" s="215" t="str">
        <f t="shared" si="1469"/>
        <v/>
      </c>
      <c r="G1783" s="278" t="str">
        <f>+IF('Cálculos '!I678="","",'Cálculos '!I678)</f>
        <v/>
      </c>
      <c r="H1783" s="380" t="str">
        <f t="shared" si="1410"/>
        <v/>
      </c>
      <c r="I1783" s="48" t="str">
        <f t="shared" si="1411"/>
        <v/>
      </c>
      <c r="J1783" s="381" t="str">
        <f t="shared" si="1412"/>
        <v/>
      </c>
      <c r="K1783" s="452" t="str">
        <f t="shared" si="1413"/>
        <v/>
      </c>
      <c r="L1783" s="197" t="str">
        <f t="shared" ref="L1783:M1783" si="1470">+IF(L678="","",L678)</f>
        <v/>
      </c>
      <c r="M1783" s="202" t="str">
        <f t="shared" si="1470"/>
        <v/>
      </c>
    </row>
    <row r="1784" spans="2:13" hidden="1" x14ac:dyDescent="0.3">
      <c r="B1784" s="218">
        <f t="shared" si="1160"/>
        <v>671</v>
      </c>
      <c r="C1784" s="194" t="str">
        <f t="shared" ref="C1784:F1784" si="1471">IF(C679="","",C679)</f>
        <v/>
      </c>
      <c r="D1784" s="199" t="str">
        <f t="shared" si="1471"/>
        <v/>
      </c>
      <c r="E1784" s="202" t="str">
        <f t="shared" si="1471"/>
        <v/>
      </c>
      <c r="F1784" s="215" t="str">
        <f t="shared" si="1471"/>
        <v/>
      </c>
      <c r="G1784" s="278" t="str">
        <f>+IF('Cálculos '!I679="","",'Cálculos '!I679)</f>
        <v/>
      </c>
      <c r="H1784" s="380" t="str">
        <f t="shared" si="1410"/>
        <v/>
      </c>
      <c r="I1784" s="48" t="str">
        <f t="shared" si="1411"/>
        <v/>
      </c>
      <c r="J1784" s="381" t="str">
        <f t="shared" si="1412"/>
        <v/>
      </c>
      <c r="K1784" s="452" t="str">
        <f t="shared" si="1413"/>
        <v/>
      </c>
      <c r="L1784" s="197" t="str">
        <f t="shared" ref="L1784:M1784" si="1472">+IF(L679="","",L679)</f>
        <v/>
      </c>
      <c r="M1784" s="202" t="str">
        <f t="shared" si="1472"/>
        <v/>
      </c>
    </row>
    <row r="1785" spans="2:13" hidden="1" x14ac:dyDescent="0.3">
      <c r="B1785" s="218">
        <f t="shared" si="1160"/>
        <v>672</v>
      </c>
      <c r="C1785" s="194" t="str">
        <f t="shared" ref="C1785:F1785" si="1473">IF(C680="","",C680)</f>
        <v/>
      </c>
      <c r="D1785" s="199" t="str">
        <f t="shared" si="1473"/>
        <v/>
      </c>
      <c r="E1785" s="202" t="str">
        <f t="shared" si="1473"/>
        <v/>
      </c>
      <c r="F1785" s="215" t="str">
        <f t="shared" si="1473"/>
        <v/>
      </c>
      <c r="G1785" s="278" t="str">
        <f>+IF('Cálculos '!I680="","",'Cálculos '!I680)</f>
        <v/>
      </c>
      <c r="H1785" s="380" t="str">
        <f t="shared" si="1410"/>
        <v/>
      </c>
      <c r="I1785" s="48" t="str">
        <f t="shared" si="1411"/>
        <v/>
      </c>
      <c r="J1785" s="381" t="str">
        <f t="shared" si="1412"/>
        <v/>
      </c>
      <c r="K1785" s="452" t="str">
        <f t="shared" si="1413"/>
        <v/>
      </c>
      <c r="L1785" s="197" t="str">
        <f t="shared" ref="L1785:M1785" si="1474">+IF(L680="","",L680)</f>
        <v/>
      </c>
      <c r="M1785" s="202" t="str">
        <f t="shared" si="1474"/>
        <v/>
      </c>
    </row>
    <row r="1786" spans="2:13" hidden="1" x14ac:dyDescent="0.3">
      <c r="B1786" s="218">
        <f t="shared" si="1160"/>
        <v>673</v>
      </c>
      <c r="C1786" s="194" t="str">
        <f t="shared" ref="C1786:F1786" si="1475">IF(C681="","",C681)</f>
        <v/>
      </c>
      <c r="D1786" s="199" t="str">
        <f t="shared" si="1475"/>
        <v/>
      </c>
      <c r="E1786" s="202" t="str">
        <f t="shared" si="1475"/>
        <v/>
      </c>
      <c r="F1786" s="215" t="str">
        <f t="shared" si="1475"/>
        <v/>
      </c>
      <c r="G1786" s="278" t="str">
        <f>+IF('Cálculos '!I681="","",'Cálculos '!I681)</f>
        <v/>
      </c>
      <c r="H1786" s="380" t="str">
        <f t="shared" si="1410"/>
        <v/>
      </c>
      <c r="I1786" s="48" t="str">
        <f t="shared" si="1411"/>
        <v/>
      </c>
      <c r="J1786" s="381" t="str">
        <f t="shared" si="1412"/>
        <v/>
      </c>
      <c r="K1786" s="452" t="str">
        <f t="shared" si="1413"/>
        <v/>
      </c>
      <c r="L1786" s="197" t="str">
        <f t="shared" ref="L1786:M1786" si="1476">+IF(L681="","",L681)</f>
        <v/>
      </c>
      <c r="M1786" s="202" t="str">
        <f t="shared" si="1476"/>
        <v/>
      </c>
    </row>
    <row r="1787" spans="2:13" hidden="1" x14ac:dyDescent="0.3">
      <c r="B1787" s="218">
        <f t="shared" si="1160"/>
        <v>674</v>
      </c>
      <c r="C1787" s="194" t="str">
        <f t="shared" ref="C1787:F1787" si="1477">IF(C682="","",C682)</f>
        <v/>
      </c>
      <c r="D1787" s="199" t="str">
        <f t="shared" si="1477"/>
        <v/>
      </c>
      <c r="E1787" s="202" t="str">
        <f t="shared" si="1477"/>
        <v/>
      </c>
      <c r="F1787" s="215" t="str">
        <f t="shared" si="1477"/>
        <v/>
      </c>
      <c r="G1787" s="278" t="str">
        <f>+IF('Cálculos '!I682="","",'Cálculos '!I682)</f>
        <v/>
      </c>
      <c r="H1787" s="380" t="str">
        <f t="shared" si="1410"/>
        <v/>
      </c>
      <c r="I1787" s="48" t="str">
        <f t="shared" si="1411"/>
        <v/>
      </c>
      <c r="J1787" s="381" t="str">
        <f t="shared" si="1412"/>
        <v/>
      </c>
      <c r="K1787" s="452" t="str">
        <f t="shared" si="1413"/>
        <v/>
      </c>
      <c r="L1787" s="197" t="str">
        <f t="shared" ref="L1787:M1787" si="1478">+IF(L682="","",L682)</f>
        <v/>
      </c>
      <c r="M1787" s="202" t="str">
        <f t="shared" si="1478"/>
        <v/>
      </c>
    </row>
    <row r="1788" spans="2:13" hidden="1" x14ac:dyDescent="0.3">
      <c r="B1788" s="218">
        <f t="shared" si="1160"/>
        <v>675</v>
      </c>
      <c r="C1788" s="194" t="str">
        <f t="shared" ref="C1788:F1788" si="1479">IF(C683="","",C683)</f>
        <v/>
      </c>
      <c r="D1788" s="199" t="str">
        <f t="shared" si="1479"/>
        <v/>
      </c>
      <c r="E1788" s="202" t="str">
        <f t="shared" si="1479"/>
        <v/>
      </c>
      <c r="F1788" s="215" t="str">
        <f t="shared" si="1479"/>
        <v/>
      </c>
      <c r="G1788" s="278" t="str">
        <f>+IF('Cálculos '!I683="","",'Cálculos '!I683)</f>
        <v/>
      </c>
      <c r="H1788" s="380" t="str">
        <f t="shared" si="1410"/>
        <v/>
      </c>
      <c r="I1788" s="48" t="str">
        <f t="shared" si="1411"/>
        <v/>
      </c>
      <c r="J1788" s="381" t="str">
        <f t="shared" si="1412"/>
        <v/>
      </c>
      <c r="K1788" s="452" t="str">
        <f t="shared" si="1413"/>
        <v/>
      </c>
      <c r="L1788" s="197" t="str">
        <f t="shared" ref="L1788:M1788" si="1480">+IF(L683="","",L683)</f>
        <v/>
      </c>
      <c r="M1788" s="202" t="str">
        <f t="shared" si="1480"/>
        <v/>
      </c>
    </row>
    <row r="1789" spans="2:13" hidden="1" x14ac:dyDescent="0.3">
      <c r="B1789" s="218">
        <f t="shared" si="1160"/>
        <v>676</v>
      </c>
      <c r="C1789" s="194" t="str">
        <f t="shared" ref="C1789:F1789" si="1481">IF(C684="","",C684)</f>
        <v/>
      </c>
      <c r="D1789" s="199" t="str">
        <f t="shared" si="1481"/>
        <v/>
      </c>
      <c r="E1789" s="202" t="str">
        <f t="shared" si="1481"/>
        <v/>
      </c>
      <c r="F1789" s="215" t="str">
        <f t="shared" si="1481"/>
        <v/>
      </c>
      <c r="G1789" s="278" t="str">
        <f>+IF('Cálculos '!I684="","",'Cálculos '!I684)</f>
        <v/>
      </c>
      <c r="H1789" s="380" t="str">
        <f t="shared" si="1410"/>
        <v/>
      </c>
      <c r="I1789" s="48" t="str">
        <f t="shared" si="1411"/>
        <v/>
      </c>
      <c r="J1789" s="381" t="str">
        <f t="shared" si="1412"/>
        <v/>
      </c>
      <c r="K1789" s="452" t="str">
        <f t="shared" si="1413"/>
        <v/>
      </c>
      <c r="L1789" s="197" t="str">
        <f t="shared" ref="L1789:M1789" si="1482">+IF(L684="","",L684)</f>
        <v/>
      </c>
      <c r="M1789" s="202" t="str">
        <f t="shared" si="1482"/>
        <v/>
      </c>
    </row>
    <row r="1790" spans="2:13" hidden="1" x14ac:dyDescent="0.3">
      <c r="B1790" s="218">
        <f t="shared" si="1160"/>
        <v>677</v>
      </c>
      <c r="C1790" s="194" t="str">
        <f t="shared" ref="C1790:F1790" si="1483">IF(C685="","",C685)</f>
        <v/>
      </c>
      <c r="D1790" s="199" t="str">
        <f t="shared" si="1483"/>
        <v/>
      </c>
      <c r="E1790" s="202" t="str">
        <f t="shared" si="1483"/>
        <v/>
      </c>
      <c r="F1790" s="215" t="str">
        <f t="shared" si="1483"/>
        <v/>
      </c>
      <c r="G1790" s="278" t="str">
        <f>+IF('Cálculos '!I685="","",'Cálculos '!I685)</f>
        <v/>
      </c>
      <c r="H1790" s="380" t="str">
        <f t="shared" si="1410"/>
        <v/>
      </c>
      <c r="I1790" s="48" t="str">
        <f t="shared" si="1411"/>
        <v/>
      </c>
      <c r="J1790" s="381" t="str">
        <f t="shared" si="1412"/>
        <v/>
      </c>
      <c r="K1790" s="452" t="str">
        <f t="shared" si="1413"/>
        <v/>
      </c>
      <c r="L1790" s="197" t="str">
        <f t="shared" ref="L1790:M1790" si="1484">+IF(L685="","",L685)</f>
        <v/>
      </c>
      <c r="M1790" s="202" t="str">
        <f t="shared" si="1484"/>
        <v/>
      </c>
    </row>
    <row r="1791" spans="2:13" hidden="1" x14ac:dyDescent="0.3">
      <c r="B1791" s="218">
        <f t="shared" si="1160"/>
        <v>678</v>
      </c>
      <c r="C1791" s="194" t="str">
        <f t="shared" ref="C1791:F1791" si="1485">IF(C686="","",C686)</f>
        <v/>
      </c>
      <c r="D1791" s="199" t="str">
        <f t="shared" si="1485"/>
        <v/>
      </c>
      <c r="E1791" s="202" t="str">
        <f t="shared" si="1485"/>
        <v/>
      </c>
      <c r="F1791" s="215" t="str">
        <f t="shared" si="1485"/>
        <v/>
      </c>
      <c r="G1791" s="278" t="str">
        <f>+IF('Cálculos '!I686="","",'Cálculos '!I686)</f>
        <v/>
      </c>
      <c r="H1791" s="380" t="str">
        <f t="shared" si="1410"/>
        <v/>
      </c>
      <c r="I1791" s="48" t="str">
        <f t="shared" si="1411"/>
        <v/>
      </c>
      <c r="J1791" s="381" t="str">
        <f t="shared" si="1412"/>
        <v/>
      </c>
      <c r="K1791" s="452" t="str">
        <f t="shared" si="1413"/>
        <v/>
      </c>
      <c r="L1791" s="197" t="str">
        <f t="shared" ref="L1791:M1791" si="1486">+IF(L686="","",L686)</f>
        <v/>
      </c>
      <c r="M1791" s="202" t="str">
        <f t="shared" si="1486"/>
        <v/>
      </c>
    </row>
    <row r="1792" spans="2:13" hidden="1" x14ac:dyDescent="0.3">
      <c r="B1792" s="218">
        <f t="shared" si="1160"/>
        <v>679</v>
      </c>
      <c r="C1792" s="194" t="str">
        <f t="shared" ref="C1792:F1792" si="1487">IF(C687="","",C687)</f>
        <v/>
      </c>
      <c r="D1792" s="199" t="str">
        <f t="shared" si="1487"/>
        <v/>
      </c>
      <c r="E1792" s="202" t="str">
        <f t="shared" si="1487"/>
        <v/>
      </c>
      <c r="F1792" s="215" t="str">
        <f t="shared" si="1487"/>
        <v/>
      </c>
      <c r="G1792" s="278" t="str">
        <f>+IF('Cálculos '!I687="","",'Cálculos '!I687)</f>
        <v/>
      </c>
      <c r="H1792" s="380" t="str">
        <f t="shared" si="1410"/>
        <v/>
      </c>
      <c r="I1792" s="48" t="str">
        <f t="shared" si="1411"/>
        <v/>
      </c>
      <c r="J1792" s="381" t="str">
        <f t="shared" si="1412"/>
        <v/>
      </c>
      <c r="K1792" s="452" t="str">
        <f t="shared" si="1413"/>
        <v/>
      </c>
      <c r="L1792" s="197" t="str">
        <f t="shared" ref="L1792:M1792" si="1488">+IF(L687="","",L687)</f>
        <v/>
      </c>
      <c r="M1792" s="202" t="str">
        <f t="shared" si="1488"/>
        <v/>
      </c>
    </row>
    <row r="1793" spans="2:13" hidden="1" x14ac:dyDescent="0.3">
      <c r="B1793" s="218">
        <f t="shared" si="1160"/>
        <v>680</v>
      </c>
      <c r="C1793" s="194" t="str">
        <f t="shared" ref="C1793:F1793" si="1489">IF(C688="","",C688)</f>
        <v/>
      </c>
      <c r="D1793" s="199" t="str">
        <f t="shared" si="1489"/>
        <v/>
      </c>
      <c r="E1793" s="202" t="str">
        <f t="shared" si="1489"/>
        <v/>
      </c>
      <c r="F1793" s="215" t="str">
        <f t="shared" si="1489"/>
        <v/>
      </c>
      <c r="G1793" s="278" t="str">
        <f>+IF('Cálculos '!I688="","",'Cálculos '!I688)</f>
        <v/>
      </c>
      <c r="H1793" s="380" t="str">
        <f t="shared" si="1410"/>
        <v/>
      </c>
      <c r="I1793" s="48" t="str">
        <f t="shared" si="1411"/>
        <v/>
      </c>
      <c r="J1793" s="381" t="str">
        <f t="shared" si="1412"/>
        <v/>
      </c>
      <c r="K1793" s="452" t="str">
        <f t="shared" si="1413"/>
        <v/>
      </c>
      <c r="L1793" s="197" t="str">
        <f t="shared" ref="L1793:M1793" si="1490">+IF(L688="","",L688)</f>
        <v/>
      </c>
      <c r="M1793" s="202" t="str">
        <f t="shared" si="1490"/>
        <v/>
      </c>
    </row>
    <row r="1794" spans="2:13" hidden="1" x14ac:dyDescent="0.3">
      <c r="B1794" s="218">
        <f t="shared" si="1160"/>
        <v>681</v>
      </c>
      <c r="C1794" s="194" t="str">
        <f t="shared" ref="C1794:F1794" si="1491">IF(C689="","",C689)</f>
        <v/>
      </c>
      <c r="D1794" s="199" t="str">
        <f t="shared" si="1491"/>
        <v/>
      </c>
      <c r="E1794" s="202" t="str">
        <f t="shared" si="1491"/>
        <v/>
      </c>
      <c r="F1794" s="215" t="str">
        <f t="shared" si="1491"/>
        <v/>
      </c>
      <c r="G1794" s="278" t="str">
        <f>+IF('Cálculos '!I689="","",'Cálculos '!I689)</f>
        <v/>
      </c>
      <c r="H1794" s="380" t="str">
        <f t="shared" si="1410"/>
        <v/>
      </c>
      <c r="I1794" s="48" t="str">
        <f t="shared" si="1411"/>
        <v/>
      </c>
      <c r="J1794" s="381" t="str">
        <f t="shared" si="1412"/>
        <v/>
      </c>
      <c r="K1794" s="452" t="str">
        <f t="shared" si="1413"/>
        <v/>
      </c>
      <c r="L1794" s="197" t="str">
        <f t="shared" ref="L1794:M1794" si="1492">+IF(L689="","",L689)</f>
        <v/>
      </c>
      <c r="M1794" s="202" t="str">
        <f t="shared" si="1492"/>
        <v/>
      </c>
    </row>
    <row r="1795" spans="2:13" hidden="1" x14ac:dyDescent="0.3">
      <c r="B1795" s="218">
        <f t="shared" si="1160"/>
        <v>682</v>
      </c>
      <c r="C1795" s="194" t="str">
        <f t="shared" ref="C1795:F1795" si="1493">IF(C690="","",C690)</f>
        <v/>
      </c>
      <c r="D1795" s="199" t="str">
        <f t="shared" si="1493"/>
        <v/>
      </c>
      <c r="E1795" s="202" t="str">
        <f t="shared" si="1493"/>
        <v/>
      </c>
      <c r="F1795" s="215" t="str">
        <f t="shared" si="1493"/>
        <v/>
      </c>
      <c r="G1795" s="278" t="str">
        <f>+IF('Cálculos '!I690="","",'Cálculos '!I690)</f>
        <v/>
      </c>
      <c r="H1795" s="380" t="str">
        <f t="shared" si="1410"/>
        <v/>
      </c>
      <c r="I1795" s="48" t="str">
        <f t="shared" si="1411"/>
        <v/>
      </c>
      <c r="J1795" s="381" t="str">
        <f t="shared" si="1412"/>
        <v/>
      </c>
      <c r="K1795" s="452" t="str">
        <f t="shared" si="1413"/>
        <v/>
      </c>
      <c r="L1795" s="197" t="str">
        <f t="shared" ref="L1795:M1795" si="1494">+IF(L690="","",L690)</f>
        <v/>
      </c>
      <c r="M1795" s="202" t="str">
        <f t="shared" si="1494"/>
        <v/>
      </c>
    </row>
    <row r="1796" spans="2:13" hidden="1" x14ac:dyDescent="0.3">
      <c r="B1796" s="218">
        <f t="shared" si="1160"/>
        <v>683</v>
      </c>
      <c r="C1796" s="194" t="str">
        <f t="shared" ref="C1796:F1796" si="1495">IF(C691="","",C691)</f>
        <v/>
      </c>
      <c r="D1796" s="199" t="str">
        <f t="shared" si="1495"/>
        <v/>
      </c>
      <c r="E1796" s="202" t="str">
        <f t="shared" si="1495"/>
        <v/>
      </c>
      <c r="F1796" s="215" t="str">
        <f t="shared" si="1495"/>
        <v/>
      </c>
      <c r="G1796" s="278" t="str">
        <f>+IF('Cálculos '!I691="","",'Cálculos '!I691)</f>
        <v/>
      </c>
      <c r="H1796" s="380" t="str">
        <f t="shared" si="1410"/>
        <v/>
      </c>
      <c r="I1796" s="48" t="str">
        <f t="shared" si="1411"/>
        <v/>
      </c>
      <c r="J1796" s="381" t="str">
        <f t="shared" si="1412"/>
        <v/>
      </c>
      <c r="K1796" s="452" t="str">
        <f t="shared" si="1413"/>
        <v/>
      </c>
      <c r="L1796" s="197" t="str">
        <f t="shared" ref="L1796:M1796" si="1496">+IF(L691="","",L691)</f>
        <v/>
      </c>
      <c r="M1796" s="202" t="str">
        <f t="shared" si="1496"/>
        <v/>
      </c>
    </row>
    <row r="1797" spans="2:13" hidden="1" x14ac:dyDescent="0.3">
      <c r="B1797" s="218">
        <f t="shared" si="1160"/>
        <v>684</v>
      </c>
      <c r="C1797" s="194" t="str">
        <f t="shared" ref="C1797:F1797" si="1497">IF(C692="","",C692)</f>
        <v/>
      </c>
      <c r="D1797" s="199" t="str">
        <f t="shared" si="1497"/>
        <v/>
      </c>
      <c r="E1797" s="202" t="str">
        <f t="shared" si="1497"/>
        <v/>
      </c>
      <c r="F1797" s="215" t="str">
        <f t="shared" si="1497"/>
        <v/>
      </c>
      <c r="G1797" s="278" t="str">
        <f>+IF('Cálculos '!I692="","",'Cálculos '!I692)</f>
        <v/>
      </c>
      <c r="H1797" s="380" t="str">
        <f t="shared" si="1410"/>
        <v/>
      </c>
      <c r="I1797" s="48" t="str">
        <f t="shared" si="1411"/>
        <v/>
      </c>
      <c r="J1797" s="381" t="str">
        <f t="shared" si="1412"/>
        <v/>
      </c>
      <c r="K1797" s="452" t="str">
        <f t="shared" si="1413"/>
        <v/>
      </c>
      <c r="L1797" s="197" t="str">
        <f t="shared" ref="L1797:M1797" si="1498">+IF(L692="","",L692)</f>
        <v/>
      </c>
      <c r="M1797" s="202" t="str">
        <f t="shared" si="1498"/>
        <v/>
      </c>
    </row>
    <row r="1798" spans="2:13" hidden="1" x14ac:dyDescent="0.3">
      <c r="B1798" s="218">
        <f t="shared" si="1160"/>
        <v>685</v>
      </c>
      <c r="C1798" s="194" t="str">
        <f t="shared" ref="C1798:F1798" si="1499">IF(C693="","",C693)</f>
        <v/>
      </c>
      <c r="D1798" s="199" t="str">
        <f t="shared" si="1499"/>
        <v/>
      </c>
      <c r="E1798" s="202" t="str">
        <f t="shared" si="1499"/>
        <v/>
      </c>
      <c r="F1798" s="215" t="str">
        <f t="shared" si="1499"/>
        <v/>
      </c>
      <c r="G1798" s="278" t="str">
        <f>+IF('Cálculos '!I693="","",'Cálculos '!I693)</f>
        <v/>
      </c>
      <c r="H1798" s="380" t="str">
        <f t="shared" si="1410"/>
        <v/>
      </c>
      <c r="I1798" s="48" t="str">
        <f t="shared" si="1411"/>
        <v/>
      </c>
      <c r="J1798" s="381" t="str">
        <f t="shared" si="1412"/>
        <v/>
      </c>
      <c r="K1798" s="452" t="str">
        <f t="shared" si="1413"/>
        <v/>
      </c>
      <c r="L1798" s="197" t="str">
        <f t="shared" ref="L1798:M1798" si="1500">+IF(L693="","",L693)</f>
        <v/>
      </c>
      <c r="M1798" s="202" t="str">
        <f t="shared" si="1500"/>
        <v/>
      </c>
    </row>
    <row r="1799" spans="2:13" hidden="1" x14ac:dyDescent="0.3">
      <c r="B1799" s="218">
        <f t="shared" si="1160"/>
        <v>686</v>
      </c>
      <c r="C1799" s="194" t="str">
        <f t="shared" ref="C1799:F1799" si="1501">IF(C694="","",C694)</f>
        <v/>
      </c>
      <c r="D1799" s="199" t="str">
        <f t="shared" si="1501"/>
        <v/>
      </c>
      <c r="E1799" s="202" t="str">
        <f t="shared" si="1501"/>
        <v/>
      </c>
      <c r="F1799" s="215" t="str">
        <f t="shared" si="1501"/>
        <v/>
      </c>
      <c r="G1799" s="278" t="str">
        <f>+IF('Cálculos '!I694="","",'Cálculos '!I694)</f>
        <v/>
      </c>
      <c r="H1799" s="380" t="str">
        <f t="shared" si="1410"/>
        <v/>
      </c>
      <c r="I1799" s="48" t="str">
        <f t="shared" si="1411"/>
        <v/>
      </c>
      <c r="J1799" s="381" t="str">
        <f t="shared" si="1412"/>
        <v/>
      </c>
      <c r="K1799" s="452" t="str">
        <f t="shared" si="1413"/>
        <v/>
      </c>
      <c r="L1799" s="197" t="str">
        <f t="shared" ref="L1799:M1799" si="1502">+IF(L694="","",L694)</f>
        <v/>
      </c>
      <c r="M1799" s="202" t="str">
        <f t="shared" si="1502"/>
        <v/>
      </c>
    </row>
    <row r="1800" spans="2:13" hidden="1" x14ac:dyDescent="0.3">
      <c r="B1800" s="218">
        <f t="shared" si="1160"/>
        <v>687</v>
      </c>
      <c r="C1800" s="194" t="str">
        <f t="shared" ref="C1800:F1800" si="1503">IF(C695="","",C695)</f>
        <v/>
      </c>
      <c r="D1800" s="199" t="str">
        <f t="shared" si="1503"/>
        <v/>
      </c>
      <c r="E1800" s="202" t="str">
        <f t="shared" si="1503"/>
        <v/>
      </c>
      <c r="F1800" s="215" t="str">
        <f t="shared" si="1503"/>
        <v/>
      </c>
      <c r="G1800" s="278" t="str">
        <f>+IF('Cálculos '!I695="","",'Cálculos '!I695)</f>
        <v/>
      </c>
      <c r="H1800" s="380" t="str">
        <f t="shared" si="1410"/>
        <v/>
      </c>
      <c r="I1800" s="48" t="str">
        <f t="shared" si="1411"/>
        <v/>
      </c>
      <c r="J1800" s="381" t="str">
        <f t="shared" si="1412"/>
        <v/>
      </c>
      <c r="K1800" s="452" t="str">
        <f t="shared" si="1413"/>
        <v/>
      </c>
      <c r="L1800" s="197" t="str">
        <f t="shared" ref="L1800:M1800" si="1504">+IF(L695="","",L695)</f>
        <v/>
      </c>
      <c r="M1800" s="202" t="str">
        <f t="shared" si="1504"/>
        <v/>
      </c>
    </row>
    <row r="1801" spans="2:13" hidden="1" x14ac:dyDescent="0.3">
      <c r="B1801" s="218">
        <f t="shared" si="1160"/>
        <v>688</v>
      </c>
      <c r="C1801" s="194" t="str">
        <f t="shared" ref="C1801:F1801" si="1505">IF(C696="","",C696)</f>
        <v/>
      </c>
      <c r="D1801" s="199" t="str">
        <f t="shared" si="1505"/>
        <v/>
      </c>
      <c r="E1801" s="202" t="str">
        <f t="shared" si="1505"/>
        <v/>
      </c>
      <c r="F1801" s="215" t="str">
        <f t="shared" si="1505"/>
        <v/>
      </c>
      <c r="G1801" s="278" t="str">
        <f>+IF('Cálculos '!I696="","",'Cálculos '!I696)</f>
        <v/>
      </c>
      <c r="H1801" s="380" t="str">
        <f t="shared" si="1410"/>
        <v/>
      </c>
      <c r="I1801" s="48" t="str">
        <f t="shared" si="1411"/>
        <v/>
      </c>
      <c r="J1801" s="381" t="str">
        <f t="shared" si="1412"/>
        <v/>
      </c>
      <c r="K1801" s="452" t="str">
        <f t="shared" si="1413"/>
        <v/>
      </c>
      <c r="L1801" s="197" t="str">
        <f t="shared" ref="L1801:M1801" si="1506">+IF(L696="","",L696)</f>
        <v/>
      </c>
      <c r="M1801" s="202" t="str">
        <f t="shared" si="1506"/>
        <v/>
      </c>
    </row>
    <row r="1802" spans="2:13" hidden="1" x14ac:dyDescent="0.3">
      <c r="B1802" s="218">
        <f t="shared" si="1160"/>
        <v>689</v>
      </c>
      <c r="C1802" s="194" t="str">
        <f t="shared" ref="C1802:F1802" si="1507">IF(C697="","",C697)</f>
        <v/>
      </c>
      <c r="D1802" s="199" t="str">
        <f t="shared" si="1507"/>
        <v/>
      </c>
      <c r="E1802" s="202" t="str">
        <f t="shared" si="1507"/>
        <v/>
      </c>
      <c r="F1802" s="215" t="str">
        <f t="shared" si="1507"/>
        <v/>
      </c>
      <c r="G1802" s="278" t="str">
        <f>+IF('Cálculos '!I697="","",'Cálculos '!I697)</f>
        <v/>
      </c>
      <c r="H1802" s="380" t="str">
        <f t="shared" si="1410"/>
        <v/>
      </c>
      <c r="I1802" s="48" t="str">
        <f t="shared" si="1411"/>
        <v/>
      </c>
      <c r="J1802" s="381" t="str">
        <f t="shared" si="1412"/>
        <v/>
      </c>
      <c r="K1802" s="452" t="str">
        <f t="shared" si="1413"/>
        <v/>
      </c>
      <c r="L1802" s="197" t="str">
        <f t="shared" ref="L1802:M1802" si="1508">+IF(L697="","",L697)</f>
        <v/>
      </c>
      <c r="M1802" s="202" t="str">
        <f t="shared" si="1508"/>
        <v/>
      </c>
    </row>
    <row r="1803" spans="2:13" hidden="1" x14ac:dyDescent="0.3">
      <c r="B1803" s="218">
        <f t="shared" si="1160"/>
        <v>690</v>
      </c>
      <c r="C1803" s="194" t="str">
        <f t="shared" ref="C1803:F1803" si="1509">IF(C698="","",C698)</f>
        <v/>
      </c>
      <c r="D1803" s="199" t="str">
        <f t="shared" si="1509"/>
        <v/>
      </c>
      <c r="E1803" s="202" t="str">
        <f t="shared" si="1509"/>
        <v/>
      </c>
      <c r="F1803" s="215" t="str">
        <f t="shared" si="1509"/>
        <v/>
      </c>
      <c r="G1803" s="278" t="str">
        <f>+IF('Cálculos '!I698="","",'Cálculos '!I698)</f>
        <v/>
      </c>
      <c r="H1803" s="380" t="str">
        <f t="shared" si="1410"/>
        <v/>
      </c>
      <c r="I1803" s="48" t="str">
        <f t="shared" si="1411"/>
        <v/>
      </c>
      <c r="J1803" s="381" t="str">
        <f t="shared" si="1412"/>
        <v/>
      </c>
      <c r="K1803" s="452" t="str">
        <f t="shared" si="1413"/>
        <v/>
      </c>
      <c r="L1803" s="197" t="str">
        <f t="shared" ref="L1803:M1803" si="1510">+IF(L698="","",L698)</f>
        <v/>
      </c>
      <c r="M1803" s="202" t="str">
        <f t="shared" si="1510"/>
        <v/>
      </c>
    </row>
    <row r="1804" spans="2:13" hidden="1" x14ac:dyDescent="0.3">
      <c r="B1804" s="218">
        <f t="shared" si="1160"/>
        <v>691</v>
      </c>
      <c r="C1804" s="194" t="str">
        <f t="shared" ref="C1804:F1804" si="1511">IF(C699="","",C699)</f>
        <v/>
      </c>
      <c r="D1804" s="199" t="str">
        <f t="shared" si="1511"/>
        <v/>
      </c>
      <c r="E1804" s="202" t="str">
        <f t="shared" si="1511"/>
        <v/>
      </c>
      <c r="F1804" s="215" t="str">
        <f t="shared" si="1511"/>
        <v/>
      </c>
      <c r="G1804" s="278" t="str">
        <f>+IF('Cálculos '!I699="","",'Cálculos '!I699)</f>
        <v/>
      </c>
      <c r="H1804" s="380" t="str">
        <f t="shared" si="1410"/>
        <v/>
      </c>
      <c r="I1804" s="48" t="str">
        <f t="shared" si="1411"/>
        <v/>
      </c>
      <c r="J1804" s="381" t="str">
        <f t="shared" si="1412"/>
        <v/>
      </c>
      <c r="K1804" s="452" t="str">
        <f t="shared" si="1413"/>
        <v/>
      </c>
      <c r="L1804" s="197" t="str">
        <f t="shared" ref="L1804:M1804" si="1512">+IF(L699="","",L699)</f>
        <v/>
      </c>
      <c r="M1804" s="202" t="str">
        <f t="shared" si="1512"/>
        <v/>
      </c>
    </row>
    <row r="1805" spans="2:13" hidden="1" x14ac:dyDescent="0.3">
      <c r="B1805" s="218">
        <f t="shared" si="1160"/>
        <v>692</v>
      </c>
      <c r="C1805" s="194" t="str">
        <f t="shared" ref="C1805:F1805" si="1513">IF(C700="","",C700)</f>
        <v/>
      </c>
      <c r="D1805" s="199" t="str">
        <f t="shared" si="1513"/>
        <v/>
      </c>
      <c r="E1805" s="202" t="str">
        <f t="shared" si="1513"/>
        <v/>
      </c>
      <c r="F1805" s="215" t="str">
        <f t="shared" si="1513"/>
        <v/>
      </c>
      <c r="G1805" s="278" t="str">
        <f>+IF('Cálculos '!I700="","",'Cálculos '!I700)</f>
        <v/>
      </c>
      <c r="H1805" s="380" t="str">
        <f t="shared" si="1410"/>
        <v/>
      </c>
      <c r="I1805" s="48" t="str">
        <f t="shared" si="1411"/>
        <v/>
      </c>
      <c r="J1805" s="381" t="str">
        <f t="shared" si="1412"/>
        <v/>
      </c>
      <c r="K1805" s="452" t="str">
        <f t="shared" si="1413"/>
        <v/>
      </c>
      <c r="L1805" s="197" t="str">
        <f t="shared" ref="L1805:M1805" si="1514">+IF(L700="","",L700)</f>
        <v/>
      </c>
      <c r="M1805" s="202" t="str">
        <f t="shared" si="1514"/>
        <v/>
      </c>
    </row>
    <row r="1806" spans="2:13" hidden="1" x14ac:dyDescent="0.3">
      <c r="B1806" s="218">
        <f t="shared" si="1160"/>
        <v>693</v>
      </c>
      <c r="C1806" s="194" t="str">
        <f t="shared" ref="C1806:F1806" si="1515">IF(C701="","",C701)</f>
        <v/>
      </c>
      <c r="D1806" s="199" t="str">
        <f t="shared" si="1515"/>
        <v/>
      </c>
      <c r="E1806" s="202" t="str">
        <f t="shared" si="1515"/>
        <v/>
      </c>
      <c r="F1806" s="215" t="str">
        <f t="shared" si="1515"/>
        <v/>
      </c>
      <c r="G1806" s="278" t="str">
        <f>+IF('Cálculos '!I701="","",'Cálculos '!I701)</f>
        <v/>
      </c>
      <c r="H1806" s="380" t="str">
        <f t="shared" si="1410"/>
        <v/>
      </c>
      <c r="I1806" s="48" t="str">
        <f t="shared" si="1411"/>
        <v/>
      </c>
      <c r="J1806" s="381" t="str">
        <f t="shared" si="1412"/>
        <v/>
      </c>
      <c r="K1806" s="452" t="str">
        <f t="shared" si="1413"/>
        <v/>
      </c>
      <c r="L1806" s="197" t="str">
        <f t="shared" ref="L1806:M1806" si="1516">+IF(L701="","",L701)</f>
        <v/>
      </c>
      <c r="M1806" s="202" t="str">
        <f t="shared" si="1516"/>
        <v/>
      </c>
    </row>
    <row r="1807" spans="2:13" hidden="1" x14ac:dyDescent="0.3">
      <c r="B1807" s="218">
        <f t="shared" si="1160"/>
        <v>694</v>
      </c>
      <c r="C1807" s="194" t="str">
        <f t="shared" ref="C1807:F1807" si="1517">IF(C702="","",C702)</f>
        <v/>
      </c>
      <c r="D1807" s="199" t="str">
        <f t="shared" si="1517"/>
        <v/>
      </c>
      <c r="E1807" s="202" t="str">
        <f t="shared" si="1517"/>
        <v/>
      </c>
      <c r="F1807" s="215" t="str">
        <f t="shared" si="1517"/>
        <v/>
      </c>
      <c r="G1807" s="278" t="str">
        <f>+IF('Cálculos '!I702="","",'Cálculos '!I702)</f>
        <v/>
      </c>
      <c r="H1807" s="380" t="str">
        <f t="shared" si="1410"/>
        <v/>
      </c>
      <c r="I1807" s="48" t="str">
        <f t="shared" si="1411"/>
        <v/>
      </c>
      <c r="J1807" s="381" t="str">
        <f t="shared" si="1412"/>
        <v/>
      </c>
      <c r="K1807" s="452" t="str">
        <f t="shared" si="1413"/>
        <v/>
      </c>
      <c r="L1807" s="197" t="str">
        <f t="shared" ref="L1807:M1807" si="1518">+IF(L702="","",L702)</f>
        <v/>
      </c>
      <c r="M1807" s="202" t="str">
        <f t="shared" si="1518"/>
        <v/>
      </c>
    </row>
    <row r="1808" spans="2:13" hidden="1" x14ac:dyDescent="0.3">
      <c r="B1808" s="218">
        <f t="shared" si="1160"/>
        <v>695</v>
      </c>
      <c r="C1808" s="194" t="str">
        <f t="shared" ref="C1808:F1808" si="1519">IF(C703="","",C703)</f>
        <v/>
      </c>
      <c r="D1808" s="199" t="str">
        <f t="shared" si="1519"/>
        <v/>
      </c>
      <c r="E1808" s="202" t="str">
        <f t="shared" si="1519"/>
        <v/>
      </c>
      <c r="F1808" s="215" t="str">
        <f t="shared" si="1519"/>
        <v/>
      </c>
      <c r="G1808" s="278" t="str">
        <f>+IF('Cálculos '!I703="","",'Cálculos '!I703)</f>
        <v/>
      </c>
      <c r="H1808" s="380" t="str">
        <f t="shared" si="1410"/>
        <v/>
      </c>
      <c r="I1808" s="48" t="str">
        <f t="shared" si="1411"/>
        <v/>
      </c>
      <c r="J1808" s="381" t="str">
        <f t="shared" si="1412"/>
        <v/>
      </c>
      <c r="K1808" s="452" t="str">
        <f t="shared" si="1413"/>
        <v/>
      </c>
      <c r="L1808" s="197" t="str">
        <f t="shared" ref="L1808:M1808" si="1520">+IF(L703="","",L703)</f>
        <v/>
      </c>
      <c r="M1808" s="202" t="str">
        <f t="shared" si="1520"/>
        <v/>
      </c>
    </row>
    <row r="1809" spans="2:13" hidden="1" x14ac:dyDescent="0.3">
      <c r="B1809" s="218">
        <f t="shared" si="1160"/>
        <v>696</v>
      </c>
      <c r="C1809" s="194" t="str">
        <f t="shared" ref="C1809:F1809" si="1521">IF(C704="","",C704)</f>
        <v/>
      </c>
      <c r="D1809" s="199" t="str">
        <f t="shared" si="1521"/>
        <v/>
      </c>
      <c r="E1809" s="202" t="str">
        <f t="shared" si="1521"/>
        <v/>
      </c>
      <c r="F1809" s="215" t="str">
        <f t="shared" si="1521"/>
        <v/>
      </c>
      <c r="G1809" s="278" t="str">
        <f>+IF('Cálculos '!I704="","",'Cálculos '!I704)</f>
        <v/>
      </c>
      <c r="H1809" s="380" t="str">
        <f t="shared" si="1410"/>
        <v/>
      </c>
      <c r="I1809" s="48" t="str">
        <f t="shared" si="1411"/>
        <v/>
      </c>
      <c r="J1809" s="381" t="str">
        <f t="shared" si="1412"/>
        <v/>
      </c>
      <c r="K1809" s="452" t="str">
        <f t="shared" si="1413"/>
        <v/>
      </c>
      <c r="L1809" s="197" t="str">
        <f t="shared" ref="L1809:M1809" si="1522">+IF(L704="","",L704)</f>
        <v/>
      </c>
      <c r="M1809" s="202" t="str">
        <f t="shared" si="1522"/>
        <v/>
      </c>
    </row>
    <row r="1810" spans="2:13" hidden="1" x14ac:dyDescent="0.3">
      <c r="B1810" s="218">
        <f t="shared" si="1160"/>
        <v>697</v>
      </c>
      <c r="C1810" s="194" t="str">
        <f t="shared" ref="C1810:F1810" si="1523">IF(C705="","",C705)</f>
        <v/>
      </c>
      <c r="D1810" s="199" t="str">
        <f t="shared" si="1523"/>
        <v/>
      </c>
      <c r="E1810" s="202" t="str">
        <f t="shared" si="1523"/>
        <v/>
      </c>
      <c r="F1810" s="215" t="str">
        <f t="shared" si="1523"/>
        <v/>
      </c>
      <c r="G1810" s="278" t="str">
        <f>+IF('Cálculos '!I705="","",'Cálculos '!I705)</f>
        <v/>
      </c>
      <c r="H1810" s="380" t="str">
        <f t="shared" si="1410"/>
        <v/>
      </c>
      <c r="I1810" s="48" t="str">
        <f t="shared" si="1411"/>
        <v/>
      </c>
      <c r="J1810" s="381" t="str">
        <f t="shared" si="1412"/>
        <v/>
      </c>
      <c r="K1810" s="452" t="str">
        <f t="shared" si="1413"/>
        <v/>
      </c>
      <c r="L1810" s="197" t="str">
        <f t="shared" ref="L1810:M1810" si="1524">+IF(L705="","",L705)</f>
        <v/>
      </c>
      <c r="M1810" s="202" t="str">
        <f t="shared" si="1524"/>
        <v/>
      </c>
    </row>
    <row r="1811" spans="2:13" hidden="1" x14ac:dyDescent="0.3">
      <c r="B1811" s="218">
        <f t="shared" si="1160"/>
        <v>698</v>
      </c>
      <c r="C1811" s="194" t="str">
        <f t="shared" ref="C1811:F1811" si="1525">IF(C706="","",C706)</f>
        <v/>
      </c>
      <c r="D1811" s="199" t="str">
        <f t="shared" si="1525"/>
        <v/>
      </c>
      <c r="E1811" s="202" t="str">
        <f t="shared" si="1525"/>
        <v/>
      </c>
      <c r="F1811" s="215" t="str">
        <f t="shared" si="1525"/>
        <v/>
      </c>
      <c r="G1811" s="278" t="str">
        <f>+IF('Cálculos '!I706="","",'Cálculos '!I706)</f>
        <v/>
      </c>
      <c r="H1811" s="380" t="str">
        <f t="shared" si="1410"/>
        <v/>
      </c>
      <c r="I1811" s="48" t="str">
        <f t="shared" si="1411"/>
        <v/>
      </c>
      <c r="J1811" s="381" t="str">
        <f t="shared" si="1412"/>
        <v/>
      </c>
      <c r="K1811" s="452" t="str">
        <f t="shared" si="1413"/>
        <v/>
      </c>
      <c r="L1811" s="197" t="str">
        <f t="shared" ref="L1811:M1811" si="1526">+IF(L706="","",L706)</f>
        <v/>
      </c>
      <c r="M1811" s="202" t="str">
        <f t="shared" si="1526"/>
        <v/>
      </c>
    </row>
    <row r="1812" spans="2:13" hidden="1" x14ac:dyDescent="0.3">
      <c r="B1812" s="218">
        <f t="shared" si="1160"/>
        <v>699</v>
      </c>
      <c r="C1812" s="194" t="str">
        <f t="shared" ref="C1812:F1812" si="1527">IF(C707="","",C707)</f>
        <v/>
      </c>
      <c r="D1812" s="199" t="str">
        <f t="shared" si="1527"/>
        <v/>
      </c>
      <c r="E1812" s="202" t="str">
        <f t="shared" si="1527"/>
        <v/>
      </c>
      <c r="F1812" s="215" t="str">
        <f t="shared" si="1527"/>
        <v/>
      </c>
      <c r="G1812" s="278" t="str">
        <f>+IF('Cálculos '!I707="","",'Cálculos '!I707)</f>
        <v/>
      </c>
      <c r="H1812" s="380" t="str">
        <f t="shared" si="1410"/>
        <v/>
      </c>
      <c r="I1812" s="48" t="str">
        <f t="shared" si="1411"/>
        <v/>
      </c>
      <c r="J1812" s="381" t="str">
        <f t="shared" si="1412"/>
        <v/>
      </c>
      <c r="K1812" s="452" t="str">
        <f t="shared" si="1413"/>
        <v/>
      </c>
      <c r="L1812" s="197" t="str">
        <f t="shared" ref="L1812:M1812" si="1528">+IF(L707="","",L707)</f>
        <v/>
      </c>
      <c r="M1812" s="202" t="str">
        <f t="shared" si="1528"/>
        <v/>
      </c>
    </row>
    <row r="1813" spans="2:13" hidden="1" x14ac:dyDescent="0.3">
      <c r="B1813" s="218">
        <f t="shared" si="1160"/>
        <v>700</v>
      </c>
      <c r="C1813" s="194" t="str">
        <f t="shared" ref="C1813:F1813" si="1529">IF(C708="","",C708)</f>
        <v/>
      </c>
      <c r="D1813" s="199" t="str">
        <f t="shared" si="1529"/>
        <v/>
      </c>
      <c r="E1813" s="202" t="str">
        <f t="shared" si="1529"/>
        <v/>
      </c>
      <c r="F1813" s="215" t="str">
        <f t="shared" si="1529"/>
        <v/>
      </c>
      <c r="G1813" s="278" t="str">
        <f>+IF('Cálculos '!I708="","",'Cálculos '!I708)</f>
        <v/>
      </c>
      <c r="H1813" s="380" t="str">
        <f t="shared" si="1410"/>
        <v/>
      </c>
      <c r="I1813" s="48" t="str">
        <f t="shared" si="1411"/>
        <v/>
      </c>
      <c r="J1813" s="381" t="str">
        <f t="shared" si="1412"/>
        <v/>
      </c>
      <c r="K1813" s="452" t="str">
        <f t="shared" si="1413"/>
        <v/>
      </c>
      <c r="L1813" s="197" t="str">
        <f t="shared" ref="L1813:M1813" si="1530">+IF(L708="","",L708)</f>
        <v/>
      </c>
      <c r="M1813" s="202" t="str">
        <f t="shared" si="1530"/>
        <v/>
      </c>
    </row>
    <row r="1814" spans="2:13" hidden="1" x14ac:dyDescent="0.3">
      <c r="B1814" s="218">
        <f t="shared" si="1160"/>
        <v>701</v>
      </c>
      <c r="C1814" s="194" t="str">
        <f t="shared" ref="C1814:F1814" si="1531">IF(C709="","",C709)</f>
        <v/>
      </c>
      <c r="D1814" s="199" t="str">
        <f t="shared" si="1531"/>
        <v/>
      </c>
      <c r="E1814" s="202" t="str">
        <f t="shared" si="1531"/>
        <v/>
      </c>
      <c r="F1814" s="215" t="str">
        <f t="shared" si="1531"/>
        <v/>
      </c>
      <c r="G1814" s="278" t="str">
        <f>+IF('Cálculos '!I709="","",'Cálculos '!I709)</f>
        <v/>
      </c>
      <c r="H1814" s="380" t="str">
        <f t="shared" si="1410"/>
        <v/>
      </c>
      <c r="I1814" s="48" t="str">
        <f t="shared" si="1411"/>
        <v/>
      </c>
      <c r="J1814" s="381" t="str">
        <f t="shared" si="1412"/>
        <v/>
      </c>
      <c r="K1814" s="452" t="str">
        <f t="shared" si="1413"/>
        <v/>
      </c>
      <c r="L1814" s="197" t="str">
        <f t="shared" ref="L1814:M1814" si="1532">+IF(L709="","",L709)</f>
        <v/>
      </c>
      <c r="M1814" s="202" t="str">
        <f t="shared" si="1532"/>
        <v/>
      </c>
    </row>
    <row r="1815" spans="2:13" hidden="1" x14ac:dyDescent="0.3">
      <c r="B1815" s="218">
        <f t="shared" si="1160"/>
        <v>702</v>
      </c>
      <c r="C1815" s="194" t="str">
        <f t="shared" ref="C1815:F1815" si="1533">IF(C710="","",C710)</f>
        <v/>
      </c>
      <c r="D1815" s="199" t="str">
        <f t="shared" si="1533"/>
        <v/>
      </c>
      <c r="E1815" s="202" t="str">
        <f t="shared" si="1533"/>
        <v/>
      </c>
      <c r="F1815" s="215" t="str">
        <f t="shared" si="1533"/>
        <v/>
      </c>
      <c r="G1815" s="278" t="str">
        <f>+IF('Cálculos '!I710="","",'Cálculos '!I710)</f>
        <v/>
      </c>
      <c r="H1815" s="380" t="str">
        <f t="shared" si="1410"/>
        <v/>
      </c>
      <c r="I1815" s="48" t="str">
        <f t="shared" si="1411"/>
        <v/>
      </c>
      <c r="J1815" s="381" t="str">
        <f t="shared" si="1412"/>
        <v/>
      </c>
      <c r="K1815" s="452" t="str">
        <f t="shared" si="1413"/>
        <v/>
      </c>
      <c r="L1815" s="197" t="str">
        <f t="shared" ref="L1815:M1815" si="1534">+IF(L710="","",L710)</f>
        <v/>
      </c>
      <c r="M1815" s="202" t="str">
        <f t="shared" si="1534"/>
        <v/>
      </c>
    </row>
    <row r="1816" spans="2:13" hidden="1" x14ac:dyDescent="0.3">
      <c r="B1816" s="218">
        <f t="shared" si="1160"/>
        <v>703</v>
      </c>
      <c r="C1816" s="194" t="str">
        <f t="shared" ref="C1816:F1816" si="1535">IF(C711="","",C711)</f>
        <v/>
      </c>
      <c r="D1816" s="199" t="str">
        <f t="shared" si="1535"/>
        <v/>
      </c>
      <c r="E1816" s="202" t="str">
        <f t="shared" si="1535"/>
        <v/>
      </c>
      <c r="F1816" s="215" t="str">
        <f t="shared" si="1535"/>
        <v/>
      </c>
      <c r="G1816" s="278" t="str">
        <f>+IF('Cálculos '!I711="","",'Cálculos '!I711)</f>
        <v/>
      </c>
      <c r="H1816" s="380" t="str">
        <f t="shared" si="1410"/>
        <v/>
      </c>
      <c r="I1816" s="48" t="str">
        <f t="shared" si="1411"/>
        <v/>
      </c>
      <c r="J1816" s="381" t="str">
        <f t="shared" si="1412"/>
        <v/>
      </c>
      <c r="K1816" s="452" t="str">
        <f t="shared" si="1413"/>
        <v/>
      </c>
      <c r="L1816" s="197" t="str">
        <f t="shared" ref="L1816:M1816" si="1536">+IF(L711="","",L711)</f>
        <v/>
      </c>
      <c r="M1816" s="202" t="str">
        <f t="shared" si="1536"/>
        <v/>
      </c>
    </row>
    <row r="1817" spans="2:13" hidden="1" x14ac:dyDescent="0.3">
      <c r="B1817" s="218">
        <f t="shared" si="1160"/>
        <v>704</v>
      </c>
      <c r="C1817" s="194" t="str">
        <f t="shared" ref="C1817:F1817" si="1537">IF(C712="","",C712)</f>
        <v/>
      </c>
      <c r="D1817" s="199" t="str">
        <f t="shared" si="1537"/>
        <v/>
      </c>
      <c r="E1817" s="202" t="str">
        <f t="shared" si="1537"/>
        <v/>
      </c>
      <c r="F1817" s="215" t="str">
        <f t="shared" si="1537"/>
        <v/>
      </c>
      <c r="G1817" s="278" t="str">
        <f>+IF('Cálculos '!I712="","",'Cálculos '!I712)</f>
        <v/>
      </c>
      <c r="H1817" s="380" t="str">
        <f t="shared" si="1410"/>
        <v/>
      </c>
      <c r="I1817" s="48" t="str">
        <f t="shared" si="1411"/>
        <v/>
      </c>
      <c r="J1817" s="381" t="str">
        <f t="shared" si="1412"/>
        <v/>
      </c>
      <c r="K1817" s="452" t="str">
        <f t="shared" si="1413"/>
        <v/>
      </c>
      <c r="L1817" s="197" t="str">
        <f t="shared" ref="L1817:M1817" si="1538">+IF(L712="","",L712)</f>
        <v/>
      </c>
      <c r="M1817" s="202" t="str">
        <f t="shared" si="1538"/>
        <v/>
      </c>
    </row>
    <row r="1818" spans="2:13" hidden="1" x14ac:dyDescent="0.3">
      <c r="B1818" s="218">
        <f t="shared" si="1160"/>
        <v>705</v>
      </c>
      <c r="C1818" s="194" t="str">
        <f t="shared" ref="C1818:F1818" si="1539">IF(C713="","",C713)</f>
        <v/>
      </c>
      <c r="D1818" s="199" t="str">
        <f t="shared" si="1539"/>
        <v/>
      </c>
      <c r="E1818" s="202" t="str">
        <f t="shared" si="1539"/>
        <v/>
      </c>
      <c r="F1818" s="215" t="str">
        <f t="shared" si="1539"/>
        <v/>
      </c>
      <c r="G1818" s="278" t="str">
        <f>+IF('Cálculos '!I713="","",'Cálculos '!I713)</f>
        <v/>
      </c>
      <c r="H1818" s="380" t="str">
        <f t="shared" si="1410"/>
        <v/>
      </c>
      <c r="I1818" s="48" t="str">
        <f t="shared" si="1411"/>
        <v/>
      </c>
      <c r="J1818" s="381" t="str">
        <f t="shared" si="1412"/>
        <v/>
      </c>
      <c r="K1818" s="452" t="str">
        <f t="shared" si="1413"/>
        <v/>
      </c>
      <c r="L1818" s="197" t="str">
        <f t="shared" ref="L1818:M1818" si="1540">+IF(L713="","",L713)</f>
        <v/>
      </c>
      <c r="M1818" s="202" t="str">
        <f t="shared" si="1540"/>
        <v/>
      </c>
    </row>
    <row r="1819" spans="2:13" hidden="1" x14ac:dyDescent="0.3">
      <c r="B1819" s="218">
        <f t="shared" si="1160"/>
        <v>706</v>
      </c>
      <c r="C1819" s="194" t="str">
        <f t="shared" ref="C1819:F1819" si="1541">IF(C714="","",C714)</f>
        <v/>
      </c>
      <c r="D1819" s="199" t="str">
        <f t="shared" si="1541"/>
        <v/>
      </c>
      <c r="E1819" s="202" t="str">
        <f t="shared" si="1541"/>
        <v/>
      </c>
      <c r="F1819" s="215" t="str">
        <f t="shared" si="1541"/>
        <v/>
      </c>
      <c r="G1819" s="278" t="str">
        <f>+IF('Cálculos '!I714="","",'Cálculos '!I714)</f>
        <v/>
      </c>
      <c r="H1819" s="380" t="str">
        <f t="shared" ref="H1819:H1882" si="1542">+IF(D1819="","",ROUNDUP(SUM(H714*G1819),0))</f>
        <v/>
      </c>
      <c r="I1819" s="48" t="str">
        <f t="shared" ref="I1819:I1882" si="1543">IF(D1819="","",IF(L1819="","CONFIRMAR SI EL PRODOCTRO TIENE IVA O NO",IF(L1819="NO",0,ROUNDUP(SUM(H1819*19%),0))))</f>
        <v/>
      </c>
      <c r="J1819" s="381" t="str">
        <f t="shared" ref="J1819:J1882" si="1544">IF(D1819="","",IF(M1819="","CONFIRMAR SI EL PRODOCTRO TIENE IVA O NO",IF(M1819="NO",0,ROUNDUP(SUM(H1819*11.5%),0))))</f>
        <v/>
      </c>
      <c r="K1819" s="452" t="str">
        <f t="shared" ref="K1819:K1882" si="1545">IF(D1819="","",ROUNDUP(SUM(H1819+I1819+J1819),0))</f>
        <v/>
      </c>
      <c r="L1819" s="197" t="str">
        <f t="shared" ref="L1819:M1819" si="1546">+IF(L714="","",L714)</f>
        <v/>
      </c>
      <c r="M1819" s="202" t="str">
        <f t="shared" si="1546"/>
        <v/>
      </c>
    </row>
    <row r="1820" spans="2:13" hidden="1" x14ac:dyDescent="0.3">
      <c r="B1820" s="218">
        <f t="shared" si="1160"/>
        <v>707</v>
      </c>
      <c r="C1820" s="194" t="str">
        <f t="shared" ref="C1820:F1820" si="1547">IF(C715="","",C715)</f>
        <v/>
      </c>
      <c r="D1820" s="199" t="str">
        <f t="shared" si="1547"/>
        <v/>
      </c>
      <c r="E1820" s="202" t="str">
        <f t="shared" si="1547"/>
        <v/>
      </c>
      <c r="F1820" s="215" t="str">
        <f t="shared" si="1547"/>
        <v/>
      </c>
      <c r="G1820" s="278" t="str">
        <f>+IF('Cálculos '!I715="","",'Cálculos '!I715)</f>
        <v/>
      </c>
      <c r="H1820" s="380" t="str">
        <f t="shared" si="1542"/>
        <v/>
      </c>
      <c r="I1820" s="48" t="str">
        <f t="shared" si="1543"/>
        <v/>
      </c>
      <c r="J1820" s="381" t="str">
        <f t="shared" si="1544"/>
        <v/>
      </c>
      <c r="K1820" s="452" t="str">
        <f t="shared" si="1545"/>
        <v/>
      </c>
      <c r="L1820" s="197" t="str">
        <f t="shared" ref="L1820:M1820" si="1548">+IF(L715="","",L715)</f>
        <v/>
      </c>
      <c r="M1820" s="202" t="str">
        <f t="shared" si="1548"/>
        <v/>
      </c>
    </row>
    <row r="1821" spans="2:13" hidden="1" x14ac:dyDescent="0.3">
      <c r="B1821" s="218">
        <f t="shared" si="1160"/>
        <v>708</v>
      </c>
      <c r="C1821" s="194" t="str">
        <f t="shared" ref="C1821:F1821" si="1549">IF(C716="","",C716)</f>
        <v/>
      </c>
      <c r="D1821" s="199" t="str">
        <f t="shared" si="1549"/>
        <v/>
      </c>
      <c r="E1821" s="202" t="str">
        <f t="shared" si="1549"/>
        <v/>
      </c>
      <c r="F1821" s="215" t="str">
        <f t="shared" si="1549"/>
        <v/>
      </c>
      <c r="G1821" s="278" t="str">
        <f>+IF('Cálculos '!I716="","",'Cálculos '!I716)</f>
        <v/>
      </c>
      <c r="H1821" s="380" t="str">
        <f t="shared" si="1542"/>
        <v/>
      </c>
      <c r="I1821" s="48" t="str">
        <f t="shared" si="1543"/>
        <v/>
      </c>
      <c r="J1821" s="381" t="str">
        <f t="shared" si="1544"/>
        <v/>
      </c>
      <c r="K1821" s="452" t="str">
        <f t="shared" si="1545"/>
        <v/>
      </c>
      <c r="L1821" s="197" t="str">
        <f t="shared" ref="L1821:M1821" si="1550">+IF(L716="","",L716)</f>
        <v/>
      </c>
      <c r="M1821" s="202" t="str">
        <f t="shared" si="1550"/>
        <v/>
      </c>
    </row>
    <row r="1822" spans="2:13" hidden="1" x14ac:dyDescent="0.3">
      <c r="B1822" s="218">
        <f t="shared" si="1160"/>
        <v>709</v>
      </c>
      <c r="C1822" s="194" t="str">
        <f t="shared" ref="C1822:F1822" si="1551">IF(C717="","",C717)</f>
        <v/>
      </c>
      <c r="D1822" s="199" t="str">
        <f t="shared" si="1551"/>
        <v/>
      </c>
      <c r="E1822" s="202" t="str">
        <f t="shared" si="1551"/>
        <v/>
      </c>
      <c r="F1822" s="215" t="str">
        <f t="shared" si="1551"/>
        <v/>
      </c>
      <c r="G1822" s="278" t="str">
        <f>+IF('Cálculos '!I717="","",'Cálculos '!I717)</f>
        <v/>
      </c>
      <c r="H1822" s="380" t="str">
        <f t="shared" si="1542"/>
        <v/>
      </c>
      <c r="I1822" s="48" t="str">
        <f t="shared" si="1543"/>
        <v/>
      </c>
      <c r="J1822" s="381" t="str">
        <f t="shared" si="1544"/>
        <v/>
      </c>
      <c r="K1822" s="452" t="str">
        <f t="shared" si="1545"/>
        <v/>
      </c>
      <c r="L1822" s="197" t="str">
        <f t="shared" ref="L1822:M1822" si="1552">+IF(L717="","",L717)</f>
        <v/>
      </c>
      <c r="M1822" s="202" t="str">
        <f t="shared" si="1552"/>
        <v/>
      </c>
    </row>
    <row r="1823" spans="2:13" hidden="1" x14ac:dyDescent="0.3">
      <c r="B1823" s="218">
        <f t="shared" si="1160"/>
        <v>710</v>
      </c>
      <c r="C1823" s="194" t="str">
        <f t="shared" ref="C1823:F1823" si="1553">IF(C718="","",C718)</f>
        <v/>
      </c>
      <c r="D1823" s="199" t="str">
        <f t="shared" si="1553"/>
        <v/>
      </c>
      <c r="E1823" s="202" t="str">
        <f t="shared" si="1553"/>
        <v/>
      </c>
      <c r="F1823" s="215" t="str">
        <f t="shared" si="1553"/>
        <v/>
      </c>
      <c r="G1823" s="278" t="str">
        <f>+IF('Cálculos '!I718="","",'Cálculos '!I718)</f>
        <v/>
      </c>
      <c r="H1823" s="380" t="str">
        <f t="shared" si="1542"/>
        <v/>
      </c>
      <c r="I1823" s="48" t="str">
        <f t="shared" si="1543"/>
        <v/>
      </c>
      <c r="J1823" s="381" t="str">
        <f t="shared" si="1544"/>
        <v/>
      </c>
      <c r="K1823" s="452" t="str">
        <f t="shared" si="1545"/>
        <v/>
      </c>
      <c r="L1823" s="197" t="str">
        <f t="shared" ref="L1823:M1823" si="1554">+IF(L718="","",L718)</f>
        <v/>
      </c>
      <c r="M1823" s="202" t="str">
        <f t="shared" si="1554"/>
        <v/>
      </c>
    </row>
    <row r="1824" spans="2:13" hidden="1" x14ac:dyDescent="0.3">
      <c r="B1824" s="218">
        <f t="shared" si="1160"/>
        <v>711</v>
      </c>
      <c r="C1824" s="194" t="str">
        <f t="shared" ref="C1824:F1824" si="1555">IF(C719="","",C719)</f>
        <v/>
      </c>
      <c r="D1824" s="199" t="str">
        <f t="shared" si="1555"/>
        <v/>
      </c>
      <c r="E1824" s="202" t="str">
        <f t="shared" si="1555"/>
        <v/>
      </c>
      <c r="F1824" s="215" t="str">
        <f t="shared" si="1555"/>
        <v/>
      </c>
      <c r="G1824" s="278" t="str">
        <f>+IF('Cálculos '!I719="","",'Cálculos '!I719)</f>
        <v/>
      </c>
      <c r="H1824" s="380" t="str">
        <f t="shared" si="1542"/>
        <v/>
      </c>
      <c r="I1824" s="48" t="str">
        <f t="shared" si="1543"/>
        <v/>
      </c>
      <c r="J1824" s="381" t="str">
        <f t="shared" si="1544"/>
        <v/>
      </c>
      <c r="K1824" s="452" t="str">
        <f t="shared" si="1545"/>
        <v/>
      </c>
      <c r="L1824" s="197" t="str">
        <f t="shared" ref="L1824:M1824" si="1556">+IF(L719="","",L719)</f>
        <v/>
      </c>
      <c r="M1824" s="202" t="str">
        <f t="shared" si="1556"/>
        <v/>
      </c>
    </row>
    <row r="1825" spans="2:13" hidden="1" x14ac:dyDescent="0.3">
      <c r="B1825" s="218">
        <f t="shared" si="1160"/>
        <v>712</v>
      </c>
      <c r="C1825" s="194" t="str">
        <f t="shared" ref="C1825:F1825" si="1557">IF(C720="","",C720)</f>
        <v/>
      </c>
      <c r="D1825" s="199" t="str">
        <f t="shared" si="1557"/>
        <v/>
      </c>
      <c r="E1825" s="202" t="str">
        <f t="shared" si="1557"/>
        <v/>
      </c>
      <c r="F1825" s="215" t="str">
        <f t="shared" si="1557"/>
        <v/>
      </c>
      <c r="G1825" s="278" t="str">
        <f>+IF('Cálculos '!I720="","",'Cálculos '!I720)</f>
        <v/>
      </c>
      <c r="H1825" s="380" t="str">
        <f t="shared" si="1542"/>
        <v/>
      </c>
      <c r="I1825" s="48" t="str">
        <f t="shared" si="1543"/>
        <v/>
      </c>
      <c r="J1825" s="381" t="str">
        <f t="shared" si="1544"/>
        <v/>
      </c>
      <c r="K1825" s="452" t="str">
        <f t="shared" si="1545"/>
        <v/>
      </c>
      <c r="L1825" s="197" t="str">
        <f t="shared" ref="L1825:M1825" si="1558">+IF(L720="","",L720)</f>
        <v/>
      </c>
      <c r="M1825" s="202" t="str">
        <f t="shared" si="1558"/>
        <v/>
      </c>
    </row>
    <row r="1826" spans="2:13" hidden="1" x14ac:dyDescent="0.3">
      <c r="B1826" s="218">
        <f t="shared" si="1160"/>
        <v>713</v>
      </c>
      <c r="C1826" s="194" t="str">
        <f t="shared" ref="C1826:F1826" si="1559">IF(C721="","",C721)</f>
        <v/>
      </c>
      <c r="D1826" s="199" t="str">
        <f t="shared" si="1559"/>
        <v/>
      </c>
      <c r="E1826" s="202" t="str">
        <f t="shared" si="1559"/>
        <v/>
      </c>
      <c r="F1826" s="215" t="str">
        <f t="shared" si="1559"/>
        <v/>
      </c>
      <c r="G1826" s="278" t="str">
        <f>+IF('Cálculos '!I721="","",'Cálculos '!I721)</f>
        <v/>
      </c>
      <c r="H1826" s="380" t="str">
        <f t="shared" si="1542"/>
        <v/>
      </c>
      <c r="I1826" s="48" t="str">
        <f t="shared" si="1543"/>
        <v/>
      </c>
      <c r="J1826" s="381" t="str">
        <f t="shared" si="1544"/>
        <v/>
      </c>
      <c r="K1826" s="452" t="str">
        <f t="shared" si="1545"/>
        <v/>
      </c>
      <c r="L1826" s="197" t="str">
        <f t="shared" ref="L1826:M1826" si="1560">+IF(L721="","",L721)</f>
        <v/>
      </c>
      <c r="M1826" s="202" t="str">
        <f t="shared" si="1560"/>
        <v/>
      </c>
    </row>
    <row r="1827" spans="2:13" hidden="1" x14ac:dyDescent="0.3">
      <c r="B1827" s="218">
        <f t="shared" si="1160"/>
        <v>714</v>
      </c>
      <c r="C1827" s="194" t="str">
        <f t="shared" ref="C1827:F1827" si="1561">IF(C722="","",C722)</f>
        <v/>
      </c>
      <c r="D1827" s="199" t="str">
        <f t="shared" si="1561"/>
        <v/>
      </c>
      <c r="E1827" s="202" t="str">
        <f t="shared" si="1561"/>
        <v/>
      </c>
      <c r="F1827" s="215" t="str">
        <f t="shared" si="1561"/>
        <v/>
      </c>
      <c r="G1827" s="278" t="str">
        <f>+IF('Cálculos '!I722="","",'Cálculos '!I722)</f>
        <v/>
      </c>
      <c r="H1827" s="380" t="str">
        <f t="shared" si="1542"/>
        <v/>
      </c>
      <c r="I1827" s="48" t="str">
        <f t="shared" si="1543"/>
        <v/>
      </c>
      <c r="J1827" s="381" t="str">
        <f t="shared" si="1544"/>
        <v/>
      </c>
      <c r="K1827" s="452" t="str">
        <f t="shared" si="1545"/>
        <v/>
      </c>
      <c r="L1827" s="197" t="str">
        <f t="shared" ref="L1827:M1827" si="1562">+IF(L722="","",L722)</f>
        <v/>
      </c>
      <c r="M1827" s="202" t="str">
        <f t="shared" si="1562"/>
        <v/>
      </c>
    </row>
    <row r="1828" spans="2:13" hidden="1" x14ac:dyDescent="0.3">
      <c r="B1828" s="218">
        <f t="shared" si="1160"/>
        <v>715</v>
      </c>
      <c r="C1828" s="194" t="str">
        <f t="shared" ref="C1828:F1828" si="1563">IF(C723="","",C723)</f>
        <v/>
      </c>
      <c r="D1828" s="199" t="str">
        <f t="shared" si="1563"/>
        <v/>
      </c>
      <c r="E1828" s="202" t="str">
        <f t="shared" si="1563"/>
        <v/>
      </c>
      <c r="F1828" s="215" t="str">
        <f t="shared" si="1563"/>
        <v/>
      </c>
      <c r="G1828" s="278" t="str">
        <f>+IF('Cálculos '!I723="","",'Cálculos '!I723)</f>
        <v/>
      </c>
      <c r="H1828" s="380" t="str">
        <f t="shared" si="1542"/>
        <v/>
      </c>
      <c r="I1828" s="48" t="str">
        <f t="shared" si="1543"/>
        <v/>
      </c>
      <c r="J1828" s="381" t="str">
        <f t="shared" si="1544"/>
        <v/>
      </c>
      <c r="K1828" s="452" t="str">
        <f t="shared" si="1545"/>
        <v/>
      </c>
      <c r="L1828" s="197" t="str">
        <f t="shared" ref="L1828:M1828" si="1564">+IF(L723="","",L723)</f>
        <v/>
      </c>
      <c r="M1828" s="202" t="str">
        <f t="shared" si="1564"/>
        <v/>
      </c>
    </row>
    <row r="1829" spans="2:13" hidden="1" x14ac:dyDescent="0.3">
      <c r="B1829" s="218">
        <f t="shared" si="1160"/>
        <v>716</v>
      </c>
      <c r="C1829" s="194" t="str">
        <f t="shared" ref="C1829:F1829" si="1565">IF(C724="","",C724)</f>
        <v/>
      </c>
      <c r="D1829" s="199" t="str">
        <f t="shared" si="1565"/>
        <v/>
      </c>
      <c r="E1829" s="202" t="str">
        <f t="shared" si="1565"/>
        <v/>
      </c>
      <c r="F1829" s="215" t="str">
        <f t="shared" si="1565"/>
        <v/>
      </c>
      <c r="G1829" s="278" t="str">
        <f>+IF('Cálculos '!I724="","",'Cálculos '!I724)</f>
        <v/>
      </c>
      <c r="H1829" s="380" t="str">
        <f t="shared" si="1542"/>
        <v/>
      </c>
      <c r="I1829" s="48" t="str">
        <f t="shared" si="1543"/>
        <v/>
      </c>
      <c r="J1829" s="381" t="str">
        <f t="shared" si="1544"/>
        <v/>
      </c>
      <c r="K1829" s="452" t="str">
        <f t="shared" si="1545"/>
        <v/>
      </c>
      <c r="L1829" s="197" t="str">
        <f t="shared" ref="L1829:M1829" si="1566">+IF(L724="","",L724)</f>
        <v/>
      </c>
      <c r="M1829" s="202" t="str">
        <f t="shared" si="1566"/>
        <v/>
      </c>
    </row>
    <row r="1830" spans="2:13" hidden="1" x14ac:dyDescent="0.3">
      <c r="B1830" s="218">
        <f t="shared" si="1160"/>
        <v>717</v>
      </c>
      <c r="C1830" s="194" t="str">
        <f t="shared" ref="C1830:F1830" si="1567">IF(C725="","",C725)</f>
        <v/>
      </c>
      <c r="D1830" s="199" t="str">
        <f t="shared" si="1567"/>
        <v/>
      </c>
      <c r="E1830" s="202" t="str">
        <f t="shared" si="1567"/>
        <v/>
      </c>
      <c r="F1830" s="215" t="str">
        <f t="shared" si="1567"/>
        <v/>
      </c>
      <c r="G1830" s="278" t="str">
        <f>+IF('Cálculos '!I725="","",'Cálculos '!I725)</f>
        <v/>
      </c>
      <c r="H1830" s="380" t="str">
        <f t="shared" si="1542"/>
        <v/>
      </c>
      <c r="I1830" s="48" t="str">
        <f t="shared" si="1543"/>
        <v/>
      </c>
      <c r="J1830" s="381" t="str">
        <f t="shared" si="1544"/>
        <v/>
      </c>
      <c r="K1830" s="452" t="str">
        <f t="shared" si="1545"/>
        <v/>
      </c>
      <c r="L1830" s="197" t="str">
        <f t="shared" ref="L1830:M1830" si="1568">+IF(L725="","",L725)</f>
        <v/>
      </c>
      <c r="M1830" s="202" t="str">
        <f t="shared" si="1568"/>
        <v/>
      </c>
    </row>
    <row r="1831" spans="2:13" hidden="1" x14ac:dyDescent="0.3">
      <c r="B1831" s="218">
        <f t="shared" si="1160"/>
        <v>718</v>
      </c>
      <c r="C1831" s="194" t="str">
        <f t="shared" ref="C1831:F1831" si="1569">IF(C726="","",C726)</f>
        <v/>
      </c>
      <c r="D1831" s="199" t="str">
        <f t="shared" si="1569"/>
        <v/>
      </c>
      <c r="E1831" s="202" t="str">
        <f t="shared" si="1569"/>
        <v/>
      </c>
      <c r="F1831" s="215" t="str">
        <f t="shared" si="1569"/>
        <v/>
      </c>
      <c r="G1831" s="278" t="str">
        <f>+IF('Cálculos '!I726="","",'Cálculos '!I726)</f>
        <v/>
      </c>
      <c r="H1831" s="380" t="str">
        <f t="shared" si="1542"/>
        <v/>
      </c>
      <c r="I1831" s="48" t="str">
        <f t="shared" si="1543"/>
        <v/>
      </c>
      <c r="J1831" s="381" t="str">
        <f t="shared" si="1544"/>
        <v/>
      </c>
      <c r="K1831" s="452" t="str">
        <f t="shared" si="1545"/>
        <v/>
      </c>
      <c r="L1831" s="197" t="str">
        <f t="shared" ref="L1831:M1831" si="1570">+IF(L726="","",L726)</f>
        <v/>
      </c>
      <c r="M1831" s="202" t="str">
        <f t="shared" si="1570"/>
        <v/>
      </c>
    </row>
    <row r="1832" spans="2:13" hidden="1" x14ac:dyDescent="0.3">
      <c r="B1832" s="218">
        <f t="shared" si="1160"/>
        <v>719</v>
      </c>
      <c r="C1832" s="194" t="str">
        <f t="shared" ref="C1832:F1832" si="1571">IF(C727="","",C727)</f>
        <v/>
      </c>
      <c r="D1832" s="199" t="str">
        <f t="shared" si="1571"/>
        <v/>
      </c>
      <c r="E1832" s="202" t="str">
        <f t="shared" si="1571"/>
        <v/>
      </c>
      <c r="F1832" s="215" t="str">
        <f t="shared" si="1571"/>
        <v/>
      </c>
      <c r="G1832" s="278" t="str">
        <f>+IF('Cálculos '!I727="","",'Cálculos '!I727)</f>
        <v/>
      </c>
      <c r="H1832" s="380" t="str">
        <f t="shared" si="1542"/>
        <v/>
      </c>
      <c r="I1832" s="48" t="str">
        <f t="shared" si="1543"/>
        <v/>
      </c>
      <c r="J1832" s="381" t="str">
        <f t="shared" si="1544"/>
        <v/>
      </c>
      <c r="K1832" s="452" t="str">
        <f t="shared" si="1545"/>
        <v/>
      </c>
      <c r="L1832" s="197" t="str">
        <f t="shared" ref="L1832:M1832" si="1572">+IF(L727="","",L727)</f>
        <v/>
      </c>
      <c r="M1832" s="202" t="str">
        <f t="shared" si="1572"/>
        <v/>
      </c>
    </row>
    <row r="1833" spans="2:13" hidden="1" x14ac:dyDescent="0.3">
      <c r="B1833" s="218">
        <f t="shared" si="1160"/>
        <v>720</v>
      </c>
      <c r="C1833" s="194" t="str">
        <f t="shared" ref="C1833:F1833" si="1573">IF(C728="","",C728)</f>
        <v/>
      </c>
      <c r="D1833" s="199" t="str">
        <f t="shared" si="1573"/>
        <v/>
      </c>
      <c r="E1833" s="202" t="str">
        <f t="shared" si="1573"/>
        <v/>
      </c>
      <c r="F1833" s="215" t="str">
        <f t="shared" si="1573"/>
        <v/>
      </c>
      <c r="G1833" s="278" t="str">
        <f>+IF('Cálculos '!I728="","",'Cálculos '!I728)</f>
        <v/>
      </c>
      <c r="H1833" s="380" t="str">
        <f t="shared" si="1542"/>
        <v/>
      </c>
      <c r="I1833" s="48" t="str">
        <f t="shared" si="1543"/>
        <v/>
      </c>
      <c r="J1833" s="381" t="str">
        <f t="shared" si="1544"/>
        <v/>
      </c>
      <c r="K1833" s="452" t="str">
        <f t="shared" si="1545"/>
        <v/>
      </c>
      <c r="L1833" s="197" t="str">
        <f t="shared" ref="L1833:M1833" si="1574">+IF(L728="","",L728)</f>
        <v/>
      </c>
      <c r="M1833" s="202" t="str">
        <f t="shared" si="1574"/>
        <v/>
      </c>
    </row>
    <row r="1834" spans="2:13" hidden="1" x14ac:dyDescent="0.3">
      <c r="B1834" s="218">
        <f t="shared" si="1160"/>
        <v>721</v>
      </c>
      <c r="C1834" s="194" t="str">
        <f t="shared" ref="C1834:F1834" si="1575">IF(C729="","",C729)</f>
        <v/>
      </c>
      <c r="D1834" s="199" t="str">
        <f t="shared" si="1575"/>
        <v/>
      </c>
      <c r="E1834" s="202" t="str">
        <f t="shared" si="1575"/>
        <v/>
      </c>
      <c r="F1834" s="215" t="str">
        <f t="shared" si="1575"/>
        <v/>
      </c>
      <c r="G1834" s="278" t="str">
        <f>+IF('Cálculos '!I729="","",'Cálculos '!I729)</f>
        <v/>
      </c>
      <c r="H1834" s="380" t="str">
        <f t="shared" si="1542"/>
        <v/>
      </c>
      <c r="I1834" s="48" t="str">
        <f t="shared" si="1543"/>
        <v/>
      </c>
      <c r="J1834" s="381" t="str">
        <f t="shared" si="1544"/>
        <v/>
      </c>
      <c r="K1834" s="452" t="str">
        <f t="shared" si="1545"/>
        <v/>
      </c>
      <c r="L1834" s="197" t="str">
        <f t="shared" ref="L1834:M1834" si="1576">+IF(L729="","",L729)</f>
        <v/>
      </c>
      <c r="M1834" s="202" t="str">
        <f t="shared" si="1576"/>
        <v/>
      </c>
    </row>
    <row r="1835" spans="2:13" hidden="1" x14ac:dyDescent="0.3">
      <c r="B1835" s="218">
        <f t="shared" si="1160"/>
        <v>722</v>
      </c>
      <c r="C1835" s="194" t="str">
        <f t="shared" ref="C1835:F1835" si="1577">IF(C730="","",C730)</f>
        <v/>
      </c>
      <c r="D1835" s="199" t="str">
        <f t="shared" si="1577"/>
        <v/>
      </c>
      <c r="E1835" s="202" t="str">
        <f t="shared" si="1577"/>
        <v/>
      </c>
      <c r="F1835" s="215" t="str">
        <f t="shared" si="1577"/>
        <v/>
      </c>
      <c r="G1835" s="278" t="str">
        <f>+IF('Cálculos '!I730="","",'Cálculos '!I730)</f>
        <v/>
      </c>
      <c r="H1835" s="380" t="str">
        <f t="shared" si="1542"/>
        <v/>
      </c>
      <c r="I1835" s="48" t="str">
        <f t="shared" si="1543"/>
        <v/>
      </c>
      <c r="J1835" s="381" t="str">
        <f t="shared" si="1544"/>
        <v/>
      </c>
      <c r="K1835" s="452" t="str">
        <f t="shared" si="1545"/>
        <v/>
      </c>
      <c r="L1835" s="197" t="str">
        <f t="shared" ref="L1835:M1835" si="1578">+IF(L730="","",L730)</f>
        <v/>
      </c>
      <c r="M1835" s="202" t="str">
        <f t="shared" si="1578"/>
        <v/>
      </c>
    </row>
    <row r="1836" spans="2:13" hidden="1" x14ac:dyDescent="0.3">
      <c r="B1836" s="218">
        <f t="shared" si="1160"/>
        <v>723</v>
      </c>
      <c r="C1836" s="194" t="str">
        <f t="shared" ref="C1836:F1836" si="1579">IF(C731="","",C731)</f>
        <v/>
      </c>
      <c r="D1836" s="199" t="str">
        <f t="shared" si="1579"/>
        <v/>
      </c>
      <c r="E1836" s="202" t="str">
        <f t="shared" si="1579"/>
        <v/>
      </c>
      <c r="F1836" s="215" t="str">
        <f t="shared" si="1579"/>
        <v/>
      </c>
      <c r="G1836" s="278" t="str">
        <f>+IF('Cálculos '!I731="","",'Cálculos '!I731)</f>
        <v/>
      </c>
      <c r="H1836" s="380" t="str">
        <f t="shared" si="1542"/>
        <v/>
      </c>
      <c r="I1836" s="48" t="str">
        <f t="shared" si="1543"/>
        <v/>
      </c>
      <c r="J1836" s="381" t="str">
        <f t="shared" si="1544"/>
        <v/>
      </c>
      <c r="K1836" s="452" t="str">
        <f t="shared" si="1545"/>
        <v/>
      </c>
      <c r="L1836" s="197" t="str">
        <f t="shared" ref="L1836:M1836" si="1580">+IF(L731="","",L731)</f>
        <v/>
      </c>
      <c r="M1836" s="202" t="str">
        <f t="shared" si="1580"/>
        <v/>
      </c>
    </row>
    <row r="1837" spans="2:13" hidden="1" x14ac:dyDescent="0.3">
      <c r="B1837" s="218">
        <f t="shared" si="1160"/>
        <v>724</v>
      </c>
      <c r="C1837" s="194" t="str">
        <f t="shared" ref="C1837:F1837" si="1581">IF(C732="","",C732)</f>
        <v/>
      </c>
      <c r="D1837" s="199" t="str">
        <f t="shared" si="1581"/>
        <v/>
      </c>
      <c r="E1837" s="202" t="str">
        <f t="shared" si="1581"/>
        <v/>
      </c>
      <c r="F1837" s="215" t="str">
        <f t="shared" si="1581"/>
        <v/>
      </c>
      <c r="G1837" s="278" t="str">
        <f>+IF('Cálculos '!I732="","",'Cálculos '!I732)</f>
        <v/>
      </c>
      <c r="H1837" s="380" t="str">
        <f t="shared" si="1542"/>
        <v/>
      </c>
      <c r="I1837" s="48" t="str">
        <f t="shared" si="1543"/>
        <v/>
      </c>
      <c r="J1837" s="381" t="str">
        <f t="shared" si="1544"/>
        <v/>
      </c>
      <c r="K1837" s="452" t="str">
        <f t="shared" si="1545"/>
        <v/>
      </c>
      <c r="L1837" s="197" t="str">
        <f t="shared" ref="L1837:M1837" si="1582">+IF(L732="","",L732)</f>
        <v/>
      </c>
      <c r="M1837" s="202" t="str">
        <f t="shared" si="1582"/>
        <v/>
      </c>
    </row>
    <row r="1838" spans="2:13" hidden="1" x14ac:dyDescent="0.3">
      <c r="B1838" s="218">
        <f t="shared" si="1160"/>
        <v>725</v>
      </c>
      <c r="C1838" s="194" t="str">
        <f t="shared" ref="C1838:F1838" si="1583">IF(C733="","",C733)</f>
        <v/>
      </c>
      <c r="D1838" s="199" t="str">
        <f t="shared" si="1583"/>
        <v/>
      </c>
      <c r="E1838" s="202" t="str">
        <f t="shared" si="1583"/>
        <v/>
      </c>
      <c r="F1838" s="215" t="str">
        <f t="shared" si="1583"/>
        <v/>
      </c>
      <c r="G1838" s="278" t="str">
        <f>+IF('Cálculos '!I733="","",'Cálculos '!I733)</f>
        <v/>
      </c>
      <c r="H1838" s="380" t="str">
        <f t="shared" si="1542"/>
        <v/>
      </c>
      <c r="I1838" s="48" t="str">
        <f t="shared" si="1543"/>
        <v/>
      </c>
      <c r="J1838" s="381" t="str">
        <f t="shared" si="1544"/>
        <v/>
      </c>
      <c r="K1838" s="452" t="str">
        <f t="shared" si="1545"/>
        <v/>
      </c>
      <c r="L1838" s="197" t="str">
        <f t="shared" ref="L1838:M1838" si="1584">+IF(L733="","",L733)</f>
        <v/>
      </c>
      <c r="M1838" s="202" t="str">
        <f t="shared" si="1584"/>
        <v/>
      </c>
    </row>
    <row r="1839" spans="2:13" hidden="1" x14ac:dyDescent="0.3">
      <c r="B1839" s="218">
        <f t="shared" si="1160"/>
        <v>726</v>
      </c>
      <c r="C1839" s="194" t="str">
        <f t="shared" ref="C1839:F1839" si="1585">IF(C734="","",C734)</f>
        <v/>
      </c>
      <c r="D1839" s="199" t="str">
        <f t="shared" si="1585"/>
        <v/>
      </c>
      <c r="E1839" s="202" t="str">
        <f t="shared" si="1585"/>
        <v/>
      </c>
      <c r="F1839" s="215" t="str">
        <f t="shared" si="1585"/>
        <v/>
      </c>
      <c r="G1839" s="278" t="str">
        <f>+IF('Cálculos '!I734="","",'Cálculos '!I734)</f>
        <v/>
      </c>
      <c r="H1839" s="380" t="str">
        <f t="shared" si="1542"/>
        <v/>
      </c>
      <c r="I1839" s="48" t="str">
        <f t="shared" si="1543"/>
        <v/>
      </c>
      <c r="J1839" s="381" t="str">
        <f t="shared" si="1544"/>
        <v/>
      </c>
      <c r="K1839" s="452" t="str">
        <f t="shared" si="1545"/>
        <v/>
      </c>
      <c r="L1839" s="197" t="str">
        <f t="shared" ref="L1839:M1839" si="1586">+IF(L734="","",L734)</f>
        <v/>
      </c>
      <c r="M1839" s="202" t="str">
        <f t="shared" si="1586"/>
        <v/>
      </c>
    </row>
    <row r="1840" spans="2:13" hidden="1" x14ac:dyDescent="0.3">
      <c r="B1840" s="218">
        <f t="shared" si="1160"/>
        <v>727</v>
      </c>
      <c r="C1840" s="194" t="str">
        <f t="shared" ref="C1840:F1840" si="1587">IF(C735="","",C735)</f>
        <v/>
      </c>
      <c r="D1840" s="199" t="str">
        <f t="shared" si="1587"/>
        <v/>
      </c>
      <c r="E1840" s="202" t="str">
        <f t="shared" si="1587"/>
        <v/>
      </c>
      <c r="F1840" s="215" t="str">
        <f t="shared" si="1587"/>
        <v/>
      </c>
      <c r="G1840" s="278" t="str">
        <f>+IF('Cálculos '!I735="","",'Cálculos '!I735)</f>
        <v/>
      </c>
      <c r="H1840" s="380" t="str">
        <f t="shared" si="1542"/>
        <v/>
      </c>
      <c r="I1840" s="48" t="str">
        <f t="shared" si="1543"/>
        <v/>
      </c>
      <c r="J1840" s="381" t="str">
        <f t="shared" si="1544"/>
        <v/>
      </c>
      <c r="K1840" s="452" t="str">
        <f t="shared" si="1545"/>
        <v/>
      </c>
      <c r="L1840" s="197" t="str">
        <f t="shared" ref="L1840:M1840" si="1588">+IF(L735="","",L735)</f>
        <v/>
      </c>
      <c r="M1840" s="202" t="str">
        <f t="shared" si="1588"/>
        <v/>
      </c>
    </row>
    <row r="1841" spans="2:13" hidden="1" x14ac:dyDescent="0.3">
      <c r="B1841" s="218">
        <f t="shared" si="1160"/>
        <v>728</v>
      </c>
      <c r="C1841" s="194" t="str">
        <f t="shared" ref="C1841:F1841" si="1589">IF(C736="","",C736)</f>
        <v/>
      </c>
      <c r="D1841" s="199" t="str">
        <f t="shared" si="1589"/>
        <v/>
      </c>
      <c r="E1841" s="202" t="str">
        <f t="shared" si="1589"/>
        <v/>
      </c>
      <c r="F1841" s="215" t="str">
        <f t="shared" si="1589"/>
        <v/>
      </c>
      <c r="G1841" s="278" t="str">
        <f>+IF('Cálculos '!I736="","",'Cálculos '!I736)</f>
        <v/>
      </c>
      <c r="H1841" s="380" t="str">
        <f t="shared" si="1542"/>
        <v/>
      </c>
      <c r="I1841" s="48" t="str">
        <f t="shared" si="1543"/>
        <v/>
      </c>
      <c r="J1841" s="381" t="str">
        <f t="shared" si="1544"/>
        <v/>
      </c>
      <c r="K1841" s="452" t="str">
        <f t="shared" si="1545"/>
        <v/>
      </c>
      <c r="L1841" s="197" t="str">
        <f t="shared" ref="L1841:M1841" si="1590">+IF(L736="","",L736)</f>
        <v/>
      </c>
      <c r="M1841" s="202" t="str">
        <f t="shared" si="1590"/>
        <v/>
      </c>
    </row>
    <row r="1842" spans="2:13" hidden="1" x14ac:dyDescent="0.3">
      <c r="B1842" s="218">
        <f t="shared" si="1160"/>
        <v>729</v>
      </c>
      <c r="C1842" s="194" t="str">
        <f t="shared" ref="C1842:F1842" si="1591">IF(C737="","",C737)</f>
        <v/>
      </c>
      <c r="D1842" s="199" t="str">
        <f t="shared" si="1591"/>
        <v/>
      </c>
      <c r="E1842" s="202" t="str">
        <f t="shared" si="1591"/>
        <v/>
      </c>
      <c r="F1842" s="215" t="str">
        <f t="shared" si="1591"/>
        <v/>
      </c>
      <c r="G1842" s="278" t="str">
        <f>+IF('Cálculos '!I737="","",'Cálculos '!I737)</f>
        <v/>
      </c>
      <c r="H1842" s="380" t="str">
        <f t="shared" si="1542"/>
        <v/>
      </c>
      <c r="I1842" s="48" t="str">
        <f t="shared" si="1543"/>
        <v/>
      </c>
      <c r="J1842" s="381" t="str">
        <f t="shared" si="1544"/>
        <v/>
      </c>
      <c r="K1842" s="452" t="str">
        <f t="shared" si="1545"/>
        <v/>
      </c>
      <c r="L1842" s="197" t="str">
        <f t="shared" ref="L1842:M1842" si="1592">+IF(L737="","",L737)</f>
        <v/>
      </c>
      <c r="M1842" s="202" t="str">
        <f t="shared" si="1592"/>
        <v/>
      </c>
    </row>
    <row r="1843" spans="2:13" hidden="1" x14ac:dyDescent="0.3">
      <c r="B1843" s="218">
        <f t="shared" si="1160"/>
        <v>730</v>
      </c>
      <c r="C1843" s="194" t="str">
        <f t="shared" ref="C1843:F1843" si="1593">IF(C738="","",C738)</f>
        <v/>
      </c>
      <c r="D1843" s="199" t="str">
        <f t="shared" si="1593"/>
        <v/>
      </c>
      <c r="E1843" s="202" t="str">
        <f t="shared" si="1593"/>
        <v/>
      </c>
      <c r="F1843" s="215" t="str">
        <f t="shared" si="1593"/>
        <v/>
      </c>
      <c r="G1843" s="278" t="str">
        <f>+IF('Cálculos '!I738="","",'Cálculos '!I738)</f>
        <v/>
      </c>
      <c r="H1843" s="380" t="str">
        <f t="shared" si="1542"/>
        <v/>
      </c>
      <c r="I1843" s="48" t="str">
        <f t="shared" si="1543"/>
        <v/>
      </c>
      <c r="J1843" s="381" t="str">
        <f t="shared" si="1544"/>
        <v/>
      </c>
      <c r="K1843" s="452" t="str">
        <f t="shared" si="1545"/>
        <v/>
      </c>
      <c r="L1843" s="197" t="str">
        <f t="shared" ref="L1843:M1843" si="1594">+IF(L738="","",L738)</f>
        <v/>
      </c>
      <c r="M1843" s="202" t="str">
        <f t="shared" si="1594"/>
        <v/>
      </c>
    </row>
    <row r="1844" spans="2:13" hidden="1" x14ac:dyDescent="0.3">
      <c r="B1844" s="218">
        <f t="shared" si="1160"/>
        <v>731</v>
      </c>
      <c r="C1844" s="194" t="str">
        <f t="shared" ref="C1844:F1844" si="1595">IF(C739="","",C739)</f>
        <v/>
      </c>
      <c r="D1844" s="199" t="str">
        <f t="shared" si="1595"/>
        <v/>
      </c>
      <c r="E1844" s="202" t="str">
        <f t="shared" si="1595"/>
        <v/>
      </c>
      <c r="F1844" s="215" t="str">
        <f t="shared" si="1595"/>
        <v/>
      </c>
      <c r="G1844" s="278" t="str">
        <f>+IF('Cálculos '!I739="","",'Cálculos '!I739)</f>
        <v/>
      </c>
      <c r="H1844" s="380" t="str">
        <f t="shared" si="1542"/>
        <v/>
      </c>
      <c r="I1844" s="48" t="str">
        <f t="shared" si="1543"/>
        <v/>
      </c>
      <c r="J1844" s="381" t="str">
        <f t="shared" si="1544"/>
        <v/>
      </c>
      <c r="K1844" s="452" t="str">
        <f t="shared" si="1545"/>
        <v/>
      </c>
      <c r="L1844" s="197" t="str">
        <f t="shared" ref="L1844:M1844" si="1596">+IF(L739="","",L739)</f>
        <v/>
      </c>
      <c r="M1844" s="202" t="str">
        <f t="shared" si="1596"/>
        <v/>
      </c>
    </row>
    <row r="1845" spans="2:13" hidden="1" x14ac:dyDescent="0.3">
      <c r="B1845" s="218">
        <f t="shared" si="1160"/>
        <v>732</v>
      </c>
      <c r="C1845" s="194" t="str">
        <f t="shared" ref="C1845:F1845" si="1597">IF(C740="","",C740)</f>
        <v/>
      </c>
      <c r="D1845" s="199" t="str">
        <f t="shared" si="1597"/>
        <v/>
      </c>
      <c r="E1845" s="202" t="str">
        <f t="shared" si="1597"/>
        <v/>
      </c>
      <c r="F1845" s="215" t="str">
        <f t="shared" si="1597"/>
        <v/>
      </c>
      <c r="G1845" s="278" t="str">
        <f>+IF('Cálculos '!I740="","",'Cálculos '!I740)</f>
        <v/>
      </c>
      <c r="H1845" s="380" t="str">
        <f t="shared" si="1542"/>
        <v/>
      </c>
      <c r="I1845" s="48" t="str">
        <f t="shared" si="1543"/>
        <v/>
      </c>
      <c r="J1845" s="381" t="str">
        <f t="shared" si="1544"/>
        <v/>
      </c>
      <c r="K1845" s="452" t="str">
        <f t="shared" si="1545"/>
        <v/>
      </c>
      <c r="L1845" s="197" t="str">
        <f t="shared" ref="L1845:M1845" si="1598">+IF(L740="","",L740)</f>
        <v/>
      </c>
      <c r="M1845" s="202" t="str">
        <f t="shared" si="1598"/>
        <v/>
      </c>
    </row>
    <row r="1846" spans="2:13" hidden="1" x14ac:dyDescent="0.3">
      <c r="B1846" s="218">
        <f t="shared" si="1160"/>
        <v>733</v>
      </c>
      <c r="C1846" s="194" t="str">
        <f t="shared" ref="C1846:F1846" si="1599">IF(C741="","",C741)</f>
        <v/>
      </c>
      <c r="D1846" s="199" t="str">
        <f t="shared" si="1599"/>
        <v/>
      </c>
      <c r="E1846" s="202" t="str">
        <f t="shared" si="1599"/>
        <v/>
      </c>
      <c r="F1846" s="215" t="str">
        <f t="shared" si="1599"/>
        <v/>
      </c>
      <c r="G1846" s="278" t="str">
        <f>+IF('Cálculos '!I741="","",'Cálculos '!I741)</f>
        <v/>
      </c>
      <c r="H1846" s="380" t="str">
        <f t="shared" si="1542"/>
        <v/>
      </c>
      <c r="I1846" s="48" t="str">
        <f t="shared" si="1543"/>
        <v/>
      </c>
      <c r="J1846" s="381" t="str">
        <f t="shared" si="1544"/>
        <v/>
      </c>
      <c r="K1846" s="452" t="str">
        <f t="shared" si="1545"/>
        <v/>
      </c>
      <c r="L1846" s="197" t="str">
        <f t="shared" ref="L1846:M1846" si="1600">+IF(L741="","",L741)</f>
        <v/>
      </c>
      <c r="M1846" s="202" t="str">
        <f t="shared" si="1600"/>
        <v/>
      </c>
    </row>
    <row r="1847" spans="2:13" hidden="1" x14ac:dyDescent="0.3">
      <c r="B1847" s="218">
        <f t="shared" si="1160"/>
        <v>734</v>
      </c>
      <c r="C1847" s="194" t="str">
        <f t="shared" ref="C1847:F1847" si="1601">IF(C742="","",C742)</f>
        <v/>
      </c>
      <c r="D1847" s="199" t="str">
        <f t="shared" si="1601"/>
        <v/>
      </c>
      <c r="E1847" s="202" t="str">
        <f t="shared" si="1601"/>
        <v/>
      </c>
      <c r="F1847" s="215" t="str">
        <f t="shared" si="1601"/>
        <v/>
      </c>
      <c r="G1847" s="278" t="str">
        <f>+IF('Cálculos '!I742="","",'Cálculos '!I742)</f>
        <v/>
      </c>
      <c r="H1847" s="380" t="str">
        <f t="shared" si="1542"/>
        <v/>
      </c>
      <c r="I1847" s="48" t="str">
        <f t="shared" si="1543"/>
        <v/>
      </c>
      <c r="J1847" s="381" t="str">
        <f t="shared" si="1544"/>
        <v/>
      </c>
      <c r="K1847" s="452" t="str">
        <f t="shared" si="1545"/>
        <v/>
      </c>
      <c r="L1847" s="197" t="str">
        <f t="shared" ref="L1847:M1847" si="1602">+IF(L742="","",L742)</f>
        <v/>
      </c>
      <c r="M1847" s="202" t="str">
        <f t="shared" si="1602"/>
        <v/>
      </c>
    </row>
    <row r="1848" spans="2:13" hidden="1" x14ac:dyDescent="0.3">
      <c r="B1848" s="218">
        <f t="shared" si="1160"/>
        <v>735</v>
      </c>
      <c r="C1848" s="194" t="str">
        <f t="shared" ref="C1848:F1848" si="1603">IF(C743="","",C743)</f>
        <v/>
      </c>
      <c r="D1848" s="199" t="str">
        <f t="shared" si="1603"/>
        <v/>
      </c>
      <c r="E1848" s="202" t="str">
        <f t="shared" si="1603"/>
        <v/>
      </c>
      <c r="F1848" s="215" t="str">
        <f t="shared" si="1603"/>
        <v/>
      </c>
      <c r="G1848" s="278" t="str">
        <f>+IF('Cálculos '!I743="","",'Cálculos '!I743)</f>
        <v/>
      </c>
      <c r="H1848" s="380" t="str">
        <f t="shared" si="1542"/>
        <v/>
      </c>
      <c r="I1848" s="48" t="str">
        <f t="shared" si="1543"/>
        <v/>
      </c>
      <c r="J1848" s="381" t="str">
        <f t="shared" si="1544"/>
        <v/>
      </c>
      <c r="K1848" s="452" t="str">
        <f t="shared" si="1545"/>
        <v/>
      </c>
      <c r="L1848" s="197" t="str">
        <f t="shared" ref="L1848:M1848" si="1604">+IF(L743="","",L743)</f>
        <v/>
      </c>
      <c r="M1848" s="202" t="str">
        <f t="shared" si="1604"/>
        <v/>
      </c>
    </row>
    <row r="1849" spans="2:13" hidden="1" x14ac:dyDescent="0.3">
      <c r="B1849" s="218">
        <f t="shared" si="1160"/>
        <v>736</v>
      </c>
      <c r="C1849" s="194" t="str">
        <f t="shared" ref="C1849:F1849" si="1605">IF(C744="","",C744)</f>
        <v/>
      </c>
      <c r="D1849" s="199" t="str">
        <f t="shared" si="1605"/>
        <v/>
      </c>
      <c r="E1849" s="202" t="str">
        <f t="shared" si="1605"/>
        <v/>
      </c>
      <c r="F1849" s="215" t="str">
        <f t="shared" si="1605"/>
        <v/>
      </c>
      <c r="G1849" s="278" t="str">
        <f>+IF('Cálculos '!I744="","",'Cálculos '!I744)</f>
        <v/>
      </c>
      <c r="H1849" s="380" t="str">
        <f t="shared" si="1542"/>
        <v/>
      </c>
      <c r="I1849" s="48" t="str">
        <f t="shared" si="1543"/>
        <v/>
      </c>
      <c r="J1849" s="381" t="str">
        <f t="shared" si="1544"/>
        <v/>
      </c>
      <c r="K1849" s="452" t="str">
        <f t="shared" si="1545"/>
        <v/>
      </c>
      <c r="L1849" s="197" t="str">
        <f t="shared" ref="L1849:M1849" si="1606">+IF(L744="","",L744)</f>
        <v/>
      </c>
      <c r="M1849" s="202" t="str">
        <f t="shared" si="1606"/>
        <v/>
      </c>
    </row>
    <row r="1850" spans="2:13" hidden="1" x14ac:dyDescent="0.3">
      <c r="B1850" s="218">
        <f t="shared" si="1160"/>
        <v>737</v>
      </c>
      <c r="C1850" s="194" t="str">
        <f t="shared" ref="C1850:F1850" si="1607">IF(C745="","",C745)</f>
        <v/>
      </c>
      <c r="D1850" s="199" t="str">
        <f t="shared" si="1607"/>
        <v/>
      </c>
      <c r="E1850" s="202" t="str">
        <f t="shared" si="1607"/>
        <v/>
      </c>
      <c r="F1850" s="215" t="str">
        <f t="shared" si="1607"/>
        <v/>
      </c>
      <c r="G1850" s="278" t="str">
        <f>+IF('Cálculos '!I745="","",'Cálculos '!I745)</f>
        <v/>
      </c>
      <c r="H1850" s="380" t="str">
        <f t="shared" si="1542"/>
        <v/>
      </c>
      <c r="I1850" s="48" t="str">
        <f t="shared" si="1543"/>
        <v/>
      </c>
      <c r="J1850" s="381" t="str">
        <f t="shared" si="1544"/>
        <v/>
      </c>
      <c r="K1850" s="452" t="str">
        <f t="shared" si="1545"/>
        <v/>
      </c>
      <c r="L1850" s="197" t="str">
        <f t="shared" ref="L1850:M1850" si="1608">+IF(L745="","",L745)</f>
        <v/>
      </c>
      <c r="M1850" s="202" t="str">
        <f t="shared" si="1608"/>
        <v/>
      </c>
    </row>
    <row r="1851" spans="2:13" hidden="1" x14ac:dyDescent="0.3">
      <c r="B1851" s="218">
        <f t="shared" si="1160"/>
        <v>738</v>
      </c>
      <c r="C1851" s="194" t="str">
        <f t="shared" ref="C1851:F1851" si="1609">IF(C746="","",C746)</f>
        <v/>
      </c>
      <c r="D1851" s="199" t="str">
        <f t="shared" si="1609"/>
        <v/>
      </c>
      <c r="E1851" s="202" t="str">
        <f t="shared" si="1609"/>
        <v/>
      </c>
      <c r="F1851" s="215" t="str">
        <f t="shared" si="1609"/>
        <v/>
      </c>
      <c r="G1851" s="278" t="str">
        <f>+IF('Cálculos '!I746="","",'Cálculos '!I746)</f>
        <v/>
      </c>
      <c r="H1851" s="380" t="str">
        <f t="shared" si="1542"/>
        <v/>
      </c>
      <c r="I1851" s="48" t="str">
        <f t="shared" si="1543"/>
        <v/>
      </c>
      <c r="J1851" s="381" t="str">
        <f t="shared" si="1544"/>
        <v/>
      </c>
      <c r="K1851" s="452" t="str">
        <f t="shared" si="1545"/>
        <v/>
      </c>
      <c r="L1851" s="197" t="str">
        <f t="shared" ref="L1851:M1851" si="1610">+IF(L746="","",L746)</f>
        <v/>
      </c>
      <c r="M1851" s="202" t="str">
        <f t="shared" si="1610"/>
        <v/>
      </c>
    </row>
    <row r="1852" spans="2:13" hidden="1" x14ac:dyDescent="0.3">
      <c r="B1852" s="218">
        <f t="shared" si="1160"/>
        <v>739</v>
      </c>
      <c r="C1852" s="194" t="str">
        <f t="shared" ref="C1852:F1852" si="1611">IF(C747="","",C747)</f>
        <v/>
      </c>
      <c r="D1852" s="199" t="str">
        <f t="shared" si="1611"/>
        <v/>
      </c>
      <c r="E1852" s="202" t="str">
        <f t="shared" si="1611"/>
        <v/>
      </c>
      <c r="F1852" s="215" t="str">
        <f t="shared" si="1611"/>
        <v/>
      </c>
      <c r="G1852" s="278" t="str">
        <f>+IF('Cálculos '!I747="","",'Cálculos '!I747)</f>
        <v/>
      </c>
      <c r="H1852" s="380" t="str">
        <f t="shared" si="1542"/>
        <v/>
      </c>
      <c r="I1852" s="48" t="str">
        <f t="shared" si="1543"/>
        <v/>
      </c>
      <c r="J1852" s="381" t="str">
        <f t="shared" si="1544"/>
        <v/>
      </c>
      <c r="K1852" s="452" t="str">
        <f t="shared" si="1545"/>
        <v/>
      </c>
      <c r="L1852" s="197" t="str">
        <f t="shared" ref="L1852:M1852" si="1612">+IF(L747="","",L747)</f>
        <v/>
      </c>
      <c r="M1852" s="202" t="str">
        <f t="shared" si="1612"/>
        <v/>
      </c>
    </row>
    <row r="1853" spans="2:13" hidden="1" x14ac:dyDescent="0.3">
      <c r="B1853" s="218">
        <f t="shared" si="1160"/>
        <v>740</v>
      </c>
      <c r="C1853" s="194" t="str">
        <f t="shared" ref="C1853:F1853" si="1613">IF(C748="","",C748)</f>
        <v/>
      </c>
      <c r="D1853" s="199" t="str">
        <f t="shared" si="1613"/>
        <v/>
      </c>
      <c r="E1853" s="202" t="str">
        <f t="shared" si="1613"/>
        <v/>
      </c>
      <c r="F1853" s="215" t="str">
        <f t="shared" si="1613"/>
        <v/>
      </c>
      <c r="G1853" s="278" t="str">
        <f>+IF('Cálculos '!I748="","",'Cálculos '!I748)</f>
        <v/>
      </c>
      <c r="H1853" s="380" t="str">
        <f t="shared" si="1542"/>
        <v/>
      </c>
      <c r="I1853" s="48" t="str">
        <f t="shared" si="1543"/>
        <v/>
      </c>
      <c r="J1853" s="381" t="str">
        <f t="shared" si="1544"/>
        <v/>
      </c>
      <c r="K1853" s="452" t="str">
        <f t="shared" si="1545"/>
        <v/>
      </c>
      <c r="L1853" s="197" t="str">
        <f t="shared" ref="L1853:M1853" si="1614">+IF(L748="","",L748)</f>
        <v/>
      </c>
      <c r="M1853" s="202" t="str">
        <f t="shared" si="1614"/>
        <v/>
      </c>
    </row>
    <row r="1854" spans="2:13" hidden="1" x14ac:dyDescent="0.3">
      <c r="B1854" s="218">
        <f t="shared" si="1160"/>
        <v>741</v>
      </c>
      <c r="C1854" s="194" t="str">
        <f t="shared" ref="C1854:F1854" si="1615">IF(C749="","",C749)</f>
        <v/>
      </c>
      <c r="D1854" s="199" t="str">
        <f t="shared" si="1615"/>
        <v/>
      </c>
      <c r="E1854" s="202" t="str">
        <f t="shared" si="1615"/>
        <v/>
      </c>
      <c r="F1854" s="215" t="str">
        <f t="shared" si="1615"/>
        <v/>
      </c>
      <c r="G1854" s="278" t="str">
        <f>+IF('Cálculos '!I749="","",'Cálculos '!I749)</f>
        <v/>
      </c>
      <c r="H1854" s="380" t="str">
        <f t="shared" si="1542"/>
        <v/>
      </c>
      <c r="I1854" s="48" t="str">
        <f t="shared" si="1543"/>
        <v/>
      </c>
      <c r="J1854" s="381" t="str">
        <f t="shared" si="1544"/>
        <v/>
      </c>
      <c r="K1854" s="452" t="str">
        <f t="shared" si="1545"/>
        <v/>
      </c>
      <c r="L1854" s="197" t="str">
        <f t="shared" ref="L1854:M1854" si="1616">+IF(L749="","",L749)</f>
        <v/>
      </c>
      <c r="M1854" s="202" t="str">
        <f t="shared" si="1616"/>
        <v/>
      </c>
    </row>
    <row r="1855" spans="2:13" hidden="1" x14ac:dyDescent="0.3">
      <c r="B1855" s="218">
        <f t="shared" si="1160"/>
        <v>742</v>
      </c>
      <c r="C1855" s="194" t="str">
        <f t="shared" ref="C1855:F1855" si="1617">IF(C750="","",C750)</f>
        <v/>
      </c>
      <c r="D1855" s="199" t="str">
        <f t="shared" si="1617"/>
        <v/>
      </c>
      <c r="E1855" s="202" t="str">
        <f t="shared" si="1617"/>
        <v/>
      </c>
      <c r="F1855" s="215" t="str">
        <f t="shared" si="1617"/>
        <v/>
      </c>
      <c r="G1855" s="278" t="str">
        <f>+IF('Cálculos '!I750="","",'Cálculos '!I750)</f>
        <v/>
      </c>
      <c r="H1855" s="380" t="str">
        <f t="shared" si="1542"/>
        <v/>
      </c>
      <c r="I1855" s="48" t="str">
        <f t="shared" si="1543"/>
        <v/>
      </c>
      <c r="J1855" s="381" t="str">
        <f t="shared" si="1544"/>
        <v/>
      </c>
      <c r="K1855" s="452" t="str">
        <f t="shared" si="1545"/>
        <v/>
      </c>
      <c r="L1855" s="197" t="str">
        <f t="shared" ref="L1855:M1855" si="1618">+IF(L750="","",L750)</f>
        <v/>
      </c>
      <c r="M1855" s="202" t="str">
        <f t="shared" si="1618"/>
        <v/>
      </c>
    </row>
    <row r="1856" spans="2:13" hidden="1" x14ac:dyDescent="0.3">
      <c r="B1856" s="218">
        <f t="shared" si="1160"/>
        <v>743</v>
      </c>
      <c r="C1856" s="194" t="str">
        <f t="shared" ref="C1856:F1856" si="1619">IF(C751="","",C751)</f>
        <v/>
      </c>
      <c r="D1856" s="199" t="str">
        <f t="shared" si="1619"/>
        <v/>
      </c>
      <c r="E1856" s="202" t="str">
        <f t="shared" si="1619"/>
        <v/>
      </c>
      <c r="F1856" s="215" t="str">
        <f t="shared" si="1619"/>
        <v/>
      </c>
      <c r="G1856" s="278" t="str">
        <f>+IF('Cálculos '!I751="","",'Cálculos '!I751)</f>
        <v/>
      </c>
      <c r="H1856" s="380" t="str">
        <f t="shared" si="1542"/>
        <v/>
      </c>
      <c r="I1856" s="48" t="str">
        <f t="shared" si="1543"/>
        <v/>
      </c>
      <c r="J1856" s="381" t="str">
        <f t="shared" si="1544"/>
        <v/>
      </c>
      <c r="K1856" s="452" t="str">
        <f t="shared" si="1545"/>
        <v/>
      </c>
      <c r="L1856" s="197" t="str">
        <f t="shared" ref="L1856:M1856" si="1620">+IF(L751="","",L751)</f>
        <v/>
      </c>
      <c r="M1856" s="202" t="str">
        <f t="shared" si="1620"/>
        <v/>
      </c>
    </row>
    <row r="1857" spans="2:13" hidden="1" x14ac:dyDescent="0.3">
      <c r="B1857" s="218">
        <f t="shared" si="1160"/>
        <v>744</v>
      </c>
      <c r="C1857" s="194" t="str">
        <f t="shared" ref="C1857:F1857" si="1621">IF(C752="","",C752)</f>
        <v/>
      </c>
      <c r="D1857" s="199" t="str">
        <f t="shared" si="1621"/>
        <v/>
      </c>
      <c r="E1857" s="202" t="str">
        <f t="shared" si="1621"/>
        <v/>
      </c>
      <c r="F1857" s="215" t="str">
        <f t="shared" si="1621"/>
        <v/>
      </c>
      <c r="G1857" s="278" t="str">
        <f>+IF('Cálculos '!I752="","",'Cálculos '!I752)</f>
        <v/>
      </c>
      <c r="H1857" s="380" t="str">
        <f t="shared" si="1542"/>
        <v/>
      </c>
      <c r="I1857" s="48" t="str">
        <f t="shared" si="1543"/>
        <v/>
      </c>
      <c r="J1857" s="381" t="str">
        <f t="shared" si="1544"/>
        <v/>
      </c>
      <c r="K1857" s="452" t="str">
        <f t="shared" si="1545"/>
        <v/>
      </c>
      <c r="L1857" s="197" t="str">
        <f t="shared" ref="L1857:M1857" si="1622">+IF(L752="","",L752)</f>
        <v/>
      </c>
      <c r="M1857" s="202" t="str">
        <f t="shared" si="1622"/>
        <v/>
      </c>
    </row>
    <row r="1858" spans="2:13" hidden="1" x14ac:dyDescent="0.3">
      <c r="B1858" s="218">
        <f t="shared" si="1160"/>
        <v>745</v>
      </c>
      <c r="C1858" s="194" t="str">
        <f t="shared" ref="C1858:F1858" si="1623">IF(C753="","",C753)</f>
        <v/>
      </c>
      <c r="D1858" s="199" t="str">
        <f t="shared" si="1623"/>
        <v/>
      </c>
      <c r="E1858" s="202" t="str">
        <f t="shared" si="1623"/>
        <v/>
      </c>
      <c r="F1858" s="215" t="str">
        <f t="shared" si="1623"/>
        <v/>
      </c>
      <c r="G1858" s="278" t="str">
        <f>+IF('Cálculos '!I753="","",'Cálculos '!I753)</f>
        <v/>
      </c>
      <c r="H1858" s="380" t="str">
        <f t="shared" si="1542"/>
        <v/>
      </c>
      <c r="I1858" s="48" t="str">
        <f t="shared" si="1543"/>
        <v/>
      </c>
      <c r="J1858" s="381" t="str">
        <f t="shared" si="1544"/>
        <v/>
      </c>
      <c r="K1858" s="452" t="str">
        <f t="shared" si="1545"/>
        <v/>
      </c>
      <c r="L1858" s="197" t="str">
        <f t="shared" ref="L1858:M1858" si="1624">+IF(L753="","",L753)</f>
        <v/>
      </c>
      <c r="M1858" s="202" t="str">
        <f t="shared" si="1624"/>
        <v/>
      </c>
    </row>
    <row r="1859" spans="2:13" hidden="1" x14ac:dyDescent="0.3">
      <c r="B1859" s="218">
        <f t="shared" si="1160"/>
        <v>746</v>
      </c>
      <c r="C1859" s="194" t="str">
        <f t="shared" ref="C1859:F1859" si="1625">IF(C754="","",C754)</f>
        <v/>
      </c>
      <c r="D1859" s="199" t="str">
        <f t="shared" si="1625"/>
        <v/>
      </c>
      <c r="E1859" s="202" t="str">
        <f t="shared" si="1625"/>
        <v/>
      </c>
      <c r="F1859" s="215" t="str">
        <f t="shared" si="1625"/>
        <v/>
      </c>
      <c r="G1859" s="278" t="str">
        <f>+IF('Cálculos '!I754="","",'Cálculos '!I754)</f>
        <v/>
      </c>
      <c r="H1859" s="380" t="str">
        <f t="shared" si="1542"/>
        <v/>
      </c>
      <c r="I1859" s="48" t="str">
        <f t="shared" si="1543"/>
        <v/>
      </c>
      <c r="J1859" s="381" t="str">
        <f t="shared" si="1544"/>
        <v/>
      </c>
      <c r="K1859" s="452" t="str">
        <f t="shared" si="1545"/>
        <v/>
      </c>
      <c r="L1859" s="197" t="str">
        <f t="shared" ref="L1859:M1859" si="1626">+IF(L754="","",L754)</f>
        <v/>
      </c>
      <c r="M1859" s="202" t="str">
        <f t="shared" si="1626"/>
        <v/>
      </c>
    </row>
    <row r="1860" spans="2:13" hidden="1" x14ac:dyDescent="0.3">
      <c r="B1860" s="218">
        <f t="shared" si="1160"/>
        <v>747</v>
      </c>
      <c r="C1860" s="194" t="str">
        <f t="shared" ref="C1860:F1860" si="1627">IF(C755="","",C755)</f>
        <v/>
      </c>
      <c r="D1860" s="199" t="str">
        <f t="shared" si="1627"/>
        <v/>
      </c>
      <c r="E1860" s="202" t="str">
        <f t="shared" si="1627"/>
        <v/>
      </c>
      <c r="F1860" s="215" t="str">
        <f t="shared" si="1627"/>
        <v/>
      </c>
      <c r="G1860" s="278" t="str">
        <f>+IF('Cálculos '!I755="","",'Cálculos '!I755)</f>
        <v/>
      </c>
      <c r="H1860" s="380" t="str">
        <f t="shared" si="1542"/>
        <v/>
      </c>
      <c r="I1860" s="48" t="str">
        <f t="shared" si="1543"/>
        <v/>
      </c>
      <c r="J1860" s="381" t="str">
        <f t="shared" si="1544"/>
        <v/>
      </c>
      <c r="K1860" s="452" t="str">
        <f t="shared" si="1545"/>
        <v/>
      </c>
      <c r="L1860" s="197" t="str">
        <f t="shared" ref="L1860:M1860" si="1628">+IF(L755="","",L755)</f>
        <v/>
      </c>
      <c r="M1860" s="202" t="str">
        <f t="shared" si="1628"/>
        <v/>
      </c>
    </row>
    <row r="1861" spans="2:13" hidden="1" x14ac:dyDescent="0.3">
      <c r="B1861" s="218">
        <f t="shared" si="1160"/>
        <v>748</v>
      </c>
      <c r="C1861" s="194" t="str">
        <f t="shared" ref="C1861:F1861" si="1629">IF(C756="","",C756)</f>
        <v/>
      </c>
      <c r="D1861" s="199" t="str">
        <f t="shared" si="1629"/>
        <v/>
      </c>
      <c r="E1861" s="202" t="str">
        <f t="shared" si="1629"/>
        <v/>
      </c>
      <c r="F1861" s="215" t="str">
        <f t="shared" si="1629"/>
        <v/>
      </c>
      <c r="G1861" s="278" t="str">
        <f>+IF('Cálculos '!I756="","",'Cálculos '!I756)</f>
        <v/>
      </c>
      <c r="H1861" s="380" t="str">
        <f t="shared" si="1542"/>
        <v/>
      </c>
      <c r="I1861" s="48" t="str">
        <f t="shared" si="1543"/>
        <v/>
      </c>
      <c r="J1861" s="381" t="str">
        <f t="shared" si="1544"/>
        <v/>
      </c>
      <c r="K1861" s="452" t="str">
        <f t="shared" si="1545"/>
        <v/>
      </c>
      <c r="L1861" s="197" t="str">
        <f t="shared" ref="L1861:M1861" si="1630">+IF(L756="","",L756)</f>
        <v/>
      </c>
      <c r="M1861" s="202" t="str">
        <f t="shared" si="1630"/>
        <v/>
      </c>
    </row>
    <row r="1862" spans="2:13" hidden="1" x14ac:dyDescent="0.3">
      <c r="B1862" s="218">
        <f t="shared" si="1160"/>
        <v>749</v>
      </c>
      <c r="C1862" s="194" t="str">
        <f t="shared" ref="C1862:F1862" si="1631">IF(C757="","",C757)</f>
        <v/>
      </c>
      <c r="D1862" s="199" t="str">
        <f t="shared" si="1631"/>
        <v/>
      </c>
      <c r="E1862" s="202" t="str">
        <f t="shared" si="1631"/>
        <v/>
      </c>
      <c r="F1862" s="215" t="str">
        <f t="shared" si="1631"/>
        <v/>
      </c>
      <c r="G1862" s="278" t="str">
        <f>+IF('Cálculos '!I757="","",'Cálculos '!I757)</f>
        <v/>
      </c>
      <c r="H1862" s="380" t="str">
        <f t="shared" si="1542"/>
        <v/>
      </c>
      <c r="I1862" s="48" t="str">
        <f t="shared" si="1543"/>
        <v/>
      </c>
      <c r="J1862" s="381" t="str">
        <f t="shared" si="1544"/>
        <v/>
      </c>
      <c r="K1862" s="452" t="str">
        <f t="shared" si="1545"/>
        <v/>
      </c>
      <c r="L1862" s="197" t="str">
        <f t="shared" ref="L1862:M1862" si="1632">+IF(L757="","",L757)</f>
        <v/>
      </c>
      <c r="M1862" s="202" t="str">
        <f t="shared" si="1632"/>
        <v/>
      </c>
    </row>
    <row r="1863" spans="2:13" hidden="1" x14ac:dyDescent="0.3">
      <c r="B1863" s="218">
        <f t="shared" si="1160"/>
        <v>750</v>
      </c>
      <c r="C1863" s="194" t="str">
        <f t="shared" ref="C1863:F1863" si="1633">IF(C758="","",C758)</f>
        <v/>
      </c>
      <c r="D1863" s="199" t="str">
        <f t="shared" si="1633"/>
        <v/>
      </c>
      <c r="E1863" s="202" t="str">
        <f t="shared" si="1633"/>
        <v/>
      </c>
      <c r="F1863" s="215" t="str">
        <f t="shared" si="1633"/>
        <v/>
      </c>
      <c r="G1863" s="278" t="str">
        <f>+IF('Cálculos '!I758="","",'Cálculos '!I758)</f>
        <v/>
      </c>
      <c r="H1863" s="380" t="str">
        <f t="shared" si="1542"/>
        <v/>
      </c>
      <c r="I1863" s="48" t="str">
        <f t="shared" si="1543"/>
        <v/>
      </c>
      <c r="J1863" s="381" t="str">
        <f t="shared" si="1544"/>
        <v/>
      </c>
      <c r="K1863" s="452" t="str">
        <f t="shared" si="1545"/>
        <v/>
      </c>
      <c r="L1863" s="197" t="str">
        <f t="shared" ref="L1863:M1863" si="1634">+IF(L758="","",L758)</f>
        <v/>
      </c>
      <c r="M1863" s="202" t="str">
        <f t="shared" si="1634"/>
        <v/>
      </c>
    </row>
    <row r="1864" spans="2:13" hidden="1" x14ac:dyDescent="0.3">
      <c r="B1864" s="218">
        <f t="shared" si="1160"/>
        <v>751</v>
      </c>
      <c r="C1864" s="194" t="str">
        <f t="shared" ref="C1864:F1864" si="1635">IF(C759="","",C759)</f>
        <v/>
      </c>
      <c r="D1864" s="199" t="str">
        <f t="shared" si="1635"/>
        <v/>
      </c>
      <c r="E1864" s="202" t="str">
        <f t="shared" si="1635"/>
        <v/>
      </c>
      <c r="F1864" s="215" t="str">
        <f t="shared" si="1635"/>
        <v/>
      </c>
      <c r="G1864" s="278" t="str">
        <f>+IF('Cálculos '!I759="","",'Cálculos '!I759)</f>
        <v/>
      </c>
      <c r="H1864" s="380" t="str">
        <f t="shared" si="1542"/>
        <v/>
      </c>
      <c r="I1864" s="48" t="str">
        <f t="shared" si="1543"/>
        <v/>
      </c>
      <c r="J1864" s="381" t="str">
        <f t="shared" si="1544"/>
        <v/>
      </c>
      <c r="K1864" s="452" t="str">
        <f t="shared" si="1545"/>
        <v/>
      </c>
      <c r="L1864" s="197" t="str">
        <f t="shared" ref="L1864:M1864" si="1636">+IF(L759="","",L759)</f>
        <v/>
      </c>
      <c r="M1864" s="202" t="str">
        <f t="shared" si="1636"/>
        <v/>
      </c>
    </row>
    <row r="1865" spans="2:13" hidden="1" x14ac:dyDescent="0.3">
      <c r="B1865" s="218">
        <f t="shared" si="1160"/>
        <v>752</v>
      </c>
      <c r="C1865" s="194" t="str">
        <f t="shared" ref="C1865:F1865" si="1637">IF(C760="","",C760)</f>
        <v/>
      </c>
      <c r="D1865" s="199" t="str">
        <f t="shared" si="1637"/>
        <v/>
      </c>
      <c r="E1865" s="202" t="str">
        <f t="shared" si="1637"/>
        <v/>
      </c>
      <c r="F1865" s="215" t="str">
        <f t="shared" si="1637"/>
        <v/>
      </c>
      <c r="G1865" s="278" t="str">
        <f>+IF('Cálculos '!I760="","",'Cálculos '!I760)</f>
        <v/>
      </c>
      <c r="H1865" s="380" t="str">
        <f t="shared" si="1542"/>
        <v/>
      </c>
      <c r="I1865" s="48" t="str">
        <f t="shared" si="1543"/>
        <v/>
      </c>
      <c r="J1865" s="381" t="str">
        <f t="shared" si="1544"/>
        <v/>
      </c>
      <c r="K1865" s="452" t="str">
        <f t="shared" si="1545"/>
        <v/>
      </c>
      <c r="L1865" s="197" t="str">
        <f t="shared" ref="L1865:M1865" si="1638">+IF(L760="","",L760)</f>
        <v/>
      </c>
      <c r="M1865" s="202" t="str">
        <f t="shared" si="1638"/>
        <v/>
      </c>
    </row>
    <row r="1866" spans="2:13" hidden="1" x14ac:dyDescent="0.3">
      <c r="B1866" s="218">
        <f t="shared" si="1160"/>
        <v>753</v>
      </c>
      <c r="C1866" s="194" t="str">
        <f t="shared" ref="C1866:F1866" si="1639">IF(C761="","",C761)</f>
        <v/>
      </c>
      <c r="D1866" s="199" t="str">
        <f t="shared" si="1639"/>
        <v/>
      </c>
      <c r="E1866" s="202" t="str">
        <f t="shared" si="1639"/>
        <v/>
      </c>
      <c r="F1866" s="215" t="str">
        <f t="shared" si="1639"/>
        <v/>
      </c>
      <c r="G1866" s="278" t="str">
        <f>+IF('Cálculos '!I761="","",'Cálculos '!I761)</f>
        <v/>
      </c>
      <c r="H1866" s="380" t="str">
        <f t="shared" si="1542"/>
        <v/>
      </c>
      <c r="I1866" s="48" t="str">
        <f t="shared" si="1543"/>
        <v/>
      </c>
      <c r="J1866" s="381" t="str">
        <f t="shared" si="1544"/>
        <v/>
      </c>
      <c r="K1866" s="452" t="str">
        <f t="shared" si="1545"/>
        <v/>
      </c>
      <c r="L1866" s="197" t="str">
        <f t="shared" ref="L1866:M1866" si="1640">+IF(L761="","",L761)</f>
        <v/>
      </c>
      <c r="M1866" s="202" t="str">
        <f t="shared" si="1640"/>
        <v/>
      </c>
    </row>
    <row r="1867" spans="2:13" hidden="1" x14ac:dyDescent="0.3">
      <c r="B1867" s="218">
        <f t="shared" si="1160"/>
        <v>754</v>
      </c>
      <c r="C1867" s="194" t="str">
        <f t="shared" ref="C1867:F1867" si="1641">IF(C762="","",C762)</f>
        <v/>
      </c>
      <c r="D1867" s="199" t="str">
        <f t="shared" si="1641"/>
        <v/>
      </c>
      <c r="E1867" s="202" t="str">
        <f t="shared" si="1641"/>
        <v/>
      </c>
      <c r="F1867" s="215" t="str">
        <f t="shared" si="1641"/>
        <v/>
      </c>
      <c r="G1867" s="278" t="str">
        <f>+IF('Cálculos '!I762="","",'Cálculos '!I762)</f>
        <v/>
      </c>
      <c r="H1867" s="380" t="str">
        <f t="shared" si="1542"/>
        <v/>
      </c>
      <c r="I1867" s="48" t="str">
        <f t="shared" si="1543"/>
        <v/>
      </c>
      <c r="J1867" s="381" t="str">
        <f t="shared" si="1544"/>
        <v/>
      </c>
      <c r="K1867" s="452" t="str">
        <f t="shared" si="1545"/>
        <v/>
      </c>
      <c r="L1867" s="197" t="str">
        <f t="shared" ref="L1867:M1867" si="1642">+IF(L762="","",L762)</f>
        <v/>
      </c>
      <c r="M1867" s="202" t="str">
        <f t="shared" si="1642"/>
        <v/>
      </c>
    </row>
    <row r="1868" spans="2:13" hidden="1" x14ac:dyDescent="0.3">
      <c r="B1868" s="218">
        <f t="shared" ref="B1868:B1931" si="1643">+B1867+1</f>
        <v>755</v>
      </c>
      <c r="C1868" s="194" t="str">
        <f t="shared" ref="C1868:F1868" si="1644">IF(C763="","",C763)</f>
        <v/>
      </c>
      <c r="D1868" s="199" t="str">
        <f t="shared" si="1644"/>
        <v/>
      </c>
      <c r="E1868" s="202" t="str">
        <f t="shared" si="1644"/>
        <v/>
      </c>
      <c r="F1868" s="215" t="str">
        <f t="shared" si="1644"/>
        <v/>
      </c>
      <c r="G1868" s="278" t="str">
        <f>+IF('Cálculos '!I763="","",'Cálculos '!I763)</f>
        <v/>
      </c>
      <c r="H1868" s="380" t="str">
        <f t="shared" si="1542"/>
        <v/>
      </c>
      <c r="I1868" s="48" t="str">
        <f t="shared" si="1543"/>
        <v/>
      </c>
      <c r="J1868" s="381" t="str">
        <f t="shared" si="1544"/>
        <v/>
      </c>
      <c r="K1868" s="452" t="str">
        <f t="shared" si="1545"/>
        <v/>
      </c>
      <c r="L1868" s="197" t="str">
        <f t="shared" ref="L1868:M1868" si="1645">+IF(L763="","",L763)</f>
        <v/>
      </c>
      <c r="M1868" s="202" t="str">
        <f t="shared" si="1645"/>
        <v/>
      </c>
    </row>
    <row r="1869" spans="2:13" hidden="1" x14ac:dyDescent="0.3">
      <c r="B1869" s="218">
        <f t="shared" si="1643"/>
        <v>756</v>
      </c>
      <c r="C1869" s="194" t="str">
        <f t="shared" ref="C1869:F1869" si="1646">IF(C764="","",C764)</f>
        <v/>
      </c>
      <c r="D1869" s="199" t="str">
        <f t="shared" si="1646"/>
        <v/>
      </c>
      <c r="E1869" s="202" t="str">
        <f t="shared" si="1646"/>
        <v/>
      </c>
      <c r="F1869" s="215" t="str">
        <f t="shared" si="1646"/>
        <v/>
      </c>
      <c r="G1869" s="278" t="str">
        <f>+IF('Cálculos '!I764="","",'Cálculos '!I764)</f>
        <v/>
      </c>
      <c r="H1869" s="380" t="str">
        <f t="shared" si="1542"/>
        <v/>
      </c>
      <c r="I1869" s="48" t="str">
        <f t="shared" si="1543"/>
        <v/>
      </c>
      <c r="J1869" s="381" t="str">
        <f t="shared" si="1544"/>
        <v/>
      </c>
      <c r="K1869" s="452" t="str">
        <f t="shared" si="1545"/>
        <v/>
      </c>
      <c r="L1869" s="197" t="str">
        <f t="shared" ref="L1869:M1869" si="1647">+IF(L764="","",L764)</f>
        <v/>
      </c>
      <c r="M1869" s="202" t="str">
        <f t="shared" si="1647"/>
        <v/>
      </c>
    </row>
    <row r="1870" spans="2:13" hidden="1" x14ac:dyDescent="0.3">
      <c r="B1870" s="218">
        <f t="shared" si="1643"/>
        <v>757</v>
      </c>
      <c r="C1870" s="194" t="str">
        <f t="shared" ref="C1870:F1870" si="1648">IF(C765="","",C765)</f>
        <v/>
      </c>
      <c r="D1870" s="199" t="str">
        <f t="shared" si="1648"/>
        <v/>
      </c>
      <c r="E1870" s="202" t="str">
        <f t="shared" si="1648"/>
        <v/>
      </c>
      <c r="F1870" s="215" t="str">
        <f t="shared" si="1648"/>
        <v/>
      </c>
      <c r="G1870" s="278" t="str">
        <f>+IF('Cálculos '!I765="","",'Cálculos '!I765)</f>
        <v/>
      </c>
      <c r="H1870" s="380" t="str">
        <f t="shared" si="1542"/>
        <v/>
      </c>
      <c r="I1870" s="48" t="str">
        <f t="shared" si="1543"/>
        <v/>
      </c>
      <c r="J1870" s="381" t="str">
        <f t="shared" si="1544"/>
        <v/>
      </c>
      <c r="K1870" s="452" t="str">
        <f t="shared" si="1545"/>
        <v/>
      </c>
      <c r="L1870" s="197" t="str">
        <f t="shared" ref="L1870:M1870" si="1649">+IF(L765="","",L765)</f>
        <v/>
      </c>
      <c r="M1870" s="202" t="str">
        <f t="shared" si="1649"/>
        <v/>
      </c>
    </row>
    <row r="1871" spans="2:13" hidden="1" x14ac:dyDescent="0.3">
      <c r="B1871" s="218">
        <f t="shared" si="1643"/>
        <v>758</v>
      </c>
      <c r="C1871" s="194" t="str">
        <f t="shared" ref="C1871:F1871" si="1650">IF(C766="","",C766)</f>
        <v/>
      </c>
      <c r="D1871" s="199" t="str">
        <f t="shared" si="1650"/>
        <v/>
      </c>
      <c r="E1871" s="202" t="str">
        <f t="shared" si="1650"/>
        <v/>
      </c>
      <c r="F1871" s="215" t="str">
        <f t="shared" si="1650"/>
        <v/>
      </c>
      <c r="G1871" s="278" t="str">
        <f>+IF('Cálculos '!I766="","",'Cálculos '!I766)</f>
        <v/>
      </c>
      <c r="H1871" s="380" t="str">
        <f t="shared" si="1542"/>
        <v/>
      </c>
      <c r="I1871" s="48" t="str">
        <f t="shared" si="1543"/>
        <v/>
      </c>
      <c r="J1871" s="381" t="str">
        <f t="shared" si="1544"/>
        <v/>
      </c>
      <c r="K1871" s="452" t="str">
        <f t="shared" si="1545"/>
        <v/>
      </c>
      <c r="L1871" s="197" t="str">
        <f t="shared" ref="L1871:M1871" si="1651">+IF(L766="","",L766)</f>
        <v/>
      </c>
      <c r="M1871" s="202" t="str">
        <f t="shared" si="1651"/>
        <v/>
      </c>
    </row>
    <row r="1872" spans="2:13" hidden="1" x14ac:dyDescent="0.3">
      <c r="B1872" s="218">
        <f t="shared" si="1643"/>
        <v>759</v>
      </c>
      <c r="C1872" s="194" t="str">
        <f t="shared" ref="C1872:F1872" si="1652">IF(C767="","",C767)</f>
        <v/>
      </c>
      <c r="D1872" s="199" t="str">
        <f t="shared" si="1652"/>
        <v/>
      </c>
      <c r="E1872" s="202" t="str">
        <f t="shared" si="1652"/>
        <v/>
      </c>
      <c r="F1872" s="215" t="str">
        <f t="shared" si="1652"/>
        <v/>
      </c>
      <c r="G1872" s="278" t="str">
        <f>+IF('Cálculos '!I767="","",'Cálculos '!I767)</f>
        <v/>
      </c>
      <c r="H1872" s="380" t="str">
        <f t="shared" si="1542"/>
        <v/>
      </c>
      <c r="I1872" s="48" t="str">
        <f t="shared" si="1543"/>
        <v/>
      </c>
      <c r="J1872" s="381" t="str">
        <f t="shared" si="1544"/>
        <v/>
      </c>
      <c r="K1872" s="452" t="str">
        <f t="shared" si="1545"/>
        <v/>
      </c>
      <c r="L1872" s="197" t="str">
        <f t="shared" ref="L1872:M1872" si="1653">+IF(L767="","",L767)</f>
        <v/>
      </c>
      <c r="M1872" s="202" t="str">
        <f t="shared" si="1653"/>
        <v/>
      </c>
    </row>
    <row r="1873" spans="2:13" hidden="1" x14ac:dyDescent="0.3">
      <c r="B1873" s="218">
        <f t="shared" si="1643"/>
        <v>760</v>
      </c>
      <c r="C1873" s="194" t="str">
        <f t="shared" ref="C1873:F1873" si="1654">IF(C768="","",C768)</f>
        <v/>
      </c>
      <c r="D1873" s="199" t="str">
        <f t="shared" si="1654"/>
        <v/>
      </c>
      <c r="E1873" s="202" t="str">
        <f t="shared" si="1654"/>
        <v/>
      </c>
      <c r="F1873" s="215" t="str">
        <f t="shared" si="1654"/>
        <v/>
      </c>
      <c r="G1873" s="278" t="str">
        <f>+IF('Cálculos '!I768="","",'Cálculos '!I768)</f>
        <v/>
      </c>
      <c r="H1873" s="380" t="str">
        <f t="shared" si="1542"/>
        <v/>
      </c>
      <c r="I1873" s="48" t="str">
        <f t="shared" si="1543"/>
        <v/>
      </c>
      <c r="J1873" s="381" t="str">
        <f t="shared" si="1544"/>
        <v/>
      </c>
      <c r="K1873" s="452" t="str">
        <f t="shared" si="1545"/>
        <v/>
      </c>
      <c r="L1873" s="197" t="str">
        <f t="shared" ref="L1873:M1873" si="1655">+IF(L768="","",L768)</f>
        <v/>
      </c>
      <c r="M1873" s="202" t="str">
        <f t="shared" si="1655"/>
        <v/>
      </c>
    </row>
    <row r="1874" spans="2:13" hidden="1" x14ac:dyDescent="0.3">
      <c r="B1874" s="218">
        <f t="shared" si="1643"/>
        <v>761</v>
      </c>
      <c r="C1874" s="194" t="str">
        <f t="shared" ref="C1874:F1874" si="1656">IF(C769="","",C769)</f>
        <v/>
      </c>
      <c r="D1874" s="199" t="str">
        <f t="shared" si="1656"/>
        <v/>
      </c>
      <c r="E1874" s="202" t="str">
        <f t="shared" si="1656"/>
        <v/>
      </c>
      <c r="F1874" s="215" t="str">
        <f t="shared" si="1656"/>
        <v/>
      </c>
      <c r="G1874" s="278" t="str">
        <f>+IF('Cálculos '!I769="","",'Cálculos '!I769)</f>
        <v/>
      </c>
      <c r="H1874" s="380" t="str">
        <f t="shared" si="1542"/>
        <v/>
      </c>
      <c r="I1874" s="48" t="str">
        <f t="shared" si="1543"/>
        <v/>
      </c>
      <c r="J1874" s="381" t="str">
        <f t="shared" si="1544"/>
        <v/>
      </c>
      <c r="K1874" s="452" t="str">
        <f t="shared" si="1545"/>
        <v/>
      </c>
      <c r="L1874" s="197" t="str">
        <f t="shared" ref="L1874:M1874" si="1657">+IF(L769="","",L769)</f>
        <v/>
      </c>
      <c r="M1874" s="202" t="str">
        <f t="shared" si="1657"/>
        <v/>
      </c>
    </row>
    <row r="1875" spans="2:13" hidden="1" x14ac:dyDescent="0.3">
      <c r="B1875" s="218">
        <f t="shared" si="1643"/>
        <v>762</v>
      </c>
      <c r="C1875" s="194" t="str">
        <f t="shared" ref="C1875:F1875" si="1658">IF(C770="","",C770)</f>
        <v/>
      </c>
      <c r="D1875" s="199" t="str">
        <f t="shared" si="1658"/>
        <v/>
      </c>
      <c r="E1875" s="202" t="str">
        <f t="shared" si="1658"/>
        <v/>
      </c>
      <c r="F1875" s="215" t="str">
        <f t="shared" si="1658"/>
        <v/>
      </c>
      <c r="G1875" s="278" t="str">
        <f>+IF('Cálculos '!I770="","",'Cálculos '!I770)</f>
        <v/>
      </c>
      <c r="H1875" s="380" t="str">
        <f t="shared" si="1542"/>
        <v/>
      </c>
      <c r="I1875" s="48" t="str">
        <f t="shared" si="1543"/>
        <v/>
      </c>
      <c r="J1875" s="381" t="str">
        <f t="shared" si="1544"/>
        <v/>
      </c>
      <c r="K1875" s="452" t="str">
        <f t="shared" si="1545"/>
        <v/>
      </c>
      <c r="L1875" s="197" t="str">
        <f t="shared" ref="L1875:M1875" si="1659">+IF(L770="","",L770)</f>
        <v/>
      </c>
      <c r="M1875" s="202" t="str">
        <f t="shared" si="1659"/>
        <v/>
      </c>
    </row>
    <row r="1876" spans="2:13" hidden="1" x14ac:dyDescent="0.3">
      <c r="B1876" s="218">
        <f t="shared" si="1643"/>
        <v>763</v>
      </c>
      <c r="C1876" s="194" t="str">
        <f t="shared" ref="C1876:F1876" si="1660">IF(C771="","",C771)</f>
        <v/>
      </c>
      <c r="D1876" s="199" t="str">
        <f t="shared" si="1660"/>
        <v/>
      </c>
      <c r="E1876" s="202" t="str">
        <f t="shared" si="1660"/>
        <v/>
      </c>
      <c r="F1876" s="215" t="str">
        <f t="shared" si="1660"/>
        <v/>
      </c>
      <c r="G1876" s="278" t="str">
        <f>+IF('Cálculos '!I771="","",'Cálculos '!I771)</f>
        <v/>
      </c>
      <c r="H1876" s="380" t="str">
        <f t="shared" si="1542"/>
        <v/>
      </c>
      <c r="I1876" s="48" t="str">
        <f t="shared" si="1543"/>
        <v/>
      </c>
      <c r="J1876" s="381" t="str">
        <f t="shared" si="1544"/>
        <v/>
      </c>
      <c r="K1876" s="452" t="str">
        <f t="shared" si="1545"/>
        <v/>
      </c>
      <c r="L1876" s="197" t="str">
        <f t="shared" ref="L1876:M1876" si="1661">+IF(L771="","",L771)</f>
        <v/>
      </c>
      <c r="M1876" s="202" t="str">
        <f t="shared" si="1661"/>
        <v/>
      </c>
    </row>
    <row r="1877" spans="2:13" hidden="1" x14ac:dyDescent="0.3">
      <c r="B1877" s="218">
        <f t="shared" si="1643"/>
        <v>764</v>
      </c>
      <c r="C1877" s="194" t="str">
        <f t="shared" ref="C1877:F1877" si="1662">IF(C772="","",C772)</f>
        <v/>
      </c>
      <c r="D1877" s="199" t="str">
        <f t="shared" si="1662"/>
        <v/>
      </c>
      <c r="E1877" s="202" t="str">
        <f t="shared" si="1662"/>
        <v/>
      </c>
      <c r="F1877" s="215" t="str">
        <f t="shared" si="1662"/>
        <v/>
      </c>
      <c r="G1877" s="278" t="str">
        <f>+IF('Cálculos '!I772="","",'Cálculos '!I772)</f>
        <v/>
      </c>
      <c r="H1877" s="380" t="str">
        <f t="shared" si="1542"/>
        <v/>
      </c>
      <c r="I1877" s="48" t="str">
        <f t="shared" si="1543"/>
        <v/>
      </c>
      <c r="J1877" s="381" t="str">
        <f t="shared" si="1544"/>
        <v/>
      </c>
      <c r="K1877" s="452" t="str">
        <f t="shared" si="1545"/>
        <v/>
      </c>
      <c r="L1877" s="197" t="str">
        <f t="shared" ref="L1877:M1877" si="1663">+IF(L772="","",L772)</f>
        <v/>
      </c>
      <c r="M1877" s="202" t="str">
        <f t="shared" si="1663"/>
        <v/>
      </c>
    </row>
    <row r="1878" spans="2:13" hidden="1" x14ac:dyDescent="0.3">
      <c r="B1878" s="218">
        <f t="shared" si="1643"/>
        <v>765</v>
      </c>
      <c r="C1878" s="194" t="str">
        <f t="shared" ref="C1878:F1878" si="1664">IF(C773="","",C773)</f>
        <v/>
      </c>
      <c r="D1878" s="199" t="str">
        <f t="shared" si="1664"/>
        <v/>
      </c>
      <c r="E1878" s="202" t="str">
        <f t="shared" si="1664"/>
        <v/>
      </c>
      <c r="F1878" s="215" t="str">
        <f t="shared" si="1664"/>
        <v/>
      </c>
      <c r="G1878" s="278" t="str">
        <f>+IF('Cálculos '!I773="","",'Cálculos '!I773)</f>
        <v/>
      </c>
      <c r="H1878" s="380" t="str">
        <f t="shared" si="1542"/>
        <v/>
      </c>
      <c r="I1878" s="48" t="str">
        <f t="shared" si="1543"/>
        <v/>
      </c>
      <c r="J1878" s="381" t="str">
        <f t="shared" si="1544"/>
        <v/>
      </c>
      <c r="K1878" s="452" t="str">
        <f t="shared" si="1545"/>
        <v/>
      </c>
      <c r="L1878" s="197" t="str">
        <f t="shared" ref="L1878:M1878" si="1665">+IF(L773="","",L773)</f>
        <v/>
      </c>
      <c r="M1878" s="202" t="str">
        <f t="shared" si="1665"/>
        <v/>
      </c>
    </row>
    <row r="1879" spans="2:13" hidden="1" x14ac:dyDescent="0.3">
      <c r="B1879" s="218">
        <f t="shared" si="1643"/>
        <v>766</v>
      </c>
      <c r="C1879" s="194" t="str">
        <f t="shared" ref="C1879:F1879" si="1666">IF(C774="","",C774)</f>
        <v/>
      </c>
      <c r="D1879" s="199" t="str">
        <f t="shared" si="1666"/>
        <v/>
      </c>
      <c r="E1879" s="202" t="str">
        <f t="shared" si="1666"/>
        <v/>
      </c>
      <c r="F1879" s="215" t="str">
        <f t="shared" si="1666"/>
        <v/>
      </c>
      <c r="G1879" s="278" t="str">
        <f>+IF('Cálculos '!I774="","",'Cálculos '!I774)</f>
        <v/>
      </c>
      <c r="H1879" s="380" t="str">
        <f t="shared" si="1542"/>
        <v/>
      </c>
      <c r="I1879" s="48" t="str">
        <f t="shared" si="1543"/>
        <v/>
      </c>
      <c r="J1879" s="381" t="str">
        <f t="shared" si="1544"/>
        <v/>
      </c>
      <c r="K1879" s="452" t="str">
        <f t="shared" si="1545"/>
        <v/>
      </c>
      <c r="L1879" s="197" t="str">
        <f t="shared" ref="L1879:M1879" si="1667">+IF(L774="","",L774)</f>
        <v/>
      </c>
      <c r="M1879" s="202" t="str">
        <f t="shared" si="1667"/>
        <v/>
      </c>
    </row>
    <row r="1880" spans="2:13" hidden="1" x14ac:dyDescent="0.3">
      <c r="B1880" s="218">
        <f t="shared" si="1643"/>
        <v>767</v>
      </c>
      <c r="C1880" s="194" t="str">
        <f t="shared" ref="C1880:F1880" si="1668">IF(C775="","",C775)</f>
        <v/>
      </c>
      <c r="D1880" s="199" t="str">
        <f t="shared" si="1668"/>
        <v/>
      </c>
      <c r="E1880" s="202" t="str">
        <f t="shared" si="1668"/>
        <v/>
      </c>
      <c r="F1880" s="215" t="str">
        <f t="shared" si="1668"/>
        <v/>
      </c>
      <c r="G1880" s="278" t="str">
        <f>+IF('Cálculos '!I775="","",'Cálculos '!I775)</f>
        <v/>
      </c>
      <c r="H1880" s="380" t="str">
        <f t="shared" si="1542"/>
        <v/>
      </c>
      <c r="I1880" s="48" t="str">
        <f t="shared" si="1543"/>
        <v/>
      </c>
      <c r="J1880" s="381" t="str">
        <f t="shared" si="1544"/>
        <v/>
      </c>
      <c r="K1880" s="452" t="str">
        <f t="shared" si="1545"/>
        <v/>
      </c>
      <c r="L1880" s="197" t="str">
        <f t="shared" ref="L1880:M1880" si="1669">+IF(L775="","",L775)</f>
        <v/>
      </c>
      <c r="M1880" s="202" t="str">
        <f t="shared" si="1669"/>
        <v/>
      </c>
    </row>
    <row r="1881" spans="2:13" hidden="1" x14ac:dyDescent="0.3">
      <c r="B1881" s="218">
        <f t="shared" si="1643"/>
        <v>768</v>
      </c>
      <c r="C1881" s="194" t="str">
        <f t="shared" ref="C1881:F1881" si="1670">IF(C776="","",C776)</f>
        <v/>
      </c>
      <c r="D1881" s="199" t="str">
        <f t="shared" si="1670"/>
        <v/>
      </c>
      <c r="E1881" s="202" t="str">
        <f t="shared" si="1670"/>
        <v/>
      </c>
      <c r="F1881" s="215" t="str">
        <f t="shared" si="1670"/>
        <v/>
      </c>
      <c r="G1881" s="278" t="str">
        <f>+IF('Cálculos '!I776="","",'Cálculos '!I776)</f>
        <v/>
      </c>
      <c r="H1881" s="380" t="str">
        <f t="shared" si="1542"/>
        <v/>
      </c>
      <c r="I1881" s="48" t="str">
        <f t="shared" si="1543"/>
        <v/>
      </c>
      <c r="J1881" s="381" t="str">
        <f t="shared" si="1544"/>
        <v/>
      </c>
      <c r="K1881" s="452" t="str">
        <f t="shared" si="1545"/>
        <v/>
      </c>
      <c r="L1881" s="197" t="str">
        <f t="shared" ref="L1881:M1881" si="1671">+IF(L776="","",L776)</f>
        <v/>
      </c>
      <c r="M1881" s="202" t="str">
        <f t="shared" si="1671"/>
        <v/>
      </c>
    </row>
    <row r="1882" spans="2:13" hidden="1" x14ac:dyDescent="0.3">
      <c r="B1882" s="218">
        <f t="shared" si="1643"/>
        <v>769</v>
      </c>
      <c r="C1882" s="194" t="str">
        <f t="shared" ref="C1882:F1882" si="1672">IF(C777="","",C777)</f>
        <v/>
      </c>
      <c r="D1882" s="199" t="str">
        <f t="shared" si="1672"/>
        <v/>
      </c>
      <c r="E1882" s="202" t="str">
        <f t="shared" si="1672"/>
        <v/>
      </c>
      <c r="F1882" s="215" t="str">
        <f t="shared" si="1672"/>
        <v/>
      </c>
      <c r="G1882" s="278" t="str">
        <f>+IF('Cálculos '!I777="","",'Cálculos '!I777)</f>
        <v/>
      </c>
      <c r="H1882" s="380" t="str">
        <f t="shared" si="1542"/>
        <v/>
      </c>
      <c r="I1882" s="48" t="str">
        <f t="shared" si="1543"/>
        <v/>
      </c>
      <c r="J1882" s="381" t="str">
        <f t="shared" si="1544"/>
        <v/>
      </c>
      <c r="K1882" s="452" t="str">
        <f t="shared" si="1545"/>
        <v/>
      </c>
      <c r="L1882" s="197" t="str">
        <f t="shared" ref="L1882:M1882" si="1673">+IF(L777="","",L777)</f>
        <v/>
      </c>
      <c r="M1882" s="202" t="str">
        <f t="shared" si="1673"/>
        <v/>
      </c>
    </row>
    <row r="1883" spans="2:13" hidden="1" x14ac:dyDescent="0.3">
      <c r="B1883" s="218">
        <f t="shared" si="1643"/>
        <v>770</v>
      </c>
      <c r="C1883" s="194" t="str">
        <f t="shared" ref="C1883:F1883" si="1674">IF(C778="","",C778)</f>
        <v/>
      </c>
      <c r="D1883" s="199" t="str">
        <f t="shared" si="1674"/>
        <v/>
      </c>
      <c r="E1883" s="202" t="str">
        <f t="shared" si="1674"/>
        <v/>
      </c>
      <c r="F1883" s="215" t="str">
        <f t="shared" si="1674"/>
        <v/>
      </c>
      <c r="G1883" s="278" t="str">
        <f>+IF('Cálculos '!I778="","",'Cálculos '!I778)</f>
        <v/>
      </c>
      <c r="H1883" s="380" t="str">
        <f t="shared" ref="H1883:H1946" si="1675">+IF(D1883="","",ROUNDUP(SUM(H778*G1883),0))</f>
        <v/>
      </c>
      <c r="I1883" s="48" t="str">
        <f t="shared" ref="I1883:I1946" si="1676">IF(D1883="","",IF(L1883="","CONFIRMAR SI EL PRODOCTRO TIENE IVA O NO",IF(L1883="NO",0,ROUNDUP(SUM(H1883*19%),0))))</f>
        <v/>
      </c>
      <c r="J1883" s="381" t="str">
        <f t="shared" ref="J1883:J1946" si="1677">IF(D1883="","",IF(M1883="","CONFIRMAR SI EL PRODOCTRO TIENE IVA O NO",IF(M1883="NO",0,ROUNDUP(SUM(H1883*11.5%),0))))</f>
        <v/>
      </c>
      <c r="K1883" s="452" t="str">
        <f t="shared" ref="K1883:K1946" si="1678">IF(D1883="","",ROUNDUP(SUM(H1883+I1883+J1883),0))</f>
        <v/>
      </c>
      <c r="L1883" s="197" t="str">
        <f t="shared" ref="L1883:M1883" si="1679">+IF(L778="","",L778)</f>
        <v/>
      </c>
      <c r="M1883" s="202" t="str">
        <f t="shared" si="1679"/>
        <v/>
      </c>
    </row>
    <row r="1884" spans="2:13" hidden="1" x14ac:dyDescent="0.3">
      <c r="B1884" s="218">
        <f t="shared" si="1643"/>
        <v>771</v>
      </c>
      <c r="C1884" s="194" t="str">
        <f t="shared" ref="C1884:F1884" si="1680">IF(C779="","",C779)</f>
        <v/>
      </c>
      <c r="D1884" s="199" t="str">
        <f t="shared" si="1680"/>
        <v/>
      </c>
      <c r="E1884" s="202" t="str">
        <f t="shared" si="1680"/>
        <v/>
      </c>
      <c r="F1884" s="215" t="str">
        <f t="shared" si="1680"/>
        <v/>
      </c>
      <c r="G1884" s="278" t="str">
        <f>+IF('Cálculos '!I779="","",'Cálculos '!I779)</f>
        <v/>
      </c>
      <c r="H1884" s="380" t="str">
        <f t="shared" si="1675"/>
        <v/>
      </c>
      <c r="I1884" s="48" t="str">
        <f t="shared" si="1676"/>
        <v/>
      </c>
      <c r="J1884" s="381" t="str">
        <f t="shared" si="1677"/>
        <v/>
      </c>
      <c r="K1884" s="452" t="str">
        <f t="shared" si="1678"/>
        <v/>
      </c>
      <c r="L1884" s="197" t="str">
        <f t="shared" ref="L1884:M1884" si="1681">+IF(L779="","",L779)</f>
        <v/>
      </c>
      <c r="M1884" s="202" t="str">
        <f t="shared" si="1681"/>
        <v/>
      </c>
    </row>
    <row r="1885" spans="2:13" hidden="1" x14ac:dyDescent="0.3">
      <c r="B1885" s="218">
        <f t="shared" si="1643"/>
        <v>772</v>
      </c>
      <c r="C1885" s="194" t="str">
        <f t="shared" ref="C1885:F1885" si="1682">IF(C780="","",C780)</f>
        <v/>
      </c>
      <c r="D1885" s="199" t="str">
        <f t="shared" si="1682"/>
        <v/>
      </c>
      <c r="E1885" s="202" t="str">
        <f t="shared" si="1682"/>
        <v/>
      </c>
      <c r="F1885" s="215" t="str">
        <f t="shared" si="1682"/>
        <v/>
      </c>
      <c r="G1885" s="278" t="str">
        <f>+IF('Cálculos '!I780="","",'Cálculos '!I780)</f>
        <v/>
      </c>
      <c r="H1885" s="380" t="str">
        <f t="shared" si="1675"/>
        <v/>
      </c>
      <c r="I1885" s="48" t="str">
        <f t="shared" si="1676"/>
        <v/>
      </c>
      <c r="J1885" s="381" t="str">
        <f t="shared" si="1677"/>
        <v/>
      </c>
      <c r="K1885" s="452" t="str">
        <f t="shared" si="1678"/>
        <v/>
      </c>
      <c r="L1885" s="197" t="str">
        <f t="shared" ref="L1885:M1885" si="1683">+IF(L780="","",L780)</f>
        <v/>
      </c>
      <c r="M1885" s="202" t="str">
        <f t="shared" si="1683"/>
        <v/>
      </c>
    </row>
    <row r="1886" spans="2:13" hidden="1" x14ac:dyDescent="0.3">
      <c r="B1886" s="218">
        <f t="shared" si="1643"/>
        <v>773</v>
      </c>
      <c r="C1886" s="194" t="str">
        <f t="shared" ref="C1886:F1886" si="1684">IF(C781="","",C781)</f>
        <v/>
      </c>
      <c r="D1886" s="199" t="str">
        <f t="shared" si="1684"/>
        <v/>
      </c>
      <c r="E1886" s="202" t="str">
        <f t="shared" si="1684"/>
        <v/>
      </c>
      <c r="F1886" s="215" t="str">
        <f t="shared" si="1684"/>
        <v/>
      </c>
      <c r="G1886" s="278" t="str">
        <f>+IF('Cálculos '!I781="","",'Cálculos '!I781)</f>
        <v/>
      </c>
      <c r="H1886" s="380" t="str">
        <f t="shared" si="1675"/>
        <v/>
      </c>
      <c r="I1886" s="48" t="str">
        <f t="shared" si="1676"/>
        <v/>
      </c>
      <c r="J1886" s="381" t="str">
        <f t="shared" si="1677"/>
        <v/>
      </c>
      <c r="K1886" s="452" t="str">
        <f t="shared" si="1678"/>
        <v/>
      </c>
      <c r="L1886" s="197" t="str">
        <f t="shared" ref="L1886:M1886" si="1685">+IF(L781="","",L781)</f>
        <v/>
      </c>
      <c r="M1886" s="202" t="str">
        <f t="shared" si="1685"/>
        <v/>
      </c>
    </row>
    <row r="1887" spans="2:13" hidden="1" x14ac:dyDescent="0.3">
      <c r="B1887" s="218">
        <f t="shared" si="1643"/>
        <v>774</v>
      </c>
      <c r="C1887" s="194" t="str">
        <f t="shared" ref="C1887:F1887" si="1686">IF(C782="","",C782)</f>
        <v/>
      </c>
      <c r="D1887" s="199" t="str">
        <f t="shared" si="1686"/>
        <v/>
      </c>
      <c r="E1887" s="202" t="str">
        <f t="shared" si="1686"/>
        <v/>
      </c>
      <c r="F1887" s="215" t="str">
        <f t="shared" si="1686"/>
        <v/>
      </c>
      <c r="G1887" s="278" t="str">
        <f>+IF('Cálculos '!I782="","",'Cálculos '!I782)</f>
        <v/>
      </c>
      <c r="H1887" s="380" t="str">
        <f t="shared" si="1675"/>
        <v/>
      </c>
      <c r="I1887" s="48" t="str">
        <f t="shared" si="1676"/>
        <v/>
      </c>
      <c r="J1887" s="381" t="str">
        <f t="shared" si="1677"/>
        <v/>
      </c>
      <c r="K1887" s="452" t="str">
        <f t="shared" si="1678"/>
        <v/>
      </c>
      <c r="L1887" s="197" t="str">
        <f t="shared" ref="L1887:M1887" si="1687">+IF(L782="","",L782)</f>
        <v/>
      </c>
      <c r="M1887" s="202" t="str">
        <f t="shared" si="1687"/>
        <v/>
      </c>
    </row>
    <row r="1888" spans="2:13" hidden="1" x14ac:dyDescent="0.3">
      <c r="B1888" s="218">
        <f t="shared" si="1643"/>
        <v>775</v>
      </c>
      <c r="C1888" s="194" t="str">
        <f t="shared" ref="C1888:F1888" si="1688">IF(C783="","",C783)</f>
        <v/>
      </c>
      <c r="D1888" s="199" t="str">
        <f t="shared" si="1688"/>
        <v/>
      </c>
      <c r="E1888" s="202" t="str">
        <f t="shared" si="1688"/>
        <v/>
      </c>
      <c r="F1888" s="215" t="str">
        <f t="shared" si="1688"/>
        <v/>
      </c>
      <c r="G1888" s="278" t="str">
        <f>+IF('Cálculos '!I783="","",'Cálculos '!I783)</f>
        <v/>
      </c>
      <c r="H1888" s="380" t="str">
        <f t="shared" si="1675"/>
        <v/>
      </c>
      <c r="I1888" s="48" t="str">
        <f t="shared" si="1676"/>
        <v/>
      </c>
      <c r="J1888" s="381" t="str">
        <f t="shared" si="1677"/>
        <v/>
      </c>
      <c r="K1888" s="452" t="str">
        <f t="shared" si="1678"/>
        <v/>
      </c>
      <c r="L1888" s="197" t="str">
        <f t="shared" ref="L1888:M1888" si="1689">+IF(L783="","",L783)</f>
        <v/>
      </c>
      <c r="M1888" s="202" t="str">
        <f t="shared" si="1689"/>
        <v/>
      </c>
    </row>
    <row r="1889" spans="2:13" hidden="1" x14ac:dyDescent="0.3">
      <c r="B1889" s="218">
        <f t="shared" si="1643"/>
        <v>776</v>
      </c>
      <c r="C1889" s="194" t="str">
        <f t="shared" ref="C1889:F1889" si="1690">IF(C784="","",C784)</f>
        <v/>
      </c>
      <c r="D1889" s="199" t="str">
        <f t="shared" si="1690"/>
        <v/>
      </c>
      <c r="E1889" s="202" t="str">
        <f t="shared" si="1690"/>
        <v/>
      </c>
      <c r="F1889" s="215" t="str">
        <f t="shared" si="1690"/>
        <v/>
      </c>
      <c r="G1889" s="278" t="str">
        <f>+IF('Cálculos '!I784="","",'Cálculos '!I784)</f>
        <v/>
      </c>
      <c r="H1889" s="380" t="str">
        <f t="shared" si="1675"/>
        <v/>
      </c>
      <c r="I1889" s="48" t="str">
        <f t="shared" si="1676"/>
        <v/>
      </c>
      <c r="J1889" s="381" t="str">
        <f t="shared" si="1677"/>
        <v/>
      </c>
      <c r="K1889" s="452" t="str">
        <f t="shared" si="1678"/>
        <v/>
      </c>
      <c r="L1889" s="197" t="str">
        <f t="shared" ref="L1889:M1889" si="1691">+IF(L784="","",L784)</f>
        <v/>
      </c>
      <c r="M1889" s="202" t="str">
        <f t="shared" si="1691"/>
        <v/>
      </c>
    </row>
    <row r="1890" spans="2:13" hidden="1" x14ac:dyDescent="0.3">
      <c r="B1890" s="218">
        <f t="shared" si="1643"/>
        <v>777</v>
      </c>
      <c r="C1890" s="194" t="str">
        <f t="shared" ref="C1890:F1890" si="1692">IF(C785="","",C785)</f>
        <v/>
      </c>
      <c r="D1890" s="199" t="str">
        <f t="shared" si="1692"/>
        <v/>
      </c>
      <c r="E1890" s="202" t="str">
        <f t="shared" si="1692"/>
        <v/>
      </c>
      <c r="F1890" s="215" t="str">
        <f t="shared" si="1692"/>
        <v/>
      </c>
      <c r="G1890" s="278" t="str">
        <f>+IF('Cálculos '!I785="","",'Cálculos '!I785)</f>
        <v/>
      </c>
      <c r="H1890" s="380" t="str">
        <f t="shared" si="1675"/>
        <v/>
      </c>
      <c r="I1890" s="48" t="str">
        <f t="shared" si="1676"/>
        <v/>
      </c>
      <c r="J1890" s="381" t="str">
        <f t="shared" si="1677"/>
        <v/>
      </c>
      <c r="K1890" s="452" t="str">
        <f t="shared" si="1678"/>
        <v/>
      </c>
      <c r="L1890" s="197" t="str">
        <f t="shared" ref="L1890:M1890" si="1693">+IF(L785="","",L785)</f>
        <v/>
      </c>
      <c r="M1890" s="202" t="str">
        <f t="shared" si="1693"/>
        <v/>
      </c>
    </row>
    <row r="1891" spans="2:13" hidden="1" x14ac:dyDescent="0.3">
      <c r="B1891" s="218">
        <f t="shared" si="1643"/>
        <v>778</v>
      </c>
      <c r="C1891" s="194" t="str">
        <f t="shared" ref="C1891:F1891" si="1694">IF(C786="","",C786)</f>
        <v/>
      </c>
      <c r="D1891" s="199" t="str">
        <f t="shared" si="1694"/>
        <v/>
      </c>
      <c r="E1891" s="202" t="str">
        <f t="shared" si="1694"/>
        <v/>
      </c>
      <c r="F1891" s="215" t="str">
        <f t="shared" si="1694"/>
        <v/>
      </c>
      <c r="G1891" s="278" t="str">
        <f>+IF('Cálculos '!I786="","",'Cálculos '!I786)</f>
        <v/>
      </c>
      <c r="H1891" s="380" t="str">
        <f t="shared" si="1675"/>
        <v/>
      </c>
      <c r="I1891" s="48" t="str">
        <f t="shared" si="1676"/>
        <v/>
      </c>
      <c r="J1891" s="381" t="str">
        <f t="shared" si="1677"/>
        <v/>
      </c>
      <c r="K1891" s="452" t="str">
        <f t="shared" si="1678"/>
        <v/>
      </c>
      <c r="L1891" s="197" t="str">
        <f t="shared" ref="L1891:M1891" si="1695">+IF(L786="","",L786)</f>
        <v/>
      </c>
      <c r="M1891" s="202" t="str">
        <f t="shared" si="1695"/>
        <v/>
      </c>
    </row>
    <row r="1892" spans="2:13" hidden="1" x14ac:dyDescent="0.3">
      <c r="B1892" s="218">
        <f t="shared" si="1643"/>
        <v>779</v>
      </c>
      <c r="C1892" s="194" t="str">
        <f t="shared" ref="C1892:F1892" si="1696">IF(C787="","",C787)</f>
        <v/>
      </c>
      <c r="D1892" s="199" t="str">
        <f t="shared" si="1696"/>
        <v/>
      </c>
      <c r="E1892" s="202" t="str">
        <f t="shared" si="1696"/>
        <v/>
      </c>
      <c r="F1892" s="215" t="str">
        <f t="shared" si="1696"/>
        <v/>
      </c>
      <c r="G1892" s="278" t="str">
        <f>+IF('Cálculos '!I787="","",'Cálculos '!I787)</f>
        <v/>
      </c>
      <c r="H1892" s="380" t="str">
        <f t="shared" si="1675"/>
        <v/>
      </c>
      <c r="I1892" s="48" t="str">
        <f t="shared" si="1676"/>
        <v/>
      </c>
      <c r="J1892" s="381" t="str">
        <f t="shared" si="1677"/>
        <v/>
      </c>
      <c r="K1892" s="452" t="str">
        <f t="shared" si="1678"/>
        <v/>
      </c>
      <c r="L1892" s="197" t="str">
        <f t="shared" ref="L1892:M1892" si="1697">+IF(L787="","",L787)</f>
        <v/>
      </c>
      <c r="M1892" s="202" t="str">
        <f t="shared" si="1697"/>
        <v/>
      </c>
    </row>
    <row r="1893" spans="2:13" hidden="1" x14ac:dyDescent="0.3">
      <c r="B1893" s="218">
        <f t="shared" si="1643"/>
        <v>780</v>
      </c>
      <c r="C1893" s="194" t="str">
        <f t="shared" ref="C1893:F1893" si="1698">IF(C788="","",C788)</f>
        <v/>
      </c>
      <c r="D1893" s="199" t="str">
        <f t="shared" si="1698"/>
        <v/>
      </c>
      <c r="E1893" s="202" t="str">
        <f t="shared" si="1698"/>
        <v/>
      </c>
      <c r="F1893" s="215" t="str">
        <f t="shared" si="1698"/>
        <v/>
      </c>
      <c r="G1893" s="278" t="str">
        <f>+IF('Cálculos '!I788="","",'Cálculos '!I788)</f>
        <v/>
      </c>
      <c r="H1893" s="380" t="str">
        <f t="shared" si="1675"/>
        <v/>
      </c>
      <c r="I1893" s="48" t="str">
        <f t="shared" si="1676"/>
        <v/>
      </c>
      <c r="J1893" s="381" t="str">
        <f t="shared" si="1677"/>
        <v/>
      </c>
      <c r="K1893" s="452" t="str">
        <f t="shared" si="1678"/>
        <v/>
      </c>
      <c r="L1893" s="197" t="str">
        <f t="shared" ref="L1893:M1893" si="1699">+IF(L788="","",L788)</f>
        <v/>
      </c>
      <c r="M1893" s="202" t="str">
        <f t="shared" si="1699"/>
        <v/>
      </c>
    </row>
    <row r="1894" spans="2:13" hidden="1" x14ac:dyDescent="0.3">
      <c r="B1894" s="218">
        <f t="shared" si="1643"/>
        <v>781</v>
      </c>
      <c r="C1894" s="194" t="str">
        <f t="shared" ref="C1894:F1894" si="1700">IF(C789="","",C789)</f>
        <v/>
      </c>
      <c r="D1894" s="199" t="str">
        <f t="shared" si="1700"/>
        <v/>
      </c>
      <c r="E1894" s="202" t="str">
        <f t="shared" si="1700"/>
        <v/>
      </c>
      <c r="F1894" s="215" t="str">
        <f t="shared" si="1700"/>
        <v/>
      </c>
      <c r="G1894" s="278" t="str">
        <f>+IF('Cálculos '!I789="","",'Cálculos '!I789)</f>
        <v/>
      </c>
      <c r="H1894" s="380" t="str">
        <f t="shared" si="1675"/>
        <v/>
      </c>
      <c r="I1894" s="48" t="str">
        <f t="shared" si="1676"/>
        <v/>
      </c>
      <c r="J1894" s="381" t="str">
        <f t="shared" si="1677"/>
        <v/>
      </c>
      <c r="K1894" s="452" t="str">
        <f t="shared" si="1678"/>
        <v/>
      </c>
      <c r="L1894" s="197" t="str">
        <f t="shared" ref="L1894:M1894" si="1701">+IF(L789="","",L789)</f>
        <v/>
      </c>
      <c r="M1894" s="202" t="str">
        <f t="shared" si="1701"/>
        <v/>
      </c>
    </row>
    <row r="1895" spans="2:13" hidden="1" x14ac:dyDescent="0.3">
      <c r="B1895" s="218">
        <f t="shared" si="1643"/>
        <v>782</v>
      </c>
      <c r="C1895" s="194" t="str">
        <f t="shared" ref="C1895:F1895" si="1702">IF(C790="","",C790)</f>
        <v/>
      </c>
      <c r="D1895" s="199" t="str">
        <f t="shared" si="1702"/>
        <v/>
      </c>
      <c r="E1895" s="202" t="str">
        <f t="shared" si="1702"/>
        <v/>
      </c>
      <c r="F1895" s="215" t="str">
        <f t="shared" si="1702"/>
        <v/>
      </c>
      <c r="G1895" s="278" t="str">
        <f>+IF('Cálculos '!I790="","",'Cálculos '!I790)</f>
        <v/>
      </c>
      <c r="H1895" s="380" t="str">
        <f t="shared" si="1675"/>
        <v/>
      </c>
      <c r="I1895" s="48" t="str">
        <f t="shared" si="1676"/>
        <v/>
      </c>
      <c r="J1895" s="381" t="str">
        <f t="shared" si="1677"/>
        <v/>
      </c>
      <c r="K1895" s="452" t="str">
        <f t="shared" si="1678"/>
        <v/>
      </c>
      <c r="L1895" s="197" t="str">
        <f t="shared" ref="L1895:M1895" si="1703">+IF(L790="","",L790)</f>
        <v/>
      </c>
      <c r="M1895" s="202" t="str">
        <f t="shared" si="1703"/>
        <v/>
      </c>
    </row>
    <row r="1896" spans="2:13" hidden="1" x14ac:dyDescent="0.3">
      <c r="B1896" s="218">
        <f t="shared" si="1643"/>
        <v>783</v>
      </c>
      <c r="C1896" s="194" t="str">
        <f t="shared" ref="C1896:F1896" si="1704">IF(C791="","",C791)</f>
        <v/>
      </c>
      <c r="D1896" s="199" t="str">
        <f t="shared" si="1704"/>
        <v/>
      </c>
      <c r="E1896" s="202" t="str">
        <f t="shared" si="1704"/>
        <v/>
      </c>
      <c r="F1896" s="215" t="str">
        <f t="shared" si="1704"/>
        <v/>
      </c>
      <c r="G1896" s="278" t="str">
        <f>+IF('Cálculos '!I791="","",'Cálculos '!I791)</f>
        <v/>
      </c>
      <c r="H1896" s="380" t="str">
        <f t="shared" si="1675"/>
        <v/>
      </c>
      <c r="I1896" s="48" t="str">
        <f t="shared" si="1676"/>
        <v/>
      </c>
      <c r="J1896" s="381" t="str">
        <f t="shared" si="1677"/>
        <v/>
      </c>
      <c r="K1896" s="452" t="str">
        <f t="shared" si="1678"/>
        <v/>
      </c>
      <c r="L1896" s="197" t="str">
        <f t="shared" ref="L1896:M1896" si="1705">+IF(L791="","",L791)</f>
        <v/>
      </c>
      <c r="M1896" s="202" t="str">
        <f t="shared" si="1705"/>
        <v/>
      </c>
    </row>
    <row r="1897" spans="2:13" hidden="1" x14ac:dyDescent="0.3">
      <c r="B1897" s="218">
        <f t="shared" si="1643"/>
        <v>784</v>
      </c>
      <c r="C1897" s="194" t="str">
        <f t="shared" ref="C1897:F1897" si="1706">IF(C792="","",C792)</f>
        <v/>
      </c>
      <c r="D1897" s="199" t="str">
        <f t="shared" si="1706"/>
        <v/>
      </c>
      <c r="E1897" s="202" t="str">
        <f t="shared" si="1706"/>
        <v/>
      </c>
      <c r="F1897" s="215" t="str">
        <f t="shared" si="1706"/>
        <v/>
      </c>
      <c r="G1897" s="278" t="str">
        <f>+IF('Cálculos '!I792="","",'Cálculos '!I792)</f>
        <v/>
      </c>
      <c r="H1897" s="380" t="str">
        <f t="shared" si="1675"/>
        <v/>
      </c>
      <c r="I1897" s="48" t="str">
        <f t="shared" si="1676"/>
        <v/>
      </c>
      <c r="J1897" s="381" t="str">
        <f t="shared" si="1677"/>
        <v/>
      </c>
      <c r="K1897" s="452" t="str">
        <f t="shared" si="1678"/>
        <v/>
      </c>
      <c r="L1897" s="197" t="str">
        <f t="shared" ref="L1897:M1897" si="1707">+IF(L792="","",L792)</f>
        <v/>
      </c>
      <c r="M1897" s="202" t="str">
        <f t="shared" si="1707"/>
        <v/>
      </c>
    </row>
    <row r="1898" spans="2:13" hidden="1" x14ac:dyDescent="0.3">
      <c r="B1898" s="218">
        <f t="shared" si="1643"/>
        <v>785</v>
      </c>
      <c r="C1898" s="194" t="str">
        <f t="shared" ref="C1898:F1898" si="1708">IF(C793="","",C793)</f>
        <v/>
      </c>
      <c r="D1898" s="199" t="str">
        <f t="shared" si="1708"/>
        <v/>
      </c>
      <c r="E1898" s="202" t="str">
        <f t="shared" si="1708"/>
        <v/>
      </c>
      <c r="F1898" s="215" t="str">
        <f t="shared" si="1708"/>
        <v/>
      </c>
      <c r="G1898" s="278" t="str">
        <f>+IF('Cálculos '!I793="","",'Cálculos '!I793)</f>
        <v/>
      </c>
      <c r="H1898" s="380" t="str">
        <f t="shared" si="1675"/>
        <v/>
      </c>
      <c r="I1898" s="48" t="str">
        <f t="shared" si="1676"/>
        <v/>
      </c>
      <c r="J1898" s="381" t="str">
        <f t="shared" si="1677"/>
        <v/>
      </c>
      <c r="K1898" s="452" t="str">
        <f t="shared" si="1678"/>
        <v/>
      </c>
      <c r="L1898" s="197" t="str">
        <f t="shared" ref="L1898:M1898" si="1709">+IF(L793="","",L793)</f>
        <v/>
      </c>
      <c r="M1898" s="202" t="str">
        <f t="shared" si="1709"/>
        <v/>
      </c>
    </row>
    <row r="1899" spans="2:13" hidden="1" x14ac:dyDescent="0.3">
      <c r="B1899" s="218">
        <f t="shared" si="1643"/>
        <v>786</v>
      </c>
      <c r="C1899" s="194" t="str">
        <f t="shared" ref="C1899:F1899" si="1710">IF(C794="","",C794)</f>
        <v/>
      </c>
      <c r="D1899" s="199" t="str">
        <f t="shared" si="1710"/>
        <v/>
      </c>
      <c r="E1899" s="202" t="str">
        <f t="shared" si="1710"/>
        <v/>
      </c>
      <c r="F1899" s="215" t="str">
        <f t="shared" si="1710"/>
        <v/>
      </c>
      <c r="G1899" s="278" t="str">
        <f>+IF('Cálculos '!I794="","",'Cálculos '!I794)</f>
        <v/>
      </c>
      <c r="H1899" s="380" t="str">
        <f t="shared" si="1675"/>
        <v/>
      </c>
      <c r="I1899" s="48" t="str">
        <f t="shared" si="1676"/>
        <v/>
      </c>
      <c r="J1899" s="381" t="str">
        <f t="shared" si="1677"/>
        <v/>
      </c>
      <c r="K1899" s="452" t="str">
        <f t="shared" si="1678"/>
        <v/>
      </c>
      <c r="L1899" s="197" t="str">
        <f t="shared" ref="L1899:M1899" si="1711">+IF(L794="","",L794)</f>
        <v/>
      </c>
      <c r="M1899" s="202" t="str">
        <f t="shared" si="1711"/>
        <v/>
      </c>
    </row>
    <row r="1900" spans="2:13" hidden="1" x14ac:dyDescent="0.3">
      <c r="B1900" s="218">
        <f t="shared" si="1643"/>
        <v>787</v>
      </c>
      <c r="C1900" s="194" t="str">
        <f t="shared" ref="C1900:F1900" si="1712">IF(C795="","",C795)</f>
        <v/>
      </c>
      <c r="D1900" s="199" t="str">
        <f t="shared" si="1712"/>
        <v/>
      </c>
      <c r="E1900" s="202" t="str">
        <f t="shared" si="1712"/>
        <v/>
      </c>
      <c r="F1900" s="215" t="str">
        <f t="shared" si="1712"/>
        <v/>
      </c>
      <c r="G1900" s="278" t="str">
        <f>+IF('Cálculos '!I795="","",'Cálculos '!I795)</f>
        <v/>
      </c>
      <c r="H1900" s="380" t="str">
        <f t="shared" si="1675"/>
        <v/>
      </c>
      <c r="I1900" s="48" t="str">
        <f t="shared" si="1676"/>
        <v/>
      </c>
      <c r="J1900" s="381" t="str">
        <f t="shared" si="1677"/>
        <v/>
      </c>
      <c r="K1900" s="452" t="str">
        <f t="shared" si="1678"/>
        <v/>
      </c>
      <c r="L1900" s="197" t="str">
        <f t="shared" ref="L1900:M1900" si="1713">+IF(L795="","",L795)</f>
        <v/>
      </c>
      <c r="M1900" s="202" t="str">
        <f t="shared" si="1713"/>
        <v/>
      </c>
    </row>
    <row r="1901" spans="2:13" hidden="1" x14ac:dyDescent="0.3">
      <c r="B1901" s="218">
        <f t="shared" si="1643"/>
        <v>788</v>
      </c>
      <c r="C1901" s="194" t="str">
        <f t="shared" ref="C1901:F1901" si="1714">IF(C796="","",C796)</f>
        <v/>
      </c>
      <c r="D1901" s="199" t="str">
        <f t="shared" si="1714"/>
        <v/>
      </c>
      <c r="E1901" s="202" t="str">
        <f t="shared" si="1714"/>
        <v/>
      </c>
      <c r="F1901" s="215" t="str">
        <f t="shared" si="1714"/>
        <v/>
      </c>
      <c r="G1901" s="278" t="str">
        <f>+IF('Cálculos '!I796="","",'Cálculos '!I796)</f>
        <v/>
      </c>
      <c r="H1901" s="380" t="str">
        <f t="shared" si="1675"/>
        <v/>
      </c>
      <c r="I1901" s="48" t="str">
        <f t="shared" si="1676"/>
        <v/>
      </c>
      <c r="J1901" s="381" t="str">
        <f t="shared" si="1677"/>
        <v/>
      </c>
      <c r="K1901" s="452" t="str">
        <f t="shared" si="1678"/>
        <v/>
      </c>
      <c r="L1901" s="197" t="str">
        <f t="shared" ref="L1901:M1901" si="1715">+IF(L796="","",L796)</f>
        <v/>
      </c>
      <c r="M1901" s="202" t="str">
        <f t="shared" si="1715"/>
        <v/>
      </c>
    </row>
    <row r="1902" spans="2:13" hidden="1" x14ac:dyDescent="0.3">
      <c r="B1902" s="218">
        <f t="shared" si="1643"/>
        <v>789</v>
      </c>
      <c r="C1902" s="194" t="str">
        <f t="shared" ref="C1902:F1902" si="1716">IF(C797="","",C797)</f>
        <v/>
      </c>
      <c r="D1902" s="199" t="str">
        <f t="shared" si="1716"/>
        <v/>
      </c>
      <c r="E1902" s="202" t="str">
        <f t="shared" si="1716"/>
        <v/>
      </c>
      <c r="F1902" s="215" t="str">
        <f t="shared" si="1716"/>
        <v/>
      </c>
      <c r="G1902" s="278" t="str">
        <f>+IF('Cálculos '!I797="","",'Cálculos '!I797)</f>
        <v/>
      </c>
      <c r="H1902" s="380" t="str">
        <f t="shared" si="1675"/>
        <v/>
      </c>
      <c r="I1902" s="48" t="str">
        <f t="shared" si="1676"/>
        <v/>
      </c>
      <c r="J1902" s="381" t="str">
        <f t="shared" si="1677"/>
        <v/>
      </c>
      <c r="K1902" s="452" t="str">
        <f t="shared" si="1678"/>
        <v/>
      </c>
      <c r="L1902" s="197" t="str">
        <f t="shared" ref="L1902:M1902" si="1717">+IF(L797="","",L797)</f>
        <v/>
      </c>
      <c r="M1902" s="202" t="str">
        <f t="shared" si="1717"/>
        <v/>
      </c>
    </row>
    <row r="1903" spans="2:13" hidden="1" x14ac:dyDescent="0.3">
      <c r="B1903" s="218">
        <f t="shared" si="1643"/>
        <v>790</v>
      </c>
      <c r="C1903" s="194" t="str">
        <f t="shared" ref="C1903:F1903" si="1718">IF(C798="","",C798)</f>
        <v/>
      </c>
      <c r="D1903" s="199" t="str">
        <f t="shared" si="1718"/>
        <v/>
      </c>
      <c r="E1903" s="202" t="str">
        <f t="shared" si="1718"/>
        <v/>
      </c>
      <c r="F1903" s="215" t="str">
        <f t="shared" si="1718"/>
        <v/>
      </c>
      <c r="G1903" s="278" t="str">
        <f>+IF('Cálculos '!I798="","",'Cálculos '!I798)</f>
        <v/>
      </c>
      <c r="H1903" s="380" t="str">
        <f t="shared" si="1675"/>
        <v/>
      </c>
      <c r="I1903" s="48" t="str">
        <f t="shared" si="1676"/>
        <v/>
      </c>
      <c r="J1903" s="381" t="str">
        <f t="shared" si="1677"/>
        <v/>
      </c>
      <c r="K1903" s="452" t="str">
        <f t="shared" si="1678"/>
        <v/>
      </c>
      <c r="L1903" s="197" t="str">
        <f t="shared" ref="L1903:M1903" si="1719">+IF(L798="","",L798)</f>
        <v/>
      </c>
      <c r="M1903" s="202" t="str">
        <f t="shared" si="1719"/>
        <v/>
      </c>
    </row>
    <row r="1904" spans="2:13" hidden="1" x14ac:dyDescent="0.3">
      <c r="B1904" s="218">
        <f t="shared" si="1643"/>
        <v>791</v>
      </c>
      <c r="C1904" s="194" t="str">
        <f t="shared" ref="C1904:F1904" si="1720">IF(C799="","",C799)</f>
        <v/>
      </c>
      <c r="D1904" s="199" t="str">
        <f t="shared" si="1720"/>
        <v/>
      </c>
      <c r="E1904" s="202" t="str">
        <f t="shared" si="1720"/>
        <v/>
      </c>
      <c r="F1904" s="215" t="str">
        <f t="shared" si="1720"/>
        <v/>
      </c>
      <c r="G1904" s="278" t="str">
        <f>+IF('Cálculos '!I799="","",'Cálculos '!I799)</f>
        <v/>
      </c>
      <c r="H1904" s="380" t="str">
        <f t="shared" si="1675"/>
        <v/>
      </c>
      <c r="I1904" s="48" t="str">
        <f t="shared" si="1676"/>
        <v/>
      </c>
      <c r="J1904" s="381" t="str">
        <f t="shared" si="1677"/>
        <v/>
      </c>
      <c r="K1904" s="452" t="str">
        <f t="shared" si="1678"/>
        <v/>
      </c>
      <c r="L1904" s="197" t="str">
        <f t="shared" ref="L1904:M1904" si="1721">+IF(L799="","",L799)</f>
        <v/>
      </c>
      <c r="M1904" s="202" t="str">
        <f t="shared" si="1721"/>
        <v/>
      </c>
    </row>
    <row r="1905" spans="2:13" hidden="1" x14ac:dyDescent="0.3">
      <c r="B1905" s="218">
        <f t="shared" si="1643"/>
        <v>792</v>
      </c>
      <c r="C1905" s="194" t="str">
        <f t="shared" ref="C1905:F1905" si="1722">IF(C800="","",C800)</f>
        <v/>
      </c>
      <c r="D1905" s="199" t="str">
        <f t="shared" si="1722"/>
        <v/>
      </c>
      <c r="E1905" s="202" t="str">
        <f t="shared" si="1722"/>
        <v/>
      </c>
      <c r="F1905" s="215" t="str">
        <f t="shared" si="1722"/>
        <v/>
      </c>
      <c r="G1905" s="278" t="str">
        <f>+IF('Cálculos '!I800="","",'Cálculos '!I800)</f>
        <v/>
      </c>
      <c r="H1905" s="380" t="str">
        <f t="shared" si="1675"/>
        <v/>
      </c>
      <c r="I1905" s="48" t="str">
        <f t="shared" si="1676"/>
        <v/>
      </c>
      <c r="J1905" s="381" t="str">
        <f t="shared" si="1677"/>
        <v/>
      </c>
      <c r="K1905" s="452" t="str">
        <f t="shared" si="1678"/>
        <v/>
      </c>
      <c r="L1905" s="197" t="str">
        <f t="shared" ref="L1905:M1905" si="1723">+IF(L800="","",L800)</f>
        <v/>
      </c>
      <c r="M1905" s="202" t="str">
        <f t="shared" si="1723"/>
        <v/>
      </c>
    </row>
    <row r="1906" spans="2:13" hidden="1" x14ac:dyDescent="0.3">
      <c r="B1906" s="218">
        <f t="shared" si="1643"/>
        <v>793</v>
      </c>
      <c r="C1906" s="194" t="str">
        <f t="shared" ref="C1906:F1906" si="1724">IF(C801="","",C801)</f>
        <v/>
      </c>
      <c r="D1906" s="199" t="str">
        <f t="shared" si="1724"/>
        <v/>
      </c>
      <c r="E1906" s="202" t="str">
        <f t="shared" si="1724"/>
        <v/>
      </c>
      <c r="F1906" s="215" t="str">
        <f t="shared" si="1724"/>
        <v/>
      </c>
      <c r="G1906" s="278" t="str">
        <f>+IF('Cálculos '!I801="","",'Cálculos '!I801)</f>
        <v/>
      </c>
      <c r="H1906" s="380" t="str">
        <f t="shared" si="1675"/>
        <v/>
      </c>
      <c r="I1906" s="48" t="str">
        <f t="shared" si="1676"/>
        <v/>
      </c>
      <c r="J1906" s="381" t="str">
        <f t="shared" si="1677"/>
        <v/>
      </c>
      <c r="K1906" s="452" t="str">
        <f t="shared" si="1678"/>
        <v/>
      </c>
      <c r="L1906" s="197" t="str">
        <f t="shared" ref="L1906:M1906" si="1725">+IF(L801="","",L801)</f>
        <v/>
      </c>
      <c r="M1906" s="202" t="str">
        <f t="shared" si="1725"/>
        <v/>
      </c>
    </row>
    <row r="1907" spans="2:13" hidden="1" x14ac:dyDescent="0.3">
      <c r="B1907" s="218">
        <f t="shared" si="1643"/>
        <v>794</v>
      </c>
      <c r="C1907" s="194" t="str">
        <f t="shared" ref="C1907:F1907" si="1726">IF(C802="","",C802)</f>
        <v/>
      </c>
      <c r="D1907" s="199" t="str">
        <f t="shared" si="1726"/>
        <v/>
      </c>
      <c r="E1907" s="202" t="str">
        <f t="shared" si="1726"/>
        <v/>
      </c>
      <c r="F1907" s="215" t="str">
        <f t="shared" si="1726"/>
        <v/>
      </c>
      <c r="G1907" s="278" t="str">
        <f>+IF('Cálculos '!I802="","",'Cálculos '!I802)</f>
        <v/>
      </c>
      <c r="H1907" s="380" t="str">
        <f t="shared" si="1675"/>
        <v/>
      </c>
      <c r="I1907" s="48" t="str">
        <f t="shared" si="1676"/>
        <v/>
      </c>
      <c r="J1907" s="381" t="str">
        <f t="shared" si="1677"/>
        <v/>
      </c>
      <c r="K1907" s="452" t="str">
        <f t="shared" si="1678"/>
        <v/>
      </c>
      <c r="L1907" s="197" t="str">
        <f t="shared" ref="L1907:M1907" si="1727">+IF(L802="","",L802)</f>
        <v/>
      </c>
      <c r="M1907" s="202" t="str">
        <f t="shared" si="1727"/>
        <v/>
      </c>
    </row>
    <row r="1908" spans="2:13" hidden="1" x14ac:dyDescent="0.3">
      <c r="B1908" s="218">
        <f t="shared" si="1643"/>
        <v>795</v>
      </c>
      <c r="C1908" s="194" t="str">
        <f t="shared" ref="C1908:F1908" si="1728">IF(C803="","",C803)</f>
        <v/>
      </c>
      <c r="D1908" s="199" t="str">
        <f t="shared" si="1728"/>
        <v/>
      </c>
      <c r="E1908" s="202" t="str">
        <f t="shared" si="1728"/>
        <v/>
      </c>
      <c r="F1908" s="215" t="str">
        <f t="shared" si="1728"/>
        <v/>
      </c>
      <c r="G1908" s="278" t="str">
        <f>+IF('Cálculos '!I803="","",'Cálculos '!I803)</f>
        <v/>
      </c>
      <c r="H1908" s="380" t="str">
        <f t="shared" si="1675"/>
        <v/>
      </c>
      <c r="I1908" s="48" t="str">
        <f t="shared" si="1676"/>
        <v/>
      </c>
      <c r="J1908" s="381" t="str">
        <f t="shared" si="1677"/>
        <v/>
      </c>
      <c r="K1908" s="452" t="str">
        <f t="shared" si="1678"/>
        <v/>
      </c>
      <c r="L1908" s="197" t="str">
        <f t="shared" ref="L1908:M1908" si="1729">+IF(L803="","",L803)</f>
        <v/>
      </c>
      <c r="M1908" s="202" t="str">
        <f t="shared" si="1729"/>
        <v/>
      </c>
    </row>
    <row r="1909" spans="2:13" hidden="1" x14ac:dyDescent="0.3">
      <c r="B1909" s="218">
        <f t="shared" si="1643"/>
        <v>796</v>
      </c>
      <c r="C1909" s="194" t="str">
        <f t="shared" ref="C1909:F1909" si="1730">IF(C804="","",C804)</f>
        <v/>
      </c>
      <c r="D1909" s="199" t="str">
        <f t="shared" si="1730"/>
        <v/>
      </c>
      <c r="E1909" s="202" t="str">
        <f t="shared" si="1730"/>
        <v/>
      </c>
      <c r="F1909" s="215" t="str">
        <f t="shared" si="1730"/>
        <v/>
      </c>
      <c r="G1909" s="278" t="str">
        <f>+IF('Cálculos '!I804="","",'Cálculos '!I804)</f>
        <v/>
      </c>
      <c r="H1909" s="380" t="str">
        <f t="shared" si="1675"/>
        <v/>
      </c>
      <c r="I1909" s="48" t="str">
        <f t="shared" si="1676"/>
        <v/>
      </c>
      <c r="J1909" s="381" t="str">
        <f t="shared" si="1677"/>
        <v/>
      </c>
      <c r="K1909" s="452" t="str">
        <f t="shared" si="1678"/>
        <v/>
      </c>
      <c r="L1909" s="197" t="str">
        <f t="shared" ref="L1909:M1909" si="1731">+IF(L804="","",L804)</f>
        <v/>
      </c>
      <c r="M1909" s="202" t="str">
        <f t="shared" si="1731"/>
        <v/>
      </c>
    </row>
    <row r="1910" spans="2:13" hidden="1" x14ac:dyDescent="0.3">
      <c r="B1910" s="218">
        <f t="shared" si="1643"/>
        <v>797</v>
      </c>
      <c r="C1910" s="194" t="str">
        <f t="shared" ref="C1910:F1910" si="1732">IF(C805="","",C805)</f>
        <v/>
      </c>
      <c r="D1910" s="199" t="str">
        <f t="shared" si="1732"/>
        <v/>
      </c>
      <c r="E1910" s="202" t="str">
        <f t="shared" si="1732"/>
        <v/>
      </c>
      <c r="F1910" s="215" t="str">
        <f t="shared" si="1732"/>
        <v/>
      </c>
      <c r="G1910" s="278" t="str">
        <f>+IF('Cálculos '!I805="","",'Cálculos '!I805)</f>
        <v/>
      </c>
      <c r="H1910" s="380" t="str">
        <f t="shared" si="1675"/>
        <v/>
      </c>
      <c r="I1910" s="48" t="str">
        <f t="shared" si="1676"/>
        <v/>
      </c>
      <c r="J1910" s="381" t="str">
        <f t="shared" si="1677"/>
        <v/>
      </c>
      <c r="K1910" s="452" t="str">
        <f t="shared" si="1678"/>
        <v/>
      </c>
      <c r="L1910" s="197" t="str">
        <f t="shared" ref="L1910:M1910" si="1733">+IF(L805="","",L805)</f>
        <v/>
      </c>
      <c r="M1910" s="202" t="str">
        <f t="shared" si="1733"/>
        <v/>
      </c>
    </row>
    <row r="1911" spans="2:13" hidden="1" x14ac:dyDescent="0.3">
      <c r="B1911" s="218">
        <f t="shared" si="1643"/>
        <v>798</v>
      </c>
      <c r="C1911" s="194" t="str">
        <f t="shared" ref="C1911:F1911" si="1734">IF(C806="","",C806)</f>
        <v/>
      </c>
      <c r="D1911" s="199" t="str">
        <f t="shared" si="1734"/>
        <v/>
      </c>
      <c r="E1911" s="202" t="str">
        <f t="shared" si="1734"/>
        <v/>
      </c>
      <c r="F1911" s="215" t="str">
        <f t="shared" si="1734"/>
        <v/>
      </c>
      <c r="G1911" s="278" t="str">
        <f>+IF('Cálculos '!I806="","",'Cálculos '!I806)</f>
        <v/>
      </c>
      <c r="H1911" s="380" t="str">
        <f t="shared" si="1675"/>
        <v/>
      </c>
      <c r="I1911" s="48" t="str">
        <f t="shared" si="1676"/>
        <v/>
      </c>
      <c r="J1911" s="381" t="str">
        <f t="shared" si="1677"/>
        <v/>
      </c>
      <c r="K1911" s="452" t="str">
        <f t="shared" si="1678"/>
        <v/>
      </c>
      <c r="L1911" s="197" t="str">
        <f t="shared" ref="L1911:M1911" si="1735">+IF(L806="","",L806)</f>
        <v/>
      </c>
      <c r="M1911" s="202" t="str">
        <f t="shared" si="1735"/>
        <v/>
      </c>
    </row>
    <row r="1912" spans="2:13" hidden="1" x14ac:dyDescent="0.3">
      <c r="B1912" s="218">
        <f t="shared" si="1643"/>
        <v>799</v>
      </c>
      <c r="C1912" s="194" t="str">
        <f t="shared" ref="C1912:F1912" si="1736">IF(C807="","",C807)</f>
        <v/>
      </c>
      <c r="D1912" s="199" t="str">
        <f t="shared" si="1736"/>
        <v/>
      </c>
      <c r="E1912" s="202" t="str">
        <f t="shared" si="1736"/>
        <v/>
      </c>
      <c r="F1912" s="215" t="str">
        <f t="shared" si="1736"/>
        <v/>
      </c>
      <c r="G1912" s="278" t="str">
        <f>+IF('Cálculos '!I807="","",'Cálculos '!I807)</f>
        <v/>
      </c>
      <c r="H1912" s="380" t="str">
        <f t="shared" si="1675"/>
        <v/>
      </c>
      <c r="I1912" s="48" t="str">
        <f t="shared" si="1676"/>
        <v/>
      </c>
      <c r="J1912" s="381" t="str">
        <f t="shared" si="1677"/>
        <v/>
      </c>
      <c r="K1912" s="452" t="str">
        <f t="shared" si="1678"/>
        <v/>
      </c>
      <c r="L1912" s="197" t="str">
        <f t="shared" ref="L1912:M1912" si="1737">+IF(L807="","",L807)</f>
        <v/>
      </c>
      <c r="M1912" s="202" t="str">
        <f t="shared" si="1737"/>
        <v/>
      </c>
    </row>
    <row r="1913" spans="2:13" hidden="1" x14ac:dyDescent="0.3">
      <c r="B1913" s="218">
        <f t="shared" si="1643"/>
        <v>800</v>
      </c>
      <c r="C1913" s="194" t="str">
        <f t="shared" ref="C1913:F1913" si="1738">IF(C808="","",C808)</f>
        <v/>
      </c>
      <c r="D1913" s="199" t="str">
        <f t="shared" si="1738"/>
        <v/>
      </c>
      <c r="E1913" s="202" t="str">
        <f t="shared" si="1738"/>
        <v/>
      </c>
      <c r="F1913" s="215" t="str">
        <f t="shared" si="1738"/>
        <v/>
      </c>
      <c r="G1913" s="278" t="str">
        <f>+IF('Cálculos '!I808="","",'Cálculos '!I808)</f>
        <v/>
      </c>
      <c r="H1913" s="380" t="str">
        <f t="shared" si="1675"/>
        <v/>
      </c>
      <c r="I1913" s="48" t="str">
        <f t="shared" si="1676"/>
        <v/>
      </c>
      <c r="J1913" s="381" t="str">
        <f t="shared" si="1677"/>
        <v/>
      </c>
      <c r="K1913" s="452" t="str">
        <f t="shared" si="1678"/>
        <v/>
      </c>
      <c r="L1913" s="197" t="str">
        <f t="shared" ref="L1913:M1913" si="1739">+IF(L808="","",L808)</f>
        <v/>
      </c>
      <c r="M1913" s="202" t="str">
        <f t="shared" si="1739"/>
        <v/>
      </c>
    </row>
    <row r="1914" spans="2:13" hidden="1" x14ac:dyDescent="0.3">
      <c r="B1914" s="218">
        <f t="shared" si="1643"/>
        <v>801</v>
      </c>
      <c r="C1914" s="194" t="str">
        <f t="shared" ref="C1914:F1914" si="1740">IF(C809="","",C809)</f>
        <v/>
      </c>
      <c r="D1914" s="199" t="str">
        <f t="shared" si="1740"/>
        <v/>
      </c>
      <c r="E1914" s="202" t="str">
        <f t="shared" si="1740"/>
        <v/>
      </c>
      <c r="F1914" s="215" t="str">
        <f t="shared" si="1740"/>
        <v/>
      </c>
      <c r="G1914" s="278" t="str">
        <f>+IF('Cálculos '!I809="","",'Cálculos '!I809)</f>
        <v/>
      </c>
      <c r="H1914" s="380" t="str">
        <f t="shared" si="1675"/>
        <v/>
      </c>
      <c r="I1914" s="48" t="str">
        <f t="shared" si="1676"/>
        <v/>
      </c>
      <c r="J1914" s="381" t="str">
        <f t="shared" si="1677"/>
        <v/>
      </c>
      <c r="K1914" s="452" t="str">
        <f t="shared" si="1678"/>
        <v/>
      </c>
      <c r="L1914" s="197" t="str">
        <f t="shared" ref="L1914:M1914" si="1741">+IF(L809="","",L809)</f>
        <v/>
      </c>
      <c r="M1914" s="202" t="str">
        <f t="shared" si="1741"/>
        <v/>
      </c>
    </row>
    <row r="1915" spans="2:13" hidden="1" x14ac:dyDescent="0.3">
      <c r="B1915" s="218">
        <f t="shared" si="1643"/>
        <v>802</v>
      </c>
      <c r="C1915" s="194" t="str">
        <f t="shared" ref="C1915:F1915" si="1742">IF(C810="","",C810)</f>
        <v/>
      </c>
      <c r="D1915" s="199" t="str">
        <f t="shared" si="1742"/>
        <v/>
      </c>
      <c r="E1915" s="202" t="str">
        <f t="shared" si="1742"/>
        <v/>
      </c>
      <c r="F1915" s="215" t="str">
        <f t="shared" si="1742"/>
        <v/>
      </c>
      <c r="G1915" s="278" t="str">
        <f>+IF('Cálculos '!I810="","",'Cálculos '!I810)</f>
        <v/>
      </c>
      <c r="H1915" s="380" t="str">
        <f t="shared" si="1675"/>
        <v/>
      </c>
      <c r="I1915" s="48" t="str">
        <f t="shared" si="1676"/>
        <v/>
      </c>
      <c r="J1915" s="381" t="str">
        <f t="shared" si="1677"/>
        <v/>
      </c>
      <c r="K1915" s="452" t="str">
        <f t="shared" si="1678"/>
        <v/>
      </c>
      <c r="L1915" s="197" t="str">
        <f t="shared" ref="L1915:M1915" si="1743">+IF(L810="","",L810)</f>
        <v/>
      </c>
      <c r="M1915" s="202" t="str">
        <f t="shared" si="1743"/>
        <v/>
      </c>
    </row>
    <row r="1916" spans="2:13" hidden="1" x14ac:dyDescent="0.3">
      <c r="B1916" s="218">
        <f t="shared" si="1643"/>
        <v>803</v>
      </c>
      <c r="C1916" s="194" t="str">
        <f t="shared" ref="C1916:F1916" si="1744">IF(C811="","",C811)</f>
        <v/>
      </c>
      <c r="D1916" s="199" t="str">
        <f t="shared" si="1744"/>
        <v/>
      </c>
      <c r="E1916" s="202" t="str">
        <f t="shared" si="1744"/>
        <v/>
      </c>
      <c r="F1916" s="215" t="str">
        <f t="shared" si="1744"/>
        <v/>
      </c>
      <c r="G1916" s="278" t="str">
        <f>+IF('Cálculos '!I811="","",'Cálculos '!I811)</f>
        <v/>
      </c>
      <c r="H1916" s="380" t="str">
        <f t="shared" si="1675"/>
        <v/>
      </c>
      <c r="I1916" s="48" t="str">
        <f t="shared" si="1676"/>
        <v/>
      </c>
      <c r="J1916" s="381" t="str">
        <f t="shared" si="1677"/>
        <v/>
      </c>
      <c r="K1916" s="452" t="str">
        <f t="shared" si="1678"/>
        <v/>
      </c>
      <c r="L1916" s="197" t="str">
        <f t="shared" ref="L1916:M1916" si="1745">+IF(L811="","",L811)</f>
        <v/>
      </c>
      <c r="M1916" s="202" t="str">
        <f t="shared" si="1745"/>
        <v/>
      </c>
    </row>
    <row r="1917" spans="2:13" hidden="1" x14ac:dyDescent="0.3">
      <c r="B1917" s="218">
        <f t="shared" si="1643"/>
        <v>804</v>
      </c>
      <c r="C1917" s="194" t="str">
        <f t="shared" ref="C1917:F1917" si="1746">IF(C812="","",C812)</f>
        <v/>
      </c>
      <c r="D1917" s="199" t="str">
        <f t="shared" si="1746"/>
        <v/>
      </c>
      <c r="E1917" s="202" t="str">
        <f t="shared" si="1746"/>
        <v/>
      </c>
      <c r="F1917" s="215" t="str">
        <f t="shared" si="1746"/>
        <v/>
      </c>
      <c r="G1917" s="278" t="str">
        <f>+IF('Cálculos '!I812="","",'Cálculos '!I812)</f>
        <v/>
      </c>
      <c r="H1917" s="380" t="str">
        <f t="shared" si="1675"/>
        <v/>
      </c>
      <c r="I1917" s="48" t="str">
        <f t="shared" si="1676"/>
        <v/>
      </c>
      <c r="J1917" s="381" t="str">
        <f t="shared" si="1677"/>
        <v/>
      </c>
      <c r="K1917" s="452" t="str">
        <f t="shared" si="1678"/>
        <v/>
      </c>
      <c r="L1917" s="197" t="str">
        <f t="shared" ref="L1917:M1917" si="1747">+IF(L812="","",L812)</f>
        <v/>
      </c>
      <c r="M1917" s="202" t="str">
        <f t="shared" si="1747"/>
        <v/>
      </c>
    </row>
    <row r="1918" spans="2:13" hidden="1" x14ac:dyDescent="0.3">
      <c r="B1918" s="218">
        <f t="shared" si="1643"/>
        <v>805</v>
      </c>
      <c r="C1918" s="194" t="str">
        <f t="shared" ref="C1918:F1918" si="1748">IF(C813="","",C813)</f>
        <v/>
      </c>
      <c r="D1918" s="199" t="str">
        <f t="shared" si="1748"/>
        <v/>
      </c>
      <c r="E1918" s="202" t="str">
        <f t="shared" si="1748"/>
        <v/>
      </c>
      <c r="F1918" s="215" t="str">
        <f t="shared" si="1748"/>
        <v/>
      </c>
      <c r="G1918" s="278" t="str">
        <f>+IF('Cálculos '!I813="","",'Cálculos '!I813)</f>
        <v/>
      </c>
      <c r="H1918" s="380" t="str">
        <f t="shared" si="1675"/>
        <v/>
      </c>
      <c r="I1918" s="48" t="str">
        <f t="shared" si="1676"/>
        <v/>
      </c>
      <c r="J1918" s="381" t="str">
        <f t="shared" si="1677"/>
        <v/>
      </c>
      <c r="K1918" s="452" t="str">
        <f t="shared" si="1678"/>
        <v/>
      </c>
      <c r="L1918" s="197" t="str">
        <f t="shared" ref="L1918:M1918" si="1749">+IF(L813="","",L813)</f>
        <v/>
      </c>
      <c r="M1918" s="202" t="str">
        <f t="shared" si="1749"/>
        <v/>
      </c>
    </row>
    <row r="1919" spans="2:13" hidden="1" x14ac:dyDescent="0.3">
      <c r="B1919" s="218">
        <f t="shared" si="1643"/>
        <v>806</v>
      </c>
      <c r="C1919" s="194" t="str">
        <f t="shared" ref="C1919:F1919" si="1750">IF(C814="","",C814)</f>
        <v/>
      </c>
      <c r="D1919" s="199" t="str">
        <f t="shared" si="1750"/>
        <v/>
      </c>
      <c r="E1919" s="202" t="str">
        <f t="shared" si="1750"/>
        <v/>
      </c>
      <c r="F1919" s="215" t="str">
        <f t="shared" si="1750"/>
        <v/>
      </c>
      <c r="G1919" s="278" t="str">
        <f>+IF('Cálculos '!I814="","",'Cálculos '!I814)</f>
        <v/>
      </c>
      <c r="H1919" s="380" t="str">
        <f t="shared" si="1675"/>
        <v/>
      </c>
      <c r="I1919" s="48" t="str">
        <f t="shared" si="1676"/>
        <v/>
      </c>
      <c r="J1919" s="381" t="str">
        <f t="shared" si="1677"/>
        <v/>
      </c>
      <c r="K1919" s="452" t="str">
        <f t="shared" si="1678"/>
        <v/>
      </c>
      <c r="L1919" s="197" t="str">
        <f t="shared" ref="L1919:M1919" si="1751">+IF(L814="","",L814)</f>
        <v/>
      </c>
      <c r="M1919" s="202" t="str">
        <f t="shared" si="1751"/>
        <v/>
      </c>
    </row>
    <row r="1920" spans="2:13" hidden="1" x14ac:dyDescent="0.3">
      <c r="B1920" s="218">
        <f t="shared" si="1643"/>
        <v>807</v>
      </c>
      <c r="C1920" s="194" t="str">
        <f t="shared" ref="C1920:F1920" si="1752">IF(C815="","",C815)</f>
        <v/>
      </c>
      <c r="D1920" s="199" t="str">
        <f t="shared" si="1752"/>
        <v/>
      </c>
      <c r="E1920" s="202" t="str">
        <f t="shared" si="1752"/>
        <v/>
      </c>
      <c r="F1920" s="215" t="str">
        <f t="shared" si="1752"/>
        <v/>
      </c>
      <c r="G1920" s="278" t="str">
        <f>+IF('Cálculos '!I815="","",'Cálculos '!I815)</f>
        <v/>
      </c>
      <c r="H1920" s="380" t="str">
        <f t="shared" si="1675"/>
        <v/>
      </c>
      <c r="I1920" s="48" t="str">
        <f t="shared" si="1676"/>
        <v/>
      </c>
      <c r="J1920" s="381" t="str">
        <f t="shared" si="1677"/>
        <v/>
      </c>
      <c r="K1920" s="452" t="str">
        <f t="shared" si="1678"/>
        <v/>
      </c>
      <c r="L1920" s="197" t="str">
        <f t="shared" ref="L1920:M1920" si="1753">+IF(L815="","",L815)</f>
        <v/>
      </c>
      <c r="M1920" s="202" t="str">
        <f t="shared" si="1753"/>
        <v/>
      </c>
    </row>
    <row r="1921" spans="2:13" hidden="1" x14ac:dyDescent="0.3">
      <c r="B1921" s="218">
        <f t="shared" si="1643"/>
        <v>808</v>
      </c>
      <c r="C1921" s="194" t="str">
        <f t="shared" ref="C1921:F1921" si="1754">IF(C816="","",C816)</f>
        <v/>
      </c>
      <c r="D1921" s="199" t="str">
        <f t="shared" si="1754"/>
        <v/>
      </c>
      <c r="E1921" s="202" t="str">
        <f t="shared" si="1754"/>
        <v/>
      </c>
      <c r="F1921" s="215" t="str">
        <f t="shared" si="1754"/>
        <v/>
      </c>
      <c r="G1921" s="278" t="str">
        <f>+IF('Cálculos '!I816="","",'Cálculos '!I816)</f>
        <v/>
      </c>
      <c r="H1921" s="380" t="str">
        <f t="shared" si="1675"/>
        <v/>
      </c>
      <c r="I1921" s="48" t="str">
        <f t="shared" si="1676"/>
        <v/>
      </c>
      <c r="J1921" s="381" t="str">
        <f t="shared" si="1677"/>
        <v/>
      </c>
      <c r="K1921" s="452" t="str">
        <f t="shared" si="1678"/>
        <v/>
      </c>
      <c r="L1921" s="197" t="str">
        <f t="shared" ref="L1921:M1921" si="1755">+IF(L816="","",L816)</f>
        <v/>
      </c>
      <c r="M1921" s="202" t="str">
        <f t="shared" si="1755"/>
        <v/>
      </c>
    </row>
    <row r="1922" spans="2:13" hidden="1" x14ac:dyDescent="0.3">
      <c r="B1922" s="218">
        <f t="shared" si="1643"/>
        <v>809</v>
      </c>
      <c r="C1922" s="194" t="str">
        <f t="shared" ref="C1922:F1922" si="1756">IF(C817="","",C817)</f>
        <v/>
      </c>
      <c r="D1922" s="199" t="str">
        <f t="shared" si="1756"/>
        <v/>
      </c>
      <c r="E1922" s="202" t="str">
        <f t="shared" si="1756"/>
        <v/>
      </c>
      <c r="F1922" s="215" t="str">
        <f t="shared" si="1756"/>
        <v/>
      </c>
      <c r="G1922" s="278" t="str">
        <f>+IF('Cálculos '!I817="","",'Cálculos '!I817)</f>
        <v/>
      </c>
      <c r="H1922" s="380" t="str">
        <f t="shared" si="1675"/>
        <v/>
      </c>
      <c r="I1922" s="48" t="str">
        <f t="shared" si="1676"/>
        <v/>
      </c>
      <c r="J1922" s="381" t="str">
        <f t="shared" si="1677"/>
        <v/>
      </c>
      <c r="K1922" s="452" t="str">
        <f t="shared" si="1678"/>
        <v/>
      </c>
      <c r="L1922" s="197" t="str">
        <f t="shared" ref="L1922:M1922" si="1757">+IF(L817="","",L817)</f>
        <v/>
      </c>
      <c r="M1922" s="202" t="str">
        <f t="shared" si="1757"/>
        <v/>
      </c>
    </row>
    <row r="1923" spans="2:13" hidden="1" x14ac:dyDescent="0.3">
      <c r="B1923" s="218">
        <f t="shared" si="1643"/>
        <v>810</v>
      </c>
      <c r="C1923" s="194" t="str">
        <f t="shared" ref="C1923:F1923" si="1758">IF(C818="","",C818)</f>
        <v/>
      </c>
      <c r="D1923" s="199" t="str">
        <f t="shared" si="1758"/>
        <v/>
      </c>
      <c r="E1923" s="202" t="str">
        <f t="shared" si="1758"/>
        <v/>
      </c>
      <c r="F1923" s="215" t="str">
        <f t="shared" si="1758"/>
        <v/>
      </c>
      <c r="G1923" s="278" t="str">
        <f>+IF('Cálculos '!I818="","",'Cálculos '!I818)</f>
        <v/>
      </c>
      <c r="H1923" s="380" t="str">
        <f t="shared" si="1675"/>
        <v/>
      </c>
      <c r="I1923" s="48" t="str">
        <f t="shared" si="1676"/>
        <v/>
      </c>
      <c r="J1923" s="381" t="str">
        <f t="shared" si="1677"/>
        <v/>
      </c>
      <c r="K1923" s="452" t="str">
        <f t="shared" si="1678"/>
        <v/>
      </c>
      <c r="L1923" s="197" t="str">
        <f t="shared" ref="L1923:M1923" si="1759">+IF(L818="","",L818)</f>
        <v/>
      </c>
      <c r="M1923" s="202" t="str">
        <f t="shared" si="1759"/>
        <v/>
      </c>
    </row>
    <row r="1924" spans="2:13" hidden="1" x14ac:dyDescent="0.3">
      <c r="B1924" s="218">
        <f t="shared" si="1643"/>
        <v>811</v>
      </c>
      <c r="C1924" s="194" t="str">
        <f t="shared" ref="C1924:F1924" si="1760">IF(C819="","",C819)</f>
        <v/>
      </c>
      <c r="D1924" s="199" t="str">
        <f t="shared" si="1760"/>
        <v/>
      </c>
      <c r="E1924" s="202" t="str">
        <f t="shared" si="1760"/>
        <v/>
      </c>
      <c r="F1924" s="215" t="str">
        <f t="shared" si="1760"/>
        <v/>
      </c>
      <c r="G1924" s="278" t="str">
        <f>+IF('Cálculos '!I819="","",'Cálculos '!I819)</f>
        <v/>
      </c>
      <c r="H1924" s="380" t="str">
        <f t="shared" si="1675"/>
        <v/>
      </c>
      <c r="I1924" s="48" t="str">
        <f t="shared" si="1676"/>
        <v/>
      </c>
      <c r="J1924" s="381" t="str">
        <f t="shared" si="1677"/>
        <v/>
      </c>
      <c r="K1924" s="452" t="str">
        <f t="shared" si="1678"/>
        <v/>
      </c>
      <c r="L1924" s="197" t="str">
        <f t="shared" ref="L1924:M1924" si="1761">+IF(L819="","",L819)</f>
        <v/>
      </c>
      <c r="M1924" s="202" t="str">
        <f t="shared" si="1761"/>
        <v/>
      </c>
    </row>
    <row r="1925" spans="2:13" hidden="1" x14ac:dyDescent="0.3">
      <c r="B1925" s="218">
        <f t="shared" si="1643"/>
        <v>812</v>
      </c>
      <c r="C1925" s="194" t="str">
        <f t="shared" ref="C1925:F1925" si="1762">IF(C820="","",C820)</f>
        <v/>
      </c>
      <c r="D1925" s="199" t="str">
        <f t="shared" si="1762"/>
        <v/>
      </c>
      <c r="E1925" s="202" t="str">
        <f t="shared" si="1762"/>
        <v/>
      </c>
      <c r="F1925" s="215" t="str">
        <f t="shared" si="1762"/>
        <v/>
      </c>
      <c r="G1925" s="278" t="str">
        <f>+IF('Cálculos '!I820="","",'Cálculos '!I820)</f>
        <v/>
      </c>
      <c r="H1925" s="380" t="str">
        <f t="shared" si="1675"/>
        <v/>
      </c>
      <c r="I1925" s="48" t="str">
        <f t="shared" si="1676"/>
        <v/>
      </c>
      <c r="J1925" s="381" t="str">
        <f t="shared" si="1677"/>
        <v/>
      </c>
      <c r="K1925" s="452" t="str">
        <f t="shared" si="1678"/>
        <v/>
      </c>
      <c r="L1925" s="197" t="str">
        <f t="shared" ref="L1925:M1925" si="1763">+IF(L820="","",L820)</f>
        <v/>
      </c>
      <c r="M1925" s="202" t="str">
        <f t="shared" si="1763"/>
        <v/>
      </c>
    </row>
    <row r="1926" spans="2:13" hidden="1" x14ac:dyDescent="0.3">
      <c r="B1926" s="218">
        <f t="shared" si="1643"/>
        <v>813</v>
      </c>
      <c r="C1926" s="194" t="str">
        <f t="shared" ref="C1926:F1926" si="1764">IF(C821="","",C821)</f>
        <v/>
      </c>
      <c r="D1926" s="199" t="str">
        <f t="shared" si="1764"/>
        <v/>
      </c>
      <c r="E1926" s="202" t="str">
        <f t="shared" si="1764"/>
        <v/>
      </c>
      <c r="F1926" s="215" t="str">
        <f t="shared" si="1764"/>
        <v/>
      </c>
      <c r="G1926" s="278" t="str">
        <f>+IF('Cálculos '!I821="","",'Cálculos '!I821)</f>
        <v/>
      </c>
      <c r="H1926" s="380" t="str">
        <f t="shared" si="1675"/>
        <v/>
      </c>
      <c r="I1926" s="48" t="str">
        <f t="shared" si="1676"/>
        <v/>
      </c>
      <c r="J1926" s="381" t="str">
        <f t="shared" si="1677"/>
        <v/>
      </c>
      <c r="K1926" s="452" t="str">
        <f t="shared" si="1678"/>
        <v/>
      </c>
      <c r="L1926" s="197" t="str">
        <f t="shared" ref="L1926:M1926" si="1765">+IF(L821="","",L821)</f>
        <v/>
      </c>
      <c r="M1926" s="202" t="str">
        <f t="shared" si="1765"/>
        <v/>
      </c>
    </row>
    <row r="1927" spans="2:13" hidden="1" x14ac:dyDescent="0.3">
      <c r="B1927" s="218">
        <f t="shared" si="1643"/>
        <v>814</v>
      </c>
      <c r="C1927" s="194" t="str">
        <f t="shared" ref="C1927:F1927" si="1766">IF(C822="","",C822)</f>
        <v/>
      </c>
      <c r="D1927" s="199" t="str">
        <f t="shared" si="1766"/>
        <v/>
      </c>
      <c r="E1927" s="202" t="str">
        <f t="shared" si="1766"/>
        <v/>
      </c>
      <c r="F1927" s="215" t="str">
        <f t="shared" si="1766"/>
        <v/>
      </c>
      <c r="G1927" s="278" t="str">
        <f>+IF('Cálculos '!I822="","",'Cálculos '!I822)</f>
        <v/>
      </c>
      <c r="H1927" s="380" t="str">
        <f t="shared" si="1675"/>
        <v/>
      </c>
      <c r="I1927" s="48" t="str">
        <f t="shared" si="1676"/>
        <v/>
      </c>
      <c r="J1927" s="381" t="str">
        <f t="shared" si="1677"/>
        <v/>
      </c>
      <c r="K1927" s="452" t="str">
        <f t="shared" si="1678"/>
        <v/>
      </c>
      <c r="L1927" s="197" t="str">
        <f t="shared" ref="L1927:M1927" si="1767">+IF(L822="","",L822)</f>
        <v/>
      </c>
      <c r="M1927" s="202" t="str">
        <f t="shared" si="1767"/>
        <v/>
      </c>
    </row>
    <row r="1928" spans="2:13" hidden="1" x14ac:dyDescent="0.3">
      <c r="B1928" s="218">
        <f t="shared" si="1643"/>
        <v>815</v>
      </c>
      <c r="C1928" s="194" t="str">
        <f t="shared" ref="C1928:F1928" si="1768">IF(C823="","",C823)</f>
        <v/>
      </c>
      <c r="D1928" s="199" t="str">
        <f t="shared" si="1768"/>
        <v/>
      </c>
      <c r="E1928" s="202" t="str">
        <f t="shared" si="1768"/>
        <v/>
      </c>
      <c r="F1928" s="215" t="str">
        <f t="shared" si="1768"/>
        <v/>
      </c>
      <c r="G1928" s="278" t="str">
        <f>+IF('Cálculos '!I823="","",'Cálculos '!I823)</f>
        <v/>
      </c>
      <c r="H1928" s="380" t="str">
        <f t="shared" si="1675"/>
        <v/>
      </c>
      <c r="I1928" s="48" t="str">
        <f t="shared" si="1676"/>
        <v/>
      </c>
      <c r="J1928" s="381" t="str">
        <f t="shared" si="1677"/>
        <v/>
      </c>
      <c r="K1928" s="452" t="str">
        <f t="shared" si="1678"/>
        <v/>
      </c>
      <c r="L1928" s="197" t="str">
        <f t="shared" ref="L1928:M1928" si="1769">+IF(L823="","",L823)</f>
        <v/>
      </c>
      <c r="M1928" s="202" t="str">
        <f t="shared" si="1769"/>
        <v/>
      </c>
    </row>
    <row r="1929" spans="2:13" hidden="1" x14ac:dyDescent="0.3">
      <c r="B1929" s="218">
        <f t="shared" si="1643"/>
        <v>816</v>
      </c>
      <c r="C1929" s="194" t="str">
        <f t="shared" ref="C1929:F1929" si="1770">IF(C824="","",C824)</f>
        <v/>
      </c>
      <c r="D1929" s="199" t="str">
        <f t="shared" si="1770"/>
        <v/>
      </c>
      <c r="E1929" s="202" t="str">
        <f t="shared" si="1770"/>
        <v/>
      </c>
      <c r="F1929" s="215" t="str">
        <f t="shared" si="1770"/>
        <v/>
      </c>
      <c r="G1929" s="278" t="str">
        <f>+IF('Cálculos '!I824="","",'Cálculos '!I824)</f>
        <v/>
      </c>
      <c r="H1929" s="380" t="str">
        <f t="shared" si="1675"/>
        <v/>
      </c>
      <c r="I1929" s="48" t="str">
        <f t="shared" si="1676"/>
        <v/>
      </c>
      <c r="J1929" s="381" t="str">
        <f t="shared" si="1677"/>
        <v/>
      </c>
      <c r="K1929" s="452" t="str">
        <f t="shared" si="1678"/>
        <v/>
      </c>
      <c r="L1929" s="197" t="str">
        <f t="shared" ref="L1929:M1929" si="1771">+IF(L824="","",L824)</f>
        <v/>
      </c>
      <c r="M1929" s="202" t="str">
        <f t="shared" si="1771"/>
        <v/>
      </c>
    </row>
    <row r="1930" spans="2:13" hidden="1" x14ac:dyDescent="0.3">
      <c r="B1930" s="218">
        <f t="shared" si="1643"/>
        <v>817</v>
      </c>
      <c r="C1930" s="194" t="str">
        <f t="shared" ref="C1930:F1930" si="1772">IF(C825="","",C825)</f>
        <v/>
      </c>
      <c r="D1930" s="199" t="str">
        <f t="shared" si="1772"/>
        <v/>
      </c>
      <c r="E1930" s="202" t="str">
        <f t="shared" si="1772"/>
        <v/>
      </c>
      <c r="F1930" s="215" t="str">
        <f t="shared" si="1772"/>
        <v/>
      </c>
      <c r="G1930" s="278" t="str">
        <f>+IF('Cálculos '!I825="","",'Cálculos '!I825)</f>
        <v/>
      </c>
      <c r="H1930" s="380" t="str">
        <f t="shared" si="1675"/>
        <v/>
      </c>
      <c r="I1930" s="48" t="str">
        <f t="shared" si="1676"/>
        <v/>
      </c>
      <c r="J1930" s="381" t="str">
        <f t="shared" si="1677"/>
        <v/>
      </c>
      <c r="K1930" s="452" t="str">
        <f t="shared" si="1678"/>
        <v/>
      </c>
      <c r="L1930" s="197" t="str">
        <f t="shared" ref="L1930:M1930" si="1773">+IF(L825="","",L825)</f>
        <v/>
      </c>
      <c r="M1930" s="202" t="str">
        <f t="shared" si="1773"/>
        <v/>
      </c>
    </row>
    <row r="1931" spans="2:13" hidden="1" x14ac:dyDescent="0.3">
      <c r="B1931" s="218">
        <f t="shared" si="1643"/>
        <v>818</v>
      </c>
      <c r="C1931" s="194" t="str">
        <f t="shared" ref="C1931:F1931" si="1774">IF(C826="","",C826)</f>
        <v/>
      </c>
      <c r="D1931" s="199" t="str">
        <f t="shared" si="1774"/>
        <v/>
      </c>
      <c r="E1931" s="202" t="str">
        <f t="shared" si="1774"/>
        <v/>
      </c>
      <c r="F1931" s="215" t="str">
        <f t="shared" si="1774"/>
        <v/>
      </c>
      <c r="G1931" s="278" t="str">
        <f>+IF('Cálculos '!I826="","",'Cálculos '!I826)</f>
        <v/>
      </c>
      <c r="H1931" s="380" t="str">
        <f t="shared" si="1675"/>
        <v/>
      </c>
      <c r="I1931" s="48" t="str">
        <f t="shared" si="1676"/>
        <v/>
      </c>
      <c r="J1931" s="381" t="str">
        <f t="shared" si="1677"/>
        <v/>
      </c>
      <c r="K1931" s="452" t="str">
        <f t="shared" si="1678"/>
        <v/>
      </c>
      <c r="L1931" s="197" t="str">
        <f t="shared" ref="L1931:M1931" si="1775">+IF(L826="","",L826)</f>
        <v/>
      </c>
      <c r="M1931" s="202" t="str">
        <f t="shared" si="1775"/>
        <v/>
      </c>
    </row>
    <row r="1932" spans="2:13" hidden="1" x14ac:dyDescent="0.3">
      <c r="B1932" s="218">
        <f t="shared" ref="B1932:B1995" si="1776">+B1931+1</f>
        <v>819</v>
      </c>
      <c r="C1932" s="194" t="str">
        <f t="shared" ref="C1932:F1932" si="1777">IF(C827="","",C827)</f>
        <v/>
      </c>
      <c r="D1932" s="199" t="str">
        <f t="shared" si="1777"/>
        <v/>
      </c>
      <c r="E1932" s="202" t="str">
        <f t="shared" si="1777"/>
        <v/>
      </c>
      <c r="F1932" s="215" t="str">
        <f t="shared" si="1777"/>
        <v/>
      </c>
      <c r="G1932" s="278" t="str">
        <f>+IF('Cálculos '!I827="","",'Cálculos '!I827)</f>
        <v/>
      </c>
      <c r="H1932" s="380" t="str">
        <f t="shared" si="1675"/>
        <v/>
      </c>
      <c r="I1932" s="48" t="str">
        <f t="shared" si="1676"/>
        <v/>
      </c>
      <c r="J1932" s="381" t="str">
        <f t="shared" si="1677"/>
        <v/>
      </c>
      <c r="K1932" s="452" t="str">
        <f t="shared" si="1678"/>
        <v/>
      </c>
      <c r="L1932" s="197" t="str">
        <f t="shared" ref="L1932:M1932" si="1778">+IF(L827="","",L827)</f>
        <v/>
      </c>
      <c r="M1932" s="202" t="str">
        <f t="shared" si="1778"/>
        <v/>
      </c>
    </row>
    <row r="1933" spans="2:13" hidden="1" x14ac:dyDescent="0.3">
      <c r="B1933" s="218">
        <f t="shared" si="1776"/>
        <v>820</v>
      </c>
      <c r="C1933" s="194" t="str">
        <f t="shared" ref="C1933:F1933" si="1779">IF(C828="","",C828)</f>
        <v/>
      </c>
      <c r="D1933" s="199" t="str">
        <f t="shared" si="1779"/>
        <v/>
      </c>
      <c r="E1933" s="202" t="str">
        <f t="shared" si="1779"/>
        <v/>
      </c>
      <c r="F1933" s="215" t="str">
        <f t="shared" si="1779"/>
        <v/>
      </c>
      <c r="G1933" s="278" t="str">
        <f>+IF('Cálculos '!I828="","",'Cálculos '!I828)</f>
        <v/>
      </c>
      <c r="H1933" s="380" t="str">
        <f t="shared" si="1675"/>
        <v/>
      </c>
      <c r="I1933" s="48" t="str">
        <f t="shared" si="1676"/>
        <v/>
      </c>
      <c r="J1933" s="381" t="str">
        <f t="shared" si="1677"/>
        <v/>
      </c>
      <c r="K1933" s="452" t="str">
        <f t="shared" si="1678"/>
        <v/>
      </c>
      <c r="L1933" s="197" t="str">
        <f t="shared" ref="L1933:M1933" si="1780">+IF(L828="","",L828)</f>
        <v/>
      </c>
      <c r="M1933" s="202" t="str">
        <f t="shared" si="1780"/>
        <v/>
      </c>
    </row>
    <row r="1934" spans="2:13" hidden="1" x14ac:dyDescent="0.3">
      <c r="B1934" s="218">
        <f t="shared" si="1776"/>
        <v>821</v>
      </c>
      <c r="C1934" s="194" t="str">
        <f t="shared" ref="C1934:F1934" si="1781">IF(C829="","",C829)</f>
        <v/>
      </c>
      <c r="D1934" s="199" t="str">
        <f t="shared" si="1781"/>
        <v/>
      </c>
      <c r="E1934" s="202" t="str">
        <f t="shared" si="1781"/>
        <v/>
      </c>
      <c r="F1934" s="215" t="str">
        <f t="shared" si="1781"/>
        <v/>
      </c>
      <c r="G1934" s="278" t="str">
        <f>+IF('Cálculos '!I829="","",'Cálculos '!I829)</f>
        <v/>
      </c>
      <c r="H1934" s="380" t="str">
        <f t="shared" si="1675"/>
        <v/>
      </c>
      <c r="I1934" s="48" t="str">
        <f t="shared" si="1676"/>
        <v/>
      </c>
      <c r="J1934" s="381" t="str">
        <f t="shared" si="1677"/>
        <v/>
      </c>
      <c r="K1934" s="452" t="str">
        <f t="shared" si="1678"/>
        <v/>
      </c>
      <c r="L1934" s="197" t="str">
        <f t="shared" ref="L1934:M1934" si="1782">+IF(L829="","",L829)</f>
        <v/>
      </c>
      <c r="M1934" s="202" t="str">
        <f t="shared" si="1782"/>
        <v/>
      </c>
    </row>
    <row r="1935" spans="2:13" hidden="1" x14ac:dyDescent="0.3">
      <c r="B1935" s="218">
        <f t="shared" si="1776"/>
        <v>822</v>
      </c>
      <c r="C1935" s="194" t="str">
        <f t="shared" ref="C1935:F1935" si="1783">IF(C830="","",C830)</f>
        <v/>
      </c>
      <c r="D1935" s="199" t="str">
        <f t="shared" si="1783"/>
        <v/>
      </c>
      <c r="E1935" s="202" t="str">
        <f t="shared" si="1783"/>
        <v/>
      </c>
      <c r="F1935" s="215" t="str">
        <f t="shared" si="1783"/>
        <v/>
      </c>
      <c r="G1935" s="278" t="str">
        <f>+IF('Cálculos '!I830="","",'Cálculos '!I830)</f>
        <v/>
      </c>
      <c r="H1935" s="380" t="str">
        <f t="shared" si="1675"/>
        <v/>
      </c>
      <c r="I1935" s="48" t="str">
        <f t="shared" si="1676"/>
        <v/>
      </c>
      <c r="J1935" s="381" t="str">
        <f t="shared" si="1677"/>
        <v/>
      </c>
      <c r="K1935" s="452" t="str">
        <f t="shared" si="1678"/>
        <v/>
      </c>
      <c r="L1935" s="197" t="str">
        <f t="shared" ref="L1935:M1935" si="1784">+IF(L830="","",L830)</f>
        <v/>
      </c>
      <c r="M1935" s="202" t="str">
        <f t="shared" si="1784"/>
        <v/>
      </c>
    </row>
    <row r="1936" spans="2:13" hidden="1" x14ac:dyDescent="0.3">
      <c r="B1936" s="218">
        <f t="shared" si="1776"/>
        <v>823</v>
      </c>
      <c r="C1936" s="194" t="str">
        <f t="shared" ref="C1936:F1936" si="1785">IF(C831="","",C831)</f>
        <v/>
      </c>
      <c r="D1936" s="199" t="str">
        <f t="shared" si="1785"/>
        <v/>
      </c>
      <c r="E1936" s="202" t="str">
        <f t="shared" si="1785"/>
        <v/>
      </c>
      <c r="F1936" s="215" t="str">
        <f t="shared" si="1785"/>
        <v/>
      </c>
      <c r="G1936" s="278" t="str">
        <f>+IF('Cálculos '!I831="","",'Cálculos '!I831)</f>
        <v/>
      </c>
      <c r="H1936" s="380" t="str">
        <f t="shared" si="1675"/>
        <v/>
      </c>
      <c r="I1936" s="48" t="str">
        <f t="shared" si="1676"/>
        <v/>
      </c>
      <c r="J1936" s="381" t="str">
        <f t="shared" si="1677"/>
        <v/>
      </c>
      <c r="K1936" s="452" t="str">
        <f t="shared" si="1678"/>
        <v/>
      </c>
      <c r="L1936" s="197" t="str">
        <f t="shared" ref="L1936:M1936" si="1786">+IF(L831="","",L831)</f>
        <v/>
      </c>
      <c r="M1936" s="202" t="str">
        <f t="shared" si="1786"/>
        <v/>
      </c>
    </row>
    <row r="1937" spans="2:13" hidden="1" x14ac:dyDescent="0.3">
      <c r="B1937" s="218">
        <f t="shared" si="1776"/>
        <v>824</v>
      </c>
      <c r="C1937" s="194" t="str">
        <f t="shared" ref="C1937:F1937" si="1787">IF(C832="","",C832)</f>
        <v/>
      </c>
      <c r="D1937" s="199" t="str">
        <f t="shared" si="1787"/>
        <v/>
      </c>
      <c r="E1937" s="202" t="str">
        <f t="shared" si="1787"/>
        <v/>
      </c>
      <c r="F1937" s="215" t="str">
        <f t="shared" si="1787"/>
        <v/>
      </c>
      <c r="G1937" s="278" t="str">
        <f>+IF('Cálculos '!I832="","",'Cálculos '!I832)</f>
        <v/>
      </c>
      <c r="H1937" s="380" t="str">
        <f t="shared" si="1675"/>
        <v/>
      </c>
      <c r="I1937" s="48" t="str">
        <f t="shared" si="1676"/>
        <v/>
      </c>
      <c r="J1937" s="381" t="str">
        <f t="shared" si="1677"/>
        <v/>
      </c>
      <c r="K1937" s="452" t="str">
        <f t="shared" si="1678"/>
        <v/>
      </c>
      <c r="L1937" s="197" t="str">
        <f t="shared" ref="L1937:M1937" si="1788">+IF(L832="","",L832)</f>
        <v/>
      </c>
      <c r="M1937" s="202" t="str">
        <f t="shared" si="1788"/>
        <v/>
      </c>
    </row>
    <row r="1938" spans="2:13" hidden="1" x14ac:dyDescent="0.3">
      <c r="B1938" s="218">
        <f t="shared" si="1776"/>
        <v>825</v>
      </c>
      <c r="C1938" s="194" t="str">
        <f t="shared" ref="C1938:F1938" si="1789">IF(C833="","",C833)</f>
        <v/>
      </c>
      <c r="D1938" s="199" t="str">
        <f t="shared" si="1789"/>
        <v/>
      </c>
      <c r="E1938" s="202" t="str">
        <f t="shared" si="1789"/>
        <v/>
      </c>
      <c r="F1938" s="215" t="str">
        <f t="shared" si="1789"/>
        <v/>
      </c>
      <c r="G1938" s="278" t="str">
        <f>+IF('Cálculos '!I833="","",'Cálculos '!I833)</f>
        <v/>
      </c>
      <c r="H1938" s="380" t="str">
        <f t="shared" si="1675"/>
        <v/>
      </c>
      <c r="I1938" s="48" t="str">
        <f t="shared" si="1676"/>
        <v/>
      </c>
      <c r="J1938" s="381" t="str">
        <f t="shared" si="1677"/>
        <v/>
      </c>
      <c r="K1938" s="452" t="str">
        <f t="shared" si="1678"/>
        <v/>
      </c>
      <c r="L1938" s="197" t="str">
        <f t="shared" ref="L1938:M1938" si="1790">+IF(L833="","",L833)</f>
        <v/>
      </c>
      <c r="M1938" s="202" t="str">
        <f t="shared" si="1790"/>
        <v/>
      </c>
    </row>
    <row r="1939" spans="2:13" hidden="1" x14ac:dyDescent="0.3">
      <c r="B1939" s="218">
        <f t="shared" si="1776"/>
        <v>826</v>
      </c>
      <c r="C1939" s="194" t="str">
        <f t="shared" ref="C1939:F1939" si="1791">IF(C834="","",C834)</f>
        <v/>
      </c>
      <c r="D1939" s="199" t="str">
        <f t="shared" si="1791"/>
        <v/>
      </c>
      <c r="E1939" s="202" t="str">
        <f t="shared" si="1791"/>
        <v/>
      </c>
      <c r="F1939" s="215" t="str">
        <f t="shared" si="1791"/>
        <v/>
      </c>
      <c r="G1939" s="278" t="str">
        <f>+IF('Cálculos '!I834="","",'Cálculos '!I834)</f>
        <v/>
      </c>
      <c r="H1939" s="380" t="str">
        <f t="shared" si="1675"/>
        <v/>
      </c>
      <c r="I1939" s="48" t="str">
        <f t="shared" si="1676"/>
        <v/>
      </c>
      <c r="J1939" s="381" t="str">
        <f t="shared" si="1677"/>
        <v/>
      </c>
      <c r="K1939" s="452" t="str">
        <f t="shared" si="1678"/>
        <v/>
      </c>
      <c r="L1939" s="197" t="str">
        <f t="shared" ref="L1939:M1939" si="1792">+IF(L834="","",L834)</f>
        <v/>
      </c>
      <c r="M1939" s="202" t="str">
        <f t="shared" si="1792"/>
        <v/>
      </c>
    </row>
    <row r="1940" spans="2:13" hidden="1" x14ac:dyDescent="0.3">
      <c r="B1940" s="218">
        <f t="shared" si="1776"/>
        <v>827</v>
      </c>
      <c r="C1940" s="194" t="str">
        <f t="shared" ref="C1940:F1940" si="1793">IF(C835="","",C835)</f>
        <v/>
      </c>
      <c r="D1940" s="199" t="str">
        <f t="shared" si="1793"/>
        <v/>
      </c>
      <c r="E1940" s="202" t="str">
        <f t="shared" si="1793"/>
        <v/>
      </c>
      <c r="F1940" s="215" t="str">
        <f t="shared" si="1793"/>
        <v/>
      </c>
      <c r="G1940" s="278" t="str">
        <f>+IF('Cálculos '!I835="","",'Cálculos '!I835)</f>
        <v/>
      </c>
      <c r="H1940" s="380" t="str">
        <f t="shared" si="1675"/>
        <v/>
      </c>
      <c r="I1940" s="48" t="str">
        <f t="shared" si="1676"/>
        <v/>
      </c>
      <c r="J1940" s="381" t="str">
        <f t="shared" si="1677"/>
        <v/>
      </c>
      <c r="K1940" s="452" t="str">
        <f t="shared" si="1678"/>
        <v/>
      </c>
      <c r="L1940" s="197" t="str">
        <f t="shared" ref="L1940:M1940" si="1794">+IF(L835="","",L835)</f>
        <v/>
      </c>
      <c r="M1940" s="202" t="str">
        <f t="shared" si="1794"/>
        <v/>
      </c>
    </row>
    <row r="1941" spans="2:13" hidden="1" x14ac:dyDescent="0.3">
      <c r="B1941" s="218">
        <f t="shared" si="1776"/>
        <v>828</v>
      </c>
      <c r="C1941" s="194" t="str">
        <f t="shared" ref="C1941:F1941" si="1795">IF(C836="","",C836)</f>
        <v/>
      </c>
      <c r="D1941" s="199" t="str">
        <f t="shared" si="1795"/>
        <v/>
      </c>
      <c r="E1941" s="202" t="str">
        <f t="shared" si="1795"/>
        <v/>
      </c>
      <c r="F1941" s="215" t="str">
        <f t="shared" si="1795"/>
        <v/>
      </c>
      <c r="G1941" s="278" t="str">
        <f>+IF('Cálculos '!I836="","",'Cálculos '!I836)</f>
        <v/>
      </c>
      <c r="H1941" s="380" t="str">
        <f t="shared" si="1675"/>
        <v/>
      </c>
      <c r="I1941" s="48" t="str">
        <f t="shared" si="1676"/>
        <v/>
      </c>
      <c r="J1941" s="381" t="str">
        <f t="shared" si="1677"/>
        <v/>
      </c>
      <c r="K1941" s="452" t="str">
        <f t="shared" si="1678"/>
        <v/>
      </c>
      <c r="L1941" s="197" t="str">
        <f t="shared" ref="L1941:M1941" si="1796">+IF(L836="","",L836)</f>
        <v/>
      </c>
      <c r="M1941" s="202" t="str">
        <f t="shared" si="1796"/>
        <v/>
      </c>
    </row>
    <row r="1942" spans="2:13" hidden="1" x14ac:dyDescent="0.3">
      <c r="B1942" s="218">
        <f t="shared" si="1776"/>
        <v>829</v>
      </c>
      <c r="C1942" s="194" t="str">
        <f t="shared" ref="C1942:F1942" si="1797">IF(C837="","",C837)</f>
        <v/>
      </c>
      <c r="D1942" s="199" t="str">
        <f t="shared" si="1797"/>
        <v/>
      </c>
      <c r="E1942" s="202" t="str">
        <f t="shared" si="1797"/>
        <v/>
      </c>
      <c r="F1942" s="215" t="str">
        <f t="shared" si="1797"/>
        <v/>
      </c>
      <c r="G1942" s="278" t="str">
        <f>+IF('Cálculos '!I837="","",'Cálculos '!I837)</f>
        <v/>
      </c>
      <c r="H1942" s="380" t="str">
        <f t="shared" si="1675"/>
        <v/>
      </c>
      <c r="I1942" s="48" t="str">
        <f t="shared" si="1676"/>
        <v/>
      </c>
      <c r="J1942" s="381" t="str">
        <f t="shared" si="1677"/>
        <v/>
      </c>
      <c r="K1942" s="452" t="str">
        <f t="shared" si="1678"/>
        <v/>
      </c>
      <c r="L1942" s="197" t="str">
        <f t="shared" ref="L1942:M1942" si="1798">+IF(L837="","",L837)</f>
        <v/>
      </c>
      <c r="M1942" s="202" t="str">
        <f t="shared" si="1798"/>
        <v/>
      </c>
    </row>
    <row r="1943" spans="2:13" hidden="1" x14ac:dyDescent="0.3">
      <c r="B1943" s="218">
        <f t="shared" si="1776"/>
        <v>830</v>
      </c>
      <c r="C1943" s="194" t="str">
        <f t="shared" ref="C1943:F1943" si="1799">IF(C838="","",C838)</f>
        <v/>
      </c>
      <c r="D1943" s="199" t="str">
        <f t="shared" si="1799"/>
        <v/>
      </c>
      <c r="E1943" s="202" t="str">
        <f t="shared" si="1799"/>
        <v/>
      </c>
      <c r="F1943" s="215" t="str">
        <f t="shared" si="1799"/>
        <v/>
      </c>
      <c r="G1943" s="278" t="str">
        <f>+IF('Cálculos '!I838="","",'Cálculos '!I838)</f>
        <v/>
      </c>
      <c r="H1943" s="380" t="str">
        <f t="shared" si="1675"/>
        <v/>
      </c>
      <c r="I1943" s="48" t="str">
        <f t="shared" si="1676"/>
        <v/>
      </c>
      <c r="J1943" s="381" t="str">
        <f t="shared" si="1677"/>
        <v/>
      </c>
      <c r="K1943" s="452" t="str">
        <f t="shared" si="1678"/>
        <v/>
      </c>
      <c r="L1943" s="197" t="str">
        <f t="shared" ref="L1943:M1943" si="1800">+IF(L838="","",L838)</f>
        <v/>
      </c>
      <c r="M1943" s="202" t="str">
        <f t="shared" si="1800"/>
        <v/>
      </c>
    </row>
    <row r="1944" spans="2:13" hidden="1" x14ac:dyDescent="0.3">
      <c r="B1944" s="218">
        <f t="shared" si="1776"/>
        <v>831</v>
      </c>
      <c r="C1944" s="194" t="str">
        <f t="shared" ref="C1944:F1944" si="1801">IF(C839="","",C839)</f>
        <v/>
      </c>
      <c r="D1944" s="199" t="str">
        <f t="shared" si="1801"/>
        <v/>
      </c>
      <c r="E1944" s="202" t="str">
        <f t="shared" si="1801"/>
        <v/>
      </c>
      <c r="F1944" s="215" t="str">
        <f t="shared" si="1801"/>
        <v/>
      </c>
      <c r="G1944" s="278" t="str">
        <f>+IF('Cálculos '!I839="","",'Cálculos '!I839)</f>
        <v/>
      </c>
      <c r="H1944" s="380" t="str">
        <f t="shared" si="1675"/>
        <v/>
      </c>
      <c r="I1944" s="48" t="str">
        <f t="shared" si="1676"/>
        <v/>
      </c>
      <c r="J1944" s="381" t="str">
        <f t="shared" si="1677"/>
        <v/>
      </c>
      <c r="K1944" s="452" t="str">
        <f t="shared" si="1678"/>
        <v/>
      </c>
      <c r="L1944" s="197" t="str">
        <f t="shared" ref="L1944:M1944" si="1802">+IF(L839="","",L839)</f>
        <v/>
      </c>
      <c r="M1944" s="202" t="str">
        <f t="shared" si="1802"/>
        <v/>
      </c>
    </row>
    <row r="1945" spans="2:13" hidden="1" x14ac:dyDescent="0.3">
      <c r="B1945" s="218">
        <f t="shared" si="1776"/>
        <v>832</v>
      </c>
      <c r="C1945" s="194" t="str">
        <f t="shared" ref="C1945:F1945" si="1803">IF(C840="","",C840)</f>
        <v/>
      </c>
      <c r="D1945" s="199" t="str">
        <f t="shared" si="1803"/>
        <v/>
      </c>
      <c r="E1945" s="202" t="str">
        <f t="shared" si="1803"/>
        <v/>
      </c>
      <c r="F1945" s="215" t="str">
        <f t="shared" si="1803"/>
        <v/>
      </c>
      <c r="G1945" s="278" t="str">
        <f>+IF('Cálculos '!I840="","",'Cálculos '!I840)</f>
        <v/>
      </c>
      <c r="H1945" s="380" t="str">
        <f t="shared" si="1675"/>
        <v/>
      </c>
      <c r="I1945" s="48" t="str">
        <f t="shared" si="1676"/>
        <v/>
      </c>
      <c r="J1945" s="381" t="str">
        <f t="shared" si="1677"/>
        <v/>
      </c>
      <c r="K1945" s="452" t="str">
        <f t="shared" si="1678"/>
        <v/>
      </c>
      <c r="L1945" s="197" t="str">
        <f t="shared" ref="L1945:M1945" si="1804">+IF(L840="","",L840)</f>
        <v/>
      </c>
      <c r="M1945" s="202" t="str">
        <f t="shared" si="1804"/>
        <v/>
      </c>
    </row>
    <row r="1946" spans="2:13" hidden="1" x14ac:dyDescent="0.3">
      <c r="B1946" s="218">
        <f t="shared" si="1776"/>
        <v>833</v>
      </c>
      <c r="C1946" s="194" t="str">
        <f t="shared" ref="C1946:F1946" si="1805">IF(C841="","",C841)</f>
        <v/>
      </c>
      <c r="D1946" s="199" t="str">
        <f t="shared" si="1805"/>
        <v/>
      </c>
      <c r="E1946" s="202" t="str">
        <f t="shared" si="1805"/>
        <v/>
      </c>
      <c r="F1946" s="215" t="str">
        <f t="shared" si="1805"/>
        <v/>
      </c>
      <c r="G1946" s="278" t="str">
        <f>+IF('Cálculos '!I841="","",'Cálculos '!I841)</f>
        <v/>
      </c>
      <c r="H1946" s="380" t="str">
        <f t="shared" si="1675"/>
        <v/>
      </c>
      <c r="I1946" s="48" t="str">
        <f t="shared" si="1676"/>
        <v/>
      </c>
      <c r="J1946" s="381" t="str">
        <f t="shared" si="1677"/>
        <v/>
      </c>
      <c r="K1946" s="452" t="str">
        <f t="shared" si="1678"/>
        <v/>
      </c>
      <c r="L1946" s="197" t="str">
        <f t="shared" ref="L1946:M1946" si="1806">+IF(L841="","",L841)</f>
        <v/>
      </c>
      <c r="M1946" s="202" t="str">
        <f t="shared" si="1806"/>
        <v/>
      </c>
    </row>
    <row r="1947" spans="2:13" hidden="1" x14ac:dyDescent="0.3">
      <c r="B1947" s="218">
        <f t="shared" si="1776"/>
        <v>834</v>
      </c>
      <c r="C1947" s="194" t="str">
        <f t="shared" ref="C1947:F1947" si="1807">IF(C842="","",C842)</f>
        <v/>
      </c>
      <c r="D1947" s="199" t="str">
        <f t="shared" si="1807"/>
        <v/>
      </c>
      <c r="E1947" s="202" t="str">
        <f t="shared" si="1807"/>
        <v/>
      </c>
      <c r="F1947" s="215" t="str">
        <f t="shared" si="1807"/>
        <v/>
      </c>
      <c r="G1947" s="278" t="str">
        <f>+IF('Cálculos '!I842="","",'Cálculos '!I842)</f>
        <v/>
      </c>
      <c r="H1947" s="380" t="str">
        <f t="shared" ref="H1947:H2010" si="1808">+IF(D1947="","",ROUNDUP(SUM(H842*G1947),0))</f>
        <v/>
      </c>
      <c r="I1947" s="48" t="str">
        <f t="shared" ref="I1947:I2010" si="1809">IF(D1947="","",IF(L1947="","CONFIRMAR SI EL PRODOCTRO TIENE IVA O NO",IF(L1947="NO",0,ROUNDUP(SUM(H1947*19%),0))))</f>
        <v/>
      </c>
      <c r="J1947" s="381" t="str">
        <f t="shared" ref="J1947:J2010" si="1810">IF(D1947="","",IF(M1947="","CONFIRMAR SI EL PRODOCTRO TIENE IVA O NO",IF(M1947="NO",0,ROUNDUP(SUM(H1947*11.5%),0))))</f>
        <v/>
      </c>
      <c r="K1947" s="452" t="str">
        <f t="shared" ref="K1947:K2010" si="1811">IF(D1947="","",ROUNDUP(SUM(H1947+I1947+J1947),0))</f>
        <v/>
      </c>
      <c r="L1947" s="197" t="str">
        <f t="shared" ref="L1947:M1947" si="1812">+IF(L842="","",L842)</f>
        <v/>
      </c>
      <c r="M1947" s="202" t="str">
        <f t="shared" si="1812"/>
        <v/>
      </c>
    </row>
    <row r="1948" spans="2:13" hidden="1" x14ac:dyDescent="0.3">
      <c r="B1948" s="218">
        <f t="shared" si="1776"/>
        <v>835</v>
      </c>
      <c r="C1948" s="194" t="str">
        <f t="shared" ref="C1948:F1948" si="1813">IF(C843="","",C843)</f>
        <v/>
      </c>
      <c r="D1948" s="199" t="str">
        <f t="shared" si="1813"/>
        <v/>
      </c>
      <c r="E1948" s="202" t="str">
        <f t="shared" si="1813"/>
        <v/>
      </c>
      <c r="F1948" s="215" t="str">
        <f t="shared" si="1813"/>
        <v/>
      </c>
      <c r="G1948" s="278" t="str">
        <f>+IF('Cálculos '!I843="","",'Cálculos '!I843)</f>
        <v/>
      </c>
      <c r="H1948" s="380" t="str">
        <f t="shared" si="1808"/>
        <v/>
      </c>
      <c r="I1948" s="48" t="str">
        <f t="shared" si="1809"/>
        <v/>
      </c>
      <c r="J1948" s="381" t="str">
        <f t="shared" si="1810"/>
        <v/>
      </c>
      <c r="K1948" s="452" t="str">
        <f t="shared" si="1811"/>
        <v/>
      </c>
      <c r="L1948" s="197" t="str">
        <f t="shared" ref="L1948:M1948" si="1814">+IF(L843="","",L843)</f>
        <v/>
      </c>
      <c r="M1948" s="202" t="str">
        <f t="shared" si="1814"/>
        <v/>
      </c>
    </row>
    <row r="1949" spans="2:13" hidden="1" x14ac:dyDescent="0.3">
      <c r="B1949" s="218">
        <f t="shared" si="1776"/>
        <v>836</v>
      </c>
      <c r="C1949" s="194" t="str">
        <f t="shared" ref="C1949:F1949" si="1815">IF(C844="","",C844)</f>
        <v/>
      </c>
      <c r="D1949" s="199" t="str">
        <f t="shared" si="1815"/>
        <v/>
      </c>
      <c r="E1949" s="202" t="str">
        <f t="shared" si="1815"/>
        <v/>
      </c>
      <c r="F1949" s="215" t="str">
        <f t="shared" si="1815"/>
        <v/>
      </c>
      <c r="G1949" s="278" t="str">
        <f>+IF('Cálculos '!I844="","",'Cálculos '!I844)</f>
        <v/>
      </c>
      <c r="H1949" s="380" t="str">
        <f t="shared" si="1808"/>
        <v/>
      </c>
      <c r="I1949" s="48" t="str">
        <f t="shared" si="1809"/>
        <v/>
      </c>
      <c r="J1949" s="381" t="str">
        <f t="shared" si="1810"/>
        <v/>
      </c>
      <c r="K1949" s="452" t="str">
        <f t="shared" si="1811"/>
        <v/>
      </c>
      <c r="L1949" s="197" t="str">
        <f t="shared" ref="L1949:M1949" si="1816">+IF(L844="","",L844)</f>
        <v/>
      </c>
      <c r="M1949" s="202" t="str">
        <f t="shared" si="1816"/>
        <v/>
      </c>
    </row>
    <row r="1950" spans="2:13" hidden="1" x14ac:dyDescent="0.3">
      <c r="B1950" s="218">
        <f t="shared" si="1776"/>
        <v>837</v>
      </c>
      <c r="C1950" s="194" t="str">
        <f t="shared" ref="C1950:F1950" si="1817">IF(C845="","",C845)</f>
        <v/>
      </c>
      <c r="D1950" s="199" t="str">
        <f t="shared" si="1817"/>
        <v/>
      </c>
      <c r="E1950" s="202" t="str">
        <f t="shared" si="1817"/>
        <v/>
      </c>
      <c r="F1950" s="215" t="str">
        <f t="shared" si="1817"/>
        <v/>
      </c>
      <c r="G1950" s="278" t="str">
        <f>+IF('Cálculos '!I845="","",'Cálculos '!I845)</f>
        <v/>
      </c>
      <c r="H1950" s="380" t="str">
        <f t="shared" si="1808"/>
        <v/>
      </c>
      <c r="I1950" s="48" t="str">
        <f t="shared" si="1809"/>
        <v/>
      </c>
      <c r="J1950" s="381" t="str">
        <f t="shared" si="1810"/>
        <v/>
      </c>
      <c r="K1950" s="452" t="str">
        <f t="shared" si="1811"/>
        <v/>
      </c>
      <c r="L1950" s="197" t="str">
        <f t="shared" ref="L1950:M1950" si="1818">+IF(L845="","",L845)</f>
        <v/>
      </c>
      <c r="M1950" s="202" t="str">
        <f t="shared" si="1818"/>
        <v/>
      </c>
    </row>
    <row r="1951" spans="2:13" hidden="1" x14ac:dyDescent="0.3">
      <c r="B1951" s="218">
        <f t="shared" si="1776"/>
        <v>838</v>
      </c>
      <c r="C1951" s="194" t="str">
        <f t="shared" ref="C1951:F1951" si="1819">IF(C846="","",C846)</f>
        <v/>
      </c>
      <c r="D1951" s="199" t="str">
        <f t="shared" si="1819"/>
        <v/>
      </c>
      <c r="E1951" s="202" t="str">
        <f t="shared" si="1819"/>
        <v/>
      </c>
      <c r="F1951" s="215" t="str">
        <f t="shared" si="1819"/>
        <v/>
      </c>
      <c r="G1951" s="278" t="str">
        <f>+IF('Cálculos '!I846="","",'Cálculos '!I846)</f>
        <v/>
      </c>
      <c r="H1951" s="380" t="str">
        <f t="shared" si="1808"/>
        <v/>
      </c>
      <c r="I1951" s="48" t="str">
        <f t="shared" si="1809"/>
        <v/>
      </c>
      <c r="J1951" s="381" t="str">
        <f t="shared" si="1810"/>
        <v/>
      </c>
      <c r="K1951" s="452" t="str">
        <f t="shared" si="1811"/>
        <v/>
      </c>
      <c r="L1951" s="197" t="str">
        <f t="shared" ref="L1951:M1951" si="1820">+IF(L846="","",L846)</f>
        <v/>
      </c>
      <c r="M1951" s="202" t="str">
        <f t="shared" si="1820"/>
        <v/>
      </c>
    </row>
    <row r="1952" spans="2:13" hidden="1" x14ac:dyDescent="0.3">
      <c r="B1952" s="218">
        <f t="shared" si="1776"/>
        <v>839</v>
      </c>
      <c r="C1952" s="194" t="str">
        <f t="shared" ref="C1952:F1952" si="1821">IF(C847="","",C847)</f>
        <v/>
      </c>
      <c r="D1952" s="199" t="str">
        <f t="shared" si="1821"/>
        <v/>
      </c>
      <c r="E1952" s="202" t="str">
        <f t="shared" si="1821"/>
        <v/>
      </c>
      <c r="F1952" s="215" t="str">
        <f t="shared" si="1821"/>
        <v/>
      </c>
      <c r="G1952" s="278" t="str">
        <f>+IF('Cálculos '!I847="","",'Cálculos '!I847)</f>
        <v/>
      </c>
      <c r="H1952" s="380" t="str">
        <f t="shared" si="1808"/>
        <v/>
      </c>
      <c r="I1952" s="48" t="str">
        <f t="shared" si="1809"/>
        <v/>
      </c>
      <c r="J1952" s="381" t="str">
        <f t="shared" si="1810"/>
        <v/>
      </c>
      <c r="K1952" s="452" t="str">
        <f t="shared" si="1811"/>
        <v/>
      </c>
      <c r="L1952" s="197" t="str">
        <f t="shared" ref="L1952:M1952" si="1822">+IF(L847="","",L847)</f>
        <v/>
      </c>
      <c r="M1952" s="202" t="str">
        <f t="shared" si="1822"/>
        <v/>
      </c>
    </row>
    <row r="1953" spans="2:13" hidden="1" x14ac:dyDescent="0.3">
      <c r="B1953" s="218">
        <f t="shared" si="1776"/>
        <v>840</v>
      </c>
      <c r="C1953" s="194" t="str">
        <f t="shared" ref="C1953:F1953" si="1823">IF(C848="","",C848)</f>
        <v/>
      </c>
      <c r="D1953" s="199" t="str">
        <f t="shared" si="1823"/>
        <v/>
      </c>
      <c r="E1953" s="202" t="str">
        <f t="shared" si="1823"/>
        <v/>
      </c>
      <c r="F1953" s="215" t="str">
        <f t="shared" si="1823"/>
        <v/>
      </c>
      <c r="G1953" s="278" t="str">
        <f>+IF('Cálculos '!I848="","",'Cálculos '!I848)</f>
        <v/>
      </c>
      <c r="H1953" s="380" t="str">
        <f t="shared" si="1808"/>
        <v/>
      </c>
      <c r="I1953" s="48" t="str">
        <f t="shared" si="1809"/>
        <v/>
      </c>
      <c r="J1953" s="381" t="str">
        <f t="shared" si="1810"/>
        <v/>
      </c>
      <c r="K1953" s="452" t="str">
        <f t="shared" si="1811"/>
        <v/>
      </c>
      <c r="L1953" s="197" t="str">
        <f t="shared" ref="L1953:M1953" si="1824">+IF(L848="","",L848)</f>
        <v/>
      </c>
      <c r="M1953" s="202" t="str">
        <f t="shared" si="1824"/>
        <v/>
      </c>
    </row>
    <row r="1954" spans="2:13" hidden="1" x14ac:dyDescent="0.3">
      <c r="B1954" s="218">
        <f t="shared" si="1776"/>
        <v>841</v>
      </c>
      <c r="C1954" s="194" t="str">
        <f t="shared" ref="C1954:F1954" si="1825">IF(C849="","",C849)</f>
        <v/>
      </c>
      <c r="D1954" s="199" t="str">
        <f t="shared" si="1825"/>
        <v/>
      </c>
      <c r="E1954" s="202" t="str">
        <f t="shared" si="1825"/>
        <v/>
      </c>
      <c r="F1954" s="215" t="str">
        <f t="shared" si="1825"/>
        <v/>
      </c>
      <c r="G1954" s="278" t="str">
        <f>+IF('Cálculos '!I849="","",'Cálculos '!I849)</f>
        <v/>
      </c>
      <c r="H1954" s="380" t="str">
        <f t="shared" si="1808"/>
        <v/>
      </c>
      <c r="I1954" s="48" t="str">
        <f t="shared" si="1809"/>
        <v/>
      </c>
      <c r="J1954" s="381" t="str">
        <f t="shared" si="1810"/>
        <v/>
      </c>
      <c r="K1954" s="452" t="str">
        <f t="shared" si="1811"/>
        <v/>
      </c>
      <c r="L1954" s="197" t="str">
        <f t="shared" ref="L1954:M1954" si="1826">+IF(L849="","",L849)</f>
        <v/>
      </c>
      <c r="M1954" s="202" t="str">
        <f t="shared" si="1826"/>
        <v/>
      </c>
    </row>
    <row r="1955" spans="2:13" hidden="1" x14ac:dyDescent="0.3">
      <c r="B1955" s="218">
        <f t="shared" si="1776"/>
        <v>842</v>
      </c>
      <c r="C1955" s="194" t="str">
        <f t="shared" ref="C1955:F1955" si="1827">IF(C850="","",C850)</f>
        <v/>
      </c>
      <c r="D1955" s="199" t="str">
        <f t="shared" si="1827"/>
        <v/>
      </c>
      <c r="E1955" s="202" t="str">
        <f t="shared" si="1827"/>
        <v/>
      </c>
      <c r="F1955" s="215" t="str">
        <f t="shared" si="1827"/>
        <v/>
      </c>
      <c r="G1955" s="278" t="str">
        <f>+IF('Cálculos '!I850="","",'Cálculos '!I850)</f>
        <v/>
      </c>
      <c r="H1955" s="380" t="str">
        <f t="shared" si="1808"/>
        <v/>
      </c>
      <c r="I1955" s="48" t="str">
        <f t="shared" si="1809"/>
        <v/>
      </c>
      <c r="J1955" s="381" t="str">
        <f t="shared" si="1810"/>
        <v/>
      </c>
      <c r="K1955" s="452" t="str">
        <f t="shared" si="1811"/>
        <v/>
      </c>
      <c r="L1955" s="197" t="str">
        <f t="shared" ref="L1955:M1955" si="1828">+IF(L850="","",L850)</f>
        <v/>
      </c>
      <c r="M1955" s="202" t="str">
        <f t="shared" si="1828"/>
        <v/>
      </c>
    </row>
    <row r="1956" spans="2:13" hidden="1" x14ac:dyDescent="0.3">
      <c r="B1956" s="218">
        <f t="shared" si="1776"/>
        <v>843</v>
      </c>
      <c r="C1956" s="194" t="str">
        <f t="shared" ref="C1956:F1956" si="1829">IF(C851="","",C851)</f>
        <v/>
      </c>
      <c r="D1956" s="199" t="str">
        <f t="shared" si="1829"/>
        <v/>
      </c>
      <c r="E1956" s="202" t="str">
        <f t="shared" si="1829"/>
        <v/>
      </c>
      <c r="F1956" s="215" t="str">
        <f t="shared" si="1829"/>
        <v/>
      </c>
      <c r="G1956" s="278" t="str">
        <f>+IF('Cálculos '!I851="","",'Cálculos '!I851)</f>
        <v/>
      </c>
      <c r="H1956" s="380" t="str">
        <f t="shared" si="1808"/>
        <v/>
      </c>
      <c r="I1956" s="48" t="str">
        <f t="shared" si="1809"/>
        <v/>
      </c>
      <c r="J1956" s="381" t="str">
        <f t="shared" si="1810"/>
        <v/>
      </c>
      <c r="K1956" s="452" t="str">
        <f t="shared" si="1811"/>
        <v/>
      </c>
      <c r="L1956" s="197" t="str">
        <f t="shared" ref="L1956:M1956" si="1830">+IF(L851="","",L851)</f>
        <v/>
      </c>
      <c r="M1956" s="202" t="str">
        <f t="shared" si="1830"/>
        <v/>
      </c>
    </row>
    <row r="1957" spans="2:13" hidden="1" x14ac:dyDescent="0.3">
      <c r="B1957" s="218">
        <f t="shared" si="1776"/>
        <v>844</v>
      </c>
      <c r="C1957" s="194" t="str">
        <f t="shared" ref="C1957:F1957" si="1831">IF(C852="","",C852)</f>
        <v/>
      </c>
      <c r="D1957" s="199" t="str">
        <f t="shared" si="1831"/>
        <v/>
      </c>
      <c r="E1957" s="202" t="str">
        <f t="shared" si="1831"/>
        <v/>
      </c>
      <c r="F1957" s="215" t="str">
        <f t="shared" si="1831"/>
        <v/>
      </c>
      <c r="G1957" s="278" t="str">
        <f>+IF('Cálculos '!I852="","",'Cálculos '!I852)</f>
        <v/>
      </c>
      <c r="H1957" s="380" t="str">
        <f t="shared" si="1808"/>
        <v/>
      </c>
      <c r="I1957" s="48" t="str">
        <f t="shared" si="1809"/>
        <v/>
      </c>
      <c r="J1957" s="381" t="str">
        <f t="shared" si="1810"/>
        <v/>
      </c>
      <c r="K1957" s="452" t="str">
        <f t="shared" si="1811"/>
        <v/>
      </c>
      <c r="L1957" s="197" t="str">
        <f t="shared" ref="L1957:M1957" si="1832">+IF(L852="","",L852)</f>
        <v/>
      </c>
      <c r="M1957" s="202" t="str">
        <f t="shared" si="1832"/>
        <v/>
      </c>
    </row>
    <row r="1958" spans="2:13" hidden="1" x14ac:dyDescent="0.3">
      <c r="B1958" s="218">
        <f t="shared" si="1776"/>
        <v>845</v>
      </c>
      <c r="C1958" s="194" t="str">
        <f t="shared" ref="C1958:F1958" si="1833">IF(C853="","",C853)</f>
        <v/>
      </c>
      <c r="D1958" s="199" t="str">
        <f t="shared" si="1833"/>
        <v/>
      </c>
      <c r="E1958" s="202" t="str">
        <f t="shared" si="1833"/>
        <v/>
      </c>
      <c r="F1958" s="215" t="str">
        <f t="shared" si="1833"/>
        <v/>
      </c>
      <c r="G1958" s="278" t="str">
        <f>+IF('Cálculos '!I853="","",'Cálculos '!I853)</f>
        <v/>
      </c>
      <c r="H1958" s="380" t="str">
        <f t="shared" si="1808"/>
        <v/>
      </c>
      <c r="I1958" s="48" t="str">
        <f t="shared" si="1809"/>
        <v/>
      </c>
      <c r="J1958" s="381" t="str">
        <f t="shared" si="1810"/>
        <v/>
      </c>
      <c r="K1958" s="452" t="str">
        <f t="shared" si="1811"/>
        <v/>
      </c>
      <c r="L1958" s="197" t="str">
        <f t="shared" ref="L1958:M1958" si="1834">+IF(L853="","",L853)</f>
        <v/>
      </c>
      <c r="M1958" s="202" t="str">
        <f t="shared" si="1834"/>
        <v/>
      </c>
    </row>
    <row r="1959" spans="2:13" hidden="1" x14ac:dyDescent="0.3">
      <c r="B1959" s="218">
        <f t="shared" si="1776"/>
        <v>846</v>
      </c>
      <c r="C1959" s="194" t="str">
        <f t="shared" ref="C1959:F1959" si="1835">IF(C854="","",C854)</f>
        <v/>
      </c>
      <c r="D1959" s="199" t="str">
        <f t="shared" si="1835"/>
        <v/>
      </c>
      <c r="E1959" s="202" t="str">
        <f t="shared" si="1835"/>
        <v/>
      </c>
      <c r="F1959" s="215" t="str">
        <f t="shared" si="1835"/>
        <v/>
      </c>
      <c r="G1959" s="278" t="str">
        <f>+IF('Cálculos '!I854="","",'Cálculos '!I854)</f>
        <v/>
      </c>
      <c r="H1959" s="380" t="str">
        <f t="shared" si="1808"/>
        <v/>
      </c>
      <c r="I1959" s="48" t="str">
        <f t="shared" si="1809"/>
        <v/>
      </c>
      <c r="J1959" s="381" t="str">
        <f t="shared" si="1810"/>
        <v/>
      </c>
      <c r="K1959" s="452" t="str">
        <f t="shared" si="1811"/>
        <v/>
      </c>
      <c r="L1959" s="197" t="str">
        <f t="shared" ref="L1959:M1959" si="1836">+IF(L854="","",L854)</f>
        <v/>
      </c>
      <c r="M1959" s="202" t="str">
        <f t="shared" si="1836"/>
        <v/>
      </c>
    </row>
    <row r="1960" spans="2:13" hidden="1" x14ac:dyDescent="0.3">
      <c r="B1960" s="218">
        <f t="shared" si="1776"/>
        <v>847</v>
      </c>
      <c r="C1960" s="194" t="str">
        <f t="shared" ref="C1960:F1960" si="1837">IF(C855="","",C855)</f>
        <v/>
      </c>
      <c r="D1960" s="199" t="str">
        <f t="shared" si="1837"/>
        <v/>
      </c>
      <c r="E1960" s="202" t="str">
        <f t="shared" si="1837"/>
        <v/>
      </c>
      <c r="F1960" s="215" t="str">
        <f t="shared" si="1837"/>
        <v/>
      </c>
      <c r="G1960" s="278" t="str">
        <f>+IF('Cálculos '!I855="","",'Cálculos '!I855)</f>
        <v/>
      </c>
      <c r="H1960" s="380" t="str">
        <f t="shared" si="1808"/>
        <v/>
      </c>
      <c r="I1960" s="48" t="str">
        <f t="shared" si="1809"/>
        <v/>
      </c>
      <c r="J1960" s="381" t="str">
        <f t="shared" si="1810"/>
        <v/>
      </c>
      <c r="K1960" s="452" t="str">
        <f t="shared" si="1811"/>
        <v/>
      </c>
      <c r="L1960" s="197" t="str">
        <f t="shared" ref="L1960:M1960" si="1838">+IF(L855="","",L855)</f>
        <v/>
      </c>
      <c r="M1960" s="202" t="str">
        <f t="shared" si="1838"/>
        <v/>
      </c>
    </row>
    <row r="1961" spans="2:13" hidden="1" x14ac:dyDescent="0.3">
      <c r="B1961" s="218">
        <f t="shared" si="1776"/>
        <v>848</v>
      </c>
      <c r="C1961" s="194" t="str">
        <f t="shared" ref="C1961:F1961" si="1839">IF(C856="","",C856)</f>
        <v/>
      </c>
      <c r="D1961" s="199" t="str">
        <f t="shared" si="1839"/>
        <v/>
      </c>
      <c r="E1961" s="202" t="str">
        <f t="shared" si="1839"/>
        <v/>
      </c>
      <c r="F1961" s="215" t="str">
        <f t="shared" si="1839"/>
        <v/>
      </c>
      <c r="G1961" s="278" t="str">
        <f>+IF('Cálculos '!I856="","",'Cálculos '!I856)</f>
        <v/>
      </c>
      <c r="H1961" s="380" t="str">
        <f t="shared" si="1808"/>
        <v/>
      </c>
      <c r="I1961" s="48" t="str">
        <f t="shared" si="1809"/>
        <v/>
      </c>
      <c r="J1961" s="381" t="str">
        <f t="shared" si="1810"/>
        <v/>
      </c>
      <c r="K1961" s="452" t="str">
        <f t="shared" si="1811"/>
        <v/>
      </c>
      <c r="L1961" s="197" t="str">
        <f t="shared" ref="L1961:M1961" si="1840">+IF(L856="","",L856)</f>
        <v/>
      </c>
      <c r="M1961" s="202" t="str">
        <f t="shared" si="1840"/>
        <v/>
      </c>
    </row>
    <row r="1962" spans="2:13" hidden="1" x14ac:dyDescent="0.3">
      <c r="B1962" s="218">
        <f t="shared" si="1776"/>
        <v>849</v>
      </c>
      <c r="C1962" s="194" t="str">
        <f t="shared" ref="C1962:F1962" si="1841">IF(C857="","",C857)</f>
        <v/>
      </c>
      <c r="D1962" s="199" t="str">
        <f t="shared" si="1841"/>
        <v/>
      </c>
      <c r="E1962" s="202" t="str">
        <f t="shared" si="1841"/>
        <v/>
      </c>
      <c r="F1962" s="215" t="str">
        <f t="shared" si="1841"/>
        <v/>
      </c>
      <c r="G1962" s="278" t="str">
        <f>+IF('Cálculos '!I857="","",'Cálculos '!I857)</f>
        <v/>
      </c>
      <c r="H1962" s="380" t="str">
        <f t="shared" si="1808"/>
        <v/>
      </c>
      <c r="I1962" s="48" t="str">
        <f t="shared" si="1809"/>
        <v/>
      </c>
      <c r="J1962" s="381" t="str">
        <f t="shared" si="1810"/>
        <v/>
      </c>
      <c r="K1962" s="452" t="str">
        <f t="shared" si="1811"/>
        <v/>
      </c>
      <c r="L1962" s="197" t="str">
        <f t="shared" ref="L1962:M1962" si="1842">+IF(L857="","",L857)</f>
        <v/>
      </c>
      <c r="M1962" s="202" t="str">
        <f t="shared" si="1842"/>
        <v/>
      </c>
    </row>
    <row r="1963" spans="2:13" hidden="1" x14ac:dyDescent="0.3">
      <c r="B1963" s="218">
        <f t="shared" si="1776"/>
        <v>850</v>
      </c>
      <c r="C1963" s="194" t="str">
        <f t="shared" ref="C1963:F1963" si="1843">IF(C858="","",C858)</f>
        <v/>
      </c>
      <c r="D1963" s="199" t="str">
        <f t="shared" si="1843"/>
        <v/>
      </c>
      <c r="E1963" s="202" t="str">
        <f t="shared" si="1843"/>
        <v/>
      </c>
      <c r="F1963" s="215" t="str">
        <f t="shared" si="1843"/>
        <v/>
      </c>
      <c r="G1963" s="278" t="str">
        <f>+IF('Cálculos '!I858="","",'Cálculos '!I858)</f>
        <v/>
      </c>
      <c r="H1963" s="380" t="str">
        <f t="shared" si="1808"/>
        <v/>
      </c>
      <c r="I1963" s="48" t="str">
        <f t="shared" si="1809"/>
        <v/>
      </c>
      <c r="J1963" s="381" t="str">
        <f t="shared" si="1810"/>
        <v/>
      </c>
      <c r="K1963" s="452" t="str">
        <f t="shared" si="1811"/>
        <v/>
      </c>
      <c r="L1963" s="197" t="str">
        <f t="shared" ref="L1963:M1963" si="1844">+IF(L858="","",L858)</f>
        <v/>
      </c>
      <c r="M1963" s="202" t="str">
        <f t="shared" si="1844"/>
        <v/>
      </c>
    </row>
    <row r="1964" spans="2:13" hidden="1" x14ac:dyDescent="0.3">
      <c r="B1964" s="218">
        <f t="shared" si="1776"/>
        <v>851</v>
      </c>
      <c r="C1964" s="194" t="str">
        <f t="shared" ref="C1964:F1964" si="1845">IF(C859="","",C859)</f>
        <v/>
      </c>
      <c r="D1964" s="199" t="str">
        <f t="shared" si="1845"/>
        <v/>
      </c>
      <c r="E1964" s="202" t="str">
        <f t="shared" si="1845"/>
        <v/>
      </c>
      <c r="F1964" s="215" t="str">
        <f t="shared" si="1845"/>
        <v/>
      </c>
      <c r="G1964" s="278" t="str">
        <f>+IF('Cálculos '!I859="","",'Cálculos '!I859)</f>
        <v/>
      </c>
      <c r="H1964" s="380" t="str">
        <f t="shared" si="1808"/>
        <v/>
      </c>
      <c r="I1964" s="48" t="str">
        <f t="shared" si="1809"/>
        <v/>
      </c>
      <c r="J1964" s="381" t="str">
        <f t="shared" si="1810"/>
        <v/>
      </c>
      <c r="K1964" s="452" t="str">
        <f t="shared" si="1811"/>
        <v/>
      </c>
      <c r="L1964" s="197" t="str">
        <f t="shared" ref="L1964:M1964" si="1846">+IF(L859="","",L859)</f>
        <v/>
      </c>
      <c r="M1964" s="202" t="str">
        <f t="shared" si="1846"/>
        <v/>
      </c>
    </row>
    <row r="1965" spans="2:13" hidden="1" x14ac:dyDescent="0.3">
      <c r="B1965" s="218">
        <f t="shared" si="1776"/>
        <v>852</v>
      </c>
      <c r="C1965" s="194" t="str">
        <f t="shared" ref="C1965:F1965" si="1847">IF(C860="","",C860)</f>
        <v/>
      </c>
      <c r="D1965" s="199" t="str">
        <f t="shared" si="1847"/>
        <v/>
      </c>
      <c r="E1965" s="202" t="str">
        <f t="shared" si="1847"/>
        <v/>
      </c>
      <c r="F1965" s="215" t="str">
        <f t="shared" si="1847"/>
        <v/>
      </c>
      <c r="G1965" s="278" t="str">
        <f>+IF('Cálculos '!I860="","",'Cálculos '!I860)</f>
        <v/>
      </c>
      <c r="H1965" s="380" t="str">
        <f t="shared" si="1808"/>
        <v/>
      </c>
      <c r="I1965" s="48" t="str">
        <f t="shared" si="1809"/>
        <v/>
      </c>
      <c r="J1965" s="381" t="str">
        <f t="shared" si="1810"/>
        <v/>
      </c>
      <c r="K1965" s="452" t="str">
        <f t="shared" si="1811"/>
        <v/>
      </c>
      <c r="L1965" s="197" t="str">
        <f t="shared" ref="L1965:M1965" si="1848">+IF(L860="","",L860)</f>
        <v/>
      </c>
      <c r="M1965" s="202" t="str">
        <f t="shared" si="1848"/>
        <v/>
      </c>
    </row>
    <row r="1966" spans="2:13" hidden="1" x14ac:dyDescent="0.3">
      <c r="B1966" s="218">
        <f t="shared" si="1776"/>
        <v>853</v>
      </c>
      <c r="C1966" s="194" t="str">
        <f t="shared" ref="C1966:F1966" si="1849">IF(C861="","",C861)</f>
        <v/>
      </c>
      <c r="D1966" s="199" t="str">
        <f t="shared" si="1849"/>
        <v/>
      </c>
      <c r="E1966" s="202" t="str">
        <f t="shared" si="1849"/>
        <v/>
      </c>
      <c r="F1966" s="215" t="str">
        <f t="shared" si="1849"/>
        <v/>
      </c>
      <c r="G1966" s="278" t="str">
        <f>+IF('Cálculos '!I861="","",'Cálculos '!I861)</f>
        <v/>
      </c>
      <c r="H1966" s="380" t="str">
        <f t="shared" si="1808"/>
        <v/>
      </c>
      <c r="I1966" s="48" t="str">
        <f t="shared" si="1809"/>
        <v/>
      </c>
      <c r="J1966" s="381" t="str">
        <f t="shared" si="1810"/>
        <v/>
      </c>
      <c r="K1966" s="452" t="str">
        <f t="shared" si="1811"/>
        <v/>
      </c>
      <c r="L1966" s="197" t="str">
        <f t="shared" ref="L1966:M1966" si="1850">+IF(L861="","",L861)</f>
        <v/>
      </c>
      <c r="M1966" s="202" t="str">
        <f t="shared" si="1850"/>
        <v/>
      </c>
    </row>
    <row r="1967" spans="2:13" hidden="1" x14ac:dyDescent="0.3">
      <c r="B1967" s="218">
        <f t="shared" si="1776"/>
        <v>854</v>
      </c>
      <c r="C1967" s="194" t="str">
        <f t="shared" ref="C1967:F1967" si="1851">IF(C862="","",C862)</f>
        <v/>
      </c>
      <c r="D1967" s="199" t="str">
        <f t="shared" si="1851"/>
        <v/>
      </c>
      <c r="E1967" s="202" t="str">
        <f t="shared" si="1851"/>
        <v/>
      </c>
      <c r="F1967" s="215" t="str">
        <f t="shared" si="1851"/>
        <v/>
      </c>
      <c r="G1967" s="278" t="str">
        <f>+IF('Cálculos '!I862="","",'Cálculos '!I862)</f>
        <v/>
      </c>
      <c r="H1967" s="380" t="str">
        <f t="shared" si="1808"/>
        <v/>
      </c>
      <c r="I1967" s="48" t="str">
        <f t="shared" si="1809"/>
        <v/>
      </c>
      <c r="J1967" s="381" t="str">
        <f t="shared" si="1810"/>
        <v/>
      </c>
      <c r="K1967" s="452" t="str">
        <f t="shared" si="1811"/>
        <v/>
      </c>
      <c r="L1967" s="197" t="str">
        <f t="shared" ref="L1967:M1967" si="1852">+IF(L862="","",L862)</f>
        <v/>
      </c>
      <c r="M1967" s="202" t="str">
        <f t="shared" si="1852"/>
        <v/>
      </c>
    </row>
    <row r="1968" spans="2:13" hidden="1" x14ac:dyDescent="0.3">
      <c r="B1968" s="218">
        <f t="shared" si="1776"/>
        <v>855</v>
      </c>
      <c r="C1968" s="194" t="str">
        <f t="shared" ref="C1968:F1968" si="1853">IF(C863="","",C863)</f>
        <v/>
      </c>
      <c r="D1968" s="199" t="str">
        <f t="shared" si="1853"/>
        <v/>
      </c>
      <c r="E1968" s="202" t="str">
        <f t="shared" si="1853"/>
        <v/>
      </c>
      <c r="F1968" s="215" t="str">
        <f t="shared" si="1853"/>
        <v/>
      </c>
      <c r="G1968" s="278" t="str">
        <f>+IF('Cálculos '!I863="","",'Cálculos '!I863)</f>
        <v/>
      </c>
      <c r="H1968" s="380" t="str">
        <f t="shared" si="1808"/>
        <v/>
      </c>
      <c r="I1968" s="48" t="str">
        <f t="shared" si="1809"/>
        <v/>
      </c>
      <c r="J1968" s="381" t="str">
        <f t="shared" si="1810"/>
        <v/>
      </c>
      <c r="K1968" s="452" t="str">
        <f t="shared" si="1811"/>
        <v/>
      </c>
      <c r="L1968" s="197" t="str">
        <f t="shared" ref="L1968:M1968" si="1854">+IF(L863="","",L863)</f>
        <v/>
      </c>
      <c r="M1968" s="202" t="str">
        <f t="shared" si="1854"/>
        <v/>
      </c>
    </row>
    <row r="1969" spans="2:13" hidden="1" x14ac:dyDescent="0.3">
      <c r="B1969" s="218">
        <f t="shared" si="1776"/>
        <v>856</v>
      </c>
      <c r="C1969" s="194" t="str">
        <f t="shared" ref="C1969:F1969" si="1855">IF(C864="","",C864)</f>
        <v/>
      </c>
      <c r="D1969" s="199" t="str">
        <f t="shared" si="1855"/>
        <v/>
      </c>
      <c r="E1969" s="202" t="str">
        <f t="shared" si="1855"/>
        <v/>
      </c>
      <c r="F1969" s="215" t="str">
        <f t="shared" si="1855"/>
        <v/>
      </c>
      <c r="G1969" s="278" t="str">
        <f>+IF('Cálculos '!I864="","",'Cálculos '!I864)</f>
        <v/>
      </c>
      <c r="H1969" s="380" t="str">
        <f t="shared" si="1808"/>
        <v/>
      </c>
      <c r="I1969" s="48" t="str">
        <f t="shared" si="1809"/>
        <v/>
      </c>
      <c r="J1969" s="381" t="str">
        <f t="shared" si="1810"/>
        <v/>
      </c>
      <c r="K1969" s="452" t="str">
        <f t="shared" si="1811"/>
        <v/>
      </c>
      <c r="L1969" s="197" t="str">
        <f t="shared" ref="L1969:M1969" si="1856">+IF(L864="","",L864)</f>
        <v/>
      </c>
      <c r="M1969" s="202" t="str">
        <f t="shared" si="1856"/>
        <v/>
      </c>
    </row>
    <row r="1970" spans="2:13" hidden="1" x14ac:dyDescent="0.3">
      <c r="B1970" s="218">
        <f t="shared" si="1776"/>
        <v>857</v>
      </c>
      <c r="C1970" s="194" t="str">
        <f t="shared" ref="C1970:F1970" si="1857">IF(C865="","",C865)</f>
        <v/>
      </c>
      <c r="D1970" s="199" t="str">
        <f t="shared" si="1857"/>
        <v/>
      </c>
      <c r="E1970" s="202" t="str">
        <f t="shared" si="1857"/>
        <v/>
      </c>
      <c r="F1970" s="215" t="str">
        <f t="shared" si="1857"/>
        <v/>
      </c>
      <c r="G1970" s="278" t="str">
        <f>+IF('Cálculos '!I865="","",'Cálculos '!I865)</f>
        <v/>
      </c>
      <c r="H1970" s="380" t="str">
        <f t="shared" si="1808"/>
        <v/>
      </c>
      <c r="I1970" s="48" t="str">
        <f t="shared" si="1809"/>
        <v/>
      </c>
      <c r="J1970" s="381" t="str">
        <f t="shared" si="1810"/>
        <v/>
      </c>
      <c r="K1970" s="452" t="str">
        <f t="shared" si="1811"/>
        <v/>
      </c>
      <c r="L1970" s="197" t="str">
        <f t="shared" ref="L1970:M1970" si="1858">+IF(L865="","",L865)</f>
        <v/>
      </c>
      <c r="M1970" s="202" t="str">
        <f t="shared" si="1858"/>
        <v/>
      </c>
    </row>
    <row r="1971" spans="2:13" hidden="1" x14ac:dyDescent="0.3">
      <c r="B1971" s="218">
        <f t="shared" si="1776"/>
        <v>858</v>
      </c>
      <c r="C1971" s="194" t="str">
        <f t="shared" ref="C1971:F1971" si="1859">IF(C866="","",C866)</f>
        <v/>
      </c>
      <c r="D1971" s="199" t="str">
        <f t="shared" si="1859"/>
        <v/>
      </c>
      <c r="E1971" s="202" t="str">
        <f t="shared" si="1859"/>
        <v/>
      </c>
      <c r="F1971" s="215" t="str">
        <f t="shared" si="1859"/>
        <v/>
      </c>
      <c r="G1971" s="278" t="str">
        <f>+IF('Cálculos '!I866="","",'Cálculos '!I866)</f>
        <v/>
      </c>
      <c r="H1971" s="380" t="str">
        <f t="shared" si="1808"/>
        <v/>
      </c>
      <c r="I1971" s="48" t="str">
        <f t="shared" si="1809"/>
        <v/>
      </c>
      <c r="J1971" s="381" t="str">
        <f t="shared" si="1810"/>
        <v/>
      </c>
      <c r="K1971" s="452" t="str">
        <f t="shared" si="1811"/>
        <v/>
      </c>
      <c r="L1971" s="197" t="str">
        <f t="shared" ref="L1971:M1971" si="1860">+IF(L866="","",L866)</f>
        <v/>
      </c>
      <c r="M1971" s="202" t="str">
        <f t="shared" si="1860"/>
        <v/>
      </c>
    </row>
    <row r="1972" spans="2:13" hidden="1" x14ac:dyDescent="0.3">
      <c r="B1972" s="218">
        <f t="shared" si="1776"/>
        <v>859</v>
      </c>
      <c r="C1972" s="194" t="str">
        <f t="shared" ref="C1972:F1972" si="1861">IF(C867="","",C867)</f>
        <v/>
      </c>
      <c r="D1972" s="199" t="str">
        <f t="shared" si="1861"/>
        <v/>
      </c>
      <c r="E1972" s="202" t="str">
        <f t="shared" si="1861"/>
        <v/>
      </c>
      <c r="F1972" s="215" t="str">
        <f t="shared" si="1861"/>
        <v/>
      </c>
      <c r="G1972" s="278" t="str">
        <f>+IF('Cálculos '!I867="","",'Cálculos '!I867)</f>
        <v/>
      </c>
      <c r="H1972" s="380" t="str">
        <f t="shared" si="1808"/>
        <v/>
      </c>
      <c r="I1972" s="48" t="str">
        <f t="shared" si="1809"/>
        <v/>
      </c>
      <c r="J1972" s="381" t="str">
        <f t="shared" si="1810"/>
        <v/>
      </c>
      <c r="K1972" s="452" t="str">
        <f t="shared" si="1811"/>
        <v/>
      </c>
      <c r="L1972" s="197" t="str">
        <f t="shared" ref="L1972:M1972" si="1862">+IF(L867="","",L867)</f>
        <v/>
      </c>
      <c r="M1972" s="202" t="str">
        <f t="shared" si="1862"/>
        <v/>
      </c>
    </row>
    <row r="1973" spans="2:13" hidden="1" x14ac:dyDescent="0.3">
      <c r="B1973" s="218">
        <f t="shared" si="1776"/>
        <v>860</v>
      </c>
      <c r="C1973" s="194" t="str">
        <f t="shared" ref="C1973:F1973" si="1863">IF(C868="","",C868)</f>
        <v/>
      </c>
      <c r="D1973" s="199" t="str">
        <f t="shared" si="1863"/>
        <v/>
      </c>
      <c r="E1973" s="202" t="str">
        <f t="shared" si="1863"/>
        <v/>
      </c>
      <c r="F1973" s="215" t="str">
        <f t="shared" si="1863"/>
        <v/>
      </c>
      <c r="G1973" s="278" t="str">
        <f>+IF('Cálculos '!I868="","",'Cálculos '!I868)</f>
        <v/>
      </c>
      <c r="H1973" s="380" t="str">
        <f t="shared" si="1808"/>
        <v/>
      </c>
      <c r="I1973" s="48" t="str">
        <f t="shared" si="1809"/>
        <v/>
      </c>
      <c r="J1973" s="381" t="str">
        <f t="shared" si="1810"/>
        <v/>
      </c>
      <c r="K1973" s="452" t="str">
        <f t="shared" si="1811"/>
        <v/>
      </c>
      <c r="L1973" s="197" t="str">
        <f t="shared" ref="L1973:M1973" si="1864">+IF(L868="","",L868)</f>
        <v/>
      </c>
      <c r="M1973" s="202" t="str">
        <f t="shared" si="1864"/>
        <v/>
      </c>
    </row>
    <row r="1974" spans="2:13" hidden="1" x14ac:dyDescent="0.3">
      <c r="B1974" s="218">
        <f t="shared" si="1776"/>
        <v>861</v>
      </c>
      <c r="C1974" s="194" t="str">
        <f t="shared" ref="C1974:F1974" si="1865">IF(C869="","",C869)</f>
        <v/>
      </c>
      <c r="D1974" s="199" t="str">
        <f t="shared" si="1865"/>
        <v/>
      </c>
      <c r="E1974" s="202" t="str">
        <f t="shared" si="1865"/>
        <v/>
      </c>
      <c r="F1974" s="215" t="str">
        <f t="shared" si="1865"/>
        <v/>
      </c>
      <c r="G1974" s="278" t="str">
        <f>+IF('Cálculos '!I869="","",'Cálculos '!I869)</f>
        <v/>
      </c>
      <c r="H1974" s="380" t="str">
        <f t="shared" si="1808"/>
        <v/>
      </c>
      <c r="I1974" s="48" t="str">
        <f t="shared" si="1809"/>
        <v/>
      </c>
      <c r="J1974" s="381" t="str">
        <f t="shared" si="1810"/>
        <v/>
      </c>
      <c r="K1974" s="452" t="str">
        <f t="shared" si="1811"/>
        <v/>
      </c>
      <c r="L1974" s="197" t="str">
        <f t="shared" ref="L1974:M1974" si="1866">+IF(L869="","",L869)</f>
        <v/>
      </c>
      <c r="M1974" s="202" t="str">
        <f t="shared" si="1866"/>
        <v/>
      </c>
    </row>
    <row r="1975" spans="2:13" hidden="1" x14ac:dyDescent="0.3">
      <c r="B1975" s="218">
        <f t="shared" si="1776"/>
        <v>862</v>
      </c>
      <c r="C1975" s="194" t="str">
        <f t="shared" ref="C1975:F1975" si="1867">IF(C870="","",C870)</f>
        <v/>
      </c>
      <c r="D1975" s="199" t="str">
        <f t="shared" si="1867"/>
        <v/>
      </c>
      <c r="E1975" s="202" t="str">
        <f t="shared" si="1867"/>
        <v/>
      </c>
      <c r="F1975" s="215" t="str">
        <f t="shared" si="1867"/>
        <v/>
      </c>
      <c r="G1975" s="278" t="str">
        <f>+IF('Cálculos '!I870="","",'Cálculos '!I870)</f>
        <v/>
      </c>
      <c r="H1975" s="380" t="str">
        <f t="shared" si="1808"/>
        <v/>
      </c>
      <c r="I1975" s="48" t="str">
        <f t="shared" si="1809"/>
        <v/>
      </c>
      <c r="J1975" s="381" t="str">
        <f t="shared" si="1810"/>
        <v/>
      </c>
      <c r="K1975" s="452" t="str">
        <f t="shared" si="1811"/>
        <v/>
      </c>
      <c r="L1975" s="197" t="str">
        <f t="shared" ref="L1975:M1975" si="1868">+IF(L870="","",L870)</f>
        <v/>
      </c>
      <c r="M1975" s="202" t="str">
        <f t="shared" si="1868"/>
        <v/>
      </c>
    </row>
    <row r="1976" spans="2:13" hidden="1" x14ac:dyDescent="0.3">
      <c r="B1976" s="218">
        <f t="shared" si="1776"/>
        <v>863</v>
      </c>
      <c r="C1976" s="194" t="str">
        <f t="shared" ref="C1976:F1976" si="1869">IF(C871="","",C871)</f>
        <v/>
      </c>
      <c r="D1976" s="199" t="str">
        <f t="shared" si="1869"/>
        <v/>
      </c>
      <c r="E1976" s="202" t="str">
        <f t="shared" si="1869"/>
        <v/>
      </c>
      <c r="F1976" s="215" t="str">
        <f t="shared" si="1869"/>
        <v/>
      </c>
      <c r="G1976" s="278" t="str">
        <f>+IF('Cálculos '!I871="","",'Cálculos '!I871)</f>
        <v/>
      </c>
      <c r="H1976" s="380" t="str">
        <f t="shared" si="1808"/>
        <v/>
      </c>
      <c r="I1976" s="48" t="str">
        <f t="shared" si="1809"/>
        <v/>
      </c>
      <c r="J1976" s="381" t="str">
        <f t="shared" si="1810"/>
        <v/>
      </c>
      <c r="K1976" s="452" t="str">
        <f t="shared" si="1811"/>
        <v/>
      </c>
      <c r="L1976" s="197" t="str">
        <f t="shared" ref="L1976:M1976" si="1870">+IF(L871="","",L871)</f>
        <v/>
      </c>
      <c r="M1976" s="202" t="str">
        <f t="shared" si="1870"/>
        <v/>
      </c>
    </row>
    <row r="1977" spans="2:13" hidden="1" x14ac:dyDescent="0.3">
      <c r="B1977" s="218">
        <f t="shared" si="1776"/>
        <v>864</v>
      </c>
      <c r="C1977" s="194" t="str">
        <f t="shared" ref="C1977:F1977" si="1871">IF(C872="","",C872)</f>
        <v/>
      </c>
      <c r="D1977" s="199" t="str">
        <f t="shared" si="1871"/>
        <v/>
      </c>
      <c r="E1977" s="202" t="str">
        <f t="shared" si="1871"/>
        <v/>
      </c>
      <c r="F1977" s="215" t="str">
        <f t="shared" si="1871"/>
        <v/>
      </c>
      <c r="G1977" s="278" t="str">
        <f>+IF('Cálculos '!I872="","",'Cálculos '!I872)</f>
        <v/>
      </c>
      <c r="H1977" s="380" t="str">
        <f t="shared" si="1808"/>
        <v/>
      </c>
      <c r="I1977" s="48" t="str">
        <f t="shared" si="1809"/>
        <v/>
      </c>
      <c r="J1977" s="381" t="str">
        <f t="shared" si="1810"/>
        <v/>
      </c>
      <c r="K1977" s="452" t="str">
        <f t="shared" si="1811"/>
        <v/>
      </c>
      <c r="L1977" s="197" t="str">
        <f t="shared" ref="L1977:M1977" si="1872">+IF(L872="","",L872)</f>
        <v/>
      </c>
      <c r="M1977" s="202" t="str">
        <f t="shared" si="1872"/>
        <v/>
      </c>
    </row>
    <row r="1978" spans="2:13" hidden="1" x14ac:dyDescent="0.3">
      <c r="B1978" s="218">
        <f t="shared" si="1776"/>
        <v>865</v>
      </c>
      <c r="C1978" s="194" t="str">
        <f t="shared" ref="C1978:F1978" si="1873">IF(C873="","",C873)</f>
        <v/>
      </c>
      <c r="D1978" s="199" t="str">
        <f t="shared" si="1873"/>
        <v/>
      </c>
      <c r="E1978" s="202" t="str">
        <f t="shared" si="1873"/>
        <v/>
      </c>
      <c r="F1978" s="215" t="str">
        <f t="shared" si="1873"/>
        <v/>
      </c>
      <c r="G1978" s="278" t="str">
        <f>+IF('Cálculos '!I873="","",'Cálculos '!I873)</f>
        <v/>
      </c>
      <c r="H1978" s="380" t="str">
        <f t="shared" si="1808"/>
        <v/>
      </c>
      <c r="I1978" s="48" t="str">
        <f t="shared" si="1809"/>
        <v/>
      </c>
      <c r="J1978" s="381" t="str">
        <f t="shared" si="1810"/>
        <v/>
      </c>
      <c r="K1978" s="452" t="str">
        <f t="shared" si="1811"/>
        <v/>
      </c>
      <c r="L1978" s="197" t="str">
        <f t="shared" ref="L1978:M1978" si="1874">+IF(L873="","",L873)</f>
        <v/>
      </c>
      <c r="M1978" s="202" t="str">
        <f t="shared" si="1874"/>
        <v/>
      </c>
    </row>
    <row r="1979" spans="2:13" hidden="1" x14ac:dyDescent="0.3">
      <c r="B1979" s="218">
        <f t="shared" si="1776"/>
        <v>866</v>
      </c>
      <c r="C1979" s="194" t="str">
        <f t="shared" ref="C1979:F1979" si="1875">IF(C874="","",C874)</f>
        <v/>
      </c>
      <c r="D1979" s="199" t="str">
        <f t="shared" si="1875"/>
        <v/>
      </c>
      <c r="E1979" s="202" t="str">
        <f t="shared" si="1875"/>
        <v/>
      </c>
      <c r="F1979" s="215" t="str">
        <f t="shared" si="1875"/>
        <v/>
      </c>
      <c r="G1979" s="278" t="str">
        <f>+IF('Cálculos '!I874="","",'Cálculos '!I874)</f>
        <v/>
      </c>
      <c r="H1979" s="380" t="str">
        <f t="shared" si="1808"/>
        <v/>
      </c>
      <c r="I1979" s="48" t="str">
        <f t="shared" si="1809"/>
        <v/>
      </c>
      <c r="J1979" s="381" t="str">
        <f t="shared" si="1810"/>
        <v/>
      </c>
      <c r="K1979" s="452" t="str">
        <f t="shared" si="1811"/>
        <v/>
      </c>
      <c r="L1979" s="197" t="str">
        <f t="shared" ref="L1979:M1979" si="1876">+IF(L874="","",L874)</f>
        <v/>
      </c>
      <c r="M1979" s="202" t="str">
        <f t="shared" si="1876"/>
        <v/>
      </c>
    </row>
    <row r="1980" spans="2:13" hidden="1" x14ac:dyDescent="0.3">
      <c r="B1980" s="218">
        <f t="shared" si="1776"/>
        <v>867</v>
      </c>
      <c r="C1980" s="194" t="str">
        <f t="shared" ref="C1980:F1980" si="1877">IF(C875="","",C875)</f>
        <v/>
      </c>
      <c r="D1980" s="199" t="str">
        <f t="shared" si="1877"/>
        <v/>
      </c>
      <c r="E1980" s="202" t="str">
        <f t="shared" si="1877"/>
        <v/>
      </c>
      <c r="F1980" s="215" t="str">
        <f t="shared" si="1877"/>
        <v/>
      </c>
      <c r="G1980" s="278" t="str">
        <f>+IF('Cálculos '!I875="","",'Cálculos '!I875)</f>
        <v/>
      </c>
      <c r="H1980" s="380" t="str">
        <f t="shared" si="1808"/>
        <v/>
      </c>
      <c r="I1980" s="48" t="str">
        <f t="shared" si="1809"/>
        <v/>
      </c>
      <c r="J1980" s="381" t="str">
        <f t="shared" si="1810"/>
        <v/>
      </c>
      <c r="K1980" s="452" t="str">
        <f t="shared" si="1811"/>
        <v/>
      </c>
      <c r="L1980" s="197" t="str">
        <f t="shared" ref="L1980:M1980" si="1878">+IF(L875="","",L875)</f>
        <v/>
      </c>
      <c r="M1980" s="202" t="str">
        <f t="shared" si="1878"/>
        <v/>
      </c>
    </row>
    <row r="1981" spans="2:13" hidden="1" x14ac:dyDescent="0.3">
      <c r="B1981" s="218">
        <f t="shared" si="1776"/>
        <v>868</v>
      </c>
      <c r="C1981" s="194" t="str">
        <f t="shared" ref="C1981:F1981" si="1879">IF(C876="","",C876)</f>
        <v/>
      </c>
      <c r="D1981" s="199" t="str">
        <f t="shared" si="1879"/>
        <v/>
      </c>
      <c r="E1981" s="202" t="str">
        <f t="shared" si="1879"/>
        <v/>
      </c>
      <c r="F1981" s="215" t="str">
        <f t="shared" si="1879"/>
        <v/>
      </c>
      <c r="G1981" s="278" t="str">
        <f>+IF('Cálculos '!I876="","",'Cálculos '!I876)</f>
        <v/>
      </c>
      <c r="H1981" s="380" t="str">
        <f t="shared" si="1808"/>
        <v/>
      </c>
      <c r="I1981" s="48" t="str">
        <f t="shared" si="1809"/>
        <v/>
      </c>
      <c r="J1981" s="381" t="str">
        <f t="shared" si="1810"/>
        <v/>
      </c>
      <c r="K1981" s="452" t="str">
        <f t="shared" si="1811"/>
        <v/>
      </c>
      <c r="L1981" s="197" t="str">
        <f t="shared" ref="L1981:M1981" si="1880">+IF(L876="","",L876)</f>
        <v/>
      </c>
      <c r="M1981" s="202" t="str">
        <f t="shared" si="1880"/>
        <v/>
      </c>
    </row>
    <row r="1982" spans="2:13" hidden="1" x14ac:dyDescent="0.3">
      <c r="B1982" s="218">
        <f t="shared" si="1776"/>
        <v>869</v>
      </c>
      <c r="C1982" s="194" t="str">
        <f t="shared" ref="C1982:F1982" si="1881">IF(C877="","",C877)</f>
        <v/>
      </c>
      <c r="D1982" s="199" t="str">
        <f t="shared" si="1881"/>
        <v/>
      </c>
      <c r="E1982" s="202" t="str">
        <f t="shared" si="1881"/>
        <v/>
      </c>
      <c r="F1982" s="215" t="str">
        <f t="shared" si="1881"/>
        <v/>
      </c>
      <c r="G1982" s="278" t="str">
        <f>+IF('Cálculos '!I877="","",'Cálculos '!I877)</f>
        <v/>
      </c>
      <c r="H1982" s="380" t="str">
        <f t="shared" si="1808"/>
        <v/>
      </c>
      <c r="I1982" s="48" t="str">
        <f t="shared" si="1809"/>
        <v/>
      </c>
      <c r="J1982" s="381" t="str">
        <f t="shared" si="1810"/>
        <v/>
      </c>
      <c r="K1982" s="452" t="str">
        <f t="shared" si="1811"/>
        <v/>
      </c>
      <c r="L1982" s="197" t="str">
        <f t="shared" ref="L1982:M1982" si="1882">+IF(L877="","",L877)</f>
        <v/>
      </c>
      <c r="M1982" s="202" t="str">
        <f t="shared" si="1882"/>
        <v/>
      </c>
    </row>
    <row r="1983" spans="2:13" hidden="1" x14ac:dyDescent="0.3">
      <c r="B1983" s="218">
        <f t="shared" si="1776"/>
        <v>870</v>
      </c>
      <c r="C1983" s="194" t="str">
        <f t="shared" ref="C1983:F1983" si="1883">IF(C878="","",C878)</f>
        <v/>
      </c>
      <c r="D1983" s="199" t="str">
        <f t="shared" si="1883"/>
        <v/>
      </c>
      <c r="E1983" s="202" t="str">
        <f t="shared" si="1883"/>
        <v/>
      </c>
      <c r="F1983" s="215" t="str">
        <f t="shared" si="1883"/>
        <v/>
      </c>
      <c r="G1983" s="278" t="str">
        <f>+IF('Cálculos '!I878="","",'Cálculos '!I878)</f>
        <v/>
      </c>
      <c r="H1983" s="380" t="str">
        <f t="shared" si="1808"/>
        <v/>
      </c>
      <c r="I1983" s="48" t="str">
        <f t="shared" si="1809"/>
        <v/>
      </c>
      <c r="J1983" s="381" t="str">
        <f t="shared" si="1810"/>
        <v/>
      </c>
      <c r="K1983" s="452" t="str">
        <f t="shared" si="1811"/>
        <v/>
      </c>
      <c r="L1983" s="197" t="str">
        <f t="shared" ref="L1983:M1983" si="1884">+IF(L878="","",L878)</f>
        <v/>
      </c>
      <c r="M1983" s="202" t="str">
        <f t="shared" si="1884"/>
        <v/>
      </c>
    </row>
    <row r="1984" spans="2:13" hidden="1" x14ac:dyDescent="0.3">
      <c r="B1984" s="218">
        <f t="shared" si="1776"/>
        <v>871</v>
      </c>
      <c r="C1984" s="194" t="str">
        <f t="shared" ref="C1984:F1984" si="1885">IF(C879="","",C879)</f>
        <v/>
      </c>
      <c r="D1984" s="199" t="str">
        <f t="shared" si="1885"/>
        <v/>
      </c>
      <c r="E1984" s="202" t="str">
        <f t="shared" si="1885"/>
        <v/>
      </c>
      <c r="F1984" s="215" t="str">
        <f t="shared" si="1885"/>
        <v/>
      </c>
      <c r="G1984" s="278" t="str">
        <f>+IF('Cálculos '!I879="","",'Cálculos '!I879)</f>
        <v/>
      </c>
      <c r="H1984" s="380" t="str">
        <f t="shared" si="1808"/>
        <v/>
      </c>
      <c r="I1984" s="48" t="str">
        <f t="shared" si="1809"/>
        <v/>
      </c>
      <c r="J1984" s="381" t="str">
        <f t="shared" si="1810"/>
        <v/>
      </c>
      <c r="K1984" s="452" t="str">
        <f t="shared" si="1811"/>
        <v/>
      </c>
      <c r="L1984" s="197" t="str">
        <f t="shared" ref="L1984:M1984" si="1886">+IF(L879="","",L879)</f>
        <v/>
      </c>
      <c r="M1984" s="202" t="str">
        <f t="shared" si="1886"/>
        <v/>
      </c>
    </row>
    <row r="1985" spans="2:13" hidden="1" x14ac:dyDescent="0.3">
      <c r="B1985" s="218">
        <f t="shared" si="1776"/>
        <v>872</v>
      </c>
      <c r="C1985" s="194" t="str">
        <f t="shared" ref="C1985:F1985" si="1887">IF(C880="","",C880)</f>
        <v/>
      </c>
      <c r="D1985" s="199" t="str">
        <f t="shared" si="1887"/>
        <v/>
      </c>
      <c r="E1985" s="202" t="str">
        <f t="shared" si="1887"/>
        <v/>
      </c>
      <c r="F1985" s="215" t="str">
        <f t="shared" si="1887"/>
        <v/>
      </c>
      <c r="G1985" s="278" t="str">
        <f>+IF('Cálculos '!I880="","",'Cálculos '!I880)</f>
        <v/>
      </c>
      <c r="H1985" s="380" t="str">
        <f t="shared" si="1808"/>
        <v/>
      </c>
      <c r="I1985" s="48" t="str">
        <f t="shared" si="1809"/>
        <v/>
      </c>
      <c r="J1985" s="381" t="str">
        <f t="shared" si="1810"/>
        <v/>
      </c>
      <c r="K1985" s="452" t="str">
        <f t="shared" si="1811"/>
        <v/>
      </c>
      <c r="L1985" s="197" t="str">
        <f t="shared" ref="L1985:M1985" si="1888">+IF(L880="","",L880)</f>
        <v/>
      </c>
      <c r="M1985" s="202" t="str">
        <f t="shared" si="1888"/>
        <v/>
      </c>
    </row>
    <row r="1986" spans="2:13" hidden="1" x14ac:dyDescent="0.3">
      <c r="B1986" s="218">
        <f t="shared" si="1776"/>
        <v>873</v>
      </c>
      <c r="C1986" s="194" t="str">
        <f t="shared" ref="C1986:F1986" si="1889">IF(C881="","",C881)</f>
        <v/>
      </c>
      <c r="D1986" s="199" t="str">
        <f t="shared" si="1889"/>
        <v/>
      </c>
      <c r="E1986" s="202" t="str">
        <f t="shared" si="1889"/>
        <v/>
      </c>
      <c r="F1986" s="215" t="str">
        <f t="shared" si="1889"/>
        <v/>
      </c>
      <c r="G1986" s="278" t="str">
        <f>+IF('Cálculos '!I881="","",'Cálculos '!I881)</f>
        <v/>
      </c>
      <c r="H1986" s="380" t="str">
        <f t="shared" si="1808"/>
        <v/>
      </c>
      <c r="I1986" s="48" t="str">
        <f t="shared" si="1809"/>
        <v/>
      </c>
      <c r="J1986" s="381" t="str">
        <f t="shared" si="1810"/>
        <v/>
      </c>
      <c r="K1986" s="452" t="str">
        <f t="shared" si="1811"/>
        <v/>
      </c>
      <c r="L1986" s="197" t="str">
        <f t="shared" ref="L1986:M1986" si="1890">+IF(L881="","",L881)</f>
        <v/>
      </c>
      <c r="M1986" s="202" t="str">
        <f t="shared" si="1890"/>
        <v/>
      </c>
    </row>
    <row r="1987" spans="2:13" hidden="1" x14ac:dyDescent="0.3">
      <c r="B1987" s="218">
        <f t="shared" si="1776"/>
        <v>874</v>
      </c>
      <c r="C1987" s="194" t="str">
        <f t="shared" ref="C1987:F1987" si="1891">IF(C882="","",C882)</f>
        <v/>
      </c>
      <c r="D1987" s="199" t="str">
        <f t="shared" si="1891"/>
        <v/>
      </c>
      <c r="E1987" s="202" t="str">
        <f t="shared" si="1891"/>
        <v/>
      </c>
      <c r="F1987" s="215" t="str">
        <f t="shared" si="1891"/>
        <v/>
      </c>
      <c r="G1987" s="278" t="str">
        <f>+IF('Cálculos '!I882="","",'Cálculos '!I882)</f>
        <v/>
      </c>
      <c r="H1987" s="380" t="str">
        <f t="shared" si="1808"/>
        <v/>
      </c>
      <c r="I1987" s="48" t="str">
        <f t="shared" si="1809"/>
        <v/>
      </c>
      <c r="J1987" s="381" t="str">
        <f t="shared" si="1810"/>
        <v/>
      </c>
      <c r="K1987" s="452" t="str">
        <f t="shared" si="1811"/>
        <v/>
      </c>
      <c r="L1987" s="197" t="str">
        <f t="shared" ref="L1987:M1987" si="1892">+IF(L882="","",L882)</f>
        <v/>
      </c>
      <c r="M1987" s="202" t="str">
        <f t="shared" si="1892"/>
        <v/>
      </c>
    </row>
    <row r="1988" spans="2:13" hidden="1" x14ac:dyDescent="0.3">
      <c r="B1988" s="218">
        <f t="shared" si="1776"/>
        <v>875</v>
      </c>
      <c r="C1988" s="194" t="str">
        <f t="shared" ref="C1988:F1988" si="1893">IF(C883="","",C883)</f>
        <v/>
      </c>
      <c r="D1988" s="199" t="str">
        <f t="shared" si="1893"/>
        <v/>
      </c>
      <c r="E1988" s="202" t="str">
        <f t="shared" si="1893"/>
        <v/>
      </c>
      <c r="F1988" s="215" t="str">
        <f t="shared" si="1893"/>
        <v/>
      </c>
      <c r="G1988" s="278" t="str">
        <f>+IF('Cálculos '!I883="","",'Cálculos '!I883)</f>
        <v/>
      </c>
      <c r="H1988" s="380" t="str">
        <f t="shared" si="1808"/>
        <v/>
      </c>
      <c r="I1988" s="48" t="str">
        <f t="shared" si="1809"/>
        <v/>
      </c>
      <c r="J1988" s="381" t="str">
        <f t="shared" si="1810"/>
        <v/>
      </c>
      <c r="K1988" s="452" t="str">
        <f t="shared" si="1811"/>
        <v/>
      </c>
      <c r="L1988" s="197" t="str">
        <f t="shared" ref="L1988:M1988" si="1894">+IF(L883="","",L883)</f>
        <v/>
      </c>
      <c r="M1988" s="202" t="str">
        <f t="shared" si="1894"/>
        <v/>
      </c>
    </row>
    <row r="1989" spans="2:13" hidden="1" x14ac:dyDescent="0.3">
      <c r="B1989" s="218">
        <f t="shared" si="1776"/>
        <v>876</v>
      </c>
      <c r="C1989" s="194" t="str">
        <f t="shared" ref="C1989:F1989" si="1895">IF(C884="","",C884)</f>
        <v/>
      </c>
      <c r="D1989" s="199" t="str">
        <f t="shared" si="1895"/>
        <v/>
      </c>
      <c r="E1989" s="202" t="str">
        <f t="shared" si="1895"/>
        <v/>
      </c>
      <c r="F1989" s="215" t="str">
        <f t="shared" si="1895"/>
        <v/>
      </c>
      <c r="G1989" s="278" t="str">
        <f>+IF('Cálculos '!I884="","",'Cálculos '!I884)</f>
        <v/>
      </c>
      <c r="H1989" s="380" t="str">
        <f t="shared" si="1808"/>
        <v/>
      </c>
      <c r="I1989" s="48" t="str">
        <f t="shared" si="1809"/>
        <v/>
      </c>
      <c r="J1989" s="381" t="str">
        <f t="shared" si="1810"/>
        <v/>
      </c>
      <c r="K1989" s="452" t="str">
        <f t="shared" si="1811"/>
        <v/>
      </c>
      <c r="L1989" s="197" t="str">
        <f t="shared" ref="L1989:M1989" si="1896">+IF(L884="","",L884)</f>
        <v/>
      </c>
      <c r="M1989" s="202" t="str">
        <f t="shared" si="1896"/>
        <v/>
      </c>
    </row>
    <row r="1990" spans="2:13" hidden="1" x14ac:dyDescent="0.3">
      <c r="B1990" s="218">
        <f t="shared" si="1776"/>
        <v>877</v>
      </c>
      <c r="C1990" s="194" t="str">
        <f t="shared" ref="C1990:F1990" si="1897">IF(C885="","",C885)</f>
        <v/>
      </c>
      <c r="D1990" s="199" t="str">
        <f t="shared" si="1897"/>
        <v/>
      </c>
      <c r="E1990" s="202" t="str">
        <f t="shared" si="1897"/>
        <v/>
      </c>
      <c r="F1990" s="215" t="str">
        <f t="shared" si="1897"/>
        <v/>
      </c>
      <c r="G1990" s="278" t="str">
        <f>+IF('Cálculos '!I885="","",'Cálculos '!I885)</f>
        <v/>
      </c>
      <c r="H1990" s="380" t="str">
        <f t="shared" si="1808"/>
        <v/>
      </c>
      <c r="I1990" s="48" t="str">
        <f t="shared" si="1809"/>
        <v/>
      </c>
      <c r="J1990" s="381" t="str">
        <f t="shared" si="1810"/>
        <v/>
      </c>
      <c r="K1990" s="452" t="str">
        <f t="shared" si="1811"/>
        <v/>
      </c>
      <c r="L1990" s="197" t="str">
        <f t="shared" ref="L1990:M1990" si="1898">+IF(L885="","",L885)</f>
        <v/>
      </c>
      <c r="M1990" s="202" t="str">
        <f t="shared" si="1898"/>
        <v/>
      </c>
    </row>
    <row r="1991" spans="2:13" hidden="1" x14ac:dyDescent="0.3">
      <c r="B1991" s="218">
        <f t="shared" si="1776"/>
        <v>878</v>
      </c>
      <c r="C1991" s="194" t="str">
        <f t="shared" ref="C1991:F1991" si="1899">IF(C886="","",C886)</f>
        <v/>
      </c>
      <c r="D1991" s="199" t="str">
        <f t="shared" si="1899"/>
        <v/>
      </c>
      <c r="E1991" s="202" t="str">
        <f t="shared" si="1899"/>
        <v/>
      </c>
      <c r="F1991" s="215" t="str">
        <f t="shared" si="1899"/>
        <v/>
      </c>
      <c r="G1991" s="278" t="str">
        <f>+IF('Cálculos '!I886="","",'Cálculos '!I886)</f>
        <v/>
      </c>
      <c r="H1991" s="380" t="str">
        <f t="shared" si="1808"/>
        <v/>
      </c>
      <c r="I1991" s="48" t="str">
        <f t="shared" si="1809"/>
        <v/>
      </c>
      <c r="J1991" s="381" t="str">
        <f t="shared" si="1810"/>
        <v/>
      </c>
      <c r="K1991" s="452" t="str">
        <f t="shared" si="1811"/>
        <v/>
      </c>
      <c r="L1991" s="197" t="str">
        <f t="shared" ref="L1991:M1991" si="1900">+IF(L886="","",L886)</f>
        <v/>
      </c>
      <c r="M1991" s="202" t="str">
        <f t="shared" si="1900"/>
        <v/>
      </c>
    </row>
    <row r="1992" spans="2:13" hidden="1" x14ac:dyDescent="0.3">
      <c r="B1992" s="218">
        <f t="shared" si="1776"/>
        <v>879</v>
      </c>
      <c r="C1992" s="194" t="str">
        <f t="shared" ref="C1992:F1992" si="1901">IF(C887="","",C887)</f>
        <v/>
      </c>
      <c r="D1992" s="199" t="str">
        <f t="shared" si="1901"/>
        <v/>
      </c>
      <c r="E1992" s="202" t="str">
        <f t="shared" si="1901"/>
        <v/>
      </c>
      <c r="F1992" s="215" t="str">
        <f t="shared" si="1901"/>
        <v/>
      </c>
      <c r="G1992" s="278" t="str">
        <f>+IF('Cálculos '!I887="","",'Cálculos '!I887)</f>
        <v/>
      </c>
      <c r="H1992" s="380" t="str">
        <f t="shared" si="1808"/>
        <v/>
      </c>
      <c r="I1992" s="48" t="str">
        <f t="shared" si="1809"/>
        <v/>
      </c>
      <c r="J1992" s="381" t="str">
        <f t="shared" si="1810"/>
        <v/>
      </c>
      <c r="K1992" s="452" t="str">
        <f t="shared" si="1811"/>
        <v/>
      </c>
      <c r="L1992" s="197" t="str">
        <f t="shared" ref="L1992:M1992" si="1902">+IF(L887="","",L887)</f>
        <v/>
      </c>
      <c r="M1992" s="202" t="str">
        <f t="shared" si="1902"/>
        <v/>
      </c>
    </row>
    <row r="1993" spans="2:13" hidden="1" x14ac:dyDescent="0.3">
      <c r="B1993" s="218">
        <f t="shared" si="1776"/>
        <v>880</v>
      </c>
      <c r="C1993" s="194" t="str">
        <f t="shared" ref="C1993:F1993" si="1903">IF(C888="","",C888)</f>
        <v/>
      </c>
      <c r="D1993" s="199" t="str">
        <f t="shared" si="1903"/>
        <v/>
      </c>
      <c r="E1993" s="202" t="str">
        <f t="shared" si="1903"/>
        <v/>
      </c>
      <c r="F1993" s="215" t="str">
        <f t="shared" si="1903"/>
        <v/>
      </c>
      <c r="G1993" s="278" t="str">
        <f>+IF('Cálculos '!I888="","",'Cálculos '!I888)</f>
        <v/>
      </c>
      <c r="H1993" s="380" t="str">
        <f t="shared" si="1808"/>
        <v/>
      </c>
      <c r="I1993" s="48" t="str">
        <f t="shared" si="1809"/>
        <v/>
      </c>
      <c r="J1993" s="381" t="str">
        <f t="shared" si="1810"/>
        <v/>
      </c>
      <c r="K1993" s="452" t="str">
        <f t="shared" si="1811"/>
        <v/>
      </c>
      <c r="L1993" s="197" t="str">
        <f t="shared" ref="L1993:M1993" si="1904">+IF(L888="","",L888)</f>
        <v/>
      </c>
      <c r="M1993" s="202" t="str">
        <f t="shared" si="1904"/>
        <v/>
      </c>
    </row>
    <row r="1994" spans="2:13" hidden="1" x14ac:dyDescent="0.3">
      <c r="B1994" s="218">
        <f t="shared" si="1776"/>
        <v>881</v>
      </c>
      <c r="C1994" s="194" t="str">
        <f t="shared" ref="C1994:F1994" si="1905">IF(C889="","",C889)</f>
        <v/>
      </c>
      <c r="D1994" s="199" t="str">
        <f t="shared" si="1905"/>
        <v/>
      </c>
      <c r="E1994" s="202" t="str">
        <f t="shared" si="1905"/>
        <v/>
      </c>
      <c r="F1994" s="215" t="str">
        <f t="shared" si="1905"/>
        <v/>
      </c>
      <c r="G1994" s="278" t="str">
        <f>+IF('Cálculos '!I889="","",'Cálculos '!I889)</f>
        <v/>
      </c>
      <c r="H1994" s="380" t="str">
        <f t="shared" si="1808"/>
        <v/>
      </c>
      <c r="I1994" s="48" t="str">
        <f t="shared" si="1809"/>
        <v/>
      </c>
      <c r="J1994" s="381" t="str">
        <f t="shared" si="1810"/>
        <v/>
      </c>
      <c r="K1994" s="452" t="str">
        <f t="shared" si="1811"/>
        <v/>
      </c>
      <c r="L1994" s="197" t="str">
        <f t="shared" ref="L1994:M1994" si="1906">+IF(L889="","",L889)</f>
        <v/>
      </c>
      <c r="M1994" s="202" t="str">
        <f t="shared" si="1906"/>
        <v/>
      </c>
    </row>
    <row r="1995" spans="2:13" hidden="1" x14ac:dyDescent="0.3">
      <c r="B1995" s="218">
        <f t="shared" si="1776"/>
        <v>882</v>
      </c>
      <c r="C1995" s="194" t="str">
        <f t="shared" ref="C1995:F1995" si="1907">IF(C890="","",C890)</f>
        <v/>
      </c>
      <c r="D1995" s="199" t="str">
        <f t="shared" si="1907"/>
        <v/>
      </c>
      <c r="E1995" s="202" t="str">
        <f t="shared" si="1907"/>
        <v/>
      </c>
      <c r="F1995" s="215" t="str">
        <f t="shared" si="1907"/>
        <v/>
      </c>
      <c r="G1995" s="278" t="str">
        <f>+IF('Cálculos '!I890="","",'Cálculos '!I890)</f>
        <v/>
      </c>
      <c r="H1995" s="380" t="str">
        <f t="shared" si="1808"/>
        <v/>
      </c>
      <c r="I1995" s="48" t="str">
        <f t="shared" si="1809"/>
        <v/>
      </c>
      <c r="J1995" s="381" t="str">
        <f t="shared" si="1810"/>
        <v/>
      </c>
      <c r="K1995" s="452" t="str">
        <f t="shared" si="1811"/>
        <v/>
      </c>
      <c r="L1995" s="197" t="str">
        <f t="shared" ref="L1995:M1995" si="1908">+IF(L890="","",L890)</f>
        <v/>
      </c>
      <c r="M1995" s="202" t="str">
        <f t="shared" si="1908"/>
        <v/>
      </c>
    </row>
    <row r="1996" spans="2:13" hidden="1" x14ac:dyDescent="0.3">
      <c r="B1996" s="218">
        <f t="shared" ref="B1996:B2059" si="1909">+B1995+1</f>
        <v>883</v>
      </c>
      <c r="C1996" s="194" t="str">
        <f t="shared" ref="C1996:F1996" si="1910">IF(C891="","",C891)</f>
        <v/>
      </c>
      <c r="D1996" s="199" t="str">
        <f t="shared" si="1910"/>
        <v/>
      </c>
      <c r="E1996" s="202" t="str">
        <f t="shared" si="1910"/>
        <v/>
      </c>
      <c r="F1996" s="215" t="str">
        <f t="shared" si="1910"/>
        <v/>
      </c>
      <c r="G1996" s="278" t="str">
        <f>+IF('Cálculos '!I891="","",'Cálculos '!I891)</f>
        <v/>
      </c>
      <c r="H1996" s="380" t="str">
        <f t="shared" si="1808"/>
        <v/>
      </c>
      <c r="I1996" s="48" t="str">
        <f t="shared" si="1809"/>
        <v/>
      </c>
      <c r="J1996" s="381" t="str">
        <f t="shared" si="1810"/>
        <v/>
      </c>
      <c r="K1996" s="452" t="str">
        <f t="shared" si="1811"/>
        <v/>
      </c>
      <c r="L1996" s="197" t="str">
        <f t="shared" ref="L1996:M1996" si="1911">+IF(L891="","",L891)</f>
        <v/>
      </c>
      <c r="M1996" s="202" t="str">
        <f t="shared" si="1911"/>
        <v/>
      </c>
    </row>
    <row r="1997" spans="2:13" hidden="1" x14ac:dyDescent="0.3">
      <c r="B1997" s="218">
        <f t="shared" si="1909"/>
        <v>884</v>
      </c>
      <c r="C1997" s="194" t="str">
        <f t="shared" ref="C1997:F1997" si="1912">IF(C892="","",C892)</f>
        <v/>
      </c>
      <c r="D1997" s="199" t="str">
        <f t="shared" si="1912"/>
        <v/>
      </c>
      <c r="E1997" s="202" t="str">
        <f t="shared" si="1912"/>
        <v/>
      </c>
      <c r="F1997" s="215" t="str">
        <f t="shared" si="1912"/>
        <v/>
      </c>
      <c r="G1997" s="278" t="str">
        <f>+IF('Cálculos '!I892="","",'Cálculos '!I892)</f>
        <v/>
      </c>
      <c r="H1997" s="380" t="str">
        <f t="shared" si="1808"/>
        <v/>
      </c>
      <c r="I1997" s="48" t="str">
        <f t="shared" si="1809"/>
        <v/>
      </c>
      <c r="J1997" s="381" t="str">
        <f t="shared" si="1810"/>
        <v/>
      </c>
      <c r="K1997" s="452" t="str">
        <f t="shared" si="1811"/>
        <v/>
      </c>
      <c r="L1997" s="197" t="str">
        <f t="shared" ref="L1997:M1997" si="1913">+IF(L892="","",L892)</f>
        <v/>
      </c>
      <c r="M1997" s="202" t="str">
        <f t="shared" si="1913"/>
        <v/>
      </c>
    </row>
    <row r="1998" spans="2:13" hidden="1" x14ac:dyDescent="0.3">
      <c r="B1998" s="218">
        <f t="shared" si="1909"/>
        <v>885</v>
      </c>
      <c r="C1998" s="194" t="str">
        <f t="shared" ref="C1998:F1998" si="1914">IF(C893="","",C893)</f>
        <v/>
      </c>
      <c r="D1998" s="199" t="str">
        <f t="shared" si="1914"/>
        <v/>
      </c>
      <c r="E1998" s="202" t="str">
        <f t="shared" si="1914"/>
        <v/>
      </c>
      <c r="F1998" s="215" t="str">
        <f t="shared" si="1914"/>
        <v/>
      </c>
      <c r="G1998" s="278" t="str">
        <f>+IF('Cálculos '!I893="","",'Cálculos '!I893)</f>
        <v/>
      </c>
      <c r="H1998" s="380" t="str">
        <f t="shared" si="1808"/>
        <v/>
      </c>
      <c r="I1998" s="48" t="str">
        <f t="shared" si="1809"/>
        <v/>
      </c>
      <c r="J1998" s="381" t="str">
        <f t="shared" si="1810"/>
        <v/>
      </c>
      <c r="K1998" s="452" t="str">
        <f t="shared" si="1811"/>
        <v/>
      </c>
      <c r="L1998" s="197" t="str">
        <f t="shared" ref="L1998:M1998" si="1915">+IF(L893="","",L893)</f>
        <v/>
      </c>
      <c r="M1998" s="202" t="str">
        <f t="shared" si="1915"/>
        <v/>
      </c>
    </row>
    <row r="1999" spans="2:13" hidden="1" x14ac:dyDescent="0.3">
      <c r="B1999" s="218">
        <f t="shared" si="1909"/>
        <v>886</v>
      </c>
      <c r="C1999" s="194" t="str">
        <f t="shared" ref="C1999:F1999" si="1916">IF(C894="","",C894)</f>
        <v/>
      </c>
      <c r="D1999" s="199" t="str">
        <f t="shared" si="1916"/>
        <v/>
      </c>
      <c r="E1999" s="202" t="str">
        <f t="shared" si="1916"/>
        <v/>
      </c>
      <c r="F1999" s="215" t="str">
        <f t="shared" si="1916"/>
        <v/>
      </c>
      <c r="G1999" s="278" t="str">
        <f>+IF('Cálculos '!I894="","",'Cálculos '!I894)</f>
        <v/>
      </c>
      <c r="H1999" s="380" t="str">
        <f t="shared" si="1808"/>
        <v/>
      </c>
      <c r="I1999" s="48" t="str">
        <f t="shared" si="1809"/>
        <v/>
      </c>
      <c r="J1999" s="381" t="str">
        <f t="shared" si="1810"/>
        <v/>
      </c>
      <c r="K1999" s="452" t="str">
        <f t="shared" si="1811"/>
        <v/>
      </c>
      <c r="L1999" s="197" t="str">
        <f t="shared" ref="L1999:M1999" si="1917">+IF(L894="","",L894)</f>
        <v/>
      </c>
      <c r="M1999" s="202" t="str">
        <f t="shared" si="1917"/>
        <v/>
      </c>
    </row>
    <row r="2000" spans="2:13" hidden="1" x14ac:dyDescent="0.3">
      <c r="B2000" s="218">
        <f t="shared" si="1909"/>
        <v>887</v>
      </c>
      <c r="C2000" s="194" t="str">
        <f t="shared" ref="C2000:F2000" si="1918">IF(C895="","",C895)</f>
        <v/>
      </c>
      <c r="D2000" s="199" t="str">
        <f t="shared" si="1918"/>
        <v/>
      </c>
      <c r="E2000" s="202" t="str">
        <f t="shared" si="1918"/>
        <v/>
      </c>
      <c r="F2000" s="215" t="str">
        <f t="shared" si="1918"/>
        <v/>
      </c>
      <c r="G2000" s="278" t="str">
        <f>+IF('Cálculos '!I895="","",'Cálculos '!I895)</f>
        <v/>
      </c>
      <c r="H2000" s="380" t="str">
        <f t="shared" si="1808"/>
        <v/>
      </c>
      <c r="I2000" s="48" t="str">
        <f t="shared" si="1809"/>
        <v/>
      </c>
      <c r="J2000" s="381" t="str">
        <f t="shared" si="1810"/>
        <v/>
      </c>
      <c r="K2000" s="452" t="str">
        <f t="shared" si="1811"/>
        <v/>
      </c>
      <c r="L2000" s="197" t="str">
        <f t="shared" ref="L2000:M2000" si="1919">+IF(L895="","",L895)</f>
        <v/>
      </c>
      <c r="M2000" s="202" t="str">
        <f t="shared" si="1919"/>
        <v/>
      </c>
    </row>
    <row r="2001" spans="2:13" hidden="1" x14ac:dyDescent="0.3">
      <c r="B2001" s="218">
        <f t="shared" si="1909"/>
        <v>888</v>
      </c>
      <c r="C2001" s="194" t="str">
        <f t="shared" ref="C2001:F2001" si="1920">IF(C896="","",C896)</f>
        <v/>
      </c>
      <c r="D2001" s="199" t="str">
        <f t="shared" si="1920"/>
        <v/>
      </c>
      <c r="E2001" s="202" t="str">
        <f t="shared" si="1920"/>
        <v/>
      </c>
      <c r="F2001" s="215" t="str">
        <f t="shared" si="1920"/>
        <v/>
      </c>
      <c r="G2001" s="278" t="str">
        <f>+IF('Cálculos '!I896="","",'Cálculos '!I896)</f>
        <v/>
      </c>
      <c r="H2001" s="380" t="str">
        <f t="shared" si="1808"/>
        <v/>
      </c>
      <c r="I2001" s="48" t="str">
        <f t="shared" si="1809"/>
        <v/>
      </c>
      <c r="J2001" s="381" t="str">
        <f t="shared" si="1810"/>
        <v/>
      </c>
      <c r="K2001" s="452" t="str">
        <f t="shared" si="1811"/>
        <v/>
      </c>
      <c r="L2001" s="197" t="str">
        <f t="shared" ref="L2001:M2001" si="1921">+IF(L896="","",L896)</f>
        <v/>
      </c>
      <c r="M2001" s="202" t="str">
        <f t="shared" si="1921"/>
        <v/>
      </c>
    </row>
    <row r="2002" spans="2:13" hidden="1" x14ac:dyDescent="0.3">
      <c r="B2002" s="218">
        <f t="shared" si="1909"/>
        <v>889</v>
      </c>
      <c r="C2002" s="194" t="str">
        <f t="shared" ref="C2002:F2002" si="1922">IF(C897="","",C897)</f>
        <v/>
      </c>
      <c r="D2002" s="199" t="str">
        <f t="shared" si="1922"/>
        <v/>
      </c>
      <c r="E2002" s="202" t="str">
        <f t="shared" si="1922"/>
        <v/>
      </c>
      <c r="F2002" s="215" t="str">
        <f t="shared" si="1922"/>
        <v/>
      </c>
      <c r="G2002" s="278" t="str">
        <f>+IF('Cálculos '!I897="","",'Cálculos '!I897)</f>
        <v/>
      </c>
      <c r="H2002" s="380" t="str">
        <f t="shared" si="1808"/>
        <v/>
      </c>
      <c r="I2002" s="48" t="str">
        <f t="shared" si="1809"/>
        <v/>
      </c>
      <c r="J2002" s="381" t="str">
        <f t="shared" si="1810"/>
        <v/>
      </c>
      <c r="K2002" s="452" t="str">
        <f t="shared" si="1811"/>
        <v/>
      </c>
      <c r="L2002" s="197" t="str">
        <f t="shared" ref="L2002:M2002" si="1923">+IF(L897="","",L897)</f>
        <v/>
      </c>
      <c r="M2002" s="202" t="str">
        <f t="shared" si="1923"/>
        <v/>
      </c>
    </row>
    <row r="2003" spans="2:13" hidden="1" x14ac:dyDescent="0.3">
      <c r="B2003" s="218">
        <f t="shared" si="1909"/>
        <v>890</v>
      </c>
      <c r="C2003" s="194" t="str">
        <f t="shared" ref="C2003:F2003" si="1924">IF(C898="","",C898)</f>
        <v/>
      </c>
      <c r="D2003" s="199" t="str">
        <f t="shared" si="1924"/>
        <v/>
      </c>
      <c r="E2003" s="202" t="str">
        <f t="shared" si="1924"/>
        <v/>
      </c>
      <c r="F2003" s="215" t="str">
        <f t="shared" si="1924"/>
        <v/>
      </c>
      <c r="G2003" s="278" t="str">
        <f>+IF('Cálculos '!I898="","",'Cálculos '!I898)</f>
        <v/>
      </c>
      <c r="H2003" s="380" t="str">
        <f t="shared" si="1808"/>
        <v/>
      </c>
      <c r="I2003" s="48" t="str">
        <f t="shared" si="1809"/>
        <v/>
      </c>
      <c r="J2003" s="381" t="str">
        <f t="shared" si="1810"/>
        <v/>
      </c>
      <c r="K2003" s="452" t="str">
        <f t="shared" si="1811"/>
        <v/>
      </c>
      <c r="L2003" s="197" t="str">
        <f t="shared" ref="L2003:M2003" si="1925">+IF(L898="","",L898)</f>
        <v/>
      </c>
      <c r="M2003" s="202" t="str">
        <f t="shared" si="1925"/>
        <v/>
      </c>
    </row>
    <row r="2004" spans="2:13" hidden="1" x14ac:dyDescent="0.3">
      <c r="B2004" s="218">
        <f t="shared" si="1909"/>
        <v>891</v>
      </c>
      <c r="C2004" s="194" t="str">
        <f t="shared" ref="C2004:F2004" si="1926">IF(C899="","",C899)</f>
        <v/>
      </c>
      <c r="D2004" s="199" t="str">
        <f t="shared" si="1926"/>
        <v/>
      </c>
      <c r="E2004" s="202" t="str">
        <f t="shared" si="1926"/>
        <v/>
      </c>
      <c r="F2004" s="215" t="str">
        <f t="shared" si="1926"/>
        <v/>
      </c>
      <c r="G2004" s="278" t="str">
        <f>+IF('Cálculos '!I899="","",'Cálculos '!I899)</f>
        <v/>
      </c>
      <c r="H2004" s="380" t="str">
        <f t="shared" si="1808"/>
        <v/>
      </c>
      <c r="I2004" s="48" t="str">
        <f t="shared" si="1809"/>
        <v/>
      </c>
      <c r="J2004" s="381" t="str">
        <f t="shared" si="1810"/>
        <v/>
      </c>
      <c r="K2004" s="452" t="str">
        <f t="shared" si="1811"/>
        <v/>
      </c>
      <c r="L2004" s="197" t="str">
        <f t="shared" ref="L2004:M2004" si="1927">+IF(L899="","",L899)</f>
        <v/>
      </c>
      <c r="M2004" s="202" t="str">
        <f t="shared" si="1927"/>
        <v/>
      </c>
    </row>
    <row r="2005" spans="2:13" hidden="1" x14ac:dyDescent="0.3">
      <c r="B2005" s="218">
        <f t="shared" si="1909"/>
        <v>892</v>
      </c>
      <c r="C2005" s="194" t="str">
        <f t="shared" ref="C2005:F2005" si="1928">IF(C900="","",C900)</f>
        <v/>
      </c>
      <c r="D2005" s="199" t="str">
        <f t="shared" si="1928"/>
        <v/>
      </c>
      <c r="E2005" s="202" t="str">
        <f t="shared" si="1928"/>
        <v/>
      </c>
      <c r="F2005" s="215" t="str">
        <f t="shared" si="1928"/>
        <v/>
      </c>
      <c r="G2005" s="278" t="str">
        <f>+IF('Cálculos '!I900="","",'Cálculos '!I900)</f>
        <v/>
      </c>
      <c r="H2005" s="380" t="str">
        <f t="shared" si="1808"/>
        <v/>
      </c>
      <c r="I2005" s="48" t="str">
        <f t="shared" si="1809"/>
        <v/>
      </c>
      <c r="J2005" s="381" t="str">
        <f t="shared" si="1810"/>
        <v/>
      </c>
      <c r="K2005" s="452" t="str">
        <f t="shared" si="1811"/>
        <v/>
      </c>
      <c r="L2005" s="197" t="str">
        <f t="shared" ref="L2005:M2005" si="1929">+IF(L900="","",L900)</f>
        <v/>
      </c>
      <c r="M2005" s="202" t="str">
        <f t="shared" si="1929"/>
        <v/>
      </c>
    </row>
    <row r="2006" spans="2:13" hidden="1" x14ac:dyDescent="0.3">
      <c r="B2006" s="218">
        <f t="shared" si="1909"/>
        <v>893</v>
      </c>
      <c r="C2006" s="194" t="str">
        <f t="shared" ref="C2006:F2006" si="1930">IF(C901="","",C901)</f>
        <v/>
      </c>
      <c r="D2006" s="199" t="str">
        <f t="shared" si="1930"/>
        <v/>
      </c>
      <c r="E2006" s="202" t="str">
        <f t="shared" si="1930"/>
        <v/>
      </c>
      <c r="F2006" s="215" t="str">
        <f t="shared" si="1930"/>
        <v/>
      </c>
      <c r="G2006" s="278" t="str">
        <f>+IF('Cálculos '!I901="","",'Cálculos '!I901)</f>
        <v/>
      </c>
      <c r="H2006" s="380" t="str">
        <f t="shared" si="1808"/>
        <v/>
      </c>
      <c r="I2006" s="48" t="str">
        <f t="shared" si="1809"/>
        <v/>
      </c>
      <c r="J2006" s="381" t="str">
        <f t="shared" si="1810"/>
        <v/>
      </c>
      <c r="K2006" s="452" t="str">
        <f t="shared" si="1811"/>
        <v/>
      </c>
      <c r="L2006" s="197" t="str">
        <f t="shared" ref="L2006:M2006" si="1931">+IF(L901="","",L901)</f>
        <v/>
      </c>
      <c r="M2006" s="202" t="str">
        <f t="shared" si="1931"/>
        <v/>
      </c>
    </row>
    <row r="2007" spans="2:13" hidden="1" x14ac:dyDescent="0.3">
      <c r="B2007" s="218">
        <f t="shared" si="1909"/>
        <v>894</v>
      </c>
      <c r="C2007" s="194" t="str">
        <f t="shared" ref="C2007:F2007" si="1932">IF(C902="","",C902)</f>
        <v/>
      </c>
      <c r="D2007" s="199" t="str">
        <f t="shared" si="1932"/>
        <v/>
      </c>
      <c r="E2007" s="202" t="str">
        <f t="shared" si="1932"/>
        <v/>
      </c>
      <c r="F2007" s="215" t="str">
        <f t="shared" si="1932"/>
        <v/>
      </c>
      <c r="G2007" s="278" t="str">
        <f>+IF('Cálculos '!I902="","",'Cálculos '!I902)</f>
        <v/>
      </c>
      <c r="H2007" s="380" t="str">
        <f t="shared" si="1808"/>
        <v/>
      </c>
      <c r="I2007" s="48" t="str">
        <f t="shared" si="1809"/>
        <v/>
      </c>
      <c r="J2007" s="381" t="str">
        <f t="shared" si="1810"/>
        <v/>
      </c>
      <c r="K2007" s="452" t="str">
        <f t="shared" si="1811"/>
        <v/>
      </c>
      <c r="L2007" s="197" t="str">
        <f t="shared" ref="L2007:M2007" si="1933">+IF(L902="","",L902)</f>
        <v/>
      </c>
      <c r="M2007" s="202" t="str">
        <f t="shared" si="1933"/>
        <v/>
      </c>
    </row>
    <row r="2008" spans="2:13" hidden="1" x14ac:dyDescent="0.3">
      <c r="B2008" s="218">
        <f t="shared" si="1909"/>
        <v>895</v>
      </c>
      <c r="C2008" s="194" t="str">
        <f t="shared" ref="C2008:F2008" si="1934">IF(C903="","",C903)</f>
        <v/>
      </c>
      <c r="D2008" s="199" t="str">
        <f t="shared" si="1934"/>
        <v/>
      </c>
      <c r="E2008" s="202" t="str">
        <f t="shared" si="1934"/>
        <v/>
      </c>
      <c r="F2008" s="215" t="str">
        <f t="shared" si="1934"/>
        <v/>
      </c>
      <c r="G2008" s="278" t="str">
        <f>+IF('Cálculos '!I903="","",'Cálculos '!I903)</f>
        <v/>
      </c>
      <c r="H2008" s="380" t="str">
        <f t="shared" si="1808"/>
        <v/>
      </c>
      <c r="I2008" s="48" t="str">
        <f t="shared" si="1809"/>
        <v/>
      </c>
      <c r="J2008" s="381" t="str">
        <f t="shared" si="1810"/>
        <v/>
      </c>
      <c r="K2008" s="452" t="str">
        <f t="shared" si="1811"/>
        <v/>
      </c>
      <c r="L2008" s="197" t="str">
        <f t="shared" ref="L2008:M2008" si="1935">+IF(L903="","",L903)</f>
        <v/>
      </c>
      <c r="M2008" s="202" t="str">
        <f t="shared" si="1935"/>
        <v/>
      </c>
    </row>
    <row r="2009" spans="2:13" hidden="1" x14ac:dyDescent="0.3">
      <c r="B2009" s="218">
        <f t="shared" si="1909"/>
        <v>896</v>
      </c>
      <c r="C2009" s="194" t="str">
        <f t="shared" ref="C2009:F2009" si="1936">IF(C904="","",C904)</f>
        <v/>
      </c>
      <c r="D2009" s="199" t="str">
        <f t="shared" si="1936"/>
        <v/>
      </c>
      <c r="E2009" s="202" t="str">
        <f t="shared" si="1936"/>
        <v/>
      </c>
      <c r="F2009" s="215" t="str">
        <f t="shared" si="1936"/>
        <v/>
      </c>
      <c r="G2009" s="278" t="str">
        <f>+IF('Cálculos '!I904="","",'Cálculos '!I904)</f>
        <v/>
      </c>
      <c r="H2009" s="380" t="str">
        <f t="shared" si="1808"/>
        <v/>
      </c>
      <c r="I2009" s="48" t="str">
        <f t="shared" si="1809"/>
        <v/>
      </c>
      <c r="J2009" s="381" t="str">
        <f t="shared" si="1810"/>
        <v/>
      </c>
      <c r="K2009" s="452" t="str">
        <f t="shared" si="1811"/>
        <v/>
      </c>
      <c r="L2009" s="197" t="str">
        <f t="shared" ref="L2009:M2009" si="1937">+IF(L904="","",L904)</f>
        <v/>
      </c>
      <c r="M2009" s="202" t="str">
        <f t="shared" si="1937"/>
        <v/>
      </c>
    </row>
    <row r="2010" spans="2:13" hidden="1" x14ac:dyDescent="0.3">
      <c r="B2010" s="218">
        <f t="shared" si="1909"/>
        <v>897</v>
      </c>
      <c r="C2010" s="194" t="str">
        <f t="shared" ref="C2010:F2010" si="1938">IF(C905="","",C905)</f>
        <v/>
      </c>
      <c r="D2010" s="199" t="str">
        <f t="shared" si="1938"/>
        <v/>
      </c>
      <c r="E2010" s="202" t="str">
        <f t="shared" si="1938"/>
        <v/>
      </c>
      <c r="F2010" s="215" t="str">
        <f t="shared" si="1938"/>
        <v/>
      </c>
      <c r="G2010" s="278" t="str">
        <f>+IF('Cálculos '!I905="","",'Cálculos '!I905)</f>
        <v/>
      </c>
      <c r="H2010" s="380" t="str">
        <f t="shared" si="1808"/>
        <v/>
      </c>
      <c r="I2010" s="48" t="str">
        <f t="shared" si="1809"/>
        <v/>
      </c>
      <c r="J2010" s="381" t="str">
        <f t="shared" si="1810"/>
        <v/>
      </c>
      <c r="K2010" s="452" t="str">
        <f t="shared" si="1811"/>
        <v/>
      </c>
      <c r="L2010" s="197" t="str">
        <f t="shared" ref="L2010:M2010" si="1939">+IF(L905="","",L905)</f>
        <v/>
      </c>
      <c r="M2010" s="202" t="str">
        <f t="shared" si="1939"/>
        <v/>
      </c>
    </row>
    <row r="2011" spans="2:13" hidden="1" x14ac:dyDescent="0.3">
      <c r="B2011" s="218">
        <f t="shared" si="1909"/>
        <v>898</v>
      </c>
      <c r="C2011" s="194" t="str">
        <f t="shared" ref="C2011:F2011" si="1940">IF(C906="","",C906)</f>
        <v/>
      </c>
      <c r="D2011" s="199" t="str">
        <f t="shared" si="1940"/>
        <v/>
      </c>
      <c r="E2011" s="202" t="str">
        <f t="shared" si="1940"/>
        <v/>
      </c>
      <c r="F2011" s="215" t="str">
        <f t="shared" si="1940"/>
        <v/>
      </c>
      <c r="G2011" s="278" t="str">
        <f>+IF('Cálculos '!I906="","",'Cálculos '!I906)</f>
        <v/>
      </c>
      <c r="H2011" s="380" t="str">
        <f t="shared" ref="H2011:H2074" si="1941">+IF(D2011="","",ROUNDUP(SUM(H906*G2011),0))</f>
        <v/>
      </c>
      <c r="I2011" s="48" t="str">
        <f t="shared" ref="I2011:I2074" si="1942">IF(D2011="","",IF(L2011="","CONFIRMAR SI EL PRODOCTRO TIENE IVA O NO",IF(L2011="NO",0,ROUNDUP(SUM(H2011*19%),0))))</f>
        <v/>
      </c>
      <c r="J2011" s="381" t="str">
        <f t="shared" ref="J2011:J2074" si="1943">IF(D2011="","",IF(M2011="","CONFIRMAR SI EL PRODOCTRO TIENE IVA O NO",IF(M2011="NO",0,ROUNDUP(SUM(H2011*11.5%),0))))</f>
        <v/>
      </c>
      <c r="K2011" s="452" t="str">
        <f t="shared" ref="K2011:K2074" si="1944">IF(D2011="","",ROUNDUP(SUM(H2011+I2011+J2011),0))</f>
        <v/>
      </c>
      <c r="L2011" s="197" t="str">
        <f t="shared" ref="L2011:M2011" si="1945">+IF(L906="","",L906)</f>
        <v/>
      </c>
      <c r="M2011" s="202" t="str">
        <f t="shared" si="1945"/>
        <v/>
      </c>
    </row>
    <row r="2012" spans="2:13" hidden="1" x14ac:dyDescent="0.3">
      <c r="B2012" s="218">
        <f t="shared" si="1909"/>
        <v>899</v>
      </c>
      <c r="C2012" s="194" t="str">
        <f t="shared" ref="C2012:F2012" si="1946">IF(C907="","",C907)</f>
        <v/>
      </c>
      <c r="D2012" s="199" t="str">
        <f t="shared" si="1946"/>
        <v/>
      </c>
      <c r="E2012" s="202" t="str">
        <f t="shared" si="1946"/>
        <v/>
      </c>
      <c r="F2012" s="215" t="str">
        <f t="shared" si="1946"/>
        <v/>
      </c>
      <c r="G2012" s="278" t="str">
        <f>+IF('Cálculos '!I907="","",'Cálculos '!I907)</f>
        <v/>
      </c>
      <c r="H2012" s="380" t="str">
        <f t="shared" si="1941"/>
        <v/>
      </c>
      <c r="I2012" s="48" t="str">
        <f t="shared" si="1942"/>
        <v/>
      </c>
      <c r="J2012" s="381" t="str">
        <f t="shared" si="1943"/>
        <v/>
      </c>
      <c r="K2012" s="452" t="str">
        <f t="shared" si="1944"/>
        <v/>
      </c>
      <c r="L2012" s="197" t="str">
        <f t="shared" ref="L2012:M2012" si="1947">+IF(L907="","",L907)</f>
        <v/>
      </c>
      <c r="M2012" s="202" t="str">
        <f t="shared" si="1947"/>
        <v/>
      </c>
    </row>
    <row r="2013" spans="2:13" hidden="1" x14ac:dyDescent="0.3">
      <c r="B2013" s="218">
        <f t="shared" si="1909"/>
        <v>900</v>
      </c>
      <c r="C2013" s="194" t="str">
        <f t="shared" ref="C2013:F2013" si="1948">IF(C908="","",C908)</f>
        <v/>
      </c>
      <c r="D2013" s="199" t="str">
        <f t="shared" si="1948"/>
        <v/>
      </c>
      <c r="E2013" s="202" t="str">
        <f t="shared" si="1948"/>
        <v/>
      </c>
      <c r="F2013" s="215" t="str">
        <f t="shared" si="1948"/>
        <v/>
      </c>
      <c r="G2013" s="278" t="str">
        <f>+IF('Cálculos '!I908="","",'Cálculos '!I908)</f>
        <v/>
      </c>
      <c r="H2013" s="380" t="str">
        <f t="shared" si="1941"/>
        <v/>
      </c>
      <c r="I2013" s="48" t="str">
        <f t="shared" si="1942"/>
        <v/>
      </c>
      <c r="J2013" s="381" t="str">
        <f t="shared" si="1943"/>
        <v/>
      </c>
      <c r="K2013" s="452" t="str">
        <f t="shared" si="1944"/>
        <v/>
      </c>
      <c r="L2013" s="197" t="str">
        <f t="shared" ref="L2013:M2013" si="1949">+IF(L908="","",L908)</f>
        <v/>
      </c>
      <c r="M2013" s="202" t="str">
        <f t="shared" si="1949"/>
        <v/>
      </c>
    </row>
    <row r="2014" spans="2:13" hidden="1" x14ac:dyDescent="0.3">
      <c r="B2014" s="218">
        <f t="shared" si="1909"/>
        <v>901</v>
      </c>
      <c r="C2014" s="194" t="str">
        <f t="shared" ref="C2014:F2014" si="1950">IF(C909="","",C909)</f>
        <v/>
      </c>
      <c r="D2014" s="199" t="str">
        <f t="shared" si="1950"/>
        <v/>
      </c>
      <c r="E2014" s="202" t="str">
        <f t="shared" si="1950"/>
        <v/>
      </c>
      <c r="F2014" s="215" t="str">
        <f t="shared" si="1950"/>
        <v/>
      </c>
      <c r="G2014" s="278" t="str">
        <f>+IF('Cálculos '!I909="","",'Cálculos '!I909)</f>
        <v/>
      </c>
      <c r="H2014" s="380" t="str">
        <f t="shared" si="1941"/>
        <v/>
      </c>
      <c r="I2014" s="48" t="str">
        <f t="shared" si="1942"/>
        <v/>
      </c>
      <c r="J2014" s="381" t="str">
        <f t="shared" si="1943"/>
        <v/>
      </c>
      <c r="K2014" s="452" t="str">
        <f t="shared" si="1944"/>
        <v/>
      </c>
      <c r="L2014" s="197" t="str">
        <f t="shared" ref="L2014:M2014" si="1951">+IF(L909="","",L909)</f>
        <v/>
      </c>
      <c r="M2014" s="202" t="str">
        <f t="shared" si="1951"/>
        <v/>
      </c>
    </row>
    <row r="2015" spans="2:13" hidden="1" x14ac:dyDescent="0.3">
      <c r="B2015" s="218">
        <f t="shared" si="1909"/>
        <v>902</v>
      </c>
      <c r="C2015" s="194" t="str">
        <f t="shared" ref="C2015:F2015" si="1952">IF(C910="","",C910)</f>
        <v/>
      </c>
      <c r="D2015" s="199" t="str">
        <f t="shared" si="1952"/>
        <v/>
      </c>
      <c r="E2015" s="202" t="str">
        <f t="shared" si="1952"/>
        <v/>
      </c>
      <c r="F2015" s="215" t="str">
        <f t="shared" si="1952"/>
        <v/>
      </c>
      <c r="G2015" s="278" t="str">
        <f>+IF('Cálculos '!I910="","",'Cálculos '!I910)</f>
        <v/>
      </c>
      <c r="H2015" s="380" t="str">
        <f t="shared" si="1941"/>
        <v/>
      </c>
      <c r="I2015" s="48" t="str">
        <f t="shared" si="1942"/>
        <v/>
      </c>
      <c r="J2015" s="381" t="str">
        <f t="shared" si="1943"/>
        <v/>
      </c>
      <c r="K2015" s="452" t="str">
        <f t="shared" si="1944"/>
        <v/>
      </c>
      <c r="L2015" s="197" t="str">
        <f t="shared" ref="L2015:M2015" si="1953">+IF(L910="","",L910)</f>
        <v/>
      </c>
      <c r="M2015" s="202" t="str">
        <f t="shared" si="1953"/>
        <v/>
      </c>
    </row>
    <row r="2016" spans="2:13" hidden="1" x14ac:dyDescent="0.3">
      <c r="B2016" s="218">
        <f t="shared" si="1909"/>
        <v>903</v>
      </c>
      <c r="C2016" s="194" t="str">
        <f t="shared" ref="C2016:F2016" si="1954">IF(C911="","",C911)</f>
        <v/>
      </c>
      <c r="D2016" s="199" t="str">
        <f t="shared" si="1954"/>
        <v/>
      </c>
      <c r="E2016" s="202" t="str">
        <f t="shared" si="1954"/>
        <v/>
      </c>
      <c r="F2016" s="215" t="str">
        <f t="shared" si="1954"/>
        <v/>
      </c>
      <c r="G2016" s="278" t="str">
        <f>+IF('Cálculos '!I911="","",'Cálculos '!I911)</f>
        <v/>
      </c>
      <c r="H2016" s="380" t="str">
        <f t="shared" si="1941"/>
        <v/>
      </c>
      <c r="I2016" s="48" t="str">
        <f t="shared" si="1942"/>
        <v/>
      </c>
      <c r="J2016" s="381" t="str">
        <f t="shared" si="1943"/>
        <v/>
      </c>
      <c r="K2016" s="452" t="str">
        <f t="shared" si="1944"/>
        <v/>
      </c>
      <c r="L2016" s="197" t="str">
        <f t="shared" ref="L2016:M2016" si="1955">+IF(L911="","",L911)</f>
        <v/>
      </c>
      <c r="M2016" s="202" t="str">
        <f t="shared" si="1955"/>
        <v/>
      </c>
    </row>
    <row r="2017" spans="2:13" hidden="1" x14ac:dyDescent="0.3">
      <c r="B2017" s="218">
        <f t="shared" si="1909"/>
        <v>904</v>
      </c>
      <c r="C2017" s="194" t="str">
        <f t="shared" ref="C2017:F2017" si="1956">IF(C912="","",C912)</f>
        <v/>
      </c>
      <c r="D2017" s="199" t="str">
        <f t="shared" si="1956"/>
        <v/>
      </c>
      <c r="E2017" s="202" t="str">
        <f t="shared" si="1956"/>
        <v/>
      </c>
      <c r="F2017" s="215" t="str">
        <f t="shared" si="1956"/>
        <v/>
      </c>
      <c r="G2017" s="278" t="str">
        <f>+IF('Cálculos '!I912="","",'Cálculos '!I912)</f>
        <v/>
      </c>
      <c r="H2017" s="380" t="str">
        <f t="shared" si="1941"/>
        <v/>
      </c>
      <c r="I2017" s="48" t="str">
        <f t="shared" si="1942"/>
        <v/>
      </c>
      <c r="J2017" s="381" t="str">
        <f t="shared" si="1943"/>
        <v/>
      </c>
      <c r="K2017" s="452" t="str">
        <f t="shared" si="1944"/>
        <v/>
      </c>
      <c r="L2017" s="197" t="str">
        <f t="shared" ref="L2017:M2017" si="1957">+IF(L912="","",L912)</f>
        <v/>
      </c>
      <c r="M2017" s="202" t="str">
        <f t="shared" si="1957"/>
        <v/>
      </c>
    </row>
    <row r="2018" spans="2:13" hidden="1" x14ac:dyDescent="0.3">
      <c r="B2018" s="218">
        <f t="shared" si="1909"/>
        <v>905</v>
      </c>
      <c r="C2018" s="194" t="str">
        <f t="shared" ref="C2018:F2018" si="1958">IF(C913="","",C913)</f>
        <v/>
      </c>
      <c r="D2018" s="199" t="str">
        <f t="shared" si="1958"/>
        <v/>
      </c>
      <c r="E2018" s="202" t="str">
        <f t="shared" si="1958"/>
        <v/>
      </c>
      <c r="F2018" s="215" t="str">
        <f t="shared" si="1958"/>
        <v/>
      </c>
      <c r="G2018" s="278" t="str">
        <f>+IF('Cálculos '!I913="","",'Cálculos '!I913)</f>
        <v/>
      </c>
      <c r="H2018" s="380" t="str">
        <f t="shared" si="1941"/>
        <v/>
      </c>
      <c r="I2018" s="48" t="str">
        <f t="shared" si="1942"/>
        <v/>
      </c>
      <c r="J2018" s="381" t="str">
        <f t="shared" si="1943"/>
        <v/>
      </c>
      <c r="K2018" s="452" t="str">
        <f t="shared" si="1944"/>
        <v/>
      </c>
      <c r="L2018" s="197" t="str">
        <f t="shared" ref="L2018:M2018" si="1959">+IF(L913="","",L913)</f>
        <v/>
      </c>
      <c r="M2018" s="202" t="str">
        <f t="shared" si="1959"/>
        <v/>
      </c>
    </row>
    <row r="2019" spans="2:13" hidden="1" x14ac:dyDescent="0.3">
      <c r="B2019" s="218">
        <f t="shared" si="1909"/>
        <v>906</v>
      </c>
      <c r="C2019" s="194" t="str">
        <f t="shared" ref="C2019:F2019" si="1960">IF(C914="","",C914)</f>
        <v/>
      </c>
      <c r="D2019" s="199" t="str">
        <f t="shared" si="1960"/>
        <v/>
      </c>
      <c r="E2019" s="202" t="str">
        <f t="shared" si="1960"/>
        <v/>
      </c>
      <c r="F2019" s="215" t="str">
        <f t="shared" si="1960"/>
        <v/>
      </c>
      <c r="G2019" s="278" t="str">
        <f>+IF('Cálculos '!I914="","",'Cálculos '!I914)</f>
        <v/>
      </c>
      <c r="H2019" s="380" t="str">
        <f t="shared" si="1941"/>
        <v/>
      </c>
      <c r="I2019" s="48" t="str">
        <f t="shared" si="1942"/>
        <v/>
      </c>
      <c r="J2019" s="381" t="str">
        <f t="shared" si="1943"/>
        <v/>
      </c>
      <c r="K2019" s="452" t="str">
        <f t="shared" si="1944"/>
        <v/>
      </c>
      <c r="L2019" s="197" t="str">
        <f t="shared" ref="L2019:M2019" si="1961">+IF(L914="","",L914)</f>
        <v/>
      </c>
      <c r="M2019" s="202" t="str">
        <f t="shared" si="1961"/>
        <v/>
      </c>
    </row>
    <row r="2020" spans="2:13" hidden="1" x14ac:dyDescent="0.3">
      <c r="B2020" s="218">
        <f t="shared" si="1909"/>
        <v>907</v>
      </c>
      <c r="C2020" s="194" t="str">
        <f t="shared" ref="C2020:F2020" si="1962">IF(C915="","",C915)</f>
        <v/>
      </c>
      <c r="D2020" s="199" t="str">
        <f t="shared" si="1962"/>
        <v/>
      </c>
      <c r="E2020" s="202" t="str">
        <f t="shared" si="1962"/>
        <v/>
      </c>
      <c r="F2020" s="215" t="str">
        <f t="shared" si="1962"/>
        <v/>
      </c>
      <c r="G2020" s="278" t="str">
        <f>+IF('Cálculos '!I915="","",'Cálculos '!I915)</f>
        <v/>
      </c>
      <c r="H2020" s="380" t="str">
        <f t="shared" si="1941"/>
        <v/>
      </c>
      <c r="I2020" s="48" t="str">
        <f t="shared" si="1942"/>
        <v/>
      </c>
      <c r="J2020" s="381" t="str">
        <f t="shared" si="1943"/>
        <v/>
      </c>
      <c r="K2020" s="452" t="str">
        <f t="shared" si="1944"/>
        <v/>
      </c>
      <c r="L2020" s="197" t="str">
        <f t="shared" ref="L2020:M2020" si="1963">+IF(L915="","",L915)</f>
        <v/>
      </c>
      <c r="M2020" s="202" t="str">
        <f t="shared" si="1963"/>
        <v/>
      </c>
    </row>
    <row r="2021" spans="2:13" hidden="1" x14ac:dyDescent="0.3">
      <c r="B2021" s="218">
        <f t="shared" si="1909"/>
        <v>908</v>
      </c>
      <c r="C2021" s="194" t="str">
        <f t="shared" ref="C2021:F2021" si="1964">IF(C916="","",C916)</f>
        <v/>
      </c>
      <c r="D2021" s="199" t="str">
        <f t="shared" si="1964"/>
        <v/>
      </c>
      <c r="E2021" s="202" t="str">
        <f t="shared" si="1964"/>
        <v/>
      </c>
      <c r="F2021" s="215" t="str">
        <f t="shared" si="1964"/>
        <v/>
      </c>
      <c r="G2021" s="278" t="str">
        <f>+IF('Cálculos '!I916="","",'Cálculos '!I916)</f>
        <v/>
      </c>
      <c r="H2021" s="380" t="str">
        <f t="shared" si="1941"/>
        <v/>
      </c>
      <c r="I2021" s="48" t="str">
        <f t="shared" si="1942"/>
        <v/>
      </c>
      <c r="J2021" s="381" t="str">
        <f t="shared" si="1943"/>
        <v/>
      </c>
      <c r="K2021" s="452" t="str">
        <f t="shared" si="1944"/>
        <v/>
      </c>
      <c r="L2021" s="197" t="str">
        <f t="shared" ref="L2021:M2021" si="1965">+IF(L916="","",L916)</f>
        <v/>
      </c>
      <c r="M2021" s="202" t="str">
        <f t="shared" si="1965"/>
        <v/>
      </c>
    </row>
    <row r="2022" spans="2:13" hidden="1" x14ac:dyDescent="0.3">
      <c r="B2022" s="218">
        <f t="shared" si="1909"/>
        <v>909</v>
      </c>
      <c r="C2022" s="194" t="str">
        <f t="shared" ref="C2022:F2022" si="1966">IF(C917="","",C917)</f>
        <v/>
      </c>
      <c r="D2022" s="199" t="str">
        <f t="shared" si="1966"/>
        <v/>
      </c>
      <c r="E2022" s="202" t="str">
        <f t="shared" si="1966"/>
        <v/>
      </c>
      <c r="F2022" s="215" t="str">
        <f t="shared" si="1966"/>
        <v/>
      </c>
      <c r="G2022" s="278" t="str">
        <f>+IF('Cálculos '!I917="","",'Cálculos '!I917)</f>
        <v/>
      </c>
      <c r="H2022" s="380" t="str">
        <f t="shared" si="1941"/>
        <v/>
      </c>
      <c r="I2022" s="48" t="str">
        <f t="shared" si="1942"/>
        <v/>
      </c>
      <c r="J2022" s="381" t="str">
        <f t="shared" si="1943"/>
        <v/>
      </c>
      <c r="K2022" s="452" t="str">
        <f t="shared" si="1944"/>
        <v/>
      </c>
      <c r="L2022" s="197" t="str">
        <f t="shared" ref="L2022:M2022" si="1967">+IF(L917="","",L917)</f>
        <v/>
      </c>
      <c r="M2022" s="202" t="str">
        <f t="shared" si="1967"/>
        <v/>
      </c>
    </row>
    <row r="2023" spans="2:13" hidden="1" x14ac:dyDescent="0.3">
      <c r="B2023" s="218">
        <f t="shared" si="1909"/>
        <v>910</v>
      </c>
      <c r="C2023" s="194" t="str">
        <f t="shared" ref="C2023:F2023" si="1968">IF(C918="","",C918)</f>
        <v/>
      </c>
      <c r="D2023" s="199" t="str">
        <f t="shared" si="1968"/>
        <v/>
      </c>
      <c r="E2023" s="202" t="str">
        <f t="shared" si="1968"/>
        <v/>
      </c>
      <c r="F2023" s="215" t="str">
        <f t="shared" si="1968"/>
        <v/>
      </c>
      <c r="G2023" s="278" t="str">
        <f>+IF('Cálculos '!I918="","",'Cálculos '!I918)</f>
        <v/>
      </c>
      <c r="H2023" s="380" t="str">
        <f t="shared" si="1941"/>
        <v/>
      </c>
      <c r="I2023" s="48" t="str">
        <f t="shared" si="1942"/>
        <v/>
      </c>
      <c r="J2023" s="381" t="str">
        <f t="shared" si="1943"/>
        <v/>
      </c>
      <c r="K2023" s="452" t="str">
        <f t="shared" si="1944"/>
        <v/>
      </c>
      <c r="L2023" s="197" t="str">
        <f t="shared" ref="L2023:M2023" si="1969">+IF(L918="","",L918)</f>
        <v/>
      </c>
      <c r="M2023" s="202" t="str">
        <f t="shared" si="1969"/>
        <v/>
      </c>
    </row>
    <row r="2024" spans="2:13" hidden="1" x14ac:dyDescent="0.3">
      <c r="B2024" s="218">
        <f t="shared" si="1909"/>
        <v>911</v>
      </c>
      <c r="C2024" s="194" t="str">
        <f t="shared" ref="C2024:F2024" si="1970">IF(C919="","",C919)</f>
        <v/>
      </c>
      <c r="D2024" s="199" t="str">
        <f t="shared" si="1970"/>
        <v/>
      </c>
      <c r="E2024" s="202" t="str">
        <f t="shared" si="1970"/>
        <v/>
      </c>
      <c r="F2024" s="215" t="str">
        <f t="shared" si="1970"/>
        <v/>
      </c>
      <c r="G2024" s="278" t="str">
        <f>+IF('Cálculos '!I919="","",'Cálculos '!I919)</f>
        <v/>
      </c>
      <c r="H2024" s="380" t="str">
        <f t="shared" si="1941"/>
        <v/>
      </c>
      <c r="I2024" s="48" t="str">
        <f t="shared" si="1942"/>
        <v/>
      </c>
      <c r="J2024" s="381" t="str">
        <f t="shared" si="1943"/>
        <v/>
      </c>
      <c r="K2024" s="452" t="str">
        <f t="shared" si="1944"/>
        <v/>
      </c>
      <c r="L2024" s="197" t="str">
        <f t="shared" ref="L2024:M2024" si="1971">+IF(L919="","",L919)</f>
        <v/>
      </c>
      <c r="M2024" s="202" t="str">
        <f t="shared" si="1971"/>
        <v/>
      </c>
    </row>
    <row r="2025" spans="2:13" hidden="1" x14ac:dyDescent="0.3">
      <c r="B2025" s="218">
        <f t="shared" si="1909"/>
        <v>912</v>
      </c>
      <c r="C2025" s="194" t="str">
        <f t="shared" ref="C2025:F2025" si="1972">IF(C920="","",C920)</f>
        <v/>
      </c>
      <c r="D2025" s="199" t="str">
        <f t="shared" si="1972"/>
        <v/>
      </c>
      <c r="E2025" s="202" t="str">
        <f t="shared" si="1972"/>
        <v/>
      </c>
      <c r="F2025" s="215" t="str">
        <f t="shared" si="1972"/>
        <v/>
      </c>
      <c r="G2025" s="278" t="str">
        <f>+IF('Cálculos '!I920="","",'Cálculos '!I920)</f>
        <v/>
      </c>
      <c r="H2025" s="380" t="str">
        <f t="shared" si="1941"/>
        <v/>
      </c>
      <c r="I2025" s="48" t="str">
        <f t="shared" si="1942"/>
        <v/>
      </c>
      <c r="J2025" s="381" t="str">
        <f t="shared" si="1943"/>
        <v/>
      </c>
      <c r="K2025" s="452" t="str">
        <f t="shared" si="1944"/>
        <v/>
      </c>
      <c r="L2025" s="197" t="str">
        <f t="shared" ref="L2025:M2025" si="1973">+IF(L920="","",L920)</f>
        <v/>
      </c>
      <c r="M2025" s="202" t="str">
        <f t="shared" si="1973"/>
        <v/>
      </c>
    </row>
    <row r="2026" spans="2:13" hidden="1" x14ac:dyDescent="0.3">
      <c r="B2026" s="218">
        <f t="shared" si="1909"/>
        <v>913</v>
      </c>
      <c r="C2026" s="194" t="str">
        <f t="shared" ref="C2026:F2026" si="1974">IF(C921="","",C921)</f>
        <v/>
      </c>
      <c r="D2026" s="199" t="str">
        <f t="shared" si="1974"/>
        <v/>
      </c>
      <c r="E2026" s="202" t="str">
        <f t="shared" si="1974"/>
        <v/>
      </c>
      <c r="F2026" s="215" t="str">
        <f t="shared" si="1974"/>
        <v/>
      </c>
      <c r="G2026" s="278" t="str">
        <f>+IF('Cálculos '!I921="","",'Cálculos '!I921)</f>
        <v/>
      </c>
      <c r="H2026" s="380" t="str">
        <f t="shared" si="1941"/>
        <v/>
      </c>
      <c r="I2026" s="48" t="str">
        <f t="shared" si="1942"/>
        <v/>
      </c>
      <c r="J2026" s="381" t="str">
        <f t="shared" si="1943"/>
        <v/>
      </c>
      <c r="K2026" s="452" t="str">
        <f t="shared" si="1944"/>
        <v/>
      </c>
      <c r="L2026" s="197" t="str">
        <f t="shared" ref="L2026:M2026" si="1975">+IF(L921="","",L921)</f>
        <v/>
      </c>
      <c r="M2026" s="202" t="str">
        <f t="shared" si="1975"/>
        <v/>
      </c>
    </row>
    <row r="2027" spans="2:13" hidden="1" x14ac:dyDescent="0.3">
      <c r="B2027" s="218">
        <f t="shared" si="1909"/>
        <v>914</v>
      </c>
      <c r="C2027" s="194" t="str">
        <f t="shared" ref="C2027:F2027" si="1976">IF(C922="","",C922)</f>
        <v/>
      </c>
      <c r="D2027" s="199" t="str">
        <f t="shared" si="1976"/>
        <v/>
      </c>
      <c r="E2027" s="202" t="str">
        <f t="shared" si="1976"/>
        <v/>
      </c>
      <c r="F2027" s="215" t="str">
        <f t="shared" si="1976"/>
        <v/>
      </c>
      <c r="G2027" s="278" t="str">
        <f>+IF('Cálculos '!I922="","",'Cálculos '!I922)</f>
        <v/>
      </c>
      <c r="H2027" s="380" t="str">
        <f t="shared" si="1941"/>
        <v/>
      </c>
      <c r="I2027" s="48" t="str">
        <f t="shared" si="1942"/>
        <v/>
      </c>
      <c r="J2027" s="381" t="str">
        <f t="shared" si="1943"/>
        <v/>
      </c>
      <c r="K2027" s="452" t="str">
        <f t="shared" si="1944"/>
        <v/>
      </c>
      <c r="L2027" s="197" t="str">
        <f t="shared" ref="L2027:M2027" si="1977">+IF(L922="","",L922)</f>
        <v/>
      </c>
      <c r="M2027" s="202" t="str">
        <f t="shared" si="1977"/>
        <v/>
      </c>
    </row>
    <row r="2028" spans="2:13" hidden="1" x14ac:dyDescent="0.3">
      <c r="B2028" s="218">
        <f t="shared" si="1909"/>
        <v>915</v>
      </c>
      <c r="C2028" s="194" t="str">
        <f t="shared" ref="C2028:F2028" si="1978">IF(C923="","",C923)</f>
        <v/>
      </c>
      <c r="D2028" s="199" t="str">
        <f t="shared" si="1978"/>
        <v/>
      </c>
      <c r="E2028" s="202" t="str">
        <f t="shared" si="1978"/>
        <v/>
      </c>
      <c r="F2028" s="215" t="str">
        <f t="shared" si="1978"/>
        <v/>
      </c>
      <c r="G2028" s="278" t="str">
        <f>+IF('Cálculos '!I923="","",'Cálculos '!I923)</f>
        <v/>
      </c>
      <c r="H2028" s="380" t="str">
        <f t="shared" si="1941"/>
        <v/>
      </c>
      <c r="I2028" s="48" t="str">
        <f t="shared" si="1942"/>
        <v/>
      </c>
      <c r="J2028" s="381" t="str">
        <f t="shared" si="1943"/>
        <v/>
      </c>
      <c r="K2028" s="452" t="str">
        <f t="shared" si="1944"/>
        <v/>
      </c>
      <c r="L2028" s="197" t="str">
        <f t="shared" ref="L2028:M2028" si="1979">+IF(L923="","",L923)</f>
        <v/>
      </c>
      <c r="M2028" s="202" t="str">
        <f t="shared" si="1979"/>
        <v/>
      </c>
    </row>
    <row r="2029" spans="2:13" hidden="1" x14ac:dyDescent="0.3">
      <c r="B2029" s="218">
        <f t="shared" si="1909"/>
        <v>916</v>
      </c>
      <c r="C2029" s="194" t="str">
        <f t="shared" ref="C2029:F2029" si="1980">IF(C924="","",C924)</f>
        <v/>
      </c>
      <c r="D2029" s="199" t="str">
        <f t="shared" si="1980"/>
        <v/>
      </c>
      <c r="E2029" s="202" t="str">
        <f t="shared" si="1980"/>
        <v/>
      </c>
      <c r="F2029" s="215" t="str">
        <f t="shared" si="1980"/>
        <v/>
      </c>
      <c r="G2029" s="278" t="str">
        <f>+IF('Cálculos '!I924="","",'Cálculos '!I924)</f>
        <v/>
      </c>
      <c r="H2029" s="380" t="str">
        <f t="shared" si="1941"/>
        <v/>
      </c>
      <c r="I2029" s="48" t="str">
        <f t="shared" si="1942"/>
        <v/>
      </c>
      <c r="J2029" s="381" t="str">
        <f t="shared" si="1943"/>
        <v/>
      </c>
      <c r="K2029" s="452" t="str">
        <f t="shared" si="1944"/>
        <v/>
      </c>
      <c r="L2029" s="197" t="str">
        <f t="shared" ref="L2029:M2029" si="1981">+IF(L924="","",L924)</f>
        <v/>
      </c>
      <c r="M2029" s="202" t="str">
        <f t="shared" si="1981"/>
        <v/>
      </c>
    </row>
    <row r="2030" spans="2:13" hidden="1" x14ac:dyDescent="0.3">
      <c r="B2030" s="218">
        <f t="shared" si="1909"/>
        <v>917</v>
      </c>
      <c r="C2030" s="194" t="str">
        <f t="shared" ref="C2030:F2030" si="1982">IF(C925="","",C925)</f>
        <v/>
      </c>
      <c r="D2030" s="199" t="str">
        <f t="shared" si="1982"/>
        <v/>
      </c>
      <c r="E2030" s="202" t="str">
        <f t="shared" si="1982"/>
        <v/>
      </c>
      <c r="F2030" s="215" t="str">
        <f t="shared" si="1982"/>
        <v/>
      </c>
      <c r="G2030" s="278" t="str">
        <f>+IF('Cálculos '!I925="","",'Cálculos '!I925)</f>
        <v/>
      </c>
      <c r="H2030" s="380" t="str">
        <f t="shared" si="1941"/>
        <v/>
      </c>
      <c r="I2030" s="48" t="str">
        <f t="shared" si="1942"/>
        <v/>
      </c>
      <c r="J2030" s="381" t="str">
        <f t="shared" si="1943"/>
        <v/>
      </c>
      <c r="K2030" s="452" t="str">
        <f t="shared" si="1944"/>
        <v/>
      </c>
      <c r="L2030" s="197" t="str">
        <f t="shared" ref="L2030:M2030" si="1983">+IF(L925="","",L925)</f>
        <v/>
      </c>
      <c r="M2030" s="202" t="str">
        <f t="shared" si="1983"/>
        <v/>
      </c>
    </row>
    <row r="2031" spans="2:13" hidden="1" x14ac:dyDescent="0.3">
      <c r="B2031" s="218">
        <f t="shared" si="1909"/>
        <v>918</v>
      </c>
      <c r="C2031" s="194" t="str">
        <f t="shared" ref="C2031:F2031" si="1984">IF(C926="","",C926)</f>
        <v/>
      </c>
      <c r="D2031" s="199" t="str">
        <f t="shared" si="1984"/>
        <v/>
      </c>
      <c r="E2031" s="202" t="str">
        <f t="shared" si="1984"/>
        <v/>
      </c>
      <c r="F2031" s="215" t="str">
        <f t="shared" si="1984"/>
        <v/>
      </c>
      <c r="G2031" s="278" t="str">
        <f>+IF('Cálculos '!I926="","",'Cálculos '!I926)</f>
        <v/>
      </c>
      <c r="H2031" s="380" t="str">
        <f t="shared" si="1941"/>
        <v/>
      </c>
      <c r="I2031" s="48" t="str">
        <f t="shared" si="1942"/>
        <v/>
      </c>
      <c r="J2031" s="381" t="str">
        <f t="shared" si="1943"/>
        <v/>
      </c>
      <c r="K2031" s="452" t="str">
        <f t="shared" si="1944"/>
        <v/>
      </c>
      <c r="L2031" s="197" t="str">
        <f t="shared" ref="L2031:M2031" si="1985">+IF(L926="","",L926)</f>
        <v/>
      </c>
      <c r="M2031" s="202" t="str">
        <f t="shared" si="1985"/>
        <v/>
      </c>
    </row>
    <row r="2032" spans="2:13" hidden="1" x14ac:dyDescent="0.3">
      <c r="B2032" s="218">
        <f t="shared" si="1909"/>
        <v>919</v>
      </c>
      <c r="C2032" s="194" t="str">
        <f t="shared" ref="C2032:F2032" si="1986">IF(C927="","",C927)</f>
        <v/>
      </c>
      <c r="D2032" s="199" t="str">
        <f t="shared" si="1986"/>
        <v/>
      </c>
      <c r="E2032" s="202" t="str">
        <f t="shared" si="1986"/>
        <v/>
      </c>
      <c r="F2032" s="215" t="str">
        <f t="shared" si="1986"/>
        <v/>
      </c>
      <c r="G2032" s="278" t="str">
        <f>+IF('Cálculos '!I927="","",'Cálculos '!I927)</f>
        <v/>
      </c>
      <c r="H2032" s="380" t="str">
        <f t="shared" si="1941"/>
        <v/>
      </c>
      <c r="I2032" s="48" t="str">
        <f t="shared" si="1942"/>
        <v/>
      </c>
      <c r="J2032" s="381" t="str">
        <f t="shared" si="1943"/>
        <v/>
      </c>
      <c r="K2032" s="452" t="str">
        <f t="shared" si="1944"/>
        <v/>
      </c>
      <c r="L2032" s="197" t="str">
        <f t="shared" ref="L2032:M2032" si="1987">+IF(L927="","",L927)</f>
        <v/>
      </c>
      <c r="M2032" s="202" t="str">
        <f t="shared" si="1987"/>
        <v/>
      </c>
    </row>
    <row r="2033" spans="2:13" hidden="1" x14ac:dyDescent="0.3">
      <c r="B2033" s="218">
        <f t="shared" si="1909"/>
        <v>920</v>
      </c>
      <c r="C2033" s="194" t="str">
        <f t="shared" ref="C2033:F2033" si="1988">IF(C928="","",C928)</f>
        <v/>
      </c>
      <c r="D2033" s="199" t="str">
        <f t="shared" si="1988"/>
        <v/>
      </c>
      <c r="E2033" s="202" t="str">
        <f t="shared" si="1988"/>
        <v/>
      </c>
      <c r="F2033" s="215" t="str">
        <f t="shared" si="1988"/>
        <v/>
      </c>
      <c r="G2033" s="278" t="str">
        <f>+IF('Cálculos '!I928="","",'Cálculos '!I928)</f>
        <v/>
      </c>
      <c r="H2033" s="380" t="str">
        <f t="shared" si="1941"/>
        <v/>
      </c>
      <c r="I2033" s="48" t="str">
        <f t="shared" si="1942"/>
        <v/>
      </c>
      <c r="J2033" s="381" t="str">
        <f t="shared" si="1943"/>
        <v/>
      </c>
      <c r="K2033" s="452" t="str">
        <f t="shared" si="1944"/>
        <v/>
      </c>
      <c r="L2033" s="197" t="str">
        <f t="shared" ref="L2033:M2033" si="1989">+IF(L928="","",L928)</f>
        <v/>
      </c>
      <c r="M2033" s="202" t="str">
        <f t="shared" si="1989"/>
        <v/>
      </c>
    </row>
    <row r="2034" spans="2:13" hidden="1" x14ac:dyDescent="0.3">
      <c r="B2034" s="218">
        <f t="shared" si="1909"/>
        <v>921</v>
      </c>
      <c r="C2034" s="194" t="str">
        <f t="shared" ref="C2034:F2034" si="1990">IF(C929="","",C929)</f>
        <v/>
      </c>
      <c r="D2034" s="199" t="str">
        <f t="shared" si="1990"/>
        <v/>
      </c>
      <c r="E2034" s="202" t="str">
        <f t="shared" si="1990"/>
        <v/>
      </c>
      <c r="F2034" s="215" t="str">
        <f t="shared" si="1990"/>
        <v/>
      </c>
      <c r="G2034" s="278" t="str">
        <f>+IF('Cálculos '!I929="","",'Cálculos '!I929)</f>
        <v/>
      </c>
      <c r="H2034" s="380" t="str">
        <f t="shared" si="1941"/>
        <v/>
      </c>
      <c r="I2034" s="48" t="str">
        <f t="shared" si="1942"/>
        <v/>
      </c>
      <c r="J2034" s="381" t="str">
        <f t="shared" si="1943"/>
        <v/>
      </c>
      <c r="K2034" s="452" t="str">
        <f t="shared" si="1944"/>
        <v/>
      </c>
      <c r="L2034" s="197" t="str">
        <f t="shared" ref="L2034:M2034" si="1991">+IF(L929="","",L929)</f>
        <v/>
      </c>
      <c r="M2034" s="202" t="str">
        <f t="shared" si="1991"/>
        <v/>
      </c>
    </row>
    <row r="2035" spans="2:13" hidden="1" x14ac:dyDescent="0.3">
      <c r="B2035" s="218">
        <f t="shared" si="1909"/>
        <v>922</v>
      </c>
      <c r="C2035" s="194" t="str">
        <f t="shared" ref="C2035:F2035" si="1992">IF(C930="","",C930)</f>
        <v/>
      </c>
      <c r="D2035" s="199" t="str">
        <f t="shared" si="1992"/>
        <v/>
      </c>
      <c r="E2035" s="202" t="str">
        <f t="shared" si="1992"/>
        <v/>
      </c>
      <c r="F2035" s="215" t="str">
        <f t="shared" si="1992"/>
        <v/>
      </c>
      <c r="G2035" s="278" t="str">
        <f>+IF('Cálculos '!I930="","",'Cálculos '!I930)</f>
        <v/>
      </c>
      <c r="H2035" s="380" t="str">
        <f t="shared" si="1941"/>
        <v/>
      </c>
      <c r="I2035" s="48" t="str">
        <f t="shared" si="1942"/>
        <v/>
      </c>
      <c r="J2035" s="381" t="str">
        <f t="shared" si="1943"/>
        <v/>
      </c>
      <c r="K2035" s="452" t="str">
        <f t="shared" si="1944"/>
        <v/>
      </c>
      <c r="L2035" s="197" t="str">
        <f t="shared" ref="L2035:M2035" si="1993">+IF(L930="","",L930)</f>
        <v/>
      </c>
      <c r="M2035" s="202" t="str">
        <f t="shared" si="1993"/>
        <v/>
      </c>
    </row>
    <row r="2036" spans="2:13" hidden="1" x14ac:dyDescent="0.3">
      <c r="B2036" s="218">
        <f t="shared" si="1909"/>
        <v>923</v>
      </c>
      <c r="C2036" s="194" t="str">
        <f t="shared" ref="C2036:F2036" si="1994">IF(C931="","",C931)</f>
        <v/>
      </c>
      <c r="D2036" s="199" t="str">
        <f t="shared" si="1994"/>
        <v/>
      </c>
      <c r="E2036" s="202" t="str">
        <f t="shared" si="1994"/>
        <v/>
      </c>
      <c r="F2036" s="215" t="str">
        <f t="shared" si="1994"/>
        <v/>
      </c>
      <c r="G2036" s="278" t="str">
        <f>+IF('Cálculos '!I931="","",'Cálculos '!I931)</f>
        <v/>
      </c>
      <c r="H2036" s="380" t="str">
        <f t="shared" si="1941"/>
        <v/>
      </c>
      <c r="I2036" s="48" t="str">
        <f t="shared" si="1942"/>
        <v/>
      </c>
      <c r="J2036" s="381" t="str">
        <f t="shared" si="1943"/>
        <v/>
      </c>
      <c r="K2036" s="452" t="str">
        <f t="shared" si="1944"/>
        <v/>
      </c>
      <c r="L2036" s="197" t="str">
        <f t="shared" ref="L2036:M2036" si="1995">+IF(L931="","",L931)</f>
        <v/>
      </c>
      <c r="M2036" s="202" t="str">
        <f t="shared" si="1995"/>
        <v/>
      </c>
    </row>
    <row r="2037" spans="2:13" hidden="1" x14ac:dyDescent="0.3">
      <c r="B2037" s="218">
        <f t="shared" si="1909"/>
        <v>924</v>
      </c>
      <c r="C2037" s="194" t="str">
        <f t="shared" ref="C2037:F2037" si="1996">IF(C932="","",C932)</f>
        <v/>
      </c>
      <c r="D2037" s="199" t="str">
        <f t="shared" si="1996"/>
        <v/>
      </c>
      <c r="E2037" s="202" t="str">
        <f t="shared" si="1996"/>
        <v/>
      </c>
      <c r="F2037" s="215" t="str">
        <f t="shared" si="1996"/>
        <v/>
      </c>
      <c r="G2037" s="278" t="str">
        <f>+IF('Cálculos '!I932="","",'Cálculos '!I932)</f>
        <v/>
      </c>
      <c r="H2037" s="380" t="str">
        <f t="shared" si="1941"/>
        <v/>
      </c>
      <c r="I2037" s="48" t="str">
        <f t="shared" si="1942"/>
        <v/>
      </c>
      <c r="J2037" s="381" t="str">
        <f t="shared" si="1943"/>
        <v/>
      </c>
      <c r="K2037" s="452" t="str">
        <f t="shared" si="1944"/>
        <v/>
      </c>
      <c r="L2037" s="197" t="str">
        <f t="shared" ref="L2037:M2037" si="1997">+IF(L932="","",L932)</f>
        <v/>
      </c>
      <c r="M2037" s="202" t="str">
        <f t="shared" si="1997"/>
        <v/>
      </c>
    </row>
    <row r="2038" spans="2:13" hidden="1" x14ac:dyDescent="0.3">
      <c r="B2038" s="218">
        <f t="shared" si="1909"/>
        <v>925</v>
      </c>
      <c r="C2038" s="194" t="str">
        <f t="shared" ref="C2038:F2038" si="1998">IF(C933="","",C933)</f>
        <v/>
      </c>
      <c r="D2038" s="199" t="str">
        <f t="shared" si="1998"/>
        <v/>
      </c>
      <c r="E2038" s="202" t="str">
        <f t="shared" si="1998"/>
        <v/>
      </c>
      <c r="F2038" s="215" t="str">
        <f t="shared" si="1998"/>
        <v/>
      </c>
      <c r="G2038" s="278" t="str">
        <f>+IF('Cálculos '!I933="","",'Cálculos '!I933)</f>
        <v/>
      </c>
      <c r="H2038" s="380" t="str">
        <f t="shared" si="1941"/>
        <v/>
      </c>
      <c r="I2038" s="48" t="str">
        <f t="shared" si="1942"/>
        <v/>
      </c>
      <c r="J2038" s="381" t="str">
        <f t="shared" si="1943"/>
        <v/>
      </c>
      <c r="K2038" s="452" t="str">
        <f t="shared" si="1944"/>
        <v/>
      </c>
      <c r="L2038" s="197" t="str">
        <f t="shared" ref="L2038:M2038" si="1999">+IF(L933="","",L933)</f>
        <v/>
      </c>
      <c r="M2038" s="202" t="str">
        <f t="shared" si="1999"/>
        <v/>
      </c>
    </row>
    <row r="2039" spans="2:13" hidden="1" x14ac:dyDescent="0.3">
      <c r="B2039" s="218">
        <f t="shared" si="1909"/>
        <v>926</v>
      </c>
      <c r="C2039" s="194" t="str">
        <f t="shared" ref="C2039:F2039" si="2000">IF(C934="","",C934)</f>
        <v/>
      </c>
      <c r="D2039" s="199" t="str">
        <f t="shared" si="2000"/>
        <v/>
      </c>
      <c r="E2039" s="202" t="str">
        <f t="shared" si="2000"/>
        <v/>
      </c>
      <c r="F2039" s="215" t="str">
        <f t="shared" si="2000"/>
        <v/>
      </c>
      <c r="G2039" s="278" t="str">
        <f>+IF('Cálculos '!I934="","",'Cálculos '!I934)</f>
        <v/>
      </c>
      <c r="H2039" s="380" t="str">
        <f t="shared" si="1941"/>
        <v/>
      </c>
      <c r="I2039" s="48" t="str">
        <f t="shared" si="1942"/>
        <v/>
      </c>
      <c r="J2039" s="381" t="str">
        <f t="shared" si="1943"/>
        <v/>
      </c>
      <c r="K2039" s="452" t="str">
        <f t="shared" si="1944"/>
        <v/>
      </c>
      <c r="L2039" s="197" t="str">
        <f t="shared" ref="L2039:M2039" si="2001">+IF(L934="","",L934)</f>
        <v/>
      </c>
      <c r="M2039" s="202" t="str">
        <f t="shared" si="2001"/>
        <v/>
      </c>
    </row>
    <row r="2040" spans="2:13" hidden="1" x14ac:dyDescent="0.3">
      <c r="B2040" s="218">
        <f t="shared" si="1909"/>
        <v>927</v>
      </c>
      <c r="C2040" s="194" t="str">
        <f t="shared" ref="C2040:F2040" si="2002">IF(C935="","",C935)</f>
        <v/>
      </c>
      <c r="D2040" s="199" t="str">
        <f t="shared" si="2002"/>
        <v/>
      </c>
      <c r="E2040" s="202" t="str">
        <f t="shared" si="2002"/>
        <v/>
      </c>
      <c r="F2040" s="215" t="str">
        <f t="shared" si="2002"/>
        <v/>
      </c>
      <c r="G2040" s="278" t="str">
        <f>+IF('Cálculos '!I935="","",'Cálculos '!I935)</f>
        <v/>
      </c>
      <c r="H2040" s="380" t="str">
        <f t="shared" si="1941"/>
        <v/>
      </c>
      <c r="I2040" s="48" t="str">
        <f t="shared" si="1942"/>
        <v/>
      </c>
      <c r="J2040" s="381" t="str">
        <f t="shared" si="1943"/>
        <v/>
      </c>
      <c r="K2040" s="452" t="str">
        <f t="shared" si="1944"/>
        <v/>
      </c>
      <c r="L2040" s="197" t="str">
        <f t="shared" ref="L2040:M2040" si="2003">+IF(L935="","",L935)</f>
        <v/>
      </c>
      <c r="M2040" s="202" t="str">
        <f t="shared" si="2003"/>
        <v/>
      </c>
    </row>
    <row r="2041" spans="2:13" hidden="1" x14ac:dyDescent="0.3">
      <c r="B2041" s="218">
        <f t="shared" si="1909"/>
        <v>928</v>
      </c>
      <c r="C2041" s="194" t="str">
        <f t="shared" ref="C2041:F2041" si="2004">IF(C936="","",C936)</f>
        <v/>
      </c>
      <c r="D2041" s="199" t="str">
        <f t="shared" si="2004"/>
        <v/>
      </c>
      <c r="E2041" s="202" t="str">
        <f t="shared" si="2004"/>
        <v/>
      </c>
      <c r="F2041" s="215" t="str">
        <f t="shared" si="2004"/>
        <v/>
      </c>
      <c r="G2041" s="278" t="str">
        <f>+IF('Cálculos '!I936="","",'Cálculos '!I936)</f>
        <v/>
      </c>
      <c r="H2041" s="380" t="str">
        <f t="shared" si="1941"/>
        <v/>
      </c>
      <c r="I2041" s="48" t="str">
        <f t="shared" si="1942"/>
        <v/>
      </c>
      <c r="J2041" s="381" t="str">
        <f t="shared" si="1943"/>
        <v/>
      </c>
      <c r="K2041" s="452" t="str">
        <f t="shared" si="1944"/>
        <v/>
      </c>
      <c r="L2041" s="197" t="str">
        <f t="shared" ref="L2041:M2041" si="2005">+IF(L936="","",L936)</f>
        <v/>
      </c>
      <c r="M2041" s="202" t="str">
        <f t="shared" si="2005"/>
        <v/>
      </c>
    </row>
    <row r="2042" spans="2:13" hidden="1" x14ac:dyDescent="0.3">
      <c r="B2042" s="218">
        <f t="shared" si="1909"/>
        <v>929</v>
      </c>
      <c r="C2042" s="194" t="str">
        <f t="shared" ref="C2042:F2042" si="2006">IF(C937="","",C937)</f>
        <v/>
      </c>
      <c r="D2042" s="199" t="str">
        <f t="shared" si="2006"/>
        <v/>
      </c>
      <c r="E2042" s="202" t="str">
        <f t="shared" si="2006"/>
        <v/>
      </c>
      <c r="F2042" s="215" t="str">
        <f t="shared" si="2006"/>
        <v/>
      </c>
      <c r="G2042" s="278" t="str">
        <f>+IF('Cálculos '!I937="","",'Cálculos '!I937)</f>
        <v/>
      </c>
      <c r="H2042" s="380" t="str">
        <f t="shared" si="1941"/>
        <v/>
      </c>
      <c r="I2042" s="48" t="str">
        <f t="shared" si="1942"/>
        <v/>
      </c>
      <c r="J2042" s="381" t="str">
        <f t="shared" si="1943"/>
        <v/>
      </c>
      <c r="K2042" s="452" t="str">
        <f t="shared" si="1944"/>
        <v/>
      </c>
      <c r="L2042" s="197" t="str">
        <f t="shared" ref="L2042:M2042" si="2007">+IF(L937="","",L937)</f>
        <v/>
      </c>
      <c r="M2042" s="202" t="str">
        <f t="shared" si="2007"/>
        <v/>
      </c>
    </row>
    <row r="2043" spans="2:13" hidden="1" x14ac:dyDescent="0.3">
      <c r="B2043" s="218">
        <f t="shared" si="1909"/>
        <v>930</v>
      </c>
      <c r="C2043" s="194" t="str">
        <f t="shared" ref="C2043:F2043" si="2008">IF(C938="","",C938)</f>
        <v/>
      </c>
      <c r="D2043" s="199" t="str">
        <f t="shared" si="2008"/>
        <v/>
      </c>
      <c r="E2043" s="202" t="str">
        <f t="shared" si="2008"/>
        <v/>
      </c>
      <c r="F2043" s="215" t="str">
        <f t="shared" si="2008"/>
        <v/>
      </c>
      <c r="G2043" s="278" t="str">
        <f>+IF('Cálculos '!I938="","",'Cálculos '!I938)</f>
        <v/>
      </c>
      <c r="H2043" s="380" t="str">
        <f t="shared" si="1941"/>
        <v/>
      </c>
      <c r="I2043" s="48" t="str">
        <f t="shared" si="1942"/>
        <v/>
      </c>
      <c r="J2043" s="381" t="str">
        <f t="shared" si="1943"/>
        <v/>
      </c>
      <c r="K2043" s="452" t="str">
        <f t="shared" si="1944"/>
        <v/>
      </c>
      <c r="L2043" s="197" t="str">
        <f t="shared" ref="L2043:M2043" si="2009">+IF(L938="","",L938)</f>
        <v/>
      </c>
      <c r="M2043" s="202" t="str">
        <f t="shared" si="2009"/>
        <v/>
      </c>
    </row>
    <row r="2044" spans="2:13" hidden="1" x14ac:dyDescent="0.3">
      <c r="B2044" s="218">
        <f t="shared" si="1909"/>
        <v>931</v>
      </c>
      <c r="C2044" s="194" t="str">
        <f t="shared" ref="C2044:F2044" si="2010">IF(C939="","",C939)</f>
        <v/>
      </c>
      <c r="D2044" s="199" t="str">
        <f t="shared" si="2010"/>
        <v/>
      </c>
      <c r="E2044" s="202" t="str">
        <f t="shared" si="2010"/>
        <v/>
      </c>
      <c r="F2044" s="215" t="str">
        <f t="shared" si="2010"/>
        <v/>
      </c>
      <c r="G2044" s="278" t="str">
        <f>+IF('Cálculos '!I939="","",'Cálculos '!I939)</f>
        <v/>
      </c>
      <c r="H2044" s="380" t="str">
        <f t="shared" si="1941"/>
        <v/>
      </c>
      <c r="I2044" s="48" t="str">
        <f t="shared" si="1942"/>
        <v/>
      </c>
      <c r="J2044" s="381" t="str">
        <f t="shared" si="1943"/>
        <v/>
      </c>
      <c r="K2044" s="452" t="str">
        <f t="shared" si="1944"/>
        <v/>
      </c>
      <c r="L2044" s="197" t="str">
        <f t="shared" ref="L2044:M2044" si="2011">+IF(L939="","",L939)</f>
        <v/>
      </c>
      <c r="M2044" s="202" t="str">
        <f t="shared" si="2011"/>
        <v/>
      </c>
    </row>
    <row r="2045" spans="2:13" hidden="1" x14ac:dyDescent="0.3">
      <c r="B2045" s="218">
        <f t="shared" si="1909"/>
        <v>932</v>
      </c>
      <c r="C2045" s="194" t="str">
        <f t="shared" ref="C2045:F2045" si="2012">IF(C940="","",C940)</f>
        <v/>
      </c>
      <c r="D2045" s="199" t="str">
        <f t="shared" si="2012"/>
        <v/>
      </c>
      <c r="E2045" s="202" t="str">
        <f t="shared" si="2012"/>
        <v/>
      </c>
      <c r="F2045" s="215" t="str">
        <f t="shared" si="2012"/>
        <v/>
      </c>
      <c r="G2045" s="278" t="str">
        <f>+IF('Cálculos '!I940="","",'Cálculos '!I940)</f>
        <v/>
      </c>
      <c r="H2045" s="380" t="str">
        <f t="shared" si="1941"/>
        <v/>
      </c>
      <c r="I2045" s="48" t="str">
        <f t="shared" si="1942"/>
        <v/>
      </c>
      <c r="J2045" s="381" t="str">
        <f t="shared" si="1943"/>
        <v/>
      </c>
      <c r="K2045" s="452" t="str">
        <f t="shared" si="1944"/>
        <v/>
      </c>
      <c r="L2045" s="197" t="str">
        <f t="shared" ref="L2045:M2045" si="2013">+IF(L940="","",L940)</f>
        <v/>
      </c>
      <c r="M2045" s="202" t="str">
        <f t="shared" si="2013"/>
        <v/>
      </c>
    </row>
    <row r="2046" spans="2:13" hidden="1" x14ac:dyDescent="0.3">
      <c r="B2046" s="218">
        <f t="shared" si="1909"/>
        <v>933</v>
      </c>
      <c r="C2046" s="194" t="str">
        <f t="shared" ref="C2046:F2046" si="2014">IF(C941="","",C941)</f>
        <v/>
      </c>
      <c r="D2046" s="199" t="str">
        <f t="shared" si="2014"/>
        <v/>
      </c>
      <c r="E2046" s="202" t="str">
        <f t="shared" si="2014"/>
        <v/>
      </c>
      <c r="F2046" s="215" t="str">
        <f t="shared" si="2014"/>
        <v/>
      </c>
      <c r="G2046" s="278" t="str">
        <f>+IF('Cálculos '!I941="","",'Cálculos '!I941)</f>
        <v/>
      </c>
      <c r="H2046" s="380" t="str">
        <f t="shared" si="1941"/>
        <v/>
      </c>
      <c r="I2046" s="48" t="str">
        <f t="shared" si="1942"/>
        <v/>
      </c>
      <c r="J2046" s="381" t="str">
        <f t="shared" si="1943"/>
        <v/>
      </c>
      <c r="K2046" s="452" t="str">
        <f t="shared" si="1944"/>
        <v/>
      </c>
      <c r="L2046" s="197" t="str">
        <f t="shared" ref="L2046:M2046" si="2015">+IF(L941="","",L941)</f>
        <v/>
      </c>
      <c r="M2046" s="202" t="str">
        <f t="shared" si="2015"/>
        <v/>
      </c>
    </row>
    <row r="2047" spans="2:13" hidden="1" x14ac:dyDescent="0.3">
      <c r="B2047" s="218">
        <f t="shared" si="1909"/>
        <v>934</v>
      </c>
      <c r="C2047" s="194" t="str">
        <f t="shared" ref="C2047:F2047" si="2016">IF(C942="","",C942)</f>
        <v/>
      </c>
      <c r="D2047" s="199" t="str">
        <f t="shared" si="2016"/>
        <v/>
      </c>
      <c r="E2047" s="202" t="str">
        <f t="shared" si="2016"/>
        <v/>
      </c>
      <c r="F2047" s="215" t="str">
        <f t="shared" si="2016"/>
        <v/>
      </c>
      <c r="G2047" s="278" t="str">
        <f>+IF('Cálculos '!I942="","",'Cálculos '!I942)</f>
        <v/>
      </c>
      <c r="H2047" s="380" t="str">
        <f t="shared" si="1941"/>
        <v/>
      </c>
      <c r="I2047" s="48" t="str">
        <f t="shared" si="1942"/>
        <v/>
      </c>
      <c r="J2047" s="381" t="str">
        <f t="shared" si="1943"/>
        <v/>
      </c>
      <c r="K2047" s="452" t="str">
        <f t="shared" si="1944"/>
        <v/>
      </c>
      <c r="L2047" s="197" t="str">
        <f t="shared" ref="L2047:M2047" si="2017">+IF(L942="","",L942)</f>
        <v/>
      </c>
      <c r="M2047" s="202" t="str">
        <f t="shared" si="2017"/>
        <v/>
      </c>
    </row>
    <row r="2048" spans="2:13" hidden="1" x14ac:dyDescent="0.3">
      <c r="B2048" s="218">
        <f t="shared" si="1909"/>
        <v>935</v>
      </c>
      <c r="C2048" s="194" t="str">
        <f t="shared" ref="C2048:F2048" si="2018">IF(C943="","",C943)</f>
        <v/>
      </c>
      <c r="D2048" s="199" t="str">
        <f t="shared" si="2018"/>
        <v/>
      </c>
      <c r="E2048" s="202" t="str">
        <f t="shared" si="2018"/>
        <v/>
      </c>
      <c r="F2048" s="215" t="str">
        <f t="shared" si="2018"/>
        <v/>
      </c>
      <c r="G2048" s="278" t="str">
        <f>+IF('Cálculos '!I943="","",'Cálculos '!I943)</f>
        <v/>
      </c>
      <c r="H2048" s="380" t="str">
        <f t="shared" si="1941"/>
        <v/>
      </c>
      <c r="I2048" s="48" t="str">
        <f t="shared" si="1942"/>
        <v/>
      </c>
      <c r="J2048" s="381" t="str">
        <f t="shared" si="1943"/>
        <v/>
      </c>
      <c r="K2048" s="452" t="str">
        <f t="shared" si="1944"/>
        <v/>
      </c>
      <c r="L2048" s="197" t="str">
        <f t="shared" ref="L2048:M2048" si="2019">+IF(L943="","",L943)</f>
        <v/>
      </c>
      <c r="M2048" s="202" t="str">
        <f t="shared" si="2019"/>
        <v/>
      </c>
    </row>
    <row r="2049" spans="2:13" hidden="1" x14ac:dyDescent="0.3">
      <c r="B2049" s="218">
        <f t="shared" si="1909"/>
        <v>936</v>
      </c>
      <c r="C2049" s="194" t="str">
        <f t="shared" ref="C2049:F2049" si="2020">IF(C944="","",C944)</f>
        <v/>
      </c>
      <c r="D2049" s="199" t="str">
        <f t="shared" si="2020"/>
        <v/>
      </c>
      <c r="E2049" s="202" t="str">
        <f t="shared" si="2020"/>
        <v/>
      </c>
      <c r="F2049" s="215" t="str">
        <f t="shared" si="2020"/>
        <v/>
      </c>
      <c r="G2049" s="278" t="str">
        <f>+IF('Cálculos '!I944="","",'Cálculos '!I944)</f>
        <v/>
      </c>
      <c r="H2049" s="380" t="str">
        <f t="shared" si="1941"/>
        <v/>
      </c>
      <c r="I2049" s="48" t="str">
        <f t="shared" si="1942"/>
        <v/>
      </c>
      <c r="J2049" s="381" t="str">
        <f t="shared" si="1943"/>
        <v/>
      </c>
      <c r="K2049" s="452" t="str">
        <f t="shared" si="1944"/>
        <v/>
      </c>
      <c r="L2049" s="197" t="str">
        <f t="shared" ref="L2049:M2049" si="2021">+IF(L944="","",L944)</f>
        <v/>
      </c>
      <c r="M2049" s="202" t="str">
        <f t="shared" si="2021"/>
        <v/>
      </c>
    </row>
    <row r="2050" spans="2:13" hidden="1" x14ac:dyDescent="0.3">
      <c r="B2050" s="218">
        <f t="shared" si="1909"/>
        <v>937</v>
      </c>
      <c r="C2050" s="194" t="str">
        <f t="shared" ref="C2050:F2050" si="2022">IF(C945="","",C945)</f>
        <v/>
      </c>
      <c r="D2050" s="199" t="str">
        <f t="shared" si="2022"/>
        <v/>
      </c>
      <c r="E2050" s="202" t="str">
        <f t="shared" si="2022"/>
        <v/>
      </c>
      <c r="F2050" s="215" t="str">
        <f t="shared" si="2022"/>
        <v/>
      </c>
      <c r="G2050" s="278" t="str">
        <f>+IF('Cálculos '!I945="","",'Cálculos '!I945)</f>
        <v/>
      </c>
      <c r="H2050" s="380" t="str">
        <f t="shared" si="1941"/>
        <v/>
      </c>
      <c r="I2050" s="48" t="str">
        <f t="shared" si="1942"/>
        <v/>
      </c>
      <c r="J2050" s="381" t="str">
        <f t="shared" si="1943"/>
        <v/>
      </c>
      <c r="K2050" s="452" t="str">
        <f t="shared" si="1944"/>
        <v/>
      </c>
      <c r="L2050" s="197" t="str">
        <f t="shared" ref="L2050:M2050" si="2023">+IF(L945="","",L945)</f>
        <v/>
      </c>
      <c r="M2050" s="202" t="str">
        <f t="shared" si="2023"/>
        <v/>
      </c>
    </row>
    <row r="2051" spans="2:13" hidden="1" x14ac:dyDescent="0.3">
      <c r="B2051" s="218">
        <f t="shared" si="1909"/>
        <v>938</v>
      </c>
      <c r="C2051" s="194" t="str">
        <f t="shared" ref="C2051:F2051" si="2024">IF(C946="","",C946)</f>
        <v/>
      </c>
      <c r="D2051" s="199" t="str">
        <f t="shared" si="2024"/>
        <v/>
      </c>
      <c r="E2051" s="202" t="str">
        <f t="shared" si="2024"/>
        <v/>
      </c>
      <c r="F2051" s="215" t="str">
        <f t="shared" si="2024"/>
        <v/>
      </c>
      <c r="G2051" s="278" t="str">
        <f>+IF('Cálculos '!I946="","",'Cálculos '!I946)</f>
        <v/>
      </c>
      <c r="H2051" s="380" t="str">
        <f t="shared" si="1941"/>
        <v/>
      </c>
      <c r="I2051" s="48" t="str">
        <f t="shared" si="1942"/>
        <v/>
      </c>
      <c r="J2051" s="381" t="str">
        <f t="shared" si="1943"/>
        <v/>
      </c>
      <c r="K2051" s="452" t="str">
        <f t="shared" si="1944"/>
        <v/>
      </c>
      <c r="L2051" s="197" t="str">
        <f t="shared" ref="L2051:M2051" si="2025">+IF(L946="","",L946)</f>
        <v/>
      </c>
      <c r="M2051" s="202" t="str">
        <f t="shared" si="2025"/>
        <v/>
      </c>
    </row>
    <row r="2052" spans="2:13" hidden="1" x14ac:dyDescent="0.3">
      <c r="B2052" s="218">
        <f t="shared" si="1909"/>
        <v>939</v>
      </c>
      <c r="C2052" s="194" t="str">
        <f t="shared" ref="C2052:F2052" si="2026">IF(C947="","",C947)</f>
        <v/>
      </c>
      <c r="D2052" s="199" t="str">
        <f t="shared" si="2026"/>
        <v/>
      </c>
      <c r="E2052" s="202" t="str">
        <f t="shared" si="2026"/>
        <v/>
      </c>
      <c r="F2052" s="215" t="str">
        <f t="shared" si="2026"/>
        <v/>
      </c>
      <c r="G2052" s="278" t="str">
        <f>+IF('Cálculos '!I947="","",'Cálculos '!I947)</f>
        <v/>
      </c>
      <c r="H2052" s="380" t="str">
        <f t="shared" si="1941"/>
        <v/>
      </c>
      <c r="I2052" s="48" t="str">
        <f t="shared" si="1942"/>
        <v/>
      </c>
      <c r="J2052" s="381" t="str">
        <f t="shared" si="1943"/>
        <v/>
      </c>
      <c r="K2052" s="452" t="str">
        <f t="shared" si="1944"/>
        <v/>
      </c>
      <c r="L2052" s="197" t="str">
        <f t="shared" ref="L2052:M2052" si="2027">+IF(L947="","",L947)</f>
        <v/>
      </c>
      <c r="M2052" s="202" t="str">
        <f t="shared" si="2027"/>
        <v/>
      </c>
    </row>
    <row r="2053" spans="2:13" hidden="1" x14ac:dyDescent="0.3">
      <c r="B2053" s="218">
        <f t="shared" si="1909"/>
        <v>940</v>
      </c>
      <c r="C2053" s="194" t="str">
        <f t="shared" ref="C2053:F2053" si="2028">IF(C948="","",C948)</f>
        <v/>
      </c>
      <c r="D2053" s="199" t="str">
        <f t="shared" si="2028"/>
        <v/>
      </c>
      <c r="E2053" s="202" t="str">
        <f t="shared" si="2028"/>
        <v/>
      </c>
      <c r="F2053" s="215" t="str">
        <f t="shared" si="2028"/>
        <v/>
      </c>
      <c r="G2053" s="278" t="str">
        <f>+IF('Cálculos '!I948="","",'Cálculos '!I948)</f>
        <v/>
      </c>
      <c r="H2053" s="380" t="str">
        <f t="shared" si="1941"/>
        <v/>
      </c>
      <c r="I2053" s="48" t="str">
        <f t="shared" si="1942"/>
        <v/>
      </c>
      <c r="J2053" s="381" t="str">
        <f t="shared" si="1943"/>
        <v/>
      </c>
      <c r="K2053" s="452" t="str">
        <f t="shared" si="1944"/>
        <v/>
      </c>
      <c r="L2053" s="197" t="str">
        <f t="shared" ref="L2053:M2053" si="2029">+IF(L948="","",L948)</f>
        <v/>
      </c>
      <c r="M2053" s="202" t="str">
        <f t="shared" si="2029"/>
        <v/>
      </c>
    </row>
    <row r="2054" spans="2:13" hidden="1" x14ac:dyDescent="0.3">
      <c r="B2054" s="218">
        <f t="shared" si="1909"/>
        <v>941</v>
      </c>
      <c r="C2054" s="194" t="str">
        <f t="shared" ref="C2054:F2054" si="2030">IF(C949="","",C949)</f>
        <v/>
      </c>
      <c r="D2054" s="199" t="str">
        <f t="shared" si="2030"/>
        <v/>
      </c>
      <c r="E2054" s="202" t="str">
        <f t="shared" si="2030"/>
        <v/>
      </c>
      <c r="F2054" s="215" t="str">
        <f t="shared" si="2030"/>
        <v/>
      </c>
      <c r="G2054" s="278" t="str">
        <f>+IF('Cálculos '!I949="","",'Cálculos '!I949)</f>
        <v/>
      </c>
      <c r="H2054" s="380" t="str">
        <f t="shared" si="1941"/>
        <v/>
      </c>
      <c r="I2054" s="48" t="str">
        <f t="shared" si="1942"/>
        <v/>
      </c>
      <c r="J2054" s="381" t="str">
        <f t="shared" si="1943"/>
        <v/>
      </c>
      <c r="K2054" s="452" t="str">
        <f t="shared" si="1944"/>
        <v/>
      </c>
      <c r="L2054" s="197" t="str">
        <f t="shared" ref="L2054:M2054" si="2031">+IF(L949="","",L949)</f>
        <v/>
      </c>
      <c r="M2054" s="202" t="str">
        <f t="shared" si="2031"/>
        <v/>
      </c>
    </row>
    <row r="2055" spans="2:13" hidden="1" x14ac:dyDescent="0.3">
      <c r="B2055" s="218">
        <f t="shared" si="1909"/>
        <v>942</v>
      </c>
      <c r="C2055" s="194" t="str">
        <f t="shared" ref="C2055:F2055" si="2032">IF(C950="","",C950)</f>
        <v/>
      </c>
      <c r="D2055" s="199" t="str">
        <f t="shared" si="2032"/>
        <v/>
      </c>
      <c r="E2055" s="202" t="str">
        <f t="shared" si="2032"/>
        <v/>
      </c>
      <c r="F2055" s="215" t="str">
        <f t="shared" si="2032"/>
        <v/>
      </c>
      <c r="G2055" s="278" t="str">
        <f>+IF('Cálculos '!I950="","",'Cálculos '!I950)</f>
        <v/>
      </c>
      <c r="H2055" s="380" t="str">
        <f t="shared" si="1941"/>
        <v/>
      </c>
      <c r="I2055" s="48" t="str">
        <f t="shared" si="1942"/>
        <v/>
      </c>
      <c r="J2055" s="381" t="str">
        <f t="shared" si="1943"/>
        <v/>
      </c>
      <c r="K2055" s="452" t="str">
        <f t="shared" si="1944"/>
        <v/>
      </c>
      <c r="L2055" s="197" t="str">
        <f t="shared" ref="L2055:M2055" si="2033">+IF(L950="","",L950)</f>
        <v/>
      </c>
      <c r="M2055" s="202" t="str">
        <f t="shared" si="2033"/>
        <v/>
      </c>
    </row>
    <row r="2056" spans="2:13" hidden="1" x14ac:dyDescent="0.3">
      <c r="B2056" s="218">
        <f t="shared" si="1909"/>
        <v>943</v>
      </c>
      <c r="C2056" s="194" t="str">
        <f t="shared" ref="C2056:F2056" si="2034">IF(C951="","",C951)</f>
        <v/>
      </c>
      <c r="D2056" s="199" t="str">
        <f t="shared" si="2034"/>
        <v/>
      </c>
      <c r="E2056" s="202" t="str">
        <f t="shared" si="2034"/>
        <v/>
      </c>
      <c r="F2056" s="215" t="str">
        <f t="shared" si="2034"/>
        <v/>
      </c>
      <c r="G2056" s="278" t="str">
        <f>+IF('Cálculos '!I951="","",'Cálculos '!I951)</f>
        <v/>
      </c>
      <c r="H2056" s="380" t="str">
        <f t="shared" si="1941"/>
        <v/>
      </c>
      <c r="I2056" s="48" t="str">
        <f t="shared" si="1942"/>
        <v/>
      </c>
      <c r="J2056" s="381" t="str">
        <f t="shared" si="1943"/>
        <v/>
      </c>
      <c r="K2056" s="452" t="str">
        <f t="shared" si="1944"/>
        <v/>
      </c>
      <c r="L2056" s="197" t="str">
        <f t="shared" ref="L2056:M2056" si="2035">+IF(L951="","",L951)</f>
        <v/>
      </c>
      <c r="M2056" s="202" t="str">
        <f t="shared" si="2035"/>
        <v/>
      </c>
    </row>
    <row r="2057" spans="2:13" hidden="1" x14ac:dyDescent="0.3">
      <c r="B2057" s="218">
        <f t="shared" si="1909"/>
        <v>944</v>
      </c>
      <c r="C2057" s="194" t="str">
        <f t="shared" ref="C2057:F2057" si="2036">IF(C952="","",C952)</f>
        <v/>
      </c>
      <c r="D2057" s="199" t="str">
        <f t="shared" si="2036"/>
        <v/>
      </c>
      <c r="E2057" s="202" t="str">
        <f t="shared" si="2036"/>
        <v/>
      </c>
      <c r="F2057" s="215" t="str">
        <f t="shared" si="2036"/>
        <v/>
      </c>
      <c r="G2057" s="278" t="str">
        <f>+IF('Cálculos '!I952="","",'Cálculos '!I952)</f>
        <v/>
      </c>
      <c r="H2057" s="380" t="str">
        <f t="shared" si="1941"/>
        <v/>
      </c>
      <c r="I2057" s="48" t="str">
        <f t="shared" si="1942"/>
        <v/>
      </c>
      <c r="J2057" s="381" t="str">
        <f t="shared" si="1943"/>
        <v/>
      </c>
      <c r="K2057" s="452" t="str">
        <f t="shared" si="1944"/>
        <v/>
      </c>
      <c r="L2057" s="197" t="str">
        <f t="shared" ref="L2057:M2057" si="2037">+IF(L952="","",L952)</f>
        <v/>
      </c>
      <c r="M2057" s="202" t="str">
        <f t="shared" si="2037"/>
        <v/>
      </c>
    </row>
    <row r="2058" spans="2:13" hidden="1" x14ac:dyDescent="0.3">
      <c r="B2058" s="218">
        <f t="shared" si="1909"/>
        <v>945</v>
      </c>
      <c r="C2058" s="194" t="str">
        <f t="shared" ref="C2058:F2058" si="2038">IF(C953="","",C953)</f>
        <v/>
      </c>
      <c r="D2058" s="199" t="str">
        <f t="shared" si="2038"/>
        <v/>
      </c>
      <c r="E2058" s="202" t="str">
        <f t="shared" si="2038"/>
        <v/>
      </c>
      <c r="F2058" s="215" t="str">
        <f t="shared" si="2038"/>
        <v/>
      </c>
      <c r="G2058" s="278" t="str">
        <f>+IF('Cálculos '!I953="","",'Cálculos '!I953)</f>
        <v/>
      </c>
      <c r="H2058" s="380" t="str">
        <f t="shared" si="1941"/>
        <v/>
      </c>
      <c r="I2058" s="48" t="str">
        <f t="shared" si="1942"/>
        <v/>
      </c>
      <c r="J2058" s="381" t="str">
        <f t="shared" si="1943"/>
        <v/>
      </c>
      <c r="K2058" s="452" t="str">
        <f t="shared" si="1944"/>
        <v/>
      </c>
      <c r="L2058" s="197" t="str">
        <f t="shared" ref="L2058:M2058" si="2039">+IF(L953="","",L953)</f>
        <v/>
      </c>
      <c r="M2058" s="202" t="str">
        <f t="shared" si="2039"/>
        <v/>
      </c>
    </row>
    <row r="2059" spans="2:13" hidden="1" x14ac:dyDescent="0.3">
      <c r="B2059" s="218">
        <f t="shared" si="1909"/>
        <v>946</v>
      </c>
      <c r="C2059" s="194" t="str">
        <f t="shared" ref="C2059:F2059" si="2040">IF(C954="","",C954)</f>
        <v/>
      </c>
      <c r="D2059" s="199" t="str">
        <f t="shared" si="2040"/>
        <v/>
      </c>
      <c r="E2059" s="202" t="str">
        <f t="shared" si="2040"/>
        <v/>
      </c>
      <c r="F2059" s="215" t="str">
        <f t="shared" si="2040"/>
        <v/>
      </c>
      <c r="G2059" s="278" t="str">
        <f>+IF('Cálculos '!I954="","",'Cálculos '!I954)</f>
        <v/>
      </c>
      <c r="H2059" s="380" t="str">
        <f t="shared" si="1941"/>
        <v/>
      </c>
      <c r="I2059" s="48" t="str">
        <f t="shared" si="1942"/>
        <v/>
      </c>
      <c r="J2059" s="381" t="str">
        <f t="shared" si="1943"/>
        <v/>
      </c>
      <c r="K2059" s="452" t="str">
        <f t="shared" si="1944"/>
        <v/>
      </c>
      <c r="L2059" s="197" t="str">
        <f t="shared" ref="L2059:M2059" si="2041">+IF(L954="","",L954)</f>
        <v/>
      </c>
      <c r="M2059" s="202" t="str">
        <f t="shared" si="2041"/>
        <v/>
      </c>
    </row>
    <row r="2060" spans="2:13" hidden="1" x14ac:dyDescent="0.3">
      <c r="B2060" s="218">
        <f t="shared" ref="B2060:B2073" si="2042">+B2059+1</f>
        <v>947</v>
      </c>
      <c r="C2060" s="194" t="str">
        <f t="shared" ref="C2060:F2060" si="2043">IF(C955="","",C955)</f>
        <v/>
      </c>
      <c r="D2060" s="199" t="str">
        <f t="shared" si="2043"/>
        <v/>
      </c>
      <c r="E2060" s="202" t="str">
        <f t="shared" si="2043"/>
        <v/>
      </c>
      <c r="F2060" s="215" t="str">
        <f t="shared" si="2043"/>
        <v/>
      </c>
      <c r="G2060" s="278" t="str">
        <f>+IF('Cálculos '!I955="","",'Cálculos '!I955)</f>
        <v/>
      </c>
      <c r="H2060" s="380" t="str">
        <f t="shared" si="1941"/>
        <v/>
      </c>
      <c r="I2060" s="48" t="str">
        <f t="shared" si="1942"/>
        <v/>
      </c>
      <c r="J2060" s="381" t="str">
        <f t="shared" si="1943"/>
        <v/>
      </c>
      <c r="K2060" s="452" t="str">
        <f t="shared" si="1944"/>
        <v/>
      </c>
      <c r="L2060" s="197" t="str">
        <f t="shared" ref="L2060:M2060" si="2044">+IF(L955="","",L955)</f>
        <v/>
      </c>
      <c r="M2060" s="202" t="str">
        <f t="shared" si="2044"/>
        <v/>
      </c>
    </row>
    <row r="2061" spans="2:13" hidden="1" x14ac:dyDescent="0.3">
      <c r="B2061" s="218">
        <f t="shared" si="2042"/>
        <v>948</v>
      </c>
      <c r="C2061" s="194" t="str">
        <f t="shared" ref="C2061:F2061" si="2045">IF(C956="","",C956)</f>
        <v/>
      </c>
      <c r="D2061" s="199" t="str">
        <f t="shared" si="2045"/>
        <v/>
      </c>
      <c r="E2061" s="202" t="str">
        <f t="shared" si="2045"/>
        <v/>
      </c>
      <c r="F2061" s="215" t="str">
        <f t="shared" si="2045"/>
        <v/>
      </c>
      <c r="G2061" s="278" t="str">
        <f>+IF('Cálculos '!I956="","",'Cálculos '!I956)</f>
        <v/>
      </c>
      <c r="H2061" s="380" t="str">
        <f t="shared" si="1941"/>
        <v/>
      </c>
      <c r="I2061" s="48" t="str">
        <f t="shared" si="1942"/>
        <v/>
      </c>
      <c r="J2061" s="381" t="str">
        <f t="shared" si="1943"/>
        <v/>
      </c>
      <c r="K2061" s="452" t="str">
        <f t="shared" si="1944"/>
        <v/>
      </c>
      <c r="L2061" s="197" t="str">
        <f t="shared" ref="L2061:M2061" si="2046">+IF(L956="","",L956)</f>
        <v/>
      </c>
      <c r="M2061" s="202" t="str">
        <f t="shared" si="2046"/>
        <v/>
      </c>
    </row>
    <row r="2062" spans="2:13" hidden="1" x14ac:dyDescent="0.3">
      <c r="B2062" s="218">
        <f t="shared" si="2042"/>
        <v>949</v>
      </c>
      <c r="C2062" s="194" t="str">
        <f t="shared" ref="C2062:F2062" si="2047">IF(C957="","",C957)</f>
        <v/>
      </c>
      <c r="D2062" s="199" t="str">
        <f t="shared" si="2047"/>
        <v/>
      </c>
      <c r="E2062" s="202" t="str">
        <f t="shared" si="2047"/>
        <v/>
      </c>
      <c r="F2062" s="215" t="str">
        <f t="shared" si="2047"/>
        <v/>
      </c>
      <c r="G2062" s="278" t="str">
        <f>+IF('Cálculos '!I957="","",'Cálculos '!I957)</f>
        <v/>
      </c>
      <c r="H2062" s="380" t="str">
        <f t="shared" si="1941"/>
        <v/>
      </c>
      <c r="I2062" s="48" t="str">
        <f t="shared" si="1942"/>
        <v/>
      </c>
      <c r="J2062" s="381" t="str">
        <f t="shared" si="1943"/>
        <v/>
      </c>
      <c r="K2062" s="452" t="str">
        <f t="shared" si="1944"/>
        <v/>
      </c>
      <c r="L2062" s="197" t="str">
        <f t="shared" ref="L2062:M2062" si="2048">+IF(L957="","",L957)</f>
        <v/>
      </c>
      <c r="M2062" s="202" t="str">
        <f t="shared" si="2048"/>
        <v/>
      </c>
    </row>
    <row r="2063" spans="2:13" hidden="1" x14ac:dyDescent="0.3">
      <c r="B2063" s="218">
        <f t="shared" si="2042"/>
        <v>950</v>
      </c>
      <c r="C2063" s="194" t="str">
        <f t="shared" ref="C2063:F2063" si="2049">IF(C958="","",C958)</f>
        <v/>
      </c>
      <c r="D2063" s="199" t="str">
        <f t="shared" si="2049"/>
        <v/>
      </c>
      <c r="E2063" s="202" t="str">
        <f t="shared" si="2049"/>
        <v/>
      </c>
      <c r="F2063" s="215" t="str">
        <f t="shared" si="2049"/>
        <v/>
      </c>
      <c r="G2063" s="278" t="str">
        <f>+IF('Cálculos '!I958="","",'Cálculos '!I958)</f>
        <v/>
      </c>
      <c r="H2063" s="380" t="str">
        <f t="shared" si="1941"/>
        <v/>
      </c>
      <c r="I2063" s="48" t="str">
        <f t="shared" si="1942"/>
        <v/>
      </c>
      <c r="J2063" s="381" t="str">
        <f t="shared" si="1943"/>
        <v/>
      </c>
      <c r="K2063" s="452" t="str">
        <f t="shared" si="1944"/>
        <v/>
      </c>
      <c r="L2063" s="197" t="str">
        <f t="shared" ref="L2063:M2063" si="2050">+IF(L958="","",L958)</f>
        <v/>
      </c>
      <c r="M2063" s="202" t="str">
        <f t="shared" si="2050"/>
        <v/>
      </c>
    </row>
    <row r="2064" spans="2:13" hidden="1" x14ac:dyDescent="0.3">
      <c r="B2064" s="218">
        <f t="shared" si="2042"/>
        <v>951</v>
      </c>
      <c r="C2064" s="194" t="str">
        <f t="shared" ref="C2064:F2064" si="2051">IF(C959="","",C959)</f>
        <v/>
      </c>
      <c r="D2064" s="199" t="str">
        <f t="shared" si="2051"/>
        <v/>
      </c>
      <c r="E2064" s="202" t="str">
        <f t="shared" si="2051"/>
        <v/>
      </c>
      <c r="F2064" s="215" t="str">
        <f t="shared" si="2051"/>
        <v/>
      </c>
      <c r="G2064" s="278" t="str">
        <f>+IF('Cálculos '!I959="","",'Cálculos '!I959)</f>
        <v/>
      </c>
      <c r="H2064" s="380" t="str">
        <f t="shared" si="1941"/>
        <v/>
      </c>
      <c r="I2064" s="48" t="str">
        <f t="shared" si="1942"/>
        <v/>
      </c>
      <c r="J2064" s="381" t="str">
        <f t="shared" si="1943"/>
        <v/>
      </c>
      <c r="K2064" s="452" t="str">
        <f t="shared" si="1944"/>
        <v/>
      </c>
      <c r="L2064" s="197" t="str">
        <f t="shared" ref="L2064:M2064" si="2052">+IF(L959="","",L959)</f>
        <v/>
      </c>
      <c r="M2064" s="202" t="str">
        <f t="shared" si="2052"/>
        <v/>
      </c>
    </row>
    <row r="2065" spans="2:13" hidden="1" x14ac:dyDescent="0.3">
      <c r="B2065" s="218">
        <f t="shared" si="2042"/>
        <v>952</v>
      </c>
      <c r="C2065" s="194" t="str">
        <f t="shared" ref="C2065:F2065" si="2053">IF(C960="","",C960)</f>
        <v/>
      </c>
      <c r="D2065" s="199" t="str">
        <f t="shared" si="2053"/>
        <v/>
      </c>
      <c r="E2065" s="202" t="str">
        <f t="shared" si="2053"/>
        <v/>
      </c>
      <c r="F2065" s="215" t="str">
        <f t="shared" si="2053"/>
        <v/>
      </c>
      <c r="G2065" s="278" t="str">
        <f>+IF('Cálculos '!I960="","",'Cálculos '!I960)</f>
        <v/>
      </c>
      <c r="H2065" s="380" t="str">
        <f t="shared" si="1941"/>
        <v/>
      </c>
      <c r="I2065" s="48" t="str">
        <f t="shared" si="1942"/>
        <v/>
      </c>
      <c r="J2065" s="381" t="str">
        <f t="shared" si="1943"/>
        <v/>
      </c>
      <c r="K2065" s="452" t="str">
        <f t="shared" si="1944"/>
        <v/>
      </c>
      <c r="L2065" s="197" t="str">
        <f t="shared" ref="L2065:M2065" si="2054">+IF(L960="","",L960)</f>
        <v/>
      </c>
      <c r="M2065" s="202" t="str">
        <f t="shared" si="2054"/>
        <v/>
      </c>
    </row>
    <row r="2066" spans="2:13" hidden="1" x14ac:dyDescent="0.3">
      <c r="B2066" s="218">
        <f t="shared" si="2042"/>
        <v>953</v>
      </c>
      <c r="C2066" s="194" t="str">
        <f t="shared" ref="C2066:F2066" si="2055">IF(C961="","",C961)</f>
        <v/>
      </c>
      <c r="D2066" s="199" t="str">
        <f t="shared" si="2055"/>
        <v/>
      </c>
      <c r="E2066" s="202" t="str">
        <f t="shared" si="2055"/>
        <v/>
      </c>
      <c r="F2066" s="215" t="str">
        <f t="shared" si="2055"/>
        <v/>
      </c>
      <c r="G2066" s="278" t="str">
        <f>+IF('Cálculos '!I961="","",'Cálculos '!I961)</f>
        <v/>
      </c>
      <c r="H2066" s="380" t="str">
        <f t="shared" si="1941"/>
        <v/>
      </c>
      <c r="I2066" s="48" t="str">
        <f t="shared" si="1942"/>
        <v/>
      </c>
      <c r="J2066" s="381" t="str">
        <f t="shared" si="1943"/>
        <v/>
      </c>
      <c r="K2066" s="452" t="str">
        <f t="shared" si="1944"/>
        <v/>
      </c>
      <c r="L2066" s="197" t="str">
        <f t="shared" ref="L2066:M2066" si="2056">+IF(L961="","",L961)</f>
        <v/>
      </c>
      <c r="M2066" s="202" t="str">
        <f t="shared" si="2056"/>
        <v/>
      </c>
    </row>
    <row r="2067" spans="2:13" hidden="1" x14ac:dyDescent="0.3">
      <c r="B2067" s="218">
        <f t="shared" si="2042"/>
        <v>954</v>
      </c>
      <c r="C2067" s="194" t="str">
        <f t="shared" ref="C2067:F2067" si="2057">IF(C962="","",C962)</f>
        <v/>
      </c>
      <c r="D2067" s="199" t="str">
        <f t="shared" si="2057"/>
        <v/>
      </c>
      <c r="E2067" s="202" t="str">
        <f t="shared" si="2057"/>
        <v/>
      </c>
      <c r="F2067" s="215" t="str">
        <f t="shared" si="2057"/>
        <v/>
      </c>
      <c r="G2067" s="278" t="str">
        <f>+IF('Cálculos '!I962="","",'Cálculos '!I962)</f>
        <v/>
      </c>
      <c r="H2067" s="380" t="str">
        <f t="shared" si="1941"/>
        <v/>
      </c>
      <c r="I2067" s="48" t="str">
        <f t="shared" si="1942"/>
        <v/>
      </c>
      <c r="J2067" s="381" t="str">
        <f t="shared" si="1943"/>
        <v/>
      </c>
      <c r="K2067" s="452" t="str">
        <f t="shared" si="1944"/>
        <v/>
      </c>
      <c r="L2067" s="197" t="str">
        <f t="shared" ref="L2067:M2067" si="2058">+IF(L962="","",L962)</f>
        <v/>
      </c>
      <c r="M2067" s="202" t="str">
        <f t="shared" si="2058"/>
        <v/>
      </c>
    </row>
    <row r="2068" spans="2:13" hidden="1" x14ac:dyDescent="0.3">
      <c r="B2068" s="218">
        <f t="shared" si="2042"/>
        <v>955</v>
      </c>
      <c r="C2068" s="194" t="str">
        <f t="shared" ref="C2068:F2068" si="2059">IF(C963="","",C963)</f>
        <v/>
      </c>
      <c r="D2068" s="199" t="str">
        <f t="shared" si="2059"/>
        <v/>
      </c>
      <c r="E2068" s="202" t="str">
        <f t="shared" si="2059"/>
        <v/>
      </c>
      <c r="F2068" s="215" t="str">
        <f t="shared" si="2059"/>
        <v/>
      </c>
      <c r="G2068" s="278" t="str">
        <f>+IF('Cálculos '!I963="","",'Cálculos '!I963)</f>
        <v/>
      </c>
      <c r="H2068" s="380" t="str">
        <f t="shared" si="1941"/>
        <v/>
      </c>
      <c r="I2068" s="48" t="str">
        <f t="shared" si="1942"/>
        <v/>
      </c>
      <c r="J2068" s="381" t="str">
        <f t="shared" si="1943"/>
        <v/>
      </c>
      <c r="K2068" s="452" t="str">
        <f t="shared" si="1944"/>
        <v/>
      </c>
      <c r="L2068" s="197" t="str">
        <f t="shared" ref="L2068:M2068" si="2060">+IF(L963="","",L963)</f>
        <v/>
      </c>
      <c r="M2068" s="202" t="str">
        <f t="shared" si="2060"/>
        <v/>
      </c>
    </row>
    <row r="2069" spans="2:13" hidden="1" x14ac:dyDescent="0.3">
      <c r="B2069" s="218">
        <f t="shared" si="2042"/>
        <v>956</v>
      </c>
      <c r="C2069" s="194" t="str">
        <f t="shared" ref="C2069:F2069" si="2061">IF(C964="","",C964)</f>
        <v/>
      </c>
      <c r="D2069" s="199" t="str">
        <f t="shared" si="2061"/>
        <v/>
      </c>
      <c r="E2069" s="202" t="str">
        <f t="shared" si="2061"/>
        <v/>
      </c>
      <c r="F2069" s="215" t="str">
        <f t="shared" si="2061"/>
        <v/>
      </c>
      <c r="G2069" s="278" t="str">
        <f>+IF('Cálculos '!I964="","",'Cálculos '!I964)</f>
        <v/>
      </c>
      <c r="H2069" s="380" t="str">
        <f t="shared" si="1941"/>
        <v/>
      </c>
      <c r="I2069" s="48" t="str">
        <f t="shared" si="1942"/>
        <v/>
      </c>
      <c r="J2069" s="381" t="str">
        <f t="shared" si="1943"/>
        <v/>
      </c>
      <c r="K2069" s="452" t="str">
        <f t="shared" si="1944"/>
        <v/>
      </c>
      <c r="L2069" s="197" t="str">
        <f t="shared" ref="L2069:M2069" si="2062">+IF(L964="","",L964)</f>
        <v/>
      </c>
      <c r="M2069" s="202" t="str">
        <f t="shared" si="2062"/>
        <v/>
      </c>
    </row>
    <row r="2070" spans="2:13" hidden="1" x14ac:dyDescent="0.3">
      <c r="B2070" s="218">
        <f t="shared" si="2042"/>
        <v>957</v>
      </c>
      <c r="C2070" s="194" t="str">
        <f t="shared" ref="C2070:F2070" si="2063">IF(C965="","",C965)</f>
        <v/>
      </c>
      <c r="D2070" s="199" t="str">
        <f t="shared" si="2063"/>
        <v/>
      </c>
      <c r="E2070" s="202" t="str">
        <f t="shared" si="2063"/>
        <v/>
      </c>
      <c r="F2070" s="215" t="str">
        <f t="shared" si="2063"/>
        <v/>
      </c>
      <c r="G2070" s="278" t="str">
        <f>+IF('Cálculos '!I965="","",'Cálculos '!I965)</f>
        <v/>
      </c>
      <c r="H2070" s="380" t="str">
        <f t="shared" si="1941"/>
        <v/>
      </c>
      <c r="I2070" s="48" t="str">
        <f t="shared" si="1942"/>
        <v/>
      </c>
      <c r="J2070" s="381" t="str">
        <f t="shared" si="1943"/>
        <v/>
      </c>
      <c r="K2070" s="452" t="str">
        <f t="shared" si="1944"/>
        <v/>
      </c>
      <c r="L2070" s="197" t="str">
        <f t="shared" ref="L2070:M2070" si="2064">+IF(L965="","",L965)</f>
        <v/>
      </c>
      <c r="M2070" s="202" t="str">
        <f t="shared" si="2064"/>
        <v/>
      </c>
    </row>
    <row r="2071" spans="2:13" hidden="1" x14ac:dyDescent="0.3">
      <c r="B2071" s="218">
        <f t="shared" si="2042"/>
        <v>958</v>
      </c>
      <c r="C2071" s="194" t="str">
        <f t="shared" ref="C2071:F2071" si="2065">IF(C966="","",C966)</f>
        <v/>
      </c>
      <c r="D2071" s="199" t="str">
        <f t="shared" si="2065"/>
        <v/>
      </c>
      <c r="E2071" s="202" t="str">
        <f t="shared" si="2065"/>
        <v/>
      </c>
      <c r="F2071" s="215" t="str">
        <f t="shared" si="2065"/>
        <v/>
      </c>
      <c r="G2071" s="278" t="str">
        <f>+IF('Cálculos '!I966="","",'Cálculos '!I966)</f>
        <v/>
      </c>
      <c r="H2071" s="380" t="str">
        <f t="shared" si="1941"/>
        <v/>
      </c>
      <c r="I2071" s="48" t="str">
        <f t="shared" si="1942"/>
        <v/>
      </c>
      <c r="J2071" s="381" t="str">
        <f t="shared" si="1943"/>
        <v/>
      </c>
      <c r="K2071" s="452" t="str">
        <f t="shared" si="1944"/>
        <v/>
      </c>
      <c r="L2071" s="197" t="str">
        <f t="shared" ref="L2071:M2071" si="2066">+IF(L966="","",L966)</f>
        <v/>
      </c>
      <c r="M2071" s="202" t="str">
        <f t="shared" si="2066"/>
        <v/>
      </c>
    </row>
    <row r="2072" spans="2:13" hidden="1" x14ac:dyDescent="0.3">
      <c r="B2072" s="218">
        <f t="shared" si="2042"/>
        <v>959</v>
      </c>
      <c r="C2072" s="194" t="str">
        <f t="shared" ref="C2072:F2072" si="2067">IF(C967="","",C967)</f>
        <v/>
      </c>
      <c r="D2072" s="199" t="str">
        <f t="shared" si="2067"/>
        <v/>
      </c>
      <c r="E2072" s="202" t="str">
        <f t="shared" si="2067"/>
        <v/>
      </c>
      <c r="F2072" s="215" t="str">
        <f t="shared" si="2067"/>
        <v/>
      </c>
      <c r="G2072" s="278" t="str">
        <f>+IF('Cálculos '!I967="","",'Cálculos '!I967)</f>
        <v/>
      </c>
      <c r="H2072" s="380" t="str">
        <f t="shared" si="1941"/>
        <v/>
      </c>
      <c r="I2072" s="48" t="str">
        <f t="shared" si="1942"/>
        <v/>
      </c>
      <c r="J2072" s="381" t="str">
        <f t="shared" si="1943"/>
        <v/>
      </c>
      <c r="K2072" s="452" t="str">
        <f t="shared" si="1944"/>
        <v/>
      </c>
      <c r="L2072" s="197" t="str">
        <f t="shared" ref="L2072:M2072" si="2068">+IF(L967="","",L967)</f>
        <v/>
      </c>
      <c r="M2072" s="202" t="str">
        <f t="shared" si="2068"/>
        <v/>
      </c>
    </row>
    <row r="2073" spans="2:13" hidden="1" x14ac:dyDescent="0.3">
      <c r="B2073" s="218">
        <f t="shared" si="2042"/>
        <v>960</v>
      </c>
      <c r="C2073" s="194" t="str">
        <f t="shared" ref="C2073:F2073" si="2069">IF(C968="","",C968)</f>
        <v/>
      </c>
      <c r="D2073" s="199" t="str">
        <f t="shared" si="2069"/>
        <v/>
      </c>
      <c r="E2073" s="202" t="str">
        <f t="shared" si="2069"/>
        <v/>
      </c>
      <c r="F2073" s="215" t="str">
        <f t="shared" si="2069"/>
        <v/>
      </c>
      <c r="G2073" s="278" t="str">
        <f>+IF('Cálculos '!I968="","",'Cálculos '!I968)</f>
        <v/>
      </c>
      <c r="H2073" s="380" t="str">
        <f t="shared" si="1941"/>
        <v/>
      </c>
      <c r="I2073" s="48" t="str">
        <f t="shared" si="1942"/>
        <v/>
      </c>
      <c r="J2073" s="381" t="str">
        <f t="shared" si="1943"/>
        <v/>
      </c>
      <c r="K2073" s="452" t="str">
        <f t="shared" si="1944"/>
        <v/>
      </c>
      <c r="L2073" s="197" t="str">
        <f t="shared" ref="L2073:M2073" si="2070">+IF(L968="","",L968)</f>
        <v/>
      </c>
      <c r="M2073" s="202" t="str">
        <f t="shared" si="2070"/>
        <v/>
      </c>
    </row>
    <row r="2074" spans="2:13" hidden="1" x14ac:dyDescent="0.3">
      <c r="B2074" s="218">
        <f t="shared" si="1160"/>
        <v>961</v>
      </c>
      <c r="C2074" s="194" t="str">
        <f t="shared" ref="C2074:F2074" si="2071">IF(C969="","",C969)</f>
        <v/>
      </c>
      <c r="D2074" s="199" t="str">
        <f t="shared" si="2071"/>
        <v/>
      </c>
      <c r="E2074" s="202" t="str">
        <f t="shared" si="2071"/>
        <v/>
      </c>
      <c r="F2074" s="215" t="str">
        <f t="shared" si="2071"/>
        <v/>
      </c>
      <c r="G2074" s="278" t="str">
        <f>+IF('Cálculos '!I969="","",'Cálculos '!I969)</f>
        <v/>
      </c>
      <c r="H2074" s="380" t="str">
        <f t="shared" si="1941"/>
        <v/>
      </c>
      <c r="I2074" s="48" t="str">
        <f t="shared" si="1942"/>
        <v/>
      </c>
      <c r="J2074" s="381" t="str">
        <f t="shared" si="1943"/>
        <v/>
      </c>
      <c r="K2074" s="452" t="str">
        <f t="shared" si="1944"/>
        <v/>
      </c>
      <c r="L2074" s="197" t="str">
        <f t="shared" ref="L2074:M2074" si="2072">+IF(L969="","",L969)</f>
        <v/>
      </c>
      <c r="M2074" s="202" t="str">
        <f t="shared" si="2072"/>
        <v/>
      </c>
    </row>
    <row r="2075" spans="2:13" hidden="1" x14ac:dyDescent="0.3">
      <c r="B2075" s="218">
        <f t="shared" si="1160"/>
        <v>962</v>
      </c>
      <c r="C2075" s="194" t="str">
        <f t="shared" ref="C2075:F2075" si="2073">IF(C970="","",C970)</f>
        <v/>
      </c>
      <c r="D2075" s="199" t="str">
        <f t="shared" si="2073"/>
        <v/>
      </c>
      <c r="E2075" s="202" t="str">
        <f t="shared" si="2073"/>
        <v/>
      </c>
      <c r="F2075" s="215" t="str">
        <f t="shared" si="2073"/>
        <v/>
      </c>
      <c r="G2075" s="278" t="str">
        <f>+IF('Cálculos '!I970="","",'Cálculos '!I970)</f>
        <v/>
      </c>
      <c r="H2075" s="380" t="str">
        <f t="shared" ref="H2075:H2138" si="2074">+IF(D2075="","",ROUNDUP(SUM(H970*G2075),0))</f>
        <v/>
      </c>
      <c r="I2075" s="48" t="str">
        <f t="shared" ref="I2075:I2138" si="2075">IF(D2075="","",IF(L2075="","CONFIRMAR SI EL PRODOCTRO TIENE IVA O NO",IF(L2075="NO",0,ROUNDUP(SUM(H2075*19%),0))))</f>
        <v/>
      </c>
      <c r="J2075" s="381" t="str">
        <f t="shared" ref="J2075:J2138" si="2076">IF(D2075="","",IF(M2075="","CONFIRMAR SI EL PRODOCTRO TIENE IVA O NO",IF(M2075="NO",0,ROUNDUP(SUM(H2075*11.5%),0))))</f>
        <v/>
      </c>
      <c r="K2075" s="452" t="str">
        <f t="shared" ref="K2075:K2138" si="2077">IF(D2075="","",ROUNDUP(SUM(H2075+I2075+J2075),0))</f>
        <v/>
      </c>
      <c r="L2075" s="197" t="str">
        <f t="shared" ref="L2075:M2075" si="2078">+IF(L970="","",L970)</f>
        <v/>
      </c>
      <c r="M2075" s="202" t="str">
        <f t="shared" si="2078"/>
        <v/>
      </c>
    </row>
    <row r="2076" spans="2:13" hidden="1" x14ac:dyDescent="0.3">
      <c r="B2076" s="218">
        <f t="shared" si="1160"/>
        <v>963</v>
      </c>
      <c r="C2076" s="194" t="str">
        <f t="shared" ref="C2076:F2076" si="2079">IF(C971="","",C971)</f>
        <v/>
      </c>
      <c r="D2076" s="199" t="str">
        <f t="shared" si="2079"/>
        <v/>
      </c>
      <c r="E2076" s="202" t="str">
        <f t="shared" si="2079"/>
        <v/>
      </c>
      <c r="F2076" s="215" t="str">
        <f t="shared" si="2079"/>
        <v/>
      </c>
      <c r="G2076" s="278" t="str">
        <f>+IF('Cálculos '!I971="","",'Cálculos '!I971)</f>
        <v/>
      </c>
      <c r="H2076" s="380" t="str">
        <f t="shared" si="2074"/>
        <v/>
      </c>
      <c r="I2076" s="48" t="str">
        <f t="shared" si="2075"/>
        <v/>
      </c>
      <c r="J2076" s="381" t="str">
        <f t="shared" si="2076"/>
        <v/>
      </c>
      <c r="K2076" s="452" t="str">
        <f t="shared" si="2077"/>
        <v/>
      </c>
      <c r="L2076" s="197" t="str">
        <f t="shared" ref="L2076:M2076" si="2080">+IF(L971="","",L971)</f>
        <v/>
      </c>
      <c r="M2076" s="202" t="str">
        <f t="shared" si="2080"/>
        <v/>
      </c>
    </row>
    <row r="2077" spans="2:13" hidden="1" x14ac:dyDescent="0.3">
      <c r="B2077" s="218">
        <f t="shared" si="1160"/>
        <v>964</v>
      </c>
      <c r="C2077" s="194" t="str">
        <f t="shared" ref="C2077:F2077" si="2081">IF(C972="","",C972)</f>
        <v/>
      </c>
      <c r="D2077" s="199" t="str">
        <f t="shared" si="2081"/>
        <v/>
      </c>
      <c r="E2077" s="202" t="str">
        <f t="shared" si="2081"/>
        <v/>
      </c>
      <c r="F2077" s="215" t="str">
        <f t="shared" si="2081"/>
        <v/>
      </c>
      <c r="G2077" s="278" t="str">
        <f>+IF('Cálculos '!I972="","",'Cálculos '!I972)</f>
        <v/>
      </c>
      <c r="H2077" s="380" t="str">
        <f t="shared" si="2074"/>
        <v/>
      </c>
      <c r="I2077" s="48" t="str">
        <f t="shared" si="2075"/>
        <v/>
      </c>
      <c r="J2077" s="381" t="str">
        <f t="shared" si="2076"/>
        <v/>
      </c>
      <c r="K2077" s="452" t="str">
        <f t="shared" si="2077"/>
        <v/>
      </c>
      <c r="L2077" s="197" t="str">
        <f t="shared" ref="L2077:M2077" si="2082">+IF(L972="","",L972)</f>
        <v/>
      </c>
      <c r="M2077" s="202" t="str">
        <f t="shared" si="2082"/>
        <v/>
      </c>
    </row>
    <row r="2078" spans="2:13" hidden="1" x14ac:dyDescent="0.3">
      <c r="B2078" s="218">
        <f t="shared" si="1160"/>
        <v>965</v>
      </c>
      <c r="C2078" s="194" t="str">
        <f t="shared" ref="C2078:F2078" si="2083">IF(C973="","",C973)</f>
        <v/>
      </c>
      <c r="D2078" s="199" t="str">
        <f t="shared" si="2083"/>
        <v/>
      </c>
      <c r="E2078" s="202" t="str">
        <f t="shared" si="2083"/>
        <v/>
      </c>
      <c r="F2078" s="215" t="str">
        <f t="shared" si="2083"/>
        <v/>
      </c>
      <c r="G2078" s="278" t="str">
        <f>+IF('Cálculos '!I973="","",'Cálculos '!I973)</f>
        <v/>
      </c>
      <c r="H2078" s="380" t="str">
        <f t="shared" si="2074"/>
        <v/>
      </c>
      <c r="I2078" s="48" t="str">
        <f t="shared" si="2075"/>
        <v/>
      </c>
      <c r="J2078" s="381" t="str">
        <f t="shared" si="2076"/>
        <v/>
      </c>
      <c r="K2078" s="452" t="str">
        <f t="shared" si="2077"/>
        <v/>
      </c>
      <c r="L2078" s="197" t="str">
        <f t="shared" ref="L2078:M2078" si="2084">+IF(L973="","",L973)</f>
        <v/>
      </c>
      <c r="M2078" s="202" t="str">
        <f t="shared" si="2084"/>
        <v/>
      </c>
    </row>
    <row r="2079" spans="2:13" hidden="1" x14ac:dyDescent="0.3">
      <c r="B2079" s="218">
        <f t="shared" ref="B2079:B2142" si="2085">+B2078+1</f>
        <v>966</v>
      </c>
      <c r="C2079" s="194" t="str">
        <f t="shared" ref="C2079:F2079" si="2086">IF(C974="","",C974)</f>
        <v/>
      </c>
      <c r="D2079" s="199" t="str">
        <f t="shared" si="2086"/>
        <v/>
      </c>
      <c r="E2079" s="202" t="str">
        <f t="shared" si="2086"/>
        <v/>
      </c>
      <c r="F2079" s="215" t="str">
        <f t="shared" si="2086"/>
        <v/>
      </c>
      <c r="G2079" s="278" t="str">
        <f>+IF('Cálculos '!I974="","",'Cálculos '!I974)</f>
        <v/>
      </c>
      <c r="H2079" s="380" t="str">
        <f t="shared" si="2074"/>
        <v/>
      </c>
      <c r="I2079" s="48" t="str">
        <f t="shared" si="2075"/>
        <v/>
      </c>
      <c r="J2079" s="381" t="str">
        <f t="shared" si="2076"/>
        <v/>
      </c>
      <c r="K2079" s="452" t="str">
        <f t="shared" si="2077"/>
        <v/>
      </c>
      <c r="L2079" s="197" t="str">
        <f t="shared" ref="L2079:M2079" si="2087">+IF(L974="","",L974)</f>
        <v/>
      </c>
      <c r="M2079" s="202" t="str">
        <f t="shared" si="2087"/>
        <v/>
      </c>
    </row>
    <row r="2080" spans="2:13" hidden="1" x14ac:dyDescent="0.3">
      <c r="B2080" s="218">
        <f t="shared" si="2085"/>
        <v>967</v>
      </c>
      <c r="C2080" s="194" t="str">
        <f t="shared" ref="C2080:F2080" si="2088">IF(C975="","",C975)</f>
        <v/>
      </c>
      <c r="D2080" s="199" t="str">
        <f t="shared" si="2088"/>
        <v/>
      </c>
      <c r="E2080" s="202" t="str">
        <f t="shared" si="2088"/>
        <v/>
      </c>
      <c r="F2080" s="215" t="str">
        <f t="shared" si="2088"/>
        <v/>
      </c>
      <c r="G2080" s="278" t="str">
        <f>+IF('Cálculos '!I975="","",'Cálculos '!I975)</f>
        <v/>
      </c>
      <c r="H2080" s="380" t="str">
        <f t="shared" si="2074"/>
        <v/>
      </c>
      <c r="I2080" s="48" t="str">
        <f t="shared" si="2075"/>
        <v/>
      </c>
      <c r="J2080" s="381" t="str">
        <f t="shared" si="2076"/>
        <v/>
      </c>
      <c r="K2080" s="452" t="str">
        <f t="shared" si="2077"/>
        <v/>
      </c>
      <c r="L2080" s="197" t="str">
        <f t="shared" ref="L2080:M2080" si="2089">+IF(L975="","",L975)</f>
        <v/>
      </c>
      <c r="M2080" s="202" t="str">
        <f t="shared" si="2089"/>
        <v/>
      </c>
    </row>
    <row r="2081" spans="2:13" hidden="1" x14ac:dyDescent="0.3">
      <c r="B2081" s="218">
        <f t="shared" si="2085"/>
        <v>968</v>
      </c>
      <c r="C2081" s="194" t="str">
        <f t="shared" ref="C2081:F2081" si="2090">IF(C976="","",C976)</f>
        <v/>
      </c>
      <c r="D2081" s="199" t="str">
        <f t="shared" si="2090"/>
        <v/>
      </c>
      <c r="E2081" s="202" t="str">
        <f t="shared" si="2090"/>
        <v/>
      </c>
      <c r="F2081" s="215" t="str">
        <f t="shared" si="2090"/>
        <v/>
      </c>
      <c r="G2081" s="278" t="str">
        <f>+IF('Cálculos '!I976="","",'Cálculos '!I976)</f>
        <v/>
      </c>
      <c r="H2081" s="380" t="str">
        <f t="shared" si="2074"/>
        <v/>
      </c>
      <c r="I2081" s="48" t="str">
        <f t="shared" si="2075"/>
        <v/>
      </c>
      <c r="J2081" s="381" t="str">
        <f t="shared" si="2076"/>
        <v/>
      </c>
      <c r="K2081" s="452" t="str">
        <f t="shared" si="2077"/>
        <v/>
      </c>
      <c r="L2081" s="197" t="str">
        <f t="shared" ref="L2081:M2081" si="2091">+IF(L976="","",L976)</f>
        <v/>
      </c>
      <c r="M2081" s="202" t="str">
        <f t="shared" si="2091"/>
        <v/>
      </c>
    </row>
    <row r="2082" spans="2:13" hidden="1" x14ac:dyDescent="0.3">
      <c r="B2082" s="218">
        <f t="shared" si="2085"/>
        <v>969</v>
      </c>
      <c r="C2082" s="194" t="str">
        <f t="shared" ref="C2082:F2082" si="2092">IF(C977="","",C977)</f>
        <v/>
      </c>
      <c r="D2082" s="199" t="str">
        <f t="shared" si="2092"/>
        <v/>
      </c>
      <c r="E2082" s="202" t="str">
        <f t="shared" si="2092"/>
        <v/>
      </c>
      <c r="F2082" s="215" t="str">
        <f t="shared" si="2092"/>
        <v/>
      </c>
      <c r="G2082" s="278" t="str">
        <f>+IF('Cálculos '!I977="","",'Cálculos '!I977)</f>
        <v/>
      </c>
      <c r="H2082" s="380" t="str">
        <f t="shared" si="2074"/>
        <v/>
      </c>
      <c r="I2082" s="48" t="str">
        <f t="shared" si="2075"/>
        <v/>
      </c>
      <c r="J2082" s="381" t="str">
        <f t="shared" si="2076"/>
        <v/>
      </c>
      <c r="K2082" s="452" t="str">
        <f t="shared" si="2077"/>
        <v/>
      </c>
      <c r="L2082" s="197" t="str">
        <f t="shared" ref="L2082:M2082" si="2093">+IF(L977="","",L977)</f>
        <v/>
      </c>
      <c r="M2082" s="202" t="str">
        <f t="shared" si="2093"/>
        <v/>
      </c>
    </row>
    <row r="2083" spans="2:13" hidden="1" x14ac:dyDescent="0.3">
      <c r="B2083" s="218">
        <f t="shared" si="2085"/>
        <v>970</v>
      </c>
      <c r="C2083" s="194" t="str">
        <f t="shared" ref="C2083:F2083" si="2094">IF(C978="","",C978)</f>
        <v/>
      </c>
      <c r="D2083" s="199" t="str">
        <f t="shared" si="2094"/>
        <v/>
      </c>
      <c r="E2083" s="202" t="str">
        <f t="shared" si="2094"/>
        <v/>
      </c>
      <c r="F2083" s="215" t="str">
        <f t="shared" si="2094"/>
        <v/>
      </c>
      <c r="G2083" s="278" t="str">
        <f>+IF('Cálculos '!I978="","",'Cálculos '!I978)</f>
        <v/>
      </c>
      <c r="H2083" s="380" t="str">
        <f t="shared" si="2074"/>
        <v/>
      </c>
      <c r="I2083" s="48" t="str">
        <f t="shared" si="2075"/>
        <v/>
      </c>
      <c r="J2083" s="381" t="str">
        <f t="shared" si="2076"/>
        <v/>
      </c>
      <c r="K2083" s="452" t="str">
        <f t="shared" si="2077"/>
        <v/>
      </c>
      <c r="L2083" s="197" t="str">
        <f t="shared" ref="L2083:M2083" si="2095">+IF(L978="","",L978)</f>
        <v/>
      </c>
      <c r="M2083" s="202" t="str">
        <f t="shared" si="2095"/>
        <v/>
      </c>
    </row>
    <row r="2084" spans="2:13" hidden="1" x14ac:dyDescent="0.3">
      <c r="B2084" s="218">
        <f t="shared" si="2085"/>
        <v>971</v>
      </c>
      <c r="C2084" s="194" t="str">
        <f t="shared" ref="C2084:F2084" si="2096">IF(C979="","",C979)</f>
        <v/>
      </c>
      <c r="D2084" s="199" t="str">
        <f t="shared" si="2096"/>
        <v/>
      </c>
      <c r="E2084" s="202" t="str">
        <f t="shared" si="2096"/>
        <v/>
      </c>
      <c r="F2084" s="215" t="str">
        <f t="shared" si="2096"/>
        <v/>
      </c>
      <c r="G2084" s="278" t="str">
        <f>+IF('Cálculos '!I979="","",'Cálculos '!I979)</f>
        <v/>
      </c>
      <c r="H2084" s="380" t="str">
        <f t="shared" si="2074"/>
        <v/>
      </c>
      <c r="I2084" s="48" t="str">
        <f t="shared" si="2075"/>
        <v/>
      </c>
      <c r="J2084" s="381" t="str">
        <f t="shared" si="2076"/>
        <v/>
      </c>
      <c r="K2084" s="452" t="str">
        <f t="shared" si="2077"/>
        <v/>
      </c>
      <c r="L2084" s="197" t="str">
        <f t="shared" ref="L2084:M2084" si="2097">+IF(L979="","",L979)</f>
        <v/>
      </c>
      <c r="M2084" s="202" t="str">
        <f t="shared" si="2097"/>
        <v/>
      </c>
    </row>
    <row r="2085" spans="2:13" hidden="1" x14ac:dyDescent="0.3">
      <c r="B2085" s="218">
        <f t="shared" si="2085"/>
        <v>972</v>
      </c>
      <c r="C2085" s="194" t="str">
        <f t="shared" ref="C2085:F2085" si="2098">IF(C980="","",C980)</f>
        <v/>
      </c>
      <c r="D2085" s="199" t="str">
        <f t="shared" si="2098"/>
        <v/>
      </c>
      <c r="E2085" s="202" t="str">
        <f t="shared" si="2098"/>
        <v/>
      </c>
      <c r="F2085" s="215" t="str">
        <f t="shared" si="2098"/>
        <v/>
      </c>
      <c r="G2085" s="278" t="str">
        <f>+IF('Cálculos '!I980="","",'Cálculos '!I980)</f>
        <v/>
      </c>
      <c r="H2085" s="380" t="str">
        <f t="shared" si="2074"/>
        <v/>
      </c>
      <c r="I2085" s="48" t="str">
        <f t="shared" si="2075"/>
        <v/>
      </c>
      <c r="J2085" s="381" t="str">
        <f t="shared" si="2076"/>
        <v/>
      </c>
      <c r="K2085" s="452" t="str">
        <f t="shared" si="2077"/>
        <v/>
      </c>
      <c r="L2085" s="197" t="str">
        <f t="shared" ref="L2085:M2085" si="2099">+IF(L980="","",L980)</f>
        <v/>
      </c>
      <c r="M2085" s="202" t="str">
        <f t="shared" si="2099"/>
        <v/>
      </c>
    </row>
    <row r="2086" spans="2:13" hidden="1" x14ac:dyDescent="0.3">
      <c r="B2086" s="218">
        <f t="shared" si="2085"/>
        <v>973</v>
      </c>
      <c r="C2086" s="194" t="str">
        <f t="shared" ref="C2086:F2086" si="2100">IF(C981="","",C981)</f>
        <v/>
      </c>
      <c r="D2086" s="199" t="str">
        <f t="shared" si="2100"/>
        <v/>
      </c>
      <c r="E2086" s="202" t="str">
        <f t="shared" si="2100"/>
        <v/>
      </c>
      <c r="F2086" s="215" t="str">
        <f t="shared" si="2100"/>
        <v/>
      </c>
      <c r="G2086" s="278" t="str">
        <f>+IF('Cálculos '!I981="","",'Cálculos '!I981)</f>
        <v/>
      </c>
      <c r="H2086" s="380" t="str">
        <f t="shared" si="2074"/>
        <v/>
      </c>
      <c r="I2086" s="48" t="str">
        <f t="shared" si="2075"/>
        <v/>
      </c>
      <c r="J2086" s="381" t="str">
        <f t="shared" si="2076"/>
        <v/>
      </c>
      <c r="K2086" s="452" t="str">
        <f t="shared" si="2077"/>
        <v/>
      </c>
      <c r="L2086" s="197" t="str">
        <f t="shared" ref="L2086:M2086" si="2101">+IF(L981="","",L981)</f>
        <v/>
      </c>
      <c r="M2086" s="202" t="str">
        <f t="shared" si="2101"/>
        <v/>
      </c>
    </row>
    <row r="2087" spans="2:13" hidden="1" x14ac:dyDescent="0.3">
      <c r="B2087" s="218">
        <f t="shared" si="2085"/>
        <v>974</v>
      </c>
      <c r="C2087" s="194" t="str">
        <f t="shared" ref="C2087:F2087" si="2102">IF(C982="","",C982)</f>
        <v/>
      </c>
      <c r="D2087" s="199" t="str">
        <f t="shared" si="2102"/>
        <v/>
      </c>
      <c r="E2087" s="202" t="str">
        <f t="shared" si="2102"/>
        <v/>
      </c>
      <c r="F2087" s="215" t="str">
        <f t="shared" si="2102"/>
        <v/>
      </c>
      <c r="G2087" s="278" t="str">
        <f>+IF('Cálculos '!I982="","",'Cálculos '!I982)</f>
        <v/>
      </c>
      <c r="H2087" s="380" t="str">
        <f t="shared" si="2074"/>
        <v/>
      </c>
      <c r="I2087" s="48" t="str">
        <f t="shared" si="2075"/>
        <v/>
      </c>
      <c r="J2087" s="381" t="str">
        <f t="shared" si="2076"/>
        <v/>
      </c>
      <c r="K2087" s="452" t="str">
        <f t="shared" si="2077"/>
        <v/>
      </c>
      <c r="L2087" s="197" t="str">
        <f t="shared" ref="L2087:M2087" si="2103">+IF(L982="","",L982)</f>
        <v/>
      </c>
      <c r="M2087" s="202" t="str">
        <f t="shared" si="2103"/>
        <v/>
      </c>
    </row>
    <row r="2088" spans="2:13" hidden="1" x14ac:dyDescent="0.3">
      <c r="B2088" s="218">
        <f t="shared" si="2085"/>
        <v>975</v>
      </c>
      <c r="C2088" s="194" t="str">
        <f t="shared" ref="C2088:F2088" si="2104">IF(C983="","",C983)</f>
        <v/>
      </c>
      <c r="D2088" s="199" t="str">
        <f t="shared" si="2104"/>
        <v/>
      </c>
      <c r="E2088" s="202" t="str">
        <f t="shared" si="2104"/>
        <v/>
      </c>
      <c r="F2088" s="215" t="str">
        <f t="shared" si="2104"/>
        <v/>
      </c>
      <c r="G2088" s="278" t="str">
        <f>+IF('Cálculos '!I983="","",'Cálculos '!I983)</f>
        <v/>
      </c>
      <c r="H2088" s="380" t="str">
        <f t="shared" si="2074"/>
        <v/>
      </c>
      <c r="I2088" s="48" t="str">
        <f t="shared" si="2075"/>
        <v/>
      </c>
      <c r="J2088" s="381" t="str">
        <f t="shared" si="2076"/>
        <v/>
      </c>
      <c r="K2088" s="452" t="str">
        <f t="shared" si="2077"/>
        <v/>
      </c>
      <c r="L2088" s="197" t="str">
        <f t="shared" ref="L2088:M2088" si="2105">+IF(L983="","",L983)</f>
        <v/>
      </c>
      <c r="M2088" s="202" t="str">
        <f t="shared" si="2105"/>
        <v/>
      </c>
    </row>
    <row r="2089" spans="2:13" hidden="1" x14ac:dyDescent="0.3">
      <c r="B2089" s="218">
        <f t="shared" si="2085"/>
        <v>976</v>
      </c>
      <c r="C2089" s="194" t="str">
        <f t="shared" ref="C2089:F2089" si="2106">IF(C984="","",C984)</f>
        <v/>
      </c>
      <c r="D2089" s="199" t="str">
        <f t="shared" si="2106"/>
        <v/>
      </c>
      <c r="E2089" s="202" t="str">
        <f t="shared" si="2106"/>
        <v/>
      </c>
      <c r="F2089" s="215" t="str">
        <f t="shared" si="2106"/>
        <v/>
      </c>
      <c r="G2089" s="278" t="str">
        <f>+IF('Cálculos '!I984="","",'Cálculos '!I984)</f>
        <v/>
      </c>
      <c r="H2089" s="380" t="str">
        <f t="shared" si="2074"/>
        <v/>
      </c>
      <c r="I2089" s="48" t="str">
        <f t="shared" si="2075"/>
        <v/>
      </c>
      <c r="J2089" s="381" t="str">
        <f t="shared" si="2076"/>
        <v/>
      </c>
      <c r="K2089" s="452" t="str">
        <f t="shared" si="2077"/>
        <v/>
      </c>
      <c r="L2089" s="197" t="str">
        <f t="shared" ref="L2089:M2089" si="2107">+IF(L984="","",L984)</f>
        <v/>
      </c>
      <c r="M2089" s="202" t="str">
        <f t="shared" si="2107"/>
        <v/>
      </c>
    </row>
    <row r="2090" spans="2:13" hidden="1" x14ac:dyDescent="0.3">
      <c r="B2090" s="218">
        <f t="shared" si="2085"/>
        <v>977</v>
      </c>
      <c r="C2090" s="194" t="str">
        <f t="shared" ref="C2090:F2090" si="2108">IF(C985="","",C985)</f>
        <v/>
      </c>
      <c r="D2090" s="199" t="str">
        <f t="shared" si="2108"/>
        <v/>
      </c>
      <c r="E2090" s="202" t="str">
        <f t="shared" si="2108"/>
        <v/>
      </c>
      <c r="F2090" s="215" t="str">
        <f t="shared" si="2108"/>
        <v/>
      </c>
      <c r="G2090" s="278" t="str">
        <f>+IF('Cálculos '!I985="","",'Cálculos '!I985)</f>
        <v/>
      </c>
      <c r="H2090" s="380" t="str">
        <f t="shared" si="2074"/>
        <v/>
      </c>
      <c r="I2090" s="48" t="str">
        <f t="shared" si="2075"/>
        <v/>
      </c>
      <c r="J2090" s="381" t="str">
        <f t="shared" si="2076"/>
        <v/>
      </c>
      <c r="K2090" s="452" t="str">
        <f t="shared" si="2077"/>
        <v/>
      </c>
      <c r="L2090" s="197" t="str">
        <f t="shared" ref="L2090:M2090" si="2109">+IF(L985="","",L985)</f>
        <v/>
      </c>
      <c r="M2090" s="202" t="str">
        <f t="shared" si="2109"/>
        <v/>
      </c>
    </row>
    <row r="2091" spans="2:13" hidden="1" x14ac:dyDescent="0.3">
      <c r="B2091" s="218">
        <f t="shared" si="2085"/>
        <v>978</v>
      </c>
      <c r="C2091" s="194" t="str">
        <f t="shared" ref="C2091:F2091" si="2110">IF(C986="","",C986)</f>
        <v/>
      </c>
      <c r="D2091" s="199" t="str">
        <f t="shared" si="2110"/>
        <v/>
      </c>
      <c r="E2091" s="202" t="str">
        <f t="shared" si="2110"/>
        <v/>
      </c>
      <c r="F2091" s="215" t="str">
        <f t="shared" si="2110"/>
        <v/>
      </c>
      <c r="G2091" s="278" t="str">
        <f>+IF('Cálculos '!I986="","",'Cálculos '!I986)</f>
        <v/>
      </c>
      <c r="H2091" s="380" t="str">
        <f t="shared" si="2074"/>
        <v/>
      </c>
      <c r="I2091" s="48" t="str">
        <f t="shared" si="2075"/>
        <v/>
      </c>
      <c r="J2091" s="381" t="str">
        <f t="shared" si="2076"/>
        <v/>
      </c>
      <c r="K2091" s="452" t="str">
        <f t="shared" si="2077"/>
        <v/>
      </c>
      <c r="L2091" s="197" t="str">
        <f t="shared" ref="L2091:M2091" si="2111">+IF(L986="","",L986)</f>
        <v/>
      </c>
      <c r="M2091" s="202" t="str">
        <f t="shared" si="2111"/>
        <v/>
      </c>
    </row>
    <row r="2092" spans="2:13" hidden="1" x14ac:dyDescent="0.3">
      <c r="B2092" s="218">
        <f t="shared" si="2085"/>
        <v>979</v>
      </c>
      <c r="C2092" s="194" t="str">
        <f t="shared" ref="C2092:F2092" si="2112">IF(C987="","",C987)</f>
        <v/>
      </c>
      <c r="D2092" s="199" t="str">
        <f t="shared" si="2112"/>
        <v/>
      </c>
      <c r="E2092" s="202" t="str">
        <f t="shared" si="2112"/>
        <v/>
      </c>
      <c r="F2092" s="215" t="str">
        <f t="shared" si="2112"/>
        <v/>
      </c>
      <c r="G2092" s="278" t="str">
        <f>+IF('Cálculos '!I987="","",'Cálculos '!I987)</f>
        <v/>
      </c>
      <c r="H2092" s="380" t="str">
        <f t="shared" si="2074"/>
        <v/>
      </c>
      <c r="I2092" s="48" t="str">
        <f t="shared" si="2075"/>
        <v/>
      </c>
      <c r="J2092" s="381" t="str">
        <f t="shared" si="2076"/>
        <v/>
      </c>
      <c r="K2092" s="452" t="str">
        <f t="shared" si="2077"/>
        <v/>
      </c>
      <c r="L2092" s="197" t="str">
        <f t="shared" ref="L2092:M2092" si="2113">+IF(L987="","",L987)</f>
        <v/>
      </c>
      <c r="M2092" s="202" t="str">
        <f t="shared" si="2113"/>
        <v/>
      </c>
    </row>
    <row r="2093" spans="2:13" hidden="1" x14ac:dyDescent="0.3">
      <c r="B2093" s="218">
        <f t="shared" si="2085"/>
        <v>980</v>
      </c>
      <c r="C2093" s="194" t="str">
        <f t="shared" ref="C2093:F2093" si="2114">IF(C988="","",C988)</f>
        <v/>
      </c>
      <c r="D2093" s="199" t="str">
        <f t="shared" si="2114"/>
        <v/>
      </c>
      <c r="E2093" s="202" t="str">
        <f t="shared" si="2114"/>
        <v/>
      </c>
      <c r="F2093" s="215" t="str">
        <f t="shared" si="2114"/>
        <v/>
      </c>
      <c r="G2093" s="278" t="str">
        <f>+IF('Cálculos '!I988="","",'Cálculos '!I988)</f>
        <v/>
      </c>
      <c r="H2093" s="380" t="str">
        <f t="shared" si="2074"/>
        <v/>
      </c>
      <c r="I2093" s="48" t="str">
        <f t="shared" si="2075"/>
        <v/>
      </c>
      <c r="J2093" s="381" t="str">
        <f t="shared" si="2076"/>
        <v/>
      </c>
      <c r="K2093" s="452" t="str">
        <f t="shared" si="2077"/>
        <v/>
      </c>
      <c r="L2093" s="197" t="str">
        <f t="shared" ref="L2093:M2093" si="2115">+IF(L988="","",L988)</f>
        <v/>
      </c>
      <c r="M2093" s="202" t="str">
        <f t="shared" si="2115"/>
        <v/>
      </c>
    </row>
    <row r="2094" spans="2:13" hidden="1" x14ac:dyDescent="0.3">
      <c r="B2094" s="218">
        <f t="shared" si="2085"/>
        <v>981</v>
      </c>
      <c r="C2094" s="194" t="str">
        <f t="shared" ref="C2094:F2094" si="2116">IF(C989="","",C989)</f>
        <v/>
      </c>
      <c r="D2094" s="199" t="str">
        <f t="shared" si="2116"/>
        <v/>
      </c>
      <c r="E2094" s="202" t="str">
        <f t="shared" si="2116"/>
        <v/>
      </c>
      <c r="F2094" s="215" t="str">
        <f t="shared" si="2116"/>
        <v/>
      </c>
      <c r="G2094" s="278" t="str">
        <f>+IF('Cálculos '!I989="","",'Cálculos '!I989)</f>
        <v/>
      </c>
      <c r="H2094" s="380" t="str">
        <f t="shared" si="2074"/>
        <v/>
      </c>
      <c r="I2094" s="48" t="str">
        <f t="shared" si="2075"/>
        <v/>
      </c>
      <c r="J2094" s="381" t="str">
        <f t="shared" si="2076"/>
        <v/>
      </c>
      <c r="K2094" s="452" t="str">
        <f t="shared" si="2077"/>
        <v/>
      </c>
      <c r="L2094" s="197" t="str">
        <f t="shared" ref="L2094:M2094" si="2117">+IF(L989="","",L989)</f>
        <v/>
      </c>
      <c r="M2094" s="202" t="str">
        <f t="shared" si="2117"/>
        <v/>
      </c>
    </row>
    <row r="2095" spans="2:13" hidden="1" x14ac:dyDescent="0.3">
      <c r="B2095" s="218">
        <f t="shared" si="2085"/>
        <v>982</v>
      </c>
      <c r="C2095" s="194" t="str">
        <f t="shared" ref="C2095:F2095" si="2118">IF(C990="","",C990)</f>
        <v/>
      </c>
      <c r="D2095" s="199" t="str">
        <f t="shared" si="2118"/>
        <v/>
      </c>
      <c r="E2095" s="202" t="str">
        <f t="shared" si="2118"/>
        <v/>
      </c>
      <c r="F2095" s="215" t="str">
        <f t="shared" si="2118"/>
        <v/>
      </c>
      <c r="G2095" s="278" t="str">
        <f>+IF('Cálculos '!I990="","",'Cálculos '!I990)</f>
        <v/>
      </c>
      <c r="H2095" s="380" t="str">
        <f t="shared" si="2074"/>
        <v/>
      </c>
      <c r="I2095" s="48" t="str">
        <f t="shared" si="2075"/>
        <v/>
      </c>
      <c r="J2095" s="381" t="str">
        <f t="shared" si="2076"/>
        <v/>
      </c>
      <c r="K2095" s="452" t="str">
        <f t="shared" si="2077"/>
        <v/>
      </c>
      <c r="L2095" s="197" t="str">
        <f t="shared" ref="L2095:M2095" si="2119">+IF(L990="","",L990)</f>
        <v/>
      </c>
      <c r="M2095" s="202" t="str">
        <f t="shared" si="2119"/>
        <v/>
      </c>
    </row>
    <row r="2096" spans="2:13" hidden="1" x14ac:dyDescent="0.3">
      <c r="B2096" s="218">
        <f t="shared" si="2085"/>
        <v>983</v>
      </c>
      <c r="C2096" s="194" t="str">
        <f t="shared" ref="C2096:F2096" si="2120">IF(C991="","",C991)</f>
        <v/>
      </c>
      <c r="D2096" s="199" t="str">
        <f t="shared" si="2120"/>
        <v/>
      </c>
      <c r="E2096" s="202" t="str">
        <f t="shared" si="2120"/>
        <v/>
      </c>
      <c r="F2096" s="215" t="str">
        <f t="shared" si="2120"/>
        <v/>
      </c>
      <c r="G2096" s="278" t="str">
        <f>+IF('Cálculos '!I991="","",'Cálculos '!I991)</f>
        <v/>
      </c>
      <c r="H2096" s="380" t="str">
        <f t="shared" si="2074"/>
        <v/>
      </c>
      <c r="I2096" s="48" t="str">
        <f t="shared" si="2075"/>
        <v/>
      </c>
      <c r="J2096" s="381" t="str">
        <f t="shared" si="2076"/>
        <v/>
      </c>
      <c r="K2096" s="452" t="str">
        <f t="shared" si="2077"/>
        <v/>
      </c>
      <c r="L2096" s="197" t="str">
        <f t="shared" ref="L2096:M2096" si="2121">+IF(L991="","",L991)</f>
        <v/>
      </c>
      <c r="M2096" s="202" t="str">
        <f t="shared" si="2121"/>
        <v/>
      </c>
    </row>
    <row r="2097" spans="2:13" hidden="1" x14ac:dyDescent="0.3">
      <c r="B2097" s="218">
        <f t="shared" si="2085"/>
        <v>984</v>
      </c>
      <c r="C2097" s="194" t="str">
        <f t="shared" ref="C2097:F2097" si="2122">IF(C992="","",C992)</f>
        <v/>
      </c>
      <c r="D2097" s="199" t="str">
        <f t="shared" si="2122"/>
        <v/>
      </c>
      <c r="E2097" s="202" t="str">
        <f t="shared" si="2122"/>
        <v/>
      </c>
      <c r="F2097" s="215" t="str">
        <f t="shared" si="2122"/>
        <v/>
      </c>
      <c r="G2097" s="278" t="str">
        <f>+IF('Cálculos '!I992="","",'Cálculos '!I992)</f>
        <v/>
      </c>
      <c r="H2097" s="380" t="str">
        <f t="shared" si="2074"/>
        <v/>
      </c>
      <c r="I2097" s="48" t="str">
        <f t="shared" si="2075"/>
        <v/>
      </c>
      <c r="J2097" s="381" t="str">
        <f t="shared" si="2076"/>
        <v/>
      </c>
      <c r="K2097" s="452" t="str">
        <f t="shared" si="2077"/>
        <v/>
      </c>
      <c r="L2097" s="197" t="str">
        <f t="shared" ref="L2097:M2097" si="2123">+IF(L992="","",L992)</f>
        <v/>
      </c>
      <c r="M2097" s="202" t="str">
        <f t="shared" si="2123"/>
        <v/>
      </c>
    </row>
    <row r="2098" spans="2:13" hidden="1" x14ac:dyDescent="0.3">
      <c r="B2098" s="218">
        <f t="shared" si="2085"/>
        <v>985</v>
      </c>
      <c r="C2098" s="194" t="str">
        <f t="shared" ref="C2098:F2098" si="2124">IF(C993="","",C993)</f>
        <v/>
      </c>
      <c r="D2098" s="199" t="str">
        <f t="shared" si="2124"/>
        <v/>
      </c>
      <c r="E2098" s="202" t="str">
        <f t="shared" si="2124"/>
        <v/>
      </c>
      <c r="F2098" s="215" t="str">
        <f t="shared" si="2124"/>
        <v/>
      </c>
      <c r="G2098" s="278" t="str">
        <f>+IF('Cálculos '!I993="","",'Cálculos '!I993)</f>
        <v/>
      </c>
      <c r="H2098" s="380" t="str">
        <f t="shared" si="2074"/>
        <v/>
      </c>
      <c r="I2098" s="48" t="str">
        <f t="shared" si="2075"/>
        <v/>
      </c>
      <c r="J2098" s="381" t="str">
        <f t="shared" si="2076"/>
        <v/>
      </c>
      <c r="K2098" s="452" t="str">
        <f t="shared" si="2077"/>
        <v/>
      </c>
      <c r="L2098" s="197" t="str">
        <f t="shared" ref="L2098:M2098" si="2125">+IF(L993="","",L993)</f>
        <v/>
      </c>
      <c r="M2098" s="202" t="str">
        <f t="shared" si="2125"/>
        <v/>
      </c>
    </row>
    <row r="2099" spans="2:13" hidden="1" x14ac:dyDescent="0.3">
      <c r="B2099" s="218">
        <f t="shared" si="2085"/>
        <v>986</v>
      </c>
      <c r="C2099" s="194" t="str">
        <f t="shared" ref="C2099:F2099" si="2126">IF(C994="","",C994)</f>
        <v/>
      </c>
      <c r="D2099" s="199" t="str">
        <f t="shared" si="2126"/>
        <v/>
      </c>
      <c r="E2099" s="202" t="str">
        <f t="shared" si="2126"/>
        <v/>
      </c>
      <c r="F2099" s="215" t="str">
        <f t="shared" si="2126"/>
        <v/>
      </c>
      <c r="G2099" s="278" t="str">
        <f>+IF('Cálculos '!I994="","",'Cálculos '!I994)</f>
        <v/>
      </c>
      <c r="H2099" s="380" t="str">
        <f t="shared" si="2074"/>
        <v/>
      </c>
      <c r="I2099" s="48" t="str">
        <f t="shared" si="2075"/>
        <v/>
      </c>
      <c r="J2099" s="381" t="str">
        <f t="shared" si="2076"/>
        <v/>
      </c>
      <c r="K2099" s="452" t="str">
        <f t="shared" si="2077"/>
        <v/>
      </c>
      <c r="L2099" s="197" t="str">
        <f t="shared" ref="L2099:M2099" si="2127">+IF(L994="","",L994)</f>
        <v/>
      </c>
      <c r="M2099" s="202" t="str">
        <f t="shared" si="2127"/>
        <v/>
      </c>
    </row>
    <row r="2100" spans="2:13" hidden="1" x14ac:dyDescent="0.3">
      <c r="B2100" s="218">
        <f t="shared" si="2085"/>
        <v>987</v>
      </c>
      <c r="C2100" s="194" t="str">
        <f t="shared" ref="C2100:F2100" si="2128">IF(C995="","",C995)</f>
        <v/>
      </c>
      <c r="D2100" s="199" t="str">
        <f t="shared" si="2128"/>
        <v/>
      </c>
      <c r="E2100" s="202" t="str">
        <f t="shared" si="2128"/>
        <v/>
      </c>
      <c r="F2100" s="215" t="str">
        <f t="shared" si="2128"/>
        <v/>
      </c>
      <c r="G2100" s="278" t="str">
        <f>+IF('Cálculos '!I995="","",'Cálculos '!I995)</f>
        <v/>
      </c>
      <c r="H2100" s="380" t="str">
        <f t="shared" si="2074"/>
        <v/>
      </c>
      <c r="I2100" s="48" t="str">
        <f t="shared" si="2075"/>
        <v/>
      </c>
      <c r="J2100" s="381" t="str">
        <f t="shared" si="2076"/>
        <v/>
      </c>
      <c r="K2100" s="452" t="str">
        <f t="shared" si="2077"/>
        <v/>
      </c>
      <c r="L2100" s="197" t="str">
        <f t="shared" ref="L2100:M2100" si="2129">+IF(L995="","",L995)</f>
        <v/>
      </c>
      <c r="M2100" s="202" t="str">
        <f t="shared" si="2129"/>
        <v/>
      </c>
    </row>
    <row r="2101" spans="2:13" hidden="1" x14ac:dyDescent="0.3">
      <c r="B2101" s="218">
        <f t="shared" si="2085"/>
        <v>988</v>
      </c>
      <c r="C2101" s="194" t="str">
        <f t="shared" ref="C2101:F2101" si="2130">IF(C996="","",C996)</f>
        <v/>
      </c>
      <c r="D2101" s="199" t="str">
        <f t="shared" si="2130"/>
        <v/>
      </c>
      <c r="E2101" s="202" t="str">
        <f t="shared" si="2130"/>
        <v/>
      </c>
      <c r="F2101" s="215" t="str">
        <f t="shared" si="2130"/>
        <v/>
      </c>
      <c r="G2101" s="278" t="str">
        <f>+IF('Cálculos '!I996="","",'Cálculos '!I996)</f>
        <v/>
      </c>
      <c r="H2101" s="380" t="str">
        <f t="shared" si="2074"/>
        <v/>
      </c>
      <c r="I2101" s="48" t="str">
        <f t="shared" si="2075"/>
        <v/>
      </c>
      <c r="J2101" s="381" t="str">
        <f t="shared" si="2076"/>
        <v/>
      </c>
      <c r="K2101" s="452" t="str">
        <f t="shared" si="2077"/>
        <v/>
      </c>
      <c r="L2101" s="197" t="str">
        <f t="shared" ref="L2101:M2101" si="2131">+IF(L996="","",L996)</f>
        <v/>
      </c>
      <c r="M2101" s="202" t="str">
        <f t="shared" si="2131"/>
        <v/>
      </c>
    </row>
    <row r="2102" spans="2:13" hidden="1" x14ac:dyDescent="0.3">
      <c r="B2102" s="218">
        <f t="shared" si="2085"/>
        <v>989</v>
      </c>
      <c r="C2102" s="194" t="str">
        <f t="shared" ref="C2102:F2102" si="2132">IF(C997="","",C997)</f>
        <v/>
      </c>
      <c r="D2102" s="199" t="str">
        <f t="shared" si="2132"/>
        <v/>
      </c>
      <c r="E2102" s="202" t="str">
        <f t="shared" si="2132"/>
        <v/>
      </c>
      <c r="F2102" s="215" t="str">
        <f t="shared" si="2132"/>
        <v/>
      </c>
      <c r="G2102" s="278" t="str">
        <f>+IF('Cálculos '!I997="","",'Cálculos '!I997)</f>
        <v/>
      </c>
      <c r="H2102" s="380" t="str">
        <f t="shared" si="2074"/>
        <v/>
      </c>
      <c r="I2102" s="48" t="str">
        <f t="shared" si="2075"/>
        <v/>
      </c>
      <c r="J2102" s="381" t="str">
        <f t="shared" si="2076"/>
        <v/>
      </c>
      <c r="K2102" s="452" t="str">
        <f t="shared" si="2077"/>
        <v/>
      </c>
      <c r="L2102" s="197" t="str">
        <f t="shared" ref="L2102:M2102" si="2133">+IF(L997="","",L997)</f>
        <v/>
      </c>
      <c r="M2102" s="202" t="str">
        <f t="shared" si="2133"/>
        <v/>
      </c>
    </row>
    <row r="2103" spans="2:13" hidden="1" x14ac:dyDescent="0.3">
      <c r="B2103" s="218">
        <f t="shared" si="2085"/>
        <v>990</v>
      </c>
      <c r="C2103" s="194" t="str">
        <f t="shared" ref="C2103:F2103" si="2134">IF(C998="","",C998)</f>
        <v/>
      </c>
      <c r="D2103" s="199" t="str">
        <f t="shared" si="2134"/>
        <v/>
      </c>
      <c r="E2103" s="202" t="str">
        <f t="shared" si="2134"/>
        <v/>
      </c>
      <c r="F2103" s="215" t="str">
        <f t="shared" si="2134"/>
        <v/>
      </c>
      <c r="G2103" s="278" t="str">
        <f>+IF('Cálculos '!I998="","",'Cálculos '!I998)</f>
        <v/>
      </c>
      <c r="H2103" s="380" t="str">
        <f t="shared" si="2074"/>
        <v/>
      </c>
      <c r="I2103" s="48" t="str">
        <f t="shared" si="2075"/>
        <v/>
      </c>
      <c r="J2103" s="381" t="str">
        <f t="shared" si="2076"/>
        <v/>
      </c>
      <c r="K2103" s="452" t="str">
        <f t="shared" si="2077"/>
        <v/>
      </c>
      <c r="L2103" s="197" t="str">
        <f t="shared" ref="L2103:M2103" si="2135">+IF(L998="","",L998)</f>
        <v/>
      </c>
      <c r="M2103" s="202" t="str">
        <f t="shared" si="2135"/>
        <v/>
      </c>
    </row>
    <row r="2104" spans="2:13" hidden="1" x14ac:dyDescent="0.3">
      <c r="B2104" s="218">
        <f t="shared" si="2085"/>
        <v>991</v>
      </c>
      <c r="C2104" s="194" t="str">
        <f t="shared" ref="C2104:F2104" si="2136">IF(C999="","",C999)</f>
        <v/>
      </c>
      <c r="D2104" s="199" t="str">
        <f t="shared" si="2136"/>
        <v/>
      </c>
      <c r="E2104" s="202" t="str">
        <f t="shared" si="2136"/>
        <v/>
      </c>
      <c r="F2104" s="215" t="str">
        <f t="shared" si="2136"/>
        <v/>
      </c>
      <c r="G2104" s="278" t="str">
        <f>+IF('Cálculos '!I999="","",'Cálculos '!I999)</f>
        <v/>
      </c>
      <c r="H2104" s="380" t="str">
        <f t="shared" si="2074"/>
        <v/>
      </c>
      <c r="I2104" s="48" t="str">
        <f t="shared" si="2075"/>
        <v/>
      </c>
      <c r="J2104" s="381" t="str">
        <f t="shared" si="2076"/>
        <v/>
      </c>
      <c r="K2104" s="452" t="str">
        <f t="shared" si="2077"/>
        <v/>
      </c>
      <c r="L2104" s="197" t="str">
        <f t="shared" ref="L2104:M2104" si="2137">+IF(L999="","",L999)</f>
        <v/>
      </c>
      <c r="M2104" s="202" t="str">
        <f t="shared" si="2137"/>
        <v/>
      </c>
    </row>
    <row r="2105" spans="2:13" hidden="1" x14ac:dyDescent="0.3">
      <c r="B2105" s="218">
        <f t="shared" si="2085"/>
        <v>992</v>
      </c>
      <c r="C2105" s="194" t="str">
        <f t="shared" ref="C2105:F2105" si="2138">IF(C1000="","",C1000)</f>
        <v/>
      </c>
      <c r="D2105" s="199" t="str">
        <f t="shared" si="2138"/>
        <v/>
      </c>
      <c r="E2105" s="202" t="str">
        <f t="shared" si="2138"/>
        <v/>
      </c>
      <c r="F2105" s="215" t="str">
        <f t="shared" si="2138"/>
        <v/>
      </c>
      <c r="G2105" s="278" t="str">
        <f>+IF('Cálculos '!I1000="","",'Cálculos '!I1000)</f>
        <v/>
      </c>
      <c r="H2105" s="380" t="str">
        <f t="shared" si="2074"/>
        <v/>
      </c>
      <c r="I2105" s="48" t="str">
        <f t="shared" si="2075"/>
        <v/>
      </c>
      <c r="J2105" s="381" t="str">
        <f t="shared" si="2076"/>
        <v/>
      </c>
      <c r="K2105" s="452" t="str">
        <f t="shared" si="2077"/>
        <v/>
      </c>
      <c r="L2105" s="197" t="str">
        <f t="shared" ref="L2105:M2105" si="2139">+IF(L1000="","",L1000)</f>
        <v/>
      </c>
      <c r="M2105" s="202" t="str">
        <f t="shared" si="2139"/>
        <v/>
      </c>
    </row>
    <row r="2106" spans="2:13" hidden="1" x14ac:dyDescent="0.3">
      <c r="B2106" s="218">
        <f t="shared" si="2085"/>
        <v>993</v>
      </c>
      <c r="C2106" s="194" t="str">
        <f t="shared" ref="C2106:F2106" si="2140">IF(C1001="","",C1001)</f>
        <v/>
      </c>
      <c r="D2106" s="199" t="str">
        <f t="shared" si="2140"/>
        <v/>
      </c>
      <c r="E2106" s="202" t="str">
        <f t="shared" si="2140"/>
        <v/>
      </c>
      <c r="F2106" s="215" t="str">
        <f t="shared" si="2140"/>
        <v/>
      </c>
      <c r="G2106" s="278" t="str">
        <f>+IF('Cálculos '!I1001="","",'Cálculos '!I1001)</f>
        <v/>
      </c>
      <c r="H2106" s="380" t="str">
        <f t="shared" si="2074"/>
        <v/>
      </c>
      <c r="I2106" s="48" t="str">
        <f t="shared" si="2075"/>
        <v/>
      </c>
      <c r="J2106" s="381" t="str">
        <f t="shared" si="2076"/>
        <v/>
      </c>
      <c r="K2106" s="452" t="str">
        <f t="shared" si="2077"/>
        <v/>
      </c>
      <c r="L2106" s="197" t="str">
        <f t="shared" ref="L2106:M2106" si="2141">+IF(L1001="","",L1001)</f>
        <v/>
      </c>
      <c r="M2106" s="202" t="str">
        <f t="shared" si="2141"/>
        <v/>
      </c>
    </row>
    <row r="2107" spans="2:13" hidden="1" x14ac:dyDescent="0.3">
      <c r="B2107" s="218">
        <f t="shared" si="2085"/>
        <v>994</v>
      </c>
      <c r="C2107" s="194" t="str">
        <f t="shared" ref="C2107:F2107" si="2142">IF(C1002="","",C1002)</f>
        <v/>
      </c>
      <c r="D2107" s="199" t="str">
        <f t="shared" si="2142"/>
        <v/>
      </c>
      <c r="E2107" s="202" t="str">
        <f t="shared" si="2142"/>
        <v/>
      </c>
      <c r="F2107" s="215" t="str">
        <f t="shared" si="2142"/>
        <v/>
      </c>
      <c r="G2107" s="278" t="str">
        <f>+IF('Cálculos '!I1002="","",'Cálculos '!I1002)</f>
        <v/>
      </c>
      <c r="H2107" s="380" t="str">
        <f t="shared" si="2074"/>
        <v/>
      </c>
      <c r="I2107" s="48" t="str">
        <f t="shared" si="2075"/>
        <v/>
      </c>
      <c r="J2107" s="381" t="str">
        <f t="shared" si="2076"/>
        <v/>
      </c>
      <c r="K2107" s="452" t="str">
        <f t="shared" si="2077"/>
        <v/>
      </c>
      <c r="L2107" s="197" t="str">
        <f t="shared" ref="L2107:M2107" si="2143">+IF(L1002="","",L1002)</f>
        <v/>
      </c>
      <c r="M2107" s="202" t="str">
        <f t="shared" si="2143"/>
        <v/>
      </c>
    </row>
    <row r="2108" spans="2:13" hidden="1" x14ac:dyDescent="0.3">
      <c r="B2108" s="218">
        <f t="shared" si="2085"/>
        <v>995</v>
      </c>
      <c r="C2108" s="194" t="str">
        <f t="shared" ref="C2108:F2108" si="2144">IF(C1003="","",C1003)</f>
        <v/>
      </c>
      <c r="D2108" s="199" t="str">
        <f t="shared" si="2144"/>
        <v/>
      </c>
      <c r="E2108" s="202" t="str">
        <f t="shared" si="2144"/>
        <v/>
      </c>
      <c r="F2108" s="215" t="str">
        <f t="shared" si="2144"/>
        <v/>
      </c>
      <c r="G2108" s="278" t="str">
        <f>+IF('Cálculos '!I1003="","",'Cálculos '!I1003)</f>
        <v/>
      </c>
      <c r="H2108" s="380" t="str">
        <f t="shared" si="2074"/>
        <v/>
      </c>
      <c r="I2108" s="48" t="str">
        <f t="shared" si="2075"/>
        <v/>
      </c>
      <c r="J2108" s="381" t="str">
        <f t="shared" si="2076"/>
        <v/>
      </c>
      <c r="K2108" s="452" t="str">
        <f t="shared" si="2077"/>
        <v/>
      </c>
      <c r="L2108" s="197" t="str">
        <f t="shared" ref="L2108:M2108" si="2145">+IF(L1003="","",L1003)</f>
        <v/>
      </c>
      <c r="M2108" s="202" t="str">
        <f t="shared" si="2145"/>
        <v/>
      </c>
    </row>
    <row r="2109" spans="2:13" hidden="1" x14ac:dyDescent="0.3">
      <c r="B2109" s="218">
        <f t="shared" si="2085"/>
        <v>996</v>
      </c>
      <c r="C2109" s="194" t="str">
        <f t="shared" ref="C2109:F2109" si="2146">IF(C1004="","",C1004)</f>
        <v/>
      </c>
      <c r="D2109" s="199" t="str">
        <f t="shared" si="2146"/>
        <v/>
      </c>
      <c r="E2109" s="202" t="str">
        <f t="shared" si="2146"/>
        <v/>
      </c>
      <c r="F2109" s="215" t="str">
        <f t="shared" si="2146"/>
        <v/>
      </c>
      <c r="G2109" s="278" t="str">
        <f>+IF('Cálculos '!I1004="","",'Cálculos '!I1004)</f>
        <v/>
      </c>
      <c r="H2109" s="380" t="str">
        <f t="shared" si="2074"/>
        <v/>
      </c>
      <c r="I2109" s="48" t="str">
        <f t="shared" si="2075"/>
        <v/>
      </c>
      <c r="J2109" s="381" t="str">
        <f t="shared" si="2076"/>
        <v/>
      </c>
      <c r="K2109" s="452" t="str">
        <f t="shared" si="2077"/>
        <v/>
      </c>
      <c r="L2109" s="197" t="str">
        <f t="shared" ref="L2109:M2109" si="2147">+IF(L1004="","",L1004)</f>
        <v/>
      </c>
      <c r="M2109" s="202" t="str">
        <f t="shared" si="2147"/>
        <v/>
      </c>
    </row>
    <row r="2110" spans="2:13" hidden="1" x14ac:dyDescent="0.3">
      <c r="B2110" s="218">
        <f t="shared" si="2085"/>
        <v>997</v>
      </c>
      <c r="C2110" s="194" t="str">
        <f t="shared" ref="C2110:F2110" si="2148">IF(C1005="","",C1005)</f>
        <v/>
      </c>
      <c r="D2110" s="199" t="str">
        <f t="shared" si="2148"/>
        <v/>
      </c>
      <c r="E2110" s="202" t="str">
        <f t="shared" si="2148"/>
        <v/>
      </c>
      <c r="F2110" s="215" t="str">
        <f t="shared" si="2148"/>
        <v/>
      </c>
      <c r="G2110" s="278" t="str">
        <f>+IF('Cálculos '!I1005="","",'Cálculos '!I1005)</f>
        <v/>
      </c>
      <c r="H2110" s="380" t="str">
        <f t="shared" si="2074"/>
        <v/>
      </c>
      <c r="I2110" s="48" t="str">
        <f t="shared" si="2075"/>
        <v/>
      </c>
      <c r="J2110" s="381" t="str">
        <f t="shared" si="2076"/>
        <v/>
      </c>
      <c r="K2110" s="452" t="str">
        <f t="shared" si="2077"/>
        <v/>
      </c>
      <c r="L2110" s="197" t="str">
        <f t="shared" ref="L2110:M2110" si="2149">+IF(L1005="","",L1005)</f>
        <v/>
      </c>
      <c r="M2110" s="202" t="str">
        <f t="shared" si="2149"/>
        <v/>
      </c>
    </row>
    <row r="2111" spans="2:13" hidden="1" x14ac:dyDescent="0.3">
      <c r="B2111" s="218">
        <f t="shared" si="2085"/>
        <v>998</v>
      </c>
      <c r="C2111" s="194" t="str">
        <f t="shared" ref="C2111:F2111" si="2150">IF(C1006="","",C1006)</f>
        <v/>
      </c>
      <c r="D2111" s="199" t="str">
        <f t="shared" si="2150"/>
        <v/>
      </c>
      <c r="E2111" s="202" t="str">
        <f t="shared" si="2150"/>
        <v/>
      </c>
      <c r="F2111" s="215" t="str">
        <f t="shared" si="2150"/>
        <v/>
      </c>
      <c r="G2111" s="278" t="str">
        <f>+IF('Cálculos '!I1006="","",'Cálculos '!I1006)</f>
        <v/>
      </c>
      <c r="H2111" s="380" t="str">
        <f t="shared" si="2074"/>
        <v/>
      </c>
      <c r="I2111" s="48" t="str">
        <f t="shared" si="2075"/>
        <v/>
      </c>
      <c r="J2111" s="381" t="str">
        <f t="shared" si="2076"/>
        <v/>
      </c>
      <c r="K2111" s="452" t="str">
        <f t="shared" si="2077"/>
        <v/>
      </c>
      <c r="L2111" s="197" t="str">
        <f t="shared" ref="L2111:M2111" si="2151">+IF(L1006="","",L1006)</f>
        <v/>
      </c>
      <c r="M2111" s="202" t="str">
        <f t="shared" si="2151"/>
        <v/>
      </c>
    </row>
    <row r="2112" spans="2:13" hidden="1" x14ac:dyDescent="0.3">
      <c r="B2112" s="218">
        <f t="shared" si="2085"/>
        <v>999</v>
      </c>
      <c r="C2112" s="194" t="str">
        <f t="shared" ref="C2112:F2112" si="2152">IF(C1007="","",C1007)</f>
        <v/>
      </c>
      <c r="D2112" s="199" t="str">
        <f t="shared" si="2152"/>
        <v/>
      </c>
      <c r="E2112" s="202" t="str">
        <f t="shared" si="2152"/>
        <v/>
      </c>
      <c r="F2112" s="215" t="str">
        <f t="shared" si="2152"/>
        <v/>
      </c>
      <c r="G2112" s="278" t="str">
        <f>+IF('Cálculos '!I1007="","",'Cálculos '!I1007)</f>
        <v/>
      </c>
      <c r="H2112" s="380" t="str">
        <f t="shared" si="2074"/>
        <v/>
      </c>
      <c r="I2112" s="48" t="str">
        <f t="shared" si="2075"/>
        <v/>
      </c>
      <c r="J2112" s="381" t="str">
        <f t="shared" si="2076"/>
        <v/>
      </c>
      <c r="K2112" s="452" t="str">
        <f t="shared" si="2077"/>
        <v/>
      </c>
      <c r="L2112" s="197" t="str">
        <f t="shared" ref="L2112:M2112" si="2153">+IF(L1007="","",L1007)</f>
        <v/>
      </c>
      <c r="M2112" s="202" t="str">
        <f t="shared" si="2153"/>
        <v/>
      </c>
    </row>
    <row r="2113" spans="2:13" hidden="1" x14ac:dyDescent="0.3">
      <c r="B2113" s="218">
        <f t="shared" si="2085"/>
        <v>1000</v>
      </c>
      <c r="C2113" s="194" t="str">
        <f t="shared" ref="C2113:F2113" si="2154">IF(C1008="","",C1008)</f>
        <v/>
      </c>
      <c r="D2113" s="199" t="str">
        <f t="shared" si="2154"/>
        <v/>
      </c>
      <c r="E2113" s="202" t="str">
        <f t="shared" si="2154"/>
        <v/>
      </c>
      <c r="F2113" s="215" t="str">
        <f t="shared" si="2154"/>
        <v/>
      </c>
      <c r="G2113" s="278" t="str">
        <f>+IF('Cálculos '!I1008="","",'Cálculos '!I1008)</f>
        <v/>
      </c>
      <c r="H2113" s="380" t="str">
        <f t="shared" si="2074"/>
        <v/>
      </c>
      <c r="I2113" s="48" t="str">
        <f t="shared" si="2075"/>
        <v/>
      </c>
      <c r="J2113" s="381" t="str">
        <f t="shared" si="2076"/>
        <v/>
      </c>
      <c r="K2113" s="452" t="str">
        <f t="shared" si="2077"/>
        <v/>
      </c>
      <c r="L2113" s="197" t="str">
        <f t="shared" ref="L2113:M2113" si="2155">+IF(L1008="","",L1008)</f>
        <v/>
      </c>
      <c r="M2113" s="202" t="str">
        <f t="shared" si="2155"/>
        <v/>
      </c>
    </row>
    <row r="2114" spans="2:13" hidden="1" x14ac:dyDescent="0.3">
      <c r="B2114" s="218">
        <f t="shared" si="2085"/>
        <v>1001</v>
      </c>
      <c r="C2114" s="194" t="str">
        <f t="shared" ref="C2114:F2114" si="2156">IF(C1009="","",C1009)</f>
        <v/>
      </c>
      <c r="D2114" s="199" t="str">
        <f t="shared" si="2156"/>
        <v/>
      </c>
      <c r="E2114" s="202" t="str">
        <f t="shared" si="2156"/>
        <v/>
      </c>
      <c r="F2114" s="215" t="str">
        <f t="shared" si="2156"/>
        <v/>
      </c>
      <c r="G2114" s="278" t="str">
        <f>+IF('Cálculos '!I1009="","",'Cálculos '!I1009)</f>
        <v/>
      </c>
      <c r="H2114" s="380" t="str">
        <f t="shared" si="2074"/>
        <v/>
      </c>
      <c r="I2114" s="48" t="str">
        <f t="shared" si="2075"/>
        <v/>
      </c>
      <c r="J2114" s="381" t="str">
        <f t="shared" si="2076"/>
        <v/>
      </c>
      <c r="K2114" s="452" t="str">
        <f t="shared" si="2077"/>
        <v/>
      </c>
      <c r="L2114" s="197" t="str">
        <f t="shared" ref="L2114:M2114" si="2157">+IF(L1009="","",L1009)</f>
        <v/>
      </c>
      <c r="M2114" s="202" t="str">
        <f t="shared" si="2157"/>
        <v/>
      </c>
    </row>
    <row r="2115" spans="2:13" hidden="1" x14ac:dyDescent="0.3">
      <c r="B2115" s="218">
        <f t="shared" si="2085"/>
        <v>1002</v>
      </c>
      <c r="C2115" s="194" t="str">
        <f t="shared" ref="C2115:F2115" si="2158">IF(C1010="","",C1010)</f>
        <v/>
      </c>
      <c r="D2115" s="199" t="str">
        <f t="shared" si="2158"/>
        <v/>
      </c>
      <c r="E2115" s="202" t="str">
        <f t="shared" si="2158"/>
        <v/>
      </c>
      <c r="F2115" s="215" t="str">
        <f t="shared" si="2158"/>
        <v/>
      </c>
      <c r="G2115" s="278" t="str">
        <f>+IF('Cálculos '!I1010="","",'Cálculos '!I1010)</f>
        <v/>
      </c>
      <c r="H2115" s="380" t="str">
        <f t="shared" si="2074"/>
        <v/>
      </c>
      <c r="I2115" s="48" t="str">
        <f t="shared" si="2075"/>
        <v/>
      </c>
      <c r="J2115" s="381" t="str">
        <f t="shared" si="2076"/>
        <v/>
      </c>
      <c r="K2115" s="452" t="str">
        <f t="shared" si="2077"/>
        <v/>
      </c>
      <c r="L2115" s="197" t="str">
        <f t="shared" ref="L2115:M2115" si="2159">+IF(L1010="","",L1010)</f>
        <v/>
      </c>
      <c r="M2115" s="202" t="str">
        <f t="shared" si="2159"/>
        <v/>
      </c>
    </row>
    <row r="2116" spans="2:13" hidden="1" x14ac:dyDescent="0.3">
      <c r="B2116" s="218">
        <f t="shared" si="2085"/>
        <v>1003</v>
      </c>
      <c r="C2116" s="194" t="str">
        <f t="shared" ref="C2116:F2116" si="2160">IF(C1011="","",C1011)</f>
        <v/>
      </c>
      <c r="D2116" s="199" t="str">
        <f t="shared" si="2160"/>
        <v/>
      </c>
      <c r="E2116" s="202" t="str">
        <f t="shared" si="2160"/>
        <v/>
      </c>
      <c r="F2116" s="215" t="str">
        <f t="shared" si="2160"/>
        <v/>
      </c>
      <c r="G2116" s="278" t="str">
        <f>+IF('Cálculos '!I1011="","",'Cálculos '!I1011)</f>
        <v/>
      </c>
      <c r="H2116" s="380" t="str">
        <f t="shared" si="2074"/>
        <v/>
      </c>
      <c r="I2116" s="48" t="str">
        <f t="shared" si="2075"/>
        <v/>
      </c>
      <c r="J2116" s="381" t="str">
        <f t="shared" si="2076"/>
        <v/>
      </c>
      <c r="K2116" s="452" t="str">
        <f t="shared" si="2077"/>
        <v/>
      </c>
      <c r="L2116" s="197" t="str">
        <f t="shared" ref="L2116:M2116" si="2161">+IF(L1011="","",L1011)</f>
        <v/>
      </c>
      <c r="M2116" s="202" t="str">
        <f t="shared" si="2161"/>
        <v/>
      </c>
    </row>
    <row r="2117" spans="2:13" hidden="1" x14ac:dyDescent="0.3">
      <c r="B2117" s="218">
        <f t="shared" si="2085"/>
        <v>1004</v>
      </c>
      <c r="C2117" s="194" t="str">
        <f t="shared" ref="C2117:F2117" si="2162">IF(C1012="","",C1012)</f>
        <v/>
      </c>
      <c r="D2117" s="199" t="str">
        <f t="shared" si="2162"/>
        <v/>
      </c>
      <c r="E2117" s="202" t="str">
        <f t="shared" si="2162"/>
        <v/>
      </c>
      <c r="F2117" s="215" t="str">
        <f t="shared" si="2162"/>
        <v/>
      </c>
      <c r="G2117" s="278" t="str">
        <f>+IF('Cálculos '!I1012="","",'Cálculos '!I1012)</f>
        <v/>
      </c>
      <c r="H2117" s="380" t="str">
        <f t="shared" si="2074"/>
        <v/>
      </c>
      <c r="I2117" s="48" t="str">
        <f t="shared" si="2075"/>
        <v/>
      </c>
      <c r="J2117" s="381" t="str">
        <f t="shared" si="2076"/>
        <v/>
      </c>
      <c r="K2117" s="452" t="str">
        <f t="shared" si="2077"/>
        <v/>
      </c>
      <c r="L2117" s="197" t="str">
        <f t="shared" ref="L2117:M2117" si="2163">+IF(L1012="","",L1012)</f>
        <v/>
      </c>
      <c r="M2117" s="202" t="str">
        <f t="shared" si="2163"/>
        <v/>
      </c>
    </row>
    <row r="2118" spans="2:13" hidden="1" x14ac:dyDescent="0.3">
      <c r="B2118" s="218">
        <f t="shared" si="2085"/>
        <v>1005</v>
      </c>
      <c r="C2118" s="194" t="str">
        <f t="shared" ref="C2118:F2118" si="2164">IF(C1013="","",C1013)</f>
        <v/>
      </c>
      <c r="D2118" s="199" t="str">
        <f t="shared" si="2164"/>
        <v/>
      </c>
      <c r="E2118" s="202" t="str">
        <f t="shared" si="2164"/>
        <v/>
      </c>
      <c r="F2118" s="215" t="str">
        <f t="shared" si="2164"/>
        <v/>
      </c>
      <c r="G2118" s="278" t="str">
        <f>+IF('Cálculos '!I1013="","",'Cálculos '!I1013)</f>
        <v/>
      </c>
      <c r="H2118" s="380" t="str">
        <f t="shared" si="2074"/>
        <v/>
      </c>
      <c r="I2118" s="48" t="str">
        <f t="shared" si="2075"/>
        <v/>
      </c>
      <c r="J2118" s="381" t="str">
        <f t="shared" si="2076"/>
        <v/>
      </c>
      <c r="K2118" s="452" t="str">
        <f t="shared" si="2077"/>
        <v/>
      </c>
      <c r="L2118" s="197" t="str">
        <f t="shared" ref="L2118:M2118" si="2165">+IF(L1013="","",L1013)</f>
        <v/>
      </c>
      <c r="M2118" s="202" t="str">
        <f t="shared" si="2165"/>
        <v/>
      </c>
    </row>
    <row r="2119" spans="2:13" hidden="1" x14ac:dyDescent="0.3">
      <c r="B2119" s="218">
        <f t="shared" si="2085"/>
        <v>1006</v>
      </c>
      <c r="C2119" s="194" t="str">
        <f t="shared" ref="C2119:F2119" si="2166">IF(C1014="","",C1014)</f>
        <v/>
      </c>
      <c r="D2119" s="199" t="str">
        <f t="shared" si="2166"/>
        <v/>
      </c>
      <c r="E2119" s="202" t="str">
        <f t="shared" si="2166"/>
        <v/>
      </c>
      <c r="F2119" s="215" t="str">
        <f t="shared" si="2166"/>
        <v/>
      </c>
      <c r="G2119" s="278" t="str">
        <f>+IF('Cálculos '!I1014="","",'Cálculos '!I1014)</f>
        <v/>
      </c>
      <c r="H2119" s="380" t="str">
        <f t="shared" si="2074"/>
        <v/>
      </c>
      <c r="I2119" s="48" t="str">
        <f t="shared" si="2075"/>
        <v/>
      </c>
      <c r="J2119" s="381" t="str">
        <f t="shared" si="2076"/>
        <v/>
      </c>
      <c r="K2119" s="452" t="str">
        <f t="shared" si="2077"/>
        <v/>
      </c>
      <c r="L2119" s="197" t="str">
        <f t="shared" ref="L2119:M2119" si="2167">+IF(L1014="","",L1014)</f>
        <v/>
      </c>
      <c r="M2119" s="202" t="str">
        <f t="shared" si="2167"/>
        <v/>
      </c>
    </row>
    <row r="2120" spans="2:13" hidden="1" x14ac:dyDescent="0.3">
      <c r="B2120" s="218">
        <f t="shared" si="2085"/>
        <v>1007</v>
      </c>
      <c r="C2120" s="194" t="str">
        <f t="shared" ref="C2120:F2120" si="2168">IF(C1015="","",C1015)</f>
        <v/>
      </c>
      <c r="D2120" s="199" t="str">
        <f t="shared" si="2168"/>
        <v/>
      </c>
      <c r="E2120" s="202" t="str">
        <f t="shared" si="2168"/>
        <v/>
      </c>
      <c r="F2120" s="215" t="str">
        <f t="shared" si="2168"/>
        <v/>
      </c>
      <c r="G2120" s="278" t="str">
        <f>+IF('Cálculos '!I1015="","",'Cálculos '!I1015)</f>
        <v/>
      </c>
      <c r="H2120" s="380" t="str">
        <f t="shared" si="2074"/>
        <v/>
      </c>
      <c r="I2120" s="48" t="str">
        <f t="shared" si="2075"/>
        <v/>
      </c>
      <c r="J2120" s="381" t="str">
        <f t="shared" si="2076"/>
        <v/>
      </c>
      <c r="K2120" s="452" t="str">
        <f t="shared" si="2077"/>
        <v/>
      </c>
      <c r="L2120" s="197" t="str">
        <f t="shared" ref="L2120:M2120" si="2169">+IF(L1015="","",L1015)</f>
        <v/>
      </c>
      <c r="M2120" s="202" t="str">
        <f t="shared" si="2169"/>
        <v/>
      </c>
    </row>
    <row r="2121" spans="2:13" hidden="1" x14ac:dyDescent="0.3">
      <c r="B2121" s="218">
        <f t="shared" si="2085"/>
        <v>1008</v>
      </c>
      <c r="C2121" s="194" t="str">
        <f t="shared" ref="C2121:F2121" si="2170">IF(C1016="","",C1016)</f>
        <v/>
      </c>
      <c r="D2121" s="199" t="str">
        <f t="shared" si="2170"/>
        <v/>
      </c>
      <c r="E2121" s="202" t="str">
        <f t="shared" si="2170"/>
        <v/>
      </c>
      <c r="F2121" s="215" t="str">
        <f t="shared" si="2170"/>
        <v/>
      </c>
      <c r="G2121" s="278" t="str">
        <f>+IF('Cálculos '!I1016="","",'Cálculos '!I1016)</f>
        <v/>
      </c>
      <c r="H2121" s="380" t="str">
        <f t="shared" si="2074"/>
        <v/>
      </c>
      <c r="I2121" s="48" t="str">
        <f t="shared" si="2075"/>
        <v/>
      </c>
      <c r="J2121" s="381" t="str">
        <f t="shared" si="2076"/>
        <v/>
      </c>
      <c r="K2121" s="452" t="str">
        <f t="shared" si="2077"/>
        <v/>
      </c>
      <c r="L2121" s="197" t="str">
        <f t="shared" ref="L2121:M2121" si="2171">+IF(L1016="","",L1016)</f>
        <v/>
      </c>
      <c r="M2121" s="202" t="str">
        <f t="shared" si="2171"/>
        <v/>
      </c>
    </row>
    <row r="2122" spans="2:13" hidden="1" x14ac:dyDescent="0.3">
      <c r="B2122" s="218">
        <f t="shared" si="2085"/>
        <v>1009</v>
      </c>
      <c r="C2122" s="194" t="str">
        <f t="shared" ref="C2122:F2122" si="2172">IF(C1017="","",C1017)</f>
        <v/>
      </c>
      <c r="D2122" s="199" t="str">
        <f t="shared" si="2172"/>
        <v/>
      </c>
      <c r="E2122" s="202" t="str">
        <f t="shared" si="2172"/>
        <v/>
      </c>
      <c r="F2122" s="215" t="str">
        <f t="shared" si="2172"/>
        <v/>
      </c>
      <c r="G2122" s="278" t="str">
        <f>+IF('Cálculos '!I1017="","",'Cálculos '!I1017)</f>
        <v/>
      </c>
      <c r="H2122" s="380" t="str">
        <f t="shared" si="2074"/>
        <v/>
      </c>
      <c r="I2122" s="48" t="str">
        <f t="shared" si="2075"/>
        <v/>
      </c>
      <c r="J2122" s="381" t="str">
        <f t="shared" si="2076"/>
        <v/>
      </c>
      <c r="K2122" s="452" t="str">
        <f t="shared" si="2077"/>
        <v/>
      </c>
      <c r="L2122" s="197" t="str">
        <f t="shared" ref="L2122:M2122" si="2173">+IF(L1017="","",L1017)</f>
        <v/>
      </c>
      <c r="M2122" s="202" t="str">
        <f t="shared" si="2173"/>
        <v/>
      </c>
    </row>
    <row r="2123" spans="2:13" hidden="1" x14ac:dyDescent="0.3">
      <c r="B2123" s="218">
        <f t="shared" si="2085"/>
        <v>1010</v>
      </c>
      <c r="C2123" s="194" t="str">
        <f t="shared" ref="C2123:F2123" si="2174">IF(C1018="","",C1018)</f>
        <v/>
      </c>
      <c r="D2123" s="199" t="str">
        <f t="shared" si="2174"/>
        <v/>
      </c>
      <c r="E2123" s="202" t="str">
        <f t="shared" si="2174"/>
        <v/>
      </c>
      <c r="F2123" s="215" t="str">
        <f t="shared" si="2174"/>
        <v/>
      </c>
      <c r="G2123" s="278" t="str">
        <f>+IF('Cálculos '!I1018="","",'Cálculos '!I1018)</f>
        <v/>
      </c>
      <c r="H2123" s="380" t="str">
        <f t="shared" si="2074"/>
        <v/>
      </c>
      <c r="I2123" s="48" t="str">
        <f t="shared" si="2075"/>
        <v/>
      </c>
      <c r="J2123" s="381" t="str">
        <f t="shared" si="2076"/>
        <v/>
      </c>
      <c r="K2123" s="452" t="str">
        <f t="shared" si="2077"/>
        <v/>
      </c>
      <c r="L2123" s="197" t="str">
        <f t="shared" ref="L2123:M2123" si="2175">+IF(L1018="","",L1018)</f>
        <v/>
      </c>
      <c r="M2123" s="202" t="str">
        <f t="shared" si="2175"/>
        <v/>
      </c>
    </row>
    <row r="2124" spans="2:13" hidden="1" x14ac:dyDescent="0.3">
      <c r="B2124" s="218">
        <f t="shared" si="2085"/>
        <v>1011</v>
      </c>
      <c r="C2124" s="194" t="str">
        <f t="shared" ref="C2124:F2124" si="2176">IF(C1019="","",C1019)</f>
        <v/>
      </c>
      <c r="D2124" s="199" t="str">
        <f t="shared" si="2176"/>
        <v/>
      </c>
      <c r="E2124" s="202" t="str">
        <f t="shared" si="2176"/>
        <v/>
      </c>
      <c r="F2124" s="215" t="str">
        <f t="shared" si="2176"/>
        <v/>
      </c>
      <c r="G2124" s="278" t="str">
        <f>+IF('Cálculos '!I1019="","",'Cálculos '!I1019)</f>
        <v/>
      </c>
      <c r="H2124" s="380" t="str">
        <f t="shared" si="2074"/>
        <v/>
      </c>
      <c r="I2124" s="48" t="str">
        <f t="shared" si="2075"/>
        <v/>
      </c>
      <c r="J2124" s="381" t="str">
        <f t="shared" si="2076"/>
        <v/>
      </c>
      <c r="K2124" s="452" t="str">
        <f t="shared" si="2077"/>
        <v/>
      </c>
      <c r="L2124" s="197" t="str">
        <f t="shared" ref="L2124:M2124" si="2177">+IF(L1019="","",L1019)</f>
        <v/>
      </c>
      <c r="M2124" s="202" t="str">
        <f t="shared" si="2177"/>
        <v/>
      </c>
    </row>
    <row r="2125" spans="2:13" hidden="1" x14ac:dyDescent="0.3">
      <c r="B2125" s="218">
        <f t="shared" si="2085"/>
        <v>1012</v>
      </c>
      <c r="C2125" s="194" t="str">
        <f t="shared" ref="C2125:F2125" si="2178">IF(C1020="","",C1020)</f>
        <v/>
      </c>
      <c r="D2125" s="199" t="str">
        <f t="shared" si="2178"/>
        <v/>
      </c>
      <c r="E2125" s="202" t="str">
        <f t="shared" si="2178"/>
        <v/>
      </c>
      <c r="F2125" s="215" t="str">
        <f t="shared" si="2178"/>
        <v/>
      </c>
      <c r="G2125" s="278" t="str">
        <f>+IF('Cálculos '!I1020="","",'Cálculos '!I1020)</f>
        <v/>
      </c>
      <c r="H2125" s="380" t="str">
        <f t="shared" si="2074"/>
        <v/>
      </c>
      <c r="I2125" s="48" t="str">
        <f t="shared" si="2075"/>
        <v/>
      </c>
      <c r="J2125" s="381" t="str">
        <f t="shared" si="2076"/>
        <v/>
      </c>
      <c r="K2125" s="452" t="str">
        <f t="shared" si="2077"/>
        <v/>
      </c>
      <c r="L2125" s="197" t="str">
        <f t="shared" ref="L2125:M2125" si="2179">+IF(L1020="","",L1020)</f>
        <v/>
      </c>
      <c r="M2125" s="202" t="str">
        <f t="shared" si="2179"/>
        <v/>
      </c>
    </row>
    <row r="2126" spans="2:13" hidden="1" x14ac:dyDescent="0.3">
      <c r="B2126" s="218">
        <f t="shared" si="2085"/>
        <v>1013</v>
      </c>
      <c r="C2126" s="194" t="str">
        <f t="shared" ref="C2126:F2126" si="2180">IF(C1021="","",C1021)</f>
        <v/>
      </c>
      <c r="D2126" s="199" t="str">
        <f t="shared" si="2180"/>
        <v/>
      </c>
      <c r="E2126" s="202" t="str">
        <f t="shared" si="2180"/>
        <v/>
      </c>
      <c r="F2126" s="215" t="str">
        <f t="shared" si="2180"/>
        <v/>
      </c>
      <c r="G2126" s="278" t="str">
        <f>+IF('Cálculos '!I1021="","",'Cálculos '!I1021)</f>
        <v/>
      </c>
      <c r="H2126" s="380" t="str">
        <f t="shared" si="2074"/>
        <v/>
      </c>
      <c r="I2126" s="48" t="str">
        <f t="shared" si="2075"/>
        <v/>
      </c>
      <c r="J2126" s="381" t="str">
        <f t="shared" si="2076"/>
        <v/>
      </c>
      <c r="K2126" s="452" t="str">
        <f t="shared" si="2077"/>
        <v/>
      </c>
      <c r="L2126" s="197" t="str">
        <f t="shared" ref="L2126:M2126" si="2181">+IF(L1021="","",L1021)</f>
        <v/>
      </c>
      <c r="M2126" s="202" t="str">
        <f t="shared" si="2181"/>
        <v/>
      </c>
    </row>
    <row r="2127" spans="2:13" hidden="1" x14ac:dyDescent="0.3">
      <c r="B2127" s="218">
        <f t="shared" si="2085"/>
        <v>1014</v>
      </c>
      <c r="C2127" s="194" t="str">
        <f t="shared" ref="C2127:F2127" si="2182">IF(C1022="","",C1022)</f>
        <v/>
      </c>
      <c r="D2127" s="199" t="str">
        <f t="shared" si="2182"/>
        <v/>
      </c>
      <c r="E2127" s="202" t="str">
        <f t="shared" si="2182"/>
        <v/>
      </c>
      <c r="F2127" s="215" t="str">
        <f t="shared" si="2182"/>
        <v/>
      </c>
      <c r="G2127" s="278" t="str">
        <f>+IF('Cálculos '!I1022="","",'Cálculos '!I1022)</f>
        <v/>
      </c>
      <c r="H2127" s="380" t="str">
        <f t="shared" si="2074"/>
        <v/>
      </c>
      <c r="I2127" s="48" t="str">
        <f t="shared" si="2075"/>
        <v/>
      </c>
      <c r="J2127" s="381" t="str">
        <f t="shared" si="2076"/>
        <v/>
      </c>
      <c r="K2127" s="452" t="str">
        <f t="shared" si="2077"/>
        <v/>
      </c>
      <c r="L2127" s="197" t="str">
        <f t="shared" ref="L2127:M2127" si="2183">+IF(L1022="","",L1022)</f>
        <v/>
      </c>
      <c r="M2127" s="202" t="str">
        <f t="shared" si="2183"/>
        <v/>
      </c>
    </row>
    <row r="2128" spans="2:13" hidden="1" x14ac:dyDescent="0.3">
      <c r="B2128" s="218">
        <f t="shared" si="2085"/>
        <v>1015</v>
      </c>
      <c r="C2128" s="194" t="str">
        <f t="shared" ref="C2128:F2128" si="2184">IF(C1023="","",C1023)</f>
        <v/>
      </c>
      <c r="D2128" s="199" t="str">
        <f t="shared" si="2184"/>
        <v/>
      </c>
      <c r="E2128" s="202" t="str">
        <f t="shared" si="2184"/>
        <v/>
      </c>
      <c r="F2128" s="215" t="str">
        <f t="shared" si="2184"/>
        <v/>
      </c>
      <c r="G2128" s="278" t="str">
        <f>+IF('Cálculos '!I1023="","",'Cálculos '!I1023)</f>
        <v/>
      </c>
      <c r="H2128" s="380" t="str">
        <f t="shared" si="2074"/>
        <v/>
      </c>
      <c r="I2128" s="48" t="str">
        <f t="shared" si="2075"/>
        <v/>
      </c>
      <c r="J2128" s="381" t="str">
        <f t="shared" si="2076"/>
        <v/>
      </c>
      <c r="K2128" s="452" t="str">
        <f t="shared" si="2077"/>
        <v/>
      </c>
      <c r="L2128" s="197" t="str">
        <f t="shared" ref="L2128:M2128" si="2185">+IF(L1023="","",L1023)</f>
        <v/>
      </c>
      <c r="M2128" s="202" t="str">
        <f t="shared" si="2185"/>
        <v/>
      </c>
    </row>
    <row r="2129" spans="2:13" hidden="1" x14ac:dyDescent="0.3">
      <c r="B2129" s="218">
        <f t="shared" si="2085"/>
        <v>1016</v>
      </c>
      <c r="C2129" s="194" t="str">
        <f t="shared" ref="C2129:F2129" si="2186">IF(C1024="","",C1024)</f>
        <v/>
      </c>
      <c r="D2129" s="199" t="str">
        <f t="shared" si="2186"/>
        <v/>
      </c>
      <c r="E2129" s="202" t="str">
        <f t="shared" si="2186"/>
        <v/>
      </c>
      <c r="F2129" s="215" t="str">
        <f t="shared" si="2186"/>
        <v/>
      </c>
      <c r="G2129" s="278" t="str">
        <f>+IF('Cálculos '!I1024="","",'Cálculos '!I1024)</f>
        <v/>
      </c>
      <c r="H2129" s="380" t="str">
        <f t="shared" si="2074"/>
        <v/>
      </c>
      <c r="I2129" s="48" t="str">
        <f t="shared" si="2075"/>
        <v/>
      </c>
      <c r="J2129" s="381" t="str">
        <f t="shared" si="2076"/>
        <v/>
      </c>
      <c r="K2129" s="452" t="str">
        <f t="shared" si="2077"/>
        <v/>
      </c>
      <c r="L2129" s="197" t="str">
        <f t="shared" ref="L2129:M2129" si="2187">+IF(L1024="","",L1024)</f>
        <v/>
      </c>
      <c r="M2129" s="202" t="str">
        <f t="shared" si="2187"/>
        <v/>
      </c>
    </row>
    <row r="2130" spans="2:13" hidden="1" x14ac:dyDescent="0.3">
      <c r="B2130" s="218">
        <f t="shared" si="2085"/>
        <v>1017</v>
      </c>
      <c r="C2130" s="194" t="str">
        <f t="shared" ref="C2130:F2130" si="2188">IF(C1025="","",C1025)</f>
        <v/>
      </c>
      <c r="D2130" s="199" t="str">
        <f t="shared" si="2188"/>
        <v/>
      </c>
      <c r="E2130" s="202" t="str">
        <f t="shared" si="2188"/>
        <v/>
      </c>
      <c r="F2130" s="215" t="str">
        <f t="shared" si="2188"/>
        <v/>
      </c>
      <c r="G2130" s="278" t="str">
        <f>+IF('Cálculos '!I1025="","",'Cálculos '!I1025)</f>
        <v/>
      </c>
      <c r="H2130" s="380" t="str">
        <f t="shared" si="2074"/>
        <v/>
      </c>
      <c r="I2130" s="48" t="str">
        <f t="shared" si="2075"/>
        <v/>
      </c>
      <c r="J2130" s="381" t="str">
        <f t="shared" si="2076"/>
        <v/>
      </c>
      <c r="K2130" s="452" t="str">
        <f t="shared" si="2077"/>
        <v/>
      </c>
      <c r="L2130" s="197" t="str">
        <f t="shared" ref="L2130:M2130" si="2189">+IF(L1025="","",L1025)</f>
        <v/>
      </c>
      <c r="M2130" s="202" t="str">
        <f t="shared" si="2189"/>
        <v/>
      </c>
    </row>
    <row r="2131" spans="2:13" hidden="1" x14ac:dyDescent="0.3">
      <c r="B2131" s="218">
        <f t="shared" si="2085"/>
        <v>1018</v>
      </c>
      <c r="C2131" s="194" t="str">
        <f t="shared" ref="C2131:F2131" si="2190">IF(C1026="","",C1026)</f>
        <v/>
      </c>
      <c r="D2131" s="199" t="str">
        <f t="shared" si="2190"/>
        <v/>
      </c>
      <c r="E2131" s="202" t="str">
        <f t="shared" si="2190"/>
        <v/>
      </c>
      <c r="F2131" s="215" t="str">
        <f t="shared" si="2190"/>
        <v/>
      </c>
      <c r="G2131" s="278" t="str">
        <f>+IF('Cálculos '!I1026="","",'Cálculos '!I1026)</f>
        <v/>
      </c>
      <c r="H2131" s="380" t="str">
        <f t="shared" si="2074"/>
        <v/>
      </c>
      <c r="I2131" s="48" t="str">
        <f t="shared" si="2075"/>
        <v/>
      </c>
      <c r="J2131" s="381" t="str">
        <f t="shared" si="2076"/>
        <v/>
      </c>
      <c r="K2131" s="452" t="str">
        <f t="shared" si="2077"/>
        <v/>
      </c>
      <c r="L2131" s="197" t="str">
        <f t="shared" ref="L2131:M2131" si="2191">+IF(L1026="","",L1026)</f>
        <v/>
      </c>
      <c r="M2131" s="202" t="str">
        <f t="shared" si="2191"/>
        <v/>
      </c>
    </row>
    <row r="2132" spans="2:13" hidden="1" x14ac:dyDescent="0.3">
      <c r="B2132" s="218">
        <f t="shared" si="2085"/>
        <v>1019</v>
      </c>
      <c r="C2132" s="194" t="str">
        <f t="shared" ref="C2132:F2132" si="2192">IF(C1027="","",C1027)</f>
        <v/>
      </c>
      <c r="D2132" s="199" t="str">
        <f t="shared" si="2192"/>
        <v/>
      </c>
      <c r="E2132" s="202" t="str">
        <f t="shared" si="2192"/>
        <v/>
      </c>
      <c r="F2132" s="215" t="str">
        <f t="shared" si="2192"/>
        <v/>
      </c>
      <c r="G2132" s="278" t="str">
        <f>+IF('Cálculos '!I1027="","",'Cálculos '!I1027)</f>
        <v/>
      </c>
      <c r="H2132" s="380" t="str">
        <f t="shared" si="2074"/>
        <v/>
      </c>
      <c r="I2132" s="48" t="str">
        <f t="shared" si="2075"/>
        <v/>
      </c>
      <c r="J2132" s="381" t="str">
        <f t="shared" si="2076"/>
        <v/>
      </c>
      <c r="K2132" s="452" t="str">
        <f t="shared" si="2077"/>
        <v/>
      </c>
      <c r="L2132" s="197" t="str">
        <f t="shared" ref="L2132:M2132" si="2193">+IF(L1027="","",L1027)</f>
        <v/>
      </c>
      <c r="M2132" s="202" t="str">
        <f t="shared" si="2193"/>
        <v/>
      </c>
    </row>
    <row r="2133" spans="2:13" hidden="1" x14ac:dyDescent="0.3">
      <c r="B2133" s="218">
        <f t="shared" si="2085"/>
        <v>1020</v>
      </c>
      <c r="C2133" s="194" t="str">
        <f t="shared" ref="C2133:F2133" si="2194">IF(C1028="","",C1028)</f>
        <v/>
      </c>
      <c r="D2133" s="199" t="str">
        <f t="shared" si="2194"/>
        <v/>
      </c>
      <c r="E2133" s="202" t="str">
        <f t="shared" si="2194"/>
        <v/>
      </c>
      <c r="F2133" s="215" t="str">
        <f t="shared" si="2194"/>
        <v/>
      </c>
      <c r="G2133" s="278" t="str">
        <f>+IF('Cálculos '!I1028="","",'Cálculos '!I1028)</f>
        <v/>
      </c>
      <c r="H2133" s="380" t="str">
        <f t="shared" si="2074"/>
        <v/>
      </c>
      <c r="I2133" s="48" t="str">
        <f t="shared" si="2075"/>
        <v/>
      </c>
      <c r="J2133" s="381" t="str">
        <f t="shared" si="2076"/>
        <v/>
      </c>
      <c r="K2133" s="452" t="str">
        <f t="shared" si="2077"/>
        <v/>
      </c>
      <c r="L2133" s="197" t="str">
        <f t="shared" ref="L2133:M2133" si="2195">+IF(L1028="","",L1028)</f>
        <v/>
      </c>
      <c r="M2133" s="202" t="str">
        <f t="shared" si="2195"/>
        <v/>
      </c>
    </row>
    <row r="2134" spans="2:13" hidden="1" x14ac:dyDescent="0.3">
      <c r="B2134" s="218">
        <f t="shared" si="2085"/>
        <v>1021</v>
      </c>
      <c r="C2134" s="194" t="str">
        <f t="shared" ref="C2134:F2134" si="2196">IF(C1029="","",C1029)</f>
        <v/>
      </c>
      <c r="D2134" s="199" t="str">
        <f t="shared" si="2196"/>
        <v/>
      </c>
      <c r="E2134" s="202" t="str">
        <f t="shared" si="2196"/>
        <v/>
      </c>
      <c r="F2134" s="215" t="str">
        <f t="shared" si="2196"/>
        <v/>
      </c>
      <c r="G2134" s="278" t="str">
        <f>+IF('Cálculos '!I1029="","",'Cálculos '!I1029)</f>
        <v/>
      </c>
      <c r="H2134" s="380" t="str">
        <f t="shared" si="2074"/>
        <v/>
      </c>
      <c r="I2134" s="48" t="str">
        <f t="shared" si="2075"/>
        <v/>
      </c>
      <c r="J2134" s="381" t="str">
        <f t="shared" si="2076"/>
        <v/>
      </c>
      <c r="K2134" s="452" t="str">
        <f t="shared" si="2077"/>
        <v/>
      </c>
      <c r="L2134" s="197" t="str">
        <f t="shared" ref="L2134:M2134" si="2197">+IF(L1029="","",L1029)</f>
        <v/>
      </c>
      <c r="M2134" s="202" t="str">
        <f t="shared" si="2197"/>
        <v/>
      </c>
    </row>
    <row r="2135" spans="2:13" hidden="1" x14ac:dyDescent="0.3">
      <c r="B2135" s="218">
        <f t="shared" si="2085"/>
        <v>1022</v>
      </c>
      <c r="C2135" s="194" t="str">
        <f t="shared" ref="C2135:F2135" si="2198">IF(C1030="","",C1030)</f>
        <v/>
      </c>
      <c r="D2135" s="199" t="str">
        <f t="shared" si="2198"/>
        <v/>
      </c>
      <c r="E2135" s="202" t="str">
        <f t="shared" si="2198"/>
        <v/>
      </c>
      <c r="F2135" s="215" t="str">
        <f t="shared" si="2198"/>
        <v/>
      </c>
      <c r="G2135" s="278" t="str">
        <f>+IF('Cálculos '!I1030="","",'Cálculos '!I1030)</f>
        <v/>
      </c>
      <c r="H2135" s="380" t="str">
        <f t="shared" si="2074"/>
        <v/>
      </c>
      <c r="I2135" s="48" t="str">
        <f t="shared" si="2075"/>
        <v/>
      </c>
      <c r="J2135" s="381" t="str">
        <f t="shared" si="2076"/>
        <v/>
      </c>
      <c r="K2135" s="452" t="str">
        <f t="shared" si="2077"/>
        <v/>
      </c>
      <c r="L2135" s="197" t="str">
        <f t="shared" ref="L2135:M2135" si="2199">+IF(L1030="","",L1030)</f>
        <v/>
      </c>
      <c r="M2135" s="202" t="str">
        <f t="shared" si="2199"/>
        <v/>
      </c>
    </row>
    <row r="2136" spans="2:13" hidden="1" x14ac:dyDescent="0.3">
      <c r="B2136" s="218">
        <f t="shared" si="2085"/>
        <v>1023</v>
      </c>
      <c r="C2136" s="194" t="str">
        <f t="shared" ref="C2136:F2136" si="2200">IF(C1031="","",C1031)</f>
        <v/>
      </c>
      <c r="D2136" s="199" t="str">
        <f t="shared" si="2200"/>
        <v/>
      </c>
      <c r="E2136" s="202" t="str">
        <f t="shared" si="2200"/>
        <v/>
      </c>
      <c r="F2136" s="215" t="str">
        <f t="shared" si="2200"/>
        <v/>
      </c>
      <c r="G2136" s="278" t="str">
        <f>+IF('Cálculos '!I1031="","",'Cálculos '!I1031)</f>
        <v/>
      </c>
      <c r="H2136" s="380" t="str">
        <f t="shared" si="2074"/>
        <v/>
      </c>
      <c r="I2136" s="48" t="str">
        <f t="shared" si="2075"/>
        <v/>
      </c>
      <c r="J2136" s="381" t="str">
        <f t="shared" si="2076"/>
        <v/>
      </c>
      <c r="K2136" s="452" t="str">
        <f t="shared" si="2077"/>
        <v/>
      </c>
      <c r="L2136" s="197" t="str">
        <f t="shared" ref="L2136:M2136" si="2201">+IF(L1031="","",L1031)</f>
        <v/>
      </c>
      <c r="M2136" s="202" t="str">
        <f t="shared" si="2201"/>
        <v/>
      </c>
    </row>
    <row r="2137" spans="2:13" hidden="1" x14ac:dyDescent="0.3">
      <c r="B2137" s="218">
        <f t="shared" si="2085"/>
        <v>1024</v>
      </c>
      <c r="C2137" s="194" t="str">
        <f t="shared" ref="C2137:F2137" si="2202">IF(C1032="","",C1032)</f>
        <v/>
      </c>
      <c r="D2137" s="199" t="str">
        <f t="shared" si="2202"/>
        <v/>
      </c>
      <c r="E2137" s="202" t="str">
        <f t="shared" si="2202"/>
        <v/>
      </c>
      <c r="F2137" s="215" t="str">
        <f t="shared" si="2202"/>
        <v/>
      </c>
      <c r="G2137" s="278" t="str">
        <f>+IF('Cálculos '!I1032="","",'Cálculos '!I1032)</f>
        <v/>
      </c>
      <c r="H2137" s="380" t="str">
        <f t="shared" si="2074"/>
        <v/>
      </c>
      <c r="I2137" s="48" t="str">
        <f t="shared" si="2075"/>
        <v/>
      </c>
      <c r="J2137" s="381" t="str">
        <f t="shared" si="2076"/>
        <v/>
      </c>
      <c r="K2137" s="452" t="str">
        <f t="shared" si="2077"/>
        <v/>
      </c>
      <c r="L2137" s="197" t="str">
        <f t="shared" ref="L2137:M2137" si="2203">+IF(L1032="","",L1032)</f>
        <v/>
      </c>
      <c r="M2137" s="202" t="str">
        <f t="shared" si="2203"/>
        <v/>
      </c>
    </row>
    <row r="2138" spans="2:13" hidden="1" x14ac:dyDescent="0.3">
      <c r="B2138" s="218">
        <f t="shared" si="2085"/>
        <v>1025</v>
      </c>
      <c r="C2138" s="194" t="str">
        <f t="shared" ref="C2138:F2138" si="2204">IF(C1033="","",C1033)</f>
        <v/>
      </c>
      <c r="D2138" s="199" t="str">
        <f t="shared" si="2204"/>
        <v/>
      </c>
      <c r="E2138" s="202" t="str">
        <f t="shared" si="2204"/>
        <v/>
      </c>
      <c r="F2138" s="215" t="str">
        <f t="shared" si="2204"/>
        <v/>
      </c>
      <c r="G2138" s="278" t="str">
        <f>+IF('Cálculos '!I1033="","",'Cálculos '!I1033)</f>
        <v/>
      </c>
      <c r="H2138" s="380" t="str">
        <f t="shared" si="2074"/>
        <v/>
      </c>
      <c r="I2138" s="48" t="str">
        <f t="shared" si="2075"/>
        <v/>
      </c>
      <c r="J2138" s="381" t="str">
        <f t="shared" si="2076"/>
        <v/>
      </c>
      <c r="K2138" s="452" t="str">
        <f t="shared" si="2077"/>
        <v/>
      </c>
      <c r="L2138" s="197" t="str">
        <f t="shared" ref="L2138:M2138" si="2205">+IF(L1033="","",L1033)</f>
        <v/>
      </c>
      <c r="M2138" s="202" t="str">
        <f t="shared" si="2205"/>
        <v/>
      </c>
    </row>
    <row r="2139" spans="2:13" hidden="1" x14ac:dyDescent="0.3">
      <c r="B2139" s="218">
        <f t="shared" si="2085"/>
        <v>1026</v>
      </c>
      <c r="C2139" s="194" t="str">
        <f t="shared" ref="C2139:F2139" si="2206">IF(C1034="","",C1034)</f>
        <v/>
      </c>
      <c r="D2139" s="199" t="str">
        <f t="shared" si="2206"/>
        <v/>
      </c>
      <c r="E2139" s="202" t="str">
        <f t="shared" si="2206"/>
        <v/>
      </c>
      <c r="F2139" s="215" t="str">
        <f t="shared" si="2206"/>
        <v/>
      </c>
      <c r="G2139" s="278" t="str">
        <f>+IF('Cálculos '!I1034="","",'Cálculos '!I1034)</f>
        <v/>
      </c>
      <c r="H2139" s="380" t="str">
        <f t="shared" ref="H2139:H2202" si="2207">+IF(D2139="","",ROUNDUP(SUM(H1034*G2139),0))</f>
        <v/>
      </c>
      <c r="I2139" s="48" t="str">
        <f t="shared" ref="I2139:I2202" si="2208">IF(D2139="","",IF(L2139="","CONFIRMAR SI EL PRODOCTRO TIENE IVA O NO",IF(L2139="NO",0,ROUNDUP(SUM(H2139*19%),0))))</f>
        <v/>
      </c>
      <c r="J2139" s="381" t="str">
        <f t="shared" ref="J2139:J2202" si="2209">IF(D2139="","",IF(M2139="","CONFIRMAR SI EL PRODOCTRO TIENE IVA O NO",IF(M2139="NO",0,ROUNDUP(SUM(H2139*11.5%),0))))</f>
        <v/>
      </c>
      <c r="K2139" s="452" t="str">
        <f t="shared" ref="K2139:K2202" si="2210">IF(D2139="","",ROUNDUP(SUM(H2139+I2139+J2139),0))</f>
        <v/>
      </c>
      <c r="L2139" s="197" t="str">
        <f t="shared" ref="L2139:M2139" si="2211">+IF(L1034="","",L1034)</f>
        <v/>
      </c>
      <c r="M2139" s="202" t="str">
        <f t="shared" si="2211"/>
        <v/>
      </c>
    </row>
    <row r="2140" spans="2:13" hidden="1" x14ac:dyDescent="0.3">
      <c r="B2140" s="218">
        <f t="shared" si="2085"/>
        <v>1027</v>
      </c>
      <c r="C2140" s="194" t="str">
        <f t="shared" ref="C2140:F2140" si="2212">IF(C1035="","",C1035)</f>
        <v/>
      </c>
      <c r="D2140" s="199" t="str">
        <f t="shared" si="2212"/>
        <v/>
      </c>
      <c r="E2140" s="202" t="str">
        <f t="shared" si="2212"/>
        <v/>
      </c>
      <c r="F2140" s="215" t="str">
        <f t="shared" si="2212"/>
        <v/>
      </c>
      <c r="G2140" s="278" t="str">
        <f>+IF('Cálculos '!I1035="","",'Cálculos '!I1035)</f>
        <v/>
      </c>
      <c r="H2140" s="380" t="str">
        <f t="shared" si="2207"/>
        <v/>
      </c>
      <c r="I2140" s="48" t="str">
        <f t="shared" si="2208"/>
        <v/>
      </c>
      <c r="J2140" s="381" t="str">
        <f t="shared" si="2209"/>
        <v/>
      </c>
      <c r="K2140" s="452" t="str">
        <f t="shared" si="2210"/>
        <v/>
      </c>
      <c r="L2140" s="197" t="str">
        <f t="shared" ref="L2140:M2140" si="2213">+IF(L1035="","",L1035)</f>
        <v/>
      </c>
      <c r="M2140" s="202" t="str">
        <f t="shared" si="2213"/>
        <v/>
      </c>
    </row>
    <row r="2141" spans="2:13" hidden="1" x14ac:dyDescent="0.3">
      <c r="B2141" s="218">
        <f t="shared" si="2085"/>
        <v>1028</v>
      </c>
      <c r="C2141" s="194" t="str">
        <f t="shared" ref="C2141:F2141" si="2214">IF(C1036="","",C1036)</f>
        <v/>
      </c>
      <c r="D2141" s="199" t="str">
        <f t="shared" si="2214"/>
        <v/>
      </c>
      <c r="E2141" s="202" t="str">
        <f t="shared" si="2214"/>
        <v/>
      </c>
      <c r="F2141" s="215" t="str">
        <f t="shared" si="2214"/>
        <v/>
      </c>
      <c r="G2141" s="278" t="str">
        <f>+IF('Cálculos '!I1036="","",'Cálculos '!I1036)</f>
        <v/>
      </c>
      <c r="H2141" s="380" t="str">
        <f t="shared" si="2207"/>
        <v/>
      </c>
      <c r="I2141" s="48" t="str">
        <f t="shared" si="2208"/>
        <v/>
      </c>
      <c r="J2141" s="381" t="str">
        <f t="shared" si="2209"/>
        <v/>
      </c>
      <c r="K2141" s="452" t="str">
        <f t="shared" si="2210"/>
        <v/>
      </c>
      <c r="L2141" s="197" t="str">
        <f t="shared" ref="L2141:M2141" si="2215">+IF(L1036="","",L1036)</f>
        <v/>
      </c>
      <c r="M2141" s="202" t="str">
        <f t="shared" si="2215"/>
        <v/>
      </c>
    </row>
    <row r="2142" spans="2:13" hidden="1" x14ac:dyDescent="0.3">
      <c r="B2142" s="218">
        <f t="shared" si="2085"/>
        <v>1029</v>
      </c>
      <c r="C2142" s="194" t="str">
        <f t="shared" ref="C2142:F2142" si="2216">IF(C1037="","",C1037)</f>
        <v/>
      </c>
      <c r="D2142" s="199" t="str">
        <f t="shared" si="2216"/>
        <v/>
      </c>
      <c r="E2142" s="202" t="str">
        <f t="shared" si="2216"/>
        <v/>
      </c>
      <c r="F2142" s="215" t="str">
        <f t="shared" si="2216"/>
        <v/>
      </c>
      <c r="G2142" s="278" t="str">
        <f>+IF('Cálculos '!I1037="","",'Cálculos '!I1037)</f>
        <v/>
      </c>
      <c r="H2142" s="380" t="str">
        <f t="shared" si="2207"/>
        <v/>
      </c>
      <c r="I2142" s="48" t="str">
        <f t="shared" si="2208"/>
        <v/>
      </c>
      <c r="J2142" s="381" t="str">
        <f t="shared" si="2209"/>
        <v/>
      </c>
      <c r="K2142" s="452" t="str">
        <f t="shared" si="2210"/>
        <v/>
      </c>
      <c r="L2142" s="197" t="str">
        <f t="shared" ref="L2142:M2142" si="2217">+IF(L1037="","",L1037)</f>
        <v/>
      </c>
      <c r="M2142" s="202" t="str">
        <f t="shared" si="2217"/>
        <v/>
      </c>
    </row>
    <row r="2143" spans="2:13" hidden="1" x14ac:dyDescent="0.3">
      <c r="B2143" s="218">
        <f t="shared" ref="B2143:B2206" si="2218">+B2142+1</f>
        <v>1030</v>
      </c>
      <c r="C2143" s="194" t="str">
        <f t="shared" ref="C2143:F2143" si="2219">IF(C1038="","",C1038)</f>
        <v/>
      </c>
      <c r="D2143" s="199" t="str">
        <f t="shared" si="2219"/>
        <v/>
      </c>
      <c r="E2143" s="202" t="str">
        <f t="shared" si="2219"/>
        <v/>
      </c>
      <c r="F2143" s="215" t="str">
        <f t="shared" si="2219"/>
        <v/>
      </c>
      <c r="G2143" s="278" t="str">
        <f>+IF('Cálculos '!I1038="","",'Cálculos '!I1038)</f>
        <v/>
      </c>
      <c r="H2143" s="380" t="str">
        <f t="shared" si="2207"/>
        <v/>
      </c>
      <c r="I2143" s="48" t="str">
        <f t="shared" si="2208"/>
        <v/>
      </c>
      <c r="J2143" s="381" t="str">
        <f t="shared" si="2209"/>
        <v/>
      </c>
      <c r="K2143" s="452" t="str">
        <f t="shared" si="2210"/>
        <v/>
      </c>
      <c r="L2143" s="197" t="str">
        <f t="shared" ref="L2143:M2143" si="2220">+IF(L1038="","",L1038)</f>
        <v/>
      </c>
      <c r="M2143" s="202" t="str">
        <f t="shared" si="2220"/>
        <v/>
      </c>
    </row>
    <row r="2144" spans="2:13" hidden="1" x14ac:dyDescent="0.3">
      <c r="B2144" s="218">
        <f t="shared" si="2218"/>
        <v>1031</v>
      </c>
      <c r="C2144" s="194" t="str">
        <f t="shared" ref="C2144:F2144" si="2221">IF(C1039="","",C1039)</f>
        <v/>
      </c>
      <c r="D2144" s="199" t="str">
        <f t="shared" si="2221"/>
        <v/>
      </c>
      <c r="E2144" s="202" t="str">
        <f t="shared" si="2221"/>
        <v/>
      </c>
      <c r="F2144" s="215" t="str">
        <f t="shared" si="2221"/>
        <v/>
      </c>
      <c r="G2144" s="278" t="str">
        <f>+IF('Cálculos '!I1039="","",'Cálculos '!I1039)</f>
        <v/>
      </c>
      <c r="H2144" s="380" t="str">
        <f t="shared" si="2207"/>
        <v/>
      </c>
      <c r="I2144" s="48" t="str">
        <f t="shared" si="2208"/>
        <v/>
      </c>
      <c r="J2144" s="381" t="str">
        <f t="shared" si="2209"/>
        <v/>
      </c>
      <c r="K2144" s="452" t="str">
        <f t="shared" si="2210"/>
        <v/>
      </c>
      <c r="L2144" s="197" t="str">
        <f t="shared" ref="L2144:M2144" si="2222">+IF(L1039="","",L1039)</f>
        <v/>
      </c>
      <c r="M2144" s="202" t="str">
        <f t="shared" si="2222"/>
        <v/>
      </c>
    </row>
    <row r="2145" spans="2:13" hidden="1" x14ac:dyDescent="0.3">
      <c r="B2145" s="218">
        <f t="shared" si="2218"/>
        <v>1032</v>
      </c>
      <c r="C2145" s="194" t="str">
        <f t="shared" ref="C2145:F2145" si="2223">IF(C1040="","",C1040)</f>
        <v/>
      </c>
      <c r="D2145" s="199" t="str">
        <f t="shared" si="2223"/>
        <v/>
      </c>
      <c r="E2145" s="202" t="str">
        <f t="shared" si="2223"/>
        <v/>
      </c>
      <c r="F2145" s="215" t="str">
        <f t="shared" si="2223"/>
        <v/>
      </c>
      <c r="G2145" s="278" t="str">
        <f>+IF('Cálculos '!I1040="","",'Cálculos '!I1040)</f>
        <v/>
      </c>
      <c r="H2145" s="380" t="str">
        <f t="shared" si="2207"/>
        <v/>
      </c>
      <c r="I2145" s="48" t="str">
        <f t="shared" si="2208"/>
        <v/>
      </c>
      <c r="J2145" s="381" t="str">
        <f t="shared" si="2209"/>
        <v/>
      </c>
      <c r="K2145" s="452" t="str">
        <f t="shared" si="2210"/>
        <v/>
      </c>
      <c r="L2145" s="197" t="str">
        <f t="shared" ref="L2145:M2145" si="2224">+IF(L1040="","",L1040)</f>
        <v/>
      </c>
      <c r="M2145" s="202" t="str">
        <f t="shared" si="2224"/>
        <v/>
      </c>
    </row>
    <row r="2146" spans="2:13" hidden="1" x14ac:dyDescent="0.3">
      <c r="B2146" s="218">
        <f t="shared" si="2218"/>
        <v>1033</v>
      </c>
      <c r="C2146" s="194" t="str">
        <f t="shared" ref="C2146:F2146" si="2225">IF(C1041="","",C1041)</f>
        <v/>
      </c>
      <c r="D2146" s="199" t="str">
        <f t="shared" si="2225"/>
        <v/>
      </c>
      <c r="E2146" s="202" t="str">
        <f t="shared" si="2225"/>
        <v/>
      </c>
      <c r="F2146" s="215" t="str">
        <f t="shared" si="2225"/>
        <v/>
      </c>
      <c r="G2146" s="278" t="str">
        <f>+IF('Cálculos '!I1041="","",'Cálculos '!I1041)</f>
        <v/>
      </c>
      <c r="H2146" s="380" t="str">
        <f t="shared" si="2207"/>
        <v/>
      </c>
      <c r="I2146" s="48" t="str">
        <f t="shared" si="2208"/>
        <v/>
      </c>
      <c r="J2146" s="381" t="str">
        <f t="shared" si="2209"/>
        <v/>
      </c>
      <c r="K2146" s="452" t="str">
        <f t="shared" si="2210"/>
        <v/>
      </c>
      <c r="L2146" s="197" t="str">
        <f t="shared" ref="L2146:M2146" si="2226">+IF(L1041="","",L1041)</f>
        <v/>
      </c>
      <c r="M2146" s="202" t="str">
        <f t="shared" si="2226"/>
        <v/>
      </c>
    </row>
    <row r="2147" spans="2:13" hidden="1" x14ac:dyDescent="0.3">
      <c r="B2147" s="218">
        <f t="shared" si="2218"/>
        <v>1034</v>
      </c>
      <c r="C2147" s="194" t="str">
        <f t="shared" ref="C2147:F2147" si="2227">IF(C1042="","",C1042)</f>
        <v/>
      </c>
      <c r="D2147" s="199" t="str">
        <f t="shared" si="2227"/>
        <v/>
      </c>
      <c r="E2147" s="202" t="str">
        <f t="shared" si="2227"/>
        <v/>
      </c>
      <c r="F2147" s="215" t="str">
        <f t="shared" si="2227"/>
        <v/>
      </c>
      <c r="G2147" s="278" t="str">
        <f>+IF('Cálculos '!I1042="","",'Cálculos '!I1042)</f>
        <v/>
      </c>
      <c r="H2147" s="380" t="str">
        <f t="shared" si="2207"/>
        <v/>
      </c>
      <c r="I2147" s="48" t="str">
        <f t="shared" si="2208"/>
        <v/>
      </c>
      <c r="J2147" s="381" t="str">
        <f t="shared" si="2209"/>
        <v/>
      </c>
      <c r="K2147" s="452" t="str">
        <f t="shared" si="2210"/>
        <v/>
      </c>
      <c r="L2147" s="197" t="str">
        <f t="shared" ref="L2147:M2147" si="2228">+IF(L1042="","",L1042)</f>
        <v/>
      </c>
      <c r="M2147" s="202" t="str">
        <f t="shared" si="2228"/>
        <v/>
      </c>
    </row>
    <row r="2148" spans="2:13" hidden="1" x14ac:dyDescent="0.3">
      <c r="B2148" s="218">
        <f t="shared" si="2218"/>
        <v>1035</v>
      </c>
      <c r="C2148" s="194" t="str">
        <f t="shared" ref="C2148:F2148" si="2229">IF(C1043="","",C1043)</f>
        <v/>
      </c>
      <c r="D2148" s="199" t="str">
        <f t="shared" si="2229"/>
        <v/>
      </c>
      <c r="E2148" s="202" t="str">
        <f t="shared" si="2229"/>
        <v/>
      </c>
      <c r="F2148" s="215" t="str">
        <f t="shared" si="2229"/>
        <v/>
      </c>
      <c r="G2148" s="278" t="str">
        <f>+IF('Cálculos '!I1043="","",'Cálculos '!I1043)</f>
        <v/>
      </c>
      <c r="H2148" s="380" t="str">
        <f t="shared" si="2207"/>
        <v/>
      </c>
      <c r="I2148" s="48" t="str">
        <f t="shared" si="2208"/>
        <v/>
      </c>
      <c r="J2148" s="381" t="str">
        <f t="shared" si="2209"/>
        <v/>
      </c>
      <c r="K2148" s="452" t="str">
        <f t="shared" si="2210"/>
        <v/>
      </c>
      <c r="L2148" s="197" t="str">
        <f t="shared" ref="L2148:M2148" si="2230">+IF(L1043="","",L1043)</f>
        <v/>
      </c>
      <c r="M2148" s="202" t="str">
        <f t="shared" si="2230"/>
        <v/>
      </c>
    </row>
    <row r="2149" spans="2:13" hidden="1" x14ac:dyDescent="0.3">
      <c r="B2149" s="218">
        <f t="shared" si="2218"/>
        <v>1036</v>
      </c>
      <c r="C2149" s="194" t="str">
        <f t="shared" ref="C2149:F2149" si="2231">IF(C1044="","",C1044)</f>
        <v/>
      </c>
      <c r="D2149" s="199" t="str">
        <f t="shared" si="2231"/>
        <v/>
      </c>
      <c r="E2149" s="202" t="str">
        <f t="shared" si="2231"/>
        <v/>
      </c>
      <c r="F2149" s="215" t="str">
        <f t="shared" si="2231"/>
        <v/>
      </c>
      <c r="G2149" s="278" t="str">
        <f>+IF('Cálculos '!I1044="","",'Cálculos '!I1044)</f>
        <v/>
      </c>
      <c r="H2149" s="380" t="str">
        <f t="shared" si="2207"/>
        <v/>
      </c>
      <c r="I2149" s="48" t="str">
        <f t="shared" si="2208"/>
        <v/>
      </c>
      <c r="J2149" s="381" t="str">
        <f t="shared" si="2209"/>
        <v/>
      </c>
      <c r="K2149" s="452" t="str">
        <f t="shared" si="2210"/>
        <v/>
      </c>
      <c r="L2149" s="197" t="str">
        <f t="shared" ref="L2149:M2149" si="2232">+IF(L1044="","",L1044)</f>
        <v/>
      </c>
      <c r="M2149" s="202" t="str">
        <f t="shared" si="2232"/>
        <v/>
      </c>
    </row>
    <row r="2150" spans="2:13" hidden="1" x14ac:dyDescent="0.3">
      <c r="B2150" s="218">
        <f t="shared" si="2218"/>
        <v>1037</v>
      </c>
      <c r="C2150" s="194" t="str">
        <f t="shared" ref="C2150:F2150" si="2233">IF(C1045="","",C1045)</f>
        <v/>
      </c>
      <c r="D2150" s="199" t="str">
        <f t="shared" si="2233"/>
        <v/>
      </c>
      <c r="E2150" s="202" t="str">
        <f t="shared" si="2233"/>
        <v/>
      </c>
      <c r="F2150" s="215" t="str">
        <f t="shared" si="2233"/>
        <v/>
      </c>
      <c r="G2150" s="278" t="str">
        <f>+IF('Cálculos '!I1045="","",'Cálculos '!I1045)</f>
        <v/>
      </c>
      <c r="H2150" s="380" t="str">
        <f t="shared" si="2207"/>
        <v/>
      </c>
      <c r="I2150" s="48" t="str">
        <f t="shared" si="2208"/>
        <v/>
      </c>
      <c r="J2150" s="381" t="str">
        <f t="shared" si="2209"/>
        <v/>
      </c>
      <c r="K2150" s="452" t="str">
        <f t="shared" si="2210"/>
        <v/>
      </c>
      <c r="L2150" s="197" t="str">
        <f t="shared" ref="L2150:M2150" si="2234">+IF(L1045="","",L1045)</f>
        <v/>
      </c>
      <c r="M2150" s="202" t="str">
        <f t="shared" si="2234"/>
        <v/>
      </c>
    </row>
    <row r="2151" spans="2:13" hidden="1" x14ac:dyDescent="0.3">
      <c r="B2151" s="218">
        <f t="shared" si="2218"/>
        <v>1038</v>
      </c>
      <c r="C2151" s="194" t="str">
        <f t="shared" ref="C2151:F2151" si="2235">IF(C1046="","",C1046)</f>
        <v/>
      </c>
      <c r="D2151" s="199" t="str">
        <f t="shared" si="2235"/>
        <v/>
      </c>
      <c r="E2151" s="202" t="str">
        <f t="shared" si="2235"/>
        <v/>
      </c>
      <c r="F2151" s="215" t="str">
        <f t="shared" si="2235"/>
        <v/>
      </c>
      <c r="G2151" s="278" t="str">
        <f>+IF('Cálculos '!I1046="","",'Cálculos '!I1046)</f>
        <v/>
      </c>
      <c r="H2151" s="380" t="str">
        <f t="shared" si="2207"/>
        <v/>
      </c>
      <c r="I2151" s="48" t="str">
        <f t="shared" si="2208"/>
        <v/>
      </c>
      <c r="J2151" s="381" t="str">
        <f t="shared" si="2209"/>
        <v/>
      </c>
      <c r="K2151" s="452" t="str">
        <f t="shared" si="2210"/>
        <v/>
      </c>
      <c r="L2151" s="197" t="str">
        <f t="shared" ref="L2151:M2151" si="2236">+IF(L1046="","",L1046)</f>
        <v/>
      </c>
      <c r="M2151" s="202" t="str">
        <f t="shared" si="2236"/>
        <v/>
      </c>
    </row>
    <row r="2152" spans="2:13" hidden="1" x14ac:dyDescent="0.3">
      <c r="B2152" s="218">
        <f t="shared" si="2218"/>
        <v>1039</v>
      </c>
      <c r="C2152" s="194" t="str">
        <f t="shared" ref="C2152:F2152" si="2237">IF(C1047="","",C1047)</f>
        <v/>
      </c>
      <c r="D2152" s="199" t="str">
        <f t="shared" si="2237"/>
        <v/>
      </c>
      <c r="E2152" s="202" t="str">
        <f t="shared" si="2237"/>
        <v/>
      </c>
      <c r="F2152" s="215" t="str">
        <f t="shared" si="2237"/>
        <v/>
      </c>
      <c r="G2152" s="278" t="str">
        <f>+IF('Cálculos '!I1047="","",'Cálculos '!I1047)</f>
        <v/>
      </c>
      <c r="H2152" s="380" t="str">
        <f t="shared" si="2207"/>
        <v/>
      </c>
      <c r="I2152" s="48" t="str">
        <f t="shared" si="2208"/>
        <v/>
      </c>
      <c r="J2152" s="381" t="str">
        <f t="shared" si="2209"/>
        <v/>
      </c>
      <c r="K2152" s="452" t="str">
        <f t="shared" si="2210"/>
        <v/>
      </c>
      <c r="L2152" s="197" t="str">
        <f t="shared" ref="L2152:M2152" si="2238">+IF(L1047="","",L1047)</f>
        <v/>
      </c>
      <c r="M2152" s="202" t="str">
        <f t="shared" si="2238"/>
        <v/>
      </c>
    </row>
    <row r="2153" spans="2:13" hidden="1" x14ac:dyDescent="0.3">
      <c r="B2153" s="218">
        <f t="shared" si="2218"/>
        <v>1040</v>
      </c>
      <c r="C2153" s="194" t="str">
        <f t="shared" ref="C2153:F2153" si="2239">IF(C1048="","",C1048)</f>
        <v/>
      </c>
      <c r="D2153" s="199" t="str">
        <f t="shared" si="2239"/>
        <v/>
      </c>
      <c r="E2153" s="202" t="str">
        <f t="shared" si="2239"/>
        <v/>
      </c>
      <c r="F2153" s="215" t="str">
        <f t="shared" si="2239"/>
        <v/>
      </c>
      <c r="G2153" s="278" t="str">
        <f>+IF('Cálculos '!I1048="","",'Cálculos '!I1048)</f>
        <v/>
      </c>
      <c r="H2153" s="380" t="str">
        <f t="shared" si="2207"/>
        <v/>
      </c>
      <c r="I2153" s="48" t="str">
        <f t="shared" si="2208"/>
        <v/>
      </c>
      <c r="J2153" s="381" t="str">
        <f t="shared" si="2209"/>
        <v/>
      </c>
      <c r="K2153" s="452" t="str">
        <f t="shared" si="2210"/>
        <v/>
      </c>
      <c r="L2153" s="197" t="str">
        <f t="shared" ref="L2153:M2153" si="2240">+IF(L1048="","",L1048)</f>
        <v/>
      </c>
      <c r="M2153" s="202" t="str">
        <f t="shared" si="2240"/>
        <v/>
      </c>
    </row>
    <row r="2154" spans="2:13" hidden="1" x14ac:dyDescent="0.3">
      <c r="B2154" s="218">
        <f t="shared" si="2218"/>
        <v>1041</v>
      </c>
      <c r="C2154" s="194" t="str">
        <f t="shared" ref="C2154:F2154" si="2241">IF(C1049="","",C1049)</f>
        <v/>
      </c>
      <c r="D2154" s="199" t="str">
        <f t="shared" si="2241"/>
        <v/>
      </c>
      <c r="E2154" s="202" t="str">
        <f t="shared" si="2241"/>
        <v/>
      </c>
      <c r="F2154" s="215" t="str">
        <f t="shared" si="2241"/>
        <v/>
      </c>
      <c r="G2154" s="278" t="str">
        <f>+IF('Cálculos '!I1049="","",'Cálculos '!I1049)</f>
        <v/>
      </c>
      <c r="H2154" s="380" t="str">
        <f t="shared" si="2207"/>
        <v/>
      </c>
      <c r="I2154" s="48" t="str">
        <f t="shared" si="2208"/>
        <v/>
      </c>
      <c r="J2154" s="381" t="str">
        <f t="shared" si="2209"/>
        <v/>
      </c>
      <c r="K2154" s="452" t="str">
        <f t="shared" si="2210"/>
        <v/>
      </c>
      <c r="L2154" s="197" t="str">
        <f t="shared" ref="L2154:M2154" si="2242">+IF(L1049="","",L1049)</f>
        <v/>
      </c>
      <c r="M2154" s="202" t="str">
        <f t="shared" si="2242"/>
        <v/>
      </c>
    </row>
    <row r="2155" spans="2:13" hidden="1" x14ac:dyDescent="0.3">
      <c r="B2155" s="218">
        <f t="shared" si="2218"/>
        <v>1042</v>
      </c>
      <c r="C2155" s="194" t="str">
        <f t="shared" ref="C2155:F2155" si="2243">IF(C1050="","",C1050)</f>
        <v/>
      </c>
      <c r="D2155" s="199" t="str">
        <f t="shared" si="2243"/>
        <v/>
      </c>
      <c r="E2155" s="202" t="str">
        <f t="shared" si="2243"/>
        <v/>
      </c>
      <c r="F2155" s="215" t="str">
        <f t="shared" si="2243"/>
        <v/>
      </c>
      <c r="G2155" s="278" t="str">
        <f>+IF('Cálculos '!I1050="","",'Cálculos '!I1050)</f>
        <v/>
      </c>
      <c r="H2155" s="380" t="str">
        <f t="shared" si="2207"/>
        <v/>
      </c>
      <c r="I2155" s="48" t="str">
        <f t="shared" si="2208"/>
        <v/>
      </c>
      <c r="J2155" s="381" t="str">
        <f t="shared" si="2209"/>
        <v/>
      </c>
      <c r="K2155" s="452" t="str">
        <f t="shared" si="2210"/>
        <v/>
      </c>
      <c r="L2155" s="197" t="str">
        <f t="shared" ref="L2155:M2155" si="2244">+IF(L1050="","",L1050)</f>
        <v/>
      </c>
      <c r="M2155" s="202" t="str">
        <f t="shared" si="2244"/>
        <v/>
      </c>
    </row>
    <row r="2156" spans="2:13" hidden="1" x14ac:dyDescent="0.3">
      <c r="B2156" s="218">
        <f t="shared" si="2218"/>
        <v>1043</v>
      </c>
      <c r="C2156" s="194" t="str">
        <f t="shared" ref="C2156:F2156" si="2245">IF(C1051="","",C1051)</f>
        <v/>
      </c>
      <c r="D2156" s="199" t="str">
        <f t="shared" si="2245"/>
        <v/>
      </c>
      <c r="E2156" s="202" t="str">
        <f t="shared" si="2245"/>
        <v/>
      </c>
      <c r="F2156" s="215" t="str">
        <f t="shared" si="2245"/>
        <v/>
      </c>
      <c r="G2156" s="278" t="str">
        <f>+IF('Cálculos '!I1051="","",'Cálculos '!I1051)</f>
        <v/>
      </c>
      <c r="H2156" s="380" t="str">
        <f t="shared" si="2207"/>
        <v/>
      </c>
      <c r="I2156" s="48" t="str">
        <f t="shared" si="2208"/>
        <v/>
      </c>
      <c r="J2156" s="381" t="str">
        <f t="shared" si="2209"/>
        <v/>
      </c>
      <c r="K2156" s="452" t="str">
        <f t="shared" si="2210"/>
        <v/>
      </c>
      <c r="L2156" s="197" t="str">
        <f t="shared" ref="L2156:M2156" si="2246">+IF(L1051="","",L1051)</f>
        <v/>
      </c>
      <c r="M2156" s="202" t="str">
        <f t="shared" si="2246"/>
        <v/>
      </c>
    </row>
    <row r="2157" spans="2:13" hidden="1" x14ac:dyDescent="0.3">
      <c r="B2157" s="218">
        <f t="shared" si="2218"/>
        <v>1044</v>
      </c>
      <c r="C2157" s="194" t="str">
        <f t="shared" ref="C2157:F2157" si="2247">IF(C1052="","",C1052)</f>
        <v/>
      </c>
      <c r="D2157" s="199" t="str">
        <f t="shared" si="2247"/>
        <v/>
      </c>
      <c r="E2157" s="202" t="str">
        <f t="shared" si="2247"/>
        <v/>
      </c>
      <c r="F2157" s="215" t="str">
        <f t="shared" si="2247"/>
        <v/>
      </c>
      <c r="G2157" s="278" t="str">
        <f>+IF('Cálculos '!I1052="","",'Cálculos '!I1052)</f>
        <v/>
      </c>
      <c r="H2157" s="380" t="str">
        <f t="shared" si="2207"/>
        <v/>
      </c>
      <c r="I2157" s="48" t="str">
        <f t="shared" si="2208"/>
        <v/>
      </c>
      <c r="J2157" s="381" t="str">
        <f t="shared" si="2209"/>
        <v/>
      </c>
      <c r="K2157" s="452" t="str">
        <f t="shared" si="2210"/>
        <v/>
      </c>
      <c r="L2157" s="197" t="str">
        <f t="shared" ref="L2157:M2157" si="2248">+IF(L1052="","",L1052)</f>
        <v/>
      </c>
      <c r="M2157" s="202" t="str">
        <f t="shared" si="2248"/>
        <v/>
      </c>
    </row>
    <row r="2158" spans="2:13" hidden="1" x14ac:dyDescent="0.3">
      <c r="B2158" s="218">
        <f t="shared" si="2218"/>
        <v>1045</v>
      </c>
      <c r="C2158" s="194" t="str">
        <f t="shared" ref="C2158:F2158" si="2249">IF(C1053="","",C1053)</f>
        <v/>
      </c>
      <c r="D2158" s="199" t="str">
        <f t="shared" si="2249"/>
        <v/>
      </c>
      <c r="E2158" s="202" t="str">
        <f t="shared" si="2249"/>
        <v/>
      </c>
      <c r="F2158" s="215" t="str">
        <f t="shared" si="2249"/>
        <v/>
      </c>
      <c r="G2158" s="278" t="str">
        <f>+IF('Cálculos '!I1053="","",'Cálculos '!I1053)</f>
        <v/>
      </c>
      <c r="H2158" s="380" t="str">
        <f t="shared" si="2207"/>
        <v/>
      </c>
      <c r="I2158" s="48" t="str">
        <f t="shared" si="2208"/>
        <v/>
      </c>
      <c r="J2158" s="381" t="str">
        <f t="shared" si="2209"/>
        <v/>
      </c>
      <c r="K2158" s="452" t="str">
        <f t="shared" si="2210"/>
        <v/>
      </c>
      <c r="L2158" s="197" t="str">
        <f t="shared" ref="L2158:M2158" si="2250">+IF(L1053="","",L1053)</f>
        <v/>
      </c>
      <c r="M2158" s="202" t="str">
        <f t="shared" si="2250"/>
        <v/>
      </c>
    </row>
    <row r="2159" spans="2:13" hidden="1" x14ac:dyDescent="0.3">
      <c r="B2159" s="218">
        <f t="shared" si="2218"/>
        <v>1046</v>
      </c>
      <c r="C2159" s="194" t="str">
        <f t="shared" ref="C2159:F2159" si="2251">IF(C1054="","",C1054)</f>
        <v/>
      </c>
      <c r="D2159" s="199" t="str">
        <f t="shared" si="2251"/>
        <v/>
      </c>
      <c r="E2159" s="202" t="str">
        <f t="shared" si="2251"/>
        <v/>
      </c>
      <c r="F2159" s="215" t="str">
        <f t="shared" si="2251"/>
        <v/>
      </c>
      <c r="G2159" s="278" t="str">
        <f>+IF('Cálculos '!I1054="","",'Cálculos '!I1054)</f>
        <v/>
      </c>
      <c r="H2159" s="380" t="str">
        <f t="shared" si="2207"/>
        <v/>
      </c>
      <c r="I2159" s="48" t="str">
        <f t="shared" si="2208"/>
        <v/>
      </c>
      <c r="J2159" s="381" t="str">
        <f t="shared" si="2209"/>
        <v/>
      </c>
      <c r="K2159" s="452" t="str">
        <f t="shared" si="2210"/>
        <v/>
      </c>
      <c r="L2159" s="197" t="str">
        <f t="shared" ref="L2159:M2159" si="2252">+IF(L1054="","",L1054)</f>
        <v/>
      </c>
      <c r="M2159" s="202" t="str">
        <f t="shared" si="2252"/>
        <v/>
      </c>
    </row>
    <row r="2160" spans="2:13" hidden="1" x14ac:dyDescent="0.3">
      <c r="B2160" s="218">
        <f t="shared" si="2218"/>
        <v>1047</v>
      </c>
      <c r="C2160" s="194" t="str">
        <f t="shared" ref="C2160:F2160" si="2253">IF(C1055="","",C1055)</f>
        <v/>
      </c>
      <c r="D2160" s="199" t="str">
        <f t="shared" si="2253"/>
        <v/>
      </c>
      <c r="E2160" s="202" t="str">
        <f t="shared" si="2253"/>
        <v/>
      </c>
      <c r="F2160" s="215" t="str">
        <f t="shared" si="2253"/>
        <v/>
      </c>
      <c r="G2160" s="278" t="str">
        <f>+IF('Cálculos '!I1055="","",'Cálculos '!I1055)</f>
        <v/>
      </c>
      <c r="H2160" s="380" t="str">
        <f t="shared" si="2207"/>
        <v/>
      </c>
      <c r="I2160" s="48" t="str">
        <f t="shared" si="2208"/>
        <v/>
      </c>
      <c r="J2160" s="381" t="str">
        <f t="shared" si="2209"/>
        <v/>
      </c>
      <c r="K2160" s="452" t="str">
        <f t="shared" si="2210"/>
        <v/>
      </c>
      <c r="L2160" s="197" t="str">
        <f t="shared" ref="L2160:M2160" si="2254">+IF(L1055="","",L1055)</f>
        <v/>
      </c>
      <c r="M2160" s="202" t="str">
        <f t="shared" si="2254"/>
        <v/>
      </c>
    </row>
    <row r="2161" spans="2:13" hidden="1" x14ac:dyDescent="0.3">
      <c r="B2161" s="218">
        <f t="shared" si="2218"/>
        <v>1048</v>
      </c>
      <c r="C2161" s="194" t="str">
        <f t="shared" ref="C2161:F2161" si="2255">IF(C1056="","",C1056)</f>
        <v/>
      </c>
      <c r="D2161" s="199" t="str">
        <f t="shared" si="2255"/>
        <v/>
      </c>
      <c r="E2161" s="202" t="str">
        <f t="shared" si="2255"/>
        <v/>
      </c>
      <c r="F2161" s="215" t="str">
        <f t="shared" si="2255"/>
        <v/>
      </c>
      <c r="G2161" s="278" t="str">
        <f>+IF('Cálculos '!I1056="","",'Cálculos '!I1056)</f>
        <v/>
      </c>
      <c r="H2161" s="380" t="str">
        <f t="shared" si="2207"/>
        <v/>
      </c>
      <c r="I2161" s="48" t="str">
        <f t="shared" si="2208"/>
        <v/>
      </c>
      <c r="J2161" s="381" t="str">
        <f t="shared" si="2209"/>
        <v/>
      </c>
      <c r="K2161" s="452" t="str">
        <f t="shared" si="2210"/>
        <v/>
      </c>
      <c r="L2161" s="197" t="str">
        <f t="shared" ref="L2161:M2161" si="2256">+IF(L1056="","",L1056)</f>
        <v/>
      </c>
      <c r="M2161" s="202" t="str">
        <f t="shared" si="2256"/>
        <v/>
      </c>
    </row>
    <row r="2162" spans="2:13" hidden="1" x14ac:dyDescent="0.3">
      <c r="B2162" s="218">
        <f t="shared" si="2218"/>
        <v>1049</v>
      </c>
      <c r="C2162" s="194" t="str">
        <f t="shared" ref="C2162:F2162" si="2257">IF(C1057="","",C1057)</f>
        <v/>
      </c>
      <c r="D2162" s="199" t="str">
        <f t="shared" si="2257"/>
        <v/>
      </c>
      <c r="E2162" s="202" t="str">
        <f t="shared" si="2257"/>
        <v/>
      </c>
      <c r="F2162" s="215" t="str">
        <f t="shared" si="2257"/>
        <v/>
      </c>
      <c r="G2162" s="278" t="str">
        <f>+IF('Cálculos '!I1057="","",'Cálculos '!I1057)</f>
        <v/>
      </c>
      <c r="H2162" s="380" t="str">
        <f t="shared" si="2207"/>
        <v/>
      </c>
      <c r="I2162" s="48" t="str">
        <f t="shared" si="2208"/>
        <v/>
      </c>
      <c r="J2162" s="381" t="str">
        <f t="shared" si="2209"/>
        <v/>
      </c>
      <c r="K2162" s="452" t="str">
        <f t="shared" si="2210"/>
        <v/>
      </c>
      <c r="L2162" s="197" t="str">
        <f t="shared" ref="L2162:M2162" si="2258">+IF(L1057="","",L1057)</f>
        <v/>
      </c>
      <c r="M2162" s="202" t="str">
        <f t="shared" si="2258"/>
        <v/>
      </c>
    </row>
    <row r="2163" spans="2:13" hidden="1" x14ac:dyDescent="0.3">
      <c r="B2163" s="218">
        <f t="shared" si="2218"/>
        <v>1050</v>
      </c>
      <c r="C2163" s="194" t="str">
        <f t="shared" ref="C2163:F2163" si="2259">IF(C1058="","",C1058)</f>
        <v/>
      </c>
      <c r="D2163" s="199" t="str">
        <f t="shared" si="2259"/>
        <v/>
      </c>
      <c r="E2163" s="202" t="str">
        <f t="shared" si="2259"/>
        <v/>
      </c>
      <c r="F2163" s="215" t="str">
        <f t="shared" si="2259"/>
        <v/>
      </c>
      <c r="G2163" s="278" t="str">
        <f>+IF('Cálculos '!I1058="","",'Cálculos '!I1058)</f>
        <v/>
      </c>
      <c r="H2163" s="380" t="str">
        <f t="shared" si="2207"/>
        <v/>
      </c>
      <c r="I2163" s="48" t="str">
        <f t="shared" si="2208"/>
        <v/>
      </c>
      <c r="J2163" s="381" t="str">
        <f t="shared" si="2209"/>
        <v/>
      </c>
      <c r="K2163" s="452" t="str">
        <f t="shared" si="2210"/>
        <v/>
      </c>
      <c r="L2163" s="197" t="str">
        <f t="shared" ref="L2163:M2163" si="2260">+IF(L1058="","",L1058)</f>
        <v/>
      </c>
      <c r="M2163" s="202" t="str">
        <f t="shared" si="2260"/>
        <v/>
      </c>
    </row>
    <row r="2164" spans="2:13" hidden="1" x14ac:dyDescent="0.3">
      <c r="B2164" s="218">
        <f t="shared" si="2218"/>
        <v>1051</v>
      </c>
      <c r="C2164" s="194" t="str">
        <f t="shared" ref="C2164:F2164" si="2261">IF(C1059="","",C1059)</f>
        <v/>
      </c>
      <c r="D2164" s="199" t="str">
        <f t="shared" si="2261"/>
        <v/>
      </c>
      <c r="E2164" s="202" t="str">
        <f t="shared" si="2261"/>
        <v/>
      </c>
      <c r="F2164" s="215" t="str">
        <f t="shared" si="2261"/>
        <v/>
      </c>
      <c r="G2164" s="278" t="str">
        <f>+IF('Cálculos '!I1059="","",'Cálculos '!I1059)</f>
        <v/>
      </c>
      <c r="H2164" s="380" t="str">
        <f t="shared" si="2207"/>
        <v/>
      </c>
      <c r="I2164" s="48" t="str">
        <f t="shared" si="2208"/>
        <v/>
      </c>
      <c r="J2164" s="381" t="str">
        <f t="shared" si="2209"/>
        <v/>
      </c>
      <c r="K2164" s="452" t="str">
        <f t="shared" si="2210"/>
        <v/>
      </c>
      <c r="L2164" s="197" t="str">
        <f t="shared" ref="L2164:M2164" si="2262">+IF(L1059="","",L1059)</f>
        <v/>
      </c>
      <c r="M2164" s="202" t="str">
        <f t="shared" si="2262"/>
        <v/>
      </c>
    </row>
    <row r="2165" spans="2:13" hidden="1" x14ac:dyDescent="0.3">
      <c r="B2165" s="218">
        <f t="shared" si="2218"/>
        <v>1052</v>
      </c>
      <c r="C2165" s="194" t="str">
        <f t="shared" ref="C2165:F2165" si="2263">IF(C1060="","",C1060)</f>
        <v/>
      </c>
      <c r="D2165" s="199" t="str">
        <f t="shared" si="2263"/>
        <v/>
      </c>
      <c r="E2165" s="202" t="str">
        <f t="shared" si="2263"/>
        <v/>
      </c>
      <c r="F2165" s="215" t="str">
        <f t="shared" si="2263"/>
        <v/>
      </c>
      <c r="G2165" s="278" t="str">
        <f>+IF('Cálculos '!I1060="","",'Cálculos '!I1060)</f>
        <v/>
      </c>
      <c r="H2165" s="380" t="str">
        <f t="shared" si="2207"/>
        <v/>
      </c>
      <c r="I2165" s="48" t="str">
        <f t="shared" si="2208"/>
        <v/>
      </c>
      <c r="J2165" s="381" t="str">
        <f t="shared" si="2209"/>
        <v/>
      </c>
      <c r="K2165" s="452" t="str">
        <f t="shared" si="2210"/>
        <v/>
      </c>
      <c r="L2165" s="197" t="str">
        <f t="shared" ref="L2165:M2165" si="2264">+IF(L1060="","",L1060)</f>
        <v/>
      </c>
      <c r="M2165" s="202" t="str">
        <f t="shared" si="2264"/>
        <v/>
      </c>
    </row>
    <row r="2166" spans="2:13" hidden="1" x14ac:dyDescent="0.3">
      <c r="B2166" s="218">
        <f t="shared" si="2218"/>
        <v>1053</v>
      </c>
      <c r="C2166" s="194" t="str">
        <f t="shared" ref="C2166:F2166" si="2265">IF(C1061="","",C1061)</f>
        <v/>
      </c>
      <c r="D2166" s="199" t="str">
        <f t="shared" si="2265"/>
        <v/>
      </c>
      <c r="E2166" s="202" t="str">
        <f t="shared" si="2265"/>
        <v/>
      </c>
      <c r="F2166" s="215" t="str">
        <f t="shared" si="2265"/>
        <v/>
      </c>
      <c r="G2166" s="278" t="str">
        <f>+IF('Cálculos '!I1061="","",'Cálculos '!I1061)</f>
        <v/>
      </c>
      <c r="H2166" s="380" t="str">
        <f t="shared" si="2207"/>
        <v/>
      </c>
      <c r="I2166" s="48" t="str">
        <f t="shared" si="2208"/>
        <v/>
      </c>
      <c r="J2166" s="381" t="str">
        <f t="shared" si="2209"/>
        <v/>
      </c>
      <c r="K2166" s="452" t="str">
        <f t="shared" si="2210"/>
        <v/>
      </c>
      <c r="L2166" s="197" t="str">
        <f t="shared" ref="L2166:M2166" si="2266">+IF(L1061="","",L1061)</f>
        <v/>
      </c>
      <c r="M2166" s="202" t="str">
        <f t="shared" si="2266"/>
        <v/>
      </c>
    </row>
    <row r="2167" spans="2:13" hidden="1" x14ac:dyDescent="0.3">
      <c r="B2167" s="218">
        <f t="shared" si="2218"/>
        <v>1054</v>
      </c>
      <c r="C2167" s="194" t="str">
        <f t="shared" ref="C2167:F2167" si="2267">IF(C1062="","",C1062)</f>
        <v/>
      </c>
      <c r="D2167" s="199" t="str">
        <f t="shared" si="2267"/>
        <v/>
      </c>
      <c r="E2167" s="202" t="str">
        <f t="shared" si="2267"/>
        <v/>
      </c>
      <c r="F2167" s="215" t="str">
        <f t="shared" si="2267"/>
        <v/>
      </c>
      <c r="G2167" s="278" t="str">
        <f>+IF('Cálculos '!I1062="","",'Cálculos '!I1062)</f>
        <v/>
      </c>
      <c r="H2167" s="380" t="str">
        <f t="shared" si="2207"/>
        <v/>
      </c>
      <c r="I2167" s="48" t="str">
        <f t="shared" si="2208"/>
        <v/>
      </c>
      <c r="J2167" s="381" t="str">
        <f t="shared" si="2209"/>
        <v/>
      </c>
      <c r="K2167" s="452" t="str">
        <f t="shared" si="2210"/>
        <v/>
      </c>
      <c r="L2167" s="197" t="str">
        <f t="shared" ref="L2167:M2167" si="2268">+IF(L1062="","",L1062)</f>
        <v/>
      </c>
      <c r="M2167" s="202" t="str">
        <f t="shared" si="2268"/>
        <v/>
      </c>
    </row>
    <row r="2168" spans="2:13" hidden="1" x14ac:dyDescent="0.3">
      <c r="B2168" s="218">
        <f t="shared" si="2218"/>
        <v>1055</v>
      </c>
      <c r="C2168" s="194" t="str">
        <f t="shared" ref="C2168:F2168" si="2269">IF(C1063="","",C1063)</f>
        <v/>
      </c>
      <c r="D2168" s="199" t="str">
        <f t="shared" si="2269"/>
        <v/>
      </c>
      <c r="E2168" s="202" t="str">
        <f t="shared" si="2269"/>
        <v/>
      </c>
      <c r="F2168" s="215" t="str">
        <f t="shared" si="2269"/>
        <v/>
      </c>
      <c r="G2168" s="278" t="str">
        <f>+IF('Cálculos '!I1063="","",'Cálculos '!I1063)</f>
        <v/>
      </c>
      <c r="H2168" s="380" t="str">
        <f t="shared" si="2207"/>
        <v/>
      </c>
      <c r="I2168" s="48" t="str">
        <f t="shared" si="2208"/>
        <v/>
      </c>
      <c r="J2168" s="381" t="str">
        <f t="shared" si="2209"/>
        <v/>
      </c>
      <c r="K2168" s="452" t="str">
        <f t="shared" si="2210"/>
        <v/>
      </c>
      <c r="L2168" s="197" t="str">
        <f t="shared" ref="L2168:M2168" si="2270">+IF(L1063="","",L1063)</f>
        <v/>
      </c>
      <c r="M2168" s="202" t="str">
        <f t="shared" si="2270"/>
        <v/>
      </c>
    </row>
    <row r="2169" spans="2:13" hidden="1" x14ac:dyDescent="0.3">
      <c r="B2169" s="218">
        <f t="shared" si="2218"/>
        <v>1056</v>
      </c>
      <c r="C2169" s="194" t="str">
        <f t="shared" ref="C2169:F2169" si="2271">IF(C1064="","",C1064)</f>
        <v/>
      </c>
      <c r="D2169" s="199" t="str">
        <f t="shared" si="2271"/>
        <v/>
      </c>
      <c r="E2169" s="202" t="str">
        <f t="shared" si="2271"/>
        <v/>
      </c>
      <c r="F2169" s="215" t="str">
        <f t="shared" si="2271"/>
        <v/>
      </c>
      <c r="G2169" s="278" t="str">
        <f>+IF('Cálculos '!I1064="","",'Cálculos '!I1064)</f>
        <v/>
      </c>
      <c r="H2169" s="380" t="str">
        <f t="shared" si="2207"/>
        <v/>
      </c>
      <c r="I2169" s="48" t="str">
        <f t="shared" si="2208"/>
        <v/>
      </c>
      <c r="J2169" s="381" t="str">
        <f t="shared" si="2209"/>
        <v/>
      </c>
      <c r="K2169" s="452" t="str">
        <f t="shared" si="2210"/>
        <v/>
      </c>
      <c r="L2169" s="197" t="str">
        <f t="shared" ref="L2169:M2169" si="2272">+IF(L1064="","",L1064)</f>
        <v/>
      </c>
      <c r="M2169" s="202" t="str">
        <f t="shared" si="2272"/>
        <v/>
      </c>
    </row>
    <row r="2170" spans="2:13" hidden="1" x14ac:dyDescent="0.3">
      <c r="B2170" s="218">
        <f t="shared" si="2218"/>
        <v>1057</v>
      </c>
      <c r="C2170" s="194" t="str">
        <f t="shared" ref="C2170:F2170" si="2273">IF(C1065="","",C1065)</f>
        <v/>
      </c>
      <c r="D2170" s="199" t="str">
        <f t="shared" si="2273"/>
        <v/>
      </c>
      <c r="E2170" s="202" t="str">
        <f t="shared" si="2273"/>
        <v/>
      </c>
      <c r="F2170" s="215" t="str">
        <f t="shared" si="2273"/>
        <v/>
      </c>
      <c r="G2170" s="278" t="str">
        <f>+IF('Cálculos '!I1065="","",'Cálculos '!I1065)</f>
        <v/>
      </c>
      <c r="H2170" s="380" t="str">
        <f t="shared" si="2207"/>
        <v/>
      </c>
      <c r="I2170" s="48" t="str">
        <f t="shared" si="2208"/>
        <v/>
      </c>
      <c r="J2170" s="381" t="str">
        <f t="shared" si="2209"/>
        <v/>
      </c>
      <c r="K2170" s="452" t="str">
        <f t="shared" si="2210"/>
        <v/>
      </c>
      <c r="L2170" s="197" t="str">
        <f t="shared" ref="L2170:M2170" si="2274">+IF(L1065="","",L1065)</f>
        <v/>
      </c>
      <c r="M2170" s="202" t="str">
        <f t="shared" si="2274"/>
        <v/>
      </c>
    </row>
    <row r="2171" spans="2:13" hidden="1" x14ac:dyDescent="0.3">
      <c r="B2171" s="218">
        <f t="shared" si="2218"/>
        <v>1058</v>
      </c>
      <c r="C2171" s="194" t="str">
        <f t="shared" ref="C2171:F2171" si="2275">IF(C1066="","",C1066)</f>
        <v/>
      </c>
      <c r="D2171" s="199" t="str">
        <f t="shared" si="2275"/>
        <v/>
      </c>
      <c r="E2171" s="202" t="str">
        <f t="shared" si="2275"/>
        <v/>
      </c>
      <c r="F2171" s="215" t="str">
        <f t="shared" si="2275"/>
        <v/>
      </c>
      <c r="G2171" s="278" t="str">
        <f>+IF('Cálculos '!I1066="","",'Cálculos '!I1066)</f>
        <v/>
      </c>
      <c r="H2171" s="380" t="str">
        <f t="shared" si="2207"/>
        <v/>
      </c>
      <c r="I2171" s="48" t="str">
        <f t="shared" si="2208"/>
        <v/>
      </c>
      <c r="J2171" s="381" t="str">
        <f t="shared" si="2209"/>
        <v/>
      </c>
      <c r="K2171" s="452" t="str">
        <f t="shared" si="2210"/>
        <v/>
      </c>
      <c r="L2171" s="197" t="str">
        <f t="shared" ref="L2171:M2171" si="2276">+IF(L1066="","",L1066)</f>
        <v/>
      </c>
      <c r="M2171" s="202" t="str">
        <f t="shared" si="2276"/>
        <v/>
      </c>
    </row>
    <row r="2172" spans="2:13" hidden="1" x14ac:dyDescent="0.3">
      <c r="B2172" s="218">
        <f t="shared" si="2218"/>
        <v>1059</v>
      </c>
      <c r="C2172" s="194" t="str">
        <f t="shared" ref="C2172:F2172" si="2277">IF(C1067="","",C1067)</f>
        <v/>
      </c>
      <c r="D2172" s="199" t="str">
        <f t="shared" si="2277"/>
        <v/>
      </c>
      <c r="E2172" s="202" t="str">
        <f t="shared" si="2277"/>
        <v/>
      </c>
      <c r="F2172" s="215" t="str">
        <f t="shared" si="2277"/>
        <v/>
      </c>
      <c r="G2172" s="278" t="str">
        <f>+IF('Cálculos '!I1067="","",'Cálculos '!I1067)</f>
        <v/>
      </c>
      <c r="H2172" s="380" t="str">
        <f t="shared" si="2207"/>
        <v/>
      </c>
      <c r="I2172" s="48" t="str">
        <f t="shared" si="2208"/>
        <v/>
      </c>
      <c r="J2172" s="381" t="str">
        <f t="shared" si="2209"/>
        <v/>
      </c>
      <c r="K2172" s="452" t="str">
        <f t="shared" si="2210"/>
        <v/>
      </c>
      <c r="L2172" s="197" t="str">
        <f t="shared" ref="L2172:M2172" si="2278">+IF(L1067="","",L1067)</f>
        <v/>
      </c>
      <c r="M2172" s="202" t="str">
        <f t="shared" si="2278"/>
        <v/>
      </c>
    </row>
    <row r="2173" spans="2:13" hidden="1" x14ac:dyDescent="0.3">
      <c r="B2173" s="218">
        <f t="shared" si="2218"/>
        <v>1060</v>
      </c>
      <c r="C2173" s="194" t="str">
        <f t="shared" ref="C2173:F2173" si="2279">IF(C1068="","",C1068)</f>
        <v/>
      </c>
      <c r="D2173" s="199" t="str">
        <f t="shared" si="2279"/>
        <v/>
      </c>
      <c r="E2173" s="202" t="str">
        <f t="shared" si="2279"/>
        <v/>
      </c>
      <c r="F2173" s="215" t="str">
        <f t="shared" si="2279"/>
        <v/>
      </c>
      <c r="G2173" s="278" t="str">
        <f>+IF('Cálculos '!I1068="","",'Cálculos '!I1068)</f>
        <v/>
      </c>
      <c r="H2173" s="380" t="str">
        <f t="shared" si="2207"/>
        <v/>
      </c>
      <c r="I2173" s="48" t="str">
        <f t="shared" si="2208"/>
        <v/>
      </c>
      <c r="J2173" s="381" t="str">
        <f t="shared" si="2209"/>
        <v/>
      </c>
      <c r="K2173" s="452" t="str">
        <f t="shared" si="2210"/>
        <v/>
      </c>
      <c r="L2173" s="197" t="str">
        <f t="shared" ref="L2173:M2173" si="2280">+IF(L1068="","",L1068)</f>
        <v/>
      </c>
      <c r="M2173" s="202" t="str">
        <f t="shared" si="2280"/>
        <v/>
      </c>
    </row>
    <row r="2174" spans="2:13" hidden="1" x14ac:dyDescent="0.3">
      <c r="B2174" s="218">
        <f t="shared" si="2218"/>
        <v>1061</v>
      </c>
      <c r="C2174" s="194" t="str">
        <f t="shared" ref="C2174:F2174" si="2281">IF(C1069="","",C1069)</f>
        <v/>
      </c>
      <c r="D2174" s="199" t="str">
        <f t="shared" si="2281"/>
        <v/>
      </c>
      <c r="E2174" s="202" t="str">
        <f t="shared" si="2281"/>
        <v/>
      </c>
      <c r="F2174" s="215" t="str">
        <f t="shared" si="2281"/>
        <v/>
      </c>
      <c r="G2174" s="278" t="str">
        <f>+IF('Cálculos '!I1069="","",'Cálculos '!I1069)</f>
        <v/>
      </c>
      <c r="H2174" s="380" t="str">
        <f t="shared" si="2207"/>
        <v/>
      </c>
      <c r="I2174" s="48" t="str">
        <f t="shared" si="2208"/>
        <v/>
      </c>
      <c r="J2174" s="381" t="str">
        <f t="shared" si="2209"/>
        <v/>
      </c>
      <c r="K2174" s="452" t="str">
        <f t="shared" si="2210"/>
        <v/>
      </c>
      <c r="L2174" s="197" t="str">
        <f t="shared" ref="L2174:M2174" si="2282">+IF(L1069="","",L1069)</f>
        <v/>
      </c>
      <c r="M2174" s="202" t="str">
        <f t="shared" si="2282"/>
        <v/>
      </c>
    </row>
    <row r="2175" spans="2:13" hidden="1" x14ac:dyDescent="0.3">
      <c r="B2175" s="218">
        <f t="shared" si="2218"/>
        <v>1062</v>
      </c>
      <c r="C2175" s="194" t="str">
        <f t="shared" ref="C2175:F2175" si="2283">IF(C1070="","",C1070)</f>
        <v/>
      </c>
      <c r="D2175" s="199" t="str">
        <f t="shared" si="2283"/>
        <v/>
      </c>
      <c r="E2175" s="202" t="str">
        <f t="shared" si="2283"/>
        <v/>
      </c>
      <c r="F2175" s="215" t="str">
        <f t="shared" si="2283"/>
        <v/>
      </c>
      <c r="G2175" s="278" t="str">
        <f>+IF('Cálculos '!I1070="","",'Cálculos '!I1070)</f>
        <v/>
      </c>
      <c r="H2175" s="380" t="str">
        <f t="shared" si="2207"/>
        <v/>
      </c>
      <c r="I2175" s="48" t="str">
        <f t="shared" si="2208"/>
        <v/>
      </c>
      <c r="J2175" s="381" t="str">
        <f t="shared" si="2209"/>
        <v/>
      </c>
      <c r="K2175" s="452" t="str">
        <f t="shared" si="2210"/>
        <v/>
      </c>
      <c r="L2175" s="197" t="str">
        <f t="shared" ref="L2175:M2175" si="2284">+IF(L1070="","",L1070)</f>
        <v/>
      </c>
      <c r="M2175" s="202" t="str">
        <f t="shared" si="2284"/>
        <v/>
      </c>
    </row>
    <row r="2176" spans="2:13" hidden="1" x14ac:dyDescent="0.3">
      <c r="B2176" s="218">
        <f t="shared" si="2218"/>
        <v>1063</v>
      </c>
      <c r="C2176" s="194" t="str">
        <f t="shared" ref="C2176:F2176" si="2285">IF(C1071="","",C1071)</f>
        <v/>
      </c>
      <c r="D2176" s="199" t="str">
        <f t="shared" si="2285"/>
        <v/>
      </c>
      <c r="E2176" s="202" t="str">
        <f t="shared" si="2285"/>
        <v/>
      </c>
      <c r="F2176" s="215" t="str">
        <f t="shared" si="2285"/>
        <v/>
      </c>
      <c r="G2176" s="278" t="str">
        <f>+IF('Cálculos '!I1071="","",'Cálculos '!I1071)</f>
        <v/>
      </c>
      <c r="H2176" s="380" t="str">
        <f t="shared" si="2207"/>
        <v/>
      </c>
      <c r="I2176" s="48" t="str">
        <f t="shared" si="2208"/>
        <v/>
      </c>
      <c r="J2176" s="381" t="str">
        <f t="shared" si="2209"/>
        <v/>
      </c>
      <c r="K2176" s="452" t="str">
        <f t="shared" si="2210"/>
        <v/>
      </c>
      <c r="L2176" s="197" t="str">
        <f t="shared" ref="L2176:M2176" si="2286">+IF(L1071="","",L1071)</f>
        <v/>
      </c>
      <c r="M2176" s="202" t="str">
        <f t="shared" si="2286"/>
        <v/>
      </c>
    </row>
    <row r="2177" spans="2:13" hidden="1" x14ac:dyDescent="0.3">
      <c r="B2177" s="218">
        <f t="shared" si="2218"/>
        <v>1064</v>
      </c>
      <c r="C2177" s="194" t="str">
        <f t="shared" ref="C2177:F2177" si="2287">IF(C1072="","",C1072)</f>
        <v/>
      </c>
      <c r="D2177" s="199" t="str">
        <f t="shared" si="2287"/>
        <v/>
      </c>
      <c r="E2177" s="202" t="str">
        <f t="shared" si="2287"/>
        <v/>
      </c>
      <c r="F2177" s="215" t="str">
        <f t="shared" si="2287"/>
        <v/>
      </c>
      <c r="G2177" s="278" t="str">
        <f>+IF('Cálculos '!I1072="","",'Cálculos '!I1072)</f>
        <v/>
      </c>
      <c r="H2177" s="380" t="str">
        <f t="shared" si="2207"/>
        <v/>
      </c>
      <c r="I2177" s="48" t="str">
        <f t="shared" si="2208"/>
        <v/>
      </c>
      <c r="J2177" s="381" t="str">
        <f t="shared" si="2209"/>
        <v/>
      </c>
      <c r="K2177" s="452" t="str">
        <f t="shared" si="2210"/>
        <v/>
      </c>
      <c r="L2177" s="197" t="str">
        <f t="shared" ref="L2177:M2177" si="2288">+IF(L1072="","",L1072)</f>
        <v/>
      </c>
      <c r="M2177" s="202" t="str">
        <f t="shared" si="2288"/>
        <v/>
      </c>
    </row>
    <row r="2178" spans="2:13" hidden="1" x14ac:dyDescent="0.3">
      <c r="B2178" s="218">
        <f t="shared" si="2218"/>
        <v>1065</v>
      </c>
      <c r="C2178" s="194" t="str">
        <f t="shared" ref="C2178:F2178" si="2289">IF(C1073="","",C1073)</f>
        <v/>
      </c>
      <c r="D2178" s="199" t="str">
        <f t="shared" si="2289"/>
        <v/>
      </c>
      <c r="E2178" s="202" t="str">
        <f t="shared" si="2289"/>
        <v/>
      </c>
      <c r="F2178" s="215" t="str">
        <f t="shared" si="2289"/>
        <v/>
      </c>
      <c r="G2178" s="278" t="str">
        <f>+IF('Cálculos '!I1073="","",'Cálculos '!I1073)</f>
        <v/>
      </c>
      <c r="H2178" s="380" t="str">
        <f t="shared" si="2207"/>
        <v/>
      </c>
      <c r="I2178" s="48" t="str">
        <f t="shared" si="2208"/>
        <v/>
      </c>
      <c r="J2178" s="381" t="str">
        <f t="shared" si="2209"/>
        <v/>
      </c>
      <c r="K2178" s="452" t="str">
        <f t="shared" si="2210"/>
        <v/>
      </c>
      <c r="L2178" s="197" t="str">
        <f t="shared" ref="L2178:M2178" si="2290">+IF(L1073="","",L1073)</f>
        <v/>
      </c>
      <c r="M2178" s="202" t="str">
        <f t="shared" si="2290"/>
        <v/>
      </c>
    </row>
    <row r="2179" spans="2:13" hidden="1" x14ac:dyDescent="0.3">
      <c r="B2179" s="218">
        <f t="shared" si="2218"/>
        <v>1066</v>
      </c>
      <c r="C2179" s="194" t="str">
        <f t="shared" ref="C2179:F2179" si="2291">IF(C1074="","",C1074)</f>
        <v/>
      </c>
      <c r="D2179" s="199" t="str">
        <f t="shared" si="2291"/>
        <v/>
      </c>
      <c r="E2179" s="202" t="str">
        <f t="shared" si="2291"/>
        <v/>
      </c>
      <c r="F2179" s="215" t="str">
        <f t="shared" si="2291"/>
        <v/>
      </c>
      <c r="G2179" s="278" t="str">
        <f>+IF('Cálculos '!I1074="","",'Cálculos '!I1074)</f>
        <v/>
      </c>
      <c r="H2179" s="380" t="str">
        <f t="shared" si="2207"/>
        <v/>
      </c>
      <c r="I2179" s="48" t="str">
        <f t="shared" si="2208"/>
        <v/>
      </c>
      <c r="J2179" s="381" t="str">
        <f t="shared" si="2209"/>
        <v/>
      </c>
      <c r="K2179" s="452" t="str">
        <f t="shared" si="2210"/>
        <v/>
      </c>
      <c r="L2179" s="197" t="str">
        <f t="shared" ref="L2179:M2179" si="2292">+IF(L1074="","",L1074)</f>
        <v/>
      </c>
      <c r="M2179" s="202" t="str">
        <f t="shared" si="2292"/>
        <v/>
      </c>
    </row>
    <row r="2180" spans="2:13" hidden="1" x14ac:dyDescent="0.3">
      <c r="B2180" s="218">
        <f t="shared" si="2218"/>
        <v>1067</v>
      </c>
      <c r="C2180" s="194" t="str">
        <f t="shared" ref="C2180:F2180" si="2293">IF(C1075="","",C1075)</f>
        <v/>
      </c>
      <c r="D2180" s="199" t="str">
        <f t="shared" si="2293"/>
        <v/>
      </c>
      <c r="E2180" s="202" t="str">
        <f t="shared" si="2293"/>
        <v/>
      </c>
      <c r="F2180" s="215" t="str">
        <f t="shared" si="2293"/>
        <v/>
      </c>
      <c r="G2180" s="278" t="str">
        <f>+IF('Cálculos '!I1075="","",'Cálculos '!I1075)</f>
        <v/>
      </c>
      <c r="H2180" s="380" t="str">
        <f t="shared" si="2207"/>
        <v/>
      </c>
      <c r="I2180" s="48" t="str">
        <f t="shared" si="2208"/>
        <v/>
      </c>
      <c r="J2180" s="381" t="str">
        <f t="shared" si="2209"/>
        <v/>
      </c>
      <c r="K2180" s="452" t="str">
        <f t="shared" si="2210"/>
        <v/>
      </c>
      <c r="L2180" s="197" t="str">
        <f t="shared" ref="L2180:M2180" si="2294">+IF(L1075="","",L1075)</f>
        <v/>
      </c>
      <c r="M2180" s="202" t="str">
        <f t="shared" si="2294"/>
        <v/>
      </c>
    </row>
    <row r="2181" spans="2:13" hidden="1" x14ac:dyDescent="0.3">
      <c r="B2181" s="218">
        <f t="shared" si="2218"/>
        <v>1068</v>
      </c>
      <c r="C2181" s="194" t="str">
        <f t="shared" ref="C2181:F2181" si="2295">IF(C1076="","",C1076)</f>
        <v/>
      </c>
      <c r="D2181" s="199" t="str">
        <f t="shared" si="2295"/>
        <v/>
      </c>
      <c r="E2181" s="202" t="str">
        <f t="shared" si="2295"/>
        <v/>
      </c>
      <c r="F2181" s="215" t="str">
        <f t="shared" si="2295"/>
        <v/>
      </c>
      <c r="G2181" s="278" t="str">
        <f>+IF('Cálculos '!I1076="","",'Cálculos '!I1076)</f>
        <v/>
      </c>
      <c r="H2181" s="380" t="str">
        <f t="shared" si="2207"/>
        <v/>
      </c>
      <c r="I2181" s="48" t="str">
        <f t="shared" si="2208"/>
        <v/>
      </c>
      <c r="J2181" s="381" t="str">
        <f t="shared" si="2209"/>
        <v/>
      </c>
      <c r="K2181" s="452" t="str">
        <f t="shared" si="2210"/>
        <v/>
      </c>
      <c r="L2181" s="197" t="str">
        <f t="shared" ref="L2181:M2181" si="2296">+IF(L1076="","",L1076)</f>
        <v/>
      </c>
      <c r="M2181" s="202" t="str">
        <f t="shared" si="2296"/>
        <v/>
      </c>
    </row>
    <row r="2182" spans="2:13" hidden="1" x14ac:dyDescent="0.3">
      <c r="B2182" s="218">
        <f t="shared" si="2218"/>
        <v>1069</v>
      </c>
      <c r="C2182" s="194" t="str">
        <f t="shared" ref="C2182:F2182" si="2297">IF(C1077="","",C1077)</f>
        <v/>
      </c>
      <c r="D2182" s="199" t="str">
        <f t="shared" si="2297"/>
        <v/>
      </c>
      <c r="E2182" s="202" t="str">
        <f t="shared" si="2297"/>
        <v/>
      </c>
      <c r="F2182" s="215" t="str">
        <f t="shared" si="2297"/>
        <v/>
      </c>
      <c r="G2182" s="278" t="str">
        <f>+IF('Cálculos '!I1077="","",'Cálculos '!I1077)</f>
        <v/>
      </c>
      <c r="H2182" s="380" t="str">
        <f t="shared" si="2207"/>
        <v/>
      </c>
      <c r="I2182" s="48" t="str">
        <f t="shared" si="2208"/>
        <v/>
      </c>
      <c r="J2182" s="381" t="str">
        <f t="shared" si="2209"/>
        <v/>
      </c>
      <c r="K2182" s="452" t="str">
        <f t="shared" si="2210"/>
        <v/>
      </c>
      <c r="L2182" s="197" t="str">
        <f t="shared" ref="L2182:M2182" si="2298">+IF(L1077="","",L1077)</f>
        <v/>
      </c>
      <c r="M2182" s="202" t="str">
        <f t="shared" si="2298"/>
        <v/>
      </c>
    </row>
    <row r="2183" spans="2:13" hidden="1" x14ac:dyDescent="0.3">
      <c r="B2183" s="218">
        <f t="shared" si="2218"/>
        <v>1070</v>
      </c>
      <c r="C2183" s="194" t="str">
        <f t="shared" ref="C2183:F2183" si="2299">IF(C1078="","",C1078)</f>
        <v/>
      </c>
      <c r="D2183" s="199" t="str">
        <f t="shared" si="2299"/>
        <v/>
      </c>
      <c r="E2183" s="202" t="str">
        <f t="shared" si="2299"/>
        <v/>
      </c>
      <c r="F2183" s="215" t="str">
        <f t="shared" si="2299"/>
        <v/>
      </c>
      <c r="G2183" s="278" t="str">
        <f>+IF('Cálculos '!I1078="","",'Cálculos '!I1078)</f>
        <v/>
      </c>
      <c r="H2183" s="380" t="str">
        <f t="shared" si="2207"/>
        <v/>
      </c>
      <c r="I2183" s="48" t="str">
        <f t="shared" si="2208"/>
        <v/>
      </c>
      <c r="J2183" s="381" t="str">
        <f t="shared" si="2209"/>
        <v/>
      </c>
      <c r="K2183" s="452" t="str">
        <f t="shared" si="2210"/>
        <v/>
      </c>
      <c r="L2183" s="197" t="str">
        <f t="shared" ref="L2183:M2183" si="2300">+IF(L1078="","",L1078)</f>
        <v/>
      </c>
      <c r="M2183" s="202" t="str">
        <f t="shared" si="2300"/>
        <v/>
      </c>
    </row>
    <row r="2184" spans="2:13" hidden="1" x14ac:dyDescent="0.3">
      <c r="B2184" s="218">
        <f t="shared" si="2218"/>
        <v>1071</v>
      </c>
      <c r="C2184" s="194" t="str">
        <f t="shared" ref="C2184:F2184" si="2301">IF(C1079="","",C1079)</f>
        <v/>
      </c>
      <c r="D2184" s="199" t="str">
        <f t="shared" si="2301"/>
        <v/>
      </c>
      <c r="E2184" s="202" t="str">
        <f t="shared" si="2301"/>
        <v/>
      </c>
      <c r="F2184" s="215" t="str">
        <f t="shared" si="2301"/>
        <v/>
      </c>
      <c r="G2184" s="278" t="str">
        <f>+IF('Cálculos '!I1079="","",'Cálculos '!I1079)</f>
        <v/>
      </c>
      <c r="H2184" s="380" t="str">
        <f t="shared" si="2207"/>
        <v/>
      </c>
      <c r="I2184" s="48" t="str">
        <f t="shared" si="2208"/>
        <v/>
      </c>
      <c r="J2184" s="381" t="str">
        <f t="shared" si="2209"/>
        <v/>
      </c>
      <c r="K2184" s="452" t="str">
        <f t="shared" si="2210"/>
        <v/>
      </c>
      <c r="L2184" s="197" t="str">
        <f t="shared" ref="L2184:M2184" si="2302">+IF(L1079="","",L1079)</f>
        <v/>
      </c>
      <c r="M2184" s="202" t="str">
        <f t="shared" si="2302"/>
        <v/>
      </c>
    </row>
    <row r="2185" spans="2:13" hidden="1" x14ac:dyDescent="0.3">
      <c r="B2185" s="218">
        <f t="shared" si="2218"/>
        <v>1072</v>
      </c>
      <c r="C2185" s="194" t="str">
        <f t="shared" ref="C2185:F2185" si="2303">IF(C1080="","",C1080)</f>
        <v/>
      </c>
      <c r="D2185" s="199" t="str">
        <f t="shared" si="2303"/>
        <v/>
      </c>
      <c r="E2185" s="202" t="str">
        <f t="shared" si="2303"/>
        <v/>
      </c>
      <c r="F2185" s="215" t="str">
        <f t="shared" si="2303"/>
        <v/>
      </c>
      <c r="G2185" s="278" t="str">
        <f>+IF('Cálculos '!I1080="","",'Cálculos '!I1080)</f>
        <v/>
      </c>
      <c r="H2185" s="380" t="str">
        <f t="shared" si="2207"/>
        <v/>
      </c>
      <c r="I2185" s="48" t="str">
        <f t="shared" si="2208"/>
        <v/>
      </c>
      <c r="J2185" s="381" t="str">
        <f t="shared" si="2209"/>
        <v/>
      </c>
      <c r="K2185" s="452" t="str">
        <f t="shared" si="2210"/>
        <v/>
      </c>
      <c r="L2185" s="197" t="str">
        <f t="shared" ref="L2185:M2185" si="2304">+IF(L1080="","",L1080)</f>
        <v/>
      </c>
      <c r="M2185" s="202" t="str">
        <f t="shared" si="2304"/>
        <v/>
      </c>
    </row>
    <row r="2186" spans="2:13" hidden="1" x14ac:dyDescent="0.3">
      <c r="B2186" s="218">
        <f t="shared" si="2218"/>
        <v>1073</v>
      </c>
      <c r="C2186" s="194" t="str">
        <f t="shared" ref="C2186:F2186" si="2305">IF(C1081="","",C1081)</f>
        <v/>
      </c>
      <c r="D2186" s="199" t="str">
        <f t="shared" si="2305"/>
        <v/>
      </c>
      <c r="E2186" s="202" t="str">
        <f t="shared" si="2305"/>
        <v/>
      </c>
      <c r="F2186" s="215" t="str">
        <f t="shared" si="2305"/>
        <v/>
      </c>
      <c r="G2186" s="278" t="str">
        <f>+IF('Cálculos '!I1081="","",'Cálculos '!I1081)</f>
        <v/>
      </c>
      <c r="H2186" s="380" t="str">
        <f t="shared" si="2207"/>
        <v/>
      </c>
      <c r="I2186" s="48" t="str">
        <f t="shared" si="2208"/>
        <v/>
      </c>
      <c r="J2186" s="381" t="str">
        <f t="shared" si="2209"/>
        <v/>
      </c>
      <c r="K2186" s="452" t="str">
        <f t="shared" si="2210"/>
        <v/>
      </c>
      <c r="L2186" s="197" t="str">
        <f t="shared" ref="L2186:M2186" si="2306">+IF(L1081="","",L1081)</f>
        <v/>
      </c>
      <c r="M2186" s="202" t="str">
        <f t="shared" si="2306"/>
        <v/>
      </c>
    </row>
    <row r="2187" spans="2:13" hidden="1" x14ac:dyDescent="0.3">
      <c r="B2187" s="218">
        <f t="shared" si="2218"/>
        <v>1074</v>
      </c>
      <c r="C2187" s="194" t="str">
        <f t="shared" ref="C2187:F2187" si="2307">IF(C1082="","",C1082)</f>
        <v/>
      </c>
      <c r="D2187" s="199" t="str">
        <f t="shared" si="2307"/>
        <v/>
      </c>
      <c r="E2187" s="202" t="str">
        <f t="shared" si="2307"/>
        <v/>
      </c>
      <c r="F2187" s="215" t="str">
        <f t="shared" si="2307"/>
        <v/>
      </c>
      <c r="G2187" s="278" t="str">
        <f>+IF('Cálculos '!I1082="","",'Cálculos '!I1082)</f>
        <v/>
      </c>
      <c r="H2187" s="380" t="str">
        <f t="shared" si="2207"/>
        <v/>
      </c>
      <c r="I2187" s="48" t="str">
        <f t="shared" si="2208"/>
        <v/>
      </c>
      <c r="J2187" s="381" t="str">
        <f t="shared" si="2209"/>
        <v/>
      </c>
      <c r="K2187" s="452" t="str">
        <f t="shared" si="2210"/>
        <v/>
      </c>
      <c r="L2187" s="197" t="str">
        <f t="shared" ref="L2187:M2187" si="2308">+IF(L1082="","",L1082)</f>
        <v/>
      </c>
      <c r="M2187" s="202" t="str">
        <f t="shared" si="2308"/>
        <v/>
      </c>
    </row>
    <row r="2188" spans="2:13" hidden="1" x14ac:dyDescent="0.3">
      <c r="B2188" s="218">
        <f t="shared" si="2218"/>
        <v>1075</v>
      </c>
      <c r="C2188" s="194" t="str">
        <f t="shared" ref="C2188:F2188" si="2309">IF(C1083="","",C1083)</f>
        <v/>
      </c>
      <c r="D2188" s="199" t="str">
        <f t="shared" si="2309"/>
        <v/>
      </c>
      <c r="E2188" s="202" t="str">
        <f t="shared" si="2309"/>
        <v/>
      </c>
      <c r="F2188" s="215" t="str">
        <f t="shared" si="2309"/>
        <v/>
      </c>
      <c r="G2188" s="278" t="str">
        <f>+IF('Cálculos '!I1083="","",'Cálculos '!I1083)</f>
        <v/>
      </c>
      <c r="H2188" s="380" t="str">
        <f t="shared" si="2207"/>
        <v/>
      </c>
      <c r="I2188" s="48" t="str">
        <f t="shared" si="2208"/>
        <v/>
      </c>
      <c r="J2188" s="381" t="str">
        <f t="shared" si="2209"/>
        <v/>
      </c>
      <c r="K2188" s="452" t="str">
        <f t="shared" si="2210"/>
        <v/>
      </c>
      <c r="L2188" s="197" t="str">
        <f t="shared" ref="L2188:M2188" si="2310">+IF(L1083="","",L1083)</f>
        <v/>
      </c>
      <c r="M2188" s="202" t="str">
        <f t="shared" si="2310"/>
        <v/>
      </c>
    </row>
    <row r="2189" spans="2:13" hidden="1" x14ac:dyDescent="0.3">
      <c r="B2189" s="218">
        <f t="shared" si="2218"/>
        <v>1076</v>
      </c>
      <c r="C2189" s="194" t="str">
        <f t="shared" ref="C2189:F2189" si="2311">IF(C1084="","",C1084)</f>
        <v/>
      </c>
      <c r="D2189" s="199" t="str">
        <f t="shared" si="2311"/>
        <v/>
      </c>
      <c r="E2189" s="202" t="str">
        <f t="shared" si="2311"/>
        <v/>
      </c>
      <c r="F2189" s="215" t="str">
        <f t="shared" si="2311"/>
        <v/>
      </c>
      <c r="G2189" s="278" t="str">
        <f>+IF('Cálculos '!I1084="","",'Cálculos '!I1084)</f>
        <v/>
      </c>
      <c r="H2189" s="380" t="str">
        <f t="shared" si="2207"/>
        <v/>
      </c>
      <c r="I2189" s="48" t="str">
        <f t="shared" si="2208"/>
        <v/>
      </c>
      <c r="J2189" s="381" t="str">
        <f t="shared" si="2209"/>
        <v/>
      </c>
      <c r="K2189" s="452" t="str">
        <f t="shared" si="2210"/>
        <v/>
      </c>
      <c r="L2189" s="197" t="str">
        <f t="shared" ref="L2189:M2189" si="2312">+IF(L1084="","",L1084)</f>
        <v/>
      </c>
      <c r="M2189" s="202" t="str">
        <f t="shared" si="2312"/>
        <v/>
      </c>
    </row>
    <row r="2190" spans="2:13" hidden="1" x14ac:dyDescent="0.3">
      <c r="B2190" s="218">
        <f t="shared" si="2218"/>
        <v>1077</v>
      </c>
      <c r="C2190" s="194" t="str">
        <f t="shared" ref="C2190:F2190" si="2313">IF(C1085="","",C1085)</f>
        <v/>
      </c>
      <c r="D2190" s="199" t="str">
        <f t="shared" si="2313"/>
        <v/>
      </c>
      <c r="E2190" s="202" t="str">
        <f t="shared" si="2313"/>
        <v/>
      </c>
      <c r="F2190" s="215" t="str">
        <f t="shared" si="2313"/>
        <v/>
      </c>
      <c r="G2190" s="278" t="str">
        <f>+IF('Cálculos '!I1085="","",'Cálculos '!I1085)</f>
        <v/>
      </c>
      <c r="H2190" s="380" t="str">
        <f t="shared" si="2207"/>
        <v/>
      </c>
      <c r="I2190" s="48" t="str">
        <f t="shared" si="2208"/>
        <v/>
      </c>
      <c r="J2190" s="381" t="str">
        <f t="shared" si="2209"/>
        <v/>
      </c>
      <c r="K2190" s="452" t="str">
        <f t="shared" si="2210"/>
        <v/>
      </c>
      <c r="L2190" s="197" t="str">
        <f t="shared" ref="L2190:M2190" si="2314">+IF(L1085="","",L1085)</f>
        <v/>
      </c>
      <c r="M2190" s="202" t="str">
        <f t="shared" si="2314"/>
        <v/>
      </c>
    </row>
    <row r="2191" spans="2:13" hidden="1" x14ac:dyDescent="0.3">
      <c r="B2191" s="218">
        <f t="shared" si="2218"/>
        <v>1078</v>
      </c>
      <c r="C2191" s="194" t="str">
        <f t="shared" ref="C2191:F2191" si="2315">IF(C1086="","",C1086)</f>
        <v/>
      </c>
      <c r="D2191" s="199" t="str">
        <f t="shared" si="2315"/>
        <v/>
      </c>
      <c r="E2191" s="202" t="str">
        <f t="shared" si="2315"/>
        <v/>
      </c>
      <c r="F2191" s="215" t="str">
        <f t="shared" si="2315"/>
        <v/>
      </c>
      <c r="G2191" s="278" t="str">
        <f>+IF('Cálculos '!I1086="","",'Cálculos '!I1086)</f>
        <v/>
      </c>
      <c r="H2191" s="380" t="str">
        <f t="shared" si="2207"/>
        <v/>
      </c>
      <c r="I2191" s="48" t="str">
        <f t="shared" si="2208"/>
        <v/>
      </c>
      <c r="J2191" s="381" t="str">
        <f t="shared" si="2209"/>
        <v/>
      </c>
      <c r="K2191" s="452" t="str">
        <f t="shared" si="2210"/>
        <v/>
      </c>
      <c r="L2191" s="197" t="str">
        <f t="shared" ref="L2191:M2191" si="2316">+IF(L1086="","",L1086)</f>
        <v/>
      </c>
      <c r="M2191" s="202" t="str">
        <f t="shared" si="2316"/>
        <v/>
      </c>
    </row>
    <row r="2192" spans="2:13" hidden="1" x14ac:dyDescent="0.3">
      <c r="B2192" s="218">
        <f t="shared" si="2218"/>
        <v>1079</v>
      </c>
      <c r="C2192" s="194" t="str">
        <f t="shared" ref="C2192:F2192" si="2317">IF(C1087="","",C1087)</f>
        <v/>
      </c>
      <c r="D2192" s="199" t="str">
        <f t="shared" si="2317"/>
        <v/>
      </c>
      <c r="E2192" s="202" t="str">
        <f t="shared" si="2317"/>
        <v/>
      </c>
      <c r="F2192" s="215" t="str">
        <f t="shared" si="2317"/>
        <v/>
      </c>
      <c r="G2192" s="278" t="str">
        <f>+IF('Cálculos '!I1087="","",'Cálculos '!I1087)</f>
        <v/>
      </c>
      <c r="H2192" s="380" t="str">
        <f t="shared" si="2207"/>
        <v/>
      </c>
      <c r="I2192" s="48" t="str">
        <f t="shared" si="2208"/>
        <v/>
      </c>
      <c r="J2192" s="381" t="str">
        <f t="shared" si="2209"/>
        <v/>
      </c>
      <c r="K2192" s="452" t="str">
        <f t="shared" si="2210"/>
        <v/>
      </c>
      <c r="L2192" s="197" t="str">
        <f t="shared" ref="L2192:M2192" si="2318">+IF(L1087="","",L1087)</f>
        <v/>
      </c>
      <c r="M2192" s="202" t="str">
        <f t="shared" si="2318"/>
        <v/>
      </c>
    </row>
    <row r="2193" spans="2:13" hidden="1" x14ac:dyDescent="0.3">
      <c r="B2193" s="218">
        <f t="shared" si="2218"/>
        <v>1080</v>
      </c>
      <c r="C2193" s="194" t="str">
        <f t="shared" ref="C2193:F2193" si="2319">IF(C1088="","",C1088)</f>
        <v/>
      </c>
      <c r="D2193" s="199" t="str">
        <f t="shared" si="2319"/>
        <v/>
      </c>
      <c r="E2193" s="202" t="str">
        <f t="shared" si="2319"/>
        <v/>
      </c>
      <c r="F2193" s="215" t="str">
        <f t="shared" si="2319"/>
        <v/>
      </c>
      <c r="G2193" s="278" t="str">
        <f>+IF('Cálculos '!I1088="","",'Cálculos '!I1088)</f>
        <v/>
      </c>
      <c r="H2193" s="380" t="str">
        <f t="shared" si="2207"/>
        <v/>
      </c>
      <c r="I2193" s="48" t="str">
        <f t="shared" si="2208"/>
        <v/>
      </c>
      <c r="J2193" s="381" t="str">
        <f t="shared" si="2209"/>
        <v/>
      </c>
      <c r="K2193" s="452" t="str">
        <f t="shared" si="2210"/>
        <v/>
      </c>
      <c r="L2193" s="197" t="str">
        <f t="shared" ref="L2193:M2193" si="2320">+IF(L1088="","",L1088)</f>
        <v/>
      </c>
      <c r="M2193" s="202" t="str">
        <f t="shared" si="2320"/>
        <v/>
      </c>
    </row>
    <row r="2194" spans="2:13" hidden="1" x14ac:dyDescent="0.3">
      <c r="B2194" s="218">
        <f t="shared" si="2218"/>
        <v>1081</v>
      </c>
      <c r="C2194" s="194" t="str">
        <f t="shared" ref="C2194:F2194" si="2321">IF(C1089="","",C1089)</f>
        <v/>
      </c>
      <c r="D2194" s="199" t="str">
        <f t="shared" si="2321"/>
        <v/>
      </c>
      <c r="E2194" s="202" t="str">
        <f t="shared" si="2321"/>
        <v/>
      </c>
      <c r="F2194" s="215" t="str">
        <f t="shared" si="2321"/>
        <v/>
      </c>
      <c r="G2194" s="278" t="str">
        <f>+IF('Cálculos '!I1089="","",'Cálculos '!I1089)</f>
        <v/>
      </c>
      <c r="H2194" s="380" t="str">
        <f t="shared" si="2207"/>
        <v/>
      </c>
      <c r="I2194" s="48" t="str">
        <f t="shared" si="2208"/>
        <v/>
      </c>
      <c r="J2194" s="381" t="str">
        <f t="shared" si="2209"/>
        <v/>
      </c>
      <c r="K2194" s="452" t="str">
        <f t="shared" si="2210"/>
        <v/>
      </c>
      <c r="L2194" s="197" t="str">
        <f t="shared" ref="L2194:M2194" si="2322">+IF(L1089="","",L1089)</f>
        <v/>
      </c>
      <c r="M2194" s="202" t="str">
        <f t="shared" si="2322"/>
        <v/>
      </c>
    </row>
    <row r="2195" spans="2:13" hidden="1" x14ac:dyDescent="0.3">
      <c r="B2195" s="218">
        <f t="shared" si="2218"/>
        <v>1082</v>
      </c>
      <c r="C2195" s="194" t="str">
        <f t="shared" ref="C2195:F2195" si="2323">IF(C1090="","",C1090)</f>
        <v/>
      </c>
      <c r="D2195" s="199" t="str">
        <f t="shared" si="2323"/>
        <v/>
      </c>
      <c r="E2195" s="202" t="str">
        <f t="shared" si="2323"/>
        <v/>
      </c>
      <c r="F2195" s="215" t="str">
        <f t="shared" si="2323"/>
        <v/>
      </c>
      <c r="G2195" s="278" t="str">
        <f>+IF('Cálculos '!I1090="","",'Cálculos '!I1090)</f>
        <v/>
      </c>
      <c r="H2195" s="380" t="str">
        <f t="shared" si="2207"/>
        <v/>
      </c>
      <c r="I2195" s="48" t="str">
        <f t="shared" si="2208"/>
        <v/>
      </c>
      <c r="J2195" s="381" t="str">
        <f t="shared" si="2209"/>
        <v/>
      </c>
      <c r="K2195" s="452" t="str">
        <f t="shared" si="2210"/>
        <v/>
      </c>
      <c r="L2195" s="197" t="str">
        <f t="shared" ref="L2195:M2195" si="2324">+IF(L1090="","",L1090)</f>
        <v/>
      </c>
      <c r="M2195" s="202" t="str">
        <f t="shared" si="2324"/>
        <v/>
      </c>
    </row>
    <row r="2196" spans="2:13" hidden="1" x14ac:dyDescent="0.3">
      <c r="B2196" s="218">
        <f t="shared" si="2218"/>
        <v>1083</v>
      </c>
      <c r="C2196" s="194" t="str">
        <f t="shared" ref="C2196:F2196" si="2325">IF(C1091="","",C1091)</f>
        <v/>
      </c>
      <c r="D2196" s="199" t="str">
        <f t="shared" si="2325"/>
        <v/>
      </c>
      <c r="E2196" s="202" t="str">
        <f t="shared" si="2325"/>
        <v/>
      </c>
      <c r="F2196" s="215" t="str">
        <f t="shared" si="2325"/>
        <v/>
      </c>
      <c r="G2196" s="278" t="str">
        <f>+IF('Cálculos '!I1091="","",'Cálculos '!I1091)</f>
        <v/>
      </c>
      <c r="H2196" s="380" t="str">
        <f t="shared" si="2207"/>
        <v/>
      </c>
      <c r="I2196" s="48" t="str">
        <f t="shared" si="2208"/>
        <v/>
      </c>
      <c r="J2196" s="381" t="str">
        <f t="shared" si="2209"/>
        <v/>
      </c>
      <c r="K2196" s="452" t="str">
        <f t="shared" si="2210"/>
        <v/>
      </c>
      <c r="L2196" s="197" t="str">
        <f t="shared" ref="L2196:M2196" si="2326">+IF(L1091="","",L1091)</f>
        <v/>
      </c>
      <c r="M2196" s="202" t="str">
        <f t="shared" si="2326"/>
        <v/>
      </c>
    </row>
    <row r="2197" spans="2:13" hidden="1" x14ac:dyDescent="0.3">
      <c r="B2197" s="218">
        <f t="shared" si="2218"/>
        <v>1084</v>
      </c>
      <c r="C2197" s="194" t="str">
        <f t="shared" ref="C2197:F2197" si="2327">IF(C1092="","",C1092)</f>
        <v/>
      </c>
      <c r="D2197" s="199" t="str">
        <f t="shared" si="2327"/>
        <v/>
      </c>
      <c r="E2197" s="202" t="str">
        <f t="shared" si="2327"/>
        <v/>
      </c>
      <c r="F2197" s="215" t="str">
        <f t="shared" si="2327"/>
        <v/>
      </c>
      <c r="G2197" s="278" t="str">
        <f>+IF('Cálculos '!I1092="","",'Cálculos '!I1092)</f>
        <v/>
      </c>
      <c r="H2197" s="380" t="str">
        <f t="shared" si="2207"/>
        <v/>
      </c>
      <c r="I2197" s="48" t="str">
        <f t="shared" si="2208"/>
        <v/>
      </c>
      <c r="J2197" s="381" t="str">
        <f t="shared" si="2209"/>
        <v/>
      </c>
      <c r="K2197" s="452" t="str">
        <f t="shared" si="2210"/>
        <v/>
      </c>
      <c r="L2197" s="197" t="str">
        <f t="shared" ref="L2197:M2197" si="2328">+IF(L1092="","",L1092)</f>
        <v/>
      </c>
      <c r="M2197" s="202" t="str">
        <f t="shared" si="2328"/>
        <v/>
      </c>
    </row>
    <row r="2198" spans="2:13" hidden="1" x14ac:dyDescent="0.3">
      <c r="B2198" s="218">
        <f t="shared" si="2218"/>
        <v>1085</v>
      </c>
      <c r="C2198" s="194" t="str">
        <f t="shared" ref="C2198:F2198" si="2329">IF(C1093="","",C1093)</f>
        <v/>
      </c>
      <c r="D2198" s="199" t="str">
        <f t="shared" si="2329"/>
        <v/>
      </c>
      <c r="E2198" s="202" t="str">
        <f t="shared" si="2329"/>
        <v/>
      </c>
      <c r="F2198" s="215" t="str">
        <f t="shared" si="2329"/>
        <v/>
      </c>
      <c r="G2198" s="278" t="str">
        <f>+IF('Cálculos '!I1093="","",'Cálculos '!I1093)</f>
        <v/>
      </c>
      <c r="H2198" s="380" t="str">
        <f t="shared" si="2207"/>
        <v/>
      </c>
      <c r="I2198" s="48" t="str">
        <f t="shared" si="2208"/>
        <v/>
      </c>
      <c r="J2198" s="381" t="str">
        <f t="shared" si="2209"/>
        <v/>
      </c>
      <c r="K2198" s="452" t="str">
        <f t="shared" si="2210"/>
        <v/>
      </c>
      <c r="L2198" s="197" t="str">
        <f t="shared" ref="L2198:M2198" si="2330">+IF(L1093="","",L1093)</f>
        <v/>
      </c>
      <c r="M2198" s="202" t="str">
        <f t="shared" si="2330"/>
        <v/>
      </c>
    </row>
    <row r="2199" spans="2:13" hidden="1" x14ac:dyDescent="0.3">
      <c r="B2199" s="218">
        <f t="shared" si="2218"/>
        <v>1086</v>
      </c>
      <c r="C2199" s="194" t="str">
        <f t="shared" ref="C2199:F2199" si="2331">IF(C1094="","",C1094)</f>
        <v/>
      </c>
      <c r="D2199" s="199" t="str">
        <f t="shared" si="2331"/>
        <v/>
      </c>
      <c r="E2199" s="202" t="str">
        <f t="shared" si="2331"/>
        <v/>
      </c>
      <c r="F2199" s="215" t="str">
        <f t="shared" si="2331"/>
        <v/>
      </c>
      <c r="G2199" s="278" t="str">
        <f>+IF('Cálculos '!I1094="","",'Cálculos '!I1094)</f>
        <v/>
      </c>
      <c r="H2199" s="380" t="str">
        <f t="shared" si="2207"/>
        <v/>
      </c>
      <c r="I2199" s="48" t="str">
        <f t="shared" si="2208"/>
        <v/>
      </c>
      <c r="J2199" s="381" t="str">
        <f t="shared" si="2209"/>
        <v/>
      </c>
      <c r="K2199" s="452" t="str">
        <f t="shared" si="2210"/>
        <v/>
      </c>
      <c r="L2199" s="197" t="str">
        <f t="shared" ref="L2199:M2199" si="2332">+IF(L1094="","",L1094)</f>
        <v/>
      </c>
      <c r="M2199" s="202" t="str">
        <f t="shared" si="2332"/>
        <v/>
      </c>
    </row>
    <row r="2200" spans="2:13" hidden="1" x14ac:dyDescent="0.3">
      <c r="B2200" s="218">
        <f t="shared" si="2218"/>
        <v>1087</v>
      </c>
      <c r="C2200" s="194" t="str">
        <f t="shared" ref="C2200:F2200" si="2333">IF(C1095="","",C1095)</f>
        <v/>
      </c>
      <c r="D2200" s="199" t="str">
        <f t="shared" si="2333"/>
        <v/>
      </c>
      <c r="E2200" s="202" t="str">
        <f t="shared" si="2333"/>
        <v/>
      </c>
      <c r="F2200" s="215" t="str">
        <f t="shared" si="2333"/>
        <v/>
      </c>
      <c r="G2200" s="278" t="str">
        <f>+IF('Cálculos '!I1095="","",'Cálculos '!I1095)</f>
        <v/>
      </c>
      <c r="H2200" s="380" t="str">
        <f t="shared" si="2207"/>
        <v/>
      </c>
      <c r="I2200" s="48" t="str">
        <f t="shared" si="2208"/>
        <v/>
      </c>
      <c r="J2200" s="381" t="str">
        <f t="shared" si="2209"/>
        <v/>
      </c>
      <c r="K2200" s="452" t="str">
        <f t="shared" si="2210"/>
        <v/>
      </c>
      <c r="L2200" s="197" t="str">
        <f t="shared" ref="L2200:M2200" si="2334">+IF(L1095="","",L1095)</f>
        <v/>
      </c>
      <c r="M2200" s="202" t="str">
        <f t="shared" si="2334"/>
        <v/>
      </c>
    </row>
    <row r="2201" spans="2:13" hidden="1" x14ac:dyDescent="0.3">
      <c r="B2201" s="218">
        <f t="shared" si="2218"/>
        <v>1088</v>
      </c>
      <c r="C2201" s="194" t="str">
        <f t="shared" ref="C2201:F2201" si="2335">IF(C1096="","",C1096)</f>
        <v/>
      </c>
      <c r="D2201" s="199" t="str">
        <f t="shared" si="2335"/>
        <v/>
      </c>
      <c r="E2201" s="202" t="str">
        <f t="shared" si="2335"/>
        <v/>
      </c>
      <c r="F2201" s="215" t="str">
        <f t="shared" si="2335"/>
        <v/>
      </c>
      <c r="G2201" s="278" t="str">
        <f>+IF('Cálculos '!I1096="","",'Cálculos '!I1096)</f>
        <v/>
      </c>
      <c r="H2201" s="380" t="str">
        <f t="shared" si="2207"/>
        <v/>
      </c>
      <c r="I2201" s="48" t="str">
        <f t="shared" si="2208"/>
        <v/>
      </c>
      <c r="J2201" s="381" t="str">
        <f t="shared" si="2209"/>
        <v/>
      </c>
      <c r="K2201" s="452" t="str">
        <f t="shared" si="2210"/>
        <v/>
      </c>
      <c r="L2201" s="197" t="str">
        <f t="shared" ref="L2201:M2201" si="2336">+IF(L1096="","",L1096)</f>
        <v/>
      </c>
      <c r="M2201" s="202" t="str">
        <f t="shared" si="2336"/>
        <v/>
      </c>
    </row>
    <row r="2202" spans="2:13" hidden="1" x14ac:dyDescent="0.3">
      <c r="B2202" s="218">
        <f t="shared" si="2218"/>
        <v>1089</v>
      </c>
      <c r="C2202" s="194" t="str">
        <f t="shared" ref="C2202:F2202" si="2337">IF(C1097="","",C1097)</f>
        <v/>
      </c>
      <c r="D2202" s="199" t="str">
        <f t="shared" si="2337"/>
        <v/>
      </c>
      <c r="E2202" s="202" t="str">
        <f t="shared" si="2337"/>
        <v/>
      </c>
      <c r="F2202" s="215" t="str">
        <f t="shared" si="2337"/>
        <v/>
      </c>
      <c r="G2202" s="278" t="str">
        <f>+IF('Cálculos '!I1097="","",'Cálculos '!I1097)</f>
        <v/>
      </c>
      <c r="H2202" s="380" t="str">
        <f t="shared" si="2207"/>
        <v/>
      </c>
      <c r="I2202" s="48" t="str">
        <f t="shared" si="2208"/>
        <v/>
      </c>
      <c r="J2202" s="381" t="str">
        <f t="shared" si="2209"/>
        <v/>
      </c>
      <c r="K2202" s="452" t="str">
        <f t="shared" si="2210"/>
        <v/>
      </c>
      <c r="L2202" s="197" t="str">
        <f t="shared" ref="L2202:M2202" si="2338">+IF(L1097="","",L1097)</f>
        <v/>
      </c>
      <c r="M2202" s="202" t="str">
        <f t="shared" si="2338"/>
        <v/>
      </c>
    </row>
    <row r="2203" spans="2:13" hidden="1" x14ac:dyDescent="0.3">
      <c r="B2203" s="218">
        <f t="shared" si="2218"/>
        <v>1090</v>
      </c>
      <c r="C2203" s="194" t="str">
        <f t="shared" ref="C2203:F2203" si="2339">IF(C1098="","",C1098)</f>
        <v/>
      </c>
      <c r="D2203" s="199" t="str">
        <f t="shared" si="2339"/>
        <v/>
      </c>
      <c r="E2203" s="202" t="str">
        <f t="shared" si="2339"/>
        <v/>
      </c>
      <c r="F2203" s="215" t="str">
        <f t="shared" si="2339"/>
        <v/>
      </c>
      <c r="G2203" s="278" t="str">
        <f>+IF('Cálculos '!I1098="","",'Cálculos '!I1098)</f>
        <v/>
      </c>
      <c r="H2203" s="380" t="str">
        <f t="shared" ref="H2203:H2213" si="2340">+IF(D2203="","",ROUNDUP(SUM(H1098*G2203),0))</f>
        <v/>
      </c>
      <c r="I2203" s="48" t="str">
        <f t="shared" ref="I2203:I2213" si="2341">IF(D2203="","",IF(L2203="","CONFIRMAR SI EL PRODOCTRO TIENE IVA O NO",IF(L2203="NO",0,ROUNDUP(SUM(H2203*19%),0))))</f>
        <v/>
      </c>
      <c r="J2203" s="381" t="str">
        <f t="shared" ref="J2203:J2213" si="2342">IF(D2203="","",IF(M2203="","CONFIRMAR SI EL PRODOCTRO TIENE IVA O NO",IF(M2203="NO",0,ROUNDUP(SUM(H2203*11.5%),0))))</f>
        <v/>
      </c>
      <c r="K2203" s="452" t="str">
        <f t="shared" ref="K2203:K2213" si="2343">IF(D2203="","",ROUNDUP(SUM(H2203+I2203+J2203),0))</f>
        <v/>
      </c>
      <c r="L2203" s="197" t="str">
        <f t="shared" ref="L2203:M2203" si="2344">+IF(L1098="","",L1098)</f>
        <v/>
      </c>
      <c r="M2203" s="202" t="str">
        <f t="shared" si="2344"/>
        <v/>
      </c>
    </row>
    <row r="2204" spans="2:13" hidden="1" x14ac:dyDescent="0.3">
      <c r="B2204" s="218">
        <f t="shared" si="2218"/>
        <v>1091</v>
      </c>
      <c r="C2204" s="194" t="str">
        <f t="shared" ref="C2204:F2204" si="2345">IF(C1099="","",C1099)</f>
        <v/>
      </c>
      <c r="D2204" s="199" t="str">
        <f t="shared" si="2345"/>
        <v/>
      </c>
      <c r="E2204" s="202" t="str">
        <f t="shared" si="2345"/>
        <v/>
      </c>
      <c r="F2204" s="215" t="str">
        <f t="shared" si="2345"/>
        <v/>
      </c>
      <c r="G2204" s="278" t="str">
        <f>+IF('Cálculos '!I1099="","",'Cálculos '!I1099)</f>
        <v/>
      </c>
      <c r="H2204" s="380" t="str">
        <f t="shared" si="2340"/>
        <v/>
      </c>
      <c r="I2204" s="48" t="str">
        <f t="shared" si="2341"/>
        <v/>
      </c>
      <c r="J2204" s="381" t="str">
        <f t="shared" si="2342"/>
        <v/>
      </c>
      <c r="K2204" s="452" t="str">
        <f t="shared" si="2343"/>
        <v/>
      </c>
      <c r="L2204" s="197" t="str">
        <f t="shared" ref="L2204:M2204" si="2346">+IF(L1099="","",L1099)</f>
        <v/>
      </c>
      <c r="M2204" s="202" t="str">
        <f t="shared" si="2346"/>
        <v/>
      </c>
    </row>
    <row r="2205" spans="2:13" hidden="1" x14ac:dyDescent="0.3">
      <c r="B2205" s="218">
        <f t="shared" si="2218"/>
        <v>1092</v>
      </c>
      <c r="C2205" s="194" t="str">
        <f t="shared" ref="C2205:F2205" si="2347">IF(C1100="","",C1100)</f>
        <v/>
      </c>
      <c r="D2205" s="199" t="str">
        <f t="shared" si="2347"/>
        <v/>
      </c>
      <c r="E2205" s="202" t="str">
        <f t="shared" si="2347"/>
        <v/>
      </c>
      <c r="F2205" s="215" t="str">
        <f t="shared" si="2347"/>
        <v/>
      </c>
      <c r="G2205" s="278" t="str">
        <f>+IF('Cálculos '!I1100="","",'Cálculos '!I1100)</f>
        <v/>
      </c>
      <c r="H2205" s="380" t="str">
        <f t="shared" si="2340"/>
        <v/>
      </c>
      <c r="I2205" s="48" t="str">
        <f t="shared" si="2341"/>
        <v/>
      </c>
      <c r="J2205" s="381" t="str">
        <f t="shared" si="2342"/>
        <v/>
      </c>
      <c r="K2205" s="452" t="str">
        <f t="shared" si="2343"/>
        <v/>
      </c>
      <c r="L2205" s="197" t="str">
        <f t="shared" ref="L2205:M2205" si="2348">+IF(L1100="","",L1100)</f>
        <v/>
      </c>
      <c r="M2205" s="202" t="str">
        <f t="shared" si="2348"/>
        <v/>
      </c>
    </row>
    <row r="2206" spans="2:13" hidden="1" x14ac:dyDescent="0.3">
      <c r="B2206" s="218">
        <f t="shared" si="2218"/>
        <v>1093</v>
      </c>
      <c r="C2206" s="194" t="str">
        <f t="shared" ref="C2206:F2206" si="2349">IF(C1101="","",C1101)</f>
        <v/>
      </c>
      <c r="D2206" s="199" t="str">
        <f t="shared" si="2349"/>
        <v/>
      </c>
      <c r="E2206" s="202" t="str">
        <f t="shared" si="2349"/>
        <v/>
      </c>
      <c r="F2206" s="215" t="str">
        <f t="shared" si="2349"/>
        <v/>
      </c>
      <c r="G2206" s="278" t="str">
        <f>+IF('Cálculos '!I1101="","",'Cálculos '!I1101)</f>
        <v/>
      </c>
      <c r="H2206" s="380" t="str">
        <f t="shared" si="2340"/>
        <v/>
      </c>
      <c r="I2206" s="48" t="str">
        <f t="shared" si="2341"/>
        <v/>
      </c>
      <c r="J2206" s="381" t="str">
        <f t="shared" si="2342"/>
        <v/>
      </c>
      <c r="K2206" s="452" t="str">
        <f t="shared" si="2343"/>
        <v/>
      </c>
      <c r="L2206" s="197" t="str">
        <f t="shared" ref="L2206:M2206" si="2350">+IF(L1101="","",L1101)</f>
        <v/>
      </c>
      <c r="M2206" s="202" t="str">
        <f t="shared" si="2350"/>
        <v/>
      </c>
    </row>
    <row r="2207" spans="2:13" hidden="1" x14ac:dyDescent="0.3">
      <c r="B2207" s="218">
        <f t="shared" ref="B2207:B2213" si="2351">+B2206+1</f>
        <v>1094</v>
      </c>
      <c r="C2207" s="194" t="str">
        <f t="shared" ref="C2207:F2207" si="2352">IF(C1102="","",C1102)</f>
        <v/>
      </c>
      <c r="D2207" s="199" t="str">
        <f t="shared" si="2352"/>
        <v/>
      </c>
      <c r="E2207" s="202" t="str">
        <f t="shared" si="2352"/>
        <v/>
      </c>
      <c r="F2207" s="215" t="str">
        <f t="shared" si="2352"/>
        <v/>
      </c>
      <c r="G2207" s="278" t="str">
        <f>+IF('Cálculos '!I1102="","",'Cálculos '!I1102)</f>
        <v/>
      </c>
      <c r="H2207" s="380" t="str">
        <f t="shared" si="2340"/>
        <v/>
      </c>
      <c r="I2207" s="48" t="str">
        <f t="shared" si="2341"/>
        <v/>
      </c>
      <c r="J2207" s="381" t="str">
        <f t="shared" si="2342"/>
        <v/>
      </c>
      <c r="K2207" s="452" t="str">
        <f t="shared" si="2343"/>
        <v/>
      </c>
      <c r="L2207" s="197" t="str">
        <f t="shared" ref="L2207:M2207" si="2353">+IF(L1102="","",L1102)</f>
        <v/>
      </c>
      <c r="M2207" s="202" t="str">
        <f t="shared" si="2353"/>
        <v/>
      </c>
    </row>
    <row r="2208" spans="2:13" hidden="1" x14ac:dyDescent="0.3">
      <c r="B2208" s="218">
        <f t="shared" si="2351"/>
        <v>1095</v>
      </c>
      <c r="C2208" s="194" t="str">
        <f t="shared" ref="C2208:F2208" si="2354">IF(C1103="","",C1103)</f>
        <v/>
      </c>
      <c r="D2208" s="199" t="str">
        <f t="shared" si="2354"/>
        <v/>
      </c>
      <c r="E2208" s="202" t="str">
        <f t="shared" si="2354"/>
        <v/>
      </c>
      <c r="F2208" s="215" t="str">
        <f t="shared" si="2354"/>
        <v/>
      </c>
      <c r="G2208" s="278" t="str">
        <f>+IF('Cálculos '!I1103="","",'Cálculos '!I1103)</f>
        <v/>
      </c>
      <c r="H2208" s="380" t="str">
        <f t="shared" si="2340"/>
        <v/>
      </c>
      <c r="I2208" s="48" t="str">
        <f t="shared" si="2341"/>
        <v/>
      </c>
      <c r="J2208" s="381" t="str">
        <f t="shared" si="2342"/>
        <v/>
      </c>
      <c r="K2208" s="452" t="str">
        <f t="shared" si="2343"/>
        <v/>
      </c>
      <c r="L2208" s="197" t="str">
        <f t="shared" ref="L2208:M2208" si="2355">+IF(L1103="","",L1103)</f>
        <v/>
      </c>
      <c r="M2208" s="202" t="str">
        <f t="shared" si="2355"/>
        <v/>
      </c>
    </row>
    <row r="2209" spans="2:13" hidden="1" x14ac:dyDescent="0.3">
      <c r="B2209" s="218">
        <f t="shared" si="2351"/>
        <v>1096</v>
      </c>
      <c r="C2209" s="194" t="str">
        <f t="shared" ref="C2209:F2209" si="2356">IF(C1104="","",C1104)</f>
        <v/>
      </c>
      <c r="D2209" s="199" t="str">
        <f t="shared" si="2356"/>
        <v/>
      </c>
      <c r="E2209" s="202" t="str">
        <f t="shared" si="2356"/>
        <v/>
      </c>
      <c r="F2209" s="215" t="str">
        <f t="shared" si="2356"/>
        <v/>
      </c>
      <c r="G2209" s="278" t="str">
        <f>+IF('Cálculos '!I1104="","",'Cálculos '!I1104)</f>
        <v/>
      </c>
      <c r="H2209" s="380" t="str">
        <f t="shared" si="2340"/>
        <v/>
      </c>
      <c r="I2209" s="48" t="str">
        <f t="shared" si="2341"/>
        <v/>
      </c>
      <c r="J2209" s="381" t="str">
        <f t="shared" si="2342"/>
        <v/>
      </c>
      <c r="K2209" s="452" t="str">
        <f t="shared" si="2343"/>
        <v/>
      </c>
      <c r="L2209" s="197" t="str">
        <f t="shared" ref="L2209:M2209" si="2357">+IF(L1104="","",L1104)</f>
        <v/>
      </c>
      <c r="M2209" s="202" t="str">
        <f t="shared" si="2357"/>
        <v/>
      </c>
    </row>
    <row r="2210" spans="2:13" hidden="1" x14ac:dyDescent="0.3">
      <c r="B2210" s="218">
        <f t="shared" si="2351"/>
        <v>1097</v>
      </c>
      <c r="C2210" s="194" t="str">
        <f t="shared" ref="C2210:F2210" si="2358">IF(C1105="","",C1105)</f>
        <v/>
      </c>
      <c r="D2210" s="199" t="str">
        <f t="shared" si="2358"/>
        <v/>
      </c>
      <c r="E2210" s="202" t="str">
        <f t="shared" si="2358"/>
        <v/>
      </c>
      <c r="F2210" s="215" t="str">
        <f t="shared" si="2358"/>
        <v/>
      </c>
      <c r="G2210" s="278" t="str">
        <f>+IF('Cálculos '!I1105="","",'Cálculos '!I1105)</f>
        <v/>
      </c>
      <c r="H2210" s="380" t="str">
        <f t="shared" si="2340"/>
        <v/>
      </c>
      <c r="I2210" s="48" t="str">
        <f t="shared" si="2341"/>
        <v/>
      </c>
      <c r="J2210" s="381" t="str">
        <f t="shared" si="2342"/>
        <v/>
      </c>
      <c r="K2210" s="452" t="str">
        <f t="shared" si="2343"/>
        <v/>
      </c>
      <c r="L2210" s="197" t="str">
        <f t="shared" ref="L2210:M2210" si="2359">+IF(L1105="","",L1105)</f>
        <v/>
      </c>
      <c r="M2210" s="202" t="str">
        <f t="shared" si="2359"/>
        <v/>
      </c>
    </row>
    <row r="2211" spans="2:13" hidden="1" x14ac:dyDescent="0.3">
      <c r="B2211" s="218">
        <f t="shared" si="2351"/>
        <v>1098</v>
      </c>
      <c r="C2211" s="194" t="str">
        <f t="shared" ref="C2211:F2211" si="2360">IF(C1106="","",C1106)</f>
        <v/>
      </c>
      <c r="D2211" s="199" t="str">
        <f t="shared" si="2360"/>
        <v/>
      </c>
      <c r="E2211" s="202" t="str">
        <f t="shared" si="2360"/>
        <v/>
      </c>
      <c r="F2211" s="215" t="str">
        <f t="shared" si="2360"/>
        <v/>
      </c>
      <c r="G2211" s="278" t="str">
        <f>+IF('Cálculos '!I1106="","",'Cálculos '!I1106)</f>
        <v/>
      </c>
      <c r="H2211" s="380" t="str">
        <f t="shared" si="2340"/>
        <v/>
      </c>
      <c r="I2211" s="48" t="str">
        <f t="shared" si="2341"/>
        <v/>
      </c>
      <c r="J2211" s="381" t="str">
        <f t="shared" si="2342"/>
        <v/>
      </c>
      <c r="K2211" s="452" t="str">
        <f t="shared" si="2343"/>
        <v/>
      </c>
      <c r="L2211" s="197" t="str">
        <f t="shared" ref="L2211:M2211" si="2361">+IF(L1106="","",L1106)</f>
        <v/>
      </c>
      <c r="M2211" s="202" t="str">
        <f t="shared" si="2361"/>
        <v/>
      </c>
    </row>
    <row r="2212" spans="2:13" hidden="1" x14ac:dyDescent="0.3">
      <c r="B2212" s="218">
        <f t="shared" si="2351"/>
        <v>1099</v>
      </c>
      <c r="C2212" s="194" t="str">
        <f t="shared" ref="C2212:F2212" si="2362">IF(C1107="","",C1107)</f>
        <v/>
      </c>
      <c r="D2212" s="199" t="str">
        <f t="shared" si="2362"/>
        <v/>
      </c>
      <c r="E2212" s="202" t="str">
        <f t="shared" si="2362"/>
        <v/>
      </c>
      <c r="F2212" s="215" t="str">
        <f t="shared" si="2362"/>
        <v/>
      </c>
      <c r="G2212" s="278" t="str">
        <f>+IF('Cálculos '!I1107="","",'Cálculos '!I1107)</f>
        <v/>
      </c>
      <c r="H2212" s="380" t="str">
        <f t="shared" si="2340"/>
        <v/>
      </c>
      <c r="I2212" s="48" t="str">
        <f t="shared" si="2341"/>
        <v/>
      </c>
      <c r="J2212" s="381" t="str">
        <f t="shared" si="2342"/>
        <v/>
      </c>
      <c r="K2212" s="452" t="str">
        <f t="shared" si="2343"/>
        <v/>
      </c>
      <c r="L2212" s="197" t="str">
        <f t="shared" ref="L2212:M2212" si="2363">+IF(L1107="","",L1107)</f>
        <v/>
      </c>
      <c r="M2212" s="202" t="str">
        <f t="shared" si="2363"/>
        <v/>
      </c>
    </row>
    <row r="2213" spans="2:13" ht="17.25" hidden="1" thickBot="1" x14ac:dyDescent="0.35">
      <c r="B2213" s="219">
        <f t="shared" si="2351"/>
        <v>1100</v>
      </c>
      <c r="C2213" s="195" t="str">
        <f t="shared" ref="C2213:F2213" si="2364">IF(C1108="","",C1108)</f>
        <v/>
      </c>
      <c r="D2213" s="203" t="str">
        <f t="shared" si="2364"/>
        <v/>
      </c>
      <c r="E2213" s="204" t="str">
        <f t="shared" si="2364"/>
        <v/>
      </c>
      <c r="F2213" s="216" t="str">
        <f t="shared" si="2364"/>
        <v/>
      </c>
      <c r="G2213" s="279" t="str">
        <f>+IF('Cálculos '!I1108="","",'Cálculos '!I1108)</f>
        <v/>
      </c>
      <c r="H2213" s="382" t="str">
        <f t="shared" si="2340"/>
        <v/>
      </c>
      <c r="I2213" s="117" t="str">
        <f t="shared" si="2341"/>
        <v/>
      </c>
      <c r="J2213" s="383" t="str">
        <f t="shared" si="2342"/>
        <v/>
      </c>
      <c r="K2213" s="453" t="str">
        <f t="shared" si="2343"/>
        <v/>
      </c>
      <c r="L2213" s="276" t="str">
        <f t="shared" ref="L2213:M2213" si="2365">+IF(L1108="","",L1108)</f>
        <v/>
      </c>
      <c r="M2213" s="204" t="str">
        <f t="shared" si="2365"/>
        <v/>
      </c>
    </row>
    <row r="2214" spans="2:13" ht="17.25" customHeight="1" thickBot="1" x14ac:dyDescent="0.35">
      <c r="B2214" s="559" t="s">
        <v>96</v>
      </c>
      <c r="C2214" s="560"/>
      <c r="D2214" s="560"/>
      <c r="E2214" s="560"/>
      <c r="F2214" s="561"/>
      <c r="G2214" s="232"/>
      <c r="H2214" s="384">
        <f>SUM(H1114:H2213)</f>
        <v>37570768</v>
      </c>
      <c r="I2214" s="374">
        <f>SUM(I1114:I2213)</f>
        <v>7138451</v>
      </c>
      <c r="J2214" s="374">
        <f>SUM(J1114:J2213)</f>
        <v>0</v>
      </c>
      <c r="K2214" s="375">
        <f>SUM(K1114:K2213)</f>
        <v>44709219</v>
      </c>
    </row>
  </sheetData>
  <sheetProtection formatCells="0" formatColumns="0" formatRows="0" insertColumns="0" insertRows="0" deleteColumns="0" deleteRows="0"/>
  <mergeCells count="9">
    <mergeCell ref="B2214:F2214"/>
    <mergeCell ref="B3:K5"/>
    <mergeCell ref="B2:K2"/>
    <mergeCell ref="B1:K1"/>
    <mergeCell ref="B7:K7"/>
    <mergeCell ref="B1112:K1112"/>
    <mergeCell ref="B1109:F1109"/>
    <mergeCell ref="C9:C28"/>
    <mergeCell ref="C1114:C1133"/>
  </mergeCells>
  <dataValidations count="1">
    <dataValidation type="list" allowBlank="1" showInputMessage="1" showErrorMessage="1" sqref="L9:M1108" xr:uid="{8D384BCC-D684-4FD7-91A6-FF276F91C171}">
      <formula1>$XEX$1:$XEX$3</formula1>
    </dataValidation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N1104"/>
  <sheetViews>
    <sheetView zoomScale="95" zoomScaleNormal="95" workbookViewId="0">
      <selection activeCell="P21" sqref="P21:Q21"/>
    </sheetView>
  </sheetViews>
  <sheetFormatPr baseColWidth="10" defaultColWidth="11.42578125" defaultRowHeight="16.5" x14ac:dyDescent="0.25"/>
  <cols>
    <col min="1" max="1" width="11.42578125" style="46"/>
    <col min="2" max="2" width="7.7109375" style="46" customWidth="1"/>
    <col min="3" max="3" width="33" style="46" hidden="1" customWidth="1"/>
    <col min="4" max="4" width="38.85546875" style="46" customWidth="1"/>
    <col min="5" max="5" width="47.42578125" style="46" hidden="1" customWidth="1"/>
    <col min="6" max="6" width="16.42578125" style="53" bestFit="1" customWidth="1"/>
    <col min="7" max="7" width="14.85546875" style="53" customWidth="1"/>
    <col min="8" max="8" width="16.5703125" style="53" bestFit="1" customWidth="1"/>
    <col min="9" max="9" width="16.42578125" style="53" bestFit="1" customWidth="1"/>
    <col min="10" max="10" width="16.42578125" style="386" hidden="1" customWidth="1"/>
    <col min="11" max="11" width="21.5703125" style="53" customWidth="1"/>
    <col min="12" max="12" width="15.85546875" style="53" hidden="1" customWidth="1"/>
    <col min="13" max="13" width="13.85546875" style="53" hidden="1" customWidth="1"/>
    <col min="14" max="14" width="17.42578125" style="53" hidden="1" customWidth="1"/>
    <col min="15" max="16384" width="11.42578125" style="46"/>
  </cols>
  <sheetData>
    <row r="2" spans="2:14" ht="17.25" thickBot="1" x14ac:dyDescent="0.3"/>
    <row r="3" spans="2:14" ht="99.75" thickBot="1" x14ac:dyDescent="0.3">
      <c r="B3" s="208" t="s">
        <v>3</v>
      </c>
      <c r="C3" s="390" t="s">
        <v>85</v>
      </c>
      <c r="D3" s="390" t="str">
        <f>+'Cálculos '!D8</f>
        <v>DESCRIPCIÓN</v>
      </c>
      <c r="E3" s="390" t="str">
        <f>+'Cálculos '!E8</f>
        <v>ESPECIFICACIONES TECNICAS</v>
      </c>
      <c r="F3" s="363" t="s">
        <v>16</v>
      </c>
      <c r="G3" s="363" t="s">
        <v>18</v>
      </c>
      <c r="H3" s="363" t="s">
        <v>19</v>
      </c>
      <c r="I3" s="363" t="str">
        <f>+'Cálculos '!AT8</f>
        <v>Mediana</v>
      </c>
      <c r="J3" s="392" t="str">
        <f>+'Variación '!BV2</f>
        <v>% de variación promedio por Ítem</v>
      </c>
      <c r="K3" s="363" t="s">
        <v>86</v>
      </c>
      <c r="L3" s="363" t="s">
        <v>42</v>
      </c>
      <c r="M3" s="363" t="s">
        <v>88</v>
      </c>
      <c r="N3" s="364" t="s">
        <v>90</v>
      </c>
    </row>
    <row r="4" spans="2:14" s="458" customFormat="1" ht="42.75" customHeight="1" x14ac:dyDescent="0.25">
      <c r="B4" s="454">
        <f>+IF('Cálculos '!B9="","",'Cálculos '!B9)</f>
        <v>1</v>
      </c>
      <c r="C4" s="598" t="str">
        <f>+IF('Cálculos '!C9="","",'Cálculos '!C9)</f>
        <v>1. ACTIVIDADES MANTENIMIENTO EQUIPO MÉDICO Y BIOMÉDICO DEL CRUE</v>
      </c>
      <c r="D4" s="387" t="str">
        <f>+IF('Cálculos '!D9="","",'Cálculos '!D9)</f>
        <v>BALA DE OXÍGENO DE 4.15</v>
      </c>
      <c r="E4" s="388" t="str">
        <f>+IF('Cálculos '!E9="","",'Cálculos '!E9)</f>
        <v>Realizar: 
1- Inspección física 
2- Recarga 
3- Prueba hidrostática 
4- Suministro de cánulas. (4 unidades)</v>
      </c>
      <c r="F4" s="472">
        <f>+IF(D4="","",'Cálculos '!AR9)</f>
        <v>372370</v>
      </c>
      <c r="G4" s="473">
        <f>IF(D4="","",'Cálculos '!AU9)</f>
        <v>344220.03685968701</v>
      </c>
      <c r="H4" s="473">
        <f>+IF(D4="","",'Cálculos '!AV9)</f>
        <v>323939.93459435407</v>
      </c>
      <c r="I4" s="474">
        <f>+IF(D4="","",'Cálculos '!AT9)</f>
        <v>281250</v>
      </c>
      <c r="J4" s="455">
        <f>+IF('Variación '!BV3="","",'Variación '!BV3)</f>
        <v>-0.14950322647404177</v>
      </c>
      <c r="K4" s="601">
        <f>+IF(D4="","",'Precio unitario '!J3)</f>
        <v>372370</v>
      </c>
      <c r="L4" s="467">
        <f>+'Valor total'!I9</f>
        <v>70751</v>
      </c>
      <c r="M4" s="467">
        <f>+'Valor total'!J9</f>
        <v>0</v>
      </c>
      <c r="N4" s="468">
        <f>+IF(D4="","",SUM(K4+L4+M4))</f>
        <v>443121</v>
      </c>
    </row>
    <row r="5" spans="2:14" s="458" customFormat="1" ht="42.75" customHeight="1" x14ac:dyDescent="0.25">
      <c r="B5" s="459">
        <f t="shared" ref="B5:B69" si="0">+B4+1</f>
        <v>2</v>
      </c>
      <c r="C5" s="599"/>
      <c r="D5" s="315" t="str">
        <f>+IF('Cálculos '!D10="","",'Cálculos '!D10)</f>
        <v>BALA DE OXÍGENO DE 6.5</v>
      </c>
      <c r="E5" s="314" t="str">
        <f>+IF('Cálculos '!E10="","",'Cálculos '!E10)</f>
        <v>Realizar:
1- Inspección física 
2- recarga
3- Prueba hidrostática.</v>
      </c>
      <c r="F5" s="460">
        <f>+IF(D5="","",'Cálculos '!AR10)</f>
        <v>403200</v>
      </c>
      <c r="G5" s="461">
        <f>IF(D5="","",'Cálculos '!AU10)</f>
        <v>375529.76759257866</v>
      </c>
      <c r="H5" s="461">
        <f>+IF(D5="","",'Cálculos '!AV10)</f>
        <v>355034.00592162163</v>
      </c>
      <c r="I5" s="462">
        <f>+IF(D5="","",'Cálculos '!AT10)</f>
        <v>356000</v>
      </c>
      <c r="J5" s="463">
        <f>+IF('Variación '!BV4="","",'Variación '!BV4)</f>
        <v>-0.13566586094575855</v>
      </c>
      <c r="K5" s="464">
        <f>+IF(D5="","",'Precio unitario '!J4)</f>
        <v>403200</v>
      </c>
      <c r="L5" s="465">
        <f>+'Valor total'!I10</f>
        <v>76608</v>
      </c>
      <c r="M5" s="465">
        <f>+'Valor total'!J10</f>
        <v>0</v>
      </c>
      <c r="N5" s="469">
        <f t="shared" ref="N5:N68" si="1">+IF(D5="","",SUM(K5+L5+M5))</f>
        <v>479808</v>
      </c>
    </row>
    <row r="6" spans="2:14" s="458" customFormat="1" ht="42.75" customHeight="1" x14ac:dyDescent="0.25">
      <c r="B6" s="459">
        <f t="shared" si="0"/>
        <v>3</v>
      </c>
      <c r="C6" s="599"/>
      <c r="D6" s="315" t="str">
        <f>+IF('Cálculos '!D11="","",'Cálculos '!D11)</f>
        <v>PULSOXIMETROS MARCA RIESTER</v>
      </c>
      <c r="E6" s="314" t="str">
        <f>+IF('Cálculos '!E11="","",'Cálculos '!E11)</f>
        <v>Realizar:
1- Inspección física
 2- Limpieza general
 3- Verificación de parámetros
4- Verificación de funcionamiento
5- Verificación de sistema eléctrico y electrónico.
6-Calibración.
7- Suministro de pilas "AAA" (6 uds)</v>
      </c>
      <c r="F6" s="460">
        <f>+IF(D6="","",'Cálculos '!AR11)</f>
        <v>282990</v>
      </c>
      <c r="G6" s="461">
        <f>IF(D6="","",'Cálculos '!AU11)</f>
        <v>249263.6726960832</v>
      </c>
      <c r="H6" s="461">
        <f>+IF(D6="","",'Cálculos '!AV11)</f>
        <v>219696.07951238789</v>
      </c>
      <c r="I6" s="462">
        <f>+IF(D6="","",'Cálculos '!AT11)</f>
        <v>266500</v>
      </c>
      <c r="J6" s="463">
        <f>+IF('Variación '!BV5="","",'Variación '!BV5)</f>
        <v>-0.28809763300324692</v>
      </c>
      <c r="K6" s="464">
        <f>+IF(D6="","",'Precio unitario '!J5)</f>
        <v>282990</v>
      </c>
      <c r="L6" s="465">
        <f>+'Valor total'!I11</f>
        <v>53769</v>
      </c>
      <c r="M6" s="465">
        <f>+'Valor total'!J11</f>
        <v>0</v>
      </c>
      <c r="N6" s="469">
        <f t="shared" si="1"/>
        <v>336759</v>
      </c>
    </row>
    <row r="7" spans="2:14" s="458" customFormat="1" ht="42.75" customHeight="1" x14ac:dyDescent="0.25">
      <c r="B7" s="459">
        <f t="shared" si="0"/>
        <v>4</v>
      </c>
      <c r="C7" s="599"/>
      <c r="D7" s="315" t="str">
        <f>+IF('Cálculos '!D12="","",'Cálculos '!D12)</f>
        <v>PULSOXIMETROS MARCA LEMMAN</v>
      </c>
      <c r="E7" s="314" t="str">
        <f>+IF('Cálculos '!E12="","",'Cálculos '!E12)</f>
        <v>Realizar:
1- Inspección física
 2- Limpieza general
 3- Verificación de parámetros
4- Verificación de funcionamiento
5- Verificación de sistema eléctrico y electrónico.
6-Calibración.
7- Suministro de pilas "AAA" (4 uds)</v>
      </c>
      <c r="F7" s="460">
        <f>+IF(D7="","",'Cálculos '!AR12)</f>
        <v>282990</v>
      </c>
      <c r="G7" s="461">
        <f>IF(D7="","",'Cálculos '!AU12)</f>
        <v>249263.6726960832</v>
      </c>
      <c r="H7" s="461">
        <f>+IF(D7="","",'Cálculos '!AV12)</f>
        <v>219696.07951238789</v>
      </c>
      <c r="I7" s="462">
        <f>+IF(D7="","",'Cálculos '!AT12)</f>
        <v>266500</v>
      </c>
      <c r="J7" s="463">
        <f>+IF('Variación '!BV6="","",'Variación '!BV6)</f>
        <v>-0.28809763300324692</v>
      </c>
      <c r="K7" s="464">
        <f>+IF(D7="","",'Precio unitario '!J6)</f>
        <v>282990</v>
      </c>
      <c r="L7" s="465">
        <f>+'Valor total'!I12</f>
        <v>53769</v>
      </c>
      <c r="M7" s="465">
        <f>+'Valor total'!J12</f>
        <v>0</v>
      </c>
      <c r="N7" s="469">
        <f t="shared" si="1"/>
        <v>336759</v>
      </c>
    </row>
    <row r="8" spans="2:14" s="458" customFormat="1" ht="42.75" customHeight="1" x14ac:dyDescent="0.25">
      <c r="B8" s="459">
        <f t="shared" si="0"/>
        <v>5</v>
      </c>
      <c r="C8" s="599"/>
      <c r="D8" s="315" t="str">
        <f>+IF('Cálculos '!D13="","",'Cálculos '!D13)</f>
        <v>LINTERNAS MARCA RIESTER</v>
      </c>
      <c r="E8" s="314" t="str">
        <f>+IF('Cálculos '!E13="","",'Cálculos '!E13)</f>
        <v xml:space="preserve">Realizar:
1- Inspección física.
2- Limpieza general.
3- Verificación de funcionamiento.
4- Suministro de pilas alcalinas "AAA" (20 unidades)
</v>
      </c>
      <c r="F8" s="460">
        <f>+IF(D8="","",'Cálculos '!AR13)</f>
        <v>53390</v>
      </c>
      <c r="G8" s="461">
        <f>IF(D8="","",'Cálculos '!AU13)</f>
        <v>42723.328440995836</v>
      </c>
      <c r="H8" s="461">
        <f>+IF(D8="","",'Cálculos '!AV13)</f>
        <v>35743.966877452949</v>
      </c>
      <c r="I8" s="462">
        <f>+IF(D8="","",'Cálculos '!AT13)</f>
        <v>36500</v>
      </c>
      <c r="J8" s="463">
        <f>+IF('Variación '!BV7="","",'Variación '!BV7)</f>
        <v>-0.49367864465200267</v>
      </c>
      <c r="K8" s="464">
        <f>+IF(D8="","",'Precio unitario '!J7)</f>
        <v>53390</v>
      </c>
      <c r="L8" s="465">
        <f>+'Valor total'!I13</f>
        <v>10145</v>
      </c>
      <c r="M8" s="465">
        <f>+'Valor total'!J13</f>
        <v>0</v>
      </c>
      <c r="N8" s="469">
        <f t="shared" si="1"/>
        <v>63535</v>
      </c>
    </row>
    <row r="9" spans="2:14" s="458" customFormat="1" ht="42.75" customHeight="1" x14ac:dyDescent="0.25">
      <c r="B9" s="459">
        <f t="shared" si="0"/>
        <v>6</v>
      </c>
      <c r="C9" s="599"/>
      <c r="D9" s="315" t="str">
        <f>+IF('Cálculos '!D14="","",'Cálculos '!D14)</f>
        <v>MANGOS DE LARINGOSCOPIO MARCA WELCH ALLYN</v>
      </c>
      <c r="E9" s="314" t="str">
        <f>+IF('Cálculos '!E14="","",'Cálculos '!E14)</f>
        <v>Realizar:
1- Inspección física
2- Limpieza general
3- Verificación de accesorios
4- Verificación de funcionamiento
5- Suministro de pilas alcalinas "C2"</v>
      </c>
      <c r="F9" s="460">
        <f>+IF(D9="","",'Cálculos '!AR14)</f>
        <v>122000</v>
      </c>
      <c r="G9" s="461">
        <f>IF(D9="","",'Cálculos '!AU14)</f>
        <v>88226.823556215575</v>
      </c>
      <c r="H9" s="461">
        <f>+IF(D9="","",'Cálculos '!AV14)</f>
        <v>68664.789152694124</v>
      </c>
      <c r="I9" s="462">
        <f>+IF(D9="","",'Cálculos '!AT14)</f>
        <v>65000</v>
      </c>
      <c r="J9" s="463">
        <f>+IF('Variación '!BV8="","",'Variación '!BV8)</f>
        <v>-0.77674760973489776</v>
      </c>
      <c r="K9" s="464">
        <f>+IF(D9="","",'Precio unitario '!J8)</f>
        <v>122000</v>
      </c>
      <c r="L9" s="465">
        <f>+'Valor total'!I14</f>
        <v>23180</v>
      </c>
      <c r="M9" s="465">
        <f>+'Valor total'!J14</f>
        <v>0</v>
      </c>
      <c r="N9" s="469">
        <f t="shared" si="1"/>
        <v>145180</v>
      </c>
    </row>
    <row r="10" spans="2:14" s="458" customFormat="1" ht="42.75" customHeight="1" x14ac:dyDescent="0.25">
      <c r="B10" s="459">
        <f t="shared" si="0"/>
        <v>7</v>
      </c>
      <c r="C10" s="599"/>
      <c r="D10" s="315" t="str">
        <f>+IF('Cálculos '!D15="","",'Cálculos '!D15)</f>
        <v>FONENDOSCOPIOS MARCA SPIRIT</v>
      </c>
      <c r="E10" s="314" t="str">
        <f>+IF('Cálculos '!E15="","",'Cálculos '!E15)</f>
        <v xml:space="preserve">Realizar:
1- Inspección física.
2- Limpieza general.
3- Verificación de accesorios.
4- Verificación de funcionamiento.
</v>
      </c>
      <c r="F10" s="460">
        <f>+IF(D10="","",'Cálculos '!AR15)</f>
        <v>73800</v>
      </c>
      <c r="G10" s="461">
        <f>IF(D10="","",'Cálculos '!AU15)</f>
        <v>43288.11927685784</v>
      </c>
      <c r="H10" s="461">
        <f>+IF(D10="","",'Cálculos '!AV15)</f>
        <v>31682.507920626977</v>
      </c>
      <c r="I10" s="462">
        <f>+IF(D10="","",'Cálculos '!AT15)</f>
        <v>38000</v>
      </c>
      <c r="J10" s="463">
        <f>+IF('Variación '!BV9="","",'Variación '!BV9)</f>
        <v>-1.3293610526315791</v>
      </c>
      <c r="K10" s="464">
        <f>+IF(D10="","",'Precio unitario '!J9)</f>
        <v>43288.11927685784</v>
      </c>
      <c r="L10" s="465">
        <f>+'Valor total'!I15</f>
        <v>8225</v>
      </c>
      <c r="M10" s="465">
        <f>+'Valor total'!J15</f>
        <v>0</v>
      </c>
      <c r="N10" s="594">
        <f t="shared" si="1"/>
        <v>51513.11927685784</v>
      </c>
    </row>
    <row r="11" spans="2:14" s="458" customFormat="1" ht="42.75" customHeight="1" x14ac:dyDescent="0.25">
      <c r="B11" s="459">
        <f t="shared" si="0"/>
        <v>8</v>
      </c>
      <c r="C11" s="599"/>
      <c r="D11" s="315" t="str">
        <f>+IF('Cálculos '!D16="","",'Cálculos '!D16)</f>
        <v>FONENDOSCOPIOS MARCA RIESTER</v>
      </c>
      <c r="E11" s="314" t="str">
        <f>+IF('Cálculos '!E16="","",'Cálculos '!E16)</f>
        <v xml:space="preserve">Realizar:
1- Inspección física.
2- Limpieza general.
3- Verificación de accesorios.
4- Verificación de funcionamiento.
</v>
      </c>
      <c r="F11" s="460">
        <f>+IF(D11="","",'Cálculos '!AR16)</f>
        <v>73800</v>
      </c>
      <c r="G11" s="461">
        <f>IF(D11="","",'Cálculos '!AU16)</f>
        <v>43288.11927685784</v>
      </c>
      <c r="H11" s="461">
        <f>+IF(D11="","",'Cálculos '!AV16)</f>
        <v>31682.507920626977</v>
      </c>
      <c r="I11" s="462">
        <f>+IF(D11="","",'Cálculos '!AT16)</f>
        <v>38000</v>
      </c>
      <c r="J11" s="463">
        <f>+IF('Variación '!BV10="","",'Variación '!BV10)</f>
        <v>-1.3293610526315791</v>
      </c>
      <c r="K11" s="464">
        <f>+IF(D11="","",'Precio unitario '!J10)</f>
        <v>43288.11927685784</v>
      </c>
      <c r="L11" s="465">
        <f>+'Valor total'!I16</f>
        <v>8225</v>
      </c>
      <c r="M11" s="465">
        <f>+'Valor total'!J16</f>
        <v>0</v>
      </c>
      <c r="N11" s="594">
        <f t="shared" si="1"/>
        <v>51513.11927685784</v>
      </c>
    </row>
    <row r="12" spans="2:14" s="458" customFormat="1" ht="42.75" customHeight="1" x14ac:dyDescent="0.25">
      <c r="B12" s="459">
        <f t="shared" si="0"/>
        <v>9</v>
      </c>
      <c r="C12" s="599"/>
      <c r="D12" s="315" t="str">
        <f>+IF('Cálculos '!D17="","",'Cálculos '!D17)</f>
        <v>TENSIOMETROS MARCA ALPK2</v>
      </c>
      <c r="E12" s="314" t="str">
        <f>+IF('Cálculos '!E17="","",'Cálculos '!E17)</f>
        <v xml:space="preserve">Realizar:
1- Inspección física.
2- Limpieza general.
3- Verificación de parámetros.
4- Verificación de accesorios
5- Verificación neumática
6- Verificación de funcionamiento
7- Calibración
</v>
      </c>
      <c r="F12" s="460">
        <f>+IF(D12="","",'Cálculos '!AR17)</f>
        <v>228200</v>
      </c>
      <c r="G12" s="461">
        <f>IF(D12="","",'Cálculos '!AU17)</f>
        <v>180455.62083665692</v>
      </c>
      <c r="H12" s="461">
        <f>+IF(D12="","",'Cálculos '!AV17)</f>
        <v>137749.40970009504</v>
      </c>
      <c r="I12" s="462">
        <f>+IF(D12="","",'Cálculos '!AT17)</f>
        <v>218000</v>
      </c>
      <c r="J12" s="463">
        <f>+IF('Variación '!BV11="","",'Variación '!BV11)</f>
        <v>-0.65663141857981056</v>
      </c>
      <c r="K12" s="464">
        <f>+IF(D12="","",'Precio unitario '!J11)</f>
        <v>228200</v>
      </c>
      <c r="L12" s="465">
        <f>+'Valor total'!I17</f>
        <v>43358</v>
      </c>
      <c r="M12" s="465">
        <f>+'Valor total'!J17</f>
        <v>0</v>
      </c>
      <c r="N12" s="469">
        <f t="shared" si="1"/>
        <v>271558</v>
      </c>
    </row>
    <row r="13" spans="2:14" s="458" customFormat="1" ht="42.75" customHeight="1" x14ac:dyDescent="0.25">
      <c r="B13" s="459">
        <f t="shared" si="0"/>
        <v>10</v>
      </c>
      <c r="C13" s="599"/>
      <c r="D13" s="315" t="str">
        <f>+IF('Cálculos '!D18="","",'Cálculos '!D18)</f>
        <v>TENSIOMETROS MARCA PRESTIGE</v>
      </c>
      <c r="E13" s="314" t="str">
        <f>+IF('Cálculos '!E18="","",'Cálculos '!E18)</f>
        <v xml:space="preserve">Realizar:
1- Inspección física.
2- Limpieza general.
3- Verificación de parámetros.
4- Verificación de accesorios
5- Verificación neumática
6- Verificación de funcionamiento
7- Calibración
</v>
      </c>
      <c r="F13" s="460">
        <f>+IF(D13="","",'Cálculos '!AR18)</f>
        <v>280200</v>
      </c>
      <c r="G13" s="461">
        <f>IF(D13="","",'Cálculos '!AU18)</f>
        <v>255835.01660116675</v>
      </c>
      <c r="H13" s="461">
        <f>+IF(D13="","",'Cálculos '!AV18)</f>
        <v>234845.63219127335</v>
      </c>
      <c r="I13" s="462">
        <f>+IF(D13="","",'Cálculos '!AT18)</f>
        <v>228000</v>
      </c>
      <c r="J13" s="463">
        <f>+IF('Variación '!BV12="","",'Variación '!BV12)</f>
        <v>-0.19312417005817295</v>
      </c>
      <c r="K13" s="464">
        <f>+IF(D13="","",'Precio unitario '!J12)</f>
        <v>280200</v>
      </c>
      <c r="L13" s="465">
        <f>+'Valor total'!I18</f>
        <v>53238</v>
      </c>
      <c r="M13" s="465">
        <f>+'Valor total'!J18</f>
        <v>0</v>
      </c>
      <c r="N13" s="469">
        <f t="shared" si="1"/>
        <v>333438</v>
      </c>
    </row>
    <row r="14" spans="2:14" s="458" customFormat="1" ht="42.75" customHeight="1" x14ac:dyDescent="0.25">
      <c r="B14" s="459">
        <f t="shared" si="0"/>
        <v>11</v>
      </c>
      <c r="C14" s="599"/>
      <c r="D14" s="315" t="str">
        <f>+IF('Cálculos '!D19="","",'Cálculos '!D19)</f>
        <v>TENSIOMETROS MARCA RIESTER</v>
      </c>
      <c r="E14" s="314" t="str">
        <f>+IF('Cálculos '!E19="","",'Cálculos '!E19)</f>
        <v xml:space="preserve">Realizar:
1- Inspección física.
2- Limpieza general.
3- Verificación de parámetros.
4- Verificación de accesorios
5- Verificación neumática
6- Verificación de funcionamiento
7- Calibración
</v>
      </c>
      <c r="F14" s="460">
        <f>+IF(D14="","",'Cálculos '!AR19)</f>
        <v>280200</v>
      </c>
      <c r="G14" s="461">
        <f>IF(D14="","",'Cálculos '!AU19)</f>
        <v>255835.01660116675</v>
      </c>
      <c r="H14" s="461">
        <f>+IF(D14="","",'Cálculos '!AV19)</f>
        <v>234845.63219127335</v>
      </c>
      <c r="I14" s="462">
        <f>+IF(D14="","",'Cálculos '!AT19)</f>
        <v>228000</v>
      </c>
      <c r="J14" s="463">
        <f>+IF('Variación '!BV13="","",'Variación '!BV13)</f>
        <v>-0.19312417005817295</v>
      </c>
      <c r="K14" s="602">
        <f>+IF(D14="","",'Precio unitario '!J13)</f>
        <v>280200</v>
      </c>
      <c r="L14" s="465">
        <f>+'Valor total'!I19</f>
        <v>53238</v>
      </c>
      <c r="M14" s="465">
        <f>+'Valor total'!J19</f>
        <v>0</v>
      </c>
      <c r="N14" s="469">
        <f t="shared" si="1"/>
        <v>333438</v>
      </c>
    </row>
    <row r="15" spans="2:14" s="458" customFormat="1" ht="42.75" customHeight="1" x14ac:dyDescent="0.25">
      <c r="B15" s="459">
        <f t="shared" si="0"/>
        <v>12</v>
      </c>
      <c r="C15" s="599"/>
      <c r="D15" s="315" t="str">
        <f>+IF('Cálculos '!D20="","",'Cálculos '!D20)</f>
        <v>EQUIPO DE ÓRGANOS MARCA WELCH ALLYN</v>
      </c>
      <c r="E15" s="314" t="str">
        <f>+IF('Cálculos '!E20="","",'Cálculos '!E20)</f>
        <v xml:space="preserve">Realizar:
1- Inspección física.
2- Limpieza general.
3- Verificación de parámetros.
4- Verificación de accesorios
5- Verificación de conectores
6- Verificación de funcionamiento
7- Suministro de pilas alcalinas "AA" (16 Unidades)
</v>
      </c>
      <c r="F15" s="460">
        <f>+IF(D15="","",'Cálculos '!AR20)</f>
        <v>117780</v>
      </c>
      <c r="G15" s="461">
        <f>IF(D15="","",'Cálculos '!AU20)</f>
        <v>97007.961080156863</v>
      </c>
      <c r="H15" s="461">
        <f>+IF(D15="","",'Cálculos '!AV20)</f>
        <v>81611.329259034421</v>
      </c>
      <c r="I15" s="462">
        <f>+IF(D15="","",'Cálculos '!AT20)</f>
        <v>85000</v>
      </c>
      <c r="J15" s="463">
        <f>+IF('Variación '!BV14="","",'Variación '!BV14)</f>
        <v>-0.44318198305735435</v>
      </c>
      <c r="K15" s="464">
        <f>+IF(D15="","",'Precio unitario '!J14)</f>
        <v>117780</v>
      </c>
      <c r="L15" s="465">
        <f>+'Valor total'!I20</f>
        <v>22379</v>
      </c>
      <c r="M15" s="465">
        <f>+'Valor total'!J20</f>
        <v>0</v>
      </c>
      <c r="N15" s="469">
        <f t="shared" si="1"/>
        <v>140159</v>
      </c>
    </row>
    <row r="16" spans="2:14" s="458" customFormat="1" ht="42.75" customHeight="1" x14ac:dyDescent="0.25">
      <c r="B16" s="459">
        <f t="shared" si="0"/>
        <v>13</v>
      </c>
      <c r="C16" s="599"/>
      <c r="D16" s="315" t="str">
        <f>+IF('Cálculos '!D21="","",'Cálculos '!D21)</f>
        <v>GLUCÓMETROS MARCA FASTCHECK</v>
      </c>
      <c r="E16" s="314" t="str">
        <f>+IF('Cálculos '!E21="","",'Cálculos '!E21)</f>
        <v xml:space="preserve">Realizar:
1- Inspección física.
2- Limpieza general.
3- Verificación de parámetros.
4- Verificación de accesorios
5- Verificación de funcionamiento
6- Suministro de tirillas
7- Suministro de lancetas
8- Suministro de pilas de litio "3V"
</v>
      </c>
      <c r="F16" s="460">
        <f>+IF(D16="","",'Cálculos '!AR21)</f>
        <v>210140</v>
      </c>
      <c r="G16" s="461">
        <f>IF(D16="","",'Cálculos '!AU21)</f>
        <v>175373.3244748681</v>
      </c>
      <c r="H16" s="461">
        <f>+IF(D16="","",'Cálculos '!AV21)</f>
        <v>156617.94327703133</v>
      </c>
      <c r="I16" s="462">
        <f>+IF(D16="","",'Cálculos '!AT21)</f>
        <v>126500</v>
      </c>
      <c r="J16" s="463">
        <f>+IF('Variación '!BV15="","",'Variación '!BV15)</f>
        <v>-0.34173642944791449</v>
      </c>
      <c r="K16" s="464">
        <f>+IF(D16="","",'Precio unitario '!J15)</f>
        <v>210140</v>
      </c>
      <c r="L16" s="465">
        <f>+'Valor total'!I21</f>
        <v>39927</v>
      </c>
      <c r="M16" s="465">
        <f>+'Valor total'!J21</f>
        <v>0</v>
      </c>
      <c r="N16" s="469">
        <f t="shared" si="1"/>
        <v>250067</v>
      </c>
    </row>
    <row r="17" spans="2:14" s="458" customFormat="1" ht="42.75" customHeight="1" x14ac:dyDescent="0.25">
      <c r="B17" s="459">
        <f t="shared" si="0"/>
        <v>14</v>
      </c>
      <c r="C17" s="599"/>
      <c r="D17" s="315" t="str">
        <f>+IF('Cálculos '!D22="","",'Cálculos '!D22)</f>
        <v>MONITORES DE SIGNOS VITALES MARCA MINDRAY MODELO VS-800</v>
      </c>
      <c r="E17" s="314" t="str">
        <f>+IF('Cálculos '!E22="","",'Cálculos '!E22)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v>
      </c>
      <c r="F17" s="460">
        <f>+IF(D17="","",'Cálculos '!AR22)</f>
        <v>1749200</v>
      </c>
      <c r="G17" s="461">
        <f>IF(D17="","",'Cálculos '!AU22)</f>
        <v>1364847.9204943215</v>
      </c>
      <c r="H17" s="461">
        <f>+IF(D17="","",'Cálculos '!AV22)</f>
        <v>1163176.946056295</v>
      </c>
      <c r="I17" s="462">
        <f>+IF(D17="","",'Cálculos '!AT22)</f>
        <v>1130000</v>
      </c>
      <c r="J17" s="463">
        <f>+IF('Variación '!BV16="","",'Variación '!BV16)</f>
        <v>-0.5038124731844047</v>
      </c>
      <c r="K17" s="464">
        <f>+IF(D17="","",'Precio unitario '!J16)</f>
        <v>1749200</v>
      </c>
      <c r="L17" s="465">
        <f>+'Valor total'!I22</f>
        <v>332348</v>
      </c>
      <c r="M17" s="465">
        <f>+'Valor total'!J22</f>
        <v>0</v>
      </c>
      <c r="N17" s="469">
        <f t="shared" si="1"/>
        <v>2081548</v>
      </c>
    </row>
    <row r="18" spans="2:14" s="458" customFormat="1" ht="42.75" customHeight="1" x14ac:dyDescent="0.25">
      <c r="B18" s="459">
        <f t="shared" si="0"/>
        <v>15</v>
      </c>
      <c r="C18" s="599"/>
      <c r="D18" s="315" t="str">
        <f>+IF('Cálculos '!D23="","",'Cálculos '!D23)</f>
        <v>MONITORES DE SIGNOS VITALES MARCA EDAN MODELO M9B</v>
      </c>
      <c r="E18" s="314" t="str">
        <f>+IF('Cálculos '!E23="","",'Cálculos '!E23)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v>
      </c>
      <c r="F18" s="460">
        <f>+IF(D18="","",'Cálculos '!AR23)</f>
        <v>1923200</v>
      </c>
      <c r="G18" s="461">
        <f>IF(D18="","",'Cálculos '!AU23)</f>
        <v>1437121.7139341033</v>
      </c>
      <c r="H18" s="461">
        <f>+IF(D18="","",'Cálculos '!AV23)</f>
        <v>1215080.8149166829</v>
      </c>
      <c r="I18" s="462">
        <f>+IF(D18="","",'Cálculos '!AT23)</f>
        <v>1130000</v>
      </c>
      <c r="J18" s="463">
        <f>+IF('Variación '!BV17="","",'Variación '!BV17)</f>
        <v>-0.58277538118472594</v>
      </c>
      <c r="K18" s="464">
        <f>+IF(D18="","",'Precio unitario '!J17)</f>
        <v>1923200</v>
      </c>
      <c r="L18" s="465">
        <f>+'Valor total'!I23</f>
        <v>365408</v>
      </c>
      <c r="M18" s="465">
        <f>+'Valor total'!J23</f>
        <v>0</v>
      </c>
      <c r="N18" s="469">
        <f t="shared" si="1"/>
        <v>2288608</v>
      </c>
    </row>
    <row r="19" spans="2:14" s="458" customFormat="1" ht="42.75" customHeight="1" x14ac:dyDescent="0.25">
      <c r="B19" s="459">
        <f t="shared" si="0"/>
        <v>16</v>
      </c>
      <c r="C19" s="599"/>
      <c r="D19" s="315" t="str">
        <f>+IF('Cálculos '!D24="","",'Cálculos '!D24)</f>
        <v>DESFIBRILADORES MARCA ZOLL AED PLUS</v>
      </c>
      <c r="E19" s="314" t="str">
        <f>+IF('Cálculos '!E24="","",'Cálculos '!E24)</f>
        <v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v>
      </c>
      <c r="F19" s="460">
        <f>+IF(D19="","",'Cálculos '!AR24)</f>
        <v>459000</v>
      </c>
      <c r="G19" s="461">
        <f>IF(D19="","",'Cálculos '!AU24)</f>
        <v>417699.31259631482</v>
      </c>
      <c r="H19" s="461">
        <f>+IF(D19="","",'Cálculos '!AV24)</f>
        <v>382722.68330216507</v>
      </c>
      <c r="I19" s="462">
        <f>+IF(D19="","",'Cálculos '!AT24)</f>
        <v>395500</v>
      </c>
      <c r="J19" s="463">
        <f>+IF('Variación '!BV18="","",'Variación '!BV18)</f>
        <v>-0.19930179220031458</v>
      </c>
      <c r="K19" s="464">
        <f>+IF(D19="","",'Precio unitario '!J18)</f>
        <v>459000</v>
      </c>
      <c r="L19" s="465">
        <f>+'Valor total'!I24</f>
        <v>87210</v>
      </c>
      <c r="M19" s="465">
        <f>+'Valor total'!J24</f>
        <v>0</v>
      </c>
      <c r="N19" s="469">
        <f t="shared" si="1"/>
        <v>546210</v>
      </c>
    </row>
    <row r="20" spans="2:14" s="458" customFormat="1" ht="42.75" customHeight="1" x14ac:dyDescent="0.25">
      <c r="B20" s="459">
        <f t="shared" si="0"/>
        <v>17</v>
      </c>
      <c r="C20" s="599"/>
      <c r="D20" s="315" t="str">
        <f>+IF('Cálculos '!D25="","",'Cálculos '!D25)</f>
        <v>DESFIBRILADORES MARCA ZOLL AEDPRO</v>
      </c>
      <c r="E20" s="314" t="str">
        <f>+IF('Cálculos '!E25="","",'Cálculos '!E25)</f>
        <v xml:space="preserve">Realizar:
1- Inspección física.
2- Limpieza general.
3- Verificación de parámetros.
4- Verificación de accesorios
5- Verificación de conectores
6- Verificación del sistema eléctrico y electrónico
7- Suministro de pila especial
</v>
      </c>
      <c r="F20" s="460">
        <f>+IF(D20="","",'Cálculos '!AR25)</f>
        <v>2618800</v>
      </c>
      <c r="G20" s="461">
        <f>IF(D20="","",'Cálculos '!AU25)</f>
        <v>2458293.8978305296</v>
      </c>
      <c r="H20" s="461">
        <f>+IF(D20="","",'Cálculos '!AV25)</f>
        <v>2286884.1782979709</v>
      </c>
      <c r="I20" s="462">
        <f>+IF(D20="","",'Cálculos '!AT25)</f>
        <v>2915000</v>
      </c>
      <c r="J20" s="463">
        <f>+IF('Variación '!BV19="","",'Variación '!BV19)</f>
        <v>-0.14513888584819348</v>
      </c>
      <c r="K20" s="602">
        <f>+IF(D20="","",'Precio unitario '!J19)</f>
        <v>2618800</v>
      </c>
      <c r="L20" s="465">
        <f>+'Valor total'!I25</f>
        <v>497572</v>
      </c>
      <c r="M20" s="465">
        <f>+'Valor total'!J25</f>
        <v>0</v>
      </c>
      <c r="N20" s="469">
        <f t="shared" si="1"/>
        <v>3116372</v>
      </c>
    </row>
    <row r="21" spans="2:14" s="458" customFormat="1" ht="42.75" customHeight="1" x14ac:dyDescent="0.25">
      <c r="B21" s="459">
        <f t="shared" si="0"/>
        <v>18</v>
      </c>
      <c r="C21" s="599"/>
      <c r="D21" s="315" t="str">
        <f>+IF('Cálculos '!D26="","",'Cálculos '!D26)</f>
        <v>DESFIBRILADORES DE ENTRENAMIENTO MARCA SCHILLER</v>
      </c>
      <c r="E21" s="314" t="str">
        <f>+IF('Cálculos '!E26="","",'Cálculos '!E26)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v>
      </c>
      <c r="F21" s="460">
        <f>+IF(D21="","",'Cálculos '!AR26)</f>
        <v>307820</v>
      </c>
      <c r="G21" s="461">
        <f>IF(D21="","",'Cálculos '!AU26)</f>
        <v>244653.33687003335</v>
      </c>
      <c r="H21" s="461">
        <f>+IF(D21="","",'Cálculos '!AV26)</f>
        <v>201679.45170177496</v>
      </c>
      <c r="I21" s="462">
        <f>+IF(D21="","",'Cálculos '!AT26)</f>
        <v>207500</v>
      </c>
      <c r="J21" s="463">
        <f>+IF('Variación '!BV20="","",'Variación '!BV20)</f>
        <v>-0.52628340370131477</v>
      </c>
      <c r="K21" s="464">
        <f>+IF(D21="","",'Precio unitario '!J20)</f>
        <v>307820</v>
      </c>
      <c r="L21" s="465">
        <f>+'Valor total'!I26</f>
        <v>58486</v>
      </c>
      <c r="M21" s="465">
        <f>+'Valor total'!J26</f>
        <v>0</v>
      </c>
      <c r="N21" s="469">
        <f t="shared" si="1"/>
        <v>366306</v>
      </c>
    </row>
    <row r="22" spans="2:14" s="458" customFormat="1" ht="42.75" customHeight="1" x14ac:dyDescent="0.25">
      <c r="B22" s="459">
        <f t="shared" si="0"/>
        <v>19</v>
      </c>
      <c r="C22" s="599"/>
      <c r="D22" s="315" t="str">
        <f>+IF('Cálculos '!D27="","",'Cálculos '!D27)</f>
        <v>DESFIBRILADORES DE ENTRENAMIENTO MARCA TRINER</v>
      </c>
      <c r="E22" s="314" t="str">
        <f>+IF('Cálculos '!E27="","",'Cálculos '!E27)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v>
      </c>
      <c r="F22" s="460">
        <f>+IF(D22="","",'Cálculos '!AR27)</f>
        <v>319010</v>
      </c>
      <c r="G22" s="461">
        <f>IF(D22="","",'Cálculos '!AU27)</f>
        <v>258559.53530874586</v>
      </c>
      <c r="H22" s="461">
        <f>+IF(D22="","",'Cálculos '!AV27)</f>
        <v>217149.13424270047</v>
      </c>
      <c r="I22" s="462">
        <f>+IF(D22="","",'Cálculos '!AT27)</f>
        <v>215500</v>
      </c>
      <c r="J22" s="463">
        <f>+IF('Variación '!BV21="","",'Variación '!BV21)</f>
        <v>-0.46908253220780943</v>
      </c>
      <c r="K22" s="464">
        <f>+IF(D22="","",'Precio unitario '!J21)</f>
        <v>319010</v>
      </c>
      <c r="L22" s="465">
        <f>+'Valor total'!I27</f>
        <v>60612</v>
      </c>
      <c r="M22" s="465">
        <f>+'Valor total'!J27</f>
        <v>0</v>
      </c>
      <c r="N22" s="469">
        <f t="shared" si="1"/>
        <v>379622</v>
      </c>
    </row>
    <row r="23" spans="2:14" s="458" customFormat="1" ht="42.75" customHeight="1" thickBot="1" x14ac:dyDescent="0.3">
      <c r="B23" s="459">
        <f t="shared" si="0"/>
        <v>20</v>
      </c>
      <c r="C23" s="600"/>
      <c r="D23" s="315" t="str">
        <f>+IF('Cálculos '!D28="","",'Cálculos '!D28)</f>
        <v>KIT LARINGOSCOPIOS MARCA GREENLINE</v>
      </c>
      <c r="E23" s="314" t="str">
        <f>+IF('Cálculos '!E28="","",'Cálculos '!E28)</f>
        <v xml:space="preserve">Realizar:
1- Inspección física.
2- Limpieza general.
3- Verificación de parámetros.
4- Verificación de accesorios
5- Verificación de funcionamiento
6- Suministro de pilas alcalinas "C2" (20 Unidades)
</v>
      </c>
      <c r="F23" s="460">
        <f>+IF(D23="","",'Cálculos '!AR28)</f>
        <v>214600</v>
      </c>
      <c r="G23" s="461">
        <f>IF(D23="","",'Cálculos '!AU28)</f>
        <v>112505.97872910503</v>
      </c>
      <c r="H23" s="461">
        <f>+IF(D23="","",'Cálculos '!AV28)</f>
        <v>81094.927679886809</v>
      </c>
      <c r="I23" s="462">
        <f>+IF(D23="","",'Cálculos '!AT28)</f>
        <v>64000</v>
      </c>
      <c r="J23" s="463">
        <f>+IF('Variación '!BV22="","",'Variación '!BV22)</f>
        <v>-1.6462814153692764</v>
      </c>
      <c r="K23" s="602">
        <f>+IF(D23="","",'Precio unitario '!J22)</f>
        <v>81094.927679886809</v>
      </c>
      <c r="L23" s="465">
        <f>+'Valor total'!I28</f>
        <v>15409</v>
      </c>
      <c r="M23" s="465">
        <f>+'Valor total'!J28</f>
        <v>0</v>
      </c>
      <c r="N23" s="594">
        <f t="shared" si="1"/>
        <v>96503.927679886809</v>
      </c>
    </row>
    <row r="24" spans="2:14" s="458" customFormat="1" hidden="1" x14ac:dyDescent="0.25">
      <c r="B24" s="459">
        <f t="shared" si="0"/>
        <v>21</v>
      </c>
      <c r="C24" s="316" t="str">
        <f>+IF('Cálculos '!C29="","",'Cálculos '!C29)</f>
        <v/>
      </c>
      <c r="D24" s="315" t="str">
        <f>+IF('Cálculos '!D29="","",'Cálculos '!D29)</f>
        <v/>
      </c>
      <c r="E24" s="314" t="str">
        <f>+IF('Cálculos '!E29="","",'Cálculos '!E29)</f>
        <v/>
      </c>
      <c r="F24" s="460" t="str">
        <f>+IF(D24="","",'Cálculos '!AR29)</f>
        <v/>
      </c>
      <c r="G24" s="461" t="str">
        <f>IF(D24="","",'Cálculos '!AU29)</f>
        <v/>
      </c>
      <c r="H24" s="461" t="str">
        <f>+IF(D24="","",'Cálculos '!AV29)</f>
        <v/>
      </c>
      <c r="I24" s="462" t="str">
        <f>+IF(D24="","",'Cálculos '!AT29)</f>
        <v/>
      </c>
      <c r="J24" s="463" t="str">
        <f>+IF('Variación '!BV23="","",'Variación '!BV23)</f>
        <v/>
      </c>
      <c r="K24" s="464" t="str">
        <f>+IF(D24="","",'Precio unitario '!J23)</f>
        <v/>
      </c>
      <c r="L24" s="465" t="str">
        <f>+'Valor total'!I29</f>
        <v/>
      </c>
      <c r="M24" s="465" t="str">
        <f>+'Valor total'!J29</f>
        <v/>
      </c>
      <c r="N24" s="469" t="str">
        <f t="shared" si="1"/>
        <v/>
      </c>
    </row>
    <row r="25" spans="2:14" s="458" customFormat="1" hidden="1" x14ac:dyDescent="0.25">
      <c r="B25" s="459">
        <f t="shared" si="0"/>
        <v>22</v>
      </c>
      <c r="C25" s="316" t="str">
        <f>+IF('Cálculos '!C30="","",'Cálculos '!C30)</f>
        <v/>
      </c>
      <c r="D25" s="315" t="str">
        <f>+IF('Cálculos '!D30="","",'Cálculos '!D30)</f>
        <v/>
      </c>
      <c r="E25" s="314" t="str">
        <f>+IF('Cálculos '!E30="","",'Cálculos '!E30)</f>
        <v/>
      </c>
      <c r="F25" s="460" t="str">
        <f>+IF(D25="","",'Cálculos '!AR30)</f>
        <v/>
      </c>
      <c r="G25" s="461" t="str">
        <f>IF(D25="","",'Cálculos '!AU30)</f>
        <v/>
      </c>
      <c r="H25" s="461" t="str">
        <f>+IF(D25="","",'Cálculos '!AV30)</f>
        <v/>
      </c>
      <c r="I25" s="462" t="str">
        <f>+IF(D25="","",'Cálculos '!AT30)</f>
        <v/>
      </c>
      <c r="J25" s="463" t="str">
        <f>+IF('Variación '!BV24="","",'Variación '!BV24)</f>
        <v/>
      </c>
      <c r="K25" s="464" t="str">
        <f>+IF(D25="","",'Precio unitario '!J24)</f>
        <v/>
      </c>
      <c r="L25" s="465" t="str">
        <f>+'Valor total'!I30</f>
        <v/>
      </c>
      <c r="M25" s="465" t="str">
        <f>+'Valor total'!J30</f>
        <v/>
      </c>
      <c r="N25" s="469" t="str">
        <f t="shared" si="1"/>
        <v/>
      </c>
    </row>
    <row r="26" spans="2:14" s="458" customFormat="1" hidden="1" x14ac:dyDescent="0.25">
      <c r="B26" s="459">
        <f t="shared" si="0"/>
        <v>23</v>
      </c>
      <c r="C26" s="316" t="str">
        <f>+IF('Cálculos '!C31="","",'Cálculos '!C31)</f>
        <v/>
      </c>
      <c r="D26" s="315" t="str">
        <f>+IF('Cálculos '!D31="","",'Cálculos '!D31)</f>
        <v/>
      </c>
      <c r="E26" s="314" t="str">
        <f>+IF('Cálculos '!E31="","",'Cálculos '!E31)</f>
        <v/>
      </c>
      <c r="F26" s="460" t="str">
        <f>+IF(D26="","",'Cálculos '!AR31)</f>
        <v/>
      </c>
      <c r="G26" s="461" t="str">
        <f>IF(D26="","",'Cálculos '!AU31)</f>
        <v/>
      </c>
      <c r="H26" s="461" t="str">
        <f>+IF(D26="","",'Cálculos '!AV31)</f>
        <v/>
      </c>
      <c r="I26" s="462" t="str">
        <f>+IF(D26="","",'Cálculos '!AT31)</f>
        <v/>
      </c>
      <c r="J26" s="463" t="str">
        <f>+IF('Variación '!BV25="","",'Variación '!BV25)</f>
        <v/>
      </c>
      <c r="K26" s="464" t="str">
        <f>+IF(D26="","",'Precio unitario '!J25)</f>
        <v/>
      </c>
      <c r="L26" s="465" t="str">
        <f>+'Valor total'!I31</f>
        <v/>
      </c>
      <c r="M26" s="465" t="str">
        <f>+'Valor total'!J31</f>
        <v/>
      </c>
      <c r="N26" s="469" t="str">
        <f t="shared" si="1"/>
        <v/>
      </c>
    </row>
    <row r="27" spans="2:14" s="458" customFormat="1" hidden="1" x14ac:dyDescent="0.25">
      <c r="B27" s="459">
        <f t="shared" si="0"/>
        <v>24</v>
      </c>
      <c r="C27" s="316" t="str">
        <f>+IF('Cálculos '!C32="","",'Cálculos '!C32)</f>
        <v/>
      </c>
      <c r="D27" s="315" t="str">
        <f>+IF('Cálculos '!D32="","",'Cálculos '!D32)</f>
        <v/>
      </c>
      <c r="E27" s="314" t="str">
        <f>+IF('Cálculos '!E32="","",'Cálculos '!E32)</f>
        <v/>
      </c>
      <c r="F27" s="460" t="str">
        <f>+IF(D27="","",'Cálculos '!AR32)</f>
        <v/>
      </c>
      <c r="G27" s="461" t="str">
        <f>IF(D27="","",'Cálculos '!AU32)</f>
        <v/>
      </c>
      <c r="H27" s="461" t="str">
        <f>+IF(D27="","",'Cálculos '!AV32)</f>
        <v/>
      </c>
      <c r="I27" s="462" t="str">
        <f>+IF(D27="","",'Cálculos '!AT32)</f>
        <v/>
      </c>
      <c r="J27" s="463" t="str">
        <f>+IF('Variación '!BV26="","",'Variación '!BV26)</f>
        <v/>
      </c>
      <c r="K27" s="464" t="str">
        <f>+IF(D27="","",'Precio unitario '!J26)</f>
        <v/>
      </c>
      <c r="L27" s="465" t="str">
        <f>+'Valor total'!I32</f>
        <v/>
      </c>
      <c r="M27" s="465" t="str">
        <f>+'Valor total'!J32</f>
        <v/>
      </c>
      <c r="N27" s="469" t="str">
        <f t="shared" si="1"/>
        <v/>
      </c>
    </row>
    <row r="28" spans="2:14" s="458" customFormat="1" hidden="1" x14ac:dyDescent="0.25">
      <c r="B28" s="459">
        <f t="shared" si="0"/>
        <v>25</v>
      </c>
      <c r="C28" s="316" t="str">
        <f>+IF('Cálculos '!C33="","",'Cálculos '!C33)</f>
        <v/>
      </c>
      <c r="D28" s="315" t="str">
        <f>+IF('Cálculos '!D33="","",'Cálculos '!D33)</f>
        <v/>
      </c>
      <c r="E28" s="314" t="str">
        <f>+IF('Cálculos '!E33="","",'Cálculos '!E33)</f>
        <v/>
      </c>
      <c r="F28" s="460" t="str">
        <f>+IF(D28="","",'Cálculos '!AR33)</f>
        <v/>
      </c>
      <c r="G28" s="461" t="str">
        <f>IF(D28="","",'Cálculos '!AU33)</f>
        <v/>
      </c>
      <c r="H28" s="461" t="str">
        <f>+IF(D28="","",'Cálculos '!AV33)</f>
        <v/>
      </c>
      <c r="I28" s="462" t="str">
        <f>+IF(D28="","",'Cálculos '!AT33)</f>
        <v/>
      </c>
      <c r="J28" s="463" t="str">
        <f>+IF('Variación '!BV27="","",'Variación '!BV27)</f>
        <v/>
      </c>
      <c r="K28" s="464" t="str">
        <f>+IF(D28="","",'Precio unitario '!J27)</f>
        <v/>
      </c>
      <c r="L28" s="465" t="str">
        <f>+'Valor total'!I33</f>
        <v/>
      </c>
      <c r="M28" s="465" t="str">
        <f>+'Valor total'!J33</f>
        <v/>
      </c>
      <c r="N28" s="469" t="str">
        <f t="shared" si="1"/>
        <v/>
      </c>
    </row>
    <row r="29" spans="2:14" s="458" customFormat="1" hidden="1" x14ac:dyDescent="0.25">
      <c r="B29" s="459">
        <f t="shared" si="0"/>
        <v>26</v>
      </c>
      <c r="C29" s="316" t="str">
        <f>+IF('Cálculos '!C34="","",'Cálculos '!C34)</f>
        <v/>
      </c>
      <c r="D29" s="315" t="str">
        <f>+IF('Cálculos '!D34="","",'Cálculos '!D34)</f>
        <v/>
      </c>
      <c r="E29" s="314" t="str">
        <f>+IF('Cálculos '!E34="","",'Cálculos '!E34)</f>
        <v/>
      </c>
      <c r="F29" s="460" t="str">
        <f>+IF(D29="","",'Cálculos '!AR34)</f>
        <v/>
      </c>
      <c r="G29" s="461" t="str">
        <f>IF(D29="","",'Cálculos '!AU34)</f>
        <v/>
      </c>
      <c r="H29" s="461" t="str">
        <f>+IF(D29="","",'Cálculos '!AV34)</f>
        <v/>
      </c>
      <c r="I29" s="462" t="str">
        <f>+IF(D29="","",'Cálculos '!AT34)</f>
        <v/>
      </c>
      <c r="J29" s="463" t="str">
        <f>+IF('Variación '!BV28="","",'Variación '!BV28)</f>
        <v/>
      </c>
      <c r="K29" s="464" t="str">
        <f>+IF(D29="","",'Precio unitario '!J28)</f>
        <v/>
      </c>
      <c r="L29" s="465" t="str">
        <f>+'Valor total'!I34</f>
        <v/>
      </c>
      <c r="M29" s="465" t="str">
        <f>+'Valor total'!J34</f>
        <v/>
      </c>
      <c r="N29" s="469" t="str">
        <f t="shared" si="1"/>
        <v/>
      </c>
    </row>
    <row r="30" spans="2:14" s="458" customFormat="1" hidden="1" x14ac:dyDescent="0.25">
      <c r="B30" s="459">
        <f t="shared" si="0"/>
        <v>27</v>
      </c>
      <c r="C30" s="316" t="str">
        <f>+IF('Cálculos '!C35="","",'Cálculos '!C35)</f>
        <v/>
      </c>
      <c r="D30" s="315" t="str">
        <f>+IF('Cálculos '!D35="","",'Cálculos '!D35)</f>
        <v/>
      </c>
      <c r="E30" s="314" t="str">
        <f>+IF('Cálculos '!E35="","",'Cálculos '!E35)</f>
        <v/>
      </c>
      <c r="F30" s="460" t="str">
        <f>+IF(D30="","",'Cálculos '!AR35)</f>
        <v/>
      </c>
      <c r="G30" s="461" t="str">
        <f>IF(D30="","",'Cálculos '!AU35)</f>
        <v/>
      </c>
      <c r="H30" s="461" t="str">
        <f>+IF(D30="","",'Cálculos '!AV35)</f>
        <v/>
      </c>
      <c r="I30" s="462" t="str">
        <f>+IF(D30="","",'Cálculos '!AT35)</f>
        <v/>
      </c>
      <c r="J30" s="463" t="str">
        <f>+IF('Variación '!BV29="","",'Variación '!BV29)</f>
        <v/>
      </c>
      <c r="K30" s="464" t="str">
        <f>+IF(D30="","",'Precio unitario '!J29)</f>
        <v/>
      </c>
      <c r="L30" s="465" t="str">
        <f>+'Valor total'!I35</f>
        <v/>
      </c>
      <c r="M30" s="465" t="str">
        <f>+'Valor total'!J35</f>
        <v/>
      </c>
      <c r="N30" s="469" t="str">
        <f t="shared" si="1"/>
        <v/>
      </c>
    </row>
    <row r="31" spans="2:14" s="458" customFormat="1" hidden="1" x14ac:dyDescent="0.25">
      <c r="B31" s="459">
        <f t="shared" si="0"/>
        <v>28</v>
      </c>
      <c r="C31" s="316" t="str">
        <f>+IF('Cálculos '!C36="","",'Cálculos '!C36)</f>
        <v/>
      </c>
      <c r="D31" s="315" t="str">
        <f>+IF('Cálculos '!D36="","",'Cálculos '!D36)</f>
        <v/>
      </c>
      <c r="E31" s="314" t="str">
        <f>+IF('Cálculos '!E36="","",'Cálculos '!E36)</f>
        <v/>
      </c>
      <c r="F31" s="460" t="str">
        <f>+IF(D31="","",'Cálculos '!AR36)</f>
        <v/>
      </c>
      <c r="G31" s="461" t="str">
        <f>IF(D31="","",'Cálculos '!AU36)</f>
        <v/>
      </c>
      <c r="H31" s="461" t="str">
        <f>+IF(D31="","",'Cálculos '!AV36)</f>
        <v/>
      </c>
      <c r="I31" s="462" t="str">
        <f>+IF(D31="","",'Cálculos '!AT36)</f>
        <v/>
      </c>
      <c r="J31" s="463" t="str">
        <f>+IF('Variación '!BV30="","",'Variación '!BV30)</f>
        <v/>
      </c>
      <c r="K31" s="464" t="str">
        <f>+IF(D31="","",'Precio unitario '!J30)</f>
        <v/>
      </c>
      <c r="L31" s="465" t="str">
        <f>+'Valor total'!I36</f>
        <v/>
      </c>
      <c r="M31" s="465" t="str">
        <f>+'Valor total'!J36</f>
        <v/>
      </c>
      <c r="N31" s="469" t="str">
        <f t="shared" si="1"/>
        <v/>
      </c>
    </row>
    <row r="32" spans="2:14" s="458" customFormat="1" hidden="1" x14ac:dyDescent="0.25">
      <c r="B32" s="459">
        <f t="shared" si="0"/>
        <v>29</v>
      </c>
      <c r="C32" s="316" t="str">
        <f>+IF('Cálculos '!C37="","",'Cálculos '!C37)</f>
        <v/>
      </c>
      <c r="D32" s="315" t="str">
        <f>+IF('Cálculos '!D37="","",'Cálculos '!D37)</f>
        <v/>
      </c>
      <c r="E32" s="314" t="str">
        <f>+IF('Cálculos '!E37="","",'Cálculos '!E37)</f>
        <v/>
      </c>
      <c r="F32" s="460" t="str">
        <f>+IF(D32="","",'Cálculos '!AR37)</f>
        <v/>
      </c>
      <c r="G32" s="461" t="str">
        <f>IF(D32="","",'Cálculos '!AU37)</f>
        <v/>
      </c>
      <c r="H32" s="461" t="str">
        <f>+IF(D32="","",'Cálculos '!AV37)</f>
        <v/>
      </c>
      <c r="I32" s="462" t="str">
        <f>+IF(D32="","",'Cálculos '!AT37)</f>
        <v/>
      </c>
      <c r="J32" s="463" t="str">
        <f>+IF('Variación '!BV31="","",'Variación '!BV31)</f>
        <v/>
      </c>
      <c r="K32" s="464" t="str">
        <f>+IF(D32="","",'Precio unitario '!J31)</f>
        <v/>
      </c>
      <c r="L32" s="465" t="str">
        <f>+'Valor total'!I37</f>
        <v/>
      </c>
      <c r="M32" s="465" t="str">
        <f>+'Valor total'!J37</f>
        <v/>
      </c>
      <c r="N32" s="469" t="str">
        <f t="shared" si="1"/>
        <v/>
      </c>
    </row>
    <row r="33" spans="2:14" s="458" customFormat="1" hidden="1" x14ac:dyDescent="0.25">
      <c r="B33" s="459">
        <f t="shared" si="0"/>
        <v>30</v>
      </c>
      <c r="C33" s="316" t="str">
        <f>+IF('Cálculos '!C38="","",'Cálculos '!C38)</f>
        <v/>
      </c>
      <c r="D33" s="315" t="str">
        <f>+IF('Cálculos '!D38="","",'Cálculos '!D38)</f>
        <v/>
      </c>
      <c r="E33" s="314" t="str">
        <f>+IF('Cálculos '!E38="","",'Cálculos '!E38)</f>
        <v/>
      </c>
      <c r="F33" s="460" t="str">
        <f>+IF(D33="","",'Cálculos '!AR38)</f>
        <v/>
      </c>
      <c r="G33" s="461" t="str">
        <f>IF(D33="","",'Cálculos '!AU38)</f>
        <v/>
      </c>
      <c r="H33" s="461" t="str">
        <f>+IF(D33="","",'Cálculos '!AV38)</f>
        <v/>
      </c>
      <c r="I33" s="462" t="str">
        <f>+IF(D33="","",'Cálculos '!AT38)</f>
        <v/>
      </c>
      <c r="J33" s="463" t="str">
        <f>+IF('Variación '!BV32="","",'Variación '!BV32)</f>
        <v/>
      </c>
      <c r="K33" s="464" t="str">
        <f>+IF(D33="","",'Precio unitario '!J32)</f>
        <v/>
      </c>
      <c r="L33" s="465" t="str">
        <f>+'Valor total'!I38</f>
        <v/>
      </c>
      <c r="M33" s="465" t="str">
        <f>+'Valor total'!J38</f>
        <v/>
      </c>
      <c r="N33" s="469" t="str">
        <f t="shared" si="1"/>
        <v/>
      </c>
    </row>
    <row r="34" spans="2:14" s="458" customFormat="1" hidden="1" x14ac:dyDescent="0.25">
      <c r="B34" s="459">
        <f t="shared" si="0"/>
        <v>31</v>
      </c>
      <c r="C34" s="316" t="str">
        <f>+IF('Cálculos '!C39="","",'Cálculos '!C39)</f>
        <v/>
      </c>
      <c r="D34" s="315" t="str">
        <f>+IF('Cálculos '!D39="","",'Cálculos '!D39)</f>
        <v/>
      </c>
      <c r="E34" s="314" t="str">
        <f>+IF('Cálculos '!E39="","",'Cálculos '!E39)</f>
        <v/>
      </c>
      <c r="F34" s="460" t="str">
        <f>+IF(D34="","",'Cálculos '!AR39)</f>
        <v/>
      </c>
      <c r="G34" s="461" t="str">
        <f>IF(D34="","",'Cálculos '!AU39)</f>
        <v/>
      </c>
      <c r="H34" s="461" t="str">
        <f>+IF(D34="","",'Cálculos '!AV39)</f>
        <v/>
      </c>
      <c r="I34" s="462" t="str">
        <f>+IF(D34="","",'Cálculos '!AT39)</f>
        <v/>
      </c>
      <c r="J34" s="463" t="str">
        <f>+IF('Variación '!BV33="","",'Variación '!BV33)</f>
        <v/>
      </c>
      <c r="K34" s="464" t="str">
        <f>+IF(D34="","",'Precio unitario '!J33)</f>
        <v/>
      </c>
      <c r="L34" s="465" t="str">
        <f>+'Valor total'!I39</f>
        <v/>
      </c>
      <c r="M34" s="465" t="str">
        <f>+'Valor total'!J39</f>
        <v/>
      </c>
      <c r="N34" s="469" t="str">
        <f t="shared" si="1"/>
        <v/>
      </c>
    </row>
    <row r="35" spans="2:14" s="458" customFormat="1" hidden="1" x14ac:dyDescent="0.25">
      <c r="B35" s="459">
        <f t="shared" si="0"/>
        <v>32</v>
      </c>
      <c r="C35" s="316" t="str">
        <f>+IF('Cálculos '!C40="","",'Cálculos '!C40)</f>
        <v/>
      </c>
      <c r="D35" s="315" t="str">
        <f>+IF('Cálculos '!D40="","",'Cálculos '!D40)</f>
        <v/>
      </c>
      <c r="E35" s="314" t="str">
        <f>+IF('Cálculos '!E40="","",'Cálculos '!E40)</f>
        <v/>
      </c>
      <c r="F35" s="460" t="str">
        <f>+IF(D35="","",'Cálculos '!AR40)</f>
        <v/>
      </c>
      <c r="G35" s="461" t="str">
        <f>IF(D35="","",'Cálculos '!AU40)</f>
        <v/>
      </c>
      <c r="H35" s="461" t="str">
        <f>+IF(D35="","",'Cálculos '!AV40)</f>
        <v/>
      </c>
      <c r="I35" s="462" t="str">
        <f>+IF(D35="","",'Cálculos '!AT40)</f>
        <v/>
      </c>
      <c r="J35" s="463" t="str">
        <f>+IF('Variación '!BV34="","",'Variación '!BV34)</f>
        <v/>
      </c>
      <c r="K35" s="464" t="str">
        <f>+IF(D35="","",'Precio unitario '!J34)</f>
        <v/>
      </c>
      <c r="L35" s="465" t="str">
        <f>+'Valor total'!I40</f>
        <v/>
      </c>
      <c r="M35" s="465" t="str">
        <f>+'Valor total'!J40</f>
        <v/>
      </c>
      <c r="N35" s="469" t="str">
        <f t="shared" si="1"/>
        <v/>
      </c>
    </row>
    <row r="36" spans="2:14" s="458" customFormat="1" hidden="1" x14ac:dyDescent="0.25">
      <c r="B36" s="459">
        <f t="shared" si="0"/>
        <v>33</v>
      </c>
      <c r="C36" s="316" t="str">
        <f>+IF('Cálculos '!C41="","",'Cálculos '!C41)</f>
        <v/>
      </c>
      <c r="D36" s="315" t="str">
        <f>+IF('Cálculos '!D41="","",'Cálculos '!D41)</f>
        <v/>
      </c>
      <c r="E36" s="314" t="str">
        <f>+IF('Cálculos '!E41="","",'Cálculos '!E41)</f>
        <v/>
      </c>
      <c r="F36" s="460" t="str">
        <f>+IF(D36="","",'Cálculos '!AR41)</f>
        <v/>
      </c>
      <c r="G36" s="461" t="str">
        <f>IF(D36="","",'Cálculos '!AU41)</f>
        <v/>
      </c>
      <c r="H36" s="461" t="str">
        <f>+IF(D36="","",'Cálculos '!AV41)</f>
        <v/>
      </c>
      <c r="I36" s="462" t="str">
        <f>+IF(D36="","",'Cálculos '!AT41)</f>
        <v/>
      </c>
      <c r="J36" s="463" t="str">
        <f>+IF('Variación '!BV35="","",'Variación '!BV35)</f>
        <v/>
      </c>
      <c r="K36" s="464" t="str">
        <f>+IF(D36="","",'Precio unitario '!J35)</f>
        <v/>
      </c>
      <c r="L36" s="465" t="str">
        <f>+'Valor total'!I41</f>
        <v/>
      </c>
      <c r="M36" s="465" t="str">
        <f>+'Valor total'!J41</f>
        <v/>
      </c>
      <c r="N36" s="469" t="str">
        <f t="shared" si="1"/>
        <v/>
      </c>
    </row>
    <row r="37" spans="2:14" s="458" customFormat="1" hidden="1" x14ac:dyDescent="0.25">
      <c r="B37" s="459">
        <f t="shared" si="0"/>
        <v>34</v>
      </c>
      <c r="C37" s="316" t="str">
        <f>+IF('Cálculos '!C42="","",'Cálculos '!C42)</f>
        <v/>
      </c>
      <c r="D37" s="315" t="str">
        <f>+IF('Cálculos '!D42="","",'Cálculos '!D42)</f>
        <v/>
      </c>
      <c r="E37" s="314" t="str">
        <f>+IF('Cálculos '!E42="","",'Cálculos '!E42)</f>
        <v/>
      </c>
      <c r="F37" s="460" t="str">
        <f>+IF(D37="","",'Cálculos '!AR42)</f>
        <v/>
      </c>
      <c r="G37" s="461" t="str">
        <f>IF(D37="","",'Cálculos '!AU42)</f>
        <v/>
      </c>
      <c r="H37" s="461" t="str">
        <f>+IF(D37="","",'Cálculos '!AV42)</f>
        <v/>
      </c>
      <c r="I37" s="462" t="str">
        <f>+IF(D37="","",'Cálculos '!AT42)</f>
        <v/>
      </c>
      <c r="J37" s="463" t="str">
        <f>+IF('Variación '!BV36="","",'Variación '!BV36)</f>
        <v/>
      </c>
      <c r="K37" s="464" t="str">
        <f>+IF(D37="","",'Precio unitario '!J36)</f>
        <v/>
      </c>
      <c r="L37" s="465" t="str">
        <f>+'Valor total'!I42</f>
        <v/>
      </c>
      <c r="M37" s="465" t="str">
        <f>+'Valor total'!J42</f>
        <v/>
      </c>
      <c r="N37" s="469" t="str">
        <f t="shared" si="1"/>
        <v/>
      </c>
    </row>
    <row r="38" spans="2:14" s="458" customFormat="1" hidden="1" x14ac:dyDescent="0.25">
      <c r="B38" s="459">
        <f t="shared" si="0"/>
        <v>35</v>
      </c>
      <c r="C38" s="316" t="str">
        <f>+IF('Cálculos '!C43="","",'Cálculos '!C43)</f>
        <v/>
      </c>
      <c r="D38" s="315" t="str">
        <f>+IF('Cálculos '!D43="","",'Cálculos '!D43)</f>
        <v/>
      </c>
      <c r="E38" s="314" t="str">
        <f>+IF('Cálculos '!E43="","",'Cálculos '!E43)</f>
        <v/>
      </c>
      <c r="F38" s="460" t="str">
        <f>+IF(D38="","",'Cálculos '!AR43)</f>
        <v/>
      </c>
      <c r="G38" s="461" t="str">
        <f>IF(D38="","",'Cálculos '!AU43)</f>
        <v/>
      </c>
      <c r="H38" s="461" t="str">
        <f>+IF(D38="","",'Cálculos '!AV43)</f>
        <v/>
      </c>
      <c r="I38" s="462" t="str">
        <f>+IF(D38="","",'Cálculos '!AT43)</f>
        <v/>
      </c>
      <c r="J38" s="463" t="str">
        <f>+IF('Variación '!BV37="","",'Variación '!BV37)</f>
        <v/>
      </c>
      <c r="K38" s="464" t="str">
        <f>+IF(D38="","",'Precio unitario '!J37)</f>
        <v/>
      </c>
      <c r="L38" s="465" t="str">
        <f>+'Valor total'!I43</f>
        <v/>
      </c>
      <c r="M38" s="465" t="str">
        <f>+'Valor total'!J43</f>
        <v/>
      </c>
      <c r="N38" s="469" t="str">
        <f t="shared" si="1"/>
        <v/>
      </c>
    </row>
    <row r="39" spans="2:14" s="458" customFormat="1" hidden="1" x14ac:dyDescent="0.25">
      <c r="B39" s="459">
        <f t="shared" si="0"/>
        <v>36</v>
      </c>
      <c r="C39" s="316" t="str">
        <f>+IF('Cálculos '!C44="","",'Cálculos '!C44)</f>
        <v/>
      </c>
      <c r="D39" s="315" t="str">
        <f>+IF('Cálculos '!D44="","",'Cálculos '!D44)</f>
        <v/>
      </c>
      <c r="E39" s="314" t="str">
        <f>+IF('Cálculos '!E44="","",'Cálculos '!E44)</f>
        <v/>
      </c>
      <c r="F39" s="460" t="str">
        <f>+IF(D39="","",'Cálculos '!AR44)</f>
        <v/>
      </c>
      <c r="G39" s="461" t="str">
        <f>IF(D39="","",'Cálculos '!AU44)</f>
        <v/>
      </c>
      <c r="H39" s="461" t="str">
        <f>+IF(D39="","",'Cálculos '!AV44)</f>
        <v/>
      </c>
      <c r="I39" s="462" t="str">
        <f>+IF(D39="","",'Cálculos '!AT44)</f>
        <v/>
      </c>
      <c r="J39" s="463" t="str">
        <f>+IF('Variación '!BV38="","",'Variación '!BV38)</f>
        <v/>
      </c>
      <c r="K39" s="464" t="str">
        <f>+IF(D39="","",'Precio unitario '!J38)</f>
        <v/>
      </c>
      <c r="L39" s="465" t="str">
        <f>+'Valor total'!I44</f>
        <v/>
      </c>
      <c r="M39" s="465" t="str">
        <f>+'Valor total'!J44</f>
        <v/>
      </c>
      <c r="N39" s="469" t="str">
        <f t="shared" si="1"/>
        <v/>
      </c>
    </row>
    <row r="40" spans="2:14" s="458" customFormat="1" hidden="1" x14ac:dyDescent="0.25">
      <c r="B40" s="459">
        <f t="shared" si="0"/>
        <v>37</v>
      </c>
      <c r="C40" s="316" t="str">
        <f>+IF('Cálculos '!C45="","",'Cálculos '!C45)</f>
        <v/>
      </c>
      <c r="D40" s="315" t="str">
        <f>+IF('Cálculos '!D45="","",'Cálculos '!D45)</f>
        <v/>
      </c>
      <c r="E40" s="314" t="str">
        <f>+IF('Cálculos '!E45="","",'Cálculos '!E45)</f>
        <v/>
      </c>
      <c r="F40" s="460" t="str">
        <f>+IF(D40="","",'Cálculos '!AR45)</f>
        <v/>
      </c>
      <c r="G40" s="461" t="str">
        <f>IF(D40="","",'Cálculos '!AU45)</f>
        <v/>
      </c>
      <c r="H40" s="461" t="str">
        <f>+IF(D40="","",'Cálculos '!AV45)</f>
        <v/>
      </c>
      <c r="I40" s="462" t="str">
        <f>+IF(D40="","",'Cálculos '!AT45)</f>
        <v/>
      </c>
      <c r="J40" s="463" t="str">
        <f>+IF('Variación '!BV39="","",'Variación '!BV39)</f>
        <v/>
      </c>
      <c r="K40" s="464" t="str">
        <f>+IF(D40="","",'Precio unitario '!J39)</f>
        <v/>
      </c>
      <c r="L40" s="465" t="str">
        <f>+'Valor total'!I45</f>
        <v/>
      </c>
      <c r="M40" s="465" t="str">
        <f>+'Valor total'!J45</f>
        <v/>
      </c>
      <c r="N40" s="469" t="str">
        <f t="shared" si="1"/>
        <v/>
      </c>
    </row>
    <row r="41" spans="2:14" s="458" customFormat="1" hidden="1" x14ac:dyDescent="0.25">
      <c r="B41" s="459">
        <f t="shared" si="0"/>
        <v>38</v>
      </c>
      <c r="C41" s="316" t="str">
        <f>+IF('Cálculos '!C46="","",'Cálculos '!C46)</f>
        <v/>
      </c>
      <c r="D41" s="315" t="str">
        <f>+IF('Cálculos '!D46="","",'Cálculos '!D46)</f>
        <v/>
      </c>
      <c r="E41" s="314" t="str">
        <f>+IF('Cálculos '!E46="","",'Cálculos '!E46)</f>
        <v/>
      </c>
      <c r="F41" s="460" t="str">
        <f>+IF(D41="","",'Cálculos '!AR46)</f>
        <v/>
      </c>
      <c r="G41" s="461" t="str">
        <f>IF(D41="","",'Cálculos '!AU46)</f>
        <v/>
      </c>
      <c r="H41" s="461" t="str">
        <f>+IF(D41="","",'Cálculos '!AV46)</f>
        <v/>
      </c>
      <c r="I41" s="462" t="str">
        <f>+IF(D41="","",'Cálculos '!AT46)</f>
        <v/>
      </c>
      <c r="J41" s="463" t="str">
        <f>+IF('Variación '!BV40="","",'Variación '!BV40)</f>
        <v/>
      </c>
      <c r="K41" s="464" t="str">
        <f>+IF(D41="","",'Precio unitario '!J40)</f>
        <v/>
      </c>
      <c r="L41" s="465" t="str">
        <f>+'Valor total'!I46</f>
        <v/>
      </c>
      <c r="M41" s="465" t="str">
        <f>+'Valor total'!J46</f>
        <v/>
      </c>
      <c r="N41" s="469" t="str">
        <f t="shared" si="1"/>
        <v/>
      </c>
    </row>
    <row r="42" spans="2:14" s="458" customFormat="1" hidden="1" x14ac:dyDescent="0.25">
      <c r="B42" s="459">
        <f t="shared" si="0"/>
        <v>39</v>
      </c>
      <c r="C42" s="316" t="str">
        <f>+IF('Cálculos '!C47="","",'Cálculos '!C47)</f>
        <v/>
      </c>
      <c r="D42" s="315" t="str">
        <f>+IF('Cálculos '!D47="","",'Cálculos '!D47)</f>
        <v/>
      </c>
      <c r="E42" s="314" t="str">
        <f>+IF('Cálculos '!E47="","",'Cálculos '!E47)</f>
        <v/>
      </c>
      <c r="F42" s="460" t="str">
        <f>+IF(D42="","",'Cálculos '!AR47)</f>
        <v/>
      </c>
      <c r="G42" s="461" t="str">
        <f>IF(D42="","",'Cálculos '!AU47)</f>
        <v/>
      </c>
      <c r="H42" s="461" t="str">
        <f>+IF(D42="","",'Cálculos '!AV47)</f>
        <v/>
      </c>
      <c r="I42" s="462" t="str">
        <f>+IF(D42="","",'Cálculos '!AT47)</f>
        <v/>
      </c>
      <c r="J42" s="463" t="str">
        <f>+IF('Variación '!BV41="","",'Variación '!BV41)</f>
        <v/>
      </c>
      <c r="K42" s="464" t="str">
        <f>+IF(D42="","",'Precio unitario '!J41)</f>
        <v/>
      </c>
      <c r="L42" s="465" t="str">
        <f>+'Valor total'!I47</f>
        <v/>
      </c>
      <c r="M42" s="465" t="str">
        <f>+'Valor total'!J47</f>
        <v/>
      </c>
      <c r="N42" s="469" t="str">
        <f t="shared" si="1"/>
        <v/>
      </c>
    </row>
    <row r="43" spans="2:14" s="458" customFormat="1" hidden="1" x14ac:dyDescent="0.25">
      <c r="B43" s="459">
        <f t="shared" si="0"/>
        <v>40</v>
      </c>
      <c r="C43" s="316" t="str">
        <f>+IF('Cálculos '!C48="","",'Cálculos '!C48)</f>
        <v/>
      </c>
      <c r="D43" s="315" t="str">
        <f>+IF('Cálculos '!D48="","",'Cálculos '!D48)</f>
        <v/>
      </c>
      <c r="E43" s="314" t="str">
        <f>+IF('Cálculos '!E48="","",'Cálculos '!E48)</f>
        <v/>
      </c>
      <c r="F43" s="460" t="str">
        <f>+IF(D43="","",'Cálculos '!AR48)</f>
        <v/>
      </c>
      <c r="G43" s="461" t="str">
        <f>IF(D43="","",'Cálculos '!AU48)</f>
        <v/>
      </c>
      <c r="H43" s="461" t="str">
        <f>+IF(D43="","",'Cálculos '!AV48)</f>
        <v/>
      </c>
      <c r="I43" s="462" t="str">
        <f>+IF(D43="","",'Cálculos '!AT48)</f>
        <v/>
      </c>
      <c r="J43" s="463" t="str">
        <f>+IF('Variación '!BV42="","",'Variación '!BV42)</f>
        <v/>
      </c>
      <c r="K43" s="464" t="str">
        <f>+IF(D43="","",'Precio unitario '!J42)</f>
        <v/>
      </c>
      <c r="L43" s="465" t="str">
        <f>+'Valor total'!I48</f>
        <v/>
      </c>
      <c r="M43" s="465" t="str">
        <f>+'Valor total'!J48</f>
        <v/>
      </c>
      <c r="N43" s="469" t="str">
        <f t="shared" si="1"/>
        <v/>
      </c>
    </row>
    <row r="44" spans="2:14" s="458" customFormat="1" hidden="1" x14ac:dyDescent="0.25">
      <c r="B44" s="459">
        <f t="shared" si="0"/>
        <v>41</v>
      </c>
      <c r="C44" s="316" t="str">
        <f>+IF('Cálculos '!C49="","",'Cálculos '!C49)</f>
        <v/>
      </c>
      <c r="D44" s="315" t="str">
        <f>+IF('Cálculos '!D49="","",'Cálculos '!D49)</f>
        <v/>
      </c>
      <c r="E44" s="314" t="str">
        <f>+IF('Cálculos '!E49="","",'Cálculos '!E49)</f>
        <v/>
      </c>
      <c r="F44" s="460" t="str">
        <f>+IF(D44="","",'Cálculos '!AR49)</f>
        <v/>
      </c>
      <c r="G44" s="461" t="str">
        <f>IF(D44="","",'Cálculos '!AU49)</f>
        <v/>
      </c>
      <c r="H44" s="461" t="str">
        <f>+IF(D44="","",'Cálculos '!AV49)</f>
        <v/>
      </c>
      <c r="I44" s="462" t="str">
        <f>+IF(D44="","",'Cálculos '!AT49)</f>
        <v/>
      </c>
      <c r="J44" s="463" t="str">
        <f>+IF('Variación '!BV43="","",'Variación '!BV43)</f>
        <v/>
      </c>
      <c r="K44" s="464" t="str">
        <f>+IF(D44="","",'Precio unitario '!J43)</f>
        <v/>
      </c>
      <c r="L44" s="465" t="str">
        <f>+'Valor total'!I49</f>
        <v/>
      </c>
      <c r="M44" s="465" t="str">
        <f>+'Valor total'!J49</f>
        <v/>
      </c>
      <c r="N44" s="469" t="str">
        <f t="shared" si="1"/>
        <v/>
      </c>
    </row>
    <row r="45" spans="2:14" s="458" customFormat="1" hidden="1" x14ac:dyDescent="0.25">
      <c r="B45" s="459">
        <f t="shared" si="0"/>
        <v>42</v>
      </c>
      <c r="C45" s="316" t="str">
        <f>+IF('Cálculos '!C50="","",'Cálculos '!C50)</f>
        <v/>
      </c>
      <c r="D45" s="315" t="str">
        <f>+IF('Cálculos '!D50="","",'Cálculos '!D50)</f>
        <v/>
      </c>
      <c r="E45" s="314" t="str">
        <f>+IF('Cálculos '!E50="","",'Cálculos '!E50)</f>
        <v/>
      </c>
      <c r="F45" s="460" t="str">
        <f>+IF(D45="","",'Cálculos '!AR50)</f>
        <v/>
      </c>
      <c r="G45" s="461" t="str">
        <f>IF(D45="","",'Cálculos '!AU50)</f>
        <v/>
      </c>
      <c r="H45" s="461" t="str">
        <f>+IF(D45="","",'Cálculos '!AV50)</f>
        <v/>
      </c>
      <c r="I45" s="462" t="str">
        <f>+IF(D45="","",'Cálculos '!AT50)</f>
        <v/>
      </c>
      <c r="J45" s="463" t="str">
        <f>+IF('Variación '!BV44="","",'Variación '!BV44)</f>
        <v/>
      </c>
      <c r="K45" s="464" t="str">
        <f>+IF(D45="","",'Precio unitario '!J44)</f>
        <v/>
      </c>
      <c r="L45" s="465" t="str">
        <f>+'Valor total'!I50</f>
        <v/>
      </c>
      <c r="M45" s="465" t="str">
        <f>+'Valor total'!J50</f>
        <v/>
      </c>
      <c r="N45" s="469" t="str">
        <f t="shared" si="1"/>
        <v/>
      </c>
    </row>
    <row r="46" spans="2:14" s="458" customFormat="1" hidden="1" x14ac:dyDescent="0.25">
      <c r="B46" s="459">
        <f t="shared" si="0"/>
        <v>43</v>
      </c>
      <c r="C46" s="316" t="str">
        <f>+IF('Cálculos '!C51="","",'Cálculos '!C51)</f>
        <v/>
      </c>
      <c r="D46" s="315" t="str">
        <f>+IF('Cálculos '!D51="","",'Cálculos '!D51)</f>
        <v/>
      </c>
      <c r="E46" s="314" t="str">
        <f>+IF('Cálculos '!E51="","",'Cálculos '!E51)</f>
        <v/>
      </c>
      <c r="F46" s="460" t="str">
        <f>+IF(D46="","",'Cálculos '!AR51)</f>
        <v/>
      </c>
      <c r="G46" s="461" t="str">
        <f>IF(D46="","",'Cálculos '!AU51)</f>
        <v/>
      </c>
      <c r="H46" s="461" t="str">
        <f>+IF(D46="","",'Cálculos '!AV51)</f>
        <v/>
      </c>
      <c r="I46" s="462" t="str">
        <f>+IF(D46="","",'Cálculos '!AT51)</f>
        <v/>
      </c>
      <c r="J46" s="463" t="str">
        <f>+IF('Variación '!BV45="","",'Variación '!BV45)</f>
        <v/>
      </c>
      <c r="K46" s="464" t="str">
        <f>+IF(D46="","",'Precio unitario '!J45)</f>
        <v/>
      </c>
      <c r="L46" s="465" t="str">
        <f>+'Valor total'!I51</f>
        <v/>
      </c>
      <c r="M46" s="465" t="str">
        <f>+'Valor total'!J51</f>
        <v/>
      </c>
      <c r="N46" s="469" t="str">
        <f t="shared" si="1"/>
        <v/>
      </c>
    </row>
    <row r="47" spans="2:14" s="458" customFormat="1" hidden="1" x14ac:dyDescent="0.25">
      <c r="B47" s="459">
        <f t="shared" si="0"/>
        <v>44</v>
      </c>
      <c r="C47" s="316" t="str">
        <f>+IF('Cálculos '!C52="","",'Cálculos '!C52)</f>
        <v/>
      </c>
      <c r="D47" s="315" t="str">
        <f>+IF('Cálculos '!D52="","",'Cálculos '!D52)</f>
        <v/>
      </c>
      <c r="E47" s="314" t="str">
        <f>+IF('Cálculos '!E52="","",'Cálculos '!E52)</f>
        <v/>
      </c>
      <c r="F47" s="460" t="str">
        <f>+IF(D47="","",'Cálculos '!AR52)</f>
        <v/>
      </c>
      <c r="G47" s="461" t="str">
        <f>IF(D47="","",'Cálculos '!AU52)</f>
        <v/>
      </c>
      <c r="H47" s="461" t="str">
        <f>+IF(D47="","",'Cálculos '!AV52)</f>
        <v/>
      </c>
      <c r="I47" s="462" t="str">
        <f>+IF(D47="","",'Cálculos '!AT52)</f>
        <v/>
      </c>
      <c r="J47" s="463" t="str">
        <f>+IF('Variación '!BV46="","",'Variación '!BV46)</f>
        <v/>
      </c>
      <c r="K47" s="464" t="str">
        <f>+IF(D47="","",'Precio unitario '!J46)</f>
        <v/>
      </c>
      <c r="L47" s="465" t="str">
        <f>+'Valor total'!I52</f>
        <v/>
      </c>
      <c r="M47" s="465" t="str">
        <f>+'Valor total'!J52</f>
        <v/>
      </c>
      <c r="N47" s="469" t="str">
        <f t="shared" si="1"/>
        <v/>
      </c>
    </row>
    <row r="48" spans="2:14" s="458" customFormat="1" hidden="1" x14ac:dyDescent="0.25">
      <c r="B48" s="459">
        <f t="shared" si="0"/>
        <v>45</v>
      </c>
      <c r="C48" s="316" t="str">
        <f>+IF('Cálculos '!C53="","",'Cálculos '!C53)</f>
        <v/>
      </c>
      <c r="D48" s="315" t="str">
        <f>+IF('Cálculos '!D53="","",'Cálculos '!D53)</f>
        <v/>
      </c>
      <c r="E48" s="314" t="str">
        <f>+IF('Cálculos '!E53="","",'Cálculos '!E53)</f>
        <v/>
      </c>
      <c r="F48" s="460" t="str">
        <f>+IF(D48="","",'Cálculos '!AR53)</f>
        <v/>
      </c>
      <c r="G48" s="461" t="str">
        <f>IF(D48="","",'Cálculos '!AU53)</f>
        <v/>
      </c>
      <c r="H48" s="461" t="str">
        <f>+IF(D48="","",'Cálculos '!AV53)</f>
        <v/>
      </c>
      <c r="I48" s="462" t="str">
        <f>+IF(D48="","",'Cálculos '!AT53)</f>
        <v/>
      </c>
      <c r="J48" s="463" t="str">
        <f>+IF('Variación '!BV47="","",'Variación '!BV47)</f>
        <v/>
      </c>
      <c r="K48" s="464" t="str">
        <f>+IF(D48="","",'Precio unitario '!J47)</f>
        <v/>
      </c>
      <c r="L48" s="465" t="str">
        <f>+'Valor total'!I53</f>
        <v/>
      </c>
      <c r="M48" s="465" t="str">
        <f>+'Valor total'!J53</f>
        <v/>
      </c>
      <c r="N48" s="469" t="str">
        <f t="shared" si="1"/>
        <v/>
      </c>
    </row>
    <row r="49" spans="2:14" s="458" customFormat="1" hidden="1" x14ac:dyDescent="0.25">
      <c r="B49" s="459">
        <f t="shared" si="0"/>
        <v>46</v>
      </c>
      <c r="C49" s="316" t="str">
        <f>+IF('Cálculos '!C54="","",'Cálculos '!C54)</f>
        <v/>
      </c>
      <c r="D49" s="315" t="str">
        <f>+IF('Cálculos '!D54="","",'Cálculos '!D54)</f>
        <v/>
      </c>
      <c r="E49" s="314" t="str">
        <f>+IF('Cálculos '!E54="","",'Cálculos '!E54)</f>
        <v/>
      </c>
      <c r="F49" s="460" t="str">
        <f>+IF(D49="","",'Cálculos '!AR54)</f>
        <v/>
      </c>
      <c r="G49" s="461" t="str">
        <f>IF(D49="","",'Cálculos '!AU54)</f>
        <v/>
      </c>
      <c r="H49" s="461" t="str">
        <f>+IF(D49="","",'Cálculos '!AV54)</f>
        <v/>
      </c>
      <c r="I49" s="462" t="str">
        <f>+IF(D49="","",'Cálculos '!AT54)</f>
        <v/>
      </c>
      <c r="J49" s="463" t="str">
        <f>+IF('Variación '!BV48="","",'Variación '!BV48)</f>
        <v/>
      </c>
      <c r="K49" s="464" t="str">
        <f>+IF(D49="","",'Precio unitario '!J48)</f>
        <v/>
      </c>
      <c r="L49" s="465" t="str">
        <f>+'Valor total'!I54</f>
        <v/>
      </c>
      <c r="M49" s="465" t="str">
        <f>+'Valor total'!J54</f>
        <v/>
      </c>
      <c r="N49" s="469" t="str">
        <f t="shared" si="1"/>
        <v/>
      </c>
    </row>
    <row r="50" spans="2:14" s="458" customFormat="1" hidden="1" x14ac:dyDescent="0.25">
      <c r="B50" s="459">
        <f t="shared" si="0"/>
        <v>47</v>
      </c>
      <c r="C50" s="316" t="str">
        <f>+IF('Cálculos '!C55="","",'Cálculos '!C55)</f>
        <v/>
      </c>
      <c r="D50" s="315" t="str">
        <f>+IF('Cálculos '!D55="","",'Cálculos '!D55)</f>
        <v/>
      </c>
      <c r="E50" s="314" t="str">
        <f>+IF('Cálculos '!E55="","",'Cálculos '!E55)</f>
        <v/>
      </c>
      <c r="F50" s="460" t="str">
        <f>+IF(D50="","",'Cálculos '!AR55)</f>
        <v/>
      </c>
      <c r="G50" s="461" t="str">
        <f>IF(D50="","",'Cálculos '!AU55)</f>
        <v/>
      </c>
      <c r="H50" s="461" t="str">
        <f>+IF(D50="","",'Cálculos '!AV55)</f>
        <v/>
      </c>
      <c r="I50" s="462" t="str">
        <f>+IF(D50="","",'Cálculos '!AT55)</f>
        <v/>
      </c>
      <c r="J50" s="463" t="str">
        <f>+IF('Variación '!BV49="","",'Variación '!BV49)</f>
        <v/>
      </c>
      <c r="K50" s="464" t="str">
        <f>+IF(D50="","",'Precio unitario '!J49)</f>
        <v/>
      </c>
      <c r="L50" s="465" t="str">
        <f>+'Valor total'!I55</f>
        <v/>
      </c>
      <c r="M50" s="465" t="str">
        <f>+'Valor total'!J55</f>
        <v/>
      </c>
      <c r="N50" s="469" t="str">
        <f t="shared" si="1"/>
        <v/>
      </c>
    </row>
    <row r="51" spans="2:14" s="458" customFormat="1" hidden="1" x14ac:dyDescent="0.25">
      <c r="B51" s="459">
        <f t="shared" si="0"/>
        <v>48</v>
      </c>
      <c r="C51" s="316" t="str">
        <f>+IF('Cálculos '!C56="","",'Cálculos '!C56)</f>
        <v/>
      </c>
      <c r="D51" s="315" t="str">
        <f>+IF('Cálculos '!D56="","",'Cálculos '!D56)</f>
        <v/>
      </c>
      <c r="E51" s="314" t="str">
        <f>+IF('Cálculos '!E56="","",'Cálculos '!E56)</f>
        <v/>
      </c>
      <c r="F51" s="460" t="str">
        <f>+IF(D51="","",'Cálculos '!AR56)</f>
        <v/>
      </c>
      <c r="G51" s="461" t="str">
        <f>IF(D51="","",'Cálculos '!AU56)</f>
        <v/>
      </c>
      <c r="H51" s="461" t="str">
        <f>+IF(D51="","",'Cálculos '!AV56)</f>
        <v/>
      </c>
      <c r="I51" s="462" t="str">
        <f>+IF(D51="","",'Cálculos '!AT56)</f>
        <v/>
      </c>
      <c r="J51" s="463" t="str">
        <f>+IF('Variación '!BV50="","",'Variación '!BV50)</f>
        <v/>
      </c>
      <c r="K51" s="464" t="str">
        <f>+IF(D51="","",'Precio unitario '!J50)</f>
        <v/>
      </c>
      <c r="L51" s="465" t="str">
        <f>+'Valor total'!I56</f>
        <v/>
      </c>
      <c r="M51" s="465" t="str">
        <f>+'Valor total'!J56</f>
        <v/>
      </c>
      <c r="N51" s="469" t="str">
        <f t="shared" si="1"/>
        <v/>
      </c>
    </row>
    <row r="52" spans="2:14" s="458" customFormat="1" hidden="1" x14ac:dyDescent="0.25">
      <c r="B52" s="459">
        <f t="shared" si="0"/>
        <v>49</v>
      </c>
      <c r="C52" s="316" t="str">
        <f>+IF('Cálculos '!C57="","",'Cálculos '!C57)</f>
        <v/>
      </c>
      <c r="D52" s="315" t="str">
        <f>+IF('Cálculos '!D57="","",'Cálculos '!D57)</f>
        <v/>
      </c>
      <c r="E52" s="314" t="str">
        <f>+IF('Cálculos '!E57="","",'Cálculos '!E57)</f>
        <v/>
      </c>
      <c r="F52" s="460" t="str">
        <f>+IF(D52="","",'Cálculos '!AR57)</f>
        <v/>
      </c>
      <c r="G52" s="461" t="str">
        <f>IF(D52="","",'Cálculos '!AU57)</f>
        <v/>
      </c>
      <c r="H52" s="461" t="str">
        <f>+IF(D52="","",'Cálculos '!AV57)</f>
        <v/>
      </c>
      <c r="I52" s="462" t="str">
        <f>+IF(D52="","",'Cálculos '!AT57)</f>
        <v/>
      </c>
      <c r="J52" s="463" t="str">
        <f>+IF('Variación '!BV51="","",'Variación '!BV51)</f>
        <v/>
      </c>
      <c r="K52" s="464" t="str">
        <f>+IF(D52="","",'Precio unitario '!J51)</f>
        <v/>
      </c>
      <c r="L52" s="465" t="str">
        <f>+'Valor total'!I57</f>
        <v/>
      </c>
      <c r="M52" s="465" t="str">
        <f>+'Valor total'!J57</f>
        <v/>
      </c>
      <c r="N52" s="469" t="str">
        <f t="shared" si="1"/>
        <v/>
      </c>
    </row>
    <row r="53" spans="2:14" s="458" customFormat="1" hidden="1" x14ac:dyDescent="0.25">
      <c r="B53" s="459">
        <f t="shared" si="0"/>
        <v>50</v>
      </c>
      <c r="C53" s="316" t="str">
        <f>+IF('Cálculos '!C58="","",'Cálculos '!C58)</f>
        <v/>
      </c>
      <c r="D53" s="315" t="str">
        <f>+IF('Cálculos '!D58="","",'Cálculos '!D58)</f>
        <v/>
      </c>
      <c r="E53" s="314" t="str">
        <f>+IF('Cálculos '!E58="","",'Cálculos '!E58)</f>
        <v/>
      </c>
      <c r="F53" s="460" t="str">
        <f>+IF(D53="","",'Cálculos '!AR58)</f>
        <v/>
      </c>
      <c r="G53" s="461" t="str">
        <f>IF(D53="","",'Cálculos '!AU58)</f>
        <v/>
      </c>
      <c r="H53" s="461" t="str">
        <f>+IF(D53="","",'Cálculos '!AV58)</f>
        <v/>
      </c>
      <c r="I53" s="462" t="str">
        <f>+IF(D53="","",'Cálculos '!AT58)</f>
        <v/>
      </c>
      <c r="J53" s="463" t="str">
        <f>+IF('Variación '!BV52="","",'Variación '!BV52)</f>
        <v/>
      </c>
      <c r="K53" s="464" t="str">
        <f>+IF(D53="","",'Precio unitario '!J52)</f>
        <v/>
      </c>
      <c r="L53" s="465" t="str">
        <f>+'Valor total'!I58</f>
        <v/>
      </c>
      <c r="M53" s="465" t="str">
        <f>+'Valor total'!J58</f>
        <v/>
      </c>
      <c r="N53" s="469" t="str">
        <f t="shared" si="1"/>
        <v/>
      </c>
    </row>
    <row r="54" spans="2:14" s="458" customFormat="1" hidden="1" x14ac:dyDescent="0.25">
      <c r="B54" s="459">
        <f t="shared" si="0"/>
        <v>51</v>
      </c>
      <c r="C54" s="316" t="str">
        <f>+IF('Cálculos '!C59="","",'Cálculos '!C59)</f>
        <v/>
      </c>
      <c r="D54" s="315" t="str">
        <f>+IF('Cálculos '!D59="","",'Cálculos '!D59)</f>
        <v/>
      </c>
      <c r="E54" s="314" t="str">
        <f>+IF('Cálculos '!E59="","",'Cálculos '!E59)</f>
        <v/>
      </c>
      <c r="F54" s="460" t="str">
        <f>+IF(D54="","",'Cálculos '!AR59)</f>
        <v/>
      </c>
      <c r="G54" s="461" t="str">
        <f>IF(D54="","",'Cálculos '!AU59)</f>
        <v/>
      </c>
      <c r="H54" s="461" t="str">
        <f>+IF(D54="","",'Cálculos '!AV59)</f>
        <v/>
      </c>
      <c r="I54" s="462" t="str">
        <f>+IF(D54="","",'Cálculos '!AT59)</f>
        <v/>
      </c>
      <c r="J54" s="463" t="str">
        <f>+IF('Variación '!BV53="","",'Variación '!BV53)</f>
        <v/>
      </c>
      <c r="K54" s="464" t="str">
        <f>+IF(D54="","",'Precio unitario '!J53)</f>
        <v/>
      </c>
      <c r="L54" s="465" t="str">
        <f>+'Valor total'!I59</f>
        <v/>
      </c>
      <c r="M54" s="465" t="str">
        <f>+'Valor total'!J59</f>
        <v/>
      </c>
      <c r="N54" s="469" t="str">
        <f t="shared" si="1"/>
        <v/>
      </c>
    </row>
    <row r="55" spans="2:14" s="458" customFormat="1" hidden="1" x14ac:dyDescent="0.25">
      <c r="B55" s="459">
        <f t="shared" si="0"/>
        <v>52</v>
      </c>
      <c r="C55" s="316" t="str">
        <f>+IF('Cálculos '!C60="","",'Cálculos '!C60)</f>
        <v/>
      </c>
      <c r="D55" s="315" t="str">
        <f>+IF('Cálculos '!D60="","",'Cálculos '!D60)</f>
        <v/>
      </c>
      <c r="E55" s="314" t="str">
        <f>+IF('Cálculos '!E60="","",'Cálculos '!E60)</f>
        <v/>
      </c>
      <c r="F55" s="460" t="str">
        <f>+IF(D55="","",'Cálculos '!AR60)</f>
        <v/>
      </c>
      <c r="G55" s="461" t="str">
        <f>IF(D55="","",'Cálculos '!AU60)</f>
        <v/>
      </c>
      <c r="H55" s="461" t="str">
        <f>+IF(D55="","",'Cálculos '!AV60)</f>
        <v/>
      </c>
      <c r="I55" s="462" t="str">
        <f>+IF(D55="","",'Cálculos '!AT60)</f>
        <v/>
      </c>
      <c r="J55" s="463" t="str">
        <f>+IF('Variación '!BV54="","",'Variación '!BV54)</f>
        <v/>
      </c>
      <c r="K55" s="464" t="str">
        <f>+IF(D55="","",'Precio unitario '!J54)</f>
        <v/>
      </c>
      <c r="L55" s="465" t="str">
        <f>+'Valor total'!I60</f>
        <v/>
      </c>
      <c r="M55" s="465" t="str">
        <f>+'Valor total'!J60</f>
        <v/>
      </c>
      <c r="N55" s="469" t="str">
        <f t="shared" si="1"/>
        <v/>
      </c>
    </row>
    <row r="56" spans="2:14" s="458" customFormat="1" hidden="1" x14ac:dyDescent="0.25">
      <c r="B56" s="459">
        <f t="shared" si="0"/>
        <v>53</v>
      </c>
      <c r="C56" s="316" t="str">
        <f>+IF('Cálculos '!C61="","",'Cálculos '!C61)</f>
        <v/>
      </c>
      <c r="D56" s="315" t="str">
        <f>+IF('Cálculos '!D61="","",'Cálculos '!D61)</f>
        <v/>
      </c>
      <c r="E56" s="314" t="str">
        <f>+IF('Cálculos '!E61="","",'Cálculos '!E61)</f>
        <v/>
      </c>
      <c r="F56" s="460" t="str">
        <f>+IF(D56="","",'Cálculos '!AR61)</f>
        <v/>
      </c>
      <c r="G56" s="461" t="str">
        <f>IF(D56="","",'Cálculos '!AU61)</f>
        <v/>
      </c>
      <c r="H56" s="461" t="str">
        <f>+IF(D56="","",'Cálculos '!AV61)</f>
        <v/>
      </c>
      <c r="I56" s="462" t="str">
        <f>+IF(D56="","",'Cálculos '!AT61)</f>
        <v/>
      </c>
      <c r="J56" s="463" t="str">
        <f>+IF('Variación '!BV55="","",'Variación '!BV55)</f>
        <v/>
      </c>
      <c r="K56" s="464" t="str">
        <f>+IF(D56="","",'Precio unitario '!J55)</f>
        <v/>
      </c>
      <c r="L56" s="465" t="str">
        <f>+'Valor total'!I61</f>
        <v/>
      </c>
      <c r="M56" s="465" t="str">
        <f>+'Valor total'!J61</f>
        <v/>
      </c>
      <c r="N56" s="469" t="str">
        <f t="shared" si="1"/>
        <v/>
      </c>
    </row>
    <row r="57" spans="2:14" s="458" customFormat="1" hidden="1" x14ac:dyDescent="0.25">
      <c r="B57" s="459">
        <f t="shared" si="0"/>
        <v>54</v>
      </c>
      <c r="C57" s="316" t="str">
        <f>+IF('Cálculos '!C62="","",'Cálculos '!C62)</f>
        <v/>
      </c>
      <c r="D57" s="315" t="str">
        <f>+IF('Cálculos '!D62="","",'Cálculos '!D62)</f>
        <v/>
      </c>
      <c r="E57" s="314" t="str">
        <f>+IF('Cálculos '!E62="","",'Cálculos '!E62)</f>
        <v/>
      </c>
      <c r="F57" s="460" t="str">
        <f>+IF(D57="","",'Cálculos '!AR62)</f>
        <v/>
      </c>
      <c r="G57" s="461" t="str">
        <f>IF(D57="","",'Cálculos '!AU62)</f>
        <v/>
      </c>
      <c r="H57" s="461" t="str">
        <f>+IF(D57="","",'Cálculos '!AV62)</f>
        <v/>
      </c>
      <c r="I57" s="462" t="str">
        <f>+IF(D57="","",'Cálculos '!AT62)</f>
        <v/>
      </c>
      <c r="J57" s="463" t="str">
        <f>+IF('Variación '!BV56="","",'Variación '!BV56)</f>
        <v/>
      </c>
      <c r="K57" s="464" t="str">
        <f>+IF(D57="","",'Precio unitario '!J56)</f>
        <v/>
      </c>
      <c r="L57" s="465" t="str">
        <f>+'Valor total'!I62</f>
        <v/>
      </c>
      <c r="M57" s="465" t="str">
        <f>+'Valor total'!J62</f>
        <v/>
      </c>
      <c r="N57" s="469" t="str">
        <f t="shared" si="1"/>
        <v/>
      </c>
    </row>
    <row r="58" spans="2:14" s="458" customFormat="1" hidden="1" x14ac:dyDescent="0.25">
      <c r="B58" s="459">
        <f t="shared" si="0"/>
        <v>55</v>
      </c>
      <c r="C58" s="316" t="str">
        <f>+IF('Cálculos '!C63="","",'Cálculos '!C63)</f>
        <v/>
      </c>
      <c r="D58" s="315" t="str">
        <f>+IF('Cálculos '!D63="","",'Cálculos '!D63)</f>
        <v/>
      </c>
      <c r="E58" s="314" t="str">
        <f>+IF('Cálculos '!E63="","",'Cálculos '!E63)</f>
        <v/>
      </c>
      <c r="F58" s="460" t="str">
        <f>+IF(D58="","",'Cálculos '!AR63)</f>
        <v/>
      </c>
      <c r="G58" s="461" t="str">
        <f>IF(D58="","",'Cálculos '!AU63)</f>
        <v/>
      </c>
      <c r="H58" s="461" t="str">
        <f>+IF(D58="","",'Cálculos '!AV63)</f>
        <v/>
      </c>
      <c r="I58" s="462" t="str">
        <f>+IF(D58="","",'Cálculos '!AT63)</f>
        <v/>
      </c>
      <c r="J58" s="463" t="str">
        <f>+IF('Variación '!BV57="","",'Variación '!BV57)</f>
        <v/>
      </c>
      <c r="K58" s="464" t="str">
        <f>+IF(D58="","",'Precio unitario '!J57)</f>
        <v/>
      </c>
      <c r="L58" s="465" t="str">
        <f>+'Valor total'!I63</f>
        <v/>
      </c>
      <c r="M58" s="465" t="str">
        <f>+'Valor total'!J63</f>
        <v/>
      </c>
      <c r="N58" s="469" t="str">
        <f t="shared" si="1"/>
        <v/>
      </c>
    </row>
    <row r="59" spans="2:14" s="458" customFormat="1" hidden="1" x14ac:dyDescent="0.25">
      <c r="B59" s="459">
        <f t="shared" si="0"/>
        <v>56</v>
      </c>
      <c r="C59" s="316" t="str">
        <f>+IF('Cálculos '!C64="","",'Cálculos '!C64)</f>
        <v/>
      </c>
      <c r="D59" s="315" t="str">
        <f>+IF('Cálculos '!D64="","",'Cálculos '!D64)</f>
        <v/>
      </c>
      <c r="E59" s="314" t="str">
        <f>+IF('Cálculos '!E64="","",'Cálculos '!E64)</f>
        <v/>
      </c>
      <c r="F59" s="460" t="str">
        <f>+IF(D59="","",'Cálculos '!AR64)</f>
        <v/>
      </c>
      <c r="G59" s="461" t="str">
        <f>IF(D59="","",'Cálculos '!AU64)</f>
        <v/>
      </c>
      <c r="H59" s="461" t="str">
        <f>+IF(D59="","",'Cálculos '!AV64)</f>
        <v/>
      </c>
      <c r="I59" s="462" t="str">
        <f>+IF(D59="","",'Cálculos '!AT64)</f>
        <v/>
      </c>
      <c r="J59" s="463" t="str">
        <f>+IF('Variación '!BV58="","",'Variación '!BV58)</f>
        <v/>
      </c>
      <c r="K59" s="464" t="str">
        <f>+IF(D59="","",'Precio unitario '!J58)</f>
        <v/>
      </c>
      <c r="L59" s="465" t="str">
        <f>+'Valor total'!I64</f>
        <v/>
      </c>
      <c r="M59" s="465" t="str">
        <f>+'Valor total'!J64</f>
        <v/>
      </c>
      <c r="N59" s="469" t="str">
        <f t="shared" si="1"/>
        <v/>
      </c>
    </row>
    <row r="60" spans="2:14" s="458" customFormat="1" hidden="1" x14ac:dyDescent="0.25">
      <c r="B60" s="459">
        <f t="shared" si="0"/>
        <v>57</v>
      </c>
      <c r="C60" s="316" t="str">
        <f>+IF('Cálculos '!C65="","",'Cálculos '!C65)</f>
        <v/>
      </c>
      <c r="D60" s="315" t="str">
        <f>+IF('Cálculos '!D65="","",'Cálculos '!D65)</f>
        <v/>
      </c>
      <c r="E60" s="314" t="str">
        <f>+IF('Cálculos '!E65="","",'Cálculos '!E65)</f>
        <v/>
      </c>
      <c r="F60" s="460" t="str">
        <f>+IF(D60="","",'Cálculos '!AR65)</f>
        <v/>
      </c>
      <c r="G60" s="461" t="str">
        <f>IF(D60="","",'Cálculos '!AU65)</f>
        <v/>
      </c>
      <c r="H60" s="461" t="str">
        <f>+IF(D60="","",'Cálculos '!AV65)</f>
        <v/>
      </c>
      <c r="I60" s="462" t="str">
        <f>+IF(D60="","",'Cálculos '!AT65)</f>
        <v/>
      </c>
      <c r="J60" s="463" t="str">
        <f>+IF('Variación '!BV59="","",'Variación '!BV59)</f>
        <v/>
      </c>
      <c r="K60" s="464" t="str">
        <f>+IF(D60="","",'Precio unitario '!J59)</f>
        <v/>
      </c>
      <c r="L60" s="465" t="str">
        <f>+'Valor total'!I65</f>
        <v/>
      </c>
      <c r="M60" s="465" t="str">
        <f>+'Valor total'!J65</f>
        <v/>
      </c>
      <c r="N60" s="469" t="str">
        <f t="shared" si="1"/>
        <v/>
      </c>
    </row>
    <row r="61" spans="2:14" s="458" customFormat="1" hidden="1" x14ac:dyDescent="0.25">
      <c r="B61" s="459">
        <f t="shared" si="0"/>
        <v>58</v>
      </c>
      <c r="C61" s="316" t="str">
        <f>+IF('Cálculos '!C66="","",'Cálculos '!C66)</f>
        <v/>
      </c>
      <c r="D61" s="315" t="str">
        <f>+IF('Cálculos '!D66="","",'Cálculos '!D66)</f>
        <v/>
      </c>
      <c r="E61" s="314" t="str">
        <f>+IF('Cálculos '!E66="","",'Cálculos '!E66)</f>
        <v/>
      </c>
      <c r="F61" s="460" t="str">
        <f>+IF(D61="","",'Cálculos '!AR66)</f>
        <v/>
      </c>
      <c r="G61" s="461" t="str">
        <f>IF(D61="","",'Cálculos '!AU66)</f>
        <v/>
      </c>
      <c r="H61" s="461" t="str">
        <f>+IF(D61="","",'Cálculos '!AV66)</f>
        <v/>
      </c>
      <c r="I61" s="462" t="str">
        <f>+IF(D61="","",'Cálculos '!AT66)</f>
        <v/>
      </c>
      <c r="J61" s="463" t="str">
        <f>+IF('Variación '!BV60="","",'Variación '!BV60)</f>
        <v/>
      </c>
      <c r="K61" s="464" t="str">
        <f>+IF(D61="","",'Precio unitario '!J60)</f>
        <v/>
      </c>
      <c r="L61" s="465" t="str">
        <f>+'Valor total'!I66</f>
        <v/>
      </c>
      <c r="M61" s="465" t="str">
        <f>+'Valor total'!J66</f>
        <v/>
      </c>
      <c r="N61" s="469" t="str">
        <f t="shared" si="1"/>
        <v/>
      </c>
    </row>
    <row r="62" spans="2:14" s="458" customFormat="1" hidden="1" x14ac:dyDescent="0.25">
      <c r="B62" s="459">
        <f t="shared" si="0"/>
        <v>59</v>
      </c>
      <c r="C62" s="316" t="str">
        <f>+IF('Cálculos '!C67="","",'Cálculos '!C67)</f>
        <v/>
      </c>
      <c r="D62" s="315" t="str">
        <f>+IF('Cálculos '!D67="","",'Cálculos '!D67)</f>
        <v/>
      </c>
      <c r="E62" s="314" t="str">
        <f>+IF('Cálculos '!E67="","",'Cálculos '!E67)</f>
        <v/>
      </c>
      <c r="F62" s="460" t="str">
        <f>+IF(D62="","",'Cálculos '!AR67)</f>
        <v/>
      </c>
      <c r="G62" s="461" t="str">
        <f>IF(D62="","",'Cálculos '!AU67)</f>
        <v/>
      </c>
      <c r="H62" s="461" t="str">
        <f>+IF(D62="","",'Cálculos '!AV67)</f>
        <v/>
      </c>
      <c r="I62" s="462" t="str">
        <f>+IF(D62="","",'Cálculos '!AT67)</f>
        <v/>
      </c>
      <c r="J62" s="463" t="str">
        <f>+IF('Variación '!BV61="","",'Variación '!BV61)</f>
        <v/>
      </c>
      <c r="K62" s="464" t="str">
        <f>+IF(D62="","",'Precio unitario '!J61)</f>
        <v/>
      </c>
      <c r="L62" s="465" t="str">
        <f>+'Valor total'!I67</f>
        <v/>
      </c>
      <c r="M62" s="465" t="str">
        <f>+'Valor total'!J67</f>
        <v/>
      </c>
      <c r="N62" s="469" t="str">
        <f t="shared" si="1"/>
        <v/>
      </c>
    </row>
    <row r="63" spans="2:14" hidden="1" x14ac:dyDescent="0.25">
      <c r="B63" s="181">
        <f t="shared" si="0"/>
        <v>60</v>
      </c>
      <c r="C63" s="316" t="str">
        <f>+IF('Cálculos '!C68="","",'Cálculos '!C68)</f>
        <v/>
      </c>
      <c r="D63" s="315" t="str">
        <f>+IF('Cálculos '!D68="","",'Cálculos '!D68)</f>
        <v/>
      </c>
      <c r="E63" s="314" t="str">
        <f>+IF('Cálculos '!E68="","",'Cálculos '!E68)</f>
        <v/>
      </c>
      <c r="F63" s="460" t="str">
        <f>+IF(D63="","",'Cálculos '!AR68)</f>
        <v/>
      </c>
      <c r="G63" s="461" t="str">
        <f>IF(D63="","",'Cálculos '!AU68)</f>
        <v/>
      </c>
      <c r="H63" s="461" t="str">
        <f>+IF(D63="","",'Cálculos '!AV68)</f>
        <v/>
      </c>
      <c r="I63" s="462" t="str">
        <f>+IF(D63="","",'Cálculos '!AT68)</f>
        <v/>
      </c>
      <c r="J63" s="385" t="str">
        <f>+IF('Variación '!BV62="","",'Variación '!BV62)</f>
        <v/>
      </c>
      <c r="K63" s="464" t="str">
        <f>+IF(D63="","",'Precio unitario '!J62)</f>
        <v/>
      </c>
      <c r="L63" s="466" t="str">
        <f>+'Valor total'!I68</f>
        <v/>
      </c>
      <c r="M63" s="466" t="str">
        <f>+'Valor total'!J68</f>
        <v/>
      </c>
      <c r="N63" s="469" t="str">
        <f t="shared" si="1"/>
        <v/>
      </c>
    </row>
    <row r="64" spans="2:14" hidden="1" x14ac:dyDescent="0.25">
      <c r="B64" s="181">
        <f t="shared" si="0"/>
        <v>61</v>
      </c>
      <c r="C64" s="316" t="str">
        <f>+IF('Cálculos '!C69="","",'Cálculos '!C69)</f>
        <v/>
      </c>
      <c r="D64" s="315" t="str">
        <f>+IF('Cálculos '!D69="","",'Cálculos '!D69)</f>
        <v/>
      </c>
      <c r="E64" s="314" t="str">
        <f>+IF('Cálculos '!E69="","",'Cálculos '!E69)</f>
        <v/>
      </c>
      <c r="F64" s="460" t="str">
        <f>+IF(D64="","",'Cálculos '!AR69)</f>
        <v/>
      </c>
      <c r="G64" s="461" t="str">
        <f>IF(D64="","",'Cálculos '!AU69)</f>
        <v/>
      </c>
      <c r="H64" s="461" t="str">
        <f>+IF(D64="","",'Cálculos '!AV69)</f>
        <v/>
      </c>
      <c r="I64" s="462" t="str">
        <f>+IF(D64="","",'Cálculos '!AT69)</f>
        <v/>
      </c>
      <c r="J64" s="385" t="str">
        <f>+IF('Variación '!BV63="","",'Variación '!BV63)</f>
        <v/>
      </c>
      <c r="K64" s="464" t="str">
        <f>+IF(D64="","",'Precio unitario '!J63)</f>
        <v/>
      </c>
      <c r="L64" s="466" t="str">
        <f>+'Valor total'!I69</f>
        <v/>
      </c>
      <c r="M64" s="466" t="str">
        <f>+'Valor total'!J69</f>
        <v/>
      </c>
      <c r="N64" s="469" t="str">
        <f t="shared" si="1"/>
        <v/>
      </c>
    </row>
    <row r="65" spans="2:14" hidden="1" x14ac:dyDescent="0.25">
      <c r="B65" s="181">
        <f t="shared" si="0"/>
        <v>62</v>
      </c>
      <c r="C65" s="316" t="str">
        <f>+IF('Cálculos '!C70="","",'Cálculos '!C70)</f>
        <v/>
      </c>
      <c r="D65" s="315" t="str">
        <f>+IF('Cálculos '!D70="","",'Cálculos '!D70)</f>
        <v/>
      </c>
      <c r="E65" s="314" t="str">
        <f>+IF('Cálculos '!E70="","",'Cálculos '!E70)</f>
        <v/>
      </c>
      <c r="F65" s="460" t="str">
        <f>+IF(D65="","",'Cálculos '!AR70)</f>
        <v/>
      </c>
      <c r="G65" s="461" t="str">
        <f>IF(D65="","",'Cálculos '!AU70)</f>
        <v/>
      </c>
      <c r="H65" s="461" t="str">
        <f>+IF(D65="","",'Cálculos '!AV70)</f>
        <v/>
      </c>
      <c r="I65" s="462" t="str">
        <f>+IF(D65="","",'Cálculos '!AT70)</f>
        <v/>
      </c>
      <c r="J65" s="385" t="str">
        <f>+IF('Variación '!BV64="","",'Variación '!BV64)</f>
        <v/>
      </c>
      <c r="K65" s="464" t="str">
        <f>+IF(D65="","",'Precio unitario '!J64)</f>
        <v/>
      </c>
      <c r="L65" s="466" t="str">
        <f>+'Valor total'!I70</f>
        <v/>
      </c>
      <c r="M65" s="466" t="str">
        <f>+'Valor total'!J70</f>
        <v/>
      </c>
      <c r="N65" s="469" t="str">
        <f t="shared" si="1"/>
        <v/>
      </c>
    </row>
    <row r="66" spans="2:14" hidden="1" x14ac:dyDescent="0.25">
      <c r="B66" s="181">
        <f t="shared" si="0"/>
        <v>63</v>
      </c>
      <c r="C66" s="316" t="str">
        <f>+IF('Cálculos '!C71="","",'Cálculos '!C71)</f>
        <v/>
      </c>
      <c r="D66" s="315" t="str">
        <f>+IF('Cálculos '!D71="","",'Cálculos '!D71)</f>
        <v/>
      </c>
      <c r="E66" s="314" t="str">
        <f>+IF('Cálculos '!E71="","",'Cálculos '!E71)</f>
        <v/>
      </c>
      <c r="F66" s="460" t="str">
        <f>+IF(D66="","",'Cálculos '!AR71)</f>
        <v/>
      </c>
      <c r="G66" s="461" t="str">
        <f>IF(D66="","",'Cálculos '!AU71)</f>
        <v/>
      </c>
      <c r="H66" s="461" t="str">
        <f>+IF(D66="","",'Cálculos '!AV71)</f>
        <v/>
      </c>
      <c r="I66" s="462" t="str">
        <f>+IF(D66="","",'Cálculos '!AT71)</f>
        <v/>
      </c>
      <c r="J66" s="385" t="str">
        <f>+IF('Variación '!BV65="","",'Variación '!BV65)</f>
        <v/>
      </c>
      <c r="K66" s="464" t="str">
        <f>+IF(D66="","",'Precio unitario '!J65)</f>
        <v/>
      </c>
      <c r="L66" s="466" t="str">
        <f>+'Valor total'!I71</f>
        <v/>
      </c>
      <c r="M66" s="466" t="str">
        <f>+'Valor total'!J71</f>
        <v/>
      </c>
      <c r="N66" s="469" t="str">
        <f t="shared" si="1"/>
        <v/>
      </c>
    </row>
    <row r="67" spans="2:14" hidden="1" x14ac:dyDescent="0.25">
      <c r="B67" s="181">
        <f t="shared" si="0"/>
        <v>64</v>
      </c>
      <c r="C67" s="316" t="str">
        <f>+IF('Cálculos '!C72="","",'Cálculos '!C72)</f>
        <v/>
      </c>
      <c r="D67" s="315" t="str">
        <f>+IF('Cálculos '!D72="","",'Cálculos '!D72)</f>
        <v/>
      </c>
      <c r="E67" s="314" t="str">
        <f>+IF('Cálculos '!E72="","",'Cálculos '!E72)</f>
        <v/>
      </c>
      <c r="F67" s="460" t="str">
        <f>+IF(D67="","",'Cálculos '!AR72)</f>
        <v/>
      </c>
      <c r="G67" s="461" t="str">
        <f>IF(D67="","",'Cálculos '!AU72)</f>
        <v/>
      </c>
      <c r="H67" s="461" t="str">
        <f>+IF(D67="","",'Cálculos '!AV72)</f>
        <v/>
      </c>
      <c r="I67" s="462" t="str">
        <f>+IF(D67="","",'Cálculos '!AT72)</f>
        <v/>
      </c>
      <c r="J67" s="385" t="str">
        <f>+IF('Variación '!BV66="","",'Variación '!BV66)</f>
        <v/>
      </c>
      <c r="K67" s="464" t="str">
        <f>+IF(D67="","",'Precio unitario '!J66)</f>
        <v/>
      </c>
      <c r="L67" s="466" t="str">
        <f>+'Valor total'!I72</f>
        <v/>
      </c>
      <c r="M67" s="466" t="str">
        <f>+'Valor total'!J72</f>
        <v/>
      </c>
      <c r="N67" s="469" t="str">
        <f t="shared" si="1"/>
        <v/>
      </c>
    </row>
    <row r="68" spans="2:14" hidden="1" x14ac:dyDescent="0.25">
      <c r="B68" s="181">
        <f t="shared" si="0"/>
        <v>65</v>
      </c>
      <c r="C68" s="316" t="str">
        <f>+IF('Cálculos '!C73="","",'Cálculos '!C73)</f>
        <v/>
      </c>
      <c r="D68" s="315" t="str">
        <f>+IF('Cálculos '!D73="","",'Cálculos '!D73)</f>
        <v/>
      </c>
      <c r="E68" s="314" t="str">
        <f>+IF('Cálculos '!E73="","",'Cálculos '!E73)</f>
        <v/>
      </c>
      <c r="F68" s="460" t="str">
        <f>+IF(D68="","",'Cálculos '!AR73)</f>
        <v/>
      </c>
      <c r="G68" s="461" t="str">
        <f>IF(D68="","",'Cálculos '!AU73)</f>
        <v/>
      </c>
      <c r="H68" s="461" t="str">
        <f>+IF(D68="","",'Cálculos '!AV73)</f>
        <v/>
      </c>
      <c r="I68" s="462" t="str">
        <f>+IF(D68="","",'Cálculos '!AT73)</f>
        <v/>
      </c>
      <c r="J68" s="385" t="str">
        <f>+IF('Variación '!BV67="","",'Variación '!BV67)</f>
        <v/>
      </c>
      <c r="K68" s="464" t="str">
        <f>+IF(D68="","",'Precio unitario '!J67)</f>
        <v/>
      </c>
      <c r="L68" s="466" t="str">
        <f>+'Valor total'!I73</f>
        <v/>
      </c>
      <c r="M68" s="466" t="str">
        <f>+'Valor total'!J73</f>
        <v/>
      </c>
      <c r="N68" s="469" t="str">
        <f t="shared" si="1"/>
        <v/>
      </c>
    </row>
    <row r="69" spans="2:14" hidden="1" x14ac:dyDescent="0.25">
      <c r="B69" s="181">
        <f t="shared" si="0"/>
        <v>66</v>
      </c>
      <c r="C69" s="316" t="str">
        <f>+IF('Cálculos '!C74="","",'Cálculos '!C74)</f>
        <v/>
      </c>
      <c r="D69" s="315" t="str">
        <f>+IF('Cálculos '!D74="","",'Cálculos '!D74)</f>
        <v/>
      </c>
      <c r="E69" s="314" t="str">
        <f>+IF('Cálculos '!E74="","",'Cálculos '!E74)</f>
        <v/>
      </c>
      <c r="F69" s="460" t="str">
        <f>+IF(D69="","",'Cálculos '!AR74)</f>
        <v/>
      </c>
      <c r="G69" s="461" t="str">
        <f>IF(D69="","",'Cálculos '!AU74)</f>
        <v/>
      </c>
      <c r="H69" s="461" t="str">
        <f>+IF(D69="","",'Cálculos '!AV74)</f>
        <v/>
      </c>
      <c r="I69" s="462" t="str">
        <f>+IF(D69="","",'Cálculos '!AT74)</f>
        <v/>
      </c>
      <c r="J69" s="385" t="str">
        <f>+IF('Variación '!BV68="","",'Variación '!BV68)</f>
        <v/>
      </c>
      <c r="K69" s="464" t="str">
        <f>+IF(D69="","",'Precio unitario '!J68)</f>
        <v/>
      </c>
      <c r="L69" s="466" t="str">
        <f>+'Valor total'!I74</f>
        <v/>
      </c>
      <c r="M69" s="466" t="str">
        <f>+'Valor total'!J74</f>
        <v/>
      </c>
      <c r="N69" s="469" t="str">
        <f t="shared" ref="N69:N132" si="2">+IF(D69="","",SUM(K69+L69+M69))</f>
        <v/>
      </c>
    </row>
    <row r="70" spans="2:14" hidden="1" x14ac:dyDescent="0.25">
      <c r="B70" s="181">
        <f t="shared" ref="B70:B133" si="3">+B69+1</f>
        <v>67</v>
      </c>
      <c r="C70" s="316" t="str">
        <f>+IF('Cálculos '!C75="","",'Cálculos '!C75)</f>
        <v/>
      </c>
      <c r="D70" s="315" t="str">
        <f>+IF('Cálculos '!D75="","",'Cálculos '!D75)</f>
        <v/>
      </c>
      <c r="E70" s="314" t="str">
        <f>+IF('Cálculos '!E75="","",'Cálculos '!E75)</f>
        <v/>
      </c>
      <c r="F70" s="460" t="str">
        <f>+IF(D70="","",'Cálculos '!AR75)</f>
        <v/>
      </c>
      <c r="G70" s="461" t="str">
        <f>IF(D70="","",'Cálculos '!AU75)</f>
        <v/>
      </c>
      <c r="H70" s="461" t="str">
        <f>+IF(D70="","",'Cálculos '!AV75)</f>
        <v/>
      </c>
      <c r="I70" s="462" t="str">
        <f>+IF(D70="","",'Cálculos '!AT75)</f>
        <v/>
      </c>
      <c r="J70" s="385" t="str">
        <f>+IF('Variación '!BV69="","",'Variación '!BV69)</f>
        <v/>
      </c>
      <c r="K70" s="464" t="str">
        <f>+IF(D70="","",'Precio unitario '!J69)</f>
        <v/>
      </c>
      <c r="L70" s="466" t="str">
        <f>+'Valor total'!I75</f>
        <v/>
      </c>
      <c r="M70" s="466" t="str">
        <f>+'Valor total'!J75</f>
        <v/>
      </c>
      <c r="N70" s="469" t="str">
        <f t="shared" si="2"/>
        <v/>
      </c>
    </row>
    <row r="71" spans="2:14" hidden="1" x14ac:dyDescent="0.25">
      <c r="B71" s="181">
        <f t="shared" si="3"/>
        <v>68</v>
      </c>
      <c r="C71" s="316" t="str">
        <f>+IF('Cálculos '!C76="","",'Cálculos '!C76)</f>
        <v/>
      </c>
      <c r="D71" s="315" t="str">
        <f>+IF('Cálculos '!D76="","",'Cálculos '!D76)</f>
        <v/>
      </c>
      <c r="E71" s="314" t="str">
        <f>+IF('Cálculos '!E76="","",'Cálculos '!E76)</f>
        <v/>
      </c>
      <c r="F71" s="460" t="str">
        <f>+IF(D71="","",'Cálculos '!AR76)</f>
        <v/>
      </c>
      <c r="G71" s="461" t="str">
        <f>IF(D71="","",'Cálculos '!AU76)</f>
        <v/>
      </c>
      <c r="H71" s="461" t="str">
        <f>+IF(D71="","",'Cálculos '!AV76)</f>
        <v/>
      </c>
      <c r="I71" s="462" t="str">
        <f>+IF(D71="","",'Cálculos '!AT76)</f>
        <v/>
      </c>
      <c r="J71" s="385" t="str">
        <f>+IF('Variación '!BV70="","",'Variación '!BV70)</f>
        <v/>
      </c>
      <c r="K71" s="464" t="str">
        <f>+IF(D71="","",'Precio unitario '!J70)</f>
        <v/>
      </c>
      <c r="L71" s="466" t="str">
        <f>+'Valor total'!I76</f>
        <v/>
      </c>
      <c r="M71" s="466" t="str">
        <f>+'Valor total'!J76</f>
        <v/>
      </c>
      <c r="N71" s="469" t="str">
        <f t="shared" si="2"/>
        <v/>
      </c>
    </row>
    <row r="72" spans="2:14" hidden="1" x14ac:dyDescent="0.25">
      <c r="B72" s="181">
        <f t="shared" si="3"/>
        <v>69</v>
      </c>
      <c r="C72" s="316" t="str">
        <f>+IF('Cálculos '!C77="","",'Cálculos '!C77)</f>
        <v/>
      </c>
      <c r="D72" s="315" t="str">
        <f>+IF('Cálculos '!D77="","",'Cálculos '!D77)</f>
        <v/>
      </c>
      <c r="E72" s="314" t="str">
        <f>+IF('Cálculos '!E77="","",'Cálculos '!E77)</f>
        <v/>
      </c>
      <c r="F72" s="460" t="str">
        <f>+IF(D72="","",'Cálculos '!AR77)</f>
        <v/>
      </c>
      <c r="G72" s="461" t="str">
        <f>IF(D72="","",'Cálculos '!AU77)</f>
        <v/>
      </c>
      <c r="H72" s="461" t="str">
        <f>+IF(D72="","",'Cálculos '!AV77)</f>
        <v/>
      </c>
      <c r="I72" s="462" t="str">
        <f>+IF(D72="","",'Cálculos '!AT77)</f>
        <v/>
      </c>
      <c r="J72" s="385" t="str">
        <f>+IF('Variación '!BV71="","",'Variación '!BV71)</f>
        <v/>
      </c>
      <c r="K72" s="464" t="str">
        <f>+IF(D72="","",'Precio unitario '!J71)</f>
        <v/>
      </c>
      <c r="L72" s="466" t="str">
        <f>+'Valor total'!I77</f>
        <v/>
      </c>
      <c r="M72" s="466" t="str">
        <f>+'Valor total'!J77</f>
        <v/>
      </c>
      <c r="N72" s="469" t="str">
        <f t="shared" si="2"/>
        <v/>
      </c>
    </row>
    <row r="73" spans="2:14" hidden="1" x14ac:dyDescent="0.25">
      <c r="B73" s="181">
        <f t="shared" si="3"/>
        <v>70</v>
      </c>
      <c r="C73" s="316" t="str">
        <f>+IF('Cálculos '!C78="","",'Cálculos '!C78)</f>
        <v/>
      </c>
      <c r="D73" s="315" t="str">
        <f>+IF('Cálculos '!D78="","",'Cálculos '!D78)</f>
        <v/>
      </c>
      <c r="E73" s="314" t="str">
        <f>+IF('Cálculos '!E78="","",'Cálculos '!E78)</f>
        <v/>
      </c>
      <c r="F73" s="460" t="str">
        <f>+IF(D73="","",'Cálculos '!AR78)</f>
        <v/>
      </c>
      <c r="G73" s="461" t="str">
        <f>IF(D73="","",'Cálculos '!AU78)</f>
        <v/>
      </c>
      <c r="H73" s="461" t="str">
        <f>+IF(D73="","",'Cálculos '!AV78)</f>
        <v/>
      </c>
      <c r="I73" s="462" t="str">
        <f>+IF(D73="","",'Cálculos '!AT78)</f>
        <v/>
      </c>
      <c r="J73" s="385" t="str">
        <f>+IF('Variación '!BV72="","",'Variación '!BV72)</f>
        <v/>
      </c>
      <c r="K73" s="464" t="str">
        <f>+IF(D73="","",'Precio unitario '!J72)</f>
        <v/>
      </c>
      <c r="L73" s="466" t="str">
        <f>+'Valor total'!I78</f>
        <v/>
      </c>
      <c r="M73" s="466" t="str">
        <f>+'Valor total'!J78</f>
        <v/>
      </c>
      <c r="N73" s="469" t="str">
        <f t="shared" si="2"/>
        <v/>
      </c>
    </row>
    <row r="74" spans="2:14" hidden="1" x14ac:dyDescent="0.25">
      <c r="B74" s="181">
        <f t="shared" si="3"/>
        <v>71</v>
      </c>
      <c r="C74" s="316" t="str">
        <f>+IF('Cálculos '!C79="","",'Cálculos '!C79)</f>
        <v/>
      </c>
      <c r="D74" s="315" t="str">
        <f>+IF('Cálculos '!D79="","",'Cálculos '!D79)</f>
        <v/>
      </c>
      <c r="E74" s="314" t="str">
        <f>+IF('Cálculos '!E79="","",'Cálculos '!E79)</f>
        <v/>
      </c>
      <c r="F74" s="460" t="str">
        <f>+IF(D74="","",'Cálculos '!AR79)</f>
        <v/>
      </c>
      <c r="G74" s="461" t="str">
        <f>IF(D74="","",'Cálculos '!AU79)</f>
        <v/>
      </c>
      <c r="H74" s="461" t="str">
        <f>+IF(D74="","",'Cálculos '!AV79)</f>
        <v/>
      </c>
      <c r="I74" s="462" t="str">
        <f>+IF(D74="","",'Cálculos '!AT79)</f>
        <v/>
      </c>
      <c r="J74" s="385" t="str">
        <f>+IF('Variación '!BV73="","",'Variación '!BV73)</f>
        <v/>
      </c>
      <c r="K74" s="464" t="str">
        <f>+IF(D74="","",'Precio unitario '!J73)</f>
        <v/>
      </c>
      <c r="L74" s="466" t="str">
        <f>+'Valor total'!I79</f>
        <v/>
      </c>
      <c r="M74" s="466" t="str">
        <f>+'Valor total'!J79</f>
        <v/>
      </c>
      <c r="N74" s="469" t="str">
        <f t="shared" si="2"/>
        <v/>
      </c>
    </row>
    <row r="75" spans="2:14" hidden="1" x14ac:dyDescent="0.25">
      <c r="B75" s="181">
        <f t="shared" si="3"/>
        <v>72</v>
      </c>
      <c r="C75" s="316" t="str">
        <f>+IF('Cálculos '!C80="","",'Cálculos '!C80)</f>
        <v/>
      </c>
      <c r="D75" s="315" t="str">
        <f>+IF('Cálculos '!D80="","",'Cálculos '!D80)</f>
        <v/>
      </c>
      <c r="E75" s="314" t="str">
        <f>+IF('Cálculos '!E80="","",'Cálculos '!E80)</f>
        <v/>
      </c>
      <c r="F75" s="460" t="str">
        <f>+IF(D75="","",'Cálculos '!AR80)</f>
        <v/>
      </c>
      <c r="G75" s="461" t="str">
        <f>IF(D75="","",'Cálculos '!AU80)</f>
        <v/>
      </c>
      <c r="H75" s="461" t="str">
        <f>+IF(D75="","",'Cálculos '!AV80)</f>
        <v/>
      </c>
      <c r="I75" s="462" t="str">
        <f>+IF(D75="","",'Cálculos '!AT80)</f>
        <v/>
      </c>
      <c r="J75" s="385" t="str">
        <f>+IF('Variación '!BV74="","",'Variación '!BV74)</f>
        <v/>
      </c>
      <c r="K75" s="464" t="str">
        <f>+IF(D75="","",'Precio unitario '!J74)</f>
        <v/>
      </c>
      <c r="L75" s="466" t="str">
        <f>+'Valor total'!I80</f>
        <v/>
      </c>
      <c r="M75" s="466" t="str">
        <f>+'Valor total'!J80</f>
        <v/>
      </c>
      <c r="N75" s="469" t="str">
        <f t="shared" si="2"/>
        <v/>
      </c>
    </row>
    <row r="76" spans="2:14" hidden="1" x14ac:dyDescent="0.25">
      <c r="B76" s="181">
        <f t="shared" si="3"/>
        <v>73</v>
      </c>
      <c r="C76" s="316" t="str">
        <f>+IF('Cálculos '!C81="","",'Cálculos '!C81)</f>
        <v/>
      </c>
      <c r="D76" s="315" t="str">
        <f>+IF('Cálculos '!D81="","",'Cálculos '!D81)</f>
        <v/>
      </c>
      <c r="E76" s="314" t="str">
        <f>+IF('Cálculos '!E81="","",'Cálculos '!E81)</f>
        <v/>
      </c>
      <c r="F76" s="460" t="str">
        <f>+IF(D76="","",'Cálculos '!AR81)</f>
        <v/>
      </c>
      <c r="G76" s="461" t="str">
        <f>IF(D76="","",'Cálculos '!AU81)</f>
        <v/>
      </c>
      <c r="H76" s="461" t="str">
        <f>+IF(D76="","",'Cálculos '!AV81)</f>
        <v/>
      </c>
      <c r="I76" s="462" t="str">
        <f>+IF(D76="","",'Cálculos '!AT81)</f>
        <v/>
      </c>
      <c r="J76" s="385" t="str">
        <f>+IF('Variación '!BV75="","",'Variación '!BV75)</f>
        <v/>
      </c>
      <c r="K76" s="464" t="str">
        <f>+IF(D76="","",'Precio unitario '!J75)</f>
        <v/>
      </c>
      <c r="L76" s="466" t="str">
        <f>+'Valor total'!I81</f>
        <v/>
      </c>
      <c r="M76" s="466" t="str">
        <f>+'Valor total'!J81</f>
        <v/>
      </c>
      <c r="N76" s="469" t="str">
        <f t="shared" si="2"/>
        <v/>
      </c>
    </row>
    <row r="77" spans="2:14" hidden="1" x14ac:dyDescent="0.25">
      <c r="B77" s="181">
        <f t="shared" si="3"/>
        <v>74</v>
      </c>
      <c r="C77" s="316" t="str">
        <f>+IF('Cálculos '!C82="","",'Cálculos '!C82)</f>
        <v/>
      </c>
      <c r="D77" s="315" t="str">
        <f>+IF('Cálculos '!D82="","",'Cálculos '!D82)</f>
        <v/>
      </c>
      <c r="E77" s="314" t="str">
        <f>+IF('Cálculos '!E82="","",'Cálculos '!E82)</f>
        <v/>
      </c>
      <c r="F77" s="460" t="str">
        <f>+IF(D77="","",'Cálculos '!AR82)</f>
        <v/>
      </c>
      <c r="G77" s="461" t="str">
        <f>IF(D77="","",'Cálculos '!AU82)</f>
        <v/>
      </c>
      <c r="H77" s="461" t="str">
        <f>+IF(D77="","",'Cálculos '!AV82)</f>
        <v/>
      </c>
      <c r="I77" s="462" t="str">
        <f>+IF(D77="","",'Cálculos '!AT82)</f>
        <v/>
      </c>
      <c r="J77" s="385" t="str">
        <f>+IF('Variación '!BV76="","",'Variación '!BV76)</f>
        <v/>
      </c>
      <c r="K77" s="464" t="str">
        <f>+IF(D77="","",'Precio unitario '!J76)</f>
        <v/>
      </c>
      <c r="L77" s="466" t="str">
        <f>+'Valor total'!I82</f>
        <v/>
      </c>
      <c r="M77" s="466" t="str">
        <f>+'Valor total'!J82</f>
        <v/>
      </c>
      <c r="N77" s="469" t="str">
        <f t="shared" si="2"/>
        <v/>
      </c>
    </row>
    <row r="78" spans="2:14" hidden="1" x14ac:dyDescent="0.25">
      <c r="B78" s="181">
        <f t="shared" si="3"/>
        <v>75</v>
      </c>
      <c r="C78" s="316" t="str">
        <f>+IF('Cálculos '!C83="","",'Cálculos '!C83)</f>
        <v/>
      </c>
      <c r="D78" s="315" t="str">
        <f>+IF('Cálculos '!D83="","",'Cálculos '!D83)</f>
        <v/>
      </c>
      <c r="E78" s="314" t="str">
        <f>+IF('Cálculos '!E83="","",'Cálculos '!E83)</f>
        <v/>
      </c>
      <c r="F78" s="460" t="str">
        <f>+IF(D78="","",'Cálculos '!AR83)</f>
        <v/>
      </c>
      <c r="G78" s="461" t="str">
        <f>IF(D78="","",'Cálculos '!AU83)</f>
        <v/>
      </c>
      <c r="H78" s="461" t="str">
        <f>+IF(D78="","",'Cálculos '!AV83)</f>
        <v/>
      </c>
      <c r="I78" s="462" t="str">
        <f>+IF(D78="","",'Cálculos '!AT83)</f>
        <v/>
      </c>
      <c r="J78" s="385" t="str">
        <f>+IF('Variación '!BV77="","",'Variación '!BV77)</f>
        <v/>
      </c>
      <c r="K78" s="464" t="str">
        <f>+IF(D78="","",'Precio unitario '!J77)</f>
        <v/>
      </c>
      <c r="L78" s="466" t="str">
        <f>+'Valor total'!I83</f>
        <v/>
      </c>
      <c r="M78" s="466" t="str">
        <f>+'Valor total'!J83</f>
        <v/>
      </c>
      <c r="N78" s="469" t="str">
        <f t="shared" si="2"/>
        <v/>
      </c>
    </row>
    <row r="79" spans="2:14" hidden="1" x14ac:dyDescent="0.25">
      <c r="B79" s="181">
        <f t="shared" si="3"/>
        <v>76</v>
      </c>
      <c r="C79" s="316" t="str">
        <f>+IF('Cálculos '!C84="","",'Cálculos '!C84)</f>
        <v/>
      </c>
      <c r="D79" s="315" t="str">
        <f>+IF('Cálculos '!D84="","",'Cálculos '!D84)</f>
        <v/>
      </c>
      <c r="E79" s="314" t="str">
        <f>+IF('Cálculos '!E84="","",'Cálculos '!E84)</f>
        <v/>
      </c>
      <c r="F79" s="460" t="str">
        <f>+IF(D79="","",'Cálculos '!AR84)</f>
        <v/>
      </c>
      <c r="G79" s="461" t="str">
        <f>IF(D79="","",'Cálculos '!AU84)</f>
        <v/>
      </c>
      <c r="H79" s="461" t="str">
        <f>+IF(D79="","",'Cálculos '!AV84)</f>
        <v/>
      </c>
      <c r="I79" s="462" t="str">
        <f>+IF(D79="","",'Cálculos '!AT84)</f>
        <v/>
      </c>
      <c r="J79" s="385" t="str">
        <f>+IF('Variación '!BV78="","",'Variación '!BV78)</f>
        <v/>
      </c>
      <c r="K79" s="464" t="str">
        <f>+IF(D79="","",'Precio unitario '!J78)</f>
        <v/>
      </c>
      <c r="L79" s="466" t="str">
        <f>+'Valor total'!I84</f>
        <v/>
      </c>
      <c r="M79" s="466" t="str">
        <f>+'Valor total'!J84</f>
        <v/>
      </c>
      <c r="N79" s="469" t="str">
        <f t="shared" si="2"/>
        <v/>
      </c>
    </row>
    <row r="80" spans="2:14" hidden="1" x14ac:dyDescent="0.25">
      <c r="B80" s="181">
        <f t="shared" si="3"/>
        <v>77</v>
      </c>
      <c r="C80" s="316" t="str">
        <f>+IF('Cálculos '!C85="","",'Cálculos '!C85)</f>
        <v/>
      </c>
      <c r="D80" s="315" t="str">
        <f>+IF('Cálculos '!D85="","",'Cálculos '!D85)</f>
        <v/>
      </c>
      <c r="E80" s="314" t="str">
        <f>+IF('Cálculos '!E85="","",'Cálculos '!E85)</f>
        <v/>
      </c>
      <c r="F80" s="460" t="str">
        <f>+IF(D80="","",'Cálculos '!AR85)</f>
        <v/>
      </c>
      <c r="G80" s="461" t="str">
        <f>IF(D80="","",'Cálculos '!AU85)</f>
        <v/>
      </c>
      <c r="H80" s="461" t="str">
        <f>+IF(D80="","",'Cálculos '!AV85)</f>
        <v/>
      </c>
      <c r="I80" s="462" t="str">
        <f>+IF(D80="","",'Cálculos '!AT85)</f>
        <v/>
      </c>
      <c r="J80" s="385" t="str">
        <f>+IF('Variación '!BV79="","",'Variación '!BV79)</f>
        <v/>
      </c>
      <c r="K80" s="464" t="str">
        <f>+IF(D80="","",'Precio unitario '!J79)</f>
        <v/>
      </c>
      <c r="L80" s="466" t="str">
        <f>+'Valor total'!I85</f>
        <v/>
      </c>
      <c r="M80" s="466" t="str">
        <f>+'Valor total'!J85</f>
        <v/>
      </c>
      <c r="N80" s="469" t="str">
        <f t="shared" si="2"/>
        <v/>
      </c>
    </row>
    <row r="81" spans="2:14" hidden="1" x14ac:dyDescent="0.25">
      <c r="B81" s="181">
        <f t="shared" si="3"/>
        <v>78</v>
      </c>
      <c r="C81" s="316" t="str">
        <f>+IF('Cálculos '!C86="","",'Cálculos '!C86)</f>
        <v/>
      </c>
      <c r="D81" s="315" t="str">
        <f>+IF('Cálculos '!D86="","",'Cálculos '!D86)</f>
        <v/>
      </c>
      <c r="E81" s="314" t="str">
        <f>+IF('Cálculos '!E86="","",'Cálculos '!E86)</f>
        <v/>
      </c>
      <c r="F81" s="460" t="str">
        <f>+IF(D81="","",'Cálculos '!AR86)</f>
        <v/>
      </c>
      <c r="G81" s="461" t="str">
        <f>IF(D81="","",'Cálculos '!AU86)</f>
        <v/>
      </c>
      <c r="H81" s="461" t="str">
        <f>+IF(D81="","",'Cálculos '!AV86)</f>
        <v/>
      </c>
      <c r="I81" s="462" t="str">
        <f>+IF(D81="","",'Cálculos '!AT86)</f>
        <v/>
      </c>
      <c r="J81" s="385" t="str">
        <f>+IF('Variación '!BV80="","",'Variación '!BV80)</f>
        <v/>
      </c>
      <c r="K81" s="464" t="str">
        <f>+IF(D81="","",'Precio unitario '!J80)</f>
        <v/>
      </c>
      <c r="L81" s="466" t="str">
        <f>+'Valor total'!I86</f>
        <v/>
      </c>
      <c r="M81" s="466" t="str">
        <f>+'Valor total'!J86</f>
        <v/>
      </c>
      <c r="N81" s="469" t="str">
        <f t="shared" si="2"/>
        <v/>
      </c>
    </row>
    <row r="82" spans="2:14" hidden="1" x14ac:dyDescent="0.25">
      <c r="B82" s="181">
        <f t="shared" si="3"/>
        <v>79</v>
      </c>
      <c r="C82" s="316" t="str">
        <f>+IF('Cálculos '!C87="","",'Cálculos '!C87)</f>
        <v/>
      </c>
      <c r="D82" s="315" t="str">
        <f>+IF('Cálculos '!D87="","",'Cálculos '!D87)</f>
        <v/>
      </c>
      <c r="E82" s="314" t="str">
        <f>+IF('Cálculos '!E87="","",'Cálculos '!E87)</f>
        <v/>
      </c>
      <c r="F82" s="460" t="str">
        <f>+IF(D82="","",'Cálculos '!AR87)</f>
        <v/>
      </c>
      <c r="G82" s="461" t="str">
        <f>IF(D82="","",'Cálculos '!AU87)</f>
        <v/>
      </c>
      <c r="H82" s="461" t="str">
        <f>+IF(D82="","",'Cálculos '!AV87)</f>
        <v/>
      </c>
      <c r="I82" s="462" t="str">
        <f>+IF(D82="","",'Cálculos '!AT87)</f>
        <v/>
      </c>
      <c r="J82" s="385" t="str">
        <f>+IF('Variación '!BV81="","",'Variación '!BV81)</f>
        <v/>
      </c>
      <c r="K82" s="464" t="str">
        <f>+IF(D82="","",'Precio unitario '!J81)</f>
        <v/>
      </c>
      <c r="L82" s="466" t="str">
        <f>+'Valor total'!I87</f>
        <v/>
      </c>
      <c r="M82" s="466" t="str">
        <f>+'Valor total'!J87</f>
        <v/>
      </c>
      <c r="N82" s="469" t="str">
        <f t="shared" si="2"/>
        <v/>
      </c>
    </row>
    <row r="83" spans="2:14" hidden="1" x14ac:dyDescent="0.25">
      <c r="B83" s="181">
        <f t="shared" si="3"/>
        <v>80</v>
      </c>
      <c r="C83" s="316" t="str">
        <f>+IF('Cálculos '!C88="","",'Cálculos '!C88)</f>
        <v/>
      </c>
      <c r="D83" s="315" t="str">
        <f>+IF('Cálculos '!D88="","",'Cálculos '!D88)</f>
        <v/>
      </c>
      <c r="E83" s="314" t="str">
        <f>+IF('Cálculos '!E88="","",'Cálculos '!E88)</f>
        <v/>
      </c>
      <c r="F83" s="460" t="str">
        <f>+IF(D83="","",'Cálculos '!AR88)</f>
        <v/>
      </c>
      <c r="G83" s="461" t="str">
        <f>IF(D83="","",'Cálculos '!AU88)</f>
        <v/>
      </c>
      <c r="H83" s="461" t="str">
        <f>+IF(D83="","",'Cálculos '!AV88)</f>
        <v/>
      </c>
      <c r="I83" s="462" t="str">
        <f>+IF(D83="","",'Cálculos '!AT88)</f>
        <v/>
      </c>
      <c r="J83" s="385" t="str">
        <f>+IF('Variación '!BV82="","",'Variación '!BV82)</f>
        <v/>
      </c>
      <c r="K83" s="464" t="str">
        <f>+IF(D83="","",'Precio unitario '!J82)</f>
        <v/>
      </c>
      <c r="L83" s="466" t="str">
        <f>+'Valor total'!I88</f>
        <v/>
      </c>
      <c r="M83" s="466" t="str">
        <f>+'Valor total'!J88</f>
        <v/>
      </c>
      <c r="N83" s="469" t="str">
        <f t="shared" si="2"/>
        <v/>
      </c>
    </row>
    <row r="84" spans="2:14" hidden="1" x14ac:dyDescent="0.25">
      <c r="B84" s="181">
        <f t="shared" si="3"/>
        <v>81</v>
      </c>
      <c r="C84" s="316" t="str">
        <f>+IF('Cálculos '!C89="","",'Cálculos '!C89)</f>
        <v/>
      </c>
      <c r="D84" s="315" t="str">
        <f>+IF('Cálculos '!D89="","",'Cálculos '!D89)</f>
        <v/>
      </c>
      <c r="E84" s="314" t="str">
        <f>+IF('Cálculos '!E89="","",'Cálculos '!E89)</f>
        <v/>
      </c>
      <c r="F84" s="460" t="str">
        <f>+IF(D84="","",'Cálculos '!AR89)</f>
        <v/>
      </c>
      <c r="G84" s="461" t="str">
        <f>IF(D84="","",'Cálculos '!AU89)</f>
        <v/>
      </c>
      <c r="H84" s="461" t="str">
        <f>+IF(D84="","",'Cálculos '!AV89)</f>
        <v/>
      </c>
      <c r="I84" s="462" t="str">
        <f>+IF(D84="","",'Cálculos '!AT89)</f>
        <v/>
      </c>
      <c r="J84" s="385" t="str">
        <f>+IF('Variación '!BV83="","",'Variación '!BV83)</f>
        <v/>
      </c>
      <c r="K84" s="464" t="str">
        <f>+IF(D84="","",'Precio unitario '!J83)</f>
        <v/>
      </c>
      <c r="L84" s="466" t="str">
        <f>+'Valor total'!I89</f>
        <v/>
      </c>
      <c r="M84" s="466" t="str">
        <f>+'Valor total'!J89</f>
        <v/>
      </c>
      <c r="N84" s="469" t="str">
        <f t="shared" si="2"/>
        <v/>
      </c>
    </row>
    <row r="85" spans="2:14" hidden="1" x14ac:dyDescent="0.25">
      <c r="B85" s="181">
        <f t="shared" si="3"/>
        <v>82</v>
      </c>
      <c r="C85" s="316" t="str">
        <f>+IF('Cálculos '!C90="","",'Cálculos '!C90)</f>
        <v/>
      </c>
      <c r="D85" s="315" t="str">
        <f>+IF('Cálculos '!D90="","",'Cálculos '!D90)</f>
        <v/>
      </c>
      <c r="E85" s="314" t="str">
        <f>+IF('Cálculos '!E90="","",'Cálculos '!E90)</f>
        <v/>
      </c>
      <c r="F85" s="460" t="str">
        <f>+IF(D85="","",'Cálculos '!AR90)</f>
        <v/>
      </c>
      <c r="G85" s="461" t="str">
        <f>IF(D85="","",'Cálculos '!AU90)</f>
        <v/>
      </c>
      <c r="H85" s="461" t="str">
        <f>+IF(D85="","",'Cálculos '!AV90)</f>
        <v/>
      </c>
      <c r="I85" s="462" t="str">
        <f>+IF(D85="","",'Cálculos '!AT90)</f>
        <v/>
      </c>
      <c r="J85" s="385" t="str">
        <f>+IF('Variación '!BV84="","",'Variación '!BV84)</f>
        <v/>
      </c>
      <c r="K85" s="464" t="str">
        <f>+IF(D85="","",'Precio unitario '!J84)</f>
        <v/>
      </c>
      <c r="L85" s="466" t="str">
        <f>+'Valor total'!I90</f>
        <v/>
      </c>
      <c r="M85" s="466" t="str">
        <f>+'Valor total'!J90</f>
        <v/>
      </c>
      <c r="N85" s="469" t="str">
        <f t="shared" si="2"/>
        <v/>
      </c>
    </row>
    <row r="86" spans="2:14" hidden="1" x14ac:dyDescent="0.25">
      <c r="B86" s="181">
        <f t="shared" si="3"/>
        <v>83</v>
      </c>
      <c r="C86" s="316" t="str">
        <f>+IF('Cálculos '!C91="","",'Cálculos '!C91)</f>
        <v/>
      </c>
      <c r="D86" s="315" t="str">
        <f>+IF('Cálculos '!D91="","",'Cálculos '!D91)</f>
        <v/>
      </c>
      <c r="E86" s="314" t="str">
        <f>+IF('Cálculos '!E91="","",'Cálculos '!E91)</f>
        <v/>
      </c>
      <c r="F86" s="460" t="str">
        <f>+IF(D86="","",'Cálculos '!AR91)</f>
        <v/>
      </c>
      <c r="G86" s="461" t="str">
        <f>IF(D86="","",'Cálculos '!AU91)</f>
        <v/>
      </c>
      <c r="H86" s="461" t="str">
        <f>+IF(D86="","",'Cálculos '!AV91)</f>
        <v/>
      </c>
      <c r="I86" s="462" t="str">
        <f>+IF(D86="","",'Cálculos '!AT91)</f>
        <v/>
      </c>
      <c r="J86" s="385" t="str">
        <f>+IF('Variación '!BV85="","",'Variación '!BV85)</f>
        <v/>
      </c>
      <c r="K86" s="464" t="str">
        <f>+IF(D86="","",'Precio unitario '!J85)</f>
        <v/>
      </c>
      <c r="L86" s="466" t="str">
        <f>+'Valor total'!I91</f>
        <v/>
      </c>
      <c r="M86" s="466" t="str">
        <f>+'Valor total'!J91</f>
        <v/>
      </c>
      <c r="N86" s="469" t="str">
        <f t="shared" si="2"/>
        <v/>
      </c>
    </row>
    <row r="87" spans="2:14" hidden="1" x14ac:dyDescent="0.25">
      <c r="B87" s="181">
        <f t="shared" si="3"/>
        <v>84</v>
      </c>
      <c r="C87" s="316" t="str">
        <f>+IF('Cálculos '!C92="","",'Cálculos '!C92)</f>
        <v/>
      </c>
      <c r="D87" s="315" t="str">
        <f>+IF('Cálculos '!D92="","",'Cálculos '!D92)</f>
        <v/>
      </c>
      <c r="E87" s="314" t="str">
        <f>+IF('Cálculos '!E92="","",'Cálculos '!E92)</f>
        <v/>
      </c>
      <c r="F87" s="460" t="str">
        <f>+IF(D87="","",'Cálculos '!AR92)</f>
        <v/>
      </c>
      <c r="G87" s="461" t="str">
        <f>IF(D87="","",'Cálculos '!AU92)</f>
        <v/>
      </c>
      <c r="H87" s="461" t="str">
        <f>+IF(D87="","",'Cálculos '!AV92)</f>
        <v/>
      </c>
      <c r="I87" s="462" t="str">
        <f>+IF(D87="","",'Cálculos '!AT92)</f>
        <v/>
      </c>
      <c r="J87" s="385" t="str">
        <f>+IF('Variación '!BV86="","",'Variación '!BV86)</f>
        <v/>
      </c>
      <c r="K87" s="464" t="str">
        <f>+IF(D87="","",'Precio unitario '!J86)</f>
        <v/>
      </c>
      <c r="L87" s="466" t="str">
        <f>+'Valor total'!I92</f>
        <v/>
      </c>
      <c r="M87" s="466" t="str">
        <f>+'Valor total'!J92</f>
        <v/>
      </c>
      <c r="N87" s="469" t="str">
        <f t="shared" si="2"/>
        <v/>
      </c>
    </row>
    <row r="88" spans="2:14" hidden="1" x14ac:dyDescent="0.25">
      <c r="B88" s="181">
        <f t="shared" si="3"/>
        <v>85</v>
      </c>
      <c r="C88" s="316" t="str">
        <f>+IF('Cálculos '!C93="","",'Cálculos '!C93)</f>
        <v/>
      </c>
      <c r="D88" s="315" t="str">
        <f>+IF('Cálculos '!D93="","",'Cálculos '!D93)</f>
        <v/>
      </c>
      <c r="E88" s="314" t="str">
        <f>+IF('Cálculos '!E93="","",'Cálculos '!E93)</f>
        <v/>
      </c>
      <c r="F88" s="460" t="str">
        <f>+IF(D88="","",'Cálculos '!AR93)</f>
        <v/>
      </c>
      <c r="G88" s="461" t="str">
        <f>IF(D88="","",'Cálculos '!AU93)</f>
        <v/>
      </c>
      <c r="H88" s="461" t="str">
        <f>+IF(D88="","",'Cálculos '!AV93)</f>
        <v/>
      </c>
      <c r="I88" s="462" t="str">
        <f>+IF(D88="","",'Cálculos '!AT93)</f>
        <v/>
      </c>
      <c r="J88" s="385" t="str">
        <f>+IF('Variación '!BV87="","",'Variación '!BV87)</f>
        <v/>
      </c>
      <c r="K88" s="464" t="str">
        <f>+IF(D88="","",'Precio unitario '!J87)</f>
        <v/>
      </c>
      <c r="L88" s="466" t="str">
        <f>+'Valor total'!I93</f>
        <v/>
      </c>
      <c r="M88" s="466" t="str">
        <f>+'Valor total'!J93</f>
        <v/>
      </c>
      <c r="N88" s="469" t="str">
        <f t="shared" si="2"/>
        <v/>
      </c>
    </row>
    <row r="89" spans="2:14" hidden="1" x14ac:dyDescent="0.25">
      <c r="B89" s="181">
        <f t="shared" si="3"/>
        <v>86</v>
      </c>
      <c r="C89" s="316" t="str">
        <f>+IF('Cálculos '!C94="","",'Cálculos '!C94)</f>
        <v/>
      </c>
      <c r="D89" s="315" t="str">
        <f>+IF('Cálculos '!D94="","",'Cálculos '!D94)</f>
        <v/>
      </c>
      <c r="E89" s="314" t="str">
        <f>+IF('Cálculos '!E94="","",'Cálculos '!E94)</f>
        <v/>
      </c>
      <c r="F89" s="460" t="str">
        <f>+IF(D89="","",'Cálculos '!AR94)</f>
        <v/>
      </c>
      <c r="G89" s="461" t="str">
        <f>IF(D89="","",'Cálculos '!AU94)</f>
        <v/>
      </c>
      <c r="H89" s="461" t="str">
        <f>+IF(D89="","",'Cálculos '!AV94)</f>
        <v/>
      </c>
      <c r="I89" s="462" t="str">
        <f>+IF(D89="","",'Cálculos '!AT94)</f>
        <v/>
      </c>
      <c r="J89" s="385" t="str">
        <f>+IF('Variación '!BV88="","",'Variación '!BV88)</f>
        <v/>
      </c>
      <c r="K89" s="464" t="str">
        <f>+IF(D89="","",'Precio unitario '!J88)</f>
        <v/>
      </c>
      <c r="L89" s="466" t="str">
        <f>+'Valor total'!I94</f>
        <v/>
      </c>
      <c r="M89" s="466" t="str">
        <f>+'Valor total'!J94</f>
        <v/>
      </c>
      <c r="N89" s="469" t="str">
        <f t="shared" si="2"/>
        <v/>
      </c>
    </row>
    <row r="90" spans="2:14" hidden="1" x14ac:dyDescent="0.25">
      <c r="B90" s="181">
        <f t="shared" si="3"/>
        <v>87</v>
      </c>
      <c r="C90" s="316" t="str">
        <f>+IF('Cálculos '!C95="","",'Cálculos '!C95)</f>
        <v/>
      </c>
      <c r="D90" s="315" t="str">
        <f>+IF('Cálculos '!D95="","",'Cálculos '!D95)</f>
        <v/>
      </c>
      <c r="E90" s="314" t="str">
        <f>+IF('Cálculos '!E95="","",'Cálculos '!E95)</f>
        <v/>
      </c>
      <c r="F90" s="460" t="str">
        <f>+IF(D90="","",'Cálculos '!AR95)</f>
        <v/>
      </c>
      <c r="G90" s="461" t="str">
        <f>IF(D90="","",'Cálculos '!AU95)</f>
        <v/>
      </c>
      <c r="H90" s="461" t="str">
        <f>+IF(D90="","",'Cálculos '!AV95)</f>
        <v/>
      </c>
      <c r="I90" s="462" t="str">
        <f>+IF(D90="","",'Cálculos '!AT95)</f>
        <v/>
      </c>
      <c r="J90" s="385" t="str">
        <f>+IF('Variación '!BV89="","",'Variación '!BV89)</f>
        <v/>
      </c>
      <c r="K90" s="464" t="str">
        <f>+IF(D90="","",'Precio unitario '!J89)</f>
        <v/>
      </c>
      <c r="L90" s="466" t="str">
        <f>+'Valor total'!I95</f>
        <v/>
      </c>
      <c r="M90" s="466" t="str">
        <f>+'Valor total'!J95</f>
        <v/>
      </c>
      <c r="N90" s="469" t="str">
        <f t="shared" si="2"/>
        <v/>
      </c>
    </row>
    <row r="91" spans="2:14" hidden="1" x14ac:dyDescent="0.25">
      <c r="B91" s="181">
        <f t="shared" si="3"/>
        <v>88</v>
      </c>
      <c r="C91" s="316" t="str">
        <f>+IF('Cálculos '!C96="","",'Cálculos '!C96)</f>
        <v/>
      </c>
      <c r="D91" s="315" t="str">
        <f>+IF('Cálculos '!D96="","",'Cálculos '!D96)</f>
        <v/>
      </c>
      <c r="E91" s="314" t="str">
        <f>+IF('Cálculos '!E96="","",'Cálculos '!E96)</f>
        <v/>
      </c>
      <c r="F91" s="460" t="str">
        <f>+IF(D91="","",'Cálculos '!AR96)</f>
        <v/>
      </c>
      <c r="G91" s="461" t="str">
        <f>IF(D91="","",'Cálculos '!AU96)</f>
        <v/>
      </c>
      <c r="H91" s="461" t="str">
        <f>+IF(D91="","",'Cálculos '!AV96)</f>
        <v/>
      </c>
      <c r="I91" s="462" t="str">
        <f>+IF(D91="","",'Cálculos '!AT96)</f>
        <v/>
      </c>
      <c r="J91" s="385" t="str">
        <f>+IF('Variación '!BV90="","",'Variación '!BV90)</f>
        <v/>
      </c>
      <c r="K91" s="464" t="str">
        <f>+IF(D91="","",'Precio unitario '!J90)</f>
        <v/>
      </c>
      <c r="L91" s="466" t="str">
        <f>+'Valor total'!I96</f>
        <v/>
      </c>
      <c r="M91" s="466" t="str">
        <f>+'Valor total'!J96</f>
        <v/>
      </c>
      <c r="N91" s="469" t="str">
        <f t="shared" si="2"/>
        <v/>
      </c>
    </row>
    <row r="92" spans="2:14" hidden="1" x14ac:dyDescent="0.25">
      <c r="B92" s="181">
        <f t="shared" si="3"/>
        <v>89</v>
      </c>
      <c r="C92" s="316" t="str">
        <f>+IF('Cálculos '!C97="","",'Cálculos '!C97)</f>
        <v/>
      </c>
      <c r="D92" s="315" t="str">
        <f>+IF('Cálculos '!D97="","",'Cálculos '!D97)</f>
        <v/>
      </c>
      <c r="E92" s="314" t="str">
        <f>+IF('Cálculos '!E97="","",'Cálculos '!E97)</f>
        <v/>
      </c>
      <c r="F92" s="460" t="str">
        <f>+IF(D92="","",'Cálculos '!AR97)</f>
        <v/>
      </c>
      <c r="G92" s="461" t="str">
        <f>IF(D92="","",'Cálculos '!AU97)</f>
        <v/>
      </c>
      <c r="H92" s="461" t="str">
        <f>+IF(D92="","",'Cálculos '!AV97)</f>
        <v/>
      </c>
      <c r="I92" s="462" t="str">
        <f>+IF(D92="","",'Cálculos '!AT97)</f>
        <v/>
      </c>
      <c r="J92" s="385" t="str">
        <f>+IF('Variación '!BV91="","",'Variación '!BV91)</f>
        <v/>
      </c>
      <c r="K92" s="464" t="str">
        <f>+IF(D92="","",'Precio unitario '!J91)</f>
        <v/>
      </c>
      <c r="L92" s="466" t="str">
        <f>+'Valor total'!I97</f>
        <v/>
      </c>
      <c r="M92" s="466" t="str">
        <f>+'Valor total'!J97</f>
        <v/>
      </c>
      <c r="N92" s="469" t="str">
        <f t="shared" si="2"/>
        <v/>
      </c>
    </row>
    <row r="93" spans="2:14" hidden="1" x14ac:dyDescent="0.25">
      <c r="B93" s="181">
        <f t="shared" si="3"/>
        <v>90</v>
      </c>
      <c r="C93" s="316" t="str">
        <f>+IF('Cálculos '!C98="","",'Cálculos '!C98)</f>
        <v/>
      </c>
      <c r="D93" s="315" t="str">
        <f>+IF('Cálculos '!D98="","",'Cálculos '!D98)</f>
        <v/>
      </c>
      <c r="E93" s="314" t="str">
        <f>+IF('Cálculos '!E98="","",'Cálculos '!E98)</f>
        <v/>
      </c>
      <c r="F93" s="460" t="str">
        <f>+IF(D93="","",'Cálculos '!AR98)</f>
        <v/>
      </c>
      <c r="G93" s="461" t="str">
        <f>IF(D93="","",'Cálculos '!AU98)</f>
        <v/>
      </c>
      <c r="H93" s="461" t="str">
        <f>+IF(D93="","",'Cálculos '!AV98)</f>
        <v/>
      </c>
      <c r="I93" s="462" t="str">
        <f>+IF(D93="","",'Cálculos '!AT98)</f>
        <v/>
      </c>
      <c r="J93" s="385" t="str">
        <f>+IF('Variación '!BV92="","",'Variación '!BV92)</f>
        <v/>
      </c>
      <c r="K93" s="464" t="str">
        <f>+IF(D93="","",'Precio unitario '!J92)</f>
        <v/>
      </c>
      <c r="L93" s="466" t="str">
        <f>+'Valor total'!I98</f>
        <v/>
      </c>
      <c r="M93" s="466" t="str">
        <f>+'Valor total'!J98</f>
        <v/>
      </c>
      <c r="N93" s="469" t="str">
        <f t="shared" si="2"/>
        <v/>
      </c>
    </row>
    <row r="94" spans="2:14" hidden="1" x14ac:dyDescent="0.25">
      <c r="B94" s="181">
        <f t="shared" si="3"/>
        <v>91</v>
      </c>
      <c r="C94" s="316" t="str">
        <f>+IF('Cálculos '!C99="","",'Cálculos '!C99)</f>
        <v/>
      </c>
      <c r="D94" s="315" t="str">
        <f>+IF('Cálculos '!D99="","",'Cálculos '!D99)</f>
        <v/>
      </c>
      <c r="E94" s="314" t="str">
        <f>+IF('Cálculos '!E99="","",'Cálculos '!E99)</f>
        <v/>
      </c>
      <c r="F94" s="460" t="str">
        <f>+IF(D94="","",'Cálculos '!AR99)</f>
        <v/>
      </c>
      <c r="G94" s="461" t="str">
        <f>IF(D94="","",'Cálculos '!AU99)</f>
        <v/>
      </c>
      <c r="H94" s="461" t="str">
        <f>+IF(D94="","",'Cálculos '!AV99)</f>
        <v/>
      </c>
      <c r="I94" s="462" t="str">
        <f>+IF(D94="","",'Cálculos '!AT99)</f>
        <v/>
      </c>
      <c r="J94" s="385" t="str">
        <f>+IF('Variación '!BV93="","",'Variación '!BV93)</f>
        <v/>
      </c>
      <c r="K94" s="464" t="str">
        <f>+IF(D94="","",'Precio unitario '!J93)</f>
        <v/>
      </c>
      <c r="L94" s="466" t="str">
        <f>+'Valor total'!I99</f>
        <v/>
      </c>
      <c r="M94" s="466" t="str">
        <f>+'Valor total'!J99</f>
        <v/>
      </c>
      <c r="N94" s="469" t="str">
        <f t="shared" si="2"/>
        <v/>
      </c>
    </row>
    <row r="95" spans="2:14" hidden="1" x14ac:dyDescent="0.25">
      <c r="B95" s="181">
        <f t="shared" si="3"/>
        <v>92</v>
      </c>
      <c r="C95" s="316" t="str">
        <f>+IF('Cálculos '!C100="","",'Cálculos '!C100)</f>
        <v/>
      </c>
      <c r="D95" s="315" t="str">
        <f>+IF('Cálculos '!D100="","",'Cálculos '!D100)</f>
        <v/>
      </c>
      <c r="E95" s="314" t="str">
        <f>+IF('Cálculos '!E100="","",'Cálculos '!E100)</f>
        <v/>
      </c>
      <c r="F95" s="460" t="str">
        <f>+IF(D95="","",'Cálculos '!AR100)</f>
        <v/>
      </c>
      <c r="G95" s="461" t="str">
        <f>IF(D95="","",'Cálculos '!AU100)</f>
        <v/>
      </c>
      <c r="H95" s="461" t="str">
        <f>+IF(D95="","",'Cálculos '!AV100)</f>
        <v/>
      </c>
      <c r="I95" s="462" t="str">
        <f>+IF(D95="","",'Cálculos '!AT100)</f>
        <v/>
      </c>
      <c r="J95" s="385" t="str">
        <f>+IF('Variación '!BV94="","",'Variación '!BV94)</f>
        <v/>
      </c>
      <c r="K95" s="464" t="str">
        <f>+IF(D95="","",'Precio unitario '!J94)</f>
        <v/>
      </c>
      <c r="L95" s="466" t="str">
        <f>+'Valor total'!I100</f>
        <v/>
      </c>
      <c r="M95" s="466" t="str">
        <f>+'Valor total'!J100</f>
        <v/>
      </c>
      <c r="N95" s="469" t="str">
        <f t="shared" si="2"/>
        <v/>
      </c>
    </row>
    <row r="96" spans="2:14" hidden="1" x14ac:dyDescent="0.25">
      <c r="B96" s="181">
        <f t="shared" si="3"/>
        <v>93</v>
      </c>
      <c r="C96" s="316" t="str">
        <f>+IF('Cálculos '!C101="","",'Cálculos '!C101)</f>
        <v/>
      </c>
      <c r="D96" s="315" t="str">
        <f>+IF('Cálculos '!D101="","",'Cálculos '!D101)</f>
        <v/>
      </c>
      <c r="E96" s="314" t="str">
        <f>+IF('Cálculos '!E101="","",'Cálculos '!E101)</f>
        <v/>
      </c>
      <c r="F96" s="460" t="str">
        <f>+IF(D96="","",'Cálculos '!AR101)</f>
        <v/>
      </c>
      <c r="G96" s="461" t="str">
        <f>IF(D96="","",'Cálculos '!AU101)</f>
        <v/>
      </c>
      <c r="H96" s="461" t="str">
        <f>+IF(D96="","",'Cálculos '!AV101)</f>
        <v/>
      </c>
      <c r="I96" s="462" t="str">
        <f>+IF(D96="","",'Cálculos '!AT101)</f>
        <v/>
      </c>
      <c r="J96" s="385" t="str">
        <f>+IF('Variación '!BV95="","",'Variación '!BV95)</f>
        <v/>
      </c>
      <c r="K96" s="464" t="str">
        <f>+IF(D96="","",'Precio unitario '!J95)</f>
        <v/>
      </c>
      <c r="L96" s="466" t="str">
        <f>+'Valor total'!I101</f>
        <v/>
      </c>
      <c r="M96" s="466" t="str">
        <f>+'Valor total'!J101</f>
        <v/>
      </c>
      <c r="N96" s="469" t="str">
        <f t="shared" si="2"/>
        <v/>
      </c>
    </row>
    <row r="97" spans="2:14" hidden="1" x14ac:dyDescent="0.25">
      <c r="B97" s="181">
        <f t="shared" si="3"/>
        <v>94</v>
      </c>
      <c r="C97" s="316" t="str">
        <f>+IF('Cálculos '!C102="","",'Cálculos '!C102)</f>
        <v/>
      </c>
      <c r="D97" s="315" t="str">
        <f>+IF('Cálculos '!D102="","",'Cálculos '!D102)</f>
        <v/>
      </c>
      <c r="E97" s="314" t="str">
        <f>+IF('Cálculos '!E102="","",'Cálculos '!E102)</f>
        <v/>
      </c>
      <c r="F97" s="460" t="str">
        <f>+IF(D97="","",'Cálculos '!AR102)</f>
        <v/>
      </c>
      <c r="G97" s="461" t="str">
        <f>IF(D97="","",'Cálculos '!AU102)</f>
        <v/>
      </c>
      <c r="H97" s="461" t="str">
        <f>+IF(D97="","",'Cálculos '!AV102)</f>
        <v/>
      </c>
      <c r="I97" s="462" t="str">
        <f>+IF(D97="","",'Cálculos '!AT102)</f>
        <v/>
      </c>
      <c r="J97" s="385" t="str">
        <f>+IF('Variación '!BV96="","",'Variación '!BV96)</f>
        <v/>
      </c>
      <c r="K97" s="464" t="str">
        <f>+IF(D97="","",'Precio unitario '!J96)</f>
        <v/>
      </c>
      <c r="L97" s="466" t="str">
        <f>+'Valor total'!I102</f>
        <v/>
      </c>
      <c r="M97" s="466" t="str">
        <f>+'Valor total'!J102</f>
        <v/>
      </c>
      <c r="N97" s="469" t="str">
        <f t="shared" si="2"/>
        <v/>
      </c>
    </row>
    <row r="98" spans="2:14" hidden="1" x14ac:dyDescent="0.25">
      <c r="B98" s="181">
        <f t="shared" si="3"/>
        <v>95</v>
      </c>
      <c r="C98" s="316" t="str">
        <f>+IF('Cálculos '!C103="","",'Cálculos '!C103)</f>
        <v/>
      </c>
      <c r="D98" s="315" t="str">
        <f>+IF('Cálculos '!D103="","",'Cálculos '!D103)</f>
        <v/>
      </c>
      <c r="E98" s="314" t="str">
        <f>+IF('Cálculos '!E103="","",'Cálculos '!E103)</f>
        <v/>
      </c>
      <c r="F98" s="460" t="str">
        <f>+IF(D98="","",'Cálculos '!AR103)</f>
        <v/>
      </c>
      <c r="G98" s="461" t="str">
        <f>IF(D98="","",'Cálculos '!AU103)</f>
        <v/>
      </c>
      <c r="H98" s="461" t="str">
        <f>+IF(D98="","",'Cálculos '!AV103)</f>
        <v/>
      </c>
      <c r="I98" s="462" t="str">
        <f>+IF(D98="","",'Cálculos '!AT103)</f>
        <v/>
      </c>
      <c r="J98" s="385" t="str">
        <f>+IF('Variación '!BV97="","",'Variación '!BV97)</f>
        <v/>
      </c>
      <c r="K98" s="464" t="str">
        <f>+IF(D98="","",'Precio unitario '!J97)</f>
        <v/>
      </c>
      <c r="L98" s="466" t="str">
        <f>+'Valor total'!I103</f>
        <v/>
      </c>
      <c r="M98" s="466" t="str">
        <f>+'Valor total'!J103</f>
        <v/>
      </c>
      <c r="N98" s="469" t="str">
        <f t="shared" si="2"/>
        <v/>
      </c>
    </row>
    <row r="99" spans="2:14" hidden="1" x14ac:dyDescent="0.25">
      <c r="B99" s="181">
        <f t="shared" si="3"/>
        <v>96</v>
      </c>
      <c r="C99" s="316" t="str">
        <f>+IF('Cálculos '!C104="","",'Cálculos '!C104)</f>
        <v/>
      </c>
      <c r="D99" s="315" t="str">
        <f>+IF('Cálculos '!D104="","",'Cálculos '!D104)</f>
        <v/>
      </c>
      <c r="E99" s="314" t="str">
        <f>+IF('Cálculos '!E104="","",'Cálculos '!E104)</f>
        <v/>
      </c>
      <c r="F99" s="460" t="str">
        <f>+IF(D99="","",'Cálculos '!AR104)</f>
        <v/>
      </c>
      <c r="G99" s="461" t="str">
        <f>IF(D99="","",'Cálculos '!AU104)</f>
        <v/>
      </c>
      <c r="H99" s="461" t="str">
        <f>+IF(D99="","",'Cálculos '!AV104)</f>
        <v/>
      </c>
      <c r="I99" s="462" t="str">
        <f>+IF(D99="","",'Cálculos '!AT104)</f>
        <v/>
      </c>
      <c r="J99" s="385" t="str">
        <f>+IF('Variación '!BV98="","",'Variación '!BV98)</f>
        <v/>
      </c>
      <c r="K99" s="464" t="str">
        <f>+IF(D99="","",'Precio unitario '!J98)</f>
        <v/>
      </c>
      <c r="L99" s="466" t="str">
        <f>+'Valor total'!I104</f>
        <v/>
      </c>
      <c r="M99" s="466" t="str">
        <f>+'Valor total'!J104</f>
        <v/>
      </c>
      <c r="N99" s="469" t="str">
        <f t="shared" si="2"/>
        <v/>
      </c>
    </row>
    <row r="100" spans="2:14" hidden="1" x14ac:dyDescent="0.25">
      <c r="B100" s="181">
        <f t="shared" si="3"/>
        <v>97</v>
      </c>
      <c r="C100" s="316" t="str">
        <f>+IF('Cálculos '!C105="","",'Cálculos '!C105)</f>
        <v/>
      </c>
      <c r="D100" s="315" t="str">
        <f>+IF('Cálculos '!D105="","",'Cálculos '!D105)</f>
        <v/>
      </c>
      <c r="E100" s="314" t="str">
        <f>+IF('Cálculos '!E105="","",'Cálculos '!E105)</f>
        <v/>
      </c>
      <c r="F100" s="460" t="str">
        <f>+IF(D100="","",'Cálculos '!AR105)</f>
        <v/>
      </c>
      <c r="G100" s="461" t="str">
        <f>IF(D100="","",'Cálculos '!AU105)</f>
        <v/>
      </c>
      <c r="H100" s="461" t="str">
        <f>+IF(D100="","",'Cálculos '!AV105)</f>
        <v/>
      </c>
      <c r="I100" s="462" t="str">
        <f>+IF(D100="","",'Cálculos '!AT105)</f>
        <v/>
      </c>
      <c r="J100" s="385" t="str">
        <f>+IF('Variación '!BV99="","",'Variación '!BV99)</f>
        <v/>
      </c>
      <c r="K100" s="464" t="str">
        <f>+IF(D100="","",'Precio unitario '!J99)</f>
        <v/>
      </c>
      <c r="L100" s="466" t="str">
        <f>+'Valor total'!I105</f>
        <v/>
      </c>
      <c r="M100" s="466" t="str">
        <f>+'Valor total'!J105</f>
        <v/>
      </c>
      <c r="N100" s="469" t="str">
        <f t="shared" si="2"/>
        <v/>
      </c>
    </row>
    <row r="101" spans="2:14" hidden="1" x14ac:dyDescent="0.25">
      <c r="B101" s="181">
        <f t="shared" si="3"/>
        <v>98</v>
      </c>
      <c r="C101" s="316" t="str">
        <f>+IF('Cálculos '!C106="","",'Cálculos '!C106)</f>
        <v/>
      </c>
      <c r="D101" s="315" t="str">
        <f>+IF('Cálculos '!D106="","",'Cálculos '!D106)</f>
        <v/>
      </c>
      <c r="E101" s="314" t="str">
        <f>+IF('Cálculos '!E106="","",'Cálculos '!E106)</f>
        <v/>
      </c>
      <c r="F101" s="460" t="str">
        <f>+IF(D101="","",'Cálculos '!AR106)</f>
        <v/>
      </c>
      <c r="G101" s="461" t="str">
        <f>IF(D101="","",'Cálculos '!AU106)</f>
        <v/>
      </c>
      <c r="H101" s="461" t="str">
        <f>+IF(D101="","",'Cálculos '!AV106)</f>
        <v/>
      </c>
      <c r="I101" s="462" t="str">
        <f>+IF(D101="","",'Cálculos '!AT106)</f>
        <v/>
      </c>
      <c r="J101" s="385" t="str">
        <f>+IF('Variación '!BV100="","",'Variación '!BV100)</f>
        <v/>
      </c>
      <c r="K101" s="464" t="str">
        <f>+IF(D101="","",'Precio unitario '!J100)</f>
        <v/>
      </c>
      <c r="L101" s="466" t="str">
        <f>+'Valor total'!I106</f>
        <v/>
      </c>
      <c r="M101" s="466" t="str">
        <f>+'Valor total'!J106</f>
        <v/>
      </c>
      <c r="N101" s="469" t="str">
        <f t="shared" si="2"/>
        <v/>
      </c>
    </row>
    <row r="102" spans="2:14" hidden="1" x14ac:dyDescent="0.25">
      <c r="B102" s="181">
        <f t="shared" si="3"/>
        <v>99</v>
      </c>
      <c r="C102" s="316" t="str">
        <f>+IF('Cálculos '!C107="","",'Cálculos '!C107)</f>
        <v/>
      </c>
      <c r="D102" s="315" t="str">
        <f>+IF('Cálculos '!D107="","",'Cálculos '!D107)</f>
        <v/>
      </c>
      <c r="E102" s="314" t="str">
        <f>+IF('Cálculos '!E107="","",'Cálculos '!E107)</f>
        <v/>
      </c>
      <c r="F102" s="460" t="str">
        <f>+IF(D102="","",'Cálculos '!AR107)</f>
        <v/>
      </c>
      <c r="G102" s="461" t="str">
        <f>IF(D102="","",'Cálculos '!AU107)</f>
        <v/>
      </c>
      <c r="H102" s="461" t="str">
        <f>+IF(D102="","",'Cálculos '!AV107)</f>
        <v/>
      </c>
      <c r="I102" s="462" t="str">
        <f>+IF(D102="","",'Cálculos '!AT107)</f>
        <v/>
      </c>
      <c r="J102" s="385" t="str">
        <f>+IF('Variación '!BV101="","",'Variación '!BV101)</f>
        <v/>
      </c>
      <c r="K102" s="464" t="str">
        <f>+IF(D102="","",'Precio unitario '!J101)</f>
        <v/>
      </c>
      <c r="L102" s="466" t="str">
        <f>+'Valor total'!I107</f>
        <v/>
      </c>
      <c r="M102" s="466" t="str">
        <f>+'Valor total'!J107</f>
        <v/>
      </c>
      <c r="N102" s="469" t="str">
        <f t="shared" si="2"/>
        <v/>
      </c>
    </row>
    <row r="103" spans="2:14" hidden="1" x14ac:dyDescent="0.25">
      <c r="B103" s="181">
        <f t="shared" si="3"/>
        <v>100</v>
      </c>
      <c r="C103" s="316" t="str">
        <f>+IF('Cálculos '!C108="","",'Cálculos '!C108)</f>
        <v/>
      </c>
      <c r="D103" s="315" t="str">
        <f>+IF('Cálculos '!D108="","",'Cálculos '!D108)</f>
        <v/>
      </c>
      <c r="E103" s="314" t="str">
        <f>+IF('Cálculos '!E108="","",'Cálculos '!E108)</f>
        <v/>
      </c>
      <c r="F103" s="460" t="str">
        <f>+IF(D103="","",'Cálculos '!AR108)</f>
        <v/>
      </c>
      <c r="G103" s="461" t="str">
        <f>IF(D103="","",'Cálculos '!AU108)</f>
        <v/>
      </c>
      <c r="H103" s="461" t="str">
        <f>+IF(D103="","",'Cálculos '!AV108)</f>
        <v/>
      </c>
      <c r="I103" s="462" t="str">
        <f>+IF(D103="","",'Cálculos '!AT108)</f>
        <v/>
      </c>
      <c r="J103" s="385" t="str">
        <f>+IF('Variación '!BV102="","",'Variación '!BV102)</f>
        <v/>
      </c>
      <c r="K103" s="464" t="str">
        <f>+IF(D103="","",'Precio unitario '!J102)</f>
        <v/>
      </c>
      <c r="L103" s="466" t="str">
        <f>+'Valor total'!I108</f>
        <v/>
      </c>
      <c r="M103" s="466" t="str">
        <f>+'Valor total'!J108</f>
        <v/>
      </c>
      <c r="N103" s="469" t="str">
        <f t="shared" si="2"/>
        <v/>
      </c>
    </row>
    <row r="104" spans="2:14" hidden="1" x14ac:dyDescent="0.25">
      <c r="B104" s="181">
        <f t="shared" si="3"/>
        <v>101</v>
      </c>
      <c r="C104" s="316" t="str">
        <f>+IF('Cálculos '!C109="","",'Cálculos '!C109)</f>
        <v/>
      </c>
      <c r="D104" s="315" t="str">
        <f>+IF('Cálculos '!D109="","",'Cálculos '!D109)</f>
        <v/>
      </c>
      <c r="E104" s="314" t="str">
        <f>+IF('Cálculos '!E109="","",'Cálculos '!E109)</f>
        <v/>
      </c>
      <c r="F104" s="460" t="str">
        <f>+IF(D104="","",'Cálculos '!AR109)</f>
        <v/>
      </c>
      <c r="G104" s="461" t="str">
        <f>IF(D104="","",'Cálculos '!AU109)</f>
        <v/>
      </c>
      <c r="H104" s="461" t="str">
        <f>+IF(D104="","",'Cálculos '!AV109)</f>
        <v/>
      </c>
      <c r="I104" s="462" t="str">
        <f>+IF(D104="","",'Cálculos '!AT109)</f>
        <v/>
      </c>
      <c r="J104" s="385" t="str">
        <f>+IF('Variación '!BV103="","",'Variación '!BV103)</f>
        <v/>
      </c>
      <c r="K104" s="464" t="str">
        <f>+IF(D104="","",'Precio unitario '!J103)</f>
        <v/>
      </c>
      <c r="L104" s="466" t="str">
        <f>+'Valor total'!I109</f>
        <v/>
      </c>
      <c r="M104" s="466" t="str">
        <f>+'Valor total'!J109</f>
        <v/>
      </c>
      <c r="N104" s="469" t="str">
        <f t="shared" si="2"/>
        <v/>
      </c>
    </row>
    <row r="105" spans="2:14" hidden="1" x14ac:dyDescent="0.25">
      <c r="B105" s="181">
        <f t="shared" si="3"/>
        <v>102</v>
      </c>
      <c r="C105" s="316" t="str">
        <f>+IF('Cálculos '!C110="","",'Cálculos '!C110)</f>
        <v/>
      </c>
      <c r="D105" s="315" t="str">
        <f>+IF('Cálculos '!D110="","",'Cálculos '!D110)</f>
        <v/>
      </c>
      <c r="E105" s="314" t="str">
        <f>+IF('Cálculos '!E110="","",'Cálculos '!E110)</f>
        <v/>
      </c>
      <c r="F105" s="460" t="str">
        <f>+IF(D105="","",'Cálculos '!AR110)</f>
        <v/>
      </c>
      <c r="G105" s="461" t="str">
        <f>IF(D105="","",'Cálculos '!AU110)</f>
        <v/>
      </c>
      <c r="H105" s="461" t="str">
        <f>+IF(D105="","",'Cálculos '!AV110)</f>
        <v/>
      </c>
      <c r="I105" s="462" t="str">
        <f>+IF(D105="","",'Cálculos '!AT110)</f>
        <v/>
      </c>
      <c r="J105" s="385" t="str">
        <f>+IF('Variación '!BV104="","",'Variación '!BV104)</f>
        <v/>
      </c>
      <c r="K105" s="464" t="str">
        <f>+IF(D105="","",'Precio unitario '!J104)</f>
        <v/>
      </c>
      <c r="L105" s="466" t="str">
        <f>+'Valor total'!I110</f>
        <v/>
      </c>
      <c r="M105" s="466" t="str">
        <f>+'Valor total'!J110</f>
        <v/>
      </c>
      <c r="N105" s="469" t="str">
        <f t="shared" si="2"/>
        <v/>
      </c>
    </row>
    <row r="106" spans="2:14" hidden="1" x14ac:dyDescent="0.25">
      <c r="B106" s="181">
        <f t="shared" si="3"/>
        <v>103</v>
      </c>
      <c r="C106" s="316" t="str">
        <f>+IF('Cálculos '!C111="","",'Cálculos '!C111)</f>
        <v/>
      </c>
      <c r="D106" s="315" t="str">
        <f>+IF('Cálculos '!D111="","",'Cálculos '!D111)</f>
        <v/>
      </c>
      <c r="E106" s="314" t="str">
        <f>+IF('Cálculos '!E111="","",'Cálculos '!E111)</f>
        <v/>
      </c>
      <c r="F106" s="460" t="str">
        <f>+IF(D106="","",'Cálculos '!AR111)</f>
        <v/>
      </c>
      <c r="G106" s="461" t="str">
        <f>IF(D106="","",'Cálculos '!AU111)</f>
        <v/>
      </c>
      <c r="H106" s="461" t="str">
        <f>+IF(D106="","",'Cálculos '!AV111)</f>
        <v/>
      </c>
      <c r="I106" s="462" t="str">
        <f>+IF(D106="","",'Cálculos '!AT111)</f>
        <v/>
      </c>
      <c r="J106" s="385" t="str">
        <f>+IF('Variación '!BV105="","",'Variación '!BV105)</f>
        <v/>
      </c>
      <c r="K106" s="464" t="str">
        <f>+IF(D106="","",'Precio unitario '!J105)</f>
        <v/>
      </c>
      <c r="L106" s="466" t="str">
        <f>+'Valor total'!I111</f>
        <v/>
      </c>
      <c r="M106" s="466" t="str">
        <f>+'Valor total'!J111</f>
        <v/>
      </c>
      <c r="N106" s="469" t="str">
        <f t="shared" si="2"/>
        <v/>
      </c>
    </row>
    <row r="107" spans="2:14" hidden="1" x14ac:dyDescent="0.25">
      <c r="B107" s="181">
        <f t="shared" si="3"/>
        <v>104</v>
      </c>
      <c r="C107" s="316" t="str">
        <f>+IF('Cálculos '!C112="","",'Cálculos '!C112)</f>
        <v/>
      </c>
      <c r="D107" s="315" t="str">
        <f>+IF('Cálculos '!D112="","",'Cálculos '!D112)</f>
        <v/>
      </c>
      <c r="E107" s="314" t="str">
        <f>+IF('Cálculos '!E112="","",'Cálculos '!E112)</f>
        <v/>
      </c>
      <c r="F107" s="460" t="str">
        <f>+IF(D107="","",'Cálculos '!AR112)</f>
        <v/>
      </c>
      <c r="G107" s="461" t="str">
        <f>IF(D107="","",'Cálculos '!AU112)</f>
        <v/>
      </c>
      <c r="H107" s="461" t="str">
        <f>+IF(D107="","",'Cálculos '!AV112)</f>
        <v/>
      </c>
      <c r="I107" s="462" t="str">
        <f>+IF(D107="","",'Cálculos '!AT112)</f>
        <v/>
      </c>
      <c r="J107" s="385" t="str">
        <f>+IF('Variación '!BV106="","",'Variación '!BV106)</f>
        <v/>
      </c>
      <c r="K107" s="464" t="str">
        <f>+IF(D107="","",'Precio unitario '!J106)</f>
        <v/>
      </c>
      <c r="L107" s="466" t="str">
        <f>+'Valor total'!I112</f>
        <v/>
      </c>
      <c r="M107" s="466" t="str">
        <f>+'Valor total'!J112</f>
        <v/>
      </c>
      <c r="N107" s="469" t="str">
        <f t="shared" si="2"/>
        <v/>
      </c>
    </row>
    <row r="108" spans="2:14" hidden="1" x14ac:dyDescent="0.25">
      <c r="B108" s="181">
        <f t="shared" si="3"/>
        <v>105</v>
      </c>
      <c r="C108" s="316" t="str">
        <f>+IF('Cálculos '!C113="","",'Cálculos '!C113)</f>
        <v/>
      </c>
      <c r="D108" s="315" t="str">
        <f>+IF('Cálculos '!D113="","",'Cálculos '!D113)</f>
        <v/>
      </c>
      <c r="E108" s="314" t="str">
        <f>+IF('Cálculos '!E113="","",'Cálculos '!E113)</f>
        <v/>
      </c>
      <c r="F108" s="460" t="str">
        <f>+IF(D108="","",'Cálculos '!AR113)</f>
        <v/>
      </c>
      <c r="G108" s="461" t="str">
        <f>IF(D108="","",'Cálculos '!AU113)</f>
        <v/>
      </c>
      <c r="H108" s="461" t="str">
        <f>+IF(D108="","",'Cálculos '!AV113)</f>
        <v/>
      </c>
      <c r="I108" s="462" t="str">
        <f>+IF(D108="","",'Cálculos '!AT113)</f>
        <v/>
      </c>
      <c r="J108" s="385" t="str">
        <f>+IF('Variación '!BV107="","",'Variación '!BV107)</f>
        <v/>
      </c>
      <c r="K108" s="464" t="str">
        <f>+IF(D108="","",'Precio unitario '!J107)</f>
        <v/>
      </c>
      <c r="L108" s="466" t="str">
        <f>+'Valor total'!I113</f>
        <v/>
      </c>
      <c r="M108" s="466" t="str">
        <f>+'Valor total'!J113</f>
        <v/>
      </c>
      <c r="N108" s="469" t="str">
        <f t="shared" si="2"/>
        <v/>
      </c>
    </row>
    <row r="109" spans="2:14" hidden="1" x14ac:dyDescent="0.25">
      <c r="B109" s="181">
        <f t="shared" si="3"/>
        <v>106</v>
      </c>
      <c r="C109" s="316" t="str">
        <f>+IF('Cálculos '!C114="","",'Cálculos '!C114)</f>
        <v/>
      </c>
      <c r="D109" s="315" t="str">
        <f>+IF('Cálculos '!D114="","",'Cálculos '!D114)</f>
        <v/>
      </c>
      <c r="E109" s="314" t="str">
        <f>+IF('Cálculos '!E114="","",'Cálculos '!E114)</f>
        <v/>
      </c>
      <c r="F109" s="460" t="str">
        <f>+IF(D109="","",'Cálculos '!AR114)</f>
        <v/>
      </c>
      <c r="G109" s="461" t="str">
        <f>IF(D109="","",'Cálculos '!AU114)</f>
        <v/>
      </c>
      <c r="H109" s="461" t="str">
        <f>+IF(D109="","",'Cálculos '!AV114)</f>
        <v/>
      </c>
      <c r="I109" s="462" t="str">
        <f>+IF(D109="","",'Cálculos '!AT114)</f>
        <v/>
      </c>
      <c r="J109" s="385" t="str">
        <f>+IF('Variación '!BV108="","",'Variación '!BV108)</f>
        <v/>
      </c>
      <c r="K109" s="464" t="str">
        <f>+IF(D109="","",'Precio unitario '!J108)</f>
        <v/>
      </c>
      <c r="L109" s="466" t="str">
        <f>+'Valor total'!I114</f>
        <v/>
      </c>
      <c r="M109" s="466" t="str">
        <f>+'Valor total'!J114</f>
        <v/>
      </c>
      <c r="N109" s="469" t="str">
        <f t="shared" si="2"/>
        <v/>
      </c>
    </row>
    <row r="110" spans="2:14" hidden="1" x14ac:dyDescent="0.25">
      <c r="B110" s="181">
        <f t="shared" si="3"/>
        <v>107</v>
      </c>
      <c r="C110" s="316" t="str">
        <f>+IF('Cálculos '!C115="","",'Cálculos '!C115)</f>
        <v/>
      </c>
      <c r="D110" s="315" t="str">
        <f>+IF('Cálculos '!D115="","",'Cálculos '!D115)</f>
        <v/>
      </c>
      <c r="E110" s="314" t="str">
        <f>+IF('Cálculos '!E115="","",'Cálculos '!E115)</f>
        <v/>
      </c>
      <c r="F110" s="460" t="str">
        <f>+IF(D110="","",'Cálculos '!AR115)</f>
        <v/>
      </c>
      <c r="G110" s="461" t="str">
        <f>IF(D110="","",'Cálculos '!AU115)</f>
        <v/>
      </c>
      <c r="H110" s="461" t="str">
        <f>+IF(D110="","",'Cálculos '!AV115)</f>
        <v/>
      </c>
      <c r="I110" s="462" t="str">
        <f>+IF(D110="","",'Cálculos '!AT115)</f>
        <v/>
      </c>
      <c r="J110" s="385" t="str">
        <f>+IF('Variación '!BV109="","",'Variación '!BV109)</f>
        <v/>
      </c>
      <c r="K110" s="464" t="str">
        <f>+IF(D110="","",'Precio unitario '!J109)</f>
        <v/>
      </c>
      <c r="L110" s="466" t="str">
        <f>+'Valor total'!I115</f>
        <v/>
      </c>
      <c r="M110" s="466" t="str">
        <f>+'Valor total'!J115</f>
        <v/>
      </c>
      <c r="N110" s="469" t="str">
        <f t="shared" si="2"/>
        <v/>
      </c>
    </row>
    <row r="111" spans="2:14" hidden="1" x14ac:dyDescent="0.25">
      <c r="B111" s="181">
        <f t="shared" si="3"/>
        <v>108</v>
      </c>
      <c r="C111" s="316" t="str">
        <f>+IF('Cálculos '!C116="","",'Cálculos '!C116)</f>
        <v/>
      </c>
      <c r="D111" s="315" t="str">
        <f>+IF('Cálculos '!D116="","",'Cálculos '!D116)</f>
        <v/>
      </c>
      <c r="E111" s="314" t="str">
        <f>+IF('Cálculos '!E116="","",'Cálculos '!E116)</f>
        <v/>
      </c>
      <c r="F111" s="460" t="str">
        <f>+IF(D111="","",'Cálculos '!AR116)</f>
        <v/>
      </c>
      <c r="G111" s="461" t="str">
        <f>IF(D111="","",'Cálculos '!AU116)</f>
        <v/>
      </c>
      <c r="H111" s="461" t="str">
        <f>+IF(D111="","",'Cálculos '!AV116)</f>
        <v/>
      </c>
      <c r="I111" s="462" t="str">
        <f>+IF(D111="","",'Cálculos '!AT116)</f>
        <v/>
      </c>
      <c r="J111" s="385" t="str">
        <f>+IF('Variación '!BV110="","",'Variación '!BV110)</f>
        <v/>
      </c>
      <c r="K111" s="464" t="str">
        <f>+IF(D111="","",'Precio unitario '!J110)</f>
        <v/>
      </c>
      <c r="L111" s="466" t="str">
        <f>+'Valor total'!I116</f>
        <v/>
      </c>
      <c r="M111" s="466" t="str">
        <f>+'Valor total'!J116</f>
        <v/>
      </c>
      <c r="N111" s="469" t="str">
        <f t="shared" si="2"/>
        <v/>
      </c>
    </row>
    <row r="112" spans="2:14" hidden="1" x14ac:dyDescent="0.25">
      <c r="B112" s="181">
        <f t="shared" si="3"/>
        <v>109</v>
      </c>
      <c r="C112" s="316" t="str">
        <f>+IF('Cálculos '!C117="","",'Cálculos '!C117)</f>
        <v/>
      </c>
      <c r="D112" s="315" t="str">
        <f>+IF('Cálculos '!D117="","",'Cálculos '!D117)</f>
        <v/>
      </c>
      <c r="E112" s="314" t="str">
        <f>+IF('Cálculos '!E117="","",'Cálculos '!E117)</f>
        <v/>
      </c>
      <c r="F112" s="460" t="str">
        <f>+IF(D112="","",'Cálculos '!AR117)</f>
        <v/>
      </c>
      <c r="G112" s="461" t="str">
        <f>IF(D112="","",'Cálculos '!AU117)</f>
        <v/>
      </c>
      <c r="H112" s="461" t="str">
        <f>+IF(D112="","",'Cálculos '!AV117)</f>
        <v/>
      </c>
      <c r="I112" s="462" t="str">
        <f>+IF(D112="","",'Cálculos '!AT117)</f>
        <v/>
      </c>
      <c r="J112" s="385" t="str">
        <f>+IF('Variación '!BV111="","",'Variación '!BV111)</f>
        <v/>
      </c>
      <c r="K112" s="464" t="str">
        <f>+IF(D112="","",'Precio unitario '!J111)</f>
        <v/>
      </c>
      <c r="L112" s="466" t="str">
        <f>+'Valor total'!I117</f>
        <v/>
      </c>
      <c r="M112" s="466" t="str">
        <f>+'Valor total'!J117</f>
        <v/>
      </c>
      <c r="N112" s="469" t="str">
        <f t="shared" si="2"/>
        <v/>
      </c>
    </row>
    <row r="113" spans="2:14" hidden="1" x14ac:dyDescent="0.25">
      <c r="B113" s="181">
        <f t="shared" si="3"/>
        <v>110</v>
      </c>
      <c r="C113" s="316" t="str">
        <f>+IF('Cálculos '!C118="","",'Cálculos '!C118)</f>
        <v/>
      </c>
      <c r="D113" s="315" t="str">
        <f>+IF('Cálculos '!D118="","",'Cálculos '!D118)</f>
        <v/>
      </c>
      <c r="E113" s="314" t="str">
        <f>+IF('Cálculos '!E118="","",'Cálculos '!E118)</f>
        <v/>
      </c>
      <c r="F113" s="460" t="str">
        <f>+IF(D113="","",'Cálculos '!AR118)</f>
        <v/>
      </c>
      <c r="G113" s="461" t="str">
        <f>IF(D113="","",'Cálculos '!AU118)</f>
        <v/>
      </c>
      <c r="H113" s="461" t="str">
        <f>+IF(D113="","",'Cálculos '!AV118)</f>
        <v/>
      </c>
      <c r="I113" s="462" t="str">
        <f>+IF(D113="","",'Cálculos '!AT118)</f>
        <v/>
      </c>
      <c r="J113" s="385" t="str">
        <f>+IF('Variación '!BV112="","",'Variación '!BV112)</f>
        <v/>
      </c>
      <c r="K113" s="464" t="str">
        <f>+IF(D113="","",'Precio unitario '!J112)</f>
        <v/>
      </c>
      <c r="L113" s="466" t="str">
        <f>+'Valor total'!I118</f>
        <v/>
      </c>
      <c r="M113" s="466" t="str">
        <f>+'Valor total'!J118</f>
        <v/>
      </c>
      <c r="N113" s="469" t="str">
        <f t="shared" si="2"/>
        <v/>
      </c>
    </row>
    <row r="114" spans="2:14" hidden="1" x14ac:dyDescent="0.25">
      <c r="B114" s="181">
        <f t="shared" si="3"/>
        <v>111</v>
      </c>
      <c r="C114" s="316" t="str">
        <f>+IF('Cálculos '!C119="","",'Cálculos '!C119)</f>
        <v/>
      </c>
      <c r="D114" s="315" t="str">
        <f>+IF('Cálculos '!D119="","",'Cálculos '!D119)</f>
        <v/>
      </c>
      <c r="E114" s="314" t="str">
        <f>+IF('Cálculos '!E119="","",'Cálculos '!E119)</f>
        <v/>
      </c>
      <c r="F114" s="460" t="str">
        <f>+IF(D114="","",'Cálculos '!AR119)</f>
        <v/>
      </c>
      <c r="G114" s="461" t="str">
        <f>IF(D114="","",'Cálculos '!AU119)</f>
        <v/>
      </c>
      <c r="H114" s="461" t="str">
        <f>+IF(D114="","",'Cálculos '!AV119)</f>
        <v/>
      </c>
      <c r="I114" s="462" t="str">
        <f>+IF(D114="","",'Cálculos '!AT119)</f>
        <v/>
      </c>
      <c r="J114" s="385" t="str">
        <f>+IF('Variación '!BV113="","",'Variación '!BV113)</f>
        <v/>
      </c>
      <c r="K114" s="464" t="str">
        <f>+IF(D114="","",'Precio unitario '!J113)</f>
        <v/>
      </c>
      <c r="L114" s="466" t="str">
        <f>+'Valor total'!I119</f>
        <v/>
      </c>
      <c r="M114" s="466" t="str">
        <f>+'Valor total'!J119</f>
        <v/>
      </c>
      <c r="N114" s="469" t="str">
        <f t="shared" si="2"/>
        <v/>
      </c>
    </row>
    <row r="115" spans="2:14" hidden="1" x14ac:dyDescent="0.25">
      <c r="B115" s="181">
        <f t="shared" si="3"/>
        <v>112</v>
      </c>
      <c r="C115" s="316" t="str">
        <f>+IF('Cálculos '!C120="","",'Cálculos '!C120)</f>
        <v/>
      </c>
      <c r="D115" s="315" t="str">
        <f>+IF('Cálculos '!D120="","",'Cálculos '!D120)</f>
        <v/>
      </c>
      <c r="E115" s="314" t="str">
        <f>+IF('Cálculos '!E120="","",'Cálculos '!E120)</f>
        <v/>
      </c>
      <c r="F115" s="460" t="str">
        <f>+IF(D115="","",'Cálculos '!AR120)</f>
        <v/>
      </c>
      <c r="G115" s="461" t="str">
        <f>IF(D115="","",'Cálculos '!AU120)</f>
        <v/>
      </c>
      <c r="H115" s="461" t="str">
        <f>+IF(D115="","",'Cálculos '!AV120)</f>
        <v/>
      </c>
      <c r="I115" s="462" t="str">
        <f>+IF(D115="","",'Cálculos '!AT120)</f>
        <v/>
      </c>
      <c r="J115" s="385" t="str">
        <f>+IF('Variación '!BV114="","",'Variación '!BV114)</f>
        <v/>
      </c>
      <c r="K115" s="464" t="str">
        <f>+IF(D115="","",'Precio unitario '!J114)</f>
        <v/>
      </c>
      <c r="L115" s="466" t="str">
        <f>+'Valor total'!I120</f>
        <v/>
      </c>
      <c r="M115" s="466" t="str">
        <f>+'Valor total'!J120</f>
        <v/>
      </c>
      <c r="N115" s="469" t="str">
        <f t="shared" si="2"/>
        <v/>
      </c>
    </row>
    <row r="116" spans="2:14" hidden="1" x14ac:dyDescent="0.25">
      <c r="B116" s="181">
        <f t="shared" si="3"/>
        <v>113</v>
      </c>
      <c r="C116" s="316" t="str">
        <f>+IF('Cálculos '!C121="","",'Cálculos '!C121)</f>
        <v/>
      </c>
      <c r="D116" s="315" t="str">
        <f>+IF('Cálculos '!D121="","",'Cálculos '!D121)</f>
        <v/>
      </c>
      <c r="E116" s="314" t="str">
        <f>+IF('Cálculos '!E121="","",'Cálculos '!E121)</f>
        <v/>
      </c>
      <c r="F116" s="460" t="str">
        <f>+IF(D116="","",'Cálculos '!AR121)</f>
        <v/>
      </c>
      <c r="G116" s="461" t="str">
        <f>IF(D116="","",'Cálculos '!AU121)</f>
        <v/>
      </c>
      <c r="H116" s="461" t="str">
        <f>+IF(D116="","",'Cálculos '!AV121)</f>
        <v/>
      </c>
      <c r="I116" s="462" t="str">
        <f>+IF(D116="","",'Cálculos '!AT121)</f>
        <v/>
      </c>
      <c r="J116" s="385" t="str">
        <f>+IF('Variación '!BV115="","",'Variación '!BV115)</f>
        <v/>
      </c>
      <c r="K116" s="464" t="str">
        <f>+IF(D116="","",'Precio unitario '!J115)</f>
        <v/>
      </c>
      <c r="L116" s="466" t="str">
        <f>+'Valor total'!I121</f>
        <v/>
      </c>
      <c r="M116" s="466" t="str">
        <f>+'Valor total'!J121</f>
        <v/>
      </c>
      <c r="N116" s="469" t="str">
        <f t="shared" si="2"/>
        <v/>
      </c>
    </row>
    <row r="117" spans="2:14" hidden="1" x14ac:dyDescent="0.25">
      <c r="B117" s="181">
        <f t="shared" si="3"/>
        <v>114</v>
      </c>
      <c r="C117" s="316" t="str">
        <f>+IF('Cálculos '!C122="","",'Cálculos '!C122)</f>
        <v/>
      </c>
      <c r="D117" s="315" t="str">
        <f>+IF('Cálculos '!D122="","",'Cálculos '!D122)</f>
        <v/>
      </c>
      <c r="E117" s="314" t="str">
        <f>+IF('Cálculos '!E122="","",'Cálculos '!E122)</f>
        <v/>
      </c>
      <c r="F117" s="460" t="str">
        <f>+IF(D117="","",'Cálculos '!AR122)</f>
        <v/>
      </c>
      <c r="G117" s="461" t="str">
        <f>IF(D117="","",'Cálculos '!AU122)</f>
        <v/>
      </c>
      <c r="H117" s="461" t="str">
        <f>+IF(D117="","",'Cálculos '!AV122)</f>
        <v/>
      </c>
      <c r="I117" s="462" t="str">
        <f>+IF(D117="","",'Cálculos '!AT122)</f>
        <v/>
      </c>
      <c r="J117" s="385" t="str">
        <f>+IF('Variación '!BV116="","",'Variación '!BV116)</f>
        <v/>
      </c>
      <c r="K117" s="464" t="str">
        <f>+IF(D117="","",'Precio unitario '!J116)</f>
        <v/>
      </c>
      <c r="L117" s="466" t="str">
        <f>+'Valor total'!I122</f>
        <v/>
      </c>
      <c r="M117" s="466" t="str">
        <f>+'Valor total'!J122</f>
        <v/>
      </c>
      <c r="N117" s="469" t="str">
        <f t="shared" si="2"/>
        <v/>
      </c>
    </row>
    <row r="118" spans="2:14" hidden="1" x14ac:dyDescent="0.25">
      <c r="B118" s="181">
        <f t="shared" si="3"/>
        <v>115</v>
      </c>
      <c r="C118" s="316" t="str">
        <f>+IF('Cálculos '!C123="","",'Cálculos '!C123)</f>
        <v/>
      </c>
      <c r="D118" s="315" t="str">
        <f>+IF('Cálculos '!D123="","",'Cálculos '!D123)</f>
        <v/>
      </c>
      <c r="E118" s="314" t="str">
        <f>+IF('Cálculos '!E123="","",'Cálculos '!E123)</f>
        <v/>
      </c>
      <c r="F118" s="460" t="str">
        <f>+IF(D118="","",'Cálculos '!AR123)</f>
        <v/>
      </c>
      <c r="G118" s="461" t="str">
        <f>IF(D118="","",'Cálculos '!AU123)</f>
        <v/>
      </c>
      <c r="H118" s="461" t="str">
        <f>+IF(D118="","",'Cálculos '!AV123)</f>
        <v/>
      </c>
      <c r="I118" s="462" t="str">
        <f>+IF(D118="","",'Cálculos '!AT123)</f>
        <v/>
      </c>
      <c r="J118" s="385" t="str">
        <f>+IF('Variación '!BV117="","",'Variación '!BV117)</f>
        <v/>
      </c>
      <c r="K118" s="464" t="str">
        <f>+IF(D118="","",'Precio unitario '!J117)</f>
        <v/>
      </c>
      <c r="L118" s="466" t="str">
        <f>+'Valor total'!I123</f>
        <v/>
      </c>
      <c r="M118" s="466" t="str">
        <f>+'Valor total'!J123</f>
        <v/>
      </c>
      <c r="N118" s="469" t="str">
        <f t="shared" si="2"/>
        <v/>
      </c>
    </row>
    <row r="119" spans="2:14" hidden="1" x14ac:dyDescent="0.25">
      <c r="B119" s="181">
        <f t="shared" si="3"/>
        <v>116</v>
      </c>
      <c r="C119" s="316" t="str">
        <f>+IF('Cálculos '!C124="","",'Cálculos '!C124)</f>
        <v/>
      </c>
      <c r="D119" s="315" t="str">
        <f>+IF('Cálculos '!D124="","",'Cálculos '!D124)</f>
        <v/>
      </c>
      <c r="E119" s="314" t="str">
        <f>+IF('Cálculos '!E124="","",'Cálculos '!E124)</f>
        <v/>
      </c>
      <c r="F119" s="460" t="str">
        <f>+IF(D119="","",'Cálculos '!AR124)</f>
        <v/>
      </c>
      <c r="G119" s="461" t="str">
        <f>IF(D119="","",'Cálculos '!AU124)</f>
        <v/>
      </c>
      <c r="H119" s="461" t="str">
        <f>+IF(D119="","",'Cálculos '!AV124)</f>
        <v/>
      </c>
      <c r="I119" s="462" t="str">
        <f>+IF(D119="","",'Cálculos '!AT124)</f>
        <v/>
      </c>
      <c r="J119" s="385" t="str">
        <f>+IF('Variación '!BV118="","",'Variación '!BV118)</f>
        <v/>
      </c>
      <c r="K119" s="464" t="str">
        <f>+IF(D119="","",'Precio unitario '!J118)</f>
        <v/>
      </c>
      <c r="L119" s="466" t="str">
        <f>+'Valor total'!I124</f>
        <v/>
      </c>
      <c r="M119" s="466" t="str">
        <f>+'Valor total'!J124</f>
        <v/>
      </c>
      <c r="N119" s="469" t="str">
        <f t="shared" si="2"/>
        <v/>
      </c>
    </row>
    <row r="120" spans="2:14" hidden="1" x14ac:dyDescent="0.25">
      <c r="B120" s="181">
        <f t="shared" si="3"/>
        <v>117</v>
      </c>
      <c r="C120" s="316" t="str">
        <f>+IF('Cálculos '!C125="","",'Cálculos '!C125)</f>
        <v/>
      </c>
      <c r="D120" s="315" t="str">
        <f>+IF('Cálculos '!D125="","",'Cálculos '!D125)</f>
        <v/>
      </c>
      <c r="E120" s="314" t="str">
        <f>+IF('Cálculos '!E125="","",'Cálculos '!E125)</f>
        <v/>
      </c>
      <c r="F120" s="460" t="str">
        <f>+IF(D120="","",'Cálculos '!AR125)</f>
        <v/>
      </c>
      <c r="G120" s="461" t="str">
        <f>IF(D120="","",'Cálculos '!AU125)</f>
        <v/>
      </c>
      <c r="H120" s="461" t="str">
        <f>+IF(D120="","",'Cálculos '!AV125)</f>
        <v/>
      </c>
      <c r="I120" s="462" t="str">
        <f>+IF(D120="","",'Cálculos '!AT125)</f>
        <v/>
      </c>
      <c r="J120" s="385" t="str">
        <f>+IF('Variación '!BV119="","",'Variación '!BV119)</f>
        <v/>
      </c>
      <c r="K120" s="464" t="str">
        <f>+IF(D120="","",'Precio unitario '!J119)</f>
        <v/>
      </c>
      <c r="L120" s="466" t="str">
        <f>+'Valor total'!I125</f>
        <v/>
      </c>
      <c r="M120" s="466" t="str">
        <f>+'Valor total'!J125</f>
        <v/>
      </c>
      <c r="N120" s="469" t="str">
        <f t="shared" si="2"/>
        <v/>
      </c>
    </row>
    <row r="121" spans="2:14" hidden="1" x14ac:dyDescent="0.25">
      <c r="B121" s="181">
        <f t="shared" si="3"/>
        <v>118</v>
      </c>
      <c r="C121" s="316" t="str">
        <f>+IF('Cálculos '!C126="","",'Cálculos '!C126)</f>
        <v/>
      </c>
      <c r="D121" s="315" t="str">
        <f>+IF('Cálculos '!D126="","",'Cálculos '!D126)</f>
        <v/>
      </c>
      <c r="E121" s="314" t="str">
        <f>+IF('Cálculos '!E126="","",'Cálculos '!E126)</f>
        <v/>
      </c>
      <c r="F121" s="460" t="str">
        <f>+IF(D121="","",'Cálculos '!AR126)</f>
        <v/>
      </c>
      <c r="G121" s="461" t="str">
        <f>IF(D121="","",'Cálculos '!AU126)</f>
        <v/>
      </c>
      <c r="H121" s="461" t="str">
        <f>+IF(D121="","",'Cálculos '!AV126)</f>
        <v/>
      </c>
      <c r="I121" s="462" t="str">
        <f>+IF(D121="","",'Cálculos '!AT126)</f>
        <v/>
      </c>
      <c r="J121" s="385" t="str">
        <f>+IF('Variación '!BV120="","",'Variación '!BV120)</f>
        <v/>
      </c>
      <c r="K121" s="464" t="str">
        <f>+IF(D121="","",'Precio unitario '!J120)</f>
        <v/>
      </c>
      <c r="L121" s="466" t="str">
        <f>+'Valor total'!I126</f>
        <v/>
      </c>
      <c r="M121" s="466" t="str">
        <f>+'Valor total'!J126</f>
        <v/>
      </c>
      <c r="N121" s="469" t="str">
        <f t="shared" si="2"/>
        <v/>
      </c>
    </row>
    <row r="122" spans="2:14" hidden="1" x14ac:dyDescent="0.25">
      <c r="B122" s="181">
        <f t="shared" si="3"/>
        <v>119</v>
      </c>
      <c r="C122" s="316" t="str">
        <f>+IF('Cálculos '!C127="","",'Cálculos '!C127)</f>
        <v/>
      </c>
      <c r="D122" s="315" t="str">
        <f>+IF('Cálculos '!D127="","",'Cálculos '!D127)</f>
        <v/>
      </c>
      <c r="E122" s="314" t="str">
        <f>+IF('Cálculos '!E127="","",'Cálculos '!E127)</f>
        <v/>
      </c>
      <c r="F122" s="460" t="str">
        <f>+IF(D122="","",'Cálculos '!AR127)</f>
        <v/>
      </c>
      <c r="G122" s="461" t="str">
        <f>IF(D122="","",'Cálculos '!AU127)</f>
        <v/>
      </c>
      <c r="H122" s="461" t="str">
        <f>+IF(D122="","",'Cálculos '!AV127)</f>
        <v/>
      </c>
      <c r="I122" s="462" t="str">
        <f>+IF(D122="","",'Cálculos '!AT127)</f>
        <v/>
      </c>
      <c r="J122" s="385" t="str">
        <f>+IF('Variación '!BV121="","",'Variación '!BV121)</f>
        <v/>
      </c>
      <c r="K122" s="464" t="str">
        <f>+IF(D122="","",'Precio unitario '!J121)</f>
        <v/>
      </c>
      <c r="L122" s="466" t="str">
        <f>+'Valor total'!I127</f>
        <v/>
      </c>
      <c r="M122" s="466" t="str">
        <f>+'Valor total'!J127</f>
        <v/>
      </c>
      <c r="N122" s="469" t="str">
        <f t="shared" si="2"/>
        <v/>
      </c>
    </row>
    <row r="123" spans="2:14" hidden="1" x14ac:dyDescent="0.25">
      <c r="B123" s="181">
        <f t="shared" si="3"/>
        <v>120</v>
      </c>
      <c r="C123" s="316" t="str">
        <f>+IF('Cálculos '!C128="","",'Cálculos '!C128)</f>
        <v/>
      </c>
      <c r="D123" s="315" t="str">
        <f>+IF('Cálculos '!D128="","",'Cálculos '!D128)</f>
        <v/>
      </c>
      <c r="E123" s="314" t="str">
        <f>+IF('Cálculos '!E128="","",'Cálculos '!E128)</f>
        <v/>
      </c>
      <c r="F123" s="460" t="str">
        <f>+IF(D123="","",'Cálculos '!AR128)</f>
        <v/>
      </c>
      <c r="G123" s="461" t="str">
        <f>IF(D123="","",'Cálculos '!AU128)</f>
        <v/>
      </c>
      <c r="H123" s="461" t="str">
        <f>+IF(D123="","",'Cálculos '!AV128)</f>
        <v/>
      </c>
      <c r="I123" s="462" t="str">
        <f>+IF(D123="","",'Cálculos '!AT128)</f>
        <v/>
      </c>
      <c r="J123" s="385" t="str">
        <f>+IF('Variación '!BV122="","",'Variación '!BV122)</f>
        <v/>
      </c>
      <c r="K123" s="464" t="str">
        <f>+IF(D123="","",'Precio unitario '!J122)</f>
        <v/>
      </c>
      <c r="L123" s="466" t="str">
        <f>+'Valor total'!I128</f>
        <v/>
      </c>
      <c r="M123" s="466" t="str">
        <f>+'Valor total'!J128</f>
        <v/>
      </c>
      <c r="N123" s="469" t="str">
        <f t="shared" si="2"/>
        <v/>
      </c>
    </row>
    <row r="124" spans="2:14" hidden="1" x14ac:dyDescent="0.25">
      <c r="B124" s="181">
        <f t="shared" si="3"/>
        <v>121</v>
      </c>
      <c r="C124" s="316" t="str">
        <f>+IF('Cálculos '!C129="","",'Cálculos '!C129)</f>
        <v/>
      </c>
      <c r="D124" s="315" t="str">
        <f>+IF('Cálculos '!D129="","",'Cálculos '!D129)</f>
        <v/>
      </c>
      <c r="E124" s="314" t="str">
        <f>+IF('Cálculos '!E129="","",'Cálculos '!E129)</f>
        <v/>
      </c>
      <c r="F124" s="460" t="str">
        <f>+IF(D124="","",'Cálculos '!AR129)</f>
        <v/>
      </c>
      <c r="G124" s="461" t="str">
        <f>IF(D124="","",'Cálculos '!AU129)</f>
        <v/>
      </c>
      <c r="H124" s="461" t="str">
        <f>+IF(D124="","",'Cálculos '!AV129)</f>
        <v/>
      </c>
      <c r="I124" s="462" t="str">
        <f>+IF(D124="","",'Cálculos '!AT129)</f>
        <v/>
      </c>
      <c r="J124" s="385" t="str">
        <f>+IF('Variación '!BV123="","",'Variación '!BV123)</f>
        <v/>
      </c>
      <c r="K124" s="464" t="str">
        <f>+IF(D124="","",'Precio unitario '!J123)</f>
        <v/>
      </c>
      <c r="L124" s="466" t="str">
        <f>+'Valor total'!I129</f>
        <v/>
      </c>
      <c r="M124" s="466" t="str">
        <f>+'Valor total'!J129</f>
        <v/>
      </c>
      <c r="N124" s="469" t="str">
        <f t="shared" si="2"/>
        <v/>
      </c>
    </row>
    <row r="125" spans="2:14" hidden="1" x14ac:dyDescent="0.25">
      <c r="B125" s="181">
        <f t="shared" si="3"/>
        <v>122</v>
      </c>
      <c r="C125" s="316" t="str">
        <f>+IF('Cálculos '!C130="","",'Cálculos '!C130)</f>
        <v/>
      </c>
      <c r="D125" s="315" t="str">
        <f>+IF('Cálculos '!D130="","",'Cálculos '!D130)</f>
        <v/>
      </c>
      <c r="E125" s="314" t="str">
        <f>+IF('Cálculos '!E130="","",'Cálculos '!E130)</f>
        <v/>
      </c>
      <c r="F125" s="460" t="str">
        <f>+IF(D125="","",'Cálculos '!AR130)</f>
        <v/>
      </c>
      <c r="G125" s="461" t="str">
        <f>IF(D125="","",'Cálculos '!AU130)</f>
        <v/>
      </c>
      <c r="H125" s="461" t="str">
        <f>+IF(D125="","",'Cálculos '!AV130)</f>
        <v/>
      </c>
      <c r="I125" s="462" t="str">
        <f>+IF(D125="","",'Cálculos '!AT130)</f>
        <v/>
      </c>
      <c r="J125" s="385" t="str">
        <f>+IF('Variación '!BV124="","",'Variación '!BV124)</f>
        <v/>
      </c>
      <c r="K125" s="464" t="str">
        <f>+IF(D125="","",'Precio unitario '!J124)</f>
        <v/>
      </c>
      <c r="L125" s="466" t="str">
        <f>+'Valor total'!I130</f>
        <v/>
      </c>
      <c r="M125" s="466" t="str">
        <f>+'Valor total'!J130</f>
        <v/>
      </c>
      <c r="N125" s="469" t="str">
        <f t="shared" si="2"/>
        <v/>
      </c>
    </row>
    <row r="126" spans="2:14" hidden="1" x14ac:dyDescent="0.25">
      <c r="B126" s="181">
        <f t="shared" si="3"/>
        <v>123</v>
      </c>
      <c r="C126" s="316" t="str">
        <f>+IF('Cálculos '!C131="","",'Cálculos '!C131)</f>
        <v/>
      </c>
      <c r="D126" s="315" t="str">
        <f>+IF('Cálculos '!D131="","",'Cálculos '!D131)</f>
        <v/>
      </c>
      <c r="E126" s="314" t="str">
        <f>+IF('Cálculos '!E131="","",'Cálculos '!E131)</f>
        <v/>
      </c>
      <c r="F126" s="460" t="str">
        <f>+IF(D126="","",'Cálculos '!AR131)</f>
        <v/>
      </c>
      <c r="G126" s="461" t="str">
        <f>IF(D126="","",'Cálculos '!AU131)</f>
        <v/>
      </c>
      <c r="H126" s="461" t="str">
        <f>+IF(D126="","",'Cálculos '!AV131)</f>
        <v/>
      </c>
      <c r="I126" s="462" t="str">
        <f>+IF(D126="","",'Cálculos '!AT131)</f>
        <v/>
      </c>
      <c r="J126" s="385" t="str">
        <f>+IF('Variación '!BV125="","",'Variación '!BV125)</f>
        <v/>
      </c>
      <c r="K126" s="464" t="str">
        <f>+IF(D126="","",'Precio unitario '!J125)</f>
        <v/>
      </c>
      <c r="L126" s="466" t="str">
        <f>+'Valor total'!I131</f>
        <v/>
      </c>
      <c r="M126" s="466" t="str">
        <f>+'Valor total'!J131</f>
        <v/>
      </c>
      <c r="N126" s="469" t="str">
        <f t="shared" si="2"/>
        <v/>
      </c>
    </row>
    <row r="127" spans="2:14" hidden="1" x14ac:dyDescent="0.25">
      <c r="B127" s="181">
        <f t="shared" si="3"/>
        <v>124</v>
      </c>
      <c r="C127" s="316" t="str">
        <f>+IF('Cálculos '!C132="","",'Cálculos '!C132)</f>
        <v/>
      </c>
      <c r="D127" s="315" t="str">
        <f>+IF('Cálculos '!D132="","",'Cálculos '!D132)</f>
        <v/>
      </c>
      <c r="E127" s="314" t="str">
        <f>+IF('Cálculos '!E132="","",'Cálculos '!E132)</f>
        <v/>
      </c>
      <c r="F127" s="460" t="str">
        <f>+IF(D127="","",'Cálculos '!AR132)</f>
        <v/>
      </c>
      <c r="G127" s="461" t="str">
        <f>IF(D127="","",'Cálculos '!AU132)</f>
        <v/>
      </c>
      <c r="H127" s="461" t="str">
        <f>+IF(D127="","",'Cálculos '!AV132)</f>
        <v/>
      </c>
      <c r="I127" s="462" t="str">
        <f>+IF(D127="","",'Cálculos '!AT132)</f>
        <v/>
      </c>
      <c r="J127" s="385" t="str">
        <f>+IF('Variación '!BV126="","",'Variación '!BV126)</f>
        <v/>
      </c>
      <c r="K127" s="464" t="str">
        <f>+IF(D127="","",'Precio unitario '!J126)</f>
        <v/>
      </c>
      <c r="L127" s="466" t="str">
        <f>+'Valor total'!I132</f>
        <v/>
      </c>
      <c r="M127" s="466" t="str">
        <f>+'Valor total'!J132</f>
        <v/>
      </c>
      <c r="N127" s="469" t="str">
        <f t="shared" si="2"/>
        <v/>
      </c>
    </row>
    <row r="128" spans="2:14" hidden="1" x14ac:dyDescent="0.25">
      <c r="B128" s="181">
        <f t="shared" si="3"/>
        <v>125</v>
      </c>
      <c r="C128" s="316" t="str">
        <f>+IF('Cálculos '!C133="","",'Cálculos '!C133)</f>
        <v/>
      </c>
      <c r="D128" s="315" t="str">
        <f>+IF('Cálculos '!D133="","",'Cálculos '!D133)</f>
        <v/>
      </c>
      <c r="E128" s="314" t="str">
        <f>+IF('Cálculos '!E133="","",'Cálculos '!E133)</f>
        <v/>
      </c>
      <c r="F128" s="460" t="str">
        <f>+IF(D128="","",'Cálculos '!AR133)</f>
        <v/>
      </c>
      <c r="G128" s="461" t="str">
        <f>IF(D128="","",'Cálculos '!AU133)</f>
        <v/>
      </c>
      <c r="H128" s="461" t="str">
        <f>+IF(D128="","",'Cálculos '!AV133)</f>
        <v/>
      </c>
      <c r="I128" s="462" t="str">
        <f>+IF(D128="","",'Cálculos '!AT133)</f>
        <v/>
      </c>
      <c r="J128" s="385" t="str">
        <f>+IF('Variación '!BV127="","",'Variación '!BV127)</f>
        <v/>
      </c>
      <c r="K128" s="464" t="str">
        <f>+IF(D128="","",'Precio unitario '!J127)</f>
        <v/>
      </c>
      <c r="L128" s="466" t="str">
        <f>+'Valor total'!I133</f>
        <v/>
      </c>
      <c r="M128" s="466" t="str">
        <f>+'Valor total'!J133</f>
        <v/>
      </c>
      <c r="N128" s="469" t="str">
        <f t="shared" si="2"/>
        <v/>
      </c>
    </row>
    <row r="129" spans="2:14" hidden="1" x14ac:dyDescent="0.25">
      <c r="B129" s="181">
        <f t="shared" si="3"/>
        <v>126</v>
      </c>
      <c r="C129" s="316" t="str">
        <f>+IF('Cálculos '!C134="","",'Cálculos '!C134)</f>
        <v/>
      </c>
      <c r="D129" s="315" t="str">
        <f>+IF('Cálculos '!D134="","",'Cálculos '!D134)</f>
        <v/>
      </c>
      <c r="E129" s="314" t="str">
        <f>+IF('Cálculos '!E134="","",'Cálculos '!E134)</f>
        <v/>
      </c>
      <c r="F129" s="460" t="str">
        <f>+IF(D129="","",'Cálculos '!AR134)</f>
        <v/>
      </c>
      <c r="G129" s="461" t="str">
        <f>IF(D129="","",'Cálculos '!AU134)</f>
        <v/>
      </c>
      <c r="H129" s="461" t="str">
        <f>+IF(D129="","",'Cálculos '!AV134)</f>
        <v/>
      </c>
      <c r="I129" s="462" t="str">
        <f>+IF(D129="","",'Cálculos '!AT134)</f>
        <v/>
      </c>
      <c r="J129" s="385" t="str">
        <f>+IF('Variación '!BV128="","",'Variación '!BV128)</f>
        <v/>
      </c>
      <c r="K129" s="464" t="str">
        <f>+IF(D129="","",'Precio unitario '!J128)</f>
        <v/>
      </c>
      <c r="L129" s="466" t="str">
        <f>+'Valor total'!I134</f>
        <v/>
      </c>
      <c r="M129" s="466" t="str">
        <f>+'Valor total'!J134</f>
        <v/>
      </c>
      <c r="N129" s="469" t="str">
        <f t="shared" si="2"/>
        <v/>
      </c>
    </row>
    <row r="130" spans="2:14" hidden="1" x14ac:dyDescent="0.25">
      <c r="B130" s="181">
        <f t="shared" si="3"/>
        <v>127</v>
      </c>
      <c r="C130" s="316" t="str">
        <f>+IF('Cálculos '!C135="","",'Cálculos '!C135)</f>
        <v/>
      </c>
      <c r="D130" s="315" t="str">
        <f>+IF('Cálculos '!D135="","",'Cálculos '!D135)</f>
        <v/>
      </c>
      <c r="E130" s="314" t="str">
        <f>+IF('Cálculos '!E135="","",'Cálculos '!E135)</f>
        <v/>
      </c>
      <c r="F130" s="460" t="str">
        <f>+IF(D130="","",'Cálculos '!AR135)</f>
        <v/>
      </c>
      <c r="G130" s="461" t="str">
        <f>IF(D130="","",'Cálculos '!AU135)</f>
        <v/>
      </c>
      <c r="H130" s="461" t="str">
        <f>+IF(D130="","",'Cálculos '!AV135)</f>
        <v/>
      </c>
      <c r="I130" s="462" t="str">
        <f>+IF(D130="","",'Cálculos '!AT135)</f>
        <v/>
      </c>
      <c r="J130" s="385" t="str">
        <f>+IF('Variación '!BV129="","",'Variación '!BV129)</f>
        <v/>
      </c>
      <c r="K130" s="464" t="str">
        <f>+IF(D130="","",'Precio unitario '!J129)</f>
        <v/>
      </c>
      <c r="L130" s="466" t="str">
        <f>+'Valor total'!I135</f>
        <v/>
      </c>
      <c r="M130" s="466" t="str">
        <f>+'Valor total'!J135</f>
        <v/>
      </c>
      <c r="N130" s="469" t="str">
        <f t="shared" si="2"/>
        <v/>
      </c>
    </row>
    <row r="131" spans="2:14" hidden="1" x14ac:dyDescent="0.25">
      <c r="B131" s="181">
        <f t="shared" si="3"/>
        <v>128</v>
      </c>
      <c r="C131" s="316" t="str">
        <f>+IF('Cálculos '!C136="","",'Cálculos '!C136)</f>
        <v/>
      </c>
      <c r="D131" s="315" t="str">
        <f>+IF('Cálculos '!D136="","",'Cálculos '!D136)</f>
        <v/>
      </c>
      <c r="E131" s="314" t="str">
        <f>+IF('Cálculos '!E136="","",'Cálculos '!E136)</f>
        <v/>
      </c>
      <c r="F131" s="460" t="str">
        <f>+IF(D131="","",'Cálculos '!AR136)</f>
        <v/>
      </c>
      <c r="G131" s="461" t="str">
        <f>IF(D131="","",'Cálculos '!AU136)</f>
        <v/>
      </c>
      <c r="H131" s="461" t="str">
        <f>+IF(D131="","",'Cálculos '!AV136)</f>
        <v/>
      </c>
      <c r="I131" s="462" t="str">
        <f>+IF(D131="","",'Cálculos '!AT136)</f>
        <v/>
      </c>
      <c r="J131" s="385" t="str">
        <f>+IF('Variación '!BV130="","",'Variación '!BV130)</f>
        <v/>
      </c>
      <c r="K131" s="464" t="str">
        <f>+IF(D131="","",'Precio unitario '!J130)</f>
        <v/>
      </c>
      <c r="L131" s="466" t="str">
        <f>+'Valor total'!I136</f>
        <v/>
      </c>
      <c r="M131" s="466" t="str">
        <f>+'Valor total'!J136</f>
        <v/>
      </c>
      <c r="N131" s="469" t="str">
        <f t="shared" si="2"/>
        <v/>
      </c>
    </row>
    <row r="132" spans="2:14" hidden="1" x14ac:dyDescent="0.25">
      <c r="B132" s="181">
        <f t="shared" si="3"/>
        <v>129</v>
      </c>
      <c r="C132" s="316" t="str">
        <f>+IF('Cálculos '!C137="","",'Cálculos '!C137)</f>
        <v/>
      </c>
      <c r="D132" s="315" t="str">
        <f>+IF('Cálculos '!D137="","",'Cálculos '!D137)</f>
        <v/>
      </c>
      <c r="E132" s="314" t="str">
        <f>+IF('Cálculos '!E137="","",'Cálculos '!E137)</f>
        <v/>
      </c>
      <c r="F132" s="460" t="str">
        <f>+IF(D132="","",'Cálculos '!AR137)</f>
        <v/>
      </c>
      <c r="G132" s="461" t="str">
        <f>IF(D132="","",'Cálculos '!AU137)</f>
        <v/>
      </c>
      <c r="H132" s="461" t="str">
        <f>+IF(D132="","",'Cálculos '!AV137)</f>
        <v/>
      </c>
      <c r="I132" s="462" t="str">
        <f>+IF(D132="","",'Cálculos '!AT137)</f>
        <v/>
      </c>
      <c r="J132" s="385" t="str">
        <f>+IF('Variación '!BV131="","",'Variación '!BV131)</f>
        <v/>
      </c>
      <c r="K132" s="464" t="str">
        <f>+IF(D132="","",'Precio unitario '!J131)</f>
        <v/>
      </c>
      <c r="L132" s="466" t="str">
        <f>+'Valor total'!I137</f>
        <v/>
      </c>
      <c r="M132" s="466" t="str">
        <f>+'Valor total'!J137</f>
        <v/>
      </c>
      <c r="N132" s="469" t="str">
        <f t="shared" si="2"/>
        <v/>
      </c>
    </row>
    <row r="133" spans="2:14" hidden="1" x14ac:dyDescent="0.25">
      <c r="B133" s="181">
        <f t="shared" si="3"/>
        <v>130</v>
      </c>
      <c r="C133" s="316" t="str">
        <f>+IF('Cálculos '!C138="","",'Cálculos '!C138)</f>
        <v/>
      </c>
      <c r="D133" s="315" t="str">
        <f>+IF('Cálculos '!D138="","",'Cálculos '!D138)</f>
        <v/>
      </c>
      <c r="E133" s="314" t="str">
        <f>+IF('Cálculos '!E138="","",'Cálculos '!E138)</f>
        <v/>
      </c>
      <c r="F133" s="460" t="str">
        <f>+IF(D133="","",'Cálculos '!AR138)</f>
        <v/>
      </c>
      <c r="G133" s="461" t="str">
        <f>IF(D133="","",'Cálculos '!AU138)</f>
        <v/>
      </c>
      <c r="H133" s="461" t="str">
        <f>+IF(D133="","",'Cálculos '!AV138)</f>
        <v/>
      </c>
      <c r="I133" s="462" t="str">
        <f>+IF(D133="","",'Cálculos '!AT138)</f>
        <v/>
      </c>
      <c r="J133" s="385" t="str">
        <f>+IF('Variación '!BV132="","",'Variación '!BV132)</f>
        <v/>
      </c>
      <c r="K133" s="464" t="str">
        <f>+IF(D133="","",'Precio unitario '!J132)</f>
        <v/>
      </c>
      <c r="L133" s="466" t="str">
        <f>+'Valor total'!I138</f>
        <v/>
      </c>
      <c r="M133" s="466" t="str">
        <f>+'Valor total'!J138</f>
        <v/>
      </c>
      <c r="N133" s="469" t="str">
        <f t="shared" ref="N133:N196" si="4">+IF(D133="","",SUM(K133+L133+M133))</f>
        <v/>
      </c>
    </row>
    <row r="134" spans="2:14" hidden="1" x14ac:dyDescent="0.25">
      <c r="B134" s="181">
        <f t="shared" ref="B134:B197" si="5">+B133+1</f>
        <v>131</v>
      </c>
      <c r="C134" s="316" t="str">
        <f>+IF('Cálculos '!C139="","",'Cálculos '!C139)</f>
        <v/>
      </c>
      <c r="D134" s="315" t="str">
        <f>+IF('Cálculos '!D139="","",'Cálculos '!D139)</f>
        <v/>
      </c>
      <c r="E134" s="314" t="str">
        <f>+IF('Cálculos '!E139="","",'Cálculos '!E139)</f>
        <v/>
      </c>
      <c r="F134" s="460" t="str">
        <f>+IF(D134="","",'Cálculos '!AR139)</f>
        <v/>
      </c>
      <c r="G134" s="461" t="str">
        <f>IF(D134="","",'Cálculos '!AU139)</f>
        <v/>
      </c>
      <c r="H134" s="461" t="str">
        <f>+IF(D134="","",'Cálculos '!AV139)</f>
        <v/>
      </c>
      <c r="I134" s="462" t="str">
        <f>+IF(D134="","",'Cálculos '!AT139)</f>
        <v/>
      </c>
      <c r="J134" s="385" t="str">
        <f>+IF('Variación '!BV133="","",'Variación '!BV133)</f>
        <v/>
      </c>
      <c r="K134" s="464" t="str">
        <f>+IF(D134="","",'Precio unitario '!J133)</f>
        <v/>
      </c>
      <c r="L134" s="466" t="str">
        <f>+'Valor total'!I139</f>
        <v/>
      </c>
      <c r="M134" s="466" t="str">
        <f>+'Valor total'!J139</f>
        <v/>
      </c>
      <c r="N134" s="469" t="str">
        <f t="shared" si="4"/>
        <v/>
      </c>
    </row>
    <row r="135" spans="2:14" hidden="1" x14ac:dyDescent="0.25">
      <c r="B135" s="181">
        <f t="shared" si="5"/>
        <v>132</v>
      </c>
      <c r="C135" s="316" t="str">
        <f>+IF('Cálculos '!C140="","",'Cálculos '!C140)</f>
        <v/>
      </c>
      <c r="D135" s="315" t="str">
        <f>+IF('Cálculos '!D140="","",'Cálculos '!D140)</f>
        <v/>
      </c>
      <c r="E135" s="314" t="str">
        <f>+IF('Cálculos '!E140="","",'Cálculos '!E140)</f>
        <v/>
      </c>
      <c r="F135" s="460" t="str">
        <f>+IF(D135="","",'Cálculos '!AR140)</f>
        <v/>
      </c>
      <c r="G135" s="461" t="str">
        <f>IF(D135="","",'Cálculos '!AU140)</f>
        <v/>
      </c>
      <c r="H135" s="461" t="str">
        <f>+IF(D135="","",'Cálculos '!AV140)</f>
        <v/>
      </c>
      <c r="I135" s="462" t="str">
        <f>+IF(D135="","",'Cálculos '!AT140)</f>
        <v/>
      </c>
      <c r="J135" s="385" t="str">
        <f>+IF('Variación '!BV134="","",'Variación '!BV134)</f>
        <v/>
      </c>
      <c r="K135" s="464" t="str">
        <f>+IF(D135="","",'Precio unitario '!J134)</f>
        <v/>
      </c>
      <c r="L135" s="466" t="str">
        <f>+'Valor total'!I140</f>
        <v/>
      </c>
      <c r="M135" s="466" t="str">
        <f>+'Valor total'!J140</f>
        <v/>
      </c>
      <c r="N135" s="469" t="str">
        <f t="shared" si="4"/>
        <v/>
      </c>
    </row>
    <row r="136" spans="2:14" hidden="1" x14ac:dyDescent="0.25">
      <c r="B136" s="181">
        <f t="shared" si="5"/>
        <v>133</v>
      </c>
      <c r="C136" s="316" t="str">
        <f>+IF('Cálculos '!C141="","",'Cálculos '!C141)</f>
        <v/>
      </c>
      <c r="D136" s="315" t="str">
        <f>+IF('Cálculos '!D141="","",'Cálculos '!D141)</f>
        <v/>
      </c>
      <c r="E136" s="314" t="str">
        <f>+IF('Cálculos '!E141="","",'Cálculos '!E141)</f>
        <v/>
      </c>
      <c r="F136" s="460" t="str">
        <f>+IF(D136="","",'Cálculos '!AR141)</f>
        <v/>
      </c>
      <c r="G136" s="461" t="str">
        <f>IF(D136="","",'Cálculos '!AU141)</f>
        <v/>
      </c>
      <c r="H136" s="461" t="str">
        <f>+IF(D136="","",'Cálculos '!AV141)</f>
        <v/>
      </c>
      <c r="I136" s="462" t="str">
        <f>+IF(D136="","",'Cálculos '!AT141)</f>
        <v/>
      </c>
      <c r="J136" s="385" t="str">
        <f>+IF('Variación '!BV135="","",'Variación '!BV135)</f>
        <v/>
      </c>
      <c r="K136" s="464" t="str">
        <f>+IF(D136="","",'Precio unitario '!J135)</f>
        <v/>
      </c>
      <c r="L136" s="466" t="str">
        <f>+'Valor total'!I141</f>
        <v/>
      </c>
      <c r="M136" s="466" t="str">
        <f>+'Valor total'!J141</f>
        <v/>
      </c>
      <c r="N136" s="469" t="str">
        <f t="shared" si="4"/>
        <v/>
      </c>
    </row>
    <row r="137" spans="2:14" hidden="1" x14ac:dyDescent="0.25">
      <c r="B137" s="181">
        <f t="shared" si="5"/>
        <v>134</v>
      </c>
      <c r="C137" s="316" t="str">
        <f>+IF('Cálculos '!C142="","",'Cálculos '!C142)</f>
        <v/>
      </c>
      <c r="D137" s="315" t="str">
        <f>+IF('Cálculos '!D142="","",'Cálculos '!D142)</f>
        <v/>
      </c>
      <c r="E137" s="314" t="str">
        <f>+IF('Cálculos '!E142="","",'Cálculos '!E142)</f>
        <v/>
      </c>
      <c r="F137" s="460" t="str">
        <f>+IF(D137="","",'Cálculos '!AR142)</f>
        <v/>
      </c>
      <c r="G137" s="461" t="str">
        <f>IF(D137="","",'Cálculos '!AU142)</f>
        <v/>
      </c>
      <c r="H137" s="461" t="str">
        <f>+IF(D137="","",'Cálculos '!AV142)</f>
        <v/>
      </c>
      <c r="I137" s="462" t="str">
        <f>+IF(D137="","",'Cálculos '!AT142)</f>
        <v/>
      </c>
      <c r="J137" s="385" t="str">
        <f>+IF('Variación '!BV136="","",'Variación '!BV136)</f>
        <v/>
      </c>
      <c r="K137" s="464" t="str">
        <f>+IF(D137="","",'Precio unitario '!J136)</f>
        <v/>
      </c>
      <c r="L137" s="466" t="str">
        <f>+'Valor total'!I142</f>
        <v/>
      </c>
      <c r="M137" s="466" t="str">
        <f>+'Valor total'!J142</f>
        <v/>
      </c>
      <c r="N137" s="469" t="str">
        <f t="shared" si="4"/>
        <v/>
      </c>
    </row>
    <row r="138" spans="2:14" hidden="1" x14ac:dyDescent="0.25">
      <c r="B138" s="181">
        <f t="shared" si="5"/>
        <v>135</v>
      </c>
      <c r="C138" s="316" t="str">
        <f>+IF('Cálculos '!C143="","",'Cálculos '!C143)</f>
        <v/>
      </c>
      <c r="D138" s="315" t="str">
        <f>+IF('Cálculos '!D143="","",'Cálculos '!D143)</f>
        <v/>
      </c>
      <c r="E138" s="314" t="str">
        <f>+IF('Cálculos '!E143="","",'Cálculos '!E143)</f>
        <v/>
      </c>
      <c r="F138" s="460" t="str">
        <f>+IF(D138="","",'Cálculos '!AR143)</f>
        <v/>
      </c>
      <c r="G138" s="461" t="str">
        <f>IF(D138="","",'Cálculos '!AU143)</f>
        <v/>
      </c>
      <c r="H138" s="461" t="str">
        <f>+IF(D138="","",'Cálculos '!AV143)</f>
        <v/>
      </c>
      <c r="I138" s="462" t="str">
        <f>+IF(D138="","",'Cálculos '!AT143)</f>
        <v/>
      </c>
      <c r="J138" s="385" t="str">
        <f>+IF('Variación '!BV137="","",'Variación '!BV137)</f>
        <v/>
      </c>
      <c r="K138" s="464" t="str">
        <f>+IF(D138="","",'Precio unitario '!J137)</f>
        <v/>
      </c>
      <c r="L138" s="466" t="str">
        <f>+'Valor total'!I143</f>
        <v/>
      </c>
      <c r="M138" s="466" t="str">
        <f>+'Valor total'!J143</f>
        <v/>
      </c>
      <c r="N138" s="469" t="str">
        <f t="shared" si="4"/>
        <v/>
      </c>
    </row>
    <row r="139" spans="2:14" hidden="1" x14ac:dyDescent="0.25">
      <c r="B139" s="181">
        <f t="shared" si="5"/>
        <v>136</v>
      </c>
      <c r="C139" s="316" t="str">
        <f>+IF('Cálculos '!C144="","",'Cálculos '!C144)</f>
        <v/>
      </c>
      <c r="D139" s="315" t="str">
        <f>+IF('Cálculos '!D144="","",'Cálculos '!D144)</f>
        <v/>
      </c>
      <c r="E139" s="314" t="str">
        <f>+IF('Cálculos '!E144="","",'Cálculos '!E144)</f>
        <v/>
      </c>
      <c r="F139" s="460" t="str">
        <f>+IF(D139="","",'Cálculos '!AR144)</f>
        <v/>
      </c>
      <c r="G139" s="461" t="str">
        <f>IF(D139="","",'Cálculos '!AU144)</f>
        <v/>
      </c>
      <c r="H139" s="461" t="str">
        <f>+IF(D139="","",'Cálculos '!AV144)</f>
        <v/>
      </c>
      <c r="I139" s="462" t="str">
        <f>+IF(D139="","",'Cálculos '!AT144)</f>
        <v/>
      </c>
      <c r="J139" s="385" t="str">
        <f>+IF('Variación '!BV138="","",'Variación '!BV138)</f>
        <v/>
      </c>
      <c r="K139" s="464" t="str">
        <f>+IF(D139="","",'Precio unitario '!J138)</f>
        <v/>
      </c>
      <c r="L139" s="466" t="str">
        <f>+'Valor total'!I144</f>
        <v/>
      </c>
      <c r="M139" s="466" t="str">
        <f>+'Valor total'!J144</f>
        <v/>
      </c>
      <c r="N139" s="469" t="str">
        <f t="shared" si="4"/>
        <v/>
      </c>
    </row>
    <row r="140" spans="2:14" hidden="1" x14ac:dyDescent="0.25">
      <c r="B140" s="181">
        <f t="shared" si="5"/>
        <v>137</v>
      </c>
      <c r="C140" s="316" t="str">
        <f>+IF('Cálculos '!C145="","",'Cálculos '!C145)</f>
        <v/>
      </c>
      <c r="D140" s="315" t="str">
        <f>+IF('Cálculos '!D145="","",'Cálculos '!D145)</f>
        <v/>
      </c>
      <c r="E140" s="314" t="str">
        <f>+IF('Cálculos '!E145="","",'Cálculos '!E145)</f>
        <v/>
      </c>
      <c r="F140" s="460" t="str">
        <f>+IF(D140="","",'Cálculos '!AR145)</f>
        <v/>
      </c>
      <c r="G140" s="461" t="str">
        <f>IF(D140="","",'Cálculos '!AU145)</f>
        <v/>
      </c>
      <c r="H140" s="461" t="str">
        <f>+IF(D140="","",'Cálculos '!AV145)</f>
        <v/>
      </c>
      <c r="I140" s="462" t="str">
        <f>+IF(D140="","",'Cálculos '!AT145)</f>
        <v/>
      </c>
      <c r="J140" s="385" t="str">
        <f>+IF('Variación '!BV139="","",'Variación '!BV139)</f>
        <v/>
      </c>
      <c r="K140" s="464" t="str">
        <f>+IF(D140="","",'Precio unitario '!J139)</f>
        <v/>
      </c>
      <c r="L140" s="466" t="str">
        <f>+'Valor total'!I145</f>
        <v/>
      </c>
      <c r="M140" s="466" t="str">
        <f>+'Valor total'!J145</f>
        <v/>
      </c>
      <c r="N140" s="469" t="str">
        <f t="shared" si="4"/>
        <v/>
      </c>
    </row>
    <row r="141" spans="2:14" hidden="1" x14ac:dyDescent="0.25">
      <c r="B141" s="181">
        <f t="shared" si="5"/>
        <v>138</v>
      </c>
      <c r="C141" s="316" t="str">
        <f>+IF('Cálculos '!C146="","",'Cálculos '!C146)</f>
        <v/>
      </c>
      <c r="D141" s="315" t="str">
        <f>+IF('Cálculos '!D146="","",'Cálculos '!D146)</f>
        <v/>
      </c>
      <c r="E141" s="314" t="str">
        <f>+IF('Cálculos '!E146="","",'Cálculos '!E146)</f>
        <v/>
      </c>
      <c r="F141" s="460" t="str">
        <f>+IF(D141="","",'Cálculos '!AR146)</f>
        <v/>
      </c>
      <c r="G141" s="461" t="str">
        <f>IF(D141="","",'Cálculos '!AU146)</f>
        <v/>
      </c>
      <c r="H141" s="461" t="str">
        <f>+IF(D141="","",'Cálculos '!AV146)</f>
        <v/>
      </c>
      <c r="I141" s="462" t="str">
        <f>+IF(D141="","",'Cálculos '!AT146)</f>
        <v/>
      </c>
      <c r="J141" s="385" t="str">
        <f>+IF('Variación '!BV140="","",'Variación '!BV140)</f>
        <v/>
      </c>
      <c r="K141" s="464" t="str">
        <f>+IF(D141="","",'Precio unitario '!J140)</f>
        <v/>
      </c>
      <c r="L141" s="466" t="str">
        <f>+'Valor total'!I146</f>
        <v/>
      </c>
      <c r="M141" s="466" t="str">
        <f>+'Valor total'!J146</f>
        <v/>
      </c>
      <c r="N141" s="469" t="str">
        <f t="shared" si="4"/>
        <v/>
      </c>
    </row>
    <row r="142" spans="2:14" hidden="1" x14ac:dyDescent="0.25">
      <c r="B142" s="181">
        <f t="shared" si="5"/>
        <v>139</v>
      </c>
      <c r="C142" s="316" t="str">
        <f>+IF('Cálculos '!C147="","",'Cálculos '!C147)</f>
        <v/>
      </c>
      <c r="D142" s="315" t="str">
        <f>+IF('Cálculos '!D147="","",'Cálculos '!D147)</f>
        <v/>
      </c>
      <c r="E142" s="314" t="str">
        <f>+IF('Cálculos '!E147="","",'Cálculos '!E147)</f>
        <v/>
      </c>
      <c r="F142" s="460" t="str">
        <f>+IF(D142="","",'Cálculos '!AR147)</f>
        <v/>
      </c>
      <c r="G142" s="461" t="str">
        <f>IF(D142="","",'Cálculos '!AU147)</f>
        <v/>
      </c>
      <c r="H142" s="461" t="str">
        <f>+IF(D142="","",'Cálculos '!AV147)</f>
        <v/>
      </c>
      <c r="I142" s="462" t="str">
        <f>+IF(D142="","",'Cálculos '!AT147)</f>
        <v/>
      </c>
      <c r="J142" s="385" t="str">
        <f>+IF('Variación '!BV141="","",'Variación '!BV141)</f>
        <v/>
      </c>
      <c r="K142" s="464" t="str">
        <f>+IF(D142="","",'Precio unitario '!J141)</f>
        <v/>
      </c>
      <c r="L142" s="466" t="str">
        <f>+'Valor total'!I147</f>
        <v/>
      </c>
      <c r="M142" s="466" t="str">
        <f>+'Valor total'!J147</f>
        <v/>
      </c>
      <c r="N142" s="469" t="str">
        <f t="shared" si="4"/>
        <v/>
      </c>
    </row>
    <row r="143" spans="2:14" hidden="1" x14ac:dyDescent="0.25">
      <c r="B143" s="181">
        <f t="shared" si="5"/>
        <v>140</v>
      </c>
      <c r="C143" s="316" t="str">
        <f>+IF('Cálculos '!C148="","",'Cálculos '!C148)</f>
        <v/>
      </c>
      <c r="D143" s="315" t="str">
        <f>+IF('Cálculos '!D148="","",'Cálculos '!D148)</f>
        <v/>
      </c>
      <c r="E143" s="314" t="str">
        <f>+IF('Cálculos '!E148="","",'Cálculos '!E148)</f>
        <v/>
      </c>
      <c r="F143" s="460" t="str">
        <f>+IF(D143="","",'Cálculos '!AR148)</f>
        <v/>
      </c>
      <c r="G143" s="461" t="str">
        <f>IF(D143="","",'Cálculos '!AU148)</f>
        <v/>
      </c>
      <c r="H143" s="461" t="str">
        <f>+IF(D143="","",'Cálculos '!AV148)</f>
        <v/>
      </c>
      <c r="I143" s="462" t="str">
        <f>+IF(D143="","",'Cálculos '!AT148)</f>
        <v/>
      </c>
      <c r="J143" s="385" t="str">
        <f>+IF('Variación '!BV142="","",'Variación '!BV142)</f>
        <v/>
      </c>
      <c r="K143" s="464" t="str">
        <f>+IF(D143="","",'Precio unitario '!J142)</f>
        <v/>
      </c>
      <c r="L143" s="466" t="str">
        <f>+'Valor total'!I148</f>
        <v/>
      </c>
      <c r="M143" s="466" t="str">
        <f>+'Valor total'!J148</f>
        <v/>
      </c>
      <c r="N143" s="469" t="str">
        <f t="shared" si="4"/>
        <v/>
      </c>
    </row>
    <row r="144" spans="2:14" hidden="1" x14ac:dyDescent="0.25">
      <c r="B144" s="181">
        <f t="shared" si="5"/>
        <v>141</v>
      </c>
      <c r="C144" s="316" t="str">
        <f>+IF('Cálculos '!C149="","",'Cálculos '!C149)</f>
        <v/>
      </c>
      <c r="D144" s="315" t="str">
        <f>+IF('Cálculos '!D149="","",'Cálculos '!D149)</f>
        <v/>
      </c>
      <c r="E144" s="314" t="str">
        <f>+IF('Cálculos '!E149="","",'Cálculos '!E149)</f>
        <v/>
      </c>
      <c r="F144" s="460" t="str">
        <f>+IF(D144="","",'Cálculos '!AR149)</f>
        <v/>
      </c>
      <c r="G144" s="461" t="str">
        <f>IF(D144="","",'Cálculos '!AU149)</f>
        <v/>
      </c>
      <c r="H144" s="461" t="str">
        <f>+IF(D144="","",'Cálculos '!AV149)</f>
        <v/>
      </c>
      <c r="I144" s="462" t="str">
        <f>+IF(D144="","",'Cálculos '!AT149)</f>
        <v/>
      </c>
      <c r="J144" s="385" t="str">
        <f>+IF('Variación '!BV143="","",'Variación '!BV143)</f>
        <v/>
      </c>
      <c r="K144" s="464" t="str">
        <f>+IF(D144="","",'Precio unitario '!J143)</f>
        <v/>
      </c>
      <c r="L144" s="466" t="str">
        <f>+'Valor total'!I149</f>
        <v/>
      </c>
      <c r="M144" s="466" t="str">
        <f>+'Valor total'!J149</f>
        <v/>
      </c>
      <c r="N144" s="469" t="str">
        <f t="shared" si="4"/>
        <v/>
      </c>
    </row>
    <row r="145" spans="2:14" hidden="1" x14ac:dyDescent="0.25">
      <c r="B145" s="181">
        <f t="shared" si="5"/>
        <v>142</v>
      </c>
      <c r="C145" s="316" t="str">
        <f>+IF('Cálculos '!C150="","",'Cálculos '!C150)</f>
        <v/>
      </c>
      <c r="D145" s="315" t="str">
        <f>+IF('Cálculos '!D150="","",'Cálculos '!D150)</f>
        <v/>
      </c>
      <c r="E145" s="314" t="str">
        <f>+IF('Cálculos '!E150="","",'Cálculos '!E150)</f>
        <v/>
      </c>
      <c r="F145" s="460" t="str">
        <f>+IF(D145="","",'Cálculos '!AR150)</f>
        <v/>
      </c>
      <c r="G145" s="461" t="str">
        <f>IF(D145="","",'Cálculos '!AU150)</f>
        <v/>
      </c>
      <c r="H145" s="461" t="str">
        <f>+IF(D145="","",'Cálculos '!AV150)</f>
        <v/>
      </c>
      <c r="I145" s="462" t="str">
        <f>+IF(D145="","",'Cálculos '!AT150)</f>
        <v/>
      </c>
      <c r="J145" s="385" t="str">
        <f>+IF('Variación '!BV144="","",'Variación '!BV144)</f>
        <v/>
      </c>
      <c r="K145" s="464" t="str">
        <f>+IF(D145="","",'Precio unitario '!J144)</f>
        <v/>
      </c>
      <c r="L145" s="466" t="str">
        <f>+'Valor total'!I150</f>
        <v/>
      </c>
      <c r="M145" s="466" t="str">
        <f>+'Valor total'!J150</f>
        <v/>
      </c>
      <c r="N145" s="469" t="str">
        <f t="shared" si="4"/>
        <v/>
      </c>
    </row>
    <row r="146" spans="2:14" hidden="1" x14ac:dyDescent="0.25">
      <c r="B146" s="181">
        <f t="shared" si="5"/>
        <v>143</v>
      </c>
      <c r="C146" s="316" t="str">
        <f>+IF('Cálculos '!C151="","",'Cálculos '!C151)</f>
        <v/>
      </c>
      <c r="D146" s="315" t="str">
        <f>+IF('Cálculos '!D151="","",'Cálculos '!D151)</f>
        <v/>
      </c>
      <c r="E146" s="314" t="str">
        <f>+IF('Cálculos '!E151="","",'Cálculos '!E151)</f>
        <v/>
      </c>
      <c r="F146" s="460" t="str">
        <f>+IF(D146="","",'Cálculos '!AR151)</f>
        <v/>
      </c>
      <c r="G146" s="461" t="str">
        <f>IF(D146="","",'Cálculos '!AU151)</f>
        <v/>
      </c>
      <c r="H146" s="461" t="str">
        <f>+IF(D146="","",'Cálculos '!AV151)</f>
        <v/>
      </c>
      <c r="I146" s="462" t="str">
        <f>+IF(D146="","",'Cálculos '!AT151)</f>
        <v/>
      </c>
      <c r="J146" s="385" t="str">
        <f>+IF('Variación '!BV145="","",'Variación '!BV145)</f>
        <v/>
      </c>
      <c r="K146" s="464" t="str">
        <f>+IF(D146="","",'Precio unitario '!J145)</f>
        <v/>
      </c>
      <c r="L146" s="466" t="str">
        <f>+'Valor total'!I151</f>
        <v/>
      </c>
      <c r="M146" s="466" t="str">
        <f>+'Valor total'!J151</f>
        <v/>
      </c>
      <c r="N146" s="469" t="str">
        <f t="shared" si="4"/>
        <v/>
      </c>
    </row>
    <row r="147" spans="2:14" hidden="1" x14ac:dyDescent="0.25">
      <c r="B147" s="181">
        <f t="shared" si="5"/>
        <v>144</v>
      </c>
      <c r="C147" s="316" t="str">
        <f>+IF('Cálculos '!C152="","",'Cálculos '!C152)</f>
        <v/>
      </c>
      <c r="D147" s="315" t="str">
        <f>+IF('Cálculos '!D152="","",'Cálculos '!D152)</f>
        <v/>
      </c>
      <c r="E147" s="314" t="str">
        <f>+IF('Cálculos '!E152="","",'Cálculos '!E152)</f>
        <v/>
      </c>
      <c r="F147" s="460" t="str">
        <f>+IF(D147="","",'Cálculos '!AR152)</f>
        <v/>
      </c>
      <c r="G147" s="461" t="str">
        <f>IF(D147="","",'Cálculos '!AU152)</f>
        <v/>
      </c>
      <c r="H147" s="461" t="str">
        <f>+IF(D147="","",'Cálculos '!AV152)</f>
        <v/>
      </c>
      <c r="I147" s="462" t="str">
        <f>+IF(D147="","",'Cálculos '!AT152)</f>
        <v/>
      </c>
      <c r="J147" s="385" t="str">
        <f>+IF('Variación '!BV146="","",'Variación '!BV146)</f>
        <v/>
      </c>
      <c r="K147" s="464" t="str">
        <f>+IF(D147="","",'Precio unitario '!J146)</f>
        <v/>
      </c>
      <c r="L147" s="466" t="str">
        <f>+'Valor total'!I152</f>
        <v/>
      </c>
      <c r="M147" s="466" t="str">
        <f>+'Valor total'!J152</f>
        <v/>
      </c>
      <c r="N147" s="469" t="str">
        <f t="shared" si="4"/>
        <v/>
      </c>
    </row>
    <row r="148" spans="2:14" hidden="1" x14ac:dyDescent="0.25">
      <c r="B148" s="181">
        <f t="shared" si="5"/>
        <v>145</v>
      </c>
      <c r="C148" s="316" t="str">
        <f>+IF('Cálculos '!C153="","",'Cálculos '!C153)</f>
        <v/>
      </c>
      <c r="D148" s="315" t="str">
        <f>+IF('Cálculos '!D153="","",'Cálculos '!D153)</f>
        <v/>
      </c>
      <c r="E148" s="314" t="str">
        <f>+IF('Cálculos '!E153="","",'Cálculos '!E153)</f>
        <v/>
      </c>
      <c r="F148" s="460" t="str">
        <f>+IF(D148="","",'Cálculos '!AR153)</f>
        <v/>
      </c>
      <c r="G148" s="461" t="str">
        <f>IF(D148="","",'Cálculos '!AU153)</f>
        <v/>
      </c>
      <c r="H148" s="461" t="str">
        <f>+IF(D148="","",'Cálculos '!AV153)</f>
        <v/>
      </c>
      <c r="I148" s="462" t="str">
        <f>+IF(D148="","",'Cálculos '!AT153)</f>
        <v/>
      </c>
      <c r="J148" s="385" t="str">
        <f>+IF('Variación '!BV147="","",'Variación '!BV147)</f>
        <v/>
      </c>
      <c r="K148" s="464" t="str">
        <f>+IF(D148="","",'Precio unitario '!J147)</f>
        <v/>
      </c>
      <c r="L148" s="466" t="str">
        <f>+'Valor total'!I153</f>
        <v/>
      </c>
      <c r="M148" s="466" t="str">
        <f>+'Valor total'!J153</f>
        <v/>
      </c>
      <c r="N148" s="469" t="str">
        <f t="shared" si="4"/>
        <v/>
      </c>
    </row>
    <row r="149" spans="2:14" hidden="1" x14ac:dyDescent="0.25">
      <c r="B149" s="181">
        <f t="shared" si="5"/>
        <v>146</v>
      </c>
      <c r="C149" s="316" t="str">
        <f>+IF('Cálculos '!C154="","",'Cálculos '!C154)</f>
        <v/>
      </c>
      <c r="D149" s="315" t="str">
        <f>+IF('Cálculos '!D154="","",'Cálculos '!D154)</f>
        <v/>
      </c>
      <c r="E149" s="314" t="str">
        <f>+IF('Cálculos '!E154="","",'Cálculos '!E154)</f>
        <v/>
      </c>
      <c r="F149" s="460" t="str">
        <f>+IF(D149="","",'Cálculos '!AR154)</f>
        <v/>
      </c>
      <c r="G149" s="461" t="str">
        <f>IF(D149="","",'Cálculos '!AU154)</f>
        <v/>
      </c>
      <c r="H149" s="461" t="str">
        <f>+IF(D149="","",'Cálculos '!AV154)</f>
        <v/>
      </c>
      <c r="I149" s="462" t="str">
        <f>+IF(D149="","",'Cálculos '!AT154)</f>
        <v/>
      </c>
      <c r="J149" s="385" t="str">
        <f>+IF('Variación '!BV148="","",'Variación '!BV148)</f>
        <v/>
      </c>
      <c r="K149" s="464" t="str">
        <f>+IF(D149="","",'Precio unitario '!J148)</f>
        <v/>
      </c>
      <c r="L149" s="466" t="str">
        <f>+'Valor total'!I154</f>
        <v/>
      </c>
      <c r="M149" s="466" t="str">
        <f>+'Valor total'!J154</f>
        <v/>
      </c>
      <c r="N149" s="469" t="str">
        <f t="shared" si="4"/>
        <v/>
      </c>
    </row>
    <row r="150" spans="2:14" hidden="1" x14ac:dyDescent="0.25">
      <c r="B150" s="181">
        <f t="shared" si="5"/>
        <v>147</v>
      </c>
      <c r="C150" s="316" t="str">
        <f>+IF('Cálculos '!C155="","",'Cálculos '!C155)</f>
        <v/>
      </c>
      <c r="D150" s="315" t="str">
        <f>+IF('Cálculos '!D155="","",'Cálculos '!D155)</f>
        <v/>
      </c>
      <c r="E150" s="314" t="str">
        <f>+IF('Cálculos '!E155="","",'Cálculos '!E155)</f>
        <v/>
      </c>
      <c r="F150" s="460" t="str">
        <f>+IF(D150="","",'Cálculos '!AR155)</f>
        <v/>
      </c>
      <c r="G150" s="461" t="str">
        <f>IF(D150="","",'Cálculos '!AU155)</f>
        <v/>
      </c>
      <c r="H150" s="461" t="str">
        <f>+IF(D150="","",'Cálculos '!AV155)</f>
        <v/>
      </c>
      <c r="I150" s="462" t="str">
        <f>+IF(D150="","",'Cálculos '!AT155)</f>
        <v/>
      </c>
      <c r="J150" s="385" t="str">
        <f>+IF('Variación '!BV149="","",'Variación '!BV149)</f>
        <v/>
      </c>
      <c r="K150" s="464" t="str">
        <f>+IF(D150="","",'Precio unitario '!J149)</f>
        <v/>
      </c>
      <c r="L150" s="466" t="str">
        <f>+'Valor total'!I155</f>
        <v/>
      </c>
      <c r="M150" s="466" t="str">
        <f>+'Valor total'!J155</f>
        <v/>
      </c>
      <c r="N150" s="469" t="str">
        <f t="shared" si="4"/>
        <v/>
      </c>
    </row>
    <row r="151" spans="2:14" hidden="1" x14ac:dyDescent="0.25">
      <c r="B151" s="181">
        <f t="shared" si="5"/>
        <v>148</v>
      </c>
      <c r="C151" s="316" t="str">
        <f>+IF('Cálculos '!C156="","",'Cálculos '!C156)</f>
        <v/>
      </c>
      <c r="D151" s="315" t="str">
        <f>+IF('Cálculos '!D156="","",'Cálculos '!D156)</f>
        <v/>
      </c>
      <c r="E151" s="314" t="str">
        <f>+IF('Cálculos '!E156="","",'Cálculos '!E156)</f>
        <v/>
      </c>
      <c r="F151" s="460" t="str">
        <f>+IF(D151="","",'Cálculos '!AR156)</f>
        <v/>
      </c>
      <c r="G151" s="461" t="str">
        <f>IF(D151="","",'Cálculos '!AU156)</f>
        <v/>
      </c>
      <c r="H151" s="461" t="str">
        <f>+IF(D151="","",'Cálculos '!AV156)</f>
        <v/>
      </c>
      <c r="I151" s="462" t="str">
        <f>+IF(D151="","",'Cálculos '!AT156)</f>
        <v/>
      </c>
      <c r="J151" s="385" t="str">
        <f>+IF('Variación '!BV150="","",'Variación '!BV150)</f>
        <v/>
      </c>
      <c r="K151" s="464" t="str">
        <f>+IF(D151="","",'Precio unitario '!J150)</f>
        <v/>
      </c>
      <c r="L151" s="466" t="str">
        <f>+'Valor total'!I156</f>
        <v/>
      </c>
      <c r="M151" s="466" t="str">
        <f>+'Valor total'!J156</f>
        <v/>
      </c>
      <c r="N151" s="469" t="str">
        <f t="shared" si="4"/>
        <v/>
      </c>
    </row>
    <row r="152" spans="2:14" hidden="1" x14ac:dyDescent="0.25">
      <c r="B152" s="181">
        <f t="shared" si="5"/>
        <v>149</v>
      </c>
      <c r="C152" s="316" t="str">
        <f>+IF('Cálculos '!C157="","",'Cálculos '!C157)</f>
        <v/>
      </c>
      <c r="D152" s="315" t="str">
        <f>+IF('Cálculos '!D157="","",'Cálculos '!D157)</f>
        <v/>
      </c>
      <c r="E152" s="314" t="str">
        <f>+IF('Cálculos '!E157="","",'Cálculos '!E157)</f>
        <v/>
      </c>
      <c r="F152" s="460" t="str">
        <f>+IF(D152="","",'Cálculos '!AR157)</f>
        <v/>
      </c>
      <c r="G152" s="461" t="str">
        <f>IF(D152="","",'Cálculos '!AU157)</f>
        <v/>
      </c>
      <c r="H152" s="461" t="str">
        <f>+IF(D152="","",'Cálculos '!AV157)</f>
        <v/>
      </c>
      <c r="I152" s="462" t="str">
        <f>+IF(D152="","",'Cálculos '!AT157)</f>
        <v/>
      </c>
      <c r="J152" s="385" t="str">
        <f>+IF('Variación '!BV151="","",'Variación '!BV151)</f>
        <v/>
      </c>
      <c r="K152" s="464" t="str">
        <f>+IF(D152="","",'Precio unitario '!J151)</f>
        <v/>
      </c>
      <c r="L152" s="466" t="str">
        <f>+'Valor total'!I157</f>
        <v/>
      </c>
      <c r="M152" s="466" t="str">
        <f>+'Valor total'!J157</f>
        <v/>
      </c>
      <c r="N152" s="469" t="str">
        <f t="shared" si="4"/>
        <v/>
      </c>
    </row>
    <row r="153" spans="2:14" hidden="1" x14ac:dyDescent="0.25">
      <c r="B153" s="181">
        <f t="shared" si="5"/>
        <v>150</v>
      </c>
      <c r="C153" s="316" t="str">
        <f>+IF('Cálculos '!C158="","",'Cálculos '!C158)</f>
        <v/>
      </c>
      <c r="D153" s="315" t="str">
        <f>+IF('Cálculos '!D158="","",'Cálculos '!D158)</f>
        <v/>
      </c>
      <c r="E153" s="314" t="str">
        <f>+IF('Cálculos '!E158="","",'Cálculos '!E158)</f>
        <v/>
      </c>
      <c r="F153" s="460" t="str">
        <f>+IF(D153="","",'Cálculos '!AR158)</f>
        <v/>
      </c>
      <c r="G153" s="461" t="str">
        <f>IF(D153="","",'Cálculos '!AU158)</f>
        <v/>
      </c>
      <c r="H153" s="461" t="str">
        <f>+IF(D153="","",'Cálculos '!AV158)</f>
        <v/>
      </c>
      <c r="I153" s="462" t="str">
        <f>+IF(D153="","",'Cálculos '!AT158)</f>
        <v/>
      </c>
      <c r="J153" s="385" t="str">
        <f>+IF('Variación '!BV152="","",'Variación '!BV152)</f>
        <v/>
      </c>
      <c r="K153" s="464" t="str">
        <f>+IF(D153="","",'Precio unitario '!J152)</f>
        <v/>
      </c>
      <c r="L153" s="466" t="str">
        <f>+'Valor total'!I158</f>
        <v/>
      </c>
      <c r="M153" s="466" t="str">
        <f>+'Valor total'!J158</f>
        <v/>
      </c>
      <c r="N153" s="469" t="str">
        <f t="shared" si="4"/>
        <v/>
      </c>
    </row>
    <row r="154" spans="2:14" hidden="1" x14ac:dyDescent="0.25">
      <c r="B154" s="181">
        <f t="shared" si="5"/>
        <v>151</v>
      </c>
      <c r="C154" s="316" t="str">
        <f>+IF('Cálculos '!C159="","",'Cálculos '!C159)</f>
        <v/>
      </c>
      <c r="D154" s="315" t="str">
        <f>+IF('Cálculos '!D159="","",'Cálculos '!D159)</f>
        <v/>
      </c>
      <c r="E154" s="314" t="str">
        <f>+IF('Cálculos '!E159="","",'Cálculos '!E159)</f>
        <v/>
      </c>
      <c r="F154" s="460" t="str">
        <f>+IF(D154="","",'Cálculos '!AR159)</f>
        <v/>
      </c>
      <c r="G154" s="461" t="str">
        <f>IF(D154="","",'Cálculos '!AU159)</f>
        <v/>
      </c>
      <c r="H154" s="461" t="str">
        <f>+IF(D154="","",'Cálculos '!AV159)</f>
        <v/>
      </c>
      <c r="I154" s="462" t="str">
        <f>+IF(D154="","",'Cálculos '!AT159)</f>
        <v/>
      </c>
      <c r="J154" s="385" t="str">
        <f>+IF('Variación '!BV153="","",'Variación '!BV153)</f>
        <v/>
      </c>
      <c r="K154" s="464" t="str">
        <f>+IF(D154="","",'Precio unitario '!J153)</f>
        <v/>
      </c>
      <c r="L154" s="466" t="str">
        <f>+'Valor total'!I159</f>
        <v/>
      </c>
      <c r="M154" s="466" t="str">
        <f>+'Valor total'!J159</f>
        <v/>
      </c>
      <c r="N154" s="469" t="str">
        <f t="shared" si="4"/>
        <v/>
      </c>
    </row>
    <row r="155" spans="2:14" hidden="1" x14ac:dyDescent="0.25">
      <c r="B155" s="181">
        <f t="shared" si="5"/>
        <v>152</v>
      </c>
      <c r="C155" s="316" t="str">
        <f>+IF('Cálculos '!C160="","",'Cálculos '!C160)</f>
        <v/>
      </c>
      <c r="D155" s="315" t="str">
        <f>+IF('Cálculos '!D160="","",'Cálculos '!D160)</f>
        <v/>
      </c>
      <c r="E155" s="314" t="str">
        <f>+IF('Cálculos '!E160="","",'Cálculos '!E160)</f>
        <v/>
      </c>
      <c r="F155" s="460" t="str">
        <f>+IF(D155="","",'Cálculos '!AR160)</f>
        <v/>
      </c>
      <c r="G155" s="461" t="str">
        <f>IF(D155="","",'Cálculos '!AU160)</f>
        <v/>
      </c>
      <c r="H155" s="461" t="str">
        <f>+IF(D155="","",'Cálculos '!AV160)</f>
        <v/>
      </c>
      <c r="I155" s="462" t="str">
        <f>+IF(D155="","",'Cálculos '!AT160)</f>
        <v/>
      </c>
      <c r="J155" s="385" t="str">
        <f>+IF('Variación '!BV154="","",'Variación '!BV154)</f>
        <v/>
      </c>
      <c r="K155" s="464" t="str">
        <f>+IF(D155="","",'Precio unitario '!J154)</f>
        <v/>
      </c>
      <c r="L155" s="466" t="str">
        <f>+'Valor total'!I160</f>
        <v/>
      </c>
      <c r="M155" s="466" t="str">
        <f>+'Valor total'!J160</f>
        <v/>
      </c>
      <c r="N155" s="469" t="str">
        <f t="shared" si="4"/>
        <v/>
      </c>
    </row>
    <row r="156" spans="2:14" hidden="1" x14ac:dyDescent="0.25">
      <c r="B156" s="181">
        <f t="shared" si="5"/>
        <v>153</v>
      </c>
      <c r="C156" s="316" t="str">
        <f>+IF('Cálculos '!C161="","",'Cálculos '!C161)</f>
        <v/>
      </c>
      <c r="D156" s="315" t="str">
        <f>+IF('Cálculos '!D161="","",'Cálculos '!D161)</f>
        <v/>
      </c>
      <c r="E156" s="314" t="str">
        <f>+IF('Cálculos '!E161="","",'Cálculos '!E161)</f>
        <v/>
      </c>
      <c r="F156" s="460" t="str">
        <f>+IF(D156="","",'Cálculos '!AR161)</f>
        <v/>
      </c>
      <c r="G156" s="461" t="str">
        <f>IF(D156="","",'Cálculos '!AU161)</f>
        <v/>
      </c>
      <c r="H156" s="461" t="str">
        <f>+IF(D156="","",'Cálculos '!AV161)</f>
        <v/>
      </c>
      <c r="I156" s="462" t="str">
        <f>+IF(D156="","",'Cálculos '!AT161)</f>
        <v/>
      </c>
      <c r="J156" s="385" t="str">
        <f>+IF('Variación '!BV155="","",'Variación '!BV155)</f>
        <v/>
      </c>
      <c r="K156" s="464" t="str">
        <f>+IF(D156="","",'Precio unitario '!J155)</f>
        <v/>
      </c>
      <c r="L156" s="466" t="str">
        <f>+'Valor total'!I161</f>
        <v/>
      </c>
      <c r="M156" s="466" t="str">
        <f>+'Valor total'!J161</f>
        <v/>
      </c>
      <c r="N156" s="469" t="str">
        <f t="shared" si="4"/>
        <v/>
      </c>
    </row>
    <row r="157" spans="2:14" hidden="1" x14ac:dyDescent="0.25">
      <c r="B157" s="181">
        <f t="shared" si="5"/>
        <v>154</v>
      </c>
      <c r="C157" s="316" t="str">
        <f>+IF('Cálculos '!C162="","",'Cálculos '!C162)</f>
        <v/>
      </c>
      <c r="D157" s="315" t="str">
        <f>+IF('Cálculos '!D162="","",'Cálculos '!D162)</f>
        <v/>
      </c>
      <c r="E157" s="314" t="str">
        <f>+IF('Cálculos '!E162="","",'Cálculos '!E162)</f>
        <v/>
      </c>
      <c r="F157" s="460" t="str">
        <f>+IF(D157="","",'Cálculos '!AR162)</f>
        <v/>
      </c>
      <c r="G157" s="461" t="str">
        <f>IF(D157="","",'Cálculos '!AU162)</f>
        <v/>
      </c>
      <c r="H157" s="461" t="str">
        <f>+IF(D157="","",'Cálculos '!AV162)</f>
        <v/>
      </c>
      <c r="I157" s="462" t="str">
        <f>+IF(D157="","",'Cálculos '!AT162)</f>
        <v/>
      </c>
      <c r="J157" s="385" t="str">
        <f>+IF('Variación '!BV156="","",'Variación '!BV156)</f>
        <v/>
      </c>
      <c r="K157" s="464" t="str">
        <f>+IF(D157="","",'Precio unitario '!J156)</f>
        <v/>
      </c>
      <c r="L157" s="466" t="str">
        <f>+'Valor total'!I162</f>
        <v/>
      </c>
      <c r="M157" s="466" t="str">
        <f>+'Valor total'!J162</f>
        <v/>
      </c>
      <c r="N157" s="469" t="str">
        <f t="shared" si="4"/>
        <v/>
      </c>
    </row>
    <row r="158" spans="2:14" hidden="1" x14ac:dyDescent="0.25">
      <c r="B158" s="181">
        <f t="shared" si="5"/>
        <v>155</v>
      </c>
      <c r="C158" s="316" t="str">
        <f>+IF('Cálculos '!C163="","",'Cálculos '!C163)</f>
        <v/>
      </c>
      <c r="D158" s="315" t="str">
        <f>+IF('Cálculos '!D163="","",'Cálculos '!D163)</f>
        <v/>
      </c>
      <c r="E158" s="314" t="str">
        <f>+IF('Cálculos '!E163="","",'Cálculos '!E163)</f>
        <v/>
      </c>
      <c r="F158" s="460" t="str">
        <f>+IF(D158="","",'Cálculos '!AR163)</f>
        <v/>
      </c>
      <c r="G158" s="461" t="str">
        <f>IF(D158="","",'Cálculos '!AU163)</f>
        <v/>
      </c>
      <c r="H158" s="461" t="str">
        <f>+IF(D158="","",'Cálculos '!AV163)</f>
        <v/>
      </c>
      <c r="I158" s="462" t="str">
        <f>+IF(D158="","",'Cálculos '!AT163)</f>
        <v/>
      </c>
      <c r="J158" s="385" t="str">
        <f>+IF('Variación '!BV157="","",'Variación '!BV157)</f>
        <v/>
      </c>
      <c r="K158" s="464" t="str">
        <f>+IF(D158="","",'Precio unitario '!J157)</f>
        <v/>
      </c>
      <c r="L158" s="466" t="str">
        <f>+'Valor total'!I163</f>
        <v/>
      </c>
      <c r="M158" s="466" t="str">
        <f>+'Valor total'!J163</f>
        <v/>
      </c>
      <c r="N158" s="469" t="str">
        <f t="shared" si="4"/>
        <v/>
      </c>
    </row>
    <row r="159" spans="2:14" hidden="1" x14ac:dyDescent="0.25">
      <c r="B159" s="181">
        <f t="shared" si="5"/>
        <v>156</v>
      </c>
      <c r="C159" s="316" t="str">
        <f>+IF('Cálculos '!C164="","",'Cálculos '!C164)</f>
        <v/>
      </c>
      <c r="D159" s="315" t="str">
        <f>+IF('Cálculos '!D164="","",'Cálculos '!D164)</f>
        <v/>
      </c>
      <c r="E159" s="314" t="str">
        <f>+IF('Cálculos '!E164="","",'Cálculos '!E164)</f>
        <v/>
      </c>
      <c r="F159" s="460" t="str">
        <f>+IF(D159="","",'Cálculos '!AR164)</f>
        <v/>
      </c>
      <c r="G159" s="461" t="str">
        <f>IF(D159="","",'Cálculos '!AU164)</f>
        <v/>
      </c>
      <c r="H159" s="461" t="str">
        <f>+IF(D159="","",'Cálculos '!AV164)</f>
        <v/>
      </c>
      <c r="I159" s="462" t="str">
        <f>+IF(D159="","",'Cálculos '!AT164)</f>
        <v/>
      </c>
      <c r="J159" s="385" t="str">
        <f>+IF('Variación '!BV158="","",'Variación '!BV158)</f>
        <v/>
      </c>
      <c r="K159" s="464" t="str">
        <f>+IF(D159="","",'Precio unitario '!J158)</f>
        <v/>
      </c>
      <c r="L159" s="466" t="str">
        <f>+'Valor total'!I164</f>
        <v/>
      </c>
      <c r="M159" s="466" t="str">
        <f>+'Valor total'!J164</f>
        <v/>
      </c>
      <c r="N159" s="469" t="str">
        <f t="shared" si="4"/>
        <v/>
      </c>
    </row>
    <row r="160" spans="2:14" hidden="1" x14ac:dyDescent="0.25">
      <c r="B160" s="181">
        <f t="shared" si="5"/>
        <v>157</v>
      </c>
      <c r="C160" s="316" t="str">
        <f>+IF('Cálculos '!C165="","",'Cálculos '!C165)</f>
        <v/>
      </c>
      <c r="D160" s="315" t="str">
        <f>+IF('Cálculos '!D165="","",'Cálculos '!D165)</f>
        <v/>
      </c>
      <c r="E160" s="314" t="str">
        <f>+IF('Cálculos '!E165="","",'Cálculos '!E165)</f>
        <v/>
      </c>
      <c r="F160" s="460" t="str">
        <f>+IF(D160="","",'Cálculos '!AR165)</f>
        <v/>
      </c>
      <c r="G160" s="461" t="str">
        <f>IF(D160="","",'Cálculos '!AU165)</f>
        <v/>
      </c>
      <c r="H160" s="461" t="str">
        <f>+IF(D160="","",'Cálculos '!AV165)</f>
        <v/>
      </c>
      <c r="I160" s="462" t="str">
        <f>+IF(D160="","",'Cálculos '!AT165)</f>
        <v/>
      </c>
      <c r="J160" s="385" t="str">
        <f>+IF('Variación '!BV159="","",'Variación '!BV159)</f>
        <v/>
      </c>
      <c r="K160" s="464" t="str">
        <f>+IF(D160="","",'Precio unitario '!J159)</f>
        <v/>
      </c>
      <c r="L160" s="466" t="str">
        <f>+'Valor total'!I165</f>
        <v/>
      </c>
      <c r="M160" s="466" t="str">
        <f>+'Valor total'!J165</f>
        <v/>
      </c>
      <c r="N160" s="469" t="str">
        <f t="shared" si="4"/>
        <v/>
      </c>
    </row>
    <row r="161" spans="2:14" hidden="1" x14ac:dyDescent="0.25">
      <c r="B161" s="181">
        <f t="shared" si="5"/>
        <v>158</v>
      </c>
      <c r="C161" s="316" t="str">
        <f>+IF('Cálculos '!C166="","",'Cálculos '!C166)</f>
        <v/>
      </c>
      <c r="D161" s="315" t="str">
        <f>+IF('Cálculos '!D166="","",'Cálculos '!D166)</f>
        <v/>
      </c>
      <c r="E161" s="314" t="str">
        <f>+IF('Cálculos '!E166="","",'Cálculos '!E166)</f>
        <v/>
      </c>
      <c r="F161" s="460" t="str">
        <f>+IF(D161="","",'Cálculos '!AR166)</f>
        <v/>
      </c>
      <c r="G161" s="461" t="str">
        <f>IF(D161="","",'Cálculos '!AU166)</f>
        <v/>
      </c>
      <c r="H161" s="461" t="str">
        <f>+IF(D161="","",'Cálculos '!AV166)</f>
        <v/>
      </c>
      <c r="I161" s="462" t="str">
        <f>+IF(D161="","",'Cálculos '!AT166)</f>
        <v/>
      </c>
      <c r="J161" s="385" t="str">
        <f>+IF('Variación '!BV160="","",'Variación '!BV160)</f>
        <v/>
      </c>
      <c r="K161" s="464" t="str">
        <f>+IF(D161="","",'Precio unitario '!J160)</f>
        <v/>
      </c>
      <c r="L161" s="466" t="str">
        <f>+'Valor total'!I166</f>
        <v/>
      </c>
      <c r="M161" s="466" t="str">
        <f>+'Valor total'!J166</f>
        <v/>
      </c>
      <c r="N161" s="469" t="str">
        <f t="shared" si="4"/>
        <v/>
      </c>
    </row>
    <row r="162" spans="2:14" hidden="1" x14ac:dyDescent="0.25">
      <c r="B162" s="181">
        <f t="shared" si="5"/>
        <v>159</v>
      </c>
      <c r="C162" s="316" t="str">
        <f>+IF('Cálculos '!C167="","",'Cálculos '!C167)</f>
        <v/>
      </c>
      <c r="D162" s="315" t="str">
        <f>+IF('Cálculos '!D167="","",'Cálculos '!D167)</f>
        <v/>
      </c>
      <c r="E162" s="314" t="str">
        <f>+IF('Cálculos '!E167="","",'Cálculos '!E167)</f>
        <v/>
      </c>
      <c r="F162" s="460" t="str">
        <f>+IF(D162="","",'Cálculos '!AR167)</f>
        <v/>
      </c>
      <c r="G162" s="461" t="str">
        <f>IF(D162="","",'Cálculos '!AU167)</f>
        <v/>
      </c>
      <c r="H162" s="461" t="str">
        <f>+IF(D162="","",'Cálculos '!AV167)</f>
        <v/>
      </c>
      <c r="I162" s="462" t="str">
        <f>+IF(D162="","",'Cálculos '!AT167)</f>
        <v/>
      </c>
      <c r="J162" s="385" t="str">
        <f>+IF('Variación '!BV161="","",'Variación '!BV161)</f>
        <v/>
      </c>
      <c r="K162" s="464" t="str">
        <f>+IF(D162="","",'Precio unitario '!J161)</f>
        <v/>
      </c>
      <c r="L162" s="466" t="str">
        <f>+'Valor total'!I167</f>
        <v/>
      </c>
      <c r="M162" s="466" t="str">
        <f>+'Valor total'!J167</f>
        <v/>
      </c>
      <c r="N162" s="469" t="str">
        <f t="shared" si="4"/>
        <v/>
      </c>
    </row>
    <row r="163" spans="2:14" hidden="1" x14ac:dyDescent="0.25">
      <c r="B163" s="181">
        <f t="shared" si="5"/>
        <v>160</v>
      </c>
      <c r="C163" s="316" t="str">
        <f>+IF('Cálculos '!C168="","",'Cálculos '!C168)</f>
        <v/>
      </c>
      <c r="D163" s="315" t="str">
        <f>+IF('Cálculos '!D168="","",'Cálculos '!D168)</f>
        <v/>
      </c>
      <c r="E163" s="314" t="str">
        <f>+IF('Cálculos '!E168="","",'Cálculos '!E168)</f>
        <v/>
      </c>
      <c r="F163" s="460" t="str">
        <f>+IF(D163="","",'Cálculos '!AR168)</f>
        <v/>
      </c>
      <c r="G163" s="461" t="str">
        <f>IF(D163="","",'Cálculos '!AU168)</f>
        <v/>
      </c>
      <c r="H163" s="461" t="str">
        <f>+IF(D163="","",'Cálculos '!AV168)</f>
        <v/>
      </c>
      <c r="I163" s="462" t="str">
        <f>+IF(D163="","",'Cálculos '!AT168)</f>
        <v/>
      </c>
      <c r="J163" s="385" t="str">
        <f>+IF('Variación '!BV162="","",'Variación '!BV162)</f>
        <v/>
      </c>
      <c r="K163" s="464" t="str">
        <f>+IF(D163="","",'Precio unitario '!J162)</f>
        <v/>
      </c>
      <c r="L163" s="466" t="str">
        <f>+'Valor total'!I168</f>
        <v/>
      </c>
      <c r="M163" s="466" t="str">
        <f>+'Valor total'!J168</f>
        <v/>
      </c>
      <c r="N163" s="469" t="str">
        <f t="shared" si="4"/>
        <v/>
      </c>
    </row>
    <row r="164" spans="2:14" hidden="1" x14ac:dyDescent="0.25">
      <c r="B164" s="181">
        <f t="shared" si="5"/>
        <v>161</v>
      </c>
      <c r="C164" s="316" t="str">
        <f>+IF('Cálculos '!C169="","",'Cálculos '!C169)</f>
        <v/>
      </c>
      <c r="D164" s="315" t="str">
        <f>+IF('Cálculos '!D169="","",'Cálculos '!D169)</f>
        <v/>
      </c>
      <c r="E164" s="314" t="str">
        <f>+IF('Cálculos '!E169="","",'Cálculos '!E169)</f>
        <v/>
      </c>
      <c r="F164" s="460" t="str">
        <f>+IF(D164="","",'Cálculos '!AR169)</f>
        <v/>
      </c>
      <c r="G164" s="461" t="str">
        <f>IF(D164="","",'Cálculos '!AU169)</f>
        <v/>
      </c>
      <c r="H164" s="461" t="str">
        <f>+IF(D164="","",'Cálculos '!AV169)</f>
        <v/>
      </c>
      <c r="I164" s="462" t="str">
        <f>+IF(D164="","",'Cálculos '!AT169)</f>
        <v/>
      </c>
      <c r="J164" s="385" t="str">
        <f>+IF('Variación '!BV163="","",'Variación '!BV163)</f>
        <v/>
      </c>
      <c r="K164" s="464" t="str">
        <f>+IF(D164="","",'Precio unitario '!J163)</f>
        <v/>
      </c>
      <c r="L164" s="466" t="str">
        <f>+'Valor total'!I169</f>
        <v/>
      </c>
      <c r="M164" s="466" t="str">
        <f>+'Valor total'!J169</f>
        <v/>
      </c>
      <c r="N164" s="469" t="str">
        <f t="shared" si="4"/>
        <v/>
      </c>
    </row>
    <row r="165" spans="2:14" hidden="1" x14ac:dyDescent="0.25">
      <c r="B165" s="181">
        <f t="shared" si="5"/>
        <v>162</v>
      </c>
      <c r="C165" s="316" t="str">
        <f>+IF('Cálculos '!C170="","",'Cálculos '!C170)</f>
        <v/>
      </c>
      <c r="D165" s="315" t="str">
        <f>+IF('Cálculos '!D170="","",'Cálculos '!D170)</f>
        <v/>
      </c>
      <c r="E165" s="314" t="str">
        <f>+IF('Cálculos '!E170="","",'Cálculos '!E170)</f>
        <v/>
      </c>
      <c r="F165" s="460" t="str">
        <f>+IF(D165="","",'Cálculos '!AR170)</f>
        <v/>
      </c>
      <c r="G165" s="461" t="str">
        <f>IF(D165="","",'Cálculos '!AU170)</f>
        <v/>
      </c>
      <c r="H165" s="461" t="str">
        <f>+IF(D165="","",'Cálculos '!AV170)</f>
        <v/>
      </c>
      <c r="I165" s="462" t="str">
        <f>+IF(D165="","",'Cálculos '!AT170)</f>
        <v/>
      </c>
      <c r="J165" s="385" t="str">
        <f>+IF('Variación '!BV164="","",'Variación '!BV164)</f>
        <v/>
      </c>
      <c r="K165" s="464" t="str">
        <f>+IF(D165="","",'Precio unitario '!J164)</f>
        <v/>
      </c>
      <c r="L165" s="466" t="str">
        <f>+'Valor total'!I170</f>
        <v/>
      </c>
      <c r="M165" s="466" t="str">
        <f>+'Valor total'!J170</f>
        <v/>
      </c>
      <c r="N165" s="469" t="str">
        <f t="shared" si="4"/>
        <v/>
      </c>
    </row>
    <row r="166" spans="2:14" hidden="1" x14ac:dyDescent="0.25">
      <c r="B166" s="181">
        <f t="shared" si="5"/>
        <v>163</v>
      </c>
      <c r="C166" s="316" t="str">
        <f>+IF('Cálculos '!C171="","",'Cálculos '!C171)</f>
        <v/>
      </c>
      <c r="D166" s="315" t="str">
        <f>+IF('Cálculos '!D171="","",'Cálculos '!D171)</f>
        <v/>
      </c>
      <c r="E166" s="314" t="str">
        <f>+IF('Cálculos '!E171="","",'Cálculos '!E171)</f>
        <v/>
      </c>
      <c r="F166" s="460" t="str">
        <f>+IF(D166="","",'Cálculos '!AR171)</f>
        <v/>
      </c>
      <c r="G166" s="461" t="str">
        <f>IF(D166="","",'Cálculos '!AU171)</f>
        <v/>
      </c>
      <c r="H166" s="461" t="str">
        <f>+IF(D166="","",'Cálculos '!AV171)</f>
        <v/>
      </c>
      <c r="I166" s="462" t="str">
        <f>+IF(D166="","",'Cálculos '!AT171)</f>
        <v/>
      </c>
      <c r="J166" s="385" t="str">
        <f>+IF('Variación '!BV165="","",'Variación '!BV165)</f>
        <v/>
      </c>
      <c r="K166" s="464" t="str">
        <f>+IF(D166="","",'Precio unitario '!J165)</f>
        <v/>
      </c>
      <c r="L166" s="466" t="str">
        <f>+'Valor total'!I171</f>
        <v/>
      </c>
      <c r="M166" s="466" t="str">
        <f>+'Valor total'!J171</f>
        <v/>
      </c>
      <c r="N166" s="469" t="str">
        <f t="shared" si="4"/>
        <v/>
      </c>
    </row>
    <row r="167" spans="2:14" hidden="1" x14ac:dyDescent="0.25">
      <c r="B167" s="181">
        <f t="shared" si="5"/>
        <v>164</v>
      </c>
      <c r="C167" s="316" t="str">
        <f>+IF('Cálculos '!C172="","",'Cálculos '!C172)</f>
        <v/>
      </c>
      <c r="D167" s="315" t="str">
        <f>+IF('Cálculos '!D172="","",'Cálculos '!D172)</f>
        <v/>
      </c>
      <c r="E167" s="314" t="str">
        <f>+IF('Cálculos '!E172="","",'Cálculos '!E172)</f>
        <v/>
      </c>
      <c r="F167" s="460" t="str">
        <f>+IF(D167="","",'Cálculos '!AR172)</f>
        <v/>
      </c>
      <c r="G167" s="461" t="str">
        <f>IF(D167="","",'Cálculos '!AU172)</f>
        <v/>
      </c>
      <c r="H167" s="461" t="str">
        <f>+IF(D167="","",'Cálculos '!AV172)</f>
        <v/>
      </c>
      <c r="I167" s="462" t="str">
        <f>+IF(D167="","",'Cálculos '!AT172)</f>
        <v/>
      </c>
      <c r="J167" s="385" t="str">
        <f>+IF('Variación '!BV166="","",'Variación '!BV166)</f>
        <v/>
      </c>
      <c r="K167" s="464" t="str">
        <f>+IF(D167="","",'Precio unitario '!J166)</f>
        <v/>
      </c>
      <c r="L167" s="466" t="str">
        <f>+'Valor total'!I172</f>
        <v/>
      </c>
      <c r="M167" s="466" t="str">
        <f>+'Valor total'!J172</f>
        <v/>
      </c>
      <c r="N167" s="469" t="str">
        <f t="shared" si="4"/>
        <v/>
      </c>
    </row>
    <row r="168" spans="2:14" hidden="1" x14ac:dyDescent="0.25">
      <c r="B168" s="181">
        <f t="shared" si="5"/>
        <v>165</v>
      </c>
      <c r="C168" s="316" t="str">
        <f>+IF('Cálculos '!C173="","",'Cálculos '!C173)</f>
        <v/>
      </c>
      <c r="D168" s="315" t="str">
        <f>+IF('Cálculos '!D173="","",'Cálculos '!D173)</f>
        <v/>
      </c>
      <c r="E168" s="314" t="str">
        <f>+IF('Cálculos '!E173="","",'Cálculos '!E173)</f>
        <v/>
      </c>
      <c r="F168" s="460" t="str">
        <f>+IF(D168="","",'Cálculos '!AR173)</f>
        <v/>
      </c>
      <c r="G168" s="461" t="str">
        <f>IF(D168="","",'Cálculos '!AU173)</f>
        <v/>
      </c>
      <c r="H168" s="461" t="str">
        <f>+IF(D168="","",'Cálculos '!AV173)</f>
        <v/>
      </c>
      <c r="I168" s="462" t="str">
        <f>+IF(D168="","",'Cálculos '!AT173)</f>
        <v/>
      </c>
      <c r="J168" s="385" t="str">
        <f>+IF('Variación '!BV167="","",'Variación '!BV167)</f>
        <v/>
      </c>
      <c r="K168" s="464" t="str">
        <f>+IF(D168="","",'Precio unitario '!J167)</f>
        <v/>
      </c>
      <c r="L168" s="466" t="str">
        <f>+'Valor total'!I173</f>
        <v/>
      </c>
      <c r="M168" s="466" t="str">
        <f>+'Valor total'!J173</f>
        <v/>
      </c>
      <c r="N168" s="469" t="str">
        <f t="shared" si="4"/>
        <v/>
      </c>
    </row>
    <row r="169" spans="2:14" hidden="1" x14ac:dyDescent="0.25">
      <c r="B169" s="181">
        <f t="shared" si="5"/>
        <v>166</v>
      </c>
      <c r="C169" s="316" t="str">
        <f>+IF('Cálculos '!C174="","",'Cálculos '!C174)</f>
        <v/>
      </c>
      <c r="D169" s="315" t="str">
        <f>+IF('Cálculos '!D174="","",'Cálculos '!D174)</f>
        <v/>
      </c>
      <c r="E169" s="314" t="str">
        <f>+IF('Cálculos '!E174="","",'Cálculos '!E174)</f>
        <v/>
      </c>
      <c r="F169" s="460" t="str">
        <f>+IF(D169="","",'Cálculos '!AR174)</f>
        <v/>
      </c>
      <c r="G169" s="461" t="str">
        <f>IF(D169="","",'Cálculos '!AU174)</f>
        <v/>
      </c>
      <c r="H169" s="461" t="str">
        <f>+IF(D169="","",'Cálculos '!AV174)</f>
        <v/>
      </c>
      <c r="I169" s="462" t="str">
        <f>+IF(D169="","",'Cálculos '!AT174)</f>
        <v/>
      </c>
      <c r="J169" s="385" t="str">
        <f>+IF('Variación '!BV168="","",'Variación '!BV168)</f>
        <v/>
      </c>
      <c r="K169" s="464" t="str">
        <f>+IF(D169="","",'Precio unitario '!J168)</f>
        <v/>
      </c>
      <c r="L169" s="466" t="str">
        <f>+'Valor total'!I174</f>
        <v/>
      </c>
      <c r="M169" s="466" t="str">
        <f>+'Valor total'!J174</f>
        <v/>
      </c>
      <c r="N169" s="469" t="str">
        <f t="shared" si="4"/>
        <v/>
      </c>
    </row>
    <row r="170" spans="2:14" hidden="1" x14ac:dyDescent="0.25">
      <c r="B170" s="181">
        <f t="shared" si="5"/>
        <v>167</v>
      </c>
      <c r="C170" s="316" t="str">
        <f>+IF('Cálculos '!C175="","",'Cálculos '!C175)</f>
        <v/>
      </c>
      <c r="D170" s="315" t="str">
        <f>+IF('Cálculos '!D175="","",'Cálculos '!D175)</f>
        <v/>
      </c>
      <c r="E170" s="314" t="str">
        <f>+IF('Cálculos '!E175="","",'Cálculos '!E175)</f>
        <v/>
      </c>
      <c r="F170" s="460" t="str">
        <f>+IF(D170="","",'Cálculos '!AR175)</f>
        <v/>
      </c>
      <c r="G170" s="461" t="str">
        <f>IF(D170="","",'Cálculos '!AU175)</f>
        <v/>
      </c>
      <c r="H170" s="461" t="str">
        <f>+IF(D170="","",'Cálculos '!AV175)</f>
        <v/>
      </c>
      <c r="I170" s="462" t="str">
        <f>+IF(D170="","",'Cálculos '!AT175)</f>
        <v/>
      </c>
      <c r="J170" s="385" t="str">
        <f>+IF('Variación '!BV169="","",'Variación '!BV169)</f>
        <v/>
      </c>
      <c r="K170" s="464" t="str">
        <f>+IF(D170="","",'Precio unitario '!J169)</f>
        <v/>
      </c>
      <c r="L170" s="466" t="str">
        <f>+'Valor total'!I175</f>
        <v/>
      </c>
      <c r="M170" s="466" t="str">
        <f>+'Valor total'!J175</f>
        <v/>
      </c>
      <c r="N170" s="469" t="str">
        <f t="shared" si="4"/>
        <v/>
      </c>
    </row>
    <row r="171" spans="2:14" hidden="1" x14ac:dyDescent="0.25">
      <c r="B171" s="181">
        <f t="shared" si="5"/>
        <v>168</v>
      </c>
      <c r="C171" s="316" t="str">
        <f>+IF('Cálculos '!C176="","",'Cálculos '!C176)</f>
        <v/>
      </c>
      <c r="D171" s="315" t="str">
        <f>+IF('Cálculos '!D176="","",'Cálculos '!D176)</f>
        <v/>
      </c>
      <c r="E171" s="314" t="str">
        <f>+IF('Cálculos '!E176="","",'Cálculos '!E176)</f>
        <v/>
      </c>
      <c r="F171" s="460" t="str">
        <f>+IF(D171="","",'Cálculos '!AR176)</f>
        <v/>
      </c>
      <c r="G171" s="461" t="str">
        <f>IF(D171="","",'Cálculos '!AU176)</f>
        <v/>
      </c>
      <c r="H171" s="461" t="str">
        <f>+IF(D171="","",'Cálculos '!AV176)</f>
        <v/>
      </c>
      <c r="I171" s="462" t="str">
        <f>+IF(D171="","",'Cálculos '!AT176)</f>
        <v/>
      </c>
      <c r="J171" s="385" t="str">
        <f>+IF('Variación '!BV170="","",'Variación '!BV170)</f>
        <v/>
      </c>
      <c r="K171" s="464" t="str">
        <f>+IF(D171="","",'Precio unitario '!J170)</f>
        <v/>
      </c>
      <c r="L171" s="466" t="str">
        <f>+'Valor total'!I176</f>
        <v/>
      </c>
      <c r="M171" s="466" t="str">
        <f>+'Valor total'!J176</f>
        <v/>
      </c>
      <c r="N171" s="469" t="str">
        <f t="shared" si="4"/>
        <v/>
      </c>
    </row>
    <row r="172" spans="2:14" hidden="1" x14ac:dyDescent="0.25">
      <c r="B172" s="181">
        <f t="shared" si="5"/>
        <v>169</v>
      </c>
      <c r="C172" s="316" t="str">
        <f>+IF('Cálculos '!C177="","",'Cálculos '!C177)</f>
        <v/>
      </c>
      <c r="D172" s="315" t="str">
        <f>+IF('Cálculos '!D177="","",'Cálculos '!D177)</f>
        <v/>
      </c>
      <c r="E172" s="314" t="str">
        <f>+IF('Cálculos '!E177="","",'Cálculos '!E177)</f>
        <v/>
      </c>
      <c r="F172" s="460" t="str">
        <f>+IF(D172="","",'Cálculos '!AR177)</f>
        <v/>
      </c>
      <c r="G172" s="461" t="str">
        <f>IF(D172="","",'Cálculos '!AU177)</f>
        <v/>
      </c>
      <c r="H172" s="461" t="str">
        <f>+IF(D172="","",'Cálculos '!AV177)</f>
        <v/>
      </c>
      <c r="I172" s="462" t="str">
        <f>+IF(D172="","",'Cálculos '!AT177)</f>
        <v/>
      </c>
      <c r="J172" s="385" t="str">
        <f>+IF('Variación '!BV171="","",'Variación '!BV171)</f>
        <v/>
      </c>
      <c r="K172" s="464" t="str">
        <f>+IF(D172="","",'Precio unitario '!J171)</f>
        <v/>
      </c>
      <c r="L172" s="466" t="str">
        <f>+'Valor total'!I177</f>
        <v/>
      </c>
      <c r="M172" s="466" t="str">
        <f>+'Valor total'!J177</f>
        <v/>
      </c>
      <c r="N172" s="469" t="str">
        <f t="shared" si="4"/>
        <v/>
      </c>
    </row>
    <row r="173" spans="2:14" hidden="1" x14ac:dyDescent="0.25">
      <c r="B173" s="181">
        <f t="shared" si="5"/>
        <v>170</v>
      </c>
      <c r="C173" s="316" t="str">
        <f>+IF('Cálculos '!C178="","",'Cálculos '!C178)</f>
        <v/>
      </c>
      <c r="D173" s="315" t="str">
        <f>+IF('Cálculos '!D178="","",'Cálculos '!D178)</f>
        <v/>
      </c>
      <c r="E173" s="314" t="str">
        <f>+IF('Cálculos '!E178="","",'Cálculos '!E178)</f>
        <v/>
      </c>
      <c r="F173" s="460" t="str">
        <f>+IF(D173="","",'Cálculos '!AR178)</f>
        <v/>
      </c>
      <c r="G173" s="461" t="str">
        <f>IF(D173="","",'Cálculos '!AU178)</f>
        <v/>
      </c>
      <c r="H173" s="461" t="str">
        <f>+IF(D173="","",'Cálculos '!AV178)</f>
        <v/>
      </c>
      <c r="I173" s="462" t="str">
        <f>+IF(D173="","",'Cálculos '!AT178)</f>
        <v/>
      </c>
      <c r="J173" s="385" t="str">
        <f>+IF('Variación '!BV172="","",'Variación '!BV172)</f>
        <v/>
      </c>
      <c r="K173" s="464" t="str">
        <f>+IF(D173="","",'Precio unitario '!J172)</f>
        <v/>
      </c>
      <c r="L173" s="466" t="str">
        <f>+'Valor total'!I178</f>
        <v/>
      </c>
      <c r="M173" s="466" t="str">
        <f>+'Valor total'!J178</f>
        <v/>
      </c>
      <c r="N173" s="469" t="str">
        <f t="shared" si="4"/>
        <v/>
      </c>
    </row>
    <row r="174" spans="2:14" hidden="1" x14ac:dyDescent="0.25">
      <c r="B174" s="181">
        <f t="shared" si="5"/>
        <v>171</v>
      </c>
      <c r="C174" s="316" t="str">
        <f>+IF('Cálculos '!C179="","",'Cálculos '!C179)</f>
        <v/>
      </c>
      <c r="D174" s="315" t="str">
        <f>+IF('Cálculos '!D179="","",'Cálculos '!D179)</f>
        <v/>
      </c>
      <c r="E174" s="314" t="str">
        <f>+IF('Cálculos '!E179="","",'Cálculos '!E179)</f>
        <v/>
      </c>
      <c r="F174" s="460" t="str">
        <f>+IF(D174="","",'Cálculos '!AR179)</f>
        <v/>
      </c>
      <c r="G174" s="461" t="str">
        <f>IF(D174="","",'Cálculos '!AU179)</f>
        <v/>
      </c>
      <c r="H174" s="461" t="str">
        <f>+IF(D174="","",'Cálculos '!AV179)</f>
        <v/>
      </c>
      <c r="I174" s="462" t="str">
        <f>+IF(D174="","",'Cálculos '!AT179)</f>
        <v/>
      </c>
      <c r="J174" s="385" t="str">
        <f>+IF('Variación '!BV173="","",'Variación '!BV173)</f>
        <v/>
      </c>
      <c r="K174" s="464" t="str">
        <f>+IF(D174="","",'Precio unitario '!J173)</f>
        <v/>
      </c>
      <c r="L174" s="466" t="str">
        <f>+'Valor total'!I179</f>
        <v/>
      </c>
      <c r="M174" s="466" t="str">
        <f>+'Valor total'!J179</f>
        <v/>
      </c>
      <c r="N174" s="469" t="str">
        <f t="shared" si="4"/>
        <v/>
      </c>
    </row>
    <row r="175" spans="2:14" hidden="1" x14ac:dyDescent="0.25">
      <c r="B175" s="181">
        <f t="shared" si="5"/>
        <v>172</v>
      </c>
      <c r="C175" s="316" t="str">
        <f>+IF('Cálculos '!C180="","",'Cálculos '!C180)</f>
        <v/>
      </c>
      <c r="D175" s="315" t="str">
        <f>+IF('Cálculos '!D180="","",'Cálculos '!D180)</f>
        <v/>
      </c>
      <c r="E175" s="314" t="str">
        <f>+IF('Cálculos '!E180="","",'Cálculos '!E180)</f>
        <v/>
      </c>
      <c r="F175" s="460" t="str">
        <f>+IF(D175="","",'Cálculos '!AR180)</f>
        <v/>
      </c>
      <c r="G175" s="461" t="str">
        <f>IF(D175="","",'Cálculos '!AU180)</f>
        <v/>
      </c>
      <c r="H175" s="461" t="str">
        <f>+IF(D175="","",'Cálculos '!AV180)</f>
        <v/>
      </c>
      <c r="I175" s="462" t="str">
        <f>+IF(D175="","",'Cálculos '!AT180)</f>
        <v/>
      </c>
      <c r="J175" s="385" t="str">
        <f>+IF('Variación '!BV174="","",'Variación '!BV174)</f>
        <v/>
      </c>
      <c r="K175" s="464" t="str">
        <f>+IF(D175="","",'Precio unitario '!J174)</f>
        <v/>
      </c>
      <c r="L175" s="466" t="str">
        <f>+'Valor total'!I180</f>
        <v/>
      </c>
      <c r="M175" s="466" t="str">
        <f>+'Valor total'!J180</f>
        <v/>
      </c>
      <c r="N175" s="469" t="str">
        <f t="shared" si="4"/>
        <v/>
      </c>
    </row>
    <row r="176" spans="2:14" hidden="1" x14ac:dyDescent="0.25">
      <c r="B176" s="181">
        <f t="shared" si="5"/>
        <v>173</v>
      </c>
      <c r="C176" s="316" t="str">
        <f>+IF('Cálculos '!C181="","",'Cálculos '!C181)</f>
        <v/>
      </c>
      <c r="D176" s="315" t="str">
        <f>+IF('Cálculos '!D181="","",'Cálculos '!D181)</f>
        <v/>
      </c>
      <c r="E176" s="314" t="str">
        <f>+IF('Cálculos '!E181="","",'Cálculos '!E181)</f>
        <v/>
      </c>
      <c r="F176" s="460" t="str">
        <f>+IF(D176="","",'Cálculos '!AR181)</f>
        <v/>
      </c>
      <c r="G176" s="461" t="str">
        <f>IF(D176="","",'Cálculos '!AU181)</f>
        <v/>
      </c>
      <c r="H176" s="461" t="str">
        <f>+IF(D176="","",'Cálculos '!AV181)</f>
        <v/>
      </c>
      <c r="I176" s="462" t="str">
        <f>+IF(D176="","",'Cálculos '!AT181)</f>
        <v/>
      </c>
      <c r="J176" s="385" t="str">
        <f>+IF('Variación '!BV175="","",'Variación '!BV175)</f>
        <v/>
      </c>
      <c r="K176" s="464" t="str">
        <f>+IF(D176="","",'Precio unitario '!J175)</f>
        <v/>
      </c>
      <c r="L176" s="466" t="str">
        <f>+'Valor total'!I181</f>
        <v/>
      </c>
      <c r="M176" s="466" t="str">
        <f>+'Valor total'!J181</f>
        <v/>
      </c>
      <c r="N176" s="469" t="str">
        <f t="shared" si="4"/>
        <v/>
      </c>
    </row>
    <row r="177" spans="2:14" hidden="1" x14ac:dyDescent="0.25">
      <c r="B177" s="181">
        <f t="shared" si="5"/>
        <v>174</v>
      </c>
      <c r="C177" s="316" t="str">
        <f>+IF('Cálculos '!C182="","",'Cálculos '!C182)</f>
        <v/>
      </c>
      <c r="D177" s="315" t="str">
        <f>+IF('Cálculos '!D182="","",'Cálculos '!D182)</f>
        <v/>
      </c>
      <c r="E177" s="314" t="str">
        <f>+IF('Cálculos '!E182="","",'Cálculos '!E182)</f>
        <v/>
      </c>
      <c r="F177" s="460" t="str">
        <f>+IF(D177="","",'Cálculos '!AR182)</f>
        <v/>
      </c>
      <c r="G177" s="461" t="str">
        <f>IF(D177="","",'Cálculos '!AU182)</f>
        <v/>
      </c>
      <c r="H177" s="461" t="str">
        <f>+IF(D177="","",'Cálculos '!AV182)</f>
        <v/>
      </c>
      <c r="I177" s="462" t="str">
        <f>+IF(D177="","",'Cálculos '!AT182)</f>
        <v/>
      </c>
      <c r="J177" s="385" t="str">
        <f>+IF('Variación '!BV176="","",'Variación '!BV176)</f>
        <v/>
      </c>
      <c r="K177" s="464" t="str">
        <f>+IF(D177="","",'Precio unitario '!J176)</f>
        <v/>
      </c>
      <c r="L177" s="466" t="str">
        <f>+'Valor total'!I182</f>
        <v/>
      </c>
      <c r="M177" s="466" t="str">
        <f>+'Valor total'!J182</f>
        <v/>
      </c>
      <c r="N177" s="469" t="str">
        <f t="shared" si="4"/>
        <v/>
      </c>
    </row>
    <row r="178" spans="2:14" hidden="1" x14ac:dyDescent="0.25">
      <c r="B178" s="181">
        <f t="shared" si="5"/>
        <v>175</v>
      </c>
      <c r="C178" s="316" t="str">
        <f>+IF('Cálculos '!C183="","",'Cálculos '!C183)</f>
        <v/>
      </c>
      <c r="D178" s="315" t="str">
        <f>+IF('Cálculos '!D183="","",'Cálculos '!D183)</f>
        <v/>
      </c>
      <c r="E178" s="314" t="str">
        <f>+IF('Cálculos '!E183="","",'Cálculos '!E183)</f>
        <v/>
      </c>
      <c r="F178" s="460" t="str">
        <f>+IF(D178="","",'Cálculos '!AR183)</f>
        <v/>
      </c>
      <c r="G178" s="461" t="str">
        <f>IF(D178="","",'Cálculos '!AU183)</f>
        <v/>
      </c>
      <c r="H178" s="461" t="str">
        <f>+IF(D178="","",'Cálculos '!AV183)</f>
        <v/>
      </c>
      <c r="I178" s="462" t="str">
        <f>+IF(D178="","",'Cálculos '!AT183)</f>
        <v/>
      </c>
      <c r="J178" s="385" t="str">
        <f>+IF('Variación '!BV177="","",'Variación '!BV177)</f>
        <v/>
      </c>
      <c r="K178" s="464" t="str">
        <f>+IF(D178="","",'Precio unitario '!J177)</f>
        <v/>
      </c>
      <c r="L178" s="466" t="str">
        <f>+'Valor total'!I183</f>
        <v/>
      </c>
      <c r="M178" s="466" t="str">
        <f>+'Valor total'!J183</f>
        <v/>
      </c>
      <c r="N178" s="469" t="str">
        <f t="shared" si="4"/>
        <v/>
      </c>
    </row>
    <row r="179" spans="2:14" hidden="1" x14ac:dyDescent="0.25">
      <c r="B179" s="181">
        <f t="shared" si="5"/>
        <v>176</v>
      </c>
      <c r="C179" s="316" t="str">
        <f>+IF('Cálculos '!C184="","",'Cálculos '!C184)</f>
        <v/>
      </c>
      <c r="D179" s="315" t="str">
        <f>+IF('Cálculos '!D184="","",'Cálculos '!D184)</f>
        <v/>
      </c>
      <c r="E179" s="314" t="str">
        <f>+IF('Cálculos '!E184="","",'Cálculos '!E184)</f>
        <v/>
      </c>
      <c r="F179" s="460" t="str">
        <f>+IF(D179="","",'Cálculos '!AR184)</f>
        <v/>
      </c>
      <c r="G179" s="461" t="str">
        <f>IF(D179="","",'Cálculos '!AU184)</f>
        <v/>
      </c>
      <c r="H179" s="461" t="str">
        <f>+IF(D179="","",'Cálculos '!AV184)</f>
        <v/>
      </c>
      <c r="I179" s="462" t="str">
        <f>+IF(D179="","",'Cálculos '!AT184)</f>
        <v/>
      </c>
      <c r="J179" s="385" t="str">
        <f>+IF('Variación '!BV178="","",'Variación '!BV178)</f>
        <v/>
      </c>
      <c r="K179" s="464" t="str">
        <f>+IF(D179="","",'Precio unitario '!J178)</f>
        <v/>
      </c>
      <c r="L179" s="466" t="str">
        <f>+'Valor total'!I184</f>
        <v/>
      </c>
      <c r="M179" s="466" t="str">
        <f>+'Valor total'!J184</f>
        <v/>
      </c>
      <c r="N179" s="469" t="str">
        <f t="shared" si="4"/>
        <v/>
      </c>
    </row>
    <row r="180" spans="2:14" hidden="1" x14ac:dyDescent="0.25">
      <c r="B180" s="181">
        <f t="shared" si="5"/>
        <v>177</v>
      </c>
      <c r="C180" s="316" t="str">
        <f>+IF('Cálculos '!C185="","",'Cálculos '!C185)</f>
        <v/>
      </c>
      <c r="D180" s="315" t="str">
        <f>+IF('Cálculos '!D185="","",'Cálculos '!D185)</f>
        <v/>
      </c>
      <c r="E180" s="314" t="str">
        <f>+IF('Cálculos '!E185="","",'Cálculos '!E185)</f>
        <v/>
      </c>
      <c r="F180" s="460" t="str">
        <f>+IF(D180="","",'Cálculos '!AR185)</f>
        <v/>
      </c>
      <c r="G180" s="461" t="str">
        <f>IF(D180="","",'Cálculos '!AU185)</f>
        <v/>
      </c>
      <c r="H180" s="461" t="str">
        <f>+IF(D180="","",'Cálculos '!AV185)</f>
        <v/>
      </c>
      <c r="I180" s="462" t="str">
        <f>+IF(D180="","",'Cálculos '!AT185)</f>
        <v/>
      </c>
      <c r="J180" s="385" t="str">
        <f>+IF('Variación '!BV179="","",'Variación '!BV179)</f>
        <v/>
      </c>
      <c r="K180" s="464" t="str">
        <f>+IF(D180="","",'Precio unitario '!J179)</f>
        <v/>
      </c>
      <c r="L180" s="466" t="str">
        <f>+'Valor total'!I185</f>
        <v/>
      </c>
      <c r="M180" s="466" t="str">
        <f>+'Valor total'!J185</f>
        <v/>
      </c>
      <c r="N180" s="469" t="str">
        <f t="shared" si="4"/>
        <v/>
      </c>
    </row>
    <row r="181" spans="2:14" hidden="1" x14ac:dyDescent="0.25">
      <c r="B181" s="181">
        <f t="shared" si="5"/>
        <v>178</v>
      </c>
      <c r="C181" s="316" t="str">
        <f>+IF('Cálculos '!C186="","",'Cálculos '!C186)</f>
        <v/>
      </c>
      <c r="D181" s="315" t="str">
        <f>+IF('Cálculos '!D186="","",'Cálculos '!D186)</f>
        <v/>
      </c>
      <c r="E181" s="314" t="str">
        <f>+IF('Cálculos '!E186="","",'Cálculos '!E186)</f>
        <v/>
      </c>
      <c r="F181" s="460" t="str">
        <f>+IF(D181="","",'Cálculos '!AR186)</f>
        <v/>
      </c>
      <c r="G181" s="461" t="str">
        <f>IF(D181="","",'Cálculos '!AU186)</f>
        <v/>
      </c>
      <c r="H181" s="461" t="str">
        <f>+IF(D181="","",'Cálculos '!AV186)</f>
        <v/>
      </c>
      <c r="I181" s="462" t="str">
        <f>+IF(D181="","",'Cálculos '!AT186)</f>
        <v/>
      </c>
      <c r="J181" s="385" t="str">
        <f>+IF('Variación '!BV180="","",'Variación '!BV180)</f>
        <v/>
      </c>
      <c r="K181" s="464" t="str">
        <f>+IF(D181="","",'Precio unitario '!J180)</f>
        <v/>
      </c>
      <c r="L181" s="466" t="str">
        <f>+'Valor total'!I186</f>
        <v/>
      </c>
      <c r="M181" s="466" t="str">
        <f>+'Valor total'!J186</f>
        <v/>
      </c>
      <c r="N181" s="469" t="str">
        <f t="shared" si="4"/>
        <v/>
      </c>
    </row>
    <row r="182" spans="2:14" hidden="1" x14ac:dyDescent="0.25">
      <c r="B182" s="181">
        <f t="shared" si="5"/>
        <v>179</v>
      </c>
      <c r="C182" s="316" t="str">
        <f>+IF('Cálculos '!C187="","",'Cálculos '!C187)</f>
        <v/>
      </c>
      <c r="D182" s="315" t="str">
        <f>+IF('Cálculos '!D187="","",'Cálculos '!D187)</f>
        <v/>
      </c>
      <c r="E182" s="314" t="str">
        <f>+IF('Cálculos '!E187="","",'Cálculos '!E187)</f>
        <v/>
      </c>
      <c r="F182" s="460" t="str">
        <f>+IF(D182="","",'Cálculos '!AR187)</f>
        <v/>
      </c>
      <c r="G182" s="461" t="str">
        <f>IF(D182="","",'Cálculos '!AU187)</f>
        <v/>
      </c>
      <c r="H182" s="461" t="str">
        <f>+IF(D182="","",'Cálculos '!AV187)</f>
        <v/>
      </c>
      <c r="I182" s="462" t="str">
        <f>+IF(D182="","",'Cálculos '!AT187)</f>
        <v/>
      </c>
      <c r="J182" s="385" t="str">
        <f>+IF('Variación '!BV181="","",'Variación '!BV181)</f>
        <v/>
      </c>
      <c r="K182" s="464" t="str">
        <f>+IF(D182="","",'Precio unitario '!J181)</f>
        <v/>
      </c>
      <c r="L182" s="466" t="str">
        <f>+'Valor total'!I187</f>
        <v/>
      </c>
      <c r="M182" s="466" t="str">
        <f>+'Valor total'!J187</f>
        <v/>
      </c>
      <c r="N182" s="469" t="str">
        <f t="shared" si="4"/>
        <v/>
      </c>
    </row>
    <row r="183" spans="2:14" hidden="1" x14ac:dyDescent="0.25">
      <c r="B183" s="181">
        <f t="shared" si="5"/>
        <v>180</v>
      </c>
      <c r="C183" s="316" t="str">
        <f>+IF('Cálculos '!C188="","",'Cálculos '!C188)</f>
        <v/>
      </c>
      <c r="D183" s="315" t="str">
        <f>+IF('Cálculos '!D188="","",'Cálculos '!D188)</f>
        <v/>
      </c>
      <c r="E183" s="314" t="str">
        <f>+IF('Cálculos '!E188="","",'Cálculos '!E188)</f>
        <v/>
      </c>
      <c r="F183" s="460" t="str">
        <f>+IF(D183="","",'Cálculos '!AR188)</f>
        <v/>
      </c>
      <c r="G183" s="461" t="str">
        <f>IF(D183="","",'Cálculos '!AU188)</f>
        <v/>
      </c>
      <c r="H183" s="461" t="str">
        <f>+IF(D183="","",'Cálculos '!AV188)</f>
        <v/>
      </c>
      <c r="I183" s="462" t="str">
        <f>+IF(D183="","",'Cálculos '!AT188)</f>
        <v/>
      </c>
      <c r="J183" s="385" t="str">
        <f>+IF('Variación '!BV182="","",'Variación '!BV182)</f>
        <v/>
      </c>
      <c r="K183" s="464" t="str">
        <f>+IF(D183="","",'Precio unitario '!J182)</f>
        <v/>
      </c>
      <c r="L183" s="466" t="str">
        <f>+'Valor total'!I188</f>
        <v/>
      </c>
      <c r="M183" s="466" t="str">
        <f>+'Valor total'!J188</f>
        <v/>
      </c>
      <c r="N183" s="469" t="str">
        <f t="shared" si="4"/>
        <v/>
      </c>
    </row>
    <row r="184" spans="2:14" hidden="1" x14ac:dyDescent="0.25">
      <c r="B184" s="181">
        <f t="shared" si="5"/>
        <v>181</v>
      </c>
      <c r="C184" s="316" t="str">
        <f>+IF('Cálculos '!C189="","",'Cálculos '!C189)</f>
        <v/>
      </c>
      <c r="D184" s="315" t="str">
        <f>+IF('Cálculos '!D189="","",'Cálculos '!D189)</f>
        <v/>
      </c>
      <c r="E184" s="314" t="str">
        <f>+IF('Cálculos '!E189="","",'Cálculos '!E189)</f>
        <v/>
      </c>
      <c r="F184" s="460" t="str">
        <f>+IF(D184="","",'Cálculos '!AR189)</f>
        <v/>
      </c>
      <c r="G184" s="461" t="str">
        <f>IF(D184="","",'Cálculos '!AU189)</f>
        <v/>
      </c>
      <c r="H184" s="461" t="str">
        <f>+IF(D184="","",'Cálculos '!AV189)</f>
        <v/>
      </c>
      <c r="I184" s="462" t="str">
        <f>+IF(D184="","",'Cálculos '!AT189)</f>
        <v/>
      </c>
      <c r="J184" s="385" t="str">
        <f>+IF('Variación '!BV183="","",'Variación '!BV183)</f>
        <v/>
      </c>
      <c r="K184" s="464" t="str">
        <f>+IF(D184="","",'Precio unitario '!J183)</f>
        <v/>
      </c>
      <c r="L184" s="466" t="str">
        <f>+'Valor total'!I189</f>
        <v/>
      </c>
      <c r="M184" s="466" t="str">
        <f>+'Valor total'!J189</f>
        <v/>
      </c>
      <c r="N184" s="469" t="str">
        <f t="shared" si="4"/>
        <v/>
      </c>
    </row>
    <row r="185" spans="2:14" hidden="1" x14ac:dyDescent="0.25">
      <c r="B185" s="181">
        <f t="shared" si="5"/>
        <v>182</v>
      </c>
      <c r="C185" s="316" t="str">
        <f>+IF('Cálculos '!C190="","",'Cálculos '!C190)</f>
        <v/>
      </c>
      <c r="D185" s="315" t="str">
        <f>+IF('Cálculos '!D190="","",'Cálculos '!D190)</f>
        <v/>
      </c>
      <c r="E185" s="314" t="str">
        <f>+IF('Cálculos '!E190="","",'Cálculos '!E190)</f>
        <v/>
      </c>
      <c r="F185" s="460" t="str">
        <f>+IF(D185="","",'Cálculos '!AR190)</f>
        <v/>
      </c>
      <c r="G185" s="461" t="str">
        <f>IF(D185="","",'Cálculos '!AU190)</f>
        <v/>
      </c>
      <c r="H185" s="461" t="str">
        <f>+IF(D185="","",'Cálculos '!AV190)</f>
        <v/>
      </c>
      <c r="I185" s="462" t="str">
        <f>+IF(D185="","",'Cálculos '!AT190)</f>
        <v/>
      </c>
      <c r="J185" s="385" t="str">
        <f>+IF('Variación '!BV184="","",'Variación '!BV184)</f>
        <v/>
      </c>
      <c r="K185" s="464" t="str">
        <f>+IF(D185="","",'Precio unitario '!J184)</f>
        <v/>
      </c>
      <c r="L185" s="466" t="str">
        <f>+'Valor total'!I190</f>
        <v/>
      </c>
      <c r="M185" s="466" t="str">
        <f>+'Valor total'!J190</f>
        <v/>
      </c>
      <c r="N185" s="469" t="str">
        <f t="shared" si="4"/>
        <v/>
      </c>
    </row>
    <row r="186" spans="2:14" hidden="1" x14ac:dyDescent="0.25">
      <c r="B186" s="181">
        <f t="shared" si="5"/>
        <v>183</v>
      </c>
      <c r="C186" s="316" t="str">
        <f>+IF('Cálculos '!C191="","",'Cálculos '!C191)</f>
        <v/>
      </c>
      <c r="D186" s="315" t="str">
        <f>+IF('Cálculos '!D191="","",'Cálculos '!D191)</f>
        <v/>
      </c>
      <c r="E186" s="314" t="str">
        <f>+IF('Cálculos '!E191="","",'Cálculos '!E191)</f>
        <v/>
      </c>
      <c r="F186" s="460" t="str">
        <f>+IF(D186="","",'Cálculos '!AR191)</f>
        <v/>
      </c>
      <c r="G186" s="461" t="str">
        <f>IF(D186="","",'Cálculos '!AU191)</f>
        <v/>
      </c>
      <c r="H186" s="461" t="str">
        <f>+IF(D186="","",'Cálculos '!AV191)</f>
        <v/>
      </c>
      <c r="I186" s="462" t="str">
        <f>+IF(D186="","",'Cálculos '!AT191)</f>
        <v/>
      </c>
      <c r="J186" s="385" t="str">
        <f>+IF('Variación '!BV185="","",'Variación '!BV185)</f>
        <v/>
      </c>
      <c r="K186" s="464" t="str">
        <f>+IF(D186="","",'Precio unitario '!J185)</f>
        <v/>
      </c>
      <c r="L186" s="466" t="str">
        <f>+'Valor total'!I191</f>
        <v/>
      </c>
      <c r="M186" s="466" t="str">
        <f>+'Valor total'!J191</f>
        <v/>
      </c>
      <c r="N186" s="469" t="str">
        <f t="shared" si="4"/>
        <v/>
      </c>
    </row>
    <row r="187" spans="2:14" hidden="1" x14ac:dyDescent="0.25">
      <c r="B187" s="181">
        <f t="shared" si="5"/>
        <v>184</v>
      </c>
      <c r="C187" s="316" t="str">
        <f>+IF('Cálculos '!C192="","",'Cálculos '!C192)</f>
        <v/>
      </c>
      <c r="D187" s="315" t="str">
        <f>+IF('Cálculos '!D192="","",'Cálculos '!D192)</f>
        <v/>
      </c>
      <c r="E187" s="314" t="str">
        <f>+IF('Cálculos '!E192="","",'Cálculos '!E192)</f>
        <v/>
      </c>
      <c r="F187" s="460" t="str">
        <f>+IF(D187="","",'Cálculos '!AR192)</f>
        <v/>
      </c>
      <c r="G187" s="461" t="str">
        <f>IF(D187="","",'Cálculos '!AU192)</f>
        <v/>
      </c>
      <c r="H187" s="461" t="str">
        <f>+IF(D187="","",'Cálculos '!AV192)</f>
        <v/>
      </c>
      <c r="I187" s="462" t="str">
        <f>+IF(D187="","",'Cálculos '!AT192)</f>
        <v/>
      </c>
      <c r="J187" s="385" t="str">
        <f>+IF('Variación '!BV186="","",'Variación '!BV186)</f>
        <v/>
      </c>
      <c r="K187" s="464" t="str">
        <f>+IF(D187="","",'Precio unitario '!J186)</f>
        <v/>
      </c>
      <c r="L187" s="466" t="str">
        <f>+'Valor total'!I192</f>
        <v/>
      </c>
      <c r="M187" s="466" t="str">
        <f>+'Valor total'!J192</f>
        <v/>
      </c>
      <c r="N187" s="469" t="str">
        <f t="shared" si="4"/>
        <v/>
      </c>
    </row>
    <row r="188" spans="2:14" hidden="1" x14ac:dyDescent="0.25">
      <c r="B188" s="181">
        <f t="shared" si="5"/>
        <v>185</v>
      </c>
      <c r="C188" s="316" t="str">
        <f>+IF('Cálculos '!C193="","",'Cálculos '!C193)</f>
        <v/>
      </c>
      <c r="D188" s="315" t="str">
        <f>+IF('Cálculos '!D193="","",'Cálculos '!D193)</f>
        <v/>
      </c>
      <c r="E188" s="314" t="str">
        <f>+IF('Cálculos '!E193="","",'Cálculos '!E193)</f>
        <v/>
      </c>
      <c r="F188" s="460" t="str">
        <f>+IF(D188="","",'Cálculos '!AR193)</f>
        <v/>
      </c>
      <c r="G188" s="461" t="str">
        <f>IF(D188="","",'Cálculos '!AU193)</f>
        <v/>
      </c>
      <c r="H188" s="461" t="str">
        <f>+IF(D188="","",'Cálculos '!AV193)</f>
        <v/>
      </c>
      <c r="I188" s="462" t="str">
        <f>+IF(D188="","",'Cálculos '!AT193)</f>
        <v/>
      </c>
      <c r="J188" s="385" t="str">
        <f>+IF('Variación '!BV187="","",'Variación '!BV187)</f>
        <v/>
      </c>
      <c r="K188" s="464" t="str">
        <f>+IF(D188="","",'Precio unitario '!J187)</f>
        <v/>
      </c>
      <c r="L188" s="466" t="str">
        <f>+'Valor total'!I193</f>
        <v/>
      </c>
      <c r="M188" s="466" t="str">
        <f>+'Valor total'!J193</f>
        <v/>
      </c>
      <c r="N188" s="469" t="str">
        <f t="shared" si="4"/>
        <v/>
      </c>
    </row>
    <row r="189" spans="2:14" hidden="1" x14ac:dyDescent="0.25">
      <c r="B189" s="181">
        <f t="shared" si="5"/>
        <v>186</v>
      </c>
      <c r="C189" s="316" t="str">
        <f>+IF('Cálculos '!C194="","",'Cálculos '!C194)</f>
        <v/>
      </c>
      <c r="D189" s="315" t="str">
        <f>+IF('Cálculos '!D194="","",'Cálculos '!D194)</f>
        <v/>
      </c>
      <c r="E189" s="314" t="str">
        <f>+IF('Cálculos '!E194="","",'Cálculos '!E194)</f>
        <v/>
      </c>
      <c r="F189" s="460" t="str">
        <f>+IF(D189="","",'Cálculos '!AR194)</f>
        <v/>
      </c>
      <c r="G189" s="461" t="str">
        <f>IF(D189="","",'Cálculos '!AU194)</f>
        <v/>
      </c>
      <c r="H189" s="461" t="str">
        <f>+IF(D189="","",'Cálculos '!AV194)</f>
        <v/>
      </c>
      <c r="I189" s="462" t="str">
        <f>+IF(D189="","",'Cálculos '!AT194)</f>
        <v/>
      </c>
      <c r="J189" s="385" t="str">
        <f>+IF('Variación '!BV188="","",'Variación '!BV188)</f>
        <v/>
      </c>
      <c r="K189" s="464" t="str">
        <f>+IF(D189="","",'Precio unitario '!J188)</f>
        <v/>
      </c>
      <c r="L189" s="466" t="str">
        <f>+'Valor total'!I194</f>
        <v/>
      </c>
      <c r="M189" s="466" t="str">
        <f>+'Valor total'!J194</f>
        <v/>
      </c>
      <c r="N189" s="469" t="str">
        <f t="shared" si="4"/>
        <v/>
      </c>
    </row>
    <row r="190" spans="2:14" hidden="1" x14ac:dyDescent="0.25">
      <c r="B190" s="181">
        <f t="shared" si="5"/>
        <v>187</v>
      </c>
      <c r="C190" s="316" t="str">
        <f>+IF('Cálculos '!C195="","",'Cálculos '!C195)</f>
        <v/>
      </c>
      <c r="D190" s="315" t="str">
        <f>+IF('Cálculos '!D195="","",'Cálculos '!D195)</f>
        <v/>
      </c>
      <c r="E190" s="314" t="str">
        <f>+IF('Cálculos '!E195="","",'Cálculos '!E195)</f>
        <v/>
      </c>
      <c r="F190" s="460" t="str">
        <f>+IF(D190="","",'Cálculos '!AR195)</f>
        <v/>
      </c>
      <c r="G190" s="461" t="str">
        <f>IF(D190="","",'Cálculos '!AU195)</f>
        <v/>
      </c>
      <c r="H190" s="461" t="str">
        <f>+IF(D190="","",'Cálculos '!AV195)</f>
        <v/>
      </c>
      <c r="I190" s="462" t="str">
        <f>+IF(D190="","",'Cálculos '!AT195)</f>
        <v/>
      </c>
      <c r="J190" s="385" t="str">
        <f>+IF('Variación '!BV189="","",'Variación '!BV189)</f>
        <v/>
      </c>
      <c r="K190" s="464" t="str">
        <f>+IF(D190="","",'Precio unitario '!J189)</f>
        <v/>
      </c>
      <c r="L190" s="466" t="str">
        <f>+'Valor total'!I195</f>
        <v/>
      </c>
      <c r="M190" s="466" t="str">
        <f>+'Valor total'!J195</f>
        <v/>
      </c>
      <c r="N190" s="469" t="str">
        <f t="shared" si="4"/>
        <v/>
      </c>
    </row>
    <row r="191" spans="2:14" hidden="1" x14ac:dyDescent="0.25">
      <c r="B191" s="181">
        <f t="shared" si="5"/>
        <v>188</v>
      </c>
      <c r="C191" s="316" t="str">
        <f>+IF('Cálculos '!C196="","",'Cálculos '!C196)</f>
        <v/>
      </c>
      <c r="D191" s="315" t="str">
        <f>+IF('Cálculos '!D196="","",'Cálculos '!D196)</f>
        <v/>
      </c>
      <c r="E191" s="314" t="str">
        <f>+IF('Cálculos '!E196="","",'Cálculos '!E196)</f>
        <v/>
      </c>
      <c r="F191" s="460" t="str">
        <f>+IF(D191="","",'Cálculos '!AR196)</f>
        <v/>
      </c>
      <c r="G191" s="461" t="str">
        <f>IF(D191="","",'Cálculos '!AU196)</f>
        <v/>
      </c>
      <c r="H191" s="461" t="str">
        <f>+IF(D191="","",'Cálculos '!AV196)</f>
        <v/>
      </c>
      <c r="I191" s="462" t="str">
        <f>+IF(D191="","",'Cálculos '!AT196)</f>
        <v/>
      </c>
      <c r="J191" s="385" t="str">
        <f>+IF('Variación '!BV190="","",'Variación '!BV190)</f>
        <v/>
      </c>
      <c r="K191" s="464" t="str">
        <f>+IF(D191="","",'Precio unitario '!J190)</f>
        <v/>
      </c>
      <c r="L191" s="466" t="str">
        <f>+'Valor total'!I196</f>
        <v/>
      </c>
      <c r="M191" s="466" t="str">
        <f>+'Valor total'!J196</f>
        <v/>
      </c>
      <c r="N191" s="469" t="str">
        <f t="shared" si="4"/>
        <v/>
      </c>
    </row>
    <row r="192" spans="2:14" hidden="1" x14ac:dyDescent="0.25">
      <c r="B192" s="181">
        <f t="shared" si="5"/>
        <v>189</v>
      </c>
      <c r="C192" s="316" t="str">
        <f>+IF('Cálculos '!C197="","",'Cálculos '!C197)</f>
        <v/>
      </c>
      <c r="D192" s="315" t="str">
        <f>+IF('Cálculos '!D197="","",'Cálculos '!D197)</f>
        <v/>
      </c>
      <c r="E192" s="314" t="str">
        <f>+IF('Cálculos '!E197="","",'Cálculos '!E197)</f>
        <v/>
      </c>
      <c r="F192" s="460" t="str">
        <f>+IF(D192="","",'Cálculos '!AR197)</f>
        <v/>
      </c>
      <c r="G192" s="461" t="str">
        <f>IF(D192="","",'Cálculos '!AU197)</f>
        <v/>
      </c>
      <c r="H192" s="461" t="str">
        <f>+IF(D192="","",'Cálculos '!AV197)</f>
        <v/>
      </c>
      <c r="I192" s="462" t="str">
        <f>+IF(D192="","",'Cálculos '!AT197)</f>
        <v/>
      </c>
      <c r="J192" s="385" t="str">
        <f>+IF('Variación '!BV191="","",'Variación '!BV191)</f>
        <v/>
      </c>
      <c r="K192" s="464" t="str">
        <f>+IF(D192="","",'Precio unitario '!J191)</f>
        <v/>
      </c>
      <c r="L192" s="466" t="str">
        <f>+'Valor total'!I197</f>
        <v/>
      </c>
      <c r="M192" s="466" t="str">
        <f>+'Valor total'!J197</f>
        <v/>
      </c>
      <c r="N192" s="469" t="str">
        <f t="shared" si="4"/>
        <v/>
      </c>
    </row>
    <row r="193" spans="2:14" hidden="1" x14ac:dyDescent="0.25">
      <c r="B193" s="181">
        <f t="shared" si="5"/>
        <v>190</v>
      </c>
      <c r="C193" s="316" t="str">
        <f>+IF('Cálculos '!C198="","",'Cálculos '!C198)</f>
        <v/>
      </c>
      <c r="D193" s="315" t="str">
        <f>+IF('Cálculos '!D198="","",'Cálculos '!D198)</f>
        <v/>
      </c>
      <c r="E193" s="314" t="str">
        <f>+IF('Cálculos '!E198="","",'Cálculos '!E198)</f>
        <v/>
      </c>
      <c r="F193" s="460" t="str">
        <f>+IF(D193="","",'Cálculos '!AR198)</f>
        <v/>
      </c>
      <c r="G193" s="461" t="str">
        <f>IF(D193="","",'Cálculos '!AU198)</f>
        <v/>
      </c>
      <c r="H193" s="461" t="str">
        <f>+IF(D193="","",'Cálculos '!AV198)</f>
        <v/>
      </c>
      <c r="I193" s="462" t="str">
        <f>+IF(D193="","",'Cálculos '!AT198)</f>
        <v/>
      </c>
      <c r="J193" s="385" t="str">
        <f>+IF('Variación '!BV192="","",'Variación '!BV192)</f>
        <v/>
      </c>
      <c r="K193" s="464" t="str">
        <f>+IF(D193="","",'Precio unitario '!J192)</f>
        <v/>
      </c>
      <c r="L193" s="466" t="str">
        <f>+'Valor total'!I198</f>
        <v/>
      </c>
      <c r="M193" s="466" t="str">
        <f>+'Valor total'!J198</f>
        <v/>
      </c>
      <c r="N193" s="469" t="str">
        <f t="shared" si="4"/>
        <v/>
      </c>
    </row>
    <row r="194" spans="2:14" hidden="1" x14ac:dyDescent="0.25">
      <c r="B194" s="181">
        <f t="shared" si="5"/>
        <v>191</v>
      </c>
      <c r="C194" s="316" t="str">
        <f>+IF('Cálculos '!C199="","",'Cálculos '!C199)</f>
        <v/>
      </c>
      <c r="D194" s="315" t="str">
        <f>+IF('Cálculos '!D199="","",'Cálculos '!D199)</f>
        <v/>
      </c>
      <c r="E194" s="314" t="str">
        <f>+IF('Cálculos '!E199="","",'Cálculos '!E199)</f>
        <v/>
      </c>
      <c r="F194" s="460" t="str">
        <f>+IF(D194="","",'Cálculos '!AR199)</f>
        <v/>
      </c>
      <c r="G194" s="461" t="str">
        <f>IF(D194="","",'Cálculos '!AU199)</f>
        <v/>
      </c>
      <c r="H194" s="461" t="str">
        <f>+IF(D194="","",'Cálculos '!AV199)</f>
        <v/>
      </c>
      <c r="I194" s="462" t="str">
        <f>+IF(D194="","",'Cálculos '!AT199)</f>
        <v/>
      </c>
      <c r="J194" s="385" t="str">
        <f>+IF('Variación '!BV193="","",'Variación '!BV193)</f>
        <v/>
      </c>
      <c r="K194" s="464" t="str">
        <f>+IF(D194="","",'Precio unitario '!J193)</f>
        <v/>
      </c>
      <c r="L194" s="466" t="str">
        <f>+'Valor total'!I199</f>
        <v/>
      </c>
      <c r="M194" s="466" t="str">
        <f>+'Valor total'!J199</f>
        <v/>
      </c>
      <c r="N194" s="469" t="str">
        <f t="shared" si="4"/>
        <v/>
      </c>
    </row>
    <row r="195" spans="2:14" hidden="1" x14ac:dyDescent="0.25">
      <c r="B195" s="181">
        <f t="shared" si="5"/>
        <v>192</v>
      </c>
      <c r="C195" s="316" t="str">
        <f>+IF('Cálculos '!C200="","",'Cálculos '!C200)</f>
        <v/>
      </c>
      <c r="D195" s="315" t="str">
        <f>+IF('Cálculos '!D200="","",'Cálculos '!D200)</f>
        <v/>
      </c>
      <c r="E195" s="314" t="str">
        <f>+IF('Cálculos '!E200="","",'Cálculos '!E200)</f>
        <v/>
      </c>
      <c r="F195" s="460" t="str">
        <f>+IF(D195="","",'Cálculos '!AR200)</f>
        <v/>
      </c>
      <c r="G195" s="461" t="str">
        <f>IF(D195="","",'Cálculos '!AU200)</f>
        <v/>
      </c>
      <c r="H195" s="461" t="str">
        <f>+IF(D195="","",'Cálculos '!AV200)</f>
        <v/>
      </c>
      <c r="I195" s="462" t="str">
        <f>+IF(D195="","",'Cálculos '!AT200)</f>
        <v/>
      </c>
      <c r="J195" s="385" t="str">
        <f>+IF('Variación '!BV194="","",'Variación '!BV194)</f>
        <v/>
      </c>
      <c r="K195" s="464" t="str">
        <f>+IF(D195="","",'Precio unitario '!J194)</f>
        <v/>
      </c>
      <c r="L195" s="466" t="str">
        <f>+'Valor total'!I200</f>
        <v/>
      </c>
      <c r="M195" s="466" t="str">
        <f>+'Valor total'!J200</f>
        <v/>
      </c>
      <c r="N195" s="469" t="str">
        <f t="shared" si="4"/>
        <v/>
      </c>
    </row>
    <row r="196" spans="2:14" hidden="1" x14ac:dyDescent="0.25">
      <c r="B196" s="181">
        <f t="shared" si="5"/>
        <v>193</v>
      </c>
      <c r="C196" s="316" t="str">
        <f>+IF('Cálculos '!C201="","",'Cálculos '!C201)</f>
        <v/>
      </c>
      <c r="D196" s="315" t="str">
        <f>+IF('Cálculos '!D201="","",'Cálculos '!D201)</f>
        <v/>
      </c>
      <c r="E196" s="314" t="str">
        <f>+IF('Cálculos '!E201="","",'Cálculos '!E201)</f>
        <v/>
      </c>
      <c r="F196" s="460" t="str">
        <f>+IF(D196="","",'Cálculos '!AR201)</f>
        <v/>
      </c>
      <c r="G196" s="461" t="str">
        <f>IF(D196="","",'Cálculos '!AU201)</f>
        <v/>
      </c>
      <c r="H196" s="461" t="str">
        <f>+IF(D196="","",'Cálculos '!AV201)</f>
        <v/>
      </c>
      <c r="I196" s="462" t="str">
        <f>+IF(D196="","",'Cálculos '!AT201)</f>
        <v/>
      </c>
      <c r="J196" s="385" t="str">
        <f>+IF('Variación '!BV195="","",'Variación '!BV195)</f>
        <v/>
      </c>
      <c r="K196" s="464" t="str">
        <f>+IF(D196="","",'Precio unitario '!J195)</f>
        <v/>
      </c>
      <c r="L196" s="466" t="str">
        <f>+'Valor total'!I201</f>
        <v/>
      </c>
      <c r="M196" s="466" t="str">
        <f>+'Valor total'!J201</f>
        <v/>
      </c>
      <c r="N196" s="469" t="str">
        <f t="shared" si="4"/>
        <v/>
      </c>
    </row>
    <row r="197" spans="2:14" hidden="1" x14ac:dyDescent="0.25">
      <c r="B197" s="181">
        <f t="shared" si="5"/>
        <v>194</v>
      </c>
      <c r="C197" s="316" t="str">
        <f>+IF('Cálculos '!C202="","",'Cálculos '!C202)</f>
        <v/>
      </c>
      <c r="D197" s="315" t="str">
        <f>+IF('Cálculos '!D202="","",'Cálculos '!D202)</f>
        <v/>
      </c>
      <c r="E197" s="314" t="str">
        <f>+IF('Cálculos '!E202="","",'Cálculos '!E202)</f>
        <v/>
      </c>
      <c r="F197" s="460" t="str">
        <f>+IF(D197="","",'Cálculos '!AR202)</f>
        <v/>
      </c>
      <c r="G197" s="461" t="str">
        <f>IF(D197="","",'Cálculos '!AU202)</f>
        <v/>
      </c>
      <c r="H197" s="461" t="str">
        <f>+IF(D197="","",'Cálculos '!AV202)</f>
        <v/>
      </c>
      <c r="I197" s="462" t="str">
        <f>+IF(D197="","",'Cálculos '!AT202)</f>
        <v/>
      </c>
      <c r="J197" s="385" t="str">
        <f>+IF('Variación '!BV196="","",'Variación '!BV196)</f>
        <v/>
      </c>
      <c r="K197" s="464" t="str">
        <f>+IF(D197="","",'Precio unitario '!J196)</f>
        <v/>
      </c>
      <c r="L197" s="466" t="str">
        <f>+'Valor total'!I202</f>
        <v/>
      </c>
      <c r="M197" s="466" t="str">
        <f>+'Valor total'!J202</f>
        <v/>
      </c>
      <c r="N197" s="469" t="str">
        <f t="shared" ref="N197:N260" si="6">+IF(D197="","",SUM(K197+L197+M197))</f>
        <v/>
      </c>
    </row>
    <row r="198" spans="2:14" hidden="1" x14ac:dyDescent="0.25">
      <c r="B198" s="181">
        <f t="shared" ref="B198:B261" si="7">+B197+1</f>
        <v>195</v>
      </c>
      <c r="C198" s="316" t="str">
        <f>+IF('Cálculos '!C203="","",'Cálculos '!C203)</f>
        <v/>
      </c>
      <c r="D198" s="315" t="str">
        <f>+IF('Cálculos '!D203="","",'Cálculos '!D203)</f>
        <v/>
      </c>
      <c r="E198" s="314" t="str">
        <f>+IF('Cálculos '!E203="","",'Cálculos '!E203)</f>
        <v/>
      </c>
      <c r="F198" s="460" t="str">
        <f>+IF(D198="","",'Cálculos '!AR203)</f>
        <v/>
      </c>
      <c r="G198" s="461" t="str">
        <f>IF(D198="","",'Cálculos '!AU203)</f>
        <v/>
      </c>
      <c r="H198" s="461" t="str">
        <f>+IF(D198="","",'Cálculos '!AV203)</f>
        <v/>
      </c>
      <c r="I198" s="462" t="str">
        <f>+IF(D198="","",'Cálculos '!AT203)</f>
        <v/>
      </c>
      <c r="J198" s="385" t="str">
        <f>+IF('Variación '!BV197="","",'Variación '!BV197)</f>
        <v/>
      </c>
      <c r="K198" s="464" t="str">
        <f>+IF(D198="","",'Precio unitario '!J197)</f>
        <v/>
      </c>
      <c r="L198" s="466" t="str">
        <f>+'Valor total'!I203</f>
        <v/>
      </c>
      <c r="M198" s="466" t="str">
        <f>+'Valor total'!J203</f>
        <v/>
      </c>
      <c r="N198" s="469" t="str">
        <f t="shared" si="6"/>
        <v/>
      </c>
    </row>
    <row r="199" spans="2:14" hidden="1" x14ac:dyDescent="0.25">
      <c r="B199" s="181">
        <f t="shared" si="7"/>
        <v>196</v>
      </c>
      <c r="C199" s="316" t="str">
        <f>+IF('Cálculos '!C204="","",'Cálculos '!C204)</f>
        <v/>
      </c>
      <c r="D199" s="315" t="str">
        <f>+IF('Cálculos '!D204="","",'Cálculos '!D204)</f>
        <v/>
      </c>
      <c r="E199" s="314" t="str">
        <f>+IF('Cálculos '!E204="","",'Cálculos '!E204)</f>
        <v/>
      </c>
      <c r="F199" s="460" t="str">
        <f>+IF(D199="","",'Cálculos '!AR204)</f>
        <v/>
      </c>
      <c r="G199" s="461" t="str">
        <f>IF(D199="","",'Cálculos '!AU204)</f>
        <v/>
      </c>
      <c r="H199" s="461" t="str">
        <f>+IF(D199="","",'Cálculos '!AV204)</f>
        <v/>
      </c>
      <c r="I199" s="462" t="str">
        <f>+IF(D199="","",'Cálculos '!AT204)</f>
        <v/>
      </c>
      <c r="J199" s="385" t="str">
        <f>+IF('Variación '!BV198="","",'Variación '!BV198)</f>
        <v/>
      </c>
      <c r="K199" s="464" t="str">
        <f>+IF(D199="","",'Precio unitario '!J198)</f>
        <v/>
      </c>
      <c r="L199" s="466" t="str">
        <f>+'Valor total'!I204</f>
        <v/>
      </c>
      <c r="M199" s="466" t="str">
        <f>+'Valor total'!J204</f>
        <v/>
      </c>
      <c r="N199" s="469" t="str">
        <f t="shared" si="6"/>
        <v/>
      </c>
    </row>
    <row r="200" spans="2:14" hidden="1" x14ac:dyDescent="0.25">
      <c r="B200" s="181">
        <f t="shared" si="7"/>
        <v>197</v>
      </c>
      <c r="C200" s="316" t="str">
        <f>+IF('Cálculos '!C205="","",'Cálculos '!C205)</f>
        <v/>
      </c>
      <c r="D200" s="315" t="str">
        <f>+IF('Cálculos '!D205="","",'Cálculos '!D205)</f>
        <v/>
      </c>
      <c r="E200" s="314" t="str">
        <f>+IF('Cálculos '!E205="","",'Cálculos '!E205)</f>
        <v/>
      </c>
      <c r="F200" s="460" t="str">
        <f>+IF(D200="","",'Cálculos '!AR205)</f>
        <v/>
      </c>
      <c r="G200" s="461" t="str">
        <f>IF(D200="","",'Cálculos '!AU205)</f>
        <v/>
      </c>
      <c r="H200" s="461" t="str">
        <f>+IF(D200="","",'Cálculos '!AV205)</f>
        <v/>
      </c>
      <c r="I200" s="462" t="str">
        <f>+IF(D200="","",'Cálculos '!AT205)</f>
        <v/>
      </c>
      <c r="J200" s="385" t="str">
        <f>+IF('Variación '!BV199="","",'Variación '!BV199)</f>
        <v/>
      </c>
      <c r="K200" s="464" t="str">
        <f>+IF(D200="","",'Precio unitario '!J199)</f>
        <v/>
      </c>
      <c r="L200" s="466" t="str">
        <f>+'Valor total'!I205</f>
        <v/>
      </c>
      <c r="M200" s="466" t="str">
        <f>+'Valor total'!J205</f>
        <v/>
      </c>
      <c r="N200" s="469" t="str">
        <f t="shared" si="6"/>
        <v/>
      </c>
    </row>
    <row r="201" spans="2:14" hidden="1" x14ac:dyDescent="0.25">
      <c r="B201" s="181">
        <f t="shared" si="7"/>
        <v>198</v>
      </c>
      <c r="C201" s="316" t="str">
        <f>+IF('Cálculos '!C206="","",'Cálculos '!C206)</f>
        <v/>
      </c>
      <c r="D201" s="315" t="str">
        <f>+IF('Cálculos '!D206="","",'Cálculos '!D206)</f>
        <v/>
      </c>
      <c r="E201" s="314" t="str">
        <f>+IF('Cálculos '!E206="","",'Cálculos '!E206)</f>
        <v/>
      </c>
      <c r="F201" s="460" t="str">
        <f>+IF(D201="","",'Cálculos '!AR206)</f>
        <v/>
      </c>
      <c r="G201" s="461" t="str">
        <f>IF(D201="","",'Cálculos '!AU206)</f>
        <v/>
      </c>
      <c r="H201" s="461" t="str">
        <f>+IF(D201="","",'Cálculos '!AV206)</f>
        <v/>
      </c>
      <c r="I201" s="462" t="str">
        <f>+IF(D201="","",'Cálculos '!AT206)</f>
        <v/>
      </c>
      <c r="J201" s="385" t="str">
        <f>+IF('Variación '!BV200="","",'Variación '!BV200)</f>
        <v/>
      </c>
      <c r="K201" s="464" t="str">
        <f>+IF(D201="","",'Precio unitario '!J200)</f>
        <v/>
      </c>
      <c r="L201" s="466" t="str">
        <f>+'Valor total'!I206</f>
        <v/>
      </c>
      <c r="M201" s="466" t="str">
        <f>+'Valor total'!J206</f>
        <v/>
      </c>
      <c r="N201" s="469" t="str">
        <f t="shared" si="6"/>
        <v/>
      </c>
    </row>
    <row r="202" spans="2:14" hidden="1" x14ac:dyDescent="0.25">
      <c r="B202" s="181">
        <f t="shared" si="7"/>
        <v>199</v>
      </c>
      <c r="C202" s="316" t="str">
        <f>+IF('Cálculos '!C207="","",'Cálculos '!C207)</f>
        <v/>
      </c>
      <c r="D202" s="315" t="str">
        <f>+IF('Cálculos '!D207="","",'Cálculos '!D207)</f>
        <v/>
      </c>
      <c r="E202" s="314" t="str">
        <f>+IF('Cálculos '!E207="","",'Cálculos '!E207)</f>
        <v/>
      </c>
      <c r="F202" s="460" t="str">
        <f>+IF(D202="","",'Cálculos '!AR207)</f>
        <v/>
      </c>
      <c r="G202" s="461" t="str">
        <f>IF(D202="","",'Cálculos '!AU207)</f>
        <v/>
      </c>
      <c r="H202" s="461" t="str">
        <f>+IF(D202="","",'Cálculos '!AV207)</f>
        <v/>
      </c>
      <c r="I202" s="462" t="str">
        <f>+IF(D202="","",'Cálculos '!AT207)</f>
        <v/>
      </c>
      <c r="J202" s="385" t="str">
        <f>+IF('Variación '!BV201="","",'Variación '!BV201)</f>
        <v/>
      </c>
      <c r="K202" s="464" t="str">
        <f>+IF(D202="","",'Precio unitario '!J201)</f>
        <v/>
      </c>
      <c r="L202" s="466" t="str">
        <f>+'Valor total'!I207</f>
        <v/>
      </c>
      <c r="M202" s="466" t="str">
        <f>+'Valor total'!J207</f>
        <v/>
      </c>
      <c r="N202" s="469" t="str">
        <f t="shared" si="6"/>
        <v/>
      </c>
    </row>
    <row r="203" spans="2:14" hidden="1" x14ac:dyDescent="0.25">
      <c r="B203" s="181">
        <f t="shared" si="7"/>
        <v>200</v>
      </c>
      <c r="C203" s="316" t="str">
        <f>+IF('Cálculos '!C208="","",'Cálculos '!C208)</f>
        <v/>
      </c>
      <c r="D203" s="315" t="str">
        <f>+IF('Cálculos '!D208="","",'Cálculos '!D208)</f>
        <v/>
      </c>
      <c r="E203" s="314" t="str">
        <f>+IF('Cálculos '!E208="","",'Cálculos '!E208)</f>
        <v/>
      </c>
      <c r="F203" s="460" t="str">
        <f>+IF(D203="","",'Cálculos '!AR208)</f>
        <v/>
      </c>
      <c r="G203" s="461" t="str">
        <f>IF(D203="","",'Cálculos '!AU208)</f>
        <v/>
      </c>
      <c r="H203" s="461" t="str">
        <f>+IF(D203="","",'Cálculos '!AV208)</f>
        <v/>
      </c>
      <c r="I203" s="462" t="str">
        <f>+IF(D203="","",'Cálculos '!AT208)</f>
        <v/>
      </c>
      <c r="J203" s="385" t="str">
        <f>+IF('Variación '!BV202="","",'Variación '!BV202)</f>
        <v/>
      </c>
      <c r="K203" s="464" t="str">
        <f>+IF(D203="","",'Precio unitario '!J202)</f>
        <v/>
      </c>
      <c r="L203" s="466" t="str">
        <f>+'Valor total'!I208</f>
        <v/>
      </c>
      <c r="M203" s="466" t="str">
        <f>+'Valor total'!J208</f>
        <v/>
      </c>
      <c r="N203" s="469" t="str">
        <f t="shared" si="6"/>
        <v/>
      </c>
    </row>
    <row r="204" spans="2:14" hidden="1" x14ac:dyDescent="0.25">
      <c r="B204" s="181">
        <f t="shared" si="7"/>
        <v>201</v>
      </c>
      <c r="C204" s="316" t="str">
        <f>+IF('Cálculos '!C209="","",'Cálculos '!C209)</f>
        <v/>
      </c>
      <c r="D204" s="315" t="str">
        <f>+IF('Cálculos '!D209="","",'Cálculos '!D209)</f>
        <v/>
      </c>
      <c r="E204" s="314" t="str">
        <f>+IF('Cálculos '!E209="","",'Cálculos '!E209)</f>
        <v/>
      </c>
      <c r="F204" s="460" t="str">
        <f>+IF(D204="","",'Cálculos '!AR209)</f>
        <v/>
      </c>
      <c r="G204" s="461" t="str">
        <f>IF(D204="","",'Cálculos '!AU209)</f>
        <v/>
      </c>
      <c r="H204" s="461" t="str">
        <f>+IF(D204="","",'Cálculos '!AV209)</f>
        <v/>
      </c>
      <c r="I204" s="462" t="str">
        <f>+IF(D204="","",'Cálculos '!AT209)</f>
        <v/>
      </c>
      <c r="J204" s="385" t="str">
        <f>+IF('Variación '!BV203="","",'Variación '!BV203)</f>
        <v/>
      </c>
      <c r="K204" s="464" t="str">
        <f>+IF(D204="","",'Precio unitario '!J203)</f>
        <v/>
      </c>
      <c r="L204" s="466" t="str">
        <f>+'Valor total'!I209</f>
        <v/>
      </c>
      <c r="M204" s="466" t="str">
        <f>+'Valor total'!J209</f>
        <v/>
      </c>
      <c r="N204" s="469" t="str">
        <f t="shared" si="6"/>
        <v/>
      </c>
    </row>
    <row r="205" spans="2:14" hidden="1" x14ac:dyDescent="0.25">
      <c r="B205" s="181">
        <f t="shared" si="7"/>
        <v>202</v>
      </c>
      <c r="C205" s="316" t="str">
        <f>+IF('Cálculos '!C210="","",'Cálculos '!C210)</f>
        <v/>
      </c>
      <c r="D205" s="315" t="str">
        <f>+IF('Cálculos '!D210="","",'Cálculos '!D210)</f>
        <v/>
      </c>
      <c r="E205" s="314" t="str">
        <f>+IF('Cálculos '!E210="","",'Cálculos '!E210)</f>
        <v/>
      </c>
      <c r="F205" s="460" t="str">
        <f>+IF(D205="","",'Cálculos '!AR210)</f>
        <v/>
      </c>
      <c r="G205" s="461" t="str">
        <f>IF(D205="","",'Cálculos '!AU210)</f>
        <v/>
      </c>
      <c r="H205" s="461" t="str">
        <f>+IF(D205="","",'Cálculos '!AV210)</f>
        <v/>
      </c>
      <c r="I205" s="462" t="str">
        <f>+IF(D205="","",'Cálculos '!AT210)</f>
        <v/>
      </c>
      <c r="J205" s="385" t="str">
        <f>+IF('Variación '!BV204="","",'Variación '!BV204)</f>
        <v/>
      </c>
      <c r="K205" s="464" t="str">
        <f>+IF(D205="","",'Precio unitario '!J204)</f>
        <v/>
      </c>
      <c r="L205" s="466" t="str">
        <f>+'Valor total'!I210</f>
        <v/>
      </c>
      <c r="M205" s="466" t="str">
        <f>+'Valor total'!J210</f>
        <v/>
      </c>
      <c r="N205" s="469" t="str">
        <f t="shared" si="6"/>
        <v/>
      </c>
    </row>
    <row r="206" spans="2:14" hidden="1" x14ac:dyDescent="0.25">
      <c r="B206" s="181">
        <f t="shared" si="7"/>
        <v>203</v>
      </c>
      <c r="C206" s="316" t="str">
        <f>+IF('Cálculos '!C211="","",'Cálculos '!C211)</f>
        <v/>
      </c>
      <c r="D206" s="315" t="str">
        <f>+IF('Cálculos '!D211="","",'Cálculos '!D211)</f>
        <v/>
      </c>
      <c r="E206" s="314" t="str">
        <f>+IF('Cálculos '!E211="","",'Cálculos '!E211)</f>
        <v/>
      </c>
      <c r="F206" s="460" t="str">
        <f>+IF(D206="","",'Cálculos '!AR211)</f>
        <v/>
      </c>
      <c r="G206" s="461" t="str">
        <f>IF(D206="","",'Cálculos '!AU211)</f>
        <v/>
      </c>
      <c r="H206" s="461" t="str">
        <f>+IF(D206="","",'Cálculos '!AV211)</f>
        <v/>
      </c>
      <c r="I206" s="462" t="str">
        <f>+IF(D206="","",'Cálculos '!AT211)</f>
        <v/>
      </c>
      <c r="J206" s="385" t="str">
        <f>+IF('Variación '!BV205="","",'Variación '!BV205)</f>
        <v/>
      </c>
      <c r="K206" s="464" t="str">
        <f>+IF(D206="","",'Precio unitario '!J205)</f>
        <v/>
      </c>
      <c r="L206" s="466" t="str">
        <f>+'Valor total'!I211</f>
        <v/>
      </c>
      <c r="M206" s="466" t="str">
        <f>+'Valor total'!J211</f>
        <v/>
      </c>
      <c r="N206" s="469" t="str">
        <f t="shared" si="6"/>
        <v/>
      </c>
    </row>
    <row r="207" spans="2:14" hidden="1" x14ac:dyDescent="0.25">
      <c r="B207" s="181">
        <f t="shared" si="7"/>
        <v>204</v>
      </c>
      <c r="C207" s="316" t="str">
        <f>+IF('Cálculos '!C212="","",'Cálculos '!C212)</f>
        <v/>
      </c>
      <c r="D207" s="315" t="str">
        <f>+IF('Cálculos '!D212="","",'Cálculos '!D212)</f>
        <v/>
      </c>
      <c r="E207" s="314" t="str">
        <f>+IF('Cálculos '!E212="","",'Cálculos '!E212)</f>
        <v/>
      </c>
      <c r="F207" s="460" t="str">
        <f>+IF(D207="","",'Cálculos '!AR212)</f>
        <v/>
      </c>
      <c r="G207" s="461" t="str">
        <f>IF(D207="","",'Cálculos '!AU212)</f>
        <v/>
      </c>
      <c r="H207" s="461" t="str">
        <f>+IF(D207="","",'Cálculos '!AV212)</f>
        <v/>
      </c>
      <c r="I207" s="462" t="str">
        <f>+IF(D207="","",'Cálculos '!AT212)</f>
        <v/>
      </c>
      <c r="J207" s="385" t="str">
        <f>+IF('Variación '!BV206="","",'Variación '!BV206)</f>
        <v/>
      </c>
      <c r="K207" s="464" t="str">
        <f>+IF(D207="","",'Precio unitario '!J206)</f>
        <v/>
      </c>
      <c r="L207" s="466" t="str">
        <f>+'Valor total'!I212</f>
        <v/>
      </c>
      <c r="M207" s="466" t="str">
        <f>+'Valor total'!J212</f>
        <v/>
      </c>
      <c r="N207" s="469" t="str">
        <f t="shared" si="6"/>
        <v/>
      </c>
    </row>
    <row r="208" spans="2:14" hidden="1" x14ac:dyDescent="0.25">
      <c r="B208" s="181">
        <f t="shared" si="7"/>
        <v>205</v>
      </c>
      <c r="C208" s="316" t="str">
        <f>+IF('Cálculos '!C213="","",'Cálculos '!C213)</f>
        <v/>
      </c>
      <c r="D208" s="315" t="str">
        <f>+IF('Cálculos '!D213="","",'Cálculos '!D213)</f>
        <v/>
      </c>
      <c r="E208" s="314" t="str">
        <f>+IF('Cálculos '!E213="","",'Cálculos '!E213)</f>
        <v/>
      </c>
      <c r="F208" s="460" t="str">
        <f>+IF(D208="","",'Cálculos '!AR213)</f>
        <v/>
      </c>
      <c r="G208" s="461" t="str">
        <f>IF(D208="","",'Cálculos '!AU213)</f>
        <v/>
      </c>
      <c r="H208" s="461" t="str">
        <f>+IF(D208="","",'Cálculos '!AV213)</f>
        <v/>
      </c>
      <c r="I208" s="462" t="str">
        <f>+IF(D208="","",'Cálculos '!AT213)</f>
        <v/>
      </c>
      <c r="J208" s="385" t="str">
        <f>+IF('Variación '!BV207="","",'Variación '!BV207)</f>
        <v/>
      </c>
      <c r="K208" s="464" t="str">
        <f>+IF(D208="","",'Precio unitario '!J207)</f>
        <v/>
      </c>
      <c r="L208" s="466" t="str">
        <f>+'Valor total'!I213</f>
        <v/>
      </c>
      <c r="M208" s="466" t="str">
        <f>+'Valor total'!J213</f>
        <v/>
      </c>
      <c r="N208" s="469" t="str">
        <f t="shared" si="6"/>
        <v/>
      </c>
    </row>
    <row r="209" spans="2:14" hidden="1" x14ac:dyDescent="0.25">
      <c r="B209" s="181">
        <f t="shared" si="7"/>
        <v>206</v>
      </c>
      <c r="C209" s="316" t="str">
        <f>+IF('Cálculos '!C214="","",'Cálculos '!C214)</f>
        <v/>
      </c>
      <c r="D209" s="315" t="str">
        <f>+IF('Cálculos '!D214="","",'Cálculos '!D214)</f>
        <v/>
      </c>
      <c r="E209" s="314" t="str">
        <f>+IF('Cálculos '!E214="","",'Cálculos '!E214)</f>
        <v/>
      </c>
      <c r="F209" s="460" t="str">
        <f>+IF(D209="","",'Cálculos '!AR214)</f>
        <v/>
      </c>
      <c r="G209" s="461" t="str">
        <f>IF(D209="","",'Cálculos '!AU214)</f>
        <v/>
      </c>
      <c r="H209" s="461" t="str">
        <f>+IF(D209="","",'Cálculos '!AV214)</f>
        <v/>
      </c>
      <c r="I209" s="462" t="str">
        <f>+IF(D209="","",'Cálculos '!AT214)</f>
        <v/>
      </c>
      <c r="J209" s="385" t="str">
        <f>+IF('Variación '!BV208="","",'Variación '!BV208)</f>
        <v/>
      </c>
      <c r="K209" s="464" t="str">
        <f>+IF(D209="","",'Precio unitario '!J208)</f>
        <v/>
      </c>
      <c r="L209" s="466" t="str">
        <f>+'Valor total'!I214</f>
        <v/>
      </c>
      <c r="M209" s="466" t="str">
        <f>+'Valor total'!J214</f>
        <v/>
      </c>
      <c r="N209" s="469" t="str">
        <f t="shared" si="6"/>
        <v/>
      </c>
    </row>
    <row r="210" spans="2:14" hidden="1" x14ac:dyDescent="0.25">
      <c r="B210" s="181">
        <f t="shared" si="7"/>
        <v>207</v>
      </c>
      <c r="C210" s="316" t="str">
        <f>+IF('Cálculos '!C215="","",'Cálculos '!C215)</f>
        <v/>
      </c>
      <c r="D210" s="315" t="str">
        <f>+IF('Cálculos '!D215="","",'Cálculos '!D215)</f>
        <v/>
      </c>
      <c r="E210" s="314" t="str">
        <f>+IF('Cálculos '!E215="","",'Cálculos '!E215)</f>
        <v/>
      </c>
      <c r="F210" s="460" t="str">
        <f>+IF(D210="","",'Cálculos '!AR215)</f>
        <v/>
      </c>
      <c r="G210" s="461" t="str">
        <f>IF(D210="","",'Cálculos '!AU215)</f>
        <v/>
      </c>
      <c r="H210" s="461" t="str">
        <f>+IF(D210="","",'Cálculos '!AV215)</f>
        <v/>
      </c>
      <c r="I210" s="462" t="str">
        <f>+IF(D210="","",'Cálculos '!AT215)</f>
        <v/>
      </c>
      <c r="J210" s="385" t="str">
        <f>+IF('Variación '!BV209="","",'Variación '!BV209)</f>
        <v/>
      </c>
      <c r="K210" s="464" t="str">
        <f>+IF(D210="","",'Precio unitario '!J209)</f>
        <v/>
      </c>
      <c r="L210" s="466" t="str">
        <f>+'Valor total'!I215</f>
        <v/>
      </c>
      <c r="M210" s="466" t="str">
        <f>+'Valor total'!J215</f>
        <v/>
      </c>
      <c r="N210" s="469" t="str">
        <f t="shared" si="6"/>
        <v/>
      </c>
    </row>
    <row r="211" spans="2:14" hidden="1" x14ac:dyDescent="0.25">
      <c r="B211" s="181">
        <f t="shared" si="7"/>
        <v>208</v>
      </c>
      <c r="C211" s="316" t="str">
        <f>+IF('Cálculos '!C216="","",'Cálculos '!C216)</f>
        <v/>
      </c>
      <c r="D211" s="315" t="str">
        <f>+IF('Cálculos '!D216="","",'Cálculos '!D216)</f>
        <v/>
      </c>
      <c r="E211" s="314" t="str">
        <f>+IF('Cálculos '!E216="","",'Cálculos '!E216)</f>
        <v/>
      </c>
      <c r="F211" s="460" t="str">
        <f>+IF(D211="","",'Cálculos '!AR216)</f>
        <v/>
      </c>
      <c r="G211" s="461" t="str">
        <f>IF(D211="","",'Cálculos '!AU216)</f>
        <v/>
      </c>
      <c r="H211" s="461" t="str">
        <f>+IF(D211="","",'Cálculos '!AV216)</f>
        <v/>
      </c>
      <c r="I211" s="462" t="str">
        <f>+IF(D211="","",'Cálculos '!AT216)</f>
        <v/>
      </c>
      <c r="J211" s="385" t="str">
        <f>+IF('Variación '!BV210="","",'Variación '!BV210)</f>
        <v/>
      </c>
      <c r="K211" s="464" t="str">
        <f>+IF(D211="","",'Precio unitario '!J210)</f>
        <v/>
      </c>
      <c r="L211" s="466" t="str">
        <f>+'Valor total'!I216</f>
        <v/>
      </c>
      <c r="M211" s="466" t="str">
        <f>+'Valor total'!J216</f>
        <v/>
      </c>
      <c r="N211" s="469" t="str">
        <f t="shared" si="6"/>
        <v/>
      </c>
    </row>
    <row r="212" spans="2:14" hidden="1" x14ac:dyDescent="0.25">
      <c r="B212" s="181">
        <f t="shared" si="7"/>
        <v>209</v>
      </c>
      <c r="C212" s="316" t="str">
        <f>+IF('Cálculos '!C217="","",'Cálculos '!C217)</f>
        <v/>
      </c>
      <c r="D212" s="315" t="str">
        <f>+IF('Cálculos '!D217="","",'Cálculos '!D217)</f>
        <v/>
      </c>
      <c r="E212" s="314" t="str">
        <f>+IF('Cálculos '!E217="","",'Cálculos '!E217)</f>
        <v/>
      </c>
      <c r="F212" s="460" t="str">
        <f>+IF(D212="","",'Cálculos '!AR217)</f>
        <v/>
      </c>
      <c r="G212" s="461" t="str">
        <f>IF(D212="","",'Cálculos '!AU217)</f>
        <v/>
      </c>
      <c r="H212" s="461" t="str">
        <f>+IF(D212="","",'Cálculos '!AV217)</f>
        <v/>
      </c>
      <c r="I212" s="462" t="str">
        <f>+IF(D212="","",'Cálculos '!AT217)</f>
        <v/>
      </c>
      <c r="J212" s="385" t="str">
        <f>+IF('Variación '!BV211="","",'Variación '!BV211)</f>
        <v/>
      </c>
      <c r="K212" s="464" t="str">
        <f>+IF(D212="","",'Precio unitario '!J211)</f>
        <v/>
      </c>
      <c r="L212" s="466" t="str">
        <f>+'Valor total'!I217</f>
        <v/>
      </c>
      <c r="M212" s="466" t="str">
        <f>+'Valor total'!J217</f>
        <v/>
      </c>
      <c r="N212" s="469" t="str">
        <f t="shared" si="6"/>
        <v/>
      </c>
    </row>
    <row r="213" spans="2:14" hidden="1" x14ac:dyDescent="0.25">
      <c r="B213" s="181">
        <f t="shared" si="7"/>
        <v>210</v>
      </c>
      <c r="C213" s="316" t="str">
        <f>+IF('Cálculos '!C218="","",'Cálculos '!C218)</f>
        <v/>
      </c>
      <c r="D213" s="315" t="str">
        <f>+IF('Cálculos '!D218="","",'Cálculos '!D218)</f>
        <v/>
      </c>
      <c r="E213" s="314" t="str">
        <f>+IF('Cálculos '!E218="","",'Cálculos '!E218)</f>
        <v/>
      </c>
      <c r="F213" s="460" t="str">
        <f>+IF(D213="","",'Cálculos '!AR218)</f>
        <v/>
      </c>
      <c r="G213" s="461" t="str">
        <f>IF(D213="","",'Cálculos '!AU218)</f>
        <v/>
      </c>
      <c r="H213" s="461" t="str">
        <f>+IF(D213="","",'Cálculos '!AV218)</f>
        <v/>
      </c>
      <c r="I213" s="462" t="str">
        <f>+IF(D213="","",'Cálculos '!AT218)</f>
        <v/>
      </c>
      <c r="J213" s="385" t="str">
        <f>+IF('Variación '!BV212="","",'Variación '!BV212)</f>
        <v/>
      </c>
      <c r="K213" s="464" t="str">
        <f>+IF(D213="","",'Precio unitario '!J212)</f>
        <v/>
      </c>
      <c r="L213" s="466" t="str">
        <f>+'Valor total'!I218</f>
        <v/>
      </c>
      <c r="M213" s="466" t="str">
        <f>+'Valor total'!J218</f>
        <v/>
      </c>
      <c r="N213" s="469" t="str">
        <f t="shared" si="6"/>
        <v/>
      </c>
    </row>
    <row r="214" spans="2:14" hidden="1" x14ac:dyDescent="0.25">
      <c r="B214" s="181">
        <f t="shared" si="7"/>
        <v>211</v>
      </c>
      <c r="C214" s="316" t="str">
        <f>+IF('Cálculos '!C219="","",'Cálculos '!C219)</f>
        <v/>
      </c>
      <c r="D214" s="315" t="str">
        <f>+IF('Cálculos '!D219="","",'Cálculos '!D219)</f>
        <v/>
      </c>
      <c r="E214" s="314" t="str">
        <f>+IF('Cálculos '!E219="","",'Cálculos '!E219)</f>
        <v/>
      </c>
      <c r="F214" s="460" t="str">
        <f>+IF(D214="","",'Cálculos '!AR219)</f>
        <v/>
      </c>
      <c r="G214" s="461" t="str">
        <f>IF(D214="","",'Cálculos '!AU219)</f>
        <v/>
      </c>
      <c r="H214" s="461" t="str">
        <f>+IF(D214="","",'Cálculos '!AV219)</f>
        <v/>
      </c>
      <c r="I214" s="462" t="str">
        <f>+IF(D214="","",'Cálculos '!AT219)</f>
        <v/>
      </c>
      <c r="J214" s="385" t="str">
        <f>+IF('Variación '!BV213="","",'Variación '!BV213)</f>
        <v/>
      </c>
      <c r="K214" s="464" t="str">
        <f>+IF(D214="","",'Precio unitario '!J213)</f>
        <v/>
      </c>
      <c r="L214" s="466" t="str">
        <f>+'Valor total'!I219</f>
        <v/>
      </c>
      <c r="M214" s="466" t="str">
        <f>+'Valor total'!J219</f>
        <v/>
      </c>
      <c r="N214" s="469" t="str">
        <f t="shared" si="6"/>
        <v/>
      </c>
    </row>
    <row r="215" spans="2:14" hidden="1" x14ac:dyDescent="0.25">
      <c r="B215" s="181">
        <f t="shared" si="7"/>
        <v>212</v>
      </c>
      <c r="C215" s="316" t="str">
        <f>+IF('Cálculos '!C220="","",'Cálculos '!C220)</f>
        <v/>
      </c>
      <c r="D215" s="315" t="str">
        <f>+IF('Cálculos '!D220="","",'Cálculos '!D220)</f>
        <v/>
      </c>
      <c r="E215" s="314" t="str">
        <f>+IF('Cálculos '!E220="","",'Cálculos '!E220)</f>
        <v/>
      </c>
      <c r="F215" s="460" t="str">
        <f>+IF(D215="","",'Cálculos '!AR220)</f>
        <v/>
      </c>
      <c r="G215" s="461" t="str">
        <f>IF(D215="","",'Cálculos '!AU220)</f>
        <v/>
      </c>
      <c r="H215" s="461" t="str">
        <f>+IF(D215="","",'Cálculos '!AV220)</f>
        <v/>
      </c>
      <c r="I215" s="462" t="str">
        <f>+IF(D215="","",'Cálculos '!AT220)</f>
        <v/>
      </c>
      <c r="J215" s="385" t="str">
        <f>+IF('Variación '!BV214="","",'Variación '!BV214)</f>
        <v/>
      </c>
      <c r="K215" s="464" t="str">
        <f>+IF(D215="","",'Precio unitario '!J214)</f>
        <v/>
      </c>
      <c r="L215" s="466" t="str">
        <f>+'Valor total'!I220</f>
        <v/>
      </c>
      <c r="M215" s="466" t="str">
        <f>+'Valor total'!J220</f>
        <v/>
      </c>
      <c r="N215" s="469" t="str">
        <f t="shared" si="6"/>
        <v/>
      </c>
    </row>
    <row r="216" spans="2:14" hidden="1" x14ac:dyDescent="0.25">
      <c r="B216" s="181">
        <f t="shared" si="7"/>
        <v>213</v>
      </c>
      <c r="C216" s="316" t="str">
        <f>+IF('Cálculos '!C221="","",'Cálculos '!C221)</f>
        <v/>
      </c>
      <c r="D216" s="315" t="str">
        <f>+IF('Cálculos '!D221="","",'Cálculos '!D221)</f>
        <v/>
      </c>
      <c r="E216" s="314" t="str">
        <f>+IF('Cálculos '!E221="","",'Cálculos '!E221)</f>
        <v/>
      </c>
      <c r="F216" s="460" t="str">
        <f>+IF(D216="","",'Cálculos '!AR221)</f>
        <v/>
      </c>
      <c r="G216" s="461" t="str">
        <f>IF(D216="","",'Cálculos '!AU221)</f>
        <v/>
      </c>
      <c r="H216" s="461" t="str">
        <f>+IF(D216="","",'Cálculos '!AV221)</f>
        <v/>
      </c>
      <c r="I216" s="462" t="str">
        <f>+IF(D216="","",'Cálculos '!AT221)</f>
        <v/>
      </c>
      <c r="J216" s="385" t="str">
        <f>+IF('Variación '!BV215="","",'Variación '!BV215)</f>
        <v/>
      </c>
      <c r="K216" s="464" t="str">
        <f>+IF(D216="","",'Precio unitario '!J215)</f>
        <v/>
      </c>
      <c r="L216" s="466" t="str">
        <f>+'Valor total'!I221</f>
        <v/>
      </c>
      <c r="M216" s="466" t="str">
        <f>+'Valor total'!J221</f>
        <v/>
      </c>
      <c r="N216" s="469" t="str">
        <f t="shared" si="6"/>
        <v/>
      </c>
    </row>
    <row r="217" spans="2:14" hidden="1" x14ac:dyDescent="0.25">
      <c r="B217" s="181">
        <f t="shared" si="7"/>
        <v>214</v>
      </c>
      <c r="C217" s="316" t="str">
        <f>+IF('Cálculos '!C222="","",'Cálculos '!C222)</f>
        <v/>
      </c>
      <c r="D217" s="315" t="str">
        <f>+IF('Cálculos '!D222="","",'Cálculos '!D222)</f>
        <v/>
      </c>
      <c r="E217" s="314" t="str">
        <f>+IF('Cálculos '!E222="","",'Cálculos '!E222)</f>
        <v/>
      </c>
      <c r="F217" s="460" t="str">
        <f>+IF(D217="","",'Cálculos '!AR222)</f>
        <v/>
      </c>
      <c r="G217" s="461" t="str">
        <f>IF(D217="","",'Cálculos '!AU222)</f>
        <v/>
      </c>
      <c r="H217" s="461" t="str">
        <f>+IF(D217="","",'Cálculos '!AV222)</f>
        <v/>
      </c>
      <c r="I217" s="462" t="str">
        <f>+IF(D217="","",'Cálculos '!AT222)</f>
        <v/>
      </c>
      <c r="J217" s="385" t="str">
        <f>+IF('Variación '!BV216="","",'Variación '!BV216)</f>
        <v/>
      </c>
      <c r="K217" s="464" t="str">
        <f>+IF(D217="","",'Precio unitario '!J216)</f>
        <v/>
      </c>
      <c r="L217" s="466" t="str">
        <f>+'Valor total'!I222</f>
        <v/>
      </c>
      <c r="M217" s="466" t="str">
        <f>+'Valor total'!J222</f>
        <v/>
      </c>
      <c r="N217" s="469" t="str">
        <f t="shared" si="6"/>
        <v/>
      </c>
    </row>
    <row r="218" spans="2:14" hidden="1" x14ac:dyDescent="0.25">
      <c r="B218" s="181">
        <f t="shared" si="7"/>
        <v>215</v>
      </c>
      <c r="C218" s="316" t="str">
        <f>+IF('Cálculos '!C223="","",'Cálculos '!C223)</f>
        <v/>
      </c>
      <c r="D218" s="315" t="str">
        <f>+IF('Cálculos '!D223="","",'Cálculos '!D223)</f>
        <v/>
      </c>
      <c r="E218" s="314" t="str">
        <f>+IF('Cálculos '!E223="","",'Cálculos '!E223)</f>
        <v/>
      </c>
      <c r="F218" s="460" t="str">
        <f>+IF(D218="","",'Cálculos '!AR223)</f>
        <v/>
      </c>
      <c r="G218" s="461" t="str">
        <f>IF(D218="","",'Cálculos '!AU223)</f>
        <v/>
      </c>
      <c r="H218" s="461" t="str">
        <f>+IF(D218="","",'Cálculos '!AV223)</f>
        <v/>
      </c>
      <c r="I218" s="462" t="str">
        <f>+IF(D218="","",'Cálculos '!AT223)</f>
        <v/>
      </c>
      <c r="J218" s="385" t="str">
        <f>+IF('Variación '!BV217="","",'Variación '!BV217)</f>
        <v/>
      </c>
      <c r="K218" s="464" t="str">
        <f>+IF(D218="","",'Precio unitario '!J217)</f>
        <v/>
      </c>
      <c r="L218" s="466" t="str">
        <f>+'Valor total'!I223</f>
        <v/>
      </c>
      <c r="M218" s="466" t="str">
        <f>+'Valor total'!J223</f>
        <v/>
      </c>
      <c r="N218" s="469" t="str">
        <f t="shared" si="6"/>
        <v/>
      </c>
    </row>
    <row r="219" spans="2:14" hidden="1" x14ac:dyDescent="0.25">
      <c r="B219" s="181">
        <f t="shared" si="7"/>
        <v>216</v>
      </c>
      <c r="C219" s="316" t="str">
        <f>+IF('Cálculos '!C224="","",'Cálculos '!C224)</f>
        <v/>
      </c>
      <c r="D219" s="315" t="str">
        <f>+IF('Cálculos '!D224="","",'Cálculos '!D224)</f>
        <v/>
      </c>
      <c r="E219" s="314" t="str">
        <f>+IF('Cálculos '!E224="","",'Cálculos '!E224)</f>
        <v/>
      </c>
      <c r="F219" s="460" t="str">
        <f>+IF(D219="","",'Cálculos '!AR224)</f>
        <v/>
      </c>
      <c r="G219" s="461" t="str">
        <f>IF(D219="","",'Cálculos '!AU224)</f>
        <v/>
      </c>
      <c r="H219" s="461" t="str">
        <f>+IF(D219="","",'Cálculos '!AV224)</f>
        <v/>
      </c>
      <c r="I219" s="462" t="str">
        <f>+IF(D219="","",'Cálculos '!AT224)</f>
        <v/>
      </c>
      <c r="J219" s="385" t="str">
        <f>+IF('Variación '!BV218="","",'Variación '!BV218)</f>
        <v/>
      </c>
      <c r="K219" s="464" t="str">
        <f>+IF(D219="","",'Precio unitario '!J218)</f>
        <v/>
      </c>
      <c r="L219" s="466" t="str">
        <f>+'Valor total'!I224</f>
        <v/>
      </c>
      <c r="M219" s="466" t="str">
        <f>+'Valor total'!J224</f>
        <v/>
      </c>
      <c r="N219" s="469" t="str">
        <f t="shared" si="6"/>
        <v/>
      </c>
    </row>
    <row r="220" spans="2:14" hidden="1" x14ac:dyDescent="0.25">
      <c r="B220" s="181">
        <f t="shared" si="7"/>
        <v>217</v>
      </c>
      <c r="C220" s="316" t="str">
        <f>+IF('Cálculos '!C225="","",'Cálculos '!C225)</f>
        <v/>
      </c>
      <c r="D220" s="315" t="str">
        <f>+IF('Cálculos '!D225="","",'Cálculos '!D225)</f>
        <v/>
      </c>
      <c r="E220" s="314" t="str">
        <f>+IF('Cálculos '!E225="","",'Cálculos '!E225)</f>
        <v/>
      </c>
      <c r="F220" s="460" t="str">
        <f>+IF(D220="","",'Cálculos '!AR225)</f>
        <v/>
      </c>
      <c r="G220" s="461" t="str">
        <f>IF(D220="","",'Cálculos '!AU225)</f>
        <v/>
      </c>
      <c r="H220" s="461" t="str">
        <f>+IF(D220="","",'Cálculos '!AV225)</f>
        <v/>
      </c>
      <c r="I220" s="462" t="str">
        <f>+IF(D220="","",'Cálculos '!AT225)</f>
        <v/>
      </c>
      <c r="J220" s="385" t="str">
        <f>+IF('Variación '!BV219="","",'Variación '!BV219)</f>
        <v/>
      </c>
      <c r="K220" s="464" t="str">
        <f>+IF(D220="","",'Precio unitario '!J219)</f>
        <v/>
      </c>
      <c r="L220" s="466" t="str">
        <f>+'Valor total'!I225</f>
        <v/>
      </c>
      <c r="M220" s="466" t="str">
        <f>+'Valor total'!J225</f>
        <v/>
      </c>
      <c r="N220" s="469" t="str">
        <f t="shared" si="6"/>
        <v/>
      </c>
    </row>
    <row r="221" spans="2:14" hidden="1" x14ac:dyDescent="0.25">
      <c r="B221" s="181">
        <f t="shared" si="7"/>
        <v>218</v>
      </c>
      <c r="C221" s="316" t="str">
        <f>+IF('Cálculos '!C226="","",'Cálculos '!C226)</f>
        <v/>
      </c>
      <c r="D221" s="315" t="str">
        <f>+IF('Cálculos '!D226="","",'Cálculos '!D226)</f>
        <v/>
      </c>
      <c r="E221" s="314" t="str">
        <f>+IF('Cálculos '!E226="","",'Cálculos '!E226)</f>
        <v/>
      </c>
      <c r="F221" s="460" t="str">
        <f>+IF(D221="","",'Cálculos '!AR226)</f>
        <v/>
      </c>
      <c r="G221" s="461" t="str">
        <f>IF(D221="","",'Cálculos '!AU226)</f>
        <v/>
      </c>
      <c r="H221" s="461" t="str">
        <f>+IF(D221="","",'Cálculos '!AV226)</f>
        <v/>
      </c>
      <c r="I221" s="462" t="str">
        <f>+IF(D221="","",'Cálculos '!AT226)</f>
        <v/>
      </c>
      <c r="J221" s="385" t="str">
        <f>+IF('Variación '!BV220="","",'Variación '!BV220)</f>
        <v/>
      </c>
      <c r="K221" s="464" t="str">
        <f>+IF(D221="","",'Precio unitario '!J220)</f>
        <v/>
      </c>
      <c r="L221" s="466" t="str">
        <f>+'Valor total'!I226</f>
        <v/>
      </c>
      <c r="M221" s="466" t="str">
        <f>+'Valor total'!J226</f>
        <v/>
      </c>
      <c r="N221" s="469" t="str">
        <f t="shared" si="6"/>
        <v/>
      </c>
    </row>
    <row r="222" spans="2:14" hidden="1" x14ac:dyDescent="0.25">
      <c r="B222" s="181">
        <f t="shared" si="7"/>
        <v>219</v>
      </c>
      <c r="C222" s="316" t="str">
        <f>+IF('Cálculos '!C227="","",'Cálculos '!C227)</f>
        <v/>
      </c>
      <c r="D222" s="315" t="str">
        <f>+IF('Cálculos '!D227="","",'Cálculos '!D227)</f>
        <v/>
      </c>
      <c r="E222" s="314" t="str">
        <f>+IF('Cálculos '!E227="","",'Cálculos '!E227)</f>
        <v/>
      </c>
      <c r="F222" s="460" t="str">
        <f>+IF(D222="","",'Cálculos '!AR227)</f>
        <v/>
      </c>
      <c r="G222" s="461" t="str">
        <f>IF(D222="","",'Cálculos '!AU227)</f>
        <v/>
      </c>
      <c r="H222" s="461" t="str">
        <f>+IF(D222="","",'Cálculos '!AV227)</f>
        <v/>
      </c>
      <c r="I222" s="462" t="str">
        <f>+IF(D222="","",'Cálculos '!AT227)</f>
        <v/>
      </c>
      <c r="J222" s="385" t="str">
        <f>+IF('Variación '!BV221="","",'Variación '!BV221)</f>
        <v/>
      </c>
      <c r="K222" s="464" t="str">
        <f>+IF(D222="","",'Precio unitario '!J221)</f>
        <v/>
      </c>
      <c r="L222" s="466" t="str">
        <f>+'Valor total'!I227</f>
        <v/>
      </c>
      <c r="M222" s="466" t="str">
        <f>+'Valor total'!J227</f>
        <v/>
      </c>
      <c r="N222" s="469" t="str">
        <f t="shared" si="6"/>
        <v/>
      </c>
    </row>
    <row r="223" spans="2:14" hidden="1" x14ac:dyDescent="0.25">
      <c r="B223" s="181">
        <f t="shared" si="7"/>
        <v>220</v>
      </c>
      <c r="C223" s="316" t="str">
        <f>+IF('Cálculos '!C228="","",'Cálculos '!C228)</f>
        <v/>
      </c>
      <c r="D223" s="315" t="str">
        <f>+IF('Cálculos '!D228="","",'Cálculos '!D228)</f>
        <v/>
      </c>
      <c r="E223" s="314" t="str">
        <f>+IF('Cálculos '!E228="","",'Cálculos '!E228)</f>
        <v/>
      </c>
      <c r="F223" s="460" t="str">
        <f>+IF(D223="","",'Cálculos '!AR228)</f>
        <v/>
      </c>
      <c r="G223" s="461" t="str">
        <f>IF(D223="","",'Cálculos '!AU228)</f>
        <v/>
      </c>
      <c r="H223" s="461" t="str">
        <f>+IF(D223="","",'Cálculos '!AV228)</f>
        <v/>
      </c>
      <c r="I223" s="462" t="str">
        <f>+IF(D223="","",'Cálculos '!AT228)</f>
        <v/>
      </c>
      <c r="J223" s="385" t="str">
        <f>+IF('Variación '!BV222="","",'Variación '!BV222)</f>
        <v/>
      </c>
      <c r="K223" s="464" t="str">
        <f>+IF(D223="","",'Precio unitario '!J222)</f>
        <v/>
      </c>
      <c r="L223" s="466" t="str">
        <f>+'Valor total'!I228</f>
        <v/>
      </c>
      <c r="M223" s="466" t="str">
        <f>+'Valor total'!J228</f>
        <v/>
      </c>
      <c r="N223" s="469" t="str">
        <f t="shared" si="6"/>
        <v/>
      </c>
    </row>
    <row r="224" spans="2:14" hidden="1" x14ac:dyDescent="0.25">
      <c r="B224" s="181">
        <f t="shared" si="7"/>
        <v>221</v>
      </c>
      <c r="C224" s="316" t="str">
        <f>+IF('Cálculos '!C229="","",'Cálculos '!C229)</f>
        <v/>
      </c>
      <c r="D224" s="315" t="str">
        <f>+IF('Cálculos '!D229="","",'Cálculos '!D229)</f>
        <v/>
      </c>
      <c r="E224" s="314" t="str">
        <f>+IF('Cálculos '!E229="","",'Cálculos '!E229)</f>
        <v/>
      </c>
      <c r="F224" s="460" t="str">
        <f>+IF(D224="","",'Cálculos '!AR229)</f>
        <v/>
      </c>
      <c r="G224" s="461" t="str">
        <f>IF(D224="","",'Cálculos '!AU229)</f>
        <v/>
      </c>
      <c r="H224" s="461" t="str">
        <f>+IF(D224="","",'Cálculos '!AV229)</f>
        <v/>
      </c>
      <c r="I224" s="462" t="str">
        <f>+IF(D224="","",'Cálculos '!AT229)</f>
        <v/>
      </c>
      <c r="J224" s="385" t="str">
        <f>+IF('Variación '!BV223="","",'Variación '!BV223)</f>
        <v/>
      </c>
      <c r="K224" s="464" t="str">
        <f>+IF(D224="","",'Precio unitario '!J223)</f>
        <v/>
      </c>
      <c r="L224" s="466" t="str">
        <f>+'Valor total'!I229</f>
        <v/>
      </c>
      <c r="M224" s="466" t="str">
        <f>+'Valor total'!J229</f>
        <v/>
      </c>
      <c r="N224" s="469" t="str">
        <f t="shared" si="6"/>
        <v/>
      </c>
    </row>
    <row r="225" spans="2:14" hidden="1" x14ac:dyDescent="0.25">
      <c r="B225" s="181">
        <f t="shared" si="7"/>
        <v>222</v>
      </c>
      <c r="C225" s="316" t="str">
        <f>+IF('Cálculos '!C230="","",'Cálculos '!C230)</f>
        <v/>
      </c>
      <c r="D225" s="315" t="str">
        <f>+IF('Cálculos '!D230="","",'Cálculos '!D230)</f>
        <v/>
      </c>
      <c r="E225" s="314" t="str">
        <f>+IF('Cálculos '!E230="","",'Cálculos '!E230)</f>
        <v/>
      </c>
      <c r="F225" s="460" t="str">
        <f>+IF(D225="","",'Cálculos '!AR230)</f>
        <v/>
      </c>
      <c r="G225" s="461" t="str">
        <f>IF(D225="","",'Cálculos '!AU230)</f>
        <v/>
      </c>
      <c r="H225" s="461" t="str">
        <f>+IF(D225="","",'Cálculos '!AV230)</f>
        <v/>
      </c>
      <c r="I225" s="462" t="str">
        <f>+IF(D225="","",'Cálculos '!AT230)</f>
        <v/>
      </c>
      <c r="J225" s="385" t="str">
        <f>+IF('Variación '!BV224="","",'Variación '!BV224)</f>
        <v/>
      </c>
      <c r="K225" s="464" t="str">
        <f>+IF(D225="","",'Precio unitario '!J224)</f>
        <v/>
      </c>
      <c r="L225" s="466" t="str">
        <f>+'Valor total'!I230</f>
        <v/>
      </c>
      <c r="M225" s="466" t="str">
        <f>+'Valor total'!J230</f>
        <v/>
      </c>
      <c r="N225" s="469" t="str">
        <f t="shared" si="6"/>
        <v/>
      </c>
    </row>
    <row r="226" spans="2:14" hidden="1" x14ac:dyDescent="0.25">
      <c r="B226" s="181">
        <f t="shared" si="7"/>
        <v>223</v>
      </c>
      <c r="C226" s="316" t="str">
        <f>+IF('Cálculos '!C231="","",'Cálculos '!C231)</f>
        <v/>
      </c>
      <c r="D226" s="315" t="str">
        <f>+IF('Cálculos '!D231="","",'Cálculos '!D231)</f>
        <v/>
      </c>
      <c r="E226" s="314" t="str">
        <f>+IF('Cálculos '!E231="","",'Cálculos '!E231)</f>
        <v/>
      </c>
      <c r="F226" s="460" t="str">
        <f>+IF(D226="","",'Cálculos '!AR231)</f>
        <v/>
      </c>
      <c r="G226" s="461" t="str">
        <f>IF(D226="","",'Cálculos '!AU231)</f>
        <v/>
      </c>
      <c r="H226" s="461" t="str">
        <f>+IF(D226="","",'Cálculos '!AV231)</f>
        <v/>
      </c>
      <c r="I226" s="462" t="str">
        <f>+IF(D226="","",'Cálculos '!AT231)</f>
        <v/>
      </c>
      <c r="J226" s="385" t="str">
        <f>+IF('Variación '!BV225="","",'Variación '!BV225)</f>
        <v/>
      </c>
      <c r="K226" s="464" t="str">
        <f>+IF(D226="","",'Precio unitario '!J225)</f>
        <v/>
      </c>
      <c r="L226" s="466" t="str">
        <f>+'Valor total'!I231</f>
        <v/>
      </c>
      <c r="M226" s="466" t="str">
        <f>+'Valor total'!J231</f>
        <v/>
      </c>
      <c r="N226" s="469" t="str">
        <f t="shared" si="6"/>
        <v/>
      </c>
    </row>
    <row r="227" spans="2:14" hidden="1" x14ac:dyDescent="0.25">
      <c r="B227" s="181">
        <f t="shared" si="7"/>
        <v>224</v>
      </c>
      <c r="C227" s="316" t="str">
        <f>+IF('Cálculos '!C232="","",'Cálculos '!C232)</f>
        <v/>
      </c>
      <c r="D227" s="315" t="str">
        <f>+IF('Cálculos '!D232="","",'Cálculos '!D232)</f>
        <v/>
      </c>
      <c r="E227" s="314" t="str">
        <f>+IF('Cálculos '!E232="","",'Cálculos '!E232)</f>
        <v/>
      </c>
      <c r="F227" s="460" t="str">
        <f>+IF(D227="","",'Cálculos '!AR232)</f>
        <v/>
      </c>
      <c r="G227" s="461" t="str">
        <f>IF(D227="","",'Cálculos '!AU232)</f>
        <v/>
      </c>
      <c r="H227" s="461" t="str">
        <f>+IF(D227="","",'Cálculos '!AV232)</f>
        <v/>
      </c>
      <c r="I227" s="462" t="str">
        <f>+IF(D227="","",'Cálculos '!AT232)</f>
        <v/>
      </c>
      <c r="J227" s="385" t="str">
        <f>+IF('Variación '!BV226="","",'Variación '!BV226)</f>
        <v/>
      </c>
      <c r="K227" s="464" t="str">
        <f>+IF(D227="","",'Precio unitario '!J226)</f>
        <v/>
      </c>
      <c r="L227" s="466" t="str">
        <f>+'Valor total'!I232</f>
        <v/>
      </c>
      <c r="M227" s="466" t="str">
        <f>+'Valor total'!J232</f>
        <v/>
      </c>
      <c r="N227" s="469" t="str">
        <f t="shared" si="6"/>
        <v/>
      </c>
    </row>
    <row r="228" spans="2:14" hidden="1" x14ac:dyDescent="0.25">
      <c r="B228" s="181">
        <f t="shared" si="7"/>
        <v>225</v>
      </c>
      <c r="C228" s="316" t="str">
        <f>+IF('Cálculos '!C233="","",'Cálculos '!C233)</f>
        <v/>
      </c>
      <c r="D228" s="315" t="str">
        <f>+IF('Cálculos '!D233="","",'Cálculos '!D233)</f>
        <v/>
      </c>
      <c r="E228" s="314" t="str">
        <f>+IF('Cálculos '!E233="","",'Cálculos '!E233)</f>
        <v/>
      </c>
      <c r="F228" s="460" t="str">
        <f>+IF(D228="","",'Cálculos '!AR233)</f>
        <v/>
      </c>
      <c r="G228" s="461" t="str">
        <f>IF(D228="","",'Cálculos '!AU233)</f>
        <v/>
      </c>
      <c r="H228" s="461" t="str">
        <f>+IF(D228="","",'Cálculos '!AV233)</f>
        <v/>
      </c>
      <c r="I228" s="462" t="str">
        <f>+IF(D228="","",'Cálculos '!AT233)</f>
        <v/>
      </c>
      <c r="J228" s="385" t="str">
        <f>+IF('Variación '!BV227="","",'Variación '!BV227)</f>
        <v/>
      </c>
      <c r="K228" s="464" t="str">
        <f>+IF(D228="","",'Precio unitario '!J227)</f>
        <v/>
      </c>
      <c r="L228" s="466" t="str">
        <f>+'Valor total'!I233</f>
        <v/>
      </c>
      <c r="M228" s="466" t="str">
        <f>+'Valor total'!J233</f>
        <v/>
      </c>
      <c r="N228" s="469" t="str">
        <f t="shared" si="6"/>
        <v/>
      </c>
    </row>
    <row r="229" spans="2:14" hidden="1" x14ac:dyDescent="0.25">
      <c r="B229" s="181">
        <f t="shared" si="7"/>
        <v>226</v>
      </c>
      <c r="C229" s="316" t="str">
        <f>+IF('Cálculos '!C234="","",'Cálculos '!C234)</f>
        <v/>
      </c>
      <c r="D229" s="315" t="str">
        <f>+IF('Cálculos '!D234="","",'Cálculos '!D234)</f>
        <v/>
      </c>
      <c r="E229" s="314" t="str">
        <f>+IF('Cálculos '!E234="","",'Cálculos '!E234)</f>
        <v/>
      </c>
      <c r="F229" s="460" t="str">
        <f>+IF(D229="","",'Cálculos '!AR234)</f>
        <v/>
      </c>
      <c r="G229" s="461" t="str">
        <f>IF(D229="","",'Cálculos '!AU234)</f>
        <v/>
      </c>
      <c r="H229" s="461" t="str">
        <f>+IF(D229="","",'Cálculos '!AV234)</f>
        <v/>
      </c>
      <c r="I229" s="462" t="str">
        <f>+IF(D229="","",'Cálculos '!AT234)</f>
        <v/>
      </c>
      <c r="J229" s="385" t="str">
        <f>+IF('Variación '!BV228="","",'Variación '!BV228)</f>
        <v/>
      </c>
      <c r="K229" s="464" t="str">
        <f>+IF(D229="","",'Precio unitario '!J228)</f>
        <v/>
      </c>
      <c r="L229" s="466" t="str">
        <f>+'Valor total'!I234</f>
        <v/>
      </c>
      <c r="M229" s="466" t="str">
        <f>+'Valor total'!J234</f>
        <v/>
      </c>
      <c r="N229" s="469" t="str">
        <f t="shared" si="6"/>
        <v/>
      </c>
    </row>
    <row r="230" spans="2:14" hidden="1" x14ac:dyDescent="0.25">
      <c r="B230" s="181">
        <f t="shared" si="7"/>
        <v>227</v>
      </c>
      <c r="C230" s="316" t="str">
        <f>+IF('Cálculos '!C235="","",'Cálculos '!C235)</f>
        <v/>
      </c>
      <c r="D230" s="315" t="str">
        <f>+IF('Cálculos '!D235="","",'Cálculos '!D235)</f>
        <v/>
      </c>
      <c r="E230" s="314" t="str">
        <f>+IF('Cálculos '!E235="","",'Cálculos '!E235)</f>
        <v/>
      </c>
      <c r="F230" s="460" t="str">
        <f>+IF(D230="","",'Cálculos '!AR235)</f>
        <v/>
      </c>
      <c r="G230" s="461" t="str">
        <f>IF(D230="","",'Cálculos '!AU235)</f>
        <v/>
      </c>
      <c r="H230" s="461" t="str">
        <f>+IF(D230="","",'Cálculos '!AV235)</f>
        <v/>
      </c>
      <c r="I230" s="462" t="str">
        <f>+IF(D230="","",'Cálculos '!AT235)</f>
        <v/>
      </c>
      <c r="J230" s="385" t="str">
        <f>+IF('Variación '!BV229="","",'Variación '!BV229)</f>
        <v/>
      </c>
      <c r="K230" s="464" t="str">
        <f>+IF(D230="","",'Precio unitario '!J229)</f>
        <v/>
      </c>
      <c r="L230" s="466" t="str">
        <f>+'Valor total'!I235</f>
        <v/>
      </c>
      <c r="M230" s="466" t="str">
        <f>+'Valor total'!J235</f>
        <v/>
      </c>
      <c r="N230" s="469" t="str">
        <f t="shared" si="6"/>
        <v/>
      </c>
    </row>
    <row r="231" spans="2:14" hidden="1" x14ac:dyDescent="0.25">
      <c r="B231" s="181">
        <f t="shared" si="7"/>
        <v>228</v>
      </c>
      <c r="C231" s="316" t="str">
        <f>+IF('Cálculos '!C236="","",'Cálculos '!C236)</f>
        <v/>
      </c>
      <c r="D231" s="315" t="str">
        <f>+IF('Cálculos '!D236="","",'Cálculos '!D236)</f>
        <v/>
      </c>
      <c r="E231" s="314" t="str">
        <f>+IF('Cálculos '!E236="","",'Cálculos '!E236)</f>
        <v/>
      </c>
      <c r="F231" s="460" t="str">
        <f>+IF(D231="","",'Cálculos '!AR236)</f>
        <v/>
      </c>
      <c r="G231" s="461" t="str">
        <f>IF(D231="","",'Cálculos '!AU236)</f>
        <v/>
      </c>
      <c r="H231" s="461" t="str">
        <f>+IF(D231="","",'Cálculos '!AV236)</f>
        <v/>
      </c>
      <c r="I231" s="462" t="str">
        <f>+IF(D231="","",'Cálculos '!AT236)</f>
        <v/>
      </c>
      <c r="J231" s="385" t="str">
        <f>+IF('Variación '!BV230="","",'Variación '!BV230)</f>
        <v/>
      </c>
      <c r="K231" s="464" t="str">
        <f>+IF(D231="","",'Precio unitario '!J230)</f>
        <v/>
      </c>
      <c r="L231" s="466" t="str">
        <f>+'Valor total'!I236</f>
        <v/>
      </c>
      <c r="M231" s="466" t="str">
        <f>+'Valor total'!J236</f>
        <v/>
      </c>
      <c r="N231" s="469" t="str">
        <f t="shared" si="6"/>
        <v/>
      </c>
    </row>
    <row r="232" spans="2:14" hidden="1" x14ac:dyDescent="0.25">
      <c r="B232" s="181">
        <f t="shared" si="7"/>
        <v>229</v>
      </c>
      <c r="C232" s="316" t="str">
        <f>+IF('Cálculos '!C237="","",'Cálculos '!C237)</f>
        <v/>
      </c>
      <c r="D232" s="315" t="str">
        <f>+IF('Cálculos '!D237="","",'Cálculos '!D237)</f>
        <v/>
      </c>
      <c r="E232" s="314" t="str">
        <f>+IF('Cálculos '!E237="","",'Cálculos '!E237)</f>
        <v/>
      </c>
      <c r="F232" s="460" t="str">
        <f>+IF(D232="","",'Cálculos '!AR237)</f>
        <v/>
      </c>
      <c r="G232" s="461" t="str">
        <f>IF(D232="","",'Cálculos '!AU237)</f>
        <v/>
      </c>
      <c r="H232" s="461" t="str">
        <f>+IF(D232="","",'Cálculos '!AV237)</f>
        <v/>
      </c>
      <c r="I232" s="462" t="str">
        <f>+IF(D232="","",'Cálculos '!AT237)</f>
        <v/>
      </c>
      <c r="J232" s="385" t="str">
        <f>+IF('Variación '!BV231="","",'Variación '!BV231)</f>
        <v/>
      </c>
      <c r="K232" s="464" t="str">
        <f>+IF(D232="","",'Precio unitario '!J231)</f>
        <v/>
      </c>
      <c r="L232" s="466" t="str">
        <f>+'Valor total'!I237</f>
        <v/>
      </c>
      <c r="M232" s="466" t="str">
        <f>+'Valor total'!J237</f>
        <v/>
      </c>
      <c r="N232" s="469" t="str">
        <f t="shared" si="6"/>
        <v/>
      </c>
    </row>
    <row r="233" spans="2:14" hidden="1" x14ac:dyDescent="0.25">
      <c r="B233" s="181">
        <f t="shared" si="7"/>
        <v>230</v>
      </c>
      <c r="C233" s="316" t="str">
        <f>+IF('Cálculos '!C238="","",'Cálculos '!C238)</f>
        <v/>
      </c>
      <c r="D233" s="315" t="str">
        <f>+IF('Cálculos '!D238="","",'Cálculos '!D238)</f>
        <v/>
      </c>
      <c r="E233" s="314" t="str">
        <f>+IF('Cálculos '!E238="","",'Cálculos '!E238)</f>
        <v/>
      </c>
      <c r="F233" s="460" t="str">
        <f>+IF(D233="","",'Cálculos '!AR238)</f>
        <v/>
      </c>
      <c r="G233" s="461" t="str">
        <f>IF(D233="","",'Cálculos '!AU238)</f>
        <v/>
      </c>
      <c r="H233" s="461" t="str">
        <f>+IF(D233="","",'Cálculos '!AV238)</f>
        <v/>
      </c>
      <c r="I233" s="462" t="str">
        <f>+IF(D233="","",'Cálculos '!AT238)</f>
        <v/>
      </c>
      <c r="J233" s="385" t="str">
        <f>+IF('Variación '!BV232="","",'Variación '!BV232)</f>
        <v/>
      </c>
      <c r="K233" s="464" t="str">
        <f>+IF(D233="","",'Precio unitario '!J232)</f>
        <v/>
      </c>
      <c r="L233" s="466" t="str">
        <f>+'Valor total'!I238</f>
        <v/>
      </c>
      <c r="M233" s="466" t="str">
        <f>+'Valor total'!J238</f>
        <v/>
      </c>
      <c r="N233" s="469" t="str">
        <f t="shared" si="6"/>
        <v/>
      </c>
    </row>
    <row r="234" spans="2:14" hidden="1" x14ac:dyDescent="0.25">
      <c r="B234" s="181">
        <f t="shared" si="7"/>
        <v>231</v>
      </c>
      <c r="C234" s="316" t="str">
        <f>+IF('Cálculos '!C239="","",'Cálculos '!C239)</f>
        <v/>
      </c>
      <c r="D234" s="315" t="str">
        <f>+IF('Cálculos '!D239="","",'Cálculos '!D239)</f>
        <v/>
      </c>
      <c r="E234" s="314" t="str">
        <f>+IF('Cálculos '!E239="","",'Cálculos '!E239)</f>
        <v/>
      </c>
      <c r="F234" s="460" t="str">
        <f>+IF(D234="","",'Cálculos '!AR239)</f>
        <v/>
      </c>
      <c r="G234" s="461" t="str">
        <f>IF(D234="","",'Cálculos '!AU239)</f>
        <v/>
      </c>
      <c r="H234" s="461" t="str">
        <f>+IF(D234="","",'Cálculos '!AV239)</f>
        <v/>
      </c>
      <c r="I234" s="462" t="str">
        <f>+IF(D234="","",'Cálculos '!AT239)</f>
        <v/>
      </c>
      <c r="J234" s="385" t="str">
        <f>+IF('Variación '!BV233="","",'Variación '!BV233)</f>
        <v/>
      </c>
      <c r="K234" s="464" t="str">
        <f>+IF(D234="","",'Precio unitario '!J233)</f>
        <v/>
      </c>
      <c r="L234" s="466" t="str">
        <f>+'Valor total'!I239</f>
        <v/>
      </c>
      <c r="M234" s="466" t="str">
        <f>+'Valor total'!J239</f>
        <v/>
      </c>
      <c r="N234" s="469" t="str">
        <f t="shared" si="6"/>
        <v/>
      </c>
    </row>
    <row r="235" spans="2:14" hidden="1" x14ac:dyDescent="0.25">
      <c r="B235" s="181">
        <f t="shared" si="7"/>
        <v>232</v>
      </c>
      <c r="C235" s="316" t="str">
        <f>+IF('Cálculos '!C240="","",'Cálculos '!C240)</f>
        <v/>
      </c>
      <c r="D235" s="315" t="str">
        <f>+IF('Cálculos '!D240="","",'Cálculos '!D240)</f>
        <v/>
      </c>
      <c r="E235" s="314" t="str">
        <f>+IF('Cálculos '!E240="","",'Cálculos '!E240)</f>
        <v/>
      </c>
      <c r="F235" s="460" t="str">
        <f>+IF(D235="","",'Cálculos '!AR240)</f>
        <v/>
      </c>
      <c r="G235" s="461" t="str">
        <f>IF(D235="","",'Cálculos '!AU240)</f>
        <v/>
      </c>
      <c r="H235" s="461" t="str">
        <f>+IF(D235="","",'Cálculos '!AV240)</f>
        <v/>
      </c>
      <c r="I235" s="462" t="str">
        <f>+IF(D235="","",'Cálculos '!AT240)</f>
        <v/>
      </c>
      <c r="J235" s="385" t="str">
        <f>+IF('Variación '!BV234="","",'Variación '!BV234)</f>
        <v/>
      </c>
      <c r="K235" s="464" t="str">
        <f>+IF(D235="","",'Precio unitario '!J234)</f>
        <v/>
      </c>
      <c r="L235" s="466" t="str">
        <f>+'Valor total'!I240</f>
        <v/>
      </c>
      <c r="M235" s="466" t="str">
        <f>+'Valor total'!J240</f>
        <v/>
      </c>
      <c r="N235" s="469" t="str">
        <f t="shared" si="6"/>
        <v/>
      </c>
    </row>
    <row r="236" spans="2:14" hidden="1" x14ac:dyDescent="0.25">
      <c r="B236" s="181">
        <f t="shared" si="7"/>
        <v>233</v>
      </c>
      <c r="C236" s="316" t="str">
        <f>+IF('Cálculos '!C241="","",'Cálculos '!C241)</f>
        <v/>
      </c>
      <c r="D236" s="315" t="str">
        <f>+IF('Cálculos '!D241="","",'Cálculos '!D241)</f>
        <v/>
      </c>
      <c r="E236" s="314" t="str">
        <f>+IF('Cálculos '!E241="","",'Cálculos '!E241)</f>
        <v/>
      </c>
      <c r="F236" s="460" t="str">
        <f>+IF(D236="","",'Cálculos '!AR241)</f>
        <v/>
      </c>
      <c r="G236" s="461" t="str">
        <f>IF(D236="","",'Cálculos '!AU241)</f>
        <v/>
      </c>
      <c r="H236" s="461" t="str">
        <f>+IF(D236="","",'Cálculos '!AV241)</f>
        <v/>
      </c>
      <c r="I236" s="462" t="str">
        <f>+IF(D236="","",'Cálculos '!AT241)</f>
        <v/>
      </c>
      <c r="J236" s="385" t="str">
        <f>+IF('Variación '!BV235="","",'Variación '!BV235)</f>
        <v/>
      </c>
      <c r="K236" s="464" t="str">
        <f>+IF(D236="","",'Precio unitario '!J235)</f>
        <v/>
      </c>
      <c r="L236" s="466" t="str">
        <f>+'Valor total'!I241</f>
        <v/>
      </c>
      <c r="M236" s="466" t="str">
        <f>+'Valor total'!J241</f>
        <v/>
      </c>
      <c r="N236" s="469" t="str">
        <f t="shared" si="6"/>
        <v/>
      </c>
    </row>
    <row r="237" spans="2:14" hidden="1" x14ac:dyDescent="0.25">
      <c r="B237" s="181">
        <f t="shared" si="7"/>
        <v>234</v>
      </c>
      <c r="C237" s="316" t="str">
        <f>+IF('Cálculos '!C242="","",'Cálculos '!C242)</f>
        <v/>
      </c>
      <c r="D237" s="315" t="str">
        <f>+IF('Cálculos '!D242="","",'Cálculos '!D242)</f>
        <v/>
      </c>
      <c r="E237" s="314" t="str">
        <f>+IF('Cálculos '!E242="","",'Cálculos '!E242)</f>
        <v/>
      </c>
      <c r="F237" s="460" t="str">
        <f>+IF(D237="","",'Cálculos '!AR242)</f>
        <v/>
      </c>
      <c r="G237" s="461" t="str">
        <f>IF(D237="","",'Cálculos '!AU242)</f>
        <v/>
      </c>
      <c r="H237" s="461" t="str">
        <f>+IF(D237="","",'Cálculos '!AV242)</f>
        <v/>
      </c>
      <c r="I237" s="462" t="str">
        <f>+IF(D237="","",'Cálculos '!AT242)</f>
        <v/>
      </c>
      <c r="J237" s="385" t="str">
        <f>+IF('Variación '!BV236="","",'Variación '!BV236)</f>
        <v/>
      </c>
      <c r="K237" s="464" t="str">
        <f>+IF(D237="","",'Precio unitario '!J236)</f>
        <v/>
      </c>
      <c r="L237" s="466" t="str">
        <f>+'Valor total'!I242</f>
        <v/>
      </c>
      <c r="M237" s="466" t="str">
        <f>+'Valor total'!J242</f>
        <v/>
      </c>
      <c r="N237" s="469" t="str">
        <f t="shared" si="6"/>
        <v/>
      </c>
    </row>
    <row r="238" spans="2:14" hidden="1" x14ac:dyDescent="0.25">
      <c r="B238" s="181">
        <f t="shared" si="7"/>
        <v>235</v>
      </c>
      <c r="C238" s="316" t="str">
        <f>+IF('Cálculos '!C243="","",'Cálculos '!C243)</f>
        <v/>
      </c>
      <c r="D238" s="315" t="str">
        <f>+IF('Cálculos '!D243="","",'Cálculos '!D243)</f>
        <v/>
      </c>
      <c r="E238" s="314" t="str">
        <f>+IF('Cálculos '!E243="","",'Cálculos '!E243)</f>
        <v/>
      </c>
      <c r="F238" s="460" t="str">
        <f>+IF(D238="","",'Cálculos '!AR243)</f>
        <v/>
      </c>
      <c r="G238" s="461" t="str">
        <f>IF(D238="","",'Cálculos '!AU243)</f>
        <v/>
      </c>
      <c r="H238" s="461" t="str">
        <f>+IF(D238="","",'Cálculos '!AV243)</f>
        <v/>
      </c>
      <c r="I238" s="462" t="str">
        <f>+IF(D238="","",'Cálculos '!AT243)</f>
        <v/>
      </c>
      <c r="J238" s="385" t="str">
        <f>+IF('Variación '!BV237="","",'Variación '!BV237)</f>
        <v/>
      </c>
      <c r="K238" s="464" t="str">
        <f>+IF(D238="","",'Precio unitario '!J237)</f>
        <v/>
      </c>
      <c r="L238" s="466" t="str">
        <f>+'Valor total'!I243</f>
        <v/>
      </c>
      <c r="M238" s="466" t="str">
        <f>+'Valor total'!J243</f>
        <v/>
      </c>
      <c r="N238" s="469" t="str">
        <f t="shared" si="6"/>
        <v/>
      </c>
    </row>
    <row r="239" spans="2:14" hidden="1" x14ac:dyDescent="0.25">
      <c r="B239" s="181">
        <f t="shared" si="7"/>
        <v>236</v>
      </c>
      <c r="C239" s="316" t="str">
        <f>+IF('Cálculos '!C244="","",'Cálculos '!C244)</f>
        <v/>
      </c>
      <c r="D239" s="315" t="str">
        <f>+IF('Cálculos '!D244="","",'Cálculos '!D244)</f>
        <v/>
      </c>
      <c r="E239" s="314" t="str">
        <f>+IF('Cálculos '!E244="","",'Cálculos '!E244)</f>
        <v/>
      </c>
      <c r="F239" s="460" t="str">
        <f>+IF(D239="","",'Cálculos '!AR244)</f>
        <v/>
      </c>
      <c r="G239" s="461" t="str">
        <f>IF(D239="","",'Cálculos '!AU244)</f>
        <v/>
      </c>
      <c r="H239" s="461" t="str">
        <f>+IF(D239="","",'Cálculos '!AV244)</f>
        <v/>
      </c>
      <c r="I239" s="462" t="str">
        <f>+IF(D239="","",'Cálculos '!AT244)</f>
        <v/>
      </c>
      <c r="J239" s="385" t="str">
        <f>+IF('Variación '!BV238="","",'Variación '!BV238)</f>
        <v/>
      </c>
      <c r="K239" s="464" t="str">
        <f>+IF(D239="","",'Precio unitario '!J238)</f>
        <v/>
      </c>
      <c r="L239" s="466" t="str">
        <f>+'Valor total'!I244</f>
        <v/>
      </c>
      <c r="M239" s="466" t="str">
        <f>+'Valor total'!J244</f>
        <v/>
      </c>
      <c r="N239" s="469" t="str">
        <f t="shared" si="6"/>
        <v/>
      </c>
    </row>
    <row r="240" spans="2:14" hidden="1" x14ac:dyDescent="0.25">
      <c r="B240" s="181">
        <f t="shared" si="7"/>
        <v>237</v>
      </c>
      <c r="C240" s="316" t="str">
        <f>+IF('Cálculos '!C245="","",'Cálculos '!C245)</f>
        <v/>
      </c>
      <c r="D240" s="315" t="str">
        <f>+IF('Cálculos '!D245="","",'Cálculos '!D245)</f>
        <v/>
      </c>
      <c r="E240" s="314" t="str">
        <f>+IF('Cálculos '!E245="","",'Cálculos '!E245)</f>
        <v/>
      </c>
      <c r="F240" s="460" t="str">
        <f>+IF(D240="","",'Cálculos '!AR245)</f>
        <v/>
      </c>
      <c r="G240" s="461" t="str">
        <f>IF(D240="","",'Cálculos '!AU245)</f>
        <v/>
      </c>
      <c r="H240" s="461" t="str">
        <f>+IF(D240="","",'Cálculos '!AV245)</f>
        <v/>
      </c>
      <c r="I240" s="462" t="str">
        <f>+IF(D240="","",'Cálculos '!AT245)</f>
        <v/>
      </c>
      <c r="J240" s="385" t="str">
        <f>+IF('Variación '!BV239="","",'Variación '!BV239)</f>
        <v/>
      </c>
      <c r="K240" s="464" t="str">
        <f>+IF(D240="","",'Precio unitario '!J239)</f>
        <v/>
      </c>
      <c r="L240" s="466" t="str">
        <f>+'Valor total'!I245</f>
        <v/>
      </c>
      <c r="M240" s="466" t="str">
        <f>+'Valor total'!J245</f>
        <v/>
      </c>
      <c r="N240" s="469" t="str">
        <f t="shared" si="6"/>
        <v/>
      </c>
    </row>
    <row r="241" spans="2:14" hidden="1" x14ac:dyDescent="0.25">
      <c r="B241" s="181">
        <f t="shared" si="7"/>
        <v>238</v>
      </c>
      <c r="C241" s="316" t="str">
        <f>+IF('Cálculos '!C246="","",'Cálculos '!C246)</f>
        <v/>
      </c>
      <c r="D241" s="315" t="str">
        <f>+IF('Cálculos '!D246="","",'Cálculos '!D246)</f>
        <v/>
      </c>
      <c r="E241" s="314" t="str">
        <f>+IF('Cálculos '!E246="","",'Cálculos '!E246)</f>
        <v/>
      </c>
      <c r="F241" s="460" t="str">
        <f>+IF(D241="","",'Cálculos '!AR246)</f>
        <v/>
      </c>
      <c r="G241" s="461" t="str">
        <f>IF(D241="","",'Cálculos '!AU246)</f>
        <v/>
      </c>
      <c r="H241" s="461" t="str">
        <f>+IF(D241="","",'Cálculos '!AV246)</f>
        <v/>
      </c>
      <c r="I241" s="462" t="str">
        <f>+IF(D241="","",'Cálculos '!AT246)</f>
        <v/>
      </c>
      <c r="J241" s="385" t="str">
        <f>+IF('Variación '!BV240="","",'Variación '!BV240)</f>
        <v/>
      </c>
      <c r="K241" s="464" t="str">
        <f>+IF(D241="","",'Precio unitario '!J240)</f>
        <v/>
      </c>
      <c r="L241" s="466" t="str">
        <f>+'Valor total'!I246</f>
        <v/>
      </c>
      <c r="M241" s="466" t="str">
        <f>+'Valor total'!J246</f>
        <v/>
      </c>
      <c r="N241" s="469" t="str">
        <f t="shared" si="6"/>
        <v/>
      </c>
    </row>
    <row r="242" spans="2:14" hidden="1" x14ac:dyDescent="0.25">
      <c r="B242" s="181">
        <f t="shared" si="7"/>
        <v>239</v>
      </c>
      <c r="C242" s="316" t="str">
        <f>+IF('Cálculos '!C247="","",'Cálculos '!C247)</f>
        <v/>
      </c>
      <c r="D242" s="315" t="str">
        <f>+IF('Cálculos '!D247="","",'Cálculos '!D247)</f>
        <v/>
      </c>
      <c r="E242" s="314" t="str">
        <f>+IF('Cálculos '!E247="","",'Cálculos '!E247)</f>
        <v/>
      </c>
      <c r="F242" s="460" t="str">
        <f>+IF(D242="","",'Cálculos '!AR247)</f>
        <v/>
      </c>
      <c r="G242" s="461" t="str">
        <f>IF(D242="","",'Cálculos '!AU247)</f>
        <v/>
      </c>
      <c r="H242" s="461" t="str">
        <f>+IF(D242="","",'Cálculos '!AV247)</f>
        <v/>
      </c>
      <c r="I242" s="462" t="str">
        <f>+IF(D242="","",'Cálculos '!AT247)</f>
        <v/>
      </c>
      <c r="J242" s="385" t="str">
        <f>+IF('Variación '!BV241="","",'Variación '!BV241)</f>
        <v/>
      </c>
      <c r="K242" s="464" t="str">
        <f>+IF(D242="","",'Precio unitario '!J241)</f>
        <v/>
      </c>
      <c r="L242" s="466" t="str">
        <f>+'Valor total'!I247</f>
        <v/>
      </c>
      <c r="M242" s="466" t="str">
        <f>+'Valor total'!J247</f>
        <v/>
      </c>
      <c r="N242" s="469" t="str">
        <f t="shared" si="6"/>
        <v/>
      </c>
    </row>
    <row r="243" spans="2:14" hidden="1" x14ac:dyDescent="0.25">
      <c r="B243" s="181">
        <f t="shared" si="7"/>
        <v>240</v>
      </c>
      <c r="C243" s="316" t="str">
        <f>+IF('Cálculos '!C248="","",'Cálculos '!C248)</f>
        <v/>
      </c>
      <c r="D243" s="315" t="str">
        <f>+IF('Cálculos '!D248="","",'Cálculos '!D248)</f>
        <v/>
      </c>
      <c r="E243" s="314" t="str">
        <f>+IF('Cálculos '!E248="","",'Cálculos '!E248)</f>
        <v/>
      </c>
      <c r="F243" s="460" t="str">
        <f>+IF(D243="","",'Cálculos '!AR248)</f>
        <v/>
      </c>
      <c r="G243" s="461" t="str">
        <f>IF(D243="","",'Cálculos '!AU248)</f>
        <v/>
      </c>
      <c r="H243" s="461" t="str">
        <f>+IF(D243="","",'Cálculos '!AV248)</f>
        <v/>
      </c>
      <c r="I243" s="462" t="str">
        <f>+IF(D243="","",'Cálculos '!AT248)</f>
        <v/>
      </c>
      <c r="J243" s="385" t="str">
        <f>+IF('Variación '!BV242="","",'Variación '!BV242)</f>
        <v/>
      </c>
      <c r="K243" s="464" t="str">
        <f>+IF(D243="","",'Precio unitario '!J242)</f>
        <v/>
      </c>
      <c r="L243" s="466" t="str">
        <f>+'Valor total'!I248</f>
        <v/>
      </c>
      <c r="M243" s="466" t="str">
        <f>+'Valor total'!J248</f>
        <v/>
      </c>
      <c r="N243" s="469" t="str">
        <f t="shared" si="6"/>
        <v/>
      </c>
    </row>
    <row r="244" spans="2:14" hidden="1" x14ac:dyDescent="0.25">
      <c r="B244" s="181">
        <f t="shared" si="7"/>
        <v>241</v>
      </c>
      <c r="C244" s="316" t="str">
        <f>+IF('Cálculos '!C249="","",'Cálculos '!C249)</f>
        <v/>
      </c>
      <c r="D244" s="315" t="str">
        <f>+IF('Cálculos '!D249="","",'Cálculos '!D249)</f>
        <v/>
      </c>
      <c r="E244" s="314" t="str">
        <f>+IF('Cálculos '!E249="","",'Cálculos '!E249)</f>
        <v/>
      </c>
      <c r="F244" s="460" t="str">
        <f>+IF(D244="","",'Cálculos '!AR249)</f>
        <v/>
      </c>
      <c r="G244" s="461" t="str">
        <f>IF(D244="","",'Cálculos '!AU249)</f>
        <v/>
      </c>
      <c r="H244" s="461" t="str">
        <f>+IF(D244="","",'Cálculos '!AV249)</f>
        <v/>
      </c>
      <c r="I244" s="462" t="str">
        <f>+IF(D244="","",'Cálculos '!AT249)</f>
        <v/>
      </c>
      <c r="J244" s="385" t="str">
        <f>+IF('Variación '!BV243="","",'Variación '!BV243)</f>
        <v/>
      </c>
      <c r="K244" s="464" t="str">
        <f>+IF(D244="","",'Precio unitario '!J243)</f>
        <v/>
      </c>
      <c r="L244" s="466" t="str">
        <f>+'Valor total'!I249</f>
        <v/>
      </c>
      <c r="M244" s="466" t="str">
        <f>+'Valor total'!J249</f>
        <v/>
      </c>
      <c r="N244" s="469" t="str">
        <f t="shared" si="6"/>
        <v/>
      </c>
    </row>
    <row r="245" spans="2:14" hidden="1" x14ac:dyDescent="0.25">
      <c r="B245" s="181">
        <f t="shared" si="7"/>
        <v>242</v>
      </c>
      <c r="C245" s="316" t="str">
        <f>+IF('Cálculos '!C250="","",'Cálculos '!C250)</f>
        <v/>
      </c>
      <c r="D245" s="315" t="str">
        <f>+IF('Cálculos '!D250="","",'Cálculos '!D250)</f>
        <v/>
      </c>
      <c r="E245" s="314" t="str">
        <f>+IF('Cálculos '!E250="","",'Cálculos '!E250)</f>
        <v/>
      </c>
      <c r="F245" s="460" t="str">
        <f>+IF(D245="","",'Cálculos '!AR250)</f>
        <v/>
      </c>
      <c r="G245" s="461" t="str">
        <f>IF(D245="","",'Cálculos '!AU250)</f>
        <v/>
      </c>
      <c r="H245" s="461" t="str">
        <f>+IF(D245="","",'Cálculos '!AV250)</f>
        <v/>
      </c>
      <c r="I245" s="462" t="str">
        <f>+IF(D245="","",'Cálculos '!AT250)</f>
        <v/>
      </c>
      <c r="J245" s="385" t="str">
        <f>+IF('Variación '!BV244="","",'Variación '!BV244)</f>
        <v/>
      </c>
      <c r="K245" s="464" t="str">
        <f>+IF(D245="","",'Precio unitario '!J244)</f>
        <v/>
      </c>
      <c r="L245" s="466" t="str">
        <f>+'Valor total'!I250</f>
        <v/>
      </c>
      <c r="M245" s="466" t="str">
        <f>+'Valor total'!J250</f>
        <v/>
      </c>
      <c r="N245" s="469" t="str">
        <f t="shared" si="6"/>
        <v/>
      </c>
    </row>
    <row r="246" spans="2:14" hidden="1" x14ac:dyDescent="0.25">
      <c r="B246" s="181">
        <f t="shared" si="7"/>
        <v>243</v>
      </c>
      <c r="C246" s="316" t="str">
        <f>+IF('Cálculos '!C251="","",'Cálculos '!C251)</f>
        <v/>
      </c>
      <c r="D246" s="315" t="str">
        <f>+IF('Cálculos '!D251="","",'Cálculos '!D251)</f>
        <v/>
      </c>
      <c r="E246" s="314" t="str">
        <f>+IF('Cálculos '!E251="","",'Cálculos '!E251)</f>
        <v/>
      </c>
      <c r="F246" s="460" t="str">
        <f>+IF(D246="","",'Cálculos '!AR251)</f>
        <v/>
      </c>
      <c r="G246" s="461" t="str">
        <f>IF(D246="","",'Cálculos '!AU251)</f>
        <v/>
      </c>
      <c r="H246" s="461" t="str">
        <f>+IF(D246="","",'Cálculos '!AV251)</f>
        <v/>
      </c>
      <c r="I246" s="462" t="str">
        <f>+IF(D246="","",'Cálculos '!AT251)</f>
        <v/>
      </c>
      <c r="J246" s="385" t="str">
        <f>+IF('Variación '!BV245="","",'Variación '!BV245)</f>
        <v/>
      </c>
      <c r="K246" s="464" t="str">
        <f>+IF(D246="","",'Precio unitario '!J245)</f>
        <v/>
      </c>
      <c r="L246" s="466" t="str">
        <f>+'Valor total'!I251</f>
        <v/>
      </c>
      <c r="M246" s="466" t="str">
        <f>+'Valor total'!J251</f>
        <v/>
      </c>
      <c r="N246" s="469" t="str">
        <f t="shared" si="6"/>
        <v/>
      </c>
    </row>
    <row r="247" spans="2:14" hidden="1" x14ac:dyDescent="0.25">
      <c r="B247" s="181">
        <f t="shared" si="7"/>
        <v>244</v>
      </c>
      <c r="C247" s="316" t="str">
        <f>+IF('Cálculos '!C252="","",'Cálculos '!C252)</f>
        <v/>
      </c>
      <c r="D247" s="315" t="str">
        <f>+IF('Cálculos '!D252="","",'Cálculos '!D252)</f>
        <v/>
      </c>
      <c r="E247" s="314" t="str">
        <f>+IF('Cálculos '!E252="","",'Cálculos '!E252)</f>
        <v/>
      </c>
      <c r="F247" s="460" t="str">
        <f>+IF(D247="","",'Cálculos '!AR252)</f>
        <v/>
      </c>
      <c r="G247" s="461" t="str">
        <f>IF(D247="","",'Cálculos '!AU252)</f>
        <v/>
      </c>
      <c r="H247" s="461" t="str">
        <f>+IF(D247="","",'Cálculos '!AV252)</f>
        <v/>
      </c>
      <c r="I247" s="462" t="str">
        <f>+IF(D247="","",'Cálculos '!AT252)</f>
        <v/>
      </c>
      <c r="J247" s="385" t="str">
        <f>+IF('Variación '!BV246="","",'Variación '!BV246)</f>
        <v/>
      </c>
      <c r="K247" s="464" t="str">
        <f>+IF(D247="","",'Precio unitario '!J246)</f>
        <v/>
      </c>
      <c r="L247" s="466" t="str">
        <f>+'Valor total'!I252</f>
        <v/>
      </c>
      <c r="M247" s="466" t="str">
        <f>+'Valor total'!J252</f>
        <v/>
      </c>
      <c r="N247" s="469" t="str">
        <f t="shared" si="6"/>
        <v/>
      </c>
    </row>
    <row r="248" spans="2:14" hidden="1" x14ac:dyDescent="0.25">
      <c r="B248" s="181">
        <f t="shared" si="7"/>
        <v>245</v>
      </c>
      <c r="C248" s="316" t="str">
        <f>+IF('Cálculos '!C253="","",'Cálculos '!C253)</f>
        <v/>
      </c>
      <c r="D248" s="315" t="str">
        <f>+IF('Cálculos '!D253="","",'Cálculos '!D253)</f>
        <v/>
      </c>
      <c r="E248" s="314" t="str">
        <f>+IF('Cálculos '!E253="","",'Cálculos '!E253)</f>
        <v/>
      </c>
      <c r="F248" s="460" t="str">
        <f>+IF(D248="","",'Cálculos '!AR253)</f>
        <v/>
      </c>
      <c r="G248" s="461" t="str">
        <f>IF(D248="","",'Cálculos '!AU253)</f>
        <v/>
      </c>
      <c r="H248" s="461" t="str">
        <f>+IF(D248="","",'Cálculos '!AV253)</f>
        <v/>
      </c>
      <c r="I248" s="462" t="str">
        <f>+IF(D248="","",'Cálculos '!AT253)</f>
        <v/>
      </c>
      <c r="J248" s="385" t="str">
        <f>+IF('Variación '!BV247="","",'Variación '!BV247)</f>
        <v/>
      </c>
      <c r="K248" s="464" t="str">
        <f>+IF(D248="","",'Precio unitario '!J247)</f>
        <v/>
      </c>
      <c r="L248" s="466" t="str">
        <f>+'Valor total'!I253</f>
        <v/>
      </c>
      <c r="M248" s="466" t="str">
        <f>+'Valor total'!J253</f>
        <v/>
      </c>
      <c r="N248" s="469" t="str">
        <f t="shared" si="6"/>
        <v/>
      </c>
    </row>
    <row r="249" spans="2:14" hidden="1" x14ac:dyDescent="0.25">
      <c r="B249" s="181">
        <f t="shared" si="7"/>
        <v>246</v>
      </c>
      <c r="C249" s="316" t="str">
        <f>+IF('Cálculos '!C254="","",'Cálculos '!C254)</f>
        <v/>
      </c>
      <c r="D249" s="315" t="str">
        <f>+IF('Cálculos '!D254="","",'Cálculos '!D254)</f>
        <v/>
      </c>
      <c r="E249" s="314" t="str">
        <f>+IF('Cálculos '!E254="","",'Cálculos '!E254)</f>
        <v/>
      </c>
      <c r="F249" s="460" t="str">
        <f>+IF(D249="","",'Cálculos '!AR254)</f>
        <v/>
      </c>
      <c r="G249" s="461" t="str">
        <f>IF(D249="","",'Cálculos '!AU254)</f>
        <v/>
      </c>
      <c r="H249" s="461" t="str">
        <f>+IF(D249="","",'Cálculos '!AV254)</f>
        <v/>
      </c>
      <c r="I249" s="462" t="str">
        <f>+IF(D249="","",'Cálculos '!AT254)</f>
        <v/>
      </c>
      <c r="J249" s="385" t="str">
        <f>+IF('Variación '!BV248="","",'Variación '!BV248)</f>
        <v/>
      </c>
      <c r="K249" s="464" t="str">
        <f>+IF(D249="","",'Precio unitario '!J248)</f>
        <v/>
      </c>
      <c r="L249" s="466" t="str">
        <f>+'Valor total'!I254</f>
        <v/>
      </c>
      <c r="M249" s="466" t="str">
        <f>+'Valor total'!J254</f>
        <v/>
      </c>
      <c r="N249" s="469" t="str">
        <f t="shared" si="6"/>
        <v/>
      </c>
    </row>
    <row r="250" spans="2:14" hidden="1" x14ac:dyDescent="0.25">
      <c r="B250" s="181">
        <f t="shared" si="7"/>
        <v>247</v>
      </c>
      <c r="C250" s="316" t="str">
        <f>+IF('Cálculos '!C255="","",'Cálculos '!C255)</f>
        <v/>
      </c>
      <c r="D250" s="315" t="str">
        <f>+IF('Cálculos '!D255="","",'Cálculos '!D255)</f>
        <v/>
      </c>
      <c r="E250" s="314" t="str">
        <f>+IF('Cálculos '!E255="","",'Cálculos '!E255)</f>
        <v/>
      </c>
      <c r="F250" s="460" t="str">
        <f>+IF(D250="","",'Cálculos '!AR255)</f>
        <v/>
      </c>
      <c r="G250" s="461" t="str">
        <f>IF(D250="","",'Cálculos '!AU255)</f>
        <v/>
      </c>
      <c r="H250" s="461" t="str">
        <f>+IF(D250="","",'Cálculos '!AV255)</f>
        <v/>
      </c>
      <c r="I250" s="462" t="str">
        <f>+IF(D250="","",'Cálculos '!AT255)</f>
        <v/>
      </c>
      <c r="J250" s="385" t="str">
        <f>+IF('Variación '!BV249="","",'Variación '!BV249)</f>
        <v/>
      </c>
      <c r="K250" s="464" t="str">
        <f>+IF(D250="","",'Precio unitario '!J249)</f>
        <v/>
      </c>
      <c r="L250" s="466" t="str">
        <f>+'Valor total'!I255</f>
        <v/>
      </c>
      <c r="M250" s="466" t="str">
        <f>+'Valor total'!J255</f>
        <v/>
      </c>
      <c r="N250" s="469" t="str">
        <f t="shared" si="6"/>
        <v/>
      </c>
    </row>
    <row r="251" spans="2:14" hidden="1" x14ac:dyDescent="0.25">
      <c r="B251" s="181">
        <f t="shared" si="7"/>
        <v>248</v>
      </c>
      <c r="C251" s="316" t="str">
        <f>+IF('Cálculos '!C256="","",'Cálculos '!C256)</f>
        <v/>
      </c>
      <c r="D251" s="315" t="str">
        <f>+IF('Cálculos '!D256="","",'Cálculos '!D256)</f>
        <v/>
      </c>
      <c r="E251" s="314" t="str">
        <f>+IF('Cálculos '!E256="","",'Cálculos '!E256)</f>
        <v/>
      </c>
      <c r="F251" s="460" t="str">
        <f>+IF(D251="","",'Cálculos '!AR256)</f>
        <v/>
      </c>
      <c r="G251" s="461" t="str">
        <f>IF(D251="","",'Cálculos '!AU256)</f>
        <v/>
      </c>
      <c r="H251" s="461" t="str">
        <f>+IF(D251="","",'Cálculos '!AV256)</f>
        <v/>
      </c>
      <c r="I251" s="462" t="str">
        <f>+IF(D251="","",'Cálculos '!AT256)</f>
        <v/>
      </c>
      <c r="J251" s="385" t="str">
        <f>+IF('Variación '!BV250="","",'Variación '!BV250)</f>
        <v/>
      </c>
      <c r="K251" s="464" t="str">
        <f>+IF(D251="","",'Precio unitario '!J250)</f>
        <v/>
      </c>
      <c r="L251" s="466" t="str">
        <f>+'Valor total'!I256</f>
        <v/>
      </c>
      <c r="M251" s="466" t="str">
        <f>+'Valor total'!J256</f>
        <v/>
      </c>
      <c r="N251" s="469" t="str">
        <f t="shared" si="6"/>
        <v/>
      </c>
    </row>
    <row r="252" spans="2:14" hidden="1" x14ac:dyDescent="0.25">
      <c r="B252" s="181">
        <f t="shared" si="7"/>
        <v>249</v>
      </c>
      <c r="C252" s="316" t="str">
        <f>+IF('Cálculos '!C257="","",'Cálculos '!C257)</f>
        <v/>
      </c>
      <c r="D252" s="315" t="str">
        <f>+IF('Cálculos '!D257="","",'Cálculos '!D257)</f>
        <v/>
      </c>
      <c r="E252" s="314" t="str">
        <f>+IF('Cálculos '!E257="","",'Cálculos '!E257)</f>
        <v/>
      </c>
      <c r="F252" s="460" t="str">
        <f>+IF(D252="","",'Cálculos '!AR257)</f>
        <v/>
      </c>
      <c r="G252" s="461" t="str">
        <f>IF(D252="","",'Cálculos '!AU257)</f>
        <v/>
      </c>
      <c r="H252" s="461" t="str">
        <f>+IF(D252="","",'Cálculos '!AV257)</f>
        <v/>
      </c>
      <c r="I252" s="462" t="str">
        <f>+IF(D252="","",'Cálculos '!AT257)</f>
        <v/>
      </c>
      <c r="J252" s="385" t="str">
        <f>+IF('Variación '!BV251="","",'Variación '!BV251)</f>
        <v/>
      </c>
      <c r="K252" s="464" t="str">
        <f>+IF(D252="","",'Precio unitario '!J251)</f>
        <v/>
      </c>
      <c r="L252" s="466" t="str">
        <f>+'Valor total'!I257</f>
        <v/>
      </c>
      <c r="M252" s="466" t="str">
        <f>+'Valor total'!J257</f>
        <v/>
      </c>
      <c r="N252" s="469" t="str">
        <f t="shared" si="6"/>
        <v/>
      </c>
    </row>
    <row r="253" spans="2:14" hidden="1" x14ac:dyDescent="0.25">
      <c r="B253" s="181">
        <f t="shared" si="7"/>
        <v>250</v>
      </c>
      <c r="C253" s="316" t="str">
        <f>+IF('Cálculos '!C258="","",'Cálculos '!C258)</f>
        <v/>
      </c>
      <c r="D253" s="315" t="str">
        <f>+IF('Cálculos '!D258="","",'Cálculos '!D258)</f>
        <v/>
      </c>
      <c r="E253" s="314" t="str">
        <f>+IF('Cálculos '!E258="","",'Cálculos '!E258)</f>
        <v/>
      </c>
      <c r="F253" s="460" t="str">
        <f>+IF(D253="","",'Cálculos '!AR258)</f>
        <v/>
      </c>
      <c r="G253" s="461" t="str">
        <f>IF(D253="","",'Cálculos '!AU258)</f>
        <v/>
      </c>
      <c r="H253" s="461" t="str">
        <f>+IF(D253="","",'Cálculos '!AV258)</f>
        <v/>
      </c>
      <c r="I253" s="462" t="str">
        <f>+IF(D253="","",'Cálculos '!AT258)</f>
        <v/>
      </c>
      <c r="J253" s="385" t="str">
        <f>+IF('Variación '!BV252="","",'Variación '!BV252)</f>
        <v/>
      </c>
      <c r="K253" s="464" t="str">
        <f>+IF(D253="","",'Precio unitario '!J252)</f>
        <v/>
      </c>
      <c r="L253" s="466" t="str">
        <f>+'Valor total'!I258</f>
        <v/>
      </c>
      <c r="M253" s="466" t="str">
        <f>+'Valor total'!J258</f>
        <v/>
      </c>
      <c r="N253" s="469" t="str">
        <f t="shared" si="6"/>
        <v/>
      </c>
    </row>
    <row r="254" spans="2:14" hidden="1" x14ac:dyDescent="0.25">
      <c r="B254" s="181">
        <f t="shared" si="7"/>
        <v>251</v>
      </c>
      <c r="C254" s="316" t="str">
        <f>+IF('Cálculos '!C259="","",'Cálculos '!C259)</f>
        <v/>
      </c>
      <c r="D254" s="315" t="str">
        <f>+IF('Cálculos '!D259="","",'Cálculos '!D259)</f>
        <v/>
      </c>
      <c r="E254" s="314" t="str">
        <f>+IF('Cálculos '!E259="","",'Cálculos '!E259)</f>
        <v/>
      </c>
      <c r="F254" s="460" t="str">
        <f>+IF(D254="","",'Cálculos '!AR259)</f>
        <v/>
      </c>
      <c r="G254" s="461" t="str">
        <f>IF(D254="","",'Cálculos '!AU259)</f>
        <v/>
      </c>
      <c r="H254" s="461" t="str">
        <f>+IF(D254="","",'Cálculos '!AV259)</f>
        <v/>
      </c>
      <c r="I254" s="462" t="str">
        <f>+IF(D254="","",'Cálculos '!AT259)</f>
        <v/>
      </c>
      <c r="J254" s="385" t="str">
        <f>+IF('Variación '!BV253="","",'Variación '!BV253)</f>
        <v/>
      </c>
      <c r="K254" s="464" t="str">
        <f>+IF(D254="","",'Precio unitario '!J253)</f>
        <v/>
      </c>
      <c r="L254" s="466" t="str">
        <f>+'Valor total'!I259</f>
        <v/>
      </c>
      <c r="M254" s="466" t="str">
        <f>+'Valor total'!J259</f>
        <v/>
      </c>
      <c r="N254" s="469" t="str">
        <f t="shared" si="6"/>
        <v/>
      </c>
    </row>
    <row r="255" spans="2:14" hidden="1" x14ac:dyDescent="0.25">
      <c r="B255" s="181">
        <f t="shared" si="7"/>
        <v>252</v>
      </c>
      <c r="C255" s="316" t="str">
        <f>+IF('Cálculos '!C260="","",'Cálculos '!C260)</f>
        <v/>
      </c>
      <c r="D255" s="315" t="str">
        <f>+IF('Cálculos '!D260="","",'Cálculos '!D260)</f>
        <v/>
      </c>
      <c r="E255" s="314" t="str">
        <f>+IF('Cálculos '!E260="","",'Cálculos '!E260)</f>
        <v/>
      </c>
      <c r="F255" s="460" t="str">
        <f>+IF(D255="","",'Cálculos '!AR260)</f>
        <v/>
      </c>
      <c r="G255" s="461" t="str">
        <f>IF(D255="","",'Cálculos '!AU260)</f>
        <v/>
      </c>
      <c r="H255" s="461" t="str">
        <f>+IF(D255="","",'Cálculos '!AV260)</f>
        <v/>
      </c>
      <c r="I255" s="462" t="str">
        <f>+IF(D255="","",'Cálculos '!AT260)</f>
        <v/>
      </c>
      <c r="J255" s="385" t="str">
        <f>+IF('Variación '!BV254="","",'Variación '!BV254)</f>
        <v/>
      </c>
      <c r="K255" s="464" t="str">
        <f>+IF(D255="","",'Precio unitario '!J254)</f>
        <v/>
      </c>
      <c r="L255" s="466" t="str">
        <f>+'Valor total'!I260</f>
        <v/>
      </c>
      <c r="M255" s="466" t="str">
        <f>+'Valor total'!J260</f>
        <v/>
      </c>
      <c r="N255" s="469" t="str">
        <f t="shared" si="6"/>
        <v/>
      </c>
    </row>
    <row r="256" spans="2:14" hidden="1" x14ac:dyDescent="0.25">
      <c r="B256" s="181">
        <f t="shared" si="7"/>
        <v>253</v>
      </c>
      <c r="C256" s="316" t="str">
        <f>+IF('Cálculos '!C261="","",'Cálculos '!C261)</f>
        <v/>
      </c>
      <c r="D256" s="315" t="str">
        <f>+IF('Cálculos '!D261="","",'Cálculos '!D261)</f>
        <v/>
      </c>
      <c r="E256" s="314" t="str">
        <f>+IF('Cálculos '!E261="","",'Cálculos '!E261)</f>
        <v/>
      </c>
      <c r="F256" s="460" t="str">
        <f>+IF(D256="","",'Cálculos '!AR261)</f>
        <v/>
      </c>
      <c r="G256" s="461" t="str">
        <f>IF(D256="","",'Cálculos '!AU261)</f>
        <v/>
      </c>
      <c r="H256" s="461" t="str">
        <f>+IF(D256="","",'Cálculos '!AV261)</f>
        <v/>
      </c>
      <c r="I256" s="462" t="str">
        <f>+IF(D256="","",'Cálculos '!AT261)</f>
        <v/>
      </c>
      <c r="J256" s="385" t="str">
        <f>+IF('Variación '!BV255="","",'Variación '!BV255)</f>
        <v/>
      </c>
      <c r="K256" s="464" t="str">
        <f>+IF(D256="","",'Precio unitario '!J255)</f>
        <v/>
      </c>
      <c r="L256" s="466" t="str">
        <f>+'Valor total'!I261</f>
        <v/>
      </c>
      <c r="M256" s="466" t="str">
        <f>+'Valor total'!J261</f>
        <v/>
      </c>
      <c r="N256" s="469" t="str">
        <f t="shared" si="6"/>
        <v/>
      </c>
    </row>
    <row r="257" spans="2:14" hidden="1" x14ac:dyDescent="0.25">
      <c r="B257" s="181">
        <f t="shared" si="7"/>
        <v>254</v>
      </c>
      <c r="C257" s="316" t="str">
        <f>+IF('Cálculos '!C262="","",'Cálculos '!C262)</f>
        <v/>
      </c>
      <c r="D257" s="315" t="str">
        <f>+IF('Cálculos '!D262="","",'Cálculos '!D262)</f>
        <v/>
      </c>
      <c r="E257" s="314" t="str">
        <f>+IF('Cálculos '!E262="","",'Cálculos '!E262)</f>
        <v/>
      </c>
      <c r="F257" s="460" t="str">
        <f>+IF(D257="","",'Cálculos '!AR262)</f>
        <v/>
      </c>
      <c r="G257" s="461" t="str">
        <f>IF(D257="","",'Cálculos '!AU262)</f>
        <v/>
      </c>
      <c r="H257" s="461" t="str">
        <f>+IF(D257="","",'Cálculos '!AV262)</f>
        <v/>
      </c>
      <c r="I257" s="462" t="str">
        <f>+IF(D257="","",'Cálculos '!AT262)</f>
        <v/>
      </c>
      <c r="J257" s="385" t="str">
        <f>+IF('Variación '!BV256="","",'Variación '!BV256)</f>
        <v/>
      </c>
      <c r="K257" s="464" t="str">
        <f>+IF(D257="","",'Precio unitario '!J256)</f>
        <v/>
      </c>
      <c r="L257" s="466" t="str">
        <f>+'Valor total'!I262</f>
        <v/>
      </c>
      <c r="M257" s="466" t="str">
        <f>+'Valor total'!J262</f>
        <v/>
      </c>
      <c r="N257" s="469" t="str">
        <f t="shared" si="6"/>
        <v/>
      </c>
    </row>
    <row r="258" spans="2:14" hidden="1" x14ac:dyDescent="0.25">
      <c r="B258" s="181">
        <f t="shared" si="7"/>
        <v>255</v>
      </c>
      <c r="C258" s="316" t="str">
        <f>+IF('Cálculos '!C263="","",'Cálculos '!C263)</f>
        <v/>
      </c>
      <c r="D258" s="315" t="str">
        <f>+IF('Cálculos '!D263="","",'Cálculos '!D263)</f>
        <v/>
      </c>
      <c r="E258" s="314" t="str">
        <f>+IF('Cálculos '!E263="","",'Cálculos '!E263)</f>
        <v/>
      </c>
      <c r="F258" s="460" t="str">
        <f>+IF(D258="","",'Cálculos '!AR263)</f>
        <v/>
      </c>
      <c r="G258" s="461" t="str">
        <f>IF(D258="","",'Cálculos '!AU263)</f>
        <v/>
      </c>
      <c r="H258" s="461" t="str">
        <f>+IF(D258="","",'Cálculos '!AV263)</f>
        <v/>
      </c>
      <c r="I258" s="462" t="str">
        <f>+IF(D258="","",'Cálculos '!AT263)</f>
        <v/>
      </c>
      <c r="J258" s="385" t="str">
        <f>+IF('Variación '!BV257="","",'Variación '!BV257)</f>
        <v/>
      </c>
      <c r="K258" s="464" t="str">
        <f>+IF(D258="","",'Precio unitario '!J257)</f>
        <v/>
      </c>
      <c r="L258" s="466" t="str">
        <f>+'Valor total'!I263</f>
        <v/>
      </c>
      <c r="M258" s="466" t="str">
        <f>+'Valor total'!J263</f>
        <v/>
      </c>
      <c r="N258" s="469" t="str">
        <f t="shared" si="6"/>
        <v/>
      </c>
    </row>
    <row r="259" spans="2:14" hidden="1" x14ac:dyDescent="0.25">
      <c r="B259" s="181">
        <f t="shared" si="7"/>
        <v>256</v>
      </c>
      <c r="C259" s="316" t="str">
        <f>+IF('Cálculos '!C264="","",'Cálculos '!C264)</f>
        <v/>
      </c>
      <c r="D259" s="315" t="str">
        <f>+IF('Cálculos '!D264="","",'Cálculos '!D264)</f>
        <v/>
      </c>
      <c r="E259" s="314" t="str">
        <f>+IF('Cálculos '!E264="","",'Cálculos '!E264)</f>
        <v/>
      </c>
      <c r="F259" s="460" t="str">
        <f>+IF(D259="","",'Cálculos '!AR264)</f>
        <v/>
      </c>
      <c r="G259" s="461" t="str">
        <f>IF(D259="","",'Cálculos '!AU264)</f>
        <v/>
      </c>
      <c r="H259" s="461" t="str">
        <f>+IF(D259="","",'Cálculos '!AV264)</f>
        <v/>
      </c>
      <c r="I259" s="462" t="str">
        <f>+IF(D259="","",'Cálculos '!AT264)</f>
        <v/>
      </c>
      <c r="J259" s="385" t="str">
        <f>+IF('Variación '!BV258="","",'Variación '!BV258)</f>
        <v/>
      </c>
      <c r="K259" s="464" t="str">
        <f>+IF(D259="","",'Precio unitario '!J258)</f>
        <v/>
      </c>
      <c r="L259" s="466" t="str">
        <f>+'Valor total'!I264</f>
        <v/>
      </c>
      <c r="M259" s="466" t="str">
        <f>+'Valor total'!J264</f>
        <v/>
      </c>
      <c r="N259" s="469" t="str">
        <f t="shared" si="6"/>
        <v/>
      </c>
    </row>
    <row r="260" spans="2:14" hidden="1" x14ac:dyDescent="0.25">
      <c r="B260" s="181">
        <f t="shared" si="7"/>
        <v>257</v>
      </c>
      <c r="C260" s="316" t="str">
        <f>+IF('Cálculos '!C265="","",'Cálculos '!C265)</f>
        <v/>
      </c>
      <c r="D260" s="315" t="str">
        <f>+IF('Cálculos '!D265="","",'Cálculos '!D265)</f>
        <v/>
      </c>
      <c r="E260" s="314" t="str">
        <f>+IF('Cálculos '!E265="","",'Cálculos '!E265)</f>
        <v/>
      </c>
      <c r="F260" s="460" t="str">
        <f>+IF(D260="","",'Cálculos '!AR265)</f>
        <v/>
      </c>
      <c r="G260" s="461" t="str">
        <f>IF(D260="","",'Cálculos '!AU265)</f>
        <v/>
      </c>
      <c r="H260" s="461" t="str">
        <f>+IF(D260="","",'Cálculos '!AV265)</f>
        <v/>
      </c>
      <c r="I260" s="462" t="str">
        <f>+IF(D260="","",'Cálculos '!AT265)</f>
        <v/>
      </c>
      <c r="J260" s="385" t="str">
        <f>+IF('Variación '!BV259="","",'Variación '!BV259)</f>
        <v/>
      </c>
      <c r="K260" s="464" t="str">
        <f>+IF(D260="","",'Precio unitario '!J259)</f>
        <v/>
      </c>
      <c r="L260" s="466" t="str">
        <f>+'Valor total'!I265</f>
        <v/>
      </c>
      <c r="M260" s="466" t="str">
        <f>+'Valor total'!J265</f>
        <v/>
      </c>
      <c r="N260" s="469" t="str">
        <f t="shared" si="6"/>
        <v/>
      </c>
    </row>
    <row r="261" spans="2:14" hidden="1" x14ac:dyDescent="0.25">
      <c r="B261" s="181">
        <f t="shared" si="7"/>
        <v>258</v>
      </c>
      <c r="C261" s="316" t="str">
        <f>+IF('Cálculos '!C266="","",'Cálculos '!C266)</f>
        <v/>
      </c>
      <c r="D261" s="315" t="str">
        <f>+IF('Cálculos '!D266="","",'Cálculos '!D266)</f>
        <v/>
      </c>
      <c r="E261" s="314" t="str">
        <f>+IF('Cálculos '!E266="","",'Cálculos '!E266)</f>
        <v/>
      </c>
      <c r="F261" s="460" t="str">
        <f>+IF(D261="","",'Cálculos '!AR266)</f>
        <v/>
      </c>
      <c r="G261" s="461" t="str">
        <f>IF(D261="","",'Cálculos '!AU266)</f>
        <v/>
      </c>
      <c r="H261" s="461" t="str">
        <f>+IF(D261="","",'Cálculos '!AV266)</f>
        <v/>
      </c>
      <c r="I261" s="462" t="str">
        <f>+IF(D261="","",'Cálculos '!AT266)</f>
        <v/>
      </c>
      <c r="J261" s="385" t="str">
        <f>+IF('Variación '!BV260="","",'Variación '!BV260)</f>
        <v/>
      </c>
      <c r="K261" s="464" t="str">
        <f>+IF(D261="","",'Precio unitario '!J260)</f>
        <v/>
      </c>
      <c r="L261" s="466" t="str">
        <f>+'Valor total'!I266</f>
        <v/>
      </c>
      <c r="M261" s="466" t="str">
        <f>+'Valor total'!J266</f>
        <v/>
      </c>
      <c r="N261" s="469" t="str">
        <f t="shared" ref="N261:N324" si="8">+IF(D261="","",SUM(K261+L261+M261))</f>
        <v/>
      </c>
    </row>
    <row r="262" spans="2:14" hidden="1" x14ac:dyDescent="0.25">
      <c r="B262" s="181">
        <f t="shared" ref="B262:B325" si="9">+B261+1</f>
        <v>259</v>
      </c>
      <c r="C262" s="316" t="str">
        <f>+IF('Cálculos '!C267="","",'Cálculos '!C267)</f>
        <v/>
      </c>
      <c r="D262" s="315" t="str">
        <f>+IF('Cálculos '!D267="","",'Cálculos '!D267)</f>
        <v/>
      </c>
      <c r="E262" s="314" t="str">
        <f>+IF('Cálculos '!E267="","",'Cálculos '!E267)</f>
        <v/>
      </c>
      <c r="F262" s="460" t="str">
        <f>+IF(D262="","",'Cálculos '!AR267)</f>
        <v/>
      </c>
      <c r="G262" s="461" t="str">
        <f>IF(D262="","",'Cálculos '!AU267)</f>
        <v/>
      </c>
      <c r="H262" s="461" t="str">
        <f>+IF(D262="","",'Cálculos '!AV267)</f>
        <v/>
      </c>
      <c r="I262" s="462" t="str">
        <f>+IF(D262="","",'Cálculos '!AT267)</f>
        <v/>
      </c>
      <c r="J262" s="385" t="str">
        <f>+IF('Variación '!BV261="","",'Variación '!BV261)</f>
        <v/>
      </c>
      <c r="K262" s="464" t="str">
        <f>+IF(D262="","",'Precio unitario '!J261)</f>
        <v/>
      </c>
      <c r="L262" s="466" t="str">
        <f>+'Valor total'!I267</f>
        <v/>
      </c>
      <c r="M262" s="466" t="str">
        <f>+'Valor total'!J267</f>
        <v/>
      </c>
      <c r="N262" s="469" t="str">
        <f t="shared" si="8"/>
        <v/>
      </c>
    </row>
    <row r="263" spans="2:14" hidden="1" x14ac:dyDescent="0.25">
      <c r="B263" s="181">
        <f t="shared" si="9"/>
        <v>260</v>
      </c>
      <c r="C263" s="316" t="str">
        <f>+IF('Cálculos '!C268="","",'Cálculos '!C268)</f>
        <v/>
      </c>
      <c r="D263" s="315" t="str">
        <f>+IF('Cálculos '!D268="","",'Cálculos '!D268)</f>
        <v/>
      </c>
      <c r="E263" s="314" t="str">
        <f>+IF('Cálculos '!E268="","",'Cálculos '!E268)</f>
        <v/>
      </c>
      <c r="F263" s="460" t="str">
        <f>+IF(D263="","",'Cálculos '!AR268)</f>
        <v/>
      </c>
      <c r="G263" s="461" t="str">
        <f>IF(D263="","",'Cálculos '!AU268)</f>
        <v/>
      </c>
      <c r="H263" s="461" t="str">
        <f>+IF(D263="","",'Cálculos '!AV268)</f>
        <v/>
      </c>
      <c r="I263" s="462" t="str">
        <f>+IF(D263="","",'Cálculos '!AT268)</f>
        <v/>
      </c>
      <c r="J263" s="385" t="str">
        <f>+IF('Variación '!BV262="","",'Variación '!BV262)</f>
        <v/>
      </c>
      <c r="K263" s="464" t="str">
        <f>+IF(D263="","",'Precio unitario '!J262)</f>
        <v/>
      </c>
      <c r="L263" s="466" t="str">
        <f>+'Valor total'!I268</f>
        <v/>
      </c>
      <c r="M263" s="466" t="str">
        <f>+'Valor total'!J268</f>
        <v/>
      </c>
      <c r="N263" s="469" t="str">
        <f t="shared" si="8"/>
        <v/>
      </c>
    </row>
    <row r="264" spans="2:14" hidden="1" x14ac:dyDescent="0.25">
      <c r="B264" s="181">
        <f t="shared" si="9"/>
        <v>261</v>
      </c>
      <c r="C264" s="316" t="str">
        <f>+IF('Cálculos '!C269="","",'Cálculos '!C269)</f>
        <v/>
      </c>
      <c r="D264" s="315" t="str">
        <f>+IF('Cálculos '!D269="","",'Cálculos '!D269)</f>
        <v/>
      </c>
      <c r="E264" s="314" t="str">
        <f>+IF('Cálculos '!E269="","",'Cálculos '!E269)</f>
        <v/>
      </c>
      <c r="F264" s="460" t="str">
        <f>+IF(D264="","",'Cálculos '!AR269)</f>
        <v/>
      </c>
      <c r="G264" s="461" t="str">
        <f>IF(D264="","",'Cálculos '!AU269)</f>
        <v/>
      </c>
      <c r="H264" s="461" t="str">
        <f>+IF(D264="","",'Cálculos '!AV269)</f>
        <v/>
      </c>
      <c r="I264" s="462" t="str">
        <f>+IF(D264="","",'Cálculos '!AT269)</f>
        <v/>
      </c>
      <c r="J264" s="385" t="str">
        <f>+IF('Variación '!BV263="","",'Variación '!BV263)</f>
        <v/>
      </c>
      <c r="K264" s="464" t="str">
        <f>+IF(D264="","",'Precio unitario '!J263)</f>
        <v/>
      </c>
      <c r="L264" s="466" t="str">
        <f>+'Valor total'!I269</f>
        <v/>
      </c>
      <c r="M264" s="466" t="str">
        <f>+'Valor total'!J269</f>
        <v/>
      </c>
      <c r="N264" s="469" t="str">
        <f t="shared" si="8"/>
        <v/>
      </c>
    </row>
    <row r="265" spans="2:14" hidden="1" x14ac:dyDescent="0.25">
      <c r="B265" s="181">
        <f t="shared" si="9"/>
        <v>262</v>
      </c>
      <c r="C265" s="316" t="str">
        <f>+IF('Cálculos '!C270="","",'Cálculos '!C270)</f>
        <v/>
      </c>
      <c r="D265" s="315" t="str">
        <f>+IF('Cálculos '!D270="","",'Cálculos '!D270)</f>
        <v/>
      </c>
      <c r="E265" s="314" t="str">
        <f>+IF('Cálculos '!E270="","",'Cálculos '!E270)</f>
        <v/>
      </c>
      <c r="F265" s="460" t="str">
        <f>+IF(D265="","",'Cálculos '!AR270)</f>
        <v/>
      </c>
      <c r="G265" s="461" t="str">
        <f>IF(D265="","",'Cálculos '!AU270)</f>
        <v/>
      </c>
      <c r="H265" s="461" t="str">
        <f>+IF(D265="","",'Cálculos '!AV270)</f>
        <v/>
      </c>
      <c r="I265" s="462" t="str">
        <f>+IF(D265="","",'Cálculos '!AT270)</f>
        <v/>
      </c>
      <c r="J265" s="385" t="str">
        <f>+IF('Variación '!BV264="","",'Variación '!BV264)</f>
        <v/>
      </c>
      <c r="K265" s="464" t="str">
        <f>+IF(D265="","",'Precio unitario '!J264)</f>
        <v/>
      </c>
      <c r="L265" s="466" t="str">
        <f>+'Valor total'!I270</f>
        <v/>
      </c>
      <c r="M265" s="466" t="str">
        <f>+'Valor total'!J270</f>
        <v/>
      </c>
      <c r="N265" s="469" t="str">
        <f t="shared" si="8"/>
        <v/>
      </c>
    </row>
    <row r="266" spans="2:14" hidden="1" x14ac:dyDescent="0.25">
      <c r="B266" s="181">
        <f t="shared" si="9"/>
        <v>263</v>
      </c>
      <c r="C266" s="316" t="str">
        <f>+IF('Cálculos '!C271="","",'Cálculos '!C271)</f>
        <v/>
      </c>
      <c r="D266" s="315" t="str">
        <f>+IF('Cálculos '!D271="","",'Cálculos '!D271)</f>
        <v/>
      </c>
      <c r="E266" s="314" t="str">
        <f>+IF('Cálculos '!E271="","",'Cálculos '!E271)</f>
        <v/>
      </c>
      <c r="F266" s="460" t="str">
        <f>+IF(D266="","",'Cálculos '!AR271)</f>
        <v/>
      </c>
      <c r="G266" s="461" t="str">
        <f>IF(D266="","",'Cálculos '!AU271)</f>
        <v/>
      </c>
      <c r="H266" s="461" t="str">
        <f>+IF(D266="","",'Cálculos '!AV271)</f>
        <v/>
      </c>
      <c r="I266" s="462" t="str">
        <f>+IF(D266="","",'Cálculos '!AT271)</f>
        <v/>
      </c>
      <c r="J266" s="385" t="str">
        <f>+IF('Variación '!BV265="","",'Variación '!BV265)</f>
        <v/>
      </c>
      <c r="K266" s="464" t="str">
        <f>+IF(D266="","",'Precio unitario '!J265)</f>
        <v/>
      </c>
      <c r="L266" s="466" t="str">
        <f>+'Valor total'!I271</f>
        <v/>
      </c>
      <c r="M266" s="466" t="str">
        <f>+'Valor total'!J271</f>
        <v/>
      </c>
      <c r="N266" s="469" t="str">
        <f t="shared" si="8"/>
        <v/>
      </c>
    </row>
    <row r="267" spans="2:14" hidden="1" x14ac:dyDescent="0.25">
      <c r="B267" s="181">
        <f t="shared" si="9"/>
        <v>264</v>
      </c>
      <c r="C267" s="316" t="str">
        <f>+IF('Cálculos '!C272="","",'Cálculos '!C272)</f>
        <v/>
      </c>
      <c r="D267" s="315" t="str">
        <f>+IF('Cálculos '!D272="","",'Cálculos '!D272)</f>
        <v/>
      </c>
      <c r="E267" s="314" t="str">
        <f>+IF('Cálculos '!E272="","",'Cálculos '!E272)</f>
        <v/>
      </c>
      <c r="F267" s="460" t="str">
        <f>+IF(D267="","",'Cálculos '!AR272)</f>
        <v/>
      </c>
      <c r="G267" s="461" t="str">
        <f>IF(D267="","",'Cálculos '!AU272)</f>
        <v/>
      </c>
      <c r="H267" s="461" t="str">
        <f>+IF(D267="","",'Cálculos '!AV272)</f>
        <v/>
      </c>
      <c r="I267" s="462" t="str">
        <f>+IF(D267="","",'Cálculos '!AT272)</f>
        <v/>
      </c>
      <c r="J267" s="385" t="str">
        <f>+IF('Variación '!BV266="","",'Variación '!BV266)</f>
        <v/>
      </c>
      <c r="K267" s="464" t="str">
        <f>+IF(D267="","",'Precio unitario '!J266)</f>
        <v/>
      </c>
      <c r="L267" s="466" t="str">
        <f>+'Valor total'!I272</f>
        <v/>
      </c>
      <c r="M267" s="466" t="str">
        <f>+'Valor total'!J272</f>
        <v/>
      </c>
      <c r="N267" s="469" t="str">
        <f t="shared" si="8"/>
        <v/>
      </c>
    </row>
    <row r="268" spans="2:14" hidden="1" x14ac:dyDescent="0.25">
      <c r="B268" s="181">
        <f t="shared" si="9"/>
        <v>265</v>
      </c>
      <c r="C268" s="316" t="str">
        <f>+IF('Cálculos '!C273="","",'Cálculos '!C273)</f>
        <v/>
      </c>
      <c r="D268" s="315" t="str">
        <f>+IF('Cálculos '!D273="","",'Cálculos '!D273)</f>
        <v/>
      </c>
      <c r="E268" s="314" t="str">
        <f>+IF('Cálculos '!E273="","",'Cálculos '!E273)</f>
        <v/>
      </c>
      <c r="F268" s="460" t="str">
        <f>+IF(D268="","",'Cálculos '!AR273)</f>
        <v/>
      </c>
      <c r="G268" s="461" t="str">
        <f>IF(D268="","",'Cálculos '!AU273)</f>
        <v/>
      </c>
      <c r="H268" s="461" t="str">
        <f>+IF(D268="","",'Cálculos '!AV273)</f>
        <v/>
      </c>
      <c r="I268" s="462" t="str">
        <f>+IF(D268="","",'Cálculos '!AT273)</f>
        <v/>
      </c>
      <c r="J268" s="385" t="str">
        <f>+IF('Variación '!BV267="","",'Variación '!BV267)</f>
        <v/>
      </c>
      <c r="K268" s="464" t="str">
        <f>+IF(D268="","",'Precio unitario '!J267)</f>
        <v/>
      </c>
      <c r="L268" s="466" t="str">
        <f>+'Valor total'!I273</f>
        <v/>
      </c>
      <c r="M268" s="466" t="str">
        <f>+'Valor total'!J273</f>
        <v/>
      </c>
      <c r="N268" s="469" t="str">
        <f t="shared" si="8"/>
        <v/>
      </c>
    </row>
    <row r="269" spans="2:14" hidden="1" x14ac:dyDescent="0.25">
      <c r="B269" s="181">
        <f t="shared" si="9"/>
        <v>266</v>
      </c>
      <c r="C269" s="316" t="str">
        <f>+IF('Cálculos '!C274="","",'Cálculos '!C274)</f>
        <v/>
      </c>
      <c r="D269" s="315" t="str">
        <f>+IF('Cálculos '!D274="","",'Cálculos '!D274)</f>
        <v/>
      </c>
      <c r="E269" s="314" t="str">
        <f>+IF('Cálculos '!E274="","",'Cálculos '!E274)</f>
        <v/>
      </c>
      <c r="F269" s="460" t="str">
        <f>+IF(D269="","",'Cálculos '!AR274)</f>
        <v/>
      </c>
      <c r="G269" s="461" t="str">
        <f>IF(D269="","",'Cálculos '!AU274)</f>
        <v/>
      </c>
      <c r="H269" s="461" t="str">
        <f>+IF(D269="","",'Cálculos '!AV274)</f>
        <v/>
      </c>
      <c r="I269" s="462" t="str">
        <f>+IF(D269="","",'Cálculos '!AT274)</f>
        <v/>
      </c>
      <c r="J269" s="385" t="str">
        <f>+IF('Variación '!BV268="","",'Variación '!BV268)</f>
        <v/>
      </c>
      <c r="K269" s="464" t="str">
        <f>+IF(D269="","",'Precio unitario '!J268)</f>
        <v/>
      </c>
      <c r="L269" s="466" t="str">
        <f>+'Valor total'!I274</f>
        <v/>
      </c>
      <c r="M269" s="466" t="str">
        <f>+'Valor total'!J274</f>
        <v/>
      </c>
      <c r="N269" s="469" t="str">
        <f t="shared" si="8"/>
        <v/>
      </c>
    </row>
    <row r="270" spans="2:14" hidden="1" x14ac:dyDescent="0.25">
      <c r="B270" s="181">
        <f t="shared" si="9"/>
        <v>267</v>
      </c>
      <c r="C270" s="316" t="str">
        <f>+IF('Cálculos '!C275="","",'Cálculos '!C275)</f>
        <v/>
      </c>
      <c r="D270" s="315" t="str">
        <f>+IF('Cálculos '!D275="","",'Cálculos '!D275)</f>
        <v/>
      </c>
      <c r="E270" s="314" t="str">
        <f>+IF('Cálculos '!E275="","",'Cálculos '!E275)</f>
        <v/>
      </c>
      <c r="F270" s="460" t="str">
        <f>+IF(D270="","",'Cálculos '!AR275)</f>
        <v/>
      </c>
      <c r="G270" s="461" t="str">
        <f>IF(D270="","",'Cálculos '!AU275)</f>
        <v/>
      </c>
      <c r="H270" s="461" t="str">
        <f>+IF(D270="","",'Cálculos '!AV275)</f>
        <v/>
      </c>
      <c r="I270" s="462" t="str">
        <f>+IF(D270="","",'Cálculos '!AT275)</f>
        <v/>
      </c>
      <c r="J270" s="385" t="str">
        <f>+IF('Variación '!BV269="","",'Variación '!BV269)</f>
        <v/>
      </c>
      <c r="K270" s="464" t="str">
        <f>+IF(D270="","",'Precio unitario '!J269)</f>
        <v/>
      </c>
      <c r="L270" s="466" t="str">
        <f>+'Valor total'!I275</f>
        <v/>
      </c>
      <c r="M270" s="466" t="str">
        <f>+'Valor total'!J275</f>
        <v/>
      </c>
      <c r="N270" s="469" t="str">
        <f t="shared" si="8"/>
        <v/>
      </c>
    </row>
    <row r="271" spans="2:14" hidden="1" x14ac:dyDescent="0.25">
      <c r="B271" s="181">
        <f t="shared" si="9"/>
        <v>268</v>
      </c>
      <c r="C271" s="316" t="str">
        <f>+IF('Cálculos '!C276="","",'Cálculos '!C276)</f>
        <v/>
      </c>
      <c r="D271" s="315" t="str">
        <f>+IF('Cálculos '!D276="","",'Cálculos '!D276)</f>
        <v/>
      </c>
      <c r="E271" s="314" t="str">
        <f>+IF('Cálculos '!E276="","",'Cálculos '!E276)</f>
        <v/>
      </c>
      <c r="F271" s="460" t="str">
        <f>+IF(D271="","",'Cálculos '!AR276)</f>
        <v/>
      </c>
      <c r="G271" s="461" t="str">
        <f>IF(D271="","",'Cálculos '!AU276)</f>
        <v/>
      </c>
      <c r="H271" s="461" t="str">
        <f>+IF(D271="","",'Cálculos '!AV276)</f>
        <v/>
      </c>
      <c r="I271" s="462" t="str">
        <f>+IF(D271="","",'Cálculos '!AT276)</f>
        <v/>
      </c>
      <c r="J271" s="385" t="str">
        <f>+IF('Variación '!BV270="","",'Variación '!BV270)</f>
        <v/>
      </c>
      <c r="K271" s="464" t="str">
        <f>+IF(D271="","",'Precio unitario '!J270)</f>
        <v/>
      </c>
      <c r="L271" s="466" t="str">
        <f>+'Valor total'!I276</f>
        <v/>
      </c>
      <c r="M271" s="466" t="str">
        <f>+'Valor total'!J276</f>
        <v/>
      </c>
      <c r="N271" s="469" t="str">
        <f t="shared" si="8"/>
        <v/>
      </c>
    </row>
    <row r="272" spans="2:14" hidden="1" x14ac:dyDescent="0.25">
      <c r="B272" s="181">
        <f t="shared" si="9"/>
        <v>269</v>
      </c>
      <c r="C272" s="316" t="str">
        <f>+IF('Cálculos '!C277="","",'Cálculos '!C277)</f>
        <v/>
      </c>
      <c r="D272" s="315" t="str">
        <f>+IF('Cálculos '!D277="","",'Cálculos '!D277)</f>
        <v/>
      </c>
      <c r="E272" s="314" t="str">
        <f>+IF('Cálculos '!E277="","",'Cálculos '!E277)</f>
        <v/>
      </c>
      <c r="F272" s="460" t="str">
        <f>+IF(D272="","",'Cálculos '!AR277)</f>
        <v/>
      </c>
      <c r="G272" s="461" t="str">
        <f>IF(D272="","",'Cálculos '!AU277)</f>
        <v/>
      </c>
      <c r="H272" s="461" t="str">
        <f>+IF(D272="","",'Cálculos '!AV277)</f>
        <v/>
      </c>
      <c r="I272" s="462" t="str">
        <f>+IF(D272="","",'Cálculos '!AT277)</f>
        <v/>
      </c>
      <c r="J272" s="385" t="str">
        <f>+IF('Variación '!BV271="","",'Variación '!BV271)</f>
        <v/>
      </c>
      <c r="K272" s="464" t="str">
        <f>+IF(D272="","",'Precio unitario '!J271)</f>
        <v/>
      </c>
      <c r="L272" s="466" t="str">
        <f>+'Valor total'!I277</f>
        <v/>
      </c>
      <c r="M272" s="466" t="str">
        <f>+'Valor total'!J277</f>
        <v/>
      </c>
      <c r="N272" s="469" t="str">
        <f t="shared" si="8"/>
        <v/>
      </c>
    </row>
    <row r="273" spans="2:14" hidden="1" x14ac:dyDescent="0.25">
      <c r="B273" s="181">
        <f t="shared" si="9"/>
        <v>270</v>
      </c>
      <c r="C273" s="316" t="str">
        <f>+IF('Cálculos '!C278="","",'Cálculos '!C278)</f>
        <v/>
      </c>
      <c r="D273" s="315" t="str">
        <f>+IF('Cálculos '!D278="","",'Cálculos '!D278)</f>
        <v/>
      </c>
      <c r="E273" s="314" t="str">
        <f>+IF('Cálculos '!E278="","",'Cálculos '!E278)</f>
        <v/>
      </c>
      <c r="F273" s="460" t="str">
        <f>+IF(D273="","",'Cálculos '!AR278)</f>
        <v/>
      </c>
      <c r="G273" s="461" t="str">
        <f>IF(D273="","",'Cálculos '!AU278)</f>
        <v/>
      </c>
      <c r="H273" s="461" t="str">
        <f>+IF(D273="","",'Cálculos '!AV278)</f>
        <v/>
      </c>
      <c r="I273" s="462" t="str">
        <f>+IF(D273="","",'Cálculos '!AT278)</f>
        <v/>
      </c>
      <c r="J273" s="385" t="str">
        <f>+IF('Variación '!BV272="","",'Variación '!BV272)</f>
        <v/>
      </c>
      <c r="K273" s="464" t="str">
        <f>+IF(D273="","",'Precio unitario '!J272)</f>
        <v/>
      </c>
      <c r="L273" s="466" t="str">
        <f>+'Valor total'!I278</f>
        <v/>
      </c>
      <c r="M273" s="466" t="str">
        <f>+'Valor total'!J278</f>
        <v/>
      </c>
      <c r="N273" s="469" t="str">
        <f t="shared" si="8"/>
        <v/>
      </c>
    </row>
    <row r="274" spans="2:14" hidden="1" x14ac:dyDescent="0.25">
      <c r="B274" s="181">
        <f t="shared" si="9"/>
        <v>271</v>
      </c>
      <c r="C274" s="316" t="str">
        <f>+IF('Cálculos '!C279="","",'Cálculos '!C279)</f>
        <v/>
      </c>
      <c r="D274" s="315" t="str">
        <f>+IF('Cálculos '!D279="","",'Cálculos '!D279)</f>
        <v/>
      </c>
      <c r="E274" s="314" t="str">
        <f>+IF('Cálculos '!E279="","",'Cálculos '!E279)</f>
        <v/>
      </c>
      <c r="F274" s="460" t="str">
        <f>+IF(D274="","",'Cálculos '!AR279)</f>
        <v/>
      </c>
      <c r="G274" s="461" t="str">
        <f>IF(D274="","",'Cálculos '!AU279)</f>
        <v/>
      </c>
      <c r="H274" s="461" t="str">
        <f>+IF(D274="","",'Cálculos '!AV279)</f>
        <v/>
      </c>
      <c r="I274" s="462" t="str">
        <f>+IF(D274="","",'Cálculos '!AT279)</f>
        <v/>
      </c>
      <c r="J274" s="385" t="str">
        <f>+IF('Variación '!BV273="","",'Variación '!BV273)</f>
        <v/>
      </c>
      <c r="K274" s="464" t="str">
        <f>+IF(D274="","",'Precio unitario '!J273)</f>
        <v/>
      </c>
      <c r="L274" s="466" t="str">
        <f>+'Valor total'!I279</f>
        <v/>
      </c>
      <c r="M274" s="466" t="str">
        <f>+'Valor total'!J279</f>
        <v/>
      </c>
      <c r="N274" s="469" t="str">
        <f t="shared" si="8"/>
        <v/>
      </c>
    </row>
    <row r="275" spans="2:14" hidden="1" x14ac:dyDescent="0.25">
      <c r="B275" s="181">
        <f t="shared" si="9"/>
        <v>272</v>
      </c>
      <c r="C275" s="316" t="str">
        <f>+IF('Cálculos '!C280="","",'Cálculos '!C280)</f>
        <v/>
      </c>
      <c r="D275" s="315" t="str">
        <f>+IF('Cálculos '!D280="","",'Cálculos '!D280)</f>
        <v/>
      </c>
      <c r="E275" s="314" t="str">
        <f>+IF('Cálculos '!E280="","",'Cálculos '!E280)</f>
        <v/>
      </c>
      <c r="F275" s="460" t="str">
        <f>+IF(D275="","",'Cálculos '!AR280)</f>
        <v/>
      </c>
      <c r="G275" s="461" t="str">
        <f>IF(D275="","",'Cálculos '!AU280)</f>
        <v/>
      </c>
      <c r="H275" s="461" t="str">
        <f>+IF(D275="","",'Cálculos '!AV280)</f>
        <v/>
      </c>
      <c r="I275" s="462" t="str">
        <f>+IF(D275="","",'Cálculos '!AT280)</f>
        <v/>
      </c>
      <c r="J275" s="385" t="str">
        <f>+IF('Variación '!BV274="","",'Variación '!BV274)</f>
        <v/>
      </c>
      <c r="K275" s="464" t="str">
        <f>+IF(D275="","",'Precio unitario '!J274)</f>
        <v/>
      </c>
      <c r="L275" s="466" t="str">
        <f>+'Valor total'!I280</f>
        <v/>
      </c>
      <c r="M275" s="466" t="str">
        <f>+'Valor total'!J280</f>
        <v/>
      </c>
      <c r="N275" s="469" t="str">
        <f t="shared" si="8"/>
        <v/>
      </c>
    </row>
    <row r="276" spans="2:14" hidden="1" x14ac:dyDescent="0.25">
      <c r="B276" s="181">
        <f t="shared" si="9"/>
        <v>273</v>
      </c>
      <c r="C276" s="316" t="str">
        <f>+IF('Cálculos '!C281="","",'Cálculos '!C281)</f>
        <v/>
      </c>
      <c r="D276" s="315" t="str">
        <f>+IF('Cálculos '!D281="","",'Cálculos '!D281)</f>
        <v/>
      </c>
      <c r="E276" s="314" t="str">
        <f>+IF('Cálculos '!E281="","",'Cálculos '!E281)</f>
        <v/>
      </c>
      <c r="F276" s="460" t="str">
        <f>+IF(D276="","",'Cálculos '!AR281)</f>
        <v/>
      </c>
      <c r="G276" s="461" t="str">
        <f>IF(D276="","",'Cálculos '!AU281)</f>
        <v/>
      </c>
      <c r="H276" s="461" t="str">
        <f>+IF(D276="","",'Cálculos '!AV281)</f>
        <v/>
      </c>
      <c r="I276" s="462" t="str">
        <f>+IF(D276="","",'Cálculos '!AT281)</f>
        <v/>
      </c>
      <c r="J276" s="385" t="str">
        <f>+IF('Variación '!BV275="","",'Variación '!BV275)</f>
        <v/>
      </c>
      <c r="K276" s="464" t="str">
        <f>+IF(D276="","",'Precio unitario '!J275)</f>
        <v/>
      </c>
      <c r="L276" s="466" t="str">
        <f>+'Valor total'!I281</f>
        <v/>
      </c>
      <c r="M276" s="466" t="str">
        <f>+'Valor total'!J281</f>
        <v/>
      </c>
      <c r="N276" s="469" t="str">
        <f t="shared" si="8"/>
        <v/>
      </c>
    </row>
    <row r="277" spans="2:14" hidden="1" x14ac:dyDescent="0.25">
      <c r="B277" s="181">
        <f t="shared" si="9"/>
        <v>274</v>
      </c>
      <c r="C277" s="316" t="str">
        <f>+IF('Cálculos '!C282="","",'Cálculos '!C282)</f>
        <v/>
      </c>
      <c r="D277" s="315" t="str">
        <f>+IF('Cálculos '!D282="","",'Cálculos '!D282)</f>
        <v/>
      </c>
      <c r="E277" s="314" t="str">
        <f>+IF('Cálculos '!E282="","",'Cálculos '!E282)</f>
        <v/>
      </c>
      <c r="F277" s="460" t="str">
        <f>+IF(D277="","",'Cálculos '!AR282)</f>
        <v/>
      </c>
      <c r="G277" s="461" t="str">
        <f>IF(D277="","",'Cálculos '!AU282)</f>
        <v/>
      </c>
      <c r="H277" s="461" t="str">
        <f>+IF(D277="","",'Cálculos '!AV282)</f>
        <v/>
      </c>
      <c r="I277" s="462" t="str">
        <f>+IF(D277="","",'Cálculos '!AT282)</f>
        <v/>
      </c>
      <c r="J277" s="385" t="str">
        <f>+IF('Variación '!BV276="","",'Variación '!BV276)</f>
        <v/>
      </c>
      <c r="K277" s="464" t="str">
        <f>+IF(D277="","",'Precio unitario '!J276)</f>
        <v/>
      </c>
      <c r="L277" s="466" t="str">
        <f>+'Valor total'!I282</f>
        <v/>
      </c>
      <c r="M277" s="466" t="str">
        <f>+'Valor total'!J282</f>
        <v/>
      </c>
      <c r="N277" s="469" t="str">
        <f t="shared" si="8"/>
        <v/>
      </c>
    </row>
    <row r="278" spans="2:14" hidden="1" x14ac:dyDescent="0.25">
      <c r="B278" s="181">
        <f t="shared" si="9"/>
        <v>275</v>
      </c>
      <c r="C278" s="316" t="str">
        <f>+IF('Cálculos '!C283="","",'Cálculos '!C283)</f>
        <v/>
      </c>
      <c r="D278" s="315" t="str">
        <f>+IF('Cálculos '!D283="","",'Cálculos '!D283)</f>
        <v/>
      </c>
      <c r="E278" s="314" t="str">
        <f>+IF('Cálculos '!E283="","",'Cálculos '!E283)</f>
        <v/>
      </c>
      <c r="F278" s="460" t="str">
        <f>+IF(D278="","",'Cálculos '!AR283)</f>
        <v/>
      </c>
      <c r="G278" s="461" t="str">
        <f>IF(D278="","",'Cálculos '!AU283)</f>
        <v/>
      </c>
      <c r="H278" s="461" t="str">
        <f>+IF(D278="","",'Cálculos '!AV283)</f>
        <v/>
      </c>
      <c r="I278" s="462" t="str">
        <f>+IF(D278="","",'Cálculos '!AT283)</f>
        <v/>
      </c>
      <c r="J278" s="385" t="str">
        <f>+IF('Variación '!BV277="","",'Variación '!BV277)</f>
        <v/>
      </c>
      <c r="K278" s="464" t="str">
        <f>+IF(D278="","",'Precio unitario '!J277)</f>
        <v/>
      </c>
      <c r="L278" s="466" t="str">
        <f>+'Valor total'!I283</f>
        <v/>
      </c>
      <c r="M278" s="466" t="str">
        <f>+'Valor total'!J283</f>
        <v/>
      </c>
      <c r="N278" s="469" t="str">
        <f t="shared" si="8"/>
        <v/>
      </c>
    </row>
    <row r="279" spans="2:14" hidden="1" x14ac:dyDescent="0.25">
      <c r="B279" s="181">
        <f t="shared" si="9"/>
        <v>276</v>
      </c>
      <c r="C279" s="316" t="str">
        <f>+IF('Cálculos '!C284="","",'Cálculos '!C284)</f>
        <v/>
      </c>
      <c r="D279" s="315" t="str">
        <f>+IF('Cálculos '!D284="","",'Cálculos '!D284)</f>
        <v/>
      </c>
      <c r="E279" s="314" t="str">
        <f>+IF('Cálculos '!E284="","",'Cálculos '!E284)</f>
        <v/>
      </c>
      <c r="F279" s="460" t="str">
        <f>+IF(D279="","",'Cálculos '!AR284)</f>
        <v/>
      </c>
      <c r="G279" s="461" t="str">
        <f>IF(D279="","",'Cálculos '!AU284)</f>
        <v/>
      </c>
      <c r="H279" s="461" t="str">
        <f>+IF(D279="","",'Cálculos '!AV284)</f>
        <v/>
      </c>
      <c r="I279" s="462" t="str">
        <f>+IF(D279="","",'Cálculos '!AT284)</f>
        <v/>
      </c>
      <c r="J279" s="385" t="str">
        <f>+IF('Variación '!BV278="","",'Variación '!BV278)</f>
        <v/>
      </c>
      <c r="K279" s="464" t="str">
        <f>+IF(D279="","",'Precio unitario '!J278)</f>
        <v/>
      </c>
      <c r="L279" s="466" t="str">
        <f>+'Valor total'!I284</f>
        <v/>
      </c>
      <c r="M279" s="466" t="str">
        <f>+'Valor total'!J284</f>
        <v/>
      </c>
      <c r="N279" s="469" t="str">
        <f t="shared" si="8"/>
        <v/>
      </c>
    </row>
    <row r="280" spans="2:14" hidden="1" x14ac:dyDescent="0.25">
      <c r="B280" s="181">
        <f t="shared" si="9"/>
        <v>277</v>
      </c>
      <c r="C280" s="316" t="str">
        <f>+IF('Cálculos '!C285="","",'Cálculos '!C285)</f>
        <v/>
      </c>
      <c r="D280" s="315" t="str">
        <f>+IF('Cálculos '!D285="","",'Cálculos '!D285)</f>
        <v/>
      </c>
      <c r="E280" s="314" t="str">
        <f>+IF('Cálculos '!E285="","",'Cálculos '!E285)</f>
        <v/>
      </c>
      <c r="F280" s="460" t="str">
        <f>+IF(D280="","",'Cálculos '!AR285)</f>
        <v/>
      </c>
      <c r="G280" s="461" t="str">
        <f>IF(D280="","",'Cálculos '!AU285)</f>
        <v/>
      </c>
      <c r="H280" s="461" t="str">
        <f>+IF(D280="","",'Cálculos '!AV285)</f>
        <v/>
      </c>
      <c r="I280" s="462" t="str">
        <f>+IF(D280="","",'Cálculos '!AT285)</f>
        <v/>
      </c>
      <c r="J280" s="385" t="str">
        <f>+IF('Variación '!BV279="","",'Variación '!BV279)</f>
        <v/>
      </c>
      <c r="K280" s="464" t="str">
        <f>+IF(D280="","",'Precio unitario '!J279)</f>
        <v/>
      </c>
      <c r="L280" s="466" t="str">
        <f>+'Valor total'!I285</f>
        <v/>
      </c>
      <c r="M280" s="466" t="str">
        <f>+'Valor total'!J285</f>
        <v/>
      </c>
      <c r="N280" s="469" t="str">
        <f t="shared" si="8"/>
        <v/>
      </c>
    </row>
    <row r="281" spans="2:14" hidden="1" x14ac:dyDescent="0.25">
      <c r="B281" s="181">
        <f t="shared" si="9"/>
        <v>278</v>
      </c>
      <c r="C281" s="316" t="str">
        <f>+IF('Cálculos '!C286="","",'Cálculos '!C286)</f>
        <v/>
      </c>
      <c r="D281" s="315" t="str">
        <f>+IF('Cálculos '!D286="","",'Cálculos '!D286)</f>
        <v/>
      </c>
      <c r="E281" s="314" t="str">
        <f>+IF('Cálculos '!E286="","",'Cálculos '!E286)</f>
        <v/>
      </c>
      <c r="F281" s="460" t="str">
        <f>+IF(D281="","",'Cálculos '!AR286)</f>
        <v/>
      </c>
      <c r="G281" s="461" t="str">
        <f>IF(D281="","",'Cálculos '!AU286)</f>
        <v/>
      </c>
      <c r="H281" s="461" t="str">
        <f>+IF(D281="","",'Cálculos '!AV286)</f>
        <v/>
      </c>
      <c r="I281" s="462" t="str">
        <f>+IF(D281="","",'Cálculos '!AT286)</f>
        <v/>
      </c>
      <c r="J281" s="385" t="str">
        <f>+IF('Variación '!BV280="","",'Variación '!BV280)</f>
        <v/>
      </c>
      <c r="K281" s="464" t="str">
        <f>+IF(D281="","",'Precio unitario '!J280)</f>
        <v/>
      </c>
      <c r="L281" s="466" t="str">
        <f>+'Valor total'!I286</f>
        <v/>
      </c>
      <c r="M281" s="466" t="str">
        <f>+'Valor total'!J286</f>
        <v/>
      </c>
      <c r="N281" s="469" t="str">
        <f t="shared" si="8"/>
        <v/>
      </c>
    </row>
    <row r="282" spans="2:14" hidden="1" x14ac:dyDescent="0.25">
      <c r="B282" s="181">
        <f t="shared" si="9"/>
        <v>279</v>
      </c>
      <c r="C282" s="316" t="str">
        <f>+IF('Cálculos '!C287="","",'Cálculos '!C287)</f>
        <v/>
      </c>
      <c r="D282" s="315" t="str">
        <f>+IF('Cálculos '!D287="","",'Cálculos '!D287)</f>
        <v/>
      </c>
      <c r="E282" s="314" t="str">
        <f>+IF('Cálculos '!E287="","",'Cálculos '!E287)</f>
        <v/>
      </c>
      <c r="F282" s="460" t="str">
        <f>+IF(D282="","",'Cálculos '!AR287)</f>
        <v/>
      </c>
      <c r="G282" s="461" t="str">
        <f>IF(D282="","",'Cálculos '!AU287)</f>
        <v/>
      </c>
      <c r="H282" s="461" t="str">
        <f>+IF(D282="","",'Cálculos '!AV287)</f>
        <v/>
      </c>
      <c r="I282" s="462" t="str">
        <f>+IF(D282="","",'Cálculos '!AT287)</f>
        <v/>
      </c>
      <c r="J282" s="385" t="str">
        <f>+IF('Variación '!BV281="","",'Variación '!BV281)</f>
        <v/>
      </c>
      <c r="K282" s="464" t="str">
        <f>+IF(D282="","",'Precio unitario '!J281)</f>
        <v/>
      </c>
      <c r="L282" s="466" t="str">
        <f>+'Valor total'!I287</f>
        <v/>
      </c>
      <c r="M282" s="466" t="str">
        <f>+'Valor total'!J287</f>
        <v/>
      </c>
      <c r="N282" s="469" t="str">
        <f t="shared" si="8"/>
        <v/>
      </c>
    </row>
    <row r="283" spans="2:14" hidden="1" x14ac:dyDescent="0.25">
      <c r="B283" s="181">
        <f t="shared" si="9"/>
        <v>280</v>
      </c>
      <c r="C283" s="316" t="str">
        <f>+IF('Cálculos '!C288="","",'Cálculos '!C288)</f>
        <v/>
      </c>
      <c r="D283" s="315" t="str">
        <f>+IF('Cálculos '!D288="","",'Cálculos '!D288)</f>
        <v/>
      </c>
      <c r="E283" s="314" t="str">
        <f>+IF('Cálculos '!E288="","",'Cálculos '!E288)</f>
        <v/>
      </c>
      <c r="F283" s="460" t="str">
        <f>+IF(D283="","",'Cálculos '!AR288)</f>
        <v/>
      </c>
      <c r="G283" s="461" t="str">
        <f>IF(D283="","",'Cálculos '!AU288)</f>
        <v/>
      </c>
      <c r="H283" s="461" t="str">
        <f>+IF(D283="","",'Cálculos '!AV288)</f>
        <v/>
      </c>
      <c r="I283" s="462" t="str">
        <f>+IF(D283="","",'Cálculos '!AT288)</f>
        <v/>
      </c>
      <c r="J283" s="385" t="str">
        <f>+IF('Variación '!BV282="","",'Variación '!BV282)</f>
        <v/>
      </c>
      <c r="K283" s="464" t="str">
        <f>+IF(D283="","",'Precio unitario '!J282)</f>
        <v/>
      </c>
      <c r="L283" s="466" t="str">
        <f>+'Valor total'!I288</f>
        <v/>
      </c>
      <c r="M283" s="466" t="str">
        <f>+'Valor total'!J288</f>
        <v/>
      </c>
      <c r="N283" s="469" t="str">
        <f t="shared" si="8"/>
        <v/>
      </c>
    </row>
    <row r="284" spans="2:14" hidden="1" x14ac:dyDescent="0.25">
      <c r="B284" s="181">
        <f t="shared" si="9"/>
        <v>281</v>
      </c>
      <c r="C284" s="316" t="str">
        <f>+IF('Cálculos '!C289="","",'Cálculos '!C289)</f>
        <v/>
      </c>
      <c r="D284" s="315" t="str">
        <f>+IF('Cálculos '!D289="","",'Cálculos '!D289)</f>
        <v/>
      </c>
      <c r="E284" s="314" t="str">
        <f>+IF('Cálculos '!E289="","",'Cálculos '!E289)</f>
        <v/>
      </c>
      <c r="F284" s="460" t="str">
        <f>+IF(D284="","",'Cálculos '!AR289)</f>
        <v/>
      </c>
      <c r="G284" s="461" t="str">
        <f>IF(D284="","",'Cálculos '!AU289)</f>
        <v/>
      </c>
      <c r="H284" s="461" t="str">
        <f>+IF(D284="","",'Cálculos '!AV289)</f>
        <v/>
      </c>
      <c r="I284" s="462" t="str">
        <f>+IF(D284="","",'Cálculos '!AT289)</f>
        <v/>
      </c>
      <c r="J284" s="385" t="str">
        <f>+IF('Variación '!BV283="","",'Variación '!BV283)</f>
        <v/>
      </c>
      <c r="K284" s="464" t="str">
        <f>+IF(D284="","",'Precio unitario '!J283)</f>
        <v/>
      </c>
      <c r="L284" s="466" t="str">
        <f>+'Valor total'!I289</f>
        <v/>
      </c>
      <c r="M284" s="466" t="str">
        <f>+'Valor total'!J289</f>
        <v/>
      </c>
      <c r="N284" s="469" t="str">
        <f t="shared" si="8"/>
        <v/>
      </c>
    </row>
    <row r="285" spans="2:14" hidden="1" x14ac:dyDescent="0.25">
      <c r="B285" s="181">
        <f t="shared" si="9"/>
        <v>282</v>
      </c>
      <c r="C285" s="316" t="str">
        <f>+IF('Cálculos '!C290="","",'Cálculos '!C290)</f>
        <v/>
      </c>
      <c r="D285" s="315" t="str">
        <f>+IF('Cálculos '!D290="","",'Cálculos '!D290)</f>
        <v/>
      </c>
      <c r="E285" s="314" t="str">
        <f>+IF('Cálculos '!E290="","",'Cálculos '!E290)</f>
        <v/>
      </c>
      <c r="F285" s="460" t="str">
        <f>+IF(D285="","",'Cálculos '!AR290)</f>
        <v/>
      </c>
      <c r="G285" s="461" t="str">
        <f>IF(D285="","",'Cálculos '!AU290)</f>
        <v/>
      </c>
      <c r="H285" s="461" t="str">
        <f>+IF(D285="","",'Cálculos '!AV290)</f>
        <v/>
      </c>
      <c r="I285" s="462" t="str">
        <f>+IF(D285="","",'Cálculos '!AT290)</f>
        <v/>
      </c>
      <c r="J285" s="385" t="str">
        <f>+IF('Variación '!BV284="","",'Variación '!BV284)</f>
        <v/>
      </c>
      <c r="K285" s="464" t="str">
        <f>+IF(D285="","",'Precio unitario '!J284)</f>
        <v/>
      </c>
      <c r="L285" s="466" t="str">
        <f>+'Valor total'!I290</f>
        <v/>
      </c>
      <c r="M285" s="466" t="str">
        <f>+'Valor total'!J290</f>
        <v/>
      </c>
      <c r="N285" s="469" t="str">
        <f t="shared" si="8"/>
        <v/>
      </c>
    </row>
    <row r="286" spans="2:14" hidden="1" x14ac:dyDescent="0.25">
      <c r="B286" s="181">
        <f t="shared" si="9"/>
        <v>283</v>
      </c>
      <c r="C286" s="316" t="str">
        <f>+IF('Cálculos '!C291="","",'Cálculos '!C291)</f>
        <v/>
      </c>
      <c r="D286" s="315" t="str">
        <f>+IF('Cálculos '!D291="","",'Cálculos '!D291)</f>
        <v/>
      </c>
      <c r="E286" s="314" t="str">
        <f>+IF('Cálculos '!E291="","",'Cálculos '!E291)</f>
        <v/>
      </c>
      <c r="F286" s="460" t="str">
        <f>+IF(D286="","",'Cálculos '!AR291)</f>
        <v/>
      </c>
      <c r="G286" s="461" t="str">
        <f>IF(D286="","",'Cálculos '!AU291)</f>
        <v/>
      </c>
      <c r="H286" s="461" t="str">
        <f>+IF(D286="","",'Cálculos '!AV291)</f>
        <v/>
      </c>
      <c r="I286" s="462" t="str">
        <f>+IF(D286="","",'Cálculos '!AT291)</f>
        <v/>
      </c>
      <c r="J286" s="385" t="str">
        <f>+IF('Variación '!BV285="","",'Variación '!BV285)</f>
        <v/>
      </c>
      <c r="K286" s="464" t="str">
        <f>+IF(D286="","",'Precio unitario '!J285)</f>
        <v/>
      </c>
      <c r="L286" s="466" t="str">
        <f>+'Valor total'!I291</f>
        <v/>
      </c>
      <c r="M286" s="466" t="str">
        <f>+'Valor total'!J291</f>
        <v/>
      </c>
      <c r="N286" s="469" t="str">
        <f t="shared" si="8"/>
        <v/>
      </c>
    </row>
    <row r="287" spans="2:14" hidden="1" x14ac:dyDescent="0.25">
      <c r="B287" s="181">
        <f t="shared" si="9"/>
        <v>284</v>
      </c>
      <c r="C287" s="316" t="str">
        <f>+IF('Cálculos '!C292="","",'Cálculos '!C292)</f>
        <v/>
      </c>
      <c r="D287" s="315" t="str">
        <f>+IF('Cálculos '!D292="","",'Cálculos '!D292)</f>
        <v/>
      </c>
      <c r="E287" s="314" t="str">
        <f>+IF('Cálculos '!E292="","",'Cálculos '!E292)</f>
        <v/>
      </c>
      <c r="F287" s="460" t="str">
        <f>+IF(D287="","",'Cálculos '!AR292)</f>
        <v/>
      </c>
      <c r="G287" s="461" t="str">
        <f>IF(D287="","",'Cálculos '!AU292)</f>
        <v/>
      </c>
      <c r="H287" s="461" t="str">
        <f>+IF(D287="","",'Cálculos '!AV292)</f>
        <v/>
      </c>
      <c r="I287" s="462" t="str">
        <f>+IF(D287="","",'Cálculos '!AT292)</f>
        <v/>
      </c>
      <c r="J287" s="385" t="str">
        <f>+IF('Variación '!BV286="","",'Variación '!BV286)</f>
        <v/>
      </c>
      <c r="K287" s="464" t="str">
        <f>+IF(D287="","",'Precio unitario '!J286)</f>
        <v/>
      </c>
      <c r="L287" s="466" t="str">
        <f>+'Valor total'!I292</f>
        <v/>
      </c>
      <c r="M287" s="466" t="str">
        <f>+'Valor total'!J292</f>
        <v/>
      </c>
      <c r="N287" s="469" t="str">
        <f t="shared" si="8"/>
        <v/>
      </c>
    </row>
    <row r="288" spans="2:14" hidden="1" x14ac:dyDescent="0.25">
      <c r="B288" s="181">
        <f t="shared" si="9"/>
        <v>285</v>
      </c>
      <c r="C288" s="316" t="str">
        <f>+IF('Cálculos '!C293="","",'Cálculos '!C293)</f>
        <v/>
      </c>
      <c r="D288" s="315" t="str">
        <f>+IF('Cálculos '!D293="","",'Cálculos '!D293)</f>
        <v/>
      </c>
      <c r="E288" s="314" t="str">
        <f>+IF('Cálculos '!E293="","",'Cálculos '!E293)</f>
        <v/>
      </c>
      <c r="F288" s="460" t="str">
        <f>+IF(D288="","",'Cálculos '!AR293)</f>
        <v/>
      </c>
      <c r="G288" s="461" t="str">
        <f>IF(D288="","",'Cálculos '!AU293)</f>
        <v/>
      </c>
      <c r="H288" s="461" t="str">
        <f>+IF(D288="","",'Cálculos '!AV293)</f>
        <v/>
      </c>
      <c r="I288" s="462" t="str">
        <f>+IF(D288="","",'Cálculos '!AT293)</f>
        <v/>
      </c>
      <c r="J288" s="385" t="str">
        <f>+IF('Variación '!BV287="","",'Variación '!BV287)</f>
        <v/>
      </c>
      <c r="K288" s="464" t="str">
        <f>+IF(D288="","",'Precio unitario '!J287)</f>
        <v/>
      </c>
      <c r="L288" s="466" t="str">
        <f>+'Valor total'!I293</f>
        <v/>
      </c>
      <c r="M288" s="466" t="str">
        <f>+'Valor total'!J293</f>
        <v/>
      </c>
      <c r="N288" s="469" t="str">
        <f t="shared" si="8"/>
        <v/>
      </c>
    </row>
    <row r="289" spans="2:14" hidden="1" x14ac:dyDescent="0.25">
      <c r="B289" s="181">
        <f t="shared" si="9"/>
        <v>286</v>
      </c>
      <c r="C289" s="316" t="str">
        <f>+IF('Cálculos '!C294="","",'Cálculos '!C294)</f>
        <v/>
      </c>
      <c r="D289" s="315" t="str">
        <f>+IF('Cálculos '!D294="","",'Cálculos '!D294)</f>
        <v/>
      </c>
      <c r="E289" s="314" t="str">
        <f>+IF('Cálculos '!E294="","",'Cálculos '!E294)</f>
        <v/>
      </c>
      <c r="F289" s="460" t="str">
        <f>+IF(D289="","",'Cálculos '!AR294)</f>
        <v/>
      </c>
      <c r="G289" s="461" t="str">
        <f>IF(D289="","",'Cálculos '!AU294)</f>
        <v/>
      </c>
      <c r="H289" s="461" t="str">
        <f>+IF(D289="","",'Cálculos '!AV294)</f>
        <v/>
      </c>
      <c r="I289" s="462" t="str">
        <f>+IF(D289="","",'Cálculos '!AT294)</f>
        <v/>
      </c>
      <c r="J289" s="385" t="str">
        <f>+IF('Variación '!BV288="","",'Variación '!BV288)</f>
        <v/>
      </c>
      <c r="K289" s="464" t="str">
        <f>+IF(D289="","",'Precio unitario '!J288)</f>
        <v/>
      </c>
      <c r="L289" s="466" t="str">
        <f>+'Valor total'!I294</f>
        <v/>
      </c>
      <c r="M289" s="466" t="str">
        <f>+'Valor total'!J294</f>
        <v/>
      </c>
      <c r="N289" s="469" t="str">
        <f t="shared" si="8"/>
        <v/>
      </c>
    </row>
    <row r="290" spans="2:14" hidden="1" x14ac:dyDescent="0.25">
      <c r="B290" s="181">
        <f t="shared" si="9"/>
        <v>287</v>
      </c>
      <c r="C290" s="316" t="str">
        <f>+IF('Cálculos '!C295="","",'Cálculos '!C295)</f>
        <v/>
      </c>
      <c r="D290" s="315" t="str">
        <f>+IF('Cálculos '!D295="","",'Cálculos '!D295)</f>
        <v/>
      </c>
      <c r="E290" s="314" t="str">
        <f>+IF('Cálculos '!E295="","",'Cálculos '!E295)</f>
        <v/>
      </c>
      <c r="F290" s="460" t="str">
        <f>+IF(D290="","",'Cálculos '!AR295)</f>
        <v/>
      </c>
      <c r="G290" s="461" t="str">
        <f>IF(D290="","",'Cálculos '!AU295)</f>
        <v/>
      </c>
      <c r="H290" s="461" t="str">
        <f>+IF(D290="","",'Cálculos '!AV295)</f>
        <v/>
      </c>
      <c r="I290" s="462" t="str">
        <f>+IF(D290="","",'Cálculos '!AT295)</f>
        <v/>
      </c>
      <c r="J290" s="385" t="str">
        <f>+IF('Variación '!BV289="","",'Variación '!BV289)</f>
        <v/>
      </c>
      <c r="K290" s="464" t="str">
        <f>+IF(D290="","",'Precio unitario '!J289)</f>
        <v/>
      </c>
      <c r="L290" s="466" t="str">
        <f>+'Valor total'!I295</f>
        <v/>
      </c>
      <c r="M290" s="466" t="str">
        <f>+'Valor total'!J295</f>
        <v/>
      </c>
      <c r="N290" s="469" t="str">
        <f t="shared" si="8"/>
        <v/>
      </c>
    </row>
    <row r="291" spans="2:14" hidden="1" x14ac:dyDescent="0.25">
      <c r="B291" s="181">
        <f t="shared" si="9"/>
        <v>288</v>
      </c>
      <c r="C291" s="316" t="str">
        <f>+IF('Cálculos '!C296="","",'Cálculos '!C296)</f>
        <v/>
      </c>
      <c r="D291" s="315" t="str">
        <f>+IF('Cálculos '!D296="","",'Cálculos '!D296)</f>
        <v/>
      </c>
      <c r="E291" s="314" t="str">
        <f>+IF('Cálculos '!E296="","",'Cálculos '!E296)</f>
        <v/>
      </c>
      <c r="F291" s="460" t="str">
        <f>+IF(D291="","",'Cálculos '!AR296)</f>
        <v/>
      </c>
      <c r="G291" s="461" t="str">
        <f>IF(D291="","",'Cálculos '!AU296)</f>
        <v/>
      </c>
      <c r="H291" s="461" t="str">
        <f>+IF(D291="","",'Cálculos '!AV296)</f>
        <v/>
      </c>
      <c r="I291" s="462" t="str">
        <f>+IF(D291="","",'Cálculos '!AT296)</f>
        <v/>
      </c>
      <c r="J291" s="385" t="str">
        <f>+IF('Variación '!BV290="","",'Variación '!BV290)</f>
        <v/>
      </c>
      <c r="K291" s="464" t="str">
        <f>+IF(D291="","",'Precio unitario '!J290)</f>
        <v/>
      </c>
      <c r="L291" s="466" t="str">
        <f>+'Valor total'!I296</f>
        <v/>
      </c>
      <c r="M291" s="466" t="str">
        <f>+'Valor total'!J296</f>
        <v/>
      </c>
      <c r="N291" s="469" t="str">
        <f t="shared" si="8"/>
        <v/>
      </c>
    </row>
    <row r="292" spans="2:14" hidden="1" x14ac:dyDescent="0.25">
      <c r="B292" s="181">
        <f t="shared" si="9"/>
        <v>289</v>
      </c>
      <c r="C292" s="316" t="str">
        <f>+IF('Cálculos '!C297="","",'Cálculos '!C297)</f>
        <v/>
      </c>
      <c r="D292" s="315" t="str">
        <f>+IF('Cálculos '!D297="","",'Cálculos '!D297)</f>
        <v/>
      </c>
      <c r="E292" s="314" t="str">
        <f>+IF('Cálculos '!E297="","",'Cálculos '!E297)</f>
        <v/>
      </c>
      <c r="F292" s="460" t="str">
        <f>+IF(D292="","",'Cálculos '!AR297)</f>
        <v/>
      </c>
      <c r="G292" s="461" t="str">
        <f>IF(D292="","",'Cálculos '!AU297)</f>
        <v/>
      </c>
      <c r="H292" s="461" t="str">
        <f>+IF(D292="","",'Cálculos '!AV297)</f>
        <v/>
      </c>
      <c r="I292" s="462" t="str">
        <f>+IF(D292="","",'Cálculos '!AT297)</f>
        <v/>
      </c>
      <c r="J292" s="385" t="str">
        <f>+IF('Variación '!BV291="","",'Variación '!BV291)</f>
        <v/>
      </c>
      <c r="K292" s="464" t="str">
        <f>+IF(D292="","",'Precio unitario '!J291)</f>
        <v/>
      </c>
      <c r="L292" s="466" t="str">
        <f>+'Valor total'!I297</f>
        <v/>
      </c>
      <c r="M292" s="466" t="str">
        <f>+'Valor total'!J297</f>
        <v/>
      </c>
      <c r="N292" s="469" t="str">
        <f t="shared" si="8"/>
        <v/>
      </c>
    </row>
    <row r="293" spans="2:14" hidden="1" x14ac:dyDescent="0.25">
      <c r="B293" s="181">
        <f t="shared" si="9"/>
        <v>290</v>
      </c>
      <c r="C293" s="316" t="str">
        <f>+IF('Cálculos '!C298="","",'Cálculos '!C298)</f>
        <v/>
      </c>
      <c r="D293" s="315" t="str">
        <f>+IF('Cálculos '!D298="","",'Cálculos '!D298)</f>
        <v/>
      </c>
      <c r="E293" s="314" t="str">
        <f>+IF('Cálculos '!E298="","",'Cálculos '!E298)</f>
        <v/>
      </c>
      <c r="F293" s="460" t="str">
        <f>+IF(D293="","",'Cálculos '!AR298)</f>
        <v/>
      </c>
      <c r="G293" s="461" t="str">
        <f>IF(D293="","",'Cálculos '!AU298)</f>
        <v/>
      </c>
      <c r="H293" s="461" t="str">
        <f>+IF(D293="","",'Cálculos '!AV298)</f>
        <v/>
      </c>
      <c r="I293" s="462" t="str">
        <f>+IF(D293="","",'Cálculos '!AT298)</f>
        <v/>
      </c>
      <c r="J293" s="385" t="str">
        <f>+IF('Variación '!BV292="","",'Variación '!BV292)</f>
        <v/>
      </c>
      <c r="K293" s="464" t="str">
        <f>+IF(D293="","",'Precio unitario '!J292)</f>
        <v/>
      </c>
      <c r="L293" s="466" t="str">
        <f>+'Valor total'!I298</f>
        <v/>
      </c>
      <c r="M293" s="466" t="str">
        <f>+'Valor total'!J298</f>
        <v/>
      </c>
      <c r="N293" s="469" t="str">
        <f t="shared" si="8"/>
        <v/>
      </c>
    </row>
    <row r="294" spans="2:14" hidden="1" x14ac:dyDescent="0.25">
      <c r="B294" s="181">
        <f t="shared" si="9"/>
        <v>291</v>
      </c>
      <c r="C294" s="316" t="str">
        <f>+IF('Cálculos '!C299="","",'Cálculos '!C299)</f>
        <v/>
      </c>
      <c r="D294" s="315" t="str">
        <f>+IF('Cálculos '!D299="","",'Cálculos '!D299)</f>
        <v/>
      </c>
      <c r="E294" s="314" t="str">
        <f>+IF('Cálculos '!E299="","",'Cálculos '!E299)</f>
        <v/>
      </c>
      <c r="F294" s="460" t="str">
        <f>+IF(D294="","",'Cálculos '!AR299)</f>
        <v/>
      </c>
      <c r="G294" s="461" t="str">
        <f>IF(D294="","",'Cálculos '!AU299)</f>
        <v/>
      </c>
      <c r="H294" s="461" t="str">
        <f>+IF(D294="","",'Cálculos '!AV299)</f>
        <v/>
      </c>
      <c r="I294" s="462" t="str">
        <f>+IF(D294="","",'Cálculos '!AT299)</f>
        <v/>
      </c>
      <c r="J294" s="385" t="str">
        <f>+IF('Variación '!BV293="","",'Variación '!BV293)</f>
        <v/>
      </c>
      <c r="K294" s="464" t="str">
        <f>+IF(D294="","",'Precio unitario '!J293)</f>
        <v/>
      </c>
      <c r="L294" s="466" t="str">
        <f>+'Valor total'!I299</f>
        <v/>
      </c>
      <c r="M294" s="466" t="str">
        <f>+'Valor total'!J299</f>
        <v/>
      </c>
      <c r="N294" s="469" t="str">
        <f t="shared" si="8"/>
        <v/>
      </c>
    </row>
    <row r="295" spans="2:14" hidden="1" x14ac:dyDescent="0.25">
      <c r="B295" s="181">
        <f t="shared" si="9"/>
        <v>292</v>
      </c>
      <c r="C295" s="316" t="str">
        <f>+IF('Cálculos '!C300="","",'Cálculos '!C300)</f>
        <v/>
      </c>
      <c r="D295" s="315" t="str">
        <f>+IF('Cálculos '!D300="","",'Cálculos '!D300)</f>
        <v/>
      </c>
      <c r="E295" s="314" t="str">
        <f>+IF('Cálculos '!E300="","",'Cálculos '!E300)</f>
        <v/>
      </c>
      <c r="F295" s="460" t="str">
        <f>+IF(D295="","",'Cálculos '!AR300)</f>
        <v/>
      </c>
      <c r="G295" s="461" t="str">
        <f>IF(D295="","",'Cálculos '!AU300)</f>
        <v/>
      </c>
      <c r="H295" s="461" t="str">
        <f>+IF(D295="","",'Cálculos '!AV300)</f>
        <v/>
      </c>
      <c r="I295" s="462" t="str">
        <f>+IF(D295="","",'Cálculos '!AT300)</f>
        <v/>
      </c>
      <c r="J295" s="385" t="str">
        <f>+IF('Variación '!BV294="","",'Variación '!BV294)</f>
        <v/>
      </c>
      <c r="K295" s="464" t="str">
        <f>+IF(D295="","",'Precio unitario '!J294)</f>
        <v/>
      </c>
      <c r="L295" s="466" t="str">
        <f>+'Valor total'!I300</f>
        <v/>
      </c>
      <c r="M295" s="466" t="str">
        <f>+'Valor total'!J300</f>
        <v/>
      </c>
      <c r="N295" s="469" t="str">
        <f t="shared" si="8"/>
        <v/>
      </c>
    </row>
    <row r="296" spans="2:14" hidden="1" x14ac:dyDescent="0.25">
      <c r="B296" s="181">
        <f t="shared" si="9"/>
        <v>293</v>
      </c>
      <c r="C296" s="316" t="str">
        <f>+IF('Cálculos '!C301="","",'Cálculos '!C301)</f>
        <v/>
      </c>
      <c r="D296" s="315" t="str">
        <f>+IF('Cálculos '!D301="","",'Cálculos '!D301)</f>
        <v/>
      </c>
      <c r="E296" s="314" t="str">
        <f>+IF('Cálculos '!E301="","",'Cálculos '!E301)</f>
        <v/>
      </c>
      <c r="F296" s="460" t="str">
        <f>+IF(D296="","",'Cálculos '!AR301)</f>
        <v/>
      </c>
      <c r="G296" s="461" t="str">
        <f>IF(D296="","",'Cálculos '!AU301)</f>
        <v/>
      </c>
      <c r="H296" s="461" t="str">
        <f>+IF(D296="","",'Cálculos '!AV301)</f>
        <v/>
      </c>
      <c r="I296" s="462" t="str">
        <f>+IF(D296="","",'Cálculos '!AT301)</f>
        <v/>
      </c>
      <c r="J296" s="385" t="str">
        <f>+IF('Variación '!BV295="","",'Variación '!BV295)</f>
        <v/>
      </c>
      <c r="K296" s="464" t="str">
        <f>+IF(D296="","",'Precio unitario '!J295)</f>
        <v/>
      </c>
      <c r="L296" s="466" t="str">
        <f>+'Valor total'!I301</f>
        <v/>
      </c>
      <c r="M296" s="466" t="str">
        <f>+'Valor total'!J301</f>
        <v/>
      </c>
      <c r="N296" s="469" t="str">
        <f t="shared" si="8"/>
        <v/>
      </c>
    </row>
    <row r="297" spans="2:14" hidden="1" x14ac:dyDescent="0.25">
      <c r="B297" s="181">
        <f t="shared" si="9"/>
        <v>294</v>
      </c>
      <c r="C297" s="316" t="str">
        <f>+IF('Cálculos '!C302="","",'Cálculos '!C302)</f>
        <v/>
      </c>
      <c r="D297" s="315" t="str">
        <f>+IF('Cálculos '!D302="","",'Cálculos '!D302)</f>
        <v/>
      </c>
      <c r="E297" s="314" t="str">
        <f>+IF('Cálculos '!E302="","",'Cálculos '!E302)</f>
        <v/>
      </c>
      <c r="F297" s="460" t="str">
        <f>+IF(D297="","",'Cálculos '!AR302)</f>
        <v/>
      </c>
      <c r="G297" s="461" t="str">
        <f>IF(D297="","",'Cálculos '!AU302)</f>
        <v/>
      </c>
      <c r="H297" s="461" t="str">
        <f>+IF(D297="","",'Cálculos '!AV302)</f>
        <v/>
      </c>
      <c r="I297" s="462" t="str">
        <f>+IF(D297="","",'Cálculos '!AT302)</f>
        <v/>
      </c>
      <c r="J297" s="385" t="str">
        <f>+IF('Variación '!BV296="","",'Variación '!BV296)</f>
        <v/>
      </c>
      <c r="K297" s="464" t="str">
        <f>+IF(D297="","",'Precio unitario '!J296)</f>
        <v/>
      </c>
      <c r="L297" s="466" t="str">
        <f>+'Valor total'!I302</f>
        <v/>
      </c>
      <c r="M297" s="466" t="str">
        <f>+'Valor total'!J302</f>
        <v/>
      </c>
      <c r="N297" s="469" t="str">
        <f t="shared" si="8"/>
        <v/>
      </c>
    </row>
    <row r="298" spans="2:14" hidden="1" x14ac:dyDescent="0.25">
      <c r="B298" s="181">
        <f t="shared" si="9"/>
        <v>295</v>
      </c>
      <c r="C298" s="316" t="str">
        <f>+IF('Cálculos '!C303="","",'Cálculos '!C303)</f>
        <v/>
      </c>
      <c r="D298" s="315" t="str">
        <f>+IF('Cálculos '!D303="","",'Cálculos '!D303)</f>
        <v/>
      </c>
      <c r="E298" s="314" t="str">
        <f>+IF('Cálculos '!E303="","",'Cálculos '!E303)</f>
        <v/>
      </c>
      <c r="F298" s="460" t="str">
        <f>+IF(D298="","",'Cálculos '!AR303)</f>
        <v/>
      </c>
      <c r="G298" s="461" t="str">
        <f>IF(D298="","",'Cálculos '!AU303)</f>
        <v/>
      </c>
      <c r="H298" s="461" t="str">
        <f>+IF(D298="","",'Cálculos '!AV303)</f>
        <v/>
      </c>
      <c r="I298" s="462" t="str">
        <f>+IF(D298="","",'Cálculos '!AT303)</f>
        <v/>
      </c>
      <c r="J298" s="385" t="str">
        <f>+IF('Variación '!BV297="","",'Variación '!BV297)</f>
        <v/>
      </c>
      <c r="K298" s="464" t="str">
        <f>+IF(D298="","",'Precio unitario '!J297)</f>
        <v/>
      </c>
      <c r="L298" s="466" t="str">
        <f>+'Valor total'!I303</f>
        <v/>
      </c>
      <c r="M298" s="466" t="str">
        <f>+'Valor total'!J303</f>
        <v/>
      </c>
      <c r="N298" s="469" t="str">
        <f t="shared" si="8"/>
        <v/>
      </c>
    </row>
    <row r="299" spans="2:14" hidden="1" x14ac:dyDescent="0.25">
      <c r="B299" s="181">
        <f t="shared" si="9"/>
        <v>296</v>
      </c>
      <c r="C299" s="316" t="str">
        <f>+IF('Cálculos '!C304="","",'Cálculos '!C304)</f>
        <v/>
      </c>
      <c r="D299" s="315" t="str">
        <f>+IF('Cálculos '!D304="","",'Cálculos '!D304)</f>
        <v/>
      </c>
      <c r="E299" s="314" t="str">
        <f>+IF('Cálculos '!E304="","",'Cálculos '!E304)</f>
        <v/>
      </c>
      <c r="F299" s="460" t="str">
        <f>+IF(D299="","",'Cálculos '!AR304)</f>
        <v/>
      </c>
      <c r="G299" s="461" t="str">
        <f>IF(D299="","",'Cálculos '!AU304)</f>
        <v/>
      </c>
      <c r="H299" s="461" t="str">
        <f>+IF(D299="","",'Cálculos '!AV304)</f>
        <v/>
      </c>
      <c r="I299" s="462" t="str">
        <f>+IF(D299="","",'Cálculos '!AT304)</f>
        <v/>
      </c>
      <c r="J299" s="385" t="str">
        <f>+IF('Variación '!BV298="","",'Variación '!BV298)</f>
        <v/>
      </c>
      <c r="K299" s="464" t="str">
        <f>+IF(D299="","",'Precio unitario '!J298)</f>
        <v/>
      </c>
      <c r="L299" s="466" t="str">
        <f>+'Valor total'!I304</f>
        <v/>
      </c>
      <c r="M299" s="466" t="str">
        <f>+'Valor total'!J304</f>
        <v/>
      </c>
      <c r="N299" s="469" t="str">
        <f t="shared" si="8"/>
        <v/>
      </c>
    </row>
    <row r="300" spans="2:14" hidden="1" x14ac:dyDescent="0.25">
      <c r="B300" s="181">
        <f t="shared" si="9"/>
        <v>297</v>
      </c>
      <c r="C300" s="316" t="str">
        <f>+IF('Cálculos '!C305="","",'Cálculos '!C305)</f>
        <v/>
      </c>
      <c r="D300" s="315" t="str">
        <f>+IF('Cálculos '!D305="","",'Cálculos '!D305)</f>
        <v/>
      </c>
      <c r="E300" s="314" t="str">
        <f>+IF('Cálculos '!E305="","",'Cálculos '!E305)</f>
        <v/>
      </c>
      <c r="F300" s="460" t="str">
        <f>+IF(D300="","",'Cálculos '!AR305)</f>
        <v/>
      </c>
      <c r="G300" s="461" t="str">
        <f>IF(D300="","",'Cálculos '!AU305)</f>
        <v/>
      </c>
      <c r="H300" s="461" t="str">
        <f>+IF(D300="","",'Cálculos '!AV305)</f>
        <v/>
      </c>
      <c r="I300" s="462" t="str">
        <f>+IF(D300="","",'Cálculos '!AT305)</f>
        <v/>
      </c>
      <c r="J300" s="385" t="str">
        <f>+IF('Variación '!BV299="","",'Variación '!BV299)</f>
        <v/>
      </c>
      <c r="K300" s="464" t="str">
        <f>+IF(D300="","",'Precio unitario '!J299)</f>
        <v/>
      </c>
      <c r="L300" s="466" t="str">
        <f>+'Valor total'!I305</f>
        <v/>
      </c>
      <c r="M300" s="466" t="str">
        <f>+'Valor total'!J305</f>
        <v/>
      </c>
      <c r="N300" s="469" t="str">
        <f t="shared" si="8"/>
        <v/>
      </c>
    </row>
    <row r="301" spans="2:14" hidden="1" x14ac:dyDescent="0.25">
      <c r="B301" s="181">
        <f t="shared" si="9"/>
        <v>298</v>
      </c>
      <c r="C301" s="316" t="str">
        <f>+IF('Cálculos '!C306="","",'Cálculos '!C306)</f>
        <v/>
      </c>
      <c r="D301" s="315" t="str">
        <f>+IF('Cálculos '!D306="","",'Cálculos '!D306)</f>
        <v/>
      </c>
      <c r="E301" s="314" t="str">
        <f>+IF('Cálculos '!E306="","",'Cálculos '!E306)</f>
        <v/>
      </c>
      <c r="F301" s="460" t="str">
        <f>+IF(D301="","",'Cálculos '!AR306)</f>
        <v/>
      </c>
      <c r="G301" s="461" t="str">
        <f>IF(D301="","",'Cálculos '!AU306)</f>
        <v/>
      </c>
      <c r="H301" s="461" t="str">
        <f>+IF(D301="","",'Cálculos '!AV306)</f>
        <v/>
      </c>
      <c r="I301" s="462" t="str">
        <f>+IF(D301="","",'Cálculos '!AT306)</f>
        <v/>
      </c>
      <c r="J301" s="385" t="str">
        <f>+IF('Variación '!BV300="","",'Variación '!BV300)</f>
        <v/>
      </c>
      <c r="K301" s="464" t="str">
        <f>+IF(D301="","",'Precio unitario '!J300)</f>
        <v/>
      </c>
      <c r="L301" s="466" t="str">
        <f>+'Valor total'!I306</f>
        <v/>
      </c>
      <c r="M301" s="466" t="str">
        <f>+'Valor total'!J306</f>
        <v/>
      </c>
      <c r="N301" s="469" t="str">
        <f t="shared" si="8"/>
        <v/>
      </c>
    </row>
    <row r="302" spans="2:14" hidden="1" x14ac:dyDescent="0.25">
      <c r="B302" s="181">
        <f t="shared" si="9"/>
        <v>299</v>
      </c>
      <c r="C302" s="316" t="str">
        <f>+IF('Cálculos '!C307="","",'Cálculos '!C307)</f>
        <v/>
      </c>
      <c r="D302" s="315" t="str">
        <f>+IF('Cálculos '!D307="","",'Cálculos '!D307)</f>
        <v/>
      </c>
      <c r="E302" s="314" t="str">
        <f>+IF('Cálculos '!E307="","",'Cálculos '!E307)</f>
        <v/>
      </c>
      <c r="F302" s="460" t="str">
        <f>+IF(D302="","",'Cálculos '!AR307)</f>
        <v/>
      </c>
      <c r="G302" s="461" t="str">
        <f>IF(D302="","",'Cálculos '!AU307)</f>
        <v/>
      </c>
      <c r="H302" s="461" t="str">
        <f>+IF(D302="","",'Cálculos '!AV307)</f>
        <v/>
      </c>
      <c r="I302" s="462" t="str">
        <f>+IF(D302="","",'Cálculos '!AT307)</f>
        <v/>
      </c>
      <c r="J302" s="385" t="str">
        <f>+IF('Variación '!BV301="","",'Variación '!BV301)</f>
        <v/>
      </c>
      <c r="K302" s="464" t="str">
        <f>+IF(D302="","",'Precio unitario '!J301)</f>
        <v/>
      </c>
      <c r="L302" s="466" t="str">
        <f>+'Valor total'!I307</f>
        <v/>
      </c>
      <c r="M302" s="466" t="str">
        <f>+'Valor total'!J307</f>
        <v/>
      </c>
      <c r="N302" s="469" t="str">
        <f t="shared" si="8"/>
        <v/>
      </c>
    </row>
    <row r="303" spans="2:14" hidden="1" x14ac:dyDescent="0.25">
      <c r="B303" s="181">
        <f t="shared" si="9"/>
        <v>300</v>
      </c>
      <c r="C303" s="316" t="str">
        <f>+IF('Cálculos '!C308="","",'Cálculos '!C308)</f>
        <v/>
      </c>
      <c r="D303" s="315" t="str">
        <f>+IF('Cálculos '!D308="","",'Cálculos '!D308)</f>
        <v/>
      </c>
      <c r="E303" s="314" t="str">
        <f>+IF('Cálculos '!E308="","",'Cálculos '!E308)</f>
        <v/>
      </c>
      <c r="F303" s="460" t="str">
        <f>+IF(D303="","",'Cálculos '!AR308)</f>
        <v/>
      </c>
      <c r="G303" s="461" t="str">
        <f>IF(D303="","",'Cálculos '!AU308)</f>
        <v/>
      </c>
      <c r="H303" s="461" t="str">
        <f>+IF(D303="","",'Cálculos '!AV308)</f>
        <v/>
      </c>
      <c r="I303" s="462" t="str">
        <f>+IF(D303="","",'Cálculos '!AT308)</f>
        <v/>
      </c>
      <c r="J303" s="385" t="str">
        <f>+IF('Variación '!BV302="","",'Variación '!BV302)</f>
        <v/>
      </c>
      <c r="K303" s="464" t="str">
        <f>+IF(D303="","",'Precio unitario '!J302)</f>
        <v/>
      </c>
      <c r="L303" s="466" t="str">
        <f>+'Valor total'!I308</f>
        <v/>
      </c>
      <c r="M303" s="466" t="str">
        <f>+'Valor total'!J308</f>
        <v/>
      </c>
      <c r="N303" s="469" t="str">
        <f t="shared" si="8"/>
        <v/>
      </c>
    </row>
    <row r="304" spans="2:14" hidden="1" x14ac:dyDescent="0.25">
      <c r="B304" s="181">
        <f t="shared" si="9"/>
        <v>301</v>
      </c>
      <c r="C304" s="316" t="str">
        <f>+IF('Cálculos '!C309="","",'Cálculos '!C309)</f>
        <v/>
      </c>
      <c r="D304" s="315" t="str">
        <f>+IF('Cálculos '!D309="","",'Cálculos '!D309)</f>
        <v/>
      </c>
      <c r="E304" s="314" t="str">
        <f>+IF('Cálculos '!E309="","",'Cálculos '!E309)</f>
        <v/>
      </c>
      <c r="F304" s="460" t="str">
        <f>+IF(D304="","",'Cálculos '!AR309)</f>
        <v/>
      </c>
      <c r="G304" s="461" t="str">
        <f>IF(D304="","",'Cálculos '!AU309)</f>
        <v/>
      </c>
      <c r="H304" s="461" t="str">
        <f>+IF(D304="","",'Cálculos '!AV309)</f>
        <v/>
      </c>
      <c r="I304" s="462" t="str">
        <f>+IF(D304="","",'Cálculos '!AT309)</f>
        <v/>
      </c>
      <c r="J304" s="385" t="str">
        <f>+IF('Variación '!BV303="","",'Variación '!BV303)</f>
        <v/>
      </c>
      <c r="K304" s="464" t="str">
        <f>+IF(D304="","",'Precio unitario '!J303)</f>
        <v/>
      </c>
      <c r="L304" s="466" t="str">
        <f>+'Valor total'!I309</f>
        <v/>
      </c>
      <c r="M304" s="466" t="str">
        <f>+'Valor total'!J309</f>
        <v/>
      </c>
      <c r="N304" s="469" t="str">
        <f t="shared" si="8"/>
        <v/>
      </c>
    </row>
    <row r="305" spans="2:14" hidden="1" x14ac:dyDescent="0.25">
      <c r="B305" s="181">
        <f t="shared" si="9"/>
        <v>302</v>
      </c>
      <c r="C305" s="316" t="str">
        <f>+IF('Cálculos '!C310="","",'Cálculos '!C310)</f>
        <v/>
      </c>
      <c r="D305" s="315" t="str">
        <f>+IF('Cálculos '!D310="","",'Cálculos '!D310)</f>
        <v/>
      </c>
      <c r="E305" s="314" t="str">
        <f>+IF('Cálculos '!E310="","",'Cálculos '!E310)</f>
        <v/>
      </c>
      <c r="F305" s="460" t="str">
        <f>+IF(D305="","",'Cálculos '!AR310)</f>
        <v/>
      </c>
      <c r="G305" s="461" t="str">
        <f>IF(D305="","",'Cálculos '!AU310)</f>
        <v/>
      </c>
      <c r="H305" s="461" t="str">
        <f>+IF(D305="","",'Cálculos '!AV310)</f>
        <v/>
      </c>
      <c r="I305" s="462" t="str">
        <f>+IF(D305="","",'Cálculos '!AT310)</f>
        <v/>
      </c>
      <c r="J305" s="385" t="str">
        <f>+IF('Variación '!BV304="","",'Variación '!BV304)</f>
        <v/>
      </c>
      <c r="K305" s="464" t="str">
        <f>+IF(D305="","",'Precio unitario '!J304)</f>
        <v/>
      </c>
      <c r="L305" s="466" t="str">
        <f>+'Valor total'!I310</f>
        <v/>
      </c>
      <c r="M305" s="466" t="str">
        <f>+'Valor total'!J310</f>
        <v/>
      </c>
      <c r="N305" s="469" t="str">
        <f t="shared" si="8"/>
        <v/>
      </c>
    </row>
    <row r="306" spans="2:14" ht="17.25" hidden="1" thickBot="1" x14ac:dyDescent="0.3">
      <c r="B306" s="181">
        <f t="shared" si="9"/>
        <v>303</v>
      </c>
      <c r="C306" s="316" t="str">
        <f>+IF('Cálculos '!C311="","",'Cálculos '!C311)</f>
        <v/>
      </c>
      <c r="D306" s="315" t="str">
        <f>+IF('Cálculos '!D311="","",'Cálculos '!D311)</f>
        <v/>
      </c>
      <c r="E306" s="314" t="str">
        <f>+IF('Cálculos '!E311="","",'Cálculos '!E311)</f>
        <v/>
      </c>
      <c r="F306" s="460" t="str">
        <f>+IF(D306="","",'Cálculos '!AR311)</f>
        <v/>
      </c>
      <c r="G306" s="461" t="str">
        <f>IF(D306="","",'Cálculos '!AU311)</f>
        <v/>
      </c>
      <c r="H306" s="461" t="str">
        <f>+IF(D306="","",'Cálculos '!AV311)</f>
        <v/>
      </c>
      <c r="I306" s="462" t="str">
        <f>+IF(D306="","",'Cálculos '!AT311)</f>
        <v/>
      </c>
      <c r="J306" s="385" t="str">
        <f>+IF('Variación '!BV305="","",'Variación '!BV305)</f>
        <v/>
      </c>
      <c r="K306" s="470" t="str">
        <f>+IF(D306="","",'Precio unitario '!J305)</f>
        <v/>
      </c>
      <c r="L306" s="313" t="str">
        <f>+'Valor total'!I311</f>
        <v/>
      </c>
      <c r="M306" s="313" t="str">
        <f>+'Valor total'!J311</f>
        <v/>
      </c>
      <c r="N306" s="471" t="str">
        <f t="shared" si="8"/>
        <v/>
      </c>
    </row>
    <row r="307" spans="2:14" hidden="1" x14ac:dyDescent="0.25">
      <c r="B307" s="181">
        <f t="shared" si="9"/>
        <v>304</v>
      </c>
      <c r="C307" s="316" t="str">
        <f>+IF('Cálculos '!C312="","",'Cálculos '!C312)</f>
        <v/>
      </c>
      <c r="D307" s="315" t="str">
        <f>+IF('Cálculos '!D312="","",'Cálculos '!D312)</f>
        <v/>
      </c>
      <c r="E307" s="314" t="str">
        <f>+IF('Cálculos '!E312="","",'Cálculos '!E312)</f>
        <v/>
      </c>
      <c r="F307" s="460" t="str">
        <f>+IF(D307="","",'Cálculos '!AR312)</f>
        <v/>
      </c>
      <c r="G307" s="461" t="str">
        <f>IF(D307="","",'Cálculos '!AU312)</f>
        <v/>
      </c>
      <c r="H307" s="461" t="str">
        <f>+IF(D307="","",'Cálculos '!AV312)</f>
        <v/>
      </c>
      <c r="I307" s="462" t="str">
        <f>+IF(D307="","",'Cálculos '!AT312)</f>
        <v/>
      </c>
      <c r="J307" s="385" t="str">
        <f>+IF('Variación '!BV306="","",'Variación '!BV306)</f>
        <v/>
      </c>
      <c r="K307" s="456" t="str">
        <f>+IF(D307="","",'Precio unitario '!J306)</f>
        <v/>
      </c>
      <c r="L307" s="389" t="str">
        <f>+'Valor total'!I312</f>
        <v/>
      </c>
      <c r="M307" s="389" t="str">
        <f>+'Valor total'!J312</f>
        <v/>
      </c>
      <c r="N307" s="457" t="str">
        <f t="shared" si="8"/>
        <v/>
      </c>
    </row>
    <row r="308" spans="2:14" hidden="1" x14ac:dyDescent="0.25">
      <c r="B308" s="181">
        <f t="shared" si="9"/>
        <v>305</v>
      </c>
      <c r="C308" s="316" t="str">
        <f>+IF('Cálculos '!C313="","",'Cálculos '!C313)</f>
        <v/>
      </c>
      <c r="D308" s="315" t="str">
        <f>+IF('Cálculos '!D313="","",'Cálculos '!D313)</f>
        <v/>
      </c>
      <c r="E308" s="314" t="str">
        <f>+IF('Cálculos '!E313="","",'Cálculos '!E313)</f>
        <v/>
      </c>
      <c r="F308" s="460" t="str">
        <f>+IF(D308="","",'Cálculos '!AR313)</f>
        <v/>
      </c>
      <c r="G308" s="461" t="str">
        <f>IF(D308="","",'Cálculos '!AU313)</f>
        <v/>
      </c>
      <c r="H308" s="461" t="str">
        <f>+IF(D308="","",'Cálculos '!AV313)</f>
        <v/>
      </c>
      <c r="I308" s="462" t="str">
        <f>+IF(D308="","",'Cálculos '!AT313)</f>
        <v/>
      </c>
      <c r="J308" s="385" t="str">
        <f>+IF('Variación '!BV307="","",'Variación '!BV307)</f>
        <v/>
      </c>
      <c r="K308" s="456" t="str">
        <f>+IF(D308="","",'Precio unitario '!J307)</f>
        <v/>
      </c>
      <c r="L308" s="312" t="str">
        <f>+'Valor total'!I313</f>
        <v/>
      </c>
      <c r="M308" s="312" t="str">
        <f>+'Valor total'!J313</f>
        <v/>
      </c>
      <c r="N308" s="457" t="str">
        <f t="shared" si="8"/>
        <v/>
      </c>
    </row>
    <row r="309" spans="2:14" hidden="1" x14ac:dyDescent="0.25">
      <c r="B309" s="181">
        <f t="shared" si="9"/>
        <v>306</v>
      </c>
      <c r="C309" s="316" t="str">
        <f>+IF('Cálculos '!C314="","",'Cálculos '!C314)</f>
        <v/>
      </c>
      <c r="D309" s="315" t="str">
        <f>+IF('Cálculos '!D314="","",'Cálculos '!D314)</f>
        <v/>
      </c>
      <c r="E309" s="314" t="str">
        <f>+IF('Cálculos '!E314="","",'Cálculos '!E314)</f>
        <v/>
      </c>
      <c r="F309" s="460" t="str">
        <f>+IF(D309="","",'Cálculos '!AR314)</f>
        <v/>
      </c>
      <c r="G309" s="461" t="str">
        <f>IF(D309="","",'Cálculos '!AU314)</f>
        <v/>
      </c>
      <c r="H309" s="461" t="str">
        <f>+IF(D309="","",'Cálculos '!AV314)</f>
        <v/>
      </c>
      <c r="I309" s="462" t="str">
        <f>+IF(D309="","",'Cálculos '!AT314)</f>
        <v/>
      </c>
      <c r="J309" s="385" t="str">
        <f>+IF('Variación '!BV308="","",'Variación '!BV308)</f>
        <v/>
      </c>
      <c r="K309" s="456" t="str">
        <f>+IF(D309="","",'Precio unitario '!J308)</f>
        <v/>
      </c>
      <c r="L309" s="312" t="str">
        <f>+'Valor total'!I314</f>
        <v/>
      </c>
      <c r="M309" s="312" t="str">
        <f>+'Valor total'!J314</f>
        <v/>
      </c>
      <c r="N309" s="457" t="str">
        <f t="shared" si="8"/>
        <v/>
      </c>
    </row>
    <row r="310" spans="2:14" hidden="1" x14ac:dyDescent="0.25">
      <c r="B310" s="181">
        <f t="shared" si="9"/>
        <v>307</v>
      </c>
      <c r="C310" s="316" t="str">
        <f>+IF('Cálculos '!C315="","",'Cálculos '!C315)</f>
        <v/>
      </c>
      <c r="D310" s="315" t="str">
        <f>+IF('Cálculos '!D315="","",'Cálculos '!D315)</f>
        <v/>
      </c>
      <c r="E310" s="314" t="str">
        <f>+IF('Cálculos '!E315="","",'Cálculos '!E315)</f>
        <v/>
      </c>
      <c r="F310" s="460" t="str">
        <f>+IF(D310="","",'Cálculos '!AR315)</f>
        <v/>
      </c>
      <c r="G310" s="461" t="str">
        <f>IF(D310="","",'Cálculos '!AU315)</f>
        <v/>
      </c>
      <c r="H310" s="461" t="str">
        <f>+IF(D310="","",'Cálculos '!AV315)</f>
        <v/>
      </c>
      <c r="I310" s="462" t="str">
        <f>+IF(D310="","",'Cálculos '!AT315)</f>
        <v/>
      </c>
      <c r="J310" s="385" t="str">
        <f>+IF('Variación '!BV309="","",'Variación '!BV309)</f>
        <v/>
      </c>
      <c r="K310" s="456" t="str">
        <f>+IF(D310="","",'Precio unitario '!J309)</f>
        <v/>
      </c>
      <c r="L310" s="312" t="str">
        <f>+'Valor total'!I315</f>
        <v/>
      </c>
      <c r="M310" s="312" t="str">
        <f>+'Valor total'!J315</f>
        <v/>
      </c>
      <c r="N310" s="457" t="str">
        <f t="shared" si="8"/>
        <v/>
      </c>
    </row>
    <row r="311" spans="2:14" hidden="1" x14ac:dyDescent="0.25">
      <c r="B311" s="181">
        <f t="shared" si="9"/>
        <v>308</v>
      </c>
      <c r="C311" s="316" t="str">
        <f>+IF('Cálculos '!C316="","",'Cálculos '!C316)</f>
        <v/>
      </c>
      <c r="D311" s="315" t="str">
        <f>+IF('Cálculos '!D316="","",'Cálculos '!D316)</f>
        <v/>
      </c>
      <c r="E311" s="314" t="str">
        <f>+IF('Cálculos '!E316="","",'Cálculos '!E316)</f>
        <v/>
      </c>
      <c r="F311" s="460" t="str">
        <f>+IF(D311="","",'Cálculos '!AR316)</f>
        <v/>
      </c>
      <c r="G311" s="461" t="str">
        <f>IF(D311="","",'Cálculos '!AU316)</f>
        <v/>
      </c>
      <c r="H311" s="461" t="str">
        <f>+IF(D311="","",'Cálculos '!AV316)</f>
        <v/>
      </c>
      <c r="I311" s="462" t="str">
        <f>+IF(D311="","",'Cálculos '!AT316)</f>
        <v/>
      </c>
      <c r="J311" s="385" t="str">
        <f>+IF('Variación '!BV310="","",'Variación '!BV310)</f>
        <v/>
      </c>
      <c r="K311" s="456" t="str">
        <f>+IF(D311="","",'Precio unitario '!J310)</f>
        <v/>
      </c>
      <c r="L311" s="312" t="str">
        <f>+'Valor total'!I316</f>
        <v/>
      </c>
      <c r="M311" s="312" t="str">
        <f>+'Valor total'!J316</f>
        <v/>
      </c>
      <c r="N311" s="457" t="str">
        <f t="shared" si="8"/>
        <v/>
      </c>
    </row>
    <row r="312" spans="2:14" hidden="1" x14ac:dyDescent="0.25">
      <c r="B312" s="181">
        <f t="shared" si="9"/>
        <v>309</v>
      </c>
      <c r="C312" s="316" t="str">
        <f>+IF('Cálculos '!C317="","",'Cálculos '!C317)</f>
        <v/>
      </c>
      <c r="D312" s="315" t="str">
        <f>+IF('Cálculos '!D317="","",'Cálculos '!D317)</f>
        <v/>
      </c>
      <c r="E312" s="314" t="str">
        <f>+IF('Cálculos '!E317="","",'Cálculos '!E317)</f>
        <v/>
      </c>
      <c r="F312" s="460" t="str">
        <f>+IF(D312="","",'Cálculos '!AR317)</f>
        <v/>
      </c>
      <c r="G312" s="461" t="str">
        <f>IF(D312="","",'Cálculos '!AU317)</f>
        <v/>
      </c>
      <c r="H312" s="461" t="str">
        <f>+IF(D312="","",'Cálculos '!AV317)</f>
        <v/>
      </c>
      <c r="I312" s="462" t="str">
        <f>+IF(D312="","",'Cálculos '!AT317)</f>
        <v/>
      </c>
      <c r="J312" s="385" t="str">
        <f>+IF('Variación '!BV311="","",'Variación '!BV311)</f>
        <v/>
      </c>
      <c r="K312" s="456" t="str">
        <f>+IF(D312="","",'Precio unitario '!J311)</f>
        <v/>
      </c>
      <c r="L312" s="312" t="str">
        <f>+'Valor total'!I317</f>
        <v/>
      </c>
      <c r="M312" s="312" t="str">
        <f>+'Valor total'!J317</f>
        <v/>
      </c>
      <c r="N312" s="457" t="str">
        <f t="shared" si="8"/>
        <v/>
      </c>
    </row>
    <row r="313" spans="2:14" hidden="1" x14ac:dyDescent="0.25">
      <c r="B313" s="181">
        <f t="shared" si="9"/>
        <v>310</v>
      </c>
      <c r="C313" s="316" t="str">
        <f>+IF('Cálculos '!C318="","",'Cálculos '!C318)</f>
        <v/>
      </c>
      <c r="D313" s="315" t="str">
        <f>+IF('Cálculos '!D318="","",'Cálculos '!D318)</f>
        <v/>
      </c>
      <c r="E313" s="314" t="str">
        <f>+IF('Cálculos '!E318="","",'Cálculos '!E318)</f>
        <v/>
      </c>
      <c r="F313" s="460" t="str">
        <f>+IF(D313="","",'Cálculos '!AR318)</f>
        <v/>
      </c>
      <c r="G313" s="461" t="str">
        <f>IF(D313="","",'Cálculos '!AU318)</f>
        <v/>
      </c>
      <c r="H313" s="461" t="str">
        <f>+IF(D313="","",'Cálculos '!AV318)</f>
        <v/>
      </c>
      <c r="I313" s="462" t="str">
        <f>+IF(D313="","",'Cálculos '!AT318)</f>
        <v/>
      </c>
      <c r="J313" s="385" t="str">
        <f>+IF('Variación '!BV312="","",'Variación '!BV312)</f>
        <v/>
      </c>
      <c r="K313" s="456" t="str">
        <f>+IF(D313="","",'Precio unitario '!J312)</f>
        <v/>
      </c>
      <c r="L313" s="312" t="str">
        <f>+'Valor total'!I318</f>
        <v/>
      </c>
      <c r="M313" s="312" t="str">
        <f>+'Valor total'!J318</f>
        <v/>
      </c>
      <c r="N313" s="457" t="str">
        <f t="shared" si="8"/>
        <v/>
      </c>
    </row>
    <row r="314" spans="2:14" hidden="1" x14ac:dyDescent="0.25">
      <c r="B314" s="181">
        <f t="shared" si="9"/>
        <v>311</v>
      </c>
      <c r="C314" s="316" t="str">
        <f>+IF('Cálculos '!C319="","",'Cálculos '!C319)</f>
        <v/>
      </c>
      <c r="D314" s="315" t="str">
        <f>+IF('Cálculos '!D319="","",'Cálculos '!D319)</f>
        <v/>
      </c>
      <c r="E314" s="314" t="str">
        <f>+IF('Cálculos '!E319="","",'Cálculos '!E319)</f>
        <v/>
      </c>
      <c r="F314" s="460" t="str">
        <f>+IF(D314="","",'Cálculos '!AR319)</f>
        <v/>
      </c>
      <c r="G314" s="461" t="str">
        <f>IF(D314="","",'Cálculos '!AU319)</f>
        <v/>
      </c>
      <c r="H314" s="461" t="str">
        <f>+IF(D314="","",'Cálculos '!AV319)</f>
        <v/>
      </c>
      <c r="I314" s="462" t="str">
        <f>+IF(D314="","",'Cálculos '!AT319)</f>
        <v/>
      </c>
      <c r="J314" s="385" t="str">
        <f>+IF('Variación '!BV313="","",'Variación '!BV313)</f>
        <v/>
      </c>
      <c r="K314" s="456" t="str">
        <f>+IF(D314="","",'Precio unitario '!J313)</f>
        <v/>
      </c>
      <c r="L314" s="312" t="str">
        <f>+'Valor total'!I319</f>
        <v/>
      </c>
      <c r="M314" s="312" t="str">
        <f>+'Valor total'!J319</f>
        <v/>
      </c>
      <c r="N314" s="457" t="str">
        <f t="shared" si="8"/>
        <v/>
      </c>
    </row>
    <row r="315" spans="2:14" hidden="1" x14ac:dyDescent="0.25">
      <c r="B315" s="181">
        <f t="shared" si="9"/>
        <v>312</v>
      </c>
      <c r="C315" s="316" t="str">
        <f>+IF('Cálculos '!C320="","",'Cálculos '!C320)</f>
        <v/>
      </c>
      <c r="D315" s="315" t="str">
        <f>+IF('Cálculos '!D320="","",'Cálculos '!D320)</f>
        <v/>
      </c>
      <c r="E315" s="314" t="str">
        <f>+IF('Cálculos '!E320="","",'Cálculos '!E320)</f>
        <v/>
      </c>
      <c r="F315" s="460" t="str">
        <f>+IF(D315="","",'Cálculos '!AR320)</f>
        <v/>
      </c>
      <c r="G315" s="461" t="str">
        <f>IF(D315="","",'Cálculos '!AU320)</f>
        <v/>
      </c>
      <c r="H315" s="461" t="str">
        <f>+IF(D315="","",'Cálculos '!AV320)</f>
        <v/>
      </c>
      <c r="I315" s="462" t="str">
        <f>+IF(D315="","",'Cálculos '!AT320)</f>
        <v/>
      </c>
      <c r="J315" s="385" t="str">
        <f>+IF('Variación '!BV314="","",'Variación '!BV314)</f>
        <v/>
      </c>
      <c r="K315" s="456" t="str">
        <f>+IF(D315="","",'Precio unitario '!J314)</f>
        <v/>
      </c>
      <c r="L315" s="312" t="str">
        <f>+'Valor total'!I320</f>
        <v/>
      </c>
      <c r="M315" s="312" t="str">
        <f>+'Valor total'!J320</f>
        <v/>
      </c>
      <c r="N315" s="457" t="str">
        <f t="shared" si="8"/>
        <v/>
      </c>
    </row>
    <row r="316" spans="2:14" hidden="1" x14ac:dyDescent="0.25">
      <c r="B316" s="181">
        <f t="shared" si="9"/>
        <v>313</v>
      </c>
      <c r="C316" s="316" t="str">
        <f>+IF('Cálculos '!C321="","",'Cálculos '!C321)</f>
        <v/>
      </c>
      <c r="D316" s="315" t="str">
        <f>+IF('Cálculos '!D321="","",'Cálculos '!D321)</f>
        <v/>
      </c>
      <c r="E316" s="314" t="str">
        <f>+IF('Cálculos '!E321="","",'Cálculos '!E321)</f>
        <v/>
      </c>
      <c r="F316" s="460" t="str">
        <f>+IF(D316="","",'Cálculos '!AR321)</f>
        <v/>
      </c>
      <c r="G316" s="461" t="str">
        <f>IF(D316="","",'Cálculos '!AU321)</f>
        <v/>
      </c>
      <c r="H316" s="461" t="str">
        <f>+IF(D316="","",'Cálculos '!AV321)</f>
        <v/>
      </c>
      <c r="I316" s="462" t="str">
        <f>+IF(D316="","",'Cálculos '!AT321)</f>
        <v/>
      </c>
      <c r="J316" s="385" t="str">
        <f>+IF('Variación '!BV315="","",'Variación '!BV315)</f>
        <v/>
      </c>
      <c r="K316" s="456" t="str">
        <f>+IF(D316="","",'Precio unitario '!J315)</f>
        <v/>
      </c>
      <c r="L316" s="312" t="str">
        <f>+'Valor total'!I321</f>
        <v/>
      </c>
      <c r="M316" s="312" t="str">
        <f>+'Valor total'!J321</f>
        <v/>
      </c>
      <c r="N316" s="457" t="str">
        <f t="shared" si="8"/>
        <v/>
      </c>
    </row>
    <row r="317" spans="2:14" hidden="1" x14ac:dyDescent="0.25">
      <c r="B317" s="181">
        <f t="shared" si="9"/>
        <v>314</v>
      </c>
      <c r="C317" s="316" t="str">
        <f>+IF('Cálculos '!C322="","",'Cálculos '!C322)</f>
        <v/>
      </c>
      <c r="D317" s="315" t="str">
        <f>+IF('Cálculos '!D322="","",'Cálculos '!D322)</f>
        <v/>
      </c>
      <c r="E317" s="314" t="str">
        <f>+IF('Cálculos '!E322="","",'Cálculos '!E322)</f>
        <v/>
      </c>
      <c r="F317" s="460" t="str">
        <f>+IF(D317="","",'Cálculos '!AR322)</f>
        <v/>
      </c>
      <c r="G317" s="461" t="str">
        <f>IF(D317="","",'Cálculos '!AU322)</f>
        <v/>
      </c>
      <c r="H317" s="461" t="str">
        <f>+IF(D317="","",'Cálculos '!AV322)</f>
        <v/>
      </c>
      <c r="I317" s="462" t="str">
        <f>+IF(D317="","",'Cálculos '!AT322)</f>
        <v/>
      </c>
      <c r="J317" s="385" t="str">
        <f>+IF('Variación '!BV316="","",'Variación '!BV316)</f>
        <v/>
      </c>
      <c r="K317" s="456" t="str">
        <f>+IF(D317="","",'Precio unitario '!J316)</f>
        <v/>
      </c>
      <c r="L317" s="312" t="str">
        <f>+'Valor total'!I322</f>
        <v/>
      </c>
      <c r="M317" s="312" t="str">
        <f>+'Valor total'!J322</f>
        <v/>
      </c>
      <c r="N317" s="457" t="str">
        <f t="shared" si="8"/>
        <v/>
      </c>
    </row>
    <row r="318" spans="2:14" hidden="1" x14ac:dyDescent="0.25">
      <c r="B318" s="181">
        <f t="shared" si="9"/>
        <v>315</v>
      </c>
      <c r="C318" s="316" t="str">
        <f>+IF('Cálculos '!C323="","",'Cálculos '!C323)</f>
        <v/>
      </c>
      <c r="D318" s="315" t="str">
        <f>+IF('Cálculos '!D323="","",'Cálculos '!D323)</f>
        <v/>
      </c>
      <c r="E318" s="314" t="str">
        <f>+IF('Cálculos '!E323="","",'Cálculos '!E323)</f>
        <v/>
      </c>
      <c r="F318" s="460" t="str">
        <f>+IF(D318="","",'Cálculos '!AR323)</f>
        <v/>
      </c>
      <c r="G318" s="461" t="str">
        <f>IF(D318="","",'Cálculos '!AU323)</f>
        <v/>
      </c>
      <c r="H318" s="461" t="str">
        <f>+IF(D318="","",'Cálculos '!AV323)</f>
        <v/>
      </c>
      <c r="I318" s="462" t="str">
        <f>+IF(D318="","",'Cálculos '!AT323)</f>
        <v/>
      </c>
      <c r="J318" s="385" t="str">
        <f>+IF('Variación '!BV317="","",'Variación '!BV317)</f>
        <v/>
      </c>
      <c r="K318" s="456" t="str">
        <f>+IF(D318="","",'Precio unitario '!J317)</f>
        <v/>
      </c>
      <c r="L318" s="312" t="str">
        <f>+'Valor total'!I323</f>
        <v/>
      </c>
      <c r="M318" s="312" t="str">
        <f>+'Valor total'!J323</f>
        <v/>
      </c>
      <c r="N318" s="457" t="str">
        <f t="shared" si="8"/>
        <v/>
      </c>
    </row>
    <row r="319" spans="2:14" hidden="1" x14ac:dyDescent="0.25">
      <c r="B319" s="181">
        <f t="shared" si="9"/>
        <v>316</v>
      </c>
      <c r="C319" s="316" t="str">
        <f>+IF('Cálculos '!C324="","",'Cálculos '!C324)</f>
        <v/>
      </c>
      <c r="D319" s="315" t="str">
        <f>+IF('Cálculos '!D324="","",'Cálculos '!D324)</f>
        <v/>
      </c>
      <c r="E319" s="314" t="str">
        <f>+IF('Cálculos '!E324="","",'Cálculos '!E324)</f>
        <v/>
      </c>
      <c r="F319" s="460" t="str">
        <f>+IF(D319="","",'Cálculos '!AR324)</f>
        <v/>
      </c>
      <c r="G319" s="461" t="str">
        <f>IF(D319="","",'Cálculos '!AU324)</f>
        <v/>
      </c>
      <c r="H319" s="461" t="str">
        <f>+IF(D319="","",'Cálculos '!AV324)</f>
        <v/>
      </c>
      <c r="I319" s="462" t="str">
        <f>+IF(D319="","",'Cálculos '!AT324)</f>
        <v/>
      </c>
      <c r="J319" s="385" t="str">
        <f>+IF('Variación '!BV318="","",'Variación '!BV318)</f>
        <v/>
      </c>
      <c r="K319" s="456" t="str">
        <f>+IF(D319="","",'Precio unitario '!J318)</f>
        <v/>
      </c>
      <c r="L319" s="312" t="str">
        <f>+'Valor total'!I324</f>
        <v/>
      </c>
      <c r="M319" s="312" t="str">
        <f>+'Valor total'!J324</f>
        <v/>
      </c>
      <c r="N319" s="457" t="str">
        <f t="shared" si="8"/>
        <v/>
      </c>
    </row>
    <row r="320" spans="2:14" hidden="1" x14ac:dyDescent="0.25">
      <c r="B320" s="181">
        <f t="shared" si="9"/>
        <v>317</v>
      </c>
      <c r="C320" s="316" t="str">
        <f>+IF('Cálculos '!C325="","",'Cálculos '!C325)</f>
        <v/>
      </c>
      <c r="D320" s="315" t="str">
        <f>+IF('Cálculos '!D325="","",'Cálculos '!D325)</f>
        <v/>
      </c>
      <c r="E320" s="314" t="str">
        <f>+IF('Cálculos '!E325="","",'Cálculos '!E325)</f>
        <v/>
      </c>
      <c r="F320" s="460" t="str">
        <f>+IF(D320="","",'Cálculos '!AR325)</f>
        <v/>
      </c>
      <c r="G320" s="461" t="str">
        <f>IF(D320="","",'Cálculos '!AU325)</f>
        <v/>
      </c>
      <c r="H320" s="461" t="str">
        <f>+IF(D320="","",'Cálculos '!AV325)</f>
        <v/>
      </c>
      <c r="I320" s="462" t="str">
        <f>+IF(D320="","",'Cálculos '!AT325)</f>
        <v/>
      </c>
      <c r="J320" s="385" t="str">
        <f>+IF('Variación '!BV319="","",'Variación '!BV319)</f>
        <v/>
      </c>
      <c r="K320" s="456" t="str">
        <f>+IF(D320="","",'Precio unitario '!J319)</f>
        <v/>
      </c>
      <c r="L320" s="312" t="str">
        <f>+'Valor total'!I325</f>
        <v/>
      </c>
      <c r="M320" s="312" t="str">
        <f>+'Valor total'!J325</f>
        <v/>
      </c>
      <c r="N320" s="457" t="str">
        <f t="shared" si="8"/>
        <v/>
      </c>
    </row>
    <row r="321" spans="2:14" hidden="1" x14ac:dyDescent="0.25">
      <c r="B321" s="181">
        <f t="shared" si="9"/>
        <v>318</v>
      </c>
      <c r="C321" s="316" t="str">
        <f>+IF('Cálculos '!C326="","",'Cálculos '!C326)</f>
        <v/>
      </c>
      <c r="D321" s="315" t="str">
        <f>+IF('Cálculos '!D326="","",'Cálculos '!D326)</f>
        <v/>
      </c>
      <c r="E321" s="314" t="str">
        <f>+IF('Cálculos '!E326="","",'Cálculos '!E326)</f>
        <v/>
      </c>
      <c r="F321" s="460" t="str">
        <f>+IF(D321="","",'Cálculos '!AR326)</f>
        <v/>
      </c>
      <c r="G321" s="461" t="str">
        <f>IF(D321="","",'Cálculos '!AU326)</f>
        <v/>
      </c>
      <c r="H321" s="461" t="str">
        <f>+IF(D321="","",'Cálculos '!AV326)</f>
        <v/>
      </c>
      <c r="I321" s="462" t="str">
        <f>+IF(D321="","",'Cálculos '!AT326)</f>
        <v/>
      </c>
      <c r="J321" s="385" t="str">
        <f>+IF('Variación '!BV320="","",'Variación '!BV320)</f>
        <v/>
      </c>
      <c r="K321" s="456" t="str">
        <f>+IF(D321="","",'Precio unitario '!J320)</f>
        <v/>
      </c>
      <c r="L321" s="312" t="str">
        <f>+'Valor total'!I326</f>
        <v/>
      </c>
      <c r="M321" s="312" t="str">
        <f>+'Valor total'!J326</f>
        <v/>
      </c>
      <c r="N321" s="457" t="str">
        <f t="shared" si="8"/>
        <v/>
      </c>
    </row>
    <row r="322" spans="2:14" hidden="1" x14ac:dyDescent="0.25">
      <c r="B322" s="181">
        <f t="shared" si="9"/>
        <v>319</v>
      </c>
      <c r="C322" s="316" t="str">
        <f>+IF('Cálculos '!C327="","",'Cálculos '!C327)</f>
        <v/>
      </c>
      <c r="D322" s="315" t="str">
        <f>+IF('Cálculos '!D327="","",'Cálculos '!D327)</f>
        <v/>
      </c>
      <c r="E322" s="314" t="str">
        <f>+IF('Cálculos '!E327="","",'Cálculos '!E327)</f>
        <v/>
      </c>
      <c r="F322" s="460" t="str">
        <f>+IF(D322="","",'Cálculos '!AR327)</f>
        <v/>
      </c>
      <c r="G322" s="461" t="str">
        <f>IF(D322="","",'Cálculos '!AU327)</f>
        <v/>
      </c>
      <c r="H322" s="461" t="str">
        <f>+IF(D322="","",'Cálculos '!AV327)</f>
        <v/>
      </c>
      <c r="I322" s="462" t="str">
        <f>+IF(D322="","",'Cálculos '!AT327)</f>
        <v/>
      </c>
      <c r="J322" s="385" t="str">
        <f>+IF('Variación '!BV321="","",'Variación '!BV321)</f>
        <v/>
      </c>
      <c r="K322" s="456" t="str">
        <f>+IF(D322="","",'Precio unitario '!J321)</f>
        <v/>
      </c>
      <c r="L322" s="312" t="str">
        <f>+'Valor total'!I327</f>
        <v/>
      </c>
      <c r="M322" s="312" t="str">
        <f>+'Valor total'!J327</f>
        <v/>
      </c>
      <c r="N322" s="457" t="str">
        <f t="shared" si="8"/>
        <v/>
      </c>
    </row>
    <row r="323" spans="2:14" hidden="1" x14ac:dyDescent="0.25">
      <c r="B323" s="181">
        <f t="shared" si="9"/>
        <v>320</v>
      </c>
      <c r="C323" s="316" t="str">
        <f>+IF('Cálculos '!C328="","",'Cálculos '!C328)</f>
        <v/>
      </c>
      <c r="D323" s="315" t="str">
        <f>+IF('Cálculos '!D328="","",'Cálculos '!D328)</f>
        <v/>
      </c>
      <c r="E323" s="314" t="str">
        <f>+IF('Cálculos '!E328="","",'Cálculos '!E328)</f>
        <v/>
      </c>
      <c r="F323" s="460" t="str">
        <f>+IF(D323="","",'Cálculos '!AR328)</f>
        <v/>
      </c>
      <c r="G323" s="461" t="str">
        <f>IF(D323="","",'Cálculos '!AU328)</f>
        <v/>
      </c>
      <c r="H323" s="461" t="str">
        <f>+IF(D323="","",'Cálculos '!AV328)</f>
        <v/>
      </c>
      <c r="I323" s="462" t="str">
        <f>+IF(D323="","",'Cálculos '!AT328)</f>
        <v/>
      </c>
      <c r="J323" s="385" t="str">
        <f>+IF('Variación '!BV322="","",'Variación '!BV322)</f>
        <v/>
      </c>
      <c r="K323" s="456" t="str">
        <f>+IF(D323="","",'Precio unitario '!J322)</f>
        <v/>
      </c>
      <c r="L323" s="312" t="str">
        <f>+'Valor total'!I328</f>
        <v/>
      </c>
      <c r="M323" s="312" t="str">
        <f>+'Valor total'!J328</f>
        <v/>
      </c>
      <c r="N323" s="457" t="str">
        <f t="shared" si="8"/>
        <v/>
      </c>
    </row>
    <row r="324" spans="2:14" hidden="1" x14ac:dyDescent="0.25">
      <c r="B324" s="181">
        <f t="shared" si="9"/>
        <v>321</v>
      </c>
      <c r="C324" s="316" t="str">
        <f>+IF('Cálculos '!C329="","",'Cálculos '!C329)</f>
        <v/>
      </c>
      <c r="D324" s="315" t="str">
        <f>+IF('Cálculos '!D329="","",'Cálculos '!D329)</f>
        <v/>
      </c>
      <c r="E324" s="314" t="str">
        <f>+IF('Cálculos '!E329="","",'Cálculos '!E329)</f>
        <v/>
      </c>
      <c r="F324" s="460" t="str">
        <f>+IF(D324="","",'Cálculos '!AR329)</f>
        <v/>
      </c>
      <c r="G324" s="461" t="str">
        <f>IF(D324="","",'Cálculos '!AU329)</f>
        <v/>
      </c>
      <c r="H324" s="461" t="str">
        <f>+IF(D324="","",'Cálculos '!AV329)</f>
        <v/>
      </c>
      <c r="I324" s="462" t="str">
        <f>+IF(D324="","",'Cálculos '!AT329)</f>
        <v/>
      </c>
      <c r="J324" s="385" t="str">
        <f>+IF('Variación '!BV323="","",'Variación '!BV323)</f>
        <v/>
      </c>
      <c r="K324" s="456" t="str">
        <f>+IF(D324="","",'Precio unitario '!J323)</f>
        <v/>
      </c>
      <c r="L324" s="312" t="str">
        <f>+'Valor total'!I329</f>
        <v/>
      </c>
      <c r="M324" s="312" t="str">
        <f>+'Valor total'!J329</f>
        <v/>
      </c>
      <c r="N324" s="457" t="str">
        <f t="shared" si="8"/>
        <v/>
      </c>
    </row>
    <row r="325" spans="2:14" hidden="1" x14ac:dyDescent="0.25">
      <c r="B325" s="181">
        <f t="shared" si="9"/>
        <v>322</v>
      </c>
      <c r="C325" s="316" t="str">
        <f>+IF('Cálculos '!C330="","",'Cálculos '!C330)</f>
        <v/>
      </c>
      <c r="D325" s="315" t="str">
        <f>+IF('Cálculos '!D330="","",'Cálculos '!D330)</f>
        <v/>
      </c>
      <c r="E325" s="314" t="str">
        <f>+IF('Cálculos '!E330="","",'Cálculos '!E330)</f>
        <v/>
      </c>
      <c r="F325" s="460" t="str">
        <f>+IF(D325="","",'Cálculos '!AR330)</f>
        <v/>
      </c>
      <c r="G325" s="461" t="str">
        <f>IF(D325="","",'Cálculos '!AU330)</f>
        <v/>
      </c>
      <c r="H325" s="461" t="str">
        <f>+IF(D325="","",'Cálculos '!AV330)</f>
        <v/>
      </c>
      <c r="I325" s="462" t="str">
        <f>+IF(D325="","",'Cálculos '!AT330)</f>
        <v/>
      </c>
      <c r="J325" s="385" t="str">
        <f>+IF('Variación '!BV324="","",'Variación '!BV324)</f>
        <v/>
      </c>
      <c r="K325" s="456" t="str">
        <f>+IF(D325="","",'Precio unitario '!J324)</f>
        <v/>
      </c>
      <c r="L325" s="312" t="str">
        <f>+'Valor total'!I330</f>
        <v/>
      </c>
      <c r="M325" s="312" t="str">
        <f>+'Valor total'!J330</f>
        <v/>
      </c>
      <c r="N325" s="457" t="str">
        <f t="shared" ref="N325:N388" si="10">+IF(D325="","",SUM(K325+L325+M325))</f>
        <v/>
      </c>
    </row>
    <row r="326" spans="2:14" hidden="1" x14ac:dyDescent="0.25">
      <c r="B326" s="181">
        <f t="shared" ref="B326:B389" si="11">+B325+1</f>
        <v>323</v>
      </c>
      <c r="C326" s="316" t="str">
        <f>+IF('Cálculos '!C331="","",'Cálculos '!C331)</f>
        <v/>
      </c>
      <c r="D326" s="315" t="str">
        <f>+IF('Cálculos '!D331="","",'Cálculos '!D331)</f>
        <v/>
      </c>
      <c r="E326" s="314" t="str">
        <f>+IF('Cálculos '!E331="","",'Cálculos '!E331)</f>
        <v/>
      </c>
      <c r="F326" s="460" t="str">
        <f>+IF(D326="","",'Cálculos '!AR331)</f>
        <v/>
      </c>
      <c r="G326" s="461" t="str">
        <f>IF(D326="","",'Cálculos '!AU331)</f>
        <v/>
      </c>
      <c r="H326" s="461" t="str">
        <f>+IF(D326="","",'Cálculos '!AV331)</f>
        <v/>
      </c>
      <c r="I326" s="462" t="str">
        <f>+IF(D326="","",'Cálculos '!AT331)</f>
        <v/>
      </c>
      <c r="J326" s="385" t="str">
        <f>+IF('Variación '!BV325="","",'Variación '!BV325)</f>
        <v/>
      </c>
      <c r="K326" s="456" t="str">
        <f>+IF(D326="","",'Precio unitario '!J325)</f>
        <v/>
      </c>
      <c r="L326" s="312" t="str">
        <f>+'Valor total'!I331</f>
        <v/>
      </c>
      <c r="M326" s="312" t="str">
        <f>+'Valor total'!J331</f>
        <v/>
      </c>
      <c r="N326" s="457" t="str">
        <f t="shared" si="10"/>
        <v/>
      </c>
    </row>
    <row r="327" spans="2:14" hidden="1" x14ac:dyDescent="0.25">
      <c r="B327" s="181">
        <f t="shared" si="11"/>
        <v>324</v>
      </c>
      <c r="C327" s="316" t="str">
        <f>+IF('Cálculos '!C332="","",'Cálculos '!C332)</f>
        <v/>
      </c>
      <c r="D327" s="315" t="str">
        <f>+IF('Cálculos '!D332="","",'Cálculos '!D332)</f>
        <v/>
      </c>
      <c r="E327" s="314" t="str">
        <f>+IF('Cálculos '!E332="","",'Cálculos '!E332)</f>
        <v/>
      </c>
      <c r="F327" s="460" t="str">
        <f>+IF(D327="","",'Cálculos '!AR332)</f>
        <v/>
      </c>
      <c r="G327" s="461" t="str">
        <f>IF(D327="","",'Cálculos '!AU332)</f>
        <v/>
      </c>
      <c r="H327" s="461" t="str">
        <f>+IF(D327="","",'Cálculos '!AV332)</f>
        <v/>
      </c>
      <c r="I327" s="462" t="str">
        <f>+IF(D327="","",'Cálculos '!AT332)</f>
        <v/>
      </c>
      <c r="J327" s="385" t="str">
        <f>+IF('Variación '!BV326="","",'Variación '!BV326)</f>
        <v/>
      </c>
      <c r="K327" s="456" t="str">
        <f>+IF(D327="","",'Precio unitario '!J326)</f>
        <v/>
      </c>
      <c r="L327" s="312" t="str">
        <f>+'Valor total'!I332</f>
        <v/>
      </c>
      <c r="M327" s="312" t="str">
        <f>+'Valor total'!J332</f>
        <v/>
      </c>
      <c r="N327" s="457" t="str">
        <f t="shared" si="10"/>
        <v/>
      </c>
    </row>
    <row r="328" spans="2:14" hidden="1" x14ac:dyDescent="0.25">
      <c r="B328" s="181">
        <f t="shared" si="11"/>
        <v>325</v>
      </c>
      <c r="C328" s="316" t="str">
        <f>+IF('Cálculos '!C333="","",'Cálculos '!C333)</f>
        <v/>
      </c>
      <c r="D328" s="315" t="str">
        <f>+IF('Cálculos '!D333="","",'Cálculos '!D333)</f>
        <v/>
      </c>
      <c r="E328" s="314" t="str">
        <f>+IF('Cálculos '!E333="","",'Cálculos '!E333)</f>
        <v/>
      </c>
      <c r="F328" s="460" t="str">
        <f>+IF(D328="","",'Cálculos '!AR333)</f>
        <v/>
      </c>
      <c r="G328" s="461" t="str">
        <f>IF(D328="","",'Cálculos '!AU333)</f>
        <v/>
      </c>
      <c r="H328" s="461" t="str">
        <f>+IF(D328="","",'Cálculos '!AV333)</f>
        <v/>
      </c>
      <c r="I328" s="462" t="str">
        <f>+IF(D328="","",'Cálculos '!AT333)</f>
        <v/>
      </c>
      <c r="J328" s="385" t="str">
        <f>+IF('Variación '!BV327="","",'Variación '!BV327)</f>
        <v/>
      </c>
      <c r="K328" s="456" t="str">
        <f>+IF(D328="","",'Precio unitario '!J327)</f>
        <v/>
      </c>
      <c r="L328" s="312" t="str">
        <f>+'Valor total'!I333</f>
        <v/>
      </c>
      <c r="M328" s="312" t="str">
        <f>+'Valor total'!J333</f>
        <v/>
      </c>
      <c r="N328" s="457" t="str">
        <f t="shared" si="10"/>
        <v/>
      </c>
    </row>
    <row r="329" spans="2:14" hidden="1" x14ac:dyDescent="0.25">
      <c r="B329" s="181">
        <f t="shared" si="11"/>
        <v>326</v>
      </c>
      <c r="C329" s="316" t="str">
        <f>+IF('Cálculos '!C334="","",'Cálculos '!C334)</f>
        <v/>
      </c>
      <c r="D329" s="315" t="str">
        <f>+IF('Cálculos '!D334="","",'Cálculos '!D334)</f>
        <v/>
      </c>
      <c r="E329" s="314" t="str">
        <f>+IF('Cálculos '!E334="","",'Cálculos '!E334)</f>
        <v/>
      </c>
      <c r="F329" s="460" t="str">
        <f>+IF(D329="","",'Cálculos '!AR334)</f>
        <v/>
      </c>
      <c r="G329" s="461" t="str">
        <f>IF(D329="","",'Cálculos '!AU334)</f>
        <v/>
      </c>
      <c r="H329" s="461" t="str">
        <f>+IF(D329="","",'Cálculos '!AV334)</f>
        <v/>
      </c>
      <c r="I329" s="462" t="str">
        <f>+IF(D329="","",'Cálculos '!AT334)</f>
        <v/>
      </c>
      <c r="J329" s="385" t="str">
        <f>+IF('Variación '!BV328="","",'Variación '!BV328)</f>
        <v/>
      </c>
      <c r="K329" s="456" t="str">
        <f>+IF(D329="","",'Precio unitario '!J328)</f>
        <v/>
      </c>
      <c r="L329" s="312" t="str">
        <f>+'Valor total'!I334</f>
        <v/>
      </c>
      <c r="M329" s="312" t="str">
        <f>+'Valor total'!J334</f>
        <v/>
      </c>
      <c r="N329" s="457" t="str">
        <f t="shared" si="10"/>
        <v/>
      </c>
    </row>
    <row r="330" spans="2:14" hidden="1" x14ac:dyDescent="0.25">
      <c r="B330" s="181">
        <f t="shared" si="11"/>
        <v>327</v>
      </c>
      <c r="C330" s="316" t="str">
        <f>+IF('Cálculos '!C335="","",'Cálculos '!C335)</f>
        <v/>
      </c>
      <c r="D330" s="315" t="str">
        <f>+IF('Cálculos '!D335="","",'Cálculos '!D335)</f>
        <v/>
      </c>
      <c r="E330" s="314" t="str">
        <f>+IF('Cálculos '!E335="","",'Cálculos '!E335)</f>
        <v/>
      </c>
      <c r="F330" s="460" t="str">
        <f>+IF(D330="","",'Cálculos '!AR335)</f>
        <v/>
      </c>
      <c r="G330" s="461" t="str">
        <f>IF(D330="","",'Cálculos '!AU335)</f>
        <v/>
      </c>
      <c r="H330" s="461" t="str">
        <f>+IF(D330="","",'Cálculos '!AV335)</f>
        <v/>
      </c>
      <c r="I330" s="462" t="str">
        <f>+IF(D330="","",'Cálculos '!AT335)</f>
        <v/>
      </c>
      <c r="J330" s="385" t="str">
        <f>+IF('Variación '!BV329="","",'Variación '!BV329)</f>
        <v/>
      </c>
      <c r="K330" s="456" t="str">
        <f>+IF(D330="","",'Precio unitario '!J329)</f>
        <v/>
      </c>
      <c r="L330" s="312" t="str">
        <f>+'Valor total'!I335</f>
        <v/>
      </c>
      <c r="M330" s="312" t="str">
        <f>+'Valor total'!J335</f>
        <v/>
      </c>
      <c r="N330" s="457" t="str">
        <f t="shared" si="10"/>
        <v/>
      </c>
    </row>
    <row r="331" spans="2:14" hidden="1" x14ac:dyDescent="0.25">
      <c r="B331" s="181">
        <f t="shared" si="11"/>
        <v>328</v>
      </c>
      <c r="C331" s="316" t="str">
        <f>+IF('Cálculos '!C336="","",'Cálculos '!C336)</f>
        <v/>
      </c>
      <c r="D331" s="315" t="str">
        <f>+IF('Cálculos '!D336="","",'Cálculos '!D336)</f>
        <v/>
      </c>
      <c r="E331" s="314" t="str">
        <f>+IF('Cálculos '!E336="","",'Cálculos '!E336)</f>
        <v/>
      </c>
      <c r="F331" s="460" t="str">
        <f>+IF(D331="","",'Cálculos '!AR336)</f>
        <v/>
      </c>
      <c r="G331" s="461" t="str">
        <f>IF(D331="","",'Cálculos '!AU336)</f>
        <v/>
      </c>
      <c r="H331" s="461" t="str">
        <f>+IF(D331="","",'Cálculos '!AV336)</f>
        <v/>
      </c>
      <c r="I331" s="462" t="str">
        <f>+IF(D331="","",'Cálculos '!AT336)</f>
        <v/>
      </c>
      <c r="J331" s="385" t="str">
        <f>+IF('Variación '!BV330="","",'Variación '!BV330)</f>
        <v/>
      </c>
      <c r="K331" s="456" t="str">
        <f>+IF(D331="","",'Precio unitario '!J330)</f>
        <v/>
      </c>
      <c r="L331" s="312" t="str">
        <f>+'Valor total'!I336</f>
        <v/>
      </c>
      <c r="M331" s="312" t="str">
        <f>+'Valor total'!J336</f>
        <v/>
      </c>
      <c r="N331" s="457" t="str">
        <f t="shared" si="10"/>
        <v/>
      </c>
    </row>
    <row r="332" spans="2:14" hidden="1" x14ac:dyDescent="0.25">
      <c r="B332" s="181">
        <f t="shared" si="11"/>
        <v>329</v>
      </c>
      <c r="C332" s="316" t="str">
        <f>+IF('Cálculos '!C337="","",'Cálculos '!C337)</f>
        <v/>
      </c>
      <c r="D332" s="315" t="str">
        <f>+IF('Cálculos '!D337="","",'Cálculos '!D337)</f>
        <v/>
      </c>
      <c r="E332" s="314" t="str">
        <f>+IF('Cálculos '!E337="","",'Cálculos '!E337)</f>
        <v/>
      </c>
      <c r="F332" s="460" t="str">
        <f>+IF(D332="","",'Cálculos '!AR337)</f>
        <v/>
      </c>
      <c r="G332" s="461" t="str">
        <f>IF(D332="","",'Cálculos '!AU337)</f>
        <v/>
      </c>
      <c r="H332" s="461" t="str">
        <f>+IF(D332="","",'Cálculos '!AV337)</f>
        <v/>
      </c>
      <c r="I332" s="462" t="str">
        <f>+IF(D332="","",'Cálculos '!AT337)</f>
        <v/>
      </c>
      <c r="J332" s="385" t="str">
        <f>+IF('Variación '!BV331="","",'Variación '!BV331)</f>
        <v/>
      </c>
      <c r="K332" s="456" t="str">
        <f>+IF(D332="","",'Precio unitario '!J331)</f>
        <v/>
      </c>
      <c r="L332" s="312" t="str">
        <f>+'Valor total'!I337</f>
        <v/>
      </c>
      <c r="M332" s="312" t="str">
        <f>+'Valor total'!J337</f>
        <v/>
      </c>
      <c r="N332" s="457" t="str">
        <f t="shared" si="10"/>
        <v/>
      </c>
    </row>
    <row r="333" spans="2:14" hidden="1" x14ac:dyDescent="0.25">
      <c r="B333" s="181">
        <f t="shared" si="11"/>
        <v>330</v>
      </c>
      <c r="C333" s="316" t="str">
        <f>+IF('Cálculos '!C338="","",'Cálculos '!C338)</f>
        <v/>
      </c>
      <c r="D333" s="315" t="str">
        <f>+IF('Cálculos '!D338="","",'Cálculos '!D338)</f>
        <v/>
      </c>
      <c r="E333" s="314" t="str">
        <f>+IF('Cálculos '!E338="","",'Cálculos '!E338)</f>
        <v/>
      </c>
      <c r="F333" s="460" t="str">
        <f>+IF(D333="","",'Cálculos '!AR338)</f>
        <v/>
      </c>
      <c r="G333" s="461" t="str">
        <f>IF(D333="","",'Cálculos '!AU338)</f>
        <v/>
      </c>
      <c r="H333" s="461" t="str">
        <f>+IF(D333="","",'Cálculos '!AV338)</f>
        <v/>
      </c>
      <c r="I333" s="462" t="str">
        <f>+IF(D333="","",'Cálculos '!AT338)</f>
        <v/>
      </c>
      <c r="J333" s="385" t="str">
        <f>+IF('Variación '!BV332="","",'Variación '!BV332)</f>
        <v/>
      </c>
      <c r="K333" s="456" t="str">
        <f>+IF(D333="","",'Precio unitario '!J332)</f>
        <v/>
      </c>
      <c r="L333" s="312" t="str">
        <f>+'Valor total'!I338</f>
        <v/>
      </c>
      <c r="M333" s="312" t="str">
        <f>+'Valor total'!J338</f>
        <v/>
      </c>
      <c r="N333" s="457" t="str">
        <f t="shared" si="10"/>
        <v/>
      </c>
    </row>
    <row r="334" spans="2:14" hidden="1" x14ac:dyDescent="0.25">
      <c r="B334" s="181">
        <f t="shared" si="11"/>
        <v>331</v>
      </c>
      <c r="C334" s="316" t="str">
        <f>+IF('Cálculos '!C339="","",'Cálculos '!C339)</f>
        <v/>
      </c>
      <c r="D334" s="315" t="str">
        <f>+IF('Cálculos '!D339="","",'Cálculos '!D339)</f>
        <v/>
      </c>
      <c r="E334" s="314" t="str">
        <f>+IF('Cálculos '!E339="","",'Cálculos '!E339)</f>
        <v/>
      </c>
      <c r="F334" s="460" t="str">
        <f>+IF(D334="","",'Cálculos '!AR339)</f>
        <v/>
      </c>
      <c r="G334" s="461" t="str">
        <f>IF(D334="","",'Cálculos '!AU339)</f>
        <v/>
      </c>
      <c r="H334" s="461" t="str">
        <f>+IF(D334="","",'Cálculos '!AV339)</f>
        <v/>
      </c>
      <c r="I334" s="462" t="str">
        <f>+IF(D334="","",'Cálculos '!AT339)</f>
        <v/>
      </c>
      <c r="J334" s="385" t="str">
        <f>+IF('Variación '!BV333="","",'Variación '!BV333)</f>
        <v/>
      </c>
      <c r="K334" s="456" t="str">
        <f>+IF(D334="","",'Precio unitario '!J333)</f>
        <v/>
      </c>
      <c r="L334" s="312" t="str">
        <f>+'Valor total'!I339</f>
        <v/>
      </c>
      <c r="M334" s="312" t="str">
        <f>+'Valor total'!J339</f>
        <v/>
      </c>
      <c r="N334" s="457" t="str">
        <f t="shared" si="10"/>
        <v/>
      </c>
    </row>
    <row r="335" spans="2:14" hidden="1" x14ac:dyDescent="0.25">
      <c r="B335" s="181">
        <f t="shared" si="11"/>
        <v>332</v>
      </c>
      <c r="C335" s="316" t="str">
        <f>+IF('Cálculos '!C340="","",'Cálculos '!C340)</f>
        <v/>
      </c>
      <c r="D335" s="315" t="str">
        <f>+IF('Cálculos '!D340="","",'Cálculos '!D340)</f>
        <v/>
      </c>
      <c r="E335" s="314" t="str">
        <f>+IF('Cálculos '!E340="","",'Cálculos '!E340)</f>
        <v/>
      </c>
      <c r="F335" s="460" t="str">
        <f>+IF(D335="","",'Cálculos '!AR340)</f>
        <v/>
      </c>
      <c r="G335" s="461" t="str">
        <f>IF(D335="","",'Cálculos '!AU340)</f>
        <v/>
      </c>
      <c r="H335" s="461" t="str">
        <f>+IF(D335="","",'Cálculos '!AV340)</f>
        <v/>
      </c>
      <c r="I335" s="462" t="str">
        <f>+IF(D335="","",'Cálculos '!AT340)</f>
        <v/>
      </c>
      <c r="J335" s="385" t="str">
        <f>+IF('Variación '!BV334="","",'Variación '!BV334)</f>
        <v/>
      </c>
      <c r="K335" s="456" t="str">
        <f>+IF(D335="","",'Precio unitario '!J334)</f>
        <v/>
      </c>
      <c r="L335" s="312" t="str">
        <f>+'Valor total'!I340</f>
        <v/>
      </c>
      <c r="M335" s="312" t="str">
        <f>+'Valor total'!J340</f>
        <v/>
      </c>
      <c r="N335" s="457" t="str">
        <f t="shared" si="10"/>
        <v/>
      </c>
    </row>
    <row r="336" spans="2:14" hidden="1" x14ac:dyDescent="0.25">
      <c r="B336" s="181">
        <f t="shared" si="11"/>
        <v>333</v>
      </c>
      <c r="C336" s="316" t="str">
        <f>+IF('Cálculos '!C341="","",'Cálculos '!C341)</f>
        <v/>
      </c>
      <c r="D336" s="315" t="str">
        <f>+IF('Cálculos '!D341="","",'Cálculos '!D341)</f>
        <v/>
      </c>
      <c r="E336" s="314" t="str">
        <f>+IF('Cálculos '!E341="","",'Cálculos '!E341)</f>
        <v/>
      </c>
      <c r="F336" s="460" t="str">
        <f>+IF(D336="","",'Cálculos '!AR341)</f>
        <v/>
      </c>
      <c r="G336" s="461" t="str">
        <f>IF(D336="","",'Cálculos '!AU341)</f>
        <v/>
      </c>
      <c r="H336" s="461" t="str">
        <f>+IF(D336="","",'Cálculos '!AV341)</f>
        <v/>
      </c>
      <c r="I336" s="462" t="str">
        <f>+IF(D336="","",'Cálculos '!AT341)</f>
        <v/>
      </c>
      <c r="J336" s="385" t="str">
        <f>+IF('Variación '!BV335="","",'Variación '!BV335)</f>
        <v/>
      </c>
      <c r="K336" s="456" t="str">
        <f>+IF(D336="","",'Precio unitario '!J335)</f>
        <v/>
      </c>
      <c r="L336" s="312" t="str">
        <f>+'Valor total'!I341</f>
        <v/>
      </c>
      <c r="M336" s="312" t="str">
        <f>+'Valor total'!J341</f>
        <v/>
      </c>
      <c r="N336" s="457" t="str">
        <f t="shared" si="10"/>
        <v/>
      </c>
    </row>
    <row r="337" spans="2:14" hidden="1" x14ac:dyDescent="0.25">
      <c r="B337" s="181">
        <f t="shared" si="11"/>
        <v>334</v>
      </c>
      <c r="C337" s="316" t="str">
        <f>+IF('Cálculos '!C342="","",'Cálculos '!C342)</f>
        <v/>
      </c>
      <c r="D337" s="315" t="str">
        <f>+IF('Cálculos '!D342="","",'Cálculos '!D342)</f>
        <v/>
      </c>
      <c r="E337" s="314" t="str">
        <f>+IF('Cálculos '!E342="","",'Cálculos '!E342)</f>
        <v/>
      </c>
      <c r="F337" s="460" t="str">
        <f>+IF(D337="","",'Cálculos '!AR342)</f>
        <v/>
      </c>
      <c r="G337" s="461" t="str">
        <f>IF(D337="","",'Cálculos '!AU342)</f>
        <v/>
      </c>
      <c r="H337" s="461" t="str">
        <f>+IF(D337="","",'Cálculos '!AV342)</f>
        <v/>
      </c>
      <c r="I337" s="462" t="str">
        <f>+IF(D337="","",'Cálculos '!AT342)</f>
        <v/>
      </c>
      <c r="J337" s="385" t="str">
        <f>+IF('Variación '!BV336="","",'Variación '!BV336)</f>
        <v/>
      </c>
      <c r="K337" s="456" t="str">
        <f>+IF(D337="","",'Precio unitario '!J336)</f>
        <v/>
      </c>
      <c r="L337" s="312" t="str">
        <f>+'Valor total'!I342</f>
        <v/>
      </c>
      <c r="M337" s="312" t="str">
        <f>+'Valor total'!J342</f>
        <v/>
      </c>
      <c r="N337" s="457" t="str">
        <f t="shared" si="10"/>
        <v/>
      </c>
    </row>
    <row r="338" spans="2:14" hidden="1" x14ac:dyDescent="0.25">
      <c r="B338" s="181">
        <f t="shared" si="11"/>
        <v>335</v>
      </c>
      <c r="C338" s="316" t="str">
        <f>+IF('Cálculos '!C343="","",'Cálculos '!C343)</f>
        <v/>
      </c>
      <c r="D338" s="315" t="str">
        <f>+IF('Cálculos '!D343="","",'Cálculos '!D343)</f>
        <v/>
      </c>
      <c r="E338" s="314" t="str">
        <f>+IF('Cálculos '!E343="","",'Cálculos '!E343)</f>
        <v/>
      </c>
      <c r="F338" s="460" t="str">
        <f>+IF(D338="","",'Cálculos '!AR343)</f>
        <v/>
      </c>
      <c r="G338" s="461" t="str">
        <f>IF(D338="","",'Cálculos '!AU343)</f>
        <v/>
      </c>
      <c r="H338" s="461" t="str">
        <f>+IF(D338="","",'Cálculos '!AV343)</f>
        <v/>
      </c>
      <c r="I338" s="462" t="str">
        <f>+IF(D338="","",'Cálculos '!AT343)</f>
        <v/>
      </c>
      <c r="J338" s="385" t="str">
        <f>+IF('Variación '!BV337="","",'Variación '!BV337)</f>
        <v/>
      </c>
      <c r="K338" s="456" t="str">
        <f>+IF(D338="","",'Precio unitario '!J337)</f>
        <v/>
      </c>
      <c r="L338" s="312" t="str">
        <f>+'Valor total'!I343</f>
        <v/>
      </c>
      <c r="M338" s="312" t="str">
        <f>+'Valor total'!J343</f>
        <v/>
      </c>
      <c r="N338" s="457" t="str">
        <f t="shared" si="10"/>
        <v/>
      </c>
    </row>
    <row r="339" spans="2:14" hidden="1" x14ac:dyDescent="0.25">
      <c r="B339" s="181">
        <f t="shared" si="11"/>
        <v>336</v>
      </c>
      <c r="C339" s="316" t="str">
        <f>+IF('Cálculos '!C344="","",'Cálculos '!C344)</f>
        <v/>
      </c>
      <c r="D339" s="315" t="str">
        <f>+IF('Cálculos '!D344="","",'Cálculos '!D344)</f>
        <v/>
      </c>
      <c r="E339" s="314" t="str">
        <f>+IF('Cálculos '!E344="","",'Cálculos '!E344)</f>
        <v/>
      </c>
      <c r="F339" s="460" t="str">
        <f>+IF(D339="","",'Cálculos '!AR344)</f>
        <v/>
      </c>
      <c r="G339" s="461" t="str">
        <f>IF(D339="","",'Cálculos '!AU344)</f>
        <v/>
      </c>
      <c r="H339" s="461" t="str">
        <f>+IF(D339="","",'Cálculos '!AV344)</f>
        <v/>
      </c>
      <c r="I339" s="462" t="str">
        <f>+IF(D339="","",'Cálculos '!AT344)</f>
        <v/>
      </c>
      <c r="J339" s="385" t="str">
        <f>+IF('Variación '!BV338="","",'Variación '!BV338)</f>
        <v/>
      </c>
      <c r="K339" s="456" t="str">
        <f>+IF(D339="","",'Precio unitario '!J338)</f>
        <v/>
      </c>
      <c r="L339" s="312" t="str">
        <f>+'Valor total'!I344</f>
        <v/>
      </c>
      <c r="M339" s="312" t="str">
        <f>+'Valor total'!J344</f>
        <v/>
      </c>
      <c r="N339" s="457" t="str">
        <f t="shared" si="10"/>
        <v/>
      </c>
    </row>
    <row r="340" spans="2:14" hidden="1" x14ac:dyDescent="0.25">
      <c r="B340" s="181">
        <f t="shared" si="11"/>
        <v>337</v>
      </c>
      <c r="C340" s="316" t="str">
        <f>+IF('Cálculos '!C345="","",'Cálculos '!C345)</f>
        <v/>
      </c>
      <c r="D340" s="315" t="str">
        <f>+IF('Cálculos '!D345="","",'Cálculos '!D345)</f>
        <v/>
      </c>
      <c r="E340" s="314" t="str">
        <f>+IF('Cálculos '!E345="","",'Cálculos '!E345)</f>
        <v/>
      </c>
      <c r="F340" s="460" t="str">
        <f>+IF(D340="","",'Cálculos '!AR345)</f>
        <v/>
      </c>
      <c r="G340" s="461" t="str">
        <f>IF(D340="","",'Cálculos '!AU345)</f>
        <v/>
      </c>
      <c r="H340" s="461" t="str">
        <f>+IF(D340="","",'Cálculos '!AV345)</f>
        <v/>
      </c>
      <c r="I340" s="462" t="str">
        <f>+IF(D340="","",'Cálculos '!AT345)</f>
        <v/>
      </c>
      <c r="J340" s="385" t="str">
        <f>+IF('Variación '!BV339="","",'Variación '!BV339)</f>
        <v/>
      </c>
      <c r="K340" s="456" t="str">
        <f>+IF(D340="","",'Precio unitario '!J339)</f>
        <v/>
      </c>
      <c r="L340" s="312" t="str">
        <f>+'Valor total'!I345</f>
        <v/>
      </c>
      <c r="M340" s="312" t="str">
        <f>+'Valor total'!J345</f>
        <v/>
      </c>
      <c r="N340" s="457" t="str">
        <f t="shared" si="10"/>
        <v/>
      </c>
    </row>
    <row r="341" spans="2:14" hidden="1" x14ac:dyDescent="0.25">
      <c r="B341" s="181">
        <f t="shared" si="11"/>
        <v>338</v>
      </c>
      <c r="C341" s="316" t="str">
        <f>+IF('Cálculos '!C346="","",'Cálculos '!C346)</f>
        <v/>
      </c>
      <c r="D341" s="315" t="str">
        <f>+IF('Cálculos '!D346="","",'Cálculos '!D346)</f>
        <v/>
      </c>
      <c r="E341" s="314" t="str">
        <f>+IF('Cálculos '!E346="","",'Cálculos '!E346)</f>
        <v/>
      </c>
      <c r="F341" s="460" t="str">
        <f>+IF(D341="","",'Cálculos '!AR346)</f>
        <v/>
      </c>
      <c r="G341" s="461" t="str">
        <f>IF(D341="","",'Cálculos '!AU346)</f>
        <v/>
      </c>
      <c r="H341" s="461" t="str">
        <f>+IF(D341="","",'Cálculos '!AV346)</f>
        <v/>
      </c>
      <c r="I341" s="462" t="str">
        <f>+IF(D341="","",'Cálculos '!AT346)</f>
        <v/>
      </c>
      <c r="J341" s="385" t="str">
        <f>+IF('Variación '!BV340="","",'Variación '!BV340)</f>
        <v/>
      </c>
      <c r="K341" s="456" t="str">
        <f>+IF(D341="","",'Precio unitario '!J340)</f>
        <v/>
      </c>
      <c r="L341" s="312" t="str">
        <f>+'Valor total'!I346</f>
        <v/>
      </c>
      <c r="M341" s="312" t="str">
        <f>+'Valor total'!J346</f>
        <v/>
      </c>
      <c r="N341" s="457" t="str">
        <f t="shared" si="10"/>
        <v/>
      </c>
    </row>
    <row r="342" spans="2:14" hidden="1" x14ac:dyDescent="0.25">
      <c r="B342" s="181">
        <f t="shared" si="11"/>
        <v>339</v>
      </c>
      <c r="C342" s="316" t="str">
        <f>+IF('Cálculos '!C347="","",'Cálculos '!C347)</f>
        <v/>
      </c>
      <c r="D342" s="315" t="str">
        <f>+IF('Cálculos '!D347="","",'Cálculos '!D347)</f>
        <v/>
      </c>
      <c r="E342" s="314" t="str">
        <f>+IF('Cálculos '!E347="","",'Cálculos '!E347)</f>
        <v/>
      </c>
      <c r="F342" s="460" t="str">
        <f>+IF(D342="","",'Cálculos '!AR347)</f>
        <v/>
      </c>
      <c r="G342" s="461" t="str">
        <f>IF(D342="","",'Cálculos '!AU347)</f>
        <v/>
      </c>
      <c r="H342" s="461" t="str">
        <f>+IF(D342="","",'Cálculos '!AV347)</f>
        <v/>
      </c>
      <c r="I342" s="462" t="str">
        <f>+IF(D342="","",'Cálculos '!AT347)</f>
        <v/>
      </c>
      <c r="J342" s="385" t="str">
        <f>+IF('Variación '!BV341="","",'Variación '!BV341)</f>
        <v/>
      </c>
      <c r="K342" s="456" t="str">
        <f>+IF(D342="","",'Precio unitario '!J341)</f>
        <v/>
      </c>
      <c r="L342" s="312" t="str">
        <f>+'Valor total'!I347</f>
        <v/>
      </c>
      <c r="M342" s="312" t="str">
        <f>+'Valor total'!J347</f>
        <v/>
      </c>
      <c r="N342" s="457" t="str">
        <f t="shared" si="10"/>
        <v/>
      </c>
    </row>
    <row r="343" spans="2:14" hidden="1" x14ac:dyDescent="0.25">
      <c r="B343" s="181">
        <f t="shared" si="11"/>
        <v>340</v>
      </c>
      <c r="C343" s="316" t="str">
        <f>+IF('Cálculos '!C348="","",'Cálculos '!C348)</f>
        <v/>
      </c>
      <c r="D343" s="315" t="str">
        <f>+IF('Cálculos '!D348="","",'Cálculos '!D348)</f>
        <v/>
      </c>
      <c r="E343" s="314" t="str">
        <f>+IF('Cálculos '!E348="","",'Cálculos '!E348)</f>
        <v/>
      </c>
      <c r="F343" s="460" t="str">
        <f>+IF(D343="","",'Cálculos '!AR348)</f>
        <v/>
      </c>
      <c r="G343" s="461" t="str">
        <f>IF(D343="","",'Cálculos '!AU348)</f>
        <v/>
      </c>
      <c r="H343" s="461" t="str">
        <f>+IF(D343="","",'Cálculos '!AV348)</f>
        <v/>
      </c>
      <c r="I343" s="462" t="str">
        <f>+IF(D343="","",'Cálculos '!AT348)</f>
        <v/>
      </c>
      <c r="J343" s="385" t="str">
        <f>+IF('Variación '!BV342="","",'Variación '!BV342)</f>
        <v/>
      </c>
      <c r="K343" s="456" t="str">
        <f>+IF(D343="","",'Precio unitario '!J342)</f>
        <v/>
      </c>
      <c r="L343" s="312" t="str">
        <f>+'Valor total'!I348</f>
        <v/>
      </c>
      <c r="M343" s="312" t="str">
        <f>+'Valor total'!J348</f>
        <v/>
      </c>
      <c r="N343" s="457" t="str">
        <f t="shared" si="10"/>
        <v/>
      </c>
    </row>
    <row r="344" spans="2:14" hidden="1" x14ac:dyDescent="0.25">
      <c r="B344" s="181">
        <f t="shared" si="11"/>
        <v>341</v>
      </c>
      <c r="C344" s="316" t="str">
        <f>+IF('Cálculos '!C349="","",'Cálculos '!C349)</f>
        <v/>
      </c>
      <c r="D344" s="315" t="str">
        <f>+IF('Cálculos '!D349="","",'Cálculos '!D349)</f>
        <v/>
      </c>
      <c r="E344" s="314" t="str">
        <f>+IF('Cálculos '!E349="","",'Cálculos '!E349)</f>
        <v/>
      </c>
      <c r="F344" s="460" t="str">
        <f>+IF(D344="","",'Cálculos '!AR349)</f>
        <v/>
      </c>
      <c r="G344" s="461" t="str">
        <f>IF(D344="","",'Cálculos '!AU349)</f>
        <v/>
      </c>
      <c r="H344" s="461" t="str">
        <f>+IF(D344="","",'Cálculos '!AV349)</f>
        <v/>
      </c>
      <c r="I344" s="462" t="str">
        <f>+IF(D344="","",'Cálculos '!AT349)</f>
        <v/>
      </c>
      <c r="J344" s="385" t="str">
        <f>+IF('Variación '!BV343="","",'Variación '!BV343)</f>
        <v/>
      </c>
      <c r="K344" s="456" t="str">
        <f>+IF(D344="","",'Precio unitario '!J343)</f>
        <v/>
      </c>
      <c r="L344" s="312" t="str">
        <f>+'Valor total'!I349</f>
        <v/>
      </c>
      <c r="M344" s="312" t="str">
        <f>+'Valor total'!J349</f>
        <v/>
      </c>
      <c r="N344" s="457" t="str">
        <f t="shared" si="10"/>
        <v/>
      </c>
    </row>
    <row r="345" spans="2:14" hidden="1" x14ac:dyDescent="0.25">
      <c r="B345" s="181">
        <f t="shared" si="11"/>
        <v>342</v>
      </c>
      <c r="C345" s="316" t="str">
        <f>+IF('Cálculos '!C350="","",'Cálculos '!C350)</f>
        <v/>
      </c>
      <c r="D345" s="315" t="str">
        <f>+IF('Cálculos '!D350="","",'Cálculos '!D350)</f>
        <v/>
      </c>
      <c r="E345" s="314" t="str">
        <f>+IF('Cálculos '!E350="","",'Cálculos '!E350)</f>
        <v/>
      </c>
      <c r="F345" s="460" t="str">
        <f>+IF(D345="","",'Cálculos '!AR350)</f>
        <v/>
      </c>
      <c r="G345" s="461" t="str">
        <f>IF(D345="","",'Cálculos '!AU350)</f>
        <v/>
      </c>
      <c r="H345" s="461" t="str">
        <f>+IF(D345="","",'Cálculos '!AV350)</f>
        <v/>
      </c>
      <c r="I345" s="462" t="str">
        <f>+IF(D345="","",'Cálculos '!AT350)</f>
        <v/>
      </c>
      <c r="J345" s="385" t="str">
        <f>+IF('Variación '!BV344="","",'Variación '!BV344)</f>
        <v/>
      </c>
      <c r="K345" s="456" t="str">
        <f>+IF(D345="","",'Precio unitario '!J344)</f>
        <v/>
      </c>
      <c r="L345" s="312" t="str">
        <f>+'Valor total'!I350</f>
        <v/>
      </c>
      <c r="M345" s="312" t="str">
        <f>+'Valor total'!J350</f>
        <v/>
      </c>
      <c r="N345" s="457" t="str">
        <f t="shared" si="10"/>
        <v/>
      </c>
    </row>
    <row r="346" spans="2:14" hidden="1" x14ac:dyDescent="0.25">
      <c r="B346" s="181">
        <f t="shared" si="11"/>
        <v>343</v>
      </c>
      <c r="C346" s="316" t="str">
        <f>+IF('Cálculos '!C351="","",'Cálculos '!C351)</f>
        <v/>
      </c>
      <c r="D346" s="315" t="str">
        <f>+IF('Cálculos '!D351="","",'Cálculos '!D351)</f>
        <v/>
      </c>
      <c r="E346" s="314" t="str">
        <f>+IF('Cálculos '!E351="","",'Cálculos '!E351)</f>
        <v/>
      </c>
      <c r="F346" s="460" t="str">
        <f>+IF(D346="","",'Cálculos '!AR351)</f>
        <v/>
      </c>
      <c r="G346" s="461" t="str">
        <f>IF(D346="","",'Cálculos '!AU351)</f>
        <v/>
      </c>
      <c r="H346" s="461" t="str">
        <f>+IF(D346="","",'Cálculos '!AV351)</f>
        <v/>
      </c>
      <c r="I346" s="462" t="str">
        <f>+IF(D346="","",'Cálculos '!AT351)</f>
        <v/>
      </c>
      <c r="J346" s="385" t="str">
        <f>+IF('Variación '!BV345="","",'Variación '!BV345)</f>
        <v/>
      </c>
      <c r="K346" s="456" t="str">
        <f>+IF(D346="","",'Precio unitario '!J345)</f>
        <v/>
      </c>
      <c r="L346" s="312" t="str">
        <f>+'Valor total'!I351</f>
        <v/>
      </c>
      <c r="M346" s="312" t="str">
        <f>+'Valor total'!J351</f>
        <v/>
      </c>
      <c r="N346" s="457" t="str">
        <f t="shared" si="10"/>
        <v/>
      </c>
    </row>
    <row r="347" spans="2:14" hidden="1" x14ac:dyDescent="0.25">
      <c r="B347" s="181">
        <f t="shared" si="11"/>
        <v>344</v>
      </c>
      <c r="C347" s="316" t="str">
        <f>+IF('Cálculos '!C352="","",'Cálculos '!C352)</f>
        <v/>
      </c>
      <c r="D347" s="315" t="str">
        <f>+IF('Cálculos '!D352="","",'Cálculos '!D352)</f>
        <v/>
      </c>
      <c r="E347" s="314" t="str">
        <f>+IF('Cálculos '!E352="","",'Cálculos '!E352)</f>
        <v/>
      </c>
      <c r="F347" s="460" t="str">
        <f>+IF(D347="","",'Cálculos '!AR352)</f>
        <v/>
      </c>
      <c r="G347" s="461" t="str">
        <f>IF(D347="","",'Cálculos '!AU352)</f>
        <v/>
      </c>
      <c r="H347" s="461" t="str">
        <f>+IF(D347="","",'Cálculos '!AV352)</f>
        <v/>
      </c>
      <c r="I347" s="462" t="str">
        <f>+IF(D347="","",'Cálculos '!AT352)</f>
        <v/>
      </c>
      <c r="J347" s="385" t="str">
        <f>+IF('Variación '!BV346="","",'Variación '!BV346)</f>
        <v/>
      </c>
      <c r="K347" s="456" t="str">
        <f>+IF(D347="","",'Precio unitario '!J346)</f>
        <v/>
      </c>
      <c r="L347" s="312" t="str">
        <f>+'Valor total'!I352</f>
        <v/>
      </c>
      <c r="M347" s="312" t="str">
        <f>+'Valor total'!J352</f>
        <v/>
      </c>
      <c r="N347" s="457" t="str">
        <f t="shared" si="10"/>
        <v/>
      </c>
    </row>
    <row r="348" spans="2:14" hidden="1" x14ac:dyDescent="0.25">
      <c r="B348" s="181">
        <f t="shared" si="11"/>
        <v>345</v>
      </c>
      <c r="C348" s="316" t="str">
        <f>+IF('Cálculos '!C353="","",'Cálculos '!C353)</f>
        <v/>
      </c>
      <c r="D348" s="315" t="str">
        <f>+IF('Cálculos '!D353="","",'Cálculos '!D353)</f>
        <v/>
      </c>
      <c r="E348" s="314" t="str">
        <f>+IF('Cálculos '!E353="","",'Cálculos '!E353)</f>
        <v/>
      </c>
      <c r="F348" s="460" t="str">
        <f>+IF(D348="","",'Cálculos '!AR353)</f>
        <v/>
      </c>
      <c r="G348" s="461" t="str">
        <f>IF(D348="","",'Cálculos '!AU353)</f>
        <v/>
      </c>
      <c r="H348" s="461" t="str">
        <f>+IF(D348="","",'Cálculos '!AV353)</f>
        <v/>
      </c>
      <c r="I348" s="462" t="str">
        <f>+IF(D348="","",'Cálculos '!AT353)</f>
        <v/>
      </c>
      <c r="J348" s="385" t="str">
        <f>+IF('Variación '!BV347="","",'Variación '!BV347)</f>
        <v/>
      </c>
      <c r="K348" s="456" t="str">
        <f>+IF(D348="","",'Precio unitario '!J347)</f>
        <v/>
      </c>
      <c r="L348" s="312" t="str">
        <f>+'Valor total'!I353</f>
        <v/>
      </c>
      <c r="M348" s="312" t="str">
        <f>+'Valor total'!J353</f>
        <v/>
      </c>
      <c r="N348" s="457" t="str">
        <f t="shared" si="10"/>
        <v/>
      </c>
    </row>
    <row r="349" spans="2:14" hidden="1" x14ac:dyDescent="0.25">
      <c r="B349" s="181">
        <f t="shared" si="11"/>
        <v>346</v>
      </c>
      <c r="C349" s="316" t="str">
        <f>+IF('Cálculos '!C354="","",'Cálculos '!C354)</f>
        <v/>
      </c>
      <c r="D349" s="315" t="str">
        <f>+IF('Cálculos '!D354="","",'Cálculos '!D354)</f>
        <v/>
      </c>
      <c r="E349" s="314" t="str">
        <f>+IF('Cálculos '!E354="","",'Cálculos '!E354)</f>
        <v/>
      </c>
      <c r="F349" s="460" t="str">
        <f>+IF(D349="","",'Cálculos '!AR354)</f>
        <v/>
      </c>
      <c r="G349" s="461" t="str">
        <f>IF(D349="","",'Cálculos '!AU354)</f>
        <v/>
      </c>
      <c r="H349" s="461" t="str">
        <f>+IF(D349="","",'Cálculos '!AV354)</f>
        <v/>
      </c>
      <c r="I349" s="462" t="str">
        <f>+IF(D349="","",'Cálculos '!AT354)</f>
        <v/>
      </c>
      <c r="J349" s="385" t="str">
        <f>+IF('Variación '!BV348="","",'Variación '!BV348)</f>
        <v/>
      </c>
      <c r="K349" s="456" t="str">
        <f>+IF(D349="","",'Precio unitario '!J348)</f>
        <v/>
      </c>
      <c r="L349" s="312" t="str">
        <f>+'Valor total'!I354</f>
        <v/>
      </c>
      <c r="M349" s="312" t="str">
        <f>+'Valor total'!J354</f>
        <v/>
      </c>
      <c r="N349" s="457" t="str">
        <f t="shared" si="10"/>
        <v/>
      </c>
    </row>
    <row r="350" spans="2:14" hidden="1" x14ac:dyDescent="0.25">
      <c r="B350" s="181">
        <f t="shared" si="11"/>
        <v>347</v>
      </c>
      <c r="C350" s="316" t="str">
        <f>+IF('Cálculos '!C355="","",'Cálculos '!C355)</f>
        <v/>
      </c>
      <c r="D350" s="315" t="str">
        <f>+IF('Cálculos '!D355="","",'Cálculos '!D355)</f>
        <v/>
      </c>
      <c r="E350" s="314" t="str">
        <f>+IF('Cálculos '!E355="","",'Cálculos '!E355)</f>
        <v/>
      </c>
      <c r="F350" s="460" t="str">
        <f>+IF(D350="","",'Cálculos '!AR355)</f>
        <v/>
      </c>
      <c r="G350" s="461" t="str">
        <f>IF(D350="","",'Cálculos '!AU355)</f>
        <v/>
      </c>
      <c r="H350" s="461" t="str">
        <f>+IF(D350="","",'Cálculos '!AV355)</f>
        <v/>
      </c>
      <c r="I350" s="462" t="str">
        <f>+IF(D350="","",'Cálculos '!AT355)</f>
        <v/>
      </c>
      <c r="J350" s="385" t="str">
        <f>+IF('Variación '!BV349="","",'Variación '!BV349)</f>
        <v/>
      </c>
      <c r="K350" s="456" t="str">
        <f>+IF(D350="","",'Precio unitario '!J349)</f>
        <v/>
      </c>
      <c r="L350" s="312" t="str">
        <f>+'Valor total'!I355</f>
        <v/>
      </c>
      <c r="M350" s="312" t="str">
        <f>+'Valor total'!J355</f>
        <v/>
      </c>
      <c r="N350" s="457" t="str">
        <f t="shared" si="10"/>
        <v/>
      </c>
    </row>
    <row r="351" spans="2:14" hidden="1" x14ac:dyDescent="0.25">
      <c r="B351" s="181">
        <f t="shared" si="11"/>
        <v>348</v>
      </c>
      <c r="C351" s="316" t="str">
        <f>+IF('Cálculos '!C356="","",'Cálculos '!C356)</f>
        <v/>
      </c>
      <c r="D351" s="315" t="str">
        <f>+IF('Cálculos '!D356="","",'Cálculos '!D356)</f>
        <v/>
      </c>
      <c r="E351" s="314" t="str">
        <f>+IF('Cálculos '!E356="","",'Cálculos '!E356)</f>
        <v/>
      </c>
      <c r="F351" s="460" t="str">
        <f>+IF(D351="","",'Cálculos '!AR356)</f>
        <v/>
      </c>
      <c r="G351" s="461" t="str">
        <f>IF(D351="","",'Cálculos '!AU356)</f>
        <v/>
      </c>
      <c r="H351" s="461" t="str">
        <f>+IF(D351="","",'Cálculos '!AV356)</f>
        <v/>
      </c>
      <c r="I351" s="462" t="str">
        <f>+IF(D351="","",'Cálculos '!AT356)</f>
        <v/>
      </c>
      <c r="J351" s="385" t="str">
        <f>+IF('Variación '!BV350="","",'Variación '!BV350)</f>
        <v/>
      </c>
      <c r="K351" s="456" t="str">
        <f>+IF(D351="","",'Precio unitario '!J350)</f>
        <v/>
      </c>
      <c r="L351" s="312" t="str">
        <f>+'Valor total'!I356</f>
        <v/>
      </c>
      <c r="M351" s="312" t="str">
        <f>+'Valor total'!J356</f>
        <v/>
      </c>
      <c r="N351" s="457" t="str">
        <f t="shared" si="10"/>
        <v/>
      </c>
    </row>
    <row r="352" spans="2:14" hidden="1" x14ac:dyDescent="0.25">
      <c r="B352" s="181">
        <f t="shared" si="11"/>
        <v>349</v>
      </c>
      <c r="C352" s="316" t="str">
        <f>+IF('Cálculos '!C357="","",'Cálculos '!C357)</f>
        <v/>
      </c>
      <c r="D352" s="315" t="str">
        <f>+IF('Cálculos '!D357="","",'Cálculos '!D357)</f>
        <v/>
      </c>
      <c r="E352" s="314" t="str">
        <f>+IF('Cálculos '!E357="","",'Cálculos '!E357)</f>
        <v/>
      </c>
      <c r="F352" s="460" t="str">
        <f>+IF(D352="","",'Cálculos '!AR357)</f>
        <v/>
      </c>
      <c r="G352" s="461" t="str">
        <f>IF(D352="","",'Cálculos '!AU357)</f>
        <v/>
      </c>
      <c r="H352" s="461" t="str">
        <f>+IF(D352="","",'Cálculos '!AV357)</f>
        <v/>
      </c>
      <c r="I352" s="462" t="str">
        <f>+IF(D352="","",'Cálculos '!AT357)</f>
        <v/>
      </c>
      <c r="J352" s="385" t="str">
        <f>+IF('Variación '!BV351="","",'Variación '!BV351)</f>
        <v/>
      </c>
      <c r="K352" s="456" t="str">
        <f>+IF(D352="","",'Precio unitario '!J351)</f>
        <v/>
      </c>
      <c r="L352" s="312" t="str">
        <f>+'Valor total'!I357</f>
        <v/>
      </c>
      <c r="M352" s="312" t="str">
        <f>+'Valor total'!J357</f>
        <v/>
      </c>
      <c r="N352" s="457" t="str">
        <f t="shared" si="10"/>
        <v/>
      </c>
    </row>
    <row r="353" spans="2:14" hidden="1" x14ac:dyDescent="0.25">
      <c r="B353" s="181">
        <f t="shared" si="11"/>
        <v>350</v>
      </c>
      <c r="C353" s="316" t="str">
        <f>+IF('Cálculos '!C358="","",'Cálculos '!C358)</f>
        <v/>
      </c>
      <c r="D353" s="315" t="str">
        <f>+IF('Cálculos '!D358="","",'Cálculos '!D358)</f>
        <v/>
      </c>
      <c r="E353" s="314" t="str">
        <f>+IF('Cálculos '!E358="","",'Cálculos '!E358)</f>
        <v/>
      </c>
      <c r="F353" s="460" t="str">
        <f>+IF(D353="","",'Cálculos '!AR358)</f>
        <v/>
      </c>
      <c r="G353" s="461" t="str">
        <f>IF(D353="","",'Cálculos '!AU358)</f>
        <v/>
      </c>
      <c r="H353" s="461" t="str">
        <f>+IF(D353="","",'Cálculos '!AV358)</f>
        <v/>
      </c>
      <c r="I353" s="462" t="str">
        <f>+IF(D353="","",'Cálculos '!AT358)</f>
        <v/>
      </c>
      <c r="J353" s="385" t="str">
        <f>+IF('Variación '!BV352="","",'Variación '!BV352)</f>
        <v/>
      </c>
      <c r="K353" s="456" t="str">
        <f>+IF(D353="","",'Precio unitario '!J352)</f>
        <v/>
      </c>
      <c r="L353" s="312" t="str">
        <f>+'Valor total'!I358</f>
        <v/>
      </c>
      <c r="M353" s="312" t="str">
        <f>+'Valor total'!J358</f>
        <v/>
      </c>
      <c r="N353" s="457" t="str">
        <f t="shared" si="10"/>
        <v/>
      </c>
    </row>
    <row r="354" spans="2:14" hidden="1" x14ac:dyDescent="0.25">
      <c r="B354" s="181">
        <f t="shared" si="11"/>
        <v>351</v>
      </c>
      <c r="C354" s="316" t="str">
        <f>+IF('Cálculos '!C359="","",'Cálculos '!C359)</f>
        <v/>
      </c>
      <c r="D354" s="315" t="str">
        <f>+IF('Cálculos '!D359="","",'Cálculos '!D359)</f>
        <v/>
      </c>
      <c r="E354" s="314" t="str">
        <f>+IF('Cálculos '!E359="","",'Cálculos '!E359)</f>
        <v/>
      </c>
      <c r="F354" s="460" t="str">
        <f>+IF(D354="","",'Cálculos '!AR359)</f>
        <v/>
      </c>
      <c r="G354" s="461" t="str">
        <f>IF(D354="","",'Cálculos '!AU359)</f>
        <v/>
      </c>
      <c r="H354" s="461" t="str">
        <f>+IF(D354="","",'Cálculos '!AV359)</f>
        <v/>
      </c>
      <c r="I354" s="462" t="str">
        <f>+IF(D354="","",'Cálculos '!AT359)</f>
        <v/>
      </c>
      <c r="J354" s="385" t="str">
        <f>+IF('Variación '!BV353="","",'Variación '!BV353)</f>
        <v/>
      </c>
      <c r="K354" s="456" t="str">
        <f>+IF(D354="","",'Precio unitario '!J353)</f>
        <v/>
      </c>
      <c r="L354" s="312" t="str">
        <f>+'Valor total'!I359</f>
        <v/>
      </c>
      <c r="M354" s="312" t="str">
        <f>+'Valor total'!J359</f>
        <v/>
      </c>
      <c r="N354" s="457" t="str">
        <f t="shared" si="10"/>
        <v/>
      </c>
    </row>
    <row r="355" spans="2:14" hidden="1" x14ac:dyDescent="0.25">
      <c r="B355" s="181">
        <f t="shared" si="11"/>
        <v>352</v>
      </c>
      <c r="C355" s="316" t="str">
        <f>+IF('Cálculos '!C360="","",'Cálculos '!C360)</f>
        <v/>
      </c>
      <c r="D355" s="315" t="str">
        <f>+IF('Cálculos '!D360="","",'Cálculos '!D360)</f>
        <v/>
      </c>
      <c r="E355" s="314" t="str">
        <f>+IF('Cálculos '!E360="","",'Cálculos '!E360)</f>
        <v/>
      </c>
      <c r="F355" s="460" t="str">
        <f>+IF(D355="","",'Cálculos '!AR360)</f>
        <v/>
      </c>
      <c r="G355" s="461" t="str">
        <f>IF(D355="","",'Cálculos '!AU360)</f>
        <v/>
      </c>
      <c r="H355" s="461" t="str">
        <f>+IF(D355="","",'Cálculos '!AV360)</f>
        <v/>
      </c>
      <c r="I355" s="462" t="str">
        <f>+IF(D355="","",'Cálculos '!AT360)</f>
        <v/>
      </c>
      <c r="J355" s="385" t="str">
        <f>+IF('Variación '!BV354="","",'Variación '!BV354)</f>
        <v/>
      </c>
      <c r="K355" s="456" t="str">
        <f>+IF(D355="","",'Precio unitario '!J354)</f>
        <v/>
      </c>
      <c r="L355" s="312" t="str">
        <f>+'Valor total'!I360</f>
        <v/>
      </c>
      <c r="M355" s="312" t="str">
        <f>+'Valor total'!J360</f>
        <v/>
      </c>
      <c r="N355" s="457" t="str">
        <f t="shared" si="10"/>
        <v/>
      </c>
    </row>
    <row r="356" spans="2:14" hidden="1" x14ac:dyDescent="0.25">
      <c r="B356" s="181">
        <f t="shared" si="11"/>
        <v>353</v>
      </c>
      <c r="C356" s="316" t="str">
        <f>+IF('Cálculos '!C361="","",'Cálculos '!C361)</f>
        <v/>
      </c>
      <c r="D356" s="315" t="str">
        <f>+IF('Cálculos '!D361="","",'Cálculos '!D361)</f>
        <v/>
      </c>
      <c r="E356" s="314" t="str">
        <f>+IF('Cálculos '!E361="","",'Cálculos '!E361)</f>
        <v/>
      </c>
      <c r="F356" s="460" t="str">
        <f>+IF(D356="","",'Cálculos '!AR361)</f>
        <v/>
      </c>
      <c r="G356" s="461" t="str">
        <f>IF(D356="","",'Cálculos '!AU361)</f>
        <v/>
      </c>
      <c r="H356" s="461" t="str">
        <f>+IF(D356="","",'Cálculos '!AV361)</f>
        <v/>
      </c>
      <c r="I356" s="462" t="str">
        <f>+IF(D356="","",'Cálculos '!AT361)</f>
        <v/>
      </c>
      <c r="J356" s="385" t="str">
        <f>+IF('Variación '!BV355="","",'Variación '!BV355)</f>
        <v/>
      </c>
      <c r="K356" s="456" t="str">
        <f>+IF(D356="","",'Precio unitario '!J355)</f>
        <v/>
      </c>
      <c r="L356" s="312" t="str">
        <f>+'Valor total'!I361</f>
        <v/>
      </c>
      <c r="M356" s="312" t="str">
        <f>+'Valor total'!J361</f>
        <v/>
      </c>
      <c r="N356" s="457" t="str">
        <f t="shared" si="10"/>
        <v/>
      </c>
    </row>
    <row r="357" spans="2:14" hidden="1" x14ac:dyDescent="0.25">
      <c r="B357" s="181">
        <f t="shared" si="11"/>
        <v>354</v>
      </c>
      <c r="C357" s="316" t="str">
        <f>+IF('Cálculos '!C362="","",'Cálculos '!C362)</f>
        <v/>
      </c>
      <c r="D357" s="315" t="str">
        <f>+IF('Cálculos '!D362="","",'Cálculos '!D362)</f>
        <v/>
      </c>
      <c r="E357" s="314" t="str">
        <f>+IF('Cálculos '!E362="","",'Cálculos '!E362)</f>
        <v/>
      </c>
      <c r="F357" s="460" t="str">
        <f>+IF(D357="","",'Cálculos '!AR362)</f>
        <v/>
      </c>
      <c r="G357" s="461" t="str">
        <f>IF(D357="","",'Cálculos '!AU362)</f>
        <v/>
      </c>
      <c r="H357" s="461" t="str">
        <f>+IF(D357="","",'Cálculos '!AV362)</f>
        <v/>
      </c>
      <c r="I357" s="462" t="str">
        <f>+IF(D357="","",'Cálculos '!AT362)</f>
        <v/>
      </c>
      <c r="J357" s="385" t="str">
        <f>+IF('Variación '!BV356="","",'Variación '!BV356)</f>
        <v/>
      </c>
      <c r="K357" s="456" t="str">
        <f>+IF(D357="","",'Precio unitario '!J356)</f>
        <v/>
      </c>
      <c r="L357" s="312" t="str">
        <f>+'Valor total'!I362</f>
        <v/>
      </c>
      <c r="M357" s="312" t="str">
        <f>+'Valor total'!J362</f>
        <v/>
      </c>
      <c r="N357" s="457" t="str">
        <f t="shared" si="10"/>
        <v/>
      </c>
    </row>
    <row r="358" spans="2:14" hidden="1" x14ac:dyDescent="0.25">
      <c r="B358" s="181">
        <f t="shared" si="11"/>
        <v>355</v>
      </c>
      <c r="C358" s="316" t="str">
        <f>+IF('Cálculos '!C363="","",'Cálculos '!C363)</f>
        <v/>
      </c>
      <c r="D358" s="315" t="str">
        <f>+IF('Cálculos '!D363="","",'Cálculos '!D363)</f>
        <v/>
      </c>
      <c r="E358" s="314" t="str">
        <f>+IF('Cálculos '!E363="","",'Cálculos '!E363)</f>
        <v/>
      </c>
      <c r="F358" s="460" t="str">
        <f>+IF(D358="","",'Cálculos '!AR363)</f>
        <v/>
      </c>
      <c r="G358" s="461" t="str">
        <f>IF(D358="","",'Cálculos '!AU363)</f>
        <v/>
      </c>
      <c r="H358" s="461" t="str">
        <f>+IF(D358="","",'Cálculos '!AV363)</f>
        <v/>
      </c>
      <c r="I358" s="462" t="str">
        <f>+IF(D358="","",'Cálculos '!AT363)</f>
        <v/>
      </c>
      <c r="J358" s="385" t="str">
        <f>+IF('Variación '!BV357="","",'Variación '!BV357)</f>
        <v/>
      </c>
      <c r="K358" s="456" t="str">
        <f>+IF(D358="","",'Precio unitario '!J357)</f>
        <v/>
      </c>
      <c r="L358" s="312" t="str">
        <f>+'Valor total'!I363</f>
        <v/>
      </c>
      <c r="M358" s="312" t="str">
        <f>+'Valor total'!J363</f>
        <v/>
      </c>
      <c r="N358" s="457" t="str">
        <f t="shared" si="10"/>
        <v/>
      </c>
    </row>
    <row r="359" spans="2:14" hidden="1" x14ac:dyDescent="0.25">
      <c r="B359" s="181">
        <f t="shared" si="11"/>
        <v>356</v>
      </c>
      <c r="C359" s="316" t="str">
        <f>+IF('Cálculos '!C364="","",'Cálculos '!C364)</f>
        <v/>
      </c>
      <c r="D359" s="315" t="str">
        <f>+IF('Cálculos '!D364="","",'Cálculos '!D364)</f>
        <v/>
      </c>
      <c r="E359" s="314" t="str">
        <f>+IF('Cálculos '!E364="","",'Cálculos '!E364)</f>
        <v/>
      </c>
      <c r="F359" s="460" t="str">
        <f>+IF(D359="","",'Cálculos '!AR364)</f>
        <v/>
      </c>
      <c r="G359" s="461" t="str">
        <f>IF(D359="","",'Cálculos '!AU364)</f>
        <v/>
      </c>
      <c r="H359" s="461" t="str">
        <f>+IF(D359="","",'Cálculos '!AV364)</f>
        <v/>
      </c>
      <c r="I359" s="462" t="str">
        <f>+IF(D359="","",'Cálculos '!AT364)</f>
        <v/>
      </c>
      <c r="J359" s="385" t="str">
        <f>+IF('Variación '!BV358="","",'Variación '!BV358)</f>
        <v/>
      </c>
      <c r="K359" s="456" t="str">
        <f>+IF(D359="","",'Precio unitario '!J358)</f>
        <v/>
      </c>
      <c r="L359" s="312" t="str">
        <f>+'Valor total'!I364</f>
        <v/>
      </c>
      <c r="M359" s="312" t="str">
        <f>+'Valor total'!J364</f>
        <v/>
      </c>
      <c r="N359" s="457" t="str">
        <f t="shared" si="10"/>
        <v/>
      </c>
    </row>
    <row r="360" spans="2:14" hidden="1" x14ac:dyDescent="0.25">
      <c r="B360" s="181">
        <f t="shared" si="11"/>
        <v>357</v>
      </c>
      <c r="C360" s="316" t="str">
        <f>+IF('Cálculos '!C365="","",'Cálculos '!C365)</f>
        <v/>
      </c>
      <c r="D360" s="315" t="str">
        <f>+IF('Cálculos '!D365="","",'Cálculos '!D365)</f>
        <v/>
      </c>
      <c r="E360" s="314" t="str">
        <f>+IF('Cálculos '!E365="","",'Cálculos '!E365)</f>
        <v/>
      </c>
      <c r="F360" s="460" t="str">
        <f>+IF(D360="","",'Cálculos '!AR365)</f>
        <v/>
      </c>
      <c r="G360" s="461" t="str">
        <f>IF(D360="","",'Cálculos '!AU365)</f>
        <v/>
      </c>
      <c r="H360" s="461" t="str">
        <f>+IF(D360="","",'Cálculos '!AV365)</f>
        <v/>
      </c>
      <c r="I360" s="462" t="str">
        <f>+IF(D360="","",'Cálculos '!AT365)</f>
        <v/>
      </c>
      <c r="J360" s="385" t="str">
        <f>+IF('Variación '!BV359="","",'Variación '!BV359)</f>
        <v/>
      </c>
      <c r="K360" s="456" t="str">
        <f>+IF(D360="","",'Precio unitario '!J359)</f>
        <v/>
      </c>
      <c r="L360" s="312" t="str">
        <f>+'Valor total'!I365</f>
        <v/>
      </c>
      <c r="M360" s="312" t="str">
        <f>+'Valor total'!J365</f>
        <v/>
      </c>
      <c r="N360" s="457" t="str">
        <f t="shared" si="10"/>
        <v/>
      </c>
    </row>
    <row r="361" spans="2:14" hidden="1" x14ac:dyDescent="0.25">
      <c r="B361" s="181">
        <f t="shared" si="11"/>
        <v>358</v>
      </c>
      <c r="C361" s="316" t="str">
        <f>+IF('Cálculos '!C366="","",'Cálculos '!C366)</f>
        <v/>
      </c>
      <c r="D361" s="315" t="str">
        <f>+IF('Cálculos '!D366="","",'Cálculos '!D366)</f>
        <v/>
      </c>
      <c r="E361" s="314" t="str">
        <f>+IF('Cálculos '!E366="","",'Cálculos '!E366)</f>
        <v/>
      </c>
      <c r="F361" s="460" t="str">
        <f>+IF(D361="","",'Cálculos '!AR366)</f>
        <v/>
      </c>
      <c r="G361" s="461" t="str">
        <f>IF(D361="","",'Cálculos '!AU366)</f>
        <v/>
      </c>
      <c r="H361" s="461" t="str">
        <f>+IF(D361="","",'Cálculos '!AV366)</f>
        <v/>
      </c>
      <c r="I361" s="462" t="str">
        <f>+IF(D361="","",'Cálculos '!AT366)</f>
        <v/>
      </c>
      <c r="J361" s="385" t="str">
        <f>+IF('Variación '!BV360="","",'Variación '!BV360)</f>
        <v/>
      </c>
      <c r="K361" s="456" t="str">
        <f>+IF(D361="","",'Precio unitario '!J360)</f>
        <v/>
      </c>
      <c r="L361" s="312" t="str">
        <f>+'Valor total'!I366</f>
        <v/>
      </c>
      <c r="M361" s="312" t="str">
        <f>+'Valor total'!J366</f>
        <v/>
      </c>
      <c r="N361" s="457" t="str">
        <f t="shared" si="10"/>
        <v/>
      </c>
    </row>
    <row r="362" spans="2:14" hidden="1" x14ac:dyDescent="0.25">
      <c r="B362" s="181">
        <f t="shared" si="11"/>
        <v>359</v>
      </c>
      <c r="C362" s="316" t="str">
        <f>+IF('Cálculos '!C367="","",'Cálculos '!C367)</f>
        <v/>
      </c>
      <c r="D362" s="315" t="str">
        <f>+IF('Cálculos '!D367="","",'Cálculos '!D367)</f>
        <v/>
      </c>
      <c r="E362" s="314" t="str">
        <f>+IF('Cálculos '!E367="","",'Cálculos '!E367)</f>
        <v/>
      </c>
      <c r="F362" s="460" t="str">
        <f>+IF(D362="","",'Cálculos '!AR367)</f>
        <v/>
      </c>
      <c r="G362" s="461" t="str">
        <f>IF(D362="","",'Cálculos '!AU367)</f>
        <v/>
      </c>
      <c r="H362" s="461" t="str">
        <f>+IF(D362="","",'Cálculos '!AV367)</f>
        <v/>
      </c>
      <c r="I362" s="462" t="str">
        <f>+IF(D362="","",'Cálculos '!AT367)</f>
        <v/>
      </c>
      <c r="J362" s="385" t="str">
        <f>+IF('Variación '!BV361="","",'Variación '!BV361)</f>
        <v/>
      </c>
      <c r="K362" s="456" t="str">
        <f>+IF(D362="","",'Precio unitario '!J361)</f>
        <v/>
      </c>
      <c r="L362" s="312" t="str">
        <f>+'Valor total'!I367</f>
        <v/>
      </c>
      <c r="M362" s="312" t="str">
        <f>+'Valor total'!J367</f>
        <v/>
      </c>
      <c r="N362" s="457" t="str">
        <f t="shared" si="10"/>
        <v/>
      </c>
    </row>
    <row r="363" spans="2:14" hidden="1" x14ac:dyDescent="0.25">
      <c r="B363" s="181">
        <f t="shared" si="11"/>
        <v>360</v>
      </c>
      <c r="C363" s="316" t="str">
        <f>+IF('Cálculos '!C368="","",'Cálculos '!C368)</f>
        <v/>
      </c>
      <c r="D363" s="315" t="str">
        <f>+IF('Cálculos '!D368="","",'Cálculos '!D368)</f>
        <v/>
      </c>
      <c r="E363" s="314" t="str">
        <f>+IF('Cálculos '!E368="","",'Cálculos '!E368)</f>
        <v/>
      </c>
      <c r="F363" s="460" t="str">
        <f>+IF(D363="","",'Cálculos '!AR368)</f>
        <v/>
      </c>
      <c r="G363" s="461" t="str">
        <f>IF(D363="","",'Cálculos '!AU368)</f>
        <v/>
      </c>
      <c r="H363" s="461" t="str">
        <f>+IF(D363="","",'Cálculos '!AV368)</f>
        <v/>
      </c>
      <c r="I363" s="462" t="str">
        <f>+IF(D363="","",'Cálculos '!AT368)</f>
        <v/>
      </c>
      <c r="J363" s="385" t="str">
        <f>+IF('Variación '!BV362="","",'Variación '!BV362)</f>
        <v/>
      </c>
      <c r="K363" s="456" t="str">
        <f>+IF(D363="","",'Precio unitario '!J362)</f>
        <v/>
      </c>
      <c r="L363" s="312" t="str">
        <f>+'Valor total'!I368</f>
        <v/>
      </c>
      <c r="M363" s="312" t="str">
        <f>+'Valor total'!J368</f>
        <v/>
      </c>
      <c r="N363" s="457" t="str">
        <f t="shared" si="10"/>
        <v/>
      </c>
    </row>
    <row r="364" spans="2:14" hidden="1" x14ac:dyDescent="0.25">
      <c r="B364" s="181">
        <f t="shared" si="11"/>
        <v>361</v>
      </c>
      <c r="C364" s="316" t="str">
        <f>+IF('Cálculos '!C369="","",'Cálculos '!C369)</f>
        <v/>
      </c>
      <c r="D364" s="315" t="str">
        <f>+IF('Cálculos '!D369="","",'Cálculos '!D369)</f>
        <v/>
      </c>
      <c r="E364" s="314" t="str">
        <f>+IF('Cálculos '!E369="","",'Cálculos '!E369)</f>
        <v/>
      </c>
      <c r="F364" s="460" t="str">
        <f>+IF(D364="","",'Cálculos '!AR369)</f>
        <v/>
      </c>
      <c r="G364" s="461" t="str">
        <f>IF(D364="","",'Cálculos '!AU369)</f>
        <v/>
      </c>
      <c r="H364" s="461" t="str">
        <f>+IF(D364="","",'Cálculos '!AV369)</f>
        <v/>
      </c>
      <c r="I364" s="462" t="str">
        <f>+IF(D364="","",'Cálculos '!AT369)</f>
        <v/>
      </c>
      <c r="J364" s="385" t="str">
        <f>+IF('Variación '!BV363="","",'Variación '!BV363)</f>
        <v/>
      </c>
      <c r="K364" s="456" t="str">
        <f>+IF(D364="","",'Precio unitario '!J363)</f>
        <v/>
      </c>
      <c r="L364" s="312" t="str">
        <f>+'Valor total'!I369</f>
        <v/>
      </c>
      <c r="M364" s="312" t="str">
        <f>+'Valor total'!J369</f>
        <v/>
      </c>
      <c r="N364" s="457" t="str">
        <f t="shared" si="10"/>
        <v/>
      </c>
    </row>
    <row r="365" spans="2:14" hidden="1" x14ac:dyDescent="0.25">
      <c r="B365" s="181">
        <f t="shared" si="11"/>
        <v>362</v>
      </c>
      <c r="C365" s="316" t="str">
        <f>+IF('Cálculos '!C370="","",'Cálculos '!C370)</f>
        <v/>
      </c>
      <c r="D365" s="315" t="str">
        <f>+IF('Cálculos '!D370="","",'Cálculos '!D370)</f>
        <v/>
      </c>
      <c r="E365" s="314" t="str">
        <f>+IF('Cálculos '!E370="","",'Cálculos '!E370)</f>
        <v/>
      </c>
      <c r="F365" s="460" t="str">
        <f>+IF(D365="","",'Cálculos '!AR370)</f>
        <v/>
      </c>
      <c r="G365" s="461" t="str">
        <f>IF(D365="","",'Cálculos '!AU370)</f>
        <v/>
      </c>
      <c r="H365" s="461" t="str">
        <f>+IF(D365="","",'Cálculos '!AV370)</f>
        <v/>
      </c>
      <c r="I365" s="462" t="str">
        <f>+IF(D365="","",'Cálculos '!AT370)</f>
        <v/>
      </c>
      <c r="J365" s="385" t="str">
        <f>+IF('Variación '!BV364="","",'Variación '!BV364)</f>
        <v/>
      </c>
      <c r="K365" s="456" t="str">
        <f>+IF(D365="","",'Precio unitario '!J364)</f>
        <v/>
      </c>
      <c r="L365" s="312" t="str">
        <f>+'Valor total'!I370</f>
        <v/>
      </c>
      <c r="M365" s="312" t="str">
        <f>+'Valor total'!J370</f>
        <v/>
      </c>
      <c r="N365" s="457" t="str">
        <f t="shared" si="10"/>
        <v/>
      </c>
    </row>
    <row r="366" spans="2:14" hidden="1" x14ac:dyDescent="0.25">
      <c r="B366" s="181">
        <f t="shared" si="11"/>
        <v>363</v>
      </c>
      <c r="C366" s="316" t="str">
        <f>+IF('Cálculos '!C371="","",'Cálculos '!C371)</f>
        <v/>
      </c>
      <c r="D366" s="315" t="str">
        <f>+IF('Cálculos '!D371="","",'Cálculos '!D371)</f>
        <v/>
      </c>
      <c r="E366" s="314" t="str">
        <f>+IF('Cálculos '!E371="","",'Cálculos '!E371)</f>
        <v/>
      </c>
      <c r="F366" s="460" t="str">
        <f>+IF(D366="","",'Cálculos '!AR371)</f>
        <v/>
      </c>
      <c r="G366" s="461" t="str">
        <f>IF(D366="","",'Cálculos '!AU371)</f>
        <v/>
      </c>
      <c r="H366" s="461" t="str">
        <f>+IF(D366="","",'Cálculos '!AV371)</f>
        <v/>
      </c>
      <c r="I366" s="462" t="str">
        <f>+IF(D366="","",'Cálculos '!AT371)</f>
        <v/>
      </c>
      <c r="J366" s="385" t="str">
        <f>+IF('Variación '!BV365="","",'Variación '!BV365)</f>
        <v/>
      </c>
      <c r="K366" s="456" t="str">
        <f>+IF(D366="","",'Precio unitario '!J365)</f>
        <v/>
      </c>
      <c r="L366" s="312" t="str">
        <f>+'Valor total'!I371</f>
        <v/>
      </c>
      <c r="M366" s="312" t="str">
        <f>+'Valor total'!J371</f>
        <v/>
      </c>
      <c r="N366" s="457" t="str">
        <f t="shared" si="10"/>
        <v/>
      </c>
    </row>
    <row r="367" spans="2:14" hidden="1" x14ac:dyDescent="0.25">
      <c r="B367" s="181">
        <f t="shared" si="11"/>
        <v>364</v>
      </c>
      <c r="C367" s="316" t="str">
        <f>+IF('Cálculos '!C372="","",'Cálculos '!C372)</f>
        <v/>
      </c>
      <c r="D367" s="315" t="str">
        <f>+IF('Cálculos '!D372="","",'Cálculos '!D372)</f>
        <v/>
      </c>
      <c r="E367" s="314" t="str">
        <f>+IF('Cálculos '!E372="","",'Cálculos '!E372)</f>
        <v/>
      </c>
      <c r="F367" s="460" t="str">
        <f>+IF(D367="","",'Cálculos '!AR372)</f>
        <v/>
      </c>
      <c r="G367" s="461" t="str">
        <f>IF(D367="","",'Cálculos '!AU372)</f>
        <v/>
      </c>
      <c r="H367" s="461" t="str">
        <f>+IF(D367="","",'Cálculos '!AV372)</f>
        <v/>
      </c>
      <c r="I367" s="462" t="str">
        <f>+IF(D367="","",'Cálculos '!AT372)</f>
        <v/>
      </c>
      <c r="J367" s="385" t="str">
        <f>+IF('Variación '!BV366="","",'Variación '!BV366)</f>
        <v/>
      </c>
      <c r="K367" s="456" t="str">
        <f>+IF(D367="","",'Precio unitario '!J366)</f>
        <v/>
      </c>
      <c r="L367" s="312" t="str">
        <f>+'Valor total'!I372</f>
        <v/>
      </c>
      <c r="M367" s="312" t="str">
        <f>+'Valor total'!J372</f>
        <v/>
      </c>
      <c r="N367" s="457" t="str">
        <f t="shared" si="10"/>
        <v/>
      </c>
    </row>
    <row r="368" spans="2:14" hidden="1" x14ac:dyDescent="0.25">
      <c r="B368" s="181">
        <f t="shared" si="11"/>
        <v>365</v>
      </c>
      <c r="C368" s="316" t="str">
        <f>+IF('Cálculos '!C373="","",'Cálculos '!C373)</f>
        <v/>
      </c>
      <c r="D368" s="315" t="str">
        <f>+IF('Cálculos '!D373="","",'Cálculos '!D373)</f>
        <v/>
      </c>
      <c r="E368" s="314" t="str">
        <f>+IF('Cálculos '!E373="","",'Cálculos '!E373)</f>
        <v/>
      </c>
      <c r="F368" s="460" t="str">
        <f>+IF(D368="","",'Cálculos '!AR373)</f>
        <v/>
      </c>
      <c r="G368" s="461" t="str">
        <f>IF(D368="","",'Cálculos '!AU373)</f>
        <v/>
      </c>
      <c r="H368" s="461" t="str">
        <f>+IF(D368="","",'Cálculos '!AV373)</f>
        <v/>
      </c>
      <c r="I368" s="462" t="str">
        <f>+IF(D368="","",'Cálculos '!AT373)</f>
        <v/>
      </c>
      <c r="J368" s="385" t="str">
        <f>+IF('Variación '!BV367="","",'Variación '!BV367)</f>
        <v/>
      </c>
      <c r="K368" s="456" t="str">
        <f>+IF(D368="","",'Precio unitario '!J367)</f>
        <v/>
      </c>
      <c r="L368" s="312" t="str">
        <f>+'Valor total'!I373</f>
        <v/>
      </c>
      <c r="M368" s="312" t="str">
        <f>+'Valor total'!J373</f>
        <v/>
      </c>
      <c r="N368" s="457" t="str">
        <f t="shared" si="10"/>
        <v/>
      </c>
    </row>
    <row r="369" spans="2:14" hidden="1" x14ac:dyDescent="0.25">
      <c r="B369" s="181">
        <f t="shared" si="11"/>
        <v>366</v>
      </c>
      <c r="C369" s="316" t="str">
        <f>+IF('Cálculos '!C374="","",'Cálculos '!C374)</f>
        <v/>
      </c>
      <c r="D369" s="315" t="str">
        <f>+IF('Cálculos '!D374="","",'Cálculos '!D374)</f>
        <v/>
      </c>
      <c r="E369" s="314" t="str">
        <f>+IF('Cálculos '!E374="","",'Cálculos '!E374)</f>
        <v/>
      </c>
      <c r="F369" s="460" t="str">
        <f>+IF(D369="","",'Cálculos '!AR374)</f>
        <v/>
      </c>
      <c r="G369" s="461" t="str">
        <f>IF(D369="","",'Cálculos '!AU374)</f>
        <v/>
      </c>
      <c r="H369" s="461" t="str">
        <f>+IF(D369="","",'Cálculos '!AV374)</f>
        <v/>
      </c>
      <c r="I369" s="462" t="str">
        <f>+IF(D369="","",'Cálculos '!AT374)</f>
        <v/>
      </c>
      <c r="J369" s="385" t="str">
        <f>+IF('Variación '!BV368="","",'Variación '!BV368)</f>
        <v/>
      </c>
      <c r="K369" s="456" t="str">
        <f>+IF(D369="","",'Precio unitario '!J368)</f>
        <v/>
      </c>
      <c r="L369" s="312" t="str">
        <f>+'Valor total'!I374</f>
        <v/>
      </c>
      <c r="M369" s="312" t="str">
        <f>+'Valor total'!J374</f>
        <v/>
      </c>
      <c r="N369" s="457" t="str">
        <f t="shared" si="10"/>
        <v/>
      </c>
    </row>
    <row r="370" spans="2:14" hidden="1" x14ac:dyDescent="0.25">
      <c r="B370" s="181">
        <f t="shared" si="11"/>
        <v>367</v>
      </c>
      <c r="C370" s="316" t="str">
        <f>+IF('Cálculos '!C375="","",'Cálculos '!C375)</f>
        <v/>
      </c>
      <c r="D370" s="315" t="str">
        <f>+IF('Cálculos '!D375="","",'Cálculos '!D375)</f>
        <v/>
      </c>
      <c r="E370" s="314" t="str">
        <f>+IF('Cálculos '!E375="","",'Cálculos '!E375)</f>
        <v/>
      </c>
      <c r="F370" s="460" t="str">
        <f>+IF(D370="","",'Cálculos '!AR375)</f>
        <v/>
      </c>
      <c r="G370" s="461" t="str">
        <f>IF(D370="","",'Cálculos '!AU375)</f>
        <v/>
      </c>
      <c r="H370" s="461" t="str">
        <f>+IF(D370="","",'Cálculos '!AV375)</f>
        <v/>
      </c>
      <c r="I370" s="462" t="str">
        <f>+IF(D370="","",'Cálculos '!AT375)</f>
        <v/>
      </c>
      <c r="J370" s="385" t="str">
        <f>+IF('Variación '!BV369="","",'Variación '!BV369)</f>
        <v/>
      </c>
      <c r="K370" s="456" t="str">
        <f>+IF(D370="","",'Precio unitario '!J369)</f>
        <v/>
      </c>
      <c r="L370" s="312" t="str">
        <f>+'Valor total'!I375</f>
        <v/>
      </c>
      <c r="M370" s="312" t="str">
        <f>+'Valor total'!J375</f>
        <v/>
      </c>
      <c r="N370" s="457" t="str">
        <f t="shared" si="10"/>
        <v/>
      </c>
    </row>
    <row r="371" spans="2:14" hidden="1" x14ac:dyDescent="0.25">
      <c r="B371" s="181">
        <f t="shared" si="11"/>
        <v>368</v>
      </c>
      <c r="C371" s="316" t="str">
        <f>+IF('Cálculos '!C376="","",'Cálculos '!C376)</f>
        <v/>
      </c>
      <c r="D371" s="315" t="str">
        <f>+IF('Cálculos '!D376="","",'Cálculos '!D376)</f>
        <v/>
      </c>
      <c r="E371" s="314" t="str">
        <f>+IF('Cálculos '!E376="","",'Cálculos '!E376)</f>
        <v/>
      </c>
      <c r="F371" s="460" t="str">
        <f>+IF(D371="","",'Cálculos '!AR376)</f>
        <v/>
      </c>
      <c r="G371" s="461" t="str">
        <f>IF(D371="","",'Cálculos '!AU376)</f>
        <v/>
      </c>
      <c r="H371" s="461" t="str">
        <f>+IF(D371="","",'Cálculos '!AV376)</f>
        <v/>
      </c>
      <c r="I371" s="462" t="str">
        <f>+IF(D371="","",'Cálculos '!AT376)</f>
        <v/>
      </c>
      <c r="J371" s="385" t="str">
        <f>+IF('Variación '!BV370="","",'Variación '!BV370)</f>
        <v/>
      </c>
      <c r="K371" s="456" t="str">
        <f>+IF(D371="","",'Precio unitario '!J370)</f>
        <v/>
      </c>
      <c r="L371" s="312" t="str">
        <f>+'Valor total'!I376</f>
        <v/>
      </c>
      <c r="M371" s="312" t="str">
        <f>+'Valor total'!J376</f>
        <v/>
      </c>
      <c r="N371" s="457" t="str">
        <f t="shared" si="10"/>
        <v/>
      </c>
    </row>
    <row r="372" spans="2:14" hidden="1" x14ac:dyDescent="0.25">
      <c r="B372" s="181">
        <f t="shared" si="11"/>
        <v>369</v>
      </c>
      <c r="C372" s="316" t="str">
        <f>+IF('Cálculos '!C377="","",'Cálculos '!C377)</f>
        <v/>
      </c>
      <c r="D372" s="315" t="str">
        <f>+IF('Cálculos '!D377="","",'Cálculos '!D377)</f>
        <v/>
      </c>
      <c r="E372" s="314" t="str">
        <f>+IF('Cálculos '!E377="","",'Cálculos '!E377)</f>
        <v/>
      </c>
      <c r="F372" s="460" t="str">
        <f>+IF(D372="","",'Cálculos '!AR377)</f>
        <v/>
      </c>
      <c r="G372" s="461" t="str">
        <f>IF(D372="","",'Cálculos '!AU377)</f>
        <v/>
      </c>
      <c r="H372" s="461" t="str">
        <f>+IF(D372="","",'Cálculos '!AV377)</f>
        <v/>
      </c>
      <c r="I372" s="462" t="str">
        <f>+IF(D372="","",'Cálculos '!AT377)</f>
        <v/>
      </c>
      <c r="J372" s="385" t="str">
        <f>+IF('Variación '!BV371="","",'Variación '!BV371)</f>
        <v/>
      </c>
      <c r="K372" s="456" t="str">
        <f>+IF(D372="","",'Precio unitario '!J371)</f>
        <v/>
      </c>
      <c r="L372" s="312" t="str">
        <f>+'Valor total'!I377</f>
        <v/>
      </c>
      <c r="M372" s="312" t="str">
        <f>+'Valor total'!J377</f>
        <v/>
      </c>
      <c r="N372" s="457" t="str">
        <f t="shared" si="10"/>
        <v/>
      </c>
    </row>
    <row r="373" spans="2:14" hidden="1" x14ac:dyDescent="0.25">
      <c r="B373" s="181">
        <f t="shared" si="11"/>
        <v>370</v>
      </c>
      <c r="C373" s="316" t="str">
        <f>+IF('Cálculos '!C378="","",'Cálculos '!C378)</f>
        <v/>
      </c>
      <c r="D373" s="315" t="str">
        <f>+IF('Cálculos '!D378="","",'Cálculos '!D378)</f>
        <v/>
      </c>
      <c r="E373" s="314" t="str">
        <f>+IF('Cálculos '!E378="","",'Cálculos '!E378)</f>
        <v/>
      </c>
      <c r="F373" s="460" t="str">
        <f>+IF(D373="","",'Cálculos '!AR378)</f>
        <v/>
      </c>
      <c r="G373" s="461" t="str">
        <f>IF(D373="","",'Cálculos '!AU378)</f>
        <v/>
      </c>
      <c r="H373" s="461" t="str">
        <f>+IF(D373="","",'Cálculos '!AV378)</f>
        <v/>
      </c>
      <c r="I373" s="462" t="str">
        <f>+IF(D373="","",'Cálculos '!AT378)</f>
        <v/>
      </c>
      <c r="J373" s="385" t="str">
        <f>+IF('Variación '!BV372="","",'Variación '!BV372)</f>
        <v/>
      </c>
      <c r="K373" s="456" t="str">
        <f>+IF(D373="","",'Precio unitario '!J372)</f>
        <v/>
      </c>
      <c r="L373" s="312" t="str">
        <f>+'Valor total'!I378</f>
        <v/>
      </c>
      <c r="M373" s="312" t="str">
        <f>+'Valor total'!J378</f>
        <v/>
      </c>
      <c r="N373" s="457" t="str">
        <f t="shared" si="10"/>
        <v/>
      </c>
    </row>
    <row r="374" spans="2:14" hidden="1" x14ac:dyDescent="0.25">
      <c r="B374" s="181">
        <f t="shared" si="11"/>
        <v>371</v>
      </c>
      <c r="C374" s="316" t="str">
        <f>+IF('Cálculos '!C379="","",'Cálculos '!C379)</f>
        <v/>
      </c>
      <c r="D374" s="315" t="str">
        <f>+IF('Cálculos '!D379="","",'Cálculos '!D379)</f>
        <v/>
      </c>
      <c r="E374" s="314" t="str">
        <f>+IF('Cálculos '!E379="","",'Cálculos '!E379)</f>
        <v/>
      </c>
      <c r="F374" s="460" t="str">
        <f>+IF(D374="","",'Cálculos '!AR379)</f>
        <v/>
      </c>
      <c r="G374" s="461" t="str">
        <f>IF(D374="","",'Cálculos '!AU379)</f>
        <v/>
      </c>
      <c r="H374" s="461" t="str">
        <f>+IF(D374="","",'Cálculos '!AV379)</f>
        <v/>
      </c>
      <c r="I374" s="462" t="str">
        <f>+IF(D374="","",'Cálculos '!AT379)</f>
        <v/>
      </c>
      <c r="J374" s="385" t="str">
        <f>+IF('Variación '!BV373="","",'Variación '!BV373)</f>
        <v/>
      </c>
      <c r="K374" s="456" t="str">
        <f>+IF(D374="","",'Precio unitario '!J373)</f>
        <v/>
      </c>
      <c r="L374" s="312" t="str">
        <f>+'Valor total'!I379</f>
        <v/>
      </c>
      <c r="M374" s="312" t="str">
        <f>+'Valor total'!J379</f>
        <v/>
      </c>
      <c r="N374" s="457" t="str">
        <f t="shared" si="10"/>
        <v/>
      </c>
    </row>
    <row r="375" spans="2:14" hidden="1" x14ac:dyDescent="0.25">
      <c r="B375" s="181">
        <f t="shared" si="11"/>
        <v>372</v>
      </c>
      <c r="C375" s="316" t="str">
        <f>+IF('Cálculos '!C380="","",'Cálculos '!C380)</f>
        <v/>
      </c>
      <c r="D375" s="315" t="str">
        <f>+IF('Cálculos '!D380="","",'Cálculos '!D380)</f>
        <v/>
      </c>
      <c r="E375" s="314" t="str">
        <f>+IF('Cálculos '!E380="","",'Cálculos '!E380)</f>
        <v/>
      </c>
      <c r="F375" s="460" t="str">
        <f>+IF(D375="","",'Cálculos '!AR380)</f>
        <v/>
      </c>
      <c r="G375" s="461" t="str">
        <f>IF(D375="","",'Cálculos '!AU380)</f>
        <v/>
      </c>
      <c r="H375" s="461" t="str">
        <f>+IF(D375="","",'Cálculos '!AV380)</f>
        <v/>
      </c>
      <c r="I375" s="462" t="str">
        <f>+IF(D375="","",'Cálculos '!AT380)</f>
        <v/>
      </c>
      <c r="J375" s="385" t="str">
        <f>+IF('Variación '!BV374="","",'Variación '!BV374)</f>
        <v/>
      </c>
      <c r="K375" s="456" t="str">
        <f>+IF(D375="","",'Precio unitario '!J374)</f>
        <v/>
      </c>
      <c r="L375" s="312" t="str">
        <f>+'Valor total'!I380</f>
        <v/>
      </c>
      <c r="M375" s="312" t="str">
        <f>+'Valor total'!J380</f>
        <v/>
      </c>
      <c r="N375" s="457" t="str">
        <f t="shared" si="10"/>
        <v/>
      </c>
    </row>
    <row r="376" spans="2:14" hidden="1" x14ac:dyDescent="0.25">
      <c r="B376" s="181">
        <f t="shared" si="11"/>
        <v>373</v>
      </c>
      <c r="C376" s="316" t="str">
        <f>+IF('Cálculos '!C381="","",'Cálculos '!C381)</f>
        <v/>
      </c>
      <c r="D376" s="315" t="str">
        <f>+IF('Cálculos '!D381="","",'Cálculos '!D381)</f>
        <v/>
      </c>
      <c r="E376" s="314" t="str">
        <f>+IF('Cálculos '!E381="","",'Cálculos '!E381)</f>
        <v/>
      </c>
      <c r="F376" s="460" t="str">
        <f>+IF(D376="","",'Cálculos '!AR381)</f>
        <v/>
      </c>
      <c r="G376" s="461" t="str">
        <f>IF(D376="","",'Cálculos '!AU381)</f>
        <v/>
      </c>
      <c r="H376" s="461" t="str">
        <f>+IF(D376="","",'Cálculos '!AV381)</f>
        <v/>
      </c>
      <c r="I376" s="462" t="str">
        <f>+IF(D376="","",'Cálculos '!AT381)</f>
        <v/>
      </c>
      <c r="J376" s="385" t="str">
        <f>+IF('Variación '!BV375="","",'Variación '!BV375)</f>
        <v/>
      </c>
      <c r="K376" s="456" t="str">
        <f>+IF(D376="","",'Precio unitario '!J375)</f>
        <v/>
      </c>
      <c r="L376" s="312" t="str">
        <f>+'Valor total'!I381</f>
        <v/>
      </c>
      <c r="M376" s="312" t="str">
        <f>+'Valor total'!J381</f>
        <v/>
      </c>
      <c r="N376" s="457" t="str">
        <f t="shared" si="10"/>
        <v/>
      </c>
    </row>
    <row r="377" spans="2:14" hidden="1" x14ac:dyDescent="0.25">
      <c r="B377" s="181">
        <f t="shared" si="11"/>
        <v>374</v>
      </c>
      <c r="C377" s="316" t="str">
        <f>+IF('Cálculos '!C382="","",'Cálculos '!C382)</f>
        <v/>
      </c>
      <c r="D377" s="315" t="str">
        <f>+IF('Cálculos '!D382="","",'Cálculos '!D382)</f>
        <v/>
      </c>
      <c r="E377" s="314" t="str">
        <f>+IF('Cálculos '!E382="","",'Cálculos '!E382)</f>
        <v/>
      </c>
      <c r="F377" s="460" t="str">
        <f>+IF(D377="","",'Cálculos '!AR382)</f>
        <v/>
      </c>
      <c r="G377" s="461" t="str">
        <f>IF(D377="","",'Cálculos '!AU382)</f>
        <v/>
      </c>
      <c r="H377" s="461" t="str">
        <f>+IF(D377="","",'Cálculos '!AV382)</f>
        <v/>
      </c>
      <c r="I377" s="462" t="str">
        <f>+IF(D377="","",'Cálculos '!AT382)</f>
        <v/>
      </c>
      <c r="J377" s="385" t="str">
        <f>+IF('Variación '!BV376="","",'Variación '!BV376)</f>
        <v/>
      </c>
      <c r="K377" s="456" t="str">
        <f>+IF(D377="","",'Precio unitario '!J376)</f>
        <v/>
      </c>
      <c r="L377" s="312" t="str">
        <f>+'Valor total'!I382</f>
        <v/>
      </c>
      <c r="M377" s="312" t="str">
        <f>+'Valor total'!J382</f>
        <v/>
      </c>
      <c r="N377" s="457" t="str">
        <f t="shared" si="10"/>
        <v/>
      </c>
    </row>
    <row r="378" spans="2:14" hidden="1" x14ac:dyDescent="0.25">
      <c r="B378" s="181">
        <f t="shared" si="11"/>
        <v>375</v>
      </c>
      <c r="C378" s="316" t="str">
        <f>+IF('Cálculos '!C383="","",'Cálculos '!C383)</f>
        <v/>
      </c>
      <c r="D378" s="315" t="str">
        <f>+IF('Cálculos '!D383="","",'Cálculos '!D383)</f>
        <v/>
      </c>
      <c r="E378" s="314" t="str">
        <f>+IF('Cálculos '!E383="","",'Cálculos '!E383)</f>
        <v/>
      </c>
      <c r="F378" s="460" t="str">
        <f>+IF(D378="","",'Cálculos '!AR383)</f>
        <v/>
      </c>
      <c r="G378" s="461" t="str">
        <f>IF(D378="","",'Cálculos '!AU383)</f>
        <v/>
      </c>
      <c r="H378" s="461" t="str">
        <f>+IF(D378="","",'Cálculos '!AV383)</f>
        <v/>
      </c>
      <c r="I378" s="462" t="str">
        <f>+IF(D378="","",'Cálculos '!AT383)</f>
        <v/>
      </c>
      <c r="J378" s="385" t="str">
        <f>+IF('Variación '!BV377="","",'Variación '!BV377)</f>
        <v/>
      </c>
      <c r="K378" s="456" t="str">
        <f>+IF(D378="","",'Precio unitario '!J377)</f>
        <v/>
      </c>
      <c r="L378" s="312" t="str">
        <f>+'Valor total'!I383</f>
        <v/>
      </c>
      <c r="M378" s="312" t="str">
        <f>+'Valor total'!J383</f>
        <v/>
      </c>
      <c r="N378" s="457" t="str">
        <f t="shared" si="10"/>
        <v/>
      </c>
    </row>
    <row r="379" spans="2:14" hidden="1" x14ac:dyDescent="0.25">
      <c r="B379" s="181">
        <f t="shared" si="11"/>
        <v>376</v>
      </c>
      <c r="C379" s="316" t="str">
        <f>+IF('Cálculos '!C384="","",'Cálculos '!C384)</f>
        <v/>
      </c>
      <c r="D379" s="315" t="str">
        <f>+IF('Cálculos '!D384="","",'Cálculos '!D384)</f>
        <v/>
      </c>
      <c r="E379" s="314" t="str">
        <f>+IF('Cálculos '!E384="","",'Cálculos '!E384)</f>
        <v/>
      </c>
      <c r="F379" s="460" t="str">
        <f>+IF(D379="","",'Cálculos '!AR384)</f>
        <v/>
      </c>
      <c r="G379" s="461" t="str">
        <f>IF(D379="","",'Cálculos '!AU384)</f>
        <v/>
      </c>
      <c r="H379" s="461" t="str">
        <f>+IF(D379="","",'Cálculos '!AV384)</f>
        <v/>
      </c>
      <c r="I379" s="462" t="str">
        <f>+IF(D379="","",'Cálculos '!AT384)</f>
        <v/>
      </c>
      <c r="J379" s="385" t="str">
        <f>+IF('Variación '!BV378="","",'Variación '!BV378)</f>
        <v/>
      </c>
      <c r="K379" s="456" t="str">
        <f>+IF(D379="","",'Precio unitario '!J378)</f>
        <v/>
      </c>
      <c r="L379" s="312" t="str">
        <f>+'Valor total'!I384</f>
        <v/>
      </c>
      <c r="M379" s="312" t="str">
        <f>+'Valor total'!J384</f>
        <v/>
      </c>
      <c r="N379" s="457" t="str">
        <f t="shared" si="10"/>
        <v/>
      </c>
    </row>
    <row r="380" spans="2:14" hidden="1" x14ac:dyDescent="0.25">
      <c r="B380" s="181">
        <f t="shared" si="11"/>
        <v>377</v>
      </c>
      <c r="C380" s="316" t="str">
        <f>+IF('Cálculos '!C385="","",'Cálculos '!C385)</f>
        <v/>
      </c>
      <c r="D380" s="315" t="str">
        <f>+IF('Cálculos '!D385="","",'Cálculos '!D385)</f>
        <v/>
      </c>
      <c r="E380" s="314" t="str">
        <f>+IF('Cálculos '!E385="","",'Cálculos '!E385)</f>
        <v/>
      </c>
      <c r="F380" s="460" t="str">
        <f>+IF(D380="","",'Cálculos '!AR385)</f>
        <v/>
      </c>
      <c r="G380" s="461" t="str">
        <f>IF(D380="","",'Cálculos '!AU385)</f>
        <v/>
      </c>
      <c r="H380" s="461" t="str">
        <f>+IF(D380="","",'Cálculos '!AV385)</f>
        <v/>
      </c>
      <c r="I380" s="462" t="str">
        <f>+IF(D380="","",'Cálculos '!AT385)</f>
        <v/>
      </c>
      <c r="J380" s="385" t="str">
        <f>+IF('Variación '!BV379="","",'Variación '!BV379)</f>
        <v/>
      </c>
      <c r="K380" s="456" t="str">
        <f>+IF(D380="","",'Precio unitario '!J379)</f>
        <v/>
      </c>
      <c r="L380" s="312" t="str">
        <f>+'Valor total'!I385</f>
        <v/>
      </c>
      <c r="M380" s="312" t="str">
        <f>+'Valor total'!J385</f>
        <v/>
      </c>
      <c r="N380" s="457" t="str">
        <f t="shared" si="10"/>
        <v/>
      </c>
    </row>
    <row r="381" spans="2:14" hidden="1" x14ac:dyDescent="0.25">
      <c r="B381" s="181">
        <f t="shared" si="11"/>
        <v>378</v>
      </c>
      <c r="C381" s="316" t="str">
        <f>+IF('Cálculos '!C386="","",'Cálculos '!C386)</f>
        <v/>
      </c>
      <c r="D381" s="315" t="str">
        <f>+IF('Cálculos '!D386="","",'Cálculos '!D386)</f>
        <v/>
      </c>
      <c r="E381" s="314" t="str">
        <f>+IF('Cálculos '!E386="","",'Cálculos '!E386)</f>
        <v/>
      </c>
      <c r="F381" s="460" t="str">
        <f>+IF(D381="","",'Cálculos '!AR386)</f>
        <v/>
      </c>
      <c r="G381" s="461" t="str">
        <f>IF(D381="","",'Cálculos '!AU386)</f>
        <v/>
      </c>
      <c r="H381" s="461" t="str">
        <f>+IF(D381="","",'Cálculos '!AV386)</f>
        <v/>
      </c>
      <c r="I381" s="462" t="str">
        <f>+IF(D381="","",'Cálculos '!AT386)</f>
        <v/>
      </c>
      <c r="J381" s="385" t="str">
        <f>+IF('Variación '!BV380="","",'Variación '!BV380)</f>
        <v/>
      </c>
      <c r="K381" s="456" t="str">
        <f>+IF(D381="","",'Precio unitario '!J380)</f>
        <v/>
      </c>
      <c r="L381" s="312" t="str">
        <f>+'Valor total'!I386</f>
        <v/>
      </c>
      <c r="M381" s="312" t="str">
        <f>+'Valor total'!J386</f>
        <v/>
      </c>
      <c r="N381" s="457" t="str">
        <f t="shared" si="10"/>
        <v/>
      </c>
    </row>
    <row r="382" spans="2:14" hidden="1" x14ac:dyDescent="0.25">
      <c r="B382" s="181">
        <f t="shared" si="11"/>
        <v>379</v>
      </c>
      <c r="C382" s="316" t="str">
        <f>+IF('Cálculos '!C387="","",'Cálculos '!C387)</f>
        <v/>
      </c>
      <c r="D382" s="315" t="str">
        <f>+IF('Cálculos '!D387="","",'Cálculos '!D387)</f>
        <v/>
      </c>
      <c r="E382" s="314" t="str">
        <f>+IF('Cálculos '!E387="","",'Cálculos '!E387)</f>
        <v/>
      </c>
      <c r="F382" s="460" t="str">
        <f>+IF(D382="","",'Cálculos '!AR387)</f>
        <v/>
      </c>
      <c r="G382" s="461" t="str">
        <f>IF(D382="","",'Cálculos '!AU387)</f>
        <v/>
      </c>
      <c r="H382" s="461" t="str">
        <f>+IF(D382="","",'Cálculos '!AV387)</f>
        <v/>
      </c>
      <c r="I382" s="462" t="str">
        <f>+IF(D382="","",'Cálculos '!AT387)</f>
        <v/>
      </c>
      <c r="J382" s="385" t="str">
        <f>+IF('Variación '!BV381="","",'Variación '!BV381)</f>
        <v/>
      </c>
      <c r="K382" s="456" t="str">
        <f>+IF(D382="","",'Precio unitario '!J381)</f>
        <v/>
      </c>
      <c r="L382" s="312" t="str">
        <f>+'Valor total'!I387</f>
        <v/>
      </c>
      <c r="M382" s="312" t="str">
        <f>+'Valor total'!J387</f>
        <v/>
      </c>
      <c r="N382" s="457" t="str">
        <f t="shared" si="10"/>
        <v/>
      </c>
    </row>
    <row r="383" spans="2:14" hidden="1" x14ac:dyDescent="0.25">
      <c r="B383" s="181">
        <f t="shared" si="11"/>
        <v>380</v>
      </c>
      <c r="C383" s="316" t="str">
        <f>+IF('Cálculos '!C388="","",'Cálculos '!C388)</f>
        <v/>
      </c>
      <c r="D383" s="315" t="str">
        <f>+IF('Cálculos '!D388="","",'Cálculos '!D388)</f>
        <v/>
      </c>
      <c r="E383" s="314" t="str">
        <f>+IF('Cálculos '!E388="","",'Cálculos '!E388)</f>
        <v/>
      </c>
      <c r="F383" s="460" t="str">
        <f>+IF(D383="","",'Cálculos '!AR388)</f>
        <v/>
      </c>
      <c r="G383" s="461" t="str">
        <f>IF(D383="","",'Cálculos '!AU388)</f>
        <v/>
      </c>
      <c r="H383" s="461" t="str">
        <f>+IF(D383="","",'Cálculos '!AV388)</f>
        <v/>
      </c>
      <c r="I383" s="462" t="str">
        <f>+IF(D383="","",'Cálculos '!AT388)</f>
        <v/>
      </c>
      <c r="J383" s="385" t="str">
        <f>+IF('Variación '!BV382="","",'Variación '!BV382)</f>
        <v/>
      </c>
      <c r="K383" s="456" t="str">
        <f>+IF(D383="","",'Precio unitario '!J382)</f>
        <v/>
      </c>
      <c r="L383" s="312" t="str">
        <f>+'Valor total'!I388</f>
        <v/>
      </c>
      <c r="M383" s="312" t="str">
        <f>+'Valor total'!J388</f>
        <v/>
      </c>
      <c r="N383" s="457" t="str">
        <f t="shared" si="10"/>
        <v/>
      </c>
    </row>
    <row r="384" spans="2:14" hidden="1" x14ac:dyDescent="0.25">
      <c r="B384" s="181">
        <f t="shared" si="11"/>
        <v>381</v>
      </c>
      <c r="C384" s="316" t="str">
        <f>+IF('Cálculos '!C389="","",'Cálculos '!C389)</f>
        <v/>
      </c>
      <c r="D384" s="315" t="str">
        <f>+IF('Cálculos '!D389="","",'Cálculos '!D389)</f>
        <v/>
      </c>
      <c r="E384" s="314" t="str">
        <f>+IF('Cálculos '!E389="","",'Cálculos '!E389)</f>
        <v/>
      </c>
      <c r="F384" s="460" t="str">
        <f>+IF(D384="","",'Cálculos '!AR389)</f>
        <v/>
      </c>
      <c r="G384" s="461" t="str">
        <f>IF(D384="","",'Cálculos '!AU389)</f>
        <v/>
      </c>
      <c r="H384" s="461" t="str">
        <f>+IF(D384="","",'Cálculos '!AV389)</f>
        <v/>
      </c>
      <c r="I384" s="462" t="str">
        <f>+IF(D384="","",'Cálculos '!AT389)</f>
        <v/>
      </c>
      <c r="J384" s="385" t="str">
        <f>+IF('Variación '!BV383="","",'Variación '!BV383)</f>
        <v/>
      </c>
      <c r="K384" s="456" t="str">
        <f>+IF(D384="","",'Precio unitario '!J383)</f>
        <v/>
      </c>
      <c r="L384" s="312" t="str">
        <f>+'Valor total'!I389</f>
        <v/>
      </c>
      <c r="M384" s="312" t="str">
        <f>+'Valor total'!J389</f>
        <v/>
      </c>
      <c r="N384" s="457" t="str">
        <f t="shared" si="10"/>
        <v/>
      </c>
    </row>
    <row r="385" spans="2:14" hidden="1" x14ac:dyDescent="0.25">
      <c r="B385" s="181">
        <f t="shared" si="11"/>
        <v>382</v>
      </c>
      <c r="C385" s="316" t="str">
        <f>+IF('Cálculos '!C390="","",'Cálculos '!C390)</f>
        <v/>
      </c>
      <c r="D385" s="315" t="str">
        <f>+IF('Cálculos '!D390="","",'Cálculos '!D390)</f>
        <v/>
      </c>
      <c r="E385" s="314" t="str">
        <f>+IF('Cálculos '!E390="","",'Cálculos '!E390)</f>
        <v/>
      </c>
      <c r="F385" s="460" t="str">
        <f>+IF(D385="","",'Cálculos '!AR390)</f>
        <v/>
      </c>
      <c r="G385" s="461" t="str">
        <f>IF(D385="","",'Cálculos '!AU390)</f>
        <v/>
      </c>
      <c r="H385" s="461" t="str">
        <f>+IF(D385="","",'Cálculos '!AV390)</f>
        <v/>
      </c>
      <c r="I385" s="462" t="str">
        <f>+IF(D385="","",'Cálculos '!AT390)</f>
        <v/>
      </c>
      <c r="J385" s="385" t="str">
        <f>+IF('Variación '!BV384="","",'Variación '!BV384)</f>
        <v/>
      </c>
      <c r="K385" s="456" t="str">
        <f>+IF(D385="","",'Precio unitario '!J384)</f>
        <v/>
      </c>
      <c r="L385" s="312" t="str">
        <f>+'Valor total'!I390</f>
        <v/>
      </c>
      <c r="M385" s="312" t="str">
        <f>+'Valor total'!J390</f>
        <v/>
      </c>
      <c r="N385" s="457" t="str">
        <f t="shared" si="10"/>
        <v/>
      </c>
    </row>
    <row r="386" spans="2:14" hidden="1" x14ac:dyDescent="0.25">
      <c r="B386" s="181">
        <f t="shared" si="11"/>
        <v>383</v>
      </c>
      <c r="C386" s="316" t="str">
        <f>+IF('Cálculos '!C391="","",'Cálculos '!C391)</f>
        <v/>
      </c>
      <c r="D386" s="315" t="str">
        <f>+IF('Cálculos '!D391="","",'Cálculos '!D391)</f>
        <v/>
      </c>
      <c r="E386" s="314" t="str">
        <f>+IF('Cálculos '!E391="","",'Cálculos '!E391)</f>
        <v/>
      </c>
      <c r="F386" s="460" t="str">
        <f>+IF(D386="","",'Cálculos '!AR391)</f>
        <v/>
      </c>
      <c r="G386" s="461" t="str">
        <f>IF(D386="","",'Cálculos '!AU391)</f>
        <v/>
      </c>
      <c r="H386" s="461" t="str">
        <f>+IF(D386="","",'Cálculos '!AV391)</f>
        <v/>
      </c>
      <c r="I386" s="462" t="str">
        <f>+IF(D386="","",'Cálculos '!AT391)</f>
        <v/>
      </c>
      <c r="J386" s="385" t="str">
        <f>+IF('Variación '!BV385="","",'Variación '!BV385)</f>
        <v/>
      </c>
      <c r="K386" s="456" t="str">
        <f>+IF(D386="","",'Precio unitario '!J385)</f>
        <v/>
      </c>
      <c r="L386" s="312" t="str">
        <f>+'Valor total'!I391</f>
        <v/>
      </c>
      <c r="M386" s="312" t="str">
        <f>+'Valor total'!J391</f>
        <v/>
      </c>
      <c r="N386" s="457" t="str">
        <f t="shared" si="10"/>
        <v/>
      </c>
    </row>
    <row r="387" spans="2:14" hidden="1" x14ac:dyDescent="0.25">
      <c r="B387" s="181">
        <f t="shared" si="11"/>
        <v>384</v>
      </c>
      <c r="C387" s="316" t="str">
        <f>+IF('Cálculos '!C392="","",'Cálculos '!C392)</f>
        <v/>
      </c>
      <c r="D387" s="315" t="str">
        <f>+IF('Cálculos '!D392="","",'Cálculos '!D392)</f>
        <v/>
      </c>
      <c r="E387" s="314" t="str">
        <f>+IF('Cálculos '!E392="","",'Cálculos '!E392)</f>
        <v/>
      </c>
      <c r="F387" s="460" t="str">
        <f>+IF(D387="","",'Cálculos '!AR392)</f>
        <v/>
      </c>
      <c r="G387" s="461" t="str">
        <f>IF(D387="","",'Cálculos '!AU392)</f>
        <v/>
      </c>
      <c r="H387" s="461" t="str">
        <f>+IF(D387="","",'Cálculos '!AV392)</f>
        <v/>
      </c>
      <c r="I387" s="462" t="str">
        <f>+IF(D387="","",'Cálculos '!AT392)</f>
        <v/>
      </c>
      <c r="J387" s="385" t="str">
        <f>+IF('Variación '!BV386="","",'Variación '!BV386)</f>
        <v/>
      </c>
      <c r="K387" s="456" t="str">
        <f>+IF(D387="","",'Precio unitario '!J386)</f>
        <v/>
      </c>
      <c r="L387" s="312" t="str">
        <f>+'Valor total'!I392</f>
        <v/>
      </c>
      <c r="M387" s="312" t="str">
        <f>+'Valor total'!J392</f>
        <v/>
      </c>
      <c r="N387" s="457" t="str">
        <f t="shared" si="10"/>
        <v/>
      </c>
    </row>
    <row r="388" spans="2:14" hidden="1" x14ac:dyDescent="0.25">
      <c r="B388" s="181">
        <f t="shared" si="11"/>
        <v>385</v>
      </c>
      <c r="C388" s="316" t="str">
        <f>+IF('Cálculos '!C393="","",'Cálculos '!C393)</f>
        <v/>
      </c>
      <c r="D388" s="315" t="str">
        <f>+IF('Cálculos '!D393="","",'Cálculos '!D393)</f>
        <v/>
      </c>
      <c r="E388" s="314" t="str">
        <f>+IF('Cálculos '!E393="","",'Cálculos '!E393)</f>
        <v/>
      </c>
      <c r="F388" s="460" t="str">
        <f>+IF(D388="","",'Cálculos '!AR393)</f>
        <v/>
      </c>
      <c r="G388" s="461" t="str">
        <f>IF(D388="","",'Cálculos '!AU393)</f>
        <v/>
      </c>
      <c r="H388" s="461" t="str">
        <f>+IF(D388="","",'Cálculos '!AV393)</f>
        <v/>
      </c>
      <c r="I388" s="462" t="str">
        <f>+IF(D388="","",'Cálculos '!AT393)</f>
        <v/>
      </c>
      <c r="J388" s="385" t="str">
        <f>+IF('Variación '!BV387="","",'Variación '!BV387)</f>
        <v/>
      </c>
      <c r="K388" s="456" t="str">
        <f>+IF(D388="","",'Precio unitario '!J387)</f>
        <v/>
      </c>
      <c r="L388" s="312" t="str">
        <f>+'Valor total'!I393</f>
        <v/>
      </c>
      <c r="M388" s="312" t="str">
        <f>+'Valor total'!J393</f>
        <v/>
      </c>
      <c r="N388" s="457" t="str">
        <f t="shared" si="10"/>
        <v/>
      </c>
    </row>
    <row r="389" spans="2:14" hidden="1" x14ac:dyDescent="0.25">
      <c r="B389" s="181">
        <f t="shared" si="11"/>
        <v>386</v>
      </c>
      <c r="C389" s="316" t="str">
        <f>+IF('Cálculos '!C394="","",'Cálculos '!C394)</f>
        <v/>
      </c>
      <c r="D389" s="315" t="str">
        <f>+IF('Cálculos '!D394="","",'Cálculos '!D394)</f>
        <v/>
      </c>
      <c r="E389" s="314" t="str">
        <f>+IF('Cálculos '!E394="","",'Cálculos '!E394)</f>
        <v/>
      </c>
      <c r="F389" s="460" t="str">
        <f>+IF(D389="","",'Cálculos '!AR394)</f>
        <v/>
      </c>
      <c r="G389" s="461" t="str">
        <f>IF(D389="","",'Cálculos '!AU394)</f>
        <v/>
      </c>
      <c r="H389" s="461" t="str">
        <f>+IF(D389="","",'Cálculos '!AV394)</f>
        <v/>
      </c>
      <c r="I389" s="462" t="str">
        <f>+IF(D389="","",'Cálculos '!AT394)</f>
        <v/>
      </c>
      <c r="J389" s="385" t="str">
        <f>+IF('Variación '!BV388="","",'Variación '!BV388)</f>
        <v/>
      </c>
      <c r="K389" s="456" t="str">
        <f>+IF(D389="","",'Precio unitario '!J388)</f>
        <v/>
      </c>
      <c r="L389" s="312" t="str">
        <f>+'Valor total'!I394</f>
        <v/>
      </c>
      <c r="M389" s="312" t="str">
        <f>+'Valor total'!J394</f>
        <v/>
      </c>
      <c r="N389" s="457" t="str">
        <f t="shared" ref="N389:N452" si="12">+IF(D389="","",SUM(K389+L389+M389))</f>
        <v/>
      </c>
    </row>
    <row r="390" spans="2:14" hidden="1" x14ac:dyDescent="0.25">
      <c r="B390" s="181">
        <f t="shared" ref="B390:B453" si="13">+B389+1</f>
        <v>387</v>
      </c>
      <c r="C390" s="316" t="str">
        <f>+IF('Cálculos '!C395="","",'Cálculos '!C395)</f>
        <v/>
      </c>
      <c r="D390" s="315" t="str">
        <f>+IF('Cálculos '!D395="","",'Cálculos '!D395)</f>
        <v/>
      </c>
      <c r="E390" s="314" t="str">
        <f>+IF('Cálculos '!E395="","",'Cálculos '!E395)</f>
        <v/>
      </c>
      <c r="F390" s="460" t="str">
        <f>+IF(D390="","",'Cálculos '!AR395)</f>
        <v/>
      </c>
      <c r="G390" s="461" t="str">
        <f>IF(D390="","",'Cálculos '!AU395)</f>
        <v/>
      </c>
      <c r="H390" s="461" t="str">
        <f>+IF(D390="","",'Cálculos '!AV395)</f>
        <v/>
      </c>
      <c r="I390" s="462" t="str">
        <f>+IF(D390="","",'Cálculos '!AT395)</f>
        <v/>
      </c>
      <c r="J390" s="385" t="str">
        <f>+IF('Variación '!BV389="","",'Variación '!BV389)</f>
        <v/>
      </c>
      <c r="K390" s="456" t="str">
        <f>+IF(D390="","",'Precio unitario '!J389)</f>
        <v/>
      </c>
      <c r="L390" s="312" t="str">
        <f>+'Valor total'!I395</f>
        <v/>
      </c>
      <c r="M390" s="312" t="str">
        <f>+'Valor total'!J395</f>
        <v/>
      </c>
      <c r="N390" s="457" t="str">
        <f t="shared" si="12"/>
        <v/>
      </c>
    </row>
    <row r="391" spans="2:14" hidden="1" x14ac:dyDescent="0.25">
      <c r="B391" s="181">
        <f t="shared" si="13"/>
        <v>388</v>
      </c>
      <c r="C391" s="316" t="str">
        <f>+IF('Cálculos '!C396="","",'Cálculos '!C396)</f>
        <v/>
      </c>
      <c r="D391" s="315" t="str">
        <f>+IF('Cálculos '!D396="","",'Cálculos '!D396)</f>
        <v/>
      </c>
      <c r="E391" s="314" t="str">
        <f>+IF('Cálculos '!E396="","",'Cálculos '!E396)</f>
        <v/>
      </c>
      <c r="F391" s="460" t="str">
        <f>+IF(D391="","",'Cálculos '!AR396)</f>
        <v/>
      </c>
      <c r="G391" s="461" t="str">
        <f>IF(D391="","",'Cálculos '!AU396)</f>
        <v/>
      </c>
      <c r="H391" s="461" t="str">
        <f>+IF(D391="","",'Cálculos '!AV396)</f>
        <v/>
      </c>
      <c r="I391" s="462" t="str">
        <f>+IF(D391="","",'Cálculos '!AT396)</f>
        <v/>
      </c>
      <c r="J391" s="385" t="str">
        <f>+IF('Variación '!BV390="","",'Variación '!BV390)</f>
        <v/>
      </c>
      <c r="K391" s="456" t="str">
        <f>+IF(D391="","",'Precio unitario '!J390)</f>
        <v/>
      </c>
      <c r="L391" s="312" t="str">
        <f>+'Valor total'!I396</f>
        <v/>
      </c>
      <c r="M391" s="312" t="str">
        <f>+'Valor total'!J396</f>
        <v/>
      </c>
      <c r="N391" s="457" t="str">
        <f t="shared" si="12"/>
        <v/>
      </c>
    </row>
    <row r="392" spans="2:14" hidden="1" x14ac:dyDescent="0.25">
      <c r="B392" s="181">
        <f t="shared" si="13"/>
        <v>389</v>
      </c>
      <c r="C392" s="316" t="str">
        <f>+IF('Cálculos '!C397="","",'Cálculos '!C397)</f>
        <v/>
      </c>
      <c r="D392" s="315" t="str">
        <f>+IF('Cálculos '!D397="","",'Cálculos '!D397)</f>
        <v/>
      </c>
      <c r="E392" s="314" t="str">
        <f>+IF('Cálculos '!E397="","",'Cálculos '!E397)</f>
        <v/>
      </c>
      <c r="F392" s="460" t="str">
        <f>+IF(D392="","",'Cálculos '!AR397)</f>
        <v/>
      </c>
      <c r="G392" s="461" t="str">
        <f>IF(D392="","",'Cálculos '!AU397)</f>
        <v/>
      </c>
      <c r="H392" s="461" t="str">
        <f>+IF(D392="","",'Cálculos '!AV397)</f>
        <v/>
      </c>
      <c r="I392" s="462" t="str">
        <f>+IF(D392="","",'Cálculos '!AT397)</f>
        <v/>
      </c>
      <c r="J392" s="385" t="str">
        <f>+IF('Variación '!BV391="","",'Variación '!BV391)</f>
        <v/>
      </c>
      <c r="K392" s="456" t="str">
        <f>+IF(D392="","",'Precio unitario '!J391)</f>
        <v/>
      </c>
      <c r="L392" s="312" t="str">
        <f>+'Valor total'!I397</f>
        <v/>
      </c>
      <c r="M392" s="312" t="str">
        <f>+'Valor total'!J397</f>
        <v/>
      </c>
      <c r="N392" s="457" t="str">
        <f t="shared" si="12"/>
        <v/>
      </c>
    </row>
    <row r="393" spans="2:14" hidden="1" x14ac:dyDescent="0.25">
      <c r="B393" s="181">
        <f t="shared" si="13"/>
        <v>390</v>
      </c>
      <c r="C393" s="316" t="str">
        <f>+IF('Cálculos '!C398="","",'Cálculos '!C398)</f>
        <v/>
      </c>
      <c r="D393" s="315" t="str">
        <f>+IF('Cálculos '!D398="","",'Cálculos '!D398)</f>
        <v/>
      </c>
      <c r="E393" s="314" t="str">
        <f>+IF('Cálculos '!E398="","",'Cálculos '!E398)</f>
        <v/>
      </c>
      <c r="F393" s="460" t="str">
        <f>+IF(D393="","",'Cálculos '!AR398)</f>
        <v/>
      </c>
      <c r="G393" s="461" t="str">
        <f>IF(D393="","",'Cálculos '!AU398)</f>
        <v/>
      </c>
      <c r="H393" s="461" t="str">
        <f>+IF(D393="","",'Cálculos '!AV398)</f>
        <v/>
      </c>
      <c r="I393" s="462" t="str">
        <f>+IF(D393="","",'Cálculos '!AT398)</f>
        <v/>
      </c>
      <c r="J393" s="385" t="str">
        <f>+IF('Variación '!BV392="","",'Variación '!BV392)</f>
        <v/>
      </c>
      <c r="K393" s="456" t="str">
        <f>+IF(D393="","",'Precio unitario '!J392)</f>
        <v/>
      </c>
      <c r="L393" s="312" t="str">
        <f>+'Valor total'!I398</f>
        <v/>
      </c>
      <c r="M393" s="312" t="str">
        <f>+'Valor total'!J398</f>
        <v/>
      </c>
      <c r="N393" s="457" t="str">
        <f t="shared" si="12"/>
        <v/>
      </c>
    </row>
    <row r="394" spans="2:14" hidden="1" x14ac:dyDescent="0.25">
      <c r="B394" s="181">
        <f t="shared" si="13"/>
        <v>391</v>
      </c>
      <c r="C394" s="316" t="str">
        <f>+IF('Cálculos '!C399="","",'Cálculos '!C399)</f>
        <v/>
      </c>
      <c r="D394" s="315" t="str">
        <f>+IF('Cálculos '!D399="","",'Cálculos '!D399)</f>
        <v/>
      </c>
      <c r="E394" s="314" t="str">
        <f>+IF('Cálculos '!E399="","",'Cálculos '!E399)</f>
        <v/>
      </c>
      <c r="F394" s="460" t="str">
        <f>+IF(D394="","",'Cálculos '!AR399)</f>
        <v/>
      </c>
      <c r="G394" s="461" t="str">
        <f>IF(D394="","",'Cálculos '!AU399)</f>
        <v/>
      </c>
      <c r="H394" s="461" t="str">
        <f>+IF(D394="","",'Cálculos '!AV399)</f>
        <v/>
      </c>
      <c r="I394" s="462" t="str">
        <f>+IF(D394="","",'Cálculos '!AT399)</f>
        <v/>
      </c>
      <c r="J394" s="385" t="str">
        <f>+IF('Variación '!BV393="","",'Variación '!BV393)</f>
        <v/>
      </c>
      <c r="K394" s="456" t="str">
        <f>+IF(D394="","",'Precio unitario '!J393)</f>
        <v/>
      </c>
      <c r="L394" s="312" t="str">
        <f>+'Valor total'!I399</f>
        <v/>
      </c>
      <c r="M394" s="312" t="str">
        <f>+'Valor total'!J399</f>
        <v/>
      </c>
      <c r="N394" s="457" t="str">
        <f t="shared" si="12"/>
        <v/>
      </c>
    </row>
    <row r="395" spans="2:14" hidden="1" x14ac:dyDescent="0.25">
      <c r="B395" s="181">
        <f t="shared" si="13"/>
        <v>392</v>
      </c>
      <c r="C395" s="316" t="str">
        <f>+IF('Cálculos '!C400="","",'Cálculos '!C400)</f>
        <v/>
      </c>
      <c r="D395" s="315" t="str">
        <f>+IF('Cálculos '!D400="","",'Cálculos '!D400)</f>
        <v/>
      </c>
      <c r="E395" s="314" t="str">
        <f>+IF('Cálculos '!E400="","",'Cálculos '!E400)</f>
        <v/>
      </c>
      <c r="F395" s="460" t="str">
        <f>+IF(D395="","",'Cálculos '!AR400)</f>
        <v/>
      </c>
      <c r="G395" s="461" t="str">
        <f>IF(D395="","",'Cálculos '!AU400)</f>
        <v/>
      </c>
      <c r="H395" s="461" t="str">
        <f>+IF(D395="","",'Cálculos '!AV400)</f>
        <v/>
      </c>
      <c r="I395" s="462" t="str">
        <f>+IF(D395="","",'Cálculos '!AT400)</f>
        <v/>
      </c>
      <c r="J395" s="385" t="str">
        <f>+IF('Variación '!BV394="","",'Variación '!BV394)</f>
        <v/>
      </c>
      <c r="K395" s="456" t="str">
        <f>+IF(D395="","",'Precio unitario '!J394)</f>
        <v/>
      </c>
      <c r="L395" s="312" t="str">
        <f>+'Valor total'!I400</f>
        <v/>
      </c>
      <c r="M395" s="312" t="str">
        <f>+'Valor total'!J400</f>
        <v/>
      </c>
      <c r="N395" s="457" t="str">
        <f t="shared" si="12"/>
        <v/>
      </c>
    </row>
    <row r="396" spans="2:14" hidden="1" x14ac:dyDescent="0.25">
      <c r="B396" s="181">
        <f t="shared" si="13"/>
        <v>393</v>
      </c>
      <c r="C396" s="316" t="str">
        <f>+IF('Cálculos '!C401="","",'Cálculos '!C401)</f>
        <v/>
      </c>
      <c r="D396" s="315" t="str">
        <f>+IF('Cálculos '!D401="","",'Cálculos '!D401)</f>
        <v/>
      </c>
      <c r="E396" s="314" t="str">
        <f>+IF('Cálculos '!E401="","",'Cálculos '!E401)</f>
        <v/>
      </c>
      <c r="F396" s="460" t="str">
        <f>+IF(D396="","",'Cálculos '!AR401)</f>
        <v/>
      </c>
      <c r="G396" s="461" t="str">
        <f>IF(D396="","",'Cálculos '!AU401)</f>
        <v/>
      </c>
      <c r="H396" s="461" t="str">
        <f>+IF(D396="","",'Cálculos '!AV401)</f>
        <v/>
      </c>
      <c r="I396" s="462" t="str">
        <f>+IF(D396="","",'Cálculos '!AT401)</f>
        <v/>
      </c>
      <c r="J396" s="385" t="str">
        <f>+IF('Variación '!BV395="","",'Variación '!BV395)</f>
        <v/>
      </c>
      <c r="K396" s="456" t="str">
        <f>+IF(D396="","",'Precio unitario '!J395)</f>
        <v/>
      </c>
      <c r="L396" s="312" t="str">
        <f>+'Valor total'!I401</f>
        <v/>
      </c>
      <c r="M396" s="312" t="str">
        <f>+'Valor total'!J401</f>
        <v/>
      </c>
      <c r="N396" s="457" t="str">
        <f t="shared" si="12"/>
        <v/>
      </c>
    </row>
    <row r="397" spans="2:14" hidden="1" x14ac:dyDescent="0.25">
      <c r="B397" s="181">
        <f t="shared" si="13"/>
        <v>394</v>
      </c>
      <c r="C397" s="316" t="str">
        <f>+IF('Cálculos '!C402="","",'Cálculos '!C402)</f>
        <v/>
      </c>
      <c r="D397" s="315" t="str">
        <f>+IF('Cálculos '!D402="","",'Cálculos '!D402)</f>
        <v/>
      </c>
      <c r="E397" s="314" t="str">
        <f>+IF('Cálculos '!E402="","",'Cálculos '!E402)</f>
        <v/>
      </c>
      <c r="F397" s="460" t="str">
        <f>+IF(D397="","",'Cálculos '!AR402)</f>
        <v/>
      </c>
      <c r="G397" s="461" t="str">
        <f>IF(D397="","",'Cálculos '!AU402)</f>
        <v/>
      </c>
      <c r="H397" s="461" t="str">
        <f>+IF(D397="","",'Cálculos '!AV402)</f>
        <v/>
      </c>
      <c r="I397" s="462" t="str">
        <f>+IF(D397="","",'Cálculos '!AT402)</f>
        <v/>
      </c>
      <c r="J397" s="385" t="str">
        <f>+IF('Variación '!BV396="","",'Variación '!BV396)</f>
        <v/>
      </c>
      <c r="K397" s="456" t="str">
        <f>+IF(D397="","",'Precio unitario '!J396)</f>
        <v/>
      </c>
      <c r="L397" s="312" t="str">
        <f>+'Valor total'!I402</f>
        <v/>
      </c>
      <c r="M397" s="312" t="str">
        <f>+'Valor total'!J402</f>
        <v/>
      </c>
      <c r="N397" s="457" t="str">
        <f t="shared" si="12"/>
        <v/>
      </c>
    </row>
    <row r="398" spans="2:14" hidden="1" x14ac:dyDescent="0.25">
      <c r="B398" s="181">
        <f t="shared" si="13"/>
        <v>395</v>
      </c>
      <c r="C398" s="316" t="str">
        <f>+IF('Cálculos '!C403="","",'Cálculos '!C403)</f>
        <v/>
      </c>
      <c r="D398" s="315" t="str">
        <f>+IF('Cálculos '!D403="","",'Cálculos '!D403)</f>
        <v/>
      </c>
      <c r="E398" s="314" t="str">
        <f>+IF('Cálculos '!E403="","",'Cálculos '!E403)</f>
        <v/>
      </c>
      <c r="F398" s="460" t="str">
        <f>+IF(D398="","",'Cálculos '!AR403)</f>
        <v/>
      </c>
      <c r="G398" s="461" t="str">
        <f>IF(D398="","",'Cálculos '!AU403)</f>
        <v/>
      </c>
      <c r="H398" s="461" t="str">
        <f>+IF(D398="","",'Cálculos '!AV403)</f>
        <v/>
      </c>
      <c r="I398" s="462" t="str">
        <f>+IF(D398="","",'Cálculos '!AT403)</f>
        <v/>
      </c>
      <c r="J398" s="385" t="str">
        <f>+IF('Variación '!BV397="","",'Variación '!BV397)</f>
        <v/>
      </c>
      <c r="K398" s="456" t="str">
        <f>+IF(D398="","",'Precio unitario '!J397)</f>
        <v/>
      </c>
      <c r="L398" s="312" t="str">
        <f>+'Valor total'!I403</f>
        <v/>
      </c>
      <c r="M398" s="312" t="str">
        <f>+'Valor total'!J403</f>
        <v/>
      </c>
      <c r="N398" s="457" t="str">
        <f t="shared" si="12"/>
        <v/>
      </c>
    </row>
    <row r="399" spans="2:14" hidden="1" x14ac:dyDescent="0.25">
      <c r="B399" s="181">
        <f t="shared" si="13"/>
        <v>396</v>
      </c>
      <c r="C399" s="316" t="str">
        <f>+IF('Cálculos '!C404="","",'Cálculos '!C404)</f>
        <v/>
      </c>
      <c r="D399" s="315" t="str">
        <f>+IF('Cálculos '!D404="","",'Cálculos '!D404)</f>
        <v/>
      </c>
      <c r="E399" s="314" t="str">
        <f>+IF('Cálculos '!E404="","",'Cálculos '!E404)</f>
        <v/>
      </c>
      <c r="F399" s="460" t="str">
        <f>+IF(D399="","",'Cálculos '!AR404)</f>
        <v/>
      </c>
      <c r="G399" s="461" t="str">
        <f>IF(D399="","",'Cálculos '!AU404)</f>
        <v/>
      </c>
      <c r="H399" s="461" t="str">
        <f>+IF(D399="","",'Cálculos '!AV404)</f>
        <v/>
      </c>
      <c r="I399" s="462" t="str">
        <f>+IF(D399="","",'Cálculos '!AT404)</f>
        <v/>
      </c>
      <c r="J399" s="385" t="str">
        <f>+IF('Variación '!BV398="","",'Variación '!BV398)</f>
        <v/>
      </c>
      <c r="K399" s="456" t="str">
        <f>+IF(D399="","",'Precio unitario '!J398)</f>
        <v/>
      </c>
      <c r="L399" s="312" t="str">
        <f>+'Valor total'!I404</f>
        <v/>
      </c>
      <c r="M399" s="312" t="str">
        <f>+'Valor total'!J404</f>
        <v/>
      </c>
      <c r="N399" s="457" t="str">
        <f t="shared" si="12"/>
        <v/>
      </c>
    </row>
    <row r="400" spans="2:14" hidden="1" x14ac:dyDescent="0.25">
      <c r="B400" s="181">
        <f t="shared" si="13"/>
        <v>397</v>
      </c>
      <c r="C400" s="316" t="str">
        <f>+IF('Cálculos '!C405="","",'Cálculos '!C405)</f>
        <v/>
      </c>
      <c r="D400" s="315" t="str">
        <f>+IF('Cálculos '!D405="","",'Cálculos '!D405)</f>
        <v/>
      </c>
      <c r="E400" s="314" t="str">
        <f>+IF('Cálculos '!E405="","",'Cálculos '!E405)</f>
        <v/>
      </c>
      <c r="F400" s="460" t="str">
        <f>+IF(D400="","",'Cálculos '!AR405)</f>
        <v/>
      </c>
      <c r="G400" s="461" t="str">
        <f>IF(D400="","",'Cálculos '!AU405)</f>
        <v/>
      </c>
      <c r="H400" s="461" t="str">
        <f>+IF(D400="","",'Cálculos '!AV405)</f>
        <v/>
      </c>
      <c r="I400" s="462" t="str">
        <f>+IF(D400="","",'Cálculos '!AT405)</f>
        <v/>
      </c>
      <c r="J400" s="385" t="str">
        <f>+IF('Variación '!BV399="","",'Variación '!BV399)</f>
        <v/>
      </c>
      <c r="K400" s="456" t="str">
        <f>+IF(D400="","",'Precio unitario '!J399)</f>
        <v/>
      </c>
      <c r="L400" s="312" t="str">
        <f>+'Valor total'!I405</f>
        <v/>
      </c>
      <c r="M400" s="312" t="str">
        <f>+'Valor total'!J405</f>
        <v/>
      </c>
      <c r="N400" s="457" t="str">
        <f t="shared" si="12"/>
        <v/>
      </c>
    </row>
    <row r="401" spans="2:14" hidden="1" x14ac:dyDescent="0.25">
      <c r="B401" s="181">
        <f t="shared" si="13"/>
        <v>398</v>
      </c>
      <c r="C401" s="316" t="str">
        <f>+IF('Cálculos '!C406="","",'Cálculos '!C406)</f>
        <v/>
      </c>
      <c r="D401" s="315" t="str">
        <f>+IF('Cálculos '!D406="","",'Cálculos '!D406)</f>
        <v/>
      </c>
      <c r="E401" s="314" t="str">
        <f>+IF('Cálculos '!E406="","",'Cálculos '!E406)</f>
        <v/>
      </c>
      <c r="F401" s="460" t="str">
        <f>+IF(D401="","",'Cálculos '!AR406)</f>
        <v/>
      </c>
      <c r="G401" s="461" t="str">
        <f>IF(D401="","",'Cálculos '!AU406)</f>
        <v/>
      </c>
      <c r="H401" s="461" t="str">
        <f>+IF(D401="","",'Cálculos '!AV406)</f>
        <v/>
      </c>
      <c r="I401" s="462" t="str">
        <f>+IF(D401="","",'Cálculos '!AT406)</f>
        <v/>
      </c>
      <c r="J401" s="385" t="str">
        <f>+IF('Variación '!BV400="","",'Variación '!BV400)</f>
        <v/>
      </c>
      <c r="K401" s="456" t="str">
        <f>+IF(D401="","",'Precio unitario '!J400)</f>
        <v/>
      </c>
      <c r="L401" s="312" t="str">
        <f>+'Valor total'!I406</f>
        <v/>
      </c>
      <c r="M401" s="312" t="str">
        <f>+'Valor total'!J406</f>
        <v/>
      </c>
      <c r="N401" s="457" t="str">
        <f t="shared" si="12"/>
        <v/>
      </c>
    </row>
    <row r="402" spans="2:14" hidden="1" x14ac:dyDescent="0.25">
      <c r="B402" s="181">
        <f t="shared" si="13"/>
        <v>399</v>
      </c>
      <c r="C402" s="316" t="str">
        <f>+IF('Cálculos '!C407="","",'Cálculos '!C407)</f>
        <v/>
      </c>
      <c r="D402" s="315" t="str">
        <f>+IF('Cálculos '!D407="","",'Cálculos '!D407)</f>
        <v/>
      </c>
      <c r="E402" s="314" t="str">
        <f>+IF('Cálculos '!E407="","",'Cálculos '!E407)</f>
        <v/>
      </c>
      <c r="F402" s="460" t="str">
        <f>+IF(D402="","",'Cálculos '!AR407)</f>
        <v/>
      </c>
      <c r="G402" s="461" t="str">
        <f>IF(D402="","",'Cálculos '!AU407)</f>
        <v/>
      </c>
      <c r="H402" s="461" t="str">
        <f>+IF(D402="","",'Cálculos '!AV407)</f>
        <v/>
      </c>
      <c r="I402" s="462" t="str">
        <f>+IF(D402="","",'Cálculos '!AT407)</f>
        <v/>
      </c>
      <c r="J402" s="385" t="str">
        <f>+IF('Variación '!BV401="","",'Variación '!BV401)</f>
        <v/>
      </c>
      <c r="K402" s="456" t="str">
        <f>+IF(D402="","",'Precio unitario '!J401)</f>
        <v/>
      </c>
      <c r="L402" s="312" t="str">
        <f>+'Valor total'!I407</f>
        <v/>
      </c>
      <c r="M402" s="312" t="str">
        <f>+'Valor total'!J407</f>
        <v/>
      </c>
      <c r="N402" s="457" t="str">
        <f t="shared" si="12"/>
        <v/>
      </c>
    </row>
    <row r="403" spans="2:14" hidden="1" x14ac:dyDescent="0.25">
      <c r="B403" s="181">
        <f t="shared" si="13"/>
        <v>400</v>
      </c>
      <c r="C403" s="316" t="str">
        <f>+IF('Cálculos '!C408="","",'Cálculos '!C408)</f>
        <v/>
      </c>
      <c r="D403" s="315" t="str">
        <f>+IF('Cálculos '!D408="","",'Cálculos '!D408)</f>
        <v/>
      </c>
      <c r="E403" s="314" t="str">
        <f>+IF('Cálculos '!E408="","",'Cálculos '!E408)</f>
        <v/>
      </c>
      <c r="F403" s="460" t="str">
        <f>+IF(D403="","",'Cálculos '!AR408)</f>
        <v/>
      </c>
      <c r="G403" s="461" t="str">
        <f>IF(D403="","",'Cálculos '!AU408)</f>
        <v/>
      </c>
      <c r="H403" s="461" t="str">
        <f>+IF(D403="","",'Cálculos '!AV408)</f>
        <v/>
      </c>
      <c r="I403" s="462" t="str">
        <f>+IF(D403="","",'Cálculos '!AT408)</f>
        <v/>
      </c>
      <c r="J403" s="385" t="str">
        <f>+IF('Variación '!BV402="","",'Variación '!BV402)</f>
        <v/>
      </c>
      <c r="K403" s="456" t="str">
        <f>+IF(D403="","",'Precio unitario '!J402)</f>
        <v/>
      </c>
      <c r="L403" s="312" t="str">
        <f>+'Valor total'!I408</f>
        <v/>
      </c>
      <c r="M403" s="312" t="str">
        <f>+'Valor total'!J408</f>
        <v/>
      </c>
      <c r="N403" s="457" t="str">
        <f t="shared" si="12"/>
        <v/>
      </c>
    </row>
    <row r="404" spans="2:14" hidden="1" x14ac:dyDescent="0.25">
      <c r="B404" s="181">
        <f t="shared" si="13"/>
        <v>401</v>
      </c>
      <c r="C404" s="316" t="str">
        <f>+IF('Cálculos '!C409="","",'Cálculos '!C409)</f>
        <v/>
      </c>
      <c r="D404" s="315" t="str">
        <f>+IF('Cálculos '!D409="","",'Cálculos '!D409)</f>
        <v/>
      </c>
      <c r="E404" s="314" t="str">
        <f>+IF('Cálculos '!E409="","",'Cálculos '!E409)</f>
        <v/>
      </c>
      <c r="F404" s="460" t="str">
        <f>+IF(D404="","",'Cálculos '!AR409)</f>
        <v/>
      </c>
      <c r="G404" s="461" t="str">
        <f>IF(D404="","",'Cálculos '!AU409)</f>
        <v/>
      </c>
      <c r="H404" s="461" t="str">
        <f>+IF(D404="","",'Cálculos '!AV409)</f>
        <v/>
      </c>
      <c r="I404" s="462" t="str">
        <f>+IF(D404="","",'Cálculos '!AT409)</f>
        <v/>
      </c>
      <c r="J404" s="385" t="str">
        <f>+IF('Variación '!BV403="","",'Variación '!BV403)</f>
        <v/>
      </c>
      <c r="K404" s="456" t="str">
        <f>+IF(D404="","",'Precio unitario '!J403)</f>
        <v/>
      </c>
      <c r="L404" s="312" t="str">
        <f>+'Valor total'!I409</f>
        <v/>
      </c>
      <c r="M404" s="312" t="str">
        <f>+'Valor total'!J409</f>
        <v/>
      </c>
      <c r="N404" s="457" t="str">
        <f t="shared" si="12"/>
        <v/>
      </c>
    </row>
    <row r="405" spans="2:14" hidden="1" x14ac:dyDescent="0.25">
      <c r="B405" s="181">
        <f t="shared" si="13"/>
        <v>402</v>
      </c>
      <c r="C405" s="316" t="str">
        <f>+IF('Cálculos '!C410="","",'Cálculos '!C410)</f>
        <v/>
      </c>
      <c r="D405" s="315" t="str">
        <f>+IF('Cálculos '!D410="","",'Cálculos '!D410)</f>
        <v/>
      </c>
      <c r="E405" s="314" t="str">
        <f>+IF('Cálculos '!E410="","",'Cálculos '!E410)</f>
        <v/>
      </c>
      <c r="F405" s="460" t="str">
        <f>+IF(D405="","",'Cálculos '!AR410)</f>
        <v/>
      </c>
      <c r="G405" s="461" t="str">
        <f>IF(D405="","",'Cálculos '!AU410)</f>
        <v/>
      </c>
      <c r="H405" s="461" t="str">
        <f>+IF(D405="","",'Cálculos '!AV410)</f>
        <v/>
      </c>
      <c r="I405" s="462" t="str">
        <f>+IF(D405="","",'Cálculos '!AT410)</f>
        <v/>
      </c>
      <c r="J405" s="385" t="str">
        <f>+IF('Variación '!BV404="","",'Variación '!BV404)</f>
        <v/>
      </c>
      <c r="K405" s="456" t="str">
        <f>+IF(D405="","",'Precio unitario '!J404)</f>
        <v/>
      </c>
      <c r="L405" s="312" t="str">
        <f>+'Valor total'!I410</f>
        <v/>
      </c>
      <c r="M405" s="312" t="str">
        <f>+'Valor total'!J410</f>
        <v/>
      </c>
      <c r="N405" s="457" t="str">
        <f t="shared" si="12"/>
        <v/>
      </c>
    </row>
    <row r="406" spans="2:14" hidden="1" x14ac:dyDescent="0.25">
      <c r="B406" s="181">
        <f t="shared" si="13"/>
        <v>403</v>
      </c>
      <c r="C406" s="316" t="str">
        <f>+IF('Cálculos '!C411="","",'Cálculos '!C411)</f>
        <v/>
      </c>
      <c r="D406" s="315" t="str">
        <f>+IF('Cálculos '!D411="","",'Cálculos '!D411)</f>
        <v/>
      </c>
      <c r="E406" s="314" t="str">
        <f>+IF('Cálculos '!E411="","",'Cálculos '!E411)</f>
        <v/>
      </c>
      <c r="F406" s="460" t="str">
        <f>+IF(D406="","",'Cálculos '!AR411)</f>
        <v/>
      </c>
      <c r="G406" s="461" t="str">
        <f>IF(D406="","",'Cálculos '!AU411)</f>
        <v/>
      </c>
      <c r="H406" s="461" t="str">
        <f>+IF(D406="","",'Cálculos '!AV411)</f>
        <v/>
      </c>
      <c r="I406" s="462" t="str">
        <f>+IF(D406="","",'Cálculos '!AT411)</f>
        <v/>
      </c>
      <c r="J406" s="385" t="str">
        <f>+IF('Variación '!BV405="","",'Variación '!BV405)</f>
        <v/>
      </c>
      <c r="K406" s="456" t="str">
        <f>+IF(D406="","",'Precio unitario '!J405)</f>
        <v/>
      </c>
      <c r="L406" s="312" t="str">
        <f>+'Valor total'!I411</f>
        <v/>
      </c>
      <c r="M406" s="312" t="str">
        <f>+'Valor total'!J411</f>
        <v/>
      </c>
      <c r="N406" s="457" t="str">
        <f t="shared" si="12"/>
        <v/>
      </c>
    </row>
    <row r="407" spans="2:14" hidden="1" x14ac:dyDescent="0.25">
      <c r="B407" s="181">
        <f t="shared" si="13"/>
        <v>404</v>
      </c>
      <c r="C407" s="316" t="str">
        <f>+IF('Cálculos '!C412="","",'Cálculos '!C412)</f>
        <v/>
      </c>
      <c r="D407" s="315" t="str">
        <f>+IF('Cálculos '!D412="","",'Cálculos '!D412)</f>
        <v/>
      </c>
      <c r="E407" s="314" t="str">
        <f>+IF('Cálculos '!E412="","",'Cálculos '!E412)</f>
        <v/>
      </c>
      <c r="F407" s="460" t="str">
        <f>+IF(D407="","",'Cálculos '!AR412)</f>
        <v/>
      </c>
      <c r="G407" s="461" t="str">
        <f>IF(D407="","",'Cálculos '!AU412)</f>
        <v/>
      </c>
      <c r="H407" s="461" t="str">
        <f>+IF(D407="","",'Cálculos '!AV412)</f>
        <v/>
      </c>
      <c r="I407" s="462" t="str">
        <f>+IF(D407="","",'Cálculos '!AT412)</f>
        <v/>
      </c>
      <c r="J407" s="385" t="str">
        <f>+IF('Variación '!BV406="","",'Variación '!BV406)</f>
        <v/>
      </c>
      <c r="K407" s="456" t="str">
        <f>+IF(D407="","",'Precio unitario '!J406)</f>
        <v/>
      </c>
      <c r="L407" s="312" t="str">
        <f>+'Valor total'!I412</f>
        <v/>
      </c>
      <c r="M407" s="312" t="str">
        <f>+'Valor total'!J412</f>
        <v/>
      </c>
      <c r="N407" s="457" t="str">
        <f t="shared" si="12"/>
        <v/>
      </c>
    </row>
    <row r="408" spans="2:14" hidden="1" x14ac:dyDescent="0.25">
      <c r="B408" s="181">
        <f t="shared" si="13"/>
        <v>405</v>
      </c>
      <c r="C408" s="316" t="str">
        <f>+IF('Cálculos '!C413="","",'Cálculos '!C413)</f>
        <v/>
      </c>
      <c r="D408" s="315" t="str">
        <f>+IF('Cálculos '!D413="","",'Cálculos '!D413)</f>
        <v/>
      </c>
      <c r="E408" s="314" t="str">
        <f>+IF('Cálculos '!E413="","",'Cálculos '!E413)</f>
        <v/>
      </c>
      <c r="F408" s="460" t="str">
        <f>+IF(D408="","",'Cálculos '!AR413)</f>
        <v/>
      </c>
      <c r="G408" s="461" t="str">
        <f>IF(D408="","",'Cálculos '!AU413)</f>
        <v/>
      </c>
      <c r="H408" s="461" t="str">
        <f>+IF(D408="","",'Cálculos '!AV413)</f>
        <v/>
      </c>
      <c r="I408" s="462" t="str">
        <f>+IF(D408="","",'Cálculos '!AT413)</f>
        <v/>
      </c>
      <c r="J408" s="385" t="str">
        <f>+IF('Variación '!BV407="","",'Variación '!BV407)</f>
        <v/>
      </c>
      <c r="K408" s="456" t="str">
        <f>+IF(D408="","",'Precio unitario '!J407)</f>
        <v/>
      </c>
      <c r="L408" s="312" t="str">
        <f>+'Valor total'!I413</f>
        <v/>
      </c>
      <c r="M408" s="312" t="str">
        <f>+'Valor total'!J413</f>
        <v/>
      </c>
      <c r="N408" s="457" t="str">
        <f t="shared" si="12"/>
        <v/>
      </c>
    </row>
    <row r="409" spans="2:14" hidden="1" x14ac:dyDescent="0.25">
      <c r="B409" s="181">
        <f t="shared" si="13"/>
        <v>406</v>
      </c>
      <c r="C409" s="316" t="str">
        <f>+IF('Cálculos '!C414="","",'Cálculos '!C414)</f>
        <v/>
      </c>
      <c r="D409" s="315" t="str">
        <f>+IF('Cálculos '!D414="","",'Cálculos '!D414)</f>
        <v/>
      </c>
      <c r="E409" s="314" t="str">
        <f>+IF('Cálculos '!E414="","",'Cálculos '!E414)</f>
        <v/>
      </c>
      <c r="F409" s="460" t="str">
        <f>+IF(D409="","",'Cálculos '!AR414)</f>
        <v/>
      </c>
      <c r="G409" s="461" t="str">
        <f>IF(D409="","",'Cálculos '!AU414)</f>
        <v/>
      </c>
      <c r="H409" s="461" t="str">
        <f>+IF(D409="","",'Cálculos '!AV414)</f>
        <v/>
      </c>
      <c r="I409" s="462" t="str">
        <f>+IF(D409="","",'Cálculos '!AT414)</f>
        <v/>
      </c>
      <c r="J409" s="385" t="str">
        <f>+IF('Variación '!BV408="","",'Variación '!BV408)</f>
        <v/>
      </c>
      <c r="K409" s="456" t="str">
        <f>+IF(D409="","",'Precio unitario '!J408)</f>
        <v/>
      </c>
      <c r="L409" s="312" t="str">
        <f>+'Valor total'!I414</f>
        <v/>
      </c>
      <c r="M409" s="312" t="str">
        <f>+'Valor total'!J414</f>
        <v/>
      </c>
      <c r="N409" s="457" t="str">
        <f t="shared" si="12"/>
        <v/>
      </c>
    </row>
    <row r="410" spans="2:14" hidden="1" x14ac:dyDescent="0.25">
      <c r="B410" s="181">
        <f t="shared" si="13"/>
        <v>407</v>
      </c>
      <c r="C410" s="316" t="str">
        <f>+IF('Cálculos '!C415="","",'Cálculos '!C415)</f>
        <v/>
      </c>
      <c r="D410" s="315" t="str">
        <f>+IF('Cálculos '!D415="","",'Cálculos '!D415)</f>
        <v/>
      </c>
      <c r="E410" s="314" t="str">
        <f>+IF('Cálculos '!E415="","",'Cálculos '!E415)</f>
        <v/>
      </c>
      <c r="F410" s="460" t="str">
        <f>+IF(D410="","",'Cálculos '!AR415)</f>
        <v/>
      </c>
      <c r="G410" s="461" t="str">
        <f>IF(D410="","",'Cálculos '!AU415)</f>
        <v/>
      </c>
      <c r="H410" s="461" t="str">
        <f>+IF(D410="","",'Cálculos '!AV415)</f>
        <v/>
      </c>
      <c r="I410" s="462" t="str">
        <f>+IF(D410="","",'Cálculos '!AT415)</f>
        <v/>
      </c>
      <c r="J410" s="385" t="str">
        <f>+IF('Variación '!BV409="","",'Variación '!BV409)</f>
        <v/>
      </c>
      <c r="K410" s="456" t="str">
        <f>+IF(D410="","",'Precio unitario '!J409)</f>
        <v/>
      </c>
      <c r="L410" s="312" t="str">
        <f>+'Valor total'!I415</f>
        <v/>
      </c>
      <c r="M410" s="312" t="str">
        <f>+'Valor total'!J415</f>
        <v/>
      </c>
      <c r="N410" s="457" t="str">
        <f t="shared" si="12"/>
        <v/>
      </c>
    </row>
    <row r="411" spans="2:14" hidden="1" x14ac:dyDescent="0.25">
      <c r="B411" s="181">
        <f t="shared" si="13"/>
        <v>408</v>
      </c>
      <c r="C411" s="316" t="str">
        <f>+IF('Cálculos '!C416="","",'Cálculos '!C416)</f>
        <v/>
      </c>
      <c r="D411" s="315" t="str">
        <f>+IF('Cálculos '!D416="","",'Cálculos '!D416)</f>
        <v/>
      </c>
      <c r="E411" s="314" t="str">
        <f>+IF('Cálculos '!E416="","",'Cálculos '!E416)</f>
        <v/>
      </c>
      <c r="F411" s="460" t="str">
        <f>+IF(D411="","",'Cálculos '!AR416)</f>
        <v/>
      </c>
      <c r="G411" s="461" t="str">
        <f>IF(D411="","",'Cálculos '!AU416)</f>
        <v/>
      </c>
      <c r="H411" s="461" t="str">
        <f>+IF(D411="","",'Cálculos '!AV416)</f>
        <v/>
      </c>
      <c r="I411" s="462" t="str">
        <f>+IF(D411="","",'Cálculos '!AT416)</f>
        <v/>
      </c>
      <c r="J411" s="385" t="str">
        <f>+IF('Variación '!BV410="","",'Variación '!BV410)</f>
        <v/>
      </c>
      <c r="K411" s="456" t="str">
        <f>+IF(D411="","",'Precio unitario '!J410)</f>
        <v/>
      </c>
      <c r="L411" s="312" t="str">
        <f>+'Valor total'!I416</f>
        <v/>
      </c>
      <c r="M411" s="312" t="str">
        <f>+'Valor total'!J416</f>
        <v/>
      </c>
      <c r="N411" s="457" t="str">
        <f t="shared" si="12"/>
        <v/>
      </c>
    </row>
    <row r="412" spans="2:14" hidden="1" x14ac:dyDescent="0.25">
      <c r="B412" s="181">
        <f t="shared" si="13"/>
        <v>409</v>
      </c>
      <c r="C412" s="316" t="str">
        <f>+IF('Cálculos '!C417="","",'Cálculos '!C417)</f>
        <v/>
      </c>
      <c r="D412" s="315" t="str">
        <f>+IF('Cálculos '!D417="","",'Cálculos '!D417)</f>
        <v/>
      </c>
      <c r="E412" s="314" t="str">
        <f>+IF('Cálculos '!E417="","",'Cálculos '!E417)</f>
        <v/>
      </c>
      <c r="F412" s="460" t="str">
        <f>+IF(D412="","",'Cálculos '!AR417)</f>
        <v/>
      </c>
      <c r="G412" s="461" t="str">
        <f>IF(D412="","",'Cálculos '!AU417)</f>
        <v/>
      </c>
      <c r="H412" s="461" t="str">
        <f>+IF(D412="","",'Cálculos '!AV417)</f>
        <v/>
      </c>
      <c r="I412" s="462" t="str">
        <f>+IF(D412="","",'Cálculos '!AT417)</f>
        <v/>
      </c>
      <c r="J412" s="385" t="str">
        <f>+IF('Variación '!BV411="","",'Variación '!BV411)</f>
        <v/>
      </c>
      <c r="K412" s="456" t="str">
        <f>+IF(D412="","",'Precio unitario '!J411)</f>
        <v/>
      </c>
      <c r="L412" s="312" t="str">
        <f>+'Valor total'!I417</f>
        <v/>
      </c>
      <c r="M412" s="312" t="str">
        <f>+'Valor total'!J417</f>
        <v/>
      </c>
      <c r="N412" s="457" t="str">
        <f t="shared" si="12"/>
        <v/>
      </c>
    </row>
    <row r="413" spans="2:14" hidden="1" x14ac:dyDescent="0.25">
      <c r="B413" s="181">
        <f t="shared" si="13"/>
        <v>410</v>
      </c>
      <c r="C413" s="316" t="str">
        <f>+IF('Cálculos '!C418="","",'Cálculos '!C418)</f>
        <v/>
      </c>
      <c r="D413" s="315" t="str">
        <f>+IF('Cálculos '!D418="","",'Cálculos '!D418)</f>
        <v/>
      </c>
      <c r="E413" s="314" t="str">
        <f>+IF('Cálculos '!E418="","",'Cálculos '!E418)</f>
        <v/>
      </c>
      <c r="F413" s="460" t="str">
        <f>+IF(D413="","",'Cálculos '!AR418)</f>
        <v/>
      </c>
      <c r="G413" s="461" t="str">
        <f>IF(D413="","",'Cálculos '!AU418)</f>
        <v/>
      </c>
      <c r="H413" s="461" t="str">
        <f>+IF(D413="","",'Cálculos '!AV418)</f>
        <v/>
      </c>
      <c r="I413" s="462" t="str">
        <f>+IF(D413="","",'Cálculos '!AT418)</f>
        <v/>
      </c>
      <c r="J413" s="385" t="str">
        <f>+IF('Variación '!BV412="","",'Variación '!BV412)</f>
        <v/>
      </c>
      <c r="K413" s="456" t="str">
        <f>+IF(D413="","",'Precio unitario '!J412)</f>
        <v/>
      </c>
      <c r="L413" s="312" t="str">
        <f>+'Valor total'!I418</f>
        <v/>
      </c>
      <c r="M413" s="312" t="str">
        <f>+'Valor total'!J418</f>
        <v/>
      </c>
      <c r="N413" s="457" t="str">
        <f t="shared" si="12"/>
        <v/>
      </c>
    </row>
    <row r="414" spans="2:14" hidden="1" x14ac:dyDescent="0.25">
      <c r="B414" s="181">
        <f t="shared" si="13"/>
        <v>411</v>
      </c>
      <c r="C414" s="316" t="str">
        <f>+IF('Cálculos '!C419="","",'Cálculos '!C419)</f>
        <v/>
      </c>
      <c r="D414" s="315" t="str">
        <f>+IF('Cálculos '!D419="","",'Cálculos '!D419)</f>
        <v/>
      </c>
      <c r="E414" s="314" t="str">
        <f>+IF('Cálculos '!E419="","",'Cálculos '!E419)</f>
        <v/>
      </c>
      <c r="F414" s="460" t="str">
        <f>+IF(D414="","",'Cálculos '!AR419)</f>
        <v/>
      </c>
      <c r="G414" s="461" t="str">
        <f>IF(D414="","",'Cálculos '!AU419)</f>
        <v/>
      </c>
      <c r="H414" s="461" t="str">
        <f>+IF(D414="","",'Cálculos '!AV419)</f>
        <v/>
      </c>
      <c r="I414" s="462" t="str">
        <f>+IF(D414="","",'Cálculos '!AT419)</f>
        <v/>
      </c>
      <c r="J414" s="385" t="str">
        <f>+IF('Variación '!BV413="","",'Variación '!BV413)</f>
        <v/>
      </c>
      <c r="K414" s="456" t="str">
        <f>+IF(D414="","",'Precio unitario '!J413)</f>
        <v/>
      </c>
      <c r="L414" s="312" t="str">
        <f>+'Valor total'!I419</f>
        <v/>
      </c>
      <c r="M414" s="312" t="str">
        <f>+'Valor total'!J419</f>
        <v/>
      </c>
      <c r="N414" s="457" t="str">
        <f t="shared" si="12"/>
        <v/>
      </c>
    </row>
    <row r="415" spans="2:14" hidden="1" x14ac:dyDescent="0.25">
      <c r="B415" s="181">
        <f t="shared" si="13"/>
        <v>412</v>
      </c>
      <c r="C415" s="316" t="str">
        <f>+IF('Cálculos '!C420="","",'Cálculos '!C420)</f>
        <v/>
      </c>
      <c r="D415" s="315" t="str">
        <f>+IF('Cálculos '!D420="","",'Cálculos '!D420)</f>
        <v/>
      </c>
      <c r="E415" s="314" t="str">
        <f>+IF('Cálculos '!E420="","",'Cálculos '!E420)</f>
        <v/>
      </c>
      <c r="F415" s="460" t="str">
        <f>+IF(D415="","",'Cálculos '!AR420)</f>
        <v/>
      </c>
      <c r="G415" s="461" t="str">
        <f>IF(D415="","",'Cálculos '!AU420)</f>
        <v/>
      </c>
      <c r="H415" s="461" t="str">
        <f>+IF(D415="","",'Cálculos '!AV420)</f>
        <v/>
      </c>
      <c r="I415" s="462" t="str">
        <f>+IF(D415="","",'Cálculos '!AT420)</f>
        <v/>
      </c>
      <c r="J415" s="385" t="str">
        <f>+IF('Variación '!BV414="","",'Variación '!BV414)</f>
        <v/>
      </c>
      <c r="K415" s="456" t="str">
        <f>+IF(D415="","",'Precio unitario '!J414)</f>
        <v/>
      </c>
      <c r="L415" s="312" t="str">
        <f>+'Valor total'!I420</f>
        <v/>
      </c>
      <c r="M415" s="312" t="str">
        <f>+'Valor total'!J420</f>
        <v/>
      </c>
      <c r="N415" s="457" t="str">
        <f t="shared" si="12"/>
        <v/>
      </c>
    </row>
    <row r="416" spans="2:14" hidden="1" x14ac:dyDescent="0.25">
      <c r="B416" s="181">
        <f t="shared" si="13"/>
        <v>413</v>
      </c>
      <c r="C416" s="316" t="str">
        <f>+IF('Cálculos '!C421="","",'Cálculos '!C421)</f>
        <v/>
      </c>
      <c r="D416" s="315" t="str">
        <f>+IF('Cálculos '!D421="","",'Cálculos '!D421)</f>
        <v/>
      </c>
      <c r="E416" s="314" t="str">
        <f>+IF('Cálculos '!E421="","",'Cálculos '!E421)</f>
        <v/>
      </c>
      <c r="F416" s="460" t="str">
        <f>+IF(D416="","",'Cálculos '!AR421)</f>
        <v/>
      </c>
      <c r="G416" s="461" t="str">
        <f>IF(D416="","",'Cálculos '!AU421)</f>
        <v/>
      </c>
      <c r="H416" s="461" t="str">
        <f>+IF(D416="","",'Cálculos '!AV421)</f>
        <v/>
      </c>
      <c r="I416" s="462" t="str">
        <f>+IF(D416="","",'Cálculos '!AT421)</f>
        <v/>
      </c>
      <c r="J416" s="385" t="str">
        <f>+IF('Variación '!BV415="","",'Variación '!BV415)</f>
        <v/>
      </c>
      <c r="K416" s="456" t="str">
        <f>+IF(D416="","",'Precio unitario '!J415)</f>
        <v/>
      </c>
      <c r="L416" s="312" t="str">
        <f>+'Valor total'!I421</f>
        <v/>
      </c>
      <c r="M416" s="312" t="str">
        <f>+'Valor total'!J421</f>
        <v/>
      </c>
      <c r="N416" s="457" t="str">
        <f t="shared" si="12"/>
        <v/>
      </c>
    </row>
    <row r="417" spans="2:14" hidden="1" x14ac:dyDescent="0.25">
      <c r="B417" s="181">
        <f t="shared" si="13"/>
        <v>414</v>
      </c>
      <c r="C417" s="316" t="str">
        <f>+IF('Cálculos '!C422="","",'Cálculos '!C422)</f>
        <v/>
      </c>
      <c r="D417" s="315" t="str">
        <f>+IF('Cálculos '!D422="","",'Cálculos '!D422)</f>
        <v/>
      </c>
      <c r="E417" s="314" t="str">
        <f>+IF('Cálculos '!E422="","",'Cálculos '!E422)</f>
        <v/>
      </c>
      <c r="F417" s="460" t="str">
        <f>+IF(D417="","",'Cálculos '!AR422)</f>
        <v/>
      </c>
      <c r="G417" s="461" t="str">
        <f>IF(D417="","",'Cálculos '!AU422)</f>
        <v/>
      </c>
      <c r="H417" s="461" t="str">
        <f>+IF(D417="","",'Cálculos '!AV422)</f>
        <v/>
      </c>
      <c r="I417" s="462" t="str">
        <f>+IF(D417="","",'Cálculos '!AT422)</f>
        <v/>
      </c>
      <c r="J417" s="385" t="str">
        <f>+IF('Variación '!BV416="","",'Variación '!BV416)</f>
        <v/>
      </c>
      <c r="K417" s="456" t="str">
        <f>+IF(D417="","",'Precio unitario '!J416)</f>
        <v/>
      </c>
      <c r="L417" s="312" t="str">
        <f>+'Valor total'!I422</f>
        <v/>
      </c>
      <c r="M417" s="312" t="str">
        <f>+'Valor total'!J422</f>
        <v/>
      </c>
      <c r="N417" s="457" t="str">
        <f t="shared" si="12"/>
        <v/>
      </c>
    </row>
    <row r="418" spans="2:14" hidden="1" x14ac:dyDescent="0.25">
      <c r="B418" s="181">
        <f t="shared" si="13"/>
        <v>415</v>
      </c>
      <c r="C418" s="316" t="str">
        <f>+IF('Cálculos '!C423="","",'Cálculos '!C423)</f>
        <v/>
      </c>
      <c r="D418" s="315" t="str">
        <f>+IF('Cálculos '!D423="","",'Cálculos '!D423)</f>
        <v/>
      </c>
      <c r="E418" s="314" t="str">
        <f>+IF('Cálculos '!E423="","",'Cálculos '!E423)</f>
        <v/>
      </c>
      <c r="F418" s="460" t="str">
        <f>+IF(D418="","",'Cálculos '!AR423)</f>
        <v/>
      </c>
      <c r="G418" s="461" t="str">
        <f>IF(D418="","",'Cálculos '!AU423)</f>
        <v/>
      </c>
      <c r="H418" s="461" t="str">
        <f>+IF(D418="","",'Cálculos '!AV423)</f>
        <v/>
      </c>
      <c r="I418" s="462" t="str">
        <f>+IF(D418="","",'Cálculos '!AT423)</f>
        <v/>
      </c>
      <c r="J418" s="385" t="str">
        <f>+IF('Variación '!BV417="","",'Variación '!BV417)</f>
        <v/>
      </c>
      <c r="K418" s="456" t="str">
        <f>+IF(D418="","",'Precio unitario '!J417)</f>
        <v/>
      </c>
      <c r="L418" s="312" t="str">
        <f>+'Valor total'!I423</f>
        <v/>
      </c>
      <c r="M418" s="312" t="str">
        <f>+'Valor total'!J423</f>
        <v/>
      </c>
      <c r="N418" s="457" t="str">
        <f t="shared" si="12"/>
        <v/>
      </c>
    </row>
    <row r="419" spans="2:14" hidden="1" x14ac:dyDescent="0.25">
      <c r="B419" s="181">
        <f t="shared" si="13"/>
        <v>416</v>
      </c>
      <c r="C419" s="316" t="str">
        <f>+IF('Cálculos '!C424="","",'Cálculos '!C424)</f>
        <v/>
      </c>
      <c r="D419" s="315" t="str">
        <f>+IF('Cálculos '!D424="","",'Cálculos '!D424)</f>
        <v/>
      </c>
      <c r="E419" s="314" t="str">
        <f>+IF('Cálculos '!E424="","",'Cálculos '!E424)</f>
        <v/>
      </c>
      <c r="F419" s="460" t="str">
        <f>+IF(D419="","",'Cálculos '!AR424)</f>
        <v/>
      </c>
      <c r="G419" s="461" t="str">
        <f>IF(D419="","",'Cálculos '!AU424)</f>
        <v/>
      </c>
      <c r="H419" s="461" t="str">
        <f>+IF(D419="","",'Cálculos '!AV424)</f>
        <v/>
      </c>
      <c r="I419" s="462" t="str">
        <f>+IF(D419="","",'Cálculos '!AT424)</f>
        <v/>
      </c>
      <c r="J419" s="385" t="str">
        <f>+IF('Variación '!BV418="","",'Variación '!BV418)</f>
        <v/>
      </c>
      <c r="K419" s="456" t="str">
        <f>+IF(D419="","",'Precio unitario '!J418)</f>
        <v/>
      </c>
      <c r="L419" s="312" t="str">
        <f>+'Valor total'!I424</f>
        <v/>
      </c>
      <c r="M419" s="312" t="str">
        <f>+'Valor total'!J424</f>
        <v/>
      </c>
      <c r="N419" s="457" t="str">
        <f t="shared" si="12"/>
        <v/>
      </c>
    </row>
    <row r="420" spans="2:14" hidden="1" x14ac:dyDescent="0.25">
      <c r="B420" s="181">
        <f t="shared" si="13"/>
        <v>417</v>
      </c>
      <c r="C420" s="316" t="str">
        <f>+IF('Cálculos '!C425="","",'Cálculos '!C425)</f>
        <v/>
      </c>
      <c r="D420" s="315" t="str">
        <f>+IF('Cálculos '!D425="","",'Cálculos '!D425)</f>
        <v/>
      </c>
      <c r="E420" s="314" t="str">
        <f>+IF('Cálculos '!E425="","",'Cálculos '!E425)</f>
        <v/>
      </c>
      <c r="F420" s="460" t="str">
        <f>+IF(D420="","",'Cálculos '!AR425)</f>
        <v/>
      </c>
      <c r="G420" s="461" t="str">
        <f>IF(D420="","",'Cálculos '!AU425)</f>
        <v/>
      </c>
      <c r="H420" s="461" t="str">
        <f>+IF(D420="","",'Cálculos '!AV425)</f>
        <v/>
      </c>
      <c r="I420" s="462" t="str">
        <f>+IF(D420="","",'Cálculos '!AT425)</f>
        <v/>
      </c>
      <c r="J420" s="385" t="str">
        <f>+IF('Variación '!BV419="","",'Variación '!BV419)</f>
        <v/>
      </c>
      <c r="K420" s="456" t="str">
        <f>+IF(D420="","",'Precio unitario '!J419)</f>
        <v/>
      </c>
      <c r="L420" s="312" t="str">
        <f>+'Valor total'!I425</f>
        <v/>
      </c>
      <c r="M420" s="312" t="str">
        <f>+'Valor total'!J425</f>
        <v/>
      </c>
      <c r="N420" s="457" t="str">
        <f t="shared" si="12"/>
        <v/>
      </c>
    </row>
    <row r="421" spans="2:14" hidden="1" x14ac:dyDescent="0.25">
      <c r="B421" s="181">
        <f t="shared" si="13"/>
        <v>418</v>
      </c>
      <c r="C421" s="316" t="str">
        <f>+IF('Cálculos '!C426="","",'Cálculos '!C426)</f>
        <v/>
      </c>
      <c r="D421" s="315" t="str">
        <f>+IF('Cálculos '!D426="","",'Cálculos '!D426)</f>
        <v/>
      </c>
      <c r="E421" s="314" t="str">
        <f>+IF('Cálculos '!E426="","",'Cálculos '!E426)</f>
        <v/>
      </c>
      <c r="F421" s="460" t="str">
        <f>+IF(D421="","",'Cálculos '!AR426)</f>
        <v/>
      </c>
      <c r="G421" s="461" t="str">
        <f>IF(D421="","",'Cálculos '!AU426)</f>
        <v/>
      </c>
      <c r="H421" s="461" t="str">
        <f>+IF(D421="","",'Cálculos '!AV426)</f>
        <v/>
      </c>
      <c r="I421" s="462" t="str">
        <f>+IF(D421="","",'Cálculos '!AT426)</f>
        <v/>
      </c>
      <c r="J421" s="385" t="str">
        <f>+IF('Variación '!BV420="","",'Variación '!BV420)</f>
        <v/>
      </c>
      <c r="K421" s="456" t="str">
        <f>+IF(D421="","",'Precio unitario '!J420)</f>
        <v/>
      </c>
      <c r="L421" s="312" t="str">
        <f>+'Valor total'!I426</f>
        <v/>
      </c>
      <c r="M421" s="312" t="str">
        <f>+'Valor total'!J426</f>
        <v/>
      </c>
      <c r="N421" s="457" t="str">
        <f t="shared" si="12"/>
        <v/>
      </c>
    </row>
    <row r="422" spans="2:14" hidden="1" x14ac:dyDescent="0.25">
      <c r="B422" s="181">
        <f t="shared" si="13"/>
        <v>419</v>
      </c>
      <c r="C422" s="316" t="str">
        <f>+IF('Cálculos '!C427="","",'Cálculos '!C427)</f>
        <v/>
      </c>
      <c r="D422" s="315" t="str">
        <f>+IF('Cálculos '!D427="","",'Cálculos '!D427)</f>
        <v/>
      </c>
      <c r="E422" s="314" t="str">
        <f>+IF('Cálculos '!E427="","",'Cálculos '!E427)</f>
        <v/>
      </c>
      <c r="F422" s="460" t="str">
        <f>+IF(D422="","",'Cálculos '!AR427)</f>
        <v/>
      </c>
      <c r="G422" s="461" t="str">
        <f>IF(D422="","",'Cálculos '!AU427)</f>
        <v/>
      </c>
      <c r="H422" s="461" t="str">
        <f>+IF(D422="","",'Cálculos '!AV427)</f>
        <v/>
      </c>
      <c r="I422" s="462" t="str">
        <f>+IF(D422="","",'Cálculos '!AT427)</f>
        <v/>
      </c>
      <c r="J422" s="385" t="str">
        <f>+IF('Variación '!BV421="","",'Variación '!BV421)</f>
        <v/>
      </c>
      <c r="K422" s="456" t="str">
        <f>+IF(D422="","",'Precio unitario '!J421)</f>
        <v/>
      </c>
      <c r="L422" s="312" t="str">
        <f>+'Valor total'!I427</f>
        <v/>
      </c>
      <c r="M422" s="312" t="str">
        <f>+'Valor total'!J427</f>
        <v/>
      </c>
      <c r="N422" s="457" t="str">
        <f t="shared" si="12"/>
        <v/>
      </c>
    </row>
    <row r="423" spans="2:14" hidden="1" x14ac:dyDescent="0.25">
      <c r="B423" s="181">
        <f t="shared" si="13"/>
        <v>420</v>
      </c>
      <c r="C423" s="316" t="str">
        <f>+IF('Cálculos '!C428="","",'Cálculos '!C428)</f>
        <v/>
      </c>
      <c r="D423" s="315" t="str">
        <f>+IF('Cálculos '!D428="","",'Cálculos '!D428)</f>
        <v/>
      </c>
      <c r="E423" s="314" t="str">
        <f>+IF('Cálculos '!E428="","",'Cálculos '!E428)</f>
        <v/>
      </c>
      <c r="F423" s="460" t="str">
        <f>+IF(D423="","",'Cálculos '!AR428)</f>
        <v/>
      </c>
      <c r="G423" s="461" t="str">
        <f>IF(D423="","",'Cálculos '!AU428)</f>
        <v/>
      </c>
      <c r="H423" s="461" t="str">
        <f>+IF(D423="","",'Cálculos '!AV428)</f>
        <v/>
      </c>
      <c r="I423" s="462" t="str">
        <f>+IF(D423="","",'Cálculos '!AT428)</f>
        <v/>
      </c>
      <c r="J423" s="385" t="str">
        <f>+IF('Variación '!BV422="","",'Variación '!BV422)</f>
        <v/>
      </c>
      <c r="K423" s="456" t="str">
        <f>+IF(D423="","",'Precio unitario '!J422)</f>
        <v/>
      </c>
      <c r="L423" s="312" t="str">
        <f>+'Valor total'!I428</f>
        <v/>
      </c>
      <c r="M423" s="312" t="str">
        <f>+'Valor total'!J428</f>
        <v/>
      </c>
      <c r="N423" s="457" t="str">
        <f t="shared" si="12"/>
        <v/>
      </c>
    </row>
    <row r="424" spans="2:14" hidden="1" x14ac:dyDescent="0.25">
      <c r="B424" s="181">
        <f t="shared" si="13"/>
        <v>421</v>
      </c>
      <c r="C424" s="316" t="str">
        <f>+IF('Cálculos '!C429="","",'Cálculos '!C429)</f>
        <v/>
      </c>
      <c r="D424" s="315" t="str">
        <f>+IF('Cálculos '!D429="","",'Cálculos '!D429)</f>
        <v/>
      </c>
      <c r="E424" s="314" t="str">
        <f>+IF('Cálculos '!E429="","",'Cálculos '!E429)</f>
        <v/>
      </c>
      <c r="F424" s="460" t="str">
        <f>+IF(D424="","",'Cálculos '!AR429)</f>
        <v/>
      </c>
      <c r="G424" s="461" t="str">
        <f>IF(D424="","",'Cálculos '!AU429)</f>
        <v/>
      </c>
      <c r="H424" s="461" t="str">
        <f>+IF(D424="","",'Cálculos '!AV429)</f>
        <v/>
      </c>
      <c r="I424" s="462" t="str">
        <f>+IF(D424="","",'Cálculos '!AT429)</f>
        <v/>
      </c>
      <c r="J424" s="385" t="str">
        <f>+IF('Variación '!BV423="","",'Variación '!BV423)</f>
        <v/>
      </c>
      <c r="K424" s="456" t="str">
        <f>+IF(D424="","",'Precio unitario '!J423)</f>
        <v/>
      </c>
      <c r="L424" s="312" t="str">
        <f>+'Valor total'!I429</f>
        <v/>
      </c>
      <c r="M424" s="312" t="str">
        <f>+'Valor total'!J429</f>
        <v/>
      </c>
      <c r="N424" s="457" t="str">
        <f t="shared" si="12"/>
        <v/>
      </c>
    </row>
    <row r="425" spans="2:14" hidden="1" x14ac:dyDescent="0.25">
      <c r="B425" s="181">
        <f t="shared" si="13"/>
        <v>422</v>
      </c>
      <c r="C425" s="316" t="str">
        <f>+IF('Cálculos '!C430="","",'Cálculos '!C430)</f>
        <v/>
      </c>
      <c r="D425" s="315" t="str">
        <f>+IF('Cálculos '!D430="","",'Cálculos '!D430)</f>
        <v/>
      </c>
      <c r="E425" s="314" t="str">
        <f>+IF('Cálculos '!E430="","",'Cálculos '!E430)</f>
        <v/>
      </c>
      <c r="F425" s="460" t="str">
        <f>+IF(D425="","",'Cálculos '!AR430)</f>
        <v/>
      </c>
      <c r="G425" s="461" t="str">
        <f>IF(D425="","",'Cálculos '!AU430)</f>
        <v/>
      </c>
      <c r="H425" s="461" t="str">
        <f>+IF(D425="","",'Cálculos '!AV430)</f>
        <v/>
      </c>
      <c r="I425" s="462" t="str">
        <f>+IF(D425="","",'Cálculos '!AT430)</f>
        <v/>
      </c>
      <c r="J425" s="385" t="str">
        <f>+IF('Variación '!BV424="","",'Variación '!BV424)</f>
        <v/>
      </c>
      <c r="K425" s="456" t="str">
        <f>+IF(D425="","",'Precio unitario '!J424)</f>
        <v/>
      </c>
      <c r="L425" s="312" t="str">
        <f>+'Valor total'!I430</f>
        <v/>
      </c>
      <c r="M425" s="312" t="str">
        <f>+'Valor total'!J430</f>
        <v/>
      </c>
      <c r="N425" s="457" t="str">
        <f t="shared" si="12"/>
        <v/>
      </c>
    </row>
    <row r="426" spans="2:14" hidden="1" x14ac:dyDescent="0.25">
      <c r="B426" s="181">
        <f t="shared" si="13"/>
        <v>423</v>
      </c>
      <c r="C426" s="316" t="str">
        <f>+IF('Cálculos '!C431="","",'Cálculos '!C431)</f>
        <v/>
      </c>
      <c r="D426" s="315" t="str">
        <f>+IF('Cálculos '!D431="","",'Cálculos '!D431)</f>
        <v/>
      </c>
      <c r="E426" s="314" t="str">
        <f>+IF('Cálculos '!E431="","",'Cálculos '!E431)</f>
        <v/>
      </c>
      <c r="F426" s="460" t="str">
        <f>+IF(D426="","",'Cálculos '!AR431)</f>
        <v/>
      </c>
      <c r="G426" s="461" t="str">
        <f>IF(D426="","",'Cálculos '!AU431)</f>
        <v/>
      </c>
      <c r="H426" s="461" t="str">
        <f>+IF(D426="","",'Cálculos '!AV431)</f>
        <v/>
      </c>
      <c r="I426" s="462" t="str">
        <f>+IF(D426="","",'Cálculos '!AT431)</f>
        <v/>
      </c>
      <c r="J426" s="385" t="str">
        <f>+IF('Variación '!BV425="","",'Variación '!BV425)</f>
        <v/>
      </c>
      <c r="K426" s="456" t="str">
        <f>+IF(D426="","",'Precio unitario '!J425)</f>
        <v/>
      </c>
      <c r="L426" s="312" t="str">
        <f>+'Valor total'!I431</f>
        <v/>
      </c>
      <c r="M426" s="312" t="str">
        <f>+'Valor total'!J431</f>
        <v/>
      </c>
      <c r="N426" s="457" t="str">
        <f t="shared" si="12"/>
        <v/>
      </c>
    </row>
    <row r="427" spans="2:14" hidden="1" x14ac:dyDescent="0.25">
      <c r="B427" s="181">
        <f t="shared" si="13"/>
        <v>424</v>
      </c>
      <c r="C427" s="316" t="str">
        <f>+IF('Cálculos '!C432="","",'Cálculos '!C432)</f>
        <v/>
      </c>
      <c r="D427" s="315" t="str">
        <f>+IF('Cálculos '!D432="","",'Cálculos '!D432)</f>
        <v/>
      </c>
      <c r="E427" s="314" t="str">
        <f>+IF('Cálculos '!E432="","",'Cálculos '!E432)</f>
        <v/>
      </c>
      <c r="F427" s="460" t="str">
        <f>+IF(D427="","",'Cálculos '!AR432)</f>
        <v/>
      </c>
      <c r="G427" s="461" t="str">
        <f>IF(D427="","",'Cálculos '!AU432)</f>
        <v/>
      </c>
      <c r="H427" s="461" t="str">
        <f>+IF(D427="","",'Cálculos '!AV432)</f>
        <v/>
      </c>
      <c r="I427" s="462" t="str">
        <f>+IF(D427="","",'Cálculos '!AT432)</f>
        <v/>
      </c>
      <c r="J427" s="385" t="str">
        <f>+IF('Variación '!BV426="","",'Variación '!BV426)</f>
        <v/>
      </c>
      <c r="K427" s="456" t="str">
        <f>+IF(D427="","",'Precio unitario '!J426)</f>
        <v/>
      </c>
      <c r="L427" s="312" t="str">
        <f>+'Valor total'!I432</f>
        <v/>
      </c>
      <c r="M427" s="312" t="str">
        <f>+'Valor total'!J432</f>
        <v/>
      </c>
      <c r="N427" s="457" t="str">
        <f t="shared" si="12"/>
        <v/>
      </c>
    </row>
    <row r="428" spans="2:14" hidden="1" x14ac:dyDescent="0.25">
      <c r="B428" s="181">
        <f t="shared" si="13"/>
        <v>425</v>
      </c>
      <c r="C428" s="316" t="str">
        <f>+IF('Cálculos '!C433="","",'Cálculos '!C433)</f>
        <v/>
      </c>
      <c r="D428" s="315" t="str">
        <f>+IF('Cálculos '!D433="","",'Cálculos '!D433)</f>
        <v/>
      </c>
      <c r="E428" s="314" t="str">
        <f>+IF('Cálculos '!E433="","",'Cálculos '!E433)</f>
        <v/>
      </c>
      <c r="F428" s="460" t="str">
        <f>+IF(D428="","",'Cálculos '!AR433)</f>
        <v/>
      </c>
      <c r="G428" s="461" t="str">
        <f>IF(D428="","",'Cálculos '!AU433)</f>
        <v/>
      </c>
      <c r="H428" s="461" t="str">
        <f>+IF(D428="","",'Cálculos '!AV433)</f>
        <v/>
      </c>
      <c r="I428" s="462" t="str">
        <f>+IF(D428="","",'Cálculos '!AT433)</f>
        <v/>
      </c>
      <c r="J428" s="385" t="str">
        <f>+IF('Variación '!BV427="","",'Variación '!BV427)</f>
        <v/>
      </c>
      <c r="K428" s="456" t="str">
        <f>+IF(D428="","",'Precio unitario '!J427)</f>
        <v/>
      </c>
      <c r="L428" s="312" t="str">
        <f>+'Valor total'!I433</f>
        <v/>
      </c>
      <c r="M428" s="312" t="str">
        <f>+'Valor total'!J433</f>
        <v/>
      </c>
      <c r="N428" s="457" t="str">
        <f t="shared" si="12"/>
        <v/>
      </c>
    </row>
    <row r="429" spans="2:14" hidden="1" x14ac:dyDescent="0.25">
      <c r="B429" s="181">
        <f t="shared" si="13"/>
        <v>426</v>
      </c>
      <c r="C429" s="316" t="str">
        <f>+IF('Cálculos '!C434="","",'Cálculos '!C434)</f>
        <v/>
      </c>
      <c r="D429" s="315" t="str">
        <f>+IF('Cálculos '!D434="","",'Cálculos '!D434)</f>
        <v/>
      </c>
      <c r="E429" s="314" t="str">
        <f>+IF('Cálculos '!E434="","",'Cálculos '!E434)</f>
        <v/>
      </c>
      <c r="F429" s="460" t="str">
        <f>+IF(D429="","",'Cálculos '!AR434)</f>
        <v/>
      </c>
      <c r="G429" s="461" t="str">
        <f>IF(D429="","",'Cálculos '!AU434)</f>
        <v/>
      </c>
      <c r="H429" s="461" t="str">
        <f>+IF(D429="","",'Cálculos '!AV434)</f>
        <v/>
      </c>
      <c r="I429" s="462" t="str">
        <f>+IF(D429="","",'Cálculos '!AT434)</f>
        <v/>
      </c>
      <c r="J429" s="385" t="str">
        <f>+IF('Variación '!BV428="","",'Variación '!BV428)</f>
        <v/>
      </c>
      <c r="K429" s="456" t="str">
        <f>+IF(D429="","",'Precio unitario '!J428)</f>
        <v/>
      </c>
      <c r="L429" s="312" t="str">
        <f>+'Valor total'!I434</f>
        <v/>
      </c>
      <c r="M429" s="312" t="str">
        <f>+'Valor total'!J434</f>
        <v/>
      </c>
      <c r="N429" s="457" t="str">
        <f t="shared" si="12"/>
        <v/>
      </c>
    </row>
    <row r="430" spans="2:14" hidden="1" x14ac:dyDescent="0.25">
      <c r="B430" s="181">
        <f t="shared" si="13"/>
        <v>427</v>
      </c>
      <c r="C430" s="316" t="str">
        <f>+IF('Cálculos '!C435="","",'Cálculos '!C435)</f>
        <v/>
      </c>
      <c r="D430" s="315" t="str">
        <f>+IF('Cálculos '!D435="","",'Cálculos '!D435)</f>
        <v/>
      </c>
      <c r="E430" s="314" t="str">
        <f>+IF('Cálculos '!E435="","",'Cálculos '!E435)</f>
        <v/>
      </c>
      <c r="F430" s="460" t="str">
        <f>+IF(D430="","",'Cálculos '!AR435)</f>
        <v/>
      </c>
      <c r="G430" s="461" t="str">
        <f>IF(D430="","",'Cálculos '!AU435)</f>
        <v/>
      </c>
      <c r="H430" s="461" t="str">
        <f>+IF(D430="","",'Cálculos '!AV435)</f>
        <v/>
      </c>
      <c r="I430" s="462" t="str">
        <f>+IF(D430="","",'Cálculos '!AT435)</f>
        <v/>
      </c>
      <c r="J430" s="385" t="str">
        <f>+IF('Variación '!BV429="","",'Variación '!BV429)</f>
        <v/>
      </c>
      <c r="K430" s="456" t="str">
        <f>+IF(D430="","",'Precio unitario '!J429)</f>
        <v/>
      </c>
      <c r="L430" s="312" t="str">
        <f>+'Valor total'!I435</f>
        <v/>
      </c>
      <c r="M430" s="312" t="str">
        <f>+'Valor total'!J435</f>
        <v/>
      </c>
      <c r="N430" s="457" t="str">
        <f t="shared" si="12"/>
        <v/>
      </c>
    </row>
    <row r="431" spans="2:14" hidden="1" x14ac:dyDescent="0.25">
      <c r="B431" s="181">
        <f t="shared" si="13"/>
        <v>428</v>
      </c>
      <c r="C431" s="316" t="str">
        <f>+IF('Cálculos '!C436="","",'Cálculos '!C436)</f>
        <v/>
      </c>
      <c r="D431" s="315" t="str">
        <f>+IF('Cálculos '!D436="","",'Cálculos '!D436)</f>
        <v/>
      </c>
      <c r="E431" s="314" t="str">
        <f>+IF('Cálculos '!E436="","",'Cálculos '!E436)</f>
        <v/>
      </c>
      <c r="F431" s="460" t="str">
        <f>+IF(D431="","",'Cálculos '!AR436)</f>
        <v/>
      </c>
      <c r="G431" s="461" t="str">
        <f>IF(D431="","",'Cálculos '!AU436)</f>
        <v/>
      </c>
      <c r="H431" s="461" t="str">
        <f>+IF(D431="","",'Cálculos '!AV436)</f>
        <v/>
      </c>
      <c r="I431" s="462" t="str">
        <f>+IF(D431="","",'Cálculos '!AT436)</f>
        <v/>
      </c>
      <c r="J431" s="385" t="str">
        <f>+IF('Variación '!BV430="","",'Variación '!BV430)</f>
        <v/>
      </c>
      <c r="K431" s="456" t="str">
        <f>+IF(D431="","",'Precio unitario '!J430)</f>
        <v/>
      </c>
      <c r="L431" s="312" t="str">
        <f>+'Valor total'!I436</f>
        <v/>
      </c>
      <c r="M431" s="312" t="str">
        <f>+'Valor total'!J436</f>
        <v/>
      </c>
      <c r="N431" s="457" t="str">
        <f t="shared" si="12"/>
        <v/>
      </c>
    </row>
    <row r="432" spans="2:14" hidden="1" x14ac:dyDescent="0.25">
      <c r="B432" s="181">
        <f t="shared" si="13"/>
        <v>429</v>
      </c>
      <c r="C432" s="316" t="str">
        <f>+IF('Cálculos '!C437="","",'Cálculos '!C437)</f>
        <v/>
      </c>
      <c r="D432" s="315" t="str">
        <f>+IF('Cálculos '!D437="","",'Cálculos '!D437)</f>
        <v/>
      </c>
      <c r="E432" s="314" t="str">
        <f>+IF('Cálculos '!E437="","",'Cálculos '!E437)</f>
        <v/>
      </c>
      <c r="F432" s="460" t="str">
        <f>+IF(D432="","",'Cálculos '!AR437)</f>
        <v/>
      </c>
      <c r="G432" s="461" t="str">
        <f>IF(D432="","",'Cálculos '!AU437)</f>
        <v/>
      </c>
      <c r="H432" s="461" t="str">
        <f>+IF(D432="","",'Cálculos '!AV437)</f>
        <v/>
      </c>
      <c r="I432" s="462" t="str">
        <f>+IF(D432="","",'Cálculos '!AT437)</f>
        <v/>
      </c>
      <c r="J432" s="385" t="str">
        <f>+IF('Variación '!BV431="","",'Variación '!BV431)</f>
        <v/>
      </c>
      <c r="K432" s="456" t="str">
        <f>+IF(D432="","",'Precio unitario '!J431)</f>
        <v/>
      </c>
      <c r="L432" s="312" t="str">
        <f>+'Valor total'!I437</f>
        <v/>
      </c>
      <c r="M432" s="312" t="str">
        <f>+'Valor total'!J437</f>
        <v/>
      </c>
      <c r="N432" s="457" t="str">
        <f t="shared" si="12"/>
        <v/>
      </c>
    </row>
    <row r="433" spans="2:14" hidden="1" x14ac:dyDescent="0.25">
      <c r="B433" s="181">
        <f t="shared" si="13"/>
        <v>430</v>
      </c>
      <c r="C433" s="316" t="str">
        <f>+IF('Cálculos '!C438="","",'Cálculos '!C438)</f>
        <v/>
      </c>
      <c r="D433" s="315" t="str">
        <f>+IF('Cálculos '!D438="","",'Cálculos '!D438)</f>
        <v/>
      </c>
      <c r="E433" s="314" t="str">
        <f>+IF('Cálculos '!E438="","",'Cálculos '!E438)</f>
        <v/>
      </c>
      <c r="F433" s="460" t="str">
        <f>+IF(D433="","",'Cálculos '!AR438)</f>
        <v/>
      </c>
      <c r="G433" s="461" t="str">
        <f>IF(D433="","",'Cálculos '!AU438)</f>
        <v/>
      </c>
      <c r="H433" s="461" t="str">
        <f>+IF(D433="","",'Cálculos '!AV438)</f>
        <v/>
      </c>
      <c r="I433" s="462" t="str">
        <f>+IF(D433="","",'Cálculos '!AT438)</f>
        <v/>
      </c>
      <c r="J433" s="385" t="str">
        <f>+IF('Variación '!BV432="","",'Variación '!BV432)</f>
        <v/>
      </c>
      <c r="K433" s="456" t="str">
        <f>+IF(D433="","",'Precio unitario '!J432)</f>
        <v/>
      </c>
      <c r="L433" s="312" t="str">
        <f>+'Valor total'!I438</f>
        <v/>
      </c>
      <c r="M433" s="312" t="str">
        <f>+'Valor total'!J438</f>
        <v/>
      </c>
      <c r="N433" s="457" t="str">
        <f t="shared" si="12"/>
        <v/>
      </c>
    </row>
    <row r="434" spans="2:14" hidden="1" x14ac:dyDescent="0.25">
      <c r="B434" s="181">
        <f t="shared" si="13"/>
        <v>431</v>
      </c>
      <c r="C434" s="316" t="str">
        <f>+IF('Cálculos '!C439="","",'Cálculos '!C439)</f>
        <v/>
      </c>
      <c r="D434" s="315" t="str">
        <f>+IF('Cálculos '!D439="","",'Cálculos '!D439)</f>
        <v/>
      </c>
      <c r="E434" s="314" t="str">
        <f>+IF('Cálculos '!E439="","",'Cálculos '!E439)</f>
        <v/>
      </c>
      <c r="F434" s="460" t="str">
        <f>+IF(D434="","",'Cálculos '!AR439)</f>
        <v/>
      </c>
      <c r="G434" s="461" t="str">
        <f>IF(D434="","",'Cálculos '!AU439)</f>
        <v/>
      </c>
      <c r="H434" s="461" t="str">
        <f>+IF(D434="","",'Cálculos '!AV439)</f>
        <v/>
      </c>
      <c r="I434" s="462" t="str">
        <f>+IF(D434="","",'Cálculos '!AT439)</f>
        <v/>
      </c>
      <c r="J434" s="385" t="str">
        <f>+IF('Variación '!BV433="","",'Variación '!BV433)</f>
        <v/>
      </c>
      <c r="K434" s="456" t="str">
        <f>+IF(D434="","",'Precio unitario '!J433)</f>
        <v/>
      </c>
      <c r="L434" s="312" t="str">
        <f>+'Valor total'!I439</f>
        <v/>
      </c>
      <c r="M434" s="312" t="str">
        <f>+'Valor total'!J439</f>
        <v/>
      </c>
      <c r="N434" s="457" t="str">
        <f t="shared" si="12"/>
        <v/>
      </c>
    </row>
    <row r="435" spans="2:14" hidden="1" x14ac:dyDescent="0.25">
      <c r="B435" s="181">
        <f t="shared" si="13"/>
        <v>432</v>
      </c>
      <c r="C435" s="316" t="str">
        <f>+IF('Cálculos '!C440="","",'Cálculos '!C440)</f>
        <v/>
      </c>
      <c r="D435" s="315" t="str">
        <f>+IF('Cálculos '!D440="","",'Cálculos '!D440)</f>
        <v/>
      </c>
      <c r="E435" s="314" t="str">
        <f>+IF('Cálculos '!E440="","",'Cálculos '!E440)</f>
        <v/>
      </c>
      <c r="F435" s="460" t="str">
        <f>+IF(D435="","",'Cálculos '!AR440)</f>
        <v/>
      </c>
      <c r="G435" s="461" t="str">
        <f>IF(D435="","",'Cálculos '!AU440)</f>
        <v/>
      </c>
      <c r="H435" s="461" t="str">
        <f>+IF(D435="","",'Cálculos '!AV440)</f>
        <v/>
      </c>
      <c r="I435" s="462" t="str">
        <f>+IF(D435="","",'Cálculos '!AT440)</f>
        <v/>
      </c>
      <c r="J435" s="385" t="str">
        <f>+IF('Variación '!BV434="","",'Variación '!BV434)</f>
        <v/>
      </c>
      <c r="K435" s="456" t="str">
        <f>+IF(D435="","",'Precio unitario '!J434)</f>
        <v/>
      </c>
      <c r="L435" s="312" t="str">
        <f>+'Valor total'!I440</f>
        <v/>
      </c>
      <c r="M435" s="312" t="str">
        <f>+'Valor total'!J440</f>
        <v/>
      </c>
      <c r="N435" s="457" t="str">
        <f t="shared" si="12"/>
        <v/>
      </c>
    </row>
    <row r="436" spans="2:14" hidden="1" x14ac:dyDescent="0.25">
      <c r="B436" s="181">
        <f t="shared" si="13"/>
        <v>433</v>
      </c>
      <c r="C436" s="316" t="str">
        <f>+IF('Cálculos '!C441="","",'Cálculos '!C441)</f>
        <v/>
      </c>
      <c r="D436" s="315" t="str">
        <f>+IF('Cálculos '!D441="","",'Cálculos '!D441)</f>
        <v/>
      </c>
      <c r="E436" s="314" t="str">
        <f>+IF('Cálculos '!E441="","",'Cálculos '!E441)</f>
        <v/>
      </c>
      <c r="F436" s="460" t="str">
        <f>+IF(D436="","",'Cálculos '!AR441)</f>
        <v/>
      </c>
      <c r="G436" s="461" t="str">
        <f>IF(D436="","",'Cálculos '!AU441)</f>
        <v/>
      </c>
      <c r="H436" s="461" t="str">
        <f>+IF(D436="","",'Cálculos '!AV441)</f>
        <v/>
      </c>
      <c r="I436" s="462" t="str">
        <f>+IF(D436="","",'Cálculos '!AT441)</f>
        <v/>
      </c>
      <c r="J436" s="385" t="str">
        <f>+IF('Variación '!BV435="","",'Variación '!BV435)</f>
        <v/>
      </c>
      <c r="K436" s="456" t="str">
        <f>+IF(D436="","",'Precio unitario '!J435)</f>
        <v/>
      </c>
      <c r="L436" s="312" t="str">
        <f>+'Valor total'!I441</f>
        <v/>
      </c>
      <c r="M436" s="312" t="str">
        <f>+'Valor total'!J441</f>
        <v/>
      </c>
      <c r="N436" s="457" t="str">
        <f t="shared" si="12"/>
        <v/>
      </c>
    </row>
    <row r="437" spans="2:14" hidden="1" x14ac:dyDescent="0.25">
      <c r="B437" s="181">
        <f t="shared" si="13"/>
        <v>434</v>
      </c>
      <c r="C437" s="316" t="str">
        <f>+IF('Cálculos '!C442="","",'Cálculos '!C442)</f>
        <v/>
      </c>
      <c r="D437" s="315" t="str">
        <f>+IF('Cálculos '!D442="","",'Cálculos '!D442)</f>
        <v/>
      </c>
      <c r="E437" s="314" t="str">
        <f>+IF('Cálculos '!E442="","",'Cálculos '!E442)</f>
        <v/>
      </c>
      <c r="F437" s="460" t="str">
        <f>+IF(D437="","",'Cálculos '!AR442)</f>
        <v/>
      </c>
      <c r="G437" s="461" t="str">
        <f>IF(D437="","",'Cálculos '!AU442)</f>
        <v/>
      </c>
      <c r="H437" s="461" t="str">
        <f>+IF(D437="","",'Cálculos '!AV442)</f>
        <v/>
      </c>
      <c r="I437" s="462" t="str">
        <f>+IF(D437="","",'Cálculos '!AT442)</f>
        <v/>
      </c>
      <c r="J437" s="385" t="str">
        <f>+IF('Variación '!BV436="","",'Variación '!BV436)</f>
        <v/>
      </c>
      <c r="K437" s="456" t="str">
        <f>+IF(D437="","",'Precio unitario '!J436)</f>
        <v/>
      </c>
      <c r="L437" s="312" t="str">
        <f>+'Valor total'!I442</f>
        <v/>
      </c>
      <c r="M437" s="312" t="str">
        <f>+'Valor total'!J442</f>
        <v/>
      </c>
      <c r="N437" s="457" t="str">
        <f t="shared" si="12"/>
        <v/>
      </c>
    </row>
    <row r="438" spans="2:14" hidden="1" x14ac:dyDescent="0.25">
      <c r="B438" s="181">
        <f t="shared" si="13"/>
        <v>435</v>
      </c>
      <c r="C438" s="316" t="str">
        <f>+IF('Cálculos '!C443="","",'Cálculos '!C443)</f>
        <v/>
      </c>
      <c r="D438" s="315" t="str">
        <f>+IF('Cálculos '!D443="","",'Cálculos '!D443)</f>
        <v/>
      </c>
      <c r="E438" s="314" t="str">
        <f>+IF('Cálculos '!E443="","",'Cálculos '!E443)</f>
        <v/>
      </c>
      <c r="F438" s="460" t="str">
        <f>+IF(D438="","",'Cálculos '!AR443)</f>
        <v/>
      </c>
      <c r="G438" s="461" t="str">
        <f>IF(D438="","",'Cálculos '!AU443)</f>
        <v/>
      </c>
      <c r="H438" s="461" t="str">
        <f>+IF(D438="","",'Cálculos '!AV443)</f>
        <v/>
      </c>
      <c r="I438" s="462" t="str">
        <f>+IF(D438="","",'Cálculos '!AT443)</f>
        <v/>
      </c>
      <c r="J438" s="385" t="str">
        <f>+IF('Variación '!BV437="","",'Variación '!BV437)</f>
        <v/>
      </c>
      <c r="K438" s="456" t="str">
        <f>+IF(D438="","",'Precio unitario '!J437)</f>
        <v/>
      </c>
      <c r="L438" s="312" t="str">
        <f>+'Valor total'!I443</f>
        <v/>
      </c>
      <c r="M438" s="312" t="str">
        <f>+'Valor total'!J443</f>
        <v/>
      </c>
      <c r="N438" s="457" t="str">
        <f t="shared" si="12"/>
        <v/>
      </c>
    </row>
    <row r="439" spans="2:14" hidden="1" x14ac:dyDescent="0.25">
      <c r="B439" s="181">
        <f t="shared" si="13"/>
        <v>436</v>
      </c>
      <c r="C439" s="316" t="str">
        <f>+IF('Cálculos '!C444="","",'Cálculos '!C444)</f>
        <v/>
      </c>
      <c r="D439" s="315" t="str">
        <f>+IF('Cálculos '!D444="","",'Cálculos '!D444)</f>
        <v/>
      </c>
      <c r="E439" s="314" t="str">
        <f>+IF('Cálculos '!E444="","",'Cálculos '!E444)</f>
        <v/>
      </c>
      <c r="F439" s="460" t="str">
        <f>+IF(D439="","",'Cálculos '!AR444)</f>
        <v/>
      </c>
      <c r="G439" s="461" t="str">
        <f>IF(D439="","",'Cálculos '!AU444)</f>
        <v/>
      </c>
      <c r="H439" s="461" t="str">
        <f>+IF(D439="","",'Cálculos '!AV444)</f>
        <v/>
      </c>
      <c r="I439" s="462" t="str">
        <f>+IF(D439="","",'Cálculos '!AT444)</f>
        <v/>
      </c>
      <c r="J439" s="385" t="str">
        <f>+IF('Variación '!BV438="","",'Variación '!BV438)</f>
        <v/>
      </c>
      <c r="K439" s="456" t="str">
        <f>+IF(D439="","",'Precio unitario '!J438)</f>
        <v/>
      </c>
      <c r="L439" s="312" t="str">
        <f>+'Valor total'!I444</f>
        <v/>
      </c>
      <c r="M439" s="312" t="str">
        <f>+'Valor total'!J444</f>
        <v/>
      </c>
      <c r="N439" s="457" t="str">
        <f t="shared" si="12"/>
        <v/>
      </c>
    </row>
    <row r="440" spans="2:14" hidden="1" x14ac:dyDescent="0.25">
      <c r="B440" s="181">
        <f t="shared" si="13"/>
        <v>437</v>
      </c>
      <c r="C440" s="316" t="str">
        <f>+IF('Cálculos '!C445="","",'Cálculos '!C445)</f>
        <v/>
      </c>
      <c r="D440" s="315" t="str">
        <f>+IF('Cálculos '!D445="","",'Cálculos '!D445)</f>
        <v/>
      </c>
      <c r="E440" s="314" t="str">
        <f>+IF('Cálculos '!E445="","",'Cálculos '!E445)</f>
        <v/>
      </c>
      <c r="F440" s="460" t="str">
        <f>+IF(D440="","",'Cálculos '!AR445)</f>
        <v/>
      </c>
      <c r="G440" s="461" t="str">
        <f>IF(D440="","",'Cálculos '!AU445)</f>
        <v/>
      </c>
      <c r="H440" s="461" t="str">
        <f>+IF(D440="","",'Cálculos '!AV445)</f>
        <v/>
      </c>
      <c r="I440" s="462" t="str">
        <f>+IF(D440="","",'Cálculos '!AT445)</f>
        <v/>
      </c>
      <c r="J440" s="385" t="str">
        <f>+IF('Variación '!BV439="","",'Variación '!BV439)</f>
        <v/>
      </c>
      <c r="K440" s="456" t="str">
        <f>+IF(D440="","",'Precio unitario '!J439)</f>
        <v/>
      </c>
      <c r="L440" s="312" t="str">
        <f>+'Valor total'!I445</f>
        <v/>
      </c>
      <c r="M440" s="312" t="str">
        <f>+'Valor total'!J445</f>
        <v/>
      </c>
      <c r="N440" s="457" t="str">
        <f t="shared" si="12"/>
        <v/>
      </c>
    </row>
    <row r="441" spans="2:14" hidden="1" x14ac:dyDescent="0.25">
      <c r="B441" s="181">
        <f t="shared" si="13"/>
        <v>438</v>
      </c>
      <c r="C441" s="316" t="str">
        <f>+IF('Cálculos '!C446="","",'Cálculos '!C446)</f>
        <v/>
      </c>
      <c r="D441" s="315" t="str">
        <f>+IF('Cálculos '!D446="","",'Cálculos '!D446)</f>
        <v/>
      </c>
      <c r="E441" s="314" t="str">
        <f>+IF('Cálculos '!E446="","",'Cálculos '!E446)</f>
        <v/>
      </c>
      <c r="F441" s="460" t="str">
        <f>+IF(D441="","",'Cálculos '!AR446)</f>
        <v/>
      </c>
      <c r="G441" s="461" t="str">
        <f>IF(D441="","",'Cálculos '!AU446)</f>
        <v/>
      </c>
      <c r="H441" s="461" t="str">
        <f>+IF(D441="","",'Cálculos '!AV446)</f>
        <v/>
      </c>
      <c r="I441" s="462" t="str">
        <f>+IF(D441="","",'Cálculos '!AT446)</f>
        <v/>
      </c>
      <c r="J441" s="385" t="str">
        <f>+IF('Variación '!BV440="","",'Variación '!BV440)</f>
        <v/>
      </c>
      <c r="K441" s="456" t="str">
        <f>+IF(D441="","",'Precio unitario '!J440)</f>
        <v/>
      </c>
      <c r="L441" s="312" t="str">
        <f>+'Valor total'!I446</f>
        <v/>
      </c>
      <c r="M441" s="312" t="str">
        <f>+'Valor total'!J446</f>
        <v/>
      </c>
      <c r="N441" s="457" t="str">
        <f t="shared" si="12"/>
        <v/>
      </c>
    </row>
    <row r="442" spans="2:14" hidden="1" x14ac:dyDescent="0.25">
      <c r="B442" s="181">
        <f t="shared" si="13"/>
        <v>439</v>
      </c>
      <c r="C442" s="316" t="str">
        <f>+IF('Cálculos '!C447="","",'Cálculos '!C447)</f>
        <v/>
      </c>
      <c r="D442" s="315" t="str">
        <f>+IF('Cálculos '!D447="","",'Cálculos '!D447)</f>
        <v/>
      </c>
      <c r="E442" s="314" t="str">
        <f>+IF('Cálculos '!E447="","",'Cálculos '!E447)</f>
        <v/>
      </c>
      <c r="F442" s="460" t="str">
        <f>+IF(D442="","",'Cálculos '!AR447)</f>
        <v/>
      </c>
      <c r="G442" s="461" t="str">
        <f>IF(D442="","",'Cálculos '!AU447)</f>
        <v/>
      </c>
      <c r="H442" s="461" t="str">
        <f>+IF(D442="","",'Cálculos '!AV447)</f>
        <v/>
      </c>
      <c r="I442" s="462" t="str">
        <f>+IF(D442="","",'Cálculos '!AT447)</f>
        <v/>
      </c>
      <c r="J442" s="385" t="str">
        <f>+IF('Variación '!BV441="","",'Variación '!BV441)</f>
        <v/>
      </c>
      <c r="K442" s="456" t="str">
        <f>+IF(D442="","",'Precio unitario '!J441)</f>
        <v/>
      </c>
      <c r="L442" s="312" t="str">
        <f>+'Valor total'!I447</f>
        <v/>
      </c>
      <c r="M442" s="312" t="str">
        <f>+'Valor total'!J447</f>
        <v/>
      </c>
      <c r="N442" s="457" t="str">
        <f t="shared" si="12"/>
        <v/>
      </c>
    </row>
    <row r="443" spans="2:14" hidden="1" x14ac:dyDescent="0.25">
      <c r="B443" s="181">
        <f t="shared" si="13"/>
        <v>440</v>
      </c>
      <c r="C443" s="316" t="str">
        <f>+IF('Cálculos '!C448="","",'Cálculos '!C448)</f>
        <v/>
      </c>
      <c r="D443" s="315" t="str">
        <f>+IF('Cálculos '!D448="","",'Cálculos '!D448)</f>
        <v/>
      </c>
      <c r="E443" s="314" t="str">
        <f>+IF('Cálculos '!E448="","",'Cálculos '!E448)</f>
        <v/>
      </c>
      <c r="F443" s="460" t="str">
        <f>+IF(D443="","",'Cálculos '!AR448)</f>
        <v/>
      </c>
      <c r="G443" s="461" t="str">
        <f>IF(D443="","",'Cálculos '!AU448)</f>
        <v/>
      </c>
      <c r="H443" s="461" t="str">
        <f>+IF(D443="","",'Cálculos '!AV448)</f>
        <v/>
      </c>
      <c r="I443" s="462" t="str">
        <f>+IF(D443="","",'Cálculos '!AT448)</f>
        <v/>
      </c>
      <c r="J443" s="385" t="str">
        <f>+IF('Variación '!BV442="","",'Variación '!BV442)</f>
        <v/>
      </c>
      <c r="K443" s="456" t="str">
        <f>+IF(D443="","",'Precio unitario '!J442)</f>
        <v/>
      </c>
      <c r="L443" s="312" t="str">
        <f>+'Valor total'!I448</f>
        <v/>
      </c>
      <c r="M443" s="312" t="str">
        <f>+'Valor total'!J448</f>
        <v/>
      </c>
      <c r="N443" s="457" t="str">
        <f t="shared" si="12"/>
        <v/>
      </c>
    </row>
    <row r="444" spans="2:14" hidden="1" x14ac:dyDescent="0.25">
      <c r="B444" s="181">
        <f t="shared" si="13"/>
        <v>441</v>
      </c>
      <c r="C444" s="316" t="str">
        <f>+IF('Cálculos '!C449="","",'Cálculos '!C449)</f>
        <v/>
      </c>
      <c r="D444" s="315" t="str">
        <f>+IF('Cálculos '!D449="","",'Cálculos '!D449)</f>
        <v/>
      </c>
      <c r="E444" s="314" t="str">
        <f>+IF('Cálculos '!E449="","",'Cálculos '!E449)</f>
        <v/>
      </c>
      <c r="F444" s="460" t="str">
        <f>+IF(D444="","",'Cálculos '!AR449)</f>
        <v/>
      </c>
      <c r="G444" s="461" t="str">
        <f>IF(D444="","",'Cálculos '!AU449)</f>
        <v/>
      </c>
      <c r="H444" s="461" t="str">
        <f>+IF(D444="","",'Cálculos '!AV449)</f>
        <v/>
      </c>
      <c r="I444" s="462" t="str">
        <f>+IF(D444="","",'Cálculos '!AT449)</f>
        <v/>
      </c>
      <c r="J444" s="385" t="str">
        <f>+IF('Variación '!BV443="","",'Variación '!BV443)</f>
        <v/>
      </c>
      <c r="K444" s="456" t="str">
        <f>+IF(D444="","",'Precio unitario '!J443)</f>
        <v/>
      </c>
      <c r="L444" s="312" t="str">
        <f>+'Valor total'!I449</f>
        <v/>
      </c>
      <c r="M444" s="312" t="str">
        <f>+'Valor total'!J449</f>
        <v/>
      </c>
      <c r="N444" s="457" t="str">
        <f t="shared" si="12"/>
        <v/>
      </c>
    </row>
    <row r="445" spans="2:14" hidden="1" x14ac:dyDescent="0.25">
      <c r="B445" s="181">
        <f t="shared" si="13"/>
        <v>442</v>
      </c>
      <c r="C445" s="316" t="str">
        <f>+IF('Cálculos '!C450="","",'Cálculos '!C450)</f>
        <v/>
      </c>
      <c r="D445" s="315" t="str">
        <f>+IF('Cálculos '!D450="","",'Cálculos '!D450)</f>
        <v/>
      </c>
      <c r="E445" s="314" t="str">
        <f>+IF('Cálculos '!E450="","",'Cálculos '!E450)</f>
        <v/>
      </c>
      <c r="F445" s="460" t="str">
        <f>+IF(D445="","",'Cálculos '!AR450)</f>
        <v/>
      </c>
      <c r="G445" s="461" t="str">
        <f>IF(D445="","",'Cálculos '!AU450)</f>
        <v/>
      </c>
      <c r="H445" s="461" t="str">
        <f>+IF(D445="","",'Cálculos '!AV450)</f>
        <v/>
      </c>
      <c r="I445" s="462" t="str">
        <f>+IF(D445="","",'Cálculos '!AT450)</f>
        <v/>
      </c>
      <c r="J445" s="385" t="str">
        <f>+IF('Variación '!BV444="","",'Variación '!BV444)</f>
        <v/>
      </c>
      <c r="K445" s="456" t="str">
        <f>+IF(D445="","",'Precio unitario '!J444)</f>
        <v/>
      </c>
      <c r="L445" s="312" t="str">
        <f>+'Valor total'!I450</f>
        <v/>
      </c>
      <c r="M445" s="312" t="str">
        <f>+'Valor total'!J450</f>
        <v/>
      </c>
      <c r="N445" s="457" t="str">
        <f t="shared" si="12"/>
        <v/>
      </c>
    </row>
    <row r="446" spans="2:14" hidden="1" x14ac:dyDescent="0.25">
      <c r="B446" s="181">
        <f t="shared" si="13"/>
        <v>443</v>
      </c>
      <c r="C446" s="316" t="str">
        <f>+IF('Cálculos '!C451="","",'Cálculos '!C451)</f>
        <v/>
      </c>
      <c r="D446" s="315" t="str">
        <f>+IF('Cálculos '!D451="","",'Cálculos '!D451)</f>
        <v/>
      </c>
      <c r="E446" s="314" t="str">
        <f>+IF('Cálculos '!E451="","",'Cálculos '!E451)</f>
        <v/>
      </c>
      <c r="F446" s="460" t="str">
        <f>+IF(D446="","",'Cálculos '!AR451)</f>
        <v/>
      </c>
      <c r="G446" s="461" t="str">
        <f>IF(D446="","",'Cálculos '!AU451)</f>
        <v/>
      </c>
      <c r="H446" s="461" t="str">
        <f>+IF(D446="","",'Cálculos '!AV451)</f>
        <v/>
      </c>
      <c r="I446" s="462" t="str">
        <f>+IF(D446="","",'Cálculos '!AT451)</f>
        <v/>
      </c>
      <c r="J446" s="385" t="str">
        <f>+IF('Variación '!BV445="","",'Variación '!BV445)</f>
        <v/>
      </c>
      <c r="K446" s="456" t="str">
        <f>+IF(D446="","",'Precio unitario '!J445)</f>
        <v/>
      </c>
      <c r="L446" s="312" t="str">
        <f>+'Valor total'!I451</f>
        <v/>
      </c>
      <c r="M446" s="312" t="str">
        <f>+'Valor total'!J451</f>
        <v/>
      </c>
      <c r="N446" s="457" t="str">
        <f t="shared" si="12"/>
        <v/>
      </c>
    </row>
    <row r="447" spans="2:14" hidden="1" x14ac:dyDescent="0.25">
      <c r="B447" s="181">
        <f t="shared" si="13"/>
        <v>444</v>
      </c>
      <c r="C447" s="316" t="str">
        <f>+IF('Cálculos '!C452="","",'Cálculos '!C452)</f>
        <v/>
      </c>
      <c r="D447" s="315" t="str">
        <f>+IF('Cálculos '!D452="","",'Cálculos '!D452)</f>
        <v/>
      </c>
      <c r="E447" s="314" t="str">
        <f>+IF('Cálculos '!E452="","",'Cálculos '!E452)</f>
        <v/>
      </c>
      <c r="F447" s="460" t="str">
        <f>+IF(D447="","",'Cálculos '!AR452)</f>
        <v/>
      </c>
      <c r="G447" s="461" t="str">
        <f>IF(D447="","",'Cálculos '!AU452)</f>
        <v/>
      </c>
      <c r="H447" s="461" t="str">
        <f>+IF(D447="","",'Cálculos '!AV452)</f>
        <v/>
      </c>
      <c r="I447" s="462" t="str">
        <f>+IF(D447="","",'Cálculos '!AT452)</f>
        <v/>
      </c>
      <c r="J447" s="385" t="str">
        <f>+IF('Variación '!BV446="","",'Variación '!BV446)</f>
        <v/>
      </c>
      <c r="K447" s="456" t="str">
        <f>+IF(D447="","",'Precio unitario '!J446)</f>
        <v/>
      </c>
      <c r="L447" s="312" t="str">
        <f>+'Valor total'!I452</f>
        <v/>
      </c>
      <c r="M447" s="312" t="str">
        <f>+'Valor total'!J452</f>
        <v/>
      </c>
      <c r="N447" s="457" t="str">
        <f t="shared" si="12"/>
        <v/>
      </c>
    </row>
    <row r="448" spans="2:14" hidden="1" x14ac:dyDescent="0.25">
      <c r="B448" s="181">
        <f t="shared" si="13"/>
        <v>445</v>
      </c>
      <c r="C448" s="316" t="str">
        <f>+IF('Cálculos '!C453="","",'Cálculos '!C453)</f>
        <v/>
      </c>
      <c r="D448" s="315" t="str">
        <f>+IF('Cálculos '!D453="","",'Cálculos '!D453)</f>
        <v/>
      </c>
      <c r="E448" s="314" t="str">
        <f>+IF('Cálculos '!E453="","",'Cálculos '!E453)</f>
        <v/>
      </c>
      <c r="F448" s="460" t="str">
        <f>+IF(D448="","",'Cálculos '!AR453)</f>
        <v/>
      </c>
      <c r="G448" s="461" t="str">
        <f>IF(D448="","",'Cálculos '!AU453)</f>
        <v/>
      </c>
      <c r="H448" s="461" t="str">
        <f>+IF(D448="","",'Cálculos '!AV453)</f>
        <v/>
      </c>
      <c r="I448" s="462" t="str">
        <f>+IF(D448="","",'Cálculos '!AT453)</f>
        <v/>
      </c>
      <c r="J448" s="385" t="str">
        <f>+IF('Variación '!BV447="","",'Variación '!BV447)</f>
        <v/>
      </c>
      <c r="K448" s="456" t="str">
        <f>+IF(D448="","",'Precio unitario '!J447)</f>
        <v/>
      </c>
      <c r="L448" s="312" t="str">
        <f>+'Valor total'!I453</f>
        <v/>
      </c>
      <c r="M448" s="312" t="str">
        <f>+'Valor total'!J453</f>
        <v/>
      </c>
      <c r="N448" s="457" t="str">
        <f t="shared" si="12"/>
        <v/>
      </c>
    </row>
    <row r="449" spans="2:14" hidden="1" x14ac:dyDescent="0.25">
      <c r="B449" s="181">
        <f t="shared" si="13"/>
        <v>446</v>
      </c>
      <c r="C449" s="316" t="str">
        <f>+IF('Cálculos '!C454="","",'Cálculos '!C454)</f>
        <v/>
      </c>
      <c r="D449" s="315" t="str">
        <f>+IF('Cálculos '!D454="","",'Cálculos '!D454)</f>
        <v/>
      </c>
      <c r="E449" s="314" t="str">
        <f>+IF('Cálculos '!E454="","",'Cálculos '!E454)</f>
        <v/>
      </c>
      <c r="F449" s="460" t="str">
        <f>+IF(D449="","",'Cálculos '!AR454)</f>
        <v/>
      </c>
      <c r="G449" s="461" t="str">
        <f>IF(D449="","",'Cálculos '!AU454)</f>
        <v/>
      </c>
      <c r="H449" s="461" t="str">
        <f>+IF(D449="","",'Cálculos '!AV454)</f>
        <v/>
      </c>
      <c r="I449" s="462" t="str">
        <f>+IF(D449="","",'Cálculos '!AT454)</f>
        <v/>
      </c>
      <c r="J449" s="385" t="str">
        <f>+IF('Variación '!BV448="","",'Variación '!BV448)</f>
        <v/>
      </c>
      <c r="K449" s="456" t="str">
        <f>+IF(D449="","",'Precio unitario '!J448)</f>
        <v/>
      </c>
      <c r="L449" s="312" t="str">
        <f>+'Valor total'!I454</f>
        <v/>
      </c>
      <c r="M449" s="312" t="str">
        <f>+'Valor total'!J454</f>
        <v/>
      </c>
      <c r="N449" s="457" t="str">
        <f t="shared" si="12"/>
        <v/>
      </c>
    </row>
    <row r="450" spans="2:14" hidden="1" x14ac:dyDescent="0.25">
      <c r="B450" s="181">
        <f t="shared" si="13"/>
        <v>447</v>
      </c>
      <c r="C450" s="316" t="str">
        <f>+IF('Cálculos '!C455="","",'Cálculos '!C455)</f>
        <v/>
      </c>
      <c r="D450" s="315" t="str">
        <f>+IF('Cálculos '!D455="","",'Cálculos '!D455)</f>
        <v/>
      </c>
      <c r="E450" s="314" t="str">
        <f>+IF('Cálculos '!E455="","",'Cálculos '!E455)</f>
        <v/>
      </c>
      <c r="F450" s="460" t="str">
        <f>+IF(D450="","",'Cálculos '!AR455)</f>
        <v/>
      </c>
      <c r="G450" s="461" t="str">
        <f>IF(D450="","",'Cálculos '!AU455)</f>
        <v/>
      </c>
      <c r="H450" s="461" t="str">
        <f>+IF(D450="","",'Cálculos '!AV455)</f>
        <v/>
      </c>
      <c r="I450" s="462" t="str">
        <f>+IF(D450="","",'Cálculos '!AT455)</f>
        <v/>
      </c>
      <c r="J450" s="385" t="str">
        <f>+IF('Variación '!BV449="","",'Variación '!BV449)</f>
        <v/>
      </c>
      <c r="K450" s="456" t="str">
        <f>+IF(D450="","",'Precio unitario '!J449)</f>
        <v/>
      </c>
      <c r="L450" s="312" t="str">
        <f>+'Valor total'!I455</f>
        <v/>
      </c>
      <c r="M450" s="312" t="str">
        <f>+'Valor total'!J455</f>
        <v/>
      </c>
      <c r="N450" s="457" t="str">
        <f t="shared" si="12"/>
        <v/>
      </c>
    </row>
    <row r="451" spans="2:14" hidden="1" x14ac:dyDescent="0.25">
      <c r="B451" s="181">
        <f t="shared" si="13"/>
        <v>448</v>
      </c>
      <c r="C451" s="316" t="str">
        <f>+IF('Cálculos '!C456="","",'Cálculos '!C456)</f>
        <v/>
      </c>
      <c r="D451" s="315" t="str">
        <f>+IF('Cálculos '!D456="","",'Cálculos '!D456)</f>
        <v/>
      </c>
      <c r="E451" s="314" t="str">
        <f>+IF('Cálculos '!E456="","",'Cálculos '!E456)</f>
        <v/>
      </c>
      <c r="F451" s="460" t="str">
        <f>+IF(D451="","",'Cálculos '!AR456)</f>
        <v/>
      </c>
      <c r="G451" s="461" t="str">
        <f>IF(D451="","",'Cálculos '!AU456)</f>
        <v/>
      </c>
      <c r="H451" s="461" t="str">
        <f>+IF(D451="","",'Cálculos '!AV456)</f>
        <v/>
      </c>
      <c r="I451" s="462" t="str">
        <f>+IF(D451="","",'Cálculos '!AT456)</f>
        <v/>
      </c>
      <c r="J451" s="385" t="str">
        <f>+IF('Variación '!BV450="","",'Variación '!BV450)</f>
        <v/>
      </c>
      <c r="K451" s="456" t="str">
        <f>+IF(D451="","",'Precio unitario '!J450)</f>
        <v/>
      </c>
      <c r="L451" s="312" t="str">
        <f>+'Valor total'!I456</f>
        <v/>
      </c>
      <c r="M451" s="312" t="str">
        <f>+'Valor total'!J456</f>
        <v/>
      </c>
      <c r="N451" s="457" t="str">
        <f t="shared" si="12"/>
        <v/>
      </c>
    </row>
    <row r="452" spans="2:14" hidden="1" x14ac:dyDescent="0.25">
      <c r="B452" s="181">
        <f t="shared" si="13"/>
        <v>449</v>
      </c>
      <c r="C452" s="316" t="str">
        <f>+IF('Cálculos '!C457="","",'Cálculos '!C457)</f>
        <v/>
      </c>
      <c r="D452" s="315" t="str">
        <f>+IF('Cálculos '!D457="","",'Cálculos '!D457)</f>
        <v/>
      </c>
      <c r="E452" s="314" t="str">
        <f>+IF('Cálculos '!E457="","",'Cálculos '!E457)</f>
        <v/>
      </c>
      <c r="F452" s="460" t="str">
        <f>+IF(D452="","",'Cálculos '!AR457)</f>
        <v/>
      </c>
      <c r="G452" s="461" t="str">
        <f>IF(D452="","",'Cálculos '!AU457)</f>
        <v/>
      </c>
      <c r="H452" s="461" t="str">
        <f>+IF(D452="","",'Cálculos '!AV457)</f>
        <v/>
      </c>
      <c r="I452" s="462" t="str">
        <f>+IF(D452="","",'Cálculos '!AT457)</f>
        <v/>
      </c>
      <c r="J452" s="385" t="str">
        <f>+IF('Variación '!BV451="","",'Variación '!BV451)</f>
        <v/>
      </c>
      <c r="K452" s="456" t="str">
        <f>+IF(D452="","",'Precio unitario '!J451)</f>
        <v/>
      </c>
      <c r="L452" s="312" t="str">
        <f>+'Valor total'!I457</f>
        <v/>
      </c>
      <c r="M452" s="312" t="str">
        <f>+'Valor total'!J457</f>
        <v/>
      </c>
      <c r="N452" s="457" t="str">
        <f t="shared" si="12"/>
        <v/>
      </c>
    </row>
    <row r="453" spans="2:14" hidden="1" x14ac:dyDescent="0.25">
      <c r="B453" s="181">
        <f t="shared" si="13"/>
        <v>450</v>
      </c>
      <c r="C453" s="316" t="str">
        <f>+IF('Cálculos '!C458="","",'Cálculos '!C458)</f>
        <v/>
      </c>
      <c r="D453" s="315" t="str">
        <f>+IF('Cálculos '!D458="","",'Cálculos '!D458)</f>
        <v/>
      </c>
      <c r="E453" s="314" t="str">
        <f>+IF('Cálculos '!E458="","",'Cálculos '!E458)</f>
        <v/>
      </c>
      <c r="F453" s="460" t="str">
        <f>+IF(D453="","",'Cálculos '!AR458)</f>
        <v/>
      </c>
      <c r="G453" s="461" t="str">
        <f>IF(D453="","",'Cálculos '!AU458)</f>
        <v/>
      </c>
      <c r="H453" s="461" t="str">
        <f>+IF(D453="","",'Cálculos '!AV458)</f>
        <v/>
      </c>
      <c r="I453" s="462" t="str">
        <f>+IF(D453="","",'Cálculos '!AT458)</f>
        <v/>
      </c>
      <c r="J453" s="385" t="str">
        <f>+IF('Variación '!BV452="","",'Variación '!BV452)</f>
        <v/>
      </c>
      <c r="K453" s="456" t="str">
        <f>+IF(D453="","",'Precio unitario '!J452)</f>
        <v/>
      </c>
      <c r="L453" s="312" t="str">
        <f>+'Valor total'!I458</f>
        <v/>
      </c>
      <c r="M453" s="312" t="str">
        <f>+'Valor total'!J458</f>
        <v/>
      </c>
      <c r="N453" s="457" t="str">
        <f t="shared" ref="N453:N516" si="14">+IF(D453="","",SUM(K453+L453+M453))</f>
        <v/>
      </c>
    </row>
    <row r="454" spans="2:14" hidden="1" x14ac:dyDescent="0.25">
      <c r="B454" s="181">
        <f t="shared" ref="B454:B517" si="15">+B453+1</f>
        <v>451</v>
      </c>
      <c r="C454" s="316" t="str">
        <f>+IF('Cálculos '!C459="","",'Cálculos '!C459)</f>
        <v/>
      </c>
      <c r="D454" s="315" t="str">
        <f>+IF('Cálculos '!D459="","",'Cálculos '!D459)</f>
        <v/>
      </c>
      <c r="E454" s="314" t="str">
        <f>+IF('Cálculos '!E459="","",'Cálculos '!E459)</f>
        <v/>
      </c>
      <c r="F454" s="460" t="str">
        <f>+IF(D454="","",'Cálculos '!AR459)</f>
        <v/>
      </c>
      <c r="G454" s="461" t="str">
        <f>IF(D454="","",'Cálculos '!AU459)</f>
        <v/>
      </c>
      <c r="H454" s="461" t="str">
        <f>+IF(D454="","",'Cálculos '!AV459)</f>
        <v/>
      </c>
      <c r="I454" s="462" t="str">
        <f>+IF(D454="","",'Cálculos '!AT459)</f>
        <v/>
      </c>
      <c r="J454" s="385" t="str">
        <f>+IF('Variación '!BV453="","",'Variación '!BV453)</f>
        <v/>
      </c>
      <c r="K454" s="456" t="str">
        <f>+IF(D454="","",'Precio unitario '!J453)</f>
        <v/>
      </c>
      <c r="L454" s="312" t="str">
        <f>+'Valor total'!I459</f>
        <v/>
      </c>
      <c r="M454" s="312" t="str">
        <f>+'Valor total'!J459</f>
        <v/>
      </c>
      <c r="N454" s="457" t="str">
        <f t="shared" si="14"/>
        <v/>
      </c>
    </row>
    <row r="455" spans="2:14" hidden="1" x14ac:dyDescent="0.25">
      <c r="B455" s="181">
        <f t="shared" si="15"/>
        <v>452</v>
      </c>
      <c r="C455" s="316" t="str">
        <f>+IF('Cálculos '!C460="","",'Cálculos '!C460)</f>
        <v/>
      </c>
      <c r="D455" s="315" t="str">
        <f>+IF('Cálculos '!D460="","",'Cálculos '!D460)</f>
        <v/>
      </c>
      <c r="E455" s="314" t="str">
        <f>+IF('Cálculos '!E460="","",'Cálculos '!E460)</f>
        <v/>
      </c>
      <c r="F455" s="460" t="str">
        <f>+IF(D455="","",'Cálculos '!AR460)</f>
        <v/>
      </c>
      <c r="G455" s="461" t="str">
        <f>IF(D455="","",'Cálculos '!AU460)</f>
        <v/>
      </c>
      <c r="H455" s="461" t="str">
        <f>+IF(D455="","",'Cálculos '!AV460)</f>
        <v/>
      </c>
      <c r="I455" s="462" t="str">
        <f>+IF(D455="","",'Cálculos '!AT460)</f>
        <v/>
      </c>
      <c r="J455" s="385" t="str">
        <f>+IF('Variación '!BV454="","",'Variación '!BV454)</f>
        <v/>
      </c>
      <c r="K455" s="456" t="str">
        <f>+IF(D455="","",'Precio unitario '!J454)</f>
        <v/>
      </c>
      <c r="L455" s="312" t="str">
        <f>+'Valor total'!I460</f>
        <v/>
      </c>
      <c r="M455" s="312" t="str">
        <f>+'Valor total'!J460</f>
        <v/>
      </c>
      <c r="N455" s="457" t="str">
        <f t="shared" si="14"/>
        <v/>
      </c>
    </row>
    <row r="456" spans="2:14" hidden="1" x14ac:dyDescent="0.25">
      <c r="B456" s="181">
        <f t="shared" si="15"/>
        <v>453</v>
      </c>
      <c r="C456" s="316" t="str">
        <f>+IF('Cálculos '!C461="","",'Cálculos '!C461)</f>
        <v/>
      </c>
      <c r="D456" s="315" t="str">
        <f>+IF('Cálculos '!D461="","",'Cálculos '!D461)</f>
        <v/>
      </c>
      <c r="E456" s="314" t="str">
        <f>+IF('Cálculos '!E461="","",'Cálculos '!E461)</f>
        <v/>
      </c>
      <c r="F456" s="460" t="str">
        <f>+IF(D456="","",'Cálculos '!AR461)</f>
        <v/>
      </c>
      <c r="G456" s="461" t="str">
        <f>IF(D456="","",'Cálculos '!AU461)</f>
        <v/>
      </c>
      <c r="H456" s="461" t="str">
        <f>+IF(D456="","",'Cálculos '!AV461)</f>
        <v/>
      </c>
      <c r="I456" s="462" t="str">
        <f>+IF(D456="","",'Cálculos '!AT461)</f>
        <v/>
      </c>
      <c r="J456" s="385" t="str">
        <f>+IF('Variación '!BV455="","",'Variación '!BV455)</f>
        <v/>
      </c>
      <c r="K456" s="456" t="str">
        <f>+IF(D456="","",'Precio unitario '!J455)</f>
        <v/>
      </c>
      <c r="L456" s="312" t="str">
        <f>+'Valor total'!I461</f>
        <v/>
      </c>
      <c r="M456" s="312" t="str">
        <f>+'Valor total'!J461</f>
        <v/>
      </c>
      <c r="N456" s="457" t="str">
        <f t="shared" si="14"/>
        <v/>
      </c>
    </row>
    <row r="457" spans="2:14" hidden="1" x14ac:dyDescent="0.25">
      <c r="B457" s="181">
        <f t="shared" si="15"/>
        <v>454</v>
      </c>
      <c r="C457" s="316" t="str">
        <f>+IF('Cálculos '!C462="","",'Cálculos '!C462)</f>
        <v/>
      </c>
      <c r="D457" s="315" t="str">
        <f>+IF('Cálculos '!D462="","",'Cálculos '!D462)</f>
        <v/>
      </c>
      <c r="E457" s="314" t="str">
        <f>+IF('Cálculos '!E462="","",'Cálculos '!E462)</f>
        <v/>
      </c>
      <c r="F457" s="460" t="str">
        <f>+IF(D457="","",'Cálculos '!AR462)</f>
        <v/>
      </c>
      <c r="G457" s="461" t="str">
        <f>IF(D457="","",'Cálculos '!AU462)</f>
        <v/>
      </c>
      <c r="H457" s="461" t="str">
        <f>+IF(D457="","",'Cálculos '!AV462)</f>
        <v/>
      </c>
      <c r="I457" s="462" t="str">
        <f>+IF(D457="","",'Cálculos '!AT462)</f>
        <v/>
      </c>
      <c r="J457" s="385" t="str">
        <f>+IF('Variación '!BV456="","",'Variación '!BV456)</f>
        <v/>
      </c>
      <c r="K457" s="456" t="str">
        <f>+IF(D457="","",'Precio unitario '!J456)</f>
        <v/>
      </c>
      <c r="L457" s="312" t="str">
        <f>+'Valor total'!I462</f>
        <v/>
      </c>
      <c r="M457" s="312" t="str">
        <f>+'Valor total'!J462</f>
        <v/>
      </c>
      <c r="N457" s="457" t="str">
        <f t="shared" si="14"/>
        <v/>
      </c>
    </row>
    <row r="458" spans="2:14" hidden="1" x14ac:dyDescent="0.25">
      <c r="B458" s="181">
        <f t="shared" si="15"/>
        <v>455</v>
      </c>
      <c r="C458" s="316" t="str">
        <f>+IF('Cálculos '!C463="","",'Cálculos '!C463)</f>
        <v/>
      </c>
      <c r="D458" s="315" t="str">
        <f>+IF('Cálculos '!D463="","",'Cálculos '!D463)</f>
        <v/>
      </c>
      <c r="E458" s="314" t="str">
        <f>+IF('Cálculos '!E463="","",'Cálculos '!E463)</f>
        <v/>
      </c>
      <c r="F458" s="460" t="str">
        <f>+IF(D458="","",'Cálculos '!AR463)</f>
        <v/>
      </c>
      <c r="G458" s="461" t="str">
        <f>IF(D458="","",'Cálculos '!AU463)</f>
        <v/>
      </c>
      <c r="H458" s="461" t="str">
        <f>+IF(D458="","",'Cálculos '!AV463)</f>
        <v/>
      </c>
      <c r="I458" s="462" t="str">
        <f>+IF(D458="","",'Cálculos '!AT463)</f>
        <v/>
      </c>
      <c r="J458" s="385" t="str">
        <f>+IF('Variación '!BV457="","",'Variación '!BV457)</f>
        <v/>
      </c>
      <c r="K458" s="456" t="str">
        <f>+IF(D458="","",'Precio unitario '!J457)</f>
        <v/>
      </c>
      <c r="L458" s="312" t="str">
        <f>+'Valor total'!I463</f>
        <v/>
      </c>
      <c r="M458" s="312" t="str">
        <f>+'Valor total'!J463</f>
        <v/>
      </c>
      <c r="N458" s="457" t="str">
        <f t="shared" si="14"/>
        <v/>
      </c>
    </row>
    <row r="459" spans="2:14" hidden="1" x14ac:dyDescent="0.25">
      <c r="B459" s="181">
        <f t="shared" si="15"/>
        <v>456</v>
      </c>
      <c r="C459" s="316" t="str">
        <f>+IF('Cálculos '!C464="","",'Cálculos '!C464)</f>
        <v/>
      </c>
      <c r="D459" s="315" t="str">
        <f>+IF('Cálculos '!D464="","",'Cálculos '!D464)</f>
        <v/>
      </c>
      <c r="E459" s="314" t="str">
        <f>+IF('Cálculos '!E464="","",'Cálculos '!E464)</f>
        <v/>
      </c>
      <c r="F459" s="460" t="str">
        <f>+IF(D459="","",'Cálculos '!AR464)</f>
        <v/>
      </c>
      <c r="G459" s="461" t="str">
        <f>IF(D459="","",'Cálculos '!AU464)</f>
        <v/>
      </c>
      <c r="H459" s="461" t="str">
        <f>+IF(D459="","",'Cálculos '!AV464)</f>
        <v/>
      </c>
      <c r="I459" s="462" t="str">
        <f>+IF(D459="","",'Cálculos '!AT464)</f>
        <v/>
      </c>
      <c r="J459" s="385" t="str">
        <f>+IF('Variación '!BV458="","",'Variación '!BV458)</f>
        <v/>
      </c>
      <c r="K459" s="456" t="str">
        <f>+IF(D459="","",'Precio unitario '!J458)</f>
        <v/>
      </c>
      <c r="L459" s="312" t="str">
        <f>+'Valor total'!I464</f>
        <v/>
      </c>
      <c r="M459" s="312" t="str">
        <f>+'Valor total'!J464</f>
        <v/>
      </c>
      <c r="N459" s="457" t="str">
        <f t="shared" si="14"/>
        <v/>
      </c>
    </row>
    <row r="460" spans="2:14" hidden="1" x14ac:dyDescent="0.25">
      <c r="B460" s="181">
        <f t="shared" si="15"/>
        <v>457</v>
      </c>
      <c r="C460" s="316" t="str">
        <f>+IF('Cálculos '!C465="","",'Cálculos '!C465)</f>
        <v/>
      </c>
      <c r="D460" s="315" t="str">
        <f>+IF('Cálculos '!D465="","",'Cálculos '!D465)</f>
        <v/>
      </c>
      <c r="E460" s="314" t="str">
        <f>+IF('Cálculos '!E465="","",'Cálculos '!E465)</f>
        <v/>
      </c>
      <c r="F460" s="460" t="str">
        <f>+IF(D460="","",'Cálculos '!AR465)</f>
        <v/>
      </c>
      <c r="G460" s="461" t="str">
        <f>IF(D460="","",'Cálculos '!AU465)</f>
        <v/>
      </c>
      <c r="H460" s="461" t="str">
        <f>+IF(D460="","",'Cálculos '!AV465)</f>
        <v/>
      </c>
      <c r="I460" s="462" t="str">
        <f>+IF(D460="","",'Cálculos '!AT465)</f>
        <v/>
      </c>
      <c r="J460" s="385" t="str">
        <f>+IF('Variación '!BV459="","",'Variación '!BV459)</f>
        <v/>
      </c>
      <c r="K460" s="456" t="str">
        <f>+IF(D460="","",'Precio unitario '!J459)</f>
        <v/>
      </c>
      <c r="L460" s="312" t="str">
        <f>+'Valor total'!I465</f>
        <v/>
      </c>
      <c r="M460" s="312" t="str">
        <f>+'Valor total'!J465</f>
        <v/>
      </c>
      <c r="N460" s="457" t="str">
        <f t="shared" si="14"/>
        <v/>
      </c>
    </row>
    <row r="461" spans="2:14" hidden="1" x14ac:dyDescent="0.25">
      <c r="B461" s="181">
        <f t="shared" si="15"/>
        <v>458</v>
      </c>
      <c r="C461" s="316" t="str">
        <f>+IF('Cálculos '!C466="","",'Cálculos '!C466)</f>
        <v/>
      </c>
      <c r="D461" s="315" t="str">
        <f>+IF('Cálculos '!D466="","",'Cálculos '!D466)</f>
        <v/>
      </c>
      <c r="E461" s="314" t="str">
        <f>+IF('Cálculos '!E466="","",'Cálculos '!E466)</f>
        <v/>
      </c>
      <c r="F461" s="460" t="str">
        <f>+IF(D461="","",'Cálculos '!AR466)</f>
        <v/>
      </c>
      <c r="G461" s="461" t="str">
        <f>IF(D461="","",'Cálculos '!AU466)</f>
        <v/>
      </c>
      <c r="H461" s="461" t="str">
        <f>+IF(D461="","",'Cálculos '!AV466)</f>
        <v/>
      </c>
      <c r="I461" s="462" t="str">
        <f>+IF(D461="","",'Cálculos '!AT466)</f>
        <v/>
      </c>
      <c r="J461" s="385" t="str">
        <f>+IF('Variación '!BV460="","",'Variación '!BV460)</f>
        <v/>
      </c>
      <c r="K461" s="456" t="str">
        <f>+IF(D461="","",'Precio unitario '!J460)</f>
        <v/>
      </c>
      <c r="L461" s="312" t="str">
        <f>+'Valor total'!I466</f>
        <v/>
      </c>
      <c r="M461" s="312" t="str">
        <f>+'Valor total'!J466</f>
        <v/>
      </c>
      <c r="N461" s="457" t="str">
        <f t="shared" si="14"/>
        <v/>
      </c>
    </row>
    <row r="462" spans="2:14" hidden="1" x14ac:dyDescent="0.25">
      <c r="B462" s="181">
        <f t="shared" si="15"/>
        <v>459</v>
      </c>
      <c r="C462" s="316" t="str">
        <f>+IF('Cálculos '!C467="","",'Cálculos '!C467)</f>
        <v/>
      </c>
      <c r="D462" s="315" t="str">
        <f>+IF('Cálculos '!D467="","",'Cálculos '!D467)</f>
        <v/>
      </c>
      <c r="E462" s="314" t="str">
        <f>+IF('Cálculos '!E467="","",'Cálculos '!E467)</f>
        <v/>
      </c>
      <c r="F462" s="460" t="str">
        <f>+IF(D462="","",'Cálculos '!AR467)</f>
        <v/>
      </c>
      <c r="G462" s="461" t="str">
        <f>IF(D462="","",'Cálculos '!AU467)</f>
        <v/>
      </c>
      <c r="H462" s="461" t="str">
        <f>+IF(D462="","",'Cálculos '!AV467)</f>
        <v/>
      </c>
      <c r="I462" s="462" t="str">
        <f>+IF(D462="","",'Cálculos '!AT467)</f>
        <v/>
      </c>
      <c r="J462" s="385" t="str">
        <f>+IF('Variación '!BV461="","",'Variación '!BV461)</f>
        <v/>
      </c>
      <c r="K462" s="456" t="str">
        <f>+IF(D462="","",'Precio unitario '!J461)</f>
        <v/>
      </c>
      <c r="L462" s="312" t="str">
        <f>+'Valor total'!I467</f>
        <v/>
      </c>
      <c r="M462" s="312" t="str">
        <f>+'Valor total'!J467</f>
        <v/>
      </c>
      <c r="N462" s="457" t="str">
        <f t="shared" si="14"/>
        <v/>
      </c>
    </row>
    <row r="463" spans="2:14" hidden="1" x14ac:dyDescent="0.25">
      <c r="B463" s="181">
        <f t="shared" si="15"/>
        <v>460</v>
      </c>
      <c r="C463" s="316" t="str">
        <f>+IF('Cálculos '!C468="","",'Cálculos '!C468)</f>
        <v/>
      </c>
      <c r="D463" s="315" t="str">
        <f>+IF('Cálculos '!D468="","",'Cálculos '!D468)</f>
        <v/>
      </c>
      <c r="E463" s="314" t="str">
        <f>+IF('Cálculos '!E468="","",'Cálculos '!E468)</f>
        <v/>
      </c>
      <c r="F463" s="460" t="str">
        <f>+IF(D463="","",'Cálculos '!AR468)</f>
        <v/>
      </c>
      <c r="G463" s="461" t="str">
        <f>IF(D463="","",'Cálculos '!AU468)</f>
        <v/>
      </c>
      <c r="H463" s="461" t="str">
        <f>+IF(D463="","",'Cálculos '!AV468)</f>
        <v/>
      </c>
      <c r="I463" s="462" t="str">
        <f>+IF(D463="","",'Cálculos '!AT468)</f>
        <v/>
      </c>
      <c r="J463" s="385" t="str">
        <f>+IF('Variación '!BV462="","",'Variación '!BV462)</f>
        <v/>
      </c>
      <c r="K463" s="456" t="str">
        <f>+IF(D463="","",'Precio unitario '!J462)</f>
        <v/>
      </c>
      <c r="L463" s="312" t="str">
        <f>+'Valor total'!I468</f>
        <v/>
      </c>
      <c r="M463" s="312" t="str">
        <f>+'Valor total'!J468</f>
        <v/>
      </c>
      <c r="N463" s="457" t="str">
        <f t="shared" si="14"/>
        <v/>
      </c>
    </row>
    <row r="464" spans="2:14" hidden="1" x14ac:dyDescent="0.25">
      <c r="B464" s="181">
        <f t="shared" si="15"/>
        <v>461</v>
      </c>
      <c r="C464" s="316" t="str">
        <f>+IF('Cálculos '!C469="","",'Cálculos '!C469)</f>
        <v/>
      </c>
      <c r="D464" s="315" t="str">
        <f>+IF('Cálculos '!D469="","",'Cálculos '!D469)</f>
        <v/>
      </c>
      <c r="E464" s="314" t="str">
        <f>+IF('Cálculos '!E469="","",'Cálculos '!E469)</f>
        <v/>
      </c>
      <c r="F464" s="460" t="str">
        <f>+IF(D464="","",'Cálculos '!AR469)</f>
        <v/>
      </c>
      <c r="G464" s="461" t="str">
        <f>IF(D464="","",'Cálculos '!AU469)</f>
        <v/>
      </c>
      <c r="H464" s="461" t="str">
        <f>+IF(D464="","",'Cálculos '!AV469)</f>
        <v/>
      </c>
      <c r="I464" s="462" t="str">
        <f>+IF(D464="","",'Cálculos '!AT469)</f>
        <v/>
      </c>
      <c r="J464" s="385" t="str">
        <f>+IF('Variación '!BV463="","",'Variación '!BV463)</f>
        <v/>
      </c>
      <c r="K464" s="456" t="str">
        <f>+IF(D464="","",'Precio unitario '!J463)</f>
        <v/>
      </c>
      <c r="L464" s="312" t="str">
        <f>+'Valor total'!I469</f>
        <v/>
      </c>
      <c r="M464" s="312" t="str">
        <f>+'Valor total'!J469</f>
        <v/>
      </c>
      <c r="N464" s="457" t="str">
        <f t="shared" si="14"/>
        <v/>
      </c>
    </row>
    <row r="465" spans="2:14" hidden="1" x14ac:dyDescent="0.25">
      <c r="B465" s="181">
        <f t="shared" si="15"/>
        <v>462</v>
      </c>
      <c r="C465" s="316" t="str">
        <f>+IF('Cálculos '!C470="","",'Cálculos '!C470)</f>
        <v/>
      </c>
      <c r="D465" s="315" t="str">
        <f>+IF('Cálculos '!D470="","",'Cálculos '!D470)</f>
        <v/>
      </c>
      <c r="E465" s="314" t="str">
        <f>+IF('Cálculos '!E470="","",'Cálculos '!E470)</f>
        <v/>
      </c>
      <c r="F465" s="460" t="str">
        <f>+IF(D465="","",'Cálculos '!AR470)</f>
        <v/>
      </c>
      <c r="G465" s="461" t="str">
        <f>IF(D465="","",'Cálculos '!AU470)</f>
        <v/>
      </c>
      <c r="H465" s="461" t="str">
        <f>+IF(D465="","",'Cálculos '!AV470)</f>
        <v/>
      </c>
      <c r="I465" s="462" t="str">
        <f>+IF(D465="","",'Cálculos '!AT470)</f>
        <v/>
      </c>
      <c r="J465" s="385" t="str">
        <f>+IF('Variación '!BV464="","",'Variación '!BV464)</f>
        <v/>
      </c>
      <c r="K465" s="456" t="str">
        <f>+IF(D465="","",'Precio unitario '!J464)</f>
        <v/>
      </c>
      <c r="L465" s="312" t="str">
        <f>+'Valor total'!I470</f>
        <v/>
      </c>
      <c r="M465" s="312" t="str">
        <f>+'Valor total'!J470</f>
        <v/>
      </c>
      <c r="N465" s="457" t="str">
        <f t="shared" si="14"/>
        <v/>
      </c>
    </row>
    <row r="466" spans="2:14" hidden="1" x14ac:dyDescent="0.25">
      <c r="B466" s="181">
        <f t="shared" si="15"/>
        <v>463</v>
      </c>
      <c r="C466" s="316" t="str">
        <f>+IF('Cálculos '!C471="","",'Cálculos '!C471)</f>
        <v/>
      </c>
      <c r="D466" s="315" t="str">
        <f>+IF('Cálculos '!D471="","",'Cálculos '!D471)</f>
        <v/>
      </c>
      <c r="E466" s="314" t="str">
        <f>+IF('Cálculos '!E471="","",'Cálculos '!E471)</f>
        <v/>
      </c>
      <c r="F466" s="460" t="str">
        <f>+IF(D466="","",'Cálculos '!AR471)</f>
        <v/>
      </c>
      <c r="G466" s="461" t="str">
        <f>IF(D466="","",'Cálculos '!AU471)</f>
        <v/>
      </c>
      <c r="H466" s="461" t="str">
        <f>+IF(D466="","",'Cálculos '!AV471)</f>
        <v/>
      </c>
      <c r="I466" s="462" t="str">
        <f>+IF(D466="","",'Cálculos '!AT471)</f>
        <v/>
      </c>
      <c r="J466" s="385" t="str">
        <f>+IF('Variación '!BV465="","",'Variación '!BV465)</f>
        <v/>
      </c>
      <c r="K466" s="456" t="str">
        <f>+IF(D466="","",'Precio unitario '!J465)</f>
        <v/>
      </c>
      <c r="L466" s="312" t="str">
        <f>+'Valor total'!I471</f>
        <v/>
      </c>
      <c r="M466" s="312" t="str">
        <f>+'Valor total'!J471</f>
        <v/>
      </c>
      <c r="N466" s="457" t="str">
        <f t="shared" si="14"/>
        <v/>
      </c>
    </row>
    <row r="467" spans="2:14" hidden="1" x14ac:dyDescent="0.25">
      <c r="B467" s="181">
        <f t="shared" si="15"/>
        <v>464</v>
      </c>
      <c r="C467" s="316" t="str">
        <f>+IF('Cálculos '!C472="","",'Cálculos '!C472)</f>
        <v/>
      </c>
      <c r="D467" s="315" t="str">
        <f>+IF('Cálculos '!D472="","",'Cálculos '!D472)</f>
        <v/>
      </c>
      <c r="E467" s="314" t="str">
        <f>+IF('Cálculos '!E472="","",'Cálculos '!E472)</f>
        <v/>
      </c>
      <c r="F467" s="460" t="str">
        <f>+IF(D467="","",'Cálculos '!AR472)</f>
        <v/>
      </c>
      <c r="G467" s="461" t="str">
        <f>IF(D467="","",'Cálculos '!AU472)</f>
        <v/>
      </c>
      <c r="H467" s="461" t="str">
        <f>+IF(D467="","",'Cálculos '!AV472)</f>
        <v/>
      </c>
      <c r="I467" s="462" t="str">
        <f>+IF(D467="","",'Cálculos '!AT472)</f>
        <v/>
      </c>
      <c r="J467" s="385" t="str">
        <f>+IF('Variación '!BV466="","",'Variación '!BV466)</f>
        <v/>
      </c>
      <c r="K467" s="456" t="str">
        <f>+IF(D467="","",'Precio unitario '!J466)</f>
        <v/>
      </c>
      <c r="L467" s="312" t="str">
        <f>+'Valor total'!I472</f>
        <v/>
      </c>
      <c r="M467" s="312" t="str">
        <f>+'Valor total'!J472</f>
        <v/>
      </c>
      <c r="N467" s="457" t="str">
        <f t="shared" si="14"/>
        <v/>
      </c>
    </row>
    <row r="468" spans="2:14" hidden="1" x14ac:dyDescent="0.25">
      <c r="B468" s="181">
        <f t="shared" si="15"/>
        <v>465</v>
      </c>
      <c r="C468" s="316" t="str">
        <f>+IF('Cálculos '!C473="","",'Cálculos '!C473)</f>
        <v/>
      </c>
      <c r="D468" s="315" t="str">
        <f>+IF('Cálculos '!D473="","",'Cálculos '!D473)</f>
        <v/>
      </c>
      <c r="E468" s="314" t="str">
        <f>+IF('Cálculos '!E473="","",'Cálculos '!E473)</f>
        <v/>
      </c>
      <c r="F468" s="460" t="str">
        <f>+IF(D468="","",'Cálculos '!AR473)</f>
        <v/>
      </c>
      <c r="G468" s="461" t="str">
        <f>IF(D468="","",'Cálculos '!AU473)</f>
        <v/>
      </c>
      <c r="H468" s="461" t="str">
        <f>+IF(D468="","",'Cálculos '!AV473)</f>
        <v/>
      </c>
      <c r="I468" s="462" t="str">
        <f>+IF(D468="","",'Cálculos '!AT473)</f>
        <v/>
      </c>
      <c r="J468" s="385" t="str">
        <f>+IF('Variación '!BV467="","",'Variación '!BV467)</f>
        <v/>
      </c>
      <c r="K468" s="456" t="str">
        <f>+IF(D468="","",'Precio unitario '!J467)</f>
        <v/>
      </c>
      <c r="L468" s="312" t="str">
        <f>+'Valor total'!I473</f>
        <v/>
      </c>
      <c r="M468" s="312" t="str">
        <f>+'Valor total'!J473</f>
        <v/>
      </c>
      <c r="N468" s="457" t="str">
        <f t="shared" si="14"/>
        <v/>
      </c>
    </row>
    <row r="469" spans="2:14" hidden="1" x14ac:dyDescent="0.25">
      <c r="B469" s="181">
        <f t="shared" si="15"/>
        <v>466</v>
      </c>
      <c r="C469" s="316" t="str">
        <f>+IF('Cálculos '!C474="","",'Cálculos '!C474)</f>
        <v/>
      </c>
      <c r="D469" s="315" t="str">
        <f>+IF('Cálculos '!D474="","",'Cálculos '!D474)</f>
        <v/>
      </c>
      <c r="E469" s="314" t="str">
        <f>+IF('Cálculos '!E474="","",'Cálculos '!E474)</f>
        <v/>
      </c>
      <c r="F469" s="460" t="str">
        <f>+IF(D469="","",'Cálculos '!AR474)</f>
        <v/>
      </c>
      <c r="G469" s="461" t="str">
        <f>IF(D469="","",'Cálculos '!AU474)</f>
        <v/>
      </c>
      <c r="H469" s="461" t="str">
        <f>+IF(D469="","",'Cálculos '!AV474)</f>
        <v/>
      </c>
      <c r="I469" s="462" t="str">
        <f>+IF(D469="","",'Cálculos '!AT474)</f>
        <v/>
      </c>
      <c r="J469" s="385" t="str">
        <f>+IF('Variación '!BV468="","",'Variación '!BV468)</f>
        <v/>
      </c>
      <c r="K469" s="456" t="str">
        <f>+IF(D469="","",'Precio unitario '!J468)</f>
        <v/>
      </c>
      <c r="L469" s="312" t="str">
        <f>+'Valor total'!I474</f>
        <v/>
      </c>
      <c r="M469" s="312" t="str">
        <f>+'Valor total'!J474</f>
        <v/>
      </c>
      <c r="N469" s="457" t="str">
        <f t="shared" si="14"/>
        <v/>
      </c>
    </row>
    <row r="470" spans="2:14" hidden="1" x14ac:dyDescent="0.25">
      <c r="B470" s="181">
        <f t="shared" si="15"/>
        <v>467</v>
      </c>
      <c r="C470" s="316" t="str">
        <f>+IF('Cálculos '!C475="","",'Cálculos '!C475)</f>
        <v/>
      </c>
      <c r="D470" s="315" t="str">
        <f>+IF('Cálculos '!D475="","",'Cálculos '!D475)</f>
        <v/>
      </c>
      <c r="E470" s="314" t="str">
        <f>+IF('Cálculos '!E475="","",'Cálculos '!E475)</f>
        <v/>
      </c>
      <c r="F470" s="460" t="str">
        <f>+IF(D470="","",'Cálculos '!AR475)</f>
        <v/>
      </c>
      <c r="G470" s="461" t="str">
        <f>IF(D470="","",'Cálculos '!AU475)</f>
        <v/>
      </c>
      <c r="H470" s="461" t="str">
        <f>+IF(D470="","",'Cálculos '!AV475)</f>
        <v/>
      </c>
      <c r="I470" s="462" t="str">
        <f>+IF(D470="","",'Cálculos '!AT475)</f>
        <v/>
      </c>
      <c r="J470" s="385" t="str">
        <f>+IF('Variación '!BV469="","",'Variación '!BV469)</f>
        <v/>
      </c>
      <c r="K470" s="456" t="str">
        <f>+IF(D470="","",'Precio unitario '!J469)</f>
        <v/>
      </c>
      <c r="L470" s="312" t="str">
        <f>+'Valor total'!I475</f>
        <v/>
      </c>
      <c r="M470" s="312" t="str">
        <f>+'Valor total'!J475</f>
        <v/>
      </c>
      <c r="N470" s="457" t="str">
        <f t="shared" si="14"/>
        <v/>
      </c>
    </row>
    <row r="471" spans="2:14" hidden="1" x14ac:dyDescent="0.25">
      <c r="B471" s="181">
        <f t="shared" si="15"/>
        <v>468</v>
      </c>
      <c r="C471" s="316" t="str">
        <f>+IF('Cálculos '!C476="","",'Cálculos '!C476)</f>
        <v/>
      </c>
      <c r="D471" s="315" t="str">
        <f>+IF('Cálculos '!D476="","",'Cálculos '!D476)</f>
        <v/>
      </c>
      <c r="E471" s="314" t="str">
        <f>+IF('Cálculos '!E476="","",'Cálculos '!E476)</f>
        <v/>
      </c>
      <c r="F471" s="460" t="str">
        <f>+IF(D471="","",'Cálculos '!AR476)</f>
        <v/>
      </c>
      <c r="G471" s="461" t="str">
        <f>IF(D471="","",'Cálculos '!AU476)</f>
        <v/>
      </c>
      <c r="H471" s="461" t="str">
        <f>+IF(D471="","",'Cálculos '!AV476)</f>
        <v/>
      </c>
      <c r="I471" s="462" t="str">
        <f>+IF(D471="","",'Cálculos '!AT476)</f>
        <v/>
      </c>
      <c r="J471" s="385" t="str">
        <f>+IF('Variación '!BV470="","",'Variación '!BV470)</f>
        <v/>
      </c>
      <c r="K471" s="456" t="str">
        <f>+IF(D471="","",'Precio unitario '!J470)</f>
        <v/>
      </c>
      <c r="L471" s="312" t="str">
        <f>+'Valor total'!I476</f>
        <v/>
      </c>
      <c r="M471" s="312" t="str">
        <f>+'Valor total'!J476</f>
        <v/>
      </c>
      <c r="N471" s="457" t="str">
        <f t="shared" si="14"/>
        <v/>
      </c>
    </row>
    <row r="472" spans="2:14" hidden="1" x14ac:dyDescent="0.25">
      <c r="B472" s="181">
        <f t="shared" si="15"/>
        <v>469</v>
      </c>
      <c r="C472" s="316" t="str">
        <f>+IF('Cálculos '!C477="","",'Cálculos '!C477)</f>
        <v/>
      </c>
      <c r="D472" s="315" t="str">
        <f>+IF('Cálculos '!D477="","",'Cálculos '!D477)</f>
        <v/>
      </c>
      <c r="E472" s="314" t="str">
        <f>+IF('Cálculos '!E477="","",'Cálculos '!E477)</f>
        <v/>
      </c>
      <c r="F472" s="460" t="str">
        <f>+IF(D472="","",'Cálculos '!AR477)</f>
        <v/>
      </c>
      <c r="G472" s="461" t="str">
        <f>IF(D472="","",'Cálculos '!AU477)</f>
        <v/>
      </c>
      <c r="H472" s="461" t="str">
        <f>+IF(D472="","",'Cálculos '!AV477)</f>
        <v/>
      </c>
      <c r="I472" s="462" t="str">
        <f>+IF(D472="","",'Cálculos '!AT477)</f>
        <v/>
      </c>
      <c r="J472" s="385" t="str">
        <f>+IF('Variación '!BV471="","",'Variación '!BV471)</f>
        <v/>
      </c>
      <c r="K472" s="456" t="str">
        <f>+IF(D472="","",'Precio unitario '!J471)</f>
        <v/>
      </c>
      <c r="L472" s="312" t="str">
        <f>+'Valor total'!I477</f>
        <v/>
      </c>
      <c r="M472" s="312" t="str">
        <f>+'Valor total'!J477</f>
        <v/>
      </c>
      <c r="N472" s="457" t="str">
        <f t="shared" si="14"/>
        <v/>
      </c>
    </row>
    <row r="473" spans="2:14" hidden="1" x14ac:dyDescent="0.25">
      <c r="B473" s="181">
        <f t="shared" si="15"/>
        <v>470</v>
      </c>
      <c r="C473" s="316" t="str">
        <f>+IF('Cálculos '!C478="","",'Cálculos '!C478)</f>
        <v/>
      </c>
      <c r="D473" s="315" t="str">
        <f>+IF('Cálculos '!D478="","",'Cálculos '!D478)</f>
        <v/>
      </c>
      <c r="E473" s="314" t="str">
        <f>+IF('Cálculos '!E478="","",'Cálculos '!E478)</f>
        <v/>
      </c>
      <c r="F473" s="460" t="str">
        <f>+IF(D473="","",'Cálculos '!AR478)</f>
        <v/>
      </c>
      <c r="G473" s="461" t="str">
        <f>IF(D473="","",'Cálculos '!AU478)</f>
        <v/>
      </c>
      <c r="H473" s="461" t="str">
        <f>+IF(D473="","",'Cálculos '!AV478)</f>
        <v/>
      </c>
      <c r="I473" s="462" t="str">
        <f>+IF(D473="","",'Cálculos '!AT478)</f>
        <v/>
      </c>
      <c r="J473" s="385" t="str">
        <f>+IF('Variación '!BV472="","",'Variación '!BV472)</f>
        <v/>
      </c>
      <c r="K473" s="456" t="str">
        <f>+IF(D473="","",'Precio unitario '!J472)</f>
        <v/>
      </c>
      <c r="L473" s="312" t="str">
        <f>+'Valor total'!I478</f>
        <v/>
      </c>
      <c r="M473" s="312" t="str">
        <f>+'Valor total'!J478</f>
        <v/>
      </c>
      <c r="N473" s="457" t="str">
        <f t="shared" si="14"/>
        <v/>
      </c>
    </row>
    <row r="474" spans="2:14" hidden="1" x14ac:dyDescent="0.25">
      <c r="B474" s="181">
        <f t="shared" si="15"/>
        <v>471</v>
      </c>
      <c r="C474" s="316" t="str">
        <f>+IF('Cálculos '!C479="","",'Cálculos '!C479)</f>
        <v/>
      </c>
      <c r="D474" s="315" t="str">
        <f>+IF('Cálculos '!D479="","",'Cálculos '!D479)</f>
        <v/>
      </c>
      <c r="E474" s="314" t="str">
        <f>+IF('Cálculos '!E479="","",'Cálculos '!E479)</f>
        <v/>
      </c>
      <c r="F474" s="460" t="str">
        <f>+IF(D474="","",'Cálculos '!AR479)</f>
        <v/>
      </c>
      <c r="G474" s="461" t="str">
        <f>IF(D474="","",'Cálculos '!AU479)</f>
        <v/>
      </c>
      <c r="H474" s="461" t="str">
        <f>+IF(D474="","",'Cálculos '!AV479)</f>
        <v/>
      </c>
      <c r="I474" s="462" t="str">
        <f>+IF(D474="","",'Cálculos '!AT479)</f>
        <v/>
      </c>
      <c r="J474" s="385" t="str">
        <f>+IF('Variación '!BV473="","",'Variación '!BV473)</f>
        <v/>
      </c>
      <c r="K474" s="456" t="str">
        <f>+IF(D474="","",'Precio unitario '!J473)</f>
        <v/>
      </c>
      <c r="L474" s="312" t="str">
        <f>+'Valor total'!I479</f>
        <v/>
      </c>
      <c r="M474" s="312" t="str">
        <f>+'Valor total'!J479</f>
        <v/>
      </c>
      <c r="N474" s="457" t="str">
        <f t="shared" si="14"/>
        <v/>
      </c>
    </row>
    <row r="475" spans="2:14" hidden="1" x14ac:dyDescent="0.25">
      <c r="B475" s="181">
        <f t="shared" si="15"/>
        <v>472</v>
      </c>
      <c r="C475" s="316" t="str">
        <f>+IF('Cálculos '!C480="","",'Cálculos '!C480)</f>
        <v/>
      </c>
      <c r="D475" s="315" t="str">
        <f>+IF('Cálculos '!D480="","",'Cálculos '!D480)</f>
        <v/>
      </c>
      <c r="E475" s="314" t="str">
        <f>+IF('Cálculos '!E480="","",'Cálculos '!E480)</f>
        <v/>
      </c>
      <c r="F475" s="460" t="str">
        <f>+IF(D475="","",'Cálculos '!AR480)</f>
        <v/>
      </c>
      <c r="G475" s="461" t="str">
        <f>IF(D475="","",'Cálculos '!AU480)</f>
        <v/>
      </c>
      <c r="H475" s="461" t="str">
        <f>+IF(D475="","",'Cálculos '!AV480)</f>
        <v/>
      </c>
      <c r="I475" s="462" t="str">
        <f>+IF(D475="","",'Cálculos '!AT480)</f>
        <v/>
      </c>
      <c r="J475" s="385" t="str">
        <f>+IF('Variación '!BV474="","",'Variación '!BV474)</f>
        <v/>
      </c>
      <c r="K475" s="456" t="str">
        <f>+IF(D475="","",'Precio unitario '!J474)</f>
        <v/>
      </c>
      <c r="L475" s="312" t="str">
        <f>+'Valor total'!I480</f>
        <v/>
      </c>
      <c r="M475" s="312" t="str">
        <f>+'Valor total'!J480</f>
        <v/>
      </c>
      <c r="N475" s="457" t="str">
        <f t="shared" si="14"/>
        <v/>
      </c>
    </row>
    <row r="476" spans="2:14" hidden="1" x14ac:dyDescent="0.25">
      <c r="B476" s="181">
        <f t="shared" si="15"/>
        <v>473</v>
      </c>
      <c r="C476" s="316" t="str">
        <f>+IF('Cálculos '!C481="","",'Cálculos '!C481)</f>
        <v/>
      </c>
      <c r="D476" s="315" t="str">
        <f>+IF('Cálculos '!D481="","",'Cálculos '!D481)</f>
        <v/>
      </c>
      <c r="E476" s="314" t="str">
        <f>+IF('Cálculos '!E481="","",'Cálculos '!E481)</f>
        <v/>
      </c>
      <c r="F476" s="460" t="str">
        <f>+IF(D476="","",'Cálculos '!AR481)</f>
        <v/>
      </c>
      <c r="G476" s="461" t="str">
        <f>IF(D476="","",'Cálculos '!AU481)</f>
        <v/>
      </c>
      <c r="H476" s="461" t="str">
        <f>+IF(D476="","",'Cálculos '!AV481)</f>
        <v/>
      </c>
      <c r="I476" s="462" t="str">
        <f>+IF(D476="","",'Cálculos '!AT481)</f>
        <v/>
      </c>
      <c r="J476" s="385" t="str">
        <f>+IF('Variación '!BV475="","",'Variación '!BV475)</f>
        <v/>
      </c>
      <c r="K476" s="456" t="str">
        <f>+IF(D476="","",'Precio unitario '!J475)</f>
        <v/>
      </c>
      <c r="L476" s="312" t="str">
        <f>+'Valor total'!I481</f>
        <v/>
      </c>
      <c r="M476" s="312" t="str">
        <f>+'Valor total'!J481</f>
        <v/>
      </c>
      <c r="N476" s="457" t="str">
        <f t="shared" si="14"/>
        <v/>
      </c>
    </row>
    <row r="477" spans="2:14" hidden="1" x14ac:dyDescent="0.25">
      <c r="B477" s="181">
        <f t="shared" si="15"/>
        <v>474</v>
      </c>
      <c r="C477" s="316" t="str">
        <f>+IF('Cálculos '!C482="","",'Cálculos '!C482)</f>
        <v/>
      </c>
      <c r="D477" s="315" t="str">
        <f>+IF('Cálculos '!D482="","",'Cálculos '!D482)</f>
        <v/>
      </c>
      <c r="E477" s="314" t="str">
        <f>+IF('Cálculos '!E482="","",'Cálculos '!E482)</f>
        <v/>
      </c>
      <c r="F477" s="460" t="str">
        <f>+IF(D477="","",'Cálculos '!AR482)</f>
        <v/>
      </c>
      <c r="G477" s="461" t="str">
        <f>IF(D477="","",'Cálculos '!AU482)</f>
        <v/>
      </c>
      <c r="H477" s="461" t="str">
        <f>+IF(D477="","",'Cálculos '!AV482)</f>
        <v/>
      </c>
      <c r="I477" s="462" t="str">
        <f>+IF(D477="","",'Cálculos '!AT482)</f>
        <v/>
      </c>
      <c r="J477" s="385" t="str">
        <f>+IF('Variación '!BV476="","",'Variación '!BV476)</f>
        <v/>
      </c>
      <c r="K477" s="456" t="str">
        <f>+IF(D477="","",'Precio unitario '!J476)</f>
        <v/>
      </c>
      <c r="L477" s="312" t="str">
        <f>+'Valor total'!I482</f>
        <v/>
      </c>
      <c r="M477" s="312" t="str">
        <f>+'Valor total'!J482</f>
        <v/>
      </c>
      <c r="N477" s="457" t="str">
        <f t="shared" si="14"/>
        <v/>
      </c>
    </row>
    <row r="478" spans="2:14" hidden="1" x14ac:dyDescent="0.25">
      <c r="B478" s="181">
        <f t="shared" si="15"/>
        <v>475</v>
      </c>
      <c r="C478" s="316" t="str">
        <f>+IF('Cálculos '!C483="","",'Cálculos '!C483)</f>
        <v/>
      </c>
      <c r="D478" s="315" t="str">
        <f>+IF('Cálculos '!D483="","",'Cálculos '!D483)</f>
        <v/>
      </c>
      <c r="E478" s="314" t="str">
        <f>+IF('Cálculos '!E483="","",'Cálculos '!E483)</f>
        <v/>
      </c>
      <c r="F478" s="460" t="str">
        <f>+IF(D478="","",'Cálculos '!AR483)</f>
        <v/>
      </c>
      <c r="G478" s="461" t="str">
        <f>IF(D478="","",'Cálculos '!AU483)</f>
        <v/>
      </c>
      <c r="H478" s="461" t="str">
        <f>+IF(D478="","",'Cálculos '!AV483)</f>
        <v/>
      </c>
      <c r="I478" s="462" t="str">
        <f>+IF(D478="","",'Cálculos '!AT483)</f>
        <v/>
      </c>
      <c r="J478" s="385" t="str">
        <f>+IF('Variación '!BV477="","",'Variación '!BV477)</f>
        <v/>
      </c>
      <c r="K478" s="456" t="str">
        <f>+IF(D478="","",'Precio unitario '!J477)</f>
        <v/>
      </c>
      <c r="L478" s="312" t="str">
        <f>+'Valor total'!I483</f>
        <v/>
      </c>
      <c r="M478" s="312" t="str">
        <f>+'Valor total'!J483</f>
        <v/>
      </c>
      <c r="N478" s="457" t="str">
        <f t="shared" si="14"/>
        <v/>
      </c>
    </row>
    <row r="479" spans="2:14" hidden="1" x14ac:dyDescent="0.25">
      <c r="B479" s="181">
        <f t="shared" si="15"/>
        <v>476</v>
      </c>
      <c r="C479" s="316" t="str">
        <f>+IF('Cálculos '!C484="","",'Cálculos '!C484)</f>
        <v/>
      </c>
      <c r="D479" s="315" t="str">
        <f>+IF('Cálculos '!D484="","",'Cálculos '!D484)</f>
        <v/>
      </c>
      <c r="E479" s="314" t="str">
        <f>+IF('Cálculos '!E484="","",'Cálculos '!E484)</f>
        <v/>
      </c>
      <c r="F479" s="460" t="str">
        <f>+IF(D479="","",'Cálculos '!AR484)</f>
        <v/>
      </c>
      <c r="G479" s="461" t="str">
        <f>IF(D479="","",'Cálculos '!AU484)</f>
        <v/>
      </c>
      <c r="H479" s="461" t="str">
        <f>+IF(D479="","",'Cálculos '!AV484)</f>
        <v/>
      </c>
      <c r="I479" s="462" t="str">
        <f>+IF(D479="","",'Cálculos '!AT484)</f>
        <v/>
      </c>
      <c r="J479" s="385" t="str">
        <f>+IF('Variación '!BV478="","",'Variación '!BV478)</f>
        <v/>
      </c>
      <c r="K479" s="456" t="str">
        <f>+IF(D479="","",'Precio unitario '!J478)</f>
        <v/>
      </c>
      <c r="L479" s="312" t="str">
        <f>+'Valor total'!I484</f>
        <v/>
      </c>
      <c r="M479" s="312" t="str">
        <f>+'Valor total'!J484</f>
        <v/>
      </c>
      <c r="N479" s="457" t="str">
        <f t="shared" si="14"/>
        <v/>
      </c>
    </row>
    <row r="480" spans="2:14" hidden="1" x14ac:dyDescent="0.25">
      <c r="B480" s="181">
        <f t="shared" si="15"/>
        <v>477</v>
      </c>
      <c r="C480" s="316" t="str">
        <f>+IF('Cálculos '!C485="","",'Cálculos '!C485)</f>
        <v/>
      </c>
      <c r="D480" s="315" t="str">
        <f>+IF('Cálculos '!D485="","",'Cálculos '!D485)</f>
        <v/>
      </c>
      <c r="E480" s="314" t="str">
        <f>+IF('Cálculos '!E485="","",'Cálculos '!E485)</f>
        <v/>
      </c>
      <c r="F480" s="460" t="str">
        <f>+IF(D480="","",'Cálculos '!AR485)</f>
        <v/>
      </c>
      <c r="G480" s="461" t="str">
        <f>IF(D480="","",'Cálculos '!AU485)</f>
        <v/>
      </c>
      <c r="H480" s="461" t="str">
        <f>+IF(D480="","",'Cálculos '!AV485)</f>
        <v/>
      </c>
      <c r="I480" s="462" t="str">
        <f>+IF(D480="","",'Cálculos '!AT485)</f>
        <v/>
      </c>
      <c r="J480" s="385" t="str">
        <f>+IF('Variación '!BV479="","",'Variación '!BV479)</f>
        <v/>
      </c>
      <c r="K480" s="456" t="str">
        <f>+IF(D480="","",'Precio unitario '!J479)</f>
        <v/>
      </c>
      <c r="L480" s="312" t="str">
        <f>+'Valor total'!I485</f>
        <v/>
      </c>
      <c r="M480" s="312" t="str">
        <f>+'Valor total'!J485</f>
        <v/>
      </c>
      <c r="N480" s="457" t="str">
        <f t="shared" si="14"/>
        <v/>
      </c>
    </row>
    <row r="481" spans="2:14" hidden="1" x14ac:dyDescent="0.25">
      <c r="B481" s="181">
        <f t="shared" si="15"/>
        <v>478</v>
      </c>
      <c r="C481" s="316" t="str">
        <f>+IF('Cálculos '!C486="","",'Cálculos '!C486)</f>
        <v/>
      </c>
      <c r="D481" s="315" t="str">
        <f>+IF('Cálculos '!D486="","",'Cálculos '!D486)</f>
        <v/>
      </c>
      <c r="E481" s="314" t="str">
        <f>+IF('Cálculos '!E486="","",'Cálculos '!E486)</f>
        <v/>
      </c>
      <c r="F481" s="460" t="str">
        <f>+IF(D481="","",'Cálculos '!AR486)</f>
        <v/>
      </c>
      <c r="G481" s="461" t="str">
        <f>IF(D481="","",'Cálculos '!AU486)</f>
        <v/>
      </c>
      <c r="H481" s="461" t="str">
        <f>+IF(D481="","",'Cálculos '!AV486)</f>
        <v/>
      </c>
      <c r="I481" s="462" t="str">
        <f>+IF(D481="","",'Cálculos '!AT486)</f>
        <v/>
      </c>
      <c r="J481" s="385" t="str">
        <f>+IF('Variación '!BV480="","",'Variación '!BV480)</f>
        <v/>
      </c>
      <c r="K481" s="456" t="str">
        <f>+IF(D481="","",'Precio unitario '!J480)</f>
        <v/>
      </c>
      <c r="L481" s="312" t="str">
        <f>+'Valor total'!I486</f>
        <v/>
      </c>
      <c r="M481" s="312" t="str">
        <f>+'Valor total'!J486</f>
        <v/>
      </c>
      <c r="N481" s="457" t="str">
        <f t="shared" si="14"/>
        <v/>
      </c>
    </row>
    <row r="482" spans="2:14" hidden="1" x14ac:dyDescent="0.25">
      <c r="B482" s="181">
        <f t="shared" si="15"/>
        <v>479</v>
      </c>
      <c r="C482" s="316" t="str">
        <f>+IF('Cálculos '!C487="","",'Cálculos '!C487)</f>
        <v/>
      </c>
      <c r="D482" s="315" t="str">
        <f>+IF('Cálculos '!D487="","",'Cálculos '!D487)</f>
        <v/>
      </c>
      <c r="E482" s="314" t="str">
        <f>+IF('Cálculos '!E487="","",'Cálculos '!E487)</f>
        <v/>
      </c>
      <c r="F482" s="460" t="str">
        <f>+IF(D482="","",'Cálculos '!AR487)</f>
        <v/>
      </c>
      <c r="G482" s="461" t="str">
        <f>IF(D482="","",'Cálculos '!AU487)</f>
        <v/>
      </c>
      <c r="H482" s="461" t="str">
        <f>+IF(D482="","",'Cálculos '!AV487)</f>
        <v/>
      </c>
      <c r="I482" s="462" t="str">
        <f>+IF(D482="","",'Cálculos '!AT487)</f>
        <v/>
      </c>
      <c r="J482" s="385" t="str">
        <f>+IF('Variación '!BV481="","",'Variación '!BV481)</f>
        <v/>
      </c>
      <c r="K482" s="456" t="str">
        <f>+IF(D482="","",'Precio unitario '!J481)</f>
        <v/>
      </c>
      <c r="L482" s="312" t="str">
        <f>+'Valor total'!I487</f>
        <v/>
      </c>
      <c r="M482" s="312" t="str">
        <f>+'Valor total'!J487</f>
        <v/>
      </c>
      <c r="N482" s="457" t="str">
        <f t="shared" si="14"/>
        <v/>
      </c>
    </row>
    <row r="483" spans="2:14" hidden="1" x14ac:dyDescent="0.25">
      <c r="B483" s="181">
        <f t="shared" si="15"/>
        <v>480</v>
      </c>
      <c r="C483" s="316" t="str">
        <f>+IF('Cálculos '!C488="","",'Cálculos '!C488)</f>
        <v/>
      </c>
      <c r="D483" s="315" t="str">
        <f>+IF('Cálculos '!D488="","",'Cálculos '!D488)</f>
        <v/>
      </c>
      <c r="E483" s="314" t="str">
        <f>+IF('Cálculos '!E488="","",'Cálculos '!E488)</f>
        <v/>
      </c>
      <c r="F483" s="460" t="str">
        <f>+IF(D483="","",'Cálculos '!AR488)</f>
        <v/>
      </c>
      <c r="G483" s="461" t="str">
        <f>IF(D483="","",'Cálculos '!AU488)</f>
        <v/>
      </c>
      <c r="H483" s="461" t="str">
        <f>+IF(D483="","",'Cálculos '!AV488)</f>
        <v/>
      </c>
      <c r="I483" s="462" t="str">
        <f>+IF(D483="","",'Cálculos '!AT488)</f>
        <v/>
      </c>
      <c r="J483" s="385" t="str">
        <f>+IF('Variación '!BV482="","",'Variación '!BV482)</f>
        <v/>
      </c>
      <c r="K483" s="456" t="str">
        <f>+IF(D483="","",'Precio unitario '!J482)</f>
        <v/>
      </c>
      <c r="L483" s="312" t="str">
        <f>+'Valor total'!I488</f>
        <v/>
      </c>
      <c r="M483" s="312" t="str">
        <f>+'Valor total'!J488</f>
        <v/>
      </c>
      <c r="N483" s="457" t="str">
        <f t="shared" si="14"/>
        <v/>
      </c>
    </row>
    <row r="484" spans="2:14" hidden="1" x14ac:dyDescent="0.25">
      <c r="B484" s="181">
        <f t="shared" si="15"/>
        <v>481</v>
      </c>
      <c r="C484" s="316" t="str">
        <f>+IF('Cálculos '!C489="","",'Cálculos '!C489)</f>
        <v/>
      </c>
      <c r="D484" s="315" t="str">
        <f>+IF('Cálculos '!D489="","",'Cálculos '!D489)</f>
        <v/>
      </c>
      <c r="E484" s="314" t="str">
        <f>+IF('Cálculos '!E489="","",'Cálculos '!E489)</f>
        <v/>
      </c>
      <c r="F484" s="460" t="str">
        <f>+IF(D484="","",'Cálculos '!AR489)</f>
        <v/>
      </c>
      <c r="G484" s="461" t="str">
        <f>IF(D484="","",'Cálculos '!AU489)</f>
        <v/>
      </c>
      <c r="H484" s="461" t="str">
        <f>+IF(D484="","",'Cálculos '!AV489)</f>
        <v/>
      </c>
      <c r="I484" s="462" t="str">
        <f>+IF(D484="","",'Cálculos '!AT489)</f>
        <v/>
      </c>
      <c r="J484" s="385" t="str">
        <f>+IF('Variación '!BV483="","",'Variación '!BV483)</f>
        <v/>
      </c>
      <c r="K484" s="456" t="str">
        <f>+IF(D484="","",'Precio unitario '!J483)</f>
        <v/>
      </c>
      <c r="L484" s="312" t="str">
        <f>+'Valor total'!I489</f>
        <v/>
      </c>
      <c r="M484" s="312" t="str">
        <f>+'Valor total'!J489</f>
        <v/>
      </c>
      <c r="N484" s="457" t="str">
        <f t="shared" si="14"/>
        <v/>
      </c>
    </row>
    <row r="485" spans="2:14" hidden="1" x14ac:dyDescent="0.25">
      <c r="B485" s="181">
        <f t="shared" si="15"/>
        <v>482</v>
      </c>
      <c r="C485" s="316" t="str">
        <f>+IF('Cálculos '!C490="","",'Cálculos '!C490)</f>
        <v/>
      </c>
      <c r="D485" s="315" t="str">
        <f>+IF('Cálculos '!D490="","",'Cálculos '!D490)</f>
        <v/>
      </c>
      <c r="E485" s="314" t="str">
        <f>+IF('Cálculos '!E490="","",'Cálculos '!E490)</f>
        <v/>
      </c>
      <c r="F485" s="460" t="str">
        <f>+IF(D485="","",'Cálculos '!AR490)</f>
        <v/>
      </c>
      <c r="G485" s="461" t="str">
        <f>IF(D485="","",'Cálculos '!AU490)</f>
        <v/>
      </c>
      <c r="H485" s="461" t="str">
        <f>+IF(D485="","",'Cálculos '!AV490)</f>
        <v/>
      </c>
      <c r="I485" s="462" t="str">
        <f>+IF(D485="","",'Cálculos '!AT490)</f>
        <v/>
      </c>
      <c r="J485" s="385" t="str">
        <f>+IF('Variación '!BV484="","",'Variación '!BV484)</f>
        <v/>
      </c>
      <c r="K485" s="456" t="str">
        <f>+IF(D485="","",'Precio unitario '!J484)</f>
        <v/>
      </c>
      <c r="L485" s="312" t="str">
        <f>+'Valor total'!I490</f>
        <v/>
      </c>
      <c r="M485" s="312" t="str">
        <f>+'Valor total'!J490</f>
        <v/>
      </c>
      <c r="N485" s="457" t="str">
        <f t="shared" si="14"/>
        <v/>
      </c>
    </row>
    <row r="486" spans="2:14" hidden="1" x14ac:dyDescent="0.25">
      <c r="B486" s="181">
        <f t="shared" si="15"/>
        <v>483</v>
      </c>
      <c r="C486" s="316" t="str">
        <f>+IF('Cálculos '!C491="","",'Cálculos '!C491)</f>
        <v/>
      </c>
      <c r="D486" s="315" t="str">
        <f>+IF('Cálculos '!D491="","",'Cálculos '!D491)</f>
        <v/>
      </c>
      <c r="E486" s="314" t="str">
        <f>+IF('Cálculos '!E491="","",'Cálculos '!E491)</f>
        <v/>
      </c>
      <c r="F486" s="460" t="str">
        <f>+IF(D486="","",'Cálculos '!AR491)</f>
        <v/>
      </c>
      <c r="G486" s="461" t="str">
        <f>IF(D486="","",'Cálculos '!AU491)</f>
        <v/>
      </c>
      <c r="H486" s="461" t="str">
        <f>+IF(D486="","",'Cálculos '!AV491)</f>
        <v/>
      </c>
      <c r="I486" s="462" t="str">
        <f>+IF(D486="","",'Cálculos '!AT491)</f>
        <v/>
      </c>
      <c r="J486" s="385" t="str">
        <f>+IF('Variación '!BV485="","",'Variación '!BV485)</f>
        <v/>
      </c>
      <c r="K486" s="456" t="str">
        <f>+IF(D486="","",'Precio unitario '!J485)</f>
        <v/>
      </c>
      <c r="L486" s="312" t="str">
        <f>+'Valor total'!I491</f>
        <v/>
      </c>
      <c r="M486" s="312" t="str">
        <f>+'Valor total'!J491</f>
        <v/>
      </c>
      <c r="N486" s="457" t="str">
        <f t="shared" si="14"/>
        <v/>
      </c>
    </row>
    <row r="487" spans="2:14" hidden="1" x14ac:dyDescent="0.25">
      <c r="B487" s="181">
        <f t="shared" si="15"/>
        <v>484</v>
      </c>
      <c r="C487" s="316" t="str">
        <f>+IF('Cálculos '!C492="","",'Cálculos '!C492)</f>
        <v/>
      </c>
      <c r="D487" s="315" t="str">
        <f>+IF('Cálculos '!D492="","",'Cálculos '!D492)</f>
        <v/>
      </c>
      <c r="E487" s="314" t="str">
        <f>+IF('Cálculos '!E492="","",'Cálculos '!E492)</f>
        <v/>
      </c>
      <c r="F487" s="460" t="str">
        <f>+IF(D487="","",'Cálculos '!AR492)</f>
        <v/>
      </c>
      <c r="G487" s="461" t="str">
        <f>IF(D487="","",'Cálculos '!AU492)</f>
        <v/>
      </c>
      <c r="H487" s="461" t="str">
        <f>+IF(D487="","",'Cálculos '!AV492)</f>
        <v/>
      </c>
      <c r="I487" s="462" t="str">
        <f>+IF(D487="","",'Cálculos '!AT492)</f>
        <v/>
      </c>
      <c r="J487" s="385" t="str">
        <f>+IF('Variación '!BV486="","",'Variación '!BV486)</f>
        <v/>
      </c>
      <c r="K487" s="456" t="str">
        <f>+IF(D487="","",'Precio unitario '!J486)</f>
        <v/>
      </c>
      <c r="L487" s="312" t="str">
        <f>+'Valor total'!I492</f>
        <v/>
      </c>
      <c r="M487" s="312" t="str">
        <f>+'Valor total'!J492</f>
        <v/>
      </c>
      <c r="N487" s="457" t="str">
        <f t="shared" si="14"/>
        <v/>
      </c>
    </row>
    <row r="488" spans="2:14" hidden="1" x14ac:dyDescent="0.25">
      <c r="B488" s="181">
        <f t="shared" si="15"/>
        <v>485</v>
      </c>
      <c r="C488" s="316" t="str">
        <f>+IF('Cálculos '!C493="","",'Cálculos '!C493)</f>
        <v/>
      </c>
      <c r="D488" s="315" t="str">
        <f>+IF('Cálculos '!D493="","",'Cálculos '!D493)</f>
        <v/>
      </c>
      <c r="E488" s="314" t="str">
        <f>+IF('Cálculos '!E493="","",'Cálculos '!E493)</f>
        <v/>
      </c>
      <c r="F488" s="460" t="str">
        <f>+IF(D488="","",'Cálculos '!AR493)</f>
        <v/>
      </c>
      <c r="G488" s="461" t="str">
        <f>IF(D488="","",'Cálculos '!AU493)</f>
        <v/>
      </c>
      <c r="H488" s="461" t="str">
        <f>+IF(D488="","",'Cálculos '!AV493)</f>
        <v/>
      </c>
      <c r="I488" s="462" t="str">
        <f>+IF(D488="","",'Cálculos '!AT493)</f>
        <v/>
      </c>
      <c r="J488" s="385" t="str">
        <f>+IF('Variación '!BV487="","",'Variación '!BV487)</f>
        <v/>
      </c>
      <c r="K488" s="456" t="str">
        <f>+IF(D488="","",'Precio unitario '!J487)</f>
        <v/>
      </c>
      <c r="L488" s="312" t="str">
        <f>+'Valor total'!I493</f>
        <v/>
      </c>
      <c r="M488" s="312" t="str">
        <f>+'Valor total'!J493</f>
        <v/>
      </c>
      <c r="N488" s="457" t="str">
        <f t="shared" si="14"/>
        <v/>
      </c>
    </row>
    <row r="489" spans="2:14" hidden="1" x14ac:dyDescent="0.25">
      <c r="B489" s="181">
        <f t="shared" si="15"/>
        <v>486</v>
      </c>
      <c r="C489" s="316" t="str">
        <f>+IF('Cálculos '!C494="","",'Cálculos '!C494)</f>
        <v/>
      </c>
      <c r="D489" s="315" t="str">
        <f>+IF('Cálculos '!D494="","",'Cálculos '!D494)</f>
        <v/>
      </c>
      <c r="E489" s="314" t="str">
        <f>+IF('Cálculos '!E494="","",'Cálculos '!E494)</f>
        <v/>
      </c>
      <c r="F489" s="460" t="str">
        <f>+IF(D489="","",'Cálculos '!AR494)</f>
        <v/>
      </c>
      <c r="G489" s="461" t="str">
        <f>IF(D489="","",'Cálculos '!AU494)</f>
        <v/>
      </c>
      <c r="H489" s="461" t="str">
        <f>+IF(D489="","",'Cálculos '!AV494)</f>
        <v/>
      </c>
      <c r="I489" s="462" t="str">
        <f>+IF(D489="","",'Cálculos '!AT494)</f>
        <v/>
      </c>
      <c r="J489" s="385" t="str">
        <f>+IF('Variación '!BV488="","",'Variación '!BV488)</f>
        <v/>
      </c>
      <c r="K489" s="456" t="str">
        <f>+IF(D489="","",'Precio unitario '!J488)</f>
        <v/>
      </c>
      <c r="L489" s="312" t="str">
        <f>+'Valor total'!I494</f>
        <v/>
      </c>
      <c r="M489" s="312" t="str">
        <f>+'Valor total'!J494</f>
        <v/>
      </c>
      <c r="N489" s="457" t="str">
        <f t="shared" si="14"/>
        <v/>
      </c>
    </row>
    <row r="490" spans="2:14" hidden="1" x14ac:dyDescent="0.25">
      <c r="B490" s="181">
        <f t="shared" si="15"/>
        <v>487</v>
      </c>
      <c r="C490" s="316" t="str">
        <f>+IF('Cálculos '!C495="","",'Cálculos '!C495)</f>
        <v/>
      </c>
      <c r="D490" s="315" t="str">
        <f>+IF('Cálculos '!D495="","",'Cálculos '!D495)</f>
        <v/>
      </c>
      <c r="E490" s="314" t="str">
        <f>+IF('Cálculos '!E495="","",'Cálculos '!E495)</f>
        <v/>
      </c>
      <c r="F490" s="460" t="str">
        <f>+IF(D490="","",'Cálculos '!AR495)</f>
        <v/>
      </c>
      <c r="G490" s="461" t="str">
        <f>IF(D490="","",'Cálculos '!AU495)</f>
        <v/>
      </c>
      <c r="H490" s="461" t="str">
        <f>+IF(D490="","",'Cálculos '!AV495)</f>
        <v/>
      </c>
      <c r="I490" s="462" t="str">
        <f>+IF(D490="","",'Cálculos '!AT495)</f>
        <v/>
      </c>
      <c r="J490" s="385" t="str">
        <f>+IF('Variación '!BV489="","",'Variación '!BV489)</f>
        <v/>
      </c>
      <c r="K490" s="456" t="str">
        <f>+IF(D490="","",'Precio unitario '!J489)</f>
        <v/>
      </c>
      <c r="L490" s="312" t="str">
        <f>+'Valor total'!I495</f>
        <v/>
      </c>
      <c r="M490" s="312" t="str">
        <f>+'Valor total'!J495</f>
        <v/>
      </c>
      <c r="N490" s="457" t="str">
        <f t="shared" si="14"/>
        <v/>
      </c>
    </row>
    <row r="491" spans="2:14" hidden="1" x14ac:dyDescent="0.25">
      <c r="B491" s="181">
        <f t="shared" si="15"/>
        <v>488</v>
      </c>
      <c r="C491" s="316" t="str">
        <f>+IF('Cálculos '!C496="","",'Cálculos '!C496)</f>
        <v/>
      </c>
      <c r="D491" s="315" t="str">
        <f>+IF('Cálculos '!D496="","",'Cálculos '!D496)</f>
        <v/>
      </c>
      <c r="E491" s="314" t="str">
        <f>+IF('Cálculos '!E496="","",'Cálculos '!E496)</f>
        <v/>
      </c>
      <c r="F491" s="460" t="str">
        <f>+IF(D491="","",'Cálculos '!AR496)</f>
        <v/>
      </c>
      <c r="G491" s="461" t="str">
        <f>IF(D491="","",'Cálculos '!AU496)</f>
        <v/>
      </c>
      <c r="H491" s="461" t="str">
        <f>+IF(D491="","",'Cálculos '!AV496)</f>
        <v/>
      </c>
      <c r="I491" s="462" t="str">
        <f>+IF(D491="","",'Cálculos '!AT496)</f>
        <v/>
      </c>
      <c r="J491" s="385" t="str">
        <f>+IF('Variación '!BV490="","",'Variación '!BV490)</f>
        <v/>
      </c>
      <c r="K491" s="456" t="str">
        <f>+IF(D491="","",'Precio unitario '!J490)</f>
        <v/>
      </c>
      <c r="L491" s="312" t="str">
        <f>+'Valor total'!I496</f>
        <v/>
      </c>
      <c r="M491" s="312" t="str">
        <f>+'Valor total'!J496</f>
        <v/>
      </c>
      <c r="N491" s="457" t="str">
        <f t="shared" si="14"/>
        <v/>
      </c>
    </row>
    <row r="492" spans="2:14" hidden="1" x14ac:dyDescent="0.25">
      <c r="B492" s="181">
        <f t="shared" si="15"/>
        <v>489</v>
      </c>
      <c r="C492" s="316" t="str">
        <f>+IF('Cálculos '!C497="","",'Cálculos '!C497)</f>
        <v/>
      </c>
      <c r="D492" s="315" t="str">
        <f>+IF('Cálculos '!D497="","",'Cálculos '!D497)</f>
        <v/>
      </c>
      <c r="E492" s="314" t="str">
        <f>+IF('Cálculos '!E497="","",'Cálculos '!E497)</f>
        <v/>
      </c>
      <c r="F492" s="460" t="str">
        <f>+IF(D492="","",'Cálculos '!AR497)</f>
        <v/>
      </c>
      <c r="G492" s="461" t="str">
        <f>IF(D492="","",'Cálculos '!AU497)</f>
        <v/>
      </c>
      <c r="H492" s="461" t="str">
        <f>+IF(D492="","",'Cálculos '!AV497)</f>
        <v/>
      </c>
      <c r="I492" s="462" t="str">
        <f>+IF(D492="","",'Cálculos '!AT497)</f>
        <v/>
      </c>
      <c r="J492" s="385" t="str">
        <f>+IF('Variación '!BV491="","",'Variación '!BV491)</f>
        <v/>
      </c>
      <c r="K492" s="456" t="str">
        <f>+IF(D492="","",'Precio unitario '!J491)</f>
        <v/>
      </c>
      <c r="L492" s="312" t="str">
        <f>+'Valor total'!I497</f>
        <v/>
      </c>
      <c r="M492" s="312" t="str">
        <f>+'Valor total'!J497</f>
        <v/>
      </c>
      <c r="N492" s="457" t="str">
        <f t="shared" si="14"/>
        <v/>
      </c>
    </row>
    <row r="493" spans="2:14" hidden="1" x14ac:dyDescent="0.25">
      <c r="B493" s="181">
        <f t="shared" si="15"/>
        <v>490</v>
      </c>
      <c r="C493" s="316" t="str">
        <f>+IF('Cálculos '!C498="","",'Cálculos '!C498)</f>
        <v/>
      </c>
      <c r="D493" s="315" t="str">
        <f>+IF('Cálculos '!D498="","",'Cálculos '!D498)</f>
        <v/>
      </c>
      <c r="E493" s="314" t="str">
        <f>+IF('Cálculos '!E498="","",'Cálculos '!E498)</f>
        <v/>
      </c>
      <c r="F493" s="460" t="str">
        <f>+IF(D493="","",'Cálculos '!AR498)</f>
        <v/>
      </c>
      <c r="G493" s="461" t="str">
        <f>IF(D493="","",'Cálculos '!AU498)</f>
        <v/>
      </c>
      <c r="H493" s="461" t="str">
        <f>+IF(D493="","",'Cálculos '!AV498)</f>
        <v/>
      </c>
      <c r="I493" s="462" t="str">
        <f>+IF(D493="","",'Cálculos '!AT498)</f>
        <v/>
      </c>
      <c r="J493" s="385" t="str">
        <f>+IF('Variación '!BV492="","",'Variación '!BV492)</f>
        <v/>
      </c>
      <c r="K493" s="456" t="str">
        <f>+IF(D493="","",'Precio unitario '!J492)</f>
        <v/>
      </c>
      <c r="L493" s="312" t="str">
        <f>+'Valor total'!I498</f>
        <v/>
      </c>
      <c r="M493" s="312" t="str">
        <f>+'Valor total'!J498</f>
        <v/>
      </c>
      <c r="N493" s="457" t="str">
        <f t="shared" si="14"/>
        <v/>
      </c>
    </row>
    <row r="494" spans="2:14" hidden="1" x14ac:dyDescent="0.25">
      <c r="B494" s="181">
        <f t="shared" si="15"/>
        <v>491</v>
      </c>
      <c r="C494" s="316" t="str">
        <f>+IF('Cálculos '!C499="","",'Cálculos '!C499)</f>
        <v/>
      </c>
      <c r="D494" s="315" t="str">
        <f>+IF('Cálculos '!D499="","",'Cálculos '!D499)</f>
        <v/>
      </c>
      <c r="E494" s="314" t="str">
        <f>+IF('Cálculos '!E499="","",'Cálculos '!E499)</f>
        <v/>
      </c>
      <c r="F494" s="460" t="str">
        <f>+IF(D494="","",'Cálculos '!AR499)</f>
        <v/>
      </c>
      <c r="G494" s="461" t="str">
        <f>IF(D494="","",'Cálculos '!AU499)</f>
        <v/>
      </c>
      <c r="H494" s="461" t="str">
        <f>+IF(D494="","",'Cálculos '!AV499)</f>
        <v/>
      </c>
      <c r="I494" s="462" t="str">
        <f>+IF(D494="","",'Cálculos '!AT499)</f>
        <v/>
      </c>
      <c r="J494" s="385" t="str">
        <f>+IF('Variación '!BV493="","",'Variación '!BV493)</f>
        <v/>
      </c>
      <c r="K494" s="456" t="str">
        <f>+IF(D494="","",'Precio unitario '!J493)</f>
        <v/>
      </c>
      <c r="L494" s="312" t="str">
        <f>+'Valor total'!I499</f>
        <v/>
      </c>
      <c r="M494" s="312" t="str">
        <f>+'Valor total'!J499</f>
        <v/>
      </c>
      <c r="N494" s="457" t="str">
        <f t="shared" si="14"/>
        <v/>
      </c>
    </row>
    <row r="495" spans="2:14" hidden="1" x14ac:dyDescent="0.25">
      <c r="B495" s="181">
        <f t="shared" si="15"/>
        <v>492</v>
      </c>
      <c r="C495" s="316" t="str">
        <f>+IF('Cálculos '!C500="","",'Cálculos '!C500)</f>
        <v/>
      </c>
      <c r="D495" s="315" t="str">
        <f>+IF('Cálculos '!D500="","",'Cálculos '!D500)</f>
        <v/>
      </c>
      <c r="E495" s="314" t="str">
        <f>+IF('Cálculos '!E500="","",'Cálculos '!E500)</f>
        <v/>
      </c>
      <c r="F495" s="460" t="str">
        <f>+IF(D495="","",'Cálculos '!AR500)</f>
        <v/>
      </c>
      <c r="G495" s="461" t="str">
        <f>IF(D495="","",'Cálculos '!AU500)</f>
        <v/>
      </c>
      <c r="H495" s="461" t="str">
        <f>+IF(D495="","",'Cálculos '!AV500)</f>
        <v/>
      </c>
      <c r="I495" s="462" t="str">
        <f>+IF(D495="","",'Cálculos '!AT500)</f>
        <v/>
      </c>
      <c r="J495" s="385" t="str">
        <f>+IF('Variación '!BV494="","",'Variación '!BV494)</f>
        <v/>
      </c>
      <c r="K495" s="456" t="str">
        <f>+IF(D495="","",'Precio unitario '!J494)</f>
        <v/>
      </c>
      <c r="L495" s="312" t="str">
        <f>+'Valor total'!I500</f>
        <v/>
      </c>
      <c r="M495" s="312" t="str">
        <f>+'Valor total'!J500</f>
        <v/>
      </c>
      <c r="N495" s="457" t="str">
        <f t="shared" si="14"/>
        <v/>
      </c>
    </row>
    <row r="496" spans="2:14" hidden="1" x14ac:dyDescent="0.25">
      <c r="B496" s="181">
        <f t="shared" si="15"/>
        <v>493</v>
      </c>
      <c r="C496" s="316" t="str">
        <f>+IF('Cálculos '!C501="","",'Cálculos '!C501)</f>
        <v/>
      </c>
      <c r="D496" s="315" t="str">
        <f>+IF('Cálculos '!D501="","",'Cálculos '!D501)</f>
        <v/>
      </c>
      <c r="E496" s="314" t="str">
        <f>+IF('Cálculos '!E501="","",'Cálculos '!E501)</f>
        <v/>
      </c>
      <c r="F496" s="460" t="str">
        <f>+IF(D496="","",'Cálculos '!AR501)</f>
        <v/>
      </c>
      <c r="G496" s="461" t="str">
        <f>IF(D496="","",'Cálculos '!AU501)</f>
        <v/>
      </c>
      <c r="H496" s="461" t="str">
        <f>+IF(D496="","",'Cálculos '!AV501)</f>
        <v/>
      </c>
      <c r="I496" s="462" t="str">
        <f>+IF(D496="","",'Cálculos '!AT501)</f>
        <v/>
      </c>
      <c r="J496" s="385" t="str">
        <f>+IF('Variación '!BV495="","",'Variación '!BV495)</f>
        <v/>
      </c>
      <c r="K496" s="456" t="str">
        <f>+IF(D496="","",'Precio unitario '!J495)</f>
        <v/>
      </c>
      <c r="L496" s="312" t="str">
        <f>+'Valor total'!I501</f>
        <v/>
      </c>
      <c r="M496" s="312" t="str">
        <f>+'Valor total'!J501</f>
        <v/>
      </c>
      <c r="N496" s="457" t="str">
        <f t="shared" si="14"/>
        <v/>
      </c>
    </row>
    <row r="497" spans="2:14" hidden="1" x14ac:dyDescent="0.25">
      <c r="B497" s="181">
        <f t="shared" si="15"/>
        <v>494</v>
      </c>
      <c r="C497" s="316" t="str">
        <f>+IF('Cálculos '!C502="","",'Cálculos '!C502)</f>
        <v/>
      </c>
      <c r="D497" s="315" t="str">
        <f>+IF('Cálculos '!D502="","",'Cálculos '!D502)</f>
        <v/>
      </c>
      <c r="E497" s="314" t="str">
        <f>+IF('Cálculos '!E502="","",'Cálculos '!E502)</f>
        <v/>
      </c>
      <c r="F497" s="460" t="str">
        <f>+IF(D497="","",'Cálculos '!AR502)</f>
        <v/>
      </c>
      <c r="G497" s="461" t="str">
        <f>IF(D497="","",'Cálculos '!AU502)</f>
        <v/>
      </c>
      <c r="H497" s="461" t="str">
        <f>+IF(D497="","",'Cálculos '!AV502)</f>
        <v/>
      </c>
      <c r="I497" s="462" t="str">
        <f>+IF(D497="","",'Cálculos '!AT502)</f>
        <v/>
      </c>
      <c r="J497" s="385" t="str">
        <f>+IF('Variación '!BV496="","",'Variación '!BV496)</f>
        <v/>
      </c>
      <c r="K497" s="456" t="str">
        <f>+IF(D497="","",'Precio unitario '!J496)</f>
        <v/>
      </c>
      <c r="L497" s="312" t="str">
        <f>+'Valor total'!I502</f>
        <v/>
      </c>
      <c r="M497" s="312" t="str">
        <f>+'Valor total'!J502</f>
        <v/>
      </c>
      <c r="N497" s="457" t="str">
        <f t="shared" si="14"/>
        <v/>
      </c>
    </row>
    <row r="498" spans="2:14" hidden="1" x14ac:dyDescent="0.25">
      <c r="B498" s="181">
        <f t="shared" si="15"/>
        <v>495</v>
      </c>
      <c r="C498" s="316" t="str">
        <f>+IF('Cálculos '!C503="","",'Cálculos '!C503)</f>
        <v/>
      </c>
      <c r="D498" s="315" t="str">
        <f>+IF('Cálculos '!D503="","",'Cálculos '!D503)</f>
        <v/>
      </c>
      <c r="E498" s="314" t="str">
        <f>+IF('Cálculos '!E503="","",'Cálculos '!E503)</f>
        <v/>
      </c>
      <c r="F498" s="460" t="str">
        <f>+IF(D498="","",'Cálculos '!AR503)</f>
        <v/>
      </c>
      <c r="G498" s="461" t="str">
        <f>IF(D498="","",'Cálculos '!AU503)</f>
        <v/>
      </c>
      <c r="H498" s="461" t="str">
        <f>+IF(D498="","",'Cálculos '!AV503)</f>
        <v/>
      </c>
      <c r="I498" s="462" t="str">
        <f>+IF(D498="","",'Cálculos '!AT503)</f>
        <v/>
      </c>
      <c r="J498" s="385" t="str">
        <f>+IF('Variación '!BV497="","",'Variación '!BV497)</f>
        <v/>
      </c>
      <c r="K498" s="456" t="str">
        <f>+IF(D498="","",'Precio unitario '!J497)</f>
        <v/>
      </c>
      <c r="L498" s="312" t="str">
        <f>+'Valor total'!I503</f>
        <v/>
      </c>
      <c r="M498" s="312" t="str">
        <f>+'Valor total'!J503</f>
        <v/>
      </c>
      <c r="N498" s="457" t="str">
        <f t="shared" si="14"/>
        <v/>
      </c>
    </row>
    <row r="499" spans="2:14" hidden="1" x14ac:dyDescent="0.25">
      <c r="B499" s="181">
        <f t="shared" si="15"/>
        <v>496</v>
      </c>
      <c r="C499" s="316" t="str">
        <f>+IF('Cálculos '!C504="","",'Cálculos '!C504)</f>
        <v/>
      </c>
      <c r="D499" s="315" t="str">
        <f>+IF('Cálculos '!D504="","",'Cálculos '!D504)</f>
        <v/>
      </c>
      <c r="E499" s="314" t="str">
        <f>+IF('Cálculos '!E504="","",'Cálculos '!E504)</f>
        <v/>
      </c>
      <c r="F499" s="460" t="str">
        <f>+IF(D499="","",'Cálculos '!AR504)</f>
        <v/>
      </c>
      <c r="G499" s="461" t="str">
        <f>IF(D499="","",'Cálculos '!AU504)</f>
        <v/>
      </c>
      <c r="H499" s="461" t="str">
        <f>+IF(D499="","",'Cálculos '!AV504)</f>
        <v/>
      </c>
      <c r="I499" s="462" t="str">
        <f>+IF(D499="","",'Cálculos '!AT504)</f>
        <v/>
      </c>
      <c r="J499" s="385" t="str">
        <f>+IF('Variación '!BV498="","",'Variación '!BV498)</f>
        <v/>
      </c>
      <c r="K499" s="456" t="str">
        <f>+IF(D499="","",'Precio unitario '!J498)</f>
        <v/>
      </c>
      <c r="L499" s="312" t="str">
        <f>+'Valor total'!I504</f>
        <v/>
      </c>
      <c r="M499" s="312" t="str">
        <f>+'Valor total'!J504</f>
        <v/>
      </c>
      <c r="N499" s="457" t="str">
        <f t="shared" si="14"/>
        <v/>
      </c>
    </row>
    <row r="500" spans="2:14" hidden="1" x14ac:dyDescent="0.25">
      <c r="B500" s="181">
        <f t="shared" si="15"/>
        <v>497</v>
      </c>
      <c r="C500" s="316" t="str">
        <f>+IF('Cálculos '!C505="","",'Cálculos '!C505)</f>
        <v/>
      </c>
      <c r="D500" s="315" t="str">
        <f>+IF('Cálculos '!D505="","",'Cálculos '!D505)</f>
        <v/>
      </c>
      <c r="E500" s="314" t="str">
        <f>+IF('Cálculos '!E505="","",'Cálculos '!E505)</f>
        <v/>
      </c>
      <c r="F500" s="460" t="str">
        <f>+IF(D500="","",'Cálculos '!AR505)</f>
        <v/>
      </c>
      <c r="G500" s="461" t="str">
        <f>IF(D500="","",'Cálculos '!AU505)</f>
        <v/>
      </c>
      <c r="H500" s="461" t="str">
        <f>+IF(D500="","",'Cálculos '!AV505)</f>
        <v/>
      </c>
      <c r="I500" s="462" t="str">
        <f>+IF(D500="","",'Cálculos '!AT505)</f>
        <v/>
      </c>
      <c r="J500" s="385" t="str">
        <f>+IF('Variación '!BV499="","",'Variación '!BV499)</f>
        <v/>
      </c>
      <c r="K500" s="456" t="str">
        <f>+IF(D500="","",'Precio unitario '!J499)</f>
        <v/>
      </c>
      <c r="L500" s="312" t="str">
        <f>+'Valor total'!I505</f>
        <v/>
      </c>
      <c r="M500" s="312" t="str">
        <f>+'Valor total'!J505</f>
        <v/>
      </c>
      <c r="N500" s="457" t="str">
        <f t="shared" si="14"/>
        <v/>
      </c>
    </row>
    <row r="501" spans="2:14" hidden="1" x14ac:dyDescent="0.25">
      <c r="B501" s="181">
        <f t="shared" si="15"/>
        <v>498</v>
      </c>
      <c r="C501" s="316" t="str">
        <f>+IF('Cálculos '!C506="","",'Cálculos '!C506)</f>
        <v/>
      </c>
      <c r="D501" s="315" t="str">
        <f>+IF('Cálculos '!D506="","",'Cálculos '!D506)</f>
        <v/>
      </c>
      <c r="E501" s="314" t="str">
        <f>+IF('Cálculos '!E506="","",'Cálculos '!E506)</f>
        <v/>
      </c>
      <c r="F501" s="460" t="str">
        <f>+IF(D501="","",'Cálculos '!AR506)</f>
        <v/>
      </c>
      <c r="G501" s="461" t="str">
        <f>IF(D501="","",'Cálculos '!AU506)</f>
        <v/>
      </c>
      <c r="H501" s="461" t="str">
        <f>+IF(D501="","",'Cálculos '!AV506)</f>
        <v/>
      </c>
      <c r="I501" s="462" t="str">
        <f>+IF(D501="","",'Cálculos '!AT506)</f>
        <v/>
      </c>
      <c r="J501" s="385" t="str">
        <f>+IF('Variación '!BV500="","",'Variación '!BV500)</f>
        <v/>
      </c>
      <c r="K501" s="456" t="str">
        <f>+IF(D501="","",'Precio unitario '!J500)</f>
        <v/>
      </c>
      <c r="L501" s="312" t="str">
        <f>+'Valor total'!I506</f>
        <v/>
      </c>
      <c r="M501" s="312" t="str">
        <f>+'Valor total'!J506</f>
        <v/>
      </c>
      <c r="N501" s="457" t="str">
        <f t="shared" si="14"/>
        <v/>
      </c>
    </row>
    <row r="502" spans="2:14" hidden="1" x14ac:dyDescent="0.25">
      <c r="B502" s="181">
        <f t="shared" si="15"/>
        <v>499</v>
      </c>
      <c r="C502" s="316" t="str">
        <f>+IF('Cálculos '!C507="","",'Cálculos '!C507)</f>
        <v/>
      </c>
      <c r="D502" s="315" t="str">
        <f>+IF('Cálculos '!D507="","",'Cálculos '!D507)</f>
        <v/>
      </c>
      <c r="E502" s="314" t="str">
        <f>+IF('Cálculos '!E507="","",'Cálculos '!E507)</f>
        <v/>
      </c>
      <c r="F502" s="460" t="str">
        <f>+IF(D502="","",'Cálculos '!AR507)</f>
        <v/>
      </c>
      <c r="G502" s="461" t="str">
        <f>IF(D502="","",'Cálculos '!AU507)</f>
        <v/>
      </c>
      <c r="H502" s="461" t="str">
        <f>+IF(D502="","",'Cálculos '!AV507)</f>
        <v/>
      </c>
      <c r="I502" s="462" t="str">
        <f>+IF(D502="","",'Cálculos '!AT507)</f>
        <v/>
      </c>
      <c r="J502" s="385" t="str">
        <f>+IF('Variación '!BV501="","",'Variación '!BV501)</f>
        <v/>
      </c>
      <c r="K502" s="456" t="str">
        <f>+IF(D502="","",'Precio unitario '!J501)</f>
        <v/>
      </c>
      <c r="L502" s="312" t="str">
        <f>+'Valor total'!I507</f>
        <v/>
      </c>
      <c r="M502" s="312" t="str">
        <f>+'Valor total'!J507</f>
        <v/>
      </c>
      <c r="N502" s="457" t="str">
        <f t="shared" si="14"/>
        <v/>
      </c>
    </row>
    <row r="503" spans="2:14" hidden="1" x14ac:dyDescent="0.25">
      <c r="B503" s="181">
        <f t="shared" si="15"/>
        <v>500</v>
      </c>
      <c r="C503" s="316" t="str">
        <f>+IF('Cálculos '!C508="","",'Cálculos '!C508)</f>
        <v/>
      </c>
      <c r="D503" s="315" t="str">
        <f>+IF('Cálculos '!D508="","",'Cálculos '!D508)</f>
        <v/>
      </c>
      <c r="E503" s="314" t="str">
        <f>+IF('Cálculos '!E508="","",'Cálculos '!E508)</f>
        <v/>
      </c>
      <c r="F503" s="460" t="str">
        <f>+IF(D503="","",'Cálculos '!AR508)</f>
        <v/>
      </c>
      <c r="G503" s="461" t="str">
        <f>IF(D503="","",'Cálculos '!AU508)</f>
        <v/>
      </c>
      <c r="H503" s="461" t="str">
        <f>+IF(D503="","",'Cálculos '!AV508)</f>
        <v/>
      </c>
      <c r="I503" s="462" t="str">
        <f>+IF(D503="","",'Cálculos '!AT508)</f>
        <v/>
      </c>
      <c r="J503" s="385" t="str">
        <f>+IF('Variación '!BV502="","",'Variación '!BV502)</f>
        <v/>
      </c>
      <c r="K503" s="456" t="str">
        <f>+IF(D503="","",'Precio unitario '!J502)</f>
        <v/>
      </c>
      <c r="L503" s="312" t="str">
        <f>+'Valor total'!I508</f>
        <v/>
      </c>
      <c r="M503" s="312" t="str">
        <f>+'Valor total'!J508</f>
        <v/>
      </c>
      <c r="N503" s="457" t="str">
        <f t="shared" si="14"/>
        <v/>
      </c>
    </row>
    <row r="504" spans="2:14" hidden="1" x14ac:dyDescent="0.25">
      <c r="B504" s="181">
        <f t="shared" si="15"/>
        <v>501</v>
      </c>
      <c r="C504" s="316" t="str">
        <f>+IF('Cálculos '!C509="","",'Cálculos '!C509)</f>
        <v/>
      </c>
      <c r="D504" s="315" t="str">
        <f>+IF('Cálculos '!D509="","",'Cálculos '!D509)</f>
        <v/>
      </c>
      <c r="E504" s="314" t="str">
        <f>+IF('Cálculos '!E509="","",'Cálculos '!E509)</f>
        <v/>
      </c>
      <c r="F504" s="460" t="str">
        <f>+IF(D504="","",'Cálculos '!AR509)</f>
        <v/>
      </c>
      <c r="G504" s="461" t="str">
        <f>IF(D504="","",'Cálculos '!AU509)</f>
        <v/>
      </c>
      <c r="H504" s="461" t="str">
        <f>+IF(D504="","",'Cálculos '!AV509)</f>
        <v/>
      </c>
      <c r="I504" s="462" t="str">
        <f>+IF(D504="","",'Cálculos '!AT509)</f>
        <v/>
      </c>
      <c r="J504" s="385" t="str">
        <f>+IF('Variación '!BV503="","",'Variación '!BV503)</f>
        <v/>
      </c>
      <c r="K504" s="456" t="str">
        <f>+IF(D504="","",'Precio unitario '!J503)</f>
        <v/>
      </c>
      <c r="L504" s="312" t="str">
        <f>+'Valor total'!I509</f>
        <v/>
      </c>
      <c r="M504" s="312" t="str">
        <f>+'Valor total'!J509</f>
        <v/>
      </c>
      <c r="N504" s="457" t="str">
        <f t="shared" si="14"/>
        <v/>
      </c>
    </row>
    <row r="505" spans="2:14" hidden="1" x14ac:dyDescent="0.25">
      <c r="B505" s="181">
        <f t="shared" si="15"/>
        <v>502</v>
      </c>
      <c r="C505" s="316" t="str">
        <f>+IF('Cálculos '!C510="","",'Cálculos '!C510)</f>
        <v/>
      </c>
      <c r="D505" s="315" t="str">
        <f>+IF('Cálculos '!D510="","",'Cálculos '!D510)</f>
        <v/>
      </c>
      <c r="E505" s="314" t="str">
        <f>+IF('Cálculos '!E510="","",'Cálculos '!E510)</f>
        <v/>
      </c>
      <c r="F505" s="460" t="str">
        <f>+IF(D505="","",'Cálculos '!AR510)</f>
        <v/>
      </c>
      <c r="G505" s="461" t="str">
        <f>IF(D505="","",'Cálculos '!AU510)</f>
        <v/>
      </c>
      <c r="H505" s="461" t="str">
        <f>+IF(D505="","",'Cálculos '!AV510)</f>
        <v/>
      </c>
      <c r="I505" s="462" t="str">
        <f>+IF(D505="","",'Cálculos '!AT510)</f>
        <v/>
      </c>
      <c r="J505" s="385" t="str">
        <f>+IF('Variación '!BV504="","",'Variación '!BV504)</f>
        <v/>
      </c>
      <c r="K505" s="456" t="str">
        <f>+IF(D505="","",'Precio unitario '!J504)</f>
        <v/>
      </c>
      <c r="L505" s="312" t="str">
        <f>+'Valor total'!I510</f>
        <v/>
      </c>
      <c r="M505" s="312" t="str">
        <f>+'Valor total'!J510</f>
        <v/>
      </c>
      <c r="N505" s="457" t="str">
        <f t="shared" si="14"/>
        <v/>
      </c>
    </row>
    <row r="506" spans="2:14" hidden="1" x14ac:dyDescent="0.25">
      <c r="B506" s="181">
        <f t="shared" si="15"/>
        <v>503</v>
      </c>
      <c r="C506" s="316" t="str">
        <f>+IF('Cálculos '!C511="","",'Cálculos '!C511)</f>
        <v/>
      </c>
      <c r="D506" s="315" t="str">
        <f>+IF('Cálculos '!D511="","",'Cálculos '!D511)</f>
        <v/>
      </c>
      <c r="E506" s="314" t="str">
        <f>+IF('Cálculos '!E511="","",'Cálculos '!E511)</f>
        <v/>
      </c>
      <c r="F506" s="460" t="str">
        <f>+IF(D506="","",'Cálculos '!AR511)</f>
        <v/>
      </c>
      <c r="G506" s="461" t="str">
        <f>IF(D506="","",'Cálculos '!AU511)</f>
        <v/>
      </c>
      <c r="H506" s="461" t="str">
        <f>+IF(D506="","",'Cálculos '!AV511)</f>
        <v/>
      </c>
      <c r="I506" s="462" t="str">
        <f>+IF(D506="","",'Cálculos '!AT511)</f>
        <v/>
      </c>
      <c r="J506" s="385" t="str">
        <f>+IF('Variación '!BV505="","",'Variación '!BV505)</f>
        <v/>
      </c>
      <c r="K506" s="456" t="str">
        <f>+IF(D506="","",'Precio unitario '!J505)</f>
        <v/>
      </c>
      <c r="L506" s="312" t="str">
        <f>+'Valor total'!I511</f>
        <v/>
      </c>
      <c r="M506" s="312" t="str">
        <f>+'Valor total'!J511</f>
        <v/>
      </c>
      <c r="N506" s="457" t="str">
        <f t="shared" si="14"/>
        <v/>
      </c>
    </row>
    <row r="507" spans="2:14" hidden="1" x14ac:dyDescent="0.25">
      <c r="B507" s="181">
        <f t="shared" si="15"/>
        <v>504</v>
      </c>
      <c r="C507" s="316" t="str">
        <f>+IF('Cálculos '!C512="","",'Cálculos '!C512)</f>
        <v/>
      </c>
      <c r="D507" s="315" t="str">
        <f>+IF('Cálculos '!D512="","",'Cálculos '!D512)</f>
        <v/>
      </c>
      <c r="E507" s="314" t="str">
        <f>+IF('Cálculos '!E512="","",'Cálculos '!E512)</f>
        <v/>
      </c>
      <c r="F507" s="460" t="str">
        <f>+IF(D507="","",'Cálculos '!AR512)</f>
        <v/>
      </c>
      <c r="G507" s="461" t="str">
        <f>IF(D507="","",'Cálculos '!AU512)</f>
        <v/>
      </c>
      <c r="H507" s="461" t="str">
        <f>+IF(D507="","",'Cálculos '!AV512)</f>
        <v/>
      </c>
      <c r="I507" s="462" t="str">
        <f>+IF(D507="","",'Cálculos '!AT512)</f>
        <v/>
      </c>
      <c r="J507" s="385" t="str">
        <f>+IF('Variación '!BV506="","",'Variación '!BV506)</f>
        <v/>
      </c>
      <c r="K507" s="456" t="str">
        <f>+IF(D507="","",'Precio unitario '!J506)</f>
        <v/>
      </c>
      <c r="L507" s="312" t="str">
        <f>+'Valor total'!I512</f>
        <v/>
      </c>
      <c r="M507" s="312" t="str">
        <f>+'Valor total'!J512</f>
        <v/>
      </c>
      <c r="N507" s="457" t="str">
        <f t="shared" si="14"/>
        <v/>
      </c>
    </row>
    <row r="508" spans="2:14" hidden="1" x14ac:dyDescent="0.25">
      <c r="B508" s="181">
        <f t="shared" si="15"/>
        <v>505</v>
      </c>
      <c r="C508" s="316" t="str">
        <f>+IF('Cálculos '!C513="","",'Cálculos '!C513)</f>
        <v/>
      </c>
      <c r="D508" s="315" t="str">
        <f>+IF('Cálculos '!D513="","",'Cálculos '!D513)</f>
        <v/>
      </c>
      <c r="E508" s="314" t="str">
        <f>+IF('Cálculos '!E513="","",'Cálculos '!E513)</f>
        <v/>
      </c>
      <c r="F508" s="460" t="str">
        <f>+IF(D508="","",'Cálculos '!AR513)</f>
        <v/>
      </c>
      <c r="G508" s="461" t="str">
        <f>IF(D508="","",'Cálculos '!AU513)</f>
        <v/>
      </c>
      <c r="H508" s="461" t="str">
        <f>+IF(D508="","",'Cálculos '!AV513)</f>
        <v/>
      </c>
      <c r="I508" s="462" t="str">
        <f>+IF(D508="","",'Cálculos '!AT513)</f>
        <v/>
      </c>
      <c r="J508" s="385" t="str">
        <f>+IF('Variación '!BV507="","",'Variación '!BV507)</f>
        <v/>
      </c>
      <c r="K508" s="456" t="str">
        <f>+IF(D508="","",'Precio unitario '!J507)</f>
        <v/>
      </c>
      <c r="L508" s="312" t="str">
        <f>+'Valor total'!I513</f>
        <v/>
      </c>
      <c r="M508" s="312" t="str">
        <f>+'Valor total'!J513</f>
        <v/>
      </c>
      <c r="N508" s="457" t="str">
        <f t="shared" si="14"/>
        <v/>
      </c>
    </row>
    <row r="509" spans="2:14" hidden="1" x14ac:dyDescent="0.25">
      <c r="B509" s="181">
        <f t="shared" si="15"/>
        <v>506</v>
      </c>
      <c r="C509" s="316" t="str">
        <f>+IF('Cálculos '!C514="","",'Cálculos '!C514)</f>
        <v/>
      </c>
      <c r="D509" s="315" t="str">
        <f>+IF('Cálculos '!D514="","",'Cálculos '!D514)</f>
        <v/>
      </c>
      <c r="E509" s="314" t="str">
        <f>+IF('Cálculos '!E514="","",'Cálculos '!E514)</f>
        <v/>
      </c>
      <c r="F509" s="460" t="str">
        <f>+IF(D509="","",'Cálculos '!AR514)</f>
        <v/>
      </c>
      <c r="G509" s="461" t="str">
        <f>IF(D509="","",'Cálculos '!AU514)</f>
        <v/>
      </c>
      <c r="H509" s="461" t="str">
        <f>+IF(D509="","",'Cálculos '!AV514)</f>
        <v/>
      </c>
      <c r="I509" s="462" t="str">
        <f>+IF(D509="","",'Cálculos '!AT514)</f>
        <v/>
      </c>
      <c r="J509" s="385" t="str">
        <f>+IF('Variación '!BV508="","",'Variación '!BV508)</f>
        <v/>
      </c>
      <c r="K509" s="456" t="str">
        <f>+IF(D509="","",'Precio unitario '!J508)</f>
        <v/>
      </c>
      <c r="L509" s="312" t="str">
        <f>+'Valor total'!I514</f>
        <v/>
      </c>
      <c r="M509" s="312" t="str">
        <f>+'Valor total'!J514</f>
        <v/>
      </c>
      <c r="N509" s="457" t="str">
        <f t="shared" si="14"/>
        <v/>
      </c>
    </row>
    <row r="510" spans="2:14" hidden="1" x14ac:dyDescent="0.25">
      <c r="B510" s="181">
        <f t="shared" si="15"/>
        <v>507</v>
      </c>
      <c r="C510" s="316" t="str">
        <f>+IF('Cálculos '!C515="","",'Cálculos '!C515)</f>
        <v/>
      </c>
      <c r="D510" s="315" t="str">
        <f>+IF('Cálculos '!D515="","",'Cálculos '!D515)</f>
        <v/>
      </c>
      <c r="E510" s="314" t="str">
        <f>+IF('Cálculos '!E515="","",'Cálculos '!E515)</f>
        <v/>
      </c>
      <c r="F510" s="460" t="str">
        <f>+IF(D510="","",'Cálculos '!AR515)</f>
        <v/>
      </c>
      <c r="G510" s="461" t="str">
        <f>IF(D510="","",'Cálculos '!AU515)</f>
        <v/>
      </c>
      <c r="H510" s="461" t="str">
        <f>+IF(D510="","",'Cálculos '!AV515)</f>
        <v/>
      </c>
      <c r="I510" s="462" t="str">
        <f>+IF(D510="","",'Cálculos '!AT515)</f>
        <v/>
      </c>
      <c r="J510" s="385" t="str">
        <f>+IF('Variación '!BV509="","",'Variación '!BV509)</f>
        <v/>
      </c>
      <c r="K510" s="456" t="str">
        <f>+IF(D510="","",'Precio unitario '!J509)</f>
        <v/>
      </c>
      <c r="L510" s="312" t="str">
        <f>+'Valor total'!I515</f>
        <v/>
      </c>
      <c r="M510" s="312" t="str">
        <f>+'Valor total'!J515</f>
        <v/>
      </c>
      <c r="N510" s="457" t="str">
        <f t="shared" si="14"/>
        <v/>
      </c>
    </row>
    <row r="511" spans="2:14" hidden="1" x14ac:dyDescent="0.25">
      <c r="B511" s="181">
        <f t="shared" si="15"/>
        <v>508</v>
      </c>
      <c r="C511" s="316" t="str">
        <f>+IF('Cálculos '!C516="","",'Cálculos '!C516)</f>
        <v/>
      </c>
      <c r="D511" s="315" t="str">
        <f>+IF('Cálculos '!D516="","",'Cálculos '!D516)</f>
        <v/>
      </c>
      <c r="E511" s="314" t="str">
        <f>+IF('Cálculos '!E516="","",'Cálculos '!E516)</f>
        <v/>
      </c>
      <c r="F511" s="460" t="str">
        <f>+IF(D511="","",'Cálculos '!AR516)</f>
        <v/>
      </c>
      <c r="G511" s="461" t="str">
        <f>IF(D511="","",'Cálculos '!AU516)</f>
        <v/>
      </c>
      <c r="H511" s="461" t="str">
        <f>+IF(D511="","",'Cálculos '!AV516)</f>
        <v/>
      </c>
      <c r="I511" s="462" t="str">
        <f>+IF(D511="","",'Cálculos '!AT516)</f>
        <v/>
      </c>
      <c r="J511" s="385" t="str">
        <f>+IF('Variación '!BV510="","",'Variación '!BV510)</f>
        <v/>
      </c>
      <c r="K511" s="456" t="str">
        <f>+IF(D511="","",'Precio unitario '!J510)</f>
        <v/>
      </c>
      <c r="L511" s="312" t="str">
        <f>+'Valor total'!I516</f>
        <v/>
      </c>
      <c r="M511" s="312" t="str">
        <f>+'Valor total'!J516</f>
        <v/>
      </c>
      <c r="N511" s="457" t="str">
        <f t="shared" si="14"/>
        <v/>
      </c>
    </row>
    <row r="512" spans="2:14" hidden="1" x14ac:dyDescent="0.25">
      <c r="B512" s="181">
        <f t="shared" si="15"/>
        <v>509</v>
      </c>
      <c r="C512" s="316" t="str">
        <f>+IF('Cálculos '!C517="","",'Cálculos '!C517)</f>
        <v/>
      </c>
      <c r="D512" s="315" t="str">
        <f>+IF('Cálculos '!D517="","",'Cálculos '!D517)</f>
        <v/>
      </c>
      <c r="E512" s="314" t="str">
        <f>+IF('Cálculos '!E517="","",'Cálculos '!E517)</f>
        <v/>
      </c>
      <c r="F512" s="460" t="str">
        <f>+IF(D512="","",'Cálculos '!AR517)</f>
        <v/>
      </c>
      <c r="G512" s="461" t="str">
        <f>IF(D512="","",'Cálculos '!AU517)</f>
        <v/>
      </c>
      <c r="H512" s="461" t="str">
        <f>+IF(D512="","",'Cálculos '!AV517)</f>
        <v/>
      </c>
      <c r="I512" s="462" t="str">
        <f>+IF(D512="","",'Cálculos '!AT517)</f>
        <v/>
      </c>
      <c r="J512" s="385" t="str">
        <f>+IF('Variación '!BV511="","",'Variación '!BV511)</f>
        <v/>
      </c>
      <c r="K512" s="456" t="str">
        <f>+IF(D512="","",'Precio unitario '!J511)</f>
        <v/>
      </c>
      <c r="L512" s="312" t="str">
        <f>+'Valor total'!I517</f>
        <v/>
      </c>
      <c r="M512" s="312" t="str">
        <f>+'Valor total'!J517</f>
        <v/>
      </c>
      <c r="N512" s="457" t="str">
        <f t="shared" si="14"/>
        <v/>
      </c>
    </row>
    <row r="513" spans="2:14" hidden="1" x14ac:dyDescent="0.25">
      <c r="B513" s="181">
        <f t="shared" si="15"/>
        <v>510</v>
      </c>
      <c r="C513" s="316" t="str">
        <f>+IF('Cálculos '!C518="","",'Cálculos '!C518)</f>
        <v/>
      </c>
      <c r="D513" s="315" t="str">
        <f>+IF('Cálculos '!D518="","",'Cálculos '!D518)</f>
        <v/>
      </c>
      <c r="E513" s="314" t="str">
        <f>+IF('Cálculos '!E518="","",'Cálculos '!E518)</f>
        <v/>
      </c>
      <c r="F513" s="460" t="str">
        <f>+IF(D513="","",'Cálculos '!AR518)</f>
        <v/>
      </c>
      <c r="G513" s="461" t="str">
        <f>IF(D513="","",'Cálculos '!AU518)</f>
        <v/>
      </c>
      <c r="H513" s="461" t="str">
        <f>+IF(D513="","",'Cálculos '!AV518)</f>
        <v/>
      </c>
      <c r="I513" s="462" t="str">
        <f>+IF(D513="","",'Cálculos '!AT518)</f>
        <v/>
      </c>
      <c r="J513" s="385" t="str">
        <f>+IF('Variación '!BV512="","",'Variación '!BV512)</f>
        <v/>
      </c>
      <c r="K513" s="456" t="str">
        <f>+IF(D513="","",'Precio unitario '!J512)</f>
        <v/>
      </c>
      <c r="L513" s="312" t="str">
        <f>+'Valor total'!I518</f>
        <v/>
      </c>
      <c r="M513" s="312" t="str">
        <f>+'Valor total'!J518</f>
        <v/>
      </c>
      <c r="N513" s="457" t="str">
        <f t="shared" si="14"/>
        <v/>
      </c>
    </row>
    <row r="514" spans="2:14" hidden="1" x14ac:dyDescent="0.25">
      <c r="B514" s="181">
        <f t="shared" si="15"/>
        <v>511</v>
      </c>
      <c r="C514" s="316" t="str">
        <f>+IF('Cálculos '!C519="","",'Cálculos '!C519)</f>
        <v/>
      </c>
      <c r="D514" s="315" t="str">
        <f>+IF('Cálculos '!D519="","",'Cálculos '!D519)</f>
        <v/>
      </c>
      <c r="E514" s="314" t="str">
        <f>+IF('Cálculos '!E519="","",'Cálculos '!E519)</f>
        <v/>
      </c>
      <c r="F514" s="460" t="str">
        <f>+IF(D514="","",'Cálculos '!AR519)</f>
        <v/>
      </c>
      <c r="G514" s="461" t="str">
        <f>IF(D514="","",'Cálculos '!AU519)</f>
        <v/>
      </c>
      <c r="H514" s="461" t="str">
        <f>+IF(D514="","",'Cálculos '!AV519)</f>
        <v/>
      </c>
      <c r="I514" s="462" t="str">
        <f>+IF(D514="","",'Cálculos '!AT519)</f>
        <v/>
      </c>
      <c r="J514" s="385" t="str">
        <f>+IF('Variación '!BV513="","",'Variación '!BV513)</f>
        <v/>
      </c>
      <c r="K514" s="456" t="str">
        <f>+IF(D514="","",'Precio unitario '!J513)</f>
        <v/>
      </c>
      <c r="L514" s="312" t="str">
        <f>+'Valor total'!I519</f>
        <v/>
      </c>
      <c r="M514" s="312" t="str">
        <f>+'Valor total'!J519</f>
        <v/>
      </c>
      <c r="N514" s="457" t="str">
        <f t="shared" si="14"/>
        <v/>
      </c>
    </row>
    <row r="515" spans="2:14" hidden="1" x14ac:dyDescent="0.25">
      <c r="B515" s="181">
        <f t="shared" si="15"/>
        <v>512</v>
      </c>
      <c r="C515" s="316" t="str">
        <f>+IF('Cálculos '!C520="","",'Cálculos '!C520)</f>
        <v/>
      </c>
      <c r="D515" s="315" t="str">
        <f>+IF('Cálculos '!D520="","",'Cálculos '!D520)</f>
        <v/>
      </c>
      <c r="E515" s="314" t="str">
        <f>+IF('Cálculos '!E520="","",'Cálculos '!E520)</f>
        <v/>
      </c>
      <c r="F515" s="460" t="str">
        <f>+IF(D515="","",'Cálculos '!AR520)</f>
        <v/>
      </c>
      <c r="G515" s="461" t="str">
        <f>IF(D515="","",'Cálculos '!AU520)</f>
        <v/>
      </c>
      <c r="H515" s="461" t="str">
        <f>+IF(D515="","",'Cálculos '!AV520)</f>
        <v/>
      </c>
      <c r="I515" s="462" t="str">
        <f>+IF(D515="","",'Cálculos '!AT520)</f>
        <v/>
      </c>
      <c r="J515" s="385" t="str">
        <f>+IF('Variación '!BV514="","",'Variación '!BV514)</f>
        <v/>
      </c>
      <c r="K515" s="456" t="str">
        <f>+IF(D515="","",'Precio unitario '!J514)</f>
        <v/>
      </c>
      <c r="L515" s="312" t="str">
        <f>+'Valor total'!I520</f>
        <v/>
      </c>
      <c r="M515" s="312" t="str">
        <f>+'Valor total'!J520</f>
        <v/>
      </c>
      <c r="N515" s="457" t="str">
        <f t="shared" si="14"/>
        <v/>
      </c>
    </row>
    <row r="516" spans="2:14" hidden="1" x14ac:dyDescent="0.25">
      <c r="B516" s="181">
        <f t="shared" si="15"/>
        <v>513</v>
      </c>
      <c r="C516" s="316" t="str">
        <f>+IF('Cálculos '!C521="","",'Cálculos '!C521)</f>
        <v/>
      </c>
      <c r="D516" s="315" t="str">
        <f>+IF('Cálculos '!D521="","",'Cálculos '!D521)</f>
        <v/>
      </c>
      <c r="E516" s="314" t="str">
        <f>+IF('Cálculos '!E521="","",'Cálculos '!E521)</f>
        <v/>
      </c>
      <c r="F516" s="460" t="str">
        <f>+IF(D516="","",'Cálculos '!AR521)</f>
        <v/>
      </c>
      <c r="G516" s="461" t="str">
        <f>IF(D516="","",'Cálculos '!AU521)</f>
        <v/>
      </c>
      <c r="H516" s="461" t="str">
        <f>+IF(D516="","",'Cálculos '!AV521)</f>
        <v/>
      </c>
      <c r="I516" s="462" t="str">
        <f>+IF(D516="","",'Cálculos '!AT521)</f>
        <v/>
      </c>
      <c r="J516" s="385" t="str">
        <f>+IF('Variación '!BV515="","",'Variación '!BV515)</f>
        <v/>
      </c>
      <c r="K516" s="456" t="str">
        <f>+IF(D516="","",'Precio unitario '!J515)</f>
        <v/>
      </c>
      <c r="L516" s="312" t="str">
        <f>+'Valor total'!I521</f>
        <v/>
      </c>
      <c r="M516" s="312" t="str">
        <f>+'Valor total'!J521</f>
        <v/>
      </c>
      <c r="N516" s="457" t="str">
        <f t="shared" si="14"/>
        <v/>
      </c>
    </row>
    <row r="517" spans="2:14" hidden="1" x14ac:dyDescent="0.25">
      <c r="B517" s="181">
        <f t="shared" si="15"/>
        <v>514</v>
      </c>
      <c r="C517" s="316" t="str">
        <f>+IF('Cálculos '!C522="","",'Cálculos '!C522)</f>
        <v/>
      </c>
      <c r="D517" s="315" t="str">
        <f>+IF('Cálculos '!D522="","",'Cálculos '!D522)</f>
        <v/>
      </c>
      <c r="E517" s="314" t="str">
        <f>+IF('Cálculos '!E522="","",'Cálculos '!E522)</f>
        <v/>
      </c>
      <c r="F517" s="460" t="str">
        <f>+IF(D517="","",'Cálculos '!AR522)</f>
        <v/>
      </c>
      <c r="G517" s="461" t="str">
        <f>IF(D517="","",'Cálculos '!AU522)</f>
        <v/>
      </c>
      <c r="H517" s="461" t="str">
        <f>+IF(D517="","",'Cálculos '!AV522)</f>
        <v/>
      </c>
      <c r="I517" s="462" t="str">
        <f>+IF(D517="","",'Cálculos '!AT522)</f>
        <v/>
      </c>
      <c r="J517" s="385" t="str">
        <f>+IF('Variación '!BV516="","",'Variación '!BV516)</f>
        <v/>
      </c>
      <c r="K517" s="456" t="str">
        <f>+IF(D517="","",'Precio unitario '!J516)</f>
        <v/>
      </c>
      <c r="L517" s="312" t="str">
        <f>+'Valor total'!I522</f>
        <v/>
      </c>
      <c r="M517" s="312" t="str">
        <f>+'Valor total'!J522</f>
        <v/>
      </c>
      <c r="N517" s="457" t="str">
        <f t="shared" ref="N517:N580" si="16">+IF(D517="","",SUM(K517+L517+M517))</f>
        <v/>
      </c>
    </row>
    <row r="518" spans="2:14" hidden="1" x14ac:dyDescent="0.25">
      <c r="B518" s="181">
        <f t="shared" ref="B518:B581" si="17">+B517+1</f>
        <v>515</v>
      </c>
      <c r="C518" s="316" t="str">
        <f>+IF('Cálculos '!C523="","",'Cálculos '!C523)</f>
        <v/>
      </c>
      <c r="D518" s="315" t="str">
        <f>+IF('Cálculos '!D523="","",'Cálculos '!D523)</f>
        <v/>
      </c>
      <c r="E518" s="314" t="str">
        <f>+IF('Cálculos '!E523="","",'Cálculos '!E523)</f>
        <v/>
      </c>
      <c r="F518" s="460" t="str">
        <f>+IF(D518="","",'Cálculos '!AR523)</f>
        <v/>
      </c>
      <c r="G518" s="461" t="str">
        <f>IF(D518="","",'Cálculos '!AU523)</f>
        <v/>
      </c>
      <c r="H518" s="461" t="str">
        <f>+IF(D518="","",'Cálculos '!AV523)</f>
        <v/>
      </c>
      <c r="I518" s="462" t="str">
        <f>+IF(D518="","",'Cálculos '!AT523)</f>
        <v/>
      </c>
      <c r="J518" s="385" t="str">
        <f>+IF('Variación '!BV517="","",'Variación '!BV517)</f>
        <v/>
      </c>
      <c r="K518" s="456" t="str">
        <f>+IF(D518="","",'Precio unitario '!J517)</f>
        <v/>
      </c>
      <c r="L518" s="312" t="str">
        <f>+'Valor total'!I523</f>
        <v/>
      </c>
      <c r="M518" s="312" t="str">
        <f>+'Valor total'!J523</f>
        <v/>
      </c>
      <c r="N518" s="457" t="str">
        <f t="shared" si="16"/>
        <v/>
      </c>
    </row>
    <row r="519" spans="2:14" hidden="1" x14ac:dyDescent="0.25">
      <c r="B519" s="181">
        <f t="shared" si="17"/>
        <v>516</v>
      </c>
      <c r="C519" s="316" t="str">
        <f>+IF('Cálculos '!C524="","",'Cálculos '!C524)</f>
        <v/>
      </c>
      <c r="D519" s="315" t="str">
        <f>+IF('Cálculos '!D524="","",'Cálculos '!D524)</f>
        <v/>
      </c>
      <c r="E519" s="314" t="str">
        <f>+IF('Cálculos '!E524="","",'Cálculos '!E524)</f>
        <v/>
      </c>
      <c r="F519" s="460" t="str">
        <f>+IF(D519="","",'Cálculos '!AR524)</f>
        <v/>
      </c>
      <c r="G519" s="461" t="str">
        <f>IF(D519="","",'Cálculos '!AU524)</f>
        <v/>
      </c>
      <c r="H519" s="461" t="str">
        <f>+IF(D519="","",'Cálculos '!AV524)</f>
        <v/>
      </c>
      <c r="I519" s="462" t="str">
        <f>+IF(D519="","",'Cálculos '!AT524)</f>
        <v/>
      </c>
      <c r="J519" s="385" t="str">
        <f>+IF('Variación '!BV518="","",'Variación '!BV518)</f>
        <v/>
      </c>
      <c r="K519" s="456" t="str">
        <f>+IF(D519="","",'Precio unitario '!J518)</f>
        <v/>
      </c>
      <c r="L519" s="312" t="str">
        <f>+'Valor total'!I524</f>
        <v/>
      </c>
      <c r="M519" s="312" t="str">
        <f>+'Valor total'!J524</f>
        <v/>
      </c>
      <c r="N519" s="457" t="str">
        <f t="shared" si="16"/>
        <v/>
      </c>
    </row>
    <row r="520" spans="2:14" hidden="1" x14ac:dyDescent="0.25">
      <c r="B520" s="181">
        <f t="shared" si="17"/>
        <v>517</v>
      </c>
      <c r="C520" s="316" t="str">
        <f>+IF('Cálculos '!C525="","",'Cálculos '!C525)</f>
        <v/>
      </c>
      <c r="D520" s="315" t="str">
        <f>+IF('Cálculos '!D525="","",'Cálculos '!D525)</f>
        <v/>
      </c>
      <c r="E520" s="314" t="str">
        <f>+IF('Cálculos '!E525="","",'Cálculos '!E525)</f>
        <v/>
      </c>
      <c r="F520" s="460" t="str">
        <f>+IF(D520="","",'Cálculos '!AR525)</f>
        <v/>
      </c>
      <c r="G520" s="461" t="str">
        <f>IF(D520="","",'Cálculos '!AU525)</f>
        <v/>
      </c>
      <c r="H520" s="461" t="str">
        <f>+IF(D520="","",'Cálculos '!AV525)</f>
        <v/>
      </c>
      <c r="I520" s="462" t="str">
        <f>+IF(D520="","",'Cálculos '!AT525)</f>
        <v/>
      </c>
      <c r="J520" s="385" t="str">
        <f>+IF('Variación '!BV519="","",'Variación '!BV519)</f>
        <v/>
      </c>
      <c r="K520" s="456" t="str">
        <f>+IF(D520="","",'Precio unitario '!J519)</f>
        <v/>
      </c>
      <c r="L520" s="312" t="str">
        <f>+'Valor total'!I525</f>
        <v/>
      </c>
      <c r="M520" s="312" t="str">
        <f>+'Valor total'!J525</f>
        <v/>
      </c>
      <c r="N520" s="457" t="str">
        <f t="shared" si="16"/>
        <v/>
      </c>
    </row>
    <row r="521" spans="2:14" hidden="1" x14ac:dyDescent="0.25">
      <c r="B521" s="181">
        <f t="shared" si="17"/>
        <v>518</v>
      </c>
      <c r="C521" s="316" t="str">
        <f>+IF('Cálculos '!C526="","",'Cálculos '!C526)</f>
        <v/>
      </c>
      <c r="D521" s="315" t="str">
        <f>+IF('Cálculos '!D526="","",'Cálculos '!D526)</f>
        <v/>
      </c>
      <c r="E521" s="314" t="str">
        <f>+IF('Cálculos '!E526="","",'Cálculos '!E526)</f>
        <v/>
      </c>
      <c r="F521" s="460" t="str">
        <f>+IF(D521="","",'Cálculos '!AR526)</f>
        <v/>
      </c>
      <c r="G521" s="461" t="str">
        <f>IF(D521="","",'Cálculos '!AU526)</f>
        <v/>
      </c>
      <c r="H521" s="461" t="str">
        <f>+IF(D521="","",'Cálculos '!AV526)</f>
        <v/>
      </c>
      <c r="I521" s="462" t="str">
        <f>+IF(D521="","",'Cálculos '!AT526)</f>
        <v/>
      </c>
      <c r="J521" s="385" t="str">
        <f>+IF('Variación '!BV520="","",'Variación '!BV520)</f>
        <v/>
      </c>
      <c r="K521" s="456" t="str">
        <f>+IF(D521="","",'Precio unitario '!J520)</f>
        <v/>
      </c>
      <c r="L521" s="312" t="str">
        <f>+'Valor total'!I526</f>
        <v/>
      </c>
      <c r="M521" s="312" t="str">
        <f>+'Valor total'!J526</f>
        <v/>
      </c>
      <c r="N521" s="457" t="str">
        <f t="shared" si="16"/>
        <v/>
      </c>
    </row>
    <row r="522" spans="2:14" hidden="1" x14ac:dyDescent="0.25">
      <c r="B522" s="181">
        <f t="shared" si="17"/>
        <v>519</v>
      </c>
      <c r="C522" s="316" t="str">
        <f>+IF('Cálculos '!C527="","",'Cálculos '!C527)</f>
        <v/>
      </c>
      <c r="D522" s="315" t="str">
        <f>+IF('Cálculos '!D527="","",'Cálculos '!D527)</f>
        <v/>
      </c>
      <c r="E522" s="314" t="str">
        <f>+IF('Cálculos '!E527="","",'Cálculos '!E527)</f>
        <v/>
      </c>
      <c r="F522" s="460" t="str">
        <f>+IF(D522="","",'Cálculos '!AR527)</f>
        <v/>
      </c>
      <c r="G522" s="461" t="str">
        <f>IF(D522="","",'Cálculos '!AU527)</f>
        <v/>
      </c>
      <c r="H522" s="461" t="str">
        <f>+IF(D522="","",'Cálculos '!AV527)</f>
        <v/>
      </c>
      <c r="I522" s="462" t="str">
        <f>+IF(D522="","",'Cálculos '!AT527)</f>
        <v/>
      </c>
      <c r="J522" s="385" t="str">
        <f>+IF('Variación '!BV521="","",'Variación '!BV521)</f>
        <v/>
      </c>
      <c r="K522" s="456" t="str">
        <f>+IF(D522="","",'Precio unitario '!J521)</f>
        <v/>
      </c>
      <c r="L522" s="312" t="str">
        <f>+'Valor total'!I527</f>
        <v/>
      </c>
      <c r="M522" s="312" t="str">
        <f>+'Valor total'!J527</f>
        <v/>
      </c>
      <c r="N522" s="457" t="str">
        <f t="shared" si="16"/>
        <v/>
      </c>
    </row>
    <row r="523" spans="2:14" hidden="1" x14ac:dyDescent="0.25">
      <c r="B523" s="181">
        <f t="shared" si="17"/>
        <v>520</v>
      </c>
      <c r="C523" s="316" t="str">
        <f>+IF('Cálculos '!C528="","",'Cálculos '!C528)</f>
        <v/>
      </c>
      <c r="D523" s="315" t="str">
        <f>+IF('Cálculos '!D528="","",'Cálculos '!D528)</f>
        <v/>
      </c>
      <c r="E523" s="314" t="str">
        <f>+IF('Cálculos '!E528="","",'Cálculos '!E528)</f>
        <v/>
      </c>
      <c r="F523" s="460" t="str">
        <f>+IF(D523="","",'Cálculos '!AR528)</f>
        <v/>
      </c>
      <c r="G523" s="461" t="str">
        <f>IF(D523="","",'Cálculos '!AU528)</f>
        <v/>
      </c>
      <c r="H523" s="461" t="str">
        <f>+IF(D523="","",'Cálculos '!AV528)</f>
        <v/>
      </c>
      <c r="I523" s="462" t="str">
        <f>+IF(D523="","",'Cálculos '!AT528)</f>
        <v/>
      </c>
      <c r="J523" s="385" t="str">
        <f>+IF('Variación '!BV522="","",'Variación '!BV522)</f>
        <v/>
      </c>
      <c r="K523" s="456" t="str">
        <f>+IF(D523="","",'Precio unitario '!J522)</f>
        <v/>
      </c>
      <c r="L523" s="312" t="str">
        <f>+'Valor total'!I528</f>
        <v/>
      </c>
      <c r="M523" s="312" t="str">
        <f>+'Valor total'!J528</f>
        <v/>
      </c>
      <c r="N523" s="457" t="str">
        <f t="shared" si="16"/>
        <v/>
      </c>
    </row>
    <row r="524" spans="2:14" hidden="1" x14ac:dyDescent="0.25">
      <c r="B524" s="181">
        <f t="shared" si="17"/>
        <v>521</v>
      </c>
      <c r="C524" s="316" t="str">
        <f>+IF('Cálculos '!C529="","",'Cálculos '!C529)</f>
        <v/>
      </c>
      <c r="D524" s="315" t="str">
        <f>+IF('Cálculos '!D529="","",'Cálculos '!D529)</f>
        <v/>
      </c>
      <c r="E524" s="314" t="str">
        <f>+IF('Cálculos '!E529="","",'Cálculos '!E529)</f>
        <v/>
      </c>
      <c r="F524" s="460" t="str">
        <f>+IF(D524="","",'Cálculos '!AR529)</f>
        <v/>
      </c>
      <c r="G524" s="461" t="str">
        <f>IF(D524="","",'Cálculos '!AU529)</f>
        <v/>
      </c>
      <c r="H524" s="461" t="str">
        <f>+IF(D524="","",'Cálculos '!AV529)</f>
        <v/>
      </c>
      <c r="I524" s="462" t="str">
        <f>+IF(D524="","",'Cálculos '!AT529)</f>
        <v/>
      </c>
      <c r="J524" s="385" t="str">
        <f>+IF('Variación '!BV523="","",'Variación '!BV523)</f>
        <v/>
      </c>
      <c r="K524" s="456" t="str">
        <f>+IF(D524="","",'Precio unitario '!J523)</f>
        <v/>
      </c>
      <c r="L524" s="312" t="str">
        <f>+'Valor total'!I529</f>
        <v/>
      </c>
      <c r="M524" s="312" t="str">
        <f>+'Valor total'!J529</f>
        <v/>
      </c>
      <c r="N524" s="457" t="str">
        <f t="shared" si="16"/>
        <v/>
      </c>
    </row>
    <row r="525" spans="2:14" hidden="1" x14ac:dyDescent="0.25">
      <c r="B525" s="181">
        <f t="shared" si="17"/>
        <v>522</v>
      </c>
      <c r="C525" s="316" t="str">
        <f>+IF('Cálculos '!C530="","",'Cálculos '!C530)</f>
        <v/>
      </c>
      <c r="D525" s="315" t="str">
        <f>+IF('Cálculos '!D530="","",'Cálculos '!D530)</f>
        <v/>
      </c>
      <c r="E525" s="314" t="str">
        <f>+IF('Cálculos '!E530="","",'Cálculos '!E530)</f>
        <v/>
      </c>
      <c r="F525" s="460" t="str">
        <f>+IF(D525="","",'Cálculos '!AR530)</f>
        <v/>
      </c>
      <c r="G525" s="461" t="str">
        <f>IF(D525="","",'Cálculos '!AU530)</f>
        <v/>
      </c>
      <c r="H525" s="461" t="str">
        <f>+IF(D525="","",'Cálculos '!AV530)</f>
        <v/>
      </c>
      <c r="I525" s="462" t="str">
        <f>+IF(D525="","",'Cálculos '!AT530)</f>
        <v/>
      </c>
      <c r="J525" s="385" t="str">
        <f>+IF('Variación '!BV524="","",'Variación '!BV524)</f>
        <v/>
      </c>
      <c r="K525" s="456" t="str">
        <f>+IF(D525="","",'Precio unitario '!J524)</f>
        <v/>
      </c>
      <c r="L525" s="312" t="str">
        <f>+'Valor total'!I530</f>
        <v/>
      </c>
      <c r="M525" s="312" t="str">
        <f>+'Valor total'!J530</f>
        <v/>
      </c>
      <c r="N525" s="457" t="str">
        <f t="shared" si="16"/>
        <v/>
      </c>
    </row>
    <row r="526" spans="2:14" hidden="1" x14ac:dyDescent="0.25">
      <c r="B526" s="181">
        <f t="shared" si="17"/>
        <v>523</v>
      </c>
      <c r="C526" s="316" t="str">
        <f>+IF('Cálculos '!C531="","",'Cálculos '!C531)</f>
        <v/>
      </c>
      <c r="D526" s="315" t="str">
        <f>+IF('Cálculos '!D531="","",'Cálculos '!D531)</f>
        <v/>
      </c>
      <c r="E526" s="314" t="str">
        <f>+IF('Cálculos '!E531="","",'Cálculos '!E531)</f>
        <v/>
      </c>
      <c r="F526" s="460" t="str">
        <f>+IF(D526="","",'Cálculos '!AR531)</f>
        <v/>
      </c>
      <c r="G526" s="461" t="str">
        <f>IF(D526="","",'Cálculos '!AU531)</f>
        <v/>
      </c>
      <c r="H526" s="461" t="str">
        <f>+IF(D526="","",'Cálculos '!AV531)</f>
        <v/>
      </c>
      <c r="I526" s="462" t="str">
        <f>+IF(D526="","",'Cálculos '!AT531)</f>
        <v/>
      </c>
      <c r="J526" s="385" t="str">
        <f>+IF('Variación '!BV525="","",'Variación '!BV525)</f>
        <v/>
      </c>
      <c r="K526" s="456" t="str">
        <f>+IF(D526="","",'Precio unitario '!J525)</f>
        <v/>
      </c>
      <c r="L526" s="312" t="str">
        <f>+'Valor total'!I531</f>
        <v/>
      </c>
      <c r="M526" s="312" t="str">
        <f>+'Valor total'!J531</f>
        <v/>
      </c>
      <c r="N526" s="457" t="str">
        <f t="shared" si="16"/>
        <v/>
      </c>
    </row>
    <row r="527" spans="2:14" hidden="1" x14ac:dyDescent="0.25">
      <c r="B527" s="181">
        <f t="shared" si="17"/>
        <v>524</v>
      </c>
      <c r="C527" s="316" t="str">
        <f>+IF('Cálculos '!C532="","",'Cálculos '!C532)</f>
        <v/>
      </c>
      <c r="D527" s="315" t="str">
        <f>+IF('Cálculos '!D532="","",'Cálculos '!D532)</f>
        <v/>
      </c>
      <c r="E527" s="314" t="str">
        <f>+IF('Cálculos '!E532="","",'Cálculos '!E532)</f>
        <v/>
      </c>
      <c r="F527" s="460" t="str">
        <f>+IF(D527="","",'Cálculos '!AR532)</f>
        <v/>
      </c>
      <c r="G527" s="461" t="str">
        <f>IF(D527="","",'Cálculos '!AU532)</f>
        <v/>
      </c>
      <c r="H527" s="461" t="str">
        <f>+IF(D527="","",'Cálculos '!AV532)</f>
        <v/>
      </c>
      <c r="I527" s="462" t="str">
        <f>+IF(D527="","",'Cálculos '!AT532)</f>
        <v/>
      </c>
      <c r="J527" s="385" t="str">
        <f>+IF('Variación '!BV526="","",'Variación '!BV526)</f>
        <v/>
      </c>
      <c r="K527" s="456" t="str">
        <f>+IF(D527="","",'Precio unitario '!J526)</f>
        <v/>
      </c>
      <c r="L527" s="312" t="str">
        <f>+'Valor total'!I532</f>
        <v/>
      </c>
      <c r="M527" s="312" t="str">
        <f>+'Valor total'!J532</f>
        <v/>
      </c>
      <c r="N527" s="457" t="str">
        <f t="shared" si="16"/>
        <v/>
      </c>
    </row>
    <row r="528" spans="2:14" hidden="1" x14ac:dyDescent="0.25">
      <c r="B528" s="181">
        <f t="shared" si="17"/>
        <v>525</v>
      </c>
      <c r="C528" s="316" t="str">
        <f>+IF('Cálculos '!C533="","",'Cálculos '!C533)</f>
        <v/>
      </c>
      <c r="D528" s="315" t="str">
        <f>+IF('Cálculos '!D533="","",'Cálculos '!D533)</f>
        <v/>
      </c>
      <c r="E528" s="314" t="str">
        <f>+IF('Cálculos '!E533="","",'Cálculos '!E533)</f>
        <v/>
      </c>
      <c r="F528" s="460" t="str">
        <f>+IF(D528="","",'Cálculos '!AR533)</f>
        <v/>
      </c>
      <c r="G528" s="461" t="str">
        <f>IF(D528="","",'Cálculos '!AU533)</f>
        <v/>
      </c>
      <c r="H528" s="461" t="str">
        <f>+IF(D528="","",'Cálculos '!AV533)</f>
        <v/>
      </c>
      <c r="I528" s="462" t="str">
        <f>+IF(D528="","",'Cálculos '!AT533)</f>
        <v/>
      </c>
      <c r="J528" s="385" t="str">
        <f>+IF('Variación '!BV527="","",'Variación '!BV527)</f>
        <v/>
      </c>
      <c r="K528" s="456" t="str">
        <f>+IF(D528="","",'Precio unitario '!J527)</f>
        <v/>
      </c>
      <c r="L528" s="312" t="str">
        <f>+'Valor total'!I533</f>
        <v/>
      </c>
      <c r="M528" s="312" t="str">
        <f>+'Valor total'!J533</f>
        <v/>
      </c>
      <c r="N528" s="457" t="str">
        <f t="shared" si="16"/>
        <v/>
      </c>
    </row>
    <row r="529" spans="2:14" hidden="1" x14ac:dyDescent="0.25">
      <c r="B529" s="181">
        <f t="shared" si="17"/>
        <v>526</v>
      </c>
      <c r="C529" s="316" t="str">
        <f>+IF('Cálculos '!C534="","",'Cálculos '!C534)</f>
        <v/>
      </c>
      <c r="D529" s="315" t="str">
        <f>+IF('Cálculos '!D534="","",'Cálculos '!D534)</f>
        <v/>
      </c>
      <c r="E529" s="314" t="str">
        <f>+IF('Cálculos '!E534="","",'Cálculos '!E534)</f>
        <v/>
      </c>
      <c r="F529" s="460" t="str">
        <f>+IF(D529="","",'Cálculos '!AR534)</f>
        <v/>
      </c>
      <c r="G529" s="461" t="str">
        <f>IF(D529="","",'Cálculos '!AU534)</f>
        <v/>
      </c>
      <c r="H529" s="461" t="str">
        <f>+IF(D529="","",'Cálculos '!AV534)</f>
        <v/>
      </c>
      <c r="I529" s="462" t="str">
        <f>+IF(D529="","",'Cálculos '!AT534)</f>
        <v/>
      </c>
      <c r="J529" s="385" t="str">
        <f>+IF('Variación '!BV528="","",'Variación '!BV528)</f>
        <v/>
      </c>
      <c r="K529" s="456" t="str">
        <f>+IF(D529="","",'Precio unitario '!J528)</f>
        <v/>
      </c>
      <c r="L529" s="312" t="str">
        <f>+'Valor total'!I534</f>
        <v/>
      </c>
      <c r="M529" s="312" t="str">
        <f>+'Valor total'!J534</f>
        <v/>
      </c>
      <c r="N529" s="457" t="str">
        <f t="shared" si="16"/>
        <v/>
      </c>
    </row>
    <row r="530" spans="2:14" hidden="1" x14ac:dyDescent="0.25">
      <c r="B530" s="181">
        <f t="shared" si="17"/>
        <v>527</v>
      </c>
      <c r="C530" s="316" t="str">
        <f>+IF('Cálculos '!C535="","",'Cálculos '!C535)</f>
        <v/>
      </c>
      <c r="D530" s="315" t="str">
        <f>+IF('Cálculos '!D535="","",'Cálculos '!D535)</f>
        <v/>
      </c>
      <c r="E530" s="314" t="str">
        <f>+IF('Cálculos '!E535="","",'Cálculos '!E535)</f>
        <v/>
      </c>
      <c r="F530" s="460" t="str">
        <f>+IF(D530="","",'Cálculos '!AR535)</f>
        <v/>
      </c>
      <c r="G530" s="461" t="str">
        <f>IF(D530="","",'Cálculos '!AU535)</f>
        <v/>
      </c>
      <c r="H530" s="461" t="str">
        <f>+IF(D530="","",'Cálculos '!AV535)</f>
        <v/>
      </c>
      <c r="I530" s="462" t="str">
        <f>+IF(D530="","",'Cálculos '!AT535)</f>
        <v/>
      </c>
      <c r="J530" s="385" t="str">
        <f>+IF('Variación '!BV529="","",'Variación '!BV529)</f>
        <v/>
      </c>
      <c r="K530" s="456" t="str">
        <f>+IF(D530="","",'Precio unitario '!J529)</f>
        <v/>
      </c>
      <c r="L530" s="312" t="str">
        <f>+'Valor total'!I535</f>
        <v/>
      </c>
      <c r="M530" s="312" t="str">
        <f>+'Valor total'!J535</f>
        <v/>
      </c>
      <c r="N530" s="457" t="str">
        <f t="shared" si="16"/>
        <v/>
      </c>
    </row>
    <row r="531" spans="2:14" hidden="1" x14ac:dyDescent="0.25">
      <c r="B531" s="181">
        <f t="shared" si="17"/>
        <v>528</v>
      </c>
      <c r="C531" s="316" t="str">
        <f>+IF('Cálculos '!C536="","",'Cálculos '!C536)</f>
        <v/>
      </c>
      <c r="D531" s="315" t="str">
        <f>+IF('Cálculos '!D536="","",'Cálculos '!D536)</f>
        <v/>
      </c>
      <c r="E531" s="314" t="str">
        <f>+IF('Cálculos '!E536="","",'Cálculos '!E536)</f>
        <v/>
      </c>
      <c r="F531" s="460" t="str">
        <f>+IF(D531="","",'Cálculos '!AR536)</f>
        <v/>
      </c>
      <c r="G531" s="461" t="str">
        <f>IF(D531="","",'Cálculos '!AU536)</f>
        <v/>
      </c>
      <c r="H531" s="461" t="str">
        <f>+IF(D531="","",'Cálculos '!AV536)</f>
        <v/>
      </c>
      <c r="I531" s="462" t="str">
        <f>+IF(D531="","",'Cálculos '!AT536)</f>
        <v/>
      </c>
      <c r="J531" s="385" t="str">
        <f>+IF('Variación '!BV530="","",'Variación '!BV530)</f>
        <v/>
      </c>
      <c r="K531" s="456" t="str">
        <f>+IF(D531="","",'Precio unitario '!J530)</f>
        <v/>
      </c>
      <c r="L531" s="312" t="str">
        <f>+'Valor total'!I536</f>
        <v/>
      </c>
      <c r="M531" s="312" t="str">
        <f>+'Valor total'!J536</f>
        <v/>
      </c>
      <c r="N531" s="457" t="str">
        <f t="shared" si="16"/>
        <v/>
      </c>
    </row>
    <row r="532" spans="2:14" hidden="1" x14ac:dyDescent="0.25">
      <c r="B532" s="181">
        <f t="shared" si="17"/>
        <v>529</v>
      </c>
      <c r="C532" s="316" t="str">
        <f>+IF('Cálculos '!C537="","",'Cálculos '!C537)</f>
        <v/>
      </c>
      <c r="D532" s="315" t="str">
        <f>+IF('Cálculos '!D537="","",'Cálculos '!D537)</f>
        <v/>
      </c>
      <c r="E532" s="314" t="str">
        <f>+IF('Cálculos '!E537="","",'Cálculos '!E537)</f>
        <v/>
      </c>
      <c r="F532" s="460" t="str">
        <f>+IF(D532="","",'Cálculos '!AR537)</f>
        <v/>
      </c>
      <c r="G532" s="461" t="str">
        <f>IF(D532="","",'Cálculos '!AU537)</f>
        <v/>
      </c>
      <c r="H532" s="461" t="str">
        <f>+IF(D532="","",'Cálculos '!AV537)</f>
        <v/>
      </c>
      <c r="I532" s="462" t="str">
        <f>+IF(D532="","",'Cálculos '!AT537)</f>
        <v/>
      </c>
      <c r="J532" s="385" t="str">
        <f>+IF('Variación '!BV531="","",'Variación '!BV531)</f>
        <v/>
      </c>
      <c r="K532" s="456" t="str">
        <f>+IF(D532="","",'Precio unitario '!J531)</f>
        <v/>
      </c>
      <c r="L532" s="312" t="str">
        <f>+'Valor total'!I537</f>
        <v/>
      </c>
      <c r="M532" s="312" t="str">
        <f>+'Valor total'!J537</f>
        <v/>
      </c>
      <c r="N532" s="457" t="str">
        <f t="shared" si="16"/>
        <v/>
      </c>
    </row>
    <row r="533" spans="2:14" hidden="1" x14ac:dyDescent="0.25">
      <c r="B533" s="181">
        <f t="shared" si="17"/>
        <v>530</v>
      </c>
      <c r="C533" s="316" t="str">
        <f>+IF('Cálculos '!C538="","",'Cálculos '!C538)</f>
        <v/>
      </c>
      <c r="D533" s="315" t="str">
        <f>+IF('Cálculos '!D538="","",'Cálculos '!D538)</f>
        <v/>
      </c>
      <c r="E533" s="314" t="str">
        <f>+IF('Cálculos '!E538="","",'Cálculos '!E538)</f>
        <v/>
      </c>
      <c r="F533" s="460" t="str">
        <f>+IF(D533="","",'Cálculos '!AR538)</f>
        <v/>
      </c>
      <c r="G533" s="461" t="str">
        <f>IF(D533="","",'Cálculos '!AU538)</f>
        <v/>
      </c>
      <c r="H533" s="461" t="str">
        <f>+IF(D533="","",'Cálculos '!AV538)</f>
        <v/>
      </c>
      <c r="I533" s="462" t="str">
        <f>+IF(D533="","",'Cálculos '!AT538)</f>
        <v/>
      </c>
      <c r="J533" s="385" t="str">
        <f>+IF('Variación '!BV532="","",'Variación '!BV532)</f>
        <v/>
      </c>
      <c r="K533" s="456" t="str">
        <f>+IF(D533="","",'Precio unitario '!J532)</f>
        <v/>
      </c>
      <c r="L533" s="312" t="str">
        <f>+'Valor total'!I538</f>
        <v/>
      </c>
      <c r="M533" s="312" t="str">
        <f>+'Valor total'!J538</f>
        <v/>
      </c>
      <c r="N533" s="457" t="str">
        <f t="shared" si="16"/>
        <v/>
      </c>
    </row>
    <row r="534" spans="2:14" hidden="1" x14ac:dyDescent="0.25">
      <c r="B534" s="181">
        <f t="shared" si="17"/>
        <v>531</v>
      </c>
      <c r="C534" s="316" t="str">
        <f>+IF('Cálculos '!C539="","",'Cálculos '!C539)</f>
        <v/>
      </c>
      <c r="D534" s="315" t="str">
        <f>+IF('Cálculos '!D539="","",'Cálculos '!D539)</f>
        <v/>
      </c>
      <c r="E534" s="314" t="str">
        <f>+IF('Cálculos '!E539="","",'Cálculos '!E539)</f>
        <v/>
      </c>
      <c r="F534" s="460" t="str">
        <f>+IF(D534="","",'Cálculos '!AR539)</f>
        <v/>
      </c>
      <c r="G534" s="461" t="str">
        <f>IF(D534="","",'Cálculos '!AU539)</f>
        <v/>
      </c>
      <c r="H534" s="461" t="str">
        <f>+IF(D534="","",'Cálculos '!AV539)</f>
        <v/>
      </c>
      <c r="I534" s="462" t="str">
        <f>+IF(D534="","",'Cálculos '!AT539)</f>
        <v/>
      </c>
      <c r="J534" s="385" t="str">
        <f>+IF('Variación '!BV533="","",'Variación '!BV533)</f>
        <v/>
      </c>
      <c r="K534" s="456" t="str">
        <f>+IF(D534="","",'Precio unitario '!J533)</f>
        <v/>
      </c>
      <c r="L534" s="312" t="str">
        <f>+'Valor total'!I539</f>
        <v/>
      </c>
      <c r="M534" s="312" t="str">
        <f>+'Valor total'!J539</f>
        <v/>
      </c>
      <c r="N534" s="457" t="str">
        <f t="shared" si="16"/>
        <v/>
      </c>
    </row>
    <row r="535" spans="2:14" hidden="1" x14ac:dyDescent="0.25">
      <c r="B535" s="181">
        <f t="shared" si="17"/>
        <v>532</v>
      </c>
      <c r="C535" s="316" t="str">
        <f>+IF('Cálculos '!C540="","",'Cálculos '!C540)</f>
        <v/>
      </c>
      <c r="D535" s="315" t="str">
        <f>+IF('Cálculos '!D540="","",'Cálculos '!D540)</f>
        <v/>
      </c>
      <c r="E535" s="314" t="str">
        <f>+IF('Cálculos '!E540="","",'Cálculos '!E540)</f>
        <v/>
      </c>
      <c r="F535" s="460" t="str">
        <f>+IF(D535="","",'Cálculos '!AR540)</f>
        <v/>
      </c>
      <c r="G535" s="461" t="str">
        <f>IF(D535="","",'Cálculos '!AU540)</f>
        <v/>
      </c>
      <c r="H535" s="461" t="str">
        <f>+IF(D535="","",'Cálculos '!AV540)</f>
        <v/>
      </c>
      <c r="I535" s="462" t="str">
        <f>+IF(D535="","",'Cálculos '!AT540)</f>
        <v/>
      </c>
      <c r="J535" s="385" t="str">
        <f>+IF('Variación '!BV534="","",'Variación '!BV534)</f>
        <v/>
      </c>
      <c r="K535" s="456" t="str">
        <f>+IF(D535="","",'Precio unitario '!J534)</f>
        <v/>
      </c>
      <c r="L535" s="312" t="str">
        <f>+'Valor total'!I540</f>
        <v/>
      </c>
      <c r="M535" s="312" t="str">
        <f>+'Valor total'!J540</f>
        <v/>
      </c>
      <c r="N535" s="457" t="str">
        <f t="shared" si="16"/>
        <v/>
      </c>
    </row>
    <row r="536" spans="2:14" hidden="1" x14ac:dyDescent="0.25">
      <c r="B536" s="181">
        <f t="shared" si="17"/>
        <v>533</v>
      </c>
      <c r="C536" s="316" t="str">
        <f>+IF('Cálculos '!C541="","",'Cálculos '!C541)</f>
        <v/>
      </c>
      <c r="D536" s="315" t="str">
        <f>+IF('Cálculos '!D541="","",'Cálculos '!D541)</f>
        <v/>
      </c>
      <c r="E536" s="314" t="str">
        <f>+IF('Cálculos '!E541="","",'Cálculos '!E541)</f>
        <v/>
      </c>
      <c r="F536" s="460" t="str">
        <f>+IF(D536="","",'Cálculos '!AR541)</f>
        <v/>
      </c>
      <c r="G536" s="461" t="str">
        <f>IF(D536="","",'Cálculos '!AU541)</f>
        <v/>
      </c>
      <c r="H536" s="461" t="str">
        <f>+IF(D536="","",'Cálculos '!AV541)</f>
        <v/>
      </c>
      <c r="I536" s="462" t="str">
        <f>+IF(D536="","",'Cálculos '!AT541)</f>
        <v/>
      </c>
      <c r="J536" s="385" t="str">
        <f>+IF('Variación '!BV535="","",'Variación '!BV535)</f>
        <v/>
      </c>
      <c r="K536" s="456" t="str">
        <f>+IF(D536="","",'Precio unitario '!J535)</f>
        <v/>
      </c>
      <c r="L536" s="312" t="str">
        <f>+'Valor total'!I541</f>
        <v/>
      </c>
      <c r="M536" s="312" t="str">
        <f>+'Valor total'!J541</f>
        <v/>
      </c>
      <c r="N536" s="457" t="str">
        <f t="shared" si="16"/>
        <v/>
      </c>
    </row>
    <row r="537" spans="2:14" hidden="1" x14ac:dyDescent="0.25">
      <c r="B537" s="181">
        <f t="shared" si="17"/>
        <v>534</v>
      </c>
      <c r="C537" s="316" t="str">
        <f>+IF('Cálculos '!C542="","",'Cálculos '!C542)</f>
        <v/>
      </c>
      <c r="D537" s="315" t="str">
        <f>+IF('Cálculos '!D542="","",'Cálculos '!D542)</f>
        <v/>
      </c>
      <c r="E537" s="314" t="str">
        <f>+IF('Cálculos '!E542="","",'Cálculos '!E542)</f>
        <v/>
      </c>
      <c r="F537" s="460" t="str">
        <f>+IF(D537="","",'Cálculos '!AR542)</f>
        <v/>
      </c>
      <c r="G537" s="461" t="str">
        <f>IF(D537="","",'Cálculos '!AU542)</f>
        <v/>
      </c>
      <c r="H537" s="461" t="str">
        <f>+IF(D537="","",'Cálculos '!AV542)</f>
        <v/>
      </c>
      <c r="I537" s="462" t="str">
        <f>+IF(D537="","",'Cálculos '!AT542)</f>
        <v/>
      </c>
      <c r="J537" s="385" t="str">
        <f>+IF('Variación '!BV536="","",'Variación '!BV536)</f>
        <v/>
      </c>
      <c r="K537" s="456" t="str">
        <f>+IF(D537="","",'Precio unitario '!J536)</f>
        <v/>
      </c>
      <c r="L537" s="312" t="str">
        <f>+'Valor total'!I542</f>
        <v/>
      </c>
      <c r="M537" s="312" t="str">
        <f>+'Valor total'!J542</f>
        <v/>
      </c>
      <c r="N537" s="457" t="str">
        <f t="shared" si="16"/>
        <v/>
      </c>
    </row>
    <row r="538" spans="2:14" hidden="1" x14ac:dyDescent="0.25">
      <c r="B538" s="181">
        <f t="shared" si="17"/>
        <v>535</v>
      </c>
      <c r="C538" s="316" t="str">
        <f>+IF('Cálculos '!C543="","",'Cálculos '!C543)</f>
        <v/>
      </c>
      <c r="D538" s="315" t="str">
        <f>+IF('Cálculos '!D543="","",'Cálculos '!D543)</f>
        <v/>
      </c>
      <c r="E538" s="314" t="str">
        <f>+IF('Cálculos '!E543="","",'Cálculos '!E543)</f>
        <v/>
      </c>
      <c r="F538" s="460" t="str">
        <f>+IF(D538="","",'Cálculos '!AR543)</f>
        <v/>
      </c>
      <c r="G538" s="461" t="str">
        <f>IF(D538="","",'Cálculos '!AU543)</f>
        <v/>
      </c>
      <c r="H538" s="461" t="str">
        <f>+IF(D538="","",'Cálculos '!AV543)</f>
        <v/>
      </c>
      <c r="I538" s="462" t="str">
        <f>+IF(D538="","",'Cálculos '!AT543)</f>
        <v/>
      </c>
      <c r="J538" s="385" t="str">
        <f>+IF('Variación '!BV537="","",'Variación '!BV537)</f>
        <v/>
      </c>
      <c r="K538" s="456" t="str">
        <f>+IF(D538="","",'Precio unitario '!J537)</f>
        <v/>
      </c>
      <c r="L538" s="312" t="str">
        <f>+'Valor total'!I543</f>
        <v/>
      </c>
      <c r="M538" s="312" t="str">
        <f>+'Valor total'!J543</f>
        <v/>
      </c>
      <c r="N538" s="457" t="str">
        <f t="shared" si="16"/>
        <v/>
      </c>
    </row>
    <row r="539" spans="2:14" hidden="1" x14ac:dyDescent="0.25">
      <c r="B539" s="181">
        <f t="shared" si="17"/>
        <v>536</v>
      </c>
      <c r="C539" s="316" t="str">
        <f>+IF('Cálculos '!C544="","",'Cálculos '!C544)</f>
        <v/>
      </c>
      <c r="D539" s="315" t="str">
        <f>+IF('Cálculos '!D544="","",'Cálculos '!D544)</f>
        <v/>
      </c>
      <c r="E539" s="314" t="str">
        <f>+IF('Cálculos '!E544="","",'Cálculos '!E544)</f>
        <v/>
      </c>
      <c r="F539" s="460" t="str">
        <f>+IF(D539="","",'Cálculos '!AR544)</f>
        <v/>
      </c>
      <c r="G539" s="461" t="str">
        <f>IF(D539="","",'Cálculos '!AU544)</f>
        <v/>
      </c>
      <c r="H539" s="461" t="str">
        <f>+IF(D539="","",'Cálculos '!AV544)</f>
        <v/>
      </c>
      <c r="I539" s="462" t="str">
        <f>+IF(D539="","",'Cálculos '!AT544)</f>
        <v/>
      </c>
      <c r="J539" s="385" t="str">
        <f>+IF('Variación '!BV538="","",'Variación '!BV538)</f>
        <v/>
      </c>
      <c r="K539" s="456" t="str">
        <f>+IF(D539="","",'Precio unitario '!J538)</f>
        <v/>
      </c>
      <c r="L539" s="312" t="str">
        <f>+'Valor total'!I544</f>
        <v/>
      </c>
      <c r="M539" s="312" t="str">
        <f>+'Valor total'!J544</f>
        <v/>
      </c>
      <c r="N539" s="457" t="str">
        <f t="shared" si="16"/>
        <v/>
      </c>
    </row>
    <row r="540" spans="2:14" hidden="1" x14ac:dyDescent="0.25">
      <c r="B540" s="181">
        <f t="shared" si="17"/>
        <v>537</v>
      </c>
      <c r="C540" s="316" t="str">
        <f>+IF('Cálculos '!C545="","",'Cálculos '!C545)</f>
        <v/>
      </c>
      <c r="D540" s="315" t="str">
        <f>+IF('Cálculos '!D545="","",'Cálculos '!D545)</f>
        <v/>
      </c>
      <c r="E540" s="314" t="str">
        <f>+IF('Cálculos '!E545="","",'Cálculos '!E545)</f>
        <v/>
      </c>
      <c r="F540" s="460" t="str">
        <f>+IF(D540="","",'Cálculos '!AR545)</f>
        <v/>
      </c>
      <c r="G540" s="461" t="str">
        <f>IF(D540="","",'Cálculos '!AU545)</f>
        <v/>
      </c>
      <c r="H540" s="461" t="str">
        <f>+IF(D540="","",'Cálculos '!AV545)</f>
        <v/>
      </c>
      <c r="I540" s="462" t="str">
        <f>+IF(D540="","",'Cálculos '!AT545)</f>
        <v/>
      </c>
      <c r="J540" s="385" t="str">
        <f>+IF('Variación '!BV539="","",'Variación '!BV539)</f>
        <v/>
      </c>
      <c r="K540" s="456" t="str">
        <f>+IF(D540="","",'Precio unitario '!J539)</f>
        <v/>
      </c>
      <c r="L540" s="312" t="str">
        <f>+'Valor total'!I545</f>
        <v/>
      </c>
      <c r="M540" s="312" t="str">
        <f>+'Valor total'!J545</f>
        <v/>
      </c>
      <c r="N540" s="457" t="str">
        <f t="shared" si="16"/>
        <v/>
      </c>
    </row>
    <row r="541" spans="2:14" hidden="1" x14ac:dyDescent="0.25">
      <c r="B541" s="181">
        <f t="shared" si="17"/>
        <v>538</v>
      </c>
      <c r="C541" s="316" t="str">
        <f>+IF('Cálculos '!C546="","",'Cálculos '!C546)</f>
        <v/>
      </c>
      <c r="D541" s="315" t="str">
        <f>+IF('Cálculos '!D546="","",'Cálculos '!D546)</f>
        <v/>
      </c>
      <c r="E541" s="314" t="str">
        <f>+IF('Cálculos '!E546="","",'Cálculos '!E546)</f>
        <v/>
      </c>
      <c r="F541" s="460" t="str">
        <f>+IF(D541="","",'Cálculos '!AR546)</f>
        <v/>
      </c>
      <c r="G541" s="461" t="str">
        <f>IF(D541="","",'Cálculos '!AU546)</f>
        <v/>
      </c>
      <c r="H541" s="461" t="str">
        <f>+IF(D541="","",'Cálculos '!AV546)</f>
        <v/>
      </c>
      <c r="I541" s="462" t="str">
        <f>+IF(D541="","",'Cálculos '!AT546)</f>
        <v/>
      </c>
      <c r="J541" s="385" t="str">
        <f>+IF('Variación '!BV540="","",'Variación '!BV540)</f>
        <v/>
      </c>
      <c r="K541" s="456" t="str">
        <f>+IF(D541="","",'Precio unitario '!J540)</f>
        <v/>
      </c>
      <c r="L541" s="312" t="str">
        <f>+'Valor total'!I546</f>
        <v/>
      </c>
      <c r="M541" s="312" t="str">
        <f>+'Valor total'!J546</f>
        <v/>
      </c>
      <c r="N541" s="457" t="str">
        <f t="shared" si="16"/>
        <v/>
      </c>
    </row>
    <row r="542" spans="2:14" hidden="1" x14ac:dyDescent="0.25">
      <c r="B542" s="181">
        <f t="shared" si="17"/>
        <v>539</v>
      </c>
      <c r="C542" s="316" t="str">
        <f>+IF('Cálculos '!C547="","",'Cálculos '!C547)</f>
        <v/>
      </c>
      <c r="D542" s="315" t="str">
        <f>+IF('Cálculos '!D547="","",'Cálculos '!D547)</f>
        <v/>
      </c>
      <c r="E542" s="314" t="str">
        <f>+IF('Cálculos '!E547="","",'Cálculos '!E547)</f>
        <v/>
      </c>
      <c r="F542" s="460" t="str">
        <f>+IF(D542="","",'Cálculos '!AR547)</f>
        <v/>
      </c>
      <c r="G542" s="461" t="str">
        <f>IF(D542="","",'Cálculos '!AU547)</f>
        <v/>
      </c>
      <c r="H542" s="461" t="str">
        <f>+IF(D542="","",'Cálculos '!AV547)</f>
        <v/>
      </c>
      <c r="I542" s="462" t="str">
        <f>+IF(D542="","",'Cálculos '!AT547)</f>
        <v/>
      </c>
      <c r="J542" s="385" t="str">
        <f>+IF('Variación '!BV541="","",'Variación '!BV541)</f>
        <v/>
      </c>
      <c r="K542" s="456" t="str">
        <f>+IF(D542="","",'Precio unitario '!J541)</f>
        <v/>
      </c>
      <c r="L542" s="312" t="str">
        <f>+'Valor total'!I547</f>
        <v/>
      </c>
      <c r="M542" s="312" t="str">
        <f>+'Valor total'!J547</f>
        <v/>
      </c>
      <c r="N542" s="457" t="str">
        <f t="shared" si="16"/>
        <v/>
      </c>
    </row>
    <row r="543" spans="2:14" hidden="1" x14ac:dyDescent="0.25">
      <c r="B543" s="181">
        <f t="shared" si="17"/>
        <v>540</v>
      </c>
      <c r="C543" s="316" t="str">
        <f>+IF('Cálculos '!C548="","",'Cálculos '!C548)</f>
        <v/>
      </c>
      <c r="D543" s="315" t="str">
        <f>+IF('Cálculos '!D548="","",'Cálculos '!D548)</f>
        <v/>
      </c>
      <c r="E543" s="314" t="str">
        <f>+IF('Cálculos '!E548="","",'Cálculos '!E548)</f>
        <v/>
      </c>
      <c r="F543" s="460" t="str">
        <f>+IF(D543="","",'Cálculos '!AR548)</f>
        <v/>
      </c>
      <c r="G543" s="461" t="str">
        <f>IF(D543="","",'Cálculos '!AU548)</f>
        <v/>
      </c>
      <c r="H543" s="461" t="str">
        <f>+IF(D543="","",'Cálculos '!AV548)</f>
        <v/>
      </c>
      <c r="I543" s="462" t="str">
        <f>+IF(D543="","",'Cálculos '!AT548)</f>
        <v/>
      </c>
      <c r="J543" s="385" t="str">
        <f>+IF('Variación '!BV542="","",'Variación '!BV542)</f>
        <v/>
      </c>
      <c r="K543" s="456" t="str">
        <f>+IF(D543="","",'Precio unitario '!J542)</f>
        <v/>
      </c>
      <c r="L543" s="312" t="str">
        <f>+'Valor total'!I548</f>
        <v/>
      </c>
      <c r="M543" s="312" t="str">
        <f>+'Valor total'!J548</f>
        <v/>
      </c>
      <c r="N543" s="457" t="str">
        <f t="shared" si="16"/>
        <v/>
      </c>
    </row>
    <row r="544" spans="2:14" hidden="1" x14ac:dyDescent="0.25">
      <c r="B544" s="181">
        <f t="shared" si="17"/>
        <v>541</v>
      </c>
      <c r="C544" s="316" t="str">
        <f>+IF('Cálculos '!C549="","",'Cálculos '!C549)</f>
        <v/>
      </c>
      <c r="D544" s="315" t="str">
        <f>+IF('Cálculos '!D549="","",'Cálculos '!D549)</f>
        <v/>
      </c>
      <c r="E544" s="314" t="str">
        <f>+IF('Cálculos '!E549="","",'Cálculos '!E549)</f>
        <v/>
      </c>
      <c r="F544" s="460" t="str">
        <f>+IF(D544="","",'Cálculos '!AR549)</f>
        <v/>
      </c>
      <c r="G544" s="461" t="str">
        <f>IF(D544="","",'Cálculos '!AU549)</f>
        <v/>
      </c>
      <c r="H544" s="461" t="str">
        <f>+IF(D544="","",'Cálculos '!AV549)</f>
        <v/>
      </c>
      <c r="I544" s="462" t="str">
        <f>+IF(D544="","",'Cálculos '!AT549)</f>
        <v/>
      </c>
      <c r="J544" s="385" t="str">
        <f>+IF('Variación '!BV543="","",'Variación '!BV543)</f>
        <v/>
      </c>
      <c r="K544" s="456" t="str">
        <f>+IF(D544="","",'Precio unitario '!J543)</f>
        <v/>
      </c>
      <c r="L544" s="312" t="str">
        <f>+'Valor total'!I549</f>
        <v/>
      </c>
      <c r="M544" s="312" t="str">
        <f>+'Valor total'!J549</f>
        <v/>
      </c>
      <c r="N544" s="457" t="str">
        <f t="shared" si="16"/>
        <v/>
      </c>
    </row>
    <row r="545" spans="2:14" hidden="1" x14ac:dyDescent="0.25">
      <c r="B545" s="181">
        <f t="shared" si="17"/>
        <v>542</v>
      </c>
      <c r="C545" s="316" t="str">
        <f>+IF('Cálculos '!C550="","",'Cálculos '!C550)</f>
        <v/>
      </c>
      <c r="D545" s="315" t="str">
        <f>+IF('Cálculos '!D550="","",'Cálculos '!D550)</f>
        <v/>
      </c>
      <c r="E545" s="314" t="str">
        <f>+IF('Cálculos '!E550="","",'Cálculos '!E550)</f>
        <v/>
      </c>
      <c r="F545" s="460" t="str">
        <f>+IF(D545="","",'Cálculos '!AR550)</f>
        <v/>
      </c>
      <c r="G545" s="461" t="str">
        <f>IF(D545="","",'Cálculos '!AU550)</f>
        <v/>
      </c>
      <c r="H545" s="461" t="str">
        <f>+IF(D545="","",'Cálculos '!AV550)</f>
        <v/>
      </c>
      <c r="I545" s="462" t="str">
        <f>+IF(D545="","",'Cálculos '!AT550)</f>
        <v/>
      </c>
      <c r="J545" s="385" t="str">
        <f>+IF('Variación '!BV544="","",'Variación '!BV544)</f>
        <v/>
      </c>
      <c r="K545" s="456" t="str">
        <f>+IF(D545="","",'Precio unitario '!J544)</f>
        <v/>
      </c>
      <c r="L545" s="312" t="str">
        <f>+'Valor total'!I550</f>
        <v/>
      </c>
      <c r="M545" s="312" t="str">
        <f>+'Valor total'!J550</f>
        <v/>
      </c>
      <c r="N545" s="457" t="str">
        <f t="shared" si="16"/>
        <v/>
      </c>
    </row>
    <row r="546" spans="2:14" hidden="1" x14ac:dyDescent="0.25">
      <c r="B546" s="181">
        <f t="shared" si="17"/>
        <v>543</v>
      </c>
      <c r="C546" s="316" t="str">
        <f>+IF('Cálculos '!C551="","",'Cálculos '!C551)</f>
        <v/>
      </c>
      <c r="D546" s="315" t="str">
        <f>+IF('Cálculos '!D551="","",'Cálculos '!D551)</f>
        <v/>
      </c>
      <c r="E546" s="314" t="str">
        <f>+IF('Cálculos '!E551="","",'Cálculos '!E551)</f>
        <v/>
      </c>
      <c r="F546" s="460" t="str">
        <f>+IF(D546="","",'Cálculos '!AR551)</f>
        <v/>
      </c>
      <c r="G546" s="461" t="str">
        <f>IF(D546="","",'Cálculos '!AU551)</f>
        <v/>
      </c>
      <c r="H546" s="461" t="str">
        <f>+IF(D546="","",'Cálculos '!AV551)</f>
        <v/>
      </c>
      <c r="I546" s="462" t="str">
        <f>+IF(D546="","",'Cálculos '!AT551)</f>
        <v/>
      </c>
      <c r="J546" s="385" t="str">
        <f>+IF('Variación '!BV545="","",'Variación '!BV545)</f>
        <v/>
      </c>
      <c r="K546" s="456" t="str">
        <f>+IF(D546="","",'Precio unitario '!J545)</f>
        <v/>
      </c>
      <c r="L546" s="312" t="str">
        <f>+'Valor total'!I551</f>
        <v/>
      </c>
      <c r="M546" s="312" t="str">
        <f>+'Valor total'!J551</f>
        <v/>
      </c>
      <c r="N546" s="457" t="str">
        <f t="shared" si="16"/>
        <v/>
      </c>
    </row>
    <row r="547" spans="2:14" hidden="1" x14ac:dyDescent="0.25">
      <c r="B547" s="181">
        <f t="shared" si="17"/>
        <v>544</v>
      </c>
      <c r="C547" s="316" t="str">
        <f>+IF('Cálculos '!C552="","",'Cálculos '!C552)</f>
        <v/>
      </c>
      <c r="D547" s="315" t="str">
        <f>+IF('Cálculos '!D552="","",'Cálculos '!D552)</f>
        <v/>
      </c>
      <c r="E547" s="314" t="str">
        <f>+IF('Cálculos '!E552="","",'Cálculos '!E552)</f>
        <v/>
      </c>
      <c r="F547" s="460" t="str">
        <f>+IF(D547="","",'Cálculos '!AR552)</f>
        <v/>
      </c>
      <c r="G547" s="461" t="str">
        <f>IF(D547="","",'Cálculos '!AU552)</f>
        <v/>
      </c>
      <c r="H547" s="461" t="str">
        <f>+IF(D547="","",'Cálculos '!AV552)</f>
        <v/>
      </c>
      <c r="I547" s="462" t="str">
        <f>+IF(D547="","",'Cálculos '!AT552)</f>
        <v/>
      </c>
      <c r="J547" s="385" t="str">
        <f>+IF('Variación '!BV546="","",'Variación '!BV546)</f>
        <v/>
      </c>
      <c r="K547" s="456" t="str">
        <f>+IF(D547="","",'Precio unitario '!J546)</f>
        <v/>
      </c>
      <c r="L547" s="312" t="str">
        <f>+'Valor total'!I552</f>
        <v/>
      </c>
      <c r="M547" s="312" t="str">
        <f>+'Valor total'!J552</f>
        <v/>
      </c>
      <c r="N547" s="457" t="str">
        <f t="shared" si="16"/>
        <v/>
      </c>
    </row>
    <row r="548" spans="2:14" hidden="1" x14ac:dyDescent="0.25">
      <c r="B548" s="181">
        <f t="shared" si="17"/>
        <v>545</v>
      </c>
      <c r="C548" s="316" t="str">
        <f>+IF('Cálculos '!C553="","",'Cálculos '!C553)</f>
        <v/>
      </c>
      <c r="D548" s="315" t="str">
        <f>+IF('Cálculos '!D553="","",'Cálculos '!D553)</f>
        <v/>
      </c>
      <c r="E548" s="314" t="str">
        <f>+IF('Cálculos '!E553="","",'Cálculos '!E553)</f>
        <v/>
      </c>
      <c r="F548" s="460" t="str">
        <f>+IF(D548="","",'Cálculos '!AR553)</f>
        <v/>
      </c>
      <c r="G548" s="461" t="str">
        <f>IF(D548="","",'Cálculos '!AU553)</f>
        <v/>
      </c>
      <c r="H548" s="461" t="str">
        <f>+IF(D548="","",'Cálculos '!AV553)</f>
        <v/>
      </c>
      <c r="I548" s="462" t="str">
        <f>+IF(D548="","",'Cálculos '!AT553)</f>
        <v/>
      </c>
      <c r="J548" s="385" t="str">
        <f>+IF('Variación '!BV547="","",'Variación '!BV547)</f>
        <v/>
      </c>
      <c r="K548" s="456" t="str">
        <f>+IF(D548="","",'Precio unitario '!J547)</f>
        <v/>
      </c>
      <c r="L548" s="312" t="str">
        <f>+'Valor total'!I553</f>
        <v/>
      </c>
      <c r="M548" s="312" t="str">
        <f>+'Valor total'!J553</f>
        <v/>
      </c>
      <c r="N548" s="457" t="str">
        <f t="shared" si="16"/>
        <v/>
      </c>
    </row>
    <row r="549" spans="2:14" hidden="1" x14ac:dyDescent="0.25">
      <c r="B549" s="181">
        <f t="shared" si="17"/>
        <v>546</v>
      </c>
      <c r="C549" s="316" t="str">
        <f>+IF('Cálculos '!C554="","",'Cálculos '!C554)</f>
        <v/>
      </c>
      <c r="D549" s="315" t="str">
        <f>+IF('Cálculos '!D554="","",'Cálculos '!D554)</f>
        <v/>
      </c>
      <c r="E549" s="314" t="str">
        <f>+IF('Cálculos '!E554="","",'Cálculos '!E554)</f>
        <v/>
      </c>
      <c r="F549" s="460" t="str">
        <f>+IF(D549="","",'Cálculos '!AR554)</f>
        <v/>
      </c>
      <c r="G549" s="461" t="str">
        <f>IF(D549="","",'Cálculos '!AU554)</f>
        <v/>
      </c>
      <c r="H549" s="461" t="str">
        <f>+IF(D549="","",'Cálculos '!AV554)</f>
        <v/>
      </c>
      <c r="I549" s="462" t="str">
        <f>+IF(D549="","",'Cálculos '!AT554)</f>
        <v/>
      </c>
      <c r="J549" s="385" t="str">
        <f>+IF('Variación '!BV548="","",'Variación '!BV548)</f>
        <v/>
      </c>
      <c r="K549" s="456" t="str">
        <f>+IF(D549="","",'Precio unitario '!J548)</f>
        <v/>
      </c>
      <c r="L549" s="312" t="str">
        <f>+'Valor total'!I554</f>
        <v/>
      </c>
      <c r="M549" s="312" t="str">
        <f>+'Valor total'!J554</f>
        <v/>
      </c>
      <c r="N549" s="457" t="str">
        <f t="shared" si="16"/>
        <v/>
      </c>
    </row>
    <row r="550" spans="2:14" hidden="1" x14ac:dyDescent="0.25">
      <c r="B550" s="181">
        <f t="shared" si="17"/>
        <v>547</v>
      </c>
      <c r="C550" s="316" t="str">
        <f>+IF('Cálculos '!C555="","",'Cálculos '!C555)</f>
        <v/>
      </c>
      <c r="D550" s="315" t="str">
        <f>+IF('Cálculos '!D555="","",'Cálculos '!D555)</f>
        <v/>
      </c>
      <c r="E550" s="314" t="str">
        <f>+IF('Cálculos '!E555="","",'Cálculos '!E555)</f>
        <v/>
      </c>
      <c r="F550" s="460" t="str">
        <f>+IF(D550="","",'Cálculos '!AR555)</f>
        <v/>
      </c>
      <c r="G550" s="461" t="str">
        <f>IF(D550="","",'Cálculos '!AU555)</f>
        <v/>
      </c>
      <c r="H550" s="461" t="str">
        <f>+IF(D550="","",'Cálculos '!AV555)</f>
        <v/>
      </c>
      <c r="I550" s="462" t="str">
        <f>+IF(D550="","",'Cálculos '!AT555)</f>
        <v/>
      </c>
      <c r="J550" s="385" t="str">
        <f>+IF('Variación '!BV549="","",'Variación '!BV549)</f>
        <v/>
      </c>
      <c r="K550" s="456" t="str">
        <f>+IF(D550="","",'Precio unitario '!J549)</f>
        <v/>
      </c>
      <c r="L550" s="312" t="str">
        <f>+'Valor total'!I555</f>
        <v/>
      </c>
      <c r="M550" s="312" t="str">
        <f>+'Valor total'!J555</f>
        <v/>
      </c>
      <c r="N550" s="457" t="str">
        <f t="shared" si="16"/>
        <v/>
      </c>
    </row>
    <row r="551" spans="2:14" hidden="1" x14ac:dyDescent="0.25">
      <c r="B551" s="181">
        <f t="shared" si="17"/>
        <v>548</v>
      </c>
      <c r="C551" s="316" t="str">
        <f>+IF('Cálculos '!C556="","",'Cálculos '!C556)</f>
        <v/>
      </c>
      <c r="D551" s="315" t="str">
        <f>+IF('Cálculos '!D556="","",'Cálculos '!D556)</f>
        <v/>
      </c>
      <c r="E551" s="314" t="str">
        <f>+IF('Cálculos '!E556="","",'Cálculos '!E556)</f>
        <v/>
      </c>
      <c r="F551" s="460" t="str">
        <f>+IF(D551="","",'Cálculos '!AR556)</f>
        <v/>
      </c>
      <c r="G551" s="461" t="str">
        <f>IF(D551="","",'Cálculos '!AU556)</f>
        <v/>
      </c>
      <c r="H551" s="461" t="str">
        <f>+IF(D551="","",'Cálculos '!AV556)</f>
        <v/>
      </c>
      <c r="I551" s="462" t="str">
        <f>+IF(D551="","",'Cálculos '!AT556)</f>
        <v/>
      </c>
      <c r="J551" s="385" t="str">
        <f>+IF('Variación '!BV550="","",'Variación '!BV550)</f>
        <v/>
      </c>
      <c r="K551" s="456" t="str">
        <f>+IF(D551="","",'Precio unitario '!J550)</f>
        <v/>
      </c>
      <c r="L551" s="312" t="str">
        <f>+'Valor total'!I556</f>
        <v/>
      </c>
      <c r="M551" s="312" t="str">
        <f>+'Valor total'!J556</f>
        <v/>
      </c>
      <c r="N551" s="457" t="str">
        <f t="shared" si="16"/>
        <v/>
      </c>
    </row>
    <row r="552" spans="2:14" hidden="1" x14ac:dyDescent="0.25">
      <c r="B552" s="181">
        <f t="shared" si="17"/>
        <v>549</v>
      </c>
      <c r="C552" s="316" t="str">
        <f>+IF('Cálculos '!C557="","",'Cálculos '!C557)</f>
        <v/>
      </c>
      <c r="D552" s="315" t="str">
        <f>+IF('Cálculos '!D557="","",'Cálculos '!D557)</f>
        <v/>
      </c>
      <c r="E552" s="314" t="str">
        <f>+IF('Cálculos '!E557="","",'Cálculos '!E557)</f>
        <v/>
      </c>
      <c r="F552" s="460" t="str">
        <f>+IF(D552="","",'Cálculos '!AR557)</f>
        <v/>
      </c>
      <c r="G552" s="461" t="str">
        <f>IF(D552="","",'Cálculos '!AU557)</f>
        <v/>
      </c>
      <c r="H552" s="461" t="str">
        <f>+IF(D552="","",'Cálculos '!AV557)</f>
        <v/>
      </c>
      <c r="I552" s="462" t="str">
        <f>+IF(D552="","",'Cálculos '!AT557)</f>
        <v/>
      </c>
      <c r="J552" s="385" t="str">
        <f>+IF('Variación '!BV551="","",'Variación '!BV551)</f>
        <v/>
      </c>
      <c r="K552" s="456" t="str">
        <f>+IF(D552="","",'Precio unitario '!J551)</f>
        <v/>
      </c>
      <c r="L552" s="312" t="str">
        <f>+'Valor total'!I557</f>
        <v/>
      </c>
      <c r="M552" s="312" t="str">
        <f>+'Valor total'!J557</f>
        <v/>
      </c>
      <c r="N552" s="457" t="str">
        <f t="shared" si="16"/>
        <v/>
      </c>
    </row>
    <row r="553" spans="2:14" hidden="1" x14ac:dyDescent="0.25">
      <c r="B553" s="181">
        <f t="shared" si="17"/>
        <v>550</v>
      </c>
      <c r="C553" s="316" t="str">
        <f>+IF('Cálculos '!C558="","",'Cálculos '!C558)</f>
        <v/>
      </c>
      <c r="D553" s="315" t="str">
        <f>+IF('Cálculos '!D558="","",'Cálculos '!D558)</f>
        <v/>
      </c>
      <c r="E553" s="314" t="str">
        <f>+IF('Cálculos '!E558="","",'Cálculos '!E558)</f>
        <v/>
      </c>
      <c r="F553" s="460" t="str">
        <f>+IF(D553="","",'Cálculos '!AR558)</f>
        <v/>
      </c>
      <c r="G553" s="461" t="str">
        <f>IF(D553="","",'Cálculos '!AU558)</f>
        <v/>
      </c>
      <c r="H553" s="461" t="str">
        <f>+IF(D553="","",'Cálculos '!AV558)</f>
        <v/>
      </c>
      <c r="I553" s="462" t="str">
        <f>+IF(D553="","",'Cálculos '!AT558)</f>
        <v/>
      </c>
      <c r="J553" s="385" t="str">
        <f>+IF('Variación '!BV552="","",'Variación '!BV552)</f>
        <v/>
      </c>
      <c r="K553" s="456" t="str">
        <f>+IF(D553="","",'Precio unitario '!J552)</f>
        <v/>
      </c>
      <c r="L553" s="312" t="str">
        <f>+'Valor total'!I558</f>
        <v/>
      </c>
      <c r="M553" s="312" t="str">
        <f>+'Valor total'!J558</f>
        <v/>
      </c>
      <c r="N553" s="457" t="str">
        <f t="shared" si="16"/>
        <v/>
      </c>
    </row>
    <row r="554" spans="2:14" hidden="1" x14ac:dyDescent="0.25">
      <c r="B554" s="181">
        <f t="shared" si="17"/>
        <v>551</v>
      </c>
      <c r="C554" s="316" t="str">
        <f>+IF('Cálculos '!C559="","",'Cálculos '!C559)</f>
        <v/>
      </c>
      <c r="D554" s="315" t="str">
        <f>+IF('Cálculos '!D559="","",'Cálculos '!D559)</f>
        <v/>
      </c>
      <c r="E554" s="314" t="str">
        <f>+IF('Cálculos '!E559="","",'Cálculos '!E559)</f>
        <v/>
      </c>
      <c r="F554" s="460" t="str">
        <f>+IF(D554="","",'Cálculos '!AR559)</f>
        <v/>
      </c>
      <c r="G554" s="461" t="str">
        <f>IF(D554="","",'Cálculos '!AU559)</f>
        <v/>
      </c>
      <c r="H554" s="461" t="str">
        <f>+IF(D554="","",'Cálculos '!AV559)</f>
        <v/>
      </c>
      <c r="I554" s="462" t="str">
        <f>+IF(D554="","",'Cálculos '!AT559)</f>
        <v/>
      </c>
      <c r="J554" s="385" t="str">
        <f>+IF('Variación '!BV553="","",'Variación '!BV553)</f>
        <v/>
      </c>
      <c r="K554" s="456" t="str">
        <f>+IF(D554="","",'Precio unitario '!J553)</f>
        <v/>
      </c>
      <c r="L554" s="312" t="str">
        <f>+'Valor total'!I559</f>
        <v/>
      </c>
      <c r="M554" s="312" t="str">
        <f>+'Valor total'!J559</f>
        <v/>
      </c>
      <c r="N554" s="457" t="str">
        <f t="shared" si="16"/>
        <v/>
      </c>
    </row>
    <row r="555" spans="2:14" hidden="1" x14ac:dyDescent="0.25">
      <c r="B555" s="181">
        <f t="shared" si="17"/>
        <v>552</v>
      </c>
      <c r="C555" s="316" t="str">
        <f>+IF('Cálculos '!C560="","",'Cálculos '!C560)</f>
        <v/>
      </c>
      <c r="D555" s="315" t="str">
        <f>+IF('Cálculos '!D560="","",'Cálculos '!D560)</f>
        <v/>
      </c>
      <c r="E555" s="314" t="str">
        <f>+IF('Cálculos '!E560="","",'Cálculos '!E560)</f>
        <v/>
      </c>
      <c r="F555" s="460" t="str">
        <f>+IF(D555="","",'Cálculos '!AR560)</f>
        <v/>
      </c>
      <c r="G555" s="461" t="str">
        <f>IF(D555="","",'Cálculos '!AU560)</f>
        <v/>
      </c>
      <c r="H555" s="461" t="str">
        <f>+IF(D555="","",'Cálculos '!AV560)</f>
        <v/>
      </c>
      <c r="I555" s="462" t="str">
        <f>+IF(D555="","",'Cálculos '!AT560)</f>
        <v/>
      </c>
      <c r="J555" s="385" t="str">
        <f>+IF('Variación '!BV554="","",'Variación '!BV554)</f>
        <v/>
      </c>
      <c r="K555" s="456" t="str">
        <f>+IF(D555="","",'Precio unitario '!J554)</f>
        <v/>
      </c>
      <c r="L555" s="312" t="str">
        <f>+'Valor total'!I560</f>
        <v/>
      </c>
      <c r="M555" s="312" t="str">
        <f>+'Valor total'!J560</f>
        <v/>
      </c>
      <c r="N555" s="457" t="str">
        <f t="shared" si="16"/>
        <v/>
      </c>
    </row>
    <row r="556" spans="2:14" hidden="1" x14ac:dyDescent="0.25">
      <c r="B556" s="181">
        <f t="shared" si="17"/>
        <v>553</v>
      </c>
      <c r="C556" s="316" t="str">
        <f>+IF('Cálculos '!C561="","",'Cálculos '!C561)</f>
        <v/>
      </c>
      <c r="D556" s="315" t="str">
        <f>+IF('Cálculos '!D561="","",'Cálculos '!D561)</f>
        <v/>
      </c>
      <c r="E556" s="314" t="str">
        <f>+IF('Cálculos '!E561="","",'Cálculos '!E561)</f>
        <v/>
      </c>
      <c r="F556" s="460" t="str">
        <f>+IF(D556="","",'Cálculos '!AR561)</f>
        <v/>
      </c>
      <c r="G556" s="461" t="str">
        <f>IF(D556="","",'Cálculos '!AU561)</f>
        <v/>
      </c>
      <c r="H556" s="461" t="str">
        <f>+IF(D556="","",'Cálculos '!AV561)</f>
        <v/>
      </c>
      <c r="I556" s="462" t="str">
        <f>+IF(D556="","",'Cálculos '!AT561)</f>
        <v/>
      </c>
      <c r="J556" s="385" t="str">
        <f>+IF('Variación '!BV555="","",'Variación '!BV555)</f>
        <v/>
      </c>
      <c r="K556" s="456" t="str">
        <f>+IF(D556="","",'Precio unitario '!J555)</f>
        <v/>
      </c>
      <c r="L556" s="312" t="str">
        <f>+'Valor total'!I561</f>
        <v/>
      </c>
      <c r="M556" s="312" t="str">
        <f>+'Valor total'!J561</f>
        <v/>
      </c>
      <c r="N556" s="457" t="str">
        <f t="shared" si="16"/>
        <v/>
      </c>
    </row>
    <row r="557" spans="2:14" hidden="1" x14ac:dyDescent="0.25">
      <c r="B557" s="181">
        <f t="shared" si="17"/>
        <v>554</v>
      </c>
      <c r="C557" s="316" t="str">
        <f>+IF('Cálculos '!C562="","",'Cálculos '!C562)</f>
        <v/>
      </c>
      <c r="D557" s="315" t="str">
        <f>+IF('Cálculos '!D562="","",'Cálculos '!D562)</f>
        <v/>
      </c>
      <c r="E557" s="314" t="str">
        <f>+IF('Cálculos '!E562="","",'Cálculos '!E562)</f>
        <v/>
      </c>
      <c r="F557" s="460" t="str">
        <f>+IF(D557="","",'Cálculos '!AR562)</f>
        <v/>
      </c>
      <c r="G557" s="461" t="str">
        <f>IF(D557="","",'Cálculos '!AU562)</f>
        <v/>
      </c>
      <c r="H557" s="461" t="str">
        <f>+IF(D557="","",'Cálculos '!AV562)</f>
        <v/>
      </c>
      <c r="I557" s="462" t="str">
        <f>+IF(D557="","",'Cálculos '!AT562)</f>
        <v/>
      </c>
      <c r="J557" s="385" t="str">
        <f>+IF('Variación '!BV556="","",'Variación '!BV556)</f>
        <v/>
      </c>
      <c r="K557" s="456" t="str">
        <f>+IF(D557="","",'Precio unitario '!J556)</f>
        <v/>
      </c>
      <c r="L557" s="312" t="str">
        <f>+'Valor total'!I562</f>
        <v/>
      </c>
      <c r="M557" s="312" t="str">
        <f>+'Valor total'!J562</f>
        <v/>
      </c>
      <c r="N557" s="457" t="str">
        <f t="shared" si="16"/>
        <v/>
      </c>
    </row>
    <row r="558" spans="2:14" hidden="1" x14ac:dyDescent="0.25">
      <c r="B558" s="181">
        <f t="shared" si="17"/>
        <v>555</v>
      </c>
      <c r="C558" s="316" t="str">
        <f>+IF('Cálculos '!C563="","",'Cálculos '!C563)</f>
        <v/>
      </c>
      <c r="D558" s="315" t="str">
        <f>+IF('Cálculos '!D563="","",'Cálculos '!D563)</f>
        <v/>
      </c>
      <c r="E558" s="314" t="str">
        <f>+IF('Cálculos '!E563="","",'Cálculos '!E563)</f>
        <v/>
      </c>
      <c r="F558" s="460" t="str">
        <f>+IF(D558="","",'Cálculos '!AR563)</f>
        <v/>
      </c>
      <c r="G558" s="461" t="str">
        <f>IF(D558="","",'Cálculos '!AU563)</f>
        <v/>
      </c>
      <c r="H558" s="461" t="str">
        <f>+IF(D558="","",'Cálculos '!AV563)</f>
        <v/>
      </c>
      <c r="I558" s="462" t="str">
        <f>+IF(D558="","",'Cálculos '!AT563)</f>
        <v/>
      </c>
      <c r="J558" s="385" t="str">
        <f>+IF('Variación '!BV557="","",'Variación '!BV557)</f>
        <v/>
      </c>
      <c r="K558" s="456" t="str">
        <f>+IF(D558="","",'Precio unitario '!J557)</f>
        <v/>
      </c>
      <c r="L558" s="312" t="str">
        <f>+'Valor total'!I563</f>
        <v/>
      </c>
      <c r="M558" s="312" t="str">
        <f>+'Valor total'!J563</f>
        <v/>
      </c>
      <c r="N558" s="457" t="str">
        <f t="shared" si="16"/>
        <v/>
      </c>
    </row>
    <row r="559" spans="2:14" hidden="1" x14ac:dyDescent="0.25">
      <c r="B559" s="181">
        <f t="shared" si="17"/>
        <v>556</v>
      </c>
      <c r="C559" s="316" t="str">
        <f>+IF('Cálculos '!C564="","",'Cálculos '!C564)</f>
        <v/>
      </c>
      <c r="D559" s="315" t="str">
        <f>+IF('Cálculos '!D564="","",'Cálculos '!D564)</f>
        <v/>
      </c>
      <c r="E559" s="314" t="str">
        <f>+IF('Cálculos '!E564="","",'Cálculos '!E564)</f>
        <v/>
      </c>
      <c r="F559" s="460" t="str">
        <f>+IF(D559="","",'Cálculos '!AR564)</f>
        <v/>
      </c>
      <c r="G559" s="461" t="str">
        <f>IF(D559="","",'Cálculos '!AU564)</f>
        <v/>
      </c>
      <c r="H559" s="461" t="str">
        <f>+IF(D559="","",'Cálculos '!AV564)</f>
        <v/>
      </c>
      <c r="I559" s="462" t="str">
        <f>+IF(D559="","",'Cálculos '!AT564)</f>
        <v/>
      </c>
      <c r="J559" s="385" t="str">
        <f>+IF('Variación '!BV558="","",'Variación '!BV558)</f>
        <v/>
      </c>
      <c r="K559" s="456" t="str">
        <f>+IF(D559="","",'Precio unitario '!J558)</f>
        <v/>
      </c>
      <c r="L559" s="312" t="str">
        <f>+'Valor total'!I564</f>
        <v/>
      </c>
      <c r="M559" s="312" t="str">
        <f>+'Valor total'!J564</f>
        <v/>
      </c>
      <c r="N559" s="457" t="str">
        <f t="shared" si="16"/>
        <v/>
      </c>
    </row>
    <row r="560" spans="2:14" hidden="1" x14ac:dyDescent="0.25">
      <c r="B560" s="181">
        <f t="shared" si="17"/>
        <v>557</v>
      </c>
      <c r="C560" s="316" t="str">
        <f>+IF('Cálculos '!C565="","",'Cálculos '!C565)</f>
        <v/>
      </c>
      <c r="D560" s="315" t="str">
        <f>+IF('Cálculos '!D565="","",'Cálculos '!D565)</f>
        <v/>
      </c>
      <c r="E560" s="314" t="str">
        <f>+IF('Cálculos '!E565="","",'Cálculos '!E565)</f>
        <v/>
      </c>
      <c r="F560" s="460" t="str">
        <f>+IF(D560="","",'Cálculos '!AR565)</f>
        <v/>
      </c>
      <c r="G560" s="461" t="str">
        <f>IF(D560="","",'Cálculos '!AU565)</f>
        <v/>
      </c>
      <c r="H560" s="461" t="str">
        <f>+IF(D560="","",'Cálculos '!AV565)</f>
        <v/>
      </c>
      <c r="I560" s="462" t="str">
        <f>+IF(D560="","",'Cálculos '!AT565)</f>
        <v/>
      </c>
      <c r="J560" s="385" t="str">
        <f>+IF('Variación '!BV559="","",'Variación '!BV559)</f>
        <v/>
      </c>
      <c r="K560" s="456" t="str">
        <f>+IF(D560="","",'Precio unitario '!J559)</f>
        <v/>
      </c>
      <c r="L560" s="312" t="str">
        <f>+'Valor total'!I565</f>
        <v/>
      </c>
      <c r="M560" s="312" t="str">
        <f>+'Valor total'!J565</f>
        <v/>
      </c>
      <c r="N560" s="457" t="str">
        <f t="shared" si="16"/>
        <v/>
      </c>
    </row>
    <row r="561" spans="2:14" hidden="1" x14ac:dyDescent="0.25">
      <c r="B561" s="181">
        <f t="shared" si="17"/>
        <v>558</v>
      </c>
      <c r="C561" s="316" t="str">
        <f>+IF('Cálculos '!C566="","",'Cálculos '!C566)</f>
        <v/>
      </c>
      <c r="D561" s="315" t="str">
        <f>+IF('Cálculos '!D566="","",'Cálculos '!D566)</f>
        <v/>
      </c>
      <c r="E561" s="314" t="str">
        <f>+IF('Cálculos '!E566="","",'Cálculos '!E566)</f>
        <v/>
      </c>
      <c r="F561" s="460" t="str">
        <f>+IF(D561="","",'Cálculos '!AR566)</f>
        <v/>
      </c>
      <c r="G561" s="461" t="str">
        <f>IF(D561="","",'Cálculos '!AU566)</f>
        <v/>
      </c>
      <c r="H561" s="461" t="str">
        <f>+IF(D561="","",'Cálculos '!AV566)</f>
        <v/>
      </c>
      <c r="I561" s="462" t="str">
        <f>+IF(D561="","",'Cálculos '!AT566)</f>
        <v/>
      </c>
      <c r="J561" s="385" t="str">
        <f>+IF('Variación '!BV560="","",'Variación '!BV560)</f>
        <v/>
      </c>
      <c r="K561" s="456" t="str">
        <f>+IF(D561="","",'Precio unitario '!J560)</f>
        <v/>
      </c>
      <c r="L561" s="312" t="str">
        <f>+'Valor total'!I566</f>
        <v/>
      </c>
      <c r="M561" s="312" t="str">
        <f>+'Valor total'!J566</f>
        <v/>
      </c>
      <c r="N561" s="457" t="str">
        <f t="shared" si="16"/>
        <v/>
      </c>
    </row>
    <row r="562" spans="2:14" hidden="1" x14ac:dyDescent="0.25">
      <c r="B562" s="181">
        <f t="shared" si="17"/>
        <v>559</v>
      </c>
      <c r="C562" s="316" t="str">
        <f>+IF('Cálculos '!C567="","",'Cálculos '!C567)</f>
        <v/>
      </c>
      <c r="D562" s="315" t="str">
        <f>+IF('Cálculos '!D567="","",'Cálculos '!D567)</f>
        <v/>
      </c>
      <c r="E562" s="314" t="str">
        <f>+IF('Cálculos '!E567="","",'Cálculos '!E567)</f>
        <v/>
      </c>
      <c r="F562" s="460" t="str">
        <f>+IF(D562="","",'Cálculos '!AR567)</f>
        <v/>
      </c>
      <c r="G562" s="461" t="str">
        <f>IF(D562="","",'Cálculos '!AU567)</f>
        <v/>
      </c>
      <c r="H562" s="461" t="str">
        <f>+IF(D562="","",'Cálculos '!AV567)</f>
        <v/>
      </c>
      <c r="I562" s="462" t="str">
        <f>+IF(D562="","",'Cálculos '!AT567)</f>
        <v/>
      </c>
      <c r="J562" s="385" t="str">
        <f>+IF('Variación '!BV561="","",'Variación '!BV561)</f>
        <v/>
      </c>
      <c r="K562" s="456" t="str">
        <f>+IF(D562="","",'Precio unitario '!J561)</f>
        <v/>
      </c>
      <c r="L562" s="312" t="str">
        <f>+'Valor total'!I567</f>
        <v/>
      </c>
      <c r="M562" s="312" t="str">
        <f>+'Valor total'!J567</f>
        <v/>
      </c>
      <c r="N562" s="457" t="str">
        <f t="shared" si="16"/>
        <v/>
      </c>
    </row>
    <row r="563" spans="2:14" hidden="1" x14ac:dyDescent="0.25">
      <c r="B563" s="181">
        <f t="shared" si="17"/>
        <v>560</v>
      </c>
      <c r="C563" s="316" t="str">
        <f>+IF('Cálculos '!C568="","",'Cálculos '!C568)</f>
        <v/>
      </c>
      <c r="D563" s="315" t="str">
        <f>+IF('Cálculos '!D568="","",'Cálculos '!D568)</f>
        <v/>
      </c>
      <c r="E563" s="314" t="str">
        <f>+IF('Cálculos '!E568="","",'Cálculos '!E568)</f>
        <v/>
      </c>
      <c r="F563" s="460" t="str">
        <f>+IF(D563="","",'Cálculos '!AR568)</f>
        <v/>
      </c>
      <c r="G563" s="461" t="str">
        <f>IF(D563="","",'Cálculos '!AU568)</f>
        <v/>
      </c>
      <c r="H563" s="461" t="str">
        <f>+IF(D563="","",'Cálculos '!AV568)</f>
        <v/>
      </c>
      <c r="I563" s="462" t="str">
        <f>+IF(D563="","",'Cálculos '!AT568)</f>
        <v/>
      </c>
      <c r="J563" s="385" t="str">
        <f>+IF('Variación '!BV562="","",'Variación '!BV562)</f>
        <v/>
      </c>
      <c r="K563" s="456" t="str">
        <f>+IF(D563="","",'Precio unitario '!J562)</f>
        <v/>
      </c>
      <c r="L563" s="312" t="str">
        <f>+'Valor total'!I568</f>
        <v/>
      </c>
      <c r="M563" s="312" t="str">
        <f>+'Valor total'!J568</f>
        <v/>
      </c>
      <c r="N563" s="457" t="str">
        <f t="shared" si="16"/>
        <v/>
      </c>
    </row>
    <row r="564" spans="2:14" hidden="1" x14ac:dyDescent="0.25">
      <c r="B564" s="181">
        <f t="shared" si="17"/>
        <v>561</v>
      </c>
      <c r="C564" s="316" t="str">
        <f>+IF('Cálculos '!C569="","",'Cálculos '!C569)</f>
        <v/>
      </c>
      <c r="D564" s="315" t="str">
        <f>+IF('Cálculos '!D569="","",'Cálculos '!D569)</f>
        <v/>
      </c>
      <c r="E564" s="314" t="str">
        <f>+IF('Cálculos '!E569="","",'Cálculos '!E569)</f>
        <v/>
      </c>
      <c r="F564" s="460" t="str">
        <f>+IF(D564="","",'Cálculos '!AR569)</f>
        <v/>
      </c>
      <c r="G564" s="461" t="str">
        <f>IF(D564="","",'Cálculos '!AU569)</f>
        <v/>
      </c>
      <c r="H564" s="461" t="str">
        <f>+IF(D564="","",'Cálculos '!AV569)</f>
        <v/>
      </c>
      <c r="I564" s="462" t="str">
        <f>+IF(D564="","",'Cálculos '!AT569)</f>
        <v/>
      </c>
      <c r="J564" s="385" t="str">
        <f>+IF('Variación '!BV563="","",'Variación '!BV563)</f>
        <v/>
      </c>
      <c r="K564" s="456" t="str">
        <f>+IF(D564="","",'Precio unitario '!J563)</f>
        <v/>
      </c>
      <c r="L564" s="312" t="str">
        <f>+'Valor total'!I569</f>
        <v/>
      </c>
      <c r="M564" s="312" t="str">
        <f>+'Valor total'!J569</f>
        <v/>
      </c>
      <c r="N564" s="457" t="str">
        <f t="shared" si="16"/>
        <v/>
      </c>
    </row>
    <row r="565" spans="2:14" hidden="1" x14ac:dyDescent="0.25">
      <c r="B565" s="181">
        <f t="shared" si="17"/>
        <v>562</v>
      </c>
      <c r="C565" s="316" t="str">
        <f>+IF('Cálculos '!C570="","",'Cálculos '!C570)</f>
        <v/>
      </c>
      <c r="D565" s="315" t="str">
        <f>+IF('Cálculos '!D570="","",'Cálculos '!D570)</f>
        <v/>
      </c>
      <c r="E565" s="314" t="str">
        <f>+IF('Cálculos '!E570="","",'Cálculos '!E570)</f>
        <v/>
      </c>
      <c r="F565" s="460" t="str">
        <f>+IF(D565="","",'Cálculos '!AR570)</f>
        <v/>
      </c>
      <c r="G565" s="461" t="str">
        <f>IF(D565="","",'Cálculos '!AU570)</f>
        <v/>
      </c>
      <c r="H565" s="461" t="str">
        <f>+IF(D565="","",'Cálculos '!AV570)</f>
        <v/>
      </c>
      <c r="I565" s="462" t="str">
        <f>+IF(D565="","",'Cálculos '!AT570)</f>
        <v/>
      </c>
      <c r="J565" s="385" t="str">
        <f>+IF('Variación '!BV564="","",'Variación '!BV564)</f>
        <v/>
      </c>
      <c r="K565" s="456" t="str">
        <f>+IF(D565="","",'Precio unitario '!J564)</f>
        <v/>
      </c>
      <c r="L565" s="312" t="str">
        <f>+'Valor total'!I570</f>
        <v/>
      </c>
      <c r="M565" s="312" t="str">
        <f>+'Valor total'!J570</f>
        <v/>
      </c>
      <c r="N565" s="457" t="str">
        <f t="shared" si="16"/>
        <v/>
      </c>
    </row>
    <row r="566" spans="2:14" hidden="1" x14ac:dyDescent="0.25">
      <c r="B566" s="181">
        <f t="shared" si="17"/>
        <v>563</v>
      </c>
      <c r="C566" s="316" t="str">
        <f>+IF('Cálculos '!C571="","",'Cálculos '!C571)</f>
        <v/>
      </c>
      <c r="D566" s="315" t="str">
        <f>+IF('Cálculos '!D571="","",'Cálculos '!D571)</f>
        <v/>
      </c>
      <c r="E566" s="314" t="str">
        <f>+IF('Cálculos '!E571="","",'Cálculos '!E571)</f>
        <v/>
      </c>
      <c r="F566" s="460" t="str">
        <f>+IF(D566="","",'Cálculos '!AR571)</f>
        <v/>
      </c>
      <c r="G566" s="461" t="str">
        <f>IF(D566="","",'Cálculos '!AU571)</f>
        <v/>
      </c>
      <c r="H566" s="461" t="str">
        <f>+IF(D566="","",'Cálculos '!AV571)</f>
        <v/>
      </c>
      <c r="I566" s="462" t="str">
        <f>+IF(D566="","",'Cálculos '!AT571)</f>
        <v/>
      </c>
      <c r="J566" s="385" t="str">
        <f>+IF('Variación '!BV565="","",'Variación '!BV565)</f>
        <v/>
      </c>
      <c r="K566" s="456" t="str">
        <f>+IF(D566="","",'Precio unitario '!J565)</f>
        <v/>
      </c>
      <c r="L566" s="312" t="str">
        <f>+'Valor total'!I571</f>
        <v/>
      </c>
      <c r="M566" s="312" t="str">
        <f>+'Valor total'!J571</f>
        <v/>
      </c>
      <c r="N566" s="457" t="str">
        <f t="shared" si="16"/>
        <v/>
      </c>
    </row>
    <row r="567" spans="2:14" hidden="1" x14ac:dyDescent="0.25">
      <c r="B567" s="181">
        <f t="shared" si="17"/>
        <v>564</v>
      </c>
      <c r="C567" s="316" t="str">
        <f>+IF('Cálculos '!C572="","",'Cálculos '!C572)</f>
        <v/>
      </c>
      <c r="D567" s="315" t="str">
        <f>+IF('Cálculos '!D572="","",'Cálculos '!D572)</f>
        <v/>
      </c>
      <c r="E567" s="314" t="str">
        <f>+IF('Cálculos '!E572="","",'Cálculos '!E572)</f>
        <v/>
      </c>
      <c r="F567" s="460" t="str">
        <f>+IF(D567="","",'Cálculos '!AR572)</f>
        <v/>
      </c>
      <c r="G567" s="461" t="str">
        <f>IF(D567="","",'Cálculos '!AU572)</f>
        <v/>
      </c>
      <c r="H567" s="461" t="str">
        <f>+IF(D567="","",'Cálculos '!AV572)</f>
        <v/>
      </c>
      <c r="I567" s="462" t="str">
        <f>+IF(D567="","",'Cálculos '!AT572)</f>
        <v/>
      </c>
      <c r="J567" s="385" t="str">
        <f>+IF('Variación '!BV566="","",'Variación '!BV566)</f>
        <v/>
      </c>
      <c r="K567" s="456" t="str">
        <f>+IF(D567="","",'Precio unitario '!J566)</f>
        <v/>
      </c>
      <c r="L567" s="312" t="str">
        <f>+'Valor total'!I572</f>
        <v/>
      </c>
      <c r="M567" s="312" t="str">
        <f>+'Valor total'!J572</f>
        <v/>
      </c>
      <c r="N567" s="457" t="str">
        <f t="shared" si="16"/>
        <v/>
      </c>
    </row>
    <row r="568" spans="2:14" hidden="1" x14ac:dyDescent="0.25">
      <c r="B568" s="181">
        <f t="shared" si="17"/>
        <v>565</v>
      </c>
      <c r="C568" s="316" t="str">
        <f>+IF('Cálculos '!C573="","",'Cálculos '!C573)</f>
        <v/>
      </c>
      <c r="D568" s="315" t="str">
        <f>+IF('Cálculos '!D573="","",'Cálculos '!D573)</f>
        <v/>
      </c>
      <c r="E568" s="314" t="str">
        <f>+IF('Cálculos '!E573="","",'Cálculos '!E573)</f>
        <v/>
      </c>
      <c r="F568" s="460" t="str">
        <f>+IF(D568="","",'Cálculos '!AR573)</f>
        <v/>
      </c>
      <c r="G568" s="461" t="str">
        <f>IF(D568="","",'Cálculos '!AU573)</f>
        <v/>
      </c>
      <c r="H568" s="461" t="str">
        <f>+IF(D568="","",'Cálculos '!AV573)</f>
        <v/>
      </c>
      <c r="I568" s="462" t="str">
        <f>+IF(D568="","",'Cálculos '!AT573)</f>
        <v/>
      </c>
      <c r="J568" s="385" t="str">
        <f>+IF('Variación '!BV567="","",'Variación '!BV567)</f>
        <v/>
      </c>
      <c r="K568" s="456" t="str">
        <f>+IF(D568="","",'Precio unitario '!J567)</f>
        <v/>
      </c>
      <c r="L568" s="312" t="str">
        <f>+'Valor total'!I573</f>
        <v/>
      </c>
      <c r="M568" s="312" t="str">
        <f>+'Valor total'!J573</f>
        <v/>
      </c>
      <c r="N568" s="457" t="str">
        <f t="shared" si="16"/>
        <v/>
      </c>
    </row>
    <row r="569" spans="2:14" hidden="1" x14ac:dyDescent="0.25">
      <c r="B569" s="181">
        <f t="shared" si="17"/>
        <v>566</v>
      </c>
      <c r="C569" s="316" t="str">
        <f>+IF('Cálculos '!C574="","",'Cálculos '!C574)</f>
        <v/>
      </c>
      <c r="D569" s="315" t="str">
        <f>+IF('Cálculos '!D574="","",'Cálculos '!D574)</f>
        <v/>
      </c>
      <c r="E569" s="314" t="str">
        <f>+IF('Cálculos '!E574="","",'Cálculos '!E574)</f>
        <v/>
      </c>
      <c r="F569" s="460" t="str">
        <f>+IF(D569="","",'Cálculos '!AR574)</f>
        <v/>
      </c>
      <c r="G569" s="461" t="str">
        <f>IF(D569="","",'Cálculos '!AU574)</f>
        <v/>
      </c>
      <c r="H569" s="461" t="str">
        <f>+IF(D569="","",'Cálculos '!AV574)</f>
        <v/>
      </c>
      <c r="I569" s="462" t="str">
        <f>+IF(D569="","",'Cálculos '!AT574)</f>
        <v/>
      </c>
      <c r="J569" s="385" t="str">
        <f>+IF('Variación '!BV568="","",'Variación '!BV568)</f>
        <v/>
      </c>
      <c r="K569" s="456" t="str">
        <f>+IF(D569="","",'Precio unitario '!J568)</f>
        <v/>
      </c>
      <c r="L569" s="312" t="str">
        <f>+'Valor total'!I574</f>
        <v/>
      </c>
      <c r="M569" s="312" t="str">
        <f>+'Valor total'!J574</f>
        <v/>
      </c>
      <c r="N569" s="457" t="str">
        <f t="shared" si="16"/>
        <v/>
      </c>
    </row>
    <row r="570" spans="2:14" hidden="1" x14ac:dyDescent="0.25">
      <c r="B570" s="181">
        <f t="shared" si="17"/>
        <v>567</v>
      </c>
      <c r="C570" s="316" t="str">
        <f>+IF('Cálculos '!C575="","",'Cálculos '!C575)</f>
        <v/>
      </c>
      <c r="D570" s="315" t="str">
        <f>+IF('Cálculos '!D575="","",'Cálculos '!D575)</f>
        <v/>
      </c>
      <c r="E570" s="314" t="str">
        <f>+IF('Cálculos '!E575="","",'Cálculos '!E575)</f>
        <v/>
      </c>
      <c r="F570" s="460" t="str">
        <f>+IF(D570="","",'Cálculos '!AR575)</f>
        <v/>
      </c>
      <c r="G570" s="461" t="str">
        <f>IF(D570="","",'Cálculos '!AU575)</f>
        <v/>
      </c>
      <c r="H570" s="461" t="str">
        <f>+IF(D570="","",'Cálculos '!AV575)</f>
        <v/>
      </c>
      <c r="I570" s="462" t="str">
        <f>+IF(D570="","",'Cálculos '!AT575)</f>
        <v/>
      </c>
      <c r="J570" s="385" t="str">
        <f>+IF('Variación '!BV569="","",'Variación '!BV569)</f>
        <v/>
      </c>
      <c r="K570" s="456" t="str">
        <f>+IF(D570="","",'Precio unitario '!J569)</f>
        <v/>
      </c>
      <c r="L570" s="312" t="str">
        <f>+'Valor total'!I575</f>
        <v/>
      </c>
      <c r="M570" s="312" t="str">
        <f>+'Valor total'!J575</f>
        <v/>
      </c>
      <c r="N570" s="457" t="str">
        <f t="shared" si="16"/>
        <v/>
      </c>
    </row>
    <row r="571" spans="2:14" hidden="1" x14ac:dyDescent="0.25">
      <c r="B571" s="181">
        <f t="shared" si="17"/>
        <v>568</v>
      </c>
      <c r="C571" s="316" t="str">
        <f>+IF('Cálculos '!C576="","",'Cálculos '!C576)</f>
        <v/>
      </c>
      <c r="D571" s="315" t="str">
        <f>+IF('Cálculos '!D576="","",'Cálculos '!D576)</f>
        <v/>
      </c>
      <c r="E571" s="314" t="str">
        <f>+IF('Cálculos '!E576="","",'Cálculos '!E576)</f>
        <v/>
      </c>
      <c r="F571" s="460" t="str">
        <f>+IF(D571="","",'Cálculos '!AR576)</f>
        <v/>
      </c>
      <c r="G571" s="461" t="str">
        <f>IF(D571="","",'Cálculos '!AU576)</f>
        <v/>
      </c>
      <c r="H571" s="461" t="str">
        <f>+IF(D571="","",'Cálculos '!AV576)</f>
        <v/>
      </c>
      <c r="I571" s="462" t="str">
        <f>+IF(D571="","",'Cálculos '!AT576)</f>
        <v/>
      </c>
      <c r="J571" s="385" t="str">
        <f>+IF('Variación '!BV570="","",'Variación '!BV570)</f>
        <v/>
      </c>
      <c r="K571" s="456" t="str">
        <f>+IF(D571="","",'Precio unitario '!J570)</f>
        <v/>
      </c>
      <c r="L571" s="312" t="str">
        <f>+'Valor total'!I576</f>
        <v/>
      </c>
      <c r="M571" s="312" t="str">
        <f>+'Valor total'!J576</f>
        <v/>
      </c>
      <c r="N571" s="457" t="str">
        <f t="shared" si="16"/>
        <v/>
      </c>
    </row>
    <row r="572" spans="2:14" hidden="1" x14ac:dyDescent="0.25">
      <c r="B572" s="181">
        <f t="shared" si="17"/>
        <v>569</v>
      </c>
      <c r="C572" s="316" t="str">
        <f>+IF('Cálculos '!C577="","",'Cálculos '!C577)</f>
        <v/>
      </c>
      <c r="D572" s="315" t="str">
        <f>+IF('Cálculos '!D577="","",'Cálculos '!D577)</f>
        <v/>
      </c>
      <c r="E572" s="314" t="str">
        <f>+IF('Cálculos '!E577="","",'Cálculos '!E577)</f>
        <v/>
      </c>
      <c r="F572" s="460" t="str">
        <f>+IF(D572="","",'Cálculos '!AR577)</f>
        <v/>
      </c>
      <c r="G572" s="461" t="str">
        <f>IF(D572="","",'Cálculos '!AU577)</f>
        <v/>
      </c>
      <c r="H572" s="461" t="str">
        <f>+IF(D572="","",'Cálculos '!AV577)</f>
        <v/>
      </c>
      <c r="I572" s="462" t="str">
        <f>+IF(D572="","",'Cálculos '!AT577)</f>
        <v/>
      </c>
      <c r="J572" s="385" t="str">
        <f>+IF('Variación '!BV571="","",'Variación '!BV571)</f>
        <v/>
      </c>
      <c r="K572" s="456" t="str">
        <f>+IF(D572="","",'Precio unitario '!J571)</f>
        <v/>
      </c>
      <c r="L572" s="312" t="str">
        <f>+'Valor total'!I577</f>
        <v/>
      </c>
      <c r="M572" s="312" t="str">
        <f>+'Valor total'!J577</f>
        <v/>
      </c>
      <c r="N572" s="457" t="str">
        <f t="shared" si="16"/>
        <v/>
      </c>
    </row>
    <row r="573" spans="2:14" hidden="1" x14ac:dyDescent="0.25">
      <c r="B573" s="181">
        <f t="shared" si="17"/>
        <v>570</v>
      </c>
      <c r="C573" s="316" t="str">
        <f>+IF('Cálculos '!C578="","",'Cálculos '!C578)</f>
        <v/>
      </c>
      <c r="D573" s="315" t="str">
        <f>+IF('Cálculos '!D578="","",'Cálculos '!D578)</f>
        <v/>
      </c>
      <c r="E573" s="314" t="str">
        <f>+IF('Cálculos '!E578="","",'Cálculos '!E578)</f>
        <v/>
      </c>
      <c r="F573" s="460" t="str">
        <f>+IF(D573="","",'Cálculos '!AR578)</f>
        <v/>
      </c>
      <c r="G573" s="461" t="str">
        <f>IF(D573="","",'Cálculos '!AU578)</f>
        <v/>
      </c>
      <c r="H573" s="461" t="str">
        <f>+IF(D573="","",'Cálculos '!AV578)</f>
        <v/>
      </c>
      <c r="I573" s="462" t="str">
        <f>+IF(D573="","",'Cálculos '!AT578)</f>
        <v/>
      </c>
      <c r="J573" s="385" t="str">
        <f>+IF('Variación '!BV572="","",'Variación '!BV572)</f>
        <v/>
      </c>
      <c r="K573" s="456" t="str">
        <f>+IF(D573="","",'Precio unitario '!J572)</f>
        <v/>
      </c>
      <c r="L573" s="312" t="str">
        <f>+'Valor total'!I578</f>
        <v/>
      </c>
      <c r="M573" s="312" t="str">
        <f>+'Valor total'!J578</f>
        <v/>
      </c>
      <c r="N573" s="457" t="str">
        <f t="shared" si="16"/>
        <v/>
      </c>
    </row>
    <row r="574" spans="2:14" hidden="1" x14ac:dyDescent="0.25">
      <c r="B574" s="181">
        <f t="shared" si="17"/>
        <v>571</v>
      </c>
      <c r="C574" s="316" t="str">
        <f>+IF('Cálculos '!C579="","",'Cálculos '!C579)</f>
        <v/>
      </c>
      <c r="D574" s="315" t="str">
        <f>+IF('Cálculos '!D579="","",'Cálculos '!D579)</f>
        <v/>
      </c>
      <c r="E574" s="314" t="str">
        <f>+IF('Cálculos '!E579="","",'Cálculos '!E579)</f>
        <v/>
      </c>
      <c r="F574" s="460" t="str">
        <f>+IF(D574="","",'Cálculos '!AR579)</f>
        <v/>
      </c>
      <c r="G574" s="461" t="str">
        <f>IF(D574="","",'Cálculos '!AU579)</f>
        <v/>
      </c>
      <c r="H574" s="461" t="str">
        <f>+IF(D574="","",'Cálculos '!AV579)</f>
        <v/>
      </c>
      <c r="I574" s="462" t="str">
        <f>+IF(D574="","",'Cálculos '!AT579)</f>
        <v/>
      </c>
      <c r="J574" s="385" t="str">
        <f>+IF('Variación '!BV573="","",'Variación '!BV573)</f>
        <v/>
      </c>
      <c r="K574" s="456" t="str">
        <f>+IF(D574="","",'Precio unitario '!J573)</f>
        <v/>
      </c>
      <c r="L574" s="312" t="str">
        <f>+'Valor total'!I579</f>
        <v/>
      </c>
      <c r="M574" s="312" t="str">
        <f>+'Valor total'!J579</f>
        <v/>
      </c>
      <c r="N574" s="457" t="str">
        <f t="shared" si="16"/>
        <v/>
      </c>
    </row>
    <row r="575" spans="2:14" hidden="1" x14ac:dyDescent="0.25">
      <c r="B575" s="181">
        <f t="shared" si="17"/>
        <v>572</v>
      </c>
      <c r="C575" s="316" t="str">
        <f>+IF('Cálculos '!C580="","",'Cálculos '!C580)</f>
        <v/>
      </c>
      <c r="D575" s="315" t="str">
        <f>+IF('Cálculos '!D580="","",'Cálculos '!D580)</f>
        <v/>
      </c>
      <c r="E575" s="314" t="str">
        <f>+IF('Cálculos '!E580="","",'Cálculos '!E580)</f>
        <v/>
      </c>
      <c r="F575" s="460" t="str">
        <f>+IF(D575="","",'Cálculos '!AR580)</f>
        <v/>
      </c>
      <c r="G575" s="461" t="str">
        <f>IF(D575="","",'Cálculos '!AU580)</f>
        <v/>
      </c>
      <c r="H575" s="461" t="str">
        <f>+IF(D575="","",'Cálculos '!AV580)</f>
        <v/>
      </c>
      <c r="I575" s="462" t="str">
        <f>+IF(D575="","",'Cálculos '!AT580)</f>
        <v/>
      </c>
      <c r="J575" s="385" t="str">
        <f>+IF('Variación '!BV574="","",'Variación '!BV574)</f>
        <v/>
      </c>
      <c r="K575" s="456" t="str">
        <f>+IF(D575="","",'Precio unitario '!J574)</f>
        <v/>
      </c>
      <c r="L575" s="312" t="str">
        <f>+'Valor total'!I580</f>
        <v/>
      </c>
      <c r="M575" s="312" t="str">
        <f>+'Valor total'!J580</f>
        <v/>
      </c>
      <c r="N575" s="457" t="str">
        <f t="shared" si="16"/>
        <v/>
      </c>
    </row>
    <row r="576" spans="2:14" hidden="1" x14ac:dyDescent="0.25">
      <c r="B576" s="181">
        <f t="shared" si="17"/>
        <v>573</v>
      </c>
      <c r="C576" s="316" t="str">
        <f>+IF('Cálculos '!C581="","",'Cálculos '!C581)</f>
        <v/>
      </c>
      <c r="D576" s="315" t="str">
        <f>+IF('Cálculos '!D581="","",'Cálculos '!D581)</f>
        <v/>
      </c>
      <c r="E576" s="314" t="str">
        <f>+IF('Cálculos '!E581="","",'Cálculos '!E581)</f>
        <v/>
      </c>
      <c r="F576" s="460" t="str">
        <f>+IF(D576="","",'Cálculos '!AR581)</f>
        <v/>
      </c>
      <c r="G576" s="461" t="str">
        <f>IF(D576="","",'Cálculos '!AU581)</f>
        <v/>
      </c>
      <c r="H576" s="461" t="str">
        <f>+IF(D576="","",'Cálculos '!AV581)</f>
        <v/>
      </c>
      <c r="I576" s="462" t="str">
        <f>+IF(D576="","",'Cálculos '!AT581)</f>
        <v/>
      </c>
      <c r="J576" s="385" t="str">
        <f>+IF('Variación '!BV575="","",'Variación '!BV575)</f>
        <v/>
      </c>
      <c r="K576" s="456" t="str">
        <f>+IF(D576="","",'Precio unitario '!J575)</f>
        <v/>
      </c>
      <c r="L576" s="312" t="str">
        <f>+'Valor total'!I581</f>
        <v/>
      </c>
      <c r="M576" s="312" t="str">
        <f>+'Valor total'!J581</f>
        <v/>
      </c>
      <c r="N576" s="457" t="str">
        <f t="shared" si="16"/>
        <v/>
      </c>
    </row>
    <row r="577" spans="2:14" hidden="1" x14ac:dyDescent="0.25">
      <c r="B577" s="181">
        <f t="shared" si="17"/>
        <v>574</v>
      </c>
      <c r="C577" s="316" t="str">
        <f>+IF('Cálculos '!C582="","",'Cálculos '!C582)</f>
        <v/>
      </c>
      <c r="D577" s="315" t="str">
        <f>+IF('Cálculos '!D582="","",'Cálculos '!D582)</f>
        <v/>
      </c>
      <c r="E577" s="314" t="str">
        <f>+IF('Cálculos '!E582="","",'Cálculos '!E582)</f>
        <v/>
      </c>
      <c r="F577" s="460" t="str">
        <f>+IF(D577="","",'Cálculos '!AR582)</f>
        <v/>
      </c>
      <c r="G577" s="461" t="str">
        <f>IF(D577="","",'Cálculos '!AU582)</f>
        <v/>
      </c>
      <c r="H577" s="461" t="str">
        <f>+IF(D577="","",'Cálculos '!AV582)</f>
        <v/>
      </c>
      <c r="I577" s="462" t="str">
        <f>+IF(D577="","",'Cálculos '!AT582)</f>
        <v/>
      </c>
      <c r="J577" s="385" t="str">
        <f>+IF('Variación '!BV576="","",'Variación '!BV576)</f>
        <v/>
      </c>
      <c r="K577" s="456" t="str">
        <f>+IF(D577="","",'Precio unitario '!J576)</f>
        <v/>
      </c>
      <c r="L577" s="312" t="str">
        <f>+'Valor total'!I582</f>
        <v/>
      </c>
      <c r="M577" s="312" t="str">
        <f>+'Valor total'!J582</f>
        <v/>
      </c>
      <c r="N577" s="457" t="str">
        <f t="shared" si="16"/>
        <v/>
      </c>
    </row>
    <row r="578" spans="2:14" hidden="1" x14ac:dyDescent="0.25">
      <c r="B578" s="181">
        <f t="shared" si="17"/>
        <v>575</v>
      </c>
      <c r="C578" s="316" t="str">
        <f>+IF('Cálculos '!C583="","",'Cálculos '!C583)</f>
        <v/>
      </c>
      <c r="D578" s="315" t="str">
        <f>+IF('Cálculos '!D583="","",'Cálculos '!D583)</f>
        <v/>
      </c>
      <c r="E578" s="314" t="str">
        <f>+IF('Cálculos '!E583="","",'Cálculos '!E583)</f>
        <v/>
      </c>
      <c r="F578" s="460" t="str">
        <f>+IF(D578="","",'Cálculos '!AR583)</f>
        <v/>
      </c>
      <c r="G578" s="461" t="str">
        <f>IF(D578="","",'Cálculos '!AU583)</f>
        <v/>
      </c>
      <c r="H578" s="461" t="str">
        <f>+IF(D578="","",'Cálculos '!AV583)</f>
        <v/>
      </c>
      <c r="I578" s="462" t="str">
        <f>+IF(D578="","",'Cálculos '!AT583)</f>
        <v/>
      </c>
      <c r="J578" s="385" t="str">
        <f>+IF('Variación '!BV577="","",'Variación '!BV577)</f>
        <v/>
      </c>
      <c r="K578" s="456" t="str">
        <f>+IF(D578="","",'Precio unitario '!J577)</f>
        <v/>
      </c>
      <c r="L578" s="312" t="str">
        <f>+'Valor total'!I583</f>
        <v/>
      </c>
      <c r="M578" s="312" t="str">
        <f>+'Valor total'!J583</f>
        <v/>
      </c>
      <c r="N578" s="457" t="str">
        <f t="shared" si="16"/>
        <v/>
      </c>
    </row>
    <row r="579" spans="2:14" hidden="1" x14ac:dyDescent="0.25">
      <c r="B579" s="181">
        <f t="shared" si="17"/>
        <v>576</v>
      </c>
      <c r="C579" s="316" t="str">
        <f>+IF('Cálculos '!C584="","",'Cálculos '!C584)</f>
        <v/>
      </c>
      <c r="D579" s="315" t="str">
        <f>+IF('Cálculos '!D584="","",'Cálculos '!D584)</f>
        <v/>
      </c>
      <c r="E579" s="314" t="str">
        <f>+IF('Cálculos '!E584="","",'Cálculos '!E584)</f>
        <v/>
      </c>
      <c r="F579" s="460" t="str">
        <f>+IF(D579="","",'Cálculos '!AR584)</f>
        <v/>
      </c>
      <c r="G579" s="461" t="str">
        <f>IF(D579="","",'Cálculos '!AU584)</f>
        <v/>
      </c>
      <c r="H579" s="461" t="str">
        <f>+IF(D579="","",'Cálculos '!AV584)</f>
        <v/>
      </c>
      <c r="I579" s="462" t="str">
        <f>+IF(D579="","",'Cálculos '!AT584)</f>
        <v/>
      </c>
      <c r="J579" s="385" t="str">
        <f>+IF('Variación '!BV578="","",'Variación '!BV578)</f>
        <v/>
      </c>
      <c r="K579" s="456" t="str">
        <f>+IF(D579="","",'Precio unitario '!J578)</f>
        <v/>
      </c>
      <c r="L579" s="312" t="str">
        <f>+'Valor total'!I584</f>
        <v/>
      </c>
      <c r="M579" s="312" t="str">
        <f>+'Valor total'!J584</f>
        <v/>
      </c>
      <c r="N579" s="457" t="str">
        <f t="shared" si="16"/>
        <v/>
      </c>
    </row>
    <row r="580" spans="2:14" hidden="1" x14ac:dyDescent="0.25">
      <c r="B580" s="181">
        <f t="shared" si="17"/>
        <v>577</v>
      </c>
      <c r="C580" s="316" t="str">
        <f>+IF('Cálculos '!C585="","",'Cálculos '!C585)</f>
        <v/>
      </c>
      <c r="D580" s="315" t="str">
        <f>+IF('Cálculos '!D585="","",'Cálculos '!D585)</f>
        <v/>
      </c>
      <c r="E580" s="314" t="str">
        <f>+IF('Cálculos '!E585="","",'Cálculos '!E585)</f>
        <v/>
      </c>
      <c r="F580" s="460" t="str">
        <f>+IF(D580="","",'Cálculos '!AR585)</f>
        <v/>
      </c>
      <c r="G580" s="461" t="str">
        <f>IF(D580="","",'Cálculos '!AU585)</f>
        <v/>
      </c>
      <c r="H580" s="461" t="str">
        <f>+IF(D580="","",'Cálculos '!AV585)</f>
        <v/>
      </c>
      <c r="I580" s="462" t="str">
        <f>+IF(D580="","",'Cálculos '!AT585)</f>
        <v/>
      </c>
      <c r="J580" s="385" t="str">
        <f>+IF('Variación '!BV579="","",'Variación '!BV579)</f>
        <v/>
      </c>
      <c r="K580" s="456" t="str">
        <f>+IF(D580="","",'Precio unitario '!J579)</f>
        <v/>
      </c>
      <c r="L580" s="312" t="str">
        <f>+'Valor total'!I585</f>
        <v/>
      </c>
      <c r="M580" s="312" t="str">
        <f>+'Valor total'!J585</f>
        <v/>
      </c>
      <c r="N580" s="457" t="str">
        <f t="shared" si="16"/>
        <v/>
      </c>
    </row>
    <row r="581" spans="2:14" hidden="1" x14ac:dyDescent="0.25">
      <c r="B581" s="181">
        <f t="shared" si="17"/>
        <v>578</v>
      </c>
      <c r="C581" s="316" t="str">
        <f>+IF('Cálculos '!C586="","",'Cálculos '!C586)</f>
        <v/>
      </c>
      <c r="D581" s="315" t="str">
        <f>+IF('Cálculos '!D586="","",'Cálculos '!D586)</f>
        <v/>
      </c>
      <c r="E581" s="314" t="str">
        <f>+IF('Cálculos '!E586="","",'Cálculos '!E586)</f>
        <v/>
      </c>
      <c r="F581" s="460" t="str">
        <f>+IF(D581="","",'Cálculos '!AR586)</f>
        <v/>
      </c>
      <c r="G581" s="461" t="str">
        <f>IF(D581="","",'Cálculos '!AU586)</f>
        <v/>
      </c>
      <c r="H581" s="461" t="str">
        <f>+IF(D581="","",'Cálculos '!AV586)</f>
        <v/>
      </c>
      <c r="I581" s="462" t="str">
        <f>+IF(D581="","",'Cálculos '!AT586)</f>
        <v/>
      </c>
      <c r="J581" s="385" t="str">
        <f>+IF('Variación '!BV580="","",'Variación '!BV580)</f>
        <v/>
      </c>
      <c r="K581" s="456" t="str">
        <f>+IF(D581="","",'Precio unitario '!J580)</f>
        <v/>
      </c>
      <c r="L581" s="312" t="str">
        <f>+'Valor total'!I586</f>
        <v/>
      </c>
      <c r="M581" s="312" t="str">
        <f>+'Valor total'!J586</f>
        <v/>
      </c>
      <c r="N581" s="457" t="str">
        <f t="shared" ref="N581:N644" si="18">+IF(D581="","",SUM(K581+L581+M581))</f>
        <v/>
      </c>
    </row>
    <row r="582" spans="2:14" hidden="1" x14ac:dyDescent="0.25">
      <c r="B582" s="181">
        <f t="shared" ref="B582:B645" si="19">+B581+1</f>
        <v>579</v>
      </c>
      <c r="C582" s="316" t="str">
        <f>+IF('Cálculos '!C587="","",'Cálculos '!C587)</f>
        <v/>
      </c>
      <c r="D582" s="315" t="str">
        <f>+IF('Cálculos '!D587="","",'Cálculos '!D587)</f>
        <v/>
      </c>
      <c r="E582" s="314" t="str">
        <f>+IF('Cálculos '!E587="","",'Cálculos '!E587)</f>
        <v/>
      </c>
      <c r="F582" s="460" t="str">
        <f>+IF(D582="","",'Cálculos '!AR587)</f>
        <v/>
      </c>
      <c r="G582" s="461" t="str">
        <f>IF(D582="","",'Cálculos '!AU587)</f>
        <v/>
      </c>
      <c r="H582" s="461" t="str">
        <f>+IF(D582="","",'Cálculos '!AV587)</f>
        <v/>
      </c>
      <c r="I582" s="462" t="str">
        <f>+IF(D582="","",'Cálculos '!AT587)</f>
        <v/>
      </c>
      <c r="J582" s="385" t="str">
        <f>+IF('Variación '!BV581="","",'Variación '!BV581)</f>
        <v/>
      </c>
      <c r="K582" s="456" t="str">
        <f>+IF(D582="","",'Precio unitario '!J581)</f>
        <v/>
      </c>
      <c r="L582" s="312" t="str">
        <f>+'Valor total'!I587</f>
        <v/>
      </c>
      <c r="M582" s="312" t="str">
        <f>+'Valor total'!J587</f>
        <v/>
      </c>
      <c r="N582" s="457" t="str">
        <f t="shared" si="18"/>
        <v/>
      </c>
    </row>
    <row r="583" spans="2:14" hidden="1" x14ac:dyDescent="0.25">
      <c r="B583" s="181">
        <f t="shared" si="19"/>
        <v>580</v>
      </c>
      <c r="C583" s="316" t="str">
        <f>+IF('Cálculos '!C588="","",'Cálculos '!C588)</f>
        <v/>
      </c>
      <c r="D583" s="315" t="str">
        <f>+IF('Cálculos '!D588="","",'Cálculos '!D588)</f>
        <v/>
      </c>
      <c r="E583" s="314" t="str">
        <f>+IF('Cálculos '!E588="","",'Cálculos '!E588)</f>
        <v/>
      </c>
      <c r="F583" s="460" t="str">
        <f>+IF(D583="","",'Cálculos '!AR588)</f>
        <v/>
      </c>
      <c r="G583" s="461" t="str">
        <f>IF(D583="","",'Cálculos '!AU588)</f>
        <v/>
      </c>
      <c r="H583" s="461" t="str">
        <f>+IF(D583="","",'Cálculos '!AV588)</f>
        <v/>
      </c>
      <c r="I583" s="462" t="str">
        <f>+IF(D583="","",'Cálculos '!AT588)</f>
        <v/>
      </c>
      <c r="J583" s="385" t="str">
        <f>+IF('Variación '!BV582="","",'Variación '!BV582)</f>
        <v/>
      </c>
      <c r="K583" s="456" t="str">
        <f>+IF(D583="","",'Precio unitario '!J582)</f>
        <v/>
      </c>
      <c r="L583" s="312" t="str">
        <f>+'Valor total'!I588</f>
        <v/>
      </c>
      <c r="M583" s="312" t="str">
        <f>+'Valor total'!J588</f>
        <v/>
      </c>
      <c r="N583" s="457" t="str">
        <f t="shared" si="18"/>
        <v/>
      </c>
    </row>
    <row r="584" spans="2:14" hidden="1" x14ac:dyDescent="0.25">
      <c r="B584" s="181">
        <f t="shared" si="19"/>
        <v>581</v>
      </c>
      <c r="C584" s="316" t="str">
        <f>+IF('Cálculos '!C589="","",'Cálculos '!C589)</f>
        <v/>
      </c>
      <c r="D584" s="315" t="str">
        <f>+IF('Cálculos '!D589="","",'Cálculos '!D589)</f>
        <v/>
      </c>
      <c r="E584" s="314" t="str">
        <f>+IF('Cálculos '!E589="","",'Cálculos '!E589)</f>
        <v/>
      </c>
      <c r="F584" s="460" t="str">
        <f>+IF(D584="","",'Cálculos '!AR589)</f>
        <v/>
      </c>
      <c r="G584" s="461" t="str">
        <f>IF(D584="","",'Cálculos '!AU589)</f>
        <v/>
      </c>
      <c r="H584" s="461" t="str">
        <f>+IF(D584="","",'Cálculos '!AV589)</f>
        <v/>
      </c>
      <c r="I584" s="462" t="str">
        <f>+IF(D584="","",'Cálculos '!AT589)</f>
        <v/>
      </c>
      <c r="J584" s="385" t="str">
        <f>+IF('Variación '!BV583="","",'Variación '!BV583)</f>
        <v/>
      </c>
      <c r="K584" s="456" t="str">
        <f>+IF(D584="","",'Precio unitario '!J583)</f>
        <v/>
      </c>
      <c r="L584" s="312" t="str">
        <f>+'Valor total'!I589</f>
        <v/>
      </c>
      <c r="M584" s="312" t="str">
        <f>+'Valor total'!J589</f>
        <v/>
      </c>
      <c r="N584" s="457" t="str">
        <f t="shared" si="18"/>
        <v/>
      </c>
    </row>
    <row r="585" spans="2:14" hidden="1" x14ac:dyDescent="0.25">
      <c r="B585" s="181">
        <f t="shared" si="19"/>
        <v>582</v>
      </c>
      <c r="C585" s="316" t="str">
        <f>+IF('Cálculos '!C590="","",'Cálculos '!C590)</f>
        <v/>
      </c>
      <c r="D585" s="315" t="str">
        <f>+IF('Cálculos '!D590="","",'Cálculos '!D590)</f>
        <v/>
      </c>
      <c r="E585" s="314" t="str">
        <f>+IF('Cálculos '!E590="","",'Cálculos '!E590)</f>
        <v/>
      </c>
      <c r="F585" s="460" t="str">
        <f>+IF(D585="","",'Cálculos '!AR590)</f>
        <v/>
      </c>
      <c r="G585" s="461" t="str">
        <f>IF(D585="","",'Cálculos '!AU590)</f>
        <v/>
      </c>
      <c r="H585" s="461" t="str">
        <f>+IF(D585="","",'Cálculos '!AV590)</f>
        <v/>
      </c>
      <c r="I585" s="462" t="str">
        <f>+IF(D585="","",'Cálculos '!AT590)</f>
        <v/>
      </c>
      <c r="J585" s="385" t="str">
        <f>+IF('Variación '!BV584="","",'Variación '!BV584)</f>
        <v/>
      </c>
      <c r="K585" s="456" t="str">
        <f>+IF(D585="","",'Precio unitario '!J584)</f>
        <v/>
      </c>
      <c r="L585" s="312" t="str">
        <f>+'Valor total'!I590</f>
        <v/>
      </c>
      <c r="M585" s="312" t="str">
        <f>+'Valor total'!J590</f>
        <v/>
      </c>
      <c r="N585" s="457" t="str">
        <f t="shared" si="18"/>
        <v/>
      </c>
    </row>
    <row r="586" spans="2:14" hidden="1" x14ac:dyDescent="0.25">
      <c r="B586" s="181">
        <f t="shared" si="19"/>
        <v>583</v>
      </c>
      <c r="C586" s="316" t="str">
        <f>+IF('Cálculos '!C591="","",'Cálculos '!C591)</f>
        <v/>
      </c>
      <c r="D586" s="315" t="str">
        <f>+IF('Cálculos '!D591="","",'Cálculos '!D591)</f>
        <v/>
      </c>
      <c r="E586" s="314" t="str">
        <f>+IF('Cálculos '!E591="","",'Cálculos '!E591)</f>
        <v/>
      </c>
      <c r="F586" s="460" t="str">
        <f>+IF(D586="","",'Cálculos '!AR591)</f>
        <v/>
      </c>
      <c r="G586" s="461" t="str">
        <f>IF(D586="","",'Cálculos '!AU591)</f>
        <v/>
      </c>
      <c r="H586" s="461" t="str">
        <f>+IF(D586="","",'Cálculos '!AV591)</f>
        <v/>
      </c>
      <c r="I586" s="462" t="str">
        <f>+IF(D586="","",'Cálculos '!AT591)</f>
        <v/>
      </c>
      <c r="J586" s="385" t="str">
        <f>+IF('Variación '!BV585="","",'Variación '!BV585)</f>
        <v/>
      </c>
      <c r="K586" s="456" t="str">
        <f>+IF(D586="","",'Precio unitario '!J585)</f>
        <v/>
      </c>
      <c r="L586" s="312" t="str">
        <f>+'Valor total'!I591</f>
        <v/>
      </c>
      <c r="M586" s="312" t="str">
        <f>+'Valor total'!J591</f>
        <v/>
      </c>
      <c r="N586" s="457" t="str">
        <f t="shared" si="18"/>
        <v/>
      </c>
    </row>
    <row r="587" spans="2:14" hidden="1" x14ac:dyDescent="0.25">
      <c r="B587" s="181">
        <f t="shared" si="19"/>
        <v>584</v>
      </c>
      <c r="C587" s="316" t="str">
        <f>+IF('Cálculos '!C592="","",'Cálculos '!C592)</f>
        <v/>
      </c>
      <c r="D587" s="315" t="str">
        <f>+IF('Cálculos '!D592="","",'Cálculos '!D592)</f>
        <v/>
      </c>
      <c r="E587" s="314" t="str">
        <f>+IF('Cálculos '!E592="","",'Cálculos '!E592)</f>
        <v/>
      </c>
      <c r="F587" s="460" t="str">
        <f>+IF(D587="","",'Cálculos '!AR592)</f>
        <v/>
      </c>
      <c r="G587" s="461" t="str">
        <f>IF(D587="","",'Cálculos '!AU592)</f>
        <v/>
      </c>
      <c r="H587" s="461" t="str">
        <f>+IF(D587="","",'Cálculos '!AV592)</f>
        <v/>
      </c>
      <c r="I587" s="462" t="str">
        <f>+IF(D587="","",'Cálculos '!AT592)</f>
        <v/>
      </c>
      <c r="J587" s="385" t="str">
        <f>+IF('Variación '!BV586="","",'Variación '!BV586)</f>
        <v/>
      </c>
      <c r="K587" s="456" t="str">
        <f>+IF(D587="","",'Precio unitario '!J586)</f>
        <v/>
      </c>
      <c r="L587" s="312" t="str">
        <f>+'Valor total'!I592</f>
        <v/>
      </c>
      <c r="M587" s="312" t="str">
        <f>+'Valor total'!J592</f>
        <v/>
      </c>
      <c r="N587" s="457" t="str">
        <f t="shared" si="18"/>
        <v/>
      </c>
    </row>
    <row r="588" spans="2:14" hidden="1" x14ac:dyDescent="0.25">
      <c r="B588" s="181">
        <f t="shared" si="19"/>
        <v>585</v>
      </c>
      <c r="C588" s="316" t="str">
        <f>+IF('Cálculos '!C593="","",'Cálculos '!C593)</f>
        <v/>
      </c>
      <c r="D588" s="315" t="str">
        <f>+IF('Cálculos '!D593="","",'Cálculos '!D593)</f>
        <v/>
      </c>
      <c r="E588" s="314" t="str">
        <f>+IF('Cálculos '!E593="","",'Cálculos '!E593)</f>
        <v/>
      </c>
      <c r="F588" s="460" t="str">
        <f>+IF(D588="","",'Cálculos '!AR593)</f>
        <v/>
      </c>
      <c r="G588" s="461" t="str">
        <f>IF(D588="","",'Cálculos '!AU593)</f>
        <v/>
      </c>
      <c r="H588" s="461" t="str">
        <f>+IF(D588="","",'Cálculos '!AV593)</f>
        <v/>
      </c>
      <c r="I588" s="462" t="str">
        <f>+IF(D588="","",'Cálculos '!AT593)</f>
        <v/>
      </c>
      <c r="J588" s="385" t="str">
        <f>+IF('Variación '!BV587="","",'Variación '!BV587)</f>
        <v/>
      </c>
      <c r="K588" s="456" t="str">
        <f>+IF(D588="","",'Precio unitario '!J587)</f>
        <v/>
      </c>
      <c r="L588" s="312" t="str">
        <f>+'Valor total'!I593</f>
        <v/>
      </c>
      <c r="M588" s="312" t="str">
        <f>+'Valor total'!J593</f>
        <v/>
      </c>
      <c r="N588" s="457" t="str">
        <f t="shared" si="18"/>
        <v/>
      </c>
    </row>
    <row r="589" spans="2:14" hidden="1" x14ac:dyDescent="0.25">
      <c r="B589" s="181">
        <f t="shared" si="19"/>
        <v>586</v>
      </c>
      <c r="C589" s="316" t="str">
        <f>+IF('Cálculos '!C594="","",'Cálculos '!C594)</f>
        <v/>
      </c>
      <c r="D589" s="315" t="str">
        <f>+IF('Cálculos '!D594="","",'Cálculos '!D594)</f>
        <v/>
      </c>
      <c r="E589" s="314" t="str">
        <f>+IF('Cálculos '!E594="","",'Cálculos '!E594)</f>
        <v/>
      </c>
      <c r="F589" s="460" t="str">
        <f>+IF(D589="","",'Cálculos '!AR594)</f>
        <v/>
      </c>
      <c r="G589" s="461" t="str">
        <f>IF(D589="","",'Cálculos '!AU594)</f>
        <v/>
      </c>
      <c r="H589" s="461" t="str">
        <f>+IF(D589="","",'Cálculos '!AV594)</f>
        <v/>
      </c>
      <c r="I589" s="462" t="str">
        <f>+IF(D589="","",'Cálculos '!AT594)</f>
        <v/>
      </c>
      <c r="J589" s="385" t="str">
        <f>+IF('Variación '!BV588="","",'Variación '!BV588)</f>
        <v/>
      </c>
      <c r="K589" s="456" t="str">
        <f>+IF(D589="","",'Precio unitario '!J588)</f>
        <v/>
      </c>
      <c r="L589" s="312" t="str">
        <f>+'Valor total'!I594</f>
        <v/>
      </c>
      <c r="M589" s="312" t="str">
        <f>+'Valor total'!J594</f>
        <v/>
      </c>
      <c r="N589" s="457" t="str">
        <f t="shared" si="18"/>
        <v/>
      </c>
    </row>
    <row r="590" spans="2:14" hidden="1" x14ac:dyDescent="0.25">
      <c r="B590" s="181">
        <f t="shared" si="19"/>
        <v>587</v>
      </c>
      <c r="C590" s="316" t="str">
        <f>+IF('Cálculos '!C595="","",'Cálculos '!C595)</f>
        <v/>
      </c>
      <c r="D590" s="315" t="str">
        <f>+IF('Cálculos '!D595="","",'Cálculos '!D595)</f>
        <v/>
      </c>
      <c r="E590" s="314" t="str">
        <f>+IF('Cálculos '!E595="","",'Cálculos '!E595)</f>
        <v/>
      </c>
      <c r="F590" s="460" t="str">
        <f>+IF(D590="","",'Cálculos '!AR595)</f>
        <v/>
      </c>
      <c r="G590" s="461" t="str">
        <f>IF(D590="","",'Cálculos '!AU595)</f>
        <v/>
      </c>
      <c r="H590" s="461" t="str">
        <f>+IF(D590="","",'Cálculos '!AV595)</f>
        <v/>
      </c>
      <c r="I590" s="462" t="str">
        <f>+IF(D590="","",'Cálculos '!AT595)</f>
        <v/>
      </c>
      <c r="J590" s="385" t="str">
        <f>+IF('Variación '!BV589="","",'Variación '!BV589)</f>
        <v/>
      </c>
      <c r="K590" s="456" t="str">
        <f>+IF(D590="","",'Precio unitario '!J589)</f>
        <v/>
      </c>
      <c r="L590" s="312" t="str">
        <f>+'Valor total'!I595</f>
        <v/>
      </c>
      <c r="M590" s="312" t="str">
        <f>+'Valor total'!J595</f>
        <v/>
      </c>
      <c r="N590" s="457" t="str">
        <f t="shared" si="18"/>
        <v/>
      </c>
    </row>
    <row r="591" spans="2:14" hidden="1" x14ac:dyDescent="0.25">
      <c r="B591" s="181">
        <f t="shared" si="19"/>
        <v>588</v>
      </c>
      <c r="C591" s="316" t="str">
        <f>+IF('Cálculos '!C596="","",'Cálculos '!C596)</f>
        <v/>
      </c>
      <c r="D591" s="315" t="str">
        <f>+IF('Cálculos '!D596="","",'Cálculos '!D596)</f>
        <v/>
      </c>
      <c r="E591" s="314" t="str">
        <f>+IF('Cálculos '!E596="","",'Cálculos '!E596)</f>
        <v/>
      </c>
      <c r="F591" s="460" t="str">
        <f>+IF(D591="","",'Cálculos '!AR596)</f>
        <v/>
      </c>
      <c r="G591" s="461" t="str">
        <f>IF(D591="","",'Cálculos '!AU596)</f>
        <v/>
      </c>
      <c r="H591" s="461" t="str">
        <f>+IF(D591="","",'Cálculos '!AV596)</f>
        <v/>
      </c>
      <c r="I591" s="462" t="str">
        <f>+IF(D591="","",'Cálculos '!AT596)</f>
        <v/>
      </c>
      <c r="J591" s="385" t="str">
        <f>+IF('Variación '!BV590="","",'Variación '!BV590)</f>
        <v/>
      </c>
      <c r="K591" s="456" t="str">
        <f>+IF(D591="","",'Precio unitario '!J590)</f>
        <v/>
      </c>
      <c r="L591" s="312" t="str">
        <f>+'Valor total'!I596</f>
        <v/>
      </c>
      <c r="M591" s="312" t="str">
        <f>+'Valor total'!J596</f>
        <v/>
      </c>
      <c r="N591" s="457" t="str">
        <f t="shared" si="18"/>
        <v/>
      </c>
    </row>
    <row r="592" spans="2:14" hidden="1" x14ac:dyDescent="0.25">
      <c r="B592" s="181">
        <f t="shared" si="19"/>
        <v>589</v>
      </c>
      <c r="C592" s="316" t="str">
        <f>+IF('Cálculos '!C597="","",'Cálculos '!C597)</f>
        <v/>
      </c>
      <c r="D592" s="315" t="str">
        <f>+IF('Cálculos '!D597="","",'Cálculos '!D597)</f>
        <v/>
      </c>
      <c r="E592" s="314" t="str">
        <f>+IF('Cálculos '!E597="","",'Cálculos '!E597)</f>
        <v/>
      </c>
      <c r="F592" s="460" t="str">
        <f>+IF(D592="","",'Cálculos '!AR597)</f>
        <v/>
      </c>
      <c r="G592" s="461" t="str">
        <f>IF(D592="","",'Cálculos '!AU597)</f>
        <v/>
      </c>
      <c r="H592" s="461" t="str">
        <f>+IF(D592="","",'Cálculos '!AV597)</f>
        <v/>
      </c>
      <c r="I592" s="462" t="str">
        <f>+IF(D592="","",'Cálculos '!AT597)</f>
        <v/>
      </c>
      <c r="J592" s="385" t="str">
        <f>+IF('Variación '!BV591="","",'Variación '!BV591)</f>
        <v/>
      </c>
      <c r="K592" s="456" t="str">
        <f>+IF(D592="","",'Precio unitario '!J591)</f>
        <v/>
      </c>
      <c r="L592" s="312" t="str">
        <f>+'Valor total'!I597</f>
        <v/>
      </c>
      <c r="M592" s="312" t="str">
        <f>+'Valor total'!J597</f>
        <v/>
      </c>
      <c r="N592" s="457" t="str">
        <f t="shared" si="18"/>
        <v/>
      </c>
    </row>
    <row r="593" spans="2:14" hidden="1" x14ac:dyDescent="0.25">
      <c r="B593" s="181">
        <f t="shared" si="19"/>
        <v>590</v>
      </c>
      <c r="C593" s="316" t="str">
        <f>+IF('Cálculos '!C598="","",'Cálculos '!C598)</f>
        <v/>
      </c>
      <c r="D593" s="315" t="str">
        <f>+IF('Cálculos '!D598="","",'Cálculos '!D598)</f>
        <v/>
      </c>
      <c r="E593" s="314" t="str">
        <f>+IF('Cálculos '!E598="","",'Cálculos '!E598)</f>
        <v/>
      </c>
      <c r="F593" s="460" t="str">
        <f>+IF(D593="","",'Cálculos '!AR598)</f>
        <v/>
      </c>
      <c r="G593" s="461" t="str">
        <f>IF(D593="","",'Cálculos '!AU598)</f>
        <v/>
      </c>
      <c r="H593" s="461" t="str">
        <f>+IF(D593="","",'Cálculos '!AV598)</f>
        <v/>
      </c>
      <c r="I593" s="462" t="str">
        <f>+IF(D593="","",'Cálculos '!AT598)</f>
        <v/>
      </c>
      <c r="J593" s="385" t="str">
        <f>+IF('Variación '!BV592="","",'Variación '!BV592)</f>
        <v/>
      </c>
      <c r="K593" s="456" t="str">
        <f>+IF(D593="","",'Precio unitario '!J592)</f>
        <v/>
      </c>
      <c r="L593" s="312" t="str">
        <f>+'Valor total'!I598</f>
        <v/>
      </c>
      <c r="M593" s="312" t="str">
        <f>+'Valor total'!J598</f>
        <v/>
      </c>
      <c r="N593" s="457" t="str">
        <f t="shared" si="18"/>
        <v/>
      </c>
    </row>
    <row r="594" spans="2:14" hidden="1" x14ac:dyDescent="0.25">
      <c r="B594" s="181">
        <f t="shared" si="19"/>
        <v>591</v>
      </c>
      <c r="C594" s="316" t="str">
        <f>+IF('Cálculos '!C599="","",'Cálculos '!C599)</f>
        <v/>
      </c>
      <c r="D594" s="315" t="str">
        <f>+IF('Cálculos '!D599="","",'Cálculos '!D599)</f>
        <v/>
      </c>
      <c r="E594" s="314" t="str">
        <f>+IF('Cálculos '!E599="","",'Cálculos '!E599)</f>
        <v/>
      </c>
      <c r="F594" s="460" t="str">
        <f>+IF(D594="","",'Cálculos '!AR599)</f>
        <v/>
      </c>
      <c r="G594" s="461" t="str">
        <f>IF(D594="","",'Cálculos '!AU599)</f>
        <v/>
      </c>
      <c r="H594" s="461" t="str">
        <f>+IF(D594="","",'Cálculos '!AV599)</f>
        <v/>
      </c>
      <c r="I594" s="462" t="str">
        <f>+IF(D594="","",'Cálculos '!AT599)</f>
        <v/>
      </c>
      <c r="J594" s="385" t="str">
        <f>+IF('Variación '!BV593="","",'Variación '!BV593)</f>
        <v/>
      </c>
      <c r="K594" s="456" t="str">
        <f>+IF(D594="","",'Precio unitario '!J593)</f>
        <v/>
      </c>
      <c r="L594" s="312" t="str">
        <f>+'Valor total'!I599</f>
        <v/>
      </c>
      <c r="M594" s="312" t="str">
        <f>+'Valor total'!J599</f>
        <v/>
      </c>
      <c r="N594" s="457" t="str">
        <f t="shared" si="18"/>
        <v/>
      </c>
    </row>
    <row r="595" spans="2:14" hidden="1" x14ac:dyDescent="0.25">
      <c r="B595" s="181">
        <f t="shared" si="19"/>
        <v>592</v>
      </c>
      <c r="C595" s="316" t="str">
        <f>+IF('Cálculos '!C600="","",'Cálculos '!C600)</f>
        <v/>
      </c>
      <c r="D595" s="315" t="str">
        <f>+IF('Cálculos '!D600="","",'Cálculos '!D600)</f>
        <v/>
      </c>
      <c r="E595" s="314" t="str">
        <f>+IF('Cálculos '!E600="","",'Cálculos '!E600)</f>
        <v/>
      </c>
      <c r="F595" s="460" t="str">
        <f>+IF(D595="","",'Cálculos '!AR600)</f>
        <v/>
      </c>
      <c r="G595" s="461" t="str">
        <f>IF(D595="","",'Cálculos '!AU600)</f>
        <v/>
      </c>
      <c r="H595" s="461" t="str">
        <f>+IF(D595="","",'Cálculos '!AV600)</f>
        <v/>
      </c>
      <c r="I595" s="462" t="str">
        <f>+IF(D595="","",'Cálculos '!AT600)</f>
        <v/>
      </c>
      <c r="J595" s="385" t="str">
        <f>+IF('Variación '!BV594="","",'Variación '!BV594)</f>
        <v/>
      </c>
      <c r="K595" s="456" t="str">
        <f>+IF(D595="","",'Precio unitario '!J594)</f>
        <v/>
      </c>
      <c r="L595" s="312" t="str">
        <f>+'Valor total'!I600</f>
        <v/>
      </c>
      <c r="M595" s="312" t="str">
        <f>+'Valor total'!J600</f>
        <v/>
      </c>
      <c r="N595" s="457" t="str">
        <f t="shared" si="18"/>
        <v/>
      </c>
    </row>
    <row r="596" spans="2:14" hidden="1" x14ac:dyDescent="0.25">
      <c r="B596" s="181">
        <f t="shared" si="19"/>
        <v>593</v>
      </c>
      <c r="C596" s="316" t="str">
        <f>+IF('Cálculos '!C601="","",'Cálculos '!C601)</f>
        <v/>
      </c>
      <c r="D596" s="315" t="str">
        <f>+IF('Cálculos '!D601="","",'Cálculos '!D601)</f>
        <v/>
      </c>
      <c r="E596" s="314" t="str">
        <f>+IF('Cálculos '!E601="","",'Cálculos '!E601)</f>
        <v/>
      </c>
      <c r="F596" s="460" t="str">
        <f>+IF(D596="","",'Cálculos '!AR601)</f>
        <v/>
      </c>
      <c r="G596" s="461" t="str">
        <f>IF(D596="","",'Cálculos '!AU601)</f>
        <v/>
      </c>
      <c r="H596" s="461" t="str">
        <f>+IF(D596="","",'Cálculos '!AV601)</f>
        <v/>
      </c>
      <c r="I596" s="462" t="str">
        <f>+IF(D596="","",'Cálculos '!AT601)</f>
        <v/>
      </c>
      <c r="J596" s="385" t="str">
        <f>+IF('Variación '!BV595="","",'Variación '!BV595)</f>
        <v/>
      </c>
      <c r="K596" s="456" t="str">
        <f>+IF(D596="","",'Precio unitario '!J595)</f>
        <v/>
      </c>
      <c r="L596" s="312" t="str">
        <f>+'Valor total'!I601</f>
        <v/>
      </c>
      <c r="M596" s="312" t="str">
        <f>+'Valor total'!J601</f>
        <v/>
      </c>
      <c r="N596" s="457" t="str">
        <f t="shared" si="18"/>
        <v/>
      </c>
    </row>
    <row r="597" spans="2:14" hidden="1" x14ac:dyDescent="0.25">
      <c r="B597" s="181">
        <f t="shared" si="19"/>
        <v>594</v>
      </c>
      <c r="C597" s="316" t="str">
        <f>+IF('Cálculos '!C602="","",'Cálculos '!C602)</f>
        <v/>
      </c>
      <c r="D597" s="315" t="str">
        <f>+IF('Cálculos '!D602="","",'Cálculos '!D602)</f>
        <v/>
      </c>
      <c r="E597" s="314" t="str">
        <f>+IF('Cálculos '!E602="","",'Cálculos '!E602)</f>
        <v/>
      </c>
      <c r="F597" s="460" t="str">
        <f>+IF(D597="","",'Cálculos '!AR602)</f>
        <v/>
      </c>
      <c r="G597" s="461" t="str">
        <f>IF(D597="","",'Cálculos '!AU602)</f>
        <v/>
      </c>
      <c r="H597" s="461" t="str">
        <f>+IF(D597="","",'Cálculos '!AV602)</f>
        <v/>
      </c>
      <c r="I597" s="462" t="str">
        <f>+IF(D597="","",'Cálculos '!AT602)</f>
        <v/>
      </c>
      <c r="J597" s="385" t="str">
        <f>+IF('Variación '!BV596="","",'Variación '!BV596)</f>
        <v/>
      </c>
      <c r="K597" s="456" t="str">
        <f>+IF(D597="","",'Precio unitario '!J596)</f>
        <v/>
      </c>
      <c r="L597" s="312" t="str">
        <f>+'Valor total'!I602</f>
        <v/>
      </c>
      <c r="M597" s="312" t="str">
        <f>+'Valor total'!J602</f>
        <v/>
      </c>
      <c r="N597" s="457" t="str">
        <f t="shared" si="18"/>
        <v/>
      </c>
    </row>
    <row r="598" spans="2:14" hidden="1" x14ac:dyDescent="0.25">
      <c r="B598" s="181">
        <f t="shared" si="19"/>
        <v>595</v>
      </c>
      <c r="C598" s="316" t="str">
        <f>+IF('Cálculos '!C603="","",'Cálculos '!C603)</f>
        <v/>
      </c>
      <c r="D598" s="315" t="str">
        <f>+IF('Cálculos '!D603="","",'Cálculos '!D603)</f>
        <v/>
      </c>
      <c r="E598" s="314" t="str">
        <f>+IF('Cálculos '!E603="","",'Cálculos '!E603)</f>
        <v/>
      </c>
      <c r="F598" s="460" t="str">
        <f>+IF(D598="","",'Cálculos '!AR603)</f>
        <v/>
      </c>
      <c r="G598" s="461" t="str">
        <f>IF(D598="","",'Cálculos '!AU603)</f>
        <v/>
      </c>
      <c r="H598" s="461" t="str">
        <f>+IF(D598="","",'Cálculos '!AV603)</f>
        <v/>
      </c>
      <c r="I598" s="462" t="str">
        <f>+IF(D598="","",'Cálculos '!AT603)</f>
        <v/>
      </c>
      <c r="J598" s="385" t="str">
        <f>+IF('Variación '!BV597="","",'Variación '!BV597)</f>
        <v/>
      </c>
      <c r="K598" s="456" t="str">
        <f>+IF(D598="","",'Precio unitario '!J597)</f>
        <v/>
      </c>
      <c r="L598" s="312" t="str">
        <f>+'Valor total'!I603</f>
        <v/>
      </c>
      <c r="M598" s="312" t="str">
        <f>+'Valor total'!J603</f>
        <v/>
      </c>
      <c r="N598" s="457" t="str">
        <f t="shared" si="18"/>
        <v/>
      </c>
    </row>
    <row r="599" spans="2:14" hidden="1" x14ac:dyDescent="0.25">
      <c r="B599" s="181">
        <f t="shared" si="19"/>
        <v>596</v>
      </c>
      <c r="C599" s="316" t="str">
        <f>+IF('Cálculos '!C604="","",'Cálculos '!C604)</f>
        <v/>
      </c>
      <c r="D599" s="315" t="str">
        <f>+IF('Cálculos '!D604="","",'Cálculos '!D604)</f>
        <v/>
      </c>
      <c r="E599" s="314" t="str">
        <f>+IF('Cálculos '!E604="","",'Cálculos '!E604)</f>
        <v/>
      </c>
      <c r="F599" s="460" t="str">
        <f>+IF(D599="","",'Cálculos '!AR604)</f>
        <v/>
      </c>
      <c r="G599" s="461" t="str">
        <f>IF(D599="","",'Cálculos '!AU604)</f>
        <v/>
      </c>
      <c r="H599" s="461" t="str">
        <f>+IF(D599="","",'Cálculos '!AV604)</f>
        <v/>
      </c>
      <c r="I599" s="462" t="str">
        <f>+IF(D599="","",'Cálculos '!AT604)</f>
        <v/>
      </c>
      <c r="J599" s="385" t="str">
        <f>+IF('Variación '!BV598="","",'Variación '!BV598)</f>
        <v/>
      </c>
      <c r="K599" s="456" t="str">
        <f>+IF(D599="","",'Precio unitario '!J598)</f>
        <v/>
      </c>
      <c r="L599" s="312" t="str">
        <f>+'Valor total'!I604</f>
        <v/>
      </c>
      <c r="M599" s="312" t="str">
        <f>+'Valor total'!J604</f>
        <v/>
      </c>
      <c r="N599" s="457" t="str">
        <f t="shared" si="18"/>
        <v/>
      </c>
    </row>
    <row r="600" spans="2:14" hidden="1" x14ac:dyDescent="0.25">
      <c r="B600" s="181">
        <f t="shared" si="19"/>
        <v>597</v>
      </c>
      <c r="C600" s="316" t="str">
        <f>+IF('Cálculos '!C605="","",'Cálculos '!C605)</f>
        <v/>
      </c>
      <c r="D600" s="315" t="str">
        <f>+IF('Cálculos '!D605="","",'Cálculos '!D605)</f>
        <v/>
      </c>
      <c r="E600" s="314" t="str">
        <f>+IF('Cálculos '!E605="","",'Cálculos '!E605)</f>
        <v/>
      </c>
      <c r="F600" s="460" t="str">
        <f>+IF(D600="","",'Cálculos '!AR605)</f>
        <v/>
      </c>
      <c r="G600" s="461" t="str">
        <f>IF(D600="","",'Cálculos '!AU605)</f>
        <v/>
      </c>
      <c r="H600" s="461" t="str">
        <f>+IF(D600="","",'Cálculos '!AV605)</f>
        <v/>
      </c>
      <c r="I600" s="462" t="str">
        <f>+IF(D600="","",'Cálculos '!AT605)</f>
        <v/>
      </c>
      <c r="J600" s="385" t="str">
        <f>+IF('Variación '!BV599="","",'Variación '!BV599)</f>
        <v/>
      </c>
      <c r="K600" s="456" t="str">
        <f>+IF(D600="","",'Precio unitario '!J599)</f>
        <v/>
      </c>
      <c r="L600" s="312" t="str">
        <f>+'Valor total'!I605</f>
        <v/>
      </c>
      <c r="M600" s="312" t="str">
        <f>+'Valor total'!J605</f>
        <v/>
      </c>
      <c r="N600" s="457" t="str">
        <f t="shared" si="18"/>
        <v/>
      </c>
    </row>
    <row r="601" spans="2:14" hidden="1" x14ac:dyDescent="0.25">
      <c r="B601" s="181">
        <f t="shared" si="19"/>
        <v>598</v>
      </c>
      <c r="C601" s="316" t="str">
        <f>+IF('Cálculos '!C606="","",'Cálculos '!C606)</f>
        <v/>
      </c>
      <c r="D601" s="315" t="str">
        <f>+IF('Cálculos '!D606="","",'Cálculos '!D606)</f>
        <v/>
      </c>
      <c r="E601" s="314" t="str">
        <f>+IF('Cálculos '!E606="","",'Cálculos '!E606)</f>
        <v/>
      </c>
      <c r="F601" s="460" t="str">
        <f>+IF(D601="","",'Cálculos '!AR606)</f>
        <v/>
      </c>
      <c r="G601" s="461" t="str">
        <f>IF(D601="","",'Cálculos '!AU606)</f>
        <v/>
      </c>
      <c r="H601" s="461" t="str">
        <f>+IF(D601="","",'Cálculos '!AV606)</f>
        <v/>
      </c>
      <c r="I601" s="462" t="str">
        <f>+IF(D601="","",'Cálculos '!AT606)</f>
        <v/>
      </c>
      <c r="J601" s="385" t="str">
        <f>+IF('Variación '!BV600="","",'Variación '!BV600)</f>
        <v/>
      </c>
      <c r="K601" s="456" t="str">
        <f>+IF(D601="","",'Precio unitario '!J600)</f>
        <v/>
      </c>
      <c r="L601" s="312" t="str">
        <f>+'Valor total'!I606</f>
        <v/>
      </c>
      <c r="M601" s="312" t="str">
        <f>+'Valor total'!J606</f>
        <v/>
      </c>
      <c r="N601" s="457" t="str">
        <f t="shared" si="18"/>
        <v/>
      </c>
    </row>
    <row r="602" spans="2:14" hidden="1" x14ac:dyDescent="0.25">
      <c r="B602" s="181">
        <f t="shared" si="19"/>
        <v>599</v>
      </c>
      <c r="C602" s="316" t="str">
        <f>+IF('Cálculos '!C607="","",'Cálculos '!C607)</f>
        <v/>
      </c>
      <c r="D602" s="315" t="str">
        <f>+IF('Cálculos '!D607="","",'Cálculos '!D607)</f>
        <v/>
      </c>
      <c r="E602" s="314" t="str">
        <f>+IF('Cálculos '!E607="","",'Cálculos '!E607)</f>
        <v/>
      </c>
      <c r="F602" s="460" t="str">
        <f>+IF(D602="","",'Cálculos '!AR607)</f>
        <v/>
      </c>
      <c r="G602" s="461" t="str">
        <f>IF(D602="","",'Cálculos '!AU607)</f>
        <v/>
      </c>
      <c r="H602" s="461" t="str">
        <f>+IF(D602="","",'Cálculos '!AV607)</f>
        <v/>
      </c>
      <c r="I602" s="462" t="str">
        <f>+IF(D602="","",'Cálculos '!AT607)</f>
        <v/>
      </c>
      <c r="J602" s="385" t="str">
        <f>+IF('Variación '!BV601="","",'Variación '!BV601)</f>
        <v/>
      </c>
      <c r="K602" s="456" t="str">
        <f>+IF(D602="","",'Precio unitario '!J601)</f>
        <v/>
      </c>
      <c r="L602" s="312" t="str">
        <f>+'Valor total'!I607</f>
        <v/>
      </c>
      <c r="M602" s="312" t="str">
        <f>+'Valor total'!J607</f>
        <v/>
      </c>
      <c r="N602" s="457" t="str">
        <f t="shared" si="18"/>
        <v/>
      </c>
    </row>
    <row r="603" spans="2:14" hidden="1" x14ac:dyDescent="0.25">
      <c r="B603" s="181">
        <f t="shared" si="19"/>
        <v>600</v>
      </c>
      <c r="C603" s="316" t="str">
        <f>+IF('Cálculos '!C608="","",'Cálculos '!C608)</f>
        <v/>
      </c>
      <c r="D603" s="315" t="str">
        <f>+IF('Cálculos '!D608="","",'Cálculos '!D608)</f>
        <v/>
      </c>
      <c r="E603" s="314" t="str">
        <f>+IF('Cálculos '!E608="","",'Cálculos '!E608)</f>
        <v/>
      </c>
      <c r="F603" s="460" t="str">
        <f>+IF(D603="","",'Cálculos '!AR608)</f>
        <v/>
      </c>
      <c r="G603" s="461" t="str">
        <f>IF(D603="","",'Cálculos '!AU608)</f>
        <v/>
      </c>
      <c r="H603" s="461" t="str">
        <f>+IF(D603="","",'Cálculos '!AV608)</f>
        <v/>
      </c>
      <c r="I603" s="462" t="str">
        <f>+IF(D603="","",'Cálculos '!AT608)</f>
        <v/>
      </c>
      <c r="J603" s="385" t="str">
        <f>+IF('Variación '!BV602="","",'Variación '!BV602)</f>
        <v/>
      </c>
      <c r="K603" s="456" t="str">
        <f>+IF(D603="","",'Precio unitario '!J602)</f>
        <v/>
      </c>
      <c r="L603" s="312" t="str">
        <f>+'Valor total'!I608</f>
        <v/>
      </c>
      <c r="M603" s="312" t="str">
        <f>+'Valor total'!J608</f>
        <v/>
      </c>
      <c r="N603" s="457" t="str">
        <f t="shared" si="18"/>
        <v/>
      </c>
    </row>
    <row r="604" spans="2:14" hidden="1" x14ac:dyDescent="0.25">
      <c r="B604" s="181">
        <f t="shared" si="19"/>
        <v>601</v>
      </c>
      <c r="C604" s="316" t="str">
        <f>+IF('Cálculos '!C609="","",'Cálculos '!C609)</f>
        <v/>
      </c>
      <c r="D604" s="315" t="str">
        <f>+IF('Cálculos '!D609="","",'Cálculos '!D609)</f>
        <v/>
      </c>
      <c r="E604" s="314" t="str">
        <f>+IF('Cálculos '!E609="","",'Cálculos '!E609)</f>
        <v/>
      </c>
      <c r="F604" s="460" t="str">
        <f>+IF(D604="","",'Cálculos '!AR609)</f>
        <v/>
      </c>
      <c r="G604" s="461" t="str">
        <f>IF(D604="","",'Cálculos '!AU609)</f>
        <v/>
      </c>
      <c r="H604" s="461" t="str">
        <f>+IF(D604="","",'Cálculos '!AV609)</f>
        <v/>
      </c>
      <c r="I604" s="462" t="str">
        <f>+IF(D604="","",'Cálculos '!AT609)</f>
        <v/>
      </c>
      <c r="J604" s="385" t="str">
        <f>+IF('Variación '!BV603="","",'Variación '!BV603)</f>
        <v/>
      </c>
      <c r="K604" s="456" t="str">
        <f>+IF(D604="","",'Precio unitario '!J603)</f>
        <v/>
      </c>
      <c r="L604" s="312" t="str">
        <f>+'Valor total'!I609</f>
        <v/>
      </c>
      <c r="M604" s="312" t="str">
        <f>+'Valor total'!J609</f>
        <v/>
      </c>
      <c r="N604" s="457" t="str">
        <f t="shared" si="18"/>
        <v/>
      </c>
    </row>
    <row r="605" spans="2:14" hidden="1" x14ac:dyDescent="0.25">
      <c r="B605" s="181">
        <f t="shared" si="19"/>
        <v>602</v>
      </c>
      <c r="C605" s="316" t="str">
        <f>+IF('Cálculos '!C610="","",'Cálculos '!C610)</f>
        <v/>
      </c>
      <c r="D605" s="315" t="str">
        <f>+IF('Cálculos '!D610="","",'Cálculos '!D610)</f>
        <v/>
      </c>
      <c r="E605" s="314" t="str">
        <f>+IF('Cálculos '!E610="","",'Cálculos '!E610)</f>
        <v/>
      </c>
      <c r="F605" s="460" t="str">
        <f>+IF(D605="","",'Cálculos '!AR610)</f>
        <v/>
      </c>
      <c r="G605" s="461" t="str">
        <f>IF(D605="","",'Cálculos '!AU610)</f>
        <v/>
      </c>
      <c r="H605" s="461" t="str">
        <f>+IF(D605="","",'Cálculos '!AV610)</f>
        <v/>
      </c>
      <c r="I605" s="462" t="str">
        <f>+IF(D605="","",'Cálculos '!AT610)</f>
        <v/>
      </c>
      <c r="J605" s="385" t="str">
        <f>+IF('Variación '!BV604="","",'Variación '!BV604)</f>
        <v/>
      </c>
      <c r="K605" s="456" t="str">
        <f>+IF(D605="","",'Precio unitario '!J604)</f>
        <v/>
      </c>
      <c r="L605" s="312" t="str">
        <f>+'Valor total'!I610</f>
        <v/>
      </c>
      <c r="M605" s="312" t="str">
        <f>+'Valor total'!J610</f>
        <v/>
      </c>
      <c r="N605" s="457" t="str">
        <f t="shared" si="18"/>
        <v/>
      </c>
    </row>
    <row r="606" spans="2:14" hidden="1" x14ac:dyDescent="0.25">
      <c r="B606" s="181">
        <f t="shared" si="19"/>
        <v>603</v>
      </c>
      <c r="C606" s="316" t="str">
        <f>+IF('Cálculos '!C611="","",'Cálculos '!C611)</f>
        <v/>
      </c>
      <c r="D606" s="315" t="str">
        <f>+IF('Cálculos '!D611="","",'Cálculos '!D611)</f>
        <v/>
      </c>
      <c r="E606" s="314" t="str">
        <f>+IF('Cálculos '!E611="","",'Cálculos '!E611)</f>
        <v/>
      </c>
      <c r="F606" s="460" t="str">
        <f>+IF(D606="","",'Cálculos '!AR611)</f>
        <v/>
      </c>
      <c r="G606" s="461" t="str">
        <f>IF(D606="","",'Cálculos '!AU611)</f>
        <v/>
      </c>
      <c r="H606" s="461" t="str">
        <f>+IF(D606="","",'Cálculos '!AV611)</f>
        <v/>
      </c>
      <c r="I606" s="462" t="str">
        <f>+IF(D606="","",'Cálculos '!AT611)</f>
        <v/>
      </c>
      <c r="J606" s="385" t="str">
        <f>+IF('Variación '!BV605="","",'Variación '!BV605)</f>
        <v/>
      </c>
      <c r="K606" s="456" t="str">
        <f>+IF(D606="","",'Precio unitario '!J605)</f>
        <v/>
      </c>
      <c r="L606" s="312" t="str">
        <f>+'Valor total'!I611</f>
        <v/>
      </c>
      <c r="M606" s="312" t="str">
        <f>+'Valor total'!J611</f>
        <v/>
      </c>
      <c r="N606" s="457" t="str">
        <f t="shared" si="18"/>
        <v/>
      </c>
    </row>
    <row r="607" spans="2:14" hidden="1" x14ac:dyDescent="0.25">
      <c r="B607" s="181">
        <f t="shared" si="19"/>
        <v>604</v>
      </c>
      <c r="C607" s="316" t="str">
        <f>+IF('Cálculos '!C612="","",'Cálculos '!C612)</f>
        <v/>
      </c>
      <c r="D607" s="315" t="str">
        <f>+IF('Cálculos '!D612="","",'Cálculos '!D612)</f>
        <v/>
      </c>
      <c r="E607" s="314" t="str">
        <f>+IF('Cálculos '!E612="","",'Cálculos '!E612)</f>
        <v/>
      </c>
      <c r="F607" s="460" t="str">
        <f>+IF(D607="","",'Cálculos '!AR612)</f>
        <v/>
      </c>
      <c r="G607" s="461" t="str">
        <f>IF(D607="","",'Cálculos '!AU612)</f>
        <v/>
      </c>
      <c r="H607" s="461" t="str">
        <f>+IF(D607="","",'Cálculos '!AV612)</f>
        <v/>
      </c>
      <c r="I607" s="462" t="str">
        <f>+IF(D607="","",'Cálculos '!AT612)</f>
        <v/>
      </c>
      <c r="J607" s="385" t="str">
        <f>+IF('Variación '!BV606="","",'Variación '!BV606)</f>
        <v/>
      </c>
      <c r="K607" s="456" t="str">
        <f>+IF(D607="","",'Precio unitario '!J606)</f>
        <v/>
      </c>
      <c r="L607" s="312" t="str">
        <f>+'Valor total'!I612</f>
        <v/>
      </c>
      <c r="M607" s="312" t="str">
        <f>+'Valor total'!J612</f>
        <v/>
      </c>
      <c r="N607" s="457" t="str">
        <f t="shared" si="18"/>
        <v/>
      </c>
    </row>
    <row r="608" spans="2:14" hidden="1" x14ac:dyDescent="0.25">
      <c r="B608" s="181">
        <f t="shared" si="19"/>
        <v>605</v>
      </c>
      <c r="C608" s="316" t="str">
        <f>+IF('Cálculos '!C613="","",'Cálculos '!C613)</f>
        <v/>
      </c>
      <c r="D608" s="315" t="str">
        <f>+IF('Cálculos '!D613="","",'Cálculos '!D613)</f>
        <v/>
      </c>
      <c r="E608" s="314" t="str">
        <f>+IF('Cálculos '!E613="","",'Cálculos '!E613)</f>
        <v/>
      </c>
      <c r="F608" s="460" t="str">
        <f>+IF(D608="","",'Cálculos '!AR613)</f>
        <v/>
      </c>
      <c r="G608" s="461" t="str">
        <f>IF(D608="","",'Cálculos '!AU613)</f>
        <v/>
      </c>
      <c r="H608" s="461" t="str">
        <f>+IF(D608="","",'Cálculos '!AV613)</f>
        <v/>
      </c>
      <c r="I608" s="462" t="str">
        <f>+IF(D608="","",'Cálculos '!AT613)</f>
        <v/>
      </c>
      <c r="J608" s="385" t="str">
        <f>+IF('Variación '!BV607="","",'Variación '!BV607)</f>
        <v/>
      </c>
      <c r="K608" s="456" t="str">
        <f>+IF(D608="","",'Precio unitario '!J607)</f>
        <v/>
      </c>
      <c r="L608" s="312" t="str">
        <f>+'Valor total'!I613</f>
        <v/>
      </c>
      <c r="M608" s="312" t="str">
        <f>+'Valor total'!J613</f>
        <v/>
      </c>
      <c r="N608" s="457" t="str">
        <f t="shared" si="18"/>
        <v/>
      </c>
    </row>
    <row r="609" spans="2:14" hidden="1" x14ac:dyDescent="0.25">
      <c r="B609" s="181">
        <f t="shared" si="19"/>
        <v>606</v>
      </c>
      <c r="C609" s="316" t="str">
        <f>+IF('Cálculos '!C614="","",'Cálculos '!C614)</f>
        <v/>
      </c>
      <c r="D609" s="315" t="str">
        <f>+IF('Cálculos '!D614="","",'Cálculos '!D614)</f>
        <v/>
      </c>
      <c r="E609" s="314" t="str">
        <f>+IF('Cálculos '!E614="","",'Cálculos '!E614)</f>
        <v/>
      </c>
      <c r="F609" s="460" t="str">
        <f>+IF(D609="","",'Cálculos '!AR614)</f>
        <v/>
      </c>
      <c r="G609" s="461" t="str">
        <f>IF(D609="","",'Cálculos '!AU614)</f>
        <v/>
      </c>
      <c r="H609" s="461" t="str">
        <f>+IF(D609="","",'Cálculos '!AV614)</f>
        <v/>
      </c>
      <c r="I609" s="462" t="str">
        <f>+IF(D609="","",'Cálculos '!AT614)</f>
        <v/>
      </c>
      <c r="J609" s="385" t="str">
        <f>+IF('Variación '!BV608="","",'Variación '!BV608)</f>
        <v/>
      </c>
      <c r="K609" s="456" t="str">
        <f>+IF(D609="","",'Precio unitario '!J608)</f>
        <v/>
      </c>
      <c r="L609" s="312" t="str">
        <f>+'Valor total'!I614</f>
        <v/>
      </c>
      <c r="M609" s="312" t="str">
        <f>+'Valor total'!J614</f>
        <v/>
      </c>
      <c r="N609" s="457" t="str">
        <f t="shared" si="18"/>
        <v/>
      </c>
    </row>
    <row r="610" spans="2:14" hidden="1" x14ac:dyDescent="0.25">
      <c r="B610" s="181">
        <f t="shared" si="19"/>
        <v>607</v>
      </c>
      <c r="C610" s="316" t="str">
        <f>+IF('Cálculos '!C615="","",'Cálculos '!C615)</f>
        <v/>
      </c>
      <c r="D610" s="315" t="str">
        <f>+IF('Cálculos '!D615="","",'Cálculos '!D615)</f>
        <v/>
      </c>
      <c r="E610" s="314" t="str">
        <f>+IF('Cálculos '!E615="","",'Cálculos '!E615)</f>
        <v/>
      </c>
      <c r="F610" s="460" t="str">
        <f>+IF(D610="","",'Cálculos '!AR615)</f>
        <v/>
      </c>
      <c r="G610" s="461" t="str">
        <f>IF(D610="","",'Cálculos '!AU615)</f>
        <v/>
      </c>
      <c r="H610" s="461" t="str">
        <f>+IF(D610="","",'Cálculos '!AV615)</f>
        <v/>
      </c>
      <c r="I610" s="462" t="str">
        <f>+IF(D610="","",'Cálculos '!AT615)</f>
        <v/>
      </c>
      <c r="J610" s="385" t="str">
        <f>+IF('Variación '!BV609="","",'Variación '!BV609)</f>
        <v/>
      </c>
      <c r="K610" s="456" t="str">
        <f>+IF(D610="","",'Precio unitario '!J609)</f>
        <v/>
      </c>
      <c r="L610" s="312" t="str">
        <f>+'Valor total'!I615</f>
        <v/>
      </c>
      <c r="M610" s="312" t="str">
        <f>+'Valor total'!J615</f>
        <v/>
      </c>
      <c r="N610" s="457" t="str">
        <f t="shared" si="18"/>
        <v/>
      </c>
    </row>
    <row r="611" spans="2:14" hidden="1" x14ac:dyDescent="0.25">
      <c r="B611" s="181">
        <f t="shared" si="19"/>
        <v>608</v>
      </c>
      <c r="C611" s="316" t="str">
        <f>+IF('Cálculos '!C616="","",'Cálculos '!C616)</f>
        <v/>
      </c>
      <c r="D611" s="315" t="str">
        <f>+IF('Cálculos '!D616="","",'Cálculos '!D616)</f>
        <v/>
      </c>
      <c r="E611" s="314" t="str">
        <f>+IF('Cálculos '!E616="","",'Cálculos '!E616)</f>
        <v/>
      </c>
      <c r="F611" s="460" t="str">
        <f>+IF(D611="","",'Cálculos '!AR616)</f>
        <v/>
      </c>
      <c r="G611" s="461" t="str">
        <f>IF(D611="","",'Cálculos '!AU616)</f>
        <v/>
      </c>
      <c r="H611" s="461" t="str">
        <f>+IF(D611="","",'Cálculos '!AV616)</f>
        <v/>
      </c>
      <c r="I611" s="462" t="str">
        <f>+IF(D611="","",'Cálculos '!AT616)</f>
        <v/>
      </c>
      <c r="J611" s="385" t="str">
        <f>+IF('Variación '!BV610="","",'Variación '!BV610)</f>
        <v/>
      </c>
      <c r="K611" s="456" t="str">
        <f>+IF(D611="","",'Precio unitario '!J610)</f>
        <v/>
      </c>
      <c r="L611" s="312" t="str">
        <f>+'Valor total'!I616</f>
        <v/>
      </c>
      <c r="M611" s="312" t="str">
        <f>+'Valor total'!J616</f>
        <v/>
      </c>
      <c r="N611" s="457" t="str">
        <f t="shared" si="18"/>
        <v/>
      </c>
    </row>
    <row r="612" spans="2:14" hidden="1" x14ac:dyDescent="0.25">
      <c r="B612" s="181">
        <f t="shared" si="19"/>
        <v>609</v>
      </c>
      <c r="C612" s="316" t="str">
        <f>+IF('Cálculos '!C617="","",'Cálculos '!C617)</f>
        <v/>
      </c>
      <c r="D612" s="315" t="str">
        <f>+IF('Cálculos '!D617="","",'Cálculos '!D617)</f>
        <v/>
      </c>
      <c r="E612" s="314" t="str">
        <f>+IF('Cálculos '!E617="","",'Cálculos '!E617)</f>
        <v/>
      </c>
      <c r="F612" s="460" t="str">
        <f>+IF(D612="","",'Cálculos '!AR617)</f>
        <v/>
      </c>
      <c r="G612" s="461" t="str">
        <f>IF(D612="","",'Cálculos '!AU617)</f>
        <v/>
      </c>
      <c r="H612" s="461" t="str">
        <f>+IF(D612="","",'Cálculos '!AV617)</f>
        <v/>
      </c>
      <c r="I612" s="462" t="str">
        <f>+IF(D612="","",'Cálculos '!AT617)</f>
        <v/>
      </c>
      <c r="J612" s="385" t="str">
        <f>+IF('Variación '!BV611="","",'Variación '!BV611)</f>
        <v/>
      </c>
      <c r="K612" s="456" t="str">
        <f>+IF(D612="","",'Precio unitario '!J611)</f>
        <v/>
      </c>
      <c r="L612" s="312" t="str">
        <f>+'Valor total'!I617</f>
        <v/>
      </c>
      <c r="M612" s="312" t="str">
        <f>+'Valor total'!J617</f>
        <v/>
      </c>
      <c r="N612" s="457" t="str">
        <f t="shared" si="18"/>
        <v/>
      </c>
    </row>
    <row r="613" spans="2:14" hidden="1" x14ac:dyDescent="0.25">
      <c r="B613" s="181">
        <f t="shared" si="19"/>
        <v>610</v>
      </c>
      <c r="C613" s="316" t="str">
        <f>+IF('Cálculos '!C618="","",'Cálculos '!C618)</f>
        <v/>
      </c>
      <c r="D613" s="315" t="str">
        <f>+IF('Cálculos '!D618="","",'Cálculos '!D618)</f>
        <v/>
      </c>
      <c r="E613" s="314" t="str">
        <f>+IF('Cálculos '!E618="","",'Cálculos '!E618)</f>
        <v/>
      </c>
      <c r="F613" s="460" t="str">
        <f>+IF(D613="","",'Cálculos '!AR618)</f>
        <v/>
      </c>
      <c r="G613" s="461" t="str">
        <f>IF(D613="","",'Cálculos '!AU618)</f>
        <v/>
      </c>
      <c r="H613" s="461" t="str">
        <f>+IF(D613="","",'Cálculos '!AV618)</f>
        <v/>
      </c>
      <c r="I613" s="462" t="str">
        <f>+IF(D613="","",'Cálculos '!AT618)</f>
        <v/>
      </c>
      <c r="J613" s="385" t="str">
        <f>+IF('Variación '!BV612="","",'Variación '!BV612)</f>
        <v/>
      </c>
      <c r="K613" s="456" t="str">
        <f>+IF(D613="","",'Precio unitario '!J612)</f>
        <v/>
      </c>
      <c r="L613" s="312" t="str">
        <f>+'Valor total'!I618</f>
        <v/>
      </c>
      <c r="M613" s="312" t="str">
        <f>+'Valor total'!J618</f>
        <v/>
      </c>
      <c r="N613" s="457" t="str">
        <f t="shared" si="18"/>
        <v/>
      </c>
    </row>
    <row r="614" spans="2:14" hidden="1" x14ac:dyDescent="0.25">
      <c r="B614" s="181">
        <f t="shared" si="19"/>
        <v>611</v>
      </c>
      <c r="C614" s="316" t="str">
        <f>+IF('Cálculos '!C619="","",'Cálculos '!C619)</f>
        <v/>
      </c>
      <c r="D614" s="315" t="str">
        <f>+IF('Cálculos '!D619="","",'Cálculos '!D619)</f>
        <v/>
      </c>
      <c r="E614" s="314" t="str">
        <f>+IF('Cálculos '!E619="","",'Cálculos '!E619)</f>
        <v/>
      </c>
      <c r="F614" s="460" t="str">
        <f>+IF(D614="","",'Cálculos '!AR619)</f>
        <v/>
      </c>
      <c r="G614" s="461" t="str">
        <f>IF(D614="","",'Cálculos '!AU619)</f>
        <v/>
      </c>
      <c r="H614" s="461" t="str">
        <f>+IF(D614="","",'Cálculos '!AV619)</f>
        <v/>
      </c>
      <c r="I614" s="462" t="str">
        <f>+IF(D614="","",'Cálculos '!AT619)</f>
        <v/>
      </c>
      <c r="J614" s="385" t="str">
        <f>+IF('Variación '!BV613="","",'Variación '!BV613)</f>
        <v/>
      </c>
      <c r="K614" s="456" t="str">
        <f>+IF(D614="","",'Precio unitario '!J613)</f>
        <v/>
      </c>
      <c r="L614" s="312" t="str">
        <f>+'Valor total'!I619</f>
        <v/>
      </c>
      <c r="M614" s="312" t="str">
        <f>+'Valor total'!J619</f>
        <v/>
      </c>
      <c r="N614" s="457" t="str">
        <f t="shared" si="18"/>
        <v/>
      </c>
    </row>
    <row r="615" spans="2:14" hidden="1" x14ac:dyDescent="0.25">
      <c r="B615" s="181">
        <f t="shared" si="19"/>
        <v>612</v>
      </c>
      <c r="C615" s="316" t="str">
        <f>+IF('Cálculos '!C620="","",'Cálculos '!C620)</f>
        <v/>
      </c>
      <c r="D615" s="315" t="str">
        <f>+IF('Cálculos '!D620="","",'Cálculos '!D620)</f>
        <v/>
      </c>
      <c r="E615" s="314" t="str">
        <f>+IF('Cálculos '!E620="","",'Cálculos '!E620)</f>
        <v/>
      </c>
      <c r="F615" s="460" t="str">
        <f>+IF(D615="","",'Cálculos '!AR620)</f>
        <v/>
      </c>
      <c r="G615" s="461" t="str">
        <f>IF(D615="","",'Cálculos '!AU620)</f>
        <v/>
      </c>
      <c r="H615" s="461" t="str">
        <f>+IF(D615="","",'Cálculos '!AV620)</f>
        <v/>
      </c>
      <c r="I615" s="462" t="str">
        <f>+IF(D615="","",'Cálculos '!AT620)</f>
        <v/>
      </c>
      <c r="J615" s="385" t="str">
        <f>+IF('Variación '!BV614="","",'Variación '!BV614)</f>
        <v/>
      </c>
      <c r="K615" s="456" t="str">
        <f>+IF(D615="","",'Precio unitario '!J614)</f>
        <v/>
      </c>
      <c r="L615" s="312" t="str">
        <f>+'Valor total'!I620</f>
        <v/>
      </c>
      <c r="M615" s="312" t="str">
        <f>+'Valor total'!J620</f>
        <v/>
      </c>
      <c r="N615" s="457" t="str">
        <f t="shared" si="18"/>
        <v/>
      </c>
    </row>
    <row r="616" spans="2:14" hidden="1" x14ac:dyDescent="0.25">
      <c r="B616" s="181">
        <f t="shared" si="19"/>
        <v>613</v>
      </c>
      <c r="C616" s="316" t="str">
        <f>+IF('Cálculos '!C621="","",'Cálculos '!C621)</f>
        <v/>
      </c>
      <c r="D616" s="315" t="str">
        <f>+IF('Cálculos '!D621="","",'Cálculos '!D621)</f>
        <v/>
      </c>
      <c r="E616" s="314" t="str">
        <f>+IF('Cálculos '!E621="","",'Cálculos '!E621)</f>
        <v/>
      </c>
      <c r="F616" s="460" t="str">
        <f>+IF(D616="","",'Cálculos '!AR621)</f>
        <v/>
      </c>
      <c r="G616" s="461" t="str">
        <f>IF(D616="","",'Cálculos '!AU621)</f>
        <v/>
      </c>
      <c r="H616" s="461" t="str">
        <f>+IF(D616="","",'Cálculos '!AV621)</f>
        <v/>
      </c>
      <c r="I616" s="462" t="str">
        <f>+IF(D616="","",'Cálculos '!AT621)</f>
        <v/>
      </c>
      <c r="J616" s="385" t="str">
        <f>+IF('Variación '!BV615="","",'Variación '!BV615)</f>
        <v/>
      </c>
      <c r="K616" s="456" t="str">
        <f>+IF(D616="","",'Precio unitario '!J615)</f>
        <v/>
      </c>
      <c r="L616" s="312" t="str">
        <f>+'Valor total'!I621</f>
        <v/>
      </c>
      <c r="M616" s="312" t="str">
        <f>+'Valor total'!J621</f>
        <v/>
      </c>
      <c r="N616" s="457" t="str">
        <f t="shared" si="18"/>
        <v/>
      </c>
    </row>
    <row r="617" spans="2:14" hidden="1" x14ac:dyDescent="0.25">
      <c r="B617" s="181">
        <f t="shared" si="19"/>
        <v>614</v>
      </c>
      <c r="C617" s="316" t="str">
        <f>+IF('Cálculos '!C622="","",'Cálculos '!C622)</f>
        <v/>
      </c>
      <c r="D617" s="315" t="str">
        <f>+IF('Cálculos '!D622="","",'Cálculos '!D622)</f>
        <v/>
      </c>
      <c r="E617" s="314" t="str">
        <f>+IF('Cálculos '!E622="","",'Cálculos '!E622)</f>
        <v/>
      </c>
      <c r="F617" s="460" t="str">
        <f>+IF(D617="","",'Cálculos '!AR622)</f>
        <v/>
      </c>
      <c r="G617" s="461" t="str">
        <f>IF(D617="","",'Cálculos '!AU622)</f>
        <v/>
      </c>
      <c r="H617" s="461" t="str">
        <f>+IF(D617="","",'Cálculos '!AV622)</f>
        <v/>
      </c>
      <c r="I617" s="462" t="str">
        <f>+IF(D617="","",'Cálculos '!AT622)</f>
        <v/>
      </c>
      <c r="J617" s="385" t="str">
        <f>+IF('Variación '!BV616="","",'Variación '!BV616)</f>
        <v/>
      </c>
      <c r="K617" s="456" t="str">
        <f>+IF(D617="","",'Precio unitario '!J616)</f>
        <v/>
      </c>
      <c r="L617" s="312" t="str">
        <f>+'Valor total'!I622</f>
        <v/>
      </c>
      <c r="M617" s="312" t="str">
        <f>+'Valor total'!J622</f>
        <v/>
      </c>
      <c r="N617" s="457" t="str">
        <f t="shared" si="18"/>
        <v/>
      </c>
    </row>
    <row r="618" spans="2:14" hidden="1" x14ac:dyDescent="0.25">
      <c r="B618" s="181">
        <f t="shared" si="19"/>
        <v>615</v>
      </c>
      <c r="C618" s="316" t="str">
        <f>+IF('Cálculos '!C623="","",'Cálculos '!C623)</f>
        <v/>
      </c>
      <c r="D618" s="315" t="str">
        <f>+IF('Cálculos '!D623="","",'Cálculos '!D623)</f>
        <v/>
      </c>
      <c r="E618" s="314" t="str">
        <f>+IF('Cálculos '!E623="","",'Cálculos '!E623)</f>
        <v/>
      </c>
      <c r="F618" s="460" t="str">
        <f>+IF(D618="","",'Cálculos '!AR623)</f>
        <v/>
      </c>
      <c r="G618" s="461" t="str">
        <f>IF(D618="","",'Cálculos '!AU623)</f>
        <v/>
      </c>
      <c r="H618" s="461" t="str">
        <f>+IF(D618="","",'Cálculos '!AV623)</f>
        <v/>
      </c>
      <c r="I618" s="462" t="str">
        <f>+IF(D618="","",'Cálculos '!AT623)</f>
        <v/>
      </c>
      <c r="J618" s="385" t="str">
        <f>+IF('Variación '!BV617="","",'Variación '!BV617)</f>
        <v/>
      </c>
      <c r="K618" s="456" t="str">
        <f>+IF(D618="","",'Precio unitario '!J617)</f>
        <v/>
      </c>
      <c r="L618" s="312" t="str">
        <f>+'Valor total'!I623</f>
        <v/>
      </c>
      <c r="M618" s="312" t="str">
        <f>+'Valor total'!J623</f>
        <v/>
      </c>
      <c r="N618" s="457" t="str">
        <f t="shared" si="18"/>
        <v/>
      </c>
    </row>
    <row r="619" spans="2:14" hidden="1" x14ac:dyDescent="0.25">
      <c r="B619" s="181">
        <f t="shared" si="19"/>
        <v>616</v>
      </c>
      <c r="C619" s="316" t="str">
        <f>+IF('Cálculos '!C624="","",'Cálculos '!C624)</f>
        <v/>
      </c>
      <c r="D619" s="315" t="str">
        <f>+IF('Cálculos '!D624="","",'Cálculos '!D624)</f>
        <v/>
      </c>
      <c r="E619" s="314" t="str">
        <f>+IF('Cálculos '!E624="","",'Cálculos '!E624)</f>
        <v/>
      </c>
      <c r="F619" s="460" t="str">
        <f>+IF(D619="","",'Cálculos '!AR624)</f>
        <v/>
      </c>
      <c r="G619" s="461" t="str">
        <f>IF(D619="","",'Cálculos '!AU624)</f>
        <v/>
      </c>
      <c r="H619" s="461" t="str">
        <f>+IF(D619="","",'Cálculos '!AV624)</f>
        <v/>
      </c>
      <c r="I619" s="462" t="str">
        <f>+IF(D619="","",'Cálculos '!AT624)</f>
        <v/>
      </c>
      <c r="J619" s="385" t="str">
        <f>+IF('Variación '!BV618="","",'Variación '!BV618)</f>
        <v/>
      </c>
      <c r="K619" s="456" t="str">
        <f>+IF(D619="","",'Precio unitario '!J618)</f>
        <v/>
      </c>
      <c r="L619" s="312" t="str">
        <f>+'Valor total'!I624</f>
        <v/>
      </c>
      <c r="M619" s="312" t="str">
        <f>+'Valor total'!J624</f>
        <v/>
      </c>
      <c r="N619" s="457" t="str">
        <f t="shared" si="18"/>
        <v/>
      </c>
    </row>
    <row r="620" spans="2:14" hidden="1" x14ac:dyDescent="0.25">
      <c r="B620" s="181">
        <f t="shared" si="19"/>
        <v>617</v>
      </c>
      <c r="C620" s="316" t="str">
        <f>+IF('Cálculos '!C625="","",'Cálculos '!C625)</f>
        <v/>
      </c>
      <c r="D620" s="315" t="str">
        <f>+IF('Cálculos '!D625="","",'Cálculos '!D625)</f>
        <v/>
      </c>
      <c r="E620" s="314" t="str">
        <f>+IF('Cálculos '!E625="","",'Cálculos '!E625)</f>
        <v/>
      </c>
      <c r="F620" s="460" t="str">
        <f>+IF(D620="","",'Cálculos '!AR625)</f>
        <v/>
      </c>
      <c r="G620" s="461" t="str">
        <f>IF(D620="","",'Cálculos '!AU625)</f>
        <v/>
      </c>
      <c r="H620" s="461" t="str">
        <f>+IF(D620="","",'Cálculos '!AV625)</f>
        <v/>
      </c>
      <c r="I620" s="462" t="str">
        <f>+IF(D620="","",'Cálculos '!AT625)</f>
        <v/>
      </c>
      <c r="J620" s="385" t="str">
        <f>+IF('Variación '!BV619="","",'Variación '!BV619)</f>
        <v/>
      </c>
      <c r="K620" s="456" t="str">
        <f>+IF(D620="","",'Precio unitario '!J619)</f>
        <v/>
      </c>
      <c r="L620" s="312" t="str">
        <f>+'Valor total'!I625</f>
        <v/>
      </c>
      <c r="M620" s="312" t="str">
        <f>+'Valor total'!J625</f>
        <v/>
      </c>
      <c r="N620" s="457" t="str">
        <f t="shared" si="18"/>
        <v/>
      </c>
    </row>
    <row r="621" spans="2:14" hidden="1" x14ac:dyDescent="0.25">
      <c r="B621" s="181">
        <f t="shared" si="19"/>
        <v>618</v>
      </c>
      <c r="C621" s="316" t="str">
        <f>+IF('Cálculos '!C626="","",'Cálculos '!C626)</f>
        <v/>
      </c>
      <c r="D621" s="315" t="str">
        <f>+IF('Cálculos '!D626="","",'Cálculos '!D626)</f>
        <v/>
      </c>
      <c r="E621" s="314" t="str">
        <f>+IF('Cálculos '!E626="","",'Cálculos '!E626)</f>
        <v/>
      </c>
      <c r="F621" s="460" t="str">
        <f>+IF(D621="","",'Cálculos '!AR626)</f>
        <v/>
      </c>
      <c r="G621" s="461" t="str">
        <f>IF(D621="","",'Cálculos '!AU626)</f>
        <v/>
      </c>
      <c r="H621" s="461" t="str">
        <f>+IF(D621="","",'Cálculos '!AV626)</f>
        <v/>
      </c>
      <c r="I621" s="462" t="str">
        <f>+IF(D621="","",'Cálculos '!AT626)</f>
        <v/>
      </c>
      <c r="J621" s="385" t="str">
        <f>+IF('Variación '!BV620="","",'Variación '!BV620)</f>
        <v/>
      </c>
      <c r="K621" s="456" t="str">
        <f>+IF(D621="","",'Precio unitario '!J620)</f>
        <v/>
      </c>
      <c r="L621" s="312" t="str">
        <f>+'Valor total'!I626</f>
        <v/>
      </c>
      <c r="M621" s="312" t="str">
        <f>+'Valor total'!J626</f>
        <v/>
      </c>
      <c r="N621" s="457" t="str">
        <f t="shared" si="18"/>
        <v/>
      </c>
    </row>
    <row r="622" spans="2:14" hidden="1" x14ac:dyDescent="0.25">
      <c r="B622" s="181">
        <f t="shared" si="19"/>
        <v>619</v>
      </c>
      <c r="C622" s="316" t="str">
        <f>+IF('Cálculos '!C627="","",'Cálculos '!C627)</f>
        <v/>
      </c>
      <c r="D622" s="315" t="str">
        <f>+IF('Cálculos '!D627="","",'Cálculos '!D627)</f>
        <v/>
      </c>
      <c r="E622" s="314" t="str">
        <f>+IF('Cálculos '!E627="","",'Cálculos '!E627)</f>
        <v/>
      </c>
      <c r="F622" s="460" t="str">
        <f>+IF(D622="","",'Cálculos '!AR627)</f>
        <v/>
      </c>
      <c r="G622" s="461" t="str">
        <f>IF(D622="","",'Cálculos '!AU627)</f>
        <v/>
      </c>
      <c r="H622" s="461" t="str">
        <f>+IF(D622="","",'Cálculos '!AV627)</f>
        <v/>
      </c>
      <c r="I622" s="462" t="str">
        <f>+IF(D622="","",'Cálculos '!AT627)</f>
        <v/>
      </c>
      <c r="J622" s="385" t="str">
        <f>+IF('Variación '!BV621="","",'Variación '!BV621)</f>
        <v/>
      </c>
      <c r="K622" s="456" t="str">
        <f>+IF(D622="","",'Precio unitario '!J621)</f>
        <v/>
      </c>
      <c r="L622" s="312" t="str">
        <f>+'Valor total'!I627</f>
        <v/>
      </c>
      <c r="M622" s="312" t="str">
        <f>+'Valor total'!J627</f>
        <v/>
      </c>
      <c r="N622" s="457" t="str">
        <f t="shared" si="18"/>
        <v/>
      </c>
    </row>
    <row r="623" spans="2:14" hidden="1" x14ac:dyDescent="0.25">
      <c r="B623" s="181">
        <f t="shared" si="19"/>
        <v>620</v>
      </c>
      <c r="C623" s="316" t="str">
        <f>+IF('Cálculos '!C628="","",'Cálculos '!C628)</f>
        <v/>
      </c>
      <c r="D623" s="315" t="str">
        <f>+IF('Cálculos '!D628="","",'Cálculos '!D628)</f>
        <v/>
      </c>
      <c r="E623" s="314" t="str">
        <f>+IF('Cálculos '!E628="","",'Cálculos '!E628)</f>
        <v/>
      </c>
      <c r="F623" s="460" t="str">
        <f>+IF(D623="","",'Cálculos '!AR628)</f>
        <v/>
      </c>
      <c r="G623" s="461" t="str">
        <f>IF(D623="","",'Cálculos '!AU628)</f>
        <v/>
      </c>
      <c r="H623" s="461" t="str">
        <f>+IF(D623="","",'Cálculos '!AV628)</f>
        <v/>
      </c>
      <c r="I623" s="462" t="str">
        <f>+IF(D623="","",'Cálculos '!AT628)</f>
        <v/>
      </c>
      <c r="J623" s="385" t="str">
        <f>+IF('Variación '!BV622="","",'Variación '!BV622)</f>
        <v/>
      </c>
      <c r="K623" s="456" t="str">
        <f>+IF(D623="","",'Precio unitario '!J622)</f>
        <v/>
      </c>
      <c r="L623" s="312" t="str">
        <f>+'Valor total'!I628</f>
        <v/>
      </c>
      <c r="M623" s="312" t="str">
        <f>+'Valor total'!J628</f>
        <v/>
      </c>
      <c r="N623" s="457" t="str">
        <f t="shared" si="18"/>
        <v/>
      </c>
    </row>
    <row r="624" spans="2:14" hidden="1" x14ac:dyDescent="0.25">
      <c r="B624" s="181">
        <f t="shared" si="19"/>
        <v>621</v>
      </c>
      <c r="C624" s="316" t="str">
        <f>+IF('Cálculos '!C629="","",'Cálculos '!C629)</f>
        <v/>
      </c>
      <c r="D624" s="315" t="str">
        <f>+IF('Cálculos '!D629="","",'Cálculos '!D629)</f>
        <v/>
      </c>
      <c r="E624" s="314" t="str">
        <f>+IF('Cálculos '!E629="","",'Cálculos '!E629)</f>
        <v/>
      </c>
      <c r="F624" s="460" t="str">
        <f>+IF(D624="","",'Cálculos '!AR629)</f>
        <v/>
      </c>
      <c r="G624" s="461" t="str">
        <f>IF(D624="","",'Cálculos '!AU629)</f>
        <v/>
      </c>
      <c r="H624" s="461" t="str">
        <f>+IF(D624="","",'Cálculos '!AV629)</f>
        <v/>
      </c>
      <c r="I624" s="462" t="str">
        <f>+IF(D624="","",'Cálculos '!AT629)</f>
        <v/>
      </c>
      <c r="J624" s="385" t="str">
        <f>+IF('Variación '!BV623="","",'Variación '!BV623)</f>
        <v/>
      </c>
      <c r="K624" s="456" t="str">
        <f>+IF(D624="","",'Precio unitario '!J623)</f>
        <v/>
      </c>
      <c r="L624" s="312" t="str">
        <f>+'Valor total'!I629</f>
        <v/>
      </c>
      <c r="M624" s="312" t="str">
        <f>+'Valor total'!J629</f>
        <v/>
      </c>
      <c r="N624" s="457" t="str">
        <f t="shared" si="18"/>
        <v/>
      </c>
    </row>
    <row r="625" spans="2:14" hidden="1" x14ac:dyDescent="0.25">
      <c r="B625" s="181">
        <f t="shared" si="19"/>
        <v>622</v>
      </c>
      <c r="C625" s="316" t="str">
        <f>+IF('Cálculos '!C630="","",'Cálculos '!C630)</f>
        <v/>
      </c>
      <c r="D625" s="315" t="str">
        <f>+IF('Cálculos '!D630="","",'Cálculos '!D630)</f>
        <v/>
      </c>
      <c r="E625" s="314" t="str">
        <f>+IF('Cálculos '!E630="","",'Cálculos '!E630)</f>
        <v/>
      </c>
      <c r="F625" s="460" t="str">
        <f>+IF(D625="","",'Cálculos '!AR630)</f>
        <v/>
      </c>
      <c r="G625" s="461" t="str">
        <f>IF(D625="","",'Cálculos '!AU630)</f>
        <v/>
      </c>
      <c r="H625" s="461" t="str">
        <f>+IF(D625="","",'Cálculos '!AV630)</f>
        <v/>
      </c>
      <c r="I625" s="462" t="str">
        <f>+IF(D625="","",'Cálculos '!AT630)</f>
        <v/>
      </c>
      <c r="J625" s="385" t="str">
        <f>+IF('Variación '!BV624="","",'Variación '!BV624)</f>
        <v/>
      </c>
      <c r="K625" s="456" t="str">
        <f>+IF(D625="","",'Precio unitario '!J624)</f>
        <v/>
      </c>
      <c r="L625" s="312" t="str">
        <f>+'Valor total'!I630</f>
        <v/>
      </c>
      <c r="M625" s="312" t="str">
        <f>+'Valor total'!J630</f>
        <v/>
      </c>
      <c r="N625" s="457" t="str">
        <f t="shared" si="18"/>
        <v/>
      </c>
    </row>
    <row r="626" spans="2:14" hidden="1" x14ac:dyDescent="0.25">
      <c r="B626" s="181">
        <f t="shared" si="19"/>
        <v>623</v>
      </c>
      <c r="C626" s="316" t="str">
        <f>+IF('Cálculos '!C631="","",'Cálculos '!C631)</f>
        <v/>
      </c>
      <c r="D626" s="315" t="str">
        <f>+IF('Cálculos '!D631="","",'Cálculos '!D631)</f>
        <v/>
      </c>
      <c r="E626" s="314" t="str">
        <f>+IF('Cálculos '!E631="","",'Cálculos '!E631)</f>
        <v/>
      </c>
      <c r="F626" s="460" t="str">
        <f>+IF(D626="","",'Cálculos '!AR631)</f>
        <v/>
      </c>
      <c r="G626" s="461" t="str">
        <f>IF(D626="","",'Cálculos '!AU631)</f>
        <v/>
      </c>
      <c r="H626" s="461" t="str">
        <f>+IF(D626="","",'Cálculos '!AV631)</f>
        <v/>
      </c>
      <c r="I626" s="462" t="str">
        <f>+IF(D626="","",'Cálculos '!AT631)</f>
        <v/>
      </c>
      <c r="J626" s="385" t="str">
        <f>+IF('Variación '!BV625="","",'Variación '!BV625)</f>
        <v/>
      </c>
      <c r="K626" s="456" t="str">
        <f>+IF(D626="","",'Precio unitario '!J625)</f>
        <v/>
      </c>
      <c r="L626" s="312" t="str">
        <f>+'Valor total'!I631</f>
        <v/>
      </c>
      <c r="M626" s="312" t="str">
        <f>+'Valor total'!J631</f>
        <v/>
      </c>
      <c r="N626" s="457" t="str">
        <f t="shared" si="18"/>
        <v/>
      </c>
    </row>
    <row r="627" spans="2:14" hidden="1" x14ac:dyDescent="0.25">
      <c r="B627" s="181">
        <f t="shared" si="19"/>
        <v>624</v>
      </c>
      <c r="C627" s="316" t="str">
        <f>+IF('Cálculos '!C632="","",'Cálculos '!C632)</f>
        <v/>
      </c>
      <c r="D627" s="315" t="str">
        <f>+IF('Cálculos '!D632="","",'Cálculos '!D632)</f>
        <v/>
      </c>
      <c r="E627" s="314" t="str">
        <f>+IF('Cálculos '!E632="","",'Cálculos '!E632)</f>
        <v/>
      </c>
      <c r="F627" s="460" t="str">
        <f>+IF(D627="","",'Cálculos '!AR632)</f>
        <v/>
      </c>
      <c r="G627" s="461" t="str">
        <f>IF(D627="","",'Cálculos '!AU632)</f>
        <v/>
      </c>
      <c r="H627" s="461" t="str">
        <f>+IF(D627="","",'Cálculos '!AV632)</f>
        <v/>
      </c>
      <c r="I627" s="462" t="str">
        <f>+IF(D627="","",'Cálculos '!AT632)</f>
        <v/>
      </c>
      <c r="J627" s="385" t="str">
        <f>+IF('Variación '!BV626="","",'Variación '!BV626)</f>
        <v/>
      </c>
      <c r="K627" s="456" t="str">
        <f>+IF(D627="","",'Precio unitario '!J626)</f>
        <v/>
      </c>
      <c r="L627" s="312" t="str">
        <f>+'Valor total'!I632</f>
        <v/>
      </c>
      <c r="M627" s="312" t="str">
        <f>+'Valor total'!J632</f>
        <v/>
      </c>
      <c r="N627" s="457" t="str">
        <f t="shared" si="18"/>
        <v/>
      </c>
    </row>
    <row r="628" spans="2:14" hidden="1" x14ac:dyDescent="0.25">
      <c r="B628" s="181">
        <f t="shared" si="19"/>
        <v>625</v>
      </c>
      <c r="C628" s="316" t="str">
        <f>+IF('Cálculos '!C633="","",'Cálculos '!C633)</f>
        <v/>
      </c>
      <c r="D628" s="315" t="str">
        <f>+IF('Cálculos '!D633="","",'Cálculos '!D633)</f>
        <v/>
      </c>
      <c r="E628" s="314" t="str">
        <f>+IF('Cálculos '!E633="","",'Cálculos '!E633)</f>
        <v/>
      </c>
      <c r="F628" s="460" t="str">
        <f>+IF(D628="","",'Cálculos '!AR633)</f>
        <v/>
      </c>
      <c r="G628" s="461" t="str">
        <f>IF(D628="","",'Cálculos '!AU633)</f>
        <v/>
      </c>
      <c r="H628" s="461" t="str">
        <f>+IF(D628="","",'Cálculos '!AV633)</f>
        <v/>
      </c>
      <c r="I628" s="462" t="str">
        <f>+IF(D628="","",'Cálculos '!AT633)</f>
        <v/>
      </c>
      <c r="J628" s="385" t="str">
        <f>+IF('Variación '!BV627="","",'Variación '!BV627)</f>
        <v/>
      </c>
      <c r="K628" s="456" t="str">
        <f>+IF(D628="","",'Precio unitario '!J627)</f>
        <v/>
      </c>
      <c r="L628" s="312" t="str">
        <f>+'Valor total'!I633</f>
        <v/>
      </c>
      <c r="M628" s="312" t="str">
        <f>+'Valor total'!J633</f>
        <v/>
      </c>
      <c r="N628" s="457" t="str">
        <f t="shared" si="18"/>
        <v/>
      </c>
    </row>
    <row r="629" spans="2:14" hidden="1" x14ac:dyDescent="0.25">
      <c r="B629" s="181">
        <f t="shared" si="19"/>
        <v>626</v>
      </c>
      <c r="C629" s="316" t="str">
        <f>+IF('Cálculos '!C634="","",'Cálculos '!C634)</f>
        <v/>
      </c>
      <c r="D629" s="315" t="str">
        <f>+IF('Cálculos '!D634="","",'Cálculos '!D634)</f>
        <v/>
      </c>
      <c r="E629" s="314" t="str">
        <f>+IF('Cálculos '!E634="","",'Cálculos '!E634)</f>
        <v/>
      </c>
      <c r="F629" s="460" t="str">
        <f>+IF(D629="","",'Cálculos '!AR634)</f>
        <v/>
      </c>
      <c r="G629" s="461" t="str">
        <f>IF(D629="","",'Cálculos '!AU634)</f>
        <v/>
      </c>
      <c r="H629" s="461" t="str">
        <f>+IF(D629="","",'Cálculos '!AV634)</f>
        <v/>
      </c>
      <c r="I629" s="462" t="str">
        <f>+IF(D629="","",'Cálculos '!AT634)</f>
        <v/>
      </c>
      <c r="J629" s="385" t="str">
        <f>+IF('Variación '!BV628="","",'Variación '!BV628)</f>
        <v/>
      </c>
      <c r="K629" s="456" t="str">
        <f>+IF(D629="","",'Precio unitario '!J628)</f>
        <v/>
      </c>
      <c r="L629" s="312" t="str">
        <f>+'Valor total'!I634</f>
        <v/>
      </c>
      <c r="M629" s="312" t="str">
        <f>+'Valor total'!J634</f>
        <v/>
      </c>
      <c r="N629" s="457" t="str">
        <f t="shared" si="18"/>
        <v/>
      </c>
    </row>
    <row r="630" spans="2:14" hidden="1" x14ac:dyDescent="0.25">
      <c r="B630" s="181">
        <f t="shared" si="19"/>
        <v>627</v>
      </c>
      <c r="C630" s="316" t="str">
        <f>+IF('Cálculos '!C635="","",'Cálculos '!C635)</f>
        <v/>
      </c>
      <c r="D630" s="315" t="str">
        <f>+IF('Cálculos '!D635="","",'Cálculos '!D635)</f>
        <v/>
      </c>
      <c r="E630" s="314" t="str">
        <f>+IF('Cálculos '!E635="","",'Cálculos '!E635)</f>
        <v/>
      </c>
      <c r="F630" s="460" t="str">
        <f>+IF(D630="","",'Cálculos '!AR635)</f>
        <v/>
      </c>
      <c r="G630" s="461" t="str">
        <f>IF(D630="","",'Cálculos '!AU635)</f>
        <v/>
      </c>
      <c r="H630" s="461" t="str">
        <f>+IF(D630="","",'Cálculos '!AV635)</f>
        <v/>
      </c>
      <c r="I630" s="462" t="str">
        <f>+IF(D630="","",'Cálculos '!AT635)</f>
        <v/>
      </c>
      <c r="J630" s="385" t="str">
        <f>+IF('Variación '!BV629="","",'Variación '!BV629)</f>
        <v/>
      </c>
      <c r="K630" s="456" t="str">
        <f>+IF(D630="","",'Precio unitario '!J629)</f>
        <v/>
      </c>
      <c r="L630" s="312" t="str">
        <f>+'Valor total'!I635</f>
        <v/>
      </c>
      <c r="M630" s="312" t="str">
        <f>+'Valor total'!J635</f>
        <v/>
      </c>
      <c r="N630" s="457" t="str">
        <f t="shared" si="18"/>
        <v/>
      </c>
    </row>
    <row r="631" spans="2:14" hidden="1" x14ac:dyDescent="0.25">
      <c r="B631" s="181">
        <f t="shared" si="19"/>
        <v>628</v>
      </c>
      <c r="C631" s="316" t="str">
        <f>+IF('Cálculos '!C636="","",'Cálculos '!C636)</f>
        <v/>
      </c>
      <c r="D631" s="315" t="str">
        <f>+IF('Cálculos '!D636="","",'Cálculos '!D636)</f>
        <v/>
      </c>
      <c r="E631" s="314" t="str">
        <f>+IF('Cálculos '!E636="","",'Cálculos '!E636)</f>
        <v/>
      </c>
      <c r="F631" s="460" t="str">
        <f>+IF(D631="","",'Cálculos '!AR636)</f>
        <v/>
      </c>
      <c r="G631" s="461" t="str">
        <f>IF(D631="","",'Cálculos '!AU636)</f>
        <v/>
      </c>
      <c r="H631" s="461" t="str">
        <f>+IF(D631="","",'Cálculos '!AV636)</f>
        <v/>
      </c>
      <c r="I631" s="462" t="str">
        <f>+IF(D631="","",'Cálculos '!AT636)</f>
        <v/>
      </c>
      <c r="J631" s="385" t="str">
        <f>+IF('Variación '!BV630="","",'Variación '!BV630)</f>
        <v/>
      </c>
      <c r="K631" s="456" t="str">
        <f>+IF(D631="","",'Precio unitario '!J630)</f>
        <v/>
      </c>
      <c r="L631" s="312" t="str">
        <f>+'Valor total'!I636</f>
        <v/>
      </c>
      <c r="M631" s="312" t="str">
        <f>+'Valor total'!J636</f>
        <v/>
      </c>
      <c r="N631" s="457" t="str">
        <f t="shared" si="18"/>
        <v/>
      </c>
    </row>
    <row r="632" spans="2:14" hidden="1" x14ac:dyDescent="0.25">
      <c r="B632" s="181">
        <f t="shared" si="19"/>
        <v>629</v>
      </c>
      <c r="C632" s="316" t="str">
        <f>+IF('Cálculos '!C637="","",'Cálculos '!C637)</f>
        <v/>
      </c>
      <c r="D632" s="315" t="str">
        <f>+IF('Cálculos '!D637="","",'Cálculos '!D637)</f>
        <v/>
      </c>
      <c r="E632" s="314" t="str">
        <f>+IF('Cálculos '!E637="","",'Cálculos '!E637)</f>
        <v/>
      </c>
      <c r="F632" s="460" t="str">
        <f>+IF(D632="","",'Cálculos '!AR637)</f>
        <v/>
      </c>
      <c r="G632" s="461" t="str">
        <f>IF(D632="","",'Cálculos '!AU637)</f>
        <v/>
      </c>
      <c r="H632" s="461" t="str">
        <f>+IF(D632="","",'Cálculos '!AV637)</f>
        <v/>
      </c>
      <c r="I632" s="462" t="str">
        <f>+IF(D632="","",'Cálculos '!AT637)</f>
        <v/>
      </c>
      <c r="J632" s="385" t="str">
        <f>+IF('Variación '!BV631="","",'Variación '!BV631)</f>
        <v/>
      </c>
      <c r="K632" s="456" t="str">
        <f>+IF(D632="","",'Precio unitario '!J631)</f>
        <v/>
      </c>
      <c r="L632" s="312" t="str">
        <f>+'Valor total'!I637</f>
        <v/>
      </c>
      <c r="M632" s="312" t="str">
        <f>+'Valor total'!J637</f>
        <v/>
      </c>
      <c r="N632" s="457" t="str">
        <f t="shared" si="18"/>
        <v/>
      </c>
    </row>
    <row r="633" spans="2:14" hidden="1" x14ac:dyDescent="0.25">
      <c r="B633" s="181">
        <f t="shared" si="19"/>
        <v>630</v>
      </c>
      <c r="C633" s="316" t="str">
        <f>+IF('Cálculos '!C638="","",'Cálculos '!C638)</f>
        <v/>
      </c>
      <c r="D633" s="315" t="str">
        <f>+IF('Cálculos '!D638="","",'Cálculos '!D638)</f>
        <v/>
      </c>
      <c r="E633" s="314" t="str">
        <f>+IF('Cálculos '!E638="","",'Cálculos '!E638)</f>
        <v/>
      </c>
      <c r="F633" s="460" t="str">
        <f>+IF(D633="","",'Cálculos '!AR638)</f>
        <v/>
      </c>
      <c r="G633" s="461" t="str">
        <f>IF(D633="","",'Cálculos '!AU638)</f>
        <v/>
      </c>
      <c r="H633" s="461" t="str">
        <f>+IF(D633="","",'Cálculos '!AV638)</f>
        <v/>
      </c>
      <c r="I633" s="462" t="str">
        <f>+IF(D633="","",'Cálculos '!AT638)</f>
        <v/>
      </c>
      <c r="J633" s="385" t="str">
        <f>+IF('Variación '!BV632="","",'Variación '!BV632)</f>
        <v/>
      </c>
      <c r="K633" s="456" t="str">
        <f>+IF(D633="","",'Precio unitario '!J632)</f>
        <v/>
      </c>
      <c r="L633" s="312" t="str">
        <f>+'Valor total'!I638</f>
        <v/>
      </c>
      <c r="M633" s="312" t="str">
        <f>+'Valor total'!J638</f>
        <v/>
      </c>
      <c r="N633" s="457" t="str">
        <f t="shared" si="18"/>
        <v/>
      </c>
    </row>
    <row r="634" spans="2:14" hidden="1" x14ac:dyDescent="0.25">
      <c r="B634" s="181">
        <f t="shared" si="19"/>
        <v>631</v>
      </c>
      <c r="C634" s="316" t="str">
        <f>+IF('Cálculos '!C639="","",'Cálculos '!C639)</f>
        <v/>
      </c>
      <c r="D634" s="315" t="str">
        <f>+IF('Cálculos '!D639="","",'Cálculos '!D639)</f>
        <v/>
      </c>
      <c r="E634" s="314" t="str">
        <f>+IF('Cálculos '!E639="","",'Cálculos '!E639)</f>
        <v/>
      </c>
      <c r="F634" s="460" t="str">
        <f>+IF(D634="","",'Cálculos '!AR639)</f>
        <v/>
      </c>
      <c r="G634" s="461" t="str">
        <f>IF(D634="","",'Cálculos '!AU639)</f>
        <v/>
      </c>
      <c r="H634" s="461" t="str">
        <f>+IF(D634="","",'Cálculos '!AV639)</f>
        <v/>
      </c>
      <c r="I634" s="462" t="str">
        <f>+IF(D634="","",'Cálculos '!AT639)</f>
        <v/>
      </c>
      <c r="J634" s="385" t="str">
        <f>+IF('Variación '!BV633="","",'Variación '!BV633)</f>
        <v/>
      </c>
      <c r="K634" s="456" t="str">
        <f>+IF(D634="","",'Precio unitario '!J633)</f>
        <v/>
      </c>
      <c r="L634" s="312" t="str">
        <f>+'Valor total'!I639</f>
        <v/>
      </c>
      <c r="M634" s="312" t="str">
        <f>+'Valor total'!J639</f>
        <v/>
      </c>
      <c r="N634" s="457" t="str">
        <f t="shared" si="18"/>
        <v/>
      </c>
    </row>
    <row r="635" spans="2:14" hidden="1" x14ac:dyDescent="0.25">
      <c r="B635" s="181">
        <f t="shared" si="19"/>
        <v>632</v>
      </c>
      <c r="C635" s="316" t="str">
        <f>+IF('Cálculos '!C640="","",'Cálculos '!C640)</f>
        <v/>
      </c>
      <c r="D635" s="315" t="str">
        <f>+IF('Cálculos '!D640="","",'Cálculos '!D640)</f>
        <v/>
      </c>
      <c r="E635" s="314" t="str">
        <f>+IF('Cálculos '!E640="","",'Cálculos '!E640)</f>
        <v/>
      </c>
      <c r="F635" s="460" t="str">
        <f>+IF(D635="","",'Cálculos '!AR640)</f>
        <v/>
      </c>
      <c r="G635" s="461" t="str">
        <f>IF(D635="","",'Cálculos '!AU640)</f>
        <v/>
      </c>
      <c r="H635" s="461" t="str">
        <f>+IF(D635="","",'Cálculos '!AV640)</f>
        <v/>
      </c>
      <c r="I635" s="462" t="str">
        <f>+IF(D635="","",'Cálculos '!AT640)</f>
        <v/>
      </c>
      <c r="J635" s="385" t="str">
        <f>+IF('Variación '!BV634="","",'Variación '!BV634)</f>
        <v/>
      </c>
      <c r="K635" s="456" t="str">
        <f>+IF(D635="","",'Precio unitario '!J634)</f>
        <v/>
      </c>
      <c r="L635" s="312" t="str">
        <f>+'Valor total'!I640</f>
        <v/>
      </c>
      <c r="M635" s="312" t="str">
        <f>+'Valor total'!J640</f>
        <v/>
      </c>
      <c r="N635" s="457" t="str">
        <f t="shared" si="18"/>
        <v/>
      </c>
    </row>
    <row r="636" spans="2:14" hidden="1" x14ac:dyDescent="0.25">
      <c r="B636" s="181">
        <f t="shared" si="19"/>
        <v>633</v>
      </c>
      <c r="C636" s="316" t="str">
        <f>+IF('Cálculos '!C641="","",'Cálculos '!C641)</f>
        <v/>
      </c>
      <c r="D636" s="315" t="str">
        <f>+IF('Cálculos '!D641="","",'Cálculos '!D641)</f>
        <v/>
      </c>
      <c r="E636" s="314" t="str">
        <f>+IF('Cálculos '!E641="","",'Cálculos '!E641)</f>
        <v/>
      </c>
      <c r="F636" s="460" t="str">
        <f>+IF(D636="","",'Cálculos '!AR641)</f>
        <v/>
      </c>
      <c r="G636" s="461" t="str">
        <f>IF(D636="","",'Cálculos '!AU641)</f>
        <v/>
      </c>
      <c r="H636" s="461" t="str">
        <f>+IF(D636="","",'Cálculos '!AV641)</f>
        <v/>
      </c>
      <c r="I636" s="462" t="str">
        <f>+IF(D636="","",'Cálculos '!AT641)</f>
        <v/>
      </c>
      <c r="J636" s="385" t="str">
        <f>+IF('Variación '!BV635="","",'Variación '!BV635)</f>
        <v/>
      </c>
      <c r="K636" s="456" t="str">
        <f>+IF(D636="","",'Precio unitario '!J635)</f>
        <v/>
      </c>
      <c r="L636" s="312" t="str">
        <f>+'Valor total'!I641</f>
        <v/>
      </c>
      <c r="M636" s="312" t="str">
        <f>+'Valor total'!J641</f>
        <v/>
      </c>
      <c r="N636" s="457" t="str">
        <f t="shared" si="18"/>
        <v/>
      </c>
    </row>
    <row r="637" spans="2:14" hidden="1" x14ac:dyDescent="0.25">
      <c r="B637" s="181">
        <f t="shared" si="19"/>
        <v>634</v>
      </c>
      <c r="C637" s="316" t="str">
        <f>+IF('Cálculos '!C642="","",'Cálculos '!C642)</f>
        <v/>
      </c>
      <c r="D637" s="315" t="str">
        <f>+IF('Cálculos '!D642="","",'Cálculos '!D642)</f>
        <v/>
      </c>
      <c r="E637" s="314" t="str">
        <f>+IF('Cálculos '!E642="","",'Cálculos '!E642)</f>
        <v/>
      </c>
      <c r="F637" s="460" t="str">
        <f>+IF(D637="","",'Cálculos '!AR642)</f>
        <v/>
      </c>
      <c r="G637" s="461" t="str">
        <f>IF(D637="","",'Cálculos '!AU642)</f>
        <v/>
      </c>
      <c r="H637" s="461" t="str">
        <f>+IF(D637="","",'Cálculos '!AV642)</f>
        <v/>
      </c>
      <c r="I637" s="462" t="str">
        <f>+IF(D637="","",'Cálculos '!AT642)</f>
        <v/>
      </c>
      <c r="J637" s="385" t="str">
        <f>+IF('Variación '!BV636="","",'Variación '!BV636)</f>
        <v/>
      </c>
      <c r="K637" s="456" t="str">
        <f>+IF(D637="","",'Precio unitario '!J636)</f>
        <v/>
      </c>
      <c r="L637" s="312" t="str">
        <f>+'Valor total'!I642</f>
        <v/>
      </c>
      <c r="M637" s="312" t="str">
        <f>+'Valor total'!J642</f>
        <v/>
      </c>
      <c r="N637" s="457" t="str">
        <f t="shared" si="18"/>
        <v/>
      </c>
    </row>
    <row r="638" spans="2:14" hidden="1" x14ac:dyDescent="0.25">
      <c r="B638" s="181">
        <f t="shared" si="19"/>
        <v>635</v>
      </c>
      <c r="C638" s="316" t="str">
        <f>+IF('Cálculos '!C643="","",'Cálculos '!C643)</f>
        <v/>
      </c>
      <c r="D638" s="315" t="str">
        <f>+IF('Cálculos '!D643="","",'Cálculos '!D643)</f>
        <v/>
      </c>
      <c r="E638" s="314" t="str">
        <f>+IF('Cálculos '!E643="","",'Cálculos '!E643)</f>
        <v/>
      </c>
      <c r="F638" s="460" t="str">
        <f>+IF(D638="","",'Cálculos '!AR643)</f>
        <v/>
      </c>
      <c r="G638" s="461" t="str">
        <f>IF(D638="","",'Cálculos '!AU643)</f>
        <v/>
      </c>
      <c r="H638" s="461" t="str">
        <f>+IF(D638="","",'Cálculos '!AV643)</f>
        <v/>
      </c>
      <c r="I638" s="462" t="str">
        <f>+IF(D638="","",'Cálculos '!AT643)</f>
        <v/>
      </c>
      <c r="J638" s="385" t="str">
        <f>+IF('Variación '!BV637="","",'Variación '!BV637)</f>
        <v/>
      </c>
      <c r="K638" s="456" t="str">
        <f>+IF(D638="","",'Precio unitario '!J637)</f>
        <v/>
      </c>
      <c r="L638" s="312" t="str">
        <f>+'Valor total'!I643</f>
        <v/>
      </c>
      <c r="M638" s="312" t="str">
        <f>+'Valor total'!J643</f>
        <v/>
      </c>
      <c r="N638" s="457" t="str">
        <f t="shared" si="18"/>
        <v/>
      </c>
    </row>
    <row r="639" spans="2:14" hidden="1" x14ac:dyDescent="0.25">
      <c r="B639" s="181">
        <f t="shared" si="19"/>
        <v>636</v>
      </c>
      <c r="C639" s="316" t="str">
        <f>+IF('Cálculos '!C644="","",'Cálculos '!C644)</f>
        <v/>
      </c>
      <c r="D639" s="315" t="str">
        <f>+IF('Cálculos '!D644="","",'Cálculos '!D644)</f>
        <v/>
      </c>
      <c r="E639" s="314" t="str">
        <f>+IF('Cálculos '!E644="","",'Cálculos '!E644)</f>
        <v/>
      </c>
      <c r="F639" s="460" t="str">
        <f>+IF(D639="","",'Cálculos '!AR644)</f>
        <v/>
      </c>
      <c r="G639" s="461" t="str">
        <f>IF(D639="","",'Cálculos '!AU644)</f>
        <v/>
      </c>
      <c r="H639" s="461" t="str">
        <f>+IF(D639="","",'Cálculos '!AV644)</f>
        <v/>
      </c>
      <c r="I639" s="462" t="str">
        <f>+IF(D639="","",'Cálculos '!AT644)</f>
        <v/>
      </c>
      <c r="J639" s="385" t="str">
        <f>+IF('Variación '!BV638="","",'Variación '!BV638)</f>
        <v/>
      </c>
      <c r="K639" s="456" t="str">
        <f>+IF(D639="","",'Precio unitario '!J638)</f>
        <v/>
      </c>
      <c r="L639" s="312" t="str">
        <f>+'Valor total'!I644</f>
        <v/>
      </c>
      <c r="M639" s="312" t="str">
        <f>+'Valor total'!J644</f>
        <v/>
      </c>
      <c r="N639" s="457" t="str">
        <f t="shared" si="18"/>
        <v/>
      </c>
    </row>
    <row r="640" spans="2:14" hidden="1" x14ac:dyDescent="0.25">
      <c r="B640" s="181">
        <f t="shared" si="19"/>
        <v>637</v>
      </c>
      <c r="C640" s="316" t="str">
        <f>+IF('Cálculos '!C645="","",'Cálculos '!C645)</f>
        <v/>
      </c>
      <c r="D640" s="315" t="str">
        <f>+IF('Cálculos '!D645="","",'Cálculos '!D645)</f>
        <v/>
      </c>
      <c r="E640" s="314" t="str">
        <f>+IF('Cálculos '!E645="","",'Cálculos '!E645)</f>
        <v/>
      </c>
      <c r="F640" s="460" t="str">
        <f>+IF(D640="","",'Cálculos '!AR645)</f>
        <v/>
      </c>
      <c r="G640" s="461" t="str">
        <f>IF(D640="","",'Cálculos '!AU645)</f>
        <v/>
      </c>
      <c r="H640" s="461" t="str">
        <f>+IF(D640="","",'Cálculos '!AV645)</f>
        <v/>
      </c>
      <c r="I640" s="462" t="str">
        <f>+IF(D640="","",'Cálculos '!AT645)</f>
        <v/>
      </c>
      <c r="J640" s="385" t="str">
        <f>+IF('Variación '!BV639="","",'Variación '!BV639)</f>
        <v/>
      </c>
      <c r="K640" s="456" t="str">
        <f>+IF(D640="","",'Precio unitario '!J639)</f>
        <v/>
      </c>
      <c r="L640" s="312" t="str">
        <f>+'Valor total'!I645</f>
        <v/>
      </c>
      <c r="M640" s="312" t="str">
        <f>+'Valor total'!J645</f>
        <v/>
      </c>
      <c r="N640" s="457" t="str">
        <f t="shared" si="18"/>
        <v/>
      </c>
    </row>
    <row r="641" spans="2:14" hidden="1" x14ac:dyDescent="0.25">
      <c r="B641" s="181">
        <f t="shared" si="19"/>
        <v>638</v>
      </c>
      <c r="C641" s="316" t="str">
        <f>+IF('Cálculos '!C646="","",'Cálculos '!C646)</f>
        <v/>
      </c>
      <c r="D641" s="315" t="str">
        <f>+IF('Cálculos '!D646="","",'Cálculos '!D646)</f>
        <v/>
      </c>
      <c r="E641" s="314" t="str">
        <f>+IF('Cálculos '!E646="","",'Cálculos '!E646)</f>
        <v/>
      </c>
      <c r="F641" s="460" t="str">
        <f>+IF(D641="","",'Cálculos '!AR646)</f>
        <v/>
      </c>
      <c r="G641" s="461" t="str">
        <f>IF(D641="","",'Cálculos '!AU646)</f>
        <v/>
      </c>
      <c r="H641" s="461" t="str">
        <f>+IF(D641="","",'Cálculos '!AV646)</f>
        <v/>
      </c>
      <c r="I641" s="462" t="str">
        <f>+IF(D641="","",'Cálculos '!AT646)</f>
        <v/>
      </c>
      <c r="J641" s="385" t="str">
        <f>+IF('Variación '!BV640="","",'Variación '!BV640)</f>
        <v/>
      </c>
      <c r="K641" s="456" t="str">
        <f>+IF(D641="","",'Precio unitario '!J640)</f>
        <v/>
      </c>
      <c r="L641" s="312" t="str">
        <f>+'Valor total'!I646</f>
        <v/>
      </c>
      <c r="M641" s="312" t="str">
        <f>+'Valor total'!J646</f>
        <v/>
      </c>
      <c r="N641" s="457" t="str">
        <f t="shared" si="18"/>
        <v/>
      </c>
    </row>
    <row r="642" spans="2:14" hidden="1" x14ac:dyDescent="0.25">
      <c r="B642" s="181">
        <f t="shared" si="19"/>
        <v>639</v>
      </c>
      <c r="C642" s="316" t="str">
        <f>+IF('Cálculos '!C647="","",'Cálculos '!C647)</f>
        <v/>
      </c>
      <c r="D642" s="315" t="str">
        <f>+IF('Cálculos '!D647="","",'Cálculos '!D647)</f>
        <v/>
      </c>
      <c r="E642" s="314" t="str">
        <f>+IF('Cálculos '!E647="","",'Cálculos '!E647)</f>
        <v/>
      </c>
      <c r="F642" s="460" t="str">
        <f>+IF(D642="","",'Cálculos '!AR647)</f>
        <v/>
      </c>
      <c r="G642" s="461" t="str">
        <f>IF(D642="","",'Cálculos '!AU647)</f>
        <v/>
      </c>
      <c r="H642" s="461" t="str">
        <f>+IF(D642="","",'Cálculos '!AV647)</f>
        <v/>
      </c>
      <c r="I642" s="462" t="str">
        <f>+IF(D642="","",'Cálculos '!AT647)</f>
        <v/>
      </c>
      <c r="J642" s="385" t="str">
        <f>+IF('Variación '!BV641="","",'Variación '!BV641)</f>
        <v/>
      </c>
      <c r="K642" s="456" t="str">
        <f>+IF(D642="","",'Precio unitario '!J641)</f>
        <v/>
      </c>
      <c r="L642" s="312" t="str">
        <f>+'Valor total'!I647</f>
        <v/>
      </c>
      <c r="M642" s="312" t="str">
        <f>+'Valor total'!J647</f>
        <v/>
      </c>
      <c r="N642" s="457" t="str">
        <f t="shared" si="18"/>
        <v/>
      </c>
    </row>
    <row r="643" spans="2:14" hidden="1" x14ac:dyDescent="0.25">
      <c r="B643" s="181">
        <f t="shared" si="19"/>
        <v>640</v>
      </c>
      <c r="C643" s="316" t="str">
        <f>+IF('Cálculos '!C648="","",'Cálculos '!C648)</f>
        <v/>
      </c>
      <c r="D643" s="315" t="str">
        <f>+IF('Cálculos '!D648="","",'Cálculos '!D648)</f>
        <v/>
      </c>
      <c r="E643" s="314" t="str">
        <f>+IF('Cálculos '!E648="","",'Cálculos '!E648)</f>
        <v/>
      </c>
      <c r="F643" s="460" t="str">
        <f>+IF(D643="","",'Cálculos '!AR648)</f>
        <v/>
      </c>
      <c r="G643" s="461" t="str">
        <f>IF(D643="","",'Cálculos '!AU648)</f>
        <v/>
      </c>
      <c r="H643" s="461" t="str">
        <f>+IF(D643="","",'Cálculos '!AV648)</f>
        <v/>
      </c>
      <c r="I643" s="462" t="str">
        <f>+IF(D643="","",'Cálculos '!AT648)</f>
        <v/>
      </c>
      <c r="J643" s="385" t="str">
        <f>+IF('Variación '!BV642="","",'Variación '!BV642)</f>
        <v/>
      </c>
      <c r="K643" s="456" t="str">
        <f>+IF(D643="","",'Precio unitario '!J642)</f>
        <v/>
      </c>
      <c r="L643" s="312" t="str">
        <f>+'Valor total'!I648</f>
        <v/>
      </c>
      <c r="M643" s="312" t="str">
        <f>+'Valor total'!J648</f>
        <v/>
      </c>
      <c r="N643" s="457" t="str">
        <f t="shared" si="18"/>
        <v/>
      </c>
    </row>
    <row r="644" spans="2:14" hidden="1" x14ac:dyDescent="0.25">
      <c r="B644" s="181">
        <f t="shared" si="19"/>
        <v>641</v>
      </c>
      <c r="C644" s="316" t="str">
        <f>+IF('Cálculos '!C649="","",'Cálculos '!C649)</f>
        <v/>
      </c>
      <c r="D644" s="315" t="str">
        <f>+IF('Cálculos '!D649="","",'Cálculos '!D649)</f>
        <v/>
      </c>
      <c r="E644" s="314" t="str">
        <f>+IF('Cálculos '!E649="","",'Cálculos '!E649)</f>
        <v/>
      </c>
      <c r="F644" s="460" t="str">
        <f>+IF(D644="","",'Cálculos '!AR649)</f>
        <v/>
      </c>
      <c r="G644" s="461" t="str">
        <f>IF(D644="","",'Cálculos '!AU649)</f>
        <v/>
      </c>
      <c r="H644" s="461" t="str">
        <f>+IF(D644="","",'Cálculos '!AV649)</f>
        <v/>
      </c>
      <c r="I644" s="462" t="str">
        <f>+IF(D644="","",'Cálculos '!AT649)</f>
        <v/>
      </c>
      <c r="J644" s="385" t="str">
        <f>+IF('Variación '!BV643="","",'Variación '!BV643)</f>
        <v/>
      </c>
      <c r="K644" s="456" t="str">
        <f>+IF(D644="","",'Precio unitario '!J643)</f>
        <v/>
      </c>
      <c r="L644" s="312" t="str">
        <f>+'Valor total'!I649</f>
        <v/>
      </c>
      <c r="M644" s="312" t="str">
        <f>+'Valor total'!J649</f>
        <v/>
      </c>
      <c r="N644" s="457" t="str">
        <f t="shared" si="18"/>
        <v/>
      </c>
    </row>
    <row r="645" spans="2:14" hidden="1" x14ac:dyDescent="0.25">
      <c r="B645" s="181">
        <f t="shared" si="19"/>
        <v>642</v>
      </c>
      <c r="C645" s="316" t="str">
        <f>+IF('Cálculos '!C650="","",'Cálculos '!C650)</f>
        <v/>
      </c>
      <c r="D645" s="315" t="str">
        <f>+IF('Cálculos '!D650="","",'Cálculos '!D650)</f>
        <v/>
      </c>
      <c r="E645" s="314" t="str">
        <f>+IF('Cálculos '!E650="","",'Cálculos '!E650)</f>
        <v/>
      </c>
      <c r="F645" s="460" t="str">
        <f>+IF(D645="","",'Cálculos '!AR650)</f>
        <v/>
      </c>
      <c r="G645" s="461" t="str">
        <f>IF(D645="","",'Cálculos '!AU650)</f>
        <v/>
      </c>
      <c r="H645" s="461" t="str">
        <f>+IF(D645="","",'Cálculos '!AV650)</f>
        <v/>
      </c>
      <c r="I645" s="462" t="str">
        <f>+IF(D645="","",'Cálculos '!AT650)</f>
        <v/>
      </c>
      <c r="J645" s="385" t="str">
        <f>+IF('Variación '!BV644="","",'Variación '!BV644)</f>
        <v/>
      </c>
      <c r="K645" s="456" t="str">
        <f>+IF(D645="","",'Precio unitario '!J644)</f>
        <v/>
      </c>
      <c r="L645" s="312" t="str">
        <f>+'Valor total'!I650</f>
        <v/>
      </c>
      <c r="M645" s="312" t="str">
        <f>+'Valor total'!J650</f>
        <v/>
      </c>
      <c r="N645" s="457" t="str">
        <f t="shared" ref="N645:N708" si="20">+IF(D645="","",SUM(K645+L645+M645))</f>
        <v/>
      </c>
    </row>
    <row r="646" spans="2:14" hidden="1" x14ac:dyDescent="0.25">
      <c r="B646" s="181">
        <f t="shared" ref="B646:B709" si="21">+B645+1</f>
        <v>643</v>
      </c>
      <c r="C646" s="316" t="str">
        <f>+IF('Cálculos '!C651="","",'Cálculos '!C651)</f>
        <v/>
      </c>
      <c r="D646" s="315" t="str">
        <f>+IF('Cálculos '!D651="","",'Cálculos '!D651)</f>
        <v/>
      </c>
      <c r="E646" s="314" t="str">
        <f>+IF('Cálculos '!E651="","",'Cálculos '!E651)</f>
        <v/>
      </c>
      <c r="F646" s="460" t="str">
        <f>+IF(D646="","",'Cálculos '!AR651)</f>
        <v/>
      </c>
      <c r="G646" s="461" t="str">
        <f>IF(D646="","",'Cálculos '!AU651)</f>
        <v/>
      </c>
      <c r="H646" s="461" t="str">
        <f>+IF(D646="","",'Cálculos '!AV651)</f>
        <v/>
      </c>
      <c r="I646" s="462" t="str">
        <f>+IF(D646="","",'Cálculos '!AT651)</f>
        <v/>
      </c>
      <c r="J646" s="385" t="str">
        <f>+IF('Variación '!BV645="","",'Variación '!BV645)</f>
        <v/>
      </c>
      <c r="K646" s="456" t="str">
        <f>+IF(D646="","",'Precio unitario '!J645)</f>
        <v/>
      </c>
      <c r="L646" s="312" t="str">
        <f>+'Valor total'!I651</f>
        <v/>
      </c>
      <c r="M646" s="312" t="str">
        <f>+'Valor total'!J651</f>
        <v/>
      </c>
      <c r="N646" s="457" t="str">
        <f t="shared" si="20"/>
        <v/>
      </c>
    </row>
    <row r="647" spans="2:14" hidden="1" x14ac:dyDescent="0.25">
      <c r="B647" s="181">
        <f t="shared" si="21"/>
        <v>644</v>
      </c>
      <c r="C647" s="316" t="str">
        <f>+IF('Cálculos '!C652="","",'Cálculos '!C652)</f>
        <v/>
      </c>
      <c r="D647" s="315" t="str">
        <f>+IF('Cálculos '!D652="","",'Cálculos '!D652)</f>
        <v/>
      </c>
      <c r="E647" s="314" t="str">
        <f>+IF('Cálculos '!E652="","",'Cálculos '!E652)</f>
        <v/>
      </c>
      <c r="F647" s="460" t="str">
        <f>+IF(D647="","",'Cálculos '!AR652)</f>
        <v/>
      </c>
      <c r="G647" s="461" t="str">
        <f>IF(D647="","",'Cálculos '!AU652)</f>
        <v/>
      </c>
      <c r="H647" s="461" t="str">
        <f>+IF(D647="","",'Cálculos '!AV652)</f>
        <v/>
      </c>
      <c r="I647" s="462" t="str">
        <f>+IF(D647="","",'Cálculos '!AT652)</f>
        <v/>
      </c>
      <c r="J647" s="385" t="str">
        <f>+IF('Variación '!BV646="","",'Variación '!BV646)</f>
        <v/>
      </c>
      <c r="K647" s="456" t="str">
        <f>+IF(D647="","",'Precio unitario '!J646)</f>
        <v/>
      </c>
      <c r="L647" s="312" t="str">
        <f>+'Valor total'!I652</f>
        <v/>
      </c>
      <c r="M647" s="312" t="str">
        <f>+'Valor total'!J652</f>
        <v/>
      </c>
      <c r="N647" s="457" t="str">
        <f t="shared" si="20"/>
        <v/>
      </c>
    </row>
    <row r="648" spans="2:14" hidden="1" x14ac:dyDescent="0.25">
      <c r="B648" s="181">
        <f t="shared" si="21"/>
        <v>645</v>
      </c>
      <c r="C648" s="316" t="str">
        <f>+IF('Cálculos '!C653="","",'Cálculos '!C653)</f>
        <v/>
      </c>
      <c r="D648" s="315" t="str">
        <f>+IF('Cálculos '!D653="","",'Cálculos '!D653)</f>
        <v/>
      </c>
      <c r="E648" s="314" t="str">
        <f>+IF('Cálculos '!E653="","",'Cálculos '!E653)</f>
        <v/>
      </c>
      <c r="F648" s="460" t="str">
        <f>+IF(D648="","",'Cálculos '!AR653)</f>
        <v/>
      </c>
      <c r="G648" s="461" t="str">
        <f>IF(D648="","",'Cálculos '!AU653)</f>
        <v/>
      </c>
      <c r="H648" s="461" t="str">
        <f>+IF(D648="","",'Cálculos '!AV653)</f>
        <v/>
      </c>
      <c r="I648" s="462" t="str">
        <f>+IF(D648="","",'Cálculos '!AT653)</f>
        <v/>
      </c>
      <c r="J648" s="385" t="str">
        <f>+IF('Variación '!BV647="","",'Variación '!BV647)</f>
        <v/>
      </c>
      <c r="K648" s="456" t="str">
        <f>+IF(D648="","",'Precio unitario '!J647)</f>
        <v/>
      </c>
      <c r="L648" s="312" t="str">
        <f>+'Valor total'!I653</f>
        <v/>
      </c>
      <c r="M648" s="312" t="str">
        <f>+'Valor total'!J653</f>
        <v/>
      </c>
      <c r="N648" s="457" t="str">
        <f t="shared" si="20"/>
        <v/>
      </c>
    </row>
    <row r="649" spans="2:14" hidden="1" x14ac:dyDescent="0.25">
      <c r="B649" s="181">
        <f t="shared" si="21"/>
        <v>646</v>
      </c>
      <c r="C649" s="316" t="str">
        <f>+IF('Cálculos '!C654="","",'Cálculos '!C654)</f>
        <v/>
      </c>
      <c r="D649" s="315" t="str">
        <f>+IF('Cálculos '!D654="","",'Cálculos '!D654)</f>
        <v/>
      </c>
      <c r="E649" s="314" t="str">
        <f>+IF('Cálculos '!E654="","",'Cálculos '!E654)</f>
        <v/>
      </c>
      <c r="F649" s="460" t="str">
        <f>+IF(D649="","",'Cálculos '!AR654)</f>
        <v/>
      </c>
      <c r="G649" s="461" t="str">
        <f>IF(D649="","",'Cálculos '!AU654)</f>
        <v/>
      </c>
      <c r="H649" s="461" t="str">
        <f>+IF(D649="","",'Cálculos '!AV654)</f>
        <v/>
      </c>
      <c r="I649" s="462" t="str">
        <f>+IF(D649="","",'Cálculos '!AT654)</f>
        <v/>
      </c>
      <c r="J649" s="385" t="str">
        <f>+IF('Variación '!BV648="","",'Variación '!BV648)</f>
        <v/>
      </c>
      <c r="K649" s="456" t="str">
        <f>+IF(D649="","",'Precio unitario '!J648)</f>
        <v/>
      </c>
      <c r="L649" s="312" t="str">
        <f>+'Valor total'!I654</f>
        <v/>
      </c>
      <c r="M649" s="312" t="str">
        <f>+'Valor total'!J654</f>
        <v/>
      </c>
      <c r="N649" s="457" t="str">
        <f t="shared" si="20"/>
        <v/>
      </c>
    </row>
    <row r="650" spans="2:14" hidden="1" x14ac:dyDescent="0.25">
      <c r="B650" s="181">
        <f t="shared" si="21"/>
        <v>647</v>
      </c>
      <c r="C650" s="316" t="str">
        <f>+IF('Cálculos '!C655="","",'Cálculos '!C655)</f>
        <v/>
      </c>
      <c r="D650" s="315" t="str">
        <f>+IF('Cálculos '!D655="","",'Cálculos '!D655)</f>
        <v/>
      </c>
      <c r="E650" s="314" t="str">
        <f>+IF('Cálculos '!E655="","",'Cálculos '!E655)</f>
        <v/>
      </c>
      <c r="F650" s="460" t="str">
        <f>+IF(D650="","",'Cálculos '!AR655)</f>
        <v/>
      </c>
      <c r="G650" s="461" t="str">
        <f>IF(D650="","",'Cálculos '!AU655)</f>
        <v/>
      </c>
      <c r="H650" s="461" t="str">
        <f>+IF(D650="","",'Cálculos '!AV655)</f>
        <v/>
      </c>
      <c r="I650" s="462" t="str">
        <f>+IF(D650="","",'Cálculos '!AT655)</f>
        <v/>
      </c>
      <c r="J650" s="385" t="str">
        <f>+IF('Variación '!BV649="","",'Variación '!BV649)</f>
        <v/>
      </c>
      <c r="K650" s="456" t="str">
        <f>+IF(D650="","",'Precio unitario '!J649)</f>
        <v/>
      </c>
      <c r="L650" s="312" t="str">
        <f>+'Valor total'!I655</f>
        <v/>
      </c>
      <c r="M650" s="312" t="str">
        <f>+'Valor total'!J655</f>
        <v/>
      </c>
      <c r="N650" s="457" t="str">
        <f t="shared" si="20"/>
        <v/>
      </c>
    </row>
    <row r="651" spans="2:14" hidden="1" x14ac:dyDescent="0.25">
      <c r="B651" s="181">
        <f t="shared" si="21"/>
        <v>648</v>
      </c>
      <c r="C651" s="316" t="str">
        <f>+IF('Cálculos '!C656="","",'Cálculos '!C656)</f>
        <v/>
      </c>
      <c r="D651" s="315" t="str">
        <f>+IF('Cálculos '!D656="","",'Cálculos '!D656)</f>
        <v/>
      </c>
      <c r="E651" s="314" t="str">
        <f>+IF('Cálculos '!E656="","",'Cálculos '!E656)</f>
        <v/>
      </c>
      <c r="F651" s="460" t="str">
        <f>+IF(D651="","",'Cálculos '!AR656)</f>
        <v/>
      </c>
      <c r="G651" s="461" t="str">
        <f>IF(D651="","",'Cálculos '!AU656)</f>
        <v/>
      </c>
      <c r="H651" s="461" t="str">
        <f>+IF(D651="","",'Cálculos '!AV656)</f>
        <v/>
      </c>
      <c r="I651" s="462" t="str">
        <f>+IF(D651="","",'Cálculos '!AT656)</f>
        <v/>
      </c>
      <c r="J651" s="385" t="str">
        <f>+IF('Variación '!BV650="","",'Variación '!BV650)</f>
        <v/>
      </c>
      <c r="K651" s="456" t="str">
        <f>+IF(D651="","",'Precio unitario '!J650)</f>
        <v/>
      </c>
      <c r="L651" s="312" t="str">
        <f>+'Valor total'!I656</f>
        <v/>
      </c>
      <c r="M651" s="312" t="str">
        <f>+'Valor total'!J656</f>
        <v/>
      </c>
      <c r="N651" s="457" t="str">
        <f t="shared" si="20"/>
        <v/>
      </c>
    </row>
    <row r="652" spans="2:14" hidden="1" x14ac:dyDescent="0.25">
      <c r="B652" s="181">
        <f t="shared" si="21"/>
        <v>649</v>
      </c>
      <c r="C652" s="316" t="str">
        <f>+IF('Cálculos '!C657="","",'Cálculos '!C657)</f>
        <v/>
      </c>
      <c r="D652" s="315" t="str">
        <f>+IF('Cálculos '!D657="","",'Cálculos '!D657)</f>
        <v/>
      </c>
      <c r="E652" s="314" t="str">
        <f>+IF('Cálculos '!E657="","",'Cálculos '!E657)</f>
        <v/>
      </c>
      <c r="F652" s="460" t="str">
        <f>+IF(D652="","",'Cálculos '!AR657)</f>
        <v/>
      </c>
      <c r="G652" s="461" t="str">
        <f>IF(D652="","",'Cálculos '!AU657)</f>
        <v/>
      </c>
      <c r="H652" s="461" t="str">
        <f>+IF(D652="","",'Cálculos '!AV657)</f>
        <v/>
      </c>
      <c r="I652" s="462" t="str">
        <f>+IF(D652="","",'Cálculos '!AT657)</f>
        <v/>
      </c>
      <c r="J652" s="385" t="str">
        <f>+IF('Variación '!BV651="","",'Variación '!BV651)</f>
        <v/>
      </c>
      <c r="K652" s="456" t="str">
        <f>+IF(D652="","",'Precio unitario '!J651)</f>
        <v/>
      </c>
      <c r="L652" s="312" t="str">
        <f>+'Valor total'!I657</f>
        <v/>
      </c>
      <c r="M652" s="312" t="str">
        <f>+'Valor total'!J657</f>
        <v/>
      </c>
      <c r="N652" s="457" t="str">
        <f t="shared" si="20"/>
        <v/>
      </c>
    </row>
    <row r="653" spans="2:14" hidden="1" x14ac:dyDescent="0.25">
      <c r="B653" s="181">
        <f t="shared" si="21"/>
        <v>650</v>
      </c>
      <c r="C653" s="316" t="str">
        <f>+IF('Cálculos '!C658="","",'Cálculos '!C658)</f>
        <v/>
      </c>
      <c r="D653" s="315" t="str">
        <f>+IF('Cálculos '!D658="","",'Cálculos '!D658)</f>
        <v/>
      </c>
      <c r="E653" s="314" t="str">
        <f>+IF('Cálculos '!E658="","",'Cálculos '!E658)</f>
        <v/>
      </c>
      <c r="F653" s="460" t="str">
        <f>+IF(D653="","",'Cálculos '!AR658)</f>
        <v/>
      </c>
      <c r="G653" s="461" t="str">
        <f>IF(D653="","",'Cálculos '!AU658)</f>
        <v/>
      </c>
      <c r="H653" s="461" t="str">
        <f>+IF(D653="","",'Cálculos '!AV658)</f>
        <v/>
      </c>
      <c r="I653" s="462" t="str">
        <f>+IF(D653="","",'Cálculos '!AT658)</f>
        <v/>
      </c>
      <c r="J653" s="385" t="str">
        <f>+IF('Variación '!BV652="","",'Variación '!BV652)</f>
        <v/>
      </c>
      <c r="K653" s="456" t="str">
        <f>+IF(D653="","",'Precio unitario '!J652)</f>
        <v/>
      </c>
      <c r="L653" s="312" t="str">
        <f>+'Valor total'!I658</f>
        <v/>
      </c>
      <c r="M653" s="312" t="str">
        <f>+'Valor total'!J658</f>
        <v/>
      </c>
      <c r="N653" s="457" t="str">
        <f t="shared" si="20"/>
        <v/>
      </c>
    </row>
    <row r="654" spans="2:14" hidden="1" x14ac:dyDescent="0.25">
      <c r="B654" s="181">
        <f t="shared" si="21"/>
        <v>651</v>
      </c>
      <c r="C654" s="316" t="str">
        <f>+IF('Cálculos '!C659="","",'Cálculos '!C659)</f>
        <v/>
      </c>
      <c r="D654" s="315" t="str">
        <f>+IF('Cálculos '!D659="","",'Cálculos '!D659)</f>
        <v/>
      </c>
      <c r="E654" s="314" t="str">
        <f>+IF('Cálculos '!E659="","",'Cálculos '!E659)</f>
        <v/>
      </c>
      <c r="F654" s="460" t="str">
        <f>+IF(D654="","",'Cálculos '!AR659)</f>
        <v/>
      </c>
      <c r="G654" s="461" t="str">
        <f>IF(D654="","",'Cálculos '!AU659)</f>
        <v/>
      </c>
      <c r="H654" s="461" t="str">
        <f>+IF(D654="","",'Cálculos '!AV659)</f>
        <v/>
      </c>
      <c r="I654" s="462" t="str">
        <f>+IF(D654="","",'Cálculos '!AT659)</f>
        <v/>
      </c>
      <c r="J654" s="385" t="str">
        <f>+IF('Variación '!BV653="","",'Variación '!BV653)</f>
        <v/>
      </c>
      <c r="K654" s="456" t="str">
        <f>+IF(D654="","",'Precio unitario '!J653)</f>
        <v/>
      </c>
      <c r="L654" s="312" t="str">
        <f>+'Valor total'!I659</f>
        <v/>
      </c>
      <c r="M654" s="312" t="str">
        <f>+'Valor total'!J659</f>
        <v/>
      </c>
      <c r="N654" s="457" t="str">
        <f t="shared" si="20"/>
        <v/>
      </c>
    </row>
    <row r="655" spans="2:14" hidden="1" x14ac:dyDescent="0.25">
      <c r="B655" s="181">
        <f t="shared" si="21"/>
        <v>652</v>
      </c>
      <c r="C655" s="316" t="str">
        <f>+IF('Cálculos '!C660="","",'Cálculos '!C660)</f>
        <v/>
      </c>
      <c r="D655" s="315" t="str">
        <f>+IF('Cálculos '!D660="","",'Cálculos '!D660)</f>
        <v/>
      </c>
      <c r="E655" s="314" t="str">
        <f>+IF('Cálculos '!E660="","",'Cálculos '!E660)</f>
        <v/>
      </c>
      <c r="F655" s="460" t="str">
        <f>+IF(D655="","",'Cálculos '!AR660)</f>
        <v/>
      </c>
      <c r="G655" s="461" t="str">
        <f>IF(D655="","",'Cálculos '!AU660)</f>
        <v/>
      </c>
      <c r="H655" s="461" t="str">
        <f>+IF(D655="","",'Cálculos '!AV660)</f>
        <v/>
      </c>
      <c r="I655" s="462" t="str">
        <f>+IF(D655="","",'Cálculos '!AT660)</f>
        <v/>
      </c>
      <c r="J655" s="385" t="str">
        <f>+IF('Variación '!BV654="","",'Variación '!BV654)</f>
        <v/>
      </c>
      <c r="K655" s="456" t="str">
        <f>+IF(D655="","",'Precio unitario '!J654)</f>
        <v/>
      </c>
      <c r="L655" s="312" t="str">
        <f>+'Valor total'!I660</f>
        <v/>
      </c>
      <c r="M655" s="312" t="str">
        <f>+'Valor total'!J660</f>
        <v/>
      </c>
      <c r="N655" s="457" t="str">
        <f t="shared" si="20"/>
        <v/>
      </c>
    </row>
    <row r="656" spans="2:14" hidden="1" x14ac:dyDescent="0.25">
      <c r="B656" s="181">
        <f t="shared" si="21"/>
        <v>653</v>
      </c>
      <c r="C656" s="316" t="str">
        <f>+IF('Cálculos '!C661="","",'Cálculos '!C661)</f>
        <v/>
      </c>
      <c r="D656" s="315" t="str">
        <f>+IF('Cálculos '!D661="","",'Cálculos '!D661)</f>
        <v/>
      </c>
      <c r="E656" s="314" t="str">
        <f>+IF('Cálculos '!E661="","",'Cálculos '!E661)</f>
        <v/>
      </c>
      <c r="F656" s="460" t="str">
        <f>+IF(D656="","",'Cálculos '!AR661)</f>
        <v/>
      </c>
      <c r="G656" s="461" t="str">
        <f>IF(D656="","",'Cálculos '!AU661)</f>
        <v/>
      </c>
      <c r="H656" s="461" t="str">
        <f>+IF(D656="","",'Cálculos '!AV661)</f>
        <v/>
      </c>
      <c r="I656" s="462" t="str">
        <f>+IF(D656="","",'Cálculos '!AT661)</f>
        <v/>
      </c>
      <c r="J656" s="385" t="str">
        <f>+IF('Variación '!BV655="","",'Variación '!BV655)</f>
        <v/>
      </c>
      <c r="K656" s="456" t="str">
        <f>+IF(D656="","",'Precio unitario '!J655)</f>
        <v/>
      </c>
      <c r="L656" s="312" t="str">
        <f>+'Valor total'!I661</f>
        <v/>
      </c>
      <c r="M656" s="312" t="str">
        <f>+'Valor total'!J661</f>
        <v/>
      </c>
      <c r="N656" s="457" t="str">
        <f t="shared" si="20"/>
        <v/>
      </c>
    </row>
    <row r="657" spans="2:14" hidden="1" x14ac:dyDescent="0.25">
      <c r="B657" s="181">
        <f t="shared" si="21"/>
        <v>654</v>
      </c>
      <c r="C657" s="316" t="str">
        <f>+IF('Cálculos '!C662="","",'Cálculos '!C662)</f>
        <v/>
      </c>
      <c r="D657" s="315" t="str">
        <f>+IF('Cálculos '!D662="","",'Cálculos '!D662)</f>
        <v/>
      </c>
      <c r="E657" s="314" t="str">
        <f>+IF('Cálculos '!E662="","",'Cálculos '!E662)</f>
        <v/>
      </c>
      <c r="F657" s="460" t="str">
        <f>+IF(D657="","",'Cálculos '!AR662)</f>
        <v/>
      </c>
      <c r="G657" s="461" t="str">
        <f>IF(D657="","",'Cálculos '!AU662)</f>
        <v/>
      </c>
      <c r="H657" s="461" t="str">
        <f>+IF(D657="","",'Cálculos '!AV662)</f>
        <v/>
      </c>
      <c r="I657" s="462" t="str">
        <f>+IF(D657="","",'Cálculos '!AT662)</f>
        <v/>
      </c>
      <c r="J657" s="385" t="str">
        <f>+IF('Variación '!BV656="","",'Variación '!BV656)</f>
        <v/>
      </c>
      <c r="K657" s="456" t="str">
        <f>+IF(D657="","",'Precio unitario '!J656)</f>
        <v/>
      </c>
      <c r="L657" s="312" t="str">
        <f>+'Valor total'!I662</f>
        <v/>
      </c>
      <c r="M657" s="312" t="str">
        <f>+'Valor total'!J662</f>
        <v/>
      </c>
      <c r="N657" s="457" t="str">
        <f t="shared" si="20"/>
        <v/>
      </c>
    </row>
    <row r="658" spans="2:14" hidden="1" x14ac:dyDescent="0.25">
      <c r="B658" s="181">
        <f t="shared" si="21"/>
        <v>655</v>
      </c>
      <c r="C658" s="316" t="str">
        <f>+IF('Cálculos '!C663="","",'Cálculos '!C663)</f>
        <v/>
      </c>
      <c r="D658" s="315" t="str">
        <f>+IF('Cálculos '!D663="","",'Cálculos '!D663)</f>
        <v/>
      </c>
      <c r="E658" s="314" t="str">
        <f>+IF('Cálculos '!E663="","",'Cálculos '!E663)</f>
        <v/>
      </c>
      <c r="F658" s="460" t="str">
        <f>+IF(D658="","",'Cálculos '!AR663)</f>
        <v/>
      </c>
      <c r="G658" s="461" t="str">
        <f>IF(D658="","",'Cálculos '!AU663)</f>
        <v/>
      </c>
      <c r="H658" s="461" t="str">
        <f>+IF(D658="","",'Cálculos '!AV663)</f>
        <v/>
      </c>
      <c r="I658" s="462" t="str">
        <f>+IF(D658="","",'Cálculos '!AT663)</f>
        <v/>
      </c>
      <c r="J658" s="385" t="str">
        <f>+IF('Variación '!BV657="","",'Variación '!BV657)</f>
        <v/>
      </c>
      <c r="K658" s="456" t="str">
        <f>+IF(D658="","",'Precio unitario '!J657)</f>
        <v/>
      </c>
      <c r="L658" s="312" t="str">
        <f>+'Valor total'!I663</f>
        <v/>
      </c>
      <c r="M658" s="312" t="str">
        <f>+'Valor total'!J663</f>
        <v/>
      </c>
      <c r="N658" s="457" t="str">
        <f t="shared" si="20"/>
        <v/>
      </c>
    </row>
    <row r="659" spans="2:14" hidden="1" x14ac:dyDescent="0.25">
      <c r="B659" s="181">
        <f t="shared" si="21"/>
        <v>656</v>
      </c>
      <c r="C659" s="316" t="str">
        <f>+IF('Cálculos '!C664="","",'Cálculos '!C664)</f>
        <v/>
      </c>
      <c r="D659" s="315" t="str">
        <f>+IF('Cálculos '!D664="","",'Cálculos '!D664)</f>
        <v/>
      </c>
      <c r="E659" s="314" t="str">
        <f>+IF('Cálculos '!E664="","",'Cálculos '!E664)</f>
        <v/>
      </c>
      <c r="F659" s="460" t="str">
        <f>+IF(D659="","",'Cálculos '!AR664)</f>
        <v/>
      </c>
      <c r="G659" s="461" t="str">
        <f>IF(D659="","",'Cálculos '!AU664)</f>
        <v/>
      </c>
      <c r="H659" s="461" t="str">
        <f>+IF(D659="","",'Cálculos '!AV664)</f>
        <v/>
      </c>
      <c r="I659" s="462" t="str">
        <f>+IF(D659="","",'Cálculos '!AT664)</f>
        <v/>
      </c>
      <c r="J659" s="385" t="str">
        <f>+IF('Variación '!BV658="","",'Variación '!BV658)</f>
        <v/>
      </c>
      <c r="K659" s="456" t="str">
        <f>+IF(D659="","",'Precio unitario '!J658)</f>
        <v/>
      </c>
      <c r="L659" s="312" t="str">
        <f>+'Valor total'!I664</f>
        <v/>
      </c>
      <c r="M659" s="312" t="str">
        <f>+'Valor total'!J664</f>
        <v/>
      </c>
      <c r="N659" s="457" t="str">
        <f t="shared" si="20"/>
        <v/>
      </c>
    </row>
    <row r="660" spans="2:14" hidden="1" x14ac:dyDescent="0.25">
      <c r="B660" s="181">
        <f t="shared" si="21"/>
        <v>657</v>
      </c>
      <c r="C660" s="316" t="str">
        <f>+IF('Cálculos '!C665="","",'Cálculos '!C665)</f>
        <v/>
      </c>
      <c r="D660" s="315" t="str">
        <f>+IF('Cálculos '!D665="","",'Cálculos '!D665)</f>
        <v/>
      </c>
      <c r="E660" s="314" t="str">
        <f>+IF('Cálculos '!E665="","",'Cálculos '!E665)</f>
        <v/>
      </c>
      <c r="F660" s="460" t="str">
        <f>+IF(D660="","",'Cálculos '!AR665)</f>
        <v/>
      </c>
      <c r="G660" s="461" t="str">
        <f>IF(D660="","",'Cálculos '!AU665)</f>
        <v/>
      </c>
      <c r="H660" s="461" t="str">
        <f>+IF(D660="","",'Cálculos '!AV665)</f>
        <v/>
      </c>
      <c r="I660" s="462" t="str">
        <f>+IF(D660="","",'Cálculos '!AT665)</f>
        <v/>
      </c>
      <c r="J660" s="385" t="str">
        <f>+IF('Variación '!BV659="","",'Variación '!BV659)</f>
        <v/>
      </c>
      <c r="K660" s="456" t="str">
        <f>+IF(D660="","",'Precio unitario '!J659)</f>
        <v/>
      </c>
      <c r="L660" s="312" t="str">
        <f>+'Valor total'!I665</f>
        <v/>
      </c>
      <c r="M660" s="312" t="str">
        <f>+'Valor total'!J665</f>
        <v/>
      </c>
      <c r="N660" s="457" t="str">
        <f t="shared" si="20"/>
        <v/>
      </c>
    </row>
    <row r="661" spans="2:14" hidden="1" x14ac:dyDescent="0.25">
      <c r="B661" s="181">
        <f t="shared" si="21"/>
        <v>658</v>
      </c>
      <c r="C661" s="316" t="str">
        <f>+IF('Cálculos '!C666="","",'Cálculos '!C666)</f>
        <v/>
      </c>
      <c r="D661" s="315" t="str">
        <f>+IF('Cálculos '!D666="","",'Cálculos '!D666)</f>
        <v/>
      </c>
      <c r="E661" s="314" t="str">
        <f>+IF('Cálculos '!E666="","",'Cálculos '!E666)</f>
        <v/>
      </c>
      <c r="F661" s="460" t="str">
        <f>+IF(D661="","",'Cálculos '!AR666)</f>
        <v/>
      </c>
      <c r="G661" s="461" t="str">
        <f>IF(D661="","",'Cálculos '!AU666)</f>
        <v/>
      </c>
      <c r="H661" s="461" t="str">
        <f>+IF(D661="","",'Cálculos '!AV666)</f>
        <v/>
      </c>
      <c r="I661" s="462" t="str">
        <f>+IF(D661="","",'Cálculos '!AT666)</f>
        <v/>
      </c>
      <c r="J661" s="385" t="str">
        <f>+IF('Variación '!BV660="","",'Variación '!BV660)</f>
        <v/>
      </c>
      <c r="K661" s="456" t="str">
        <f>+IF(D661="","",'Precio unitario '!J660)</f>
        <v/>
      </c>
      <c r="L661" s="312" t="str">
        <f>+'Valor total'!I666</f>
        <v/>
      </c>
      <c r="M661" s="312" t="str">
        <f>+'Valor total'!J666</f>
        <v/>
      </c>
      <c r="N661" s="457" t="str">
        <f t="shared" si="20"/>
        <v/>
      </c>
    </row>
    <row r="662" spans="2:14" hidden="1" x14ac:dyDescent="0.25">
      <c r="B662" s="181">
        <f t="shared" si="21"/>
        <v>659</v>
      </c>
      <c r="C662" s="316" t="str">
        <f>+IF('Cálculos '!C667="","",'Cálculos '!C667)</f>
        <v/>
      </c>
      <c r="D662" s="315" t="str">
        <f>+IF('Cálculos '!D667="","",'Cálculos '!D667)</f>
        <v/>
      </c>
      <c r="E662" s="314" t="str">
        <f>+IF('Cálculos '!E667="","",'Cálculos '!E667)</f>
        <v/>
      </c>
      <c r="F662" s="460" t="str">
        <f>+IF(D662="","",'Cálculos '!AR667)</f>
        <v/>
      </c>
      <c r="G662" s="461" t="str">
        <f>IF(D662="","",'Cálculos '!AU667)</f>
        <v/>
      </c>
      <c r="H662" s="461" t="str">
        <f>+IF(D662="","",'Cálculos '!AV667)</f>
        <v/>
      </c>
      <c r="I662" s="462" t="str">
        <f>+IF(D662="","",'Cálculos '!AT667)</f>
        <v/>
      </c>
      <c r="J662" s="385" t="str">
        <f>+IF('Variación '!BV661="","",'Variación '!BV661)</f>
        <v/>
      </c>
      <c r="K662" s="456" t="str">
        <f>+IF(D662="","",'Precio unitario '!J661)</f>
        <v/>
      </c>
      <c r="L662" s="312" t="str">
        <f>+'Valor total'!I667</f>
        <v/>
      </c>
      <c r="M662" s="312" t="str">
        <f>+'Valor total'!J667</f>
        <v/>
      </c>
      <c r="N662" s="457" t="str">
        <f t="shared" si="20"/>
        <v/>
      </c>
    </row>
    <row r="663" spans="2:14" hidden="1" x14ac:dyDescent="0.25">
      <c r="B663" s="181">
        <f t="shared" si="21"/>
        <v>660</v>
      </c>
      <c r="C663" s="316" t="str">
        <f>+IF('Cálculos '!C668="","",'Cálculos '!C668)</f>
        <v/>
      </c>
      <c r="D663" s="315" t="str">
        <f>+IF('Cálculos '!D668="","",'Cálculos '!D668)</f>
        <v/>
      </c>
      <c r="E663" s="314" t="str">
        <f>+IF('Cálculos '!E668="","",'Cálculos '!E668)</f>
        <v/>
      </c>
      <c r="F663" s="460" t="str">
        <f>+IF(D663="","",'Cálculos '!AR668)</f>
        <v/>
      </c>
      <c r="G663" s="461" t="str">
        <f>IF(D663="","",'Cálculos '!AU668)</f>
        <v/>
      </c>
      <c r="H663" s="461" t="str">
        <f>+IF(D663="","",'Cálculos '!AV668)</f>
        <v/>
      </c>
      <c r="I663" s="462" t="str">
        <f>+IF(D663="","",'Cálculos '!AT668)</f>
        <v/>
      </c>
      <c r="J663" s="385" t="str">
        <f>+IF('Variación '!BV662="","",'Variación '!BV662)</f>
        <v/>
      </c>
      <c r="K663" s="456" t="str">
        <f>+IF(D663="","",'Precio unitario '!J662)</f>
        <v/>
      </c>
      <c r="L663" s="312" t="str">
        <f>+'Valor total'!I668</f>
        <v/>
      </c>
      <c r="M663" s="312" t="str">
        <f>+'Valor total'!J668</f>
        <v/>
      </c>
      <c r="N663" s="457" t="str">
        <f t="shared" si="20"/>
        <v/>
      </c>
    </row>
    <row r="664" spans="2:14" hidden="1" x14ac:dyDescent="0.25">
      <c r="B664" s="181">
        <f t="shared" si="21"/>
        <v>661</v>
      </c>
      <c r="C664" s="316" t="str">
        <f>+IF('Cálculos '!C669="","",'Cálculos '!C669)</f>
        <v/>
      </c>
      <c r="D664" s="315" t="str">
        <f>+IF('Cálculos '!D669="","",'Cálculos '!D669)</f>
        <v/>
      </c>
      <c r="E664" s="314" t="str">
        <f>+IF('Cálculos '!E669="","",'Cálculos '!E669)</f>
        <v/>
      </c>
      <c r="F664" s="460" t="str">
        <f>+IF(D664="","",'Cálculos '!AR669)</f>
        <v/>
      </c>
      <c r="G664" s="461" t="str">
        <f>IF(D664="","",'Cálculos '!AU669)</f>
        <v/>
      </c>
      <c r="H664" s="461" t="str">
        <f>+IF(D664="","",'Cálculos '!AV669)</f>
        <v/>
      </c>
      <c r="I664" s="462" t="str">
        <f>+IF(D664="","",'Cálculos '!AT669)</f>
        <v/>
      </c>
      <c r="J664" s="385" t="str">
        <f>+IF('Variación '!BV663="","",'Variación '!BV663)</f>
        <v/>
      </c>
      <c r="K664" s="456" t="str">
        <f>+IF(D664="","",'Precio unitario '!J663)</f>
        <v/>
      </c>
      <c r="L664" s="312" t="str">
        <f>+'Valor total'!I669</f>
        <v/>
      </c>
      <c r="M664" s="312" t="str">
        <f>+'Valor total'!J669</f>
        <v/>
      </c>
      <c r="N664" s="457" t="str">
        <f t="shared" si="20"/>
        <v/>
      </c>
    </row>
    <row r="665" spans="2:14" hidden="1" x14ac:dyDescent="0.25">
      <c r="B665" s="181">
        <f t="shared" si="21"/>
        <v>662</v>
      </c>
      <c r="C665" s="316" t="str">
        <f>+IF('Cálculos '!C670="","",'Cálculos '!C670)</f>
        <v/>
      </c>
      <c r="D665" s="315" t="str">
        <f>+IF('Cálculos '!D670="","",'Cálculos '!D670)</f>
        <v/>
      </c>
      <c r="E665" s="314" t="str">
        <f>+IF('Cálculos '!E670="","",'Cálculos '!E670)</f>
        <v/>
      </c>
      <c r="F665" s="460" t="str">
        <f>+IF(D665="","",'Cálculos '!AR670)</f>
        <v/>
      </c>
      <c r="G665" s="461" t="str">
        <f>IF(D665="","",'Cálculos '!AU670)</f>
        <v/>
      </c>
      <c r="H665" s="461" t="str">
        <f>+IF(D665="","",'Cálculos '!AV670)</f>
        <v/>
      </c>
      <c r="I665" s="462" t="str">
        <f>+IF(D665="","",'Cálculos '!AT670)</f>
        <v/>
      </c>
      <c r="J665" s="385" t="str">
        <f>+IF('Variación '!BV664="","",'Variación '!BV664)</f>
        <v/>
      </c>
      <c r="K665" s="456" t="str">
        <f>+IF(D665="","",'Precio unitario '!J664)</f>
        <v/>
      </c>
      <c r="L665" s="312" t="str">
        <f>+'Valor total'!I670</f>
        <v/>
      </c>
      <c r="M665" s="312" t="str">
        <f>+'Valor total'!J670</f>
        <v/>
      </c>
      <c r="N665" s="457" t="str">
        <f t="shared" si="20"/>
        <v/>
      </c>
    </row>
    <row r="666" spans="2:14" hidden="1" x14ac:dyDescent="0.25">
      <c r="B666" s="181">
        <f t="shared" si="21"/>
        <v>663</v>
      </c>
      <c r="C666" s="316" t="str">
        <f>+IF('Cálculos '!C671="","",'Cálculos '!C671)</f>
        <v/>
      </c>
      <c r="D666" s="315" t="str">
        <f>+IF('Cálculos '!D671="","",'Cálculos '!D671)</f>
        <v/>
      </c>
      <c r="E666" s="314" t="str">
        <f>+IF('Cálculos '!E671="","",'Cálculos '!E671)</f>
        <v/>
      </c>
      <c r="F666" s="460" t="str">
        <f>+IF(D666="","",'Cálculos '!AR671)</f>
        <v/>
      </c>
      <c r="G666" s="461" t="str">
        <f>IF(D666="","",'Cálculos '!AU671)</f>
        <v/>
      </c>
      <c r="H666" s="461" t="str">
        <f>+IF(D666="","",'Cálculos '!AV671)</f>
        <v/>
      </c>
      <c r="I666" s="462" t="str">
        <f>+IF(D666="","",'Cálculos '!AT671)</f>
        <v/>
      </c>
      <c r="J666" s="385" t="str">
        <f>+IF('Variación '!BV665="","",'Variación '!BV665)</f>
        <v/>
      </c>
      <c r="K666" s="456" t="str">
        <f>+IF(D666="","",'Precio unitario '!J665)</f>
        <v/>
      </c>
      <c r="L666" s="312" t="str">
        <f>+'Valor total'!I671</f>
        <v/>
      </c>
      <c r="M666" s="312" t="str">
        <f>+'Valor total'!J671</f>
        <v/>
      </c>
      <c r="N666" s="457" t="str">
        <f t="shared" si="20"/>
        <v/>
      </c>
    </row>
    <row r="667" spans="2:14" hidden="1" x14ac:dyDescent="0.25">
      <c r="B667" s="181">
        <f t="shared" si="21"/>
        <v>664</v>
      </c>
      <c r="C667" s="316" t="str">
        <f>+IF('Cálculos '!C672="","",'Cálculos '!C672)</f>
        <v/>
      </c>
      <c r="D667" s="315" t="str">
        <f>+IF('Cálculos '!D672="","",'Cálculos '!D672)</f>
        <v/>
      </c>
      <c r="E667" s="314" t="str">
        <f>+IF('Cálculos '!E672="","",'Cálculos '!E672)</f>
        <v/>
      </c>
      <c r="F667" s="460" t="str">
        <f>+IF(D667="","",'Cálculos '!AR672)</f>
        <v/>
      </c>
      <c r="G667" s="461" t="str">
        <f>IF(D667="","",'Cálculos '!AU672)</f>
        <v/>
      </c>
      <c r="H667" s="461" t="str">
        <f>+IF(D667="","",'Cálculos '!AV672)</f>
        <v/>
      </c>
      <c r="I667" s="462" t="str">
        <f>+IF(D667="","",'Cálculos '!AT672)</f>
        <v/>
      </c>
      <c r="J667" s="385" t="str">
        <f>+IF('Variación '!BV666="","",'Variación '!BV666)</f>
        <v/>
      </c>
      <c r="K667" s="456" t="str">
        <f>+IF(D667="","",'Precio unitario '!J666)</f>
        <v/>
      </c>
      <c r="L667" s="312" t="str">
        <f>+'Valor total'!I672</f>
        <v/>
      </c>
      <c r="M667" s="312" t="str">
        <f>+'Valor total'!J672</f>
        <v/>
      </c>
      <c r="N667" s="457" t="str">
        <f t="shared" si="20"/>
        <v/>
      </c>
    </row>
    <row r="668" spans="2:14" hidden="1" x14ac:dyDescent="0.25">
      <c r="B668" s="181">
        <f t="shared" si="21"/>
        <v>665</v>
      </c>
      <c r="C668" s="316" t="str">
        <f>+IF('Cálculos '!C673="","",'Cálculos '!C673)</f>
        <v/>
      </c>
      <c r="D668" s="315" t="str">
        <f>+IF('Cálculos '!D673="","",'Cálculos '!D673)</f>
        <v/>
      </c>
      <c r="E668" s="314" t="str">
        <f>+IF('Cálculos '!E673="","",'Cálculos '!E673)</f>
        <v/>
      </c>
      <c r="F668" s="460" t="str">
        <f>+IF(D668="","",'Cálculos '!AR673)</f>
        <v/>
      </c>
      <c r="G668" s="461" t="str">
        <f>IF(D668="","",'Cálculos '!AU673)</f>
        <v/>
      </c>
      <c r="H668" s="461" t="str">
        <f>+IF(D668="","",'Cálculos '!AV673)</f>
        <v/>
      </c>
      <c r="I668" s="462" t="str">
        <f>+IF(D668="","",'Cálculos '!AT673)</f>
        <v/>
      </c>
      <c r="J668" s="385" t="str">
        <f>+IF('Variación '!BV667="","",'Variación '!BV667)</f>
        <v/>
      </c>
      <c r="K668" s="456" t="str">
        <f>+IF(D668="","",'Precio unitario '!J667)</f>
        <v/>
      </c>
      <c r="L668" s="312" t="str">
        <f>+'Valor total'!I673</f>
        <v/>
      </c>
      <c r="M668" s="312" t="str">
        <f>+'Valor total'!J673</f>
        <v/>
      </c>
      <c r="N668" s="457" t="str">
        <f t="shared" si="20"/>
        <v/>
      </c>
    </row>
    <row r="669" spans="2:14" hidden="1" x14ac:dyDescent="0.25">
      <c r="B669" s="181">
        <f t="shared" si="21"/>
        <v>666</v>
      </c>
      <c r="C669" s="316" t="str">
        <f>+IF('Cálculos '!C674="","",'Cálculos '!C674)</f>
        <v/>
      </c>
      <c r="D669" s="315" t="str">
        <f>+IF('Cálculos '!D674="","",'Cálculos '!D674)</f>
        <v/>
      </c>
      <c r="E669" s="314" t="str">
        <f>+IF('Cálculos '!E674="","",'Cálculos '!E674)</f>
        <v/>
      </c>
      <c r="F669" s="460" t="str">
        <f>+IF(D669="","",'Cálculos '!AR674)</f>
        <v/>
      </c>
      <c r="G669" s="461" t="str">
        <f>IF(D669="","",'Cálculos '!AU674)</f>
        <v/>
      </c>
      <c r="H669" s="461" t="str">
        <f>+IF(D669="","",'Cálculos '!AV674)</f>
        <v/>
      </c>
      <c r="I669" s="462" t="str">
        <f>+IF(D669="","",'Cálculos '!AT674)</f>
        <v/>
      </c>
      <c r="J669" s="385" t="str">
        <f>+IF('Variación '!BV668="","",'Variación '!BV668)</f>
        <v/>
      </c>
      <c r="K669" s="456" t="str">
        <f>+IF(D669="","",'Precio unitario '!J668)</f>
        <v/>
      </c>
      <c r="L669" s="312" t="str">
        <f>+'Valor total'!I674</f>
        <v/>
      </c>
      <c r="M669" s="312" t="str">
        <f>+'Valor total'!J674</f>
        <v/>
      </c>
      <c r="N669" s="457" t="str">
        <f t="shared" si="20"/>
        <v/>
      </c>
    </row>
    <row r="670" spans="2:14" hidden="1" x14ac:dyDescent="0.25">
      <c r="B670" s="181">
        <f t="shared" si="21"/>
        <v>667</v>
      </c>
      <c r="C670" s="316" t="str">
        <f>+IF('Cálculos '!C675="","",'Cálculos '!C675)</f>
        <v/>
      </c>
      <c r="D670" s="315" t="str">
        <f>+IF('Cálculos '!D675="","",'Cálculos '!D675)</f>
        <v/>
      </c>
      <c r="E670" s="314" t="str">
        <f>+IF('Cálculos '!E675="","",'Cálculos '!E675)</f>
        <v/>
      </c>
      <c r="F670" s="460" t="str">
        <f>+IF(D670="","",'Cálculos '!AR675)</f>
        <v/>
      </c>
      <c r="G670" s="461" t="str">
        <f>IF(D670="","",'Cálculos '!AU675)</f>
        <v/>
      </c>
      <c r="H670" s="461" t="str">
        <f>+IF(D670="","",'Cálculos '!AV675)</f>
        <v/>
      </c>
      <c r="I670" s="462" t="str">
        <f>+IF(D670="","",'Cálculos '!AT675)</f>
        <v/>
      </c>
      <c r="J670" s="385" t="str">
        <f>+IF('Variación '!BV669="","",'Variación '!BV669)</f>
        <v/>
      </c>
      <c r="K670" s="456" t="str">
        <f>+IF(D670="","",'Precio unitario '!J669)</f>
        <v/>
      </c>
      <c r="L670" s="312" t="str">
        <f>+'Valor total'!I675</f>
        <v/>
      </c>
      <c r="M670" s="312" t="str">
        <f>+'Valor total'!J675</f>
        <v/>
      </c>
      <c r="N670" s="457" t="str">
        <f t="shared" si="20"/>
        <v/>
      </c>
    </row>
    <row r="671" spans="2:14" hidden="1" x14ac:dyDescent="0.25">
      <c r="B671" s="181">
        <f t="shared" si="21"/>
        <v>668</v>
      </c>
      <c r="C671" s="316" t="str">
        <f>+IF('Cálculos '!C676="","",'Cálculos '!C676)</f>
        <v/>
      </c>
      <c r="D671" s="315" t="str">
        <f>+IF('Cálculos '!D676="","",'Cálculos '!D676)</f>
        <v/>
      </c>
      <c r="E671" s="314" t="str">
        <f>+IF('Cálculos '!E676="","",'Cálculos '!E676)</f>
        <v/>
      </c>
      <c r="F671" s="460" t="str">
        <f>+IF(D671="","",'Cálculos '!AR676)</f>
        <v/>
      </c>
      <c r="G671" s="461" t="str">
        <f>IF(D671="","",'Cálculos '!AU676)</f>
        <v/>
      </c>
      <c r="H671" s="461" t="str">
        <f>+IF(D671="","",'Cálculos '!AV676)</f>
        <v/>
      </c>
      <c r="I671" s="462" t="str">
        <f>+IF(D671="","",'Cálculos '!AT676)</f>
        <v/>
      </c>
      <c r="J671" s="385" t="str">
        <f>+IF('Variación '!BV670="","",'Variación '!BV670)</f>
        <v/>
      </c>
      <c r="K671" s="456" t="str">
        <f>+IF(D671="","",'Precio unitario '!J670)</f>
        <v/>
      </c>
      <c r="L671" s="312" t="str">
        <f>+'Valor total'!I676</f>
        <v/>
      </c>
      <c r="M671" s="312" t="str">
        <f>+'Valor total'!J676</f>
        <v/>
      </c>
      <c r="N671" s="457" t="str">
        <f t="shared" si="20"/>
        <v/>
      </c>
    </row>
    <row r="672" spans="2:14" hidden="1" x14ac:dyDescent="0.25">
      <c r="B672" s="181">
        <f t="shared" si="21"/>
        <v>669</v>
      </c>
      <c r="C672" s="316" t="str">
        <f>+IF('Cálculos '!C677="","",'Cálculos '!C677)</f>
        <v/>
      </c>
      <c r="D672" s="315" t="str">
        <f>+IF('Cálculos '!D677="","",'Cálculos '!D677)</f>
        <v/>
      </c>
      <c r="E672" s="314" t="str">
        <f>+IF('Cálculos '!E677="","",'Cálculos '!E677)</f>
        <v/>
      </c>
      <c r="F672" s="460" t="str">
        <f>+IF(D672="","",'Cálculos '!AR677)</f>
        <v/>
      </c>
      <c r="G672" s="461" t="str">
        <f>IF(D672="","",'Cálculos '!AU677)</f>
        <v/>
      </c>
      <c r="H672" s="461" t="str">
        <f>+IF(D672="","",'Cálculos '!AV677)</f>
        <v/>
      </c>
      <c r="I672" s="462" t="str">
        <f>+IF(D672="","",'Cálculos '!AT677)</f>
        <v/>
      </c>
      <c r="J672" s="385" t="str">
        <f>+IF('Variación '!BV671="","",'Variación '!BV671)</f>
        <v/>
      </c>
      <c r="K672" s="456" t="str">
        <f>+IF(D672="","",'Precio unitario '!J671)</f>
        <v/>
      </c>
      <c r="L672" s="312" t="str">
        <f>+'Valor total'!I677</f>
        <v/>
      </c>
      <c r="M672" s="312" t="str">
        <f>+'Valor total'!J677</f>
        <v/>
      </c>
      <c r="N672" s="457" t="str">
        <f t="shared" si="20"/>
        <v/>
      </c>
    </row>
    <row r="673" spans="2:14" hidden="1" x14ac:dyDescent="0.25">
      <c r="B673" s="181">
        <f t="shared" si="21"/>
        <v>670</v>
      </c>
      <c r="C673" s="316" t="str">
        <f>+IF('Cálculos '!C678="","",'Cálculos '!C678)</f>
        <v/>
      </c>
      <c r="D673" s="315" t="str">
        <f>+IF('Cálculos '!D678="","",'Cálculos '!D678)</f>
        <v/>
      </c>
      <c r="E673" s="314" t="str">
        <f>+IF('Cálculos '!E678="","",'Cálculos '!E678)</f>
        <v/>
      </c>
      <c r="F673" s="460" t="str">
        <f>+IF(D673="","",'Cálculos '!AR678)</f>
        <v/>
      </c>
      <c r="G673" s="461" t="str">
        <f>IF(D673="","",'Cálculos '!AU678)</f>
        <v/>
      </c>
      <c r="H673" s="461" t="str">
        <f>+IF(D673="","",'Cálculos '!AV678)</f>
        <v/>
      </c>
      <c r="I673" s="462" t="str">
        <f>+IF(D673="","",'Cálculos '!AT678)</f>
        <v/>
      </c>
      <c r="J673" s="385" t="str">
        <f>+IF('Variación '!BV672="","",'Variación '!BV672)</f>
        <v/>
      </c>
      <c r="K673" s="456" t="str">
        <f>+IF(D673="","",'Precio unitario '!J672)</f>
        <v/>
      </c>
      <c r="L673" s="312" t="str">
        <f>+'Valor total'!I678</f>
        <v/>
      </c>
      <c r="M673" s="312" t="str">
        <f>+'Valor total'!J678</f>
        <v/>
      </c>
      <c r="N673" s="457" t="str">
        <f t="shared" si="20"/>
        <v/>
      </c>
    </row>
    <row r="674" spans="2:14" hidden="1" x14ac:dyDescent="0.25">
      <c r="B674" s="181">
        <f t="shared" si="21"/>
        <v>671</v>
      </c>
      <c r="C674" s="316" t="str">
        <f>+IF('Cálculos '!C679="","",'Cálculos '!C679)</f>
        <v/>
      </c>
      <c r="D674" s="315" t="str">
        <f>+IF('Cálculos '!D679="","",'Cálculos '!D679)</f>
        <v/>
      </c>
      <c r="E674" s="314" t="str">
        <f>+IF('Cálculos '!E679="","",'Cálculos '!E679)</f>
        <v/>
      </c>
      <c r="F674" s="460" t="str">
        <f>+IF(D674="","",'Cálculos '!AR679)</f>
        <v/>
      </c>
      <c r="G674" s="461" t="str">
        <f>IF(D674="","",'Cálculos '!AU679)</f>
        <v/>
      </c>
      <c r="H674" s="461" t="str">
        <f>+IF(D674="","",'Cálculos '!AV679)</f>
        <v/>
      </c>
      <c r="I674" s="462" t="str">
        <f>+IF(D674="","",'Cálculos '!AT679)</f>
        <v/>
      </c>
      <c r="J674" s="385" t="str">
        <f>+IF('Variación '!BV673="","",'Variación '!BV673)</f>
        <v/>
      </c>
      <c r="K674" s="456" t="str">
        <f>+IF(D674="","",'Precio unitario '!J673)</f>
        <v/>
      </c>
      <c r="L674" s="312" t="str">
        <f>+'Valor total'!I679</f>
        <v/>
      </c>
      <c r="M674" s="312" t="str">
        <f>+'Valor total'!J679</f>
        <v/>
      </c>
      <c r="N674" s="457" t="str">
        <f t="shared" si="20"/>
        <v/>
      </c>
    </row>
    <row r="675" spans="2:14" hidden="1" x14ac:dyDescent="0.25">
      <c r="B675" s="181">
        <f t="shared" si="21"/>
        <v>672</v>
      </c>
      <c r="C675" s="316" t="str">
        <f>+IF('Cálculos '!C680="","",'Cálculos '!C680)</f>
        <v/>
      </c>
      <c r="D675" s="315" t="str">
        <f>+IF('Cálculos '!D680="","",'Cálculos '!D680)</f>
        <v/>
      </c>
      <c r="E675" s="314" t="str">
        <f>+IF('Cálculos '!E680="","",'Cálculos '!E680)</f>
        <v/>
      </c>
      <c r="F675" s="460" t="str">
        <f>+IF(D675="","",'Cálculos '!AR680)</f>
        <v/>
      </c>
      <c r="G675" s="461" t="str">
        <f>IF(D675="","",'Cálculos '!AU680)</f>
        <v/>
      </c>
      <c r="H675" s="461" t="str">
        <f>+IF(D675="","",'Cálculos '!AV680)</f>
        <v/>
      </c>
      <c r="I675" s="462" t="str">
        <f>+IF(D675="","",'Cálculos '!AT680)</f>
        <v/>
      </c>
      <c r="J675" s="385" t="str">
        <f>+IF('Variación '!BV674="","",'Variación '!BV674)</f>
        <v/>
      </c>
      <c r="K675" s="456" t="str">
        <f>+IF(D675="","",'Precio unitario '!J674)</f>
        <v/>
      </c>
      <c r="L675" s="312" t="str">
        <f>+'Valor total'!I680</f>
        <v/>
      </c>
      <c r="M675" s="312" t="str">
        <f>+'Valor total'!J680</f>
        <v/>
      </c>
      <c r="N675" s="457" t="str">
        <f t="shared" si="20"/>
        <v/>
      </c>
    </row>
    <row r="676" spans="2:14" hidden="1" x14ac:dyDescent="0.25">
      <c r="B676" s="181">
        <f t="shared" si="21"/>
        <v>673</v>
      </c>
      <c r="C676" s="316" t="str">
        <f>+IF('Cálculos '!C681="","",'Cálculos '!C681)</f>
        <v/>
      </c>
      <c r="D676" s="315" t="str">
        <f>+IF('Cálculos '!D681="","",'Cálculos '!D681)</f>
        <v/>
      </c>
      <c r="E676" s="314" t="str">
        <f>+IF('Cálculos '!E681="","",'Cálculos '!E681)</f>
        <v/>
      </c>
      <c r="F676" s="460" t="str">
        <f>+IF(D676="","",'Cálculos '!AR681)</f>
        <v/>
      </c>
      <c r="G676" s="461" t="str">
        <f>IF(D676="","",'Cálculos '!AU681)</f>
        <v/>
      </c>
      <c r="H676" s="461" t="str">
        <f>+IF(D676="","",'Cálculos '!AV681)</f>
        <v/>
      </c>
      <c r="I676" s="462" t="str">
        <f>+IF(D676="","",'Cálculos '!AT681)</f>
        <v/>
      </c>
      <c r="J676" s="385" t="str">
        <f>+IF('Variación '!BV675="","",'Variación '!BV675)</f>
        <v/>
      </c>
      <c r="K676" s="456" t="str">
        <f>+IF(D676="","",'Precio unitario '!J675)</f>
        <v/>
      </c>
      <c r="L676" s="312" t="str">
        <f>+'Valor total'!I681</f>
        <v/>
      </c>
      <c r="M676" s="312" t="str">
        <f>+'Valor total'!J681</f>
        <v/>
      </c>
      <c r="N676" s="457" t="str">
        <f t="shared" si="20"/>
        <v/>
      </c>
    </row>
    <row r="677" spans="2:14" hidden="1" x14ac:dyDescent="0.25">
      <c r="B677" s="181">
        <f t="shared" si="21"/>
        <v>674</v>
      </c>
      <c r="C677" s="316" t="str">
        <f>+IF('Cálculos '!C682="","",'Cálculos '!C682)</f>
        <v/>
      </c>
      <c r="D677" s="315" t="str">
        <f>+IF('Cálculos '!D682="","",'Cálculos '!D682)</f>
        <v/>
      </c>
      <c r="E677" s="314" t="str">
        <f>+IF('Cálculos '!E682="","",'Cálculos '!E682)</f>
        <v/>
      </c>
      <c r="F677" s="460" t="str">
        <f>+IF(D677="","",'Cálculos '!AR682)</f>
        <v/>
      </c>
      <c r="G677" s="461" t="str">
        <f>IF(D677="","",'Cálculos '!AU682)</f>
        <v/>
      </c>
      <c r="H677" s="461" t="str">
        <f>+IF(D677="","",'Cálculos '!AV682)</f>
        <v/>
      </c>
      <c r="I677" s="462" t="str">
        <f>+IF(D677="","",'Cálculos '!AT682)</f>
        <v/>
      </c>
      <c r="J677" s="385" t="str">
        <f>+IF('Variación '!BV676="","",'Variación '!BV676)</f>
        <v/>
      </c>
      <c r="K677" s="456" t="str">
        <f>+IF(D677="","",'Precio unitario '!J676)</f>
        <v/>
      </c>
      <c r="L677" s="312" t="str">
        <f>+'Valor total'!I682</f>
        <v/>
      </c>
      <c r="M677" s="312" t="str">
        <f>+'Valor total'!J682</f>
        <v/>
      </c>
      <c r="N677" s="457" t="str">
        <f t="shared" si="20"/>
        <v/>
      </c>
    </row>
    <row r="678" spans="2:14" hidden="1" x14ac:dyDescent="0.25">
      <c r="B678" s="181">
        <f t="shared" si="21"/>
        <v>675</v>
      </c>
      <c r="C678" s="316" t="str">
        <f>+IF('Cálculos '!C683="","",'Cálculos '!C683)</f>
        <v/>
      </c>
      <c r="D678" s="315" t="str">
        <f>+IF('Cálculos '!D683="","",'Cálculos '!D683)</f>
        <v/>
      </c>
      <c r="E678" s="314" t="str">
        <f>+IF('Cálculos '!E683="","",'Cálculos '!E683)</f>
        <v/>
      </c>
      <c r="F678" s="460" t="str">
        <f>+IF(D678="","",'Cálculos '!AR683)</f>
        <v/>
      </c>
      <c r="G678" s="461" t="str">
        <f>IF(D678="","",'Cálculos '!AU683)</f>
        <v/>
      </c>
      <c r="H678" s="461" t="str">
        <f>+IF(D678="","",'Cálculos '!AV683)</f>
        <v/>
      </c>
      <c r="I678" s="462" t="str">
        <f>+IF(D678="","",'Cálculos '!AT683)</f>
        <v/>
      </c>
      <c r="J678" s="385" t="str">
        <f>+IF('Variación '!BV677="","",'Variación '!BV677)</f>
        <v/>
      </c>
      <c r="K678" s="456" t="str">
        <f>+IF(D678="","",'Precio unitario '!J677)</f>
        <v/>
      </c>
      <c r="L678" s="312" t="str">
        <f>+'Valor total'!I683</f>
        <v/>
      </c>
      <c r="M678" s="312" t="str">
        <f>+'Valor total'!J683</f>
        <v/>
      </c>
      <c r="N678" s="457" t="str">
        <f t="shared" si="20"/>
        <v/>
      </c>
    </row>
    <row r="679" spans="2:14" hidden="1" x14ac:dyDescent="0.25">
      <c r="B679" s="181">
        <f t="shared" si="21"/>
        <v>676</v>
      </c>
      <c r="C679" s="316" t="str">
        <f>+IF('Cálculos '!C684="","",'Cálculos '!C684)</f>
        <v/>
      </c>
      <c r="D679" s="315" t="str">
        <f>+IF('Cálculos '!D684="","",'Cálculos '!D684)</f>
        <v/>
      </c>
      <c r="E679" s="314" t="str">
        <f>+IF('Cálculos '!E684="","",'Cálculos '!E684)</f>
        <v/>
      </c>
      <c r="F679" s="460" t="str">
        <f>+IF(D679="","",'Cálculos '!AR684)</f>
        <v/>
      </c>
      <c r="G679" s="461" t="str">
        <f>IF(D679="","",'Cálculos '!AU684)</f>
        <v/>
      </c>
      <c r="H679" s="461" t="str">
        <f>+IF(D679="","",'Cálculos '!AV684)</f>
        <v/>
      </c>
      <c r="I679" s="462" t="str">
        <f>+IF(D679="","",'Cálculos '!AT684)</f>
        <v/>
      </c>
      <c r="J679" s="385" t="str">
        <f>+IF('Variación '!BV678="","",'Variación '!BV678)</f>
        <v/>
      </c>
      <c r="K679" s="456" t="str">
        <f>+IF(D679="","",'Precio unitario '!J678)</f>
        <v/>
      </c>
      <c r="L679" s="312" t="str">
        <f>+'Valor total'!I684</f>
        <v/>
      </c>
      <c r="M679" s="312" t="str">
        <f>+'Valor total'!J684</f>
        <v/>
      </c>
      <c r="N679" s="457" t="str">
        <f t="shared" si="20"/>
        <v/>
      </c>
    </row>
    <row r="680" spans="2:14" hidden="1" x14ac:dyDescent="0.25">
      <c r="B680" s="181">
        <f t="shared" si="21"/>
        <v>677</v>
      </c>
      <c r="C680" s="316" t="str">
        <f>+IF('Cálculos '!C685="","",'Cálculos '!C685)</f>
        <v/>
      </c>
      <c r="D680" s="315" t="str">
        <f>+IF('Cálculos '!D685="","",'Cálculos '!D685)</f>
        <v/>
      </c>
      <c r="E680" s="314" t="str">
        <f>+IF('Cálculos '!E685="","",'Cálculos '!E685)</f>
        <v/>
      </c>
      <c r="F680" s="460" t="str">
        <f>+IF(D680="","",'Cálculos '!AR685)</f>
        <v/>
      </c>
      <c r="G680" s="461" t="str">
        <f>IF(D680="","",'Cálculos '!AU685)</f>
        <v/>
      </c>
      <c r="H680" s="461" t="str">
        <f>+IF(D680="","",'Cálculos '!AV685)</f>
        <v/>
      </c>
      <c r="I680" s="462" t="str">
        <f>+IF(D680="","",'Cálculos '!AT685)</f>
        <v/>
      </c>
      <c r="J680" s="385" t="str">
        <f>+IF('Variación '!BV679="","",'Variación '!BV679)</f>
        <v/>
      </c>
      <c r="K680" s="456" t="str">
        <f>+IF(D680="","",'Precio unitario '!J679)</f>
        <v/>
      </c>
      <c r="L680" s="312" t="str">
        <f>+'Valor total'!I685</f>
        <v/>
      </c>
      <c r="M680" s="312" t="str">
        <f>+'Valor total'!J685</f>
        <v/>
      </c>
      <c r="N680" s="457" t="str">
        <f t="shared" si="20"/>
        <v/>
      </c>
    </row>
    <row r="681" spans="2:14" hidden="1" x14ac:dyDescent="0.25">
      <c r="B681" s="181">
        <f t="shared" si="21"/>
        <v>678</v>
      </c>
      <c r="C681" s="316" t="str">
        <f>+IF('Cálculos '!C686="","",'Cálculos '!C686)</f>
        <v/>
      </c>
      <c r="D681" s="315" t="str">
        <f>+IF('Cálculos '!D686="","",'Cálculos '!D686)</f>
        <v/>
      </c>
      <c r="E681" s="314" t="str">
        <f>+IF('Cálculos '!E686="","",'Cálculos '!E686)</f>
        <v/>
      </c>
      <c r="F681" s="460" t="str">
        <f>+IF(D681="","",'Cálculos '!AR686)</f>
        <v/>
      </c>
      <c r="G681" s="461" t="str">
        <f>IF(D681="","",'Cálculos '!AU686)</f>
        <v/>
      </c>
      <c r="H681" s="461" t="str">
        <f>+IF(D681="","",'Cálculos '!AV686)</f>
        <v/>
      </c>
      <c r="I681" s="462" t="str">
        <f>+IF(D681="","",'Cálculos '!AT686)</f>
        <v/>
      </c>
      <c r="J681" s="385" t="str">
        <f>+IF('Variación '!BV680="","",'Variación '!BV680)</f>
        <v/>
      </c>
      <c r="K681" s="456" t="str">
        <f>+IF(D681="","",'Precio unitario '!J680)</f>
        <v/>
      </c>
      <c r="L681" s="312" t="str">
        <f>+'Valor total'!I686</f>
        <v/>
      </c>
      <c r="M681" s="312" t="str">
        <f>+'Valor total'!J686</f>
        <v/>
      </c>
      <c r="N681" s="457" t="str">
        <f t="shared" si="20"/>
        <v/>
      </c>
    </row>
    <row r="682" spans="2:14" hidden="1" x14ac:dyDescent="0.25">
      <c r="B682" s="181">
        <f t="shared" si="21"/>
        <v>679</v>
      </c>
      <c r="C682" s="316" t="str">
        <f>+IF('Cálculos '!C687="","",'Cálculos '!C687)</f>
        <v/>
      </c>
      <c r="D682" s="315" t="str">
        <f>+IF('Cálculos '!D687="","",'Cálculos '!D687)</f>
        <v/>
      </c>
      <c r="E682" s="314" t="str">
        <f>+IF('Cálculos '!E687="","",'Cálculos '!E687)</f>
        <v/>
      </c>
      <c r="F682" s="460" t="str">
        <f>+IF(D682="","",'Cálculos '!AR687)</f>
        <v/>
      </c>
      <c r="G682" s="461" t="str">
        <f>IF(D682="","",'Cálculos '!AU687)</f>
        <v/>
      </c>
      <c r="H682" s="461" t="str">
        <f>+IF(D682="","",'Cálculos '!AV687)</f>
        <v/>
      </c>
      <c r="I682" s="462" t="str">
        <f>+IF(D682="","",'Cálculos '!AT687)</f>
        <v/>
      </c>
      <c r="J682" s="385" t="str">
        <f>+IF('Variación '!BV681="","",'Variación '!BV681)</f>
        <v/>
      </c>
      <c r="K682" s="456" t="str">
        <f>+IF(D682="","",'Precio unitario '!J681)</f>
        <v/>
      </c>
      <c r="L682" s="312" t="str">
        <f>+'Valor total'!I687</f>
        <v/>
      </c>
      <c r="M682" s="312" t="str">
        <f>+'Valor total'!J687</f>
        <v/>
      </c>
      <c r="N682" s="457" t="str">
        <f t="shared" si="20"/>
        <v/>
      </c>
    </row>
    <row r="683" spans="2:14" hidden="1" x14ac:dyDescent="0.25">
      <c r="B683" s="181">
        <f t="shared" si="21"/>
        <v>680</v>
      </c>
      <c r="C683" s="316" t="str">
        <f>+IF('Cálculos '!C688="","",'Cálculos '!C688)</f>
        <v/>
      </c>
      <c r="D683" s="315" t="str">
        <f>+IF('Cálculos '!D688="","",'Cálculos '!D688)</f>
        <v/>
      </c>
      <c r="E683" s="314" t="str">
        <f>+IF('Cálculos '!E688="","",'Cálculos '!E688)</f>
        <v/>
      </c>
      <c r="F683" s="460" t="str">
        <f>+IF(D683="","",'Cálculos '!AR688)</f>
        <v/>
      </c>
      <c r="G683" s="461" t="str">
        <f>IF(D683="","",'Cálculos '!AU688)</f>
        <v/>
      </c>
      <c r="H683" s="461" t="str">
        <f>+IF(D683="","",'Cálculos '!AV688)</f>
        <v/>
      </c>
      <c r="I683" s="462" t="str">
        <f>+IF(D683="","",'Cálculos '!AT688)</f>
        <v/>
      </c>
      <c r="J683" s="385" t="str">
        <f>+IF('Variación '!BV682="","",'Variación '!BV682)</f>
        <v/>
      </c>
      <c r="K683" s="456" t="str">
        <f>+IF(D683="","",'Precio unitario '!J682)</f>
        <v/>
      </c>
      <c r="L683" s="312" t="str">
        <f>+'Valor total'!I688</f>
        <v/>
      </c>
      <c r="M683" s="312" t="str">
        <f>+'Valor total'!J688</f>
        <v/>
      </c>
      <c r="N683" s="457" t="str">
        <f t="shared" si="20"/>
        <v/>
      </c>
    </row>
    <row r="684" spans="2:14" hidden="1" x14ac:dyDescent="0.25">
      <c r="B684" s="181">
        <f t="shared" si="21"/>
        <v>681</v>
      </c>
      <c r="C684" s="316" t="str">
        <f>+IF('Cálculos '!C689="","",'Cálculos '!C689)</f>
        <v/>
      </c>
      <c r="D684" s="315" t="str">
        <f>+IF('Cálculos '!D689="","",'Cálculos '!D689)</f>
        <v/>
      </c>
      <c r="E684" s="314" t="str">
        <f>+IF('Cálculos '!E689="","",'Cálculos '!E689)</f>
        <v/>
      </c>
      <c r="F684" s="460" t="str">
        <f>+IF(D684="","",'Cálculos '!AR689)</f>
        <v/>
      </c>
      <c r="G684" s="461" t="str">
        <f>IF(D684="","",'Cálculos '!AU689)</f>
        <v/>
      </c>
      <c r="H684" s="461" t="str">
        <f>+IF(D684="","",'Cálculos '!AV689)</f>
        <v/>
      </c>
      <c r="I684" s="462" t="str">
        <f>+IF(D684="","",'Cálculos '!AT689)</f>
        <v/>
      </c>
      <c r="J684" s="385" t="str">
        <f>+IF('Variación '!BV683="","",'Variación '!BV683)</f>
        <v/>
      </c>
      <c r="K684" s="456" t="str">
        <f>+IF(D684="","",'Precio unitario '!J683)</f>
        <v/>
      </c>
      <c r="L684" s="312" t="str">
        <f>+'Valor total'!I689</f>
        <v/>
      </c>
      <c r="M684" s="312" t="str">
        <f>+'Valor total'!J689</f>
        <v/>
      </c>
      <c r="N684" s="457" t="str">
        <f t="shared" si="20"/>
        <v/>
      </c>
    </row>
    <row r="685" spans="2:14" hidden="1" x14ac:dyDescent="0.25">
      <c r="B685" s="181">
        <f t="shared" si="21"/>
        <v>682</v>
      </c>
      <c r="C685" s="316" t="str">
        <f>+IF('Cálculos '!C690="","",'Cálculos '!C690)</f>
        <v/>
      </c>
      <c r="D685" s="315" t="str">
        <f>+IF('Cálculos '!D690="","",'Cálculos '!D690)</f>
        <v/>
      </c>
      <c r="E685" s="314" t="str">
        <f>+IF('Cálculos '!E690="","",'Cálculos '!E690)</f>
        <v/>
      </c>
      <c r="F685" s="460" t="str">
        <f>+IF(D685="","",'Cálculos '!AR690)</f>
        <v/>
      </c>
      <c r="G685" s="461" t="str">
        <f>IF(D685="","",'Cálculos '!AU690)</f>
        <v/>
      </c>
      <c r="H685" s="461" t="str">
        <f>+IF(D685="","",'Cálculos '!AV690)</f>
        <v/>
      </c>
      <c r="I685" s="462" t="str">
        <f>+IF(D685="","",'Cálculos '!AT690)</f>
        <v/>
      </c>
      <c r="J685" s="385" t="str">
        <f>+IF('Variación '!BV684="","",'Variación '!BV684)</f>
        <v/>
      </c>
      <c r="K685" s="456" t="str">
        <f>+IF(D685="","",'Precio unitario '!J684)</f>
        <v/>
      </c>
      <c r="L685" s="312" t="str">
        <f>+'Valor total'!I690</f>
        <v/>
      </c>
      <c r="M685" s="312" t="str">
        <f>+'Valor total'!J690</f>
        <v/>
      </c>
      <c r="N685" s="457" t="str">
        <f t="shared" si="20"/>
        <v/>
      </c>
    </row>
    <row r="686" spans="2:14" hidden="1" x14ac:dyDescent="0.25">
      <c r="B686" s="181">
        <f t="shared" si="21"/>
        <v>683</v>
      </c>
      <c r="C686" s="316" t="str">
        <f>+IF('Cálculos '!C691="","",'Cálculos '!C691)</f>
        <v/>
      </c>
      <c r="D686" s="315" t="str">
        <f>+IF('Cálculos '!D691="","",'Cálculos '!D691)</f>
        <v/>
      </c>
      <c r="E686" s="314" t="str">
        <f>+IF('Cálculos '!E691="","",'Cálculos '!E691)</f>
        <v/>
      </c>
      <c r="F686" s="460" t="str">
        <f>+IF(D686="","",'Cálculos '!AR691)</f>
        <v/>
      </c>
      <c r="G686" s="461" t="str">
        <f>IF(D686="","",'Cálculos '!AU691)</f>
        <v/>
      </c>
      <c r="H686" s="461" t="str">
        <f>+IF(D686="","",'Cálculos '!AV691)</f>
        <v/>
      </c>
      <c r="I686" s="462" t="str">
        <f>+IF(D686="","",'Cálculos '!AT691)</f>
        <v/>
      </c>
      <c r="J686" s="385" t="str">
        <f>+IF('Variación '!BV685="","",'Variación '!BV685)</f>
        <v/>
      </c>
      <c r="K686" s="456" t="str">
        <f>+IF(D686="","",'Precio unitario '!J685)</f>
        <v/>
      </c>
      <c r="L686" s="312" t="str">
        <f>+'Valor total'!I691</f>
        <v/>
      </c>
      <c r="M686" s="312" t="str">
        <f>+'Valor total'!J691</f>
        <v/>
      </c>
      <c r="N686" s="457" t="str">
        <f t="shared" si="20"/>
        <v/>
      </c>
    </row>
    <row r="687" spans="2:14" hidden="1" x14ac:dyDescent="0.25">
      <c r="B687" s="181">
        <f t="shared" si="21"/>
        <v>684</v>
      </c>
      <c r="C687" s="316" t="str">
        <f>+IF('Cálculos '!C692="","",'Cálculos '!C692)</f>
        <v/>
      </c>
      <c r="D687" s="315" t="str">
        <f>+IF('Cálculos '!D692="","",'Cálculos '!D692)</f>
        <v/>
      </c>
      <c r="E687" s="314" t="str">
        <f>+IF('Cálculos '!E692="","",'Cálculos '!E692)</f>
        <v/>
      </c>
      <c r="F687" s="460" t="str">
        <f>+IF(D687="","",'Cálculos '!AR692)</f>
        <v/>
      </c>
      <c r="G687" s="461" t="str">
        <f>IF(D687="","",'Cálculos '!AU692)</f>
        <v/>
      </c>
      <c r="H687" s="461" t="str">
        <f>+IF(D687="","",'Cálculos '!AV692)</f>
        <v/>
      </c>
      <c r="I687" s="462" t="str">
        <f>+IF(D687="","",'Cálculos '!AT692)</f>
        <v/>
      </c>
      <c r="J687" s="385" t="str">
        <f>+IF('Variación '!BV686="","",'Variación '!BV686)</f>
        <v/>
      </c>
      <c r="K687" s="456" t="str">
        <f>+IF(D687="","",'Precio unitario '!J686)</f>
        <v/>
      </c>
      <c r="L687" s="312" t="str">
        <f>+'Valor total'!I692</f>
        <v/>
      </c>
      <c r="M687" s="312" t="str">
        <f>+'Valor total'!J692</f>
        <v/>
      </c>
      <c r="N687" s="457" t="str">
        <f t="shared" si="20"/>
        <v/>
      </c>
    </row>
    <row r="688" spans="2:14" hidden="1" x14ac:dyDescent="0.25">
      <c r="B688" s="181">
        <f t="shared" si="21"/>
        <v>685</v>
      </c>
      <c r="C688" s="316" t="str">
        <f>+IF('Cálculos '!C693="","",'Cálculos '!C693)</f>
        <v/>
      </c>
      <c r="D688" s="315" t="str">
        <f>+IF('Cálculos '!D693="","",'Cálculos '!D693)</f>
        <v/>
      </c>
      <c r="E688" s="314" t="str">
        <f>+IF('Cálculos '!E693="","",'Cálculos '!E693)</f>
        <v/>
      </c>
      <c r="F688" s="460" t="str">
        <f>+IF(D688="","",'Cálculos '!AR693)</f>
        <v/>
      </c>
      <c r="G688" s="461" t="str">
        <f>IF(D688="","",'Cálculos '!AU693)</f>
        <v/>
      </c>
      <c r="H688" s="461" t="str">
        <f>+IF(D688="","",'Cálculos '!AV693)</f>
        <v/>
      </c>
      <c r="I688" s="462" t="str">
        <f>+IF(D688="","",'Cálculos '!AT693)</f>
        <v/>
      </c>
      <c r="J688" s="385" t="str">
        <f>+IF('Variación '!BV687="","",'Variación '!BV687)</f>
        <v/>
      </c>
      <c r="K688" s="456" t="str">
        <f>+IF(D688="","",'Precio unitario '!J687)</f>
        <v/>
      </c>
      <c r="L688" s="312" t="str">
        <f>+'Valor total'!I693</f>
        <v/>
      </c>
      <c r="M688" s="312" t="str">
        <f>+'Valor total'!J693</f>
        <v/>
      </c>
      <c r="N688" s="457" t="str">
        <f t="shared" si="20"/>
        <v/>
      </c>
    </row>
    <row r="689" spans="2:14" hidden="1" x14ac:dyDescent="0.25">
      <c r="B689" s="181">
        <f t="shared" si="21"/>
        <v>686</v>
      </c>
      <c r="C689" s="316" t="str">
        <f>+IF('Cálculos '!C694="","",'Cálculos '!C694)</f>
        <v/>
      </c>
      <c r="D689" s="315" t="str">
        <f>+IF('Cálculos '!D694="","",'Cálculos '!D694)</f>
        <v/>
      </c>
      <c r="E689" s="314" t="str">
        <f>+IF('Cálculos '!E694="","",'Cálculos '!E694)</f>
        <v/>
      </c>
      <c r="F689" s="460" t="str">
        <f>+IF(D689="","",'Cálculos '!AR694)</f>
        <v/>
      </c>
      <c r="G689" s="461" t="str">
        <f>IF(D689="","",'Cálculos '!AU694)</f>
        <v/>
      </c>
      <c r="H689" s="461" t="str">
        <f>+IF(D689="","",'Cálculos '!AV694)</f>
        <v/>
      </c>
      <c r="I689" s="462" t="str">
        <f>+IF(D689="","",'Cálculos '!AT694)</f>
        <v/>
      </c>
      <c r="J689" s="385" t="str">
        <f>+IF('Variación '!BV688="","",'Variación '!BV688)</f>
        <v/>
      </c>
      <c r="K689" s="456" t="str">
        <f>+IF(D689="","",'Precio unitario '!J688)</f>
        <v/>
      </c>
      <c r="L689" s="312" t="str">
        <f>+'Valor total'!I694</f>
        <v/>
      </c>
      <c r="M689" s="312" t="str">
        <f>+'Valor total'!J694</f>
        <v/>
      </c>
      <c r="N689" s="457" t="str">
        <f t="shared" si="20"/>
        <v/>
      </c>
    </row>
    <row r="690" spans="2:14" hidden="1" x14ac:dyDescent="0.25">
      <c r="B690" s="181">
        <f t="shared" si="21"/>
        <v>687</v>
      </c>
      <c r="C690" s="316" t="str">
        <f>+IF('Cálculos '!C695="","",'Cálculos '!C695)</f>
        <v/>
      </c>
      <c r="D690" s="315" t="str">
        <f>+IF('Cálculos '!D695="","",'Cálculos '!D695)</f>
        <v/>
      </c>
      <c r="E690" s="314" t="str">
        <f>+IF('Cálculos '!E695="","",'Cálculos '!E695)</f>
        <v/>
      </c>
      <c r="F690" s="460" t="str">
        <f>+IF(D690="","",'Cálculos '!AR695)</f>
        <v/>
      </c>
      <c r="G690" s="461" t="str">
        <f>IF(D690="","",'Cálculos '!AU695)</f>
        <v/>
      </c>
      <c r="H690" s="461" t="str">
        <f>+IF(D690="","",'Cálculos '!AV695)</f>
        <v/>
      </c>
      <c r="I690" s="462" t="str">
        <f>+IF(D690="","",'Cálculos '!AT695)</f>
        <v/>
      </c>
      <c r="J690" s="385" t="str">
        <f>+IF('Variación '!BV689="","",'Variación '!BV689)</f>
        <v/>
      </c>
      <c r="K690" s="456" t="str">
        <f>+IF(D690="","",'Precio unitario '!J689)</f>
        <v/>
      </c>
      <c r="L690" s="312" t="str">
        <f>+'Valor total'!I695</f>
        <v/>
      </c>
      <c r="M690" s="312" t="str">
        <f>+'Valor total'!J695</f>
        <v/>
      </c>
      <c r="N690" s="457" t="str">
        <f t="shared" si="20"/>
        <v/>
      </c>
    </row>
    <row r="691" spans="2:14" hidden="1" x14ac:dyDescent="0.25">
      <c r="B691" s="181">
        <f t="shared" si="21"/>
        <v>688</v>
      </c>
      <c r="C691" s="316" t="str">
        <f>+IF('Cálculos '!C696="","",'Cálculos '!C696)</f>
        <v/>
      </c>
      <c r="D691" s="315" t="str">
        <f>+IF('Cálculos '!D696="","",'Cálculos '!D696)</f>
        <v/>
      </c>
      <c r="E691" s="314" t="str">
        <f>+IF('Cálculos '!E696="","",'Cálculos '!E696)</f>
        <v/>
      </c>
      <c r="F691" s="460" t="str">
        <f>+IF(D691="","",'Cálculos '!AR696)</f>
        <v/>
      </c>
      <c r="G691" s="461" t="str">
        <f>IF(D691="","",'Cálculos '!AU696)</f>
        <v/>
      </c>
      <c r="H691" s="461" t="str">
        <f>+IF(D691="","",'Cálculos '!AV696)</f>
        <v/>
      </c>
      <c r="I691" s="462" t="str">
        <f>+IF(D691="","",'Cálculos '!AT696)</f>
        <v/>
      </c>
      <c r="J691" s="385" t="str">
        <f>+IF('Variación '!BV690="","",'Variación '!BV690)</f>
        <v/>
      </c>
      <c r="K691" s="456" t="str">
        <f>+IF(D691="","",'Precio unitario '!J690)</f>
        <v/>
      </c>
      <c r="L691" s="312" t="str">
        <f>+'Valor total'!I696</f>
        <v/>
      </c>
      <c r="M691" s="312" t="str">
        <f>+'Valor total'!J696</f>
        <v/>
      </c>
      <c r="N691" s="457" t="str">
        <f t="shared" si="20"/>
        <v/>
      </c>
    </row>
    <row r="692" spans="2:14" hidden="1" x14ac:dyDescent="0.25">
      <c r="B692" s="181">
        <f t="shared" si="21"/>
        <v>689</v>
      </c>
      <c r="C692" s="316" t="str">
        <f>+IF('Cálculos '!C697="","",'Cálculos '!C697)</f>
        <v/>
      </c>
      <c r="D692" s="315" t="str">
        <f>+IF('Cálculos '!D697="","",'Cálculos '!D697)</f>
        <v/>
      </c>
      <c r="E692" s="314" t="str">
        <f>+IF('Cálculos '!E697="","",'Cálculos '!E697)</f>
        <v/>
      </c>
      <c r="F692" s="460" t="str">
        <f>+IF(D692="","",'Cálculos '!AR697)</f>
        <v/>
      </c>
      <c r="G692" s="461" t="str">
        <f>IF(D692="","",'Cálculos '!AU697)</f>
        <v/>
      </c>
      <c r="H692" s="461" t="str">
        <f>+IF(D692="","",'Cálculos '!AV697)</f>
        <v/>
      </c>
      <c r="I692" s="462" t="str">
        <f>+IF(D692="","",'Cálculos '!AT697)</f>
        <v/>
      </c>
      <c r="J692" s="385" t="str">
        <f>+IF('Variación '!BV691="","",'Variación '!BV691)</f>
        <v/>
      </c>
      <c r="K692" s="456" t="str">
        <f>+IF(D692="","",'Precio unitario '!J691)</f>
        <v/>
      </c>
      <c r="L692" s="312" t="str">
        <f>+'Valor total'!I697</f>
        <v/>
      </c>
      <c r="M692" s="312" t="str">
        <f>+'Valor total'!J697</f>
        <v/>
      </c>
      <c r="N692" s="457" t="str">
        <f t="shared" si="20"/>
        <v/>
      </c>
    </row>
    <row r="693" spans="2:14" hidden="1" x14ac:dyDescent="0.25">
      <c r="B693" s="181">
        <f t="shared" si="21"/>
        <v>690</v>
      </c>
      <c r="C693" s="316" t="str">
        <f>+IF('Cálculos '!C698="","",'Cálculos '!C698)</f>
        <v/>
      </c>
      <c r="D693" s="315" t="str">
        <f>+IF('Cálculos '!D698="","",'Cálculos '!D698)</f>
        <v/>
      </c>
      <c r="E693" s="314" t="str">
        <f>+IF('Cálculos '!E698="","",'Cálculos '!E698)</f>
        <v/>
      </c>
      <c r="F693" s="460" t="str">
        <f>+IF(D693="","",'Cálculos '!AR698)</f>
        <v/>
      </c>
      <c r="G693" s="461" t="str">
        <f>IF(D693="","",'Cálculos '!AU698)</f>
        <v/>
      </c>
      <c r="H693" s="461" t="str">
        <f>+IF(D693="","",'Cálculos '!AV698)</f>
        <v/>
      </c>
      <c r="I693" s="462" t="str">
        <f>+IF(D693="","",'Cálculos '!AT698)</f>
        <v/>
      </c>
      <c r="J693" s="385" t="str">
        <f>+IF('Variación '!BV692="","",'Variación '!BV692)</f>
        <v/>
      </c>
      <c r="K693" s="456" t="str">
        <f>+IF(D693="","",'Precio unitario '!J692)</f>
        <v/>
      </c>
      <c r="L693" s="312" t="str">
        <f>+'Valor total'!I698</f>
        <v/>
      </c>
      <c r="M693" s="312" t="str">
        <f>+'Valor total'!J698</f>
        <v/>
      </c>
      <c r="N693" s="457" t="str">
        <f t="shared" si="20"/>
        <v/>
      </c>
    </row>
    <row r="694" spans="2:14" hidden="1" x14ac:dyDescent="0.25">
      <c r="B694" s="181">
        <f t="shared" si="21"/>
        <v>691</v>
      </c>
      <c r="C694" s="316" t="str">
        <f>+IF('Cálculos '!C699="","",'Cálculos '!C699)</f>
        <v/>
      </c>
      <c r="D694" s="315" t="str">
        <f>+IF('Cálculos '!D699="","",'Cálculos '!D699)</f>
        <v/>
      </c>
      <c r="E694" s="314" t="str">
        <f>+IF('Cálculos '!E699="","",'Cálculos '!E699)</f>
        <v/>
      </c>
      <c r="F694" s="460" t="str">
        <f>+IF(D694="","",'Cálculos '!AR699)</f>
        <v/>
      </c>
      <c r="G694" s="461" t="str">
        <f>IF(D694="","",'Cálculos '!AU699)</f>
        <v/>
      </c>
      <c r="H694" s="461" t="str">
        <f>+IF(D694="","",'Cálculos '!AV699)</f>
        <v/>
      </c>
      <c r="I694" s="462" t="str">
        <f>+IF(D694="","",'Cálculos '!AT699)</f>
        <v/>
      </c>
      <c r="J694" s="385" t="str">
        <f>+IF('Variación '!BV693="","",'Variación '!BV693)</f>
        <v/>
      </c>
      <c r="K694" s="456" t="str">
        <f>+IF(D694="","",'Precio unitario '!J693)</f>
        <v/>
      </c>
      <c r="L694" s="312" t="str">
        <f>+'Valor total'!I699</f>
        <v/>
      </c>
      <c r="M694" s="312" t="str">
        <f>+'Valor total'!J699</f>
        <v/>
      </c>
      <c r="N694" s="457" t="str">
        <f t="shared" si="20"/>
        <v/>
      </c>
    </row>
    <row r="695" spans="2:14" hidden="1" x14ac:dyDescent="0.25">
      <c r="B695" s="181">
        <f t="shared" si="21"/>
        <v>692</v>
      </c>
      <c r="C695" s="316" t="str">
        <f>+IF('Cálculos '!C700="","",'Cálculos '!C700)</f>
        <v/>
      </c>
      <c r="D695" s="315" t="str">
        <f>+IF('Cálculos '!D700="","",'Cálculos '!D700)</f>
        <v/>
      </c>
      <c r="E695" s="314" t="str">
        <f>+IF('Cálculos '!E700="","",'Cálculos '!E700)</f>
        <v/>
      </c>
      <c r="F695" s="460" t="str">
        <f>+IF(D695="","",'Cálculos '!AR700)</f>
        <v/>
      </c>
      <c r="G695" s="461" t="str">
        <f>IF(D695="","",'Cálculos '!AU700)</f>
        <v/>
      </c>
      <c r="H695" s="461" t="str">
        <f>+IF(D695="","",'Cálculos '!AV700)</f>
        <v/>
      </c>
      <c r="I695" s="462" t="str">
        <f>+IF(D695="","",'Cálculos '!AT700)</f>
        <v/>
      </c>
      <c r="J695" s="385" t="str">
        <f>+IF('Variación '!BV694="","",'Variación '!BV694)</f>
        <v/>
      </c>
      <c r="K695" s="456" t="str">
        <f>+IF(D695="","",'Precio unitario '!J694)</f>
        <v/>
      </c>
      <c r="L695" s="312" t="str">
        <f>+'Valor total'!I700</f>
        <v/>
      </c>
      <c r="M695" s="312" t="str">
        <f>+'Valor total'!J700</f>
        <v/>
      </c>
      <c r="N695" s="457" t="str">
        <f t="shared" si="20"/>
        <v/>
      </c>
    </row>
    <row r="696" spans="2:14" hidden="1" x14ac:dyDescent="0.25">
      <c r="B696" s="181">
        <f t="shared" si="21"/>
        <v>693</v>
      </c>
      <c r="C696" s="316" t="str">
        <f>+IF('Cálculos '!C701="","",'Cálculos '!C701)</f>
        <v/>
      </c>
      <c r="D696" s="315" t="str">
        <f>+IF('Cálculos '!D701="","",'Cálculos '!D701)</f>
        <v/>
      </c>
      <c r="E696" s="314" t="str">
        <f>+IF('Cálculos '!E701="","",'Cálculos '!E701)</f>
        <v/>
      </c>
      <c r="F696" s="460" t="str">
        <f>+IF(D696="","",'Cálculos '!AR701)</f>
        <v/>
      </c>
      <c r="G696" s="461" t="str">
        <f>IF(D696="","",'Cálculos '!AU701)</f>
        <v/>
      </c>
      <c r="H696" s="461" t="str">
        <f>+IF(D696="","",'Cálculos '!AV701)</f>
        <v/>
      </c>
      <c r="I696" s="462" t="str">
        <f>+IF(D696="","",'Cálculos '!AT701)</f>
        <v/>
      </c>
      <c r="J696" s="385" t="str">
        <f>+IF('Variación '!BV695="","",'Variación '!BV695)</f>
        <v/>
      </c>
      <c r="K696" s="456" t="str">
        <f>+IF(D696="","",'Precio unitario '!J695)</f>
        <v/>
      </c>
      <c r="L696" s="312" t="str">
        <f>+'Valor total'!I701</f>
        <v/>
      </c>
      <c r="M696" s="312" t="str">
        <f>+'Valor total'!J701</f>
        <v/>
      </c>
      <c r="N696" s="457" t="str">
        <f t="shared" si="20"/>
        <v/>
      </c>
    </row>
    <row r="697" spans="2:14" hidden="1" x14ac:dyDescent="0.25">
      <c r="B697" s="181">
        <f t="shared" si="21"/>
        <v>694</v>
      </c>
      <c r="C697" s="316" t="str">
        <f>+IF('Cálculos '!C702="","",'Cálculos '!C702)</f>
        <v/>
      </c>
      <c r="D697" s="315" t="str">
        <f>+IF('Cálculos '!D702="","",'Cálculos '!D702)</f>
        <v/>
      </c>
      <c r="E697" s="314" t="str">
        <f>+IF('Cálculos '!E702="","",'Cálculos '!E702)</f>
        <v/>
      </c>
      <c r="F697" s="460" t="str">
        <f>+IF(D697="","",'Cálculos '!AR702)</f>
        <v/>
      </c>
      <c r="G697" s="461" t="str">
        <f>IF(D697="","",'Cálculos '!AU702)</f>
        <v/>
      </c>
      <c r="H697" s="461" t="str">
        <f>+IF(D697="","",'Cálculos '!AV702)</f>
        <v/>
      </c>
      <c r="I697" s="462" t="str">
        <f>+IF(D697="","",'Cálculos '!AT702)</f>
        <v/>
      </c>
      <c r="J697" s="385" t="str">
        <f>+IF('Variación '!BV696="","",'Variación '!BV696)</f>
        <v/>
      </c>
      <c r="K697" s="456" t="str">
        <f>+IF(D697="","",'Precio unitario '!J696)</f>
        <v/>
      </c>
      <c r="L697" s="312" t="str">
        <f>+'Valor total'!I702</f>
        <v/>
      </c>
      <c r="M697" s="312" t="str">
        <f>+'Valor total'!J702</f>
        <v/>
      </c>
      <c r="N697" s="457" t="str">
        <f t="shared" si="20"/>
        <v/>
      </c>
    </row>
    <row r="698" spans="2:14" hidden="1" x14ac:dyDescent="0.25">
      <c r="B698" s="181">
        <f t="shared" si="21"/>
        <v>695</v>
      </c>
      <c r="C698" s="316" t="str">
        <f>+IF('Cálculos '!C703="","",'Cálculos '!C703)</f>
        <v/>
      </c>
      <c r="D698" s="315" t="str">
        <f>+IF('Cálculos '!D703="","",'Cálculos '!D703)</f>
        <v/>
      </c>
      <c r="E698" s="314" t="str">
        <f>+IF('Cálculos '!E703="","",'Cálculos '!E703)</f>
        <v/>
      </c>
      <c r="F698" s="460" t="str">
        <f>+IF(D698="","",'Cálculos '!AR703)</f>
        <v/>
      </c>
      <c r="G698" s="461" t="str">
        <f>IF(D698="","",'Cálculos '!AU703)</f>
        <v/>
      </c>
      <c r="H698" s="461" t="str">
        <f>+IF(D698="","",'Cálculos '!AV703)</f>
        <v/>
      </c>
      <c r="I698" s="462" t="str">
        <f>+IF(D698="","",'Cálculos '!AT703)</f>
        <v/>
      </c>
      <c r="J698" s="385" t="str">
        <f>+IF('Variación '!BV697="","",'Variación '!BV697)</f>
        <v/>
      </c>
      <c r="K698" s="456" t="str">
        <f>+IF(D698="","",'Precio unitario '!J697)</f>
        <v/>
      </c>
      <c r="L698" s="312" t="str">
        <f>+'Valor total'!I703</f>
        <v/>
      </c>
      <c r="M698" s="312" t="str">
        <f>+'Valor total'!J703</f>
        <v/>
      </c>
      <c r="N698" s="457" t="str">
        <f t="shared" si="20"/>
        <v/>
      </c>
    </row>
    <row r="699" spans="2:14" hidden="1" x14ac:dyDescent="0.25">
      <c r="B699" s="181">
        <f t="shared" si="21"/>
        <v>696</v>
      </c>
      <c r="C699" s="316" t="str">
        <f>+IF('Cálculos '!C704="","",'Cálculos '!C704)</f>
        <v/>
      </c>
      <c r="D699" s="315" t="str">
        <f>+IF('Cálculos '!D704="","",'Cálculos '!D704)</f>
        <v/>
      </c>
      <c r="E699" s="314" t="str">
        <f>+IF('Cálculos '!E704="","",'Cálculos '!E704)</f>
        <v/>
      </c>
      <c r="F699" s="460" t="str">
        <f>+IF(D699="","",'Cálculos '!AR704)</f>
        <v/>
      </c>
      <c r="G699" s="461" t="str">
        <f>IF(D699="","",'Cálculos '!AU704)</f>
        <v/>
      </c>
      <c r="H699" s="461" t="str">
        <f>+IF(D699="","",'Cálculos '!AV704)</f>
        <v/>
      </c>
      <c r="I699" s="462" t="str">
        <f>+IF(D699="","",'Cálculos '!AT704)</f>
        <v/>
      </c>
      <c r="J699" s="385" t="str">
        <f>+IF('Variación '!BV698="","",'Variación '!BV698)</f>
        <v/>
      </c>
      <c r="K699" s="456" t="str">
        <f>+IF(D699="","",'Precio unitario '!J698)</f>
        <v/>
      </c>
      <c r="L699" s="312" t="str">
        <f>+'Valor total'!I704</f>
        <v/>
      </c>
      <c r="M699" s="312" t="str">
        <f>+'Valor total'!J704</f>
        <v/>
      </c>
      <c r="N699" s="457" t="str">
        <f t="shared" si="20"/>
        <v/>
      </c>
    </row>
    <row r="700" spans="2:14" hidden="1" x14ac:dyDescent="0.25">
      <c r="B700" s="181">
        <f t="shared" si="21"/>
        <v>697</v>
      </c>
      <c r="C700" s="316" t="str">
        <f>+IF('Cálculos '!C705="","",'Cálculos '!C705)</f>
        <v/>
      </c>
      <c r="D700" s="315" t="str">
        <f>+IF('Cálculos '!D705="","",'Cálculos '!D705)</f>
        <v/>
      </c>
      <c r="E700" s="314" t="str">
        <f>+IF('Cálculos '!E705="","",'Cálculos '!E705)</f>
        <v/>
      </c>
      <c r="F700" s="460" t="str">
        <f>+IF(D700="","",'Cálculos '!AR705)</f>
        <v/>
      </c>
      <c r="G700" s="461" t="str">
        <f>IF(D700="","",'Cálculos '!AU705)</f>
        <v/>
      </c>
      <c r="H700" s="461" t="str">
        <f>+IF(D700="","",'Cálculos '!AV705)</f>
        <v/>
      </c>
      <c r="I700" s="462" t="str">
        <f>+IF(D700="","",'Cálculos '!AT705)</f>
        <v/>
      </c>
      <c r="J700" s="385" t="str">
        <f>+IF('Variación '!BV699="","",'Variación '!BV699)</f>
        <v/>
      </c>
      <c r="K700" s="456" t="str">
        <f>+IF(D700="","",'Precio unitario '!J699)</f>
        <v/>
      </c>
      <c r="L700" s="312" t="str">
        <f>+'Valor total'!I705</f>
        <v/>
      </c>
      <c r="M700" s="312" t="str">
        <f>+'Valor total'!J705</f>
        <v/>
      </c>
      <c r="N700" s="457" t="str">
        <f t="shared" si="20"/>
        <v/>
      </c>
    </row>
    <row r="701" spans="2:14" hidden="1" x14ac:dyDescent="0.25">
      <c r="B701" s="181">
        <f t="shared" si="21"/>
        <v>698</v>
      </c>
      <c r="C701" s="316" t="str">
        <f>+IF('Cálculos '!C706="","",'Cálculos '!C706)</f>
        <v/>
      </c>
      <c r="D701" s="315" t="str">
        <f>+IF('Cálculos '!D706="","",'Cálculos '!D706)</f>
        <v/>
      </c>
      <c r="E701" s="314" t="str">
        <f>+IF('Cálculos '!E706="","",'Cálculos '!E706)</f>
        <v/>
      </c>
      <c r="F701" s="460" t="str">
        <f>+IF(D701="","",'Cálculos '!AR706)</f>
        <v/>
      </c>
      <c r="G701" s="461" t="str">
        <f>IF(D701="","",'Cálculos '!AU706)</f>
        <v/>
      </c>
      <c r="H701" s="461" t="str">
        <f>+IF(D701="","",'Cálculos '!AV706)</f>
        <v/>
      </c>
      <c r="I701" s="462" t="str">
        <f>+IF(D701="","",'Cálculos '!AT706)</f>
        <v/>
      </c>
      <c r="J701" s="385" t="str">
        <f>+IF('Variación '!BV700="","",'Variación '!BV700)</f>
        <v/>
      </c>
      <c r="K701" s="456" t="str">
        <f>+IF(D701="","",'Precio unitario '!J700)</f>
        <v/>
      </c>
      <c r="L701" s="312" t="str">
        <f>+'Valor total'!I706</f>
        <v/>
      </c>
      <c r="M701" s="312" t="str">
        <f>+'Valor total'!J706</f>
        <v/>
      </c>
      <c r="N701" s="457" t="str">
        <f t="shared" si="20"/>
        <v/>
      </c>
    </row>
    <row r="702" spans="2:14" hidden="1" x14ac:dyDescent="0.25">
      <c r="B702" s="181">
        <f t="shared" si="21"/>
        <v>699</v>
      </c>
      <c r="C702" s="316" t="str">
        <f>+IF('Cálculos '!C707="","",'Cálculos '!C707)</f>
        <v/>
      </c>
      <c r="D702" s="315" t="str">
        <f>+IF('Cálculos '!D707="","",'Cálculos '!D707)</f>
        <v/>
      </c>
      <c r="E702" s="314" t="str">
        <f>+IF('Cálculos '!E707="","",'Cálculos '!E707)</f>
        <v/>
      </c>
      <c r="F702" s="460" t="str">
        <f>+IF(D702="","",'Cálculos '!AR707)</f>
        <v/>
      </c>
      <c r="G702" s="461" t="str">
        <f>IF(D702="","",'Cálculos '!AU707)</f>
        <v/>
      </c>
      <c r="H702" s="461" t="str">
        <f>+IF(D702="","",'Cálculos '!AV707)</f>
        <v/>
      </c>
      <c r="I702" s="462" t="str">
        <f>+IF(D702="","",'Cálculos '!AT707)</f>
        <v/>
      </c>
      <c r="J702" s="385" t="str">
        <f>+IF('Variación '!BV701="","",'Variación '!BV701)</f>
        <v/>
      </c>
      <c r="K702" s="456" t="str">
        <f>+IF(D702="","",'Precio unitario '!J701)</f>
        <v/>
      </c>
      <c r="L702" s="312" t="str">
        <f>+'Valor total'!I707</f>
        <v/>
      </c>
      <c r="M702" s="312" t="str">
        <f>+'Valor total'!J707</f>
        <v/>
      </c>
      <c r="N702" s="457" t="str">
        <f t="shared" si="20"/>
        <v/>
      </c>
    </row>
    <row r="703" spans="2:14" hidden="1" x14ac:dyDescent="0.25">
      <c r="B703" s="181">
        <f t="shared" si="21"/>
        <v>700</v>
      </c>
      <c r="C703" s="316" t="str">
        <f>+IF('Cálculos '!C708="","",'Cálculos '!C708)</f>
        <v/>
      </c>
      <c r="D703" s="315" t="str">
        <f>+IF('Cálculos '!D708="","",'Cálculos '!D708)</f>
        <v/>
      </c>
      <c r="E703" s="314" t="str">
        <f>+IF('Cálculos '!E708="","",'Cálculos '!E708)</f>
        <v/>
      </c>
      <c r="F703" s="460" t="str">
        <f>+IF(D703="","",'Cálculos '!AR708)</f>
        <v/>
      </c>
      <c r="G703" s="461" t="str">
        <f>IF(D703="","",'Cálculos '!AU708)</f>
        <v/>
      </c>
      <c r="H703" s="461" t="str">
        <f>+IF(D703="","",'Cálculos '!AV708)</f>
        <v/>
      </c>
      <c r="I703" s="462" t="str">
        <f>+IF(D703="","",'Cálculos '!AT708)</f>
        <v/>
      </c>
      <c r="J703" s="385" t="str">
        <f>+IF('Variación '!BV702="","",'Variación '!BV702)</f>
        <v/>
      </c>
      <c r="K703" s="456" t="str">
        <f>+IF(D703="","",'Precio unitario '!J702)</f>
        <v/>
      </c>
      <c r="L703" s="312" t="str">
        <f>+'Valor total'!I708</f>
        <v/>
      </c>
      <c r="M703" s="312" t="str">
        <f>+'Valor total'!J708</f>
        <v/>
      </c>
      <c r="N703" s="457" t="str">
        <f t="shared" si="20"/>
        <v/>
      </c>
    </row>
    <row r="704" spans="2:14" hidden="1" x14ac:dyDescent="0.25">
      <c r="B704" s="181">
        <f t="shared" si="21"/>
        <v>701</v>
      </c>
      <c r="C704" s="316" t="str">
        <f>+IF('Cálculos '!C709="","",'Cálculos '!C709)</f>
        <v/>
      </c>
      <c r="D704" s="315" t="str">
        <f>+IF('Cálculos '!D709="","",'Cálculos '!D709)</f>
        <v/>
      </c>
      <c r="E704" s="314" t="str">
        <f>+IF('Cálculos '!E709="","",'Cálculos '!E709)</f>
        <v/>
      </c>
      <c r="F704" s="460" t="str">
        <f>+IF(D704="","",'Cálculos '!AR709)</f>
        <v/>
      </c>
      <c r="G704" s="461" t="str">
        <f>IF(D704="","",'Cálculos '!AU709)</f>
        <v/>
      </c>
      <c r="H704" s="461" t="str">
        <f>+IF(D704="","",'Cálculos '!AV709)</f>
        <v/>
      </c>
      <c r="I704" s="462" t="str">
        <f>+IF(D704="","",'Cálculos '!AT709)</f>
        <v/>
      </c>
      <c r="J704" s="385" t="str">
        <f>+IF('Variación '!BV703="","",'Variación '!BV703)</f>
        <v/>
      </c>
      <c r="K704" s="456" t="str">
        <f>+IF(D704="","",'Precio unitario '!J703)</f>
        <v/>
      </c>
      <c r="L704" s="312" t="str">
        <f>+'Valor total'!I709</f>
        <v/>
      </c>
      <c r="M704" s="312" t="str">
        <f>+'Valor total'!J709</f>
        <v/>
      </c>
      <c r="N704" s="457" t="str">
        <f t="shared" si="20"/>
        <v/>
      </c>
    </row>
    <row r="705" spans="2:14" hidden="1" x14ac:dyDescent="0.25">
      <c r="B705" s="181">
        <f t="shared" si="21"/>
        <v>702</v>
      </c>
      <c r="C705" s="316" t="str">
        <f>+IF('Cálculos '!C710="","",'Cálculos '!C710)</f>
        <v/>
      </c>
      <c r="D705" s="315" t="str">
        <f>+IF('Cálculos '!D710="","",'Cálculos '!D710)</f>
        <v/>
      </c>
      <c r="E705" s="314" t="str">
        <f>+IF('Cálculos '!E710="","",'Cálculos '!E710)</f>
        <v/>
      </c>
      <c r="F705" s="460" t="str">
        <f>+IF(D705="","",'Cálculos '!AR710)</f>
        <v/>
      </c>
      <c r="G705" s="461" t="str">
        <f>IF(D705="","",'Cálculos '!AU710)</f>
        <v/>
      </c>
      <c r="H705" s="461" t="str">
        <f>+IF(D705="","",'Cálculos '!AV710)</f>
        <v/>
      </c>
      <c r="I705" s="462" t="str">
        <f>+IF(D705="","",'Cálculos '!AT710)</f>
        <v/>
      </c>
      <c r="J705" s="385" t="str">
        <f>+IF('Variación '!BV704="","",'Variación '!BV704)</f>
        <v/>
      </c>
      <c r="K705" s="456" t="str">
        <f>+IF(D705="","",'Precio unitario '!J704)</f>
        <v/>
      </c>
      <c r="L705" s="312" t="str">
        <f>+'Valor total'!I710</f>
        <v/>
      </c>
      <c r="M705" s="312" t="str">
        <f>+'Valor total'!J710</f>
        <v/>
      </c>
      <c r="N705" s="457" t="str">
        <f t="shared" si="20"/>
        <v/>
      </c>
    </row>
    <row r="706" spans="2:14" hidden="1" x14ac:dyDescent="0.25">
      <c r="B706" s="181">
        <f t="shared" si="21"/>
        <v>703</v>
      </c>
      <c r="C706" s="316" t="str">
        <f>+IF('Cálculos '!C711="","",'Cálculos '!C711)</f>
        <v/>
      </c>
      <c r="D706" s="315" t="str">
        <f>+IF('Cálculos '!D711="","",'Cálculos '!D711)</f>
        <v/>
      </c>
      <c r="E706" s="314" t="str">
        <f>+IF('Cálculos '!E711="","",'Cálculos '!E711)</f>
        <v/>
      </c>
      <c r="F706" s="460" t="str">
        <f>+IF(D706="","",'Cálculos '!AR711)</f>
        <v/>
      </c>
      <c r="G706" s="461" t="str">
        <f>IF(D706="","",'Cálculos '!AU711)</f>
        <v/>
      </c>
      <c r="H706" s="461" t="str">
        <f>+IF(D706="","",'Cálculos '!AV711)</f>
        <v/>
      </c>
      <c r="I706" s="462" t="str">
        <f>+IF(D706="","",'Cálculos '!AT711)</f>
        <v/>
      </c>
      <c r="J706" s="385" t="str">
        <f>+IF('Variación '!BV705="","",'Variación '!BV705)</f>
        <v/>
      </c>
      <c r="K706" s="456" t="str">
        <f>+IF(D706="","",'Precio unitario '!J705)</f>
        <v/>
      </c>
      <c r="L706" s="312" t="str">
        <f>+'Valor total'!I711</f>
        <v/>
      </c>
      <c r="M706" s="312" t="str">
        <f>+'Valor total'!J711</f>
        <v/>
      </c>
      <c r="N706" s="457" t="str">
        <f t="shared" si="20"/>
        <v/>
      </c>
    </row>
    <row r="707" spans="2:14" hidden="1" x14ac:dyDescent="0.25">
      <c r="B707" s="181">
        <f t="shared" si="21"/>
        <v>704</v>
      </c>
      <c r="C707" s="316" t="str">
        <f>+IF('Cálculos '!C712="","",'Cálculos '!C712)</f>
        <v/>
      </c>
      <c r="D707" s="315" t="str">
        <f>+IF('Cálculos '!D712="","",'Cálculos '!D712)</f>
        <v/>
      </c>
      <c r="E707" s="314" t="str">
        <f>+IF('Cálculos '!E712="","",'Cálculos '!E712)</f>
        <v/>
      </c>
      <c r="F707" s="460" t="str">
        <f>+IF(D707="","",'Cálculos '!AR712)</f>
        <v/>
      </c>
      <c r="G707" s="461" t="str">
        <f>IF(D707="","",'Cálculos '!AU712)</f>
        <v/>
      </c>
      <c r="H707" s="461" t="str">
        <f>+IF(D707="","",'Cálculos '!AV712)</f>
        <v/>
      </c>
      <c r="I707" s="462" t="str">
        <f>+IF(D707="","",'Cálculos '!AT712)</f>
        <v/>
      </c>
      <c r="J707" s="385" t="str">
        <f>+IF('Variación '!BV706="","",'Variación '!BV706)</f>
        <v/>
      </c>
      <c r="K707" s="456" t="str">
        <f>+IF(D707="","",'Precio unitario '!J706)</f>
        <v/>
      </c>
      <c r="L707" s="312" t="str">
        <f>+'Valor total'!I712</f>
        <v/>
      </c>
      <c r="M707" s="312" t="str">
        <f>+'Valor total'!J712</f>
        <v/>
      </c>
      <c r="N707" s="457" t="str">
        <f t="shared" si="20"/>
        <v/>
      </c>
    </row>
    <row r="708" spans="2:14" hidden="1" x14ac:dyDescent="0.25">
      <c r="B708" s="181">
        <f t="shared" si="21"/>
        <v>705</v>
      </c>
      <c r="C708" s="316" t="str">
        <f>+IF('Cálculos '!C713="","",'Cálculos '!C713)</f>
        <v/>
      </c>
      <c r="D708" s="315" t="str">
        <f>+IF('Cálculos '!D713="","",'Cálculos '!D713)</f>
        <v/>
      </c>
      <c r="E708" s="314" t="str">
        <f>+IF('Cálculos '!E713="","",'Cálculos '!E713)</f>
        <v/>
      </c>
      <c r="F708" s="460" t="str">
        <f>+IF(D708="","",'Cálculos '!AR713)</f>
        <v/>
      </c>
      <c r="G708" s="461" t="str">
        <f>IF(D708="","",'Cálculos '!AU713)</f>
        <v/>
      </c>
      <c r="H708" s="461" t="str">
        <f>+IF(D708="","",'Cálculos '!AV713)</f>
        <v/>
      </c>
      <c r="I708" s="462" t="str">
        <f>+IF(D708="","",'Cálculos '!AT713)</f>
        <v/>
      </c>
      <c r="J708" s="385" t="str">
        <f>+IF('Variación '!BV707="","",'Variación '!BV707)</f>
        <v/>
      </c>
      <c r="K708" s="456" t="str">
        <f>+IF(D708="","",'Precio unitario '!J707)</f>
        <v/>
      </c>
      <c r="L708" s="312" t="str">
        <f>+'Valor total'!I713</f>
        <v/>
      </c>
      <c r="M708" s="312" t="str">
        <f>+'Valor total'!J713</f>
        <v/>
      </c>
      <c r="N708" s="457" t="str">
        <f t="shared" si="20"/>
        <v/>
      </c>
    </row>
    <row r="709" spans="2:14" hidden="1" x14ac:dyDescent="0.25">
      <c r="B709" s="181">
        <f t="shared" si="21"/>
        <v>706</v>
      </c>
      <c r="C709" s="316" t="str">
        <f>+IF('Cálculos '!C714="","",'Cálculos '!C714)</f>
        <v/>
      </c>
      <c r="D709" s="315" t="str">
        <f>+IF('Cálculos '!D714="","",'Cálculos '!D714)</f>
        <v/>
      </c>
      <c r="E709" s="314" t="str">
        <f>+IF('Cálculos '!E714="","",'Cálculos '!E714)</f>
        <v/>
      </c>
      <c r="F709" s="460" t="str">
        <f>+IF(D709="","",'Cálculos '!AR714)</f>
        <v/>
      </c>
      <c r="G709" s="461" t="str">
        <f>IF(D709="","",'Cálculos '!AU714)</f>
        <v/>
      </c>
      <c r="H709" s="461" t="str">
        <f>+IF(D709="","",'Cálculos '!AV714)</f>
        <v/>
      </c>
      <c r="I709" s="462" t="str">
        <f>+IF(D709="","",'Cálculos '!AT714)</f>
        <v/>
      </c>
      <c r="J709" s="385" t="str">
        <f>+IF('Variación '!BV708="","",'Variación '!BV708)</f>
        <v/>
      </c>
      <c r="K709" s="456" t="str">
        <f>+IF(D709="","",'Precio unitario '!J708)</f>
        <v/>
      </c>
      <c r="L709" s="312" t="str">
        <f>+'Valor total'!I714</f>
        <v/>
      </c>
      <c r="M709" s="312" t="str">
        <f>+'Valor total'!J714</f>
        <v/>
      </c>
      <c r="N709" s="457" t="str">
        <f t="shared" ref="N709:N772" si="22">+IF(D709="","",SUM(K709+L709+M709))</f>
        <v/>
      </c>
    </row>
    <row r="710" spans="2:14" hidden="1" x14ac:dyDescent="0.25">
      <c r="B710" s="181">
        <f t="shared" ref="B710:B773" si="23">+B709+1</f>
        <v>707</v>
      </c>
      <c r="C710" s="316" t="str">
        <f>+IF('Cálculos '!C715="","",'Cálculos '!C715)</f>
        <v/>
      </c>
      <c r="D710" s="315" t="str">
        <f>+IF('Cálculos '!D715="","",'Cálculos '!D715)</f>
        <v/>
      </c>
      <c r="E710" s="314" t="str">
        <f>+IF('Cálculos '!E715="","",'Cálculos '!E715)</f>
        <v/>
      </c>
      <c r="F710" s="460" t="str">
        <f>+IF(D710="","",'Cálculos '!AR715)</f>
        <v/>
      </c>
      <c r="G710" s="461" t="str">
        <f>IF(D710="","",'Cálculos '!AU715)</f>
        <v/>
      </c>
      <c r="H710" s="461" t="str">
        <f>+IF(D710="","",'Cálculos '!AV715)</f>
        <v/>
      </c>
      <c r="I710" s="462" t="str">
        <f>+IF(D710="","",'Cálculos '!AT715)</f>
        <v/>
      </c>
      <c r="J710" s="385" t="str">
        <f>+IF('Variación '!BV709="","",'Variación '!BV709)</f>
        <v/>
      </c>
      <c r="K710" s="456" t="str">
        <f>+IF(D710="","",'Precio unitario '!J709)</f>
        <v/>
      </c>
      <c r="L710" s="312" t="str">
        <f>+'Valor total'!I715</f>
        <v/>
      </c>
      <c r="M710" s="312" t="str">
        <f>+'Valor total'!J715</f>
        <v/>
      </c>
      <c r="N710" s="457" t="str">
        <f t="shared" si="22"/>
        <v/>
      </c>
    </row>
    <row r="711" spans="2:14" hidden="1" x14ac:dyDescent="0.25">
      <c r="B711" s="181">
        <f t="shared" si="23"/>
        <v>708</v>
      </c>
      <c r="C711" s="316" t="str">
        <f>+IF('Cálculos '!C716="","",'Cálculos '!C716)</f>
        <v/>
      </c>
      <c r="D711" s="315" t="str">
        <f>+IF('Cálculos '!D716="","",'Cálculos '!D716)</f>
        <v/>
      </c>
      <c r="E711" s="314" t="str">
        <f>+IF('Cálculos '!E716="","",'Cálculos '!E716)</f>
        <v/>
      </c>
      <c r="F711" s="460" t="str">
        <f>+IF(D711="","",'Cálculos '!AR716)</f>
        <v/>
      </c>
      <c r="G711" s="461" t="str">
        <f>IF(D711="","",'Cálculos '!AU716)</f>
        <v/>
      </c>
      <c r="H711" s="461" t="str">
        <f>+IF(D711="","",'Cálculos '!AV716)</f>
        <v/>
      </c>
      <c r="I711" s="462" t="str">
        <f>+IF(D711="","",'Cálculos '!AT716)</f>
        <v/>
      </c>
      <c r="J711" s="385" t="str">
        <f>+IF('Variación '!BV710="","",'Variación '!BV710)</f>
        <v/>
      </c>
      <c r="K711" s="456" t="str">
        <f>+IF(D711="","",'Precio unitario '!J710)</f>
        <v/>
      </c>
      <c r="L711" s="312" t="str">
        <f>+'Valor total'!I716</f>
        <v/>
      </c>
      <c r="M711" s="312" t="str">
        <f>+'Valor total'!J716</f>
        <v/>
      </c>
      <c r="N711" s="457" t="str">
        <f t="shared" si="22"/>
        <v/>
      </c>
    </row>
    <row r="712" spans="2:14" hidden="1" x14ac:dyDescent="0.25">
      <c r="B712" s="181">
        <f t="shared" si="23"/>
        <v>709</v>
      </c>
      <c r="C712" s="316" t="str">
        <f>+IF('Cálculos '!C717="","",'Cálculos '!C717)</f>
        <v/>
      </c>
      <c r="D712" s="315" t="str">
        <f>+IF('Cálculos '!D717="","",'Cálculos '!D717)</f>
        <v/>
      </c>
      <c r="E712" s="314" t="str">
        <f>+IF('Cálculos '!E717="","",'Cálculos '!E717)</f>
        <v/>
      </c>
      <c r="F712" s="460" t="str">
        <f>+IF(D712="","",'Cálculos '!AR717)</f>
        <v/>
      </c>
      <c r="G712" s="461" t="str">
        <f>IF(D712="","",'Cálculos '!AU717)</f>
        <v/>
      </c>
      <c r="H712" s="461" t="str">
        <f>+IF(D712="","",'Cálculos '!AV717)</f>
        <v/>
      </c>
      <c r="I712" s="462" t="str">
        <f>+IF(D712="","",'Cálculos '!AT717)</f>
        <v/>
      </c>
      <c r="J712" s="385" t="str">
        <f>+IF('Variación '!BV711="","",'Variación '!BV711)</f>
        <v/>
      </c>
      <c r="K712" s="456" t="str">
        <f>+IF(D712="","",'Precio unitario '!J711)</f>
        <v/>
      </c>
      <c r="L712" s="312" t="str">
        <f>+'Valor total'!I717</f>
        <v/>
      </c>
      <c r="M712" s="312" t="str">
        <f>+'Valor total'!J717</f>
        <v/>
      </c>
      <c r="N712" s="457" t="str">
        <f t="shared" si="22"/>
        <v/>
      </c>
    </row>
    <row r="713" spans="2:14" hidden="1" x14ac:dyDescent="0.25">
      <c r="B713" s="181">
        <f t="shared" si="23"/>
        <v>710</v>
      </c>
      <c r="C713" s="316" t="str">
        <f>+IF('Cálculos '!C718="","",'Cálculos '!C718)</f>
        <v/>
      </c>
      <c r="D713" s="315" t="str">
        <f>+IF('Cálculos '!D718="","",'Cálculos '!D718)</f>
        <v/>
      </c>
      <c r="E713" s="314" t="str">
        <f>+IF('Cálculos '!E718="","",'Cálculos '!E718)</f>
        <v/>
      </c>
      <c r="F713" s="460" t="str">
        <f>+IF(D713="","",'Cálculos '!AR718)</f>
        <v/>
      </c>
      <c r="G713" s="461" t="str">
        <f>IF(D713="","",'Cálculos '!AU718)</f>
        <v/>
      </c>
      <c r="H713" s="461" t="str">
        <f>+IF(D713="","",'Cálculos '!AV718)</f>
        <v/>
      </c>
      <c r="I713" s="462" t="str">
        <f>+IF(D713="","",'Cálculos '!AT718)</f>
        <v/>
      </c>
      <c r="J713" s="385" t="str">
        <f>+IF('Variación '!BV712="","",'Variación '!BV712)</f>
        <v/>
      </c>
      <c r="K713" s="456" t="str">
        <f>+IF(D713="","",'Precio unitario '!J712)</f>
        <v/>
      </c>
      <c r="L713" s="312" t="str">
        <f>+'Valor total'!I718</f>
        <v/>
      </c>
      <c r="M713" s="312" t="str">
        <f>+'Valor total'!J718</f>
        <v/>
      </c>
      <c r="N713" s="457" t="str">
        <f t="shared" si="22"/>
        <v/>
      </c>
    </row>
    <row r="714" spans="2:14" hidden="1" x14ac:dyDescent="0.25">
      <c r="B714" s="181">
        <f t="shared" si="23"/>
        <v>711</v>
      </c>
      <c r="C714" s="316" t="str">
        <f>+IF('Cálculos '!C719="","",'Cálculos '!C719)</f>
        <v/>
      </c>
      <c r="D714" s="315" t="str">
        <f>+IF('Cálculos '!D719="","",'Cálculos '!D719)</f>
        <v/>
      </c>
      <c r="E714" s="314" t="str">
        <f>+IF('Cálculos '!E719="","",'Cálculos '!E719)</f>
        <v/>
      </c>
      <c r="F714" s="460" t="str">
        <f>+IF(D714="","",'Cálculos '!AR719)</f>
        <v/>
      </c>
      <c r="G714" s="461" t="str">
        <f>IF(D714="","",'Cálculos '!AU719)</f>
        <v/>
      </c>
      <c r="H714" s="461" t="str">
        <f>+IF(D714="","",'Cálculos '!AV719)</f>
        <v/>
      </c>
      <c r="I714" s="462" t="str">
        <f>+IF(D714="","",'Cálculos '!AT719)</f>
        <v/>
      </c>
      <c r="J714" s="385" t="str">
        <f>+IF('Variación '!BV713="","",'Variación '!BV713)</f>
        <v/>
      </c>
      <c r="K714" s="456" t="str">
        <f>+IF(D714="","",'Precio unitario '!J713)</f>
        <v/>
      </c>
      <c r="L714" s="312" t="str">
        <f>+'Valor total'!I719</f>
        <v/>
      </c>
      <c r="M714" s="312" t="str">
        <f>+'Valor total'!J719</f>
        <v/>
      </c>
      <c r="N714" s="457" t="str">
        <f t="shared" si="22"/>
        <v/>
      </c>
    </row>
    <row r="715" spans="2:14" hidden="1" x14ac:dyDescent="0.25">
      <c r="B715" s="181">
        <f t="shared" si="23"/>
        <v>712</v>
      </c>
      <c r="C715" s="316" t="str">
        <f>+IF('Cálculos '!C720="","",'Cálculos '!C720)</f>
        <v/>
      </c>
      <c r="D715" s="315" t="str">
        <f>+IF('Cálculos '!D720="","",'Cálculos '!D720)</f>
        <v/>
      </c>
      <c r="E715" s="314" t="str">
        <f>+IF('Cálculos '!E720="","",'Cálculos '!E720)</f>
        <v/>
      </c>
      <c r="F715" s="460" t="str">
        <f>+IF(D715="","",'Cálculos '!AR720)</f>
        <v/>
      </c>
      <c r="G715" s="461" t="str">
        <f>IF(D715="","",'Cálculos '!AU720)</f>
        <v/>
      </c>
      <c r="H715" s="461" t="str">
        <f>+IF(D715="","",'Cálculos '!AV720)</f>
        <v/>
      </c>
      <c r="I715" s="462" t="str">
        <f>+IF(D715="","",'Cálculos '!AT720)</f>
        <v/>
      </c>
      <c r="J715" s="385" t="str">
        <f>+IF('Variación '!BV714="","",'Variación '!BV714)</f>
        <v/>
      </c>
      <c r="K715" s="456" t="str">
        <f>+IF(D715="","",'Precio unitario '!J714)</f>
        <v/>
      </c>
      <c r="L715" s="312" t="str">
        <f>+'Valor total'!I720</f>
        <v/>
      </c>
      <c r="M715" s="312" t="str">
        <f>+'Valor total'!J720</f>
        <v/>
      </c>
      <c r="N715" s="457" t="str">
        <f t="shared" si="22"/>
        <v/>
      </c>
    </row>
    <row r="716" spans="2:14" hidden="1" x14ac:dyDescent="0.25">
      <c r="B716" s="181">
        <f t="shared" si="23"/>
        <v>713</v>
      </c>
      <c r="C716" s="316" t="str">
        <f>+IF('Cálculos '!C721="","",'Cálculos '!C721)</f>
        <v/>
      </c>
      <c r="D716" s="315" t="str">
        <f>+IF('Cálculos '!D721="","",'Cálculos '!D721)</f>
        <v/>
      </c>
      <c r="E716" s="314" t="str">
        <f>+IF('Cálculos '!E721="","",'Cálculos '!E721)</f>
        <v/>
      </c>
      <c r="F716" s="460" t="str">
        <f>+IF(D716="","",'Cálculos '!AR721)</f>
        <v/>
      </c>
      <c r="G716" s="461" t="str">
        <f>IF(D716="","",'Cálculos '!AU721)</f>
        <v/>
      </c>
      <c r="H716" s="461" t="str">
        <f>+IF(D716="","",'Cálculos '!AV721)</f>
        <v/>
      </c>
      <c r="I716" s="462" t="str">
        <f>+IF(D716="","",'Cálculos '!AT721)</f>
        <v/>
      </c>
      <c r="J716" s="385" t="str">
        <f>+IF('Variación '!BV715="","",'Variación '!BV715)</f>
        <v/>
      </c>
      <c r="K716" s="456" t="str">
        <f>+IF(D716="","",'Precio unitario '!J715)</f>
        <v/>
      </c>
      <c r="L716" s="312" t="str">
        <f>+'Valor total'!I721</f>
        <v/>
      </c>
      <c r="M716" s="312" t="str">
        <f>+'Valor total'!J721</f>
        <v/>
      </c>
      <c r="N716" s="457" t="str">
        <f t="shared" si="22"/>
        <v/>
      </c>
    </row>
    <row r="717" spans="2:14" hidden="1" x14ac:dyDescent="0.25">
      <c r="B717" s="181">
        <f t="shared" si="23"/>
        <v>714</v>
      </c>
      <c r="C717" s="316" t="str">
        <f>+IF('Cálculos '!C722="","",'Cálculos '!C722)</f>
        <v/>
      </c>
      <c r="D717" s="315" t="str">
        <f>+IF('Cálculos '!D722="","",'Cálculos '!D722)</f>
        <v/>
      </c>
      <c r="E717" s="314" t="str">
        <f>+IF('Cálculos '!E722="","",'Cálculos '!E722)</f>
        <v/>
      </c>
      <c r="F717" s="460" t="str">
        <f>+IF(D717="","",'Cálculos '!AR722)</f>
        <v/>
      </c>
      <c r="G717" s="461" t="str">
        <f>IF(D717="","",'Cálculos '!AU722)</f>
        <v/>
      </c>
      <c r="H717" s="461" t="str">
        <f>+IF(D717="","",'Cálculos '!AV722)</f>
        <v/>
      </c>
      <c r="I717" s="462" t="str">
        <f>+IF(D717="","",'Cálculos '!AT722)</f>
        <v/>
      </c>
      <c r="J717" s="385" t="str">
        <f>+IF('Variación '!BV716="","",'Variación '!BV716)</f>
        <v/>
      </c>
      <c r="K717" s="456" t="str">
        <f>+IF(D717="","",'Precio unitario '!J716)</f>
        <v/>
      </c>
      <c r="L717" s="312" t="str">
        <f>+'Valor total'!I722</f>
        <v/>
      </c>
      <c r="M717" s="312" t="str">
        <f>+'Valor total'!J722</f>
        <v/>
      </c>
      <c r="N717" s="457" t="str">
        <f t="shared" si="22"/>
        <v/>
      </c>
    </row>
    <row r="718" spans="2:14" hidden="1" x14ac:dyDescent="0.25">
      <c r="B718" s="181">
        <f t="shared" si="23"/>
        <v>715</v>
      </c>
      <c r="C718" s="316" t="str">
        <f>+IF('Cálculos '!C723="","",'Cálculos '!C723)</f>
        <v/>
      </c>
      <c r="D718" s="315" t="str">
        <f>+IF('Cálculos '!D723="","",'Cálculos '!D723)</f>
        <v/>
      </c>
      <c r="E718" s="314" t="str">
        <f>+IF('Cálculos '!E723="","",'Cálculos '!E723)</f>
        <v/>
      </c>
      <c r="F718" s="460" t="str">
        <f>+IF(D718="","",'Cálculos '!AR723)</f>
        <v/>
      </c>
      <c r="G718" s="461" t="str">
        <f>IF(D718="","",'Cálculos '!AU723)</f>
        <v/>
      </c>
      <c r="H718" s="461" t="str">
        <f>+IF(D718="","",'Cálculos '!AV723)</f>
        <v/>
      </c>
      <c r="I718" s="462" t="str">
        <f>+IF(D718="","",'Cálculos '!AT723)</f>
        <v/>
      </c>
      <c r="J718" s="385" t="str">
        <f>+IF('Variación '!BV717="","",'Variación '!BV717)</f>
        <v/>
      </c>
      <c r="K718" s="456" t="str">
        <f>+IF(D718="","",'Precio unitario '!J717)</f>
        <v/>
      </c>
      <c r="L718" s="312" t="str">
        <f>+'Valor total'!I723</f>
        <v/>
      </c>
      <c r="M718" s="312" t="str">
        <f>+'Valor total'!J723</f>
        <v/>
      </c>
      <c r="N718" s="457" t="str">
        <f t="shared" si="22"/>
        <v/>
      </c>
    </row>
    <row r="719" spans="2:14" hidden="1" x14ac:dyDescent="0.25">
      <c r="B719" s="181">
        <f t="shared" si="23"/>
        <v>716</v>
      </c>
      <c r="C719" s="316" t="str">
        <f>+IF('Cálculos '!C724="","",'Cálculos '!C724)</f>
        <v/>
      </c>
      <c r="D719" s="315" t="str">
        <f>+IF('Cálculos '!D724="","",'Cálculos '!D724)</f>
        <v/>
      </c>
      <c r="E719" s="314" t="str">
        <f>+IF('Cálculos '!E724="","",'Cálculos '!E724)</f>
        <v/>
      </c>
      <c r="F719" s="460" t="str">
        <f>+IF(D719="","",'Cálculos '!AR724)</f>
        <v/>
      </c>
      <c r="G719" s="461" t="str">
        <f>IF(D719="","",'Cálculos '!AU724)</f>
        <v/>
      </c>
      <c r="H719" s="461" t="str">
        <f>+IF(D719="","",'Cálculos '!AV724)</f>
        <v/>
      </c>
      <c r="I719" s="462" t="str">
        <f>+IF(D719="","",'Cálculos '!AT724)</f>
        <v/>
      </c>
      <c r="J719" s="385" t="str">
        <f>+IF('Variación '!BV718="","",'Variación '!BV718)</f>
        <v/>
      </c>
      <c r="K719" s="456" t="str">
        <f>+IF(D719="","",'Precio unitario '!J718)</f>
        <v/>
      </c>
      <c r="L719" s="312" t="str">
        <f>+'Valor total'!I724</f>
        <v/>
      </c>
      <c r="M719" s="312" t="str">
        <f>+'Valor total'!J724</f>
        <v/>
      </c>
      <c r="N719" s="457" t="str">
        <f t="shared" si="22"/>
        <v/>
      </c>
    </row>
    <row r="720" spans="2:14" hidden="1" x14ac:dyDescent="0.25">
      <c r="B720" s="181">
        <f t="shared" si="23"/>
        <v>717</v>
      </c>
      <c r="C720" s="316" t="str">
        <f>+IF('Cálculos '!C725="","",'Cálculos '!C725)</f>
        <v/>
      </c>
      <c r="D720" s="315" t="str">
        <f>+IF('Cálculos '!D725="","",'Cálculos '!D725)</f>
        <v/>
      </c>
      <c r="E720" s="314" t="str">
        <f>+IF('Cálculos '!E725="","",'Cálculos '!E725)</f>
        <v/>
      </c>
      <c r="F720" s="460" t="str">
        <f>+IF(D720="","",'Cálculos '!AR725)</f>
        <v/>
      </c>
      <c r="G720" s="461" t="str">
        <f>IF(D720="","",'Cálculos '!AU725)</f>
        <v/>
      </c>
      <c r="H720" s="461" t="str">
        <f>+IF(D720="","",'Cálculos '!AV725)</f>
        <v/>
      </c>
      <c r="I720" s="462" t="str">
        <f>+IF(D720="","",'Cálculos '!AT725)</f>
        <v/>
      </c>
      <c r="J720" s="385" t="str">
        <f>+IF('Variación '!BV719="","",'Variación '!BV719)</f>
        <v/>
      </c>
      <c r="K720" s="456" t="str">
        <f>+IF(D720="","",'Precio unitario '!J719)</f>
        <v/>
      </c>
      <c r="L720" s="312" t="str">
        <f>+'Valor total'!I725</f>
        <v/>
      </c>
      <c r="M720" s="312" t="str">
        <f>+'Valor total'!J725</f>
        <v/>
      </c>
      <c r="N720" s="457" t="str">
        <f t="shared" si="22"/>
        <v/>
      </c>
    </row>
    <row r="721" spans="2:14" hidden="1" x14ac:dyDescent="0.25">
      <c r="B721" s="181">
        <f t="shared" si="23"/>
        <v>718</v>
      </c>
      <c r="C721" s="316" t="str">
        <f>+IF('Cálculos '!C726="","",'Cálculos '!C726)</f>
        <v/>
      </c>
      <c r="D721" s="315" t="str">
        <f>+IF('Cálculos '!D726="","",'Cálculos '!D726)</f>
        <v/>
      </c>
      <c r="E721" s="314" t="str">
        <f>+IF('Cálculos '!E726="","",'Cálculos '!E726)</f>
        <v/>
      </c>
      <c r="F721" s="460" t="str">
        <f>+IF(D721="","",'Cálculos '!AR726)</f>
        <v/>
      </c>
      <c r="G721" s="461" t="str">
        <f>IF(D721="","",'Cálculos '!AU726)</f>
        <v/>
      </c>
      <c r="H721" s="461" t="str">
        <f>+IF(D721="","",'Cálculos '!AV726)</f>
        <v/>
      </c>
      <c r="I721" s="462" t="str">
        <f>+IF(D721="","",'Cálculos '!AT726)</f>
        <v/>
      </c>
      <c r="J721" s="385" t="str">
        <f>+IF('Variación '!BV720="","",'Variación '!BV720)</f>
        <v/>
      </c>
      <c r="K721" s="456" t="str">
        <f>+IF(D721="","",'Precio unitario '!J720)</f>
        <v/>
      </c>
      <c r="L721" s="312" t="str">
        <f>+'Valor total'!I726</f>
        <v/>
      </c>
      <c r="M721" s="312" t="str">
        <f>+'Valor total'!J726</f>
        <v/>
      </c>
      <c r="N721" s="457" t="str">
        <f t="shared" si="22"/>
        <v/>
      </c>
    </row>
    <row r="722" spans="2:14" hidden="1" x14ac:dyDescent="0.25">
      <c r="B722" s="181">
        <f t="shared" si="23"/>
        <v>719</v>
      </c>
      <c r="C722" s="316" t="str">
        <f>+IF('Cálculos '!C727="","",'Cálculos '!C727)</f>
        <v/>
      </c>
      <c r="D722" s="315" t="str">
        <f>+IF('Cálculos '!D727="","",'Cálculos '!D727)</f>
        <v/>
      </c>
      <c r="E722" s="314" t="str">
        <f>+IF('Cálculos '!E727="","",'Cálculos '!E727)</f>
        <v/>
      </c>
      <c r="F722" s="460" t="str">
        <f>+IF(D722="","",'Cálculos '!AR727)</f>
        <v/>
      </c>
      <c r="G722" s="461" t="str">
        <f>IF(D722="","",'Cálculos '!AU727)</f>
        <v/>
      </c>
      <c r="H722" s="461" t="str">
        <f>+IF(D722="","",'Cálculos '!AV727)</f>
        <v/>
      </c>
      <c r="I722" s="462" t="str">
        <f>+IF(D722="","",'Cálculos '!AT727)</f>
        <v/>
      </c>
      <c r="J722" s="385" t="str">
        <f>+IF('Variación '!BV721="","",'Variación '!BV721)</f>
        <v/>
      </c>
      <c r="K722" s="456" t="str">
        <f>+IF(D722="","",'Precio unitario '!J721)</f>
        <v/>
      </c>
      <c r="L722" s="312" t="str">
        <f>+'Valor total'!I727</f>
        <v/>
      </c>
      <c r="M722" s="312" t="str">
        <f>+'Valor total'!J727</f>
        <v/>
      </c>
      <c r="N722" s="457" t="str">
        <f t="shared" si="22"/>
        <v/>
      </c>
    </row>
    <row r="723" spans="2:14" hidden="1" x14ac:dyDescent="0.25">
      <c r="B723" s="181">
        <f t="shared" si="23"/>
        <v>720</v>
      </c>
      <c r="C723" s="316" t="str">
        <f>+IF('Cálculos '!C728="","",'Cálculos '!C728)</f>
        <v/>
      </c>
      <c r="D723" s="315" t="str">
        <f>+IF('Cálculos '!D728="","",'Cálculos '!D728)</f>
        <v/>
      </c>
      <c r="E723" s="314" t="str">
        <f>+IF('Cálculos '!E728="","",'Cálculos '!E728)</f>
        <v/>
      </c>
      <c r="F723" s="460" t="str">
        <f>+IF(D723="","",'Cálculos '!AR728)</f>
        <v/>
      </c>
      <c r="G723" s="461" t="str">
        <f>IF(D723="","",'Cálculos '!AU728)</f>
        <v/>
      </c>
      <c r="H723" s="461" t="str">
        <f>+IF(D723="","",'Cálculos '!AV728)</f>
        <v/>
      </c>
      <c r="I723" s="462" t="str">
        <f>+IF(D723="","",'Cálculos '!AT728)</f>
        <v/>
      </c>
      <c r="J723" s="385" t="str">
        <f>+IF('Variación '!BV722="","",'Variación '!BV722)</f>
        <v/>
      </c>
      <c r="K723" s="456" t="str">
        <f>+IF(D723="","",'Precio unitario '!J722)</f>
        <v/>
      </c>
      <c r="L723" s="312" t="str">
        <f>+'Valor total'!I728</f>
        <v/>
      </c>
      <c r="M723" s="312" t="str">
        <f>+'Valor total'!J728</f>
        <v/>
      </c>
      <c r="N723" s="457" t="str">
        <f t="shared" si="22"/>
        <v/>
      </c>
    </row>
    <row r="724" spans="2:14" hidden="1" x14ac:dyDescent="0.25">
      <c r="B724" s="181">
        <f t="shared" si="23"/>
        <v>721</v>
      </c>
      <c r="C724" s="316" t="str">
        <f>+IF('Cálculos '!C729="","",'Cálculos '!C729)</f>
        <v/>
      </c>
      <c r="D724" s="315" t="str">
        <f>+IF('Cálculos '!D729="","",'Cálculos '!D729)</f>
        <v/>
      </c>
      <c r="E724" s="314" t="str">
        <f>+IF('Cálculos '!E729="","",'Cálculos '!E729)</f>
        <v/>
      </c>
      <c r="F724" s="460" t="str">
        <f>+IF(D724="","",'Cálculos '!AR729)</f>
        <v/>
      </c>
      <c r="G724" s="461" t="str">
        <f>IF(D724="","",'Cálculos '!AU729)</f>
        <v/>
      </c>
      <c r="H724" s="461" t="str">
        <f>+IF(D724="","",'Cálculos '!AV729)</f>
        <v/>
      </c>
      <c r="I724" s="462" t="str">
        <f>+IF(D724="","",'Cálculos '!AT729)</f>
        <v/>
      </c>
      <c r="J724" s="385" t="str">
        <f>+IF('Variación '!BV723="","",'Variación '!BV723)</f>
        <v/>
      </c>
      <c r="K724" s="456" t="str">
        <f>+IF(D724="","",'Precio unitario '!J723)</f>
        <v/>
      </c>
      <c r="L724" s="312" t="str">
        <f>+'Valor total'!I729</f>
        <v/>
      </c>
      <c r="M724" s="312" t="str">
        <f>+'Valor total'!J729</f>
        <v/>
      </c>
      <c r="N724" s="457" t="str">
        <f t="shared" si="22"/>
        <v/>
      </c>
    </row>
    <row r="725" spans="2:14" hidden="1" x14ac:dyDescent="0.25">
      <c r="B725" s="181">
        <f t="shared" si="23"/>
        <v>722</v>
      </c>
      <c r="C725" s="316" t="str">
        <f>+IF('Cálculos '!C730="","",'Cálculos '!C730)</f>
        <v/>
      </c>
      <c r="D725" s="315" t="str">
        <f>+IF('Cálculos '!D730="","",'Cálculos '!D730)</f>
        <v/>
      </c>
      <c r="E725" s="314" t="str">
        <f>+IF('Cálculos '!E730="","",'Cálculos '!E730)</f>
        <v/>
      </c>
      <c r="F725" s="460" t="str">
        <f>+IF(D725="","",'Cálculos '!AR730)</f>
        <v/>
      </c>
      <c r="G725" s="461" t="str">
        <f>IF(D725="","",'Cálculos '!AU730)</f>
        <v/>
      </c>
      <c r="H725" s="461" t="str">
        <f>+IF(D725="","",'Cálculos '!AV730)</f>
        <v/>
      </c>
      <c r="I725" s="462" t="str">
        <f>+IF(D725="","",'Cálculos '!AT730)</f>
        <v/>
      </c>
      <c r="J725" s="385" t="str">
        <f>+IF('Variación '!BV724="","",'Variación '!BV724)</f>
        <v/>
      </c>
      <c r="K725" s="456" t="str">
        <f>+IF(D725="","",'Precio unitario '!J724)</f>
        <v/>
      </c>
      <c r="L725" s="312" t="str">
        <f>+'Valor total'!I730</f>
        <v/>
      </c>
      <c r="M725" s="312" t="str">
        <f>+'Valor total'!J730</f>
        <v/>
      </c>
      <c r="N725" s="457" t="str">
        <f t="shared" si="22"/>
        <v/>
      </c>
    </row>
    <row r="726" spans="2:14" hidden="1" x14ac:dyDescent="0.25">
      <c r="B726" s="181">
        <f t="shared" si="23"/>
        <v>723</v>
      </c>
      <c r="C726" s="316" t="str">
        <f>+IF('Cálculos '!C731="","",'Cálculos '!C731)</f>
        <v/>
      </c>
      <c r="D726" s="315" t="str">
        <f>+IF('Cálculos '!D731="","",'Cálculos '!D731)</f>
        <v/>
      </c>
      <c r="E726" s="314" t="str">
        <f>+IF('Cálculos '!E731="","",'Cálculos '!E731)</f>
        <v/>
      </c>
      <c r="F726" s="460" t="str">
        <f>+IF(D726="","",'Cálculos '!AR731)</f>
        <v/>
      </c>
      <c r="G726" s="461" t="str">
        <f>IF(D726="","",'Cálculos '!AU731)</f>
        <v/>
      </c>
      <c r="H726" s="461" t="str">
        <f>+IF(D726="","",'Cálculos '!AV731)</f>
        <v/>
      </c>
      <c r="I726" s="462" t="str">
        <f>+IF(D726="","",'Cálculos '!AT731)</f>
        <v/>
      </c>
      <c r="J726" s="385" t="str">
        <f>+IF('Variación '!BV725="","",'Variación '!BV725)</f>
        <v/>
      </c>
      <c r="K726" s="456" t="str">
        <f>+IF(D726="","",'Precio unitario '!J725)</f>
        <v/>
      </c>
      <c r="L726" s="312" t="str">
        <f>+'Valor total'!I731</f>
        <v/>
      </c>
      <c r="M726" s="312" t="str">
        <f>+'Valor total'!J731</f>
        <v/>
      </c>
      <c r="N726" s="457" t="str">
        <f t="shared" si="22"/>
        <v/>
      </c>
    </row>
    <row r="727" spans="2:14" hidden="1" x14ac:dyDescent="0.25">
      <c r="B727" s="181">
        <f t="shared" si="23"/>
        <v>724</v>
      </c>
      <c r="C727" s="316" t="str">
        <f>+IF('Cálculos '!C732="","",'Cálculos '!C732)</f>
        <v/>
      </c>
      <c r="D727" s="315" t="str">
        <f>+IF('Cálculos '!D732="","",'Cálculos '!D732)</f>
        <v/>
      </c>
      <c r="E727" s="314" t="str">
        <f>+IF('Cálculos '!E732="","",'Cálculos '!E732)</f>
        <v/>
      </c>
      <c r="F727" s="460" t="str">
        <f>+IF(D727="","",'Cálculos '!AR732)</f>
        <v/>
      </c>
      <c r="G727" s="461" t="str">
        <f>IF(D727="","",'Cálculos '!AU732)</f>
        <v/>
      </c>
      <c r="H727" s="461" t="str">
        <f>+IF(D727="","",'Cálculos '!AV732)</f>
        <v/>
      </c>
      <c r="I727" s="462" t="str">
        <f>+IF(D727="","",'Cálculos '!AT732)</f>
        <v/>
      </c>
      <c r="J727" s="385" t="str">
        <f>+IF('Variación '!BV726="","",'Variación '!BV726)</f>
        <v/>
      </c>
      <c r="K727" s="456" t="str">
        <f>+IF(D727="","",'Precio unitario '!J726)</f>
        <v/>
      </c>
      <c r="L727" s="312" t="str">
        <f>+'Valor total'!I732</f>
        <v/>
      </c>
      <c r="M727" s="312" t="str">
        <f>+'Valor total'!J732</f>
        <v/>
      </c>
      <c r="N727" s="457" t="str">
        <f t="shared" si="22"/>
        <v/>
      </c>
    </row>
    <row r="728" spans="2:14" hidden="1" x14ac:dyDescent="0.25">
      <c r="B728" s="181">
        <f t="shared" si="23"/>
        <v>725</v>
      </c>
      <c r="C728" s="316" t="str">
        <f>+IF('Cálculos '!C733="","",'Cálculos '!C733)</f>
        <v/>
      </c>
      <c r="D728" s="315" t="str">
        <f>+IF('Cálculos '!D733="","",'Cálculos '!D733)</f>
        <v/>
      </c>
      <c r="E728" s="314" t="str">
        <f>+IF('Cálculos '!E733="","",'Cálculos '!E733)</f>
        <v/>
      </c>
      <c r="F728" s="460" t="str">
        <f>+IF(D728="","",'Cálculos '!AR733)</f>
        <v/>
      </c>
      <c r="G728" s="461" t="str">
        <f>IF(D728="","",'Cálculos '!AU733)</f>
        <v/>
      </c>
      <c r="H728" s="461" t="str">
        <f>+IF(D728="","",'Cálculos '!AV733)</f>
        <v/>
      </c>
      <c r="I728" s="462" t="str">
        <f>+IF(D728="","",'Cálculos '!AT733)</f>
        <v/>
      </c>
      <c r="J728" s="385" t="str">
        <f>+IF('Variación '!BV727="","",'Variación '!BV727)</f>
        <v/>
      </c>
      <c r="K728" s="456" t="str">
        <f>+IF(D728="","",'Precio unitario '!J727)</f>
        <v/>
      </c>
      <c r="L728" s="312" t="str">
        <f>+'Valor total'!I733</f>
        <v/>
      </c>
      <c r="M728" s="312" t="str">
        <f>+'Valor total'!J733</f>
        <v/>
      </c>
      <c r="N728" s="457" t="str">
        <f t="shared" si="22"/>
        <v/>
      </c>
    </row>
    <row r="729" spans="2:14" hidden="1" x14ac:dyDescent="0.25">
      <c r="B729" s="181">
        <f t="shared" si="23"/>
        <v>726</v>
      </c>
      <c r="C729" s="316" t="str">
        <f>+IF('Cálculos '!C734="","",'Cálculos '!C734)</f>
        <v/>
      </c>
      <c r="D729" s="315" t="str">
        <f>+IF('Cálculos '!D734="","",'Cálculos '!D734)</f>
        <v/>
      </c>
      <c r="E729" s="314" t="str">
        <f>+IF('Cálculos '!E734="","",'Cálculos '!E734)</f>
        <v/>
      </c>
      <c r="F729" s="460" t="str">
        <f>+IF(D729="","",'Cálculos '!AR734)</f>
        <v/>
      </c>
      <c r="G729" s="461" t="str">
        <f>IF(D729="","",'Cálculos '!AU734)</f>
        <v/>
      </c>
      <c r="H729" s="461" t="str">
        <f>+IF(D729="","",'Cálculos '!AV734)</f>
        <v/>
      </c>
      <c r="I729" s="462" t="str">
        <f>+IF(D729="","",'Cálculos '!AT734)</f>
        <v/>
      </c>
      <c r="J729" s="385" t="str">
        <f>+IF('Variación '!BV728="","",'Variación '!BV728)</f>
        <v/>
      </c>
      <c r="K729" s="456" t="str">
        <f>+IF(D729="","",'Precio unitario '!J728)</f>
        <v/>
      </c>
      <c r="L729" s="312" t="str">
        <f>+'Valor total'!I734</f>
        <v/>
      </c>
      <c r="M729" s="312" t="str">
        <f>+'Valor total'!J734</f>
        <v/>
      </c>
      <c r="N729" s="457" t="str">
        <f t="shared" si="22"/>
        <v/>
      </c>
    </row>
    <row r="730" spans="2:14" hidden="1" x14ac:dyDescent="0.25">
      <c r="B730" s="181">
        <f t="shared" si="23"/>
        <v>727</v>
      </c>
      <c r="C730" s="316" t="str">
        <f>+IF('Cálculos '!C735="","",'Cálculos '!C735)</f>
        <v/>
      </c>
      <c r="D730" s="315" t="str">
        <f>+IF('Cálculos '!D735="","",'Cálculos '!D735)</f>
        <v/>
      </c>
      <c r="E730" s="314" t="str">
        <f>+IF('Cálculos '!E735="","",'Cálculos '!E735)</f>
        <v/>
      </c>
      <c r="F730" s="460" t="str">
        <f>+IF(D730="","",'Cálculos '!AR735)</f>
        <v/>
      </c>
      <c r="G730" s="461" t="str">
        <f>IF(D730="","",'Cálculos '!AU735)</f>
        <v/>
      </c>
      <c r="H730" s="461" t="str">
        <f>+IF(D730="","",'Cálculos '!AV735)</f>
        <v/>
      </c>
      <c r="I730" s="462" t="str">
        <f>+IF(D730="","",'Cálculos '!AT735)</f>
        <v/>
      </c>
      <c r="J730" s="385" t="str">
        <f>+IF('Variación '!BV729="","",'Variación '!BV729)</f>
        <v/>
      </c>
      <c r="K730" s="456" t="str">
        <f>+IF(D730="","",'Precio unitario '!J729)</f>
        <v/>
      </c>
      <c r="L730" s="312" t="str">
        <f>+'Valor total'!I735</f>
        <v/>
      </c>
      <c r="M730" s="312" t="str">
        <f>+'Valor total'!J735</f>
        <v/>
      </c>
      <c r="N730" s="457" t="str">
        <f t="shared" si="22"/>
        <v/>
      </c>
    </row>
    <row r="731" spans="2:14" hidden="1" x14ac:dyDescent="0.25">
      <c r="B731" s="181">
        <f t="shared" si="23"/>
        <v>728</v>
      </c>
      <c r="C731" s="316" t="str">
        <f>+IF('Cálculos '!C736="","",'Cálculos '!C736)</f>
        <v/>
      </c>
      <c r="D731" s="315" t="str">
        <f>+IF('Cálculos '!D736="","",'Cálculos '!D736)</f>
        <v/>
      </c>
      <c r="E731" s="314" t="str">
        <f>+IF('Cálculos '!E736="","",'Cálculos '!E736)</f>
        <v/>
      </c>
      <c r="F731" s="460" t="str">
        <f>+IF(D731="","",'Cálculos '!AR736)</f>
        <v/>
      </c>
      <c r="G731" s="461" t="str">
        <f>IF(D731="","",'Cálculos '!AU736)</f>
        <v/>
      </c>
      <c r="H731" s="461" t="str">
        <f>+IF(D731="","",'Cálculos '!AV736)</f>
        <v/>
      </c>
      <c r="I731" s="462" t="str">
        <f>+IF(D731="","",'Cálculos '!AT736)</f>
        <v/>
      </c>
      <c r="J731" s="385" t="str">
        <f>+IF('Variación '!BV730="","",'Variación '!BV730)</f>
        <v/>
      </c>
      <c r="K731" s="456" t="str">
        <f>+IF(D731="","",'Precio unitario '!J730)</f>
        <v/>
      </c>
      <c r="L731" s="312" t="str">
        <f>+'Valor total'!I736</f>
        <v/>
      </c>
      <c r="M731" s="312" t="str">
        <f>+'Valor total'!J736</f>
        <v/>
      </c>
      <c r="N731" s="457" t="str">
        <f t="shared" si="22"/>
        <v/>
      </c>
    </row>
    <row r="732" spans="2:14" hidden="1" x14ac:dyDescent="0.25">
      <c r="B732" s="181">
        <f t="shared" si="23"/>
        <v>729</v>
      </c>
      <c r="C732" s="316" t="str">
        <f>+IF('Cálculos '!C737="","",'Cálculos '!C737)</f>
        <v/>
      </c>
      <c r="D732" s="315" t="str">
        <f>+IF('Cálculos '!D737="","",'Cálculos '!D737)</f>
        <v/>
      </c>
      <c r="E732" s="314" t="str">
        <f>+IF('Cálculos '!E737="","",'Cálculos '!E737)</f>
        <v/>
      </c>
      <c r="F732" s="460" t="str">
        <f>+IF(D732="","",'Cálculos '!AR737)</f>
        <v/>
      </c>
      <c r="G732" s="461" t="str">
        <f>IF(D732="","",'Cálculos '!AU737)</f>
        <v/>
      </c>
      <c r="H732" s="461" t="str">
        <f>+IF(D732="","",'Cálculos '!AV737)</f>
        <v/>
      </c>
      <c r="I732" s="462" t="str">
        <f>+IF(D732="","",'Cálculos '!AT737)</f>
        <v/>
      </c>
      <c r="J732" s="385" t="str">
        <f>+IF('Variación '!BV731="","",'Variación '!BV731)</f>
        <v/>
      </c>
      <c r="K732" s="456" t="str">
        <f>+IF(D732="","",'Precio unitario '!J731)</f>
        <v/>
      </c>
      <c r="L732" s="312" t="str">
        <f>+'Valor total'!I737</f>
        <v/>
      </c>
      <c r="M732" s="312" t="str">
        <f>+'Valor total'!J737</f>
        <v/>
      </c>
      <c r="N732" s="457" t="str">
        <f t="shared" si="22"/>
        <v/>
      </c>
    </row>
    <row r="733" spans="2:14" hidden="1" x14ac:dyDescent="0.25">
      <c r="B733" s="181">
        <f t="shared" si="23"/>
        <v>730</v>
      </c>
      <c r="C733" s="316" t="str">
        <f>+IF('Cálculos '!C738="","",'Cálculos '!C738)</f>
        <v/>
      </c>
      <c r="D733" s="315" t="str">
        <f>+IF('Cálculos '!D738="","",'Cálculos '!D738)</f>
        <v/>
      </c>
      <c r="E733" s="314" t="str">
        <f>+IF('Cálculos '!E738="","",'Cálculos '!E738)</f>
        <v/>
      </c>
      <c r="F733" s="460" t="str">
        <f>+IF(D733="","",'Cálculos '!AR738)</f>
        <v/>
      </c>
      <c r="G733" s="461" t="str">
        <f>IF(D733="","",'Cálculos '!AU738)</f>
        <v/>
      </c>
      <c r="H733" s="461" t="str">
        <f>+IF(D733="","",'Cálculos '!AV738)</f>
        <v/>
      </c>
      <c r="I733" s="462" t="str">
        <f>+IF(D733="","",'Cálculos '!AT738)</f>
        <v/>
      </c>
      <c r="J733" s="385" t="str">
        <f>+IF('Variación '!BV732="","",'Variación '!BV732)</f>
        <v/>
      </c>
      <c r="K733" s="456" t="str">
        <f>+IF(D733="","",'Precio unitario '!J732)</f>
        <v/>
      </c>
      <c r="L733" s="312" t="str">
        <f>+'Valor total'!I738</f>
        <v/>
      </c>
      <c r="M733" s="312" t="str">
        <f>+'Valor total'!J738</f>
        <v/>
      </c>
      <c r="N733" s="457" t="str">
        <f t="shared" si="22"/>
        <v/>
      </c>
    </row>
    <row r="734" spans="2:14" hidden="1" x14ac:dyDescent="0.25">
      <c r="B734" s="181">
        <f t="shared" si="23"/>
        <v>731</v>
      </c>
      <c r="C734" s="316" t="str">
        <f>+IF('Cálculos '!C739="","",'Cálculos '!C739)</f>
        <v/>
      </c>
      <c r="D734" s="315" t="str">
        <f>+IF('Cálculos '!D739="","",'Cálculos '!D739)</f>
        <v/>
      </c>
      <c r="E734" s="314" t="str">
        <f>+IF('Cálculos '!E739="","",'Cálculos '!E739)</f>
        <v/>
      </c>
      <c r="F734" s="460" t="str">
        <f>+IF(D734="","",'Cálculos '!AR739)</f>
        <v/>
      </c>
      <c r="G734" s="461" t="str">
        <f>IF(D734="","",'Cálculos '!AU739)</f>
        <v/>
      </c>
      <c r="H734" s="461" t="str">
        <f>+IF(D734="","",'Cálculos '!AV739)</f>
        <v/>
      </c>
      <c r="I734" s="462" t="str">
        <f>+IF(D734="","",'Cálculos '!AT739)</f>
        <v/>
      </c>
      <c r="J734" s="385" t="str">
        <f>+IF('Variación '!BV733="","",'Variación '!BV733)</f>
        <v/>
      </c>
      <c r="K734" s="456" t="str">
        <f>+IF(D734="","",'Precio unitario '!J733)</f>
        <v/>
      </c>
      <c r="L734" s="312" t="str">
        <f>+'Valor total'!I739</f>
        <v/>
      </c>
      <c r="M734" s="312" t="str">
        <f>+'Valor total'!J739</f>
        <v/>
      </c>
      <c r="N734" s="457" t="str">
        <f t="shared" si="22"/>
        <v/>
      </c>
    </row>
    <row r="735" spans="2:14" hidden="1" x14ac:dyDescent="0.25">
      <c r="B735" s="181">
        <f t="shared" si="23"/>
        <v>732</v>
      </c>
      <c r="C735" s="316" t="str">
        <f>+IF('Cálculos '!C740="","",'Cálculos '!C740)</f>
        <v/>
      </c>
      <c r="D735" s="315" t="str">
        <f>+IF('Cálculos '!D740="","",'Cálculos '!D740)</f>
        <v/>
      </c>
      <c r="E735" s="314" t="str">
        <f>+IF('Cálculos '!E740="","",'Cálculos '!E740)</f>
        <v/>
      </c>
      <c r="F735" s="460" t="str">
        <f>+IF(D735="","",'Cálculos '!AR740)</f>
        <v/>
      </c>
      <c r="G735" s="461" t="str">
        <f>IF(D735="","",'Cálculos '!AU740)</f>
        <v/>
      </c>
      <c r="H735" s="461" t="str">
        <f>+IF(D735="","",'Cálculos '!AV740)</f>
        <v/>
      </c>
      <c r="I735" s="462" t="str">
        <f>+IF(D735="","",'Cálculos '!AT740)</f>
        <v/>
      </c>
      <c r="J735" s="385" t="str">
        <f>+IF('Variación '!BV734="","",'Variación '!BV734)</f>
        <v/>
      </c>
      <c r="K735" s="456" t="str">
        <f>+IF(D735="","",'Precio unitario '!J734)</f>
        <v/>
      </c>
      <c r="L735" s="312" t="str">
        <f>+'Valor total'!I740</f>
        <v/>
      </c>
      <c r="M735" s="312" t="str">
        <f>+'Valor total'!J740</f>
        <v/>
      </c>
      <c r="N735" s="457" t="str">
        <f t="shared" si="22"/>
        <v/>
      </c>
    </row>
    <row r="736" spans="2:14" hidden="1" x14ac:dyDescent="0.25">
      <c r="B736" s="181">
        <f t="shared" si="23"/>
        <v>733</v>
      </c>
      <c r="C736" s="316" t="str">
        <f>+IF('Cálculos '!C741="","",'Cálculos '!C741)</f>
        <v/>
      </c>
      <c r="D736" s="315" t="str">
        <f>+IF('Cálculos '!D741="","",'Cálculos '!D741)</f>
        <v/>
      </c>
      <c r="E736" s="314" t="str">
        <f>+IF('Cálculos '!E741="","",'Cálculos '!E741)</f>
        <v/>
      </c>
      <c r="F736" s="460" t="str">
        <f>+IF(D736="","",'Cálculos '!AR741)</f>
        <v/>
      </c>
      <c r="G736" s="461" t="str">
        <f>IF(D736="","",'Cálculos '!AU741)</f>
        <v/>
      </c>
      <c r="H736" s="461" t="str">
        <f>+IF(D736="","",'Cálculos '!AV741)</f>
        <v/>
      </c>
      <c r="I736" s="462" t="str">
        <f>+IF(D736="","",'Cálculos '!AT741)</f>
        <v/>
      </c>
      <c r="J736" s="385" t="str">
        <f>+IF('Variación '!BV735="","",'Variación '!BV735)</f>
        <v/>
      </c>
      <c r="K736" s="456" t="str">
        <f>+IF(D736="","",'Precio unitario '!J735)</f>
        <v/>
      </c>
      <c r="L736" s="312" t="str">
        <f>+'Valor total'!I741</f>
        <v/>
      </c>
      <c r="M736" s="312" t="str">
        <f>+'Valor total'!J741</f>
        <v/>
      </c>
      <c r="N736" s="457" t="str">
        <f t="shared" si="22"/>
        <v/>
      </c>
    </row>
    <row r="737" spans="2:14" hidden="1" x14ac:dyDescent="0.25">
      <c r="B737" s="181">
        <f t="shared" si="23"/>
        <v>734</v>
      </c>
      <c r="C737" s="316" t="str">
        <f>+IF('Cálculos '!C742="","",'Cálculos '!C742)</f>
        <v/>
      </c>
      <c r="D737" s="315" t="str">
        <f>+IF('Cálculos '!D742="","",'Cálculos '!D742)</f>
        <v/>
      </c>
      <c r="E737" s="314" t="str">
        <f>+IF('Cálculos '!E742="","",'Cálculos '!E742)</f>
        <v/>
      </c>
      <c r="F737" s="460" t="str">
        <f>+IF(D737="","",'Cálculos '!AR742)</f>
        <v/>
      </c>
      <c r="G737" s="461" t="str">
        <f>IF(D737="","",'Cálculos '!AU742)</f>
        <v/>
      </c>
      <c r="H737" s="461" t="str">
        <f>+IF(D737="","",'Cálculos '!AV742)</f>
        <v/>
      </c>
      <c r="I737" s="462" t="str">
        <f>+IF(D737="","",'Cálculos '!AT742)</f>
        <v/>
      </c>
      <c r="J737" s="385" t="str">
        <f>+IF('Variación '!BV736="","",'Variación '!BV736)</f>
        <v/>
      </c>
      <c r="K737" s="456" t="str">
        <f>+IF(D737="","",'Precio unitario '!J736)</f>
        <v/>
      </c>
      <c r="L737" s="312" t="str">
        <f>+'Valor total'!I742</f>
        <v/>
      </c>
      <c r="M737" s="312" t="str">
        <f>+'Valor total'!J742</f>
        <v/>
      </c>
      <c r="N737" s="457" t="str">
        <f t="shared" si="22"/>
        <v/>
      </c>
    </row>
    <row r="738" spans="2:14" hidden="1" x14ac:dyDescent="0.25">
      <c r="B738" s="181">
        <f t="shared" si="23"/>
        <v>735</v>
      </c>
      <c r="C738" s="316" t="str">
        <f>+IF('Cálculos '!C743="","",'Cálculos '!C743)</f>
        <v/>
      </c>
      <c r="D738" s="315" t="str">
        <f>+IF('Cálculos '!D743="","",'Cálculos '!D743)</f>
        <v/>
      </c>
      <c r="E738" s="314" t="str">
        <f>+IF('Cálculos '!E743="","",'Cálculos '!E743)</f>
        <v/>
      </c>
      <c r="F738" s="460" t="str">
        <f>+IF(D738="","",'Cálculos '!AR743)</f>
        <v/>
      </c>
      <c r="G738" s="461" t="str">
        <f>IF(D738="","",'Cálculos '!AU743)</f>
        <v/>
      </c>
      <c r="H738" s="461" t="str">
        <f>+IF(D738="","",'Cálculos '!AV743)</f>
        <v/>
      </c>
      <c r="I738" s="462" t="str">
        <f>+IF(D738="","",'Cálculos '!AT743)</f>
        <v/>
      </c>
      <c r="J738" s="385" t="str">
        <f>+IF('Variación '!BV737="","",'Variación '!BV737)</f>
        <v/>
      </c>
      <c r="K738" s="456" t="str">
        <f>+IF(D738="","",'Precio unitario '!J737)</f>
        <v/>
      </c>
      <c r="L738" s="312" t="str">
        <f>+'Valor total'!I743</f>
        <v/>
      </c>
      <c r="M738" s="312" t="str">
        <f>+'Valor total'!J743</f>
        <v/>
      </c>
      <c r="N738" s="457" t="str">
        <f t="shared" si="22"/>
        <v/>
      </c>
    </row>
    <row r="739" spans="2:14" hidden="1" x14ac:dyDescent="0.25">
      <c r="B739" s="181">
        <f t="shared" si="23"/>
        <v>736</v>
      </c>
      <c r="C739" s="316" t="str">
        <f>+IF('Cálculos '!C744="","",'Cálculos '!C744)</f>
        <v/>
      </c>
      <c r="D739" s="315" t="str">
        <f>+IF('Cálculos '!D744="","",'Cálculos '!D744)</f>
        <v/>
      </c>
      <c r="E739" s="314" t="str">
        <f>+IF('Cálculos '!E744="","",'Cálculos '!E744)</f>
        <v/>
      </c>
      <c r="F739" s="460" t="str">
        <f>+IF(D739="","",'Cálculos '!AR744)</f>
        <v/>
      </c>
      <c r="G739" s="461" t="str">
        <f>IF(D739="","",'Cálculos '!AU744)</f>
        <v/>
      </c>
      <c r="H739" s="461" t="str">
        <f>+IF(D739="","",'Cálculos '!AV744)</f>
        <v/>
      </c>
      <c r="I739" s="462" t="str">
        <f>+IF(D739="","",'Cálculos '!AT744)</f>
        <v/>
      </c>
      <c r="J739" s="385" t="str">
        <f>+IF('Variación '!BV738="","",'Variación '!BV738)</f>
        <v/>
      </c>
      <c r="K739" s="456" t="str">
        <f>+IF(D739="","",'Precio unitario '!J738)</f>
        <v/>
      </c>
      <c r="L739" s="312" t="str">
        <f>+'Valor total'!I744</f>
        <v/>
      </c>
      <c r="M739" s="312" t="str">
        <f>+'Valor total'!J744</f>
        <v/>
      </c>
      <c r="N739" s="457" t="str">
        <f t="shared" si="22"/>
        <v/>
      </c>
    </row>
    <row r="740" spans="2:14" hidden="1" x14ac:dyDescent="0.25">
      <c r="B740" s="181">
        <f t="shared" si="23"/>
        <v>737</v>
      </c>
      <c r="C740" s="316" t="str">
        <f>+IF('Cálculos '!C745="","",'Cálculos '!C745)</f>
        <v/>
      </c>
      <c r="D740" s="315" t="str">
        <f>+IF('Cálculos '!D745="","",'Cálculos '!D745)</f>
        <v/>
      </c>
      <c r="E740" s="314" t="str">
        <f>+IF('Cálculos '!E745="","",'Cálculos '!E745)</f>
        <v/>
      </c>
      <c r="F740" s="460" t="str">
        <f>+IF(D740="","",'Cálculos '!AR745)</f>
        <v/>
      </c>
      <c r="G740" s="461" t="str">
        <f>IF(D740="","",'Cálculos '!AU745)</f>
        <v/>
      </c>
      <c r="H740" s="461" t="str">
        <f>+IF(D740="","",'Cálculos '!AV745)</f>
        <v/>
      </c>
      <c r="I740" s="462" t="str">
        <f>+IF(D740="","",'Cálculos '!AT745)</f>
        <v/>
      </c>
      <c r="J740" s="385" t="str">
        <f>+IF('Variación '!BV739="","",'Variación '!BV739)</f>
        <v/>
      </c>
      <c r="K740" s="456" t="str">
        <f>+IF(D740="","",'Precio unitario '!J739)</f>
        <v/>
      </c>
      <c r="L740" s="312" t="str">
        <f>+'Valor total'!I745</f>
        <v/>
      </c>
      <c r="M740" s="312" t="str">
        <f>+'Valor total'!J745</f>
        <v/>
      </c>
      <c r="N740" s="457" t="str">
        <f t="shared" si="22"/>
        <v/>
      </c>
    </row>
    <row r="741" spans="2:14" hidden="1" x14ac:dyDescent="0.25">
      <c r="B741" s="181">
        <f t="shared" si="23"/>
        <v>738</v>
      </c>
      <c r="C741" s="316" t="str">
        <f>+IF('Cálculos '!C746="","",'Cálculos '!C746)</f>
        <v/>
      </c>
      <c r="D741" s="315" t="str">
        <f>+IF('Cálculos '!D746="","",'Cálculos '!D746)</f>
        <v/>
      </c>
      <c r="E741" s="314" t="str">
        <f>+IF('Cálculos '!E746="","",'Cálculos '!E746)</f>
        <v/>
      </c>
      <c r="F741" s="460" t="str">
        <f>+IF(D741="","",'Cálculos '!AR746)</f>
        <v/>
      </c>
      <c r="G741" s="461" t="str">
        <f>IF(D741="","",'Cálculos '!AU746)</f>
        <v/>
      </c>
      <c r="H741" s="461" t="str">
        <f>+IF(D741="","",'Cálculos '!AV746)</f>
        <v/>
      </c>
      <c r="I741" s="462" t="str">
        <f>+IF(D741="","",'Cálculos '!AT746)</f>
        <v/>
      </c>
      <c r="J741" s="385" t="str">
        <f>+IF('Variación '!BV740="","",'Variación '!BV740)</f>
        <v/>
      </c>
      <c r="K741" s="456" t="str">
        <f>+IF(D741="","",'Precio unitario '!J740)</f>
        <v/>
      </c>
      <c r="L741" s="312" t="str">
        <f>+'Valor total'!I746</f>
        <v/>
      </c>
      <c r="M741" s="312" t="str">
        <f>+'Valor total'!J746</f>
        <v/>
      </c>
      <c r="N741" s="457" t="str">
        <f t="shared" si="22"/>
        <v/>
      </c>
    </row>
    <row r="742" spans="2:14" hidden="1" x14ac:dyDescent="0.25">
      <c r="B742" s="181">
        <f t="shared" si="23"/>
        <v>739</v>
      </c>
      <c r="C742" s="316" t="str">
        <f>+IF('Cálculos '!C747="","",'Cálculos '!C747)</f>
        <v/>
      </c>
      <c r="D742" s="315" t="str">
        <f>+IF('Cálculos '!D747="","",'Cálculos '!D747)</f>
        <v/>
      </c>
      <c r="E742" s="314" t="str">
        <f>+IF('Cálculos '!E747="","",'Cálculos '!E747)</f>
        <v/>
      </c>
      <c r="F742" s="460" t="str">
        <f>+IF(D742="","",'Cálculos '!AR747)</f>
        <v/>
      </c>
      <c r="G742" s="461" t="str">
        <f>IF(D742="","",'Cálculos '!AU747)</f>
        <v/>
      </c>
      <c r="H742" s="461" t="str">
        <f>+IF(D742="","",'Cálculos '!AV747)</f>
        <v/>
      </c>
      <c r="I742" s="462" t="str">
        <f>+IF(D742="","",'Cálculos '!AT747)</f>
        <v/>
      </c>
      <c r="J742" s="385" t="str">
        <f>+IF('Variación '!BV741="","",'Variación '!BV741)</f>
        <v/>
      </c>
      <c r="K742" s="456" t="str">
        <f>+IF(D742="","",'Precio unitario '!J741)</f>
        <v/>
      </c>
      <c r="L742" s="312" t="str">
        <f>+'Valor total'!I747</f>
        <v/>
      </c>
      <c r="M742" s="312" t="str">
        <f>+'Valor total'!J747</f>
        <v/>
      </c>
      <c r="N742" s="457" t="str">
        <f t="shared" si="22"/>
        <v/>
      </c>
    </row>
    <row r="743" spans="2:14" hidden="1" x14ac:dyDescent="0.25">
      <c r="B743" s="181">
        <f t="shared" si="23"/>
        <v>740</v>
      </c>
      <c r="C743" s="316" t="str">
        <f>+IF('Cálculos '!C748="","",'Cálculos '!C748)</f>
        <v/>
      </c>
      <c r="D743" s="315" t="str">
        <f>+IF('Cálculos '!D748="","",'Cálculos '!D748)</f>
        <v/>
      </c>
      <c r="E743" s="314" t="str">
        <f>+IF('Cálculos '!E748="","",'Cálculos '!E748)</f>
        <v/>
      </c>
      <c r="F743" s="460" t="str">
        <f>+IF(D743="","",'Cálculos '!AR748)</f>
        <v/>
      </c>
      <c r="G743" s="461" t="str">
        <f>IF(D743="","",'Cálculos '!AU748)</f>
        <v/>
      </c>
      <c r="H743" s="461" t="str">
        <f>+IF(D743="","",'Cálculos '!AV748)</f>
        <v/>
      </c>
      <c r="I743" s="462" t="str">
        <f>+IF(D743="","",'Cálculos '!AT748)</f>
        <v/>
      </c>
      <c r="J743" s="385" t="str">
        <f>+IF('Variación '!BV742="","",'Variación '!BV742)</f>
        <v/>
      </c>
      <c r="K743" s="456" t="str">
        <f>+IF(D743="","",'Precio unitario '!J742)</f>
        <v/>
      </c>
      <c r="L743" s="312" t="str">
        <f>+'Valor total'!I748</f>
        <v/>
      </c>
      <c r="M743" s="312" t="str">
        <f>+'Valor total'!J748</f>
        <v/>
      </c>
      <c r="N743" s="457" t="str">
        <f t="shared" si="22"/>
        <v/>
      </c>
    </row>
    <row r="744" spans="2:14" hidden="1" x14ac:dyDescent="0.25">
      <c r="B744" s="181">
        <f t="shared" si="23"/>
        <v>741</v>
      </c>
      <c r="C744" s="316" t="str">
        <f>+IF('Cálculos '!C749="","",'Cálculos '!C749)</f>
        <v/>
      </c>
      <c r="D744" s="315" t="str">
        <f>+IF('Cálculos '!D749="","",'Cálculos '!D749)</f>
        <v/>
      </c>
      <c r="E744" s="314" t="str">
        <f>+IF('Cálculos '!E749="","",'Cálculos '!E749)</f>
        <v/>
      </c>
      <c r="F744" s="460" t="str">
        <f>+IF(D744="","",'Cálculos '!AR749)</f>
        <v/>
      </c>
      <c r="G744" s="461" t="str">
        <f>IF(D744="","",'Cálculos '!AU749)</f>
        <v/>
      </c>
      <c r="H744" s="461" t="str">
        <f>+IF(D744="","",'Cálculos '!AV749)</f>
        <v/>
      </c>
      <c r="I744" s="462" t="str">
        <f>+IF(D744="","",'Cálculos '!AT749)</f>
        <v/>
      </c>
      <c r="J744" s="385" t="str">
        <f>+IF('Variación '!BV743="","",'Variación '!BV743)</f>
        <v/>
      </c>
      <c r="K744" s="456" t="str">
        <f>+IF(D744="","",'Precio unitario '!J743)</f>
        <v/>
      </c>
      <c r="L744" s="312" t="str">
        <f>+'Valor total'!I749</f>
        <v/>
      </c>
      <c r="M744" s="312" t="str">
        <f>+'Valor total'!J749</f>
        <v/>
      </c>
      <c r="N744" s="457" t="str">
        <f t="shared" si="22"/>
        <v/>
      </c>
    </row>
    <row r="745" spans="2:14" hidden="1" x14ac:dyDescent="0.25">
      <c r="B745" s="181">
        <f t="shared" si="23"/>
        <v>742</v>
      </c>
      <c r="C745" s="316" t="str">
        <f>+IF('Cálculos '!C750="","",'Cálculos '!C750)</f>
        <v/>
      </c>
      <c r="D745" s="315" t="str">
        <f>+IF('Cálculos '!D750="","",'Cálculos '!D750)</f>
        <v/>
      </c>
      <c r="E745" s="314" t="str">
        <f>+IF('Cálculos '!E750="","",'Cálculos '!E750)</f>
        <v/>
      </c>
      <c r="F745" s="460" t="str">
        <f>+IF(D745="","",'Cálculos '!AR750)</f>
        <v/>
      </c>
      <c r="G745" s="461" t="str">
        <f>IF(D745="","",'Cálculos '!AU750)</f>
        <v/>
      </c>
      <c r="H745" s="461" t="str">
        <f>+IF(D745="","",'Cálculos '!AV750)</f>
        <v/>
      </c>
      <c r="I745" s="462" t="str">
        <f>+IF(D745="","",'Cálculos '!AT750)</f>
        <v/>
      </c>
      <c r="J745" s="385" t="str">
        <f>+IF('Variación '!BV744="","",'Variación '!BV744)</f>
        <v/>
      </c>
      <c r="K745" s="456" t="str">
        <f>+IF(D745="","",'Precio unitario '!J744)</f>
        <v/>
      </c>
      <c r="L745" s="312" t="str">
        <f>+'Valor total'!I750</f>
        <v/>
      </c>
      <c r="M745" s="312" t="str">
        <f>+'Valor total'!J750</f>
        <v/>
      </c>
      <c r="N745" s="457" t="str">
        <f t="shared" si="22"/>
        <v/>
      </c>
    </row>
    <row r="746" spans="2:14" hidden="1" x14ac:dyDescent="0.25">
      <c r="B746" s="181">
        <f t="shared" si="23"/>
        <v>743</v>
      </c>
      <c r="C746" s="316" t="str">
        <f>+IF('Cálculos '!C751="","",'Cálculos '!C751)</f>
        <v/>
      </c>
      <c r="D746" s="315" t="str">
        <f>+IF('Cálculos '!D751="","",'Cálculos '!D751)</f>
        <v/>
      </c>
      <c r="E746" s="314" t="str">
        <f>+IF('Cálculos '!E751="","",'Cálculos '!E751)</f>
        <v/>
      </c>
      <c r="F746" s="460" t="str">
        <f>+IF(D746="","",'Cálculos '!AR751)</f>
        <v/>
      </c>
      <c r="G746" s="461" t="str">
        <f>IF(D746="","",'Cálculos '!AU751)</f>
        <v/>
      </c>
      <c r="H746" s="461" t="str">
        <f>+IF(D746="","",'Cálculos '!AV751)</f>
        <v/>
      </c>
      <c r="I746" s="462" t="str">
        <f>+IF(D746="","",'Cálculos '!AT751)</f>
        <v/>
      </c>
      <c r="J746" s="385" t="str">
        <f>+IF('Variación '!BV745="","",'Variación '!BV745)</f>
        <v/>
      </c>
      <c r="K746" s="456" t="str">
        <f>+IF(D746="","",'Precio unitario '!J745)</f>
        <v/>
      </c>
      <c r="L746" s="312" t="str">
        <f>+'Valor total'!I751</f>
        <v/>
      </c>
      <c r="M746" s="312" t="str">
        <f>+'Valor total'!J751</f>
        <v/>
      </c>
      <c r="N746" s="457" t="str">
        <f t="shared" si="22"/>
        <v/>
      </c>
    </row>
    <row r="747" spans="2:14" hidden="1" x14ac:dyDescent="0.25">
      <c r="B747" s="181">
        <f t="shared" si="23"/>
        <v>744</v>
      </c>
      <c r="C747" s="316" t="str">
        <f>+IF('Cálculos '!C752="","",'Cálculos '!C752)</f>
        <v/>
      </c>
      <c r="D747" s="315" t="str">
        <f>+IF('Cálculos '!D752="","",'Cálculos '!D752)</f>
        <v/>
      </c>
      <c r="E747" s="314" t="str">
        <f>+IF('Cálculos '!E752="","",'Cálculos '!E752)</f>
        <v/>
      </c>
      <c r="F747" s="460" t="str">
        <f>+IF(D747="","",'Cálculos '!AR752)</f>
        <v/>
      </c>
      <c r="G747" s="461" t="str">
        <f>IF(D747="","",'Cálculos '!AU752)</f>
        <v/>
      </c>
      <c r="H747" s="461" t="str">
        <f>+IF(D747="","",'Cálculos '!AV752)</f>
        <v/>
      </c>
      <c r="I747" s="462" t="str">
        <f>+IF(D747="","",'Cálculos '!AT752)</f>
        <v/>
      </c>
      <c r="J747" s="385" t="str">
        <f>+IF('Variación '!BV746="","",'Variación '!BV746)</f>
        <v/>
      </c>
      <c r="K747" s="456" t="str">
        <f>+IF(D747="","",'Precio unitario '!J746)</f>
        <v/>
      </c>
      <c r="L747" s="312" t="str">
        <f>+'Valor total'!I752</f>
        <v/>
      </c>
      <c r="M747" s="312" t="str">
        <f>+'Valor total'!J752</f>
        <v/>
      </c>
      <c r="N747" s="457" t="str">
        <f t="shared" si="22"/>
        <v/>
      </c>
    </row>
    <row r="748" spans="2:14" hidden="1" x14ac:dyDescent="0.25">
      <c r="B748" s="181">
        <f t="shared" si="23"/>
        <v>745</v>
      </c>
      <c r="C748" s="316" t="str">
        <f>+IF('Cálculos '!C753="","",'Cálculos '!C753)</f>
        <v/>
      </c>
      <c r="D748" s="315" t="str">
        <f>+IF('Cálculos '!D753="","",'Cálculos '!D753)</f>
        <v/>
      </c>
      <c r="E748" s="314" t="str">
        <f>+IF('Cálculos '!E753="","",'Cálculos '!E753)</f>
        <v/>
      </c>
      <c r="F748" s="460" t="str">
        <f>+IF(D748="","",'Cálculos '!AR753)</f>
        <v/>
      </c>
      <c r="G748" s="461" t="str">
        <f>IF(D748="","",'Cálculos '!AU753)</f>
        <v/>
      </c>
      <c r="H748" s="461" t="str">
        <f>+IF(D748="","",'Cálculos '!AV753)</f>
        <v/>
      </c>
      <c r="I748" s="462" t="str">
        <f>+IF(D748="","",'Cálculos '!AT753)</f>
        <v/>
      </c>
      <c r="J748" s="385" t="str">
        <f>+IF('Variación '!BV747="","",'Variación '!BV747)</f>
        <v/>
      </c>
      <c r="K748" s="456" t="str">
        <f>+IF(D748="","",'Precio unitario '!J747)</f>
        <v/>
      </c>
      <c r="L748" s="312" t="str">
        <f>+'Valor total'!I753</f>
        <v/>
      </c>
      <c r="M748" s="312" t="str">
        <f>+'Valor total'!J753</f>
        <v/>
      </c>
      <c r="N748" s="457" t="str">
        <f t="shared" si="22"/>
        <v/>
      </c>
    </row>
    <row r="749" spans="2:14" hidden="1" x14ac:dyDescent="0.25">
      <c r="B749" s="181">
        <f t="shared" si="23"/>
        <v>746</v>
      </c>
      <c r="C749" s="316" t="str">
        <f>+IF('Cálculos '!C754="","",'Cálculos '!C754)</f>
        <v/>
      </c>
      <c r="D749" s="315" t="str">
        <f>+IF('Cálculos '!D754="","",'Cálculos '!D754)</f>
        <v/>
      </c>
      <c r="E749" s="314" t="str">
        <f>+IF('Cálculos '!E754="","",'Cálculos '!E754)</f>
        <v/>
      </c>
      <c r="F749" s="460" t="str">
        <f>+IF(D749="","",'Cálculos '!AR754)</f>
        <v/>
      </c>
      <c r="G749" s="461" t="str">
        <f>IF(D749="","",'Cálculos '!AU754)</f>
        <v/>
      </c>
      <c r="H749" s="461" t="str">
        <f>+IF(D749="","",'Cálculos '!AV754)</f>
        <v/>
      </c>
      <c r="I749" s="462" t="str">
        <f>+IF(D749="","",'Cálculos '!AT754)</f>
        <v/>
      </c>
      <c r="J749" s="385" t="str">
        <f>+IF('Variación '!BV748="","",'Variación '!BV748)</f>
        <v/>
      </c>
      <c r="K749" s="456" t="str">
        <f>+IF(D749="","",'Precio unitario '!J748)</f>
        <v/>
      </c>
      <c r="L749" s="312" t="str">
        <f>+'Valor total'!I754</f>
        <v/>
      </c>
      <c r="M749" s="312" t="str">
        <f>+'Valor total'!J754</f>
        <v/>
      </c>
      <c r="N749" s="457" t="str">
        <f t="shared" si="22"/>
        <v/>
      </c>
    </row>
    <row r="750" spans="2:14" hidden="1" x14ac:dyDescent="0.25">
      <c r="B750" s="181">
        <f t="shared" si="23"/>
        <v>747</v>
      </c>
      <c r="C750" s="316" t="str">
        <f>+IF('Cálculos '!C755="","",'Cálculos '!C755)</f>
        <v/>
      </c>
      <c r="D750" s="315" t="str">
        <f>+IF('Cálculos '!D755="","",'Cálculos '!D755)</f>
        <v/>
      </c>
      <c r="E750" s="314" t="str">
        <f>+IF('Cálculos '!E755="","",'Cálculos '!E755)</f>
        <v/>
      </c>
      <c r="F750" s="460" t="str">
        <f>+IF(D750="","",'Cálculos '!AR755)</f>
        <v/>
      </c>
      <c r="G750" s="461" t="str">
        <f>IF(D750="","",'Cálculos '!AU755)</f>
        <v/>
      </c>
      <c r="H750" s="461" t="str">
        <f>+IF(D750="","",'Cálculos '!AV755)</f>
        <v/>
      </c>
      <c r="I750" s="462" t="str">
        <f>+IF(D750="","",'Cálculos '!AT755)</f>
        <v/>
      </c>
      <c r="J750" s="385" t="str">
        <f>+IF('Variación '!BV749="","",'Variación '!BV749)</f>
        <v/>
      </c>
      <c r="K750" s="456" t="str">
        <f>+IF(D750="","",'Precio unitario '!J749)</f>
        <v/>
      </c>
      <c r="L750" s="312" t="str">
        <f>+'Valor total'!I755</f>
        <v/>
      </c>
      <c r="M750" s="312" t="str">
        <f>+'Valor total'!J755</f>
        <v/>
      </c>
      <c r="N750" s="457" t="str">
        <f t="shared" si="22"/>
        <v/>
      </c>
    </row>
    <row r="751" spans="2:14" hidden="1" x14ac:dyDescent="0.25">
      <c r="B751" s="181">
        <f t="shared" si="23"/>
        <v>748</v>
      </c>
      <c r="C751" s="316" t="str">
        <f>+IF('Cálculos '!C756="","",'Cálculos '!C756)</f>
        <v/>
      </c>
      <c r="D751" s="315" t="str">
        <f>+IF('Cálculos '!D756="","",'Cálculos '!D756)</f>
        <v/>
      </c>
      <c r="E751" s="314" t="str">
        <f>+IF('Cálculos '!E756="","",'Cálculos '!E756)</f>
        <v/>
      </c>
      <c r="F751" s="460" t="str">
        <f>+IF(D751="","",'Cálculos '!AR756)</f>
        <v/>
      </c>
      <c r="G751" s="461" t="str">
        <f>IF(D751="","",'Cálculos '!AU756)</f>
        <v/>
      </c>
      <c r="H751" s="461" t="str">
        <f>+IF(D751="","",'Cálculos '!AV756)</f>
        <v/>
      </c>
      <c r="I751" s="462" t="str">
        <f>+IF(D751="","",'Cálculos '!AT756)</f>
        <v/>
      </c>
      <c r="J751" s="385" t="str">
        <f>+IF('Variación '!BV750="","",'Variación '!BV750)</f>
        <v/>
      </c>
      <c r="K751" s="456" t="str">
        <f>+IF(D751="","",'Precio unitario '!J750)</f>
        <v/>
      </c>
      <c r="L751" s="312" t="str">
        <f>+'Valor total'!I756</f>
        <v/>
      </c>
      <c r="M751" s="312" t="str">
        <f>+'Valor total'!J756</f>
        <v/>
      </c>
      <c r="N751" s="457" t="str">
        <f t="shared" si="22"/>
        <v/>
      </c>
    </row>
    <row r="752" spans="2:14" hidden="1" x14ac:dyDescent="0.25">
      <c r="B752" s="181">
        <f t="shared" si="23"/>
        <v>749</v>
      </c>
      <c r="C752" s="316" t="str">
        <f>+IF('Cálculos '!C757="","",'Cálculos '!C757)</f>
        <v/>
      </c>
      <c r="D752" s="315" t="str">
        <f>+IF('Cálculos '!D757="","",'Cálculos '!D757)</f>
        <v/>
      </c>
      <c r="E752" s="314" t="str">
        <f>+IF('Cálculos '!E757="","",'Cálculos '!E757)</f>
        <v/>
      </c>
      <c r="F752" s="460" t="str">
        <f>+IF(D752="","",'Cálculos '!AR757)</f>
        <v/>
      </c>
      <c r="G752" s="461" t="str">
        <f>IF(D752="","",'Cálculos '!AU757)</f>
        <v/>
      </c>
      <c r="H752" s="461" t="str">
        <f>+IF(D752="","",'Cálculos '!AV757)</f>
        <v/>
      </c>
      <c r="I752" s="462" t="str">
        <f>+IF(D752="","",'Cálculos '!AT757)</f>
        <v/>
      </c>
      <c r="J752" s="385" t="str">
        <f>+IF('Variación '!BV751="","",'Variación '!BV751)</f>
        <v/>
      </c>
      <c r="K752" s="456" t="str">
        <f>+IF(D752="","",'Precio unitario '!J751)</f>
        <v/>
      </c>
      <c r="L752" s="312" t="str">
        <f>+'Valor total'!I757</f>
        <v/>
      </c>
      <c r="M752" s="312" t="str">
        <f>+'Valor total'!J757</f>
        <v/>
      </c>
      <c r="N752" s="457" t="str">
        <f t="shared" si="22"/>
        <v/>
      </c>
    </row>
    <row r="753" spans="2:14" hidden="1" x14ac:dyDescent="0.25">
      <c r="B753" s="181">
        <f t="shared" si="23"/>
        <v>750</v>
      </c>
      <c r="C753" s="316" t="str">
        <f>+IF('Cálculos '!C758="","",'Cálculos '!C758)</f>
        <v/>
      </c>
      <c r="D753" s="315" t="str">
        <f>+IF('Cálculos '!D758="","",'Cálculos '!D758)</f>
        <v/>
      </c>
      <c r="E753" s="314" t="str">
        <f>+IF('Cálculos '!E758="","",'Cálculos '!E758)</f>
        <v/>
      </c>
      <c r="F753" s="460" t="str">
        <f>+IF(D753="","",'Cálculos '!AR758)</f>
        <v/>
      </c>
      <c r="G753" s="461" t="str">
        <f>IF(D753="","",'Cálculos '!AU758)</f>
        <v/>
      </c>
      <c r="H753" s="461" t="str">
        <f>+IF(D753="","",'Cálculos '!AV758)</f>
        <v/>
      </c>
      <c r="I753" s="462" t="str">
        <f>+IF(D753="","",'Cálculos '!AT758)</f>
        <v/>
      </c>
      <c r="J753" s="385" t="str">
        <f>+IF('Variación '!BV752="","",'Variación '!BV752)</f>
        <v/>
      </c>
      <c r="K753" s="456" t="str">
        <f>+IF(D753="","",'Precio unitario '!J752)</f>
        <v/>
      </c>
      <c r="L753" s="312" t="str">
        <f>+'Valor total'!I758</f>
        <v/>
      </c>
      <c r="M753" s="312" t="str">
        <f>+'Valor total'!J758</f>
        <v/>
      </c>
      <c r="N753" s="457" t="str">
        <f t="shared" si="22"/>
        <v/>
      </c>
    </row>
    <row r="754" spans="2:14" hidden="1" x14ac:dyDescent="0.25">
      <c r="B754" s="181">
        <f t="shared" si="23"/>
        <v>751</v>
      </c>
      <c r="C754" s="316" t="str">
        <f>+IF('Cálculos '!C759="","",'Cálculos '!C759)</f>
        <v/>
      </c>
      <c r="D754" s="315" t="str">
        <f>+IF('Cálculos '!D759="","",'Cálculos '!D759)</f>
        <v/>
      </c>
      <c r="E754" s="314" t="str">
        <f>+IF('Cálculos '!E759="","",'Cálculos '!E759)</f>
        <v/>
      </c>
      <c r="F754" s="460" t="str">
        <f>+IF(D754="","",'Cálculos '!AR759)</f>
        <v/>
      </c>
      <c r="G754" s="461" t="str">
        <f>IF(D754="","",'Cálculos '!AU759)</f>
        <v/>
      </c>
      <c r="H754" s="461" t="str">
        <f>+IF(D754="","",'Cálculos '!AV759)</f>
        <v/>
      </c>
      <c r="I754" s="462" t="str">
        <f>+IF(D754="","",'Cálculos '!AT759)</f>
        <v/>
      </c>
      <c r="J754" s="385" t="str">
        <f>+IF('Variación '!BV753="","",'Variación '!BV753)</f>
        <v/>
      </c>
      <c r="K754" s="456" t="str">
        <f>+IF(D754="","",'Precio unitario '!J753)</f>
        <v/>
      </c>
      <c r="L754" s="312" t="str">
        <f>+'Valor total'!I759</f>
        <v/>
      </c>
      <c r="M754" s="312" t="str">
        <f>+'Valor total'!J759</f>
        <v/>
      </c>
      <c r="N754" s="457" t="str">
        <f t="shared" si="22"/>
        <v/>
      </c>
    </row>
    <row r="755" spans="2:14" hidden="1" x14ac:dyDescent="0.25">
      <c r="B755" s="181">
        <f t="shared" si="23"/>
        <v>752</v>
      </c>
      <c r="C755" s="316" t="str">
        <f>+IF('Cálculos '!C760="","",'Cálculos '!C760)</f>
        <v/>
      </c>
      <c r="D755" s="315" t="str">
        <f>+IF('Cálculos '!D760="","",'Cálculos '!D760)</f>
        <v/>
      </c>
      <c r="E755" s="314" t="str">
        <f>+IF('Cálculos '!E760="","",'Cálculos '!E760)</f>
        <v/>
      </c>
      <c r="F755" s="460" t="str">
        <f>+IF(D755="","",'Cálculos '!AR760)</f>
        <v/>
      </c>
      <c r="G755" s="461" t="str">
        <f>IF(D755="","",'Cálculos '!AU760)</f>
        <v/>
      </c>
      <c r="H755" s="461" t="str">
        <f>+IF(D755="","",'Cálculos '!AV760)</f>
        <v/>
      </c>
      <c r="I755" s="462" t="str">
        <f>+IF(D755="","",'Cálculos '!AT760)</f>
        <v/>
      </c>
      <c r="J755" s="385" t="str">
        <f>+IF('Variación '!BV754="","",'Variación '!BV754)</f>
        <v/>
      </c>
      <c r="K755" s="456" t="str">
        <f>+IF(D755="","",'Precio unitario '!J754)</f>
        <v/>
      </c>
      <c r="L755" s="312" t="str">
        <f>+'Valor total'!I760</f>
        <v/>
      </c>
      <c r="M755" s="312" t="str">
        <f>+'Valor total'!J760</f>
        <v/>
      </c>
      <c r="N755" s="457" t="str">
        <f t="shared" si="22"/>
        <v/>
      </c>
    </row>
    <row r="756" spans="2:14" hidden="1" x14ac:dyDescent="0.25">
      <c r="B756" s="181">
        <f t="shared" si="23"/>
        <v>753</v>
      </c>
      <c r="C756" s="316" t="str">
        <f>+IF('Cálculos '!C761="","",'Cálculos '!C761)</f>
        <v/>
      </c>
      <c r="D756" s="315" t="str">
        <f>+IF('Cálculos '!D761="","",'Cálculos '!D761)</f>
        <v/>
      </c>
      <c r="E756" s="314" t="str">
        <f>+IF('Cálculos '!E761="","",'Cálculos '!E761)</f>
        <v/>
      </c>
      <c r="F756" s="460" t="str">
        <f>+IF(D756="","",'Cálculos '!AR761)</f>
        <v/>
      </c>
      <c r="G756" s="461" t="str">
        <f>IF(D756="","",'Cálculos '!AU761)</f>
        <v/>
      </c>
      <c r="H756" s="461" t="str">
        <f>+IF(D756="","",'Cálculos '!AV761)</f>
        <v/>
      </c>
      <c r="I756" s="462" t="str">
        <f>+IF(D756="","",'Cálculos '!AT761)</f>
        <v/>
      </c>
      <c r="J756" s="385" t="str">
        <f>+IF('Variación '!BV755="","",'Variación '!BV755)</f>
        <v/>
      </c>
      <c r="K756" s="456" t="str">
        <f>+IF(D756="","",'Precio unitario '!J755)</f>
        <v/>
      </c>
      <c r="L756" s="312" t="str">
        <f>+'Valor total'!I761</f>
        <v/>
      </c>
      <c r="M756" s="312" t="str">
        <f>+'Valor total'!J761</f>
        <v/>
      </c>
      <c r="N756" s="457" t="str">
        <f t="shared" si="22"/>
        <v/>
      </c>
    </row>
    <row r="757" spans="2:14" hidden="1" x14ac:dyDescent="0.25">
      <c r="B757" s="181">
        <f t="shared" si="23"/>
        <v>754</v>
      </c>
      <c r="C757" s="316" t="str">
        <f>+IF('Cálculos '!C762="","",'Cálculos '!C762)</f>
        <v/>
      </c>
      <c r="D757" s="315" t="str">
        <f>+IF('Cálculos '!D762="","",'Cálculos '!D762)</f>
        <v/>
      </c>
      <c r="E757" s="314" t="str">
        <f>+IF('Cálculos '!E762="","",'Cálculos '!E762)</f>
        <v/>
      </c>
      <c r="F757" s="460" t="str">
        <f>+IF(D757="","",'Cálculos '!AR762)</f>
        <v/>
      </c>
      <c r="G757" s="461" t="str">
        <f>IF(D757="","",'Cálculos '!AU762)</f>
        <v/>
      </c>
      <c r="H757" s="461" t="str">
        <f>+IF(D757="","",'Cálculos '!AV762)</f>
        <v/>
      </c>
      <c r="I757" s="462" t="str">
        <f>+IF(D757="","",'Cálculos '!AT762)</f>
        <v/>
      </c>
      <c r="J757" s="385" t="str">
        <f>+IF('Variación '!BV756="","",'Variación '!BV756)</f>
        <v/>
      </c>
      <c r="K757" s="456" t="str">
        <f>+IF(D757="","",'Precio unitario '!J756)</f>
        <v/>
      </c>
      <c r="L757" s="312" t="str">
        <f>+'Valor total'!I762</f>
        <v/>
      </c>
      <c r="M757" s="312" t="str">
        <f>+'Valor total'!J762</f>
        <v/>
      </c>
      <c r="N757" s="457" t="str">
        <f t="shared" si="22"/>
        <v/>
      </c>
    </row>
    <row r="758" spans="2:14" hidden="1" x14ac:dyDescent="0.25">
      <c r="B758" s="181">
        <f t="shared" si="23"/>
        <v>755</v>
      </c>
      <c r="C758" s="316" t="str">
        <f>+IF('Cálculos '!C763="","",'Cálculos '!C763)</f>
        <v/>
      </c>
      <c r="D758" s="315" t="str">
        <f>+IF('Cálculos '!D763="","",'Cálculos '!D763)</f>
        <v/>
      </c>
      <c r="E758" s="314" t="str">
        <f>+IF('Cálculos '!E763="","",'Cálculos '!E763)</f>
        <v/>
      </c>
      <c r="F758" s="460" t="str">
        <f>+IF(D758="","",'Cálculos '!AR763)</f>
        <v/>
      </c>
      <c r="G758" s="461" t="str">
        <f>IF(D758="","",'Cálculos '!AU763)</f>
        <v/>
      </c>
      <c r="H758" s="461" t="str">
        <f>+IF(D758="","",'Cálculos '!AV763)</f>
        <v/>
      </c>
      <c r="I758" s="462" t="str">
        <f>+IF(D758="","",'Cálculos '!AT763)</f>
        <v/>
      </c>
      <c r="J758" s="385" t="str">
        <f>+IF('Variación '!BV757="","",'Variación '!BV757)</f>
        <v/>
      </c>
      <c r="K758" s="456" t="str">
        <f>+IF(D758="","",'Precio unitario '!J757)</f>
        <v/>
      </c>
      <c r="L758" s="312" t="str">
        <f>+'Valor total'!I763</f>
        <v/>
      </c>
      <c r="M758" s="312" t="str">
        <f>+'Valor total'!J763</f>
        <v/>
      </c>
      <c r="N758" s="457" t="str">
        <f t="shared" si="22"/>
        <v/>
      </c>
    </row>
    <row r="759" spans="2:14" hidden="1" x14ac:dyDescent="0.25">
      <c r="B759" s="181">
        <f t="shared" si="23"/>
        <v>756</v>
      </c>
      <c r="C759" s="316" t="str">
        <f>+IF('Cálculos '!C764="","",'Cálculos '!C764)</f>
        <v/>
      </c>
      <c r="D759" s="315" t="str">
        <f>+IF('Cálculos '!D764="","",'Cálculos '!D764)</f>
        <v/>
      </c>
      <c r="E759" s="314" t="str">
        <f>+IF('Cálculos '!E764="","",'Cálculos '!E764)</f>
        <v/>
      </c>
      <c r="F759" s="460" t="str">
        <f>+IF(D759="","",'Cálculos '!AR764)</f>
        <v/>
      </c>
      <c r="G759" s="461" t="str">
        <f>IF(D759="","",'Cálculos '!AU764)</f>
        <v/>
      </c>
      <c r="H759" s="461" t="str">
        <f>+IF(D759="","",'Cálculos '!AV764)</f>
        <v/>
      </c>
      <c r="I759" s="462" t="str">
        <f>+IF(D759="","",'Cálculos '!AT764)</f>
        <v/>
      </c>
      <c r="J759" s="385" t="str">
        <f>+IF('Variación '!BV758="","",'Variación '!BV758)</f>
        <v/>
      </c>
      <c r="K759" s="456" t="str">
        <f>+IF(D759="","",'Precio unitario '!J758)</f>
        <v/>
      </c>
      <c r="L759" s="312" t="str">
        <f>+'Valor total'!I764</f>
        <v/>
      </c>
      <c r="M759" s="312" t="str">
        <f>+'Valor total'!J764</f>
        <v/>
      </c>
      <c r="N759" s="457" t="str">
        <f t="shared" si="22"/>
        <v/>
      </c>
    </row>
    <row r="760" spans="2:14" hidden="1" x14ac:dyDescent="0.25">
      <c r="B760" s="181">
        <f t="shared" si="23"/>
        <v>757</v>
      </c>
      <c r="C760" s="316" t="str">
        <f>+IF('Cálculos '!C765="","",'Cálculos '!C765)</f>
        <v/>
      </c>
      <c r="D760" s="315" t="str">
        <f>+IF('Cálculos '!D765="","",'Cálculos '!D765)</f>
        <v/>
      </c>
      <c r="E760" s="314" t="str">
        <f>+IF('Cálculos '!E765="","",'Cálculos '!E765)</f>
        <v/>
      </c>
      <c r="F760" s="460" t="str">
        <f>+IF(D760="","",'Cálculos '!AR765)</f>
        <v/>
      </c>
      <c r="G760" s="461" t="str">
        <f>IF(D760="","",'Cálculos '!AU765)</f>
        <v/>
      </c>
      <c r="H760" s="461" t="str">
        <f>+IF(D760="","",'Cálculos '!AV765)</f>
        <v/>
      </c>
      <c r="I760" s="462" t="str">
        <f>+IF(D760="","",'Cálculos '!AT765)</f>
        <v/>
      </c>
      <c r="J760" s="385" t="str">
        <f>+IF('Variación '!BV759="","",'Variación '!BV759)</f>
        <v/>
      </c>
      <c r="K760" s="456" t="str">
        <f>+IF(D760="","",'Precio unitario '!J759)</f>
        <v/>
      </c>
      <c r="L760" s="312" t="str">
        <f>+'Valor total'!I765</f>
        <v/>
      </c>
      <c r="M760" s="312" t="str">
        <f>+'Valor total'!J765</f>
        <v/>
      </c>
      <c r="N760" s="457" t="str">
        <f t="shared" si="22"/>
        <v/>
      </c>
    </row>
    <row r="761" spans="2:14" hidden="1" x14ac:dyDescent="0.25">
      <c r="B761" s="181">
        <f t="shared" si="23"/>
        <v>758</v>
      </c>
      <c r="C761" s="316" t="str">
        <f>+IF('Cálculos '!C766="","",'Cálculos '!C766)</f>
        <v/>
      </c>
      <c r="D761" s="315" t="str">
        <f>+IF('Cálculos '!D766="","",'Cálculos '!D766)</f>
        <v/>
      </c>
      <c r="E761" s="314" t="str">
        <f>+IF('Cálculos '!E766="","",'Cálculos '!E766)</f>
        <v/>
      </c>
      <c r="F761" s="460" t="str">
        <f>+IF(D761="","",'Cálculos '!AR766)</f>
        <v/>
      </c>
      <c r="G761" s="461" t="str">
        <f>IF(D761="","",'Cálculos '!AU766)</f>
        <v/>
      </c>
      <c r="H761" s="461" t="str">
        <f>+IF(D761="","",'Cálculos '!AV766)</f>
        <v/>
      </c>
      <c r="I761" s="462" t="str">
        <f>+IF(D761="","",'Cálculos '!AT766)</f>
        <v/>
      </c>
      <c r="J761" s="385" t="str">
        <f>+IF('Variación '!BV760="","",'Variación '!BV760)</f>
        <v/>
      </c>
      <c r="K761" s="456" t="str">
        <f>+IF(D761="","",'Precio unitario '!J760)</f>
        <v/>
      </c>
      <c r="L761" s="312" t="str">
        <f>+'Valor total'!I766</f>
        <v/>
      </c>
      <c r="M761" s="312" t="str">
        <f>+'Valor total'!J766</f>
        <v/>
      </c>
      <c r="N761" s="457" t="str">
        <f t="shared" si="22"/>
        <v/>
      </c>
    </row>
    <row r="762" spans="2:14" hidden="1" x14ac:dyDescent="0.25">
      <c r="B762" s="181">
        <f t="shared" si="23"/>
        <v>759</v>
      </c>
      <c r="C762" s="316" t="str">
        <f>+IF('Cálculos '!C767="","",'Cálculos '!C767)</f>
        <v/>
      </c>
      <c r="D762" s="315" t="str">
        <f>+IF('Cálculos '!D767="","",'Cálculos '!D767)</f>
        <v/>
      </c>
      <c r="E762" s="314" t="str">
        <f>+IF('Cálculos '!E767="","",'Cálculos '!E767)</f>
        <v/>
      </c>
      <c r="F762" s="460" t="str">
        <f>+IF(D762="","",'Cálculos '!AR767)</f>
        <v/>
      </c>
      <c r="G762" s="461" t="str">
        <f>IF(D762="","",'Cálculos '!AU767)</f>
        <v/>
      </c>
      <c r="H762" s="461" t="str">
        <f>+IF(D762="","",'Cálculos '!AV767)</f>
        <v/>
      </c>
      <c r="I762" s="462" t="str">
        <f>+IF(D762="","",'Cálculos '!AT767)</f>
        <v/>
      </c>
      <c r="J762" s="385" t="str">
        <f>+IF('Variación '!BV761="","",'Variación '!BV761)</f>
        <v/>
      </c>
      <c r="K762" s="456" t="str">
        <f>+IF(D762="","",'Precio unitario '!J761)</f>
        <v/>
      </c>
      <c r="L762" s="312" t="str">
        <f>+'Valor total'!I767</f>
        <v/>
      </c>
      <c r="M762" s="312" t="str">
        <f>+'Valor total'!J767</f>
        <v/>
      </c>
      <c r="N762" s="457" t="str">
        <f t="shared" si="22"/>
        <v/>
      </c>
    </row>
    <row r="763" spans="2:14" hidden="1" x14ac:dyDescent="0.25">
      <c r="B763" s="181">
        <f t="shared" si="23"/>
        <v>760</v>
      </c>
      <c r="C763" s="316" t="str">
        <f>+IF('Cálculos '!C768="","",'Cálculos '!C768)</f>
        <v/>
      </c>
      <c r="D763" s="315" t="str">
        <f>+IF('Cálculos '!D768="","",'Cálculos '!D768)</f>
        <v/>
      </c>
      <c r="E763" s="314" t="str">
        <f>+IF('Cálculos '!E768="","",'Cálculos '!E768)</f>
        <v/>
      </c>
      <c r="F763" s="460" t="str">
        <f>+IF(D763="","",'Cálculos '!AR768)</f>
        <v/>
      </c>
      <c r="G763" s="461" t="str">
        <f>IF(D763="","",'Cálculos '!AU768)</f>
        <v/>
      </c>
      <c r="H763" s="461" t="str">
        <f>+IF(D763="","",'Cálculos '!AV768)</f>
        <v/>
      </c>
      <c r="I763" s="462" t="str">
        <f>+IF(D763="","",'Cálculos '!AT768)</f>
        <v/>
      </c>
      <c r="J763" s="385" t="str">
        <f>+IF('Variación '!BV762="","",'Variación '!BV762)</f>
        <v/>
      </c>
      <c r="K763" s="456" t="str">
        <f>+IF(D763="","",'Precio unitario '!J762)</f>
        <v/>
      </c>
      <c r="L763" s="312" t="str">
        <f>+'Valor total'!I768</f>
        <v/>
      </c>
      <c r="M763" s="312" t="str">
        <f>+'Valor total'!J768</f>
        <v/>
      </c>
      <c r="N763" s="457" t="str">
        <f t="shared" si="22"/>
        <v/>
      </c>
    </row>
    <row r="764" spans="2:14" hidden="1" x14ac:dyDescent="0.25">
      <c r="B764" s="181">
        <f t="shared" si="23"/>
        <v>761</v>
      </c>
      <c r="C764" s="316" t="str">
        <f>+IF('Cálculos '!C769="","",'Cálculos '!C769)</f>
        <v/>
      </c>
      <c r="D764" s="315" t="str">
        <f>+IF('Cálculos '!D769="","",'Cálculos '!D769)</f>
        <v/>
      </c>
      <c r="E764" s="314" t="str">
        <f>+IF('Cálculos '!E769="","",'Cálculos '!E769)</f>
        <v/>
      </c>
      <c r="F764" s="460" t="str">
        <f>+IF(D764="","",'Cálculos '!AR769)</f>
        <v/>
      </c>
      <c r="G764" s="461" t="str">
        <f>IF(D764="","",'Cálculos '!AU769)</f>
        <v/>
      </c>
      <c r="H764" s="461" t="str">
        <f>+IF(D764="","",'Cálculos '!AV769)</f>
        <v/>
      </c>
      <c r="I764" s="462" t="str">
        <f>+IF(D764="","",'Cálculos '!AT769)</f>
        <v/>
      </c>
      <c r="J764" s="385" t="str">
        <f>+IF('Variación '!BV763="","",'Variación '!BV763)</f>
        <v/>
      </c>
      <c r="K764" s="456" t="str">
        <f>+IF(D764="","",'Precio unitario '!J763)</f>
        <v/>
      </c>
      <c r="L764" s="312" t="str">
        <f>+'Valor total'!I769</f>
        <v/>
      </c>
      <c r="M764" s="312" t="str">
        <f>+'Valor total'!J769</f>
        <v/>
      </c>
      <c r="N764" s="457" t="str">
        <f t="shared" si="22"/>
        <v/>
      </c>
    </row>
    <row r="765" spans="2:14" hidden="1" x14ac:dyDescent="0.25">
      <c r="B765" s="181">
        <f t="shared" si="23"/>
        <v>762</v>
      </c>
      <c r="C765" s="316" t="str">
        <f>+IF('Cálculos '!C770="","",'Cálculos '!C770)</f>
        <v/>
      </c>
      <c r="D765" s="315" t="str">
        <f>+IF('Cálculos '!D770="","",'Cálculos '!D770)</f>
        <v/>
      </c>
      <c r="E765" s="314" t="str">
        <f>+IF('Cálculos '!E770="","",'Cálculos '!E770)</f>
        <v/>
      </c>
      <c r="F765" s="460" t="str">
        <f>+IF(D765="","",'Cálculos '!AR770)</f>
        <v/>
      </c>
      <c r="G765" s="461" t="str">
        <f>IF(D765="","",'Cálculos '!AU770)</f>
        <v/>
      </c>
      <c r="H765" s="461" t="str">
        <f>+IF(D765="","",'Cálculos '!AV770)</f>
        <v/>
      </c>
      <c r="I765" s="462" t="str">
        <f>+IF(D765="","",'Cálculos '!AT770)</f>
        <v/>
      </c>
      <c r="J765" s="385" t="str">
        <f>+IF('Variación '!BV764="","",'Variación '!BV764)</f>
        <v/>
      </c>
      <c r="K765" s="456" t="str">
        <f>+IF(D765="","",'Precio unitario '!J764)</f>
        <v/>
      </c>
      <c r="L765" s="312" t="str">
        <f>+'Valor total'!I770</f>
        <v/>
      </c>
      <c r="M765" s="312" t="str">
        <f>+'Valor total'!J770</f>
        <v/>
      </c>
      <c r="N765" s="457" t="str">
        <f t="shared" si="22"/>
        <v/>
      </c>
    </row>
    <row r="766" spans="2:14" hidden="1" x14ac:dyDescent="0.25">
      <c r="B766" s="181">
        <f t="shared" si="23"/>
        <v>763</v>
      </c>
      <c r="C766" s="316" t="str">
        <f>+IF('Cálculos '!C771="","",'Cálculos '!C771)</f>
        <v/>
      </c>
      <c r="D766" s="315" t="str">
        <f>+IF('Cálculos '!D771="","",'Cálculos '!D771)</f>
        <v/>
      </c>
      <c r="E766" s="314" t="str">
        <f>+IF('Cálculos '!E771="","",'Cálculos '!E771)</f>
        <v/>
      </c>
      <c r="F766" s="460" t="str">
        <f>+IF(D766="","",'Cálculos '!AR771)</f>
        <v/>
      </c>
      <c r="G766" s="461" t="str">
        <f>IF(D766="","",'Cálculos '!AU771)</f>
        <v/>
      </c>
      <c r="H766" s="461" t="str">
        <f>+IF(D766="","",'Cálculos '!AV771)</f>
        <v/>
      </c>
      <c r="I766" s="462" t="str">
        <f>+IF(D766="","",'Cálculos '!AT771)</f>
        <v/>
      </c>
      <c r="J766" s="385" t="str">
        <f>+IF('Variación '!BV765="","",'Variación '!BV765)</f>
        <v/>
      </c>
      <c r="K766" s="456" t="str">
        <f>+IF(D766="","",'Precio unitario '!J765)</f>
        <v/>
      </c>
      <c r="L766" s="312" t="str">
        <f>+'Valor total'!I771</f>
        <v/>
      </c>
      <c r="M766" s="312" t="str">
        <f>+'Valor total'!J771</f>
        <v/>
      </c>
      <c r="N766" s="457" t="str">
        <f t="shared" si="22"/>
        <v/>
      </c>
    </row>
    <row r="767" spans="2:14" hidden="1" x14ac:dyDescent="0.25">
      <c r="B767" s="181">
        <f t="shared" si="23"/>
        <v>764</v>
      </c>
      <c r="C767" s="316" t="str">
        <f>+IF('Cálculos '!C772="","",'Cálculos '!C772)</f>
        <v/>
      </c>
      <c r="D767" s="315" t="str">
        <f>+IF('Cálculos '!D772="","",'Cálculos '!D772)</f>
        <v/>
      </c>
      <c r="E767" s="314" t="str">
        <f>+IF('Cálculos '!E772="","",'Cálculos '!E772)</f>
        <v/>
      </c>
      <c r="F767" s="460" t="str">
        <f>+IF(D767="","",'Cálculos '!AR772)</f>
        <v/>
      </c>
      <c r="G767" s="461" t="str">
        <f>IF(D767="","",'Cálculos '!AU772)</f>
        <v/>
      </c>
      <c r="H767" s="461" t="str">
        <f>+IF(D767="","",'Cálculos '!AV772)</f>
        <v/>
      </c>
      <c r="I767" s="462" t="str">
        <f>+IF(D767="","",'Cálculos '!AT772)</f>
        <v/>
      </c>
      <c r="J767" s="385" t="str">
        <f>+IF('Variación '!BV766="","",'Variación '!BV766)</f>
        <v/>
      </c>
      <c r="K767" s="456" t="str">
        <f>+IF(D767="","",'Precio unitario '!J766)</f>
        <v/>
      </c>
      <c r="L767" s="312" t="str">
        <f>+'Valor total'!I772</f>
        <v/>
      </c>
      <c r="M767" s="312" t="str">
        <f>+'Valor total'!J772</f>
        <v/>
      </c>
      <c r="N767" s="457" t="str">
        <f t="shared" si="22"/>
        <v/>
      </c>
    </row>
    <row r="768" spans="2:14" hidden="1" x14ac:dyDescent="0.25">
      <c r="B768" s="181">
        <f t="shared" si="23"/>
        <v>765</v>
      </c>
      <c r="C768" s="316" t="str">
        <f>+IF('Cálculos '!C773="","",'Cálculos '!C773)</f>
        <v/>
      </c>
      <c r="D768" s="315" t="str">
        <f>+IF('Cálculos '!D773="","",'Cálculos '!D773)</f>
        <v/>
      </c>
      <c r="E768" s="314" t="str">
        <f>+IF('Cálculos '!E773="","",'Cálculos '!E773)</f>
        <v/>
      </c>
      <c r="F768" s="460" t="str">
        <f>+IF(D768="","",'Cálculos '!AR773)</f>
        <v/>
      </c>
      <c r="G768" s="461" t="str">
        <f>IF(D768="","",'Cálculos '!AU773)</f>
        <v/>
      </c>
      <c r="H768" s="461" t="str">
        <f>+IF(D768="","",'Cálculos '!AV773)</f>
        <v/>
      </c>
      <c r="I768" s="462" t="str">
        <f>+IF(D768="","",'Cálculos '!AT773)</f>
        <v/>
      </c>
      <c r="J768" s="385" t="str">
        <f>+IF('Variación '!BV767="","",'Variación '!BV767)</f>
        <v/>
      </c>
      <c r="K768" s="456" t="str">
        <f>+IF(D768="","",'Precio unitario '!J767)</f>
        <v/>
      </c>
      <c r="L768" s="312" t="str">
        <f>+'Valor total'!I773</f>
        <v/>
      </c>
      <c r="M768" s="312" t="str">
        <f>+'Valor total'!J773</f>
        <v/>
      </c>
      <c r="N768" s="457" t="str">
        <f t="shared" si="22"/>
        <v/>
      </c>
    </row>
    <row r="769" spans="2:14" hidden="1" x14ac:dyDescent="0.25">
      <c r="B769" s="181">
        <f t="shared" si="23"/>
        <v>766</v>
      </c>
      <c r="C769" s="316" t="str">
        <f>+IF('Cálculos '!C774="","",'Cálculos '!C774)</f>
        <v/>
      </c>
      <c r="D769" s="315" t="str">
        <f>+IF('Cálculos '!D774="","",'Cálculos '!D774)</f>
        <v/>
      </c>
      <c r="E769" s="314" t="str">
        <f>+IF('Cálculos '!E774="","",'Cálculos '!E774)</f>
        <v/>
      </c>
      <c r="F769" s="460" t="str">
        <f>+IF(D769="","",'Cálculos '!AR774)</f>
        <v/>
      </c>
      <c r="G769" s="461" t="str">
        <f>IF(D769="","",'Cálculos '!AU774)</f>
        <v/>
      </c>
      <c r="H769" s="461" t="str">
        <f>+IF(D769="","",'Cálculos '!AV774)</f>
        <v/>
      </c>
      <c r="I769" s="462" t="str">
        <f>+IF(D769="","",'Cálculos '!AT774)</f>
        <v/>
      </c>
      <c r="J769" s="385" t="str">
        <f>+IF('Variación '!BV768="","",'Variación '!BV768)</f>
        <v/>
      </c>
      <c r="K769" s="456" t="str">
        <f>+IF(D769="","",'Precio unitario '!J768)</f>
        <v/>
      </c>
      <c r="L769" s="312" t="str">
        <f>+'Valor total'!I774</f>
        <v/>
      </c>
      <c r="M769" s="312" t="str">
        <f>+'Valor total'!J774</f>
        <v/>
      </c>
      <c r="N769" s="457" t="str">
        <f t="shared" si="22"/>
        <v/>
      </c>
    </row>
    <row r="770" spans="2:14" hidden="1" x14ac:dyDescent="0.25">
      <c r="B770" s="181">
        <f t="shared" si="23"/>
        <v>767</v>
      </c>
      <c r="C770" s="316" t="str">
        <f>+IF('Cálculos '!C775="","",'Cálculos '!C775)</f>
        <v/>
      </c>
      <c r="D770" s="315" t="str">
        <f>+IF('Cálculos '!D775="","",'Cálculos '!D775)</f>
        <v/>
      </c>
      <c r="E770" s="314" t="str">
        <f>+IF('Cálculos '!E775="","",'Cálculos '!E775)</f>
        <v/>
      </c>
      <c r="F770" s="460" t="str">
        <f>+IF(D770="","",'Cálculos '!AR775)</f>
        <v/>
      </c>
      <c r="G770" s="461" t="str">
        <f>IF(D770="","",'Cálculos '!AU775)</f>
        <v/>
      </c>
      <c r="H770" s="461" t="str">
        <f>+IF(D770="","",'Cálculos '!AV775)</f>
        <v/>
      </c>
      <c r="I770" s="462" t="str">
        <f>+IF(D770="","",'Cálculos '!AT775)</f>
        <v/>
      </c>
      <c r="J770" s="385" t="str">
        <f>+IF('Variación '!BV769="","",'Variación '!BV769)</f>
        <v/>
      </c>
      <c r="K770" s="456" t="str">
        <f>+IF(D770="","",'Precio unitario '!J769)</f>
        <v/>
      </c>
      <c r="L770" s="312" t="str">
        <f>+'Valor total'!I775</f>
        <v/>
      </c>
      <c r="M770" s="312" t="str">
        <f>+'Valor total'!J775</f>
        <v/>
      </c>
      <c r="N770" s="457" t="str">
        <f t="shared" si="22"/>
        <v/>
      </c>
    </row>
    <row r="771" spans="2:14" hidden="1" x14ac:dyDescent="0.25">
      <c r="B771" s="181">
        <f t="shared" si="23"/>
        <v>768</v>
      </c>
      <c r="C771" s="316" t="str">
        <f>+IF('Cálculos '!C776="","",'Cálculos '!C776)</f>
        <v/>
      </c>
      <c r="D771" s="315" t="str">
        <f>+IF('Cálculos '!D776="","",'Cálculos '!D776)</f>
        <v/>
      </c>
      <c r="E771" s="314" t="str">
        <f>+IF('Cálculos '!E776="","",'Cálculos '!E776)</f>
        <v/>
      </c>
      <c r="F771" s="460" t="str">
        <f>+IF(D771="","",'Cálculos '!AR776)</f>
        <v/>
      </c>
      <c r="G771" s="461" t="str">
        <f>IF(D771="","",'Cálculos '!AU776)</f>
        <v/>
      </c>
      <c r="H771" s="461" t="str">
        <f>+IF(D771="","",'Cálculos '!AV776)</f>
        <v/>
      </c>
      <c r="I771" s="462" t="str">
        <f>+IF(D771="","",'Cálculos '!AT776)</f>
        <v/>
      </c>
      <c r="J771" s="385" t="str">
        <f>+IF('Variación '!BV770="","",'Variación '!BV770)</f>
        <v/>
      </c>
      <c r="K771" s="456" t="str">
        <f>+IF(D771="","",'Precio unitario '!J770)</f>
        <v/>
      </c>
      <c r="L771" s="312" t="str">
        <f>+'Valor total'!I776</f>
        <v/>
      </c>
      <c r="M771" s="312" t="str">
        <f>+'Valor total'!J776</f>
        <v/>
      </c>
      <c r="N771" s="457" t="str">
        <f t="shared" si="22"/>
        <v/>
      </c>
    </row>
    <row r="772" spans="2:14" hidden="1" x14ac:dyDescent="0.25">
      <c r="B772" s="181">
        <f t="shared" si="23"/>
        <v>769</v>
      </c>
      <c r="C772" s="316" t="str">
        <f>+IF('Cálculos '!C777="","",'Cálculos '!C777)</f>
        <v/>
      </c>
      <c r="D772" s="315" t="str">
        <f>+IF('Cálculos '!D777="","",'Cálculos '!D777)</f>
        <v/>
      </c>
      <c r="E772" s="314" t="str">
        <f>+IF('Cálculos '!E777="","",'Cálculos '!E777)</f>
        <v/>
      </c>
      <c r="F772" s="460" t="str">
        <f>+IF(D772="","",'Cálculos '!AR777)</f>
        <v/>
      </c>
      <c r="G772" s="461" t="str">
        <f>IF(D772="","",'Cálculos '!AU777)</f>
        <v/>
      </c>
      <c r="H772" s="461" t="str">
        <f>+IF(D772="","",'Cálculos '!AV777)</f>
        <v/>
      </c>
      <c r="I772" s="462" t="str">
        <f>+IF(D772="","",'Cálculos '!AT777)</f>
        <v/>
      </c>
      <c r="J772" s="385" t="str">
        <f>+IF('Variación '!BV771="","",'Variación '!BV771)</f>
        <v/>
      </c>
      <c r="K772" s="456" t="str">
        <f>+IF(D772="","",'Precio unitario '!J771)</f>
        <v/>
      </c>
      <c r="L772" s="312" t="str">
        <f>+'Valor total'!I777</f>
        <v/>
      </c>
      <c r="M772" s="312" t="str">
        <f>+'Valor total'!J777</f>
        <v/>
      </c>
      <c r="N772" s="457" t="str">
        <f t="shared" si="22"/>
        <v/>
      </c>
    </row>
    <row r="773" spans="2:14" hidden="1" x14ac:dyDescent="0.25">
      <c r="B773" s="181">
        <f t="shared" si="23"/>
        <v>770</v>
      </c>
      <c r="C773" s="316" t="str">
        <f>+IF('Cálculos '!C778="","",'Cálculos '!C778)</f>
        <v/>
      </c>
      <c r="D773" s="315" t="str">
        <f>+IF('Cálculos '!D778="","",'Cálculos '!D778)</f>
        <v/>
      </c>
      <c r="E773" s="314" t="str">
        <f>+IF('Cálculos '!E778="","",'Cálculos '!E778)</f>
        <v/>
      </c>
      <c r="F773" s="460" t="str">
        <f>+IF(D773="","",'Cálculos '!AR778)</f>
        <v/>
      </c>
      <c r="G773" s="461" t="str">
        <f>IF(D773="","",'Cálculos '!AU778)</f>
        <v/>
      </c>
      <c r="H773" s="461" t="str">
        <f>+IF(D773="","",'Cálculos '!AV778)</f>
        <v/>
      </c>
      <c r="I773" s="462" t="str">
        <f>+IF(D773="","",'Cálculos '!AT778)</f>
        <v/>
      </c>
      <c r="J773" s="385" t="str">
        <f>+IF('Variación '!BV772="","",'Variación '!BV772)</f>
        <v/>
      </c>
      <c r="K773" s="456" t="str">
        <f>+IF(D773="","",'Precio unitario '!J772)</f>
        <v/>
      </c>
      <c r="L773" s="312" t="str">
        <f>+'Valor total'!I778</f>
        <v/>
      </c>
      <c r="M773" s="312" t="str">
        <f>+'Valor total'!J778</f>
        <v/>
      </c>
      <c r="N773" s="457" t="str">
        <f t="shared" ref="N773:N836" si="24">+IF(D773="","",SUM(K773+L773+M773))</f>
        <v/>
      </c>
    </row>
    <row r="774" spans="2:14" hidden="1" x14ac:dyDescent="0.25">
      <c r="B774" s="181">
        <f t="shared" ref="B774:B837" si="25">+B773+1</f>
        <v>771</v>
      </c>
      <c r="C774" s="316" t="str">
        <f>+IF('Cálculos '!C779="","",'Cálculos '!C779)</f>
        <v/>
      </c>
      <c r="D774" s="315" t="str">
        <f>+IF('Cálculos '!D779="","",'Cálculos '!D779)</f>
        <v/>
      </c>
      <c r="E774" s="314" t="str">
        <f>+IF('Cálculos '!E779="","",'Cálculos '!E779)</f>
        <v/>
      </c>
      <c r="F774" s="460" t="str">
        <f>+IF(D774="","",'Cálculos '!AR779)</f>
        <v/>
      </c>
      <c r="G774" s="461" t="str">
        <f>IF(D774="","",'Cálculos '!AU779)</f>
        <v/>
      </c>
      <c r="H774" s="461" t="str">
        <f>+IF(D774="","",'Cálculos '!AV779)</f>
        <v/>
      </c>
      <c r="I774" s="462" t="str">
        <f>+IF(D774="","",'Cálculos '!AT779)</f>
        <v/>
      </c>
      <c r="J774" s="385" t="str">
        <f>+IF('Variación '!BV773="","",'Variación '!BV773)</f>
        <v/>
      </c>
      <c r="K774" s="456" t="str">
        <f>+IF(D774="","",'Precio unitario '!J773)</f>
        <v/>
      </c>
      <c r="L774" s="312" t="str">
        <f>+'Valor total'!I779</f>
        <v/>
      </c>
      <c r="M774" s="312" t="str">
        <f>+'Valor total'!J779</f>
        <v/>
      </c>
      <c r="N774" s="457" t="str">
        <f t="shared" si="24"/>
        <v/>
      </c>
    </row>
    <row r="775" spans="2:14" hidden="1" x14ac:dyDescent="0.25">
      <c r="B775" s="181">
        <f t="shared" si="25"/>
        <v>772</v>
      </c>
      <c r="C775" s="316" t="str">
        <f>+IF('Cálculos '!C780="","",'Cálculos '!C780)</f>
        <v/>
      </c>
      <c r="D775" s="315" t="str">
        <f>+IF('Cálculos '!D780="","",'Cálculos '!D780)</f>
        <v/>
      </c>
      <c r="E775" s="314" t="str">
        <f>+IF('Cálculos '!E780="","",'Cálculos '!E780)</f>
        <v/>
      </c>
      <c r="F775" s="460" t="str">
        <f>+IF(D775="","",'Cálculos '!AR780)</f>
        <v/>
      </c>
      <c r="G775" s="461" t="str">
        <f>IF(D775="","",'Cálculos '!AU780)</f>
        <v/>
      </c>
      <c r="H775" s="461" t="str">
        <f>+IF(D775="","",'Cálculos '!AV780)</f>
        <v/>
      </c>
      <c r="I775" s="462" t="str">
        <f>+IF(D775="","",'Cálculos '!AT780)</f>
        <v/>
      </c>
      <c r="J775" s="385" t="str">
        <f>+IF('Variación '!BV774="","",'Variación '!BV774)</f>
        <v/>
      </c>
      <c r="K775" s="456" t="str">
        <f>+IF(D775="","",'Precio unitario '!J774)</f>
        <v/>
      </c>
      <c r="L775" s="312" t="str">
        <f>+'Valor total'!I780</f>
        <v/>
      </c>
      <c r="M775" s="312" t="str">
        <f>+'Valor total'!J780</f>
        <v/>
      </c>
      <c r="N775" s="457" t="str">
        <f t="shared" si="24"/>
        <v/>
      </c>
    </row>
    <row r="776" spans="2:14" hidden="1" x14ac:dyDescent="0.25">
      <c r="B776" s="181">
        <f t="shared" si="25"/>
        <v>773</v>
      </c>
      <c r="C776" s="316" t="str">
        <f>+IF('Cálculos '!C781="","",'Cálculos '!C781)</f>
        <v/>
      </c>
      <c r="D776" s="315" t="str">
        <f>+IF('Cálculos '!D781="","",'Cálculos '!D781)</f>
        <v/>
      </c>
      <c r="E776" s="314" t="str">
        <f>+IF('Cálculos '!E781="","",'Cálculos '!E781)</f>
        <v/>
      </c>
      <c r="F776" s="460" t="str">
        <f>+IF(D776="","",'Cálculos '!AR781)</f>
        <v/>
      </c>
      <c r="G776" s="461" t="str">
        <f>IF(D776="","",'Cálculos '!AU781)</f>
        <v/>
      </c>
      <c r="H776" s="461" t="str">
        <f>+IF(D776="","",'Cálculos '!AV781)</f>
        <v/>
      </c>
      <c r="I776" s="462" t="str">
        <f>+IF(D776="","",'Cálculos '!AT781)</f>
        <v/>
      </c>
      <c r="J776" s="385" t="str">
        <f>+IF('Variación '!BV775="","",'Variación '!BV775)</f>
        <v/>
      </c>
      <c r="K776" s="456" t="str">
        <f>+IF(D776="","",'Precio unitario '!J775)</f>
        <v/>
      </c>
      <c r="L776" s="312" t="str">
        <f>+'Valor total'!I781</f>
        <v/>
      </c>
      <c r="M776" s="312" t="str">
        <f>+'Valor total'!J781</f>
        <v/>
      </c>
      <c r="N776" s="457" t="str">
        <f t="shared" si="24"/>
        <v/>
      </c>
    </row>
    <row r="777" spans="2:14" hidden="1" x14ac:dyDescent="0.25">
      <c r="B777" s="181">
        <f t="shared" si="25"/>
        <v>774</v>
      </c>
      <c r="C777" s="316" t="str">
        <f>+IF('Cálculos '!C782="","",'Cálculos '!C782)</f>
        <v/>
      </c>
      <c r="D777" s="315" t="str">
        <f>+IF('Cálculos '!D782="","",'Cálculos '!D782)</f>
        <v/>
      </c>
      <c r="E777" s="314" t="str">
        <f>+IF('Cálculos '!E782="","",'Cálculos '!E782)</f>
        <v/>
      </c>
      <c r="F777" s="460" t="str">
        <f>+IF(D777="","",'Cálculos '!AR782)</f>
        <v/>
      </c>
      <c r="G777" s="461" t="str">
        <f>IF(D777="","",'Cálculos '!AU782)</f>
        <v/>
      </c>
      <c r="H777" s="461" t="str">
        <f>+IF(D777="","",'Cálculos '!AV782)</f>
        <v/>
      </c>
      <c r="I777" s="462" t="str">
        <f>+IF(D777="","",'Cálculos '!AT782)</f>
        <v/>
      </c>
      <c r="J777" s="385" t="str">
        <f>+IF('Variación '!BV776="","",'Variación '!BV776)</f>
        <v/>
      </c>
      <c r="K777" s="456" t="str">
        <f>+IF(D777="","",'Precio unitario '!J776)</f>
        <v/>
      </c>
      <c r="L777" s="312" t="str">
        <f>+'Valor total'!I782</f>
        <v/>
      </c>
      <c r="M777" s="312" t="str">
        <f>+'Valor total'!J782</f>
        <v/>
      </c>
      <c r="N777" s="457" t="str">
        <f t="shared" si="24"/>
        <v/>
      </c>
    </row>
    <row r="778" spans="2:14" hidden="1" x14ac:dyDescent="0.25">
      <c r="B778" s="181">
        <f t="shared" si="25"/>
        <v>775</v>
      </c>
      <c r="C778" s="316" t="str">
        <f>+IF('Cálculos '!C783="","",'Cálculos '!C783)</f>
        <v/>
      </c>
      <c r="D778" s="315" t="str">
        <f>+IF('Cálculos '!D783="","",'Cálculos '!D783)</f>
        <v/>
      </c>
      <c r="E778" s="314" t="str">
        <f>+IF('Cálculos '!E783="","",'Cálculos '!E783)</f>
        <v/>
      </c>
      <c r="F778" s="460" t="str">
        <f>+IF(D778="","",'Cálculos '!AR783)</f>
        <v/>
      </c>
      <c r="G778" s="461" t="str">
        <f>IF(D778="","",'Cálculos '!AU783)</f>
        <v/>
      </c>
      <c r="H778" s="461" t="str">
        <f>+IF(D778="","",'Cálculos '!AV783)</f>
        <v/>
      </c>
      <c r="I778" s="462" t="str">
        <f>+IF(D778="","",'Cálculos '!AT783)</f>
        <v/>
      </c>
      <c r="J778" s="385" t="str">
        <f>+IF('Variación '!BV777="","",'Variación '!BV777)</f>
        <v/>
      </c>
      <c r="K778" s="456" t="str">
        <f>+IF(D778="","",'Precio unitario '!J777)</f>
        <v/>
      </c>
      <c r="L778" s="312" t="str">
        <f>+'Valor total'!I783</f>
        <v/>
      </c>
      <c r="M778" s="312" t="str">
        <f>+'Valor total'!J783</f>
        <v/>
      </c>
      <c r="N778" s="457" t="str">
        <f t="shared" si="24"/>
        <v/>
      </c>
    </row>
    <row r="779" spans="2:14" hidden="1" x14ac:dyDescent="0.25">
      <c r="B779" s="181">
        <f t="shared" si="25"/>
        <v>776</v>
      </c>
      <c r="C779" s="316" t="str">
        <f>+IF('Cálculos '!C784="","",'Cálculos '!C784)</f>
        <v/>
      </c>
      <c r="D779" s="315" t="str">
        <f>+IF('Cálculos '!D784="","",'Cálculos '!D784)</f>
        <v/>
      </c>
      <c r="E779" s="314" t="str">
        <f>+IF('Cálculos '!E784="","",'Cálculos '!E784)</f>
        <v/>
      </c>
      <c r="F779" s="460" t="str">
        <f>+IF(D779="","",'Cálculos '!AR784)</f>
        <v/>
      </c>
      <c r="G779" s="461" t="str">
        <f>IF(D779="","",'Cálculos '!AU784)</f>
        <v/>
      </c>
      <c r="H779" s="461" t="str">
        <f>+IF(D779="","",'Cálculos '!AV784)</f>
        <v/>
      </c>
      <c r="I779" s="462" t="str">
        <f>+IF(D779="","",'Cálculos '!AT784)</f>
        <v/>
      </c>
      <c r="J779" s="385" t="str">
        <f>+IF('Variación '!BV778="","",'Variación '!BV778)</f>
        <v/>
      </c>
      <c r="K779" s="456" t="str">
        <f>+IF(D779="","",'Precio unitario '!J778)</f>
        <v/>
      </c>
      <c r="L779" s="312" t="str">
        <f>+'Valor total'!I784</f>
        <v/>
      </c>
      <c r="M779" s="312" t="str">
        <f>+'Valor total'!J784</f>
        <v/>
      </c>
      <c r="N779" s="457" t="str">
        <f t="shared" si="24"/>
        <v/>
      </c>
    </row>
    <row r="780" spans="2:14" hidden="1" x14ac:dyDescent="0.25">
      <c r="B780" s="181">
        <f t="shared" si="25"/>
        <v>777</v>
      </c>
      <c r="C780" s="316" t="str">
        <f>+IF('Cálculos '!C785="","",'Cálculos '!C785)</f>
        <v/>
      </c>
      <c r="D780" s="315" t="str">
        <f>+IF('Cálculos '!D785="","",'Cálculos '!D785)</f>
        <v/>
      </c>
      <c r="E780" s="314" t="str">
        <f>+IF('Cálculos '!E785="","",'Cálculos '!E785)</f>
        <v/>
      </c>
      <c r="F780" s="460" t="str">
        <f>+IF(D780="","",'Cálculos '!AR785)</f>
        <v/>
      </c>
      <c r="G780" s="461" t="str">
        <f>IF(D780="","",'Cálculos '!AU785)</f>
        <v/>
      </c>
      <c r="H780" s="461" t="str">
        <f>+IF(D780="","",'Cálculos '!AV785)</f>
        <v/>
      </c>
      <c r="I780" s="462" t="str">
        <f>+IF(D780="","",'Cálculos '!AT785)</f>
        <v/>
      </c>
      <c r="J780" s="385" t="str">
        <f>+IF('Variación '!BV779="","",'Variación '!BV779)</f>
        <v/>
      </c>
      <c r="K780" s="456" t="str">
        <f>+IF(D780="","",'Precio unitario '!J779)</f>
        <v/>
      </c>
      <c r="L780" s="312" t="str">
        <f>+'Valor total'!I785</f>
        <v/>
      </c>
      <c r="M780" s="312" t="str">
        <f>+'Valor total'!J785</f>
        <v/>
      </c>
      <c r="N780" s="457" t="str">
        <f t="shared" si="24"/>
        <v/>
      </c>
    </row>
    <row r="781" spans="2:14" hidden="1" x14ac:dyDescent="0.25">
      <c r="B781" s="181">
        <f t="shared" si="25"/>
        <v>778</v>
      </c>
      <c r="C781" s="316" t="str">
        <f>+IF('Cálculos '!C786="","",'Cálculos '!C786)</f>
        <v/>
      </c>
      <c r="D781" s="315" t="str">
        <f>+IF('Cálculos '!D786="","",'Cálculos '!D786)</f>
        <v/>
      </c>
      <c r="E781" s="314" t="str">
        <f>+IF('Cálculos '!E786="","",'Cálculos '!E786)</f>
        <v/>
      </c>
      <c r="F781" s="460" t="str">
        <f>+IF(D781="","",'Cálculos '!AR786)</f>
        <v/>
      </c>
      <c r="G781" s="461" t="str">
        <f>IF(D781="","",'Cálculos '!AU786)</f>
        <v/>
      </c>
      <c r="H781" s="461" t="str">
        <f>+IF(D781="","",'Cálculos '!AV786)</f>
        <v/>
      </c>
      <c r="I781" s="462" t="str">
        <f>+IF(D781="","",'Cálculos '!AT786)</f>
        <v/>
      </c>
      <c r="J781" s="385" t="str">
        <f>+IF('Variación '!BV780="","",'Variación '!BV780)</f>
        <v/>
      </c>
      <c r="K781" s="456" t="str">
        <f>+IF(D781="","",'Precio unitario '!J780)</f>
        <v/>
      </c>
      <c r="L781" s="312" t="str">
        <f>+'Valor total'!I786</f>
        <v/>
      </c>
      <c r="M781" s="312" t="str">
        <f>+'Valor total'!J786</f>
        <v/>
      </c>
      <c r="N781" s="457" t="str">
        <f t="shared" si="24"/>
        <v/>
      </c>
    </row>
    <row r="782" spans="2:14" hidden="1" x14ac:dyDescent="0.25">
      <c r="B782" s="181">
        <f t="shared" si="25"/>
        <v>779</v>
      </c>
      <c r="C782" s="316" t="str">
        <f>+IF('Cálculos '!C787="","",'Cálculos '!C787)</f>
        <v/>
      </c>
      <c r="D782" s="315" t="str">
        <f>+IF('Cálculos '!D787="","",'Cálculos '!D787)</f>
        <v/>
      </c>
      <c r="E782" s="314" t="str">
        <f>+IF('Cálculos '!E787="","",'Cálculos '!E787)</f>
        <v/>
      </c>
      <c r="F782" s="460" t="str">
        <f>+IF(D782="","",'Cálculos '!AR787)</f>
        <v/>
      </c>
      <c r="G782" s="461" t="str">
        <f>IF(D782="","",'Cálculos '!AU787)</f>
        <v/>
      </c>
      <c r="H782" s="461" t="str">
        <f>+IF(D782="","",'Cálculos '!AV787)</f>
        <v/>
      </c>
      <c r="I782" s="462" t="str">
        <f>+IF(D782="","",'Cálculos '!AT787)</f>
        <v/>
      </c>
      <c r="J782" s="385" t="str">
        <f>+IF('Variación '!BV781="","",'Variación '!BV781)</f>
        <v/>
      </c>
      <c r="K782" s="456" t="str">
        <f>+IF(D782="","",'Precio unitario '!J781)</f>
        <v/>
      </c>
      <c r="L782" s="312" t="str">
        <f>+'Valor total'!I787</f>
        <v/>
      </c>
      <c r="M782" s="312" t="str">
        <f>+'Valor total'!J787</f>
        <v/>
      </c>
      <c r="N782" s="457" t="str">
        <f t="shared" si="24"/>
        <v/>
      </c>
    </row>
    <row r="783" spans="2:14" hidden="1" x14ac:dyDescent="0.25">
      <c r="B783" s="181">
        <f t="shared" si="25"/>
        <v>780</v>
      </c>
      <c r="C783" s="316" t="str">
        <f>+IF('Cálculos '!C788="","",'Cálculos '!C788)</f>
        <v/>
      </c>
      <c r="D783" s="315" t="str">
        <f>+IF('Cálculos '!D788="","",'Cálculos '!D788)</f>
        <v/>
      </c>
      <c r="E783" s="314" t="str">
        <f>+IF('Cálculos '!E788="","",'Cálculos '!E788)</f>
        <v/>
      </c>
      <c r="F783" s="460" t="str">
        <f>+IF(D783="","",'Cálculos '!AR788)</f>
        <v/>
      </c>
      <c r="G783" s="461" t="str">
        <f>IF(D783="","",'Cálculos '!AU788)</f>
        <v/>
      </c>
      <c r="H783" s="461" t="str">
        <f>+IF(D783="","",'Cálculos '!AV788)</f>
        <v/>
      </c>
      <c r="I783" s="462" t="str">
        <f>+IF(D783="","",'Cálculos '!AT788)</f>
        <v/>
      </c>
      <c r="J783" s="385" t="str">
        <f>+IF('Variación '!BV782="","",'Variación '!BV782)</f>
        <v/>
      </c>
      <c r="K783" s="456" t="str">
        <f>+IF(D783="","",'Precio unitario '!J782)</f>
        <v/>
      </c>
      <c r="L783" s="312" t="str">
        <f>+'Valor total'!I788</f>
        <v/>
      </c>
      <c r="M783" s="312" t="str">
        <f>+'Valor total'!J788</f>
        <v/>
      </c>
      <c r="N783" s="457" t="str">
        <f t="shared" si="24"/>
        <v/>
      </c>
    </row>
    <row r="784" spans="2:14" hidden="1" x14ac:dyDescent="0.25">
      <c r="B784" s="181">
        <f t="shared" si="25"/>
        <v>781</v>
      </c>
      <c r="C784" s="316" t="str">
        <f>+IF('Cálculos '!C789="","",'Cálculos '!C789)</f>
        <v/>
      </c>
      <c r="D784" s="315" t="str">
        <f>+IF('Cálculos '!D789="","",'Cálculos '!D789)</f>
        <v/>
      </c>
      <c r="E784" s="314" t="str">
        <f>+IF('Cálculos '!E789="","",'Cálculos '!E789)</f>
        <v/>
      </c>
      <c r="F784" s="460" t="str">
        <f>+IF(D784="","",'Cálculos '!AR789)</f>
        <v/>
      </c>
      <c r="G784" s="461" t="str">
        <f>IF(D784="","",'Cálculos '!AU789)</f>
        <v/>
      </c>
      <c r="H784" s="461" t="str">
        <f>+IF(D784="","",'Cálculos '!AV789)</f>
        <v/>
      </c>
      <c r="I784" s="462" t="str">
        <f>+IF(D784="","",'Cálculos '!AT789)</f>
        <v/>
      </c>
      <c r="J784" s="385" t="str">
        <f>+IF('Variación '!BV783="","",'Variación '!BV783)</f>
        <v/>
      </c>
      <c r="K784" s="456" t="str">
        <f>+IF(D784="","",'Precio unitario '!J783)</f>
        <v/>
      </c>
      <c r="L784" s="312" t="str">
        <f>+'Valor total'!I789</f>
        <v/>
      </c>
      <c r="M784" s="312" t="str">
        <f>+'Valor total'!J789</f>
        <v/>
      </c>
      <c r="N784" s="457" t="str">
        <f t="shared" si="24"/>
        <v/>
      </c>
    </row>
    <row r="785" spans="2:14" hidden="1" x14ac:dyDescent="0.25">
      <c r="B785" s="181">
        <f t="shared" si="25"/>
        <v>782</v>
      </c>
      <c r="C785" s="316" t="str">
        <f>+IF('Cálculos '!C790="","",'Cálculos '!C790)</f>
        <v/>
      </c>
      <c r="D785" s="315" t="str">
        <f>+IF('Cálculos '!D790="","",'Cálculos '!D790)</f>
        <v/>
      </c>
      <c r="E785" s="314" t="str">
        <f>+IF('Cálculos '!E790="","",'Cálculos '!E790)</f>
        <v/>
      </c>
      <c r="F785" s="460" t="str">
        <f>+IF(D785="","",'Cálculos '!AR790)</f>
        <v/>
      </c>
      <c r="G785" s="461" t="str">
        <f>IF(D785="","",'Cálculos '!AU790)</f>
        <v/>
      </c>
      <c r="H785" s="461" t="str">
        <f>+IF(D785="","",'Cálculos '!AV790)</f>
        <v/>
      </c>
      <c r="I785" s="462" t="str">
        <f>+IF(D785="","",'Cálculos '!AT790)</f>
        <v/>
      </c>
      <c r="J785" s="385" t="str">
        <f>+IF('Variación '!BV784="","",'Variación '!BV784)</f>
        <v/>
      </c>
      <c r="K785" s="456" t="str">
        <f>+IF(D785="","",'Precio unitario '!J784)</f>
        <v/>
      </c>
      <c r="L785" s="312" t="str">
        <f>+'Valor total'!I790</f>
        <v/>
      </c>
      <c r="M785" s="312" t="str">
        <f>+'Valor total'!J790</f>
        <v/>
      </c>
      <c r="N785" s="457" t="str">
        <f t="shared" si="24"/>
        <v/>
      </c>
    </row>
    <row r="786" spans="2:14" hidden="1" x14ac:dyDescent="0.25">
      <c r="B786" s="181">
        <f t="shared" si="25"/>
        <v>783</v>
      </c>
      <c r="C786" s="316" t="str">
        <f>+IF('Cálculos '!C791="","",'Cálculos '!C791)</f>
        <v/>
      </c>
      <c r="D786" s="315" t="str">
        <f>+IF('Cálculos '!D791="","",'Cálculos '!D791)</f>
        <v/>
      </c>
      <c r="E786" s="314" t="str">
        <f>+IF('Cálculos '!E791="","",'Cálculos '!E791)</f>
        <v/>
      </c>
      <c r="F786" s="460" t="str">
        <f>+IF(D786="","",'Cálculos '!AR791)</f>
        <v/>
      </c>
      <c r="G786" s="461" t="str">
        <f>IF(D786="","",'Cálculos '!AU791)</f>
        <v/>
      </c>
      <c r="H786" s="461" t="str">
        <f>+IF(D786="","",'Cálculos '!AV791)</f>
        <v/>
      </c>
      <c r="I786" s="462" t="str">
        <f>+IF(D786="","",'Cálculos '!AT791)</f>
        <v/>
      </c>
      <c r="J786" s="385" t="str">
        <f>+IF('Variación '!BV785="","",'Variación '!BV785)</f>
        <v/>
      </c>
      <c r="K786" s="456" t="str">
        <f>+IF(D786="","",'Precio unitario '!J785)</f>
        <v/>
      </c>
      <c r="L786" s="312" t="str">
        <f>+'Valor total'!I791</f>
        <v/>
      </c>
      <c r="M786" s="312" t="str">
        <f>+'Valor total'!J791</f>
        <v/>
      </c>
      <c r="N786" s="457" t="str">
        <f t="shared" si="24"/>
        <v/>
      </c>
    </row>
    <row r="787" spans="2:14" hidden="1" x14ac:dyDescent="0.25">
      <c r="B787" s="181">
        <f t="shared" si="25"/>
        <v>784</v>
      </c>
      <c r="C787" s="316" t="str">
        <f>+IF('Cálculos '!C792="","",'Cálculos '!C792)</f>
        <v/>
      </c>
      <c r="D787" s="315" t="str">
        <f>+IF('Cálculos '!D792="","",'Cálculos '!D792)</f>
        <v/>
      </c>
      <c r="E787" s="314" t="str">
        <f>+IF('Cálculos '!E792="","",'Cálculos '!E792)</f>
        <v/>
      </c>
      <c r="F787" s="460" t="str">
        <f>+IF(D787="","",'Cálculos '!AR792)</f>
        <v/>
      </c>
      <c r="G787" s="461" t="str">
        <f>IF(D787="","",'Cálculos '!AU792)</f>
        <v/>
      </c>
      <c r="H787" s="461" t="str">
        <f>+IF(D787="","",'Cálculos '!AV792)</f>
        <v/>
      </c>
      <c r="I787" s="462" t="str">
        <f>+IF(D787="","",'Cálculos '!AT792)</f>
        <v/>
      </c>
      <c r="J787" s="385" t="str">
        <f>+IF('Variación '!BV786="","",'Variación '!BV786)</f>
        <v/>
      </c>
      <c r="K787" s="456" t="str">
        <f>+IF(D787="","",'Precio unitario '!J786)</f>
        <v/>
      </c>
      <c r="L787" s="312" t="str">
        <f>+'Valor total'!I792</f>
        <v/>
      </c>
      <c r="M787" s="312" t="str">
        <f>+'Valor total'!J792</f>
        <v/>
      </c>
      <c r="N787" s="457" t="str">
        <f t="shared" si="24"/>
        <v/>
      </c>
    </row>
    <row r="788" spans="2:14" hidden="1" x14ac:dyDescent="0.25">
      <c r="B788" s="181">
        <f t="shared" si="25"/>
        <v>785</v>
      </c>
      <c r="C788" s="316" t="str">
        <f>+IF('Cálculos '!C793="","",'Cálculos '!C793)</f>
        <v/>
      </c>
      <c r="D788" s="315" t="str">
        <f>+IF('Cálculos '!D793="","",'Cálculos '!D793)</f>
        <v/>
      </c>
      <c r="E788" s="314" t="str">
        <f>+IF('Cálculos '!E793="","",'Cálculos '!E793)</f>
        <v/>
      </c>
      <c r="F788" s="460" t="str">
        <f>+IF(D788="","",'Cálculos '!AR793)</f>
        <v/>
      </c>
      <c r="G788" s="461" t="str">
        <f>IF(D788="","",'Cálculos '!AU793)</f>
        <v/>
      </c>
      <c r="H788" s="461" t="str">
        <f>+IF(D788="","",'Cálculos '!AV793)</f>
        <v/>
      </c>
      <c r="I788" s="462" t="str">
        <f>+IF(D788="","",'Cálculos '!AT793)</f>
        <v/>
      </c>
      <c r="J788" s="385" t="str">
        <f>+IF('Variación '!BV787="","",'Variación '!BV787)</f>
        <v/>
      </c>
      <c r="K788" s="456" t="str">
        <f>+IF(D788="","",'Precio unitario '!J787)</f>
        <v/>
      </c>
      <c r="L788" s="312" t="str">
        <f>+'Valor total'!I793</f>
        <v/>
      </c>
      <c r="M788" s="312" t="str">
        <f>+'Valor total'!J793</f>
        <v/>
      </c>
      <c r="N788" s="457" t="str">
        <f t="shared" si="24"/>
        <v/>
      </c>
    </row>
    <row r="789" spans="2:14" hidden="1" x14ac:dyDescent="0.25">
      <c r="B789" s="181">
        <f t="shared" si="25"/>
        <v>786</v>
      </c>
      <c r="C789" s="316" t="str">
        <f>+IF('Cálculos '!C794="","",'Cálculos '!C794)</f>
        <v/>
      </c>
      <c r="D789" s="315" t="str">
        <f>+IF('Cálculos '!D794="","",'Cálculos '!D794)</f>
        <v/>
      </c>
      <c r="E789" s="314" t="str">
        <f>+IF('Cálculos '!E794="","",'Cálculos '!E794)</f>
        <v/>
      </c>
      <c r="F789" s="460" t="str">
        <f>+IF(D789="","",'Cálculos '!AR794)</f>
        <v/>
      </c>
      <c r="G789" s="461" t="str">
        <f>IF(D789="","",'Cálculos '!AU794)</f>
        <v/>
      </c>
      <c r="H789" s="461" t="str">
        <f>+IF(D789="","",'Cálculos '!AV794)</f>
        <v/>
      </c>
      <c r="I789" s="462" t="str">
        <f>+IF(D789="","",'Cálculos '!AT794)</f>
        <v/>
      </c>
      <c r="J789" s="385" t="str">
        <f>+IF('Variación '!BV788="","",'Variación '!BV788)</f>
        <v/>
      </c>
      <c r="K789" s="456" t="str">
        <f>+IF(D789="","",'Precio unitario '!J788)</f>
        <v/>
      </c>
      <c r="L789" s="312" t="str">
        <f>+'Valor total'!I794</f>
        <v/>
      </c>
      <c r="M789" s="312" t="str">
        <f>+'Valor total'!J794</f>
        <v/>
      </c>
      <c r="N789" s="457" t="str">
        <f t="shared" si="24"/>
        <v/>
      </c>
    </row>
    <row r="790" spans="2:14" hidden="1" x14ac:dyDescent="0.25">
      <c r="B790" s="181">
        <f t="shared" si="25"/>
        <v>787</v>
      </c>
      <c r="C790" s="316" t="str">
        <f>+IF('Cálculos '!C795="","",'Cálculos '!C795)</f>
        <v/>
      </c>
      <c r="D790" s="315" t="str">
        <f>+IF('Cálculos '!D795="","",'Cálculos '!D795)</f>
        <v/>
      </c>
      <c r="E790" s="314" t="str">
        <f>+IF('Cálculos '!E795="","",'Cálculos '!E795)</f>
        <v/>
      </c>
      <c r="F790" s="460" t="str">
        <f>+IF(D790="","",'Cálculos '!AR795)</f>
        <v/>
      </c>
      <c r="G790" s="461" t="str">
        <f>IF(D790="","",'Cálculos '!AU795)</f>
        <v/>
      </c>
      <c r="H790" s="461" t="str">
        <f>+IF(D790="","",'Cálculos '!AV795)</f>
        <v/>
      </c>
      <c r="I790" s="462" t="str">
        <f>+IF(D790="","",'Cálculos '!AT795)</f>
        <v/>
      </c>
      <c r="J790" s="385" t="str">
        <f>+IF('Variación '!BV789="","",'Variación '!BV789)</f>
        <v/>
      </c>
      <c r="K790" s="456" t="str">
        <f>+IF(D790="","",'Precio unitario '!J789)</f>
        <v/>
      </c>
      <c r="L790" s="312" t="str">
        <f>+'Valor total'!I795</f>
        <v/>
      </c>
      <c r="M790" s="312" t="str">
        <f>+'Valor total'!J795</f>
        <v/>
      </c>
      <c r="N790" s="457" t="str">
        <f t="shared" si="24"/>
        <v/>
      </c>
    </row>
    <row r="791" spans="2:14" hidden="1" x14ac:dyDescent="0.25">
      <c r="B791" s="181">
        <f t="shared" si="25"/>
        <v>788</v>
      </c>
      <c r="C791" s="316" t="str">
        <f>+IF('Cálculos '!C796="","",'Cálculos '!C796)</f>
        <v/>
      </c>
      <c r="D791" s="315" t="str">
        <f>+IF('Cálculos '!D796="","",'Cálculos '!D796)</f>
        <v/>
      </c>
      <c r="E791" s="314" t="str">
        <f>+IF('Cálculos '!E796="","",'Cálculos '!E796)</f>
        <v/>
      </c>
      <c r="F791" s="460" t="str">
        <f>+IF(D791="","",'Cálculos '!AR796)</f>
        <v/>
      </c>
      <c r="G791" s="461" t="str">
        <f>IF(D791="","",'Cálculos '!AU796)</f>
        <v/>
      </c>
      <c r="H791" s="461" t="str">
        <f>+IF(D791="","",'Cálculos '!AV796)</f>
        <v/>
      </c>
      <c r="I791" s="462" t="str">
        <f>+IF(D791="","",'Cálculos '!AT796)</f>
        <v/>
      </c>
      <c r="J791" s="385" t="str">
        <f>+IF('Variación '!BV790="","",'Variación '!BV790)</f>
        <v/>
      </c>
      <c r="K791" s="456" t="str">
        <f>+IF(D791="","",'Precio unitario '!J790)</f>
        <v/>
      </c>
      <c r="L791" s="312" t="str">
        <f>+'Valor total'!I796</f>
        <v/>
      </c>
      <c r="M791" s="312" t="str">
        <f>+'Valor total'!J796</f>
        <v/>
      </c>
      <c r="N791" s="457" t="str">
        <f t="shared" si="24"/>
        <v/>
      </c>
    </row>
    <row r="792" spans="2:14" hidden="1" x14ac:dyDescent="0.25">
      <c r="B792" s="181">
        <f t="shared" si="25"/>
        <v>789</v>
      </c>
      <c r="C792" s="316" t="str">
        <f>+IF('Cálculos '!C797="","",'Cálculos '!C797)</f>
        <v/>
      </c>
      <c r="D792" s="315" t="str">
        <f>+IF('Cálculos '!D797="","",'Cálculos '!D797)</f>
        <v/>
      </c>
      <c r="E792" s="314" t="str">
        <f>+IF('Cálculos '!E797="","",'Cálculos '!E797)</f>
        <v/>
      </c>
      <c r="F792" s="460" t="str">
        <f>+IF(D792="","",'Cálculos '!AR797)</f>
        <v/>
      </c>
      <c r="G792" s="461" t="str">
        <f>IF(D792="","",'Cálculos '!AU797)</f>
        <v/>
      </c>
      <c r="H792" s="461" t="str">
        <f>+IF(D792="","",'Cálculos '!AV797)</f>
        <v/>
      </c>
      <c r="I792" s="462" t="str">
        <f>+IF(D792="","",'Cálculos '!AT797)</f>
        <v/>
      </c>
      <c r="J792" s="385" t="str">
        <f>+IF('Variación '!BV791="","",'Variación '!BV791)</f>
        <v/>
      </c>
      <c r="K792" s="456" t="str">
        <f>+IF(D792="","",'Precio unitario '!J791)</f>
        <v/>
      </c>
      <c r="L792" s="312" t="str">
        <f>+'Valor total'!I797</f>
        <v/>
      </c>
      <c r="M792" s="312" t="str">
        <f>+'Valor total'!J797</f>
        <v/>
      </c>
      <c r="N792" s="457" t="str">
        <f t="shared" si="24"/>
        <v/>
      </c>
    </row>
    <row r="793" spans="2:14" hidden="1" x14ac:dyDescent="0.25">
      <c r="B793" s="181">
        <f t="shared" si="25"/>
        <v>790</v>
      </c>
      <c r="C793" s="316" t="str">
        <f>+IF('Cálculos '!C798="","",'Cálculos '!C798)</f>
        <v/>
      </c>
      <c r="D793" s="315" t="str">
        <f>+IF('Cálculos '!D798="","",'Cálculos '!D798)</f>
        <v/>
      </c>
      <c r="E793" s="314" t="str">
        <f>+IF('Cálculos '!E798="","",'Cálculos '!E798)</f>
        <v/>
      </c>
      <c r="F793" s="460" t="str">
        <f>+IF(D793="","",'Cálculos '!AR798)</f>
        <v/>
      </c>
      <c r="G793" s="461" t="str">
        <f>IF(D793="","",'Cálculos '!AU798)</f>
        <v/>
      </c>
      <c r="H793" s="461" t="str">
        <f>+IF(D793="","",'Cálculos '!AV798)</f>
        <v/>
      </c>
      <c r="I793" s="462" t="str">
        <f>+IF(D793="","",'Cálculos '!AT798)</f>
        <v/>
      </c>
      <c r="J793" s="385" t="str">
        <f>+IF('Variación '!BV792="","",'Variación '!BV792)</f>
        <v/>
      </c>
      <c r="K793" s="456" t="str">
        <f>+IF(D793="","",'Precio unitario '!J792)</f>
        <v/>
      </c>
      <c r="L793" s="312" t="str">
        <f>+'Valor total'!I798</f>
        <v/>
      </c>
      <c r="M793" s="312" t="str">
        <f>+'Valor total'!J798</f>
        <v/>
      </c>
      <c r="N793" s="457" t="str">
        <f t="shared" si="24"/>
        <v/>
      </c>
    </row>
    <row r="794" spans="2:14" hidden="1" x14ac:dyDescent="0.25">
      <c r="B794" s="181">
        <f t="shared" si="25"/>
        <v>791</v>
      </c>
      <c r="C794" s="316" t="str">
        <f>+IF('Cálculos '!C799="","",'Cálculos '!C799)</f>
        <v/>
      </c>
      <c r="D794" s="315" t="str">
        <f>+IF('Cálculos '!D799="","",'Cálculos '!D799)</f>
        <v/>
      </c>
      <c r="E794" s="314" t="str">
        <f>+IF('Cálculos '!E799="","",'Cálculos '!E799)</f>
        <v/>
      </c>
      <c r="F794" s="460" t="str">
        <f>+IF(D794="","",'Cálculos '!AR799)</f>
        <v/>
      </c>
      <c r="G794" s="461" t="str">
        <f>IF(D794="","",'Cálculos '!AU799)</f>
        <v/>
      </c>
      <c r="H794" s="461" t="str">
        <f>+IF(D794="","",'Cálculos '!AV799)</f>
        <v/>
      </c>
      <c r="I794" s="462" t="str">
        <f>+IF(D794="","",'Cálculos '!AT799)</f>
        <v/>
      </c>
      <c r="J794" s="385" t="str">
        <f>+IF('Variación '!BV793="","",'Variación '!BV793)</f>
        <v/>
      </c>
      <c r="K794" s="456" t="str">
        <f>+IF(D794="","",'Precio unitario '!J793)</f>
        <v/>
      </c>
      <c r="L794" s="312" t="str">
        <f>+'Valor total'!I799</f>
        <v/>
      </c>
      <c r="M794" s="312" t="str">
        <f>+'Valor total'!J799</f>
        <v/>
      </c>
      <c r="N794" s="457" t="str">
        <f t="shared" si="24"/>
        <v/>
      </c>
    </row>
    <row r="795" spans="2:14" hidden="1" x14ac:dyDescent="0.25">
      <c r="B795" s="181">
        <f t="shared" si="25"/>
        <v>792</v>
      </c>
      <c r="C795" s="316" t="str">
        <f>+IF('Cálculos '!C800="","",'Cálculos '!C800)</f>
        <v/>
      </c>
      <c r="D795" s="315" t="str">
        <f>+IF('Cálculos '!D800="","",'Cálculos '!D800)</f>
        <v/>
      </c>
      <c r="E795" s="314" t="str">
        <f>+IF('Cálculos '!E800="","",'Cálculos '!E800)</f>
        <v/>
      </c>
      <c r="F795" s="460" t="str">
        <f>+IF(D795="","",'Cálculos '!AR800)</f>
        <v/>
      </c>
      <c r="G795" s="461" t="str">
        <f>IF(D795="","",'Cálculos '!AU800)</f>
        <v/>
      </c>
      <c r="H795" s="461" t="str">
        <f>+IF(D795="","",'Cálculos '!AV800)</f>
        <v/>
      </c>
      <c r="I795" s="462" t="str">
        <f>+IF(D795="","",'Cálculos '!AT800)</f>
        <v/>
      </c>
      <c r="J795" s="385" t="str">
        <f>+IF('Variación '!BV794="","",'Variación '!BV794)</f>
        <v/>
      </c>
      <c r="K795" s="456" t="str">
        <f>+IF(D795="","",'Precio unitario '!J794)</f>
        <v/>
      </c>
      <c r="L795" s="312" t="str">
        <f>+'Valor total'!I800</f>
        <v/>
      </c>
      <c r="M795" s="312" t="str">
        <f>+'Valor total'!J800</f>
        <v/>
      </c>
      <c r="N795" s="457" t="str">
        <f t="shared" si="24"/>
        <v/>
      </c>
    </row>
    <row r="796" spans="2:14" hidden="1" x14ac:dyDescent="0.25">
      <c r="B796" s="181">
        <f t="shared" si="25"/>
        <v>793</v>
      </c>
      <c r="C796" s="316" t="str">
        <f>+IF('Cálculos '!C801="","",'Cálculos '!C801)</f>
        <v/>
      </c>
      <c r="D796" s="315" t="str">
        <f>+IF('Cálculos '!D801="","",'Cálculos '!D801)</f>
        <v/>
      </c>
      <c r="E796" s="314" t="str">
        <f>+IF('Cálculos '!E801="","",'Cálculos '!E801)</f>
        <v/>
      </c>
      <c r="F796" s="460" t="str">
        <f>+IF(D796="","",'Cálculos '!AR801)</f>
        <v/>
      </c>
      <c r="G796" s="461" t="str">
        <f>IF(D796="","",'Cálculos '!AU801)</f>
        <v/>
      </c>
      <c r="H796" s="461" t="str">
        <f>+IF(D796="","",'Cálculos '!AV801)</f>
        <v/>
      </c>
      <c r="I796" s="462" t="str">
        <f>+IF(D796="","",'Cálculos '!AT801)</f>
        <v/>
      </c>
      <c r="J796" s="385" t="str">
        <f>+IF('Variación '!BV795="","",'Variación '!BV795)</f>
        <v/>
      </c>
      <c r="K796" s="456" t="str">
        <f>+IF(D796="","",'Precio unitario '!J795)</f>
        <v/>
      </c>
      <c r="L796" s="312" t="str">
        <f>+'Valor total'!I801</f>
        <v/>
      </c>
      <c r="M796" s="312" t="str">
        <f>+'Valor total'!J801</f>
        <v/>
      </c>
      <c r="N796" s="457" t="str">
        <f t="shared" si="24"/>
        <v/>
      </c>
    </row>
    <row r="797" spans="2:14" hidden="1" x14ac:dyDescent="0.25">
      <c r="B797" s="181">
        <f t="shared" si="25"/>
        <v>794</v>
      </c>
      <c r="C797" s="316" t="str">
        <f>+IF('Cálculos '!C802="","",'Cálculos '!C802)</f>
        <v/>
      </c>
      <c r="D797" s="315" t="str">
        <f>+IF('Cálculos '!D802="","",'Cálculos '!D802)</f>
        <v/>
      </c>
      <c r="E797" s="314" t="str">
        <f>+IF('Cálculos '!E802="","",'Cálculos '!E802)</f>
        <v/>
      </c>
      <c r="F797" s="460" t="str">
        <f>+IF(D797="","",'Cálculos '!AR802)</f>
        <v/>
      </c>
      <c r="G797" s="461" t="str">
        <f>IF(D797="","",'Cálculos '!AU802)</f>
        <v/>
      </c>
      <c r="H797" s="461" t="str">
        <f>+IF(D797="","",'Cálculos '!AV802)</f>
        <v/>
      </c>
      <c r="I797" s="462" t="str">
        <f>+IF(D797="","",'Cálculos '!AT802)</f>
        <v/>
      </c>
      <c r="J797" s="385" t="str">
        <f>+IF('Variación '!BV796="","",'Variación '!BV796)</f>
        <v/>
      </c>
      <c r="K797" s="456" t="str">
        <f>+IF(D797="","",'Precio unitario '!J796)</f>
        <v/>
      </c>
      <c r="L797" s="312" t="str">
        <f>+'Valor total'!I802</f>
        <v/>
      </c>
      <c r="M797" s="312" t="str">
        <f>+'Valor total'!J802</f>
        <v/>
      </c>
      <c r="N797" s="457" t="str">
        <f t="shared" si="24"/>
        <v/>
      </c>
    </row>
    <row r="798" spans="2:14" hidden="1" x14ac:dyDescent="0.25">
      <c r="B798" s="181">
        <f t="shared" si="25"/>
        <v>795</v>
      </c>
      <c r="C798" s="316" t="str">
        <f>+IF('Cálculos '!C803="","",'Cálculos '!C803)</f>
        <v/>
      </c>
      <c r="D798" s="315" t="str">
        <f>+IF('Cálculos '!D803="","",'Cálculos '!D803)</f>
        <v/>
      </c>
      <c r="E798" s="314" t="str">
        <f>+IF('Cálculos '!E803="","",'Cálculos '!E803)</f>
        <v/>
      </c>
      <c r="F798" s="460" t="str">
        <f>+IF(D798="","",'Cálculos '!AR803)</f>
        <v/>
      </c>
      <c r="G798" s="461" t="str">
        <f>IF(D798="","",'Cálculos '!AU803)</f>
        <v/>
      </c>
      <c r="H798" s="461" t="str">
        <f>+IF(D798="","",'Cálculos '!AV803)</f>
        <v/>
      </c>
      <c r="I798" s="462" t="str">
        <f>+IF(D798="","",'Cálculos '!AT803)</f>
        <v/>
      </c>
      <c r="J798" s="385" t="str">
        <f>+IF('Variación '!BV797="","",'Variación '!BV797)</f>
        <v/>
      </c>
      <c r="K798" s="456" t="str">
        <f>+IF(D798="","",'Precio unitario '!J797)</f>
        <v/>
      </c>
      <c r="L798" s="312" t="str">
        <f>+'Valor total'!I803</f>
        <v/>
      </c>
      <c r="M798" s="312" t="str">
        <f>+'Valor total'!J803</f>
        <v/>
      </c>
      <c r="N798" s="457" t="str">
        <f t="shared" si="24"/>
        <v/>
      </c>
    </row>
    <row r="799" spans="2:14" hidden="1" x14ac:dyDescent="0.25">
      <c r="B799" s="181">
        <f t="shared" si="25"/>
        <v>796</v>
      </c>
      <c r="C799" s="316" t="str">
        <f>+IF('Cálculos '!C804="","",'Cálculos '!C804)</f>
        <v/>
      </c>
      <c r="D799" s="315" t="str">
        <f>+IF('Cálculos '!D804="","",'Cálculos '!D804)</f>
        <v/>
      </c>
      <c r="E799" s="314" t="str">
        <f>+IF('Cálculos '!E804="","",'Cálculos '!E804)</f>
        <v/>
      </c>
      <c r="F799" s="460" t="str">
        <f>+IF(D799="","",'Cálculos '!AR804)</f>
        <v/>
      </c>
      <c r="G799" s="461" t="str">
        <f>IF(D799="","",'Cálculos '!AU804)</f>
        <v/>
      </c>
      <c r="H799" s="461" t="str">
        <f>+IF(D799="","",'Cálculos '!AV804)</f>
        <v/>
      </c>
      <c r="I799" s="462" t="str">
        <f>+IF(D799="","",'Cálculos '!AT804)</f>
        <v/>
      </c>
      <c r="J799" s="385" t="str">
        <f>+IF('Variación '!BV798="","",'Variación '!BV798)</f>
        <v/>
      </c>
      <c r="K799" s="456" t="str">
        <f>+IF(D799="","",'Precio unitario '!J798)</f>
        <v/>
      </c>
      <c r="L799" s="312" t="str">
        <f>+'Valor total'!I804</f>
        <v/>
      </c>
      <c r="M799" s="312" t="str">
        <f>+'Valor total'!J804</f>
        <v/>
      </c>
      <c r="N799" s="457" t="str">
        <f t="shared" si="24"/>
        <v/>
      </c>
    </row>
    <row r="800" spans="2:14" hidden="1" x14ac:dyDescent="0.25">
      <c r="B800" s="181">
        <f t="shared" si="25"/>
        <v>797</v>
      </c>
      <c r="C800" s="316" t="str">
        <f>+IF('Cálculos '!C805="","",'Cálculos '!C805)</f>
        <v/>
      </c>
      <c r="D800" s="315" t="str">
        <f>+IF('Cálculos '!D805="","",'Cálculos '!D805)</f>
        <v/>
      </c>
      <c r="E800" s="314" t="str">
        <f>+IF('Cálculos '!E805="","",'Cálculos '!E805)</f>
        <v/>
      </c>
      <c r="F800" s="460" t="str">
        <f>+IF(D800="","",'Cálculos '!AR805)</f>
        <v/>
      </c>
      <c r="G800" s="461" t="str">
        <f>IF(D800="","",'Cálculos '!AU805)</f>
        <v/>
      </c>
      <c r="H800" s="461" t="str">
        <f>+IF(D800="","",'Cálculos '!AV805)</f>
        <v/>
      </c>
      <c r="I800" s="462" t="str">
        <f>+IF(D800="","",'Cálculos '!AT805)</f>
        <v/>
      </c>
      <c r="J800" s="385" t="str">
        <f>+IF('Variación '!BV799="","",'Variación '!BV799)</f>
        <v/>
      </c>
      <c r="K800" s="456" t="str">
        <f>+IF(D800="","",'Precio unitario '!J799)</f>
        <v/>
      </c>
      <c r="L800" s="312" t="str">
        <f>+'Valor total'!I805</f>
        <v/>
      </c>
      <c r="M800" s="312" t="str">
        <f>+'Valor total'!J805</f>
        <v/>
      </c>
      <c r="N800" s="457" t="str">
        <f t="shared" si="24"/>
        <v/>
      </c>
    </row>
    <row r="801" spans="2:14" hidden="1" x14ac:dyDescent="0.25">
      <c r="B801" s="181">
        <f t="shared" si="25"/>
        <v>798</v>
      </c>
      <c r="C801" s="316" t="str">
        <f>+IF('Cálculos '!C806="","",'Cálculos '!C806)</f>
        <v/>
      </c>
      <c r="D801" s="315" t="str">
        <f>+IF('Cálculos '!D806="","",'Cálculos '!D806)</f>
        <v/>
      </c>
      <c r="E801" s="314" t="str">
        <f>+IF('Cálculos '!E806="","",'Cálculos '!E806)</f>
        <v/>
      </c>
      <c r="F801" s="460" t="str">
        <f>+IF(D801="","",'Cálculos '!AR806)</f>
        <v/>
      </c>
      <c r="G801" s="461" t="str">
        <f>IF(D801="","",'Cálculos '!AU806)</f>
        <v/>
      </c>
      <c r="H801" s="461" t="str">
        <f>+IF(D801="","",'Cálculos '!AV806)</f>
        <v/>
      </c>
      <c r="I801" s="462" t="str">
        <f>+IF(D801="","",'Cálculos '!AT806)</f>
        <v/>
      </c>
      <c r="J801" s="385" t="str">
        <f>+IF('Variación '!BV800="","",'Variación '!BV800)</f>
        <v/>
      </c>
      <c r="K801" s="456" t="str">
        <f>+IF(D801="","",'Precio unitario '!J800)</f>
        <v/>
      </c>
      <c r="L801" s="312" t="str">
        <f>+'Valor total'!I806</f>
        <v/>
      </c>
      <c r="M801" s="312" t="str">
        <f>+'Valor total'!J806</f>
        <v/>
      </c>
      <c r="N801" s="457" t="str">
        <f t="shared" si="24"/>
        <v/>
      </c>
    </row>
    <row r="802" spans="2:14" hidden="1" x14ac:dyDescent="0.25">
      <c r="B802" s="181">
        <f t="shared" si="25"/>
        <v>799</v>
      </c>
      <c r="C802" s="316" t="str">
        <f>+IF('Cálculos '!C807="","",'Cálculos '!C807)</f>
        <v/>
      </c>
      <c r="D802" s="315" t="str">
        <f>+IF('Cálculos '!D807="","",'Cálculos '!D807)</f>
        <v/>
      </c>
      <c r="E802" s="314" t="str">
        <f>+IF('Cálculos '!E807="","",'Cálculos '!E807)</f>
        <v/>
      </c>
      <c r="F802" s="460" t="str">
        <f>+IF(D802="","",'Cálculos '!AR807)</f>
        <v/>
      </c>
      <c r="G802" s="461" t="str">
        <f>IF(D802="","",'Cálculos '!AU807)</f>
        <v/>
      </c>
      <c r="H802" s="461" t="str">
        <f>+IF(D802="","",'Cálculos '!AV807)</f>
        <v/>
      </c>
      <c r="I802" s="462" t="str">
        <f>+IF(D802="","",'Cálculos '!AT807)</f>
        <v/>
      </c>
      <c r="J802" s="385" t="str">
        <f>+IF('Variación '!BV801="","",'Variación '!BV801)</f>
        <v/>
      </c>
      <c r="K802" s="456" t="str">
        <f>+IF(D802="","",'Precio unitario '!J801)</f>
        <v/>
      </c>
      <c r="L802" s="312" t="str">
        <f>+'Valor total'!I807</f>
        <v/>
      </c>
      <c r="M802" s="312" t="str">
        <f>+'Valor total'!J807</f>
        <v/>
      </c>
      <c r="N802" s="457" t="str">
        <f t="shared" si="24"/>
        <v/>
      </c>
    </row>
    <row r="803" spans="2:14" hidden="1" x14ac:dyDescent="0.25">
      <c r="B803" s="181">
        <f t="shared" si="25"/>
        <v>800</v>
      </c>
      <c r="C803" s="316" t="str">
        <f>+IF('Cálculos '!C808="","",'Cálculos '!C808)</f>
        <v/>
      </c>
      <c r="D803" s="315" t="str">
        <f>+IF('Cálculos '!D808="","",'Cálculos '!D808)</f>
        <v/>
      </c>
      <c r="E803" s="314" t="str">
        <f>+IF('Cálculos '!E808="","",'Cálculos '!E808)</f>
        <v/>
      </c>
      <c r="F803" s="460" t="str">
        <f>+IF(D803="","",'Cálculos '!AR808)</f>
        <v/>
      </c>
      <c r="G803" s="461" t="str">
        <f>IF(D803="","",'Cálculos '!AU808)</f>
        <v/>
      </c>
      <c r="H803" s="461" t="str">
        <f>+IF(D803="","",'Cálculos '!AV808)</f>
        <v/>
      </c>
      <c r="I803" s="462" t="str">
        <f>+IF(D803="","",'Cálculos '!AT808)</f>
        <v/>
      </c>
      <c r="J803" s="385" t="str">
        <f>+IF('Variación '!BV802="","",'Variación '!BV802)</f>
        <v/>
      </c>
      <c r="K803" s="456" t="str">
        <f>+IF(D803="","",'Precio unitario '!J802)</f>
        <v/>
      </c>
      <c r="L803" s="312" t="str">
        <f>+'Valor total'!I808</f>
        <v/>
      </c>
      <c r="M803" s="312" t="str">
        <f>+'Valor total'!J808</f>
        <v/>
      </c>
      <c r="N803" s="457" t="str">
        <f t="shared" si="24"/>
        <v/>
      </c>
    </row>
    <row r="804" spans="2:14" hidden="1" x14ac:dyDescent="0.25">
      <c r="B804" s="181">
        <f t="shared" si="25"/>
        <v>801</v>
      </c>
      <c r="C804" s="316" t="str">
        <f>+IF('Cálculos '!C809="","",'Cálculos '!C809)</f>
        <v/>
      </c>
      <c r="D804" s="315" t="str">
        <f>+IF('Cálculos '!D809="","",'Cálculos '!D809)</f>
        <v/>
      </c>
      <c r="E804" s="314" t="str">
        <f>+IF('Cálculos '!E809="","",'Cálculos '!E809)</f>
        <v/>
      </c>
      <c r="F804" s="460" t="str">
        <f>+IF(D804="","",'Cálculos '!AR809)</f>
        <v/>
      </c>
      <c r="G804" s="461" t="str">
        <f>IF(D804="","",'Cálculos '!AU809)</f>
        <v/>
      </c>
      <c r="H804" s="461" t="str">
        <f>+IF(D804="","",'Cálculos '!AV809)</f>
        <v/>
      </c>
      <c r="I804" s="462" t="str">
        <f>+IF(D804="","",'Cálculos '!AT809)</f>
        <v/>
      </c>
      <c r="J804" s="385" t="str">
        <f>+IF('Variación '!BV803="","",'Variación '!BV803)</f>
        <v/>
      </c>
      <c r="K804" s="456" t="str">
        <f>+IF(D804="","",'Precio unitario '!J803)</f>
        <v/>
      </c>
      <c r="L804" s="312" t="str">
        <f>+'Valor total'!I809</f>
        <v/>
      </c>
      <c r="M804" s="312" t="str">
        <f>+'Valor total'!J809</f>
        <v/>
      </c>
      <c r="N804" s="457" t="str">
        <f t="shared" si="24"/>
        <v/>
      </c>
    </row>
    <row r="805" spans="2:14" hidden="1" x14ac:dyDescent="0.25">
      <c r="B805" s="181">
        <f t="shared" si="25"/>
        <v>802</v>
      </c>
      <c r="C805" s="316" t="str">
        <f>+IF('Cálculos '!C810="","",'Cálculos '!C810)</f>
        <v/>
      </c>
      <c r="D805" s="315" t="str">
        <f>+IF('Cálculos '!D810="","",'Cálculos '!D810)</f>
        <v/>
      </c>
      <c r="E805" s="314" t="str">
        <f>+IF('Cálculos '!E810="","",'Cálculos '!E810)</f>
        <v/>
      </c>
      <c r="F805" s="460" t="str">
        <f>+IF(D805="","",'Cálculos '!AR810)</f>
        <v/>
      </c>
      <c r="G805" s="461" t="str">
        <f>IF(D805="","",'Cálculos '!AU810)</f>
        <v/>
      </c>
      <c r="H805" s="461" t="str">
        <f>+IF(D805="","",'Cálculos '!AV810)</f>
        <v/>
      </c>
      <c r="I805" s="462" t="str">
        <f>+IF(D805="","",'Cálculos '!AT810)</f>
        <v/>
      </c>
      <c r="J805" s="385" t="str">
        <f>+IF('Variación '!BV804="","",'Variación '!BV804)</f>
        <v/>
      </c>
      <c r="K805" s="456" t="str">
        <f>+IF(D805="","",'Precio unitario '!J804)</f>
        <v/>
      </c>
      <c r="L805" s="312" t="str">
        <f>+'Valor total'!I810</f>
        <v/>
      </c>
      <c r="M805" s="312" t="str">
        <f>+'Valor total'!J810</f>
        <v/>
      </c>
      <c r="N805" s="457" t="str">
        <f t="shared" si="24"/>
        <v/>
      </c>
    </row>
    <row r="806" spans="2:14" hidden="1" x14ac:dyDescent="0.25">
      <c r="B806" s="181">
        <f t="shared" si="25"/>
        <v>803</v>
      </c>
      <c r="C806" s="316" t="str">
        <f>+IF('Cálculos '!C811="","",'Cálculos '!C811)</f>
        <v/>
      </c>
      <c r="D806" s="315" t="str">
        <f>+IF('Cálculos '!D811="","",'Cálculos '!D811)</f>
        <v/>
      </c>
      <c r="E806" s="314" t="str">
        <f>+IF('Cálculos '!E811="","",'Cálculos '!E811)</f>
        <v/>
      </c>
      <c r="F806" s="460" t="str">
        <f>+IF(D806="","",'Cálculos '!AR811)</f>
        <v/>
      </c>
      <c r="G806" s="461" t="str">
        <f>IF(D806="","",'Cálculos '!AU811)</f>
        <v/>
      </c>
      <c r="H806" s="461" t="str">
        <f>+IF(D806="","",'Cálculos '!AV811)</f>
        <v/>
      </c>
      <c r="I806" s="462" t="str">
        <f>+IF(D806="","",'Cálculos '!AT811)</f>
        <v/>
      </c>
      <c r="J806" s="385" t="str">
        <f>+IF('Variación '!BV805="","",'Variación '!BV805)</f>
        <v/>
      </c>
      <c r="K806" s="456" t="str">
        <f>+IF(D806="","",'Precio unitario '!J805)</f>
        <v/>
      </c>
      <c r="L806" s="312" t="str">
        <f>+'Valor total'!I811</f>
        <v/>
      </c>
      <c r="M806" s="312" t="str">
        <f>+'Valor total'!J811</f>
        <v/>
      </c>
      <c r="N806" s="457" t="str">
        <f t="shared" si="24"/>
        <v/>
      </c>
    </row>
    <row r="807" spans="2:14" hidden="1" x14ac:dyDescent="0.25">
      <c r="B807" s="181">
        <f t="shared" si="25"/>
        <v>804</v>
      </c>
      <c r="C807" s="316" t="str">
        <f>+IF('Cálculos '!C812="","",'Cálculos '!C812)</f>
        <v/>
      </c>
      <c r="D807" s="315" t="str">
        <f>+IF('Cálculos '!D812="","",'Cálculos '!D812)</f>
        <v/>
      </c>
      <c r="E807" s="314" t="str">
        <f>+IF('Cálculos '!E812="","",'Cálculos '!E812)</f>
        <v/>
      </c>
      <c r="F807" s="460" t="str">
        <f>+IF(D807="","",'Cálculos '!AR812)</f>
        <v/>
      </c>
      <c r="G807" s="461" t="str">
        <f>IF(D807="","",'Cálculos '!AU812)</f>
        <v/>
      </c>
      <c r="H807" s="461" t="str">
        <f>+IF(D807="","",'Cálculos '!AV812)</f>
        <v/>
      </c>
      <c r="I807" s="462" t="str">
        <f>+IF(D807="","",'Cálculos '!AT812)</f>
        <v/>
      </c>
      <c r="J807" s="385" t="str">
        <f>+IF('Variación '!BV806="","",'Variación '!BV806)</f>
        <v/>
      </c>
      <c r="K807" s="456" t="str">
        <f>+IF(D807="","",'Precio unitario '!J806)</f>
        <v/>
      </c>
      <c r="L807" s="312" t="str">
        <f>+'Valor total'!I812</f>
        <v/>
      </c>
      <c r="M807" s="312" t="str">
        <f>+'Valor total'!J812</f>
        <v/>
      </c>
      <c r="N807" s="457" t="str">
        <f t="shared" si="24"/>
        <v/>
      </c>
    </row>
    <row r="808" spans="2:14" hidden="1" x14ac:dyDescent="0.25">
      <c r="B808" s="181">
        <f t="shared" si="25"/>
        <v>805</v>
      </c>
      <c r="C808" s="316" t="str">
        <f>+IF('Cálculos '!C813="","",'Cálculos '!C813)</f>
        <v/>
      </c>
      <c r="D808" s="315" t="str">
        <f>+IF('Cálculos '!D813="","",'Cálculos '!D813)</f>
        <v/>
      </c>
      <c r="E808" s="314" t="str">
        <f>+IF('Cálculos '!E813="","",'Cálculos '!E813)</f>
        <v/>
      </c>
      <c r="F808" s="460" t="str">
        <f>+IF(D808="","",'Cálculos '!AR813)</f>
        <v/>
      </c>
      <c r="G808" s="461" t="str">
        <f>IF(D808="","",'Cálculos '!AU813)</f>
        <v/>
      </c>
      <c r="H808" s="461" t="str">
        <f>+IF(D808="","",'Cálculos '!AV813)</f>
        <v/>
      </c>
      <c r="I808" s="462" t="str">
        <f>+IF(D808="","",'Cálculos '!AT813)</f>
        <v/>
      </c>
      <c r="J808" s="385" t="str">
        <f>+IF('Variación '!BV807="","",'Variación '!BV807)</f>
        <v/>
      </c>
      <c r="K808" s="456" t="str">
        <f>+IF(D808="","",'Precio unitario '!J807)</f>
        <v/>
      </c>
      <c r="L808" s="312" t="str">
        <f>+'Valor total'!I813</f>
        <v/>
      </c>
      <c r="M808" s="312" t="str">
        <f>+'Valor total'!J813</f>
        <v/>
      </c>
      <c r="N808" s="457" t="str">
        <f t="shared" si="24"/>
        <v/>
      </c>
    </row>
    <row r="809" spans="2:14" hidden="1" x14ac:dyDescent="0.25">
      <c r="B809" s="181">
        <f t="shared" si="25"/>
        <v>806</v>
      </c>
      <c r="C809" s="316" t="str">
        <f>+IF('Cálculos '!C814="","",'Cálculos '!C814)</f>
        <v/>
      </c>
      <c r="D809" s="315" t="str">
        <f>+IF('Cálculos '!D814="","",'Cálculos '!D814)</f>
        <v/>
      </c>
      <c r="E809" s="314" t="str">
        <f>+IF('Cálculos '!E814="","",'Cálculos '!E814)</f>
        <v/>
      </c>
      <c r="F809" s="460" t="str">
        <f>+IF(D809="","",'Cálculos '!AR814)</f>
        <v/>
      </c>
      <c r="G809" s="461" t="str">
        <f>IF(D809="","",'Cálculos '!AU814)</f>
        <v/>
      </c>
      <c r="H809" s="461" t="str">
        <f>+IF(D809="","",'Cálculos '!AV814)</f>
        <v/>
      </c>
      <c r="I809" s="462" t="str">
        <f>+IF(D809="","",'Cálculos '!AT814)</f>
        <v/>
      </c>
      <c r="J809" s="385" t="str">
        <f>+IF('Variación '!BV808="","",'Variación '!BV808)</f>
        <v/>
      </c>
      <c r="K809" s="456" t="str">
        <f>+IF(D809="","",'Precio unitario '!J808)</f>
        <v/>
      </c>
      <c r="L809" s="312" t="str">
        <f>+'Valor total'!I814</f>
        <v/>
      </c>
      <c r="M809" s="312" t="str">
        <f>+'Valor total'!J814</f>
        <v/>
      </c>
      <c r="N809" s="457" t="str">
        <f t="shared" si="24"/>
        <v/>
      </c>
    </row>
    <row r="810" spans="2:14" hidden="1" x14ac:dyDescent="0.25">
      <c r="B810" s="181">
        <f t="shared" si="25"/>
        <v>807</v>
      </c>
      <c r="C810" s="316" t="str">
        <f>+IF('Cálculos '!C815="","",'Cálculos '!C815)</f>
        <v/>
      </c>
      <c r="D810" s="315" t="str">
        <f>+IF('Cálculos '!D815="","",'Cálculos '!D815)</f>
        <v/>
      </c>
      <c r="E810" s="314" t="str">
        <f>+IF('Cálculos '!E815="","",'Cálculos '!E815)</f>
        <v/>
      </c>
      <c r="F810" s="460" t="str">
        <f>+IF(D810="","",'Cálculos '!AR815)</f>
        <v/>
      </c>
      <c r="G810" s="461" t="str">
        <f>IF(D810="","",'Cálculos '!AU815)</f>
        <v/>
      </c>
      <c r="H810" s="461" t="str">
        <f>+IF(D810="","",'Cálculos '!AV815)</f>
        <v/>
      </c>
      <c r="I810" s="462" t="str">
        <f>+IF(D810="","",'Cálculos '!AT815)</f>
        <v/>
      </c>
      <c r="J810" s="385" t="str">
        <f>+IF('Variación '!BV809="","",'Variación '!BV809)</f>
        <v/>
      </c>
      <c r="K810" s="456" t="str">
        <f>+IF(D810="","",'Precio unitario '!J809)</f>
        <v/>
      </c>
      <c r="L810" s="312" t="str">
        <f>+'Valor total'!I815</f>
        <v/>
      </c>
      <c r="M810" s="312" t="str">
        <f>+'Valor total'!J815</f>
        <v/>
      </c>
      <c r="N810" s="457" t="str">
        <f t="shared" si="24"/>
        <v/>
      </c>
    </row>
    <row r="811" spans="2:14" hidden="1" x14ac:dyDescent="0.25">
      <c r="B811" s="181">
        <f t="shared" si="25"/>
        <v>808</v>
      </c>
      <c r="C811" s="316" t="str">
        <f>+IF('Cálculos '!C816="","",'Cálculos '!C816)</f>
        <v/>
      </c>
      <c r="D811" s="315" t="str">
        <f>+IF('Cálculos '!D816="","",'Cálculos '!D816)</f>
        <v/>
      </c>
      <c r="E811" s="314" t="str">
        <f>+IF('Cálculos '!E816="","",'Cálculos '!E816)</f>
        <v/>
      </c>
      <c r="F811" s="460" t="str">
        <f>+IF(D811="","",'Cálculos '!AR816)</f>
        <v/>
      </c>
      <c r="G811" s="461" t="str">
        <f>IF(D811="","",'Cálculos '!AU816)</f>
        <v/>
      </c>
      <c r="H811" s="461" t="str">
        <f>+IF(D811="","",'Cálculos '!AV816)</f>
        <v/>
      </c>
      <c r="I811" s="462" t="str">
        <f>+IF(D811="","",'Cálculos '!AT816)</f>
        <v/>
      </c>
      <c r="J811" s="385" t="str">
        <f>+IF('Variación '!BV810="","",'Variación '!BV810)</f>
        <v/>
      </c>
      <c r="K811" s="456" t="str">
        <f>+IF(D811="","",'Precio unitario '!J810)</f>
        <v/>
      </c>
      <c r="L811" s="312" t="str">
        <f>+'Valor total'!I816</f>
        <v/>
      </c>
      <c r="M811" s="312" t="str">
        <f>+'Valor total'!J816</f>
        <v/>
      </c>
      <c r="N811" s="457" t="str">
        <f t="shared" si="24"/>
        <v/>
      </c>
    </row>
    <row r="812" spans="2:14" hidden="1" x14ac:dyDescent="0.25">
      <c r="B812" s="181">
        <f t="shared" si="25"/>
        <v>809</v>
      </c>
      <c r="C812" s="316" t="str">
        <f>+IF('Cálculos '!C817="","",'Cálculos '!C817)</f>
        <v/>
      </c>
      <c r="D812" s="315" t="str">
        <f>+IF('Cálculos '!D817="","",'Cálculos '!D817)</f>
        <v/>
      </c>
      <c r="E812" s="314" t="str">
        <f>+IF('Cálculos '!E817="","",'Cálculos '!E817)</f>
        <v/>
      </c>
      <c r="F812" s="460" t="str">
        <f>+IF(D812="","",'Cálculos '!AR817)</f>
        <v/>
      </c>
      <c r="G812" s="461" t="str">
        <f>IF(D812="","",'Cálculos '!AU817)</f>
        <v/>
      </c>
      <c r="H812" s="461" t="str">
        <f>+IF(D812="","",'Cálculos '!AV817)</f>
        <v/>
      </c>
      <c r="I812" s="462" t="str">
        <f>+IF(D812="","",'Cálculos '!AT817)</f>
        <v/>
      </c>
      <c r="J812" s="385" t="str">
        <f>+IF('Variación '!BV811="","",'Variación '!BV811)</f>
        <v/>
      </c>
      <c r="K812" s="456" t="str">
        <f>+IF(D812="","",'Precio unitario '!J811)</f>
        <v/>
      </c>
      <c r="L812" s="312" t="str">
        <f>+'Valor total'!I817</f>
        <v/>
      </c>
      <c r="M812" s="312" t="str">
        <f>+'Valor total'!J817</f>
        <v/>
      </c>
      <c r="N812" s="457" t="str">
        <f t="shared" si="24"/>
        <v/>
      </c>
    </row>
    <row r="813" spans="2:14" hidden="1" x14ac:dyDescent="0.25">
      <c r="B813" s="181">
        <f t="shared" si="25"/>
        <v>810</v>
      </c>
      <c r="C813" s="316" t="str">
        <f>+IF('Cálculos '!C818="","",'Cálculos '!C818)</f>
        <v/>
      </c>
      <c r="D813" s="315" t="str">
        <f>+IF('Cálculos '!D818="","",'Cálculos '!D818)</f>
        <v/>
      </c>
      <c r="E813" s="314" t="str">
        <f>+IF('Cálculos '!E818="","",'Cálculos '!E818)</f>
        <v/>
      </c>
      <c r="F813" s="460" t="str">
        <f>+IF(D813="","",'Cálculos '!AR818)</f>
        <v/>
      </c>
      <c r="G813" s="461" t="str">
        <f>IF(D813="","",'Cálculos '!AU818)</f>
        <v/>
      </c>
      <c r="H813" s="461" t="str">
        <f>+IF(D813="","",'Cálculos '!AV818)</f>
        <v/>
      </c>
      <c r="I813" s="462" t="str">
        <f>+IF(D813="","",'Cálculos '!AT818)</f>
        <v/>
      </c>
      <c r="J813" s="385" t="str">
        <f>+IF('Variación '!BV812="","",'Variación '!BV812)</f>
        <v/>
      </c>
      <c r="K813" s="456" t="str">
        <f>+IF(D813="","",'Precio unitario '!J812)</f>
        <v/>
      </c>
      <c r="L813" s="312" t="str">
        <f>+'Valor total'!I818</f>
        <v/>
      </c>
      <c r="M813" s="312" t="str">
        <f>+'Valor total'!J818</f>
        <v/>
      </c>
      <c r="N813" s="457" t="str">
        <f t="shared" si="24"/>
        <v/>
      </c>
    </row>
    <row r="814" spans="2:14" hidden="1" x14ac:dyDescent="0.25">
      <c r="B814" s="181">
        <f t="shared" si="25"/>
        <v>811</v>
      </c>
      <c r="C814" s="316" t="str">
        <f>+IF('Cálculos '!C819="","",'Cálculos '!C819)</f>
        <v/>
      </c>
      <c r="D814" s="315" t="str">
        <f>+IF('Cálculos '!D819="","",'Cálculos '!D819)</f>
        <v/>
      </c>
      <c r="E814" s="314" t="str">
        <f>+IF('Cálculos '!E819="","",'Cálculos '!E819)</f>
        <v/>
      </c>
      <c r="F814" s="460" t="str">
        <f>+IF(D814="","",'Cálculos '!AR819)</f>
        <v/>
      </c>
      <c r="G814" s="461" t="str">
        <f>IF(D814="","",'Cálculos '!AU819)</f>
        <v/>
      </c>
      <c r="H814" s="461" t="str">
        <f>+IF(D814="","",'Cálculos '!AV819)</f>
        <v/>
      </c>
      <c r="I814" s="462" t="str">
        <f>+IF(D814="","",'Cálculos '!AT819)</f>
        <v/>
      </c>
      <c r="J814" s="385" t="str">
        <f>+IF('Variación '!BV813="","",'Variación '!BV813)</f>
        <v/>
      </c>
      <c r="K814" s="456" t="str">
        <f>+IF(D814="","",'Precio unitario '!J813)</f>
        <v/>
      </c>
      <c r="L814" s="312" t="str">
        <f>+'Valor total'!I819</f>
        <v/>
      </c>
      <c r="M814" s="312" t="str">
        <f>+'Valor total'!J819</f>
        <v/>
      </c>
      <c r="N814" s="457" t="str">
        <f t="shared" si="24"/>
        <v/>
      </c>
    </row>
    <row r="815" spans="2:14" hidden="1" x14ac:dyDescent="0.25">
      <c r="B815" s="181">
        <f t="shared" si="25"/>
        <v>812</v>
      </c>
      <c r="C815" s="316" t="str">
        <f>+IF('Cálculos '!C820="","",'Cálculos '!C820)</f>
        <v/>
      </c>
      <c r="D815" s="315" t="str">
        <f>+IF('Cálculos '!D820="","",'Cálculos '!D820)</f>
        <v/>
      </c>
      <c r="E815" s="314" t="str">
        <f>+IF('Cálculos '!E820="","",'Cálculos '!E820)</f>
        <v/>
      </c>
      <c r="F815" s="460" t="str">
        <f>+IF(D815="","",'Cálculos '!AR820)</f>
        <v/>
      </c>
      <c r="G815" s="461" t="str">
        <f>IF(D815="","",'Cálculos '!AU820)</f>
        <v/>
      </c>
      <c r="H815" s="461" t="str">
        <f>+IF(D815="","",'Cálculos '!AV820)</f>
        <v/>
      </c>
      <c r="I815" s="462" t="str">
        <f>+IF(D815="","",'Cálculos '!AT820)</f>
        <v/>
      </c>
      <c r="J815" s="385" t="str">
        <f>+IF('Variación '!BV814="","",'Variación '!BV814)</f>
        <v/>
      </c>
      <c r="K815" s="456" t="str">
        <f>+IF(D815="","",'Precio unitario '!J814)</f>
        <v/>
      </c>
      <c r="L815" s="312" t="str">
        <f>+'Valor total'!I820</f>
        <v/>
      </c>
      <c r="M815" s="312" t="str">
        <f>+'Valor total'!J820</f>
        <v/>
      </c>
      <c r="N815" s="457" t="str">
        <f t="shared" si="24"/>
        <v/>
      </c>
    </row>
    <row r="816" spans="2:14" hidden="1" x14ac:dyDescent="0.25">
      <c r="B816" s="181">
        <f t="shared" si="25"/>
        <v>813</v>
      </c>
      <c r="C816" s="316" t="str">
        <f>+IF('Cálculos '!C821="","",'Cálculos '!C821)</f>
        <v/>
      </c>
      <c r="D816" s="315" t="str">
        <f>+IF('Cálculos '!D821="","",'Cálculos '!D821)</f>
        <v/>
      </c>
      <c r="E816" s="314" t="str">
        <f>+IF('Cálculos '!E821="","",'Cálculos '!E821)</f>
        <v/>
      </c>
      <c r="F816" s="460" t="str">
        <f>+IF(D816="","",'Cálculos '!AR821)</f>
        <v/>
      </c>
      <c r="G816" s="461" t="str">
        <f>IF(D816="","",'Cálculos '!AU821)</f>
        <v/>
      </c>
      <c r="H816" s="461" t="str">
        <f>+IF(D816="","",'Cálculos '!AV821)</f>
        <v/>
      </c>
      <c r="I816" s="462" t="str">
        <f>+IF(D816="","",'Cálculos '!AT821)</f>
        <v/>
      </c>
      <c r="J816" s="385" t="str">
        <f>+IF('Variación '!BV815="","",'Variación '!BV815)</f>
        <v/>
      </c>
      <c r="K816" s="456" t="str">
        <f>+IF(D816="","",'Precio unitario '!J815)</f>
        <v/>
      </c>
      <c r="L816" s="312" t="str">
        <f>+'Valor total'!I821</f>
        <v/>
      </c>
      <c r="M816" s="312" t="str">
        <f>+'Valor total'!J821</f>
        <v/>
      </c>
      <c r="N816" s="457" t="str">
        <f t="shared" si="24"/>
        <v/>
      </c>
    </row>
    <row r="817" spans="2:14" hidden="1" x14ac:dyDescent="0.25">
      <c r="B817" s="181">
        <f t="shared" si="25"/>
        <v>814</v>
      </c>
      <c r="C817" s="316" t="str">
        <f>+IF('Cálculos '!C822="","",'Cálculos '!C822)</f>
        <v/>
      </c>
      <c r="D817" s="315" t="str">
        <f>+IF('Cálculos '!D822="","",'Cálculos '!D822)</f>
        <v/>
      </c>
      <c r="E817" s="314" t="str">
        <f>+IF('Cálculos '!E822="","",'Cálculos '!E822)</f>
        <v/>
      </c>
      <c r="F817" s="460" t="str">
        <f>+IF(D817="","",'Cálculos '!AR822)</f>
        <v/>
      </c>
      <c r="G817" s="461" t="str">
        <f>IF(D817="","",'Cálculos '!AU822)</f>
        <v/>
      </c>
      <c r="H817" s="461" t="str">
        <f>+IF(D817="","",'Cálculos '!AV822)</f>
        <v/>
      </c>
      <c r="I817" s="462" t="str">
        <f>+IF(D817="","",'Cálculos '!AT822)</f>
        <v/>
      </c>
      <c r="J817" s="385" t="str">
        <f>+IF('Variación '!BV816="","",'Variación '!BV816)</f>
        <v/>
      </c>
      <c r="K817" s="456" t="str">
        <f>+IF(D817="","",'Precio unitario '!J816)</f>
        <v/>
      </c>
      <c r="L817" s="312" t="str">
        <f>+'Valor total'!I822</f>
        <v/>
      </c>
      <c r="M817" s="312" t="str">
        <f>+'Valor total'!J822</f>
        <v/>
      </c>
      <c r="N817" s="457" t="str">
        <f t="shared" si="24"/>
        <v/>
      </c>
    </row>
    <row r="818" spans="2:14" hidden="1" x14ac:dyDescent="0.25">
      <c r="B818" s="181">
        <f t="shared" si="25"/>
        <v>815</v>
      </c>
      <c r="C818" s="316" t="str">
        <f>+IF('Cálculos '!C823="","",'Cálculos '!C823)</f>
        <v/>
      </c>
      <c r="D818" s="315" t="str">
        <f>+IF('Cálculos '!D823="","",'Cálculos '!D823)</f>
        <v/>
      </c>
      <c r="E818" s="314" t="str">
        <f>+IF('Cálculos '!E823="","",'Cálculos '!E823)</f>
        <v/>
      </c>
      <c r="F818" s="460" t="str">
        <f>+IF(D818="","",'Cálculos '!AR823)</f>
        <v/>
      </c>
      <c r="G818" s="461" t="str">
        <f>IF(D818="","",'Cálculos '!AU823)</f>
        <v/>
      </c>
      <c r="H818" s="461" t="str">
        <f>+IF(D818="","",'Cálculos '!AV823)</f>
        <v/>
      </c>
      <c r="I818" s="462" t="str">
        <f>+IF(D818="","",'Cálculos '!AT823)</f>
        <v/>
      </c>
      <c r="J818" s="385" t="str">
        <f>+IF('Variación '!BV817="","",'Variación '!BV817)</f>
        <v/>
      </c>
      <c r="K818" s="456" t="str">
        <f>+IF(D818="","",'Precio unitario '!J817)</f>
        <v/>
      </c>
      <c r="L818" s="312" t="str">
        <f>+'Valor total'!I823</f>
        <v/>
      </c>
      <c r="M818" s="312" t="str">
        <f>+'Valor total'!J823</f>
        <v/>
      </c>
      <c r="N818" s="457" t="str">
        <f t="shared" si="24"/>
        <v/>
      </c>
    </row>
    <row r="819" spans="2:14" hidden="1" x14ac:dyDescent="0.25">
      <c r="B819" s="181">
        <f t="shared" si="25"/>
        <v>816</v>
      </c>
      <c r="C819" s="316" t="str">
        <f>+IF('Cálculos '!C824="","",'Cálculos '!C824)</f>
        <v/>
      </c>
      <c r="D819" s="315" t="str">
        <f>+IF('Cálculos '!D824="","",'Cálculos '!D824)</f>
        <v/>
      </c>
      <c r="E819" s="314" t="str">
        <f>+IF('Cálculos '!E824="","",'Cálculos '!E824)</f>
        <v/>
      </c>
      <c r="F819" s="460" t="str">
        <f>+IF(D819="","",'Cálculos '!AR824)</f>
        <v/>
      </c>
      <c r="G819" s="461" t="str">
        <f>IF(D819="","",'Cálculos '!AU824)</f>
        <v/>
      </c>
      <c r="H819" s="461" t="str">
        <f>+IF(D819="","",'Cálculos '!AV824)</f>
        <v/>
      </c>
      <c r="I819" s="462" t="str">
        <f>+IF(D819="","",'Cálculos '!AT824)</f>
        <v/>
      </c>
      <c r="J819" s="385" t="str">
        <f>+IF('Variación '!BV818="","",'Variación '!BV818)</f>
        <v/>
      </c>
      <c r="K819" s="456" t="str">
        <f>+IF(D819="","",'Precio unitario '!J818)</f>
        <v/>
      </c>
      <c r="L819" s="312" t="str">
        <f>+'Valor total'!I824</f>
        <v/>
      </c>
      <c r="M819" s="312" t="str">
        <f>+'Valor total'!J824</f>
        <v/>
      </c>
      <c r="N819" s="457" t="str">
        <f t="shared" si="24"/>
        <v/>
      </c>
    </row>
    <row r="820" spans="2:14" hidden="1" x14ac:dyDescent="0.25">
      <c r="B820" s="181">
        <f t="shared" si="25"/>
        <v>817</v>
      </c>
      <c r="C820" s="316" t="str">
        <f>+IF('Cálculos '!C825="","",'Cálculos '!C825)</f>
        <v/>
      </c>
      <c r="D820" s="315" t="str">
        <f>+IF('Cálculos '!D825="","",'Cálculos '!D825)</f>
        <v/>
      </c>
      <c r="E820" s="314" t="str">
        <f>+IF('Cálculos '!E825="","",'Cálculos '!E825)</f>
        <v/>
      </c>
      <c r="F820" s="460" t="str">
        <f>+IF(D820="","",'Cálculos '!AR825)</f>
        <v/>
      </c>
      <c r="G820" s="461" t="str">
        <f>IF(D820="","",'Cálculos '!AU825)</f>
        <v/>
      </c>
      <c r="H820" s="461" t="str">
        <f>+IF(D820="","",'Cálculos '!AV825)</f>
        <v/>
      </c>
      <c r="I820" s="462" t="str">
        <f>+IF(D820="","",'Cálculos '!AT825)</f>
        <v/>
      </c>
      <c r="J820" s="385" t="str">
        <f>+IF('Variación '!BV819="","",'Variación '!BV819)</f>
        <v/>
      </c>
      <c r="K820" s="456" t="str">
        <f>+IF(D820="","",'Precio unitario '!J819)</f>
        <v/>
      </c>
      <c r="L820" s="312" t="str">
        <f>+'Valor total'!I825</f>
        <v/>
      </c>
      <c r="M820" s="312" t="str">
        <f>+'Valor total'!J825</f>
        <v/>
      </c>
      <c r="N820" s="457" t="str">
        <f t="shared" si="24"/>
        <v/>
      </c>
    </row>
    <row r="821" spans="2:14" hidden="1" x14ac:dyDescent="0.25">
      <c r="B821" s="181">
        <f t="shared" si="25"/>
        <v>818</v>
      </c>
      <c r="C821" s="316" t="str">
        <f>+IF('Cálculos '!C826="","",'Cálculos '!C826)</f>
        <v/>
      </c>
      <c r="D821" s="315" t="str">
        <f>+IF('Cálculos '!D826="","",'Cálculos '!D826)</f>
        <v/>
      </c>
      <c r="E821" s="314" t="str">
        <f>+IF('Cálculos '!E826="","",'Cálculos '!E826)</f>
        <v/>
      </c>
      <c r="F821" s="460" t="str">
        <f>+IF(D821="","",'Cálculos '!AR826)</f>
        <v/>
      </c>
      <c r="G821" s="461" t="str">
        <f>IF(D821="","",'Cálculos '!AU826)</f>
        <v/>
      </c>
      <c r="H821" s="461" t="str">
        <f>+IF(D821="","",'Cálculos '!AV826)</f>
        <v/>
      </c>
      <c r="I821" s="462" t="str">
        <f>+IF(D821="","",'Cálculos '!AT826)</f>
        <v/>
      </c>
      <c r="J821" s="385" t="str">
        <f>+IF('Variación '!BV820="","",'Variación '!BV820)</f>
        <v/>
      </c>
      <c r="K821" s="456" t="str">
        <f>+IF(D821="","",'Precio unitario '!J820)</f>
        <v/>
      </c>
      <c r="L821" s="312" t="str">
        <f>+'Valor total'!I826</f>
        <v/>
      </c>
      <c r="M821" s="312" t="str">
        <f>+'Valor total'!J826</f>
        <v/>
      </c>
      <c r="N821" s="457" t="str">
        <f t="shared" si="24"/>
        <v/>
      </c>
    </row>
    <row r="822" spans="2:14" hidden="1" x14ac:dyDescent="0.25">
      <c r="B822" s="181">
        <f t="shared" si="25"/>
        <v>819</v>
      </c>
      <c r="C822" s="316" t="str">
        <f>+IF('Cálculos '!C827="","",'Cálculos '!C827)</f>
        <v/>
      </c>
      <c r="D822" s="315" t="str">
        <f>+IF('Cálculos '!D827="","",'Cálculos '!D827)</f>
        <v/>
      </c>
      <c r="E822" s="314" t="str">
        <f>+IF('Cálculos '!E827="","",'Cálculos '!E827)</f>
        <v/>
      </c>
      <c r="F822" s="460" t="str">
        <f>+IF(D822="","",'Cálculos '!AR827)</f>
        <v/>
      </c>
      <c r="G822" s="461" t="str">
        <f>IF(D822="","",'Cálculos '!AU827)</f>
        <v/>
      </c>
      <c r="H822" s="461" t="str">
        <f>+IF(D822="","",'Cálculos '!AV827)</f>
        <v/>
      </c>
      <c r="I822" s="462" t="str">
        <f>+IF(D822="","",'Cálculos '!AT827)</f>
        <v/>
      </c>
      <c r="J822" s="385" t="str">
        <f>+IF('Variación '!BV821="","",'Variación '!BV821)</f>
        <v/>
      </c>
      <c r="K822" s="456" t="str">
        <f>+IF(D822="","",'Precio unitario '!J821)</f>
        <v/>
      </c>
      <c r="L822" s="312" t="str">
        <f>+'Valor total'!I827</f>
        <v/>
      </c>
      <c r="M822" s="312" t="str">
        <f>+'Valor total'!J827</f>
        <v/>
      </c>
      <c r="N822" s="457" t="str">
        <f t="shared" si="24"/>
        <v/>
      </c>
    </row>
    <row r="823" spans="2:14" hidden="1" x14ac:dyDescent="0.25">
      <c r="B823" s="181">
        <f t="shared" si="25"/>
        <v>820</v>
      </c>
      <c r="C823" s="316" t="str">
        <f>+IF('Cálculos '!C828="","",'Cálculos '!C828)</f>
        <v/>
      </c>
      <c r="D823" s="315" t="str">
        <f>+IF('Cálculos '!D828="","",'Cálculos '!D828)</f>
        <v/>
      </c>
      <c r="E823" s="314" t="str">
        <f>+IF('Cálculos '!E828="","",'Cálculos '!E828)</f>
        <v/>
      </c>
      <c r="F823" s="460" t="str">
        <f>+IF(D823="","",'Cálculos '!AR828)</f>
        <v/>
      </c>
      <c r="G823" s="461" t="str">
        <f>IF(D823="","",'Cálculos '!AU828)</f>
        <v/>
      </c>
      <c r="H823" s="461" t="str">
        <f>+IF(D823="","",'Cálculos '!AV828)</f>
        <v/>
      </c>
      <c r="I823" s="462" t="str">
        <f>+IF(D823="","",'Cálculos '!AT828)</f>
        <v/>
      </c>
      <c r="J823" s="385" t="str">
        <f>+IF('Variación '!BV822="","",'Variación '!BV822)</f>
        <v/>
      </c>
      <c r="K823" s="456" t="str">
        <f>+IF(D823="","",'Precio unitario '!J822)</f>
        <v/>
      </c>
      <c r="L823" s="312" t="str">
        <f>+'Valor total'!I828</f>
        <v/>
      </c>
      <c r="M823" s="312" t="str">
        <f>+'Valor total'!J828</f>
        <v/>
      </c>
      <c r="N823" s="457" t="str">
        <f t="shared" si="24"/>
        <v/>
      </c>
    </row>
    <row r="824" spans="2:14" hidden="1" x14ac:dyDescent="0.25">
      <c r="B824" s="181">
        <f t="shared" si="25"/>
        <v>821</v>
      </c>
      <c r="C824" s="316" t="str">
        <f>+IF('Cálculos '!C829="","",'Cálculos '!C829)</f>
        <v/>
      </c>
      <c r="D824" s="315" t="str">
        <f>+IF('Cálculos '!D829="","",'Cálculos '!D829)</f>
        <v/>
      </c>
      <c r="E824" s="314" t="str">
        <f>+IF('Cálculos '!E829="","",'Cálculos '!E829)</f>
        <v/>
      </c>
      <c r="F824" s="460" t="str">
        <f>+IF(D824="","",'Cálculos '!AR829)</f>
        <v/>
      </c>
      <c r="G824" s="461" t="str">
        <f>IF(D824="","",'Cálculos '!AU829)</f>
        <v/>
      </c>
      <c r="H824" s="461" t="str">
        <f>+IF(D824="","",'Cálculos '!AV829)</f>
        <v/>
      </c>
      <c r="I824" s="462" t="str">
        <f>+IF(D824="","",'Cálculos '!AT829)</f>
        <v/>
      </c>
      <c r="J824" s="385" t="str">
        <f>+IF('Variación '!BV823="","",'Variación '!BV823)</f>
        <v/>
      </c>
      <c r="K824" s="456" t="str">
        <f>+IF(D824="","",'Precio unitario '!J823)</f>
        <v/>
      </c>
      <c r="L824" s="312" t="str">
        <f>+'Valor total'!I829</f>
        <v/>
      </c>
      <c r="M824" s="312" t="str">
        <f>+'Valor total'!J829</f>
        <v/>
      </c>
      <c r="N824" s="457" t="str">
        <f t="shared" si="24"/>
        <v/>
      </c>
    </row>
    <row r="825" spans="2:14" hidden="1" x14ac:dyDescent="0.25">
      <c r="B825" s="181">
        <f t="shared" si="25"/>
        <v>822</v>
      </c>
      <c r="C825" s="316" t="str">
        <f>+IF('Cálculos '!C830="","",'Cálculos '!C830)</f>
        <v/>
      </c>
      <c r="D825" s="315" t="str">
        <f>+IF('Cálculos '!D830="","",'Cálculos '!D830)</f>
        <v/>
      </c>
      <c r="E825" s="314" t="str">
        <f>+IF('Cálculos '!E830="","",'Cálculos '!E830)</f>
        <v/>
      </c>
      <c r="F825" s="460" t="str">
        <f>+IF(D825="","",'Cálculos '!AR830)</f>
        <v/>
      </c>
      <c r="G825" s="461" t="str">
        <f>IF(D825="","",'Cálculos '!AU830)</f>
        <v/>
      </c>
      <c r="H825" s="461" t="str">
        <f>+IF(D825="","",'Cálculos '!AV830)</f>
        <v/>
      </c>
      <c r="I825" s="462" t="str">
        <f>+IF(D825="","",'Cálculos '!AT830)</f>
        <v/>
      </c>
      <c r="J825" s="385" t="str">
        <f>+IF('Variación '!BV824="","",'Variación '!BV824)</f>
        <v/>
      </c>
      <c r="K825" s="456" t="str">
        <f>+IF(D825="","",'Precio unitario '!J824)</f>
        <v/>
      </c>
      <c r="L825" s="312" t="str">
        <f>+'Valor total'!I830</f>
        <v/>
      </c>
      <c r="M825" s="312" t="str">
        <f>+'Valor total'!J830</f>
        <v/>
      </c>
      <c r="N825" s="457" t="str">
        <f t="shared" si="24"/>
        <v/>
      </c>
    </row>
    <row r="826" spans="2:14" hidden="1" x14ac:dyDescent="0.25">
      <c r="B826" s="181">
        <f t="shared" si="25"/>
        <v>823</v>
      </c>
      <c r="C826" s="316" t="str">
        <f>+IF('Cálculos '!C831="","",'Cálculos '!C831)</f>
        <v/>
      </c>
      <c r="D826" s="315" t="str">
        <f>+IF('Cálculos '!D831="","",'Cálculos '!D831)</f>
        <v/>
      </c>
      <c r="E826" s="314" t="str">
        <f>+IF('Cálculos '!E831="","",'Cálculos '!E831)</f>
        <v/>
      </c>
      <c r="F826" s="460" t="str">
        <f>+IF(D826="","",'Cálculos '!AR831)</f>
        <v/>
      </c>
      <c r="G826" s="461" t="str">
        <f>IF(D826="","",'Cálculos '!AU831)</f>
        <v/>
      </c>
      <c r="H826" s="461" t="str">
        <f>+IF(D826="","",'Cálculos '!AV831)</f>
        <v/>
      </c>
      <c r="I826" s="462" t="str">
        <f>+IF(D826="","",'Cálculos '!AT831)</f>
        <v/>
      </c>
      <c r="J826" s="385" t="str">
        <f>+IF('Variación '!BV825="","",'Variación '!BV825)</f>
        <v/>
      </c>
      <c r="K826" s="456" t="str">
        <f>+IF(D826="","",'Precio unitario '!J825)</f>
        <v/>
      </c>
      <c r="L826" s="312" t="str">
        <f>+'Valor total'!I831</f>
        <v/>
      </c>
      <c r="M826" s="312" t="str">
        <f>+'Valor total'!J831</f>
        <v/>
      </c>
      <c r="N826" s="457" t="str">
        <f t="shared" si="24"/>
        <v/>
      </c>
    </row>
    <row r="827" spans="2:14" hidden="1" x14ac:dyDescent="0.25">
      <c r="B827" s="181">
        <f t="shared" si="25"/>
        <v>824</v>
      </c>
      <c r="C827" s="316" t="str">
        <f>+IF('Cálculos '!C832="","",'Cálculos '!C832)</f>
        <v/>
      </c>
      <c r="D827" s="315" t="str">
        <f>+IF('Cálculos '!D832="","",'Cálculos '!D832)</f>
        <v/>
      </c>
      <c r="E827" s="314" t="str">
        <f>+IF('Cálculos '!E832="","",'Cálculos '!E832)</f>
        <v/>
      </c>
      <c r="F827" s="460" t="str">
        <f>+IF(D827="","",'Cálculos '!AR832)</f>
        <v/>
      </c>
      <c r="G827" s="461" t="str">
        <f>IF(D827="","",'Cálculos '!AU832)</f>
        <v/>
      </c>
      <c r="H827" s="461" t="str">
        <f>+IF(D827="","",'Cálculos '!AV832)</f>
        <v/>
      </c>
      <c r="I827" s="462" t="str">
        <f>+IF(D827="","",'Cálculos '!AT832)</f>
        <v/>
      </c>
      <c r="J827" s="385" t="str">
        <f>+IF('Variación '!BV826="","",'Variación '!BV826)</f>
        <v/>
      </c>
      <c r="K827" s="456" t="str">
        <f>+IF(D827="","",'Precio unitario '!J826)</f>
        <v/>
      </c>
      <c r="L827" s="312" t="str">
        <f>+'Valor total'!I832</f>
        <v/>
      </c>
      <c r="M827" s="312" t="str">
        <f>+'Valor total'!J832</f>
        <v/>
      </c>
      <c r="N827" s="457" t="str">
        <f t="shared" si="24"/>
        <v/>
      </c>
    </row>
    <row r="828" spans="2:14" hidden="1" x14ac:dyDescent="0.25">
      <c r="B828" s="181">
        <f t="shared" si="25"/>
        <v>825</v>
      </c>
      <c r="C828" s="316" t="str">
        <f>+IF('Cálculos '!C833="","",'Cálculos '!C833)</f>
        <v/>
      </c>
      <c r="D828" s="315" t="str">
        <f>+IF('Cálculos '!D833="","",'Cálculos '!D833)</f>
        <v/>
      </c>
      <c r="E828" s="314" t="str">
        <f>+IF('Cálculos '!E833="","",'Cálculos '!E833)</f>
        <v/>
      </c>
      <c r="F828" s="460" t="str">
        <f>+IF(D828="","",'Cálculos '!AR833)</f>
        <v/>
      </c>
      <c r="G828" s="461" t="str">
        <f>IF(D828="","",'Cálculos '!AU833)</f>
        <v/>
      </c>
      <c r="H828" s="461" t="str">
        <f>+IF(D828="","",'Cálculos '!AV833)</f>
        <v/>
      </c>
      <c r="I828" s="462" t="str">
        <f>+IF(D828="","",'Cálculos '!AT833)</f>
        <v/>
      </c>
      <c r="J828" s="385" t="str">
        <f>+IF('Variación '!BV827="","",'Variación '!BV827)</f>
        <v/>
      </c>
      <c r="K828" s="456" t="str">
        <f>+IF(D828="","",'Precio unitario '!J827)</f>
        <v/>
      </c>
      <c r="L828" s="312" t="str">
        <f>+'Valor total'!I833</f>
        <v/>
      </c>
      <c r="M828" s="312" t="str">
        <f>+'Valor total'!J833</f>
        <v/>
      </c>
      <c r="N828" s="457" t="str">
        <f t="shared" si="24"/>
        <v/>
      </c>
    </row>
    <row r="829" spans="2:14" hidden="1" x14ac:dyDescent="0.25">
      <c r="B829" s="181">
        <f t="shared" si="25"/>
        <v>826</v>
      </c>
      <c r="C829" s="316" t="str">
        <f>+IF('Cálculos '!C834="","",'Cálculos '!C834)</f>
        <v/>
      </c>
      <c r="D829" s="315" t="str">
        <f>+IF('Cálculos '!D834="","",'Cálculos '!D834)</f>
        <v/>
      </c>
      <c r="E829" s="314" t="str">
        <f>+IF('Cálculos '!E834="","",'Cálculos '!E834)</f>
        <v/>
      </c>
      <c r="F829" s="460" t="str">
        <f>+IF(D829="","",'Cálculos '!AR834)</f>
        <v/>
      </c>
      <c r="G829" s="461" t="str">
        <f>IF(D829="","",'Cálculos '!AU834)</f>
        <v/>
      </c>
      <c r="H829" s="461" t="str">
        <f>+IF(D829="","",'Cálculos '!AV834)</f>
        <v/>
      </c>
      <c r="I829" s="462" t="str">
        <f>+IF(D829="","",'Cálculos '!AT834)</f>
        <v/>
      </c>
      <c r="J829" s="385" t="str">
        <f>+IF('Variación '!BV828="","",'Variación '!BV828)</f>
        <v/>
      </c>
      <c r="K829" s="456" t="str">
        <f>+IF(D829="","",'Precio unitario '!J828)</f>
        <v/>
      </c>
      <c r="L829" s="312" t="str">
        <f>+'Valor total'!I834</f>
        <v/>
      </c>
      <c r="M829" s="312" t="str">
        <f>+'Valor total'!J834</f>
        <v/>
      </c>
      <c r="N829" s="457" t="str">
        <f t="shared" si="24"/>
        <v/>
      </c>
    </row>
    <row r="830" spans="2:14" hidden="1" x14ac:dyDescent="0.25">
      <c r="B830" s="181">
        <f t="shared" si="25"/>
        <v>827</v>
      </c>
      <c r="C830" s="316" t="str">
        <f>+IF('Cálculos '!C835="","",'Cálculos '!C835)</f>
        <v/>
      </c>
      <c r="D830" s="315" t="str">
        <f>+IF('Cálculos '!D835="","",'Cálculos '!D835)</f>
        <v/>
      </c>
      <c r="E830" s="314" t="str">
        <f>+IF('Cálculos '!E835="","",'Cálculos '!E835)</f>
        <v/>
      </c>
      <c r="F830" s="460" t="str">
        <f>+IF(D830="","",'Cálculos '!AR835)</f>
        <v/>
      </c>
      <c r="G830" s="461" t="str">
        <f>IF(D830="","",'Cálculos '!AU835)</f>
        <v/>
      </c>
      <c r="H830" s="461" t="str">
        <f>+IF(D830="","",'Cálculos '!AV835)</f>
        <v/>
      </c>
      <c r="I830" s="462" t="str">
        <f>+IF(D830="","",'Cálculos '!AT835)</f>
        <v/>
      </c>
      <c r="J830" s="385" t="str">
        <f>+IF('Variación '!BV829="","",'Variación '!BV829)</f>
        <v/>
      </c>
      <c r="K830" s="456" t="str">
        <f>+IF(D830="","",'Precio unitario '!J829)</f>
        <v/>
      </c>
      <c r="L830" s="312" t="str">
        <f>+'Valor total'!I835</f>
        <v/>
      </c>
      <c r="M830" s="312" t="str">
        <f>+'Valor total'!J835</f>
        <v/>
      </c>
      <c r="N830" s="457" t="str">
        <f t="shared" si="24"/>
        <v/>
      </c>
    </row>
    <row r="831" spans="2:14" hidden="1" x14ac:dyDescent="0.25">
      <c r="B831" s="181">
        <f t="shared" si="25"/>
        <v>828</v>
      </c>
      <c r="C831" s="316" t="str">
        <f>+IF('Cálculos '!C836="","",'Cálculos '!C836)</f>
        <v/>
      </c>
      <c r="D831" s="315" t="str">
        <f>+IF('Cálculos '!D836="","",'Cálculos '!D836)</f>
        <v/>
      </c>
      <c r="E831" s="314" t="str">
        <f>+IF('Cálculos '!E836="","",'Cálculos '!E836)</f>
        <v/>
      </c>
      <c r="F831" s="460" t="str">
        <f>+IF(D831="","",'Cálculos '!AR836)</f>
        <v/>
      </c>
      <c r="G831" s="461" t="str">
        <f>IF(D831="","",'Cálculos '!AU836)</f>
        <v/>
      </c>
      <c r="H831" s="461" t="str">
        <f>+IF(D831="","",'Cálculos '!AV836)</f>
        <v/>
      </c>
      <c r="I831" s="462" t="str">
        <f>+IF(D831="","",'Cálculos '!AT836)</f>
        <v/>
      </c>
      <c r="J831" s="385" t="str">
        <f>+IF('Variación '!BV830="","",'Variación '!BV830)</f>
        <v/>
      </c>
      <c r="K831" s="456" t="str">
        <f>+IF(D831="","",'Precio unitario '!J830)</f>
        <v/>
      </c>
      <c r="L831" s="312" t="str">
        <f>+'Valor total'!I836</f>
        <v/>
      </c>
      <c r="M831" s="312" t="str">
        <f>+'Valor total'!J836</f>
        <v/>
      </c>
      <c r="N831" s="457" t="str">
        <f t="shared" si="24"/>
        <v/>
      </c>
    </row>
    <row r="832" spans="2:14" hidden="1" x14ac:dyDescent="0.25">
      <c r="B832" s="181">
        <f t="shared" si="25"/>
        <v>829</v>
      </c>
      <c r="C832" s="316" t="str">
        <f>+IF('Cálculos '!C837="","",'Cálculos '!C837)</f>
        <v/>
      </c>
      <c r="D832" s="315" t="str">
        <f>+IF('Cálculos '!D837="","",'Cálculos '!D837)</f>
        <v/>
      </c>
      <c r="E832" s="314" t="str">
        <f>+IF('Cálculos '!E837="","",'Cálculos '!E837)</f>
        <v/>
      </c>
      <c r="F832" s="460" t="str">
        <f>+IF(D832="","",'Cálculos '!AR837)</f>
        <v/>
      </c>
      <c r="G832" s="461" t="str">
        <f>IF(D832="","",'Cálculos '!AU837)</f>
        <v/>
      </c>
      <c r="H832" s="461" t="str">
        <f>+IF(D832="","",'Cálculos '!AV837)</f>
        <v/>
      </c>
      <c r="I832" s="462" t="str">
        <f>+IF(D832="","",'Cálculos '!AT837)</f>
        <v/>
      </c>
      <c r="J832" s="385" t="str">
        <f>+IF('Variación '!BV831="","",'Variación '!BV831)</f>
        <v/>
      </c>
      <c r="K832" s="456" t="str">
        <f>+IF(D832="","",'Precio unitario '!J831)</f>
        <v/>
      </c>
      <c r="L832" s="312" t="str">
        <f>+'Valor total'!I837</f>
        <v/>
      </c>
      <c r="M832" s="312" t="str">
        <f>+'Valor total'!J837</f>
        <v/>
      </c>
      <c r="N832" s="457" t="str">
        <f t="shared" si="24"/>
        <v/>
      </c>
    </row>
    <row r="833" spans="2:14" hidden="1" x14ac:dyDescent="0.25">
      <c r="B833" s="181">
        <f t="shared" si="25"/>
        <v>830</v>
      </c>
      <c r="C833" s="316" t="str">
        <f>+IF('Cálculos '!C838="","",'Cálculos '!C838)</f>
        <v/>
      </c>
      <c r="D833" s="315" t="str">
        <f>+IF('Cálculos '!D838="","",'Cálculos '!D838)</f>
        <v/>
      </c>
      <c r="E833" s="314" t="str">
        <f>+IF('Cálculos '!E838="","",'Cálculos '!E838)</f>
        <v/>
      </c>
      <c r="F833" s="460" t="str">
        <f>+IF(D833="","",'Cálculos '!AR838)</f>
        <v/>
      </c>
      <c r="G833" s="461" t="str">
        <f>IF(D833="","",'Cálculos '!AU838)</f>
        <v/>
      </c>
      <c r="H833" s="461" t="str">
        <f>+IF(D833="","",'Cálculos '!AV838)</f>
        <v/>
      </c>
      <c r="I833" s="462" t="str">
        <f>+IF(D833="","",'Cálculos '!AT838)</f>
        <v/>
      </c>
      <c r="J833" s="385" t="str">
        <f>+IF('Variación '!BV832="","",'Variación '!BV832)</f>
        <v/>
      </c>
      <c r="K833" s="456" t="str">
        <f>+IF(D833="","",'Precio unitario '!J832)</f>
        <v/>
      </c>
      <c r="L833" s="312" t="str">
        <f>+'Valor total'!I838</f>
        <v/>
      </c>
      <c r="M833" s="312" t="str">
        <f>+'Valor total'!J838</f>
        <v/>
      </c>
      <c r="N833" s="457" t="str">
        <f t="shared" si="24"/>
        <v/>
      </c>
    </row>
    <row r="834" spans="2:14" hidden="1" x14ac:dyDescent="0.25">
      <c r="B834" s="181">
        <f t="shared" si="25"/>
        <v>831</v>
      </c>
      <c r="C834" s="316" t="str">
        <f>+IF('Cálculos '!C839="","",'Cálculos '!C839)</f>
        <v/>
      </c>
      <c r="D834" s="315" t="str">
        <f>+IF('Cálculos '!D839="","",'Cálculos '!D839)</f>
        <v/>
      </c>
      <c r="E834" s="314" t="str">
        <f>+IF('Cálculos '!E839="","",'Cálculos '!E839)</f>
        <v/>
      </c>
      <c r="F834" s="460" t="str">
        <f>+IF(D834="","",'Cálculos '!AR839)</f>
        <v/>
      </c>
      <c r="G834" s="461" t="str">
        <f>IF(D834="","",'Cálculos '!AU839)</f>
        <v/>
      </c>
      <c r="H834" s="461" t="str">
        <f>+IF(D834="","",'Cálculos '!AV839)</f>
        <v/>
      </c>
      <c r="I834" s="462" t="str">
        <f>+IF(D834="","",'Cálculos '!AT839)</f>
        <v/>
      </c>
      <c r="J834" s="385" t="str">
        <f>+IF('Variación '!BV833="","",'Variación '!BV833)</f>
        <v/>
      </c>
      <c r="K834" s="456" t="str">
        <f>+IF(D834="","",'Precio unitario '!J833)</f>
        <v/>
      </c>
      <c r="L834" s="312" t="str">
        <f>+'Valor total'!I839</f>
        <v/>
      </c>
      <c r="M834" s="312" t="str">
        <f>+'Valor total'!J839</f>
        <v/>
      </c>
      <c r="N834" s="457" t="str">
        <f t="shared" si="24"/>
        <v/>
      </c>
    </row>
    <row r="835" spans="2:14" hidden="1" x14ac:dyDescent="0.25">
      <c r="B835" s="181">
        <f t="shared" si="25"/>
        <v>832</v>
      </c>
      <c r="C835" s="316" t="str">
        <f>+IF('Cálculos '!C840="","",'Cálculos '!C840)</f>
        <v/>
      </c>
      <c r="D835" s="315" t="str">
        <f>+IF('Cálculos '!D840="","",'Cálculos '!D840)</f>
        <v/>
      </c>
      <c r="E835" s="314" t="str">
        <f>+IF('Cálculos '!E840="","",'Cálculos '!E840)</f>
        <v/>
      </c>
      <c r="F835" s="460" t="str">
        <f>+IF(D835="","",'Cálculos '!AR840)</f>
        <v/>
      </c>
      <c r="G835" s="461" t="str">
        <f>IF(D835="","",'Cálculos '!AU840)</f>
        <v/>
      </c>
      <c r="H835" s="461" t="str">
        <f>+IF(D835="","",'Cálculos '!AV840)</f>
        <v/>
      </c>
      <c r="I835" s="462" t="str">
        <f>+IF(D835="","",'Cálculos '!AT840)</f>
        <v/>
      </c>
      <c r="J835" s="385" t="str">
        <f>+IF('Variación '!BV834="","",'Variación '!BV834)</f>
        <v/>
      </c>
      <c r="K835" s="456" t="str">
        <f>+IF(D835="","",'Precio unitario '!J834)</f>
        <v/>
      </c>
      <c r="L835" s="312" t="str">
        <f>+'Valor total'!I840</f>
        <v/>
      </c>
      <c r="M835" s="312" t="str">
        <f>+'Valor total'!J840</f>
        <v/>
      </c>
      <c r="N835" s="457" t="str">
        <f t="shared" si="24"/>
        <v/>
      </c>
    </row>
    <row r="836" spans="2:14" hidden="1" x14ac:dyDescent="0.25">
      <c r="B836" s="181">
        <f t="shared" si="25"/>
        <v>833</v>
      </c>
      <c r="C836" s="316" t="str">
        <f>+IF('Cálculos '!C841="","",'Cálculos '!C841)</f>
        <v/>
      </c>
      <c r="D836" s="315" t="str">
        <f>+IF('Cálculos '!D841="","",'Cálculos '!D841)</f>
        <v/>
      </c>
      <c r="E836" s="314" t="str">
        <f>+IF('Cálculos '!E841="","",'Cálculos '!E841)</f>
        <v/>
      </c>
      <c r="F836" s="460" t="str">
        <f>+IF(D836="","",'Cálculos '!AR841)</f>
        <v/>
      </c>
      <c r="G836" s="461" t="str">
        <f>IF(D836="","",'Cálculos '!AU841)</f>
        <v/>
      </c>
      <c r="H836" s="461" t="str">
        <f>+IF(D836="","",'Cálculos '!AV841)</f>
        <v/>
      </c>
      <c r="I836" s="462" t="str">
        <f>+IF(D836="","",'Cálculos '!AT841)</f>
        <v/>
      </c>
      <c r="J836" s="385" t="str">
        <f>+IF('Variación '!BV835="","",'Variación '!BV835)</f>
        <v/>
      </c>
      <c r="K836" s="456" t="str">
        <f>+IF(D836="","",'Precio unitario '!J835)</f>
        <v/>
      </c>
      <c r="L836" s="312" t="str">
        <f>+'Valor total'!I841</f>
        <v/>
      </c>
      <c r="M836" s="312" t="str">
        <f>+'Valor total'!J841</f>
        <v/>
      </c>
      <c r="N836" s="457" t="str">
        <f t="shared" si="24"/>
        <v/>
      </c>
    </row>
    <row r="837" spans="2:14" hidden="1" x14ac:dyDescent="0.25">
      <c r="B837" s="181">
        <f t="shared" si="25"/>
        <v>834</v>
      </c>
      <c r="C837" s="316" t="str">
        <f>+IF('Cálculos '!C842="","",'Cálculos '!C842)</f>
        <v/>
      </c>
      <c r="D837" s="315" t="str">
        <f>+IF('Cálculos '!D842="","",'Cálculos '!D842)</f>
        <v/>
      </c>
      <c r="E837" s="314" t="str">
        <f>+IF('Cálculos '!E842="","",'Cálculos '!E842)</f>
        <v/>
      </c>
      <c r="F837" s="460" t="str">
        <f>+IF(D837="","",'Cálculos '!AR842)</f>
        <v/>
      </c>
      <c r="G837" s="461" t="str">
        <f>IF(D837="","",'Cálculos '!AU842)</f>
        <v/>
      </c>
      <c r="H837" s="461" t="str">
        <f>+IF(D837="","",'Cálculos '!AV842)</f>
        <v/>
      </c>
      <c r="I837" s="462" t="str">
        <f>+IF(D837="","",'Cálculos '!AT842)</f>
        <v/>
      </c>
      <c r="J837" s="385" t="str">
        <f>+IF('Variación '!BV836="","",'Variación '!BV836)</f>
        <v/>
      </c>
      <c r="K837" s="456" t="str">
        <f>+IF(D837="","",'Precio unitario '!J836)</f>
        <v/>
      </c>
      <c r="L837" s="312" t="str">
        <f>+'Valor total'!I842</f>
        <v/>
      </c>
      <c r="M837" s="312" t="str">
        <f>+'Valor total'!J842</f>
        <v/>
      </c>
      <c r="N837" s="457" t="str">
        <f t="shared" ref="N837:N900" si="26">+IF(D837="","",SUM(K837+L837+M837))</f>
        <v/>
      </c>
    </row>
    <row r="838" spans="2:14" hidden="1" x14ac:dyDescent="0.25">
      <c r="B838" s="181">
        <f t="shared" ref="B838:B901" si="27">+B837+1</f>
        <v>835</v>
      </c>
      <c r="C838" s="316" t="str">
        <f>+IF('Cálculos '!C843="","",'Cálculos '!C843)</f>
        <v/>
      </c>
      <c r="D838" s="315" t="str">
        <f>+IF('Cálculos '!D843="","",'Cálculos '!D843)</f>
        <v/>
      </c>
      <c r="E838" s="314" t="str">
        <f>+IF('Cálculos '!E843="","",'Cálculos '!E843)</f>
        <v/>
      </c>
      <c r="F838" s="460" t="str">
        <f>+IF(D838="","",'Cálculos '!AR843)</f>
        <v/>
      </c>
      <c r="G838" s="461" t="str">
        <f>IF(D838="","",'Cálculos '!AU843)</f>
        <v/>
      </c>
      <c r="H838" s="461" t="str">
        <f>+IF(D838="","",'Cálculos '!AV843)</f>
        <v/>
      </c>
      <c r="I838" s="462" t="str">
        <f>+IF(D838="","",'Cálculos '!AT843)</f>
        <v/>
      </c>
      <c r="J838" s="385" t="str">
        <f>+IF('Variación '!BV837="","",'Variación '!BV837)</f>
        <v/>
      </c>
      <c r="K838" s="456" t="str">
        <f>+IF(D838="","",'Precio unitario '!J837)</f>
        <v/>
      </c>
      <c r="L838" s="312" t="str">
        <f>+'Valor total'!I843</f>
        <v/>
      </c>
      <c r="M838" s="312" t="str">
        <f>+'Valor total'!J843</f>
        <v/>
      </c>
      <c r="N838" s="457" t="str">
        <f t="shared" si="26"/>
        <v/>
      </c>
    </row>
    <row r="839" spans="2:14" hidden="1" x14ac:dyDescent="0.25">
      <c r="B839" s="181">
        <f t="shared" si="27"/>
        <v>836</v>
      </c>
      <c r="C839" s="316" t="str">
        <f>+IF('Cálculos '!C844="","",'Cálculos '!C844)</f>
        <v/>
      </c>
      <c r="D839" s="315" t="str">
        <f>+IF('Cálculos '!D844="","",'Cálculos '!D844)</f>
        <v/>
      </c>
      <c r="E839" s="314" t="str">
        <f>+IF('Cálculos '!E844="","",'Cálculos '!E844)</f>
        <v/>
      </c>
      <c r="F839" s="460" t="str">
        <f>+IF(D839="","",'Cálculos '!AR844)</f>
        <v/>
      </c>
      <c r="G839" s="461" t="str">
        <f>IF(D839="","",'Cálculos '!AU844)</f>
        <v/>
      </c>
      <c r="H839" s="461" t="str">
        <f>+IF(D839="","",'Cálculos '!AV844)</f>
        <v/>
      </c>
      <c r="I839" s="462" t="str">
        <f>+IF(D839="","",'Cálculos '!AT844)</f>
        <v/>
      </c>
      <c r="J839" s="385" t="str">
        <f>+IF('Variación '!BV838="","",'Variación '!BV838)</f>
        <v/>
      </c>
      <c r="K839" s="456" t="str">
        <f>+IF(D839="","",'Precio unitario '!J838)</f>
        <v/>
      </c>
      <c r="L839" s="312" t="str">
        <f>+'Valor total'!I844</f>
        <v/>
      </c>
      <c r="M839" s="312" t="str">
        <f>+'Valor total'!J844</f>
        <v/>
      </c>
      <c r="N839" s="457" t="str">
        <f t="shared" si="26"/>
        <v/>
      </c>
    </row>
    <row r="840" spans="2:14" hidden="1" x14ac:dyDescent="0.25">
      <c r="B840" s="181">
        <f t="shared" si="27"/>
        <v>837</v>
      </c>
      <c r="C840" s="316" t="str">
        <f>+IF('Cálculos '!C845="","",'Cálculos '!C845)</f>
        <v/>
      </c>
      <c r="D840" s="315" t="str">
        <f>+IF('Cálculos '!D845="","",'Cálculos '!D845)</f>
        <v/>
      </c>
      <c r="E840" s="314" t="str">
        <f>+IF('Cálculos '!E845="","",'Cálculos '!E845)</f>
        <v/>
      </c>
      <c r="F840" s="460" t="str">
        <f>+IF(D840="","",'Cálculos '!AR845)</f>
        <v/>
      </c>
      <c r="G840" s="461" t="str">
        <f>IF(D840="","",'Cálculos '!AU845)</f>
        <v/>
      </c>
      <c r="H840" s="461" t="str">
        <f>+IF(D840="","",'Cálculos '!AV845)</f>
        <v/>
      </c>
      <c r="I840" s="462" t="str">
        <f>+IF(D840="","",'Cálculos '!AT845)</f>
        <v/>
      </c>
      <c r="J840" s="385" t="str">
        <f>+IF('Variación '!BV839="","",'Variación '!BV839)</f>
        <v/>
      </c>
      <c r="K840" s="456" t="str">
        <f>+IF(D840="","",'Precio unitario '!J839)</f>
        <v/>
      </c>
      <c r="L840" s="312" t="str">
        <f>+'Valor total'!I845</f>
        <v/>
      </c>
      <c r="M840" s="312" t="str">
        <f>+'Valor total'!J845</f>
        <v/>
      </c>
      <c r="N840" s="457" t="str">
        <f t="shared" si="26"/>
        <v/>
      </c>
    </row>
    <row r="841" spans="2:14" hidden="1" x14ac:dyDescent="0.25">
      <c r="B841" s="181">
        <f t="shared" si="27"/>
        <v>838</v>
      </c>
      <c r="C841" s="316" t="str">
        <f>+IF('Cálculos '!C846="","",'Cálculos '!C846)</f>
        <v/>
      </c>
      <c r="D841" s="315" t="str">
        <f>+IF('Cálculos '!D846="","",'Cálculos '!D846)</f>
        <v/>
      </c>
      <c r="E841" s="314" t="str">
        <f>+IF('Cálculos '!E846="","",'Cálculos '!E846)</f>
        <v/>
      </c>
      <c r="F841" s="460" t="str">
        <f>+IF(D841="","",'Cálculos '!AR846)</f>
        <v/>
      </c>
      <c r="G841" s="461" t="str">
        <f>IF(D841="","",'Cálculos '!AU846)</f>
        <v/>
      </c>
      <c r="H841" s="461" t="str">
        <f>+IF(D841="","",'Cálculos '!AV846)</f>
        <v/>
      </c>
      <c r="I841" s="462" t="str">
        <f>+IF(D841="","",'Cálculos '!AT846)</f>
        <v/>
      </c>
      <c r="J841" s="385" t="str">
        <f>+IF('Variación '!BV840="","",'Variación '!BV840)</f>
        <v/>
      </c>
      <c r="K841" s="456" t="str">
        <f>+IF(D841="","",'Precio unitario '!J840)</f>
        <v/>
      </c>
      <c r="L841" s="312" t="str">
        <f>+'Valor total'!I846</f>
        <v/>
      </c>
      <c r="M841" s="312" t="str">
        <f>+'Valor total'!J846</f>
        <v/>
      </c>
      <c r="N841" s="457" t="str">
        <f t="shared" si="26"/>
        <v/>
      </c>
    </row>
    <row r="842" spans="2:14" hidden="1" x14ac:dyDescent="0.25">
      <c r="B842" s="181">
        <f t="shared" si="27"/>
        <v>839</v>
      </c>
      <c r="C842" s="316" t="str">
        <f>+IF('Cálculos '!C847="","",'Cálculos '!C847)</f>
        <v/>
      </c>
      <c r="D842" s="315" t="str">
        <f>+IF('Cálculos '!D847="","",'Cálculos '!D847)</f>
        <v/>
      </c>
      <c r="E842" s="314" t="str">
        <f>+IF('Cálculos '!E847="","",'Cálculos '!E847)</f>
        <v/>
      </c>
      <c r="F842" s="460" t="str">
        <f>+IF(D842="","",'Cálculos '!AR847)</f>
        <v/>
      </c>
      <c r="G842" s="461" t="str">
        <f>IF(D842="","",'Cálculos '!AU847)</f>
        <v/>
      </c>
      <c r="H842" s="461" t="str">
        <f>+IF(D842="","",'Cálculos '!AV847)</f>
        <v/>
      </c>
      <c r="I842" s="462" t="str">
        <f>+IF(D842="","",'Cálculos '!AT847)</f>
        <v/>
      </c>
      <c r="J842" s="385" t="str">
        <f>+IF('Variación '!BV841="","",'Variación '!BV841)</f>
        <v/>
      </c>
      <c r="K842" s="456" t="str">
        <f>+IF(D842="","",'Precio unitario '!J841)</f>
        <v/>
      </c>
      <c r="L842" s="312" t="str">
        <f>+'Valor total'!I847</f>
        <v/>
      </c>
      <c r="M842" s="312" t="str">
        <f>+'Valor total'!J847</f>
        <v/>
      </c>
      <c r="N842" s="457" t="str">
        <f t="shared" si="26"/>
        <v/>
      </c>
    </row>
    <row r="843" spans="2:14" hidden="1" x14ac:dyDescent="0.25">
      <c r="B843" s="181">
        <f t="shared" si="27"/>
        <v>840</v>
      </c>
      <c r="C843" s="316" t="str">
        <f>+IF('Cálculos '!C848="","",'Cálculos '!C848)</f>
        <v/>
      </c>
      <c r="D843" s="315" t="str">
        <f>+IF('Cálculos '!D848="","",'Cálculos '!D848)</f>
        <v/>
      </c>
      <c r="E843" s="314" t="str">
        <f>+IF('Cálculos '!E848="","",'Cálculos '!E848)</f>
        <v/>
      </c>
      <c r="F843" s="460" t="str">
        <f>+IF(D843="","",'Cálculos '!AR848)</f>
        <v/>
      </c>
      <c r="G843" s="461" t="str">
        <f>IF(D843="","",'Cálculos '!AU848)</f>
        <v/>
      </c>
      <c r="H843" s="461" t="str">
        <f>+IF(D843="","",'Cálculos '!AV848)</f>
        <v/>
      </c>
      <c r="I843" s="462" t="str">
        <f>+IF(D843="","",'Cálculos '!AT848)</f>
        <v/>
      </c>
      <c r="J843" s="385" t="str">
        <f>+IF('Variación '!BV842="","",'Variación '!BV842)</f>
        <v/>
      </c>
      <c r="K843" s="456" t="str">
        <f>+IF(D843="","",'Precio unitario '!J842)</f>
        <v/>
      </c>
      <c r="L843" s="312" t="str">
        <f>+'Valor total'!I848</f>
        <v/>
      </c>
      <c r="M843" s="312" t="str">
        <f>+'Valor total'!J848</f>
        <v/>
      </c>
      <c r="N843" s="457" t="str">
        <f t="shared" si="26"/>
        <v/>
      </c>
    </row>
    <row r="844" spans="2:14" hidden="1" x14ac:dyDescent="0.25">
      <c r="B844" s="181">
        <f t="shared" si="27"/>
        <v>841</v>
      </c>
      <c r="C844" s="316" t="str">
        <f>+IF('Cálculos '!C849="","",'Cálculos '!C849)</f>
        <v/>
      </c>
      <c r="D844" s="315" t="str">
        <f>+IF('Cálculos '!D849="","",'Cálculos '!D849)</f>
        <v/>
      </c>
      <c r="E844" s="314" t="str">
        <f>+IF('Cálculos '!E849="","",'Cálculos '!E849)</f>
        <v/>
      </c>
      <c r="F844" s="460" t="str">
        <f>+IF(D844="","",'Cálculos '!AR849)</f>
        <v/>
      </c>
      <c r="G844" s="461" t="str">
        <f>IF(D844="","",'Cálculos '!AU849)</f>
        <v/>
      </c>
      <c r="H844" s="461" t="str">
        <f>+IF(D844="","",'Cálculos '!AV849)</f>
        <v/>
      </c>
      <c r="I844" s="462" t="str">
        <f>+IF(D844="","",'Cálculos '!AT849)</f>
        <v/>
      </c>
      <c r="J844" s="385" t="str">
        <f>+IF('Variación '!BV843="","",'Variación '!BV843)</f>
        <v/>
      </c>
      <c r="K844" s="456" t="str">
        <f>+IF(D844="","",'Precio unitario '!J843)</f>
        <v/>
      </c>
      <c r="L844" s="312" t="str">
        <f>+'Valor total'!I849</f>
        <v/>
      </c>
      <c r="M844" s="312" t="str">
        <f>+'Valor total'!J849</f>
        <v/>
      </c>
      <c r="N844" s="457" t="str">
        <f t="shared" si="26"/>
        <v/>
      </c>
    </row>
    <row r="845" spans="2:14" hidden="1" x14ac:dyDescent="0.25">
      <c r="B845" s="181">
        <f t="shared" si="27"/>
        <v>842</v>
      </c>
      <c r="C845" s="316" t="str">
        <f>+IF('Cálculos '!C850="","",'Cálculos '!C850)</f>
        <v/>
      </c>
      <c r="D845" s="315" t="str">
        <f>+IF('Cálculos '!D850="","",'Cálculos '!D850)</f>
        <v/>
      </c>
      <c r="E845" s="314" t="str">
        <f>+IF('Cálculos '!E850="","",'Cálculos '!E850)</f>
        <v/>
      </c>
      <c r="F845" s="460" t="str">
        <f>+IF(D845="","",'Cálculos '!AR850)</f>
        <v/>
      </c>
      <c r="G845" s="461" t="str">
        <f>IF(D845="","",'Cálculos '!AU850)</f>
        <v/>
      </c>
      <c r="H845" s="461" t="str">
        <f>+IF(D845="","",'Cálculos '!AV850)</f>
        <v/>
      </c>
      <c r="I845" s="462" t="str">
        <f>+IF(D845="","",'Cálculos '!AT850)</f>
        <v/>
      </c>
      <c r="J845" s="385" t="str">
        <f>+IF('Variación '!BV844="","",'Variación '!BV844)</f>
        <v/>
      </c>
      <c r="K845" s="456" t="str">
        <f>+IF(D845="","",'Precio unitario '!J844)</f>
        <v/>
      </c>
      <c r="L845" s="312" t="str">
        <f>+'Valor total'!I850</f>
        <v/>
      </c>
      <c r="M845" s="312" t="str">
        <f>+'Valor total'!J850</f>
        <v/>
      </c>
      <c r="N845" s="457" t="str">
        <f t="shared" si="26"/>
        <v/>
      </c>
    </row>
    <row r="846" spans="2:14" hidden="1" x14ac:dyDescent="0.25">
      <c r="B846" s="181">
        <f t="shared" si="27"/>
        <v>843</v>
      </c>
      <c r="C846" s="316" t="str">
        <f>+IF('Cálculos '!C851="","",'Cálculos '!C851)</f>
        <v/>
      </c>
      <c r="D846" s="315" t="str">
        <f>+IF('Cálculos '!D851="","",'Cálculos '!D851)</f>
        <v/>
      </c>
      <c r="E846" s="314" t="str">
        <f>+IF('Cálculos '!E851="","",'Cálculos '!E851)</f>
        <v/>
      </c>
      <c r="F846" s="460" t="str">
        <f>+IF(D846="","",'Cálculos '!AR851)</f>
        <v/>
      </c>
      <c r="G846" s="461" t="str">
        <f>IF(D846="","",'Cálculos '!AU851)</f>
        <v/>
      </c>
      <c r="H846" s="461" t="str">
        <f>+IF(D846="","",'Cálculos '!AV851)</f>
        <v/>
      </c>
      <c r="I846" s="462" t="str">
        <f>+IF(D846="","",'Cálculos '!AT851)</f>
        <v/>
      </c>
      <c r="J846" s="385" t="str">
        <f>+IF('Variación '!BV845="","",'Variación '!BV845)</f>
        <v/>
      </c>
      <c r="K846" s="456" t="str">
        <f>+IF(D846="","",'Precio unitario '!J845)</f>
        <v/>
      </c>
      <c r="L846" s="312" t="str">
        <f>+'Valor total'!I851</f>
        <v/>
      </c>
      <c r="M846" s="312" t="str">
        <f>+'Valor total'!J851</f>
        <v/>
      </c>
      <c r="N846" s="457" t="str">
        <f t="shared" si="26"/>
        <v/>
      </c>
    </row>
    <row r="847" spans="2:14" hidden="1" x14ac:dyDescent="0.25">
      <c r="B847" s="181">
        <f t="shared" si="27"/>
        <v>844</v>
      </c>
      <c r="C847" s="316" t="str">
        <f>+IF('Cálculos '!C852="","",'Cálculos '!C852)</f>
        <v/>
      </c>
      <c r="D847" s="315" t="str">
        <f>+IF('Cálculos '!D852="","",'Cálculos '!D852)</f>
        <v/>
      </c>
      <c r="E847" s="314" t="str">
        <f>+IF('Cálculos '!E852="","",'Cálculos '!E852)</f>
        <v/>
      </c>
      <c r="F847" s="460" t="str">
        <f>+IF(D847="","",'Cálculos '!AR852)</f>
        <v/>
      </c>
      <c r="G847" s="461" t="str">
        <f>IF(D847="","",'Cálculos '!AU852)</f>
        <v/>
      </c>
      <c r="H847" s="461" t="str">
        <f>+IF(D847="","",'Cálculos '!AV852)</f>
        <v/>
      </c>
      <c r="I847" s="462" t="str">
        <f>+IF(D847="","",'Cálculos '!AT852)</f>
        <v/>
      </c>
      <c r="J847" s="385" t="str">
        <f>+IF('Variación '!BV846="","",'Variación '!BV846)</f>
        <v/>
      </c>
      <c r="K847" s="456" t="str">
        <f>+IF(D847="","",'Precio unitario '!J846)</f>
        <v/>
      </c>
      <c r="L847" s="312" t="str">
        <f>+'Valor total'!I852</f>
        <v/>
      </c>
      <c r="M847" s="312" t="str">
        <f>+'Valor total'!J852</f>
        <v/>
      </c>
      <c r="N847" s="457" t="str">
        <f t="shared" si="26"/>
        <v/>
      </c>
    </row>
    <row r="848" spans="2:14" hidden="1" x14ac:dyDescent="0.25">
      <c r="B848" s="181">
        <f t="shared" si="27"/>
        <v>845</v>
      </c>
      <c r="C848" s="316" t="str">
        <f>+IF('Cálculos '!C853="","",'Cálculos '!C853)</f>
        <v/>
      </c>
      <c r="D848" s="315" t="str">
        <f>+IF('Cálculos '!D853="","",'Cálculos '!D853)</f>
        <v/>
      </c>
      <c r="E848" s="314" t="str">
        <f>+IF('Cálculos '!E853="","",'Cálculos '!E853)</f>
        <v/>
      </c>
      <c r="F848" s="460" t="str">
        <f>+IF(D848="","",'Cálculos '!AR853)</f>
        <v/>
      </c>
      <c r="G848" s="461" t="str">
        <f>IF(D848="","",'Cálculos '!AU853)</f>
        <v/>
      </c>
      <c r="H848" s="461" t="str">
        <f>+IF(D848="","",'Cálculos '!AV853)</f>
        <v/>
      </c>
      <c r="I848" s="462" t="str">
        <f>+IF(D848="","",'Cálculos '!AT853)</f>
        <v/>
      </c>
      <c r="J848" s="385" t="str">
        <f>+IF('Variación '!BV847="","",'Variación '!BV847)</f>
        <v/>
      </c>
      <c r="K848" s="456" t="str">
        <f>+IF(D848="","",'Precio unitario '!J847)</f>
        <v/>
      </c>
      <c r="L848" s="312" t="str">
        <f>+'Valor total'!I853</f>
        <v/>
      </c>
      <c r="M848" s="312" t="str">
        <f>+'Valor total'!J853</f>
        <v/>
      </c>
      <c r="N848" s="457" t="str">
        <f t="shared" si="26"/>
        <v/>
      </c>
    </row>
    <row r="849" spans="2:14" hidden="1" x14ac:dyDescent="0.25">
      <c r="B849" s="181">
        <f t="shared" si="27"/>
        <v>846</v>
      </c>
      <c r="C849" s="316" t="str">
        <f>+IF('Cálculos '!C854="","",'Cálculos '!C854)</f>
        <v/>
      </c>
      <c r="D849" s="315" t="str">
        <f>+IF('Cálculos '!D854="","",'Cálculos '!D854)</f>
        <v/>
      </c>
      <c r="E849" s="314" t="str">
        <f>+IF('Cálculos '!E854="","",'Cálculos '!E854)</f>
        <v/>
      </c>
      <c r="F849" s="460" t="str">
        <f>+IF(D849="","",'Cálculos '!AR854)</f>
        <v/>
      </c>
      <c r="G849" s="461" t="str">
        <f>IF(D849="","",'Cálculos '!AU854)</f>
        <v/>
      </c>
      <c r="H849" s="461" t="str">
        <f>+IF(D849="","",'Cálculos '!AV854)</f>
        <v/>
      </c>
      <c r="I849" s="462" t="str">
        <f>+IF(D849="","",'Cálculos '!AT854)</f>
        <v/>
      </c>
      <c r="J849" s="385" t="str">
        <f>+IF('Variación '!BV848="","",'Variación '!BV848)</f>
        <v/>
      </c>
      <c r="K849" s="456" t="str">
        <f>+IF(D849="","",'Precio unitario '!J848)</f>
        <v/>
      </c>
      <c r="L849" s="312" t="str">
        <f>+'Valor total'!I854</f>
        <v/>
      </c>
      <c r="M849" s="312" t="str">
        <f>+'Valor total'!J854</f>
        <v/>
      </c>
      <c r="N849" s="457" t="str">
        <f t="shared" si="26"/>
        <v/>
      </c>
    </row>
    <row r="850" spans="2:14" hidden="1" x14ac:dyDescent="0.25">
      <c r="B850" s="181">
        <f t="shared" si="27"/>
        <v>847</v>
      </c>
      <c r="C850" s="316" t="str">
        <f>+IF('Cálculos '!C855="","",'Cálculos '!C855)</f>
        <v/>
      </c>
      <c r="D850" s="315" t="str">
        <f>+IF('Cálculos '!D855="","",'Cálculos '!D855)</f>
        <v/>
      </c>
      <c r="E850" s="314" t="str">
        <f>+IF('Cálculos '!E855="","",'Cálculos '!E855)</f>
        <v/>
      </c>
      <c r="F850" s="460" t="str">
        <f>+IF(D850="","",'Cálculos '!AR855)</f>
        <v/>
      </c>
      <c r="G850" s="461" t="str">
        <f>IF(D850="","",'Cálculos '!AU855)</f>
        <v/>
      </c>
      <c r="H850" s="461" t="str">
        <f>+IF(D850="","",'Cálculos '!AV855)</f>
        <v/>
      </c>
      <c r="I850" s="462" t="str">
        <f>+IF(D850="","",'Cálculos '!AT855)</f>
        <v/>
      </c>
      <c r="J850" s="385" t="str">
        <f>+IF('Variación '!BV849="","",'Variación '!BV849)</f>
        <v/>
      </c>
      <c r="K850" s="456" t="str">
        <f>+IF(D850="","",'Precio unitario '!J849)</f>
        <v/>
      </c>
      <c r="L850" s="312" t="str">
        <f>+'Valor total'!I855</f>
        <v/>
      </c>
      <c r="M850" s="312" t="str">
        <f>+'Valor total'!J855</f>
        <v/>
      </c>
      <c r="N850" s="457" t="str">
        <f t="shared" si="26"/>
        <v/>
      </c>
    </row>
    <row r="851" spans="2:14" hidden="1" x14ac:dyDescent="0.25">
      <c r="B851" s="181">
        <f t="shared" si="27"/>
        <v>848</v>
      </c>
      <c r="C851" s="316" t="str">
        <f>+IF('Cálculos '!C856="","",'Cálculos '!C856)</f>
        <v/>
      </c>
      <c r="D851" s="315" t="str">
        <f>+IF('Cálculos '!D856="","",'Cálculos '!D856)</f>
        <v/>
      </c>
      <c r="E851" s="314" t="str">
        <f>+IF('Cálculos '!E856="","",'Cálculos '!E856)</f>
        <v/>
      </c>
      <c r="F851" s="460" t="str">
        <f>+IF(D851="","",'Cálculos '!AR856)</f>
        <v/>
      </c>
      <c r="G851" s="461" t="str">
        <f>IF(D851="","",'Cálculos '!AU856)</f>
        <v/>
      </c>
      <c r="H851" s="461" t="str">
        <f>+IF(D851="","",'Cálculos '!AV856)</f>
        <v/>
      </c>
      <c r="I851" s="462" t="str">
        <f>+IF(D851="","",'Cálculos '!AT856)</f>
        <v/>
      </c>
      <c r="J851" s="385" t="str">
        <f>+IF('Variación '!BV850="","",'Variación '!BV850)</f>
        <v/>
      </c>
      <c r="K851" s="456" t="str">
        <f>+IF(D851="","",'Precio unitario '!J850)</f>
        <v/>
      </c>
      <c r="L851" s="312" t="str">
        <f>+'Valor total'!I856</f>
        <v/>
      </c>
      <c r="M851" s="312" t="str">
        <f>+'Valor total'!J856</f>
        <v/>
      </c>
      <c r="N851" s="457" t="str">
        <f t="shared" si="26"/>
        <v/>
      </c>
    </row>
    <row r="852" spans="2:14" hidden="1" x14ac:dyDescent="0.25">
      <c r="B852" s="181">
        <f t="shared" si="27"/>
        <v>849</v>
      </c>
      <c r="C852" s="316" t="str">
        <f>+IF('Cálculos '!C857="","",'Cálculos '!C857)</f>
        <v/>
      </c>
      <c r="D852" s="315" t="str">
        <f>+IF('Cálculos '!D857="","",'Cálculos '!D857)</f>
        <v/>
      </c>
      <c r="E852" s="314" t="str">
        <f>+IF('Cálculos '!E857="","",'Cálculos '!E857)</f>
        <v/>
      </c>
      <c r="F852" s="460" t="str">
        <f>+IF(D852="","",'Cálculos '!AR857)</f>
        <v/>
      </c>
      <c r="G852" s="461" t="str">
        <f>IF(D852="","",'Cálculos '!AU857)</f>
        <v/>
      </c>
      <c r="H852" s="461" t="str">
        <f>+IF(D852="","",'Cálculos '!AV857)</f>
        <v/>
      </c>
      <c r="I852" s="462" t="str">
        <f>+IF(D852="","",'Cálculos '!AT857)</f>
        <v/>
      </c>
      <c r="J852" s="385" t="str">
        <f>+IF('Variación '!BV851="","",'Variación '!BV851)</f>
        <v/>
      </c>
      <c r="K852" s="456" t="str">
        <f>+IF(D852="","",'Precio unitario '!J851)</f>
        <v/>
      </c>
      <c r="L852" s="312" t="str">
        <f>+'Valor total'!I857</f>
        <v/>
      </c>
      <c r="M852" s="312" t="str">
        <f>+'Valor total'!J857</f>
        <v/>
      </c>
      <c r="N852" s="457" t="str">
        <f t="shared" si="26"/>
        <v/>
      </c>
    </row>
    <row r="853" spans="2:14" hidden="1" x14ac:dyDescent="0.25">
      <c r="B853" s="181">
        <f t="shared" si="27"/>
        <v>850</v>
      </c>
      <c r="C853" s="316" t="str">
        <f>+IF('Cálculos '!C858="","",'Cálculos '!C858)</f>
        <v/>
      </c>
      <c r="D853" s="315" t="str">
        <f>+IF('Cálculos '!D858="","",'Cálculos '!D858)</f>
        <v/>
      </c>
      <c r="E853" s="314" t="str">
        <f>+IF('Cálculos '!E858="","",'Cálculos '!E858)</f>
        <v/>
      </c>
      <c r="F853" s="460" t="str">
        <f>+IF(D853="","",'Cálculos '!AR858)</f>
        <v/>
      </c>
      <c r="G853" s="461" t="str">
        <f>IF(D853="","",'Cálculos '!AU858)</f>
        <v/>
      </c>
      <c r="H853" s="461" t="str">
        <f>+IF(D853="","",'Cálculos '!AV858)</f>
        <v/>
      </c>
      <c r="I853" s="462" t="str">
        <f>+IF(D853="","",'Cálculos '!AT858)</f>
        <v/>
      </c>
      <c r="J853" s="385" t="str">
        <f>+IF('Variación '!BV852="","",'Variación '!BV852)</f>
        <v/>
      </c>
      <c r="K853" s="456" t="str">
        <f>+IF(D853="","",'Precio unitario '!J852)</f>
        <v/>
      </c>
      <c r="L853" s="312" t="str">
        <f>+'Valor total'!I858</f>
        <v/>
      </c>
      <c r="M853" s="312" t="str">
        <f>+'Valor total'!J858</f>
        <v/>
      </c>
      <c r="N853" s="457" t="str">
        <f t="shared" si="26"/>
        <v/>
      </c>
    </row>
    <row r="854" spans="2:14" hidden="1" x14ac:dyDescent="0.25">
      <c r="B854" s="181">
        <f t="shared" si="27"/>
        <v>851</v>
      </c>
      <c r="C854" s="316" t="str">
        <f>+IF('Cálculos '!C859="","",'Cálculos '!C859)</f>
        <v/>
      </c>
      <c r="D854" s="315" t="str">
        <f>+IF('Cálculos '!D859="","",'Cálculos '!D859)</f>
        <v/>
      </c>
      <c r="E854" s="314" t="str">
        <f>+IF('Cálculos '!E859="","",'Cálculos '!E859)</f>
        <v/>
      </c>
      <c r="F854" s="460" t="str">
        <f>+IF(D854="","",'Cálculos '!AR859)</f>
        <v/>
      </c>
      <c r="G854" s="461" t="str">
        <f>IF(D854="","",'Cálculos '!AU859)</f>
        <v/>
      </c>
      <c r="H854" s="461" t="str">
        <f>+IF(D854="","",'Cálculos '!AV859)</f>
        <v/>
      </c>
      <c r="I854" s="462" t="str">
        <f>+IF(D854="","",'Cálculos '!AT859)</f>
        <v/>
      </c>
      <c r="J854" s="385" t="str">
        <f>+IF('Variación '!BV853="","",'Variación '!BV853)</f>
        <v/>
      </c>
      <c r="K854" s="456" t="str">
        <f>+IF(D854="","",'Precio unitario '!J853)</f>
        <v/>
      </c>
      <c r="L854" s="312" t="str">
        <f>+'Valor total'!I859</f>
        <v/>
      </c>
      <c r="M854" s="312" t="str">
        <f>+'Valor total'!J859</f>
        <v/>
      </c>
      <c r="N854" s="457" t="str">
        <f t="shared" si="26"/>
        <v/>
      </c>
    </row>
    <row r="855" spans="2:14" hidden="1" x14ac:dyDescent="0.25">
      <c r="B855" s="181">
        <f t="shared" si="27"/>
        <v>852</v>
      </c>
      <c r="C855" s="316" t="str">
        <f>+IF('Cálculos '!C860="","",'Cálculos '!C860)</f>
        <v/>
      </c>
      <c r="D855" s="315" t="str">
        <f>+IF('Cálculos '!D860="","",'Cálculos '!D860)</f>
        <v/>
      </c>
      <c r="E855" s="314" t="str">
        <f>+IF('Cálculos '!E860="","",'Cálculos '!E860)</f>
        <v/>
      </c>
      <c r="F855" s="460" t="str">
        <f>+IF(D855="","",'Cálculos '!AR860)</f>
        <v/>
      </c>
      <c r="G855" s="461" t="str">
        <f>IF(D855="","",'Cálculos '!AU860)</f>
        <v/>
      </c>
      <c r="H855" s="461" t="str">
        <f>+IF(D855="","",'Cálculos '!AV860)</f>
        <v/>
      </c>
      <c r="I855" s="462" t="str">
        <f>+IF(D855="","",'Cálculos '!AT860)</f>
        <v/>
      </c>
      <c r="J855" s="385" t="str">
        <f>+IF('Variación '!BV854="","",'Variación '!BV854)</f>
        <v/>
      </c>
      <c r="K855" s="456" t="str">
        <f>+IF(D855="","",'Precio unitario '!J854)</f>
        <v/>
      </c>
      <c r="L855" s="312" t="str">
        <f>+'Valor total'!I860</f>
        <v/>
      </c>
      <c r="M855" s="312" t="str">
        <f>+'Valor total'!J860</f>
        <v/>
      </c>
      <c r="N855" s="457" t="str">
        <f t="shared" si="26"/>
        <v/>
      </c>
    </row>
    <row r="856" spans="2:14" hidden="1" x14ac:dyDescent="0.25">
      <c r="B856" s="181">
        <f t="shared" si="27"/>
        <v>853</v>
      </c>
      <c r="C856" s="316" t="str">
        <f>+IF('Cálculos '!C861="","",'Cálculos '!C861)</f>
        <v/>
      </c>
      <c r="D856" s="315" t="str">
        <f>+IF('Cálculos '!D861="","",'Cálculos '!D861)</f>
        <v/>
      </c>
      <c r="E856" s="314" t="str">
        <f>+IF('Cálculos '!E861="","",'Cálculos '!E861)</f>
        <v/>
      </c>
      <c r="F856" s="460" t="str">
        <f>+IF(D856="","",'Cálculos '!AR861)</f>
        <v/>
      </c>
      <c r="G856" s="461" t="str">
        <f>IF(D856="","",'Cálculos '!AU861)</f>
        <v/>
      </c>
      <c r="H856" s="461" t="str">
        <f>+IF(D856="","",'Cálculos '!AV861)</f>
        <v/>
      </c>
      <c r="I856" s="462" t="str">
        <f>+IF(D856="","",'Cálculos '!AT861)</f>
        <v/>
      </c>
      <c r="J856" s="385" t="str">
        <f>+IF('Variación '!BV855="","",'Variación '!BV855)</f>
        <v/>
      </c>
      <c r="K856" s="456" t="str">
        <f>+IF(D856="","",'Precio unitario '!J855)</f>
        <v/>
      </c>
      <c r="L856" s="312" t="str">
        <f>+'Valor total'!I861</f>
        <v/>
      </c>
      <c r="M856" s="312" t="str">
        <f>+'Valor total'!J861</f>
        <v/>
      </c>
      <c r="N856" s="457" t="str">
        <f t="shared" si="26"/>
        <v/>
      </c>
    </row>
    <row r="857" spans="2:14" hidden="1" x14ac:dyDescent="0.25">
      <c r="B857" s="181">
        <f t="shared" si="27"/>
        <v>854</v>
      </c>
      <c r="C857" s="316" t="str">
        <f>+IF('Cálculos '!C862="","",'Cálculos '!C862)</f>
        <v/>
      </c>
      <c r="D857" s="315" t="str">
        <f>+IF('Cálculos '!D862="","",'Cálculos '!D862)</f>
        <v/>
      </c>
      <c r="E857" s="314" t="str">
        <f>+IF('Cálculos '!E862="","",'Cálculos '!E862)</f>
        <v/>
      </c>
      <c r="F857" s="460" t="str">
        <f>+IF(D857="","",'Cálculos '!AR862)</f>
        <v/>
      </c>
      <c r="G857" s="461" t="str">
        <f>IF(D857="","",'Cálculos '!AU862)</f>
        <v/>
      </c>
      <c r="H857" s="461" t="str">
        <f>+IF(D857="","",'Cálculos '!AV862)</f>
        <v/>
      </c>
      <c r="I857" s="462" t="str">
        <f>+IF(D857="","",'Cálculos '!AT862)</f>
        <v/>
      </c>
      <c r="J857" s="385" t="str">
        <f>+IF('Variación '!BV856="","",'Variación '!BV856)</f>
        <v/>
      </c>
      <c r="K857" s="456" t="str">
        <f>+IF(D857="","",'Precio unitario '!J856)</f>
        <v/>
      </c>
      <c r="L857" s="312" t="str">
        <f>+'Valor total'!I862</f>
        <v/>
      </c>
      <c r="M857" s="312" t="str">
        <f>+'Valor total'!J862</f>
        <v/>
      </c>
      <c r="N857" s="457" t="str">
        <f t="shared" si="26"/>
        <v/>
      </c>
    </row>
    <row r="858" spans="2:14" hidden="1" x14ac:dyDescent="0.25">
      <c r="B858" s="181">
        <f t="shared" si="27"/>
        <v>855</v>
      </c>
      <c r="C858" s="316" t="str">
        <f>+IF('Cálculos '!C863="","",'Cálculos '!C863)</f>
        <v/>
      </c>
      <c r="D858" s="315" t="str">
        <f>+IF('Cálculos '!D863="","",'Cálculos '!D863)</f>
        <v/>
      </c>
      <c r="E858" s="314" t="str">
        <f>+IF('Cálculos '!E863="","",'Cálculos '!E863)</f>
        <v/>
      </c>
      <c r="F858" s="460" t="str">
        <f>+IF(D858="","",'Cálculos '!AR863)</f>
        <v/>
      </c>
      <c r="G858" s="461" t="str">
        <f>IF(D858="","",'Cálculos '!AU863)</f>
        <v/>
      </c>
      <c r="H858" s="461" t="str">
        <f>+IF(D858="","",'Cálculos '!AV863)</f>
        <v/>
      </c>
      <c r="I858" s="462" t="str">
        <f>+IF(D858="","",'Cálculos '!AT863)</f>
        <v/>
      </c>
      <c r="J858" s="385" t="str">
        <f>+IF('Variación '!BV857="","",'Variación '!BV857)</f>
        <v/>
      </c>
      <c r="K858" s="456" t="str">
        <f>+IF(D858="","",'Precio unitario '!J857)</f>
        <v/>
      </c>
      <c r="L858" s="312" t="str">
        <f>+'Valor total'!I863</f>
        <v/>
      </c>
      <c r="M858" s="312" t="str">
        <f>+'Valor total'!J863</f>
        <v/>
      </c>
      <c r="N858" s="457" t="str">
        <f t="shared" si="26"/>
        <v/>
      </c>
    </row>
    <row r="859" spans="2:14" hidden="1" x14ac:dyDescent="0.25">
      <c r="B859" s="181">
        <f t="shared" si="27"/>
        <v>856</v>
      </c>
      <c r="C859" s="316" t="str">
        <f>+IF('Cálculos '!C864="","",'Cálculos '!C864)</f>
        <v/>
      </c>
      <c r="D859" s="315" t="str">
        <f>+IF('Cálculos '!D864="","",'Cálculos '!D864)</f>
        <v/>
      </c>
      <c r="E859" s="314" t="str">
        <f>+IF('Cálculos '!E864="","",'Cálculos '!E864)</f>
        <v/>
      </c>
      <c r="F859" s="460" t="str">
        <f>+IF(D859="","",'Cálculos '!AR864)</f>
        <v/>
      </c>
      <c r="G859" s="461" t="str">
        <f>IF(D859="","",'Cálculos '!AU864)</f>
        <v/>
      </c>
      <c r="H859" s="461" t="str">
        <f>+IF(D859="","",'Cálculos '!AV864)</f>
        <v/>
      </c>
      <c r="I859" s="462" t="str">
        <f>+IF(D859="","",'Cálculos '!AT864)</f>
        <v/>
      </c>
      <c r="J859" s="385" t="str">
        <f>+IF('Variación '!BV858="","",'Variación '!BV858)</f>
        <v/>
      </c>
      <c r="K859" s="456" t="str">
        <f>+IF(D859="","",'Precio unitario '!J858)</f>
        <v/>
      </c>
      <c r="L859" s="312" t="str">
        <f>+'Valor total'!I864</f>
        <v/>
      </c>
      <c r="M859" s="312" t="str">
        <f>+'Valor total'!J864</f>
        <v/>
      </c>
      <c r="N859" s="457" t="str">
        <f t="shared" si="26"/>
        <v/>
      </c>
    </row>
    <row r="860" spans="2:14" hidden="1" x14ac:dyDescent="0.25">
      <c r="B860" s="181">
        <f t="shared" si="27"/>
        <v>857</v>
      </c>
      <c r="C860" s="316" t="str">
        <f>+IF('Cálculos '!C865="","",'Cálculos '!C865)</f>
        <v/>
      </c>
      <c r="D860" s="315" t="str">
        <f>+IF('Cálculos '!D865="","",'Cálculos '!D865)</f>
        <v/>
      </c>
      <c r="E860" s="314" t="str">
        <f>+IF('Cálculos '!E865="","",'Cálculos '!E865)</f>
        <v/>
      </c>
      <c r="F860" s="460" t="str">
        <f>+IF(D860="","",'Cálculos '!AR865)</f>
        <v/>
      </c>
      <c r="G860" s="461" t="str">
        <f>IF(D860="","",'Cálculos '!AU865)</f>
        <v/>
      </c>
      <c r="H860" s="461" t="str">
        <f>+IF(D860="","",'Cálculos '!AV865)</f>
        <v/>
      </c>
      <c r="I860" s="462" t="str">
        <f>+IF(D860="","",'Cálculos '!AT865)</f>
        <v/>
      </c>
      <c r="J860" s="385" t="str">
        <f>+IF('Variación '!BV859="","",'Variación '!BV859)</f>
        <v/>
      </c>
      <c r="K860" s="456" t="str">
        <f>+IF(D860="","",'Precio unitario '!J859)</f>
        <v/>
      </c>
      <c r="L860" s="312" t="str">
        <f>+'Valor total'!I865</f>
        <v/>
      </c>
      <c r="M860" s="312" t="str">
        <f>+'Valor total'!J865</f>
        <v/>
      </c>
      <c r="N860" s="457" t="str">
        <f t="shared" si="26"/>
        <v/>
      </c>
    </row>
    <row r="861" spans="2:14" hidden="1" x14ac:dyDescent="0.25">
      <c r="B861" s="181">
        <f t="shared" si="27"/>
        <v>858</v>
      </c>
      <c r="C861" s="316" t="str">
        <f>+IF('Cálculos '!C866="","",'Cálculos '!C866)</f>
        <v/>
      </c>
      <c r="D861" s="315" t="str">
        <f>+IF('Cálculos '!D866="","",'Cálculos '!D866)</f>
        <v/>
      </c>
      <c r="E861" s="314" t="str">
        <f>+IF('Cálculos '!E866="","",'Cálculos '!E866)</f>
        <v/>
      </c>
      <c r="F861" s="460" t="str">
        <f>+IF(D861="","",'Cálculos '!AR866)</f>
        <v/>
      </c>
      <c r="G861" s="461" t="str">
        <f>IF(D861="","",'Cálculos '!AU866)</f>
        <v/>
      </c>
      <c r="H861" s="461" t="str">
        <f>+IF(D861="","",'Cálculos '!AV866)</f>
        <v/>
      </c>
      <c r="I861" s="462" t="str">
        <f>+IF(D861="","",'Cálculos '!AT866)</f>
        <v/>
      </c>
      <c r="J861" s="385" t="str">
        <f>+IF('Variación '!BV860="","",'Variación '!BV860)</f>
        <v/>
      </c>
      <c r="K861" s="456" t="str">
        <f>+IF(D861="","",'Precio unitario '!J860)</f>
        <v/>
      </c>
      <c r="L861" s="312" t="str">
        <f>+'Valor total'!I866</f>
        <v/>
      </c>
      <c r="M861" s="312" t="str">
        <f>+'Valor total'!J866</f>
        <v/>
      </c>
      <c r="N861" s="457" t="str">
        <f t="shared" si="26"/>
        <v/>
      </c>
    </row>
    <row r="862" spans="2:14" hidden="1" x14ac:dyDescent="0.25">
      <c r="B862" s="181">
        <f t="shared" si="27"/>
        <v>859</v>
      </c>
      <c r="C862" s="316" t="str">
        <f>+IF('Cálculos '!C867="","",'Cálculos '!C867)</f>
        <v/>
      </c>
      <c r="D862" s="315" t="str">
        <f>+IF('Cálculos '!D867="","",'Cálculos '!D867)</f>
        <v/>
      </c>
      <c r="E862" s="314" t="str">
        <f>+IF('Cálculos '!E867="","",'Cálculos '!E867)</f>
        <v/>
      </c>
      <c r="F862" s="460" t="str">
        <f>+IF(D862="","",'Cálculos '!AR867)</f>
        <v/>
      </c>
      <c r="G862" s="461" t="str">
        <f>IF(D862="","",'Cálculos '!AU867)</f>
        <v/>
      </c>
      <c r="H862" s="461" t="str">
        <f>+IF(D862="","",'Cálculos '!AV867)</f>
        <v/>
      </c>
      <c r="I862" s="462" t="str">
        <f>+IF(D862="","",'Cálculos '!AT867)</f>
        <v/>
      </c>
      <c r="J862" s="385" t="str">
        <f>+IF('Variación '!BV861="","",'Variación '!BV861)</f>
        <v/>
      </c>
      <c r="K862" s="456" t="str">
        <f>+IF(D862="","",'Precio unitario '!J861)</f>
        <v/>
      </c>
      <c r="L862" s="312" t="str">
        <f>+'Valor total'!I867</f>
        <v/>
      </c>
      <c r="M862" s="312" t="str">
        <f>+'Valor total'!J867</f>
        <v/>
      </c>
      <c r="N862" s="457" t="str">
        <f t="shared" si="26"/>
        <v/>
      </c>
    </row>
    <row r="863" spans="2:14" hidden="1" x14ac:dyDescent="0.25">
      <c r="B863" s="181">
        <f t="shared" si="27"/>
        <v>860</v>
      </c>
      <c r="C863" s="316" t="str">
        <f>+IF('Cálculos '!C868="","",'Cálculos '!C868)</f>
        <v/>
      </c>
      <c r="D863" s="315" t="str">
        <f>+IF('Cálculos '!D868="","",'Cálculos '!D868)</f>
        <v/>
      </c>
      <c r="E863" s="314" t="str">
        <f>+IF('Cálculos '!E868="","",'Cálculos '!E868)</f>
        <v/>
      </c>
      <c r="F863" s="460" t="str">
        <f>+IF(D863="","",'Cálculos '!AR868)</f>
        <v/>
      </c>
      <c r="G863" s="461" t="str">
        <f>IF(D863="","",'Cálculos '!AU868)</f>
        <v/>
      </c>
      <c r="H863" s="461" t="str">
        <f>+IF(D863="","",'Cálculos '!AV868)</f>
        <v/>
      </c>
      <c r="I863" s="462" t="str">
        <f>+IF(D863="","",'Cálculos '!AT868)</f>
        <v/>
      </c>
      <c r="J863" s="385" t="str">
        <f>+IF('Variación '!BV862="","",'Variación '!BV862)</f>
        <v/>
      </c>
      <c r="K863" s="456" t="str">
        <f>+IF(D863="","",'Precio unitario '!J862)</f>
        <v/>
      </c>
      <c r="L863" s="312" t="str">
        <f>+'Valor total'!I868</f>
        <v/>
      </c>
      <c r="M863" s="312" t="str">
        <f>+'Valor total'!J868</f>
        <v/>
      </c>
      <c r="N863" s="457" t="str">
        <f t="shared" si="26"/>
        <v/>
      </c>
    </row>
    <row r="864" spans="2:14" hidden="1" x14ac:dyDescent="0.25">
      <c r="B864" s="181">
        <f t="shared" si="27"/>
        <v>861</v>
      </c>
      <c r="C864" s="316" t="str">
        <f>+IF('Cálculos '!C869="","",'Cálculos '!C869)</f>
        <v/>
      </c>
      <c r="D864" s="315" t="str">
        <f>+IF('Cálculos '!D869="","",'Cálculos '!D869)</f>
        <v/>
      </c>
      <c r="E864" s="314" t="str">
        <f>+IF('Cálculos '!E869="","",'Cálculos '!E869)</f>
        <v/>
      </c>
      <c r="F864" s="460" t="str">
        <f>+IF(D864="","",'Cálculos '!AR869)</f>
        <v/>
      </c>
      <c r="G864" s="461" t="str">
        <f>IF(D864="","",'Cálculos '!AU869)</f>
        <v/>
      </c>
      <c r="H864" s="461" t="str">
        <f>+IF(D864="","",'Cálculos '!AV869)</f>
        <v/>
      </c>
      <c r="I864" s="462" t="str">
        <f>+IF(D864="","",'Cálculos '!AT869)</f>
        <v/>
      </c>
      <c r="J864" s="385" t="str">
        <f>+IF('Variación '!BV863="","",'Variación '!BV863)</f>
        <v/>
      </c>
      <c r="K864" s="456" t="str">
        <f>+IF(D864="","",'Precio unitario '!J863)</f>
        <v/>
      </c>
      <c r="L864" s="312" t="str">
        <f>+'Valor total'!I869</f>
        <v/>
      </c>
      <c r="M864" s="312" t="str">
        <f>+'Valor total'!J869</f>
        <v/>
      </c>
      <c r="N864" s="457" t="str">
        <f t="shared" si="26"/>
        <v/>
      </c>
    </row>
    <row r="865" spans="2:14" hidden="1" x14ac:dyDescent="0.25">
      <c r="B865" s="181">
        <f t="shared" si="27"/>
        <v>862</v>
      </c>
      <c r="C865" s="316" t="str">
        <f>+IF('Cálculos '!C870="","",'Cálculos '!C870)</f>
        <v/>
      </c>
      <c r="D865" s="315" t="str">
        <f>+IF('Cálculos '!D870="","",'Cálculos '!D870)</f>
        <v/>
      </c>
      <c r="E865" s="314" t="str">
        <f>+IF('Cálculos '!E870="","",'Cálculos '!E870)</f>
        <v/>
      </c>
      <c r="F865" s="460" t="str">
        <f>+IF(D865="","",'Cálculos '!AR870)</f>
        <v/>
      </c>
      <c r="G865" s="461" t="str">
        <f>IF(D865="","",'Cálculos '!AU870)</f>
        <v/>
      </c>
      <c r="H865" s="461" t="str">
        <f>+IF(D865="","",'Cálculos '!AV870)</f>
        <v/>
      </c>
      <c r="I865" s="462" t="str">
        <f>+IF(D865="","",'Cálculos '!AT870)</f>
        <v/>
      </c>
      <c r="J865" s="385" t="str">
        <f>+IF('Variación '!BV864="","",'Variación '!BV864)</f>
        <v/>
      </c>
      <c r="K865" s="456" t="str">
        <f>+IF(D865="","",'Precio unitario '!J864)</f>
        <v/>
      </c>
      <c r="L865" s="312" t="str">
        <f>+'Valor total'!I870</f>
        <v/>
      </c>
      <c r="M865" s="312" t="str">
        <f>+'Valor total'!J870</f>
        <v/>
      </c>
      <c r="N865" s="457" t="str">
        <f t="shared" si="26"/>
        <v/>
      </c>
    </row>
    <row r="866" spans="2:14" hidden="1" x14ac:dyDescent="0.25">
      <c r="B866" s="181">
        <f t="shared" si="27"/>
        <v>863</v>
      </c>
      <c r="C866" s="316" t="str">
        <f>+IF('Cálculos '!C871="","",'Cálculos '!C871)</f>
        <v/>
      </c>
      <c r="D866" s="315" t="str">
        <f>+IF('Cálculos '!D871="","",'Cálculos '!D871)</f>
        <v/>
      </c>
      <c r="E866" s="314" t="str">
        <f>+IF('Cálculos '!E871="","",'Cálculos '!E871)</f>
        <v/>
      </c>
      <c r="F866" s="460" t="str">
        <f>+IF(D866="","",'Cálculos '!AR871)</f>
        <v/>
      </c>
      <c r="G866" s="461" t="str">
        <f>IF(D866="","",'Cálculos '!AU871)</f>
        <v/>
      </c>
      <c r="H866" s="461" t="str">
        <f>+IF(D866="","",'Cálculos '!AV871)</f>
        <v/>
      </c>
      <c r="I866" s="462" t="str">
        <f>+IF(D866="","",'Cálculos '!AT871)</f>
        <v/>
      </c>
      <c r="J866" s="385" t="str">
        <f>+IF('Variación '!BV865="","",'Variación '!BV865)</f>
        <v/>
      </c>
      <c r="K866" s="456" t="str">
        <f>+IF(D866="","",'Precio unitario '!J865)</f>
        <v/>
      </c>
      <c r="L866" s="312" t="str">
        <f>+'Valor total'!I871</f>
        <v/>
      </c>
      <c r="M866" s="312" t="str">
        <f>+'Valor total'!J871</f>
        <v/>
      </c>
      <c r="N866" s="457" t="str">
        <f t="shared" si="26"/>
        <v/>
      </c>
    </row>
    <row r="867" spans="2:14" hidden="1" x14ac:dyDescent="0.25">
      <c r="B867" s="181">
        <f t="shared" si="27"/>
        <v>864</v>
      </c>
      <c r="C867" s="316" t="str">
        <f>+IF('Cálculos '!C872="","",'Cálculos '!C872)</f>
        <v/>
      </c>
      <c r="D867" s="315" t="str">
        <f>+IF('Cálculos '!D872="","",'Cálculos '!D872)</f>
        <v/>
      </c>
      <c r="E867" s="314" t="str">
        <f>+IF('Cálculos '!E872="","",'Cálculos '!E872)</f>
        <v/>
      </c>
      <c r="F867" s="460" t="str">
        <f>+IF(D867="","",'Cálculos '!AR872)</f>
        <v/>
      </c>
      <c r="G867" s="461" t="str">
        <f>IF(D867="","",'Cálculos '!AU872)</f>
        <v/>
      </c>
      <c r="H867" s="461" t="str">
        <f>+IF(D867="","",'Cálculos '!AV872)</f>
        <v/>
      </c>
      <c r="I867" s="462" t="str">
        <f>+IF(D867="","",'Cálculos '!AT872)</f>
        <v/>
      </c>
      <c r="J867" s="385" t="str">
        <f>+IF('Variación '!BV866="","",'Variación '!BV866)</f>
        <v/>
      </c>
      <c r="K867" s="456" t="str">
        <f>+IF(D867="","",'Precio unitario '!J866)</f>
        <v/>
      </c>
      <c r="L867" s="312" t="str">
        <f>+'Valor total'!I872</f>
        <v/>
      </c>
      <c r="M867" s="312" t="str">
        <f>+'Valor total'!J872</f>
        <v/>
      </c>
      <c r="N867" s="457" t="str">
        <f t="shared" si="26"/>
        <v/>
      </c>
    </row>
    <row r="868" spans="2:14" hidden="1" x14ac:dyDescent="0.25">
      <c r="B868" s="181">
        <f t="shared" si="27"/>
        <v>865</v>
      </c>
      <c r="C868" s="316" t="str">
        <f>+IF('Cálculos '!C873="","",'Cálculos '!C873)</f>
        <v/>
      </c>
      <c r="D868" s="315" t="str">
        <f>+IF('Cálculos '!D873="","",'Cálculos '!D873)</f>
        <v/>
      </c>
      <c r="E868" s="314" t="str">
        <f>+IF('Cálculos '!E873="","",'Cálculos '!E873)</f>
        <v/>
      </c>
      <c r="F868" s="460" t="str">
        <f>+IF(D868="","",'Cálculos '!AR873)</f>
        <v/>
      </c>
      <c r="G868" s="461" t="str">
        <f>IF(D868="","",'Cálculos '!AU873)</f>
        <v/>
      </c>
      <c r="H868" s="461" t="str">
        <f>+IF(D868="","",'Cálculos '!AV873)</f>
        <v/>
      </c>
      <c r="I868" s="462" t="str">
        <f>+IF(D868="","",'Cálculos '!AT873)</f>
        <v/>
      </c>
      <c r="J868" s="385" t="str">
        <f>+IF('Variación '!BV867="","",'Variación '!BV867)</f>
        <v/>
      </c>
      <c r="K868" s="456" t="str">
        <f>+IF(D868="","",'Precio unitario '!J867)</f>
        <v/>
      </c>
      <c r="L868" s="312" t="str">
        <f>+'Valor total'!I873</f>
        <v/>
      </c>
      <c r="M868" s="312" t="str">
        <f>+'Valor total'!J873</f>
        <v/>
      </c>
      <c r="N868" s="457" t="str">
        <f t="shared" si="26"/>
        <v/>
      </c>
    </row>
    <row r="869" spans="2:14" hidden="1" x14ac:dyDescent="0.25">
      <c r="B869" s="181">
        <f t="shared" si="27"/>
        <v>866</v>
      </c>
      <c r="C869" s="316" t="str">
        <f>+IF('Cálculos '!C874="","",'Cálculos '!C874)</f>
        <v/>
      </c>
      <c r="D869" s="315" t="str">
        <f>+IF('Cálculos '!D874="","",'Cálculos '!D874)</f>
        <v/>
      </c>
      <c r="E869" s="314" t="str">
        <f>+IF('Cálculos '!E874="","",'Cálculos '!E874)</f>
        <v/>
      </c>
      <c r="F869" s="460" t="str">
        <f>+IF(D869="","",'Cálculos '!AR874)</f>
        <v/>
      </c>
      <c r="G869" s="461" t="str">
        <f>IF(D869="","",'Cálculos '!AU874)</f>
        <v/>
      </c>
      <c r="H869" s="461" t="str">
        <f>+IF(D869="","",'Cálculos '!AV874)</f>
        <v/>
      </c>
      <c r="I869" s="462" t="str">
        <f>+IF(D869="","",'Cálculos '!AT874)</f>
        <v/>
      </c>
      <c r="J869" s="385" t="str">
        <f>+IF('Variación '!BV868="","",'Variación '!BV868)</f>
        <v/>
      </c>
      <c r="K869" s="456" t="str">
        <f>+IF(D869="","",'Precio unitario '!J868)</f>
        <v/>
      </c>
      <c r="L869" s="312" t="str">
        <f>+'Valor total'!I874</f>
        <v/>
      </c>
      <c r="M869" s="312" t="str">
        <f>+'Valor total'!J874</f>
        <v/>
      </c>
      <c r="N869" s="457" t="str">
        <f t="shared" si="26"/>
        <v/>
      </c>
    </row>
    <row r="870" spans="2:14" hidden="1" x14ac:dyDescent="0.25">
      <c r="B870" s="181">
        <f t="shared" si="27"/>
        <v>867</v>
      </c>
      <c r="C870" s="316" t="str">
        <f>+IF('Cálculos '!C875="","",'Cálculos '!C875)</f>
        <v/>
      </c>
      <c r="D870" s="315" t="str">
        <f>+IF('Cálculos '!D875="","",'Cálculos '!D875)</f>
        <v/>
      </c>
      <c r="E870" s="314" t="str">
        <f>+IF('Cálculos '!E875="","",'Cálculos '!E875)</f>
        <v/>
      </c>
      <c r="F870" s="460" t="str">
        <f>+IF(D870="","",'Cálculos '!AR875)</f>
        <v/>
      </c>
      <c r="G870" s="461" t="str">
        <f>IF(D870="","",'Cálculos '!AU875)</f>
        <v/>
      </c>
      <c r="H870" s="461" t="str">
        <f>+IF(D870="","",'Cálculos '!AV875)</f>
        <v/>
      </c>
      <c r="I870" s="462" t="str">
        <f>+IF(D870="","",'Cálculos '!AT875)</f>
        <v/>
      </c>
      <c r="J870" s="385" t="str">
        <f>+IF('Variación '!BV869="","",'Variación '!BV869)</f>
        <v/>
      </c>
      <c r="K870" s="456" t="str">
        <f>+IF(D870="","",'Precio unitario '!J869)</f>
        <v/>
      </c>
      <c r="L870" s="312" t="str">
        <f>+'Valor total'!I875</f>
        <v/>
      </c>
      <c r="M870" s="312" t="str">
        <f>+'Valor total'!J875</f>
        <v/>
      </c>
      <c r="N870" s="457" t="str">
        <f t="shared" si="26"/>
        <v/>
      </c>
    </row>
    <row r="871" spans="2:14" hidden="1" x14ac:dyDescent="0.25">
      <c r="B871" s="181">
        <f t="shared" si="27"/>
        <v>868</v>
      </c>
      <c r="C871" s="316" t="str">
        <f>+IF('Cálculos '!C876="","",'Cálculos '!C876)</f>
        <v/>
      </c>
      <c r="D871" s="315" t="str">
        <f>+IF('Cálculos '!D876="","",'Cálculos '!D876)</f>
        <v/>
      </c>
      <c r="E871" s="314" t="str">
        <f>+IF('Cálculos '!E876="","",'Cálculos '!E876)</f>
        <v/>
      </c>
      <c r="F871" s="460" t="str">
        <f>+IF(D871="","",'Cálculos '!AR876)</f>
        <v/>
      </c>
      <c r="G871" s="461" t="str">
        <f>IF(D871="","",'Cálculos '!AU876)</f>
        <v/>
      </c>
      <c r="H871" s="461" t="str">
        <f>+IF(D871="","",'Cálculos '!AV876)</f>
        <v/>
      </c>
      <c r="I871" s="462" t="str">
        <f>+IF(D871="","",'Cálculos '!AT876)</f>
        <v/>
      </c>
      <c r="J871" s="385" t="str">
        <f>+IF('Variación '!BV870="","",'Variación '!BV870)</f>
        <v/>
      </c>
      <c r="K871" s="456" t="str">
        <f>+IF(D871="","",'Precio unitario '!J870)</f>
        <v/>
      </c>
      <c r="L871" s="312" t="str">
        <f>+'Valor total'!I876</f>
        <v/>
      </c>
      <c r="M871" s="312" t="str">
        <f>+'Valor total'!J876</f>
        <v/>
      </c>
      <c r="N871" s="457" t="str">
        <f t="shared" si="26"/>
        <v/>
      </c>
    </row>
    <row r="872" spans="2:14" hidden="1" x14ac:dyDescent="0.25">
      <c r="B872" s="181">
        <f t="shared" si="27"/>
        <v>869</v>
      </c>
      <c r="C872" s="316" t="str">
        <f>+IF('Cálculos '!C877="","",'Cálculos '!C877)</f>
        <v/>
      </c>
      <c r="D872" s="315" t="str">
        <f>+IF('Cálculos '!D877="","",'Cálculos '!D877)</f>
        <v/>
      </c>
      <c r="E872" s="314" t="str">
        <f>+IF('Cálculos '!E877="","",'Cálculos '!E877)</f>
        <v/>
      </c>
      <c r="F872" s="460" t="str">
        <f>+IF(D872="","",'Cálculos '!AR877)</f>
        <v/>
      </c>
      <c r="G872" s="461" t="str">
        <f>IF(D872="","",'Cálculos '!AU877)</f>
        <v/>
      </c>
      <c r="H872" s="461" t="str">
        <f>+IF(D872="","",'Cálculos '!AV877)</f>
        <v/>
      </c>
      <c r="I872" s="462" t="str">
        <f>+IF(D872="","",'Cálculos '!AT877)</f>
        <v/>
      </c>
      <c r="J872" s="385" t="str">
        <f>+IF('Variación '!BV871="","",'Variación '!BV871)</f>
        <v/>
      </c>
      <c r="K872" s="456" t="str">
        <f>+IF(D872="","",'Precio unitario '!J871)</f>
        <v/>
      </c>
      <c r="L872" s="312" t="str">
        <f>+'Valor total'!I877</f>
        <v/>
      </c>
      <c r="M872" s="312" t="str">
        <f>+'Valor total'!J877</f>
        <v/>
      </c>
      <c r="N872" s="457" t="str">
        <f t="shared" si="26"/>
        <v/>
      </c>
    </row>
    <row r="873" spans="2:14" hidden="1" x14ac:dyDescent="0.25">
      <c r="B873" s="181">
        <f t="shared" si="27"/>
        <v>870</v>
      </c>
      <c r="C873" s="316" t="str">
        <f>+IF('Cálculos '!C878="","",'Cálculos '!C878)</f>
        <v/>
      </c>
      <c r="D873" s="315" t="str">
        <f>+IF('Cálculos '!D878="","",'Cálculos '!D878)</f>
        <v/>
      </c>
      <c r="E873" s="314" t="str">
        <f>+IF('Cálculos '!E878="","",'Cálculos '!E878)</f>
        <v/>
      </c>
      <c r="F873" s="460" t="str">
        <f>+IF(D873="","",'Cálculos '!AR878)</f>
        <v/>
      </c>
      <c r="G873" s="461" t="str">
        <f>IF(D873="","",'Cálculos '!AU878)</f>
        <v/>
      </c>
      <c r="H873" s="461" t="str">
        <f>+IF(D873="","",'Cálculos '!AV878)</f>
        <v/>
      </c>
      <c r="I873" s="462" t="str">
        <f>+IF(D873="","",'Cálculos '!AT878)</f>
        <v/>
      </c>
      <c r="J873" s="385" t="str">
        <f>+IF('Variación '!BV872="","",'Variación '!BV872)</f>
        <v/>
      </c>
      <c r="K873" s="456" t="str">
        <f>+IF(D873="","",'Precio unitario '!J872)</f>
        <v/>
      </c>
      <c r="L873" s="312" t="str">
        <f>+'Valor total'!I878</f>
        <v/>
      </c>
      <c r="M873" s="312" t="str">
        <f>+'Valor total'!J878</f>
        <v/>
      </c>
      <c r="N873" s="457" t="str">
        <f t="shared" si="26"/>
        <v/>
      </c>
    </row>
    <row r="874" spans="2:14" hidden="1" x14ac:dyDescent="0.25">
      <c r="B874" s="181">
        <f t="shared" si="27"/>
        <v>871</v>
      </c>
      <c r="C874" s="316" t="str">
        <f>+IF('Cálculos '!C879="","",'Cálculos '!C879)</f>
        <v/>
      </c>
      <c r="D874" s="315" t="str">
        <f>+IF('Cálculos '!D879="","",'Cálculos '!D879)</f>
        <v/>
      </c>
      <c r="E874" s="314" t="str">
        <f>+IF('Cálculos '!E879="","",'Cálculos '!E879)</f>
        <v/>
      </c>
      <c r="F874" s="460" t="str">
        <f>+IF(D874="","",'Cálculos '!AR879)</f>
        <v/>
      </c>
      <c r="G874" s="461" t="str">
        <f>IF(D874="","",'Cálculos '!AU879)</f>
        <v/>
      </c>
      <c r="H874" s="461" t="str">
        <f>+IF(D874="","",'Cálculos '!AV879)</f>
        <v/>
      </c>
      <c r="I874" s="462" t="str">
        <f>+IF(D874="","",'Cálculos '!AT879)</f>
        <v/>
      </c>
      <c r="J874" s="385" t="str">
        <f>+IF('Variación '!BV873="","",'Variación '!BV873)</f>
        <v/>
      </c>
      <c r="K874" s="456" t="str">
        <f>+IF(D874="","",'Precio unitario '!J873)</f>
        <v/>
      </c>
      <c r="L874" s="312" t="str">
        <f>+'Valor total'!I879</f>
        <v/>
      </c>
      <c r="M874" s="312" t="str">
        <f>+'Valor total'!J879</f>
        <v/>
      </c>
      <c r="N874" s="457" t="str">
        <f t="shared" si="26"/>
        <v/>
      </c>
    </row>
    <row r="875" spans="2:14" hidden="1" x14ac:dyDescent="0.25">
      <c r="B875" s="181">
        <f t="shared" si="27"/>
        <v>872</v>
      </c>
      <c r="C875" s="316" t="str">
        <f>+IF('Cálculos '!C880="","",'Cálculos '!C880)</f>
        <v/>
      </c>
      <c r="D875" s="315" t="str">
        <f>+IF('Cálculos '!D880="","",'Cálculos '!D880)</f>
        <v/>
      </c>
      <c r="E875" s="314" t="str">
        <f>+IF('Cálculos '!E880="","",'Cálculos '!E880)</f>
        <v/>
      </c>
      <c r="F875" s="460" t="str">
        <f>+IF(D875="","",'Cálculos '!AR880)</f>
        <v/>
      </c>
      <c r="G875" s="461" t="str">
        <f>IF(D875="","",'Cálculos '!AU880)</f>
        <v/>
      </c>
      <c r="H875" s="461" t="str">
        <f>+IF(D875="","",'Cálculos '!AV880)</f>
        <v/>
      </c>
      <c r="I875" s="462" t="str">
        <f>+IF(D875="","",'Cálculos '!AT880)</f>
        <v/>
      </c>
      <c r="J875" s="385" t="str">
        <f>+IF('Variación '!BV874="","",'Variación '!BV874)</f>
        <v/>
      </c>
      <c r="K875" s="456" t="str">
        <f>+IF(D875="","",'Precio unitario '!J874)</f>
        <v/>
      </c>
      <c r="L875" s="312" t="str">
        <f>+'Valor total'!I880</f>
        <v/>
      </c>
      <c r="M875" s="312" t="str">
        <f>+'Valor total'!J880</f>
        <v/>
      </c>
      <c r="N875" s="457" t="str">
        <f t="shared" si="26"/>
        <v/>
      </c>
    </row>
    <row r="876" spans="2:14" hidden="1" x14ac:dyDescent="0.25">
      <c r="B876" s="181">
        <f t="shared" si="27"/>
        <v>873</v>
      </c>
      <c r="C876" s="316" t="str">
        <f>+IF('Cálculos '!C881="","",'Cálculos '!C881)</f>
        <v/>
      </c>
      <c r="D876" s="315" t="str">
        <f>+IF('Cálculos '!D881="","",'Cálculos '!D881)</f>
        <v/>
      </c>
      <c r="E876" s="314" t="str">
        <f>+IF('Cálculos '!E881="","",'Cálculos '!E881)</f>
        <v/>
      </c>
      <c r="F876" s="460" t="str">
        <f>+IF(D876="","",'Cálculos '!AR881)</f>
        <v/>
      </c>
      <c r="G876" s="461" t="str">
        <f>IF(D876="","",'Cálculos '!AU881)</f>
        <v/>
      </c>
      <c r="H876" s="461" t="str">
        <f>+IF(D876="","",'Cálculos '!AV881)</f>
        <v/>
      </c>
      <c r="I876" s="462" t="str">
        <f>+IF(D876="","",'Cálculos '!AT881)</f>
        <v/>
      </c>
      <c r="J876" s="385" t="str">
        <f>+IF('Variación '!BV875="","",'Variación '!BV875)</f>
        <v/>
      </c>
      <c r="K876" s="456" t="str">
        <f>+IF(D876="","",'Precio unitario '!J875)</f>
        <v/>
      </c>
      <c r="L876" s="312" t="str">
        <f>+'Valor total'!I881</f>
        <v/>
      </c>
      <c r="M876" s="312" t="str">
        <f>+'Valor total'!J881</f>
        <v/>
      </c>
      <c r="N876" s="457" t="str">
        <f t="shared" si="26"/>
        <v/>
      </c>
    </row>
    <row r="877" spans="2:14" hidden="1" x14ac:dyDescent="0.25">
      <c r="B877" s="181">
        <f t="shared" si="27"/>
        <v>874</v>
      </c>
      <c r="C877" s="316" t="str">
        <f>+IF('Cálculos '!C882="","",'Cálculos '!C882)</f>
        <v/>
      </c>
      <c r="D877" s="315" t="str">
        <f>+IF('Cálculos '!D882="","",'Cálculos '!D882)</f>
        <v/>
      </c>
      <c r="E877" s="314" t="str">
        <f>+IF('Cálculos '!E882="","",'Cálculos '!E882)</f>
        <v/>
      </c>
      <c r="F877" s="460" t="str">
        <f>+IF(D877="","",'Cálculos '!AR882)</f>
        <v/>
      </c>
      <c r="G877" s="461" t="str">
        <f>IF(D877="","",'Cálculos '!AU882)</f>
        <v/>
      </c>
      <c r="H877" s="461" t="str">
        <f>+IF(D877="","",'Cálculos '!AV882)</f>
        <v/>
      </c>
      <c r="I877" s="462" t="str">
        <f>+IF(D877="","",'Cálculos '!AT882)</f>
        <v/>
      </c>
      <c r="J877" s="385" t="str">
        <f>+IF('Variación '!BV876="","",'Variación '!BV876)</f>
        <v/>
      </c>
      <c r="K877" s="456" t="str">
        <f>+IF(D877="","",'Precio unitario '!J876)</f>
        <v/>
      </c>
      <c r="L877" s="312" t="str">
        <f>+'Valor total'!I882</f>
        <v/>
      </c>
      <c r="M877" s="312" t="str">
        <f>+'Valor total'!J882</f>
        <v/>
      </c>
      <c r="N877" s="457" t="str">
        <f t="shared" si="26"/>
        <v/>
      </c>
    </row>
    <row r="878" spans="2:14" hidden="1" x14ac:dyDescent="0.25">
      <c r="B878" s="181">
        <f t="shared" si="27"/>
        <v>875</v>
      </c>
      <c r="C878" s="316" t="str">
        <f>+IF('Cálculos '!C883="","",'Cálculos '!C883)</f>
        <v/>
      </c>
      <c r="D878" s="315" t="str">
        <f>+IF('Cálculos '!D883="","",'Cálculos '!D883)</f>
        <v/>
      </c>
      <c r="E878" s="314" t="str">
        <f>+IF('Cálculos '!E883="","",'Cálculos '!E883)</f>
        <v/>
      </c>
      <c r="F878" s="460" t="str">
        <f>+IF(D878="","",'Cálculos '!AR883)</f>
        <v/>
      </c>
      <c r="G878" s="461" t="str">
        <f>IF(D878="","",'Cálculos '!AU883)</f>
        <v/>
      </c>
      <c r="H878" s="461" t="str">
        <f>+IF(D878="","",'Cálculos '!AV883)</f>
        <v/>
      </c>
      <c r="I878" s="462" t="str">
        <f>+IF(D878="","",'Cálculos '!AT883)</f>
        <v/>
      </c>
      <c r="J878" s="385" t="str">
        <f>+IF('Variación '!BV877="","",'Variación '!BV877)</f>
        <v/>
      </c>
      <c r="K878" s="456" t="str">
        <f>+IF(D878="","",'Precio unitario '!J877)</f>
        <v/>
      </c>
      <c r="L878" s="312" t="str">
        <f>+'Valor total'!I883</f>
        <v/>
      </c>
      <c r="M878" s="312" t="str">
        <f>+'Valor total'!J883</f>
        <v/>
      </c>
      <c r="N878" s="457" t="str">
        <f t="shared" si="26"/>
        <v/>
      </c>
    </row>
    <row r="879" spans="2:14" hidden="1" x14ac:dyDescent="0.25">
      <c r="B879" s="181">
        <f t="shared" si="27"/>
        <v>876</v>
      </c>
      <c r="C879" s="316" t="str">
        <f>+IF('Cálculos '!C884="","",'Cálculos '!C884)</f>
        <v/>
      </c>
      <c r="D879" s="315" t="str">
        <f>+IF('Cálculos '!D884="","",'Cálculos '!D884)</f>
        <v/>
      </c>
      <c r="E879" s="314" t="str">
        <f>+IF('Cálculos '!E884="","",'Cálculos '!E884)</f>
        <v/>
      </c>
      <c r="F879" s="460" t="str">
        <f>+IF(D879="","",'Cálculos '!AR884)</f>
        <v/>
      </c>
      <c r="G879" s="461" t="str">
        <f>IF(D879="","",'Cálculos '!AU884)</f>
        <v/>
      </c>
      <c r="H879" s="461" t="str">
        <f>+IF(D879="","",'Cálculos '!AV884)</f>
        <v/>
      </c>
      <c r="I879" s="462" t="str">
        <f>+IF(D879="","",'Cálculos '!AT884)</f>
        <v/>
      </c>
      <c r="J879" s="385" t="str">
        <f>+IF('Variación '!BV878="","",'Variación '!BV878)</f>
        <v/>
      </c>
      <c r="K879" s="456" t="str">
        <f>+IF(D879="","",'Precio unitario '!J878)</f>
        <v/>
      </c>
      <c r="L879" s="312" t="str">
        <f>+'Valor total'!I884</f>
        <v/>
      </c>
      <c r="M879" s="312" t="str">
        <f>+'Valor total'!J884</f>
        <v/>
      </c>
      <c r="N879" s="457" t="str">
        <f t="shared" si="26"/>
        <v/>
      </c>
    </row>
    <row r="880" spans="2:14" hidden="1" x14ac:dyDescent="0.25">
      <c r="B880" s="181">
        <f t="shared" si="27"/>
        <v>877</v>
      </c>
      <c r="C880" s="316" t="str">
        <f>+IF('Cálculos '!C885="","",'Cálculos '!C885)</f>
        <v/>
      </c>
      <c r="D880" s="315" t="str">
        <f>+IF('Cálculos '!D885="","",'Cálculos '!D885)</f>
        <v/>
      </c>
      <c r="E880" s="314" t="str">
        <f>+IF('Cálculos '!E885="","",'Cálculos '!E885)</f>
        <v/>
      </c>
      <c r="F880" s="460" t="str">
        <f>+IF(D880="","",'Cálculos '!AR885)</f>
        <v/>
      </c>
      <c r="G880" s="461" t="str">
        <f>IF(D880="","",'Cálculos '!AU885)</f>
        <v/>
      </c>
      <c r="H880" s="461" t="str">
        <f>+IF(D880="","",'Cálculos '!AV885)</f>
        <v/>
      </c>
      <c r="I880" s="462" t="str">
        <f>+IF(D880="","",'Cálculos '!AT885)</f>
        <v/>
      </c>
      <c r="J880" s="385" t="str">
        <f>+IF('Variación '!BV879="","",'Variación '!BV879)</f>
        <v/>
      </c>
      <c r="K880" s="456" t="str">
        <f>+IF(D880="","",'Precio unitario '!J879)</f>
        <v/>
      </c>
      <c r="L880" s="312" t="str">
        <f>+'Valor total'!I885</f>
        <v/>
      </c>
      <c r="M880" s="312" t="str">
        <f>+'Valor total'!J885</f>
        <v/>
      </c>
      <c r="N880" s="457" t="str">
        <f t="shared" si="26"/>
        <v/>
      </c>
    </row>
    <row r="881" spans="2:14" hidden="1" x14ac:dyDescent="0.25">
      <c r="B881" s="181">
        <f t="shared" si="27"/>
        <v>878</v>
      </c>
      <c r="C881" s="316" t="str">
        <f>+IF('Cálculos '!C886="","",'Cálculos '!C886)</f>
        <v/>
      </c>
      <c r="D881" s="315" t="str">
        <f>+IF('Cálculos '!D886="","",'Cálculos '!D886)</f>
        <v/>
      </c>
      <c r="E881" s="314" t="str">
        <f>+IF('Cálculos '!E886="","",'Cálculos '!E886)</f>
        <v/>
      </c>
      <c r="F881" s="460" t="str">
        <f>+IF(D881="","",'Cálculos '!AR886)</f>
        <v/>
      </c>
      <c r="G881" s="461" t="str">
        <f>IF(D881="","",'Cálculos '!AU886)</f>
        <v/>
      </c>
      <c r="H881" s="461" t="str">
        <f>+IF(D881="","",'Cálculos '!AV886)</f>
        <v/>
      </c>
      <c r="I881" s="462" t="str">
        <f>+IF(D881="","",'Cálculos '!AT886)</f>
        <v/>
      </c>
      <c r="J881" s="385" t="str">
        <f>+IF('Variación '!BV880="","",'Variación '!BV880)</f>
        <v/>
      </c>
      <c r="K881" s="456" t="str">
        <f>+IF(D881="","",'Precio unitario '!J880)</f>
        <v/>
      </c>
      <c r="L881" s="312" t="str">
        <f>+'Valor total'!I886</f>
        <v/>
      </c>
      <c r="M881" s="312" t="str">
        <f>+'Valor total'!J886</f>
        <v/>
      </c>
      <c r="N881" s="457" t="str">
        <f t="shared" si="26"/>
        <v/>
      </c>
    </row>
    <row r="882" spans="2:14" hidden="1" x14ac:dyDescent="0.25">
      <c r="B882" s="181">
        <f t="shared" si="27"/>
        <v>879</v>
      </c>
      <c r="C882" s="316" t="str">
        <f>+IF('Cálculos '!C887="","",'Cálculos '!C887)</f>
        <v/>
      </c>
      <c r="D882" s="315" t="str">
        <f>+IF('Cálculos '!D887="","",'Cálculos '!D887)</f>
        <v/>
      </c>
      <c r="E882" s="314" t="str">
        <f>+IF('Cálculos '!E887="","",'Cálculos '!E887)</f>
        <v/>
      </c>
      <c r="F882" s="460" t="str">
        <f>+IF(D882="","",'Cálculos '!AR887)</f>
        <v/>
      </c>
      <c r="G882" s="461" t="str">
        <f>IF(D882="","",'Cálculos '!AU887)</f>
        <v/>
      </c>
      <c r="H882" s="461" t="str">
        <f>+IF(D882="","",'Cálculos '!AV887)</f>
        <v/>
      </c>
      <c r="I882" s="462" t="str">
        <f>+IF(D882="","",'Cálculos '!AT887)</f>
        <v/>
      </c>
      <c r="J882" s="385" t="str">
        <f>+IF('Variación '!BV881="","",'Variación '!BV881)</f>
        <v/>
      </c>
      <c r="K882" s="456" t="str">
        <f>+IF(D882="","",'Precio unitario '!J881)</f>
        <v/>
      </c>
      <c r="L882" s="312" t="str">
        <f>+'Valor total'!I887</f>
        <v/>
      </c>
      <c r="M882" s="312" t="str">
        <f>+'Valor total'!J887</f>
        <v/>
      </c>
      <c r="N882" s="457" t="str">
        <f t="shared" si="26"/>
        <v/>
      </c>
    </row>
    <row r="883" spans="2:14" hidden="1" x14ac:dyDescent="0.25">
      <c r="B883" s="181">
        <f t="shared" si="27"/>
        <v>880</v>
      </c>
      <c r="C883" s="316" t="str">
        <f>+IF('Cálculos '!C888="","",'Cálculos '!C888)</f>
        <v/>
      </c>
      <c r="D883" s="315" t="str">
        <f>+IF('Cálculos '!D888="","",'Cálculos '!D888)</f>
        <v/>
      </c>
      <c r="E883" s="314" t="str">
        <f>+IF('Cálculos '!E888="","",'Cálculos '!E888)</f>
        <v/>
      </c>
      <c r="F883" s="460" t="str">
        <f>+IF(D883="","",'Cálculos '!AR888)</f>
        <v/>
      </c>
      <c r="G883" s="461" t="str">
        <f>IF(D883="","",'Cálculos '!AU888)</f>
        <v/>
      </c>
      <c r="H883" s="461" t="str">
        <f>+IF(D883="","",'Cálculos '!AV888)</f>
        <v/>
      </c>
      <c r="I883" s="462" t="str">
        <f>+IF(D883="","",'Cálculos '!AT888)</f>
        <v/>
      </c>
      <c r="J883" s="385" t="str">
        <f>+IF('Variación '!BV882="","",'Variación '!BV882)</f>
        <v/>
      </c>
      <c r="K883" s="456" t="str">
        <f>+IF(D883="","",'Precio unitario '!J882)</f>
        <v/>
      </c>
      <c r="L883" s="312" t="str">
        <f>+'Valor total'!I888</f>
        <v/>
      </c>
      <c r="M883" s="312" t="str">
        <f>+'Valor total'!J888</f>
        <v/>
      </c>
      <c r="N883" s="457" t="str">
        <f t="shared" si="26"/>
        <v/>
      </c>
    </row>
    <row r="884" spans="2:14" hidden="1" x14ac:dyDescent="0.25">
      <c r="B884" s="181">
        <f t="shared" si="27"/>
        <v>881</v>
      </c>
      <c r="C884" s="316" t="str">
        <f>+IF('Cálculos '!C889="","",'Cálculos '!C889)</f>
        <v/>
      </c>
      <c r="D884" s="315" t="str">
        <f>+IF('Cálculos '!D889="","",'Cálculos '!D889)</f>
        <v/>
      </c>
      <c r="E884" s="314" t="str">
        <f>+IF('Cálculos '!E889="","",'Cálculos '!E889)</f>
        <v/>
      </c>
      <c r="F884" s="460" t="str">
        <f>+IF(D884="","",'Cálculos '!AR889)</f>
        <v/>
      </c>
      <c r="G884" s="461" t="str">
        <f>IF(D884="","",'Cálculos '!AU889)</f>
        <v/>
      </c>
      <c r="H884" s="461" t="str">
        <f>+IF(D884="","",'Cálculos '!AV889)</f>
        <v/>
      </c>
      <c r="I884" s="462" t="str">
        <f>+IF(D884="","",'Cálculos '!AT889)</f>
        <v/>
      </c>
      <c r="J884" s="385" t="str">
        <f>+IF('Variación '!BV883="","",'Variación '!BV883)</f>
        <v/>
      </c>
      <c r="K884" s="456" t="str">
        <f>+IF(D884="","",'Precio unitario '!J883)</f>
        <v/>
      </c>
      <c r="L884" s="312" t="str">
        <f>+'Valor total'!I889</f>
        <v/>
      </c>
      <c r="M884" s="312" t="str">
        <f>+'Valor total'!J889</f>
        <v/>
      </c>
      <c r="N884" s="457" t="str">
        <f t="shared" si="26"/>
        <v/>
      </c>
    </row>
    <row r="885" spans="2:14" hidden="1" x14ac:dyDescent="0.25">
      <c r="B885" s="181">
        <f t="shared" si="27"/>
        <v>882</v>
      </c>
      <c r="C885" s="316" t="str">
        <f>+IF('Cálculos '!C890="","",'Cálculos '!C890)</f>
        <v/>
      </c>
      <c r="D885" s="315" t="str">
        <f>+IF('Cálculos '!D890="","",'Cálculos '!D890)</f>
        <v/>
      </c>
      <c r="E885" s="314" t="str">
        <f>+IF('Cálculos '!E890="","",'Cálculos '!E890)</f>
        <v/>
      </c>
      <c r="F885" s="460" t="str">
        <f>+IF(D885="","",'Cálculos '!AR890)</f>
        <v/>
      </c>
      <c r="G885" s="461" t="str">
        <f>IF(D885="","",'Cálculos '!AU890)</f>
        <v/>
      </c>
      <c r="H885" s="461" t="str">
        <f>+IF(D885="","",'Cálculos '!AV890)</f>
        <v/>
      </c>
      <c r="I885" s="462" t="str">
        <f>+IF(D885="","",'Cálculos '!AT890)</f>
        <v/>
      </c>
      <c r="J885" s="385" t="str">
        <f>+IF('Variación '!BV884="","",'Variación '!BV884)</f>
        <v/>
      </c>
      <c r="K885" s="456" t="str">
        <f>+IF(D885="","",'Precio unitario '!J884)</f>
        <v/>
      </c>
      <c r="L885" s="312" t="str">
        <f>+'Valor total'!I890</f>
        <v/>
      </c>
      <c r="M885" s="312" t="str">
        <f>+'Valor total'!J890</f>
        <v/>
      </c>
      <c r="N885" s="457" t="str">
        <f t="shared" si="26"/>
        <v/>
      </c>
    </row>
    <row r="886" spans="2:14" hidden="1" x14ac:dyDescent="0.25">
      <c r="B886" s="181">
        <f t="shared" si="27"/>
        <v>883</v>
      </c>
      <c r="C886" s="316" t="str">
        <f>+IF('Cálculos '!C891="","",'Cálculos '!C891)</f>
        <v/>
      </c>
      <c r="D886" s="315" t="str">
        <f>+IF('Cálculos '!D891="","",'Cálculos '!D891)</f>
        <v/>
      </c>
      <c r="E886" s="314" t="str">
        <f>+IF('Cálculos '!E891="","",'Cálculos '!E891)</f>
        <v/>
      </c>
      <c r="F886" s="460" t="str">
        <f>+IF(D886="","",'Cálculos '!AR891)</f>
        <v/>
      </c>
      <c r="G886" s="461" t="str">
        <f>IF(D886="","",'Cálculos '!AU891)</f>
        <v/>
      </c>
      <c r="H886" s="461" t="str">
        <f>+IF(D886="","",'Cálculos '!AV891)</f>
        <v/>
      </c>
      <c r="I886" s="462" t="str">
        <f>+IF(D886="","",'Cálculos '!AT891)</f>
        <v/>
      </c>
      <c r="J886" s="385" t="str">
        <f>+IF('Variación '!BV885="","",'Variación '!BV885)</f>
        <v/>
      </c>
      <c r="K886" s="456" t="str">
        <f>+IF(D886="","",'Precio unitario '!J885)</f>
        <v/>
      </c>
      <c r="L886" s="312" t="str">
        <f>+'Valor total'!I891</f>
        <v/>
      </c>
      <c r="M886" s="312" t="str">
        <f>+'Valor total'!J891</f>
        <v/>
      </c>
      <c r="N886" s="457" t="str">
        <f t="shared" si="26"/>
        <v/>
      </c>
    </row>
    <row r="887" spans="2:14" hidden="1" x14ac:dyDescent="0.25">
      <c r="B887" s="181">
        <f t="shared" si="27"/>
        <v>884</v>
      </c>
      <c r="C887" s="316" t="str">
        <f>+IF('Cálculos '!C892="","",'Cálculos '!C892)</f>
        <v/>
      </c>
      <c r="D887" s="315" t="str">
        <f>+IF('Cálculos '!D892="","",'Cálculos '!D892)</f>
        <v/>
      </c>
      <c r="E887" s="314" t="str">
        <f>+IF('Cálculos '!E892="","",'Cálculos '!E892)</f>
        <v/>
      </c>
      <c r="F887" s="460" t="str">
        <f>+IF(D887="","",'Cálculos '!AR892)</f>
        <v/>
      </c>
      <c r="G887" s="461" t="str">
        <f>IF(D887="","",'Cálculos '!AU892)</f>
        <v/>
      </c>
      <c r="H887" s="461" t="str">
        <f>+IF(D887="","",'Cálculos '!AV892)</f>
        <v/>
      </c>
      <c r="I887" s="462" t="str">
        <f>+IF(D887="","",'Cálculos '!AT892)</f>
        <v/>
      </c>
      <c r="J887" s="385" t="str">
        <f>+IF('Variación '!BV886="","",'Variación '!BV886)</f>
        <v/>
      </c>
      <c r="K887" s="456" t="str">
        <f>+IF(D887="","",'Precio unitario '!J886)</f>
        <v/>
      </c>
      <c r="L887" s="312" t="str">
        <f>+'Valor total'!I892</f>
        <v/>
      </c>
      <c r="M887" s="312" t="str">
        <f>+'Valor total'!J892</f>
        <v/>
      </c>
      <c r="N887" s="457" t="str">
        <f t="shared" si="26"/>
        <v/>
      </c>
    </row>
    <row r="888" spans="2:14" hidden="1" x14ac:dyDescent="0.25">
      <c r="B888" s="181">
        <f t="shared" si="27"/>
        <v>885</v>
      </c>
      <c r="C888" s="316" t="str">
        <f>+IF('Cálculos '!C893="","",'Cálculos '!C893)</f>
        <v/>
      </c>
      <c r="D888" s="315" t="str">
        <f>+IF('Cálculos '!D893="","",'Cálculos '!D893)</f>
        <v/>
      </c>
      <c r="E888" s="314" t="str">
        <f>+IF('Cálculos '!E893="","",'Cálculos '!E893)</f>
        <v/>
      </c>
      <c r="F888" s="460" t="str">
        <f>+IF(D888="","",'Cálculos '!AR893)</f>
        <v/>
      </c>
      <c r="G888" s="461" t="str">
        <f>IF(D888="","",'Cálculos '!AU893)</f>
        <v/>
      </c>
      <c r="H888" s="461" t="str">
        <f>+IF(D888="","",'Cálculos '!AV893)</f>
        <v/>
      </c>
      <c r="I888" s="462" t="str">
        <f>+IF(D888="","",'Cálculos '!AT893)</f>
        <v/>
      </c>
      <c r="J888" s="385" t="str">
        <f>+IF('Variación '!BV887="","",'Variación '!BV887)</f>
        <v/>
      </c>
      <c r="K888" s="456" t="str">
        <f>+IF(D888="","",'Precio unitario '!J887)</f>
        <v/>
      </c>
      <c r="L888" s="312" t="str">
        <f>+'Valor total'!I893</f>
        <v/>
      </c>
      <c r="M888" s="312" t="str">
        <f>+'Valor total'!J893</f>
        <v/>
      </c>
      <c r="N888" s="457" t="str">
        <f t="shared" si="26"/>
        <v/>
      </c>
    </row>
    <row r="889" spans="2:14" hidden="1" x14ac:dyDescent="0.25">
      <c r="B889" s="181">
        <f t="shared" si="27"/>
        <v>886</v>
      </c>
      <c r="C889" s="316" t="str">
        <f>+IF('Cálculos '!C894="","",'Cálculos '!C894)</f>
        <v/>
      </c>
      <c r="D889" s="315" t="str">
        <f>+IF('Cálculos '!D894="","",'Cálculos '!D894)</f>
        <v/>
      </c>
      <c r="E889" s="314" t="str">
        <f>+IF('Cálculos '!E894="","",'Cálculos '!E894)</f>
        <v/>
      </c>
      <c r="F889" s="460" t="str">
        <f>+IF(D889="","",'Cálculos '!AR894)</f>
        <v/>
      </c>
      <c r="G889" s="461" t="str">
        <f>IF(D889="","",'Cálculos '!AU894)</f>
        <v/>
      </c>
      <c r="H889" s="461" t="str">
        <f>+IF(D889="","",'Cálculos '!AV894)</f>
        <v/>
      </c>
      <c r="I889" s="462" t="str">
        <f>+IF(D889="","",'Cálculos '!AT894)</f>
        <v/>
      </c>
      <c r="J889" s="385" t="str">
        <f>+IF('Variación '!BV888="","",'Variación '!BV888)</f>
        <v/>
      </c>
      <c r="K889" s="456" t="str">
        <f>+IF(D889="","",'Precio unitario '!J888)</f>
        <v/>
      </c>
      <c r="L889" s="312" t="str">
        <f>+'Valor total'!I894</f>
        <v/>
      </c>
      <c r="M889" s="312" t="str">
        <f>+'Valor total'!J894</f>
        <v/>
      </c>
      <c r="N889" s="457" t="str">
        <f t="shared" si="26"/>
        <v/>
      </c>
    </row>
    <row r="890" spans="2:14" hidden="1" x14ac:dyDescent="0.25">
      <c r="B890" s="181">
        <f t="shared" si="27"/>
        <v>887</v>
      </c>
      <c r="C890" s="316" t="str">
        <f>+IF('Cálculos '!C895="","",'Cálculos '!C895)</f>
        <v/>
      </c>
      <c r="D890" s="315" t="str">
        <f>+IF('Cálculos '!D895="","",'Cálculos '!D895)</f>
        <v/>
      </c>
      <c r="E890" s="314" t="str">
        <f>+IF('Cálculos '!E895="","",'Cálculos '!E895)</f>
        <v/>
      </c>
      <c r="F890" s="460" t="str">
        <f>+IF(D890="","",'Cálculos '!AR895)</f>
        <v/>
      </c>
      <c r="G890" s="461" t="str">
        <f>IF(D890="","",'Cálculos '!AU895)</f>
        <v/>
      </c>
      <c r="H890" s="461" t="str">
        <f>+IF(D890="","",'Cálculos '!AV895)</f>
        <v/>
      </c>
      <c r="I890" s="462" t="str">
        <f>+IF(D890="","",'Cálculos '!AT895)</f>
        <v/>
      </c>
      <c r="J890" s="385" t="str">
        <f>+IF('Variación '!BV889="","",'Variación '!BV889)</f>
        <v/>
      </c>
      <c r="K890" s="456" t="str">
        <f>+IF(D890="","",'Precio unitario '!J889)</f>
        <v/>
      </c>
      <c r="L890" s="312" t="str">
        <f>+'Valor total'!I895</f>
        <v/>
      </c>
      <c r="M890" s="312" t="str">
        <f>+'Valor total'!J895</f>
        <v/>
      </c>
      <c r="N890" s="457" t="str">
        <f t="shared" si="26"/>
        <v/>
      </c>
    </row>
    <row r="891" spans="2:14" hidden="1" x14ac:dyDescent="0.25">
      <c r="B891" s="181">
        <f t="shared" si="27"/>
        <v>888</v>
      </c>
      <c r="C891" s="316" t="str">
        <f>+IF('Cálculos '!C896="","",'Cálculos '!C896)</f>
        <v/>
      </c>
      <c r="D891" s="315" t="str">
        <f>+IF('Cálculos '!D896="","",'Cálculos '!D896)</f>
        <v/>
      </c>
      <c r="E891" s="314" t="str">
        <f>+IF('Cálculos '!E896="","",'Cálculos '!E896)</f>
        <v/>
      </c>
      <c r="F891" s="460" t="str">
        <f>+IF(D891="","",'Cálculos '!AR896)</f>
        <v/>
      </c>
      <c r="G891" s="461" t="str">
        <f>IF(D891="","",'Cálculos '!AU896)</f>
        <v/>
      </c>
      <c r="H891" s="461" t="str">
        <f>+IF(D891="","",'Cálculos '!AV896)</f>
        <v/>
      </c>
      <c r="I891" s="462" t="str">
        <f>+IF(D891="","",'Cálculos '!AT896)</f>
        <v/>
      </c>
      <c r="J891" s="385" t="str">
        <f>+IF('Variación '!BV890="","",'Variación '!BV890)</f>
        <v/>
      </c>
      <c r="K891" s="456" t="str">
        <f>+IF(D891="","",'Precio unitario '!J890)</f>
        <v/>
      </c>
      <c r="L891" s="312" t="str">
        <f>+'Valor total'!I896</f>
        <v/>
      </c>
      <c r="M891" s="312" t="str">
        <f>+'Valor total'!J896</f>
        <v/>
      </c>
      <c r="N891" s="457" t="str">
        <f t="shared" si="26"/>
        <v/>
      </c>
    </row>
    <row r="892" spans="2:14" hidden="1" x14ac:dyDescent="0.25">
      <c r="B892" s="181">
        <f t="shared" si="27"/>
        <v>889</v>
      </c>
      <c r="C892" s="316" t="str">
        <f>+IF('Cálculos '!C897="","",'Cálculos '!C897)</f>
        <v/>
      </c>
      <c r="D892" s="315" t="str">
        <f>+IF('Cálculos '!D897="","",'Cálculos '!D897)</f>
        <v/>
      </c>
      <c r="E892" s="314" t="str">
        <f>+IF('Cálculos '!E897="","",'Cálculos '!E897)</f>
        <v/>
      </c>
      <c r="F892" s="460" t="str">
        <f>+IF(D892="","",'Cálculos '!AR897)</f>
        <v/>
      </c>
      <c r="G892" s="461" t="str">
        <f>IF(D892="","",'Cálculos '!AU897)</f>
        <v/>
      </c>
      <c r="H892" s="461" t="str">
        <f>+IF(D892="","",'Cálculos '!AV897)</f>
        <v/>
      </c>
      <c r="I892" s="462" t="str">
        <f>+IF(D892="","",'Cálculos '!AT897)</f>
        <v/>
      </c>
      <c r="J892" s="385" t="str">
        <f>+IF('Variación '!BV891="","",'Variación '!BV891)</f>
        <v/>
      </c>
      <c r="K892" s="456" t="str">
        <f>+IF(D892="","",'Precio unitario '!J891)</f>
        <v/>
      </c>
      <c r="L892" s="312" t="str">
        <f>+'Valor total'!I897</f>
        <v/>
      </c>
      <c r="M892" s="312" t="str">
        <f>+'Valor total'!J897</f>
        <v/>
      </c>
      <c r="N892" s="457" t="str">
        <f t="shared" si="26"/>
        <v/>
      </c>
    </row>
    <row r="893" spans="2:14" hidden="1" x14ac:dyDescent="0.25">
      <c r="B893" s="181">
        <f t="shared" si="27"/>
        <v>890</v>
      </c>
      <c r="C893" s="316" t="str">
        <f>+IF('Cálculos '!C898="","",'Cálculos '!C898)</f>
        <v/>
      </c>
      <c r="D893" s="315" t="str">
        <f>+IF('Cálculos '!D898="","",'Cálculos '!D898)</f>
        <v/>
      </c>
      <c r="E893" s="314" t="str">
        <f>+IF('Cálculos '!E898="","",'Cálculos '!E898)</f>
        <v/>
      </c>
      <c r="F893" s="460" t="str">
        <f>+IF(D893="","",'Cálculos '!AR898)</f>
        <v/>
      </c>
      <c r="G893" s="461" t="str">
        <f>IF(D893="","",'Cálculos '!AU898)</f>
        <v/>
      </c>
      <c r="H893" s="461" t="str">
        <f>+IF(D893="","",'Cálculos '!AV898)</f>
        <v/>
      </c>
      <c r="I893" s="462" t="str">
        <f>+IF(D893="","",'Cálculos '!AT898)</f>
        <v/>
      </c>
      <c r="J893" s="385" t="str">
        <f>+IF('Variación '!BV892="","",'Variación '!BV892)</f>
        <v/>
      </c>
      <c r="K893" s="456" t="str">
        <f>+IF(D893="","",'Precio unitario '!J892)</f>
        <v/>
      </c>
      <c r="L893" s="312" t="str">
        <f>+'Valor total'!I898</f>
        <v/>
      </c>
      <c r="M893" s="312" t="str">
        <f>+'Valor total'!J898</f>
        <v/>
      </c>
      <c r="N893" s="457" t="str">
        <f t="shared" si="26"/>
        <v/>
      </c>
    </row>
    <row r="894" spans="2:14" hidden="1" x14ac:dyDescent="0.25">
      <c r="B894" s="181">
        <f t="shared" si="27"/>
        <v>891</v>
      </c>
      <c r="C894" s="316" t="str">
        <f>+IF('Cálculos '!C899="","",'Cálculos '!C899)</f>
        <v/>
      </c>
      <c r="D894" s="315" t="str">
        <f>+IF('Cálculos '!D899="","",'Cálculos '!D899)</f>
        <v/>
      </c>
      <c r="E894" s="314" t="str">
        <f>+IF('Cálculos '!E899="","",'Cálculos '!E899)</f>
        <v/>
      </c>
      <c r="F894" s="460" t="str">
        <f>+IF(D894="","",'Cálculos '!AR899)</f>
        <v/>
      </c>
      <c r="G894" s="461" t="str">
        <f>IF(D894="","",'Cálculos '!AU899)</f>
        <v/>
      </c>
      <c r="H894" s="461" t="str">
        <f>+IF(D894="","",'Cálculos '!AV899)</f>
        <v/>
      </c>
      <c r="I894" s="462" t="str">
        <f>+IF(D894="","",'Cálculos '!AT899)</f>
        <v/>
      </c>
      <c r="J894" s="385" t="str">
        <f>+IF('Variación '!BV893="","",'Variación '!BV893)</f>
        <v/>
      </c>
      <c r="K894" s="456" t="str">
        <f>+IF(D894="","",'Precio unitario '!J893)</f>
        <v/>
      </c>
      <c r="L894" s="312" t="str">
        <f>+'Valor total'!I899</f>
        <v/>
      </c>
      <c r="M894" s="312" t="str">
        <f>+'Valor total'!J899</f>
        <v/>
      </c>
      <c r="N894" s="457" t="str">
        <f t="shared" si="26"/>
        <v/>
      </c>
    </row>
    <row r="895" spans="2:14" hidden="1" x14ac:dyDescent="0.25">
      <c r="B895" s="181">
        <f t="shared" si="27"/>
        <v>892</v>
      </c>
      <c r="C895" s="316" t="str">
        <f>+IF('Cálculos '!C900="","",'Cálculos '!C900)</f>
        <v/>
      </c>
      <c r="D895" s="315" t="str">
        <f>+IF('Cálculos '!D900="","",'Cálculos '!D900)</f>
        <v/>
      </c>
      <c r="E895" s="314" t="str">
        <f>+IF('Cálculos '!E900="","",'Cálculos '!E900)</f>
        <v/>
      </c>
      <c r="F895" s="460" t="str">
        <f>+IF(D895="","",'Cálculos '!AR900)</f>
        <v/>
      </c>
      <c r="G895" s="461" t="str">
        <f>IF(D895="","",'Cálculos '!AU900)</f>
        <v/>
      </c>
      <c r="H895" s="461" t="str">
        <f>+IF(D895="","",'Cálculos '!AV900)</f>
        <v/>
      </c>
      <c r="I895" s="462" t="str">
        <f>+IF(D895="","",'Cálculos '!AT900)</f>
        <v/>
      </c>
      <c r="J895" s="385" t="str">
        <f>+IF('Variación '!BV894="","",'Variación '!BV894)</f>
        <v/>
      </c>
      <c r="K895" s="456" t="str">
        <f>+IF(D895="","",'Precio unitario '!J894)</f>
        <v/>
      </c>
      <c r="L895" s="312" t="str">
        <f>+'Valor total'!I900</f>
        <v/>
      </c>
      <c r="M895" s="312" t="str">
        <f>+'Valor total'!J900</f>
        <v/>
      </c>
      <c r="N895" s="457" t="str">
        <f t="shared" si="26"/>
        <v/>
      </c>
    </row>
    <row r="896" spans="2:14" hidden="1" x14ac:dyDescent="0.25">
      <c r="B896" s="181">
        <f t="shared" si="27"/>
        <v>893</v>
      </c>
      <c r="C896" s="316" t="str">
        <f>+IF('Cálculos '!C901="","",'Cálculos '!C901)</f>
        <v/>
      </c>
      <c r="D896" s="315" t="str">
        <f>+IF('Cálculos '!D901="","",'Cálculos '!D901)</f>
        <v/>
      </c>
      <c r="E896" s="314" t="str">
        <f>+IF('Cálculos '!E901="","",'Cálculos '!E901)</f>
        <v/>
      </c>
      <c r="F896" s="460" t="str">
        <f>+IF(D896="","",'Cálculos '!AR901)</f>
        <v/>
      </c>
      <c r="G896" s="461" t="str">
        <f>IF(D896="","",'Cálculos '!AU901)</f>
        <v/>
      </c>
      <c r="H896" s="461" t="str">
        <f>+IF(D896="","",'Cálculos '!AV901)</f>
        <v/>
      </c>
      <c r="I896" s="462" t="str">
        <f>+IF(D896="","",'Cálculos '!AT901)</f>
        <v/>
      </c>
      <c r="J896" s="385" t="str">
        <f>+IF('Variación '!BV895="","",'Variación '!BV895)</f>
        <v/>
      </c>
      <c r="K896" s="456" t="str">
        <f>+IF(D896="","",'Precio unitario '!J895)</f>
        <v/>
      </c>
      <c r="L896" s="312" t="str">
        <f>+'Valor total'!I901</f>
        <v/>
      </c>
      <c r="M896" s="312" t="str">
        <f>+'Valor total'!J901</f>
        <v/>
      </c>
      <c r="N896" s="457" t="str">
        <f t="shared" si="26"/>
        <v/>
      </c>
    </row>
    <row r="897" spans="2:14" hidden="1" x14ac:dyDescent="0.25">
      <c r="B897" s="181">
        <f t="shared" si="27"/>
        <v>894</v>
      </c>
      <c r="C897" s="316" t="str">
        <f>+IF('Cálculos '!C902="","",'Cálculos '!C902)</f>
        <v/>
      </c>
      <c r="D897" s="315" t="str">
        <f>+IF('Cálculos '!D902="","",'Cálculos '!D902)</f>
        <v/>
      </c>
      <c r="E897" s="314" t="str">
        <f>+IF('Cálculos '!E902="","",'Cálculos '!E902)</f>
        <v/>
      </c>
      <c r="F897" s="460" t="str">
        <f>+IF(D897="","",'Cálculos '!AR902)</f>
        <v/>
      </c>
      <c r="G897" s="461" t="str">
        <f>IF(D897="","",'Cálculos '!AU902)</f>
        <v/>
      </c>
      <c r="H897" s="461" t="str">
        <f>+IF(D897="","",'Cálculos '!AV902)</f>
        <v/>
      </c>
      <c r="I897" s="462" t="str">
        <f>+IF(D897="","",'Cálculos '!AT902)</f>
        <v/>
      </c>
      <c r="J897" s="385" t="str">
        <f>+IF('Variación '!BV896="","",'Variación '!BV896)</f>
        <v/>
      </c>
      <c r="K897" s="456" t="str">
        <f>+IF(D897="","",'Precio unitario '!J896)</f>
        <v/>
      </c>
      <c r="L897" s="312" t="str">
        <f>+'Valor total'!I902</f>
        <v/>
      </c>
      <c r="M897" s="312" t="str">
        <f>+'Valor total'!J902</f>
        <v/>
      </c>
      <c r="N897" s="457" t="str">
        <f t="shared" si="26"/>
        <v/>
      </c>
    </row>
    <row r="898" spans="2:14" hidden="1" x14ac:dyDescent="0.25">
      <c r="B898" s="181">
        <f t="shared" si="27"/>
        <v>895</v>
      </c>
      <c r="C898" s="316" t="str">
        <f>+IF('Cálculos '!C903="","",'Cálculos '!C903)</f>
        <v/>
      </c>
      <c r="D898" s="315" t="str">
        <f>+IF('Cálculos '!D903="","",'Cálculos '!D903)</f>
        <v/>
      </c>
      <c r="E898" s="314" t="str">
        <f>+IF('Cálculos '!E903="","",'Cálculos '!E903)</f>
        <v/>
      </c>
      <c r="F898" s="460" t="str">
        <f>+IF(D898="","",'Cálculos '!AR903)</f>
        <v/>
      </c>
      <c r="G898" s="461" t="str">
        <f>IF(D898="","",'Cálculos '!AU903)</f>
        <v/>
      </c>
      <c r="H898" s="461" t="str">
        <f>+IF(D898="","",'Cálculos '!AV903)</f>
        <v/>
      </c>
      <c r="I898" s="462" t="str">
        <f>+IF(D898="","",'Cálculos '!AT903)</f>
        <v/>
      </c>
      <c r="J898" s="385" t="str">
        <f>+IF('Variación '!BV897="","",'Variación '!BV897)</f>
        <v/>
      </c>
      <c r="K898" s="456" t="str">
        <f>+IF(D898="","",'Precio unitario '!J897)</f>
        <v/>
      </c>
      <c r="L898" s="312" t="str">
        <f>+'Valor total'!I903</f>
        <v/>
      </c>
      <c r="M898" s="312" t="str">
        <f>+'Valor total'!J903</f>
        <v/>
      </c>
      <c r="N898" s="457" t="str">
        <f t="shared" si="26"/>
        <v/>
      </c>
    </row>
    <row r="899" spans="2:14" hidden="1" x14ac:dyDescent="0.25">
      <c r="B899" s="181">
        <f t="shared" si="27"/>
        <v>896</v>
      </c>
      <c r="C899" s="316" t="str">
        <f>+IF('Cálculos '!C904="","",'Cálculos '!C904)</f>
        <v/>
      </c>
      <c r="D899" s="315" t="str">
        <f>+IF('Cálculos '!D904="","",'Cálculos '!D904)</f>
        <v/>
      </c>
      <c r="E899" s="314" t="str">
        <f>+IF('Cálculos '!E904="","",'Cálculos '!E904)</f>
        <v/>
      </c>
      <c r="F899" s="460" t="str">
        <f>+IF(D899="","",'Cálculos '!AR904)</f>
        <v/>
      </c>
      <c r="G899" s="461" t="str">
        <f>IF(D899="","",'Cálculos '!AU904)</f>
        <v/>
      </c>
      <c r="H899" s="461" t="str">
        <f>+IF(D899="","",'Cálculos '!AV904)</f>
        <v/>
      </c>
      <c r="I899" s="462" t="str">
        <f>+IF(D899="","",'Cálculos '!AT904)</f>
        <v/>
      </c>
      <c r="J899" s="385" t="str">
        <f>+IF('Variación '!BV898="","",'Variación '!BV898)</f>
        <v/>
      </c>
      <c r="K899" s="456" t="str">
        <f>+IF(D899="","",'Precio unitario '!J898)</f>
        <v/>
      </c>
      <c r="L899" s="312" t="str">
        <f>+'Valor total'!I904</f>
        <v/>
      </c>
      <c r="M899" s="312" t="str">
        <f>+'Valor total'!J904</f>
        <v/>
      </c>
      <c r="N899" s="457" t="str">
        <f t="shared" si="26"/>
        <v/>
      </c>
    </row>
    <row r="900" spans="2:14" hidden="1" x14ac:dyDescent="0.25">
      <c r="B900" s="181">
        <f t="shared" si="27"/>
        <v>897</v>
      </c>
      <c r="C900" s="316" t="str">
        <f>+IF('Cálculos '!C905="","",'Cálculos '!C905)</f>
        <v/>
      </c>
      <c r="D900" s="315" t="str">
        <f>+IF('Cálculos '!D905="","",'Cálculos '!D905)</f>
        <v/>
      </c>
      <c r="E900" s="314" t="str">
        <f>+IF('Cálculos '!E905="","",'Cálculos '!E905)</f>
        <v/>
      </c>
      <c r="F900" s="460" t="str">
        <f>+IF(D900="","",'Cálculos '!AR905)</f>
        <v/>
      </c>
      <c r="G900" s="461" t="str">
        <f>IF(D900="","",'Cálculos '!AU905)</f>
        <v/>
      </c>
      <c r="H900" s="461" t="str">
        <f>+IF(D900="","",'Cálculos '!AV905)</f>
        <v/>
      </c>
      <c r="I900" s="462" t="str">
        <f>+IF(D900="","",'Cálculos '!AT905)</f>
        <v/>
      </c>
      <c r="J900" s="385" t="str">
        <f>+IF('Variación '!BV899="","",'Variación '!BV899)</f>
        <v/>
      </c>
      <c r="K900" s="456" t="str">
        <f>+IF(D900="","",'Precio unitario '!J899)</f>
        <v/>
      </c>
      <c r="L900" s="312" t="str">
        <f>+'Valor total'!I905</f>
        <v/>
      </c>
      <c r="M900" s="312" t="str">
        <f>+'Valor total'!J905</f>
        <v/>
      </c>
      <c r="N900" s="457" t="str">
        <f t="shared" si="26"/>
        <v/>
      </c>
    </row>
    <row r="901" spans="2:14" hidden="1" x14ac:dyDescent="0.25">
      <c r="B901" s="181">
        <f t="shared" si="27"/>
        <v>898</v>
      </c>
      <c r="C901" s="316" t="str">
        <f>+IF('Cálculos '!C906="","",'Cálculos '!C906)</f>
        <v/>
      </c>
      <c r="D901" s="315" t="str">
        <f>+IF('Cálculos '!D906="","",'Cálculos '!D906)</f>
        <v/>
      </c>
      <c r="E901" s="314" t="str">
        <f>+IF('Cálculos '!E906="","",'Cálculos '!E906)</f>
        <v/>
      </c>
      <c r="F901" s="460" t="str">
        <f>+IF(D901="","",'Cálculos '!AR906)</f>
        <v/>
      </c>
      <c r="G901" s="461" t="str">
        <f>IF(D901="","",'Cálculos '!AU906)</f>
        <v/>
      </c>
      <c r="H901" s="461" t="str">
        <f>+IF(D901="","",'Cálculos '!AV906)</f>
        <v/>
      </c>
      <c r="I901" s="462" t="str">
        <f>+IF(D901="","",'Cálculos '!AT906)</f>
        <v/>
      </c>
      <c r="J901" s="385" t="str">
        <f>+IF('Variación '!BV900="","",'Variación '!BV900)</f>
        <v/>
      </c>
      <c r="K901" s="456" t="str">
        <f>+IF(D901="","",'Precio unitario '!J900)</f>
        <v/>
      </c>
      <c r="L901" s="312" t="str">
        <f>+'Valor total'!I906</f>
        <v/>
      </c>
      <c r="M901" s="312" t="str">
        <f>+'Valor total'!J906</f>
        <v/>
      </c>
      <c r="N901" s="457" t="str">
        <f t="shared" ref="N901:N964" si="28">+IF(D901="","",SUM(K901+L901+M901))</f>
        <v/>
      </c>
    </row>
    <row r="902" spans="2:14" hidden="1" x14ac:dyDescent="0.25">
      <c r="B902" s="181">
        <f t="shared" ref="B902:B965" si="29">+B901+1</f>
        <v>899</v>
      </c>
      <c r="C902" s="316" t="str">
        <f>+IF('Cálculos '!C907="","",'Cálculos '!C907)</f>
        <v/>
      </c>
      <c r="D902" s="315" t="str">
        <f>+IF('Cálculos '!D907="","",'Cálculos '!D907)</f>
        <v/>
      </c>
      <c r="E902" s="314" t="str">
        <f>+IF('Cálculos '!E907="","",'Cálculos '!E907)</f>
        <v/>
      </c>
      <c r="F902" s="460" t="str">
        <f>+IF(D902="","",'Cálculos '!AR907)</f>
        <v/>
      </c>
      <c r="G902" s="461" t="str">
        <f>IF(D902="","",'Cálculos '!AU907)</f>
        <v/>
      </c>
      <c r="H902" s="461" t="str">
        <f>+IF(D902="","",'Cálculos '!AV907)</f>
        <v/>
      </c>
      <c r="I902" s="462" t="str">
        <f>+IF(D902="","",'Cálculos '!AT907)</f>
        <v/>
      </c>
      <c r="J902" s="385" t="str">
        <f>+IF('Variación '!BV901="","",'Variación '!BV901)</f>
        <v/>
      </c>
      <c r="K902" s="456" t="str">
        <f>+IF(D902="","",'Precio unitario '!J901)</f>
        <v/>
      </c>
      <c r="L902" s="312" t="str">
        <f>+'Valor total'!I907</f>
        <v/>
      </c>
      <c r="M902" s="312" t="str">
        <f>+'Valor total'!J907</f>
        <v/>
      </c>
      <c r="N902" s="457" t="str">
        <f t="shared" si="28"/>
        <v/>
      </c>
    </row>
    <row r="903" spans="2:14" hidden="1" x14ac:dyDescent="0.25">
      <c r="B903" s="181">
        <f t="shared" si="29"/>
        <v>900</v>
      </c>
      <c r="C903" s="316" t="str">
        <f>+IF('Cálculos '!C908="","",'Cálculos '!C908)</f>
        <v/>
      </c>
      <c r="D903" s="315" t="str">
        <f>+IF('Cálculos '!D908="","",'Cálculos '!D908)</f>
        <v/>
      </c>
      <c r="E903" s="314" t="str">
        <f>+IF('Cálculos '!E908="","",'Cálculos '!E908)</f>
        <v/>
      </c>
      <c r="F903" s="460" t="str">
        <f>+IF(D903="","",'Cálculos '!AR908)</f>
        <v/>
      </c>
      <c r="G903" s="461" t="str">
        <f>IF(D903="","",'Cálculos '!AU908)</f>
        <v/>
      </c>
      <c r="H903" s="461" t="str">
        <f>+IF(D903="","",'Cálculos '!AV908)</f>
        <v/>
      </c>
      <c r="I903" s="462" t="str">
        <f>+IF(D903="","",'Cálculos '!AT908)</f>
        <v/>
      </c>
      <c r="J903" s="385" t="str">
        <f>+IF('Variación '!BV902="","",'Variación '!BV902)</f>
        <v/>
      </c>
      <c r="K903" s="456" t="str">
        <f>+IF(D903="","",'Precio unitario '!J902)</f>
        <v/>
      </c>
      <c r="L903" s="312" t="str">
        <f>+'Valor total'!I908</f>
        <v/>
      </c>
      <c r="M903" s="312" t="str">
        <f>+'Valor total'!J908</f>
        <v/>
      </c>
      <c r="N903" s="457" t="str">
        <f t="shared" si="28"/>
        <v/>
      </c>
    </row>
    <row r="904" spans="2:14" hidden="1" x14ac:dyDescent="0.25">
      <c r="B904" s="181">
        <f t="shared" si="29"/>
        <v>901</v>
      </c>
      <c r="C904" s="316" t="str">
        <f>+IF('Cálculos '!C909="","",'Cálculos '!C909)</f>
        <v/>
      </c>
      <c r="D904" s="315" t="str">
        <f>+IF('Cálculos '!D909="","",'Cálculos '!D909)</f>
        <v/>
      </c>
      <c r="E904" s="314" t="str">
        <f>+IF('Cálculos '!E909="","",'Cálculos '!E909)</f>
        <v/>
      </c>
      <c r="F904" s="460" t="str">
        <f>+IF(D904="","",'Cálculos '!AR909)</f>
        <v/>
      </c>
      <c r="G904" s="461" t="str">
        <f>IF(D904="","",'Cálculos '!AU909)</f>
        <v/>
      </c>
      <c r="H904" s="461" t="str">
        <f>+IF(D904="","",'Cálculos '!AV909)</f>
        <v/>
      </c>
      <c r="I904" s="462" t="str">
        <f>+IF(D904="","",'Cálculos '!AT909)</f>
        <v/>
      </c>
      <c r="J904" s="385" t="str">
        <f>+IF('Variación '!BV903="","",'Variación '!BV903)</f>
        <v/>
      </c>
      <c r="K904" s="456" t="str">
        <f>+IF(D904="","",'Precio unitario '!J903)</f>
        <v/>
      </c>
      <c r="L904" s="312" t="str">
        <f>+'Valor total'!I909</f>
        <v/>
      </c>
      <c r="M904" s="312" t="str">
        <f>+'Valor total'!J909</f>
        <v/>
      </c>
      <c r="N904" s="457" t="str">
        <f t="shared" si="28"/>
        <v/>
      </c>
    </row>
    <row r="905" spans="2:14" hidden="1" x14ac:dyDescent="0.25">
      <c r="B905" s="181">
        <f t="shared" si="29"/>
        <v>902</v>
      </c>
      <c r="C905" s="316" t="str">
        <f>+IF('Cálculos '!C910="","",'Cálculos '!C910)</f>
        <v/>
      </c>
      <c r="D905" s="315" t="str">
        <f>+IF('Cálculos '!D910="","",'Cálculos '!D910)</f>
        <v/>
      </c>
      <c r="E905" s="314" t="str">
        <f>+IF('Cálculos '!E910="","",'Cálculos '!E910)</f>
        <v/>
      </c>
      <c r="F905" s="460" t="str">
        <f>+IF(D905="","",'Cálculos '!AR910)</f>
        <v/>
      </c>
      <c r="G905" s="461" t="str">
        <f>IF(D905="","",'Cálculos '!AU910)</f>
        <v/>
      </c>
      <c r="H905" s="461" t="str">
        <f>+IF(D905="","",'Cálculos '!AV910)</f>
        <v/>
      </c>
      <c r="I905" s="462" t="str">
        <f>+IF(D905="","",'Cálculos '!AT910)</f>
        <v/>
      </c>
      <c r="J905" s="385" t="str">
        <f>+IF('Variación '!BV904="","",'Variación '!BV904)</f>
        <v/>
      </c>
      <c r="K905" s="456" t="str">
        <f>+IF(D905="","",'Precio unitario '!J904)</f>
        <v/>
      </c>
      <c r="L905" s="312" t="str">
        <f>+'Valor total'!I910</f>
        <v/>
      </c>
      <c r="M905" s="312" t="str">
        <f>+'Valor total'!J910</f>
        <v/>
      </c>
      <c r="N905" s="457" t="str">
        <f t="shared" si="28"/>
        <v/>
      </c>
    </row>
    <row r="906" spans="2:14" hidden="1" x14ac:dyDescent="0.25">
      <c r="B906" s="181">
        <f t="shared" si="29"/>
        <v>903</v>
      </c>
      <c r="C906" s="316" t="str">
        <f>+IF('Cálculos '!C911="","",'Cálculos '!C911)</f>
        <v/>
      </c>
      <c r="D906" s="315" t="str">
        <f>+IF('Cálculos '!D911="","",'Cálculos '!D911)</f>
        <v/>
      </c>
      <c r="E906" s="314" t="str">
        <f>+IF('Cálculos '!E911="","",'Cálculos '!E911)</f>
        <v/>
      </c>
      <c r="F906" s="460" t="str">
        <f>+IF(D906="","",'Cálculos '!AR911)</f>
        <v/>
      </c>
      <c r="G906" s="461" t="str">
        <f>IF(D906="","",'Cálculos '!AU911)</f>
        <v/>
      </c>
      <c r="H906" s="461" t="str">
        <f>+IF(D906="","",'Cálculos '!AV911)</f>
        <v/>
      </c>
      <c r="I906" s="462" t="str">
        <f>+IF(D906="","",'Cálculos '!AT911)</f>
        <v/>
      </c>
      <c r="J906" s="385" t="str">
        <f>+IF('Variación '!BV905="","",'Variación '!BV905)</f>
        <v/>
      </c>
      <c r="K906" s="456" t="str">
        <f>+IF(D906="","",'Precio unitario '!J905)</f>
        <v/>
      </c>
      <c r="L906" s="312" t="str">
        <f>+'Valor total'!I911</f>
        <v/>
      </c>
      <c r="M906" s="312" t="str">
        <f>+'Valor total'!J911</f>
        <v/>
      </c>
      <c r="N906" s="457" t="str">
        <f t="shared" si="28"/>
        <v/>
      </c>
    </row>
    <row r="907" spans="2:14" hidden="1" x14ac:dyDescent="0.25">
      <c r="B907" s="181">
        <f t="shared" si="29"/>
        <v>904</v>
      </c>
      <c r="C907" s="316" t="str">
        <f>+IF('Cálculos '!C912="","",'Cálculos '!C912)</f>
        <v/>
      </c>
      <c r="D907" s="315" t="str">
        <f>+IF('Cálculos '!D912="","",'Cálculos '!D912)</f>
        <v/>
      </c>
      <c r="E907" s="314" t="str">
        <f>+IF('Cálculos '!E912="","",'Cálculos '!E912)</f>
        <v/>
      </c>
      <c r="F907" s="460" t="str">
        <f>+IF(D907="","",'Cálculos '!AR912)</f>
        <v/>
      </c>
      <c r="G907" s="461" t="str">
        <f>IF(D907="","",'Cálculos '!AU912)</f>
        <v/>
      </c>
      <c r="H907" s="461" t="str">
        <f>+IF(D907="","",'Cálculos '!AV912)</f>
        <v/>
      </c>
      <c r="I907" s="462" t="str">
        <f>+IF(D907="","",'Cálculos '!AT912)</f>
        <v/>
      </c>
      <c r="J907" s="385" t="str">
        <f>+IF('Variación '!BV906="","",'Variación '!BV906)</f>
        <v/>
      </c>
      <c r="K907" s="456" t="str">
        <f>+IF(D907="","",'Precio unitario '!J906)</f>
        <v/>
      </c>
      <c r="L907" s="312" t="str">
        <f>+'Valor total'!I912</f>
        <v/>
      </c>
      <c r="M907" s="312" t="str">
        <f>+'Valor total'!J912</f>
        <v/>
      </c>
      <c r="N907" s="457" t="str">
        <f t="shared" si="28"/>
        <v/>
      </c>
    </row>
    <row r="908" spans="2:14" hidden="1" x14ac:dyDescent="0.25">
      <c r="B908" s="181">
        <f t="shared" si="29"/>
        <v>905</v>
      </c>
      <c r="C908" s="316" t="str">
        <f>+IF('Cálculos '!C913="","",'Cálculos '!C913)</f>
        <v/>
      </c>
      <c r="D908" s="315" t="str">
        <f>+IF('Cálculos '!D913="","",'Cálculos '!D913)</f>
        <v/>
      </c>
      <c r="E908" s="314" t="str">
        <f>+IF('Cálculos '!E913="","",'Cálculos '!E913)</f>
        <v/>
      </c>
      <c r="F908" s="460" t="str">
        <f>+IF(D908="","",'Cálculos '!AR913)</f>
        <v/>
      </c>
      <c r="G908" s="461" t="str">
        <f>IF(D908="","",'Cálculos '!AU913)</f>
        <v/>
      </c>
      <c r="H908" s="461" t="str">
        <f>+IF(D908="","",'Cálculos '!AV913)</f>
        <v/>
      </c>
      <c r="I908" s="462" t="str">
        <f>+IF(D908="","",'Cálculos '!AT913)</f>
        <v/>
      </c>
      <c r="J908" s="385" t="str">
        <f>+IF('Variación '!BV907="","",'Variación '!BV907)</f>
        <v/>
      </c>
      <c r="K908" s="456" t="str">
        <f>+IF(D908="","",'Precio unitario '!J907)</f>
        <v/>
      </c>
      <c r="L908" s="312" t="str">
        <f>+'Valor total'!I913</f>
        <v/>
      </c>
      <c r="M908" s="312" t="str">
        <f>+'Valor total'!J913</f>
        <v/>
      </c>
      <c r="N908" s="457" t="str">
        <f t="shared" si="28"/>
        <v/>
      </c>
    </row>
    <row r="909" spans="2:14" hidden="1" x14ac:dyDescent="0.25">
      <c r="B909" s="181">
        <f t="shared" si="29"/>
        <v>906</v>
      </c>
      <c r="C909" s="316" t="str">
        <f>+IF('Cálculos '!C914="","",'Cálculos '!C914)</f>
        <v/>
      </c>
      <c r="D909" s="315" t="str">
        <f>+IF('Cálculos '!D914="","",'Cálculos '!D914)</f>
        <v/>
      </c>
      <c r="E909" s="314" t="str">
        <f>+IF('Cálculos '!E914="","",'Cálculos '!E914)</f>
        <v/>
      </c>
      <c r="F909" s="460" t="str">
        <f>+IF(D909="","",'Cálculos '!AR914)</f>
        <v/>
      </c>
      <c r="G909" s="461" t="str">
        <f>IF(D909="","",'Cálculos '!AU914)</f>
        <v/>
      </c>
      <c r="H909" s="461" t="str">
        <f>+IF(D909="","",'Cálculos '!AV914)</f>
        <v/>
      </c>
      <c r="I909" s="462" t="str">
        <f>+IF(D909="","",'Cálculos '!AT914)</f>
        <v/>
      </c>
      <c r="J909" s="385" t="str">
        <f>+IF('Variación '!BV908="","",'Variación '!BV908)</f>
        <v/>
      </c>
      <c r="K909" s="456" t="str">
        <f>+IF(D909="","",'Precio unitario '!J908)</f>
        <v/>
      </c>
      <c r="L909" s="312" t="str">
        <f>+'Valor total'!I914</f>
        <v/>
      </c>
      <c r="M909" s="312" t="str">
        <f>+'Valor total'!J914</f>
        <v/>
      </c>
      <c r="N909" s="457" t="str">
        <f t="shared" si="28"/>
        <v/>
      </c>
    </row>
    <row r="910" spans="2:14" hidden="1" x14ac:dyDescent="0.25">
      <c r="B910" s="181">
        <f t="shared" si="29"/>
        <v>907</v>
      </c>
      <c r="C910" s="316" t="str">
        <f>+IF('Cálculos '!C915="","",'Cálculos '!C915)</f>
        <v/>
      </c>
      <c r="D910" s="315" t="str">
        <f>+IF('Cálculos '!D915="","",'Cálculos '!D915)</f>
        <v/>
      </c>
      <c r="E910" s="314" t="str">
        <f>+IF('Cálculos '!E915="","",'Cálculos '!E915)</f>
        <v/>
      </c>
      <c r="F910" s="460" t="str">
        <f>+IF(D910="","",'Cálculos '!AR915)</f>
        <v/>
      </c>
      <c r="G910" s="461" t="str">
        <f>IF(D910="","",'Cálculos '!AU915)</f>
        <v/>
      </c>
      <c r="H910" s="461" t="str">
        <f>+IF(D910="","",'Cálculos '!AV915)</f>
        <v/>
      </c>
      <c r="I910" s="462" t="str">
        <f>+IF(D910="","",'Cálculos '!AT915)</f>
        <v/>
      </c>
      <c r="J910" s="385" t="str">
        <f>+IF('Variación '!BV909="","",'Variación '!BV909)</f>
        <v/>
      </c>
      <c r="K910" s="456" t="str">
        <f>+IF(D910="","",'Precio unitario '!J909)</f>
        <v/>
      </c>
      <c r="L910" s="312" t="str">
        <f>+'Valor total'!I915</f>
        <v/>
      </c>
      <c r="M910" s="312" t="str">
        <f>+'Valor total'!J915</f>
        <v/>
      </c>
      <c r="N910" s="457" t="str">
        <f t="shared" si="28"/>
        <v/>
      </c>
    </row>
    <row r="911" spans="2:14" hidden="1" x14ac:dyDescent="0.25">
      <c r="B911" s="181">
        <f t="shared" si="29"/>
        <v>908</v>
      </c>
      <c r="C911" s="316" t="str">
        <f>+IF('Cálculos '!C916="","",'Cálculos '!C916)</f>
        <v/>
      </c>
      <c r="D911" s="315" t="str">
        <f>+IF('Cálculos '!D916="","",'Cálculos '!D916)</f>
        <v/>
      </c>
      <c r="E911" s="314" t="str">
        <f>+IF('Cálculos '!E916="","",'Cálculos '!E916)</f>
        <v/>
      </c>
      <c r="F911" s="460" t="str">
        <f>+IF(D911="","",'Cálculos '!AR916)</f>
        <v/>
      </c>
      <c r="G911" s="461" t="str">
        <f>IF(D911="","",'Cálculos '!AU916)</f>
        <v/>
      </c>
      <c r="H911" s="461" t="str">
        <f>+IF(D911="","",'Cálculos '!AV916)</f>
        <v/>
      </c>
      <c r="I911" s="462" t="str">
        <f>+IF(D911="","",'Cálculos '!AT916)</f>
        <v/>
      </c>
      <c r="J911" s="385" t="str">
        <f>+IF('Variación '!BV910="","",'Variación '!BV910)</f>
        <v/>
      </c>
      <c r="K911" s="456" t="str">
        <f>+IF(D911="","",'Precio unitario '!J910)</f>
        <v/>
      </c>
      <c r="L911" s="312" t="str">
        <f>+'Valor total'!I916</f>
        <v/>
      </c>
      <c r="M911" s="312" t="str">
        <f>+'Valor total'!J916</f>
        <v/>
      </c>
      <c r="N911" s="457" t="str">
        <f t="shared" si="28"/>
        <v/>
      </c>
    </row>
    <row r="912" spans="2:14" hidden="1" x14ac:dyDescent="0.25">
      <c r="B912" s="181">
        <f t="shared" si="29"/>
        <v>909</v>
      </c>
      <c r="C912" s="316" t="str">
        <f>+IF('Cálculos '!C917="","",'Cálculos '!C917)</f>
        <v/>
      </c>
      <c r="D912" s="315" t="str">
        <f>+IF('Cálculos '!D917="","",'Cálculos '!D917)</f>
        <v/>
      </c>
      <c r="E912" s="314" t="str">
        <f>+IF('Cálculos '!E917="","",'Cálculos '!E917)</f>
        <v/>
      </c>
      <c r="F912" s="460" t="str">
        <f>+IF(D912="","",'Cálculos '!AR917)</f>
        <v/>
      </c>
      <c r="G912" s="461" t="str">
        <f>IF(D912="","",'Cálculos '!AU917)</f>
        <v/>
      </c>
      <c r="H912" s="461" t="str">
        <f>+IF(D912="","",'Cálculos '!AV917)</f>
        <v/>
      </c>
      <c r="I912" s="462" t="str">
        <f>+IF(D912="","",'Cálculos '!AT917)</f>
        <v/>
      </c>
      <c r="J912" s="385" t="str">
        <f>+IF('Variación '!BV911="","",'Variación '!BV911)</f>
        <v/>
      </c>
      <c r="K912" s="456" t="str">
        <f>+IF(D912="","",'Precio unitario '!J911)</f>
        <v/>
      </c>
      <c r="L912" s="312" t="str">
        <f>+'Valor total'!I917</f>
        <v/>
      </c>
      <c r="M912" s="312" t="str">
        <f>+'Valor total'!J917</f>
        <v/>
      </c>
      <c r="N912" s="457" t="str">
        <f t="shared" si="28"/>
        <v/>
      </c>
    </row>
    <row r="913" spans="2:14" hidden="1" x14ac:dyDescent="0.25">
      <c r="B913" s="181">
        <f t="shared" si="29"/>
        <v>910</v>
      </c>
      <c r="C913" s="316" t="str">
        <f>+IF('Cálculos '!C918="","",'Cálculos '!C918)</f>
        <v/>
      </c>
      <c r="D913" s="315" t="str">
        <f>+IF('Cálculos '!D918="","",'Cálculos '!D918)</f>
        <v/>
      </c>
      <c r="E913" s="314" t="str">
        <f>+IF('Cálculos '!E918="","",'Cálculos '!E918)</f>
        <v/>
      </c>
      <c r="F913" s="460" t="str">
        <f>+IF(D913="","",'Cálculos '!AR918)</f>
        <v/>
      </c>
      <c r="G913" s="461" t="str">
        <f>IF(D913="","",'Cálculos '!AU918)</f>
        <v/>
      </c>
      <c r="H913" s="461" t="str">
        <f>+IF(D913="","",'Cálculos '!AV918)</f>
        <v/>
      </c>
      <c r="I913" s="462" t="str">
        <f>+IF(D913="","",'Cálculos '!AT918)</f>
        <v/>
      </c>
      <c r="J913" s="385" t="str">
        <f>+IF('Variación '!BV912="","",'Variación '!BV912)</f>
        <v/>
      </c>
      <c r="K913" s="456" t="str">
        <f>+IF(D913="","",'Precio unitario '!J912)</f>
        <v/>
      </c>
      <c r="L913" s="312" t="str">
        <f>+'Valor total'!I918</f>
        <v/>
      </c>
      <c r="M913" s="312" t="str">
        <f>+'Valor total'!J918</f>
        <v/>
      </c>
      <c r="N913" s="457" t="str">
        <f t="shared" si="28"/>
        <v/>
      </c>
    </row>
    <row r="914" spans="2:14" hidden="1" x14ac:dyDescent="0.25">
      <c r="B914" s="181">
        <f t="shared" si="29"/>
        <v>911</v>
      </c>
      <c r="C914" s="316" t="str">
        <f>+IF('Cálculos '!C919="","",'Cálculos '!C919)</f>
        <v/>
      </c>
      <c r="D914" s="315" t="str">
        <f>+IF('Cálculos '!D919="","",'Cálculos '!D919)</f>
        <v/>
      </c>
      <c r="E914" s="314" t="str">
        <f>+IF('Cálculos '!E919="","",'Cálculos '!E919)</f>
        <v/>
      </c>
      <c r="F914" s="460" t="str">
        <f>+IF(D914="","",'Cálculos '!AR919)</f>
        <v/>
      </c>
      <c r="G914" s="461" t="str">
        <f>IF(D914="","",'Cálculos '!AU919)</f>
        <v/>
      </c>
      <c r="H914" s="461" t="str">
        <f>+IF(D914="","",'Cálculos '!AV919)</f>
        <v/>
      </c>
      <c r="I914" s="462" t="str">
        <f>+IF(D914="","",'Cálculos '!AT919)</f>
        <v/>
      </c>
      <c r="J914" s="385" t="str">
        <f>+IF('Variación '!BV913="","",'Variación '!BV913)</f>
        <v/>
      </c>
      <c r="K914" s="456" t="str">
        <f>+IF(D914="","",'Precio unitario '!J913)</f>
        <v/>
      </c>
      <c r="L914" s="312" t="str">
        <f>+'Valor total'!I919</f>
        <v/>
      </c>
      <c r="M914" s="312" t="str">
        <f>+'Valor total'!J919</f>
        <v/>
      </c>
      <c r="N914" s="457" t="str">
        <f t="shared" si="28"/>
        <v/>
      </c>
    </row>
    <row r="915" spans="2:14" hidden="1" x14ac:dyDescent="0.25">
      <c r="B915" s="181">
        <f t="shared" si="29"/>
        <v>912</v>
      </c>
      <c r="C915" s="316" t="str">
        <f>+IF('Cálculos '!C920="","",'Cálculos '!C920)</f>
        <v/>
      </c>
      <c r="D915" s="315" t="str">
        <f>+IF('Cálculos '!D920="","",'Cálculos '!D920)</f>
        <v/>
      </c>
      <c r="E915" s="314" t="str">
        <f>+IF('Cálculos '!E920="","",'Cálculos '!E920)</f>
        <v/>
      </c>
      <c r="F915" s="460" t="str">
        <f>+IF(D915="","",'Cálculos '!AR920)</f>
        <v/>
      </c>
      <c r="G915" s="461" t="str">
        <f>IF(D915="","",'Cálculos '!AU920)</f>
        <v/>
      </c>
      <c r="H915" s="461" t="str">
        <f>+IF(D915="","",'Cálculos '!AV920)</f>
        <v/>
      </c>
      <c r="I915" s="462" t="str">
        <f>+IF(D915="","",'Cálculos '!AT920)</f>
        <v/>
      </c>
      <c r="J915" s="385" t="str">
        <f>+IF('Variación '!BV914="","",'Variación '!BV914)</f>
        <v/>
      </c>
      <c r="K915" s="456" t="str">
        <f>+IF(D915="","",'Precio unitario '!J914)</f>
        <v/>
      </c>
      <c r="L915" s="312" t="str">
        <f>+'Valor total'!I920</f>
        <v/>
      </c>
      <c r="M915" s="312" t="str">
        <f>+'Valor total'!J920</f>
        <v/>
      </c>
      <c r="N915" s="457" t="str">
        <f t="shared" si="28"/>
        <v/>
      </c>
    </row>
    <row r="916" spans="2:14" hidden="1" x14ac:dyDescent="0.25">
      <c r="B916" s="181">
        <f t="shared" si="29"/>
        <v>913</v>
      </c>
      <c r="C916" s="316" t="str">
        <f>+IF('Cálculos '!C921="","",'Cálculos '!C921)</f>
        <v/>
      </c>
      <c r="D916" s="315" t="str">
        <f>+IF('Cálculos '!D921="","",'Cálculos '!D921)</f>
        <v/>
      </c>
      <c r="E916" s="314" t="str">
        <f>+IF('Cálculos '!E921="","",'Cálculos '!E921)</f>
        <v/>
      </c>
      <c r="F916" s="460" t="str">
        <f>+IF(D916="","",'Cálculos '!AR921)</f>
        <v/>
      </c>
      <c r="G916" s="461" t="str">
        <f>IF(D916="","",'Cálculos '!AU921)</f>
        <v/>
      </c>
      <c r="H916" s="461" t="str">
        <f>+IF(D916="","",'Cálculos '!AV921)</f>
        <v/>
      </c>
      <c r="I916" s="462" t="str">
        <f>+IF(D916="","",'Cálculos '!AT921)</f>
        <v/>
      </c>
      <c r="J916" s="385" t="str">
        <f>+IF('Variación '!BV915="","",'Variación '!BV915)</f>
        <v/>
      </c>
      <c r="K916" s="456" t="str">
        <f>+IF(D916="","",'Precio unitario '!J915)</f>
        <v/>
      </c>
      <c r="L916" s="312" t="str">
        <f>+'Valor total'!I921</f>
        <v/>
      </c>
      <c r="M916" s="312" t="str">
        <f>+'Valor total'!J921</f>
        <v/>
      </c>
      <c r="N916" s="457" t="str">
        <f t="shared" si="28"/>
        <v/>
      </c>
    </row>
    <row r="917" spans="2:14" hidden="1" x14ac:dyDescent="0.25">
      <c r="B917" s="181">
        <f t="shared" si="29"/>
        <v>914</v>
      </c>
      <c r="C917" s="316" t="str">
        <f>+IF('Cálculos '!C922="","",'Cálculos '!C922)</f>
        <v/>
      </c>
      <c r="D917" s="315" t="str">
        <f>+IF('Cálculos '!D922="","",'Cálculos '!D922)</f>
        <v/>
      </c>
      <c r="E917" s="314" t="str">
        <f>+IF('Cálculos '!E922="","",'Cálculos '!E922)</f>
        <v/>
      </c>
      <c r="F917" s="460" t="str">
        <f>+IF(D917="","",'Cálculos '!AR922)</f>
        <v/>
      </c>
      <c r="G917" s="461" t="str">
        <f>IF(D917="","",'Cálculos '!AU922)</f>
        <v/>
      </c>
      <c r="H917" s="461" t="str">
        <f>+IF(D917="","",'Cálculos '!AV922)</f>
        <v/>
      </c>
      <c r="I917" s="462" t="str">
        <f>+IF(D917="","",'Cálculos '!AT922)</f>
        <v/>
      </c>
      <c r="J917" s="385" t="str">
        <f>+IF('Variación '!BV916="","",'Variación '!BV916)</f>
        <v/>
      </c>
      <c r="K917" s="456" t="str">
        <f>+IF(D917="","",'Precio unitario '!J916)</f>
        <v/>
      </c>
      <c r="L917" s="312" t="str">
        <f>+'Valor total'!I922</f>
        <v/>
      </c>
      <c r="M917" s="312" t="str">
        <f>+'Valor total'!J922</f>
        <v/>
      </c>
      <c r="N917" s="457" t="str">
        <f t="shared" si="28"/>
        <v/>
      </c>
    </row>
    <row r="918" spans="2:14" hidden="1" x14ac:dyDescent="0.25">
      <c r="B918" s="181">
        <f t="shared" si="29"/>
        <v>915</v>
      </c>
      <c r="C918" s="316" t="str">
        <f>+IF('Cálculos '!C923="","",'Cálculos '!C923)</f>
        <v/>
      </c>
      <c r="D918" s="315" t="str">
        <f>+IF('Cálculos '!D923="","",'Cálculos '!D923)</f>
        <v/>
      </c>
      <c r="E918" s="314" t="str">
        <f>+IF('Cálculos '!E923="","",'Cálculos '!E923)</f>
        <v/>
      </c>
      <c r="F918" s="460" t="str">
        <f>+IF(D918="","",'Cálculos '!AR923)</f>
        <v/>
      </c>
      <c r="G918" s="461" t="str">
        <f>IF(D918="","",'Cálculos '!AU923)</f>
        <v/>
      </c>
      <c r="H918" s="461" t="str">
        <f>+IF(D918="","",'Cálculos '!AV923)</f>
        <v/>
      </c>
      <c r="I918" s="462" t="str">
        <f>+IF(D918="","",'Cálculos '!AT923)</f>
        <v/>
      </c>
      <c r="J918" s="385" t="str">
        <f>+IF('Variación '!BV917="","",'Variación '!BV917)</f>
        <v/>
      </c>
      <c r="K918" s="456" t="str">
        <f>+IF(D918="","",'Precio unitario '!J917)</f>
        <v/>
      </c>
      <c r="L918" s="312" t="str">
        <f>+'Valor total'!I923</f>
        <v/>
      </c>
      <c r="M918" s="312" t="str">
        <f>+'Valor total'!J923</f>
        <v/>
      </c>
      <c r="N918" s="457" t="str">
        <f t="shared" si="28"/>
        <v/>
      </c>
    </row>
    <row r="919" spans="2:14" hidden="1" x14ac:dyDescent="0.25">
      <c r="B919" s="181">
        <f t="shared" si="29"/>
        <v>916</v>
      </c>
      <c r="C919" s="316" t="str">
        <f>+IF('Cálculos '!C924="","",'Cálculos '!C924)</f>
        <v/>
      </c>
      <c r="D919" s="315" t="str">
        <f>+IF('Cálculos '!D924="","",'Cálculos '!D924)</f>
        <v/>
      </c>
      <c r="E919" s="314" t="str">
        <f>+IF('Cálculos '!E924="","",'Cálculos '!E924)</f>
        <v/>
      </c>
      <c r="F919" s="460" t="str">
        <f>+IF(D919="","",'Cálculos '!AR924)</f>
        <v/>
      </c>
      <c r="G919" s="461" t="str">
        <f>IF(D919="","",'Cálculos '!AU924)</f>
        <v/>
      </c>
      <c r="H919" s="461" t="str">
        <f>+IF(D919="","",'Cálculos '!AV924)</f>
        <v/>
      </c>
      <c r="I919" s="462" t="str">
        <f>+IF(D919="","",'Cálculos '!AT924)</f>
        <v/>
      </c>
      <c r="J919" s="385" t="str">
        <f>+IF('Variación '!BV918="","",'Variación '!BV918)</f>
        <v/>
      </c>
      <c r="K919" s="456" t="str">
        <f>+IF(D919="","",'Precio unitario '!J918)</f>
        <v/>
      </c>
      <c r="L919" s="312" t="str">
        <f>+'Valor total'!I924</f>
        <v/>
      </c>
      <c r="M919" s="312" t="str">
        <f>+'Valor total'!J924</f>
        <v/>
      </c>
      <c r="N919" s="457" t="str">
        <f t="shared" si="28"/>
        <v/>
      </c>
    </row>
    <row r="920" spans="2:14" hidden="1" x14ac:dyDescent="0.25">
      <c r="B920" s="181">
        <f t="shared" si="29"/>
        <v>917</v>
      </c>
      <c r="C920" s="316" t="str">
        <f>+IF('Cálculos '!C925="","",'Cálculos '!C925)</f>
        <v/>
      </c>
      <c r="D920" s="315" t="str">
        <f>+IF('Cálculos '!D925="","",'Cálculos '!D925)</f>
        <v/>
      </c>
      <c r="E920" s="314" t="str">
        <f>+IF('Cálculos '!E925="","",'Cálculos '!E925)</f>
        <v/>
      </c>
      <c r="F920" s="460" t="str">
        <f>+IF(D920="","",'Cálculos '!AR925)</f>
        <v/>
      </c>
      <c r="G920" s="461" t="str">
        <f>IF(D920="","",'Cálculos '!AU925)</f>
        <v/>
      </c>
      <c r="H920" s="461" t="str">
        <f>+IF(D920="","",'Cálculos '!AV925)</f>
        <v/>
      </c>
      <c r="I920" s="462" t="str">
        <f>+IF(D920="","",'Cálculos '!AT925)</f>
        <v/>
      </c>
      <c r="J920" s="385" t="str">
        <f>+IF('Variación '!BV919="","",'Variación '!BV919)</f>
        <v/>
      </c>
      <c r="K920" s="456" t="str">
        <f>+IF(D920="","",'Precio unitario '!J919)</f>
        <v/>
      </c>
      <c r="L920" s="312" t="str">
        <f>+'Valor total'!I925</f>
        <v/>
      </c>
      <c r="M920" s="312" t="str">
        <f>+'Valor total'!J925</f>
        <v/>
      </c>
      <c r="N920" s="457" t="str">
        <f t="shared" si="28"/>
        <v/>
      </c>
    </row>
    <row r="921" spans="2:14" hidden="1" x14ac:dyDescent="0.25">
      <c r="B921" s="181">
        <f t="shared" si="29"/>
        <v>918</v>
      </c>
      <c r="C921" s="316" t="str">
        <f>+IF('Cálculos '!C926="","",'Cálculos '!C926)</f>
        <v/>
      </c>
      <c r="D921" s="315" t="str">
        <f>+IF('Cálculos '!D926="","",'Cálculos '!D926)</f>
        <v/>
      </c>
      <c r="E921" s="314" t="str">
        <f>+IF('Cálculos '!E926="","",'Cálculos '!E926)</f>
        <v/>
      </c>
      <c r="F921" s="460" t="str">
        <f>+IF(D921="","",'Cálculos '!AR926)</f>
        <v/>
      </c>
      <c r="G921" s="461" t="str">
        <f>IF(D921="","",'Cálculos '!AU926)</f>
        <v/>
      </c>
      <c r="H921" s="461" t="str">
        <f>+IF(D921="","",'Cálculos '!AV926)</f>
        <v/>
      </c>
      <c r="I921" s="462" t="str">
        <f>+IF(D921="","",'Cálculos '!AT926)</f>
        <v/>
      </c>
      <c r="J921" s="385" t="str">
        <f>+IF('Variación '!BV920="","",'Variación '!BV920)</f>
        <v/>
      </c>
      <c r="K921" s="456" t="str">
        <f>+IF(D921="","",'Precio unitario '!J920)</f>
        <v/>
      </c>
      <c r="L921" s="312" t="str">
        <f>+'Valor total'!I926</f>
        <v/>
      </c>
      <c r="M921" s="312" t="str">
        <f>+'Valor total'!J926</f>
        <v/>
      </c>
      <c r="N921" s="457" t="str">
        <f t="shared" si="28"/>
        <v/>
      </c>
    </row>
    <row r="922" spans="2:14" hidden="1" x14ac:dyDescent="0.25">
      <c r="B922" s="181">
        <f t="shared" si="29"/>
        <v>919</v>
      </c>
      <c r="C922" s="316" t="str">
        <f>+IF('Cálculos '!C927="","",'Cálculos '!C927)</f>
        <v/>
      </c>
      <c r="D922" s="315" t="str">
        <f>+IF('Cálculos '!D927="","",'Cálculos '!D927)</f>
        <v/>
      </c>
      <c r="E922" s="314" t="str">
        <f>+IF('Cálculos '!E927="","",'Cálculos '!E927)</f>
        <v/>
      </c>
      <c r="F922" s="460" t="str">
        <f>+IF(D922="","",'Cálculos '!AR927)</f>
        <v/>
      </c>
      <c r="G922" s="461" t="str">
        <f>IF(D922="","",'Cálculos '!AU927)</f>
        <v/>
      </c>
      <c r="H922" s="461" t="str">
        <f>+IF(D922="","",'Cálculos '!AV927)</f>
        <v/>
      </c>
      <c r="I922" s="462" t="str">
        <f>+IF(D922="","",'Cálculos '!AT927)</f>
        <v/>
      </c>
      <c r="J922" s="385" t="str">
        <f>+IF('Variación '!BV921="","",'Variación '!BV921)</f>
        <v/>
      </c>
      <c r="K922" s="456" t="str">
        <f>+IF(D922="","",'Precio unitario '!J921)</f>
        <v/>
      </c>
      <c r="L922" s="312" t="str">
        <f>+'Valor total'!I927</f>
        <v/>
      </c>
      <c r="M922" s="312" t="str">
        <f>+'Valor total'!J927</f>
        <v/>
      </c>
      <c r="N922" s="457" t="str">
        <f t="shared" si="28"/>
        <v/>
      </c>
    </row>
    <row r="923" spans="2:14" hidden="1" x14ac:dyDescent="0.25">
      <c r="B923" s="181">
        <f t="shared" si="29"/>
        <v>920</v>
      </c>
      <c r="C923" s="316" t="str">
        <f>+IF('Cálculos '!C928="","",'Cálculos '!C928)</f>
        <v/>
      </c>
      <c r="D923" s="315" t="str">
        <f>+IF('Cálculos '!D928="","",'Cálculos '!D928)</f>
        <v/>
      </c>
      <c r="E923" s="314" t="str">
        <f>+IF('Cálculos '!E928="","",'Cálculos '!E928)</f>
        <v/>
      </c>
      <c r="F923" s="460" t="str">
        <f>+IF(D923="","",'Cálculos '!AR928)</f>
        <v/>
      </c>
      <c r="G923" s="461" t="str">
        <f>IF(D923="","",'Cálculos '!AU928)</f>
        <v/>
      </c>
      <c r="H923" s="461" t="str">
        <f>+IF(D923="","",'Cálculos '!AV928)</f>
        <v/>
      </c>
      <c r="I923" s="462" t="str">
        <f>+IF(D923="","",'Cálculos '!AT928)</f>
        <v/>
      </c>
      <c r="J923" s="385" t="str">
        <f>+IF('Variación '!BV922="","",'Variación '!BV922)</f>
        <v/>
      </c>
      <c r="K923" s="456" t="str">
        <f>+IF(D923="","",'Precio unitario '!J922)</f>
        <v/>
      </c>
      <c r="L923" s="312" t="str">
        <f>+'Valor total'!I928</f>
        <v/>
      </c>
      <c r="M923" s="312" t="str">
        <f>+'Valor total'!J928</f>
        <v/>
      </c>
      <c r="N923" s="457" t="str">
        <f t="shared" si="28"/>
        <v/>
      </c>
    </row>
    <row r="924" spans="2:14" hidden="1" x14ac:dyDescent="0.25">
      <c r="B924" s="181">
        <f t="shared" si="29"/>
        <v>921</v>
      </c>
      <c r="C924" s="316" t="str">
        <f>+IF('Cálculos '!C929="","",'Cálculos '!C929)</f>
        <v/>
      </c>
      <c r="D924" s="315" t="str">
        <f>+IF('Cálculos '!D929="","",'Cálculos '!D929)</f>
        <v/>
      </c>
      <c r="E924" s="314" t="str">
        <f>+IF('Cálculos '!E929="","",'Cálculos '!E929)</f>
        <v/>
      </c>
      <c r="F924" s="460" t="str">
        <f>+IF(D924="","",'Cálculos '!AR929)</f>
        <v/>
      </c>
      <c r="G924" s="461" t="str">
        <f>IF(D924="","",'Cálculos '!AU929)</f>
        <v/>
      </c>
      <c r="H924" s="461" t="str">
        <f>+IF(D924="","",'Cálculos '!AV929)</f>
        <v/>
      </c>
      <c r="I924" s="462" t="str">
        <f>+IF(D924="","",'Cálculos '!AT929)</f>
        <v/>
      </c>
      <c r="J924" s="385" t="str">
        <f>+IF('Variación '!BV923="","",'Variación '!BV923)</f>
        <v/>
      </c>
      <c r="K924" s="456" t="str">
        <f>+IF(D924="","",'Precio unitario '!J923)</f>
        <v/>
      </c>
      <c r="L924" s="312" t="str">
        <f>+'Valor total'!I929</f>
        <v/>
      </c>
      <c r="M924" s="312" t="str">
        <f>+'Valor total'!J929</f>
        <v/>
      </c>
      <c r="N924" s="457" t="str">
        <f t="shared" si="28"/>
        <v/>
      </c>
    </row>
    <row r="925" spans="2:14" hidden="1" x14ac:dyDescent="0.25">
      <c r="B925" s="181">
        <f t="shared" si="29"/>
        <v>922</v>
      </c>
      <c r="C925" s="316" t="str">
        <f>+IF('Cálculos '!C930="","",'Cálculos '!C930)</f>
        <v/>
      </c>
      <c r="D925" s="315" t="str">
        <f>+IF('Cálculos '!D930="","",'Cálculos '!D930)</f>
        <v/>
      </c>
      <c r="E925" s="314" t="str">
        <f>+IF('Cálculos '!E930="","",'Cálculos '!E930)</f>
        <v/>
      </c>
      <c r="F925" s="460" t="str">
        <f>+IF(D925="","",'Cálculos '!AR930)</f>
        <v/>
      </c>
      <c r="G925" s="461" t="str">
        <f>IF(D925="","",'Cálculos '!AU930)</f>
        <v/>
      </c>
      <c r="H925" s="461" t="str">
        <f>+IF(D925="","",'Cálculos '!AV930)</f>
        <v/>
      </c>
      <c r="I925" s="462" t="str">
        <f>+IF(D925="","",'Cálculos '!AT930)</f>
        <v/>
      </c>
      <c r="J925" s="385" t="str">
        <f>+IF('Variación '!BV924="","",'Variación '!BV924)</f>
        <v/>
      </c>
      <c r="K925" s="456" t="str">
        <f>+IF(D925="","",'Precio unitario '!J924)</f>
        <v/>
      </c>
      <c r="L925" s="312" t="str">
        <f>+'Valor total'!I930</f>
        <v/>
      </c>
      <c r="M925" s="312" t="str">
        <f>+'Valor total'!J930</f>
        <v/>
      </c>
      <c r="N925" s="457" t="str">
        <f t="shared" si="28"/>
        <v/>
      </c>
    </row>
    <row r="926" spans="2:14" hidden="1" x14ac:dyDescent="0.25">
      <c r="B926" s="181">
        <f t="shared" si="29"/>
        <v>923</v>
      </c>
      <c r="C926" s="316" t="str">
        <f>+IF('Cálculos '!C931="","",'Cálculos '!C931)</f>
        <v/>
      </c>
      <c r="D926" s="315" t="str">
        <f>+IF('Cálculos '!D931="","",'Cálculos '!D931)</f>
        <v/>
      </c>
      <c r="E926" s="314" t="str">
        <f>+IF('Cálculos '!E931="","",'Cálculos '!E931)</f>
        <v/>
      </c>
      <c r="F926" s="460" t="str">
        <f>+IF(D926="","",'Cálculos '!AR931)</f>
        <v/>
      </c>
      <c r="G926" s="461" t="str">
        <f>IF(D926="","",'Cálculos '!AU931)</f>
        <v/>
      </c>
      <c r="H926" s="461" t="str">
        <f>+IF(D926="","",'Cálculos '!AV931)</f>
        <v/>
      </c>
      <c r="I926" s="462" t="str">
        <f>+IF(D926="","",'Cálculos '!AT931)</f>
        <v/>
      </c>
      <c r="J926" s="385" t="str">
        <f>+IF('Variación '!BV925="","",'Variación '!BV925)</f>
        <v/>
      </c>
      <c r="K926" s="456" t="str">
        <f>+IF(D926="","",'Precio unitario '!J925)</f>
        <v/>
      </c>
      <c r="L926" s="312" t="str">
        <f>+'Valor total'!I931</f>
        <v/>
      </c>
      <c r="M926" s="312" t="str">
        <f>+'Valor total'!J931</f>
        <v/>
      </c>
      <c r="N926" s="457" t="str">
        <f t="shared" si="28"/>
        <v/>
      </c>
    </row>
    <row r="927" spans="2:14" hidden="1" x14ac:dyDescent="0.25">
      <c r="B927" s="181">
        <f t="shared" si="29"/>
        <v>924</v>
      </c>
      <c r="C927" s="316" t="str">
        <f>+IF('Cálculos '!C932="","",'Cálculos '!C932)</f>
        <v/>
      </c>
      <c r="D927" s="315" t="str">
        <f>+IF('Cálculos '!D932="","",'Cálculos '!D932)</f>
        <v/>
      </c>
      <c r="E927" s="314" t="str">
        <f>+IF('Cálculos '!E932="","",'Cálculos '!E932)</f>
        <v/>
      </c>
      <c r="F927" s="460" t="str">
        <f>+IF(D927="","",'Cálculos '!AR932)</f>
        <v/>
      </c>
      <c r="G927" s="461" t="str">
        <f>IF(D927="","",'Cálculos '!AU932)</f>
        <v/>
      </c>
      <c r="H927" s="461" t="str">
        <f>+IF(D927="","",'Cálculos '!AV932)</f>
        <v/>
      </c>
      <c r="I927" s="462" t="str">
        <f>+IF(D927="","",'Cálculos '!AT932)</f>
        <v/>
      </c>
      <c r="J927" s="385" t="str">
        <f>+IF('Variación '!BV926="","",'Variación '!BV926)</f>
        <v/>
      </c>
      <c r="K927" s="456" t="str">
        <f>+IF(D927="","",'Precio unitario '!J926)</f>
        <v/>
      </c>
      <c r="L927" s="312" t="str">
        <f>+'Valor total'!I932</f>
        <v/>
      </c>
      <c r="M927" s="312" t="str">
        <f>+'Valor total'!J932</f>
        <v/>
      </c>
      <c r="N927" s="457" t="str">
        <f t="shared" si="28"/>
        <v/>
      </c>
    </row>
    <row r="928" spans="2:14" hidden="1" x14ac:dyDescent="0.25">
      <c r="B928" s="181">
        <f t="shared" si="29"/>
        <v>925</v>
      </c>
      <c r="C928" s="316" t="str">
        <f>+IF('Cálculos '!C933="","",'Cálculos '!C933)</f>
        <v/>
      </c>
      <c r="D928" s="315" t="str">
        <f>+IF('Cálculos '!D933="","",'Cálculos '!D933)</f>
        <v/>
      </c>
      <c r="E928" s="314" t="str">
        <f>+IF('Cálculos '!E933="","",'Cálculos '!E933)</f>
        <v/>
      </c>
      <c r="F928" s="460" t="str">
        <f>+IF(D928="","",'Cálculos '!AR933)</f>
        <v/>
      </c>
      <c r="G928" s="461" t="str">
        <f>IF(D928="","",'Cálculos '!AU933)</f>
        <v/>
      </c>
      <c r="H928" s="461" t="str">
        <f>+IF(D928="","",'Cálculos '!AV933)</f>
        <v/>
      </c>
      <c r="I928" s="462" t="str">
        <f>+IF(D928="","",'Cálculos '!AT933)</f>
        <v/>
      </c>
      <c r="J928" s="385" t="str">
        <f>+IF('Variación '!BV927="","",'Variación '!BV927)</f>
        <v/>
      </c>
      <c r="K928" s="456" t="str">
        <f>+IF(D928="","",'Precio unitario '!J927)</f>
        <v/>
      </c>
      <c r="L928" s="312" t="str">
        <f>+'Valor total'!I933</f>
        <v/>
      </c>
      <c r="M928" s="312" t="str">
        <f>+'Valor total'!J933</f>
        <v/>
      </c>
      <c r="N928" s="457" t="str">
        <f t="shared" si="28"/>
        <v/>
      </c>
    </row>
    <row r="929" spans="2:14" hidden="1" x14ac:dyDescent="0.25">
      <c r="B929" s="181">
        <f t="shared" si="29"/>
        <v>926</v>
      </c>
      <c r="C929" s="316" t="str">
        <f>+IF('Cálculos '!C934="","",'Cálculos '!C934)</f>
        <v/>
      </c>
      <c r="D929" s="315" t="str">
        <f>+IF('Cálculos '!D934="","",'Cálculos '!D934)</f>
        <v/>
      </c>
      <c r="E929" s="314" t="str">
        <f>+IF('Cálculos '!E934="","",'Cálculos '!E934)</f>
        <v/>
      </c>
      <c r="F929" s="460" t="str">
        <f>+IF(D929="","",'Cálculos '!AR934)</f>
        <v/>
      </c>
      <c r="G929" s="461" t="str">
        <f>IF(D929="","",'Cálculos '!AU934)</f>
        <v/>
      </c>
      <c r="H929" s="461" t="str">
        <f>+IF(D929="","",'Cálculos '!AV934)</f>
        <v/>
      </c>
      <c r="I929" s="462" t="str">
        <f>+IF(D929="","",'Cálculos '!AT934)</f>
        <v/>
      </c>
      <c r="J929" s="385" t="str">
        <f>+IF('Variación '!BV928="","",'Variación '!BV928)</f>
        <v/>
      </c>
      <c r="K929" s="456" t="str">
        <f>+IF(D929="","",'Precio unitario '!J928)</f>
        <v/>
      </c>
      <c r="L929" s="312" t="str">
        <f>+'Valor total'!I934</f>
        <v/>
      </c>
      <c r="M929" s="312" t="str">
        <f>+'Valor total'!J934</f>
        <v/>
      </c>
      <c r="N929" s="457" t="str">
        <f t="shared" si="28"/>
        <v/>
      </c>
    </row>
    <row r="930" spans="2:14" hidden="1" x14ac:dyDescent="0.25">
      <c r="B930" s="181">
        <f t="shared" si="29"/>
        <v>927</v>
      </c>
      <c r="C930" s="316" t="str">
        <f>+IF('Cálculos '!C935="","",'Cálculos '!C935)</f>
        <v/>
      </c>
      <c r="D930" s="315" t="str">
        <f>+IF('Cálculos '!D935="","",'Cálculos '!D935)</f>
        <v/>
      </c>
      <c r="E930" s="314" t="str">
        <f>+IF('Cálculos '!E935="","",'Cálculos '!E935)</f>
        <v/>
      </c>
      <c r="F930" s="460" t="str">
        <f>+IF(D930="","",'Cálculos '!AR935)</f>
        <v/>
      </c>
      <c r="G930" s="461" t="str">
        <f>IF(D930="","",'Cálculos '!AU935)</f>
        <v/>
      </c>
      <c r="H930" s="461" t="str">
        <f>+IF(D930="","",'Cálculos '!AV935)</f>
        <v/>
      </c>
      <c r="I930" s="462" t="str">
        <f>+IF(D930="","",'Cálculos '!AT935)</f>
        <v/>
      </c>
      <c r="J930" s="385" t="str">
        <f>+IF('Variación '!BV929="","",'Variación '!BV929)</f>
        <v/>
      </c>
      <c r="K930" s="456" t="str">
        <f>+IF(D930="","",'Precio unitario '!J929)</f>
        <v/>
      </c>
      <c r="L930" s="312" t="str">
        <f>+'Valor total'!I935</f>
        <v/>
      </c>
      <c r="M930" s="312" t="str">
        <f>+'Valor total'!J935</f>
        <v/>
      </c>
      <c r="N930" s="457" t="str">
        <f t="shared" si="28"/>
        <v/>
      </c>
    </row>
    <row r="931" spans="2:14" hidden="1" x14ac:dyDescent="0.25">
      <c r="B931" s="181">
        <f t="shared" si="29"/>
        <v>928</v>
      </c>
      <c r="C931" s="316" t="str">
        <f>+IF('Cálculos '!C936="","",'Cálculos '!C936)</f>
        <v/>
      </c>
      <c r="D931" s="315" t="str">
        <f>+IF('Cálculos '!D936="","",'Cálculos '!D936)</f>
        <v/>
      </c>
      <c r="E931" s="314" t="str">
        <f>+IF('Cálculos '!E936="","",'Cálculos '!E936)</f>
        <v/>
      </c>
      <c r="F931" s="460" t="str">
        <f>+IF(D931="","",'Cálculos '!AR936)</f>
        <v/>
      </c>
      <c r="G931" s="461" t="str">
        <f>IF(D931="","",'Cálculos '!AU936)</f>
        <v/>
      </c>
      <c r="H931" s="461" t="str">
        <f>+IF(D931="","",'Cálculos '!AV936)</f>
        <v/>
      </c>
      <c r="I931" s="462" t="str">
        <f>+IF(D931="","",'Cálculos '!AT936)</f>
        <v/>
      </c>
      <c r="J931" s="385" t="str">
        <f>+IF('Variación '!BV930="","",'Variación '!BV930)</f>
        <v/>
      </c>
      <c r="K931" s="456" t="str">
        <f>+IF(D931="","",'Precio unitario '!J930)</f>
        <v/>
      </c>
      <c r="L931" s="312" t="str">
        <f>+'Valor total'!I936</f>
        <v/>
      </c>
      <c r="M931" s="312" t="str">
        <f>+'Valor total'!J936</f>
        <v/>
      </c>
      <c r="N931" s="457" t="str">
        <f t="shared" si="28"/>
        <v/>
      </c>
    </row>
    <row r="932" spans="2:14" hidden="1" x14ac:dyDescent="0.25">
      <c r="B932" s="181">
        <f t="shared" si="29"/>
        <v>929</v>
      </c>
      <c r="C932" s="316" t="str">
        <f>+IF('Cálculos '!C937="","",'Cálculos '!C937)</f>
        <v/>
      </c>
      <c r="D932" s="315" t="str">
        <f>+IF('Cálculos '!D937="","",'Cálculos '!D937)</f>
        <v/>
      </c>
      <c r="E932" s="314" t="str">
        <f>+IF('Cálculos '!E937="","",'Cálculos '!E937)</f>
        <v/>
      </c>
      <c r="F932" s="460" t="str">
        <f>+IF(D932="","",'Cálculos '!AR937)</f>
        <v/>
      </c>
      <c r="G932" s="461" t="str">
        <f>IF(D932="","",'Cálculos '!AU937)</f>
        <v/>
      </c>
      <c r="H932" s="461" t="str">
        <f>+IF(D932="","",'Cálculos '!AV937)</f>
        <v/>
      </c>
      <c r="I932" s="462" t="str">
        <f>+IF(D932="","",'Cálculos '!AT937)</f>
        <v/>
      </c>
      <c r="J932" s="385" t="str">
        <f>+IF('Variación '!BV931="","",'Variación '!BV931)</f>
        <v/>
      </c>
      <c r="K932" s="456" t="str">
        <f>+IF(D932="","",'Precio unitario '!J931)</f>
        <v/>
      </c>
      <c r="L932" s="312" t="str">
        <f>+'Valor total'!I937</f>
        <v/>
      </c>
      <c r="M932" s="312" t="str">
        <f>+'Valor total'!J937</f>
        <v/>
      </c>
      <c r="N932" s="457" t="str">
        <f t="shared" si="28"/>
        <v/>
      </c>
    </row>
    <row r="933" spans="2:14" hidden="1" x14ac:dyDescent="0.25">
      <c r="B933" s="181">
        <f t="shared" si="29"/>
        <v>930</v>
      </c>
      <c r="C933" s="316" t="str">
        <f>+IF('Cálculos '!C938="","",'Cálculos '!C938)</f>
        <v/>
      </c>
      <c r="D933" s="315" t="str">
        <f>+IF('Cálculos '!D938="","",'Cálculos '!D938)</f>
        <v/>
      </c>
      <c r="E933" s="314" t="str">
        <f>+IF('Cálculos '!E938="","",'Cálculos '!E938)</f>
        <v/>
      </c>
      <c r="F933" s="460" t="str">
        <f>+IF(D933="","",'Cálculos '!AR938)</f>
        <v/>
      </c>
      <c r="G933" s="461" t="str">
        <f>IF(D933="","",'Cálculos '!AU938)</f>
        <v/>
      </c>
      <c r="H933" s="461" t="str">
        <f>+IF(D933="","",'Cálculos '!AV938)</f>
        <v/>
      </c>
      <c r="I933" s="462" t="str">
        <f>+IF(D933="","",'Cálculos '!AT938)</f>
        <v/>
      </c>
      <c r="J933" s="385" t="str">
        <f>+IF('Variación '!BV932="","",'Variación '!BV932)</f>
        <v/>
      </c>
      <c r="K933" s="456" t="str">
        <f>+IF(D933="","",'Precio unitario '!J932)</f>
        <v/>
      </c>
      <c r="L933" s="312" t="str">
        <f>+'Valor total'!I938</f>
        <v/>
      </c>
      <c r="M933" s="312" t="str">
        <f>+'Valor total'!J938</f>
        <v/>
      </c>
      <c r="N933" s="457" t="str">
        <f t="shared" si="28"/>
        <v/>
      </c>
    </row>
    <row r="934" spans="2:14" hidden="1" x14ac:dyDescent="0.25">
      <c r="B934" s="181">
        <f t="shared" si="29"/>
        <v>931</v>
      </c>
      <c r="C934" s="316" t="str">
        <f>+IF('Cálculos '!C939="","",'Cálculos '!C939)</f>
        <v/>
      </c>
      <c r="D934" s="315" t="str">
        <f>+IF('Cálculos '!D939="","",'Cálculos '!D939)</f>
        <v/>
      </c>
      <c r="E934" s="314" t="str">
        <f>+IF('Cálculos '!E939="","",'Cálculos '!E939)</f>
        <v/>
      </c>
      <c r="F934" s="460" t="str">
        <f>+IF(D934="","",'Cálculos '!AR939)</f>
        <v/>
      </c>
      <c r="G934" s="461" t="str">
        <f>IF(D934="","",'Cálculos '!AU939)</f>
        <v/>
      </c>
      <c r="H934" s="461" t="str">
        <f>+IF(D934="","",'Cálculos '!AV939)</f>
        <v/>
      </c>
      <c r="I934" s="462" t="str">
        <f>+IF(D934="","",'Cálculos '!AT939)</f>
        <v/>
      </c>
      <c r="J934" s="385" t="str">
        <f>+IF('Variación '!BV933="","",'Variación '!BV933)</f>
        <v/>
      </c>
      <c r="K934" s="456" t="str">
        <f>+IF(D934="","",'Precio unitario '!J933)</f>
        <v/>
      </c>
      <c r="L934" s="312" t="str">
        <f>+'Valor total'!I939</f>
        <v/>
      </c>
      <c r="M934" s="312" t="str">
        <f>+'Valor total'!J939</f>
        <v/>
      </c>
      <c r="N934" s="457" t="str">
        <f t="shared" si="28"/>
        <v/>
      </c>
    </row>
    <row r="935" spans="2:14" hidden="1" x14ac:dyDescent="0.25">
      <c r="B935" s="181">
        <f t="shared" si="29"/>
        <v>932</v>
      </c>
      <c r="C935" s="316" t="str">
        <f>+IF('Cálculos '!C940="","",'Cálculos '!C940)</f>
        <v/>
      </c>
      <c r="D935" s="315" t="str">
        <f>+IF('Cálculos '!D940="","",'Cálculos '!D940)</f>
        <v/>
      </c>
      <c r="E935" s="314" t="str">
        <f>+IF('Cálculos '!E940="","",'Cálculos '!E940)</f>
        <v/>
      </c>
      <c r="F935" s="460" t="str">
        <f>+IF(D935="","",'Cálculos '!AR940)</f>
        <v/>
      </c>
      <c r="G935" s="461" t="str">
        <f>IF(D935="","",'Cálculos '!AU940)</f>
        <v/>
      </c>
      <c r="H935" s="461" t="str">
        <f>+IF(D935="","",'Cálculos '!AV940)</f>
        <v/>
      </c>
      <c r="I935" s="462" t="str">
        <f>+IF(D935="","",'Cálculos '!AT940)</f>
        <v/>
      </c>
      <c r="J935" s="385" t="str">
        <f>+IF('Variación '!BV934="","",'Variación '!BV934)</f>
        <v/>
      </c>
      <c r="K935" s="456" t="str">
        <f>+IF(D935="","",'Precio unitario '!J934)</f>
        <v/>
      </c>
      <c r="L935" s="312" t="str">
        <f>+'Valor total'!I940</f>
        <v/>
      </c>
      <c r="M935" s="312" t="str">
        <f>+'Valor total'!J940</f>
        <v/>
      </c>
      <c r="N935" s="457" t="str">
        <f t="shared" si="28"/>
        <v/>
      </c>
    </row>
    <row r="936" spans="2:14" hidden="1" x14ac:dyDescent="0.25">
      <c r="B936" s="181">
        <f t="shared" si="29"/>
        <v>933</v>
      </c>
      <c r="C936" s="316" t="str">
        <f>+IF('Cálculos '!C941="","",'Cálculos '!C941)</f>
        <v/>
      </c>
      <c r="D936" s="315" t="str">
        <f>+IF('Cálculos '!D941="","",'Cálculos '!D941)</f>
        <v/>
      </c>
      <c r="E936" s="314" t="str">
        <f>+IF('Cálculos '!E941="","",'Cálculos '!E941)</f>
        <v/>
      </c>
      <c r="F936" s="460" t="str">
        <f>+IF(D936="","",'Cálculos '!AR941)</f>
        <v/>
      </c>
      <c r="G936" s="461" t="str">
        <f>IF(D936="","",'Cálculos '!AU941)</f>
        <v/>
      </c>
      <c r="H936" s="461" t="str">
        <f>+IF(D936="","",'Cálculos '!AV941)</f>
        <v/>
      </c>
      <c r="I936" s="462" t="str">
        <f>+IF(D936="","",'Cálculos '!AT941)</f>
        <v/>
      </c>
      <c r="J936" s="385" t="str">
        <f>+IF('Variación '!BV935="","",'Variación '!BV935)</f>
        <v/>
      </c>
      <c r="K936" s="456" t="str">
        <f>+IF(D936="","",'Precio unitario '!J935)</f>
        <v/>
      </c>
      <c r="L936" s="312" t="str">
        <f>+'Valor total'!I941</f>
        <v/>
      </c>
      <c r="M936" s="312" t="str">
        <f>+'Valor total'!J941</f>
        <v/>
      </c>
      <c r="N936" s="457" t="str">
        <f t="shared" si="28"/>
        <v/>
      </c>
    </row>
    <row r="937" spans="2:14" hidden="1" x14ac:dyDescent="0.25">
      <c r="B937" s="181">
        <f t="shared" si="29"/>
        <v>934</v>
      </c>
      <c r="C937" s="316" t="str">
        <f>+IF('Cálculos '!C942="","",'Cálculos '!C942)</f>
        <v/>
      </c>
      <c r="D937" s="315" t="str">
        <f>+IF('Cálculos '!D942="","",'Cálculos '!D942)</f>
        <v/>
      </c>
      <c r="E937" s="314" t="str">
        <f>+IF('Cálculos '!E942="","",'Cálculos '!E942)</f>
        <v/>
      </c>
      <c r="F937" s="460" t="str">
        <f>+IF(D937="","",'Cálculos '!AR942)</f>
        <v/>
      </c>
      <c r="G937" s="461" t="str">
        <f>IF(D937="","",'Cálculos '!AU942)</f>
        <v/>
      </c>
      <c r="H937" s="461" t="str">
        <f>+IF(D937="","",'Cálculos '!AV942)</f>
        <v/>
      </c>
      <c r="I937" s="462" t="str">
        <f>+IF(D937="","",'Cálculos '!AT942)</f>
        <v/>
      </c>
      <c r="J937" s="385" t="str">
        <f>+IF('Variación '!BV936="","",'Variación '!BV936)</f>
        <v/>
      </c>
      <c r="K937" s="456" t="str">
        <f>+IF(D937="","",'Precio unitario '!J936)</f>
        <v/>
      </c>
      <c r="L937" s="312" t="str">
        <f>+'Valor total'!I942</f>
        <v/>
      </c>
      <c r="M937" s="312" t="str">
        <f>+'Valor total'!J942</f>
        <v/>
      </c>
      <c r="N937" s="457" t="str">
        <f t="shared" si="28"/>
        <v/>
      </c>
    </row>
    <row r="938" spans="2:14" hidden="1" x14ac:dyDescent="0.25">
      <c r="B938" s="181">
        <f t="shared" si="29"/>
        <v>935</v>
      </c>
      <c r="C938" s="316" t="str">
        <f>+IF('Cálculos '!C943="","",'Cálculos '!C943)</f>
        <v/>
      </c>
      <c r="D938" s="315" t="str">
        <f>+IF('Cálculos '!D943="","",'Cálculos '!D943)</f>
        <v/>
      </c>
      <c r="E938" s="314" t="str">
        <f>+IF('Cálculos '!E943="","",'Cálculos '!E943)</f>
        <v/>
      </c>
      <c r="F938" s="460" t="str">
        <f>+IF(D938="","",'Cálculos '!AR943)</f>
        <v/>
      </c>
      <c r="G938" s="461" t="str">
        <f>IF(D938="","",'Cálculos '!AU943)</f>
        <v/>
      </c>
      <c r="H938" s="461" t="str">
        <f>+IF(D938="","",'Cálculos '!AV943)</f>
        <v/>
      </c>
      <c r="I938" s="462" t="str">
        <f>+IF(D938="","",'Cálculos '!AT943)</f>
        <v/>
      </c>
      <c r="J938" s="385" t="str">
        <f>+IF('Variación '!BV937="","",'Variación '!BV937)</f>
        <v/>
      </c>
      <c r="K938" s="456" t="str">
        <f>+IF(D938="","",'Precio unitario '!J937)</f>
        <v/>
      </c>
      <c r="L938" s="312" t="str">
        <f>+'Valor total'!I943</f>
        <v/>
      </c>
      <c r="M938" s="312" t="str">
        <f>+'Valor total'!J943</f>
        <v/>
      </c>
      <c r="N938" s="457" t="str">
        <f t="shared" si="28"/>
        <v/>
      </c>
    </row>
    <row r="939" spans="2:14" hidden="1" x14ac:dyDescent="0.25">
      <c r="B939" s="181">
        <f t="shared" si="29"/>
        <v>936</v>
      </c>
      <c r="C939" s="316" t="str">
        <f>+IF('Cálculos '!C944="","",'Cálculos '!C944)</f>
        <v/>
      </c>
      <c r="D939" s="315" t="str">
        <f>+IF('Cálculos '!D944="","",'Cálculos '!D944)</f>
        <v/>
      </c>
      <c r="E939" s="314" t="str">
        <f>+IF('Cálculos '!E944="","",'Cálculos '!E944)</f>
        <v/>
      </c>
      <c r="F939" s="460" t="str">
        <f>+IF(D939="","",'Cálculos '!AR944)</f>
        <v/>
      </c>
      <c r="G939" s="461" t="str">
        <f>IF(D939="","",'Cálculos '!AU944)</f>
        <v/>
      </c>
      <c r="H939" s="461" t="str">
        <f>+IF(D939="","",'Cálculos '!AV944)</f>
        <v/>
      </c>
      <c r="I939" s="462" t="str">
        <f>+IF(D939="","",'Cálculos '!AT944)</f>
        <v/>
      </c>
      <c r="J939" s="385" t="str">
        <f>+IF('Variación '!BV938="","",'Variación '!BV938)</f>
        <v/>
      </c>
      <c r="K939" s="456" t="str">
        <f>+IF(D939="","",'Precio unitario '!J938)</f>
        <v/>
      </c>
      <c r="L939" s="312" t="str">
        <f>+'Valor total'!I944</f>
        <v/>
      </c>
      <c r="M939" s="312" t="str">
        <f>+'Valor total'!J944</f>
        <v/>
      </c>
      <c r="N939" s="457" t="str">
        <f t="shared" si="28"/>
        <v/>
      </c>
    </row>
    <row r="940" spans="2:14" hidden="1" x14ac:dyDescent="0.25">
      <c r="B940" s="181">
        <f t="shared" si="29"/>
        <v>937</v>
      </c>
      <c r="C940" s="316" t="str">
        <f>+IF('Cálculos '!C945="","",'Cálculos '!C945)</f>
        <v/>
      </c>
      <c r="D940" s="315" t="str">
        <f>+IF('Cálculos '!D945="","",'Cálculos '!D945)</f>
        <v/>
      </c>
      <c r="E940" s="314" t="str">
        <f>+IF('Cálculos '!E945="","",'Cálculos '!E945)</f>
        <v/>
      </c>
      <c r="F940" s="460" t="str">
        <f>+IF(D940="","",'Cálculos '!AR945)</f>
        <v/>
      </c>
      <c r="G940" s="461" t="str">
        <f>IF(D940="","",'Cálculos '!AU945)</f>
        <v/>
      </c>
      <c r="H940" s="461" t="str">
        <f>+IF(D940="","",'Cálculos '!AV945)</f>
        <v/>
      </c>
      <c r="I940" s="462" t="str">
        <f>+IF(D940="","",'Cálculos '!AT945)</f>
        <v/>
      </c>
      <c r="J940" s="385" t="str">
        <f>+IF('Variación '!BV939="","",'Variación '!BV939)</f>
        <v/>
      </c>
      <c r="K940" s="456" t="str">
        <f>+IF(D940="","",'Precio unitario '!J939)</f>
        <v/>
      </c>
      <c r="L940" s="312" t="str">
        <f>+'Valor total'!I945</f>
        <v/>
      </c>
      <c r="M940" s="312" t="str">
        <f>+'Valor total'!J945</f>
        <v/>
      </c>
      <c r="N940" s="457" t="str">
        <f t="shared" si="28"/>
        <v/>
      </c>
    </row>
    <row r="941" spans="2:14" hidden="1" x14ac:dyDescent="0.25">
      <c r="B941" s="181">
        <f t="shared" si="29"/>
        <v>938</v>
      </c>
      <c r="C941" s="316" t="str">
        <f>+IF('Cálculos '!C946="","",'Cálculos '!C946)</f>
        <v/>
      </c>
      <c r="D941" s="315" t="str">
        <f>+IF('Cálculos '!D946="","",'Cálculos '!D946)</f>
        <v/>
      </c>
      <c r="E941" s="314" t="str">
        <f>+IF('Cálculos '!E946="","",'Cálculos '!E946)</f>
        <v/>
      </c>
      <c r="F941" s="460" t="str">
        <f>+IF(D941="","",'Cálculos '!AR946)</f>
        <v/>
      </c>
      <c r="G941" s="461" t="str">
        <f>IF(D941="","",'Cálculos '!AU946)</f>
        <v/>
      </c>
      <c r="H941" s="461" t="str">
        <f>+IF(D941="","",'Cálculos '!AV946)</f>
        <v/>
      </c>
      <c r="I941" s="462" t="str">
        <f>+IF(D941="","",'Cálculos '!AT946)</f>
        <v/>
      </c>
      <c r="J941" s="385" t="str">
        <f>+IF('Variación '!BV940="","",'Variación '!BV940)</f>
        <v/>
      </c>
      <c r="K941" s="456" t="str">
        <f>+IF(D941="","",'Precio unitario '!J940)</f>
        <v/>
      </c>
      <c r="L941" s="312" t="str">
        <f>+'Valor total'!I946</f>
        <v/>
      </c>
      <c r="M941" s="312" t="str">
        <f>+'Valor total'!J946</f>
        <v/>
      </c>
      <c r="N941" s="457" t="str">
        <f t="shared" si="28"/>
        <v/>
      </c>
    </row>
    <row r="942" spans="2:14" hidden="1" x14ac:dyDescent="0.25">
      <c r="B942" s="181">
        <f t="shared" si="29"/>
        <v>939</v>
      </c>
      <c r="C942" s="316" t="str">
        <f>+IF('Cálculos '!C947="","",'Cálculos '!C947)</f>
        <v/>
      </c>
      <c r="D942" s="315" t="str">
        <f>+IF('Cálculos '!D947="","",'Cálculos '!D947)</f>
        <v/>
      </c>
      <c r="E942" s="314" t="str">
        <f>+IF('Cálculos '!E947="","",'Cálculos '!E947)</f>
        <v/>
      </c>
      <c r="F942" s="460" t="str">
        <f>+IF(D942="","",'Cálculos '!AR947)</f>
        <v/>
      </c>
      <c r="G942" s="461" t="str">
        <f>IF(D942="","",'Cálculos '!AU947)</f>
        <v/>
      </c>
      <c r="H942" s="461" t="str">
        <f>+IF(D942="","",'Cálculos '!AV947)</f>
        <v/>
      </c>
      <c r="I942" s="462" t="str">
        <f>+IF(D942="","",'Cálculos '!AT947)</f>
        <v/>
      </c>
      <c r="J942" s="385" t="str">
        <f>+IF('Variación '!BV941="","",'Variación '!BV941)</f>
        <v/>
      </c>
      <c r="K942" s="456" t="str">
        <f>+IF(D942="","",'Precio unitario '!J941)</f>
        <v/>
      </c>
      <c r="L942" s="312" t="str">
        <f>+'Valor total'!I947</f>
        <v/>
      </c>
      <c r="M942" s="312" t="str">
        <f>+'Valor total'!J947</f>
        <v/>
      </c>
      <c r="N942" s="457" t="str">
        <f t="shared" si="28"/>
        <v/>
      </c>
    </row>
    <row r="943" spans="2:14" hidden="1" x14ac:dyDescent="0.25">
      <c r="B943" s="181">
        <f t="shared" si="29"/>
        <v>940</v>
      </c>
      <c r="C943" s="316" t="str">
        <f>+IF('Cálculos '!C948="","",'Cálculos '!C948)</f>
        <v/>
      </c>
      <c r="D943" s="315" t="str">
        <f>+IF('Cálculos '!D948="","",'Cálculos '!D948)</f>
        <v/>
      </c>
      <c r="E943" s="314" t="str">
        <f>+IF('Cálculos '!E948="","",'Cálculos '!E948)</f>
        <v/>
      </c>
      <c r="F943" s="460" t="str">
        <f>+IF(D943="","",'Cálculos '!AR948)</f>
        <v/>
      </c>
      <c r="G943" s="461" t="str">
        <f>IF(D943="","",'Cálculos '!AU948)</f>
        <v/>
      </c>
      <c r="H943" s="461" t="str">
        <f>+IF(D943="","",'Cálculos '!AV948)</f>
        <v/>
      </c>
      <c r="I943" s="462" t="str">
        <f>+IF(D943="","",'Cálculos '!AT948)</f>
        <v/>
      </c>
      <c r="J943" s="385" t="str">
        <f>+IF('Variación '!BV942="","",'Variación '!BV942)</f>
        <v/>
      </c>
      <c r="K943" s="456" t="str">
        <f>+IF(D943="","",'Precio unitario '!J942)</f>
        <v/>
      </c>
      <c r="L943" s="312" t="str">
        <f>+'Valor total'!I948</f>
        <v/>
      </c>
      <c r="M943" s="312" t="str">
        <f>+'Valor total'!J948</f>
        <v/>
      </c>
      <c r="N943" s="457" t="str">
        <f t="shared" si="28"/>
        <v/>
      </c>
    </row>
    <row r="944" spans="2:14" hidden="1" x14ac:dyDescent="0.25">
      <c r="B944" s="181">
        <f t="shared" si="29"/>
        <v>941</v>
      </c>
      <c r="C944" s="316" t="str">
        <f>+IF('Cálculos '!C949="","",'Cálculos '!C949)</f>
        <v/>
      </c>
      <c r="D944" s="315" t="str">
        <f>+IF('Cálculos '!D949="","",'Cálculos '!D949)</f>
        <v/>
      </c>
      <c r="E944" s="314" t="str">
        <f>+IF('Cálculos '!E949="","",'Cálculos '!E949)</f>
        <v/>
      </c>
      <c r="F944" s="460" t="str">
        <f>+IF(D944="","",'Cálculos '!AR949)</f>
        <v/>
      </c>
      <c r="G944" s="461" t="str">
        <f>IF(D944="","",'Cálculos '!AU949)</f>
        <v/>
      </c>
      <c r="H944" s="461" t="str">
        <f>+IF(D944="","",'Cálculos '!AV949)</f>
        <v/>
      </c>
      <c r="I944" s="462" t="str">
        <f>+IF(D944="","",'Cálculos '!AT949)</f>
        <v/>
      </c>
      <c r="J944" s="385" t="str">
        <f>+IF('Variación '!BV943="","",'Variación '!BV943)</f>
        <v/>
      </c>
      <c r="K944" s="456" t="str">
        <f>+IF(D944="","",'Precio unitario '!J943)</f>
        <v/>
      </c>
      <c r="L944" s="312" t="str">
        <f>+'Valor total'!I949</f>
        <v/>
      </c>
      <c r="M944" s="312" t="str">
        <f>+'Valor total'!J949</f>
        <v/>
      </c>
      <c r="N944" s="457" t="str">
        <f t="shared" si="28"/>
        <v/>
      </c>
    </row>
    <row r="945" spans="2:14" hidden="1" x14ac:dyDescent="0.25">
      <c r="B945" s="181">
        <f t="shared" si="29"/>
        <v>942</v>
      </c>
      <c r="C945" s="316" t="str">
        <f>+IF('Cálculos '!C950="","",'Cálculos '!C950)</f>
        <v/>
      </c>
      <c r="D945" s="315" t="str">
        <f>+IF('Cálculos '!D950="","",'Cálculos '!D950)</f>
        <v/>
      </c>
      <c r="E945" s="314" t="str">
        <f>+IF('Cálculos '!E950="","",'Cálculos '!E950)</f>
        <v/>
      </c>
      <c r="F945" s="460" t="str">
        <f>+IF(D945="","",'Cálculos '!AR950)</f>
        <v/>
      </c>
      <c r="G945" s="461" t="str">
        <f>IF(D945="","",'Cálculos '!AU950)</f>
        <v/>
      </c>
      <c r="H945" s="461" t="str">
        <f>+IF(D945="","",'Cálculos '!AV950)</f>
        <v/>
      </c>
      <c r="I945" s="462" t="str">
        <f>+IF(D945="","",'Cálculos '!AT950)</f>
        <v/>
      </c>
      <c r="J945" s="385" t="str">
        <f>+IF('Variación '!BV944="","",'Variación '!BV944)</f>
        <v/>
      </c>
      <c r="K945" s="456" t="str">
        <f>+IF(D945="","",'Precio unitario '!J944)</f>
        <v/>
      </c>
      <c r="L945" s="312" t="str">
        <f>+'Valor total'!I950</f>
        <v/>
      </c>
      <c r="M945" s="312" t="str">
        <f>+'Valor total'!J950</f>
        <v/>
      </c>
      <c r="N945" s="457" t="str">
        <f t="shared" si="28"/>
        <v/>
      </c>
    </row>
    <row r="946" spans="2:14" hidden="1" x14ac:dyDescent="0.25">
      <c r="B946" s="181">
        <f t="shared" si="29"/>
        <v>943</v>
      </c>
      <c r="C946" s="316" t="str">
        <f>+IF('Cálculos '!C951="","",'Cálculos '!C951)</f>
        <v/>
      </c>
      <c r="D946" s="315" t="str">
        <f>+IF('Cálculos '!D951="","",'Cálculos '!D951)</f>
        <v/>
      </c>
      <c r="E946" s="314" t="str">
        <f>+IF('Cálculos '!E951="","",'Cálculos '!E951)</f>
        <v/>
      </c>
      <c r="F946" s="460" t="str">
        <f>+IF(D946="","",'Cálculos '!AR951)</f>
        <v/>
      </c>
      <c r="G946" s="461" t="str">
        <f>IF(D946="","",'Cálculos '!AU951)</f>
        <v/>
      </c>
      <c r="H946" s="461" t="str">
        <f>+IF(D946="","",'Cálculos '!AV951)</f>
        <v/>
      </c>
      <c r="I946" s="462" t="str">
        <f>+IF(D946="","",'Cálculos '!AT951)</f>
        <v/>
      </c>
      <c r="J946" s="385" t="str">
        <f>+IF('Variación '!BV945="","",'Variación '!BV945)</f>
        <v/>
      </c>
      <c r="K946" s="456" t="str">
        <f>+IF(D946="","",'Precio unitario '!J945)</f>
        <v/>
      </c>
      <c r="L946" s="312" t="str">
        <f>+'Valor total'!I951</f>
        <v/>
      </c>
      <c r="M946" s="312" t="str">
        <f>+'Valor total'!J951</f>
        <v/>
      </c>
      <c r="N946" s="457" t="str">
        <f t="shared" si="28"/>
        <v/>
      </c>
    </row>
    <row r="947" spans="2:14" hidden="1" x14ac:dyDescent="0.25">
      <c r="B947" s="181">
        <f t="shared" si="29"/>
        <v>944</v>
      </c>
      <c r="C947" s="316" t="str">
        <f>+IF('Cálculos '!C952="","",'Cálculos '!C952)</f>
        <v/>
      </c>
      <c r="D947" s="315" t="str">
        <f>+IF('Cálculos '!D952="","",'Cálculos '!D952)</f>
        <v/>
      </c>
      <c r="E947" s="314" t="str">
        <f>+IF('Cálculos '!E952="","",'Cálculos '!E952)</f>
        <v/>
      </c>
      <c r="F947" s="460" t="str">
        <f>+IF(D947="","",'Cálculos '!AR952)</f>
        <v/>
      </c>
      <c r="G947" s="461" t="str">
        <f>IF(D947="","",'Cálculos '!AU952)</f>
        <v/>
      </c>
      <c r="H947" s="461" t="str">
        <f>+IF(D947="","",'Cálculos '!AV952)</f>
        <v/>
      </c>
      <c r="I947" s="462" t="str">
        <f>+IF(D947="","",'Cálculos '!AT952)</f>
        <v/>
      </c>
      <c r="J947" s="385" t="str">
        <f>+IF('Variación '!BV946="","",'Variación '!BV946)</f>
        <v/>
      </c>
      <c r="K947" s="456" t="str">
        <f>+IF(D947="","",'Precio unitario '!J946)</f>
        <v/>
      </c>
      <c r="L947" s="312" t="str">
        <f>+'Valor total'!I952</f>
        <v/>
      </c>
      <c r="M947" s="312" t="str">
        <f>+'Valor total'!J952</f>
        <v/>
      </c>
      <c r="N947" s="457" t="str">
        <f t="shared" si="28"/>
        <v/>
      </c>
    </row>
    <row r="948" spans="2:14" hidden="1" x14ac:dyDescent="0.25">
      <c r="B948" s="181">
        <f t="shared" si="29"/>
        <v>945</v>
      </c>
      <c r="C948" s="316" t="str">
        <f>+IF('Cálculos '!C953="","",'Cálculos '!C953)</f>
        <v/>
      </c>
      <c r="D948" s="315" t="str">
        <f>+IF('Cálculos '!D953="","",'Cálculos '!D953)</f>
        <v/>
      </c>
      <c r="E948" s="314" t="str">
        <f>+IF('Cálculos '!E953="","",'Cálculos '!E953)</f>
        <v/>
      </c>
      <c r="F948" s="460" t="str">
        <f>+IF(D948="","",'Cálculos '!AR953)</f>
        <v/>
      </c>
      <c r="G948" s="461" t="str">
        <f>IF(D948="","",'Cálculos '!AU953)</f>
        <v/>
      </c>
      <c r="H948" s="461" t="str">
        <f>+IF(D948="","",'Cálculos '!AV953)</f>
        <v/>
      </c>
      <c r="I948" s="462" t="str">
        <f>+IF(D948="","",'Cálculos '!AT953)</f>
        <v/>
      </c>
      <c r="J948" s="385" t="str">
        <f>+IF('Variación '!BV947="","",'Variación '!BV947)</f>
        <v/>
      </c>
      <c r="K948" s="456" t="str">
        <f>+IF(D948="","",'Precio unitario '!J947)</f>
        <v/>
      </c>
      <c r="L948" s="312" t="str">
        <f>+'Valor total'!I953</f>
        <v/>
      </c>
      <c r="M948" s="312" t="str">
        <f>+'Valor total'!J953</f>
        <v/>
      </c>
      <c r="N948" s="457" t="str">
        <f t="shared" si="28"/>
        <v/>
      </c>
    </row>
    <row r="949" spans="2:14" hidden="1" x14ac:dyDescent="0.25">
      <c r="B949" s="181">
        <f t="shared" si="29"/>
        <v>946</v>
      </c>
      <c r="C949" s="316" t="str">
        <f>+IF('Cálculos '!C954="","",'Cálculos '!C954)</f>
        <v/>
      </c>
      <c r="D949" s="315" t="str">
        <f>+IF('Cálculos '!D954="","",'Cálculos '!D954)</f>
        <v/>
      </c>
      <c r="E949" s="314" t="str">
        <f>+IF('Cálculos '!E954="","",'Cálculos '!E954)</f>
        <v/>
      </c>
      <c r="F949" s="460" t="str">
        <f>+IF(D949="","",'Cálculos '!AR954)</f>
        <v/>
      </c>
      <c r="G949" s="461" t="str">
        <f>IF(D949="","",'Cálculos '!AU954)</f>
        <v/>
      </c>
      <c r="H949" s="461" t="str">
        <f>+IF(D949="","",'Cálculos '!AV954)</f>
        <v/>
      </c>
      <c r="I949" s="462" t="str">
        <f>+IF(D949="","",'Cálculos '!AT954)</f>
        <v/>
      </c>
      <c r="J949" s="385" t="str">
        <f>+IF('Variación '!BV948="","",'Variación '!BV948)</f>
        <v/>
      </c>
      <c r="K949" s="456" t="str">
        <f>+IF(D949="","",'Precio unitario '!J948)</f>
        <v/>
      </c>
      <c r="L949" s="312" t="str">
        <f>+'Valor total'!I954</f>
        <v/>
      </c>
      <c r="M949" s="312" t="str">
        <f>+'Valor total'!J954</f>
        <v/>
      </c>
      <c r="N949" s="457" t="str">
        <f t="shared" si="28"/>
        <v/>
      </c>
    </row>
    <row r="950" spans="2:14" hidden="1" x14ac:dyDescent="0.25">
      <c r="B950" s="181">
        <f t="shared" si="29"/>
        <v>947</v>
      </c>
      <c r="C950" s="316" t="str">
        <f>+IF('Cálculos '!C955="","",'Cálculos '!C955)</f>
        <v/>
      </c>
      <c r="D950" s="315" t="str">
        <f>+IF('Cálculos '!D955="","",'Cálculos '!D955)</f>
        <v/>
      </c>
      <c r="E950" s="314" t="str">
        <f>+IF('Cálculos '!E955="","",'Cálculos '!E955)</f>
        <v/>
      </c>
      <c r="F950" s="460" t="str">
        <f>+IF(D950="","",'Cálculos '!AR955)</f>
        <v/>
      </c>
      <c r="G950" s="461" t="str">
        <f>IF(D950="","",'Cálculos '!AU955)</f>
        <v/>
      </c>
      <c r="H950" s="461" t="str">
        <f>+IF(D950="","",'Cálculos '!AV955)</f>
        <v/>
      </c>
      <c r="I950" s="462" t="str">
        <f>+IF(D950="","",'Cálculos '!AT955)</f>
        <v/>
      </c>
      <c r="J950" s="385" t="str">
        <f>+IF('Variación '!BV949="","",'Variación '!BV949)</f>
        <v/>
      </c>
      <c r="K950" s="456" t="str">
        <f>+IF(D950="","",'Precio unitario '!J949)</f>
        <v/>
      </c>
      <c r="L950" s="312" t="str">
        <f>+'Valor total'!I955</f>
        <v/>
      </c>
      <c r="M950" s="312" t="str">
        <f>+'Valor total'!J955</f>
        <v/>
      </c>
      <c r="N950" s="457" t="str">
        <f t="shared" si="28"/>
        <v/>
      </c>
    </row>
    <row r="951" spans="2:14" hidden="1" x14ac:dyDescent="0.25">
      <c r="B951" s="181">
        <f t="shared" si="29"/>
        <v>948</v>
      </c>
      <c r="C951" s="316" t="str">
        <f>+IF('Cálculos '!C956="","",'Cálculos '!C956)</f>
        <v/>
      </c>
      <c r="D951" s="315" t="str">
        <f>+IF('Cálculos '!D956="","",'Cálculos '!D956)</f>
        <v/>
      </c>
      <c r="E951" s="314" t="str">
        <f>+IF('Cálculos '!E956="","",'Cálculos '!E956)</f>
        <v/>
      </c>
      <c r="F951" s="460" t="str">
        <f>+IF(D951="","",'Cálculos '!AR956)</f>
        <v/>
      </c>
      <c r="G951" s="461" t="str">
        <f>IF(D951="","",'Cálculos '!AU956)</f>
        <v/>
      </c>
      <c r="H951" s="461" t="str">
        <f>+IF(D951="","",'Cálculos '!AV956)</f>
        <v/>
      </c>
      <c r="I951" s="462" t="str">
        <f>+IF(D951="","",'Cálculos '!AT956)</f>
        <v/>
      </c>
      <c r="J951" s="385" t="str">
        <f>+IF('Variación '!BV950="","",'Variación '!BV950)</f>
        <v/>
      </c>
      <c r="K951" s="456" t="str">
        <f>+IF(D951="","",'Precio unitario '!J950)</f>
        <v/>
      </c>
      <c r="L951" s="312" t="str">
        <f>+'Valor total'!I956</f>
        <v/>
      </c>
      <c r="M951" s="312" t="str">
        <f>+'Valor total'!J956</f>
        <v/>
      </c>
      <c r="N951" s="457" t="str">
        <f t="shared" si="28"/>
        <v/>
      </c>
    </row>
    <row r="952" spans="2:14" hidden="1" x14ac:dyDescent="0.25">
      <c r="B952" s="181">
        <f t="shared" si="29"/>
        <v>949</v>
      </c>
      <c r="C952" s="316" t="str">
        <f>+IF('Cálculos '!C957="","",'Cálculos '!C957)</f>
        <v/>
      </c>
      <c r="D952" s="315" t="str">
        <f>+IF('Cálculos '!D957="","",'Cálculos '!D957)</f>
        <v/>
      </c>
      <c r="E952" s="314" t="str">
        <f>+IF('Cálculos '!E957="","",'Cálculos '!E957)</f>
        <v/>
      </c>
      <c r="F952" s="460" t="str">
        <f>+IF(D952="","",'Cálculos '!AR957)</f>
        <v/>
      </c>
      <c r="G952" s="461" t="str">
        <f>IF(D952="","",'Cálculos '!AU957)</f>
        <v/>
      </c>
      <c r="H952" s="461" t="str">
        <f>+IF(D952="","",'Cálculos '!AV957)</f>
        <v/>
      </c>
      <c r="I952" s="462" t="str">
        <f>+IF(D952="","",'Cálculos '!AT957)</f>
        <v/>
      </c>
      <c r="J952" s="385" t="str">
        <f>+IF('Variación '!BV951="","",'Variación '!BV951)</f>
        <v/>
      </c>
      <c r="K952" s="456" t="str">
        <f>+IF(D952="","",'Precio unitario '!J951)</f>
        <v/>
      </c>
      <c r="L952" s="312" t="str">
        <f>+'Valor total'!I957</f>
        <v/>
      </c>
      <c r="M952" s="312" t="str">
        <f>+'Valor total'!J957</f>
        <v/>
      </c>
      <c r="N952" s="457" t="str">
        <f t="shared" si="28"/>
        <v/>
      </c>
    </row>
    <row r="953" spans="2:14" hidden="1" x14ac:dyDescent="0.25">
      <c r="B953" s="181">
        <f t="shared" si="29"/>
        <v>950</v>
      </c>
      <c r="C953" s="316" t="str">
        <f>+IF('Cálculos '!C958="","",'Cálculos '!C958)</f>
        <v/>
      </c>
      <c r="D953" s="315" t="str">
        <f>+IF('Cálculos '!D958="","",'Cálculos '!D958)</f>
        <v/>
      </c>
      <c r="E953" s="314" t="str">
        <f>+IF('Cálculos '!E958="","",'Cálculos '!E958)</f>
        <v/>
      </c>
      <c r="F953" s="460" t="str">
        <f>+IF(D953="","",'Cálculos '!AR958)</f>
        <v/>
      </c>
      <c r="G953" s="461" t="str">
        <f>IF(D953="","",'Cálculos '!AU958)</f>
        <v/>
      </c>
      <c r="H953" s="461" t="str">
        <f>+IF(D953="","",'Cálculos '!AV958)</f>
        <v/>
      </c>
      <c r="I953" s="462" t="str">
        <f>+IF(D953="","",'Cálculos '!AT958)</f>
        <v/>
      </c>
      <c r="J953" s="385" t="str">
        <f>+IF('Variación '!BV952="","",'Variación '!BV952)</f>
        <v/>
      </c>
      <c r="K953" s="456" t="str">
        <f>+IF(D953="","",'Precio unitario '!J952)</f>
        <v/>
      </c>
      <c r="L953" s="312" t="str">
        <f>+'Valor total'!I958</f>
        <v/>
      </c>
      <c r="M953" s="312" t="str">
        <f>+'Valor total'!J958</f>
        <v/>
      </c>
      <c r="N953" s="457" t="str">
        <f t="shared" si="28"/>
        <v/>
      </c>
    </row>
    <row r="954" spans="2:14" hidden="1" x14ac:dyDescent="0.25">
      <c r="B954" s="181">
        <f t="shared" si="29"/>
        <v>951</v>
      </c>
      <c r="C954" s="316" t="str">
        <f>+IF('Cálculos '!C959="","",'Cálculos '!C959)</f>
        <v/>
      </c>
      <c r="D954" s="315" t="str">
        <f>+IF('Cálculos '!D959="","",'Cálculos '!D959)</f>
        <v/>
      </c>
      <c r="E954" s="314" t="str">
        <f>+IF('Cálculos '!E959="","",'Cálculos '!E959)</f>
        <v/>
      </c>
      <c r="F954" s="460" t="str">
        <f>+IF(D954="","",'Cálculos '!AR959)</f>
        <v/>
      </c>
      <c r="G954" s="461" t="str">
        <f>IF(D954="","",'Cálculos '!AU959)</f>
        <v/>
      </c>
      <c r="H954" s="461" t="str">
        <f>+IF(D954="","",'Cálculos '!AV959)</f>
        <v/>
      </c>
      <c r="I954" s="462" t="str">
        <f>+IF(D954="","",'Cálculos '!AT959)</f>
        <v/>
      </c>
      <c r="J954" s="385" t="str">
        <f>+IF('Variación '!BV953="","",'Variación '!BV953)</f>
        <v/>
      </c>
      <c r="K954" s="456" t="str">
        <f>+IF(D954="","",'Precio unitario '!J953)</f>
        <v/>
      </c>
      <c r="L954" s="312" t="str">
        <f>+'Valor total'!I959</f>
        <v/>
      </c>
      <c r="M954" s="312" t="str">
        <f>+'Valor total'!J959</f>
        <v/>
      </c>
      <c r="N954" s="457" t="str">
        <f t="shared" si="28"/>
        <v/>
      </c>
    </row>
    <row r="955" spans="2:14" hidden="1" x14ac:dyDescent="0.25">
      <c r="B955" s="181">
        <f t="shared" si="29"/>
        <v>952</v>
      </c>
      <c r="C955" s="316" t="str">
        <f>+IF('Cálculos '!C960="","",'Cálculos '!C960)</f>
        <v/>
      </c>
      <c r="D955" s="315" t="str">
        <f>+IF('Cálculos '!D960="","",'Cálculos '!D960)</f>
        <v/>
      </c>
      <c r="E955" s="314" t="str">
        <f>+IF('Cálculos '!E960="","",'Cálculos '!E960)</f>
        <v/>
      </c>
      <c r="F955" s="460" t="str">
        <f>+IF(D955="","",'Cálculos '!AR960)</f>
        <v/>
      </c>
      <c r="G955" s="461" t="str">
        <f>IF(D955="","",'Cálculos '!AU960)</f>
        <v/>
      </c>
      <c r="H955" s="461" t="str">
        <f>+IF(D955="","",'Cálculos '!AV960)</f>
        <v/>
      </c>
      <c r="I955" s="462" t="str">
        <f>+IF(D955="","",'Cálculos '!AT960)</f>
        <v/>
      </c>
      <c r="J955" s="385" t="str">
        <f>+IF('Variación '!BV954="","",'Variación '!BV954)</f>
        <v/>
      </c>
      <c r="K955" s="456" t="str">
        <f>+IF(D955="","",'Precio unitario '!J954)</f>
        <v/>
      </c>
      <c r="L955" s="312" t="str">
        <f>+'Valor total'!I960</f>
        <v/>
      </c>
      <c r="M955" s="312" t="str">
        <f>+'Valor total'!J960</f>
        <v/>
      </c>
      <c r="N955" s="457" t="str">
        <f t="shared" si="28"/>
        <v/>
      </c>
    </row>
    <row r="956" spans="2:14" hidden="1" x14ac:dyDescent="0.25">
      <c r="B956" s="181">
        <f t="shared" si="29"/>
        <v>953</v>
      </c>
      <c r="C956" s="316" t="str">
        <f>+IF('Cálculos '!C961="","",'Cálculos '!C961)</f>
        <v/>
      </c>
      <c r="D956" s="315" t="str">
        <f>+IF('Cálculos '!D961="","",'Cálculos '!D961)</f>
        <v/>
      </c>
      <c r="E956" s="314" t="str">
        <f>+IF('Cálculos '!E961="","",'Cálculos '!E961)</f>
        <v/>
      </c>
      <c r="F956" s="460" t="str">
        <f>+IF(D956="","",'Cálculos '!AR961)</f>
        <v/>
      </c>
      <c r="G956" s="461" t="str">
        <f>IF(D956="","",'Cálculos '!AU961)</f>
        <v/>
      </c>
      <c r="H956" s="461" t="str">
        <f>+IF(D956="","",'Cálculos '!AV961)</f>
        <v/>
      </c>
      <c r="I956" s="462" t="str">
        <f>+IF(D956="","",'Cálculos '!AT961)</f>
        <v/>
      </c>
      <c r="J956" s="385" t="str">
        <f>+IF('Variación '!BV955="","",'Variación '!BV955)</f>
        <v/>
      </c>
      <c r="K956" s="456" t="str">
        <f>+IF(D956="","",'Precio unitario '!J955)</f>
        <v/>
      </c>
      <c r="L956" s="312" t="str">
        <f>+'Valor total'!I961</f>
        <v/>
      </c>
      <c r="M956" s="312" t="str">
        <f>+'Valor total'!J961</f>
        <v/>
      </c>
      <c r="N956" s="457" t="str">
        <f t="shared" si="28"/>
        <v/>
      </c>
    </row>
    <row r="957" spans="2:14" hidden="1" x14ac:dyDescent="0.25">
      <c r="B957" s="181">
        <f t="shared" si="29"/>
        <v>954</v>
      </c>
      <c r="C957" s="316" t="str">
        <f>+IF('Cálculos '!C962="","",'Cálculos '!C962)</f>
        <v/>
      </c>
      <c r="D957" s="315" t="str">
        <f>+IF('Cálculos '!D962="","",'Cálculos '!D962)</f>
        <v/>
      </c>
      <c r="E957" s="314" t="str">
        <f>+IF('Cálculos '!E962="","",'Cálculos '!E962)</f>
        <v/>
      </c>
      <c r="F957" s="460" t="str">
        <f>+IF(D957="","",'Cálculos '!AR962)</f>
        <v/>
      </c>
      <c r="G957" s="461" t="str">
        <f>IF(D957="","",'Cálculos '!AU962)</f>
        <v/>
      </c>
      <c r="H957" s="461" t="str">
        <f>+IF(D957="","",'Cálculos '!AV962)</f>
        <v/>
      </c>
      <c r="I957" s="462" t="str">
        <f>+IF(D957="","",'Cálculos '!AT962)</f>
        <v/>
      </c>
      <c r="J957" s="385" t="str">
        <f>+IF('Variación '!BV956="","",'Variación '!BV956)</f>
        <v/>
      </c>
      <c r="K957" s="456" t="str">
        <f>+IF(D957="","",'Precio unitario '!J956)</f>
        <v/>
      </c>
      <c r="L957" s="312" t="str">
        <f>+'Valor total'!I962</f>
        <v/>
      </c>
      <c r="M957" s="312" t="str">
        <f>+'Valor total'!J962</f>
        <v/>
      </c>
      <c r="N957" s="457" t="str">
        <f t="shared" si="28"/>
        <v/>
      </c>
    </row>
    <row r="958" spans="2:14" hidden="1" x14ac:dyDescent="0.25">
      <c r="B958" s="181">
        <f t="shared" si="29"/>
        <v>955</v>
      </c>
      <c r="C958" s="316" t="str">
        <f>+IF('Cálculos '!C963="","",'Cálculos '!C963)</f>
        <v/>
      </c>
      <c r="D958" s="315" t="str">
        <f>+IF('Cálculos '!D963="","",'Cálculos '!D963)</f>
        <v/>
      </c>
      <c r="E958" s="314" t="str">
        <f>+IF('Cálculos '!E963="","",'Cálculos '!E963)</f>
        <v/>
      </c>
      <c r="F958" s="460" t="str">
        <f>+IF(D958="","",'Cálculos '!AR963)</f>
        <v/>
      </c>
      <c r="G958" s="461" t="str">
        <f>IF(D958="","",'Cálculos '!AU963)</f>
        <v/>
      </c>
      <c r="H958" s="461" t="str">
        <f>+IF(D958="","",'Cálculos '!AV963)</f>
        <v/>
      </c>
      <c r="I958" s="462" t="str">
        <f>+IF(D958="","",'Cálculos '!AT963)</f>
        <v/>
      </c>
      <c r="J958" s="385" t="str">
        <f>+IF('Variación '!BV957="","",'Variación '!BV957)</f>
        <v/>
      </c>
      <c r="K958" s="456" t="str">
        <f>+IF(D958="","",'Precio unitario '!J957)</f>
        <v/>
      </c>
      <c r="L958" s="312" t="str">
        <f>+'Valor total'!I963</f>
        <v/>
      </c>
      <c r="M958" s="312" t="str">
        <f>+'Valor total'!J963</f>
        <v/>
      </c>
      <c r="N958" s="457" t="str">
        <f t="shared" si="28"/>
        <v/>
      </c>
    </row>
    <row r="959" spans="2:14" hidden="1" x14ac:dyDescent="0.25">
      <c r="B959" s="181">
        <f t="shared" si="29"/>
        <v>956</v>
      </c>
      <c r="C959" s="316" t="str">
        <f>+IF('Cálculos '!C964="","",'Cálculos '!C964)</f>
        <v/>
      </c>
      <c r="D959" s="315" t="str">
        <f>+IF('Cálculos '!D964="","",'Cálculos '!D964)</f>
        <v/>
      </c>
      <c r="E959" s="314" t="str">
        <f>+IF('Cálculos '!E964="","",'Cálculos '!E964)</f>
        <v/>
      </c>
      <c r="F959" s="460" t="str">
        <f>+IF(D959="","",'Cálculos '!AR964)</f>
        <v/>
      </c>
      <c r="G959" s="461" t="str">
        <f>IF(D959="","",'Cálculos '!AU964)</f>
        <v/>
      </c>
      <c r="H959" s="461" t="str">
        <f>+IF(D959="","",'Cálculos '!AV964)</f>
        <v/>
      </c>
      <c r="I959" s="462" t="str">
        <f>+IF(D959="","",'Cálculos '!AT964)</f>
        <v/>
      </c>
      <c r="J959" s="385" t="str">
        <f>+IF('Variación '!BV958="","",'Variación '!BV958)</f>
        <v/>
      </c>
      <c r="K959" s="456" t="str">
        <f>+IF(D959="","",'Precio unitario '!J958)</f>
        <v/>
      </c>
      <c r="L959" s="312" t="str">
        <f>+'Valor total'!I964</f>
        <v/>
      </c>
      <c r="M959" s="312" t="str">
        <f>+'Valor total'!J964</f>
        <v/>
      </c>
      <c r="N959" s="457" t="str">
        <f t="shared" si="28"/>
        <v/>
      </c>
    </row>
    <row r="960" spans="2:14" hidden="1" x14ac:dyDescent="0.25">
      <c r="B960" s="181">
        <f t="shared" si="29"/>
        <v>957</v>
      </c>
      <c r="C960" s="316" t="str">
        <f>+IF('Cálculos '!C965="","",'Cálculos '!C965)</f>
        <v/>
      </c>
      <c r="D960" s="315" t="str">
        <f>+IF('Cálculos '!D965="","",'Cálculos '!D965)</f>
        <v/>
      </c>
      <c r="E960" s="314" t="str">
        <f>+IF('Cálculos '!E965="","",'Cálculos '!E965)</f>
        <v/>
      </c>
      <c r="F960" s="460" t="str">
        <f>+IF(D960="","",'Cálculos '!AR965)</f>
        <v/>
      </c>
      <c r="G960" s="461" t="str">
        <f>IF(D960="","",'Cálculos '!AU965)</f>
        <v/>
      </c>
      <c r="H960" s="461" t="str">
        <f>+IF(D960="","",'Cálculos '!AV965)</f>
        <v/>
      </c>
      <c r="I960" s="462" t="str">
        <f>+IF(D960="","",'Cálculos '!AT965)</f>
        <v/>
      </c>
      <c r="J960" s="385" t="str">
        <f>+IF('Variación '!BV959="","",'Variación '!BV959)</f>
        <v/>
      </c>
      <c r="K960" s="456" t="str">
        <f>+IF(D960="","",'Precio unitario '!J959)</f>
        <v/>
      </c>
      <c r="L960" s="312" t="str">
        <f>+'Valor total'!I965</f>
        <v/>
      </c>
      <c r="M960" s="312" t="str">
        <f>+'Valor total'!J965</f>
        <v/>
      </c>
      <c r="N960" s="457" t="str">
        <f t="shared" si="28"/>
        <v/>
      </c>
    </row>
    <row r="961" spans="2:14" hidden="1" x14ac:dyDescent="0.25">
      <c r="B961" s="181">
        <f t="shared" si="29"/>
        <v>958</v>
      </c>
      <c r="C961" s="316" t="str">
        <f>+IF('Cálculos '!C966="","",'Cálculos '!C966)</f>
        <v/>
      </c>
      <c r="D961" s="315" t="str">
        <f>+IF('Cálculos '!D966="","",'Cálculos '!D966)</f>
        <v/>
      </c>
      <c r="E961" s="314" t="str">
        <f>+IF('Cálculos '!E966="","",'Cálculos '!E966)</f>
        <v/>
      </c>
      <c r="F961" s="460" t="str">
        <f>+IF(D961="","",'Cálculos '!AR966)</f>
        <v/>
      </c>
      <c r="G961" s="461" t="str">
        <f>IF(D961="","",'Cálculos '!AU966)</f>
        <v/>
      </c>
      <c r="H961" s="461" t="str">
        <f>+IF(D961="","",'Cálculos '!AV966)</f>
        <v/>
      </c>
      <c r="I961" s="462" t="str">
        <f>+IF(D961="","",'Cálculos '!AT966)</f>
        <v/>
      </c>
      <c r="J961" s="385" t="str">
        <f>+IF('Variación '!BV960="","",'Variación '!BV960)</f>
        <v/>
      </c>
      <c r="K961" s="456" t="str">
        <f>+IF(D961="","",'Precio unitario '!J960)</f>
        <v/>
      </c>
      <c r="L961" s="312" t="str">
        <f>+'Valor total'!I966</f>
        <v/>
      </c>
      <c r="M961" s="312" t="str">
        <f>+'Valor total'!J966</f>
        <v/>
      </c>
      <c r="N961" s="457" t="str">
        <f t="shared" si="28"/>
        <v/>
      </c>
    </row>
    <row r="962" spans="2:14" hidden="1" x14ac:dyDescent="0.25">
      <c r="B962" s="181">
        <f t="shared" si="29"/>
        <v>959</v>
      </c>
      <c r="C962" s="316" t="str">
        <f>+IF('Cálculos '!C967="","",'Cálculos '!C967)</f>
        <v/>
      </c>
      <c r="D962" s="315" t="str">
        <f>+IF('Cálculos '!D967="","",'Cálculos '!D967)</f>
        <v/>
      </c>
      <c r="E962" s="314" t="str">
        <f>+IF('Cálculos '!E967="","",'Cálculos '!E967)</f>
        <v/>
      </c>
      <c r="F962" s="460" t="str">
        <f>+IF(D962="","",'Cálculos '!AR967)</f>
        <v/>
      </c>
      <c r="G962" s="461" t="str">
        <f>IF(D962="","",'Cálculos '!AU967)</f>
        <v/>
      </c>
      <c r="H962" s="461" t="str">
        <f>+IF(D962="","",'Cálculos '!AV967)</f>
        <v/>
      </c>
      <c r="I962" s="462" t="str">
        <f>+IF(D962="","",'Cálculos '!AT967)</f>
        <v/>
      </c>
      <c r="J962" s="385" t="str">
        <f>+IF('Variación '!BV961="","",'Variación '!BV961)</f>
        <v/>
      </c>
      <c r="K962" s="456" t="str">
        <f>+IF(D962="","",'Precio unitario '!J961)</f>
        <v/>
      </c>
      <c r="L962" s="312" t="str">
        <f>+'Valor total'!I967</f>
        <v/>
      </c>
      <c r="M962" s="312" t="str">
        <f>+'Valor total'!J967</f>
        <v/>
      </c>
      <c r="N962" s="457" t="str">
        <f t="shared" si="28"/>
        <v/>
      </c>
    </row>
    <row r="963" spans="2:14" hidden="1" x14ac:dyDescent="0.25">
      <c r="B963" s="181">
        <f t="shared" si="29"/>
        <v>960</v>
      </c>
      <c r="C963" s="316" t="str">
        <f>+IF('Cálculos '!C968="","",'Cálculos '!C968)</f>
        <v/>
      </c>
      <c r="D963" s="315" t="str">
        <f>+IF('Cálculos '!D968="","",'Cálculos '!D968)</f>
        <v/>
      </c>
      <c r="E963" s="314" t="str">
        <f>+IF('Cálculos '!E968="","",'Cálculos '!E968)</f>
        <v/>
      </c>
      <c r="F963" s="460" t="str">
        <f>+IF(D963="","",'Cálculos '!AR968)</f>
        <v/>
      </c>
      <c r="G963" s="461" t="str">
        <f>IF(D963="","",'Cálculos '!AU968)</f>
        <v/>
      </c>
      <c r="H963" s="461" t="str">
        <f>+IF(D963="","",'Cálculos '!AV968)</f>
        <v/>
      </c>
      <c r="I963" s="462" t="str">
        <f>+IF(D963="","",'Cálculos '!AT968)</f>
        <v/>
      </c>
      <c r="J963" s="385" t="str">
        <f>+IF('Variación '!BV962="","",'Variación '!BV962)</f>
        <v/>
      </c>
      <c r="K963" s="456" t="str">
        <f>+IF(D963="","",'Precio unitario '!J962)</f>
        <v/>
      </c>
      <c r="L963" s="312" t="str">
        <f>+'Valor total'!I968</f>
        <v/>
      </c>
      <c r="M963" s="312" t="str">
        <f>+'Valor total'!J968</f>
        <v/>
      </c>
      <c r="N963" s="457" t="str">
        <f t="shared" si="28"/>
        <v/>
      </c>
    </row>
    <row r="964" spans="2:14" hidden="1" x14ac:dyDescent="0.25">
      <c r="B964" s="181">
        <f t="shared" si="29"/>
        <v>961</v>
      </c>
      <c r="C964" s="316" t="str">
        <f>+IF('Cálculos '!C969="","",'Cálculos '!C969)</f>
        <v/>
      </c>
      <c r="D964" s="315" t="str">
        <f>+IF('Cálculos '!D969="","",'Cálculos '!D969)</f>
        <v/>
      </c>
      <c r="E964" s="314" t="str">
        <f>+IF('Cálculos '!E969="","",'Cálculos '!E969)</f>
        <v/>
      </c>
      <c r="F964" s="460" t="str">
        <f>+IF(D964="","",'Cálculos '!AR969)</f>
        <v/>
      </c>
      <c r="G964" s="461" t="str">
        <f>IF(D964="","",'Cálculos '!AU969)</f>
        <v/>
      </c>
      <c r="H964" s="461" t="str">
        <f>+IF(D964="","",'Cálculos '!AV969)</f>
        <v/>
      </c>
      <c r="I964" s="462" t="str">
        <f>+IF(D964="","",'Cálculos '!AT969)</f>
        <v/>
      </c>
      <c r="J964" s="385" t="str">
        <f>+IF('Variación '!BV963="","",'Variación '!BV963)</f>
        <v/>
      </c>
      <c r="K964" s="456" t="str">
        <f>+IF(D964="","",'Precio unitario '!J963)</f>
        <v/>
      </c>
      <c r="L964" s="312" t="str">
        <f>+'Valor total'!I969</f>
        <v/>
      </c>
      <c r="M964" s="312" t="str">
        <f>+'Valor total'!J969</f>
        <v/>
      </c>
      <c r="N964" s="457" t="str">
        <f t="shared" si="28"/>
        <v/>
      </c>
    </row>
    <row r="965" spans="2:14" hidden="1" x14ac:dyDescent="0.25">
      <c r="B965" s="181">
        <f t="shared" si="29"/>
        <v>962</v>
      </c>
      <c r="C965" s="316" t="str">
        <f>+IF('Cálculos '!C970="","",'Cálculos '!C970)</f>
        <v/>
      </c>
      <c r="D965" s="315" t="str">
        <f>+IF('Cálculos '!D970="","",'Cálculos '!D970)</f>
        <v/>
      </c>
      <c r="E965" s="314" t="str">
        <f>+IF('Cálculos '!E970="","",'Cálculos '!E970)</f>
        <v/>
      </c>
      <c r="F965" s="460" t="str">
        <f>+IF(D965="","",'Cálculos '!AR970)</f>
        <v/>
      </c>
      <c r="G965" s="461" t="str">
        <f>IF(D965="","",'Cálculos '!AU970)</f>
        <v/>
      </c>
      <c r="H965" s="461" t="str">
        <f>+IF(D965="","",'Cálculos '!AV970)</f>
        <v/>
      </c>
      <c r="I965" s="462" t="str">
        <f>+IF(D965="","",'Cálculos '!AT970)</f>
        <v/>
      </c>
      <c r="J965" s="385" t="str">
        <f>+IF('Variación '!BV964="","",'Variación '!BV964)</f>
        <v/>
      </c>
      <c r="K965" s="456" t="str">
        <f>+IF(D965="","",'Precio unitario '!J964)</f>
        <v/>
      </c>
      <c r="L965" s="312" t="str">
        <f>+'Valor total'!I970</f>
        <v/>
      </c>
      <c r="M965" s="312" t="str">
        <f>+'Valor total'!J970</f>
        <v/>
      </c>
      <c r="N965" s="457" t="str">
        <f t="shared" ref="N965:N1028" si="30">+IF(D965="","",SUM(K965+L965+M965))</f>
        <v/>
      </c>
    </row>
    <row r="966" spans="2:14" hidden="1" x14ac:dyDescent="0.25">
      <c r="B966" s="181">
        <f t="shared" ref="B966:B1029" si="31">+B965+1</f>
        <v>963</v>
      </c>
      <c r="C966" s="316" t="str">
        <f>+IF('Cálculos '!C971="","",'Cálculos '!C971)</f>
        <v/>
      </c>
      <c r="D966" s="315" t="str">
        <f>+IF('Cálculos '!D971="","",'Cálculos '!D971)</f>
        <v/>
      </c>
      <c r="E966" s="314" t="str">
        <f>+IF('Cálculos '!E971="","",'Cálculos '!E971)</f>
        <v/>
      </c>
      <c r="F966" s="460" t="str">
        <f>+IF(D966="","",'Cálculos '!AR971)</f>
        <v/>
      </c>
      <c r="G966" s="461" t="str">
        <f>IF(D966="","",'Cálculos '!AU971)</f>
        <v/>
      </c>
      <c r="H966" s="461" t="str">
        <f>+IF(D966="","",'Cálculos '!AV971)</f>
        <v/>
      </c>
      <c r="I966" s="462" t="str">
        <f>+IF(D966="","",'Cálculos '!AT971)</f>
        <v/>
      </c>
      <c r="J966" s="385" t="str">
        <f>+IF('Variación '!BV965="","",'Variación '!BV965)</f>
        <v/>
      </c>
      <c r="K966" s="456" t="str">
        <f>+IF(D966="","",'Precio unitario '!J965)</f>
        <v/>
      </c>
      <c r="L966" s="312" t="str">
        <f>+'Valor total'!I971</f>
        <v/>
      </c>
      <c r="M966" s="312" t="str">
        <f>+'Valor total'!J971</f>
        <v/>
      </c>
      <c r="N966" s="457" t="str">
        <f t="shared" si="30"/>
        <v/>
      </c>
    </row>
    <row r="967" spans="2:14" hidden="1" x14ac:dyDescent="0.25">
      <c r="B967" s="181">
        <f t="shared" si="31"/>
        <v>964</v>
      </c>
      <c r="C967" s="316" t="str">
        <f>+IF('Cálculos '!C972="","",'Cálculos '!C972)</f>
        <v/>
      </c>
      <c r="D967" s="315" t="str">
        <f>+IF('Cálculos '!D972="","",'Cálculos '!D972)</f>
        <v/>
      </c>
      <c r="E967" s="314" t="str">
        <f>+IF('Cálculos '!E972="","",'Cálculos '!E972)</f>
        <v/>
      </c>
      <c r="F967" s="460" t="str">
        <f>+IF(D967="","",'Cálculos '!AR972)</f>
        <v/>
      </c>
      <c r="G967" s="461" t="str">
        <f>IF(D967="","",'Cálculos '!AU972)</f>
        <v/>
      </c>
      <c r="H967" s="461" t="str">
        <f>+IF(D967="","",'Cálculos '!AV972)</f>
        <v/>
      </c>
      <c r="I967" s="462" t="str">
        <f>+IF(D967="","",'Cálculos '!AT972)</f>
        <v/>
      </c>
      <c r="J967" s="385" t="str">
        <f>+IF('Variación '!BV966="","",'Variación '!BV966)</f>
        <v/>
      </c>
      <c r="K967" s="456" t="str">
        <f>+IF(D967="","",'Precio unitario '!J966)</f>
        <v/>
      </c>
      <c r="L967" s="312" t="str">
        <f>+'Valor total'!I972</f>
        <v/>
      </c>
      <c r="M967" s="312" t="str">
        <f>+'Valor total'!J972</f>
        <v/>
      </c>
      <c r="N967" s="457" t="str">
        <f t="shared" si="30"/>
        <v/>
      </c>
    </row>
    <row r="968" spans="2:14" hidden="1" x14ac:dyDescent="0.25">
      <c r="B968" s="181">
        <f t="shared" si="31"/>
        <v>965</v>
      </c>
      <c r="C968" s="316" t="str">
        <f>+IF('Cálculos '!C973="","",'Cálculos '!C973)</f>
        <v/>
      </c>
      <c r="D968" s="315" t="str">
        <f>+IF('Cálculos '!D973="","",'Cálculos '!D973)</f>
        <v/>
      </c>
      <c r="E968" s="314" t="str">
        <f>+IF('Cálculos '!E973="","",'Cálculos '!E973)</f>
        <v/>
      </c>
      <c r="F968" s="460" t="str">
        <f>+IF(D968="","",'Cálculos '!AR973)</f>
        <v/>
      </c>
      <c r="G968" s="461" t="str">
        <f>IF(D968="","",'Cálculos '!AU973)</f>
        <v/>
      </c>
      <c r="H968" s="461" t="str">
        <f>+IF(D968="","",'Cálculos '!AV973)</f>
        <v/>
      </c>
      <c r="I968" s="462" t="str">
        <f>+IF(D968="","",'Cálculos '!AT973)</f>
        <v/>
      </c>
      <c r="J968" s="385" t="str">
        <f>+IF('Variación '!BV967="","",'Variación '!BV967)</f>
        <v/>
      </c>
      <c r="K968" s="456" t="str">
        <f>+IF(D968="","",'Precio unitario '!J967)</f>
        <v/>
      </c>
      <c r="L968" s="312" t="str">
        <f>+'Valor total'!I973</f>
        <v/>
      </c>
      <c r="M968" s="312" t="str">
        <f>+'Valor total'!J973</f>
        <v/>
      </c>
      <c r="N968" s="457" t="str">
        <f t="shared" si="30"/>
        <v/>
      </c>
    </row>
    <row r="969" spans="2:14" hidden="1" x14ac:dyDescent="0.25">
      <c r="B969" s="181">
        <f t="shared" si="31"/>
        <v>966</v>
      </c>
      <c r="C969" s="316" t="str">
        <f>+IF('Cálculos '!C974="","",'Cálculos '!C974)</f>
        <v/>
      </c>
      <c r="D969" s="315" t="str">
        <f>+IF('Cálculos '!D974="","",'Cálculos '!D974)</f>
        <v/>
      </c>
      <c r="E969" s="314" t="str">
        <f>+IF('Cálculos '!E974="","",'Cálculos '!E974)</f>
        <v/>
      </c>
      <c r="F969" s="460" t="str">
        <f>+IF(D969="","",'Cálculos '!AR974)</f>
        <v/>
      </c>
      <c r="G969" s="461" t="str">
        <f>IF(D969="","",'Cálculos '!AU974)</f>
        <v/>
      </c>
      <c r="H969" s="461" t="str">
        <f>+IF(D969="","",'Cálculos '!AV974)</f>
        <v/>
      </c>
      <c r="I969" s="462" t="str">
        <f>+IF(D969="","",'Cálculos '!AT974)</f>
        <v/>
      </c>
      <c r="J969" s="385" t="str">
        <f>+IF('Variación '!BV968="","",'Variación '!BV968)</f>
        <v/>
      </c>
      <c r="K969" s="456" t="str">
        <f>+IF(D969="","",'Precio unitario '!J968)</f>
        <v/>
      </c>
      <c r="L969" s="312" t="str">
        <f>+'Valor total'!I974</f>
        <v/>
      </c>
      <c r="M969" s="312" t="str">
        <f>+'Valor total'!J974</f>
        <v/>
      </c>
      <c r="N969" s="457" t="str">
        <f t="shared" si="30"/>
        <v/>
      </c>
    </row>
    <row r="970" spans="2:14" hidden="1" x14ac:dyDescent="0.25">
      <c r="B970" s="181">
        <f t="shared" si="31"/>
        <v>967</v>
      </c>
      <c r="C970" s="316" t="str">
        <f>+IF('Cálculos '!C975="","",'Cálculos '!C975)</f>
        <v/>
      </c>
      <c r="D970" s="315" t="str">
        <f>+IF('Cálculos '!D975="","",'Cálculos '!D975)</f>
        <v/>
      </c>
      <c r="E970" s="314" t="str">
        <f>+IF('Cálculos '!E975="","",'Cálculos '!E975)</f>
        <v/>
      </c>
      <c r="F970" s="460" t="str">
        <f>+IF(D970="","",'Cálculos '!AR975)</f>
        <v/>
      </c>
      <c r="G970" s="461" t="str">
        <f>IF(D970="","",'Cálculos '!AU975)</f>
        <v/>
      </c>
      <c r="H970" s="461" t="str">
        <f>+IF(D970="","",'Cálculos '!AV975)</f>
        <v/>
      </c>
      <c r="I970" s="462" t="str">
        <f>+IF(D970="","",'Cálculos '!AT975)</f>
        <v/>
      </c>
      <c r="J970" s="385" t="str">
        <f>+IF('Variación '!BV969="","",'Variación '!BV969)</f>
        <v/>
      </c>
      <c r="K970" s="456" t="str">
        <f>+IF(D970="","",'Precio unitario '!J969)</f>
        <v/>
      </c>
      <c r="L970" s="312" t="str">
        <f>+'Valor total'!I975</f>
        <v/>
      </c>
      <c r="M970" s="312" t="str">
        <f>+'Valor total'!J975</f>
        <v/>
      </c>
      <c r="N970" s="457" t="str">
        <f t="shared" si="30"/>
        <v/>
      </c>
    </row>
    <row r="971" spans="2:14" hidden="1" x14ac:dyDescent="0.25">
      <c r="B971" s="181">
        <f t="shared" si="31"/>
        <v>968</v>
      </c>
      <c r="C971" s="316" t="str">
        <f>+IF('Cálculos '!C976="","",'Cálculos '!C976)</f>
        <v/>
      </c>
      <c r="D971" s="315" t="str">
        <f>+IF('Cálculos '!D976="","",'Cálculos '!D976)</f>
        <v/>
      </c>
      <c r="E971" s="314" t="str">
        <f>+IF('Cálculos '!E976="","",'Cálculos '!E976)</f>
        <v/>
      </c>
      <c r="F971" s="460" t="str">
        <f>+IF(D971="","",'Cálculos '!AR976)</f>
        <v/>
      </c>
      <c r="G971" s="461" t="str">
        <f>IF(D971="","",'Cálculos '!AU976)</f>
        <v/>
      </c>
      <c r="H971" s="461" t="str">
        <f>+IF(D971="","",'Cálculos '!AV976)</f>
        <v/>
      </c>
      <c r="I971" s="462" t="str">
        <f>+IF(D971="","",'Cálculos '!AT976)</f>
        <v/>
      </c>
      <c r="J971" s="385" t="str">
        <f>+IF('Variación '!BV970="","",'Variación '!BV970)</f>
        <v/>
      </c>
      <c r="K971" s="456" t="str">
        <f>+IF(D971="","",'Precio unitario '!J970)</f>
        <v/>
      </c>
      <c r="L971" s="312" t="str">
        <f>+'Valor total'!I976</f>
        <v/>
      </c>
      <c r="M971" s="312" t="str">
        <f>+'Valor total'!J976</f>
        <v/>
      </c>
      <c r="N971" s="457" t="str">
        <f t="shared" si="30"/>
        <v/>
      </c>
    </row>
    <row r="972" spans="2:14" hidden="1" x14ac:dyDescent="0.25">
      <c r="B972" s="181">
        <f t="shared" si="31"/>
        <v>969</v>
      </c>
      <c r="C972" s="316" t="str">
        <f>+IF('Cálculos '!C977="","",'Cálculos '!C977)</f>
        <v/>
      </c>
      <c r="D972" s="315" t="str">
        <f>+IF('Cálculos '!D977="","",'Cálculos '!D977)</f>
        <v/>
      </c>
      <c r="E972" s="314" t="str">
        <f>+IF('Cálculos '!E977="","",'Cálculos '!E977)</f>
        <v/>
      </c>
      <c r="F972" s="460" t="str">
        <f>+IF(D972="","",'Cálculos '!AR977)</f>
        <v/>
      </c>
      <c r="G972" s="461" t="str">
        <f>IF(D972="","",'Cálculos '!AU977)</f>
        <v/>
      </c>
      <c r="H972" s="461" t="str">
        <f>+IF(D972="","",'Cálculos '!AV977)</f>
        <v/>
      </c>
      <c r="I972" s="462" t="str">
        <f>+IF(D972="","",'Cálculos '!AT977)</f>
        <v/>
      </c>
      <c r="J972" s="385" t="str">
        <f>+IF('Variación '!BV971="","",'Variación '!BV971)</f>
        <v/>
      </c>
      <c r="K972" s="456" t="str">
        <f>+IF(D972="","",'Precio unitario '!J971)</f>
        <v/>
      </c>
      <c r="L972" s="312" t="str">
        <f>+'Valor total'!I977</f>
        <v/>
      </c>
      <c r="M972" s="312" t="str">
        <f>+'Valor total'!J977</f>
        <v/>
      </c>
      <c r="N972" s="457" t="str">
        <f t="shared" si="30"/>
        <v/>
      </c>
    </row>
    <row r="973" spans="2:14" hidden="1" x14ac:dyDescent="0.25">
      <c r="B973" s="181">
        <f t="shared" si="31"/>
        <v>970</v>
      </c>
      <c r="C973" s="316" t="str">
        <f>+IF('Cálculos '!C978="","",'Cálculos '!C978)</f>
        <v/>
      </c>
      <c r="D973" s="315" t="str">
        <f>+IF('Cálculos '!D978="","",'Cálculos '!D978)</f>
        <v/>
      </c>
      <c r="E973" s="314" t="str">
        <f>+IF('Cálculos '!E978="","",'Cálculos '!E978)</f>
        <v/>
      </c>
      <c r="F973" s="460" t="str">
        <f>+IF(D973="","",'Cálculos '!AR978)</f>
        <v/>
      </c>
      <c r="G973" s="461" t="str">
        <f>IF(D973="","",'Cálculos '!AU978)</f>
        <v/>
      </c>
      <c r="H973" s="461" t="str">
        <f>+IF(D973="","",'Cálculos '!AV978)</f>
        <v/>
      </c>
      <c r="I973" s="462" t="str">
        <f>+IF(D973="","",'Cálculos '!AT978)</f>
        <v/>
      </c>
      <c r="J973" s="385" t="str">
        <f>+IF('Variación '!BV972="","",'Variación '!BV972)</f>
        <v/>
      </c>
      <c r="K973" s="456" t="str">
        <f>+IF(D973="","",'Precio unitario '!J972)</f>
        <v/>
      </c>
      <c r="L973" s="312" t="str">
        <f>+'Valor total'!I978</f>
        <v/>
      </c>
      <c r="M973" s="312" t="str">
        <f>+'Valor total'!J978</f>
        <v/>
      </c>
      <c r="N973" s="457" t="str">
        <f t="shared" si="30"/>
        <v/>
      </c>
    </row>
    <row r="974" spans="2:14" hidden="1" x14ac:dyDescent="0.25">
      <c r="B974" s="181">
        <f t="shared" si="31"/>
        <v>971</v>
      </c>
      <c r="C974" s="316" t="str">
        <f>+IF('Cálculos '!C979="","",'Cálculos '!C979)</f>
        <v/>
      </c>
      <c r="D974" s="315" t="str">
        <f>+IF('Cálculos '!D979="","",'Cálculos '!D979)</f>
        <v/>
      </c>
      <c r="E974" s="314" t="str">
        <f>+IF('Cálculos '!E979="","",'Cálculos '!E979)</f>
        <v/>
      </c>
      <c r="F974" s="460" t="str">
        <f>+IF(D974="","",'Cálculos '!AR979)</f>
        <v/>
      </c>
      <c r="G974" s="461" t="str">
        <f>IF(D974="","",'Cálculos '!AU979)</f>
        <v/>
      </c>
      <c r="H974" s="461" t="str">
        <f>+IF(D974="","",'Cálculos '!AV979)</f>
        <v/>
      </c>
      <c r="I974" s="462" t="str">
        <f>+IF(D974="","",'Cálculos '!AT979)</f>
        <v/>
      </c>
      <c r="J974" s="385" t="str">
        <f>+IF('Variación '!BV973="","",'Variación '!BV973)</f>
        <v/>
      </c>
      <c r="K974" s="456" t="str">
        <f>+IF(D974="","",'Precio unitario '!J973)</f>
        <v/>
      </c>
      <c r="L974" s="312" t="str">
        <f>+'Valor total'!I979</f>
        <v/>
      </c>
      <c r="M974" s="312" t="str">
        <f>+'Valor total'!J979</f>
        <v/>
      </c>
      <c r="N974" s="457" t="str">
        <f t="shared" si="30"/>
        <v/>
      </c>
    </row>
    <row r="975" spans="2:14" hidden="1" x14ac:dyDescent="0.25">
      <c r="B975" s="181">
        <f t="shared" si="31"/>
        <v>972</v>
      </c>
      <c r="C975" s="316" t="str">
        <f>+IF('Cálculos '!C980="","",'Cálculos '!C980)</f>
        <v/>
      </c>
      <c r="D975" s="315" t="str">
        <f>+IF('Cálculos '!D980="","",'Cálculos '!D980)</f>
        <v/>
      </c>
      <c r="E975" s="314" t="str">
        <f>+IF('Cálculos '!E980="","",'Cálculos '!E980)</f>
        <v/>
      </c>
      <c r="F975" s="460" t="str">
        <f>+IF(D975="","",'Cálculos '!AR980)</f>
        <v/>
      </c>
      <c r="G975" s="461" t="str">
        <f>IF(D975="","",'Cálculos '!AU980)</f>
        <v/>
      </c>
      <c r="H975" s="461" t="str">
        <f>+IF(D975="","",'Cálculos '!AV980)</f>
        <v/>
      </c>
      <c r="I975" s="462" t="str">
        <f>+IF(D975="","",'Cálculos '!AT980)</f>
        <v/>
      </c>
      <c r="J975" s="385" t="str">
        <f>+IF('Variación '!BV974="","",'Variación '!BV974)</f>
        <v/>
      </c>
      <c r="K975" s="456" t="str">
        <f>+IF(D975="","",'Precio unitario '!J974)</f>
        <v/>
      </c>
      <c r="L975" s="312" t="str">
        <f>+'Valor total'!I980</f>
        <v/>
      </c>
      <c r="M975" s="312" t="str">
        <f>+'Valor total'!J980</f>
        <v/>
      </c>
      <c r="N975" s="457" t="str">
        <f t="shared" si="30"/>
        <v/>
      </c>
    </row>
    <row r="976" spans="2:14" hidden="1" x14ac:dyDescent="0.25">
      <c r="B976" s="181">
        <f t="shared" si="31"/>
        <v>973</v>
      </c>
      <c r="C976" s="316" t="str">
        <f>+IF('Cálculos '!C981="","",'Cálculos '!C981)</f>
        <v/>
      </c>
      <c r="D976" s="315" t="str">
        <f>+IF('Cálculos '!D981="","",'Cálculos '!D981)</f>
        <v/>
      </c>
      <c r="E976" s="314" t="str">
        <f>+IF('Cálculos '!E981="","",'Cálculos '!E981)</f>
        <v/>
      </c>
      <c r="F976" s="460" t="str">
        <f>+IF(D976="","",'Cálculos '!AR981)</f>
        <v/>
      </c>
      <c r="G976" s="461" t="str">
        <f>IF(D976="","",'Cálculos '!AU981)</f>
        <v/>
      </c>
      <c r="H976" s="461" t="str">
        <f>+IF(D976="","",'Cálculos '!AV981)</f>
        <v/>
      </c>
      <c r="I976" s="462" t="str">
        <f>+IF(D976="","",'Cálculos '!AT981)</f>
        <v/>
      </c>
      <c r="J976" s="385" t="str">
        <f>+IF('Variación '!BV975="","",'Variación '!BV975)</f>
        <v/>
      </c>
      <c r="K976" s="456" t="str">
        <f>+IF(D976="","",'Precio unitario '!J975)</f>
        <v/>
      </c>
      <c r="L976" s="312" t="str">
        <f>+'Valor total'!I981</f>
        <v/>
      </c>
      <c r="M976" s="312" t="str">
        <f>+'Valor total'!J981</f>
        <v/>
      </c>
      <c r="N976" s="457" t="str">
        <f t="shared" si="30"/>
        <v/>
      </c>
    </row>
    <row r="977" spans="2:14" hidden="1" x14ac:dyDescent="0.25">
      <c r="B977" s="181">
        <f t="shared" si="31"/>
        <v>974</v>
      </c>
      <c r="C977" s="316" t="str">
        <f>+IF('Cálculos '!C982="","",'Cálculos '!C982)</f>
        <v/>
      </c>
      <c r="D977" s="315" t="str">
        <f>+IF('Cálculos '!D982="","",'Cálculos '!D982)</f>
        <v/>
      </c>
      <c r="E977" s="314" t="str">
        <f>+IF('Cálculos '!E982="","",'Cálculos '!E982)</f>
        <v/>
      </c>
      <c r="F977" s="460" t="str">
        <f>+IF(D977="","",'Cálculos '!AR982)</f>
        <v/>
      </c>
      <c r="G977" s="461" t="str">
        <f>IF(D977="","",'Cálculos '!AU982)</f>
        <v/>
      </c>
      <c r="H977" s="461" t="str">
        <f>+IF(D977="","",'Cálculos '!AV982)</f>
        <v/>
      </c>
      <c r="I977" s="462" t="str">
        <f>+IF(D977="","",'Cálculos '!AT982)</f>
        <v/>
      </c>
      <c r="J977" s="385" t="str">
        <f>+IF('Variación '!BV976="","",'Variación '!BV976)</f>
        <v/>
      </c>
      <c r="K977" s="456" t="str">
        <f>+IF(D977="","",'Precio unitario '!J976)</f>
        <v/>
      </c>
      <c r="L977" s="312" t="str">
        <f>+'Valor total'!I982</f>
        <v/>
      </c>
      <c r="M977" s="312" t="str">
        <f>+'Valor total'!J982</f>
        <v/>
      </c>
      <c r="N977" s="457" t="str">
        <f t="shared" si="30"/>
        <v/>
      </c>
    </row>
    <row r="978" spans="2:14" hidden="1" x14ac:dyDescent="0.25">
      <c r="B978" s="181">
        <f t="shared" si="31"/>
        <v>975</v>
      </c>
      <c r="C978" s="316" t="str">
        <f>+IF('Cálculos '!C983="","",'Cálculos '!C983)</f>
        <v/>
      </c>
      <c r="D978" s="315" t="str">
        <f>+IF('Cálculos '!D983="","",'Cálculos '!D983)</f>
        <v/>
      </c>
      <c r="E978" s="314" t="str">
        <f>+IF('Cálculos '!E983="","",'Cálculos '!E983)</f>
        <v/>
      </c>
      <c r="F978" s="460" t="str">
        <f>+IF(D978="","",'Cálculos '!AR983)</f>
        <v/>
      </c>
      <c r="G978" s="461" t="str">
        <f>IF(D978="","",'Cálculos '!AU983)</f>
        <v/>
      </c>
      <c r="H978" s="461" t="str">
        <f>+IF(D978="","",'Cálculos '!AV983)</f>
        <v/>
      </c>
      <c r="I978" s="462" t="str">
        <f>+IF(D978="","",'Cálculos '!AT983)</f>
        <v/>
      </c>
      <c r="J978" s="385" t="str">
        <f>+IF('Variación '!BV977="","",'Variación '!BV977)</f>
        <v/>
      </c>
      <c r="K978" s="456" t="str">
        <f>+IF(D978="","",'Precio unitario '!J977)</f>
        <v/>
      </c>
      <c r="L978" s="312" t="str">
        <f>+'Valor total'!I983</f>
        <v/>
      </c>
      <c r="M978" s="312" t="str">
        <f>+'Valor total'!J983</f>
        <v/>
      </c>
      <c r="N978" s="457" t="str">
        <f t="shared" si="30"/>
        <v/>
      </c>
    </row>
    <row r="979" spans="2:14" hidden="1" x14ac:dyDescent="0.25">
      <c r="B979" s="181">
        <f t="shared" si="31"/>
        <v>976</v>
      </c>
      <c r="C979" s="316" t="str">
        <f>+IF('Cálculos '!C984="","",'Cálculos '!C984)</f>
        <v/>
      </c>
      <c r="D979" s="315" t="str">
        <f>+IF('Cálculos '!D984="","",'Cálculos '!D984)</f>
        <v/>
      </c>
      <c r="E979" s="314" t="str">
        <f>+IF('Cálculos '!E984="","",'Cálculos '!E984)</f>
        <v/>
      </c>
      <c r="F979" s="460" t="str">
        <f>+IF(D979="","",'Cálculos '!AR984)</f>
        <v/>
      </c>
      <c r="G979" s="461" t="str">
        <f>IF(D979="","",'Cálculos '!AU984)</f>
        <v/>
      </c>
      <c r="H979" s="461" t="str">
        <f>+IF(D979="","",'Cálculos '!AV984)</f>
        <v/>
      </c>
      <c r="I979" s="462" t="str">
        <f>+IF(D979="","",'Cálculos '!AT984)</f>
        <v/>
      </c>
      <c r="J979" s="385" t="str">
        <f>+IF('Variación '!BV978="","",'Variación '!BV978)</f>
        <v/>
      </c>
      <c r="K979" s="456" t="str">
        <f>+IF(D979="","",'Precio unitario '!J978)</f>
        <v/>
      </c>
      <c r="L979" s="312" t="str">
        <f>+'Valor total'!I984</f>
        <v/>
      </c>
      <c r="M979" s="312" t="str">
        <f>+'Valor total'!J984</f>
        <v/>
      </c>
      <c r="N979" s="457" t="str">
        <f t="shared" si="30"/>
        <v/>
      </c>
    </row>
    <row r="980" spans="2:14" hidden="1" x14ac:dyDescent="0.25">
      <c r="B980" s="181">
        <f t="shared" si="31"/>
        <v>977</v>
      </c>
      <c r="C980" s="316" t="str">
        <f>+IF('Cálculos '!C985="","",'Cálculos '!C985)</f>
        <v/>
      </c>
      <c r="D980" s="315" t="str">
        <f>+IF('Cálculos '!D985="","",'Cálculos '!D985)</f>
        <v/>
      </c>
      <c r="E980" s="314" t="str">
        <f>+IF('Cálculos '!E985="","",'Cálculos '!E985)</f>
        <v/>
      </c>
      <c r="F980" s="460" t="str">
        <f>+IF(D980="","",'Cálculos '!AR985)</f>
        <v/>
      </c>
      <c r="G980" s="461" t="str">
        <f>IF(D980="","",'Cálculos '!AU985)</f>
        <v/>
      </c>
      <c r="H980" s="461" t="str">
        <f>+IF(D980="","",'Cálculos '!AV985)</f>
        <v/>
      </c>
      <c r="I980" s="462" t="str">
        <f>+IF(D980="","",'Cálculos '!AT985)</f>
        <v/>
      </c>
      <c r="J980" s="385" t="str">
        <f>+IF('Variación '!BV979="","",'Variación '!BV979)</f>
        <v/>
      </c>
      <c r="K980" s="456" t="str">
        <f>+IF(D980="","",'Precio unitario '!J979)</f>
        <v/>
      </c>
      <c r="L980" s="312" t="str">
        <f>+'Valor total'!I985</f>
        <v/>
      </c>
      <c r="M980" s="312" t="str">
        <f>+'Valor total'!J985</f>
        <v/>
      </c>
      <c r="N980" s="457" t="str">
        <f t="shared" si="30"/>
        <v/>
      </c>
    </row>
    <row r="981" spans="2:14" hidden="1" x14ac:dyDescent="0.25">
      <c r="B981" s="181">
        <f t="shared" si="31"/>
        <v>978</v>
      </c>
      <c r="C981" s="316" t="str">
        <f>+IF('Cálculos '!C986="","",'Cálculos '!C986)</f>
        <v/>
      </c>
      <c r="D981" s="315" t="str">
        <f>+IF('Cálculos '!D986="","",'Cálculos '!D986)</f>
        <v/>
      </c>
      <c r="E981" s="314" t="str">
        <f>+IF('Cálculos '!E986="","",'Cálculos '!E986)</f>
        <v/>
      </c>
      <c r="F981" s="460" t="str">
        <f>+IF(D981="","",'Cálculos '!AR986)</f>
        <v/>
      </c>
      <c r="G981" s="461" t="str">
        <f>IF(D981="","",'Cálculos '!AU986)</f>
        <v/>
      </c>
      <c r="H981" s="461" t="str">
        <f>+IF(D981="","",'Cálculos '!AV986)</f>
        <v/>
      </c>
      <c r="I981" s="462" t="str">
        <f>+IF(D981="","",'Cálculos '!AT986)</f>
        <v/>
      </c>
      <c r="J981" s="385" t="str">
        <f>+IF('Variación '!BV980="","",'Variación '!BV980)</f>
        <v/>
      </c>
      <c r="K981" s="456" t="str">
        <f>+IF(D981="","",'Precio unitario '!J980)</f>
        <v/>
      </c>
      <c r="L981" s="312" t="str">
        <f>+'Valor total'!I986</f>
        <v/>
      </c>
      <c r="M981" s="312" t="str">
        <f>+'Valor total'!J986</f>
        <v/>
      </c>
      <c r="N981" s="457" t="str">
        <f t="shared" si="30"/>
        <v/>
      </c>
    </row>
    <row r="982" spans="2:14" hidden="1" x14ac:dyDescent="0.25">
      <c r="B982" s="181">
        <f t="shared" si="31"/>
        <v>979</v>
      </c>
      <c r="C982" s="316" t="str">
        <f>+IF('Cálculos '!C987="","",'Cálculos '!C987)</f>
        <v/>
      </c>
      <c r="D982" s="315" t="str">
        <f>+IF('Cálculos '!D987="","",'Cálculos '!D987)</f>
        <v/>
      </c>
      <c r="E982" s="314" t="str">
        <f>+IF('Cálculos '!E987="","",'Cálculos '!E987)</f>
        <v/>
      </c>
      <c r="F982" s="460" t="str">
        <f>+IF(D982="","",'Cálculos '!AR987)</f>
        <v/>
      </c>
      <c r="G982" s="461" t="str">
        <f>IF(D982="","",'Cálculos '!AU987)</f>
        <v/>
      </c>
      <c r="H982" s="461" t="str">
        <f>+IF(D982="","",'Cálculos '!AV987)</f>
        <v/>
      </c>
      <c r="I982" s="462" t="str">
        <f>+IF(D982="","",'Cálculos '!AT987)</f>
        <v/>
      </c>
      <c r="J982" s="385" t="str">
        <f>+IF('Variación '!BV981="","",'Variación '!BV981)</f>
        <v/>
      </c>
      <c r="K982" s="456" t="str">
        <f>+IF(D982="","",'Precio unitario '!J981)</f>
        <v/>
      </c>
      <c r="L982" s="312" t="str">
        <f>+'Valor total'!I987</f>
        <v/>
      </c>
      <c r="M982" s="312" t="str">
        <f>+'Valor total'!J987</f>
        <v/>
      </c>
      <c r="N982" s="457" t="str">
        <f t="shared" si="30"/>
        <v/>
      </c>
    </row>
    <row r="983" spans="2:14" hidden="1" x14ac:dyDescent="0.25">
      <c r="B983" s="181">
        <f t="shared" si="31"/>
        <v>980</v>
      </c>
      <c r="C983" s="316" t="str">
        <f>+IF('Cálculos '!C988="","",'Cálculos '!C988)</f>
        <v/>
      </c>
      <c r="D983" s="315" t="str">
        <f>+IF('Cálculos '!D988="","",'Cálculos '!D988)</f>
        <v/>
      </c>
      <c r="E983" s="314" t="str">
        <f>+IF('Cálculos '!E988="","",'Cálculos '!E988)</f>
        <v/>
      </c>
      <c r="F983" s="460" t="str">
        <f>+IF(D983="","",'Cálculos '!AR988)</f>
        <v/>
      </c>
      <c r="G983" s="461" t="str">
        <f>IF(D983="","",'Cálculos '!AU988)</f>
        <v/>
      </c>
      <c r="H983" s="461" t="str">
        <f>+IF(D983="","",'Cálculos '!AV988)</f>
        <v/>
      </c>
      <c r="I983" s="462" t="str">
        <f>+IF(D983="","",'Cálculos '!AT988)</f>
        <v/>
      </c>
      <c r="J983" s="385" t="str">
        <f>+IF('Variación '!BV982="","",'Variación '!BV982)</f>
        <v/>
      </c>
      <c r="K983" s="456" t="str">
        <f>+IF(D983="","",'Precio unitario '!J982)</f>
        <v/>
      </c>
      <c r="L983" s="312" t="str">
        <f>+'Valor total'!I988</f>
        <v/>
      </c>
      <c r="M983" s="312" t="str">
        <f>+'Valor total'!J988</f>
        <v/>
      </c>
      <c r="N983" s="457" t="str">
        <f t="shared" si="30"/>
        <v/>
      </c>
    </row>
    <row r="984" spans="2:14" hidden="1" x14ac:dyDescent="0.25">
      <c r="B984" s="181">
        <f t="shared" si="31"/>
        <v>981</v>
      </c>
      <c r="C984" s="316" t="str">
        <f>+IF('Cálculos '!C989="","",'Cálculos '!C989)</f>
        <v/>
      </c>
      <c r="D984" s="315" t="str">
        <f>+IF('Cálculos '!D989="","",'Cálculos '!D989)</f>
        <v/>
      </c>
      <c r="E984" s="314" t="str">
        <f>+IF('Cálculos '!E989="","",'Cálculos '!E989)</f>
        <v/>
      </c>
      <c r="F984" s="460" t="str">
        <f>+IF(D984="","",'Cálculos '!AR989)</f>
        <v/>
      </c>
      <c r="G984" s="461" t="str">
        <f>IF(D984="","",'Cálculos '!AU989)</f>
        <v/>
      </c>
      <c r="H984" s="461" t="str">
        <f>+IF(D984="","",'Cálculos '!AV989)</f>
        <v/>
      </c>
      <c r="I984" s="462" t="str">
        <f>+IF(D984="","",'Cálculos '!AT989)</f>
        <v/>
      </c>
      <c r="J984" s="385" t="str">
        <f>+IF('Variación '!BV983="","",'Variación '!BV983)</f>
        <v/>
      </c>
      <c r="K984" s="456" t="str">
        <f>+IF(D984="","",'Precio unitario '!J983)</f>
        <v/>
      </c>
      <c r="L984" s="312" t="str">
        <f>+'Valor total'!I989</f>
        <v/>
      </c>
      <c r="M984" s="312" t="str">
        <f>+'Valor total'!J989</f>
        <v/>
      </c>
      <c r="N984" s="457" t="str">
        <f t="shared" si="30"/>
        <v/>
      </c>
    </row>
    <row r="985" spans="2:14" hidden="1" x14ac:dyDescent="0.25">
      <c r="B985" s="181">
        <f t="shared" si="31"/>
        <v>982</v>
      </c>
      <c r="C985" s="316" t="str">
        <f>+IF('Cálculos '!C990="","",'Cálculos '!C990)</f>
        <v/>
      </c>
      <c r="D985" s="315" t="str">
        <f>+IF('Cálculos '!D990="","",'Cálculos '!D990)</f>
        <v/>
      </c>
      <c r="E985" s="314" t="str">
        <f>+IF('Cálculos '!E990="","",'Cálculos '!E990)</f>
        <v/>
      </c>
      <c r="F985" s="460" t="str">
        <f>+IF(D985="","",'Cálculos '!AR990)</f>
        <v/>
      </c>
      <c r="G985" s="461" t="str">
        <f>IF(D985="","",'Cálculos '!AU990)</f>
        <v/>
      </c>
      <c r="H985" s="461" t="str">
        <f>+IF(D985="","",'Cálculos '!AV990)</f>
        <v/>
      </c>
      <c r="I985" s="462" t="str">
        <f>+IF(D985="","",'Cálculos '!AT990)</f>
        <v/>
      </c>
      <c r="J985" s="385" t="str">
        <f>+IF('Variación '!BV984="","",'Variación '!BV984)</f>
        <v/>
      </c>
      <c r="K985" s="456" t="str">
        <f>+IF(D985="","",'Precio unitario '!J984)</f>
        <v/>
      </c>
      <c r="L985" s="312" t="str">
        <f>+'Valor total'!I990</f>
        <v/>
      </c>
      <c r="M985" s="312" t="str">
        <f>+'Valor total'!J990</f>
        <v/>
      </c>
      <c r="N985" s="457" t="str">
        <f t="shared" si="30"/>
        <v/>
      </c>
    </row>
    <row r="986" spans="2:14" hidden="1" x14ac:dyDescent="0.25">
      <c r="B986" s="181">
        <f t="shared" si="31"/>
        <v>983</v>
      </c>
      <c r="C986" s="316" t="str">
        <f>+IF('Cálculos '!C991="","",'Cálculos '!C991)</f>
        <v/>
      </c>
      <c r="D986" s="315" t="str">
        <f>+IF('Cálculos '!D991="","",'Cálculos '!D991)</f>
        <v/>
      </c>
      <c r="E986" s="314" t="str">
        <f>+IF('Cálculos '!E991="","",'Cálculos '!E991)</f>
        <v/>
      </c>
      <c r="F986" s="460" t="str">
        <f>+IF(D986="","",'Cálculos '!AR991)</f>
        <v/>
      </c>
      <c r="G986" s="461" t="str">
        <f>IF(D986="","",'Cálculos '!AU991)</f>
        <v/>
      </c>
      <c r="H986" s="461" t="str">
        <f>+IF(D986="","",'Cálculos '!AV991)</f>
        <v/>
      </c>
      <c r="I986" s="462" t="str">
        <f>+IF(D986="","",'Cálculos '!AT991)</f>
        <v/>
      </c>
      <c r="J986" s="385" t="str">
        <f>+IF('Variación '!BV985="","",'Variación '!BV985)</f>
        <v/>
      </c>
      <c r="K986" s="456" t="str">
        <f>+IF(D986="","",'Precio unitario '!J985)</f>
        <v/>
      </c>
      <c r="L986" s="312" t="str">
        <f>+'Valor total'!I991</f>
        <v/>
      </c>
      <c r="M986" s="312" t="str">
        <f>+'Valor total'!J991</f>
        <v/>
      </c>
      <c r="N986" s="457" t="str">
        <f t="shared" si="30"/>
        <v/>
      </c>
    </row>
    <row r="987" spans="2:14" hidden="1" x14ac:dyDescent="0.25">
      <c r="B987" s="181">
        <f t="shared" si="31"/>
        <v>984</v>
      </c>
      <c r="C987" s="316" t="str">
        <f>+IF('Cálculos '!C992="","",'Cálculos '!C992)</f>
        <v/>
      </c>
      <c r="D987" s="315" t="str">
        <f>+IF('Cálculos '!D992="","",'Cálculos '!D992)</f>
        <v/>
      </c>
      <c r="E987" s="314" t="str">
        <f>+IF('Cálculos '!E992="","",'Cálculos '!E992)</f>
        <v/>
      </c>
      <c r="F987" s="460" t="str">
        <f>+IF(D987="","",'Cálculos '!AR992)</f>
        <v/>
      </c>
      <c r="G987" s="461" t="str">
        <f>IF(D987="","",'Cálculos '!AU992)</f>
        <v/>
      </c>
      <c r="H987" s="461" t="str">
        <f>+IF(D987="","",'Cálculos '!AV992)</f>
        <v/>
      </c>
      <c r="I987" s="462" t="str">
        <f>+IF(D987="","",'Cálculos '!AT992)</f>
        <v/>
      </c>
      <c r="J987" s="385" t="str">
        <f>+IF('Variación '!BV986="","",'Variación '!BV986)</f>
        <v/>
      </c>
      <c r="K987" s="456" t="str">
        <f>+IF(D987="","",'Precio unitario '!J986)</f>
        <v/>
      </c>
      <c r="L987" s="312" t="str">
        <f>+'Valor total'!I992</f>
        <v/>
      </c>
      <c r="M987" s="312" t="str">
        <f>+'Valor total'!J992</f>
        <v/>
      </c>
      <c r="N987" s="457" t="str">
        <f t="shared" si="30"/>
        <v/>
      </c>
    </row>
    <row r="988" spans="2:14" hidden="1" x14ac:dyDescent="0.25">
      <c r="B988" s="181">
        <f t="shared" si="31"/>
        <v>985</v>
      </c>
      <c r="C988" s="316" t="str">
        <f>+IF('Cálculos '!C993="","",'Cálculos '!C993)</f>
        <v/>
      </c>
      <c r="D988" s="315" t="str">
        <f>+IF('Cálculos '!D993="","",'Cálculos '!D993)</f>
        <v/>
      </c>
      <c r="E988" s="314" t="str">
        <f>+IF('Cálculos '!E993="","",'Cálculos '!E993)</f>
        <v/>
      </c>
      <c r="F988" s="460" t="str">
        <f>+IF(D988="","",'Cálculos '!AR993)</f>
        <v/>
      </c>
      <c r="G988" s="461" t="str">
        <f>IF(D988="","",'Cálculos '!AU993)</f>
        <v/>
      </c>
      <c r="H988" s="461" t="str">
        <f>+IF(D988="","",'Cálculos '!AV993)</f>
        <v/>
      </c>
      <c r="I988" s="462" t="str">
        <f>+IF(D988="","",'Cálculos '!AT993)</f>
        <v/>
      </c>
      <c r="J988" s="385" t="str">
        <f>+IF('Variación '!BV987="","",'Variación '!BV987)</f>
        <v/>
      </c>
      <c r="K988" s="456" t="str">
        <f>+IF(D988="","",'Precio unitario '!J987)</f>
        <v/>
      </c>
      <c r="L988" s="312" t="str">
        <f>+'Valor total'!I993</f>
        <v/>
      </c>
      <c r="M988" s="312" t="str">
        <f>+'Valor total'!J993</f>
        <v/>
      </c>
      <c r="N988" s="457" t="str">
        <f t="shared" si="30"/>
        <v/>
      </c>
    </row>
    <row r="989" spans="2:14" hidden="1" x14ac:dyDescent="0.25">
      <c r="B989" s="181">
        <f t="shared" si="31"/>
        <v>986</v>
      </c>
      <c r="C989" s="316" t="str">
        <f>+IF('Cálculos '!C994="","",'Cálculos '!C994)</f>
        <v/>
      </c>
      <c r="D989" s="315" t="str">
        <f>+IF('Cálculos '!D994="","",'Cálculos '!D994)</f>
        <v/>
      </c>
      <c r="E989" s="314" t="str">
        <f>+IF('Cálculos '!E994="","",'Cálculos '!E994)</f>
        <v/>
      </c>
      <c r="F989" s="460" t="str">
        <f>+IF(D989="","",'Cálculos '!AR994)</f>
        <v/>
      </c>
      <c r="G989" s="461" t="str">
        <f>IF(D989="","",'Cálculos '!AU994)</f>
        <v/>
      </c>
      <c r="H989" s="461" t="str">
        <f>+IF(D989="","",'Cálculos '!AV994)</f>
        <v/>
      </c>
      <c r="I989" s="462" t="str">
        <f>+IF(D989="","",'Cálculos '!AT994)</f>
        <v/>
      </c>
      <c r="J989" s="385" t="str">
        <f>+IF('Variación '!BV988="","",'Variación '!BV988)</f>
        <v/>
      </c>
      <c r="K989" s="456" t="str">
        <f>+IF(D989="","",'Precio unitario '!J988)</f>
        <v/>
      </c>
      <c r="L989" s="312" t="str">
        <f>+'Valor total'!I994</f>
        <v/>
      </c>
      <c r="M989" s="312" t="str">
        <f>+'Valor total'!J994</f>
        <v/>
      </c>
      <c r="N989" s="457" t="str">
        <f t="shared" si="30"/>
        <v/>
      </c>
    </row>
    <row r="990" spans="2:14" hidden="1" x14ac:dyDescent="0.25">
      <c r="B990" s="181">
        <f t="shared" si="31"/>
        <v>987</v>
      </c>
      <c r="C990" s="316" t="str">
        <f>+IF('Cálculos '!C995="","",'Cálculos '!C995)</f>
        <v/>
      </c>
      <c r="D990" s="315" t="str">
        <f>+IF('Cálculos '!D995="","",'Cálculos '!D995)</f>
        <v/>
      </c>
      <c r="E990" s="314" t="str">
        <f>+IF('Cálculos '!E995="","",'Cálculos '!E995)</f>
        <v/>
      </c>
      <c r="F990" s="460" t="str">
        <f>+IF(D990="","",'Cálculos '!AR995)</f>
        <v/>
      </c>
      <c r="G990" s="461" t="str">
        <f>IF(D990="","",'Cálculos '!AU995)</f>
        <v/>
      </c>
      <c r="H990" s="461" t="str">
        <f>+IF(D990="","",'Cálculos '!AV995)</f>
        <v/>
      </c>
      <c r="I990" s="462" t="str">
        <f>+IF(D990="","",'Cálculos '!AT995)</f>
        <v/>
      </c>
      <c r="J990" s="385" t="str">
        <f>+IF('Variación '!BV989="","",'Variación '!BV989)</f>
        <v/>
      </c>
      <c r="K990" s="456" t="str">
        <f>+IF(D990="","",'Precio unitario '!J989)</f>
        <v/>
      </c>
      <c r="L990" s="312" t="str">
        <f>+'Valor total'!I995</f>
        <v/>
      </c>
      <c r="M990" s="312" t="str">
        <f>+'Valor total'!J995</f>
        <v/>
      </c>
      <c r="N990" s="457" t="str">
        <f t="shared" si="30"/>
        <v/>
      </c>
    </row>
    <row r="991" spans="2:14" hidden="1" x14ac:dyDescent="0.25">
      <c r="B991" s="181">
        <f t="shared" si="31"/>
        <v>988</v>
      </c>
      <c r="C991" s="316" t="str">
        <f>+IF('Cálculos '!C996="","",'Cálculos '!C996)</f>
        <v/>
      </c>
      <c r="D991" s="315" t="str">
        <f>+IF('Cálculos '!D996="","",'Cálculos '!D996)</f>
        <v/>
      </c>
      <c r="E991" s="314" t="str">
        <f>+IF('Cálculos '!E996="","",'Cálculos '!E996)</f>
        <v/>
      </c>
      <c r="F991" s="460" t="str">
        <f>+IF(D991="","",'Cálculos '!AR996)</f>
        <v/>
      </c>
      <c r="G991" s="461" t="str">
        <f>IF(D991="","",'Cálculos '!AU996)</f>
        <v/>
      </c>
      <c r="H991" s="461" t="str">
        <f>+IF(D991="","",'Cálculos '!AV996)</f>
        <v/>
      </c>
      <c r="I991" s="462" t="str">
        <f>+IF(D991="","",'Cálculos '!AT996)</f>
        <v/>
      </c>
      <c r="J991" s="385" t="str">
        <f>+IF('Variación '!BV990="","",'Variación '!BV990)</f>
        <v/>
      </c>
      <c r="K991" s="456" t="str">
        <f>+IF(D991="","",'Precio unitario '!J990)</f>
        <v/>
      </c>
      <c r="L991" s="312" t="str">
        <f>+'Valor total'!I996</f>
        <v/>
      </c>
      <c r="M991" s="312" t="str">
        <f>+'Valor total'!J996</f>
        <v/>
      </c>
      <c r="N991" s="457" t="str">
        <f t="shared" si="30"/>
        <v/>
      </c>
    </row>
    <row r="992" spans="2:14" hidden="1" x14ac:dyDescent="0.25">
      <c r="B992" s="181">
        <f t="shared" si="31"/>
        <v>989</v>
      </c>
      <c r="C992" s="316" t="str">
        <f>+IF('Cálculos '!C997="","",'Cálculos '!C997)</f>
        <v/>
      </c>
      <c r="D992" s="315" t="str">
        <f>+IF('Cálculos '!D997="","",'Cálculos '!D997)</f>
        <v/>
      </c>
      <c r="E992" s="314" t="str">
        <f>+IF('Cálculos '!E997="","",'Cálculos '!E997)</f>
        <v/>
      </c>
      <c r="F992" s="460" t="str">
        <f>+IF(D992="","",'Cálculos '!AR997)</f>
        <v/>
      </c>
      <c r="G992" s="461" t="str">
        <f>IF(D992="","",'Cálculos '!AU997)</f>
        <v/>
      </c>
      <c r="H992" s="461" t="str">
        <f>+IF(D992="","",'Cálculos '!AV997)</f>
        <v/>
      </c>
      <c r="I992" s="462" t="str">
        <f>+IF(D992="","",'Cálculos '!AT997)</f>
        <v/>
      </c>
      <c r="J992" s="385" t="str">
        <f>+IF('Variación '!BV991="","",'Variación '!BV991)</f>
        <v/>
      </c>
      <c r="K992" s="456" t="str">
        <f>+IF(D992="","",'Precio unitario '!J991)</f>
        <v/>
      </c>
      <c r="L992" s="312" t="str">
        <f>+'Valor total'!I997</f>
        <v/>
      </c>
      <c r="M992" s="312" t="str">
        <f>+'Valor total'!J997</f>
        <v/>
      </c>
      <c r="N992" s="457" t="str">
        <f t="shared" si="30"/>
        <v/>
      </c>
    </row>
    <row r="993" spans="2:14" hidden="1" x14ac:dyDescent="0.25">
      <c r="B993" s="181">
        <f t="shared" si="31"/>
        <v>990</v>
      </c>
      <c r="C993" s="316" t="str">
        <f>+IF('Cálculos '!C998="","",'Cálculos '!C998)</f>
        <v/>
      </c>
      <c r="D993" s="315" t="str">
        <f>+IF('Cálculos '!D998="","",'Cálculos '!D998)</f>
        <v/>
      </c>
      <c r="E993" s="314" t="str">
        <f>+IF('Cálculos '!E998="","",'Cálculos '!E998)</f>
        <v/>
      </c>
      <c r="F993" s="460" t="str">
        <f>+IF(D993="","",'Cálculos '!AR998)</f>
        <v/>
      </c>
      <c r="G993" s="461" t="str">
        <f>IF(D993="","",'Cálculos '!AU998)</f>
        <v/>
      </c>
      <c r="H993" s="461" t="str">
        <f>+IF(D993="","",'Cálculos '!AV998)</f>
        <v/>
      </c>
      <c r="I993" s="462" t="str">
        <f>+IF(D993="","",'Cálculos '!AT998)</f>
        <v/>
      </c>
      <c r="J993" s="385" t="str">
        <f>+IF('Variación '!BV992="","",'Variación '!BV992)</f>
        <v/>
      </c>
      <c r="K993" s="456" t="str">
        <f>+IF(D993="","",'Precio unitario '!J992)</f>
        <v/>
      </c>
      <c r="L993" s="312" t="str">
        <f>+'Valor total'!I998</f>
        <v/>
      </c>
      <c r="M993" s="312" t="str">
        <f>+'Valor total'!J998</f>
        <v/>
      </c>
      <c r="N993" s="457" t="str">
        <f t="shared" si="30"/>
        <v/>
      </c>
    </row>
    <row r="994" spans="2:14" hidden="1" x14ac:dyDescent="0.25">
      <c r="B994" s="181">
        <f t="shared" si="31"/>
        <v>991</v>
      </c>
      <c r="C994" s="316" t="str">
        <f>+IF('Cálculos '!C999="","",'Cálculos '!C999)</f>
        <v/>
      </c>
      <c r="D994" s="315" t="str">
        <f>+IF('Cálculos '!D999="","",'Cálculos '!D999)</f>
        <v/>
      </c>
      <c r="E994" s="314" t="str">
        <f>+IF('Cálculos '!E999="","",'Cálculos '!E999)</f>
        <v/>
      </c>
      <c r="F994" s="460" t="str">
        <f>+IF(D994="","",'Cálculos '!AR999)</f>
        <v/>
      </c>
      <c r="G994" s="461" t="str">
        <f>IF(D994="","",'Cálculos '!AU999)</f>
        <v/>
      </c>
      <c r="H994" s="461" t="str">
        <f>+IF(D994="","",'Cálculos '!AV999)</f>
        <v/>
      </c>
      <c r="I994" s="462" t="str">
        <f>+IF(D994="","",'Cálculos '!AT999)</f>
        <v/>
      </c>
      <c r="J994" s="385" t="str">
        <f>+IF('Variación '!BV993="","",'Variación '!BV993)</f>
        <v/>
      </c>
      <c r="K994" s="456" t="str">
        <f>+IF(D994="","",'Precio unitario '!J993)</f>
        <v/>
      </c>
      <c r="L994" s="312" t="str">
        <f>+'Valor total'!I999</f>
        <v/>
      </c>
      <c r="M994" s="312" t="str">
        <f>+'Valor total'!J999</f>
        <v/>
      </c>
      <c r="N994" s="457" t="str">
        <f t="shared" si="30"/>
        <v/>
      </c>
    </row>
    <row r="995" spans="2:14" hidden="1" x14ac:dyDescent="0.25">
      <c r="B995" s="181">
        <f t="shared" si="31"/>
        <v>992</v>
      </c>
      <c r="C995" s="316" t="str">
        <f>+IF('Cálculos '!C1000="","",'Cálculos '!C1000)</f>
        <v/>
      </c>
      <c r="D995" s="315" t="str">
        <f>+IF('Cálculos '!D1000="","",'Cálculos '!D1000)</f>
        <v/>
      </c>
      <c r="E995" s="314" t="str">
        <f>+IF('Cálculos '!E1000="","",'Cálculos '!E1000)</f>
        <v/>
      </c>
      <c r="F995" s="460" t="str">
        <f>+IF(D995="","",'Cálculos '!AR1000)</f>
        <v/>
      </c>
      <c r="G995" s="461" t="str">
        <f>IF(D995="","",'Cálculos '!AU1000)</f>
        <v/>
      </c>
      <c r="H995" s="461" t="str">
        <f>+IF(D995="","",'Cálculos '!AV1000)</f>
        <v/>
      </c>
      <c r="I995" s="462" t="str">
        <f>+IF(D995="","",'Cálculos '!AT1000)</f>
        <v/>
      </c>
      <c r="J995" s="385" t="str">
        <f>+IF('Variación '!BV994="","",'Variación '!BV994)</f>
        <v/>
      </c>
      <c r="K995" s="456" t="str">
        <f>+IF(D995="","",'Precio unitario '!J994)</f>
        <v/>
      </c>
      <c r="L995" s="312" t="str">
        <f>+'Valor total'!I1000</f>
        <v/>
      </c>
      <c r="M995" s="312" t="str">
        <f>+'Valor total'!J1000</f>
        <v/>
      </c>
      <c r="N995" s="457" t="str">
        <f t="shared" si="30"/>
        <v/>
      </c>
    </row>
    <row r="996" spans="2:14" hidden="1" x14ac:dyDescent="0.25">
      <c r="B996" s="181">
        <f t="shared" si="31"/>
        <v>993</v>
      </c>
      <c r="C996" s="316" t="str">
        <f>+IF('Cálculos '!C1001="","",'Cálculos '!C1001)</f>
        <v/>
      </c>
      <c r="D996" s="315" t="str">
        <f>+IF('Cálculos '!D1001="","",'Cálculos '!D1001)</f>
        <v/>
      </c>
      <c r="E996" s="314" t="str">
        <f>+IF('Cálculos '!E1001="","",'Cálculos '!E1001)</f>
        <v/>
      </c>
      <c r="F996" s="460" t="str">
        <f>+IF(D996="","",'Cálculos '!AR1001)</f>
        <v/>
      </c>
      <c r="G996" s="461" t="str">
        <f>IF(D996="","",'Cálculos '!AU1001)</f>
        <v/>
      </c>
      <c r="H996" s="461" t="str">
        <f>+IF(D996="","",'Cálculos '!AV1001)</f>
        <v/>
      </c>
      <c r="I996" s="462" t="str">
        <f>+IF(D996="","",'Cálculos '!AT1001)</f>
        <v/>
      </c>
      <c r="J996" s="385" t="str">
        <f>+IF('Variación '!BV995="","",'Variación '!BV995)</f>
        <v/>
      </c>
      <c r="K996" s="456" t="str">
        <f>+IF(D996="","",'Precio unitario '!J995)</f>
        <v/>
      </c>
      <c r="L996" s="312" t="str">
        <f>+'Valor total'!I1001</f>
        <v/>
      </c>
      <c r="M996" s="312" t="str">
        <f>+'Valor total'!J1001</f>
        <v/>
      </c>
      <c r="N996" s="457" t="str">
        <f t="shared" si="30"/>
        <v/>
      </c>
    </row>
    <row r="997" spans="2:14" hidden="1" x14ac:dyDescent="0.25">
      <c r="B997" s="181">
        <f t="shared" si="31"/>
        <v>994</v>
      </c>
      <c r="C997" s="316" t="str">
        <f>+IF('Cálculos '!C1002="","",'Cálculos '!C1002)</f>
        <v/>
      </c>
      <c r="D997" s="315" t="str">
        <f>+IF('Cálculos '!D1002="","",'Cálculos '!D1002)</f>
        <v/>
      </c>
      <c r="E997" s="314" t="str">
        <f>+IF('Cálculos '!E1002="","",'Cálculos '!E1002)</f>
        <v/>
      </c>
      <c r="F997" s="460" t="str">
        <f>+IF(D997="","",'Cálculos '!AR1002)</f>
        <v/>
      </c>
      <c r="G997" s="461" t="str">
        <f>IF(D997="","",'Cálculos '!AU1002)</f>
        <v/>
      </c>
      <c r="H997" s="461" t="str">
        <f>+IF(D997="","",'Cálculos '!AV1002)</f>
        <v/>
      </c>
      <c r="I997" s="462" t="str">
        <f>+IF(D997="","",'Cálculos '!AT1002)</f>
        <v/>
      </c>
      <c r="J997" s="385" t="str">
        <f>+IF('Variación '!BV996="","",'Variación '!BV996)</f>
        <v/>
      </c>
      <c r="K997" s="456" t="str">
        <f>+IF(D997="","",'Precio unitario '!J996)</f>
        <v/>
      </c>
      <c r="L997" s="312" t="str">
        <f>+'Valor total'!I1002</f>
        <v/>
      </c>
      <c r="M997" s="312" t="str">
        <f>+'Valor total'!J1002</f>
        <v/>
      </c>
      <c r="N997" s="457" t="str">
        <f t="shared" si="30"/>
        <v/>
      </c>
    </row>
    <row r="998" spans="2:14" hidden="1" x14ac:dyDescent="0.25">
      <c r="B998" s="181">
        <f t="shared" si="31"/>
        <v>995</v>
      </c>
      <c r="C998" s="316" t="str">
        <f>+IF('Cálculos '!C1003="","",'Cálculos '!C1003)</f>
        <v/>
      </c>
      <c r="D998" s="315" t="str">
        <f>+IF('Cálculos '!D1003="","",'Cálculos '!D1003)</f>
        <v/>
      </c>
      <c r="E998" s="314" t="str">
        <f>+IF('Cálculos '!E1003="","",'Cálculos '!E1003)</f>
        <v/>
      </c>
      <c r="F998" s="460" t="str">
        <f>+IF(D998="","",'Cálculos '!AR1003)</f>
        <v/>
      </c>
      <c r="G998" s="461" t="str">
        <f>IF(D998="","",'Cálculos '!AU1003)</f>
        <v/>
      </c>
      <c r="H998" s="461" t="str">
        <f>+IF(D998="","",'Cálculos '!AV1003)</f>
        <v/>
      </c>
      <c r="I998" s="462" t="str">
        <f>+IF(D998="","",'Cálculos '!AT1003)</f>
        <v/>
      </c>
      <c r="J998" s="385" t="str">
        <f>+IF('Variación '!BV997="","",'Variación '!BV997)</f>
        <v/>
      </c>
      <c r="K998" s="456" t="str">
        <f>+IF(D998="","",'Precio unitario '!J997)</f>
        <v/>
      </c>
      <c r="L998" s="312" t="str">
        <f>+'Valor total'!I1003</f>
        <v/>
      </c>
      <c r="M998" s="312" t="str">
        <f>+'Valor total'!J1003</f>
        <v/>
      </c>
      <c r="N998" s="457" t="str">
        <f t="shared" si="30"/>
        <v/>
      </c>
    </row>
    <row r="999" spans="2:14" hidden="1" x14ac:dyDescent="0.25">
      <c r="B999" s="181">
        <f t="shared" si="31"/>
        <v>996</v>
      </c>
      <c r="C999" s="316" t="str">
        <f>+IF('Cálculos '!C1004="","",'Cálculos '!C1004)</f>
        <v/>
      </c>
      <c r="D999" s="315" t="str">
        <f>+IF('Cálculos '!D1004="","",'Cálculos '!D1004)</f>
        <v/>
      </c>
      <c r="E999" s="314" t="str">
        <f>+IF('Cálculos '!E1004="","",'Cálculos '!E1004)</f>
        <v/>
      </c>
      <c r="F999" s="460" t="str">
        <f>+IF(D999="","",'Cálculos '!AR1004)</f>
        <v/>
      </c>
      <c r="G999" s="461" t="str">
        <f>IF(D999="","",'Cálculos '!AU1004)</f>
        <v/>
      </c>
      <c r="H999" s="461" t="str">
        <f>+IF(D999="","",'Cálculos '!AV1004)</f>
        <v/>
      </c>
      <c r="I999" s="462" t="str">
        <f>+IF(D999="","",'Cálculos '!AT1004)</f>
        <v/>
      </c>
      <c r="J999" s="385" t="str">
        <f>+IF('Variación '!BV998="","",'Variación '!BV998)</f>
        <v/>
      </c>
      <c r="K999" s="456" t="str">
        <f>+IF(D999="","",'Precio unitario '!J998)</f>
        <v/>
      </c>
      <c r="L999" s="312" t="str">
        <f>+'Valor total'!I1004</f>
        <v/>
      </c>
      <c r="M999" s="312" t="str">
        <f>+'Valor total'!J1004</f>
        <v/>
      </c>
      <c r="N999" s="457" t="str">
        <f t="shared" si="30"/>
        <v/>
      </c>
    </row>
    <row r="1000" spans="2:14" hidden="1" x14ac:dyDescent="0.25">
      <c r="B1000" s="181">
        <f t="shared" si="31"/>
        <v>997</v>
      </c>
      <c r="C1000" s="316" t="str">
        <f>+IF('Cálculos '!C1005="","",'Cálculos '!C1005)</f>
        <v/>
      </c>
      <c r="D1000" s="315" t="str">
        <f>+IF('Cálculos '!D1005="","",'Cálculos '!D1005)</f>
        <v/>
      </c>
      <c r="E1000" s="314" t="str">
        <f>+IF('Cálculos '!E1005="","",'Cálculos '!E1005)</f>
        <v/>
      </c>
      <c r="F1000" s="460" t="str">
        <f>+IF(D1000="","",'Cálculos '!AR1005)</f>
        <v/>
      </c>
      <c r="G1000" s="461" t="str">
        <f>IF(D1000="","",'Cálculos '!AU1005)</f>
        <v/>
      </c>
      <c r="H1000" s="461" t="str">
        <f>+IF(D1000="","",'Cálculos '!AV1005)</f>
        <v/>
      </c>
      <c r="I1000" s="462" t="str">
        <f>+IF(D1000="","",'Cálculos '!AT1005)</f>
        <v/>
      </c>
      <c r="J1000" s="385" t="str">
        <f>+IF('Variación '!BV999="","",'Variación '!BV999)</f>
        <v/>
      </c>
      <c r="K1000" s="456" t="str">
        <f>+IF(D1000="","",'Precio unitario '!J999)</f>
        <v/>
      </c>
      <c r="L1000" s="312" t="str">
        <f>+'Valor total'!I1005</f>
        <v/>
      </c>
      <c r="M1000" s="312" t="str">
        <f>+'Valor total'!J1005</f>
        <v/>
      </c>
      <c r="N1000" s="457" t="str">
        <f t="shared" si="30"/>
        <v/>
      </c>
    </row>
    <row r="1001" spans="2:14" hidden="1" x14ac:dyDescent="0.25">
      <c r="B1001" s="181">
        <f t="shared" si="31"/>
        <v>998</v>
      </c>
      <c r="C1001" s="316" t="str">
        <f>+IF('Cálculos '!C1006="","",'Cálculos '!C1006)</f>
        <v/>
      </c>
      <c r="D1001" s="315" t="str">
        <f>+IF('Cálculos '!D1006="","",'Cálculos '!D1006)</f>
        <v/>
      </c>
      <c r="E1001" s="314" t="str">
        <f>+IF('Cálculos '!E1006="","",'Cálculos '!E1006)</f>
        <v/>
      </c>
      <c r="F1001" s="460" t="str">
        <f>+IF(D1001="","",'Cálculos '!AR1006)</f>
        <v/>
      </c>
      <c r="G1001" s="461" t="str">
        <f>IF(D1001="","",'Cálculos '!AU1006)</f>
        <v/>
      </c>
      <c r="H1001" s="461" t="str">
        <f>+IF(D1001="","",'Cálculos '!AV1006)</f>
        <v/>
      </c>
      <c r="I1001" s="462" t="str">
        <f>+IF(D1001="","",'Cálculos '!AT1006)</f>
        <v/>
      </c>
      <c r="J1001" s="385" t="str">
        <f>+IF('Variación '!BV1000="","",'Variación '!BV1000)</f>
        <v/>
      </c>
      <c r="K1001" s="456" t="str">
        <f>+IF(D1001="","",'Precio unitario '!J1000)</f>
        <v/>
      </c>
      <c r="L1001" s="312" t="str">
        <f>+'Valor total'!I1006</f>
        <v/>
      </c>
      <c r="M1001" s="312" t="str">
        <f>+'Valor total'!J1006</f>
        <v/>
      </c>
      <c r="N1001" s="457" t="str">
        <f t="shared" si="30"/>
        <v/>
      </c>
    </row>
    <row r="1002" spans="2:14" hidden="1" x14ac:dyDescent="0.25">
      <c r="B1002" s="181">
        <f t="shared" si="31"/>
        <v>999</v>
      </c>
      <c r="C1002" s="316" t="str">
        <f>+IF('Cálculos '!C1007="","",'Cálculos '!C1007)</f>
        <v/>
      </c>
      <c r="D1002" s="315" t="str">
        <f>+IF('Cálculos '!D1007="","",'Cálculos '!D1007)</f>
        <v/>
      </c>
      <c r="E1002" s="314" t="str">
        <f>+IF('Cálculos '!E1007="","",'Cálculos '!E1007)</f>
        <v/>
      </c>
      <c r="F1002" s="460" t="str">
        <f>+IF(D1002="","",'Cálculos '!AR1007)</f>
        <v/>
      </c>
      <c r="G1002" s="461" t="str">
        <f>IF(D1002="","",'Cálculos '!AU1007)</f>
        <v/>
      </c>
      <c r="H1002" s="461" t="str">
        <f>+IF(D1002="","",'Cálculos '!AV1007)</f>
        <v/>
      </c>
      <c r="I1002" s="462" t="str">
        <f>+IF(D1002="","",'Cálculos '!AT1007)</f>
        <v/>
      </c>
      <c r="J1002" s="385" t="str">
        <f>+IF('Variación '!BV1001="","",'Variación '!BV1001)</f>
        <v/>
      </c>
      <c r="K1002" s="456" t="str">
        <f>+IF(D1002="","",'Precio unitario '!J1001)</f>
        <v/>
      </c>
      <c r="L1002" s="312" t="str">
        <f>+'Valor total'!I1007</f>
        <v/>
      </c>
      <c r="M1002" s="312" t="str">
        <f>+'Valor total'!J1007</f>
        <v/>
      </c>
      <c r="N1002" s="457" t="str">
        <f t="shared" si="30"/>
        <v/>
      </c>
    </row>
    <row r="1003" spans="2:14" hidden="1" x14ac:dyDescent="0.25">
      <c r="B1003" s="181">
        <f t="shared" si="31"/>
        <v>1000</v>
      </c>
      <c r="C1003" s="316" t="str">
        <f>+IF('Cálculos '!C1008="","",'Cálculos '!C1008)</f>
        <v/>
      </c>
      <c r="D1003" s="315" t="str">
        <f>+IF('Cálculos '!D1008="","",'Cálculos '!D1008)</f>
        <v/>
      </c>
      <c r="E1003" s="314" t="str">
        <f>+IF('Cálculos '!E1008="","",'Cálculos '!E1008)</f>
        <v/>
      </c>
      <c r="F1003" s="460" t="str">
        <f>+IF(D1003="","",'Cálculos '!AR1008)</f>
        <v/>
      </c>
      <c r="G1003" s="461" t="str">
        <f>IF(D1003="","",'Cálculos '!AU1008)</f>
        <v/>
      </c>
      <c r="H1003" s="461" t="str">
        <f>+IF(D1003="","",'Cálculos '!AV1008)</f>
        <v/>
      </c>
      <c r="I1003" s="462" t="str">
        <f>+IF(D1003="","",'Cálculos '!AT1008)</f>
        <v/>
      </c>
      <c r="J1003" s="385" t="str">
        <f>+IF('Variación '!BV1002="","",'Variación '!BV1002)</f>
        <v/>
      </c>
      <c r="K1003" s="456" t="str">
        <f>+IF(D1003="","",'Precio unitario '!J1002)</f>
        <v/>
      </c>
      <c r="L1003" s="312" t="str">
        <f>+'Valor total'!I1008</f>
        <v/>
      </c>
      <c r="M1003" s="312" t="str">
        <f>+'Valor total'!J1008</f>
        <v/>
      </c>
      <c r="N1003" s="457" t="str">
        <f t="shared" si="30"/>
        <v/>
      </c>
    </row>
    <row r="1004" spans="2:14" hidden="1" x14ac:dyDescent="0.25">
      <c r="B1004" s="181">
        <f t="shared" si="31"/>
        <v>1001</v>
      </c>
      <c r="C1004" s="316" t="str">
        <f>+IF('Cálculos '!C1009="","",'Cálculos '!C1009)</f>
        <v/>
      </c>
      <c r="D1004" s="315" t="str">
        <f>+IF('Cálculos '!D1009="","",'Cálculos '!D1009)</f>
        <v/>
      </c>
      <c r="E1004" s="314" t="str">
        <f>+IF('Cálculos '!E1009="","",'Cálculos '!E1009)</f>
        <v/>
      </c>
      <c r="F1004" s="460" t="str">
        <f>+IF(D1004="","",'Cálculos '!AR1009)</f>
        <v/>
      </c>
      <c r="G1004" s="461" t="str">
        <f>IF(D1004="","",'Cálculos '!AU1009)</f>
        <v/>
      </c>
      <c r="H1004" s="461" t="str">
        <f>+IF(D1004="","",'Cálculos '!AV1009)</f>
        <v/>
      </c>
      <c r="I1004" s="462" t="str">
        <f>+IF(D1004="","",'Cálculos '!AT1009)</f>
        <v/>
      </c>
      <c r="J1004" s="385" t="str">
        <f>+IF('Variación '!BV1003="","",'Variación '!BV1003)</f>
        <v/>
      </c>
      <c r="K1004" s="456" t="str">
        <f>+IF(D1004="","",'Precio unitario '!J1003)</f>
        <v/>
      </c>
      <c r="L1004" s="312" t="str">
        <f>+'Valor total'!I1009</f>
        <v/>
      </c>
      <c r="M1004" s="312" t="str">
        <f>+'Valor total'!J1009</f>
        <v/>
      </c>
      <c r="N1004" s="457" t="str">
        <f t="shared" si="30"/>
        <v/>
      </c>
    </row>
    <row r="1005" spans="2:14" hidden="1" x14ac:dyDescent="0.25">
      <c r="B1005" s="181">
        <f t="shared" si="31"/>
        <v>1002</v>
      </c>
      <c r="C1005" s="316" t="str">
        <f>+IF('Cálculos '!C1010="","",'Cálculos '!C1010)</f>
        <v/>
      </c>
      <c r="D1005" s="315" t="str">
        <f>+IF('Cálculos '!D1010="","",'Cálculos '!D1010)</f>
        <v/>
      </c>
      <c r="E1005" s="314" t="str">
        <f>+IF('Cálculos '!E1010="","",'Cálculos '!E1010)</f>
        <v/>
      </c>
      <c r="F1005" s="460" t="str">
        <f>+IF(D1005="","",'Cálculos '!AR1010)</f>
        <v/>
      </c>
      <c r="G1005" s="461" t="str">
        <f>IF(D1005="","",'Cálculos '!AU1010)</f>
        <v/>
      </c>
      <c r="H1005" s="461" t="str">
        <f>+IF(D1005="","",'Cálculos '!AV1010)</f>
        <v/>
      </c>
      <c r="I1005" s="462" t="str">
        <f>+IF(D1005="","",'Cálculos '!AT1010)</f>
        <v/>
      </c>
      <c r="J1005" s="385" t="str">
        <f>+IF('Variación '!BV1004="","",'Variación '!BV1004)</f>
        <v/>
      </c>
      <c r="K1005" s="456" t="str">
        <f>+IF(D1005="","",'Precio unitario '!J1004)</f>
        <v/>
      </c>
      <c r="L1005" s="312" t="str">
        <f>+'Valor total'!I1010</f>
        <v/>
      </c>
      <c r="M1005" s="312" t="str">
        <f>+'Valor total'!J1010</f>
        <v/>
      </c>
      <c r="N1005" s="457" t="str">
        <f t="shared" si="30"/>
        <v/>
      </c>
    </row>
    <row r="1006" spans="2:14" hidden="1" x14ac:dyDescent="0.25">
      <c r="B1006" s="181">
        <f t="shared" si="31"/>
        <v>1003</v>
      </c>
      <c r="C1006" s="316" t="str">
        <f>+IF('Cálculos '!C1011="","",'Cálculos '!C1011)</f>
        <v/>
      </c>
      <c r="D1006" s="315" t="str">
        <f>+IF('Cálculos '!D1011="","",'Cálculos '!D1011)</f>
        <v/>
      </c>
      <c r="E1006" s="314" t="str">
        <f>+IF('Cálculos '!E1011="","",'Cálculos '!E1011)</f>
        <v/>
      </c>
      <c r="F1006" s="460" t="str">
        <f>+IF(D1006="","",'Cálculos '!AR1011)</f>
        <v/>
      </c>
      <c r="G1006" s="461" t="str">
        <f>IF(D1006="","",'Cálculos '!AU1011)</f>
        <v/>
      </c>
      <c r="H1006" s="461" t="str">
        <f>+IF(D1006="","",'Cálculos '!AV1011)</f>
        <v/>
      </c>
      <c r="I1006" s="462" t="str">
        <f>+IF(D1006="","",'Cálculos '!AT1011)</f>
        <v/>
      </c>
      <c r="J1006" s="385" t="str">
        <f>+IF('Variación '!BV1005="","",'Variación '!BV1005)</f>
        <v/>
      </c>
      <c r="K1006" s="456" t="str">
        <f>+IF(D1006="","",'Precio unitario '!J1005)</f>
        <v/>
      </c>
      <c r="L1006" s="312" t="str">
        <f>+'Valor total'!I1011</f>
        <v/>
      </c>
      <c r="M1006" s="312" t="str">
        <f>+'Valor total'!J1011</f>
        <v/>
      </c>
      <c r="N1006" s="457" t="str">
        <f t="shared" si="30"/>
        <v/>
      </c>
    </row>
    <row r="1007" spans="2:14" hidden="1" x14ac:dyDescent="0.25">
      <c r="B1007" s="181">
        <f t="shared" si="31"/>
        <v>1004</v>
      </c>
      <c r="C1007" s="316" t="str">
        <f>+IF('Cálculos '!C1012="","",'Cálculos '!C1012)</f>
        <v/>
      </c>
      <c r="D1007" s="315" t="str">
        <f>+IF('Cálculos '!D1012="","",'Cálculos '!D1012)</f>
        <v/>
      </c>
      <c r="E1007" s="314" t="str">
        <f>+IF('Cálculos '!E1012="","",'Cálculos '!E1012)</f>
        <v/>
      </c>
      <c r="F1007" s="460" t="str">
        <f>+IF(D1007="","",'Cálculos '!AR1012)</f>
        <v/>
      </c>
      <c r="G1007" s="461" t="str">
        <f>IF(D1007="","",'Cálculos '!AU1012)</f>
        <v/>
      </c>
      <c r="H1007" s="461" t="str">
        <f>+IF(D1007="","",'Cálculos '!AV1012)</f>
        <v/>
      </c>
      <c r="I1007" s="462" t="str">
        <f>+IF(D1007="","",'Cálculos '!AT1012)</f>
        <v/>
      </c>
      <c r="J1007" s="385" t="str">
        <f>+IF('Variación '!BV1006="","",'Variación '!BV1006)</f>
        <v/>
      </c>
      <c r="K1007" s="456" t="str">
        <f>+IF(D1007="","",'Precio unitario '!J1006)</f>
        <v/>
      </c>
      <c r="L1007" s="312" t="str">
        <f>+'Valor total'!I1012</f>
        <v/>
      </c>
      <c r="M1007" s="312" t="str">
        <f>+'Valor total'!J1012</f>
        <v/>
      </c>
      <c r="N1007" s="457" t="str">
        <f t="shared" si="30"/>
        <v/>
      </c>
    </row>
    <row r="1008" spans="2:14" hidden="1" x14ac:dyDescent="0.25">
      <c r="B1008" s="181">
        <f t="shared" si="31"/>
        <v>1005</v>
      </c>
      <c r="C1008" s="316" t="str">
        <f>+IF('Cálculos '!C1013="","",'Cálculos '!C1013)</f>
        <v/>
      </c>
      <c r="D1008" s="315" t="str">
        <f>+IF('Cálculos '!D1013="","",'Cálculos '!D1013)</f>
        <v/>
      </c>
      <c r="E1008" s="314" t="str">
        <f>+IF('Cálculos '!E1013="","",'Cálculos '!E1013)</f>
        <v/>
      </c>
      <c r="F1008" s="460" t="str">
        <f>+IF(D1008="","",'Cálculos '!AR1013)</f>
        <v/>
      </c>
      <c r="G1008" s="461" t="str">
        <f>IF(D1008="","",'Cálculos '!AU1013)</f>
        <v/>
      </c>
      <c r="H1008" s="461" t="str">
        <f>+IF(D1008="","",'Cálculos '!AV1013)</f>
        <v/>
      </c>
      <c r="I1008" s="462" t="str">
        <f>+IF(D1008="","",'Cálculos '!AT1013)</f>
        <v/>
      </c>
      <c r="J1008" s="385" t="str">
        <f>+IF('Variación '!BV1007="","",'Variación '!BV1007)</f>
        <v/>
      </c>
      <c r="K1008" s="456" t="str">
        <f>+IF(D1008="","",'Precio unitario '!J1007)</f>
        <v/>
      </c>
      <c r="L1008" s="312" t="str">
        <f>+'Valor total'!I1013</f>
        <v/>
      </c>
      <c r="M1008" s="312" t="str">
        <f>+'Valor total'!J1013</f>
        <v/>
      </c>
      <c r="N1008" s="457" t="str">
        <f t="shared" si="30"/>
        <v/>
      </c>
    </row>
    <row r="1009" spans="2:14" hidden="1" x14ac:dyDescent="0.25">
      <c r="B1009" s="181">
        <f t="shared" si="31"/>
        <v>1006</v>
      </c>
      <c r="C1009" s="316" t="str">
        <f>+IF('Cálculos '!C1014="","",'Cálculos '!C1014)</f>
        <v/>
      </c>
      <c r="D1009" s="315" t="str">
        <f>+IF('Cálculos '!D1014="","",'Cálculos '!D1014)</f>
        <v/>
      </c>
      <c r="E1009" s="314" t="str">
        <f>+IF('Cálculos '!E1014="","",'Cálculos '!E1014)</f>
        <v/>
      </c>
      <c r="F1009" s="460" t="str">
        <f>+IF(D1009="","",'Cálculos '!AR1014)</f>
        <v/>
      </c>
      <c r="G1009" s="461" t="str">
        <f>IF(D1009="","",'Cálculos '!AU1014)</f>
        <v/>
      </c>
      <c r="H1009" s="461" t="str">
        <f>+IF(D1009="","",'Cálculos '!AV1014)</f>
        <v/>
      </c>
      <c r="I1009" s="462" t="str">
        <f>+IF(D1009="","",'Cálculos '!AT1014)</f>
        <v/>
      </c>
      <c r="J1009" s="385" t="str">
        <f>+IF('Variación '!BV1008="","",'Variación '!BV1008)</f>
        <v/>
      </c>
      <c r="K1009" s="456" t="str">
        <f>+IF(D1009="","",'Precio unitario '!J1008)</f>
        <v/>
      </c>
      <c r="L1009" s="312" t="str">
        <f>+'Valor total'!I1014</f>
        <v/>
      </c>
      <c r="M1009" s="312" t="str">
        <f>+'Valor total'!J1014</f>
        <v/>
      </c>
      <c r="N1009" s="457" t="str">
        <f t="shared" si="30"/>
        <v/>
      </c>
    </row>
    <row r="1010" spans="2:14" hidden="1" x14ac:dyDescent="0.25">
      <c r="B1010" s="181">
        <f t="shared" si="31"/>
        <v>1007</v>
      </c>
      <c r="C1010" s="316" t="str">
        <f>+IF('Cálculos '!C1015="","",'Cálculos '!C1015)</f>
        <v/>
      </c>
      <c r="D1010" s="315" t="str">
        <f>+IF('Cálculos '!D1015="","",'Cálculos '!D1015)</f>
        <v/>
      </c>
      <c r="E1010" s="314" t="str">
        <f>+IF('Cálculos '!E1015="","",'Cálculos '!E1015)</f>
        <v/>
      </c>
      <c r="F1010" s="460" t="str">
        <f>+IF(D1010="","",'Cálculos '!AR1015)</f>
        <v/>
      </c>
      <c r="G1010" s="461" t="str">
        <f>IF(D1010="","",'Cálculos '!AU1015)</f>
        <v/>
      </c>
      <c r="H1010" s="461" t="str">
        <f>+IF(D1010="","",'Cálculos '!AV1015)</f>
        <v/>
      </c>
      <c r="I1010" s="462" t="str">
        <f>+IF(D1010="","",'Cálculos '!AT1015)</f>
        <v/>
      </c>
      <c r="J1010" s="385" t="str">
        <f>+IF('Variación '!BV1009="","",'Variación '!BV1009)</f>
        <v/>
      </c>
      <c r="K1010" s="456" t="str">
        <f>+IF(D1010="","",'Precio unitario '!J1009)</f>
        <v/>
      </c>
      <c r="L1010" s="312" t="str">
        <f>+'Valor total'!I1015</f>
        <v/>
      </c>
      <c r="M1010" s="312" t="str">
        <f>+'Valor total'!J1015</f>
        <v/>
      </c>
      <c r="N1010" s="457" t="str">
        <f t="shared" si="30"/>
        <v/>
      </c>
    </row>
    <row r="1011" spans="2:14" hidden="1" x14ac:dyDescent="0.25">
      <c r="B1011" s="181">
        <f t="shared" si="31"/>
        <v>1008</v>
      </c>
      <c r="C1011" s="316" t="str">
        <f>+IF('Cálculos '!C1016="","",'Cálculos '!C1016)</f>
        <v/>
      </c>
      <c r="D1011" s="315" t="str">
        <f>+IF('Cálculos '!D1016="","",'Cálculos '!D1016)</f>
        <v/>
      </c>
      <c r="E1011" s="314" t="str">
        <f>+IF('Cálculos '!E1016="","",'Cálculos '!E1016)</f>
        <v/>
      </c>
      <c r="F1011" s="460" t="str">
        <f>+IF(D1011="","",'Cálculos '!AR1016)</f>
        <v/>
      </c>
      <c r="G1011" s="461" t="str">
        <f>IF(D1011="","",'Cálculos '!AU1016)</f>
        <v/>
      </c>
      <c r="H1011" s="461" t="str">
        <f>+IF(D1011="","",'Cálculos '!AV1016)</f>
        <v/>
      </c>
      <c r="I1011" s="462" t="str">
        <f>+IF(D1011="","",'Cálculos '!AT1016)</f>
        <v/>
      </c>
      <c r="J1011" s="385" t="str">
        <f>+IF('Variación '!BV1010="","",'Variación '!BV1010)</f>
        <v/>
      </c>
      <c r="K1011" s="456" t="str">
        <f>+IF(D1011="","",'Precio unitario '!J1010)</f>
        <v/>
      </c>
      <c r="L1011" s="312" t="str">
        <f>+'Valor total'!I1016</f>
        <v/>
      </c>
      <c r="M1011" s="312" t="str">
        <f>+'Valor total'!J1016</f>
        <v/>
      </c>
      <c r="N1011" s="457" t="str">
        <f t="shared" si="30"/>
        <v/>
      </c>
    </row>
    <row r="1012" spans="2:14" hidden="1" x14ac:dyDescent="0.25">
      <c r="B1012" s="181">
        <f t="shared" si="31"/>
        <v>1009</v>
      </c>
      <c r="C1012" s="316" t="str">
        <f>+IF('Cálculos '!C1017="","",'Cálculos '!C1017)</f>
        <v/>
      </c>
      <c r="D1012" s="315" t="str">
        <f>+IF('Cálculos '!D1017="","",'Cálculos '!D1017)</f>
        <v/>
      </c>
      <c r="E1012" s="314" t="str">
        <f>+IF('Cálculos '!E1017="","",'Cálculos '!E1017)</f>
        <v/>
      </c>
      <c r="F1012" s="460" t="str">
        <f>+IF(D1012="","",'Cálculos '!AR1017)</f>
        <v/>
      </c>
      <c r="G1012" s="461" t="str">
        <f>IF(D1012="","",'Cálculos '!AU1017)</f>
        <v/>
      </c>
      <c r="H1012" s="461" t="str">
        <f>+IF(D1012="","",'Cálculos '!AV1017)</f>
        <v/>
      </c>
      <c r="I1012" s="462" t="str">
        <f>+IF(D1012="","",'Cálculos '!AT1017)</f>
        <v/>
      </c>
      <c r="J1012" s="385" t="str">
        <f>+IF('Variación '!BV1011="","",'Variación '!BV1011)</f>
        <v/>
      </c>
      <c r="K1012" s="456" t="str">
        <f>+IF(D1012="","",'Precio unitario '!J1011)</f>
        <v/>
      </c>
      <c r="L1012" s="312" t="str">
        <f>+'Valor total'!I1017</f>
        <v/>
      </c>
      <c r="M1012" s="312" t="str">
        <f>+'Valor total'!J1017</f>
        <v/>
      </c>
      <c r="N1012" s="457" t="str">
        <f t="shared" si="30"/>
        <v/>
      </c>
    </row>
    <row r="1013" spans="2:14" hidden="1" x14ac:dyDescent="0.25">
      <c r="B1013" s="181">
        <f t="shared" si="31"/>
        <v>1010</v>
      </c>
      <c r="C1013" s="316" t="str">
        <f>+IF('Cálculos '!C1018="","",'Cálculos '!C1018)</f>
        <v/>
      </c>
      <c r="D1013" s="315" t="str">
        <f>+IF('Cálculos '!D1018="","",'Cálculos '!D1018)</f>
        <v/>
      </c>
      <c r="E1013" s="314" t="str">
        <f>+IF('Cálculos '!E1018="","",'Cálculos '!E1018)</f>
        <v/>
      </c>
      <c r="F1013" s="460" t="str">
        <f>+IF(D1013="","",'Cálculos '!AR1018)</f>
        <v/>
      </c>
      <c r="G1013" s="461" t="str">
        <f>IF(D1013="","",'Cálculos '!AU1018)</f>
        <v/>
      </c>
      <c r="H1013" s="461" t="str">
        <f>+IF(D1013="","",'Cálculos '!AV1018)</f>
        <v/>
      </c>
      <c r="I1013" s="462" t="str">
        <f>+IF(D1013="","",'Cálculos '!AT1018)</f>
        <v/>
      </c>
      <c r="J1013" s="385" t="str">
        <f>+IF('Variación '!BV1012="","",'Variación '!BV1012)</f>
        <v/>
      </c>
      <c r="K1013" s="456" t="str">
        <f>+IF(D1013="","",'Precio unitario '!J1012)</f>
        <v/>
      </c>
      <c r="L1013" s="312" t="str">
        <f>+'Valor total'!I1018</f>
        <v/>
      </c>
      <c r="M1013" s="312" t="str">
        <f>+'Valor total'!J1018</f>
        <v/>
      </c>
      <c r="N1013" s="457" t="str">
        <f t="shared" si="30"/>
        <v/>
      </c>
    </row>
    <row r="1014" spans="2:14" hidden="1" x14ac:dyDescent="0.25">
      <c r="B1014" s="181">
        <f t="shared" si="31"/>
        <v>1011</v>
      </c>
      <c r="C1014" s="316" t="str">
        <f>+IF('Cálculos '!C1019="","",'Cálculos '!C1019)</f>
        <v/>
      </c>
      <c r="D1014" s="315" t="str">
        <f>+IF('Cálculos '!D1019="","",'Cálculos '!D1019)</f>
        <v/>
      </c>
      <c r="E1014" s="314" t="str">
        <f>+IF('Cálculos '!E1019="","",'Cálculos '!E1019)</f>
        <v/>
      </c>
      <c r="F1014" s="460" t="str">
        <f>+IF(D1014="","",'Cálculos '!AR1019)</f>
        <v/>
      </c>
      <c r="G1014" s="461" t="str">
        <f>IF(D1014="","",'Cálculos '!AU1019)</f>
        <v/>
      </c>
      <c r="H1014" s="461" t="str">
        <f>+IF(D1014="","",'Cálculos '!AV1019)</f>
        <v/>
      </c>
      <c r="I1014" s="462" t="str">
        <f>+IF(D1014="","",'Cálculos '!AT1019)</f>
        <v/>
      </c>
      <c r="J1014" s="385" t="str">
        <f>+IF('Variación '!BV1013="","",'Variación '!BV1013)</f>
        <v/>
      </c>
      <c r="K1014" s="456" t="str">
        <f>+IF(D1014="","",'Precio unitario '!J1013)</f>
        <v/>
      </c>
      <c r="L1014" s="312" t="str">
        <f>+'Valor total'!I1019</f>
        <v/>
      </c>
      <c r="M1014" s="312" t="str">
        <f>+'Valor total'!J1019</f>
        <v/>
      </c>
      <c r="N1014" s="457" t="str">
        <f t="shared" si="30"/>
        <v/>
      </c>
    </row>
    <row r="1015" spans="2:14" hidden="1" x14ac:dyDescent="0.25">
      <c r="B1015" s="181">
        <f t="shared" si="31"/>
        <v>1012</v>
      </c>
      <c r="C1015" s="316" t="str">
        <f>+IF('Cálculos '!C1020="","",'Cálculos '!C1020)</f>
        <v/>
      </c>
      <c r="D1015" s="315" t="str">
        <f>+IF('Cálculos '!D1020="","",'Cálculos '!D1020)</f>
        <v/>
      </c>
      <c r="E1015" s="314" t="str">
        <f>+IF('Cálculos '!E1020="","",'Cálculos '!E1020)</f>
        <v/>
      </c>
      <c r="F1015" s="460" t="str">
        <f>+IF(D1015="","",'Cálculos '!AR1020)</f>
        <v/>
      </c>
      <c r="G1015" s="461" t="str">
        <f>IF(D1015="","",'Cálculos '!AU1020)</f>
        <v/>
      </c>
      <c r="H1015" s="461" t="str">
        <f>+IF(D1015="","",'Cálculos '!AV1020)</f>
        <v/>
      </c>
      <c r="I1015" s="462" t="str">
        <f>+IF(D1015="","",'Cálculos '!AT1020)</f>
        <v/>
      </c>
      <c r="J1015" s="385" t="str">
        <f>+IF('Variación '!BV1014="","",'Variación '!BV1014)</f>
        <v/>
      </c>
      <c r="K1015" s="456" t="str">
        <f>+IF(D1015="","",'Precio unitario '!J1014)</f>
        <v/>
      </c>
      <c r="L1015" s="312" t="str">
        <f>+'Valor total'!I1020</f>
        <v/>
      </c>
      <c r="M1015" s="312" t="str">
        <f>+'Valor total'!J1020</f>
        <v/>
      </c>
      <c r="N1015" s="457" t="str">
        <f t="shared" si="30"/>
        <v/>
      </c>
    </row>
    <row r="1016" spans="2:14" hidden="1" x14ac:dyDescent="0.25">
      <c r="B1016" s="181">
        <f t="shared" si="31"/>
        <v>1013</v>
      </c>
      <c r="C1016" s="316" t="str">
        <f>+IF('Cálculos '!C1021="","",'Cálculos '!C1021)</f>
        <v/>
      </c>
      <c r="D1016" s="315" t="str">
        <f>+IF('Cálculos '!D1021="","",'Cálculos '!D1021)</f>
        <v/>
      </c>
      <c r="E1016" s="314" t="str">
        <f>+IF('Cálculos '!E1021="","",'Cálculos '!E1021)</f>
        <v/>
      </c>
      <c r="F1016" s="460" t="str">
        <f>+IF(D1016="","",'Cálculos '!AR1021)</f>
        <v/>
      </c>
      <c r="G1016" s="461" t="str">
        <f>IF(D1016="","",'Cálculos '!AU1021)</f>
        <v/>
      </c>
      <c r="H1016" s="461" t="str">
        <f>+IF(D1016="","",'Cálculos '!AV1021)</f>
        <v/>
      </c>
      <c r="I1016" s="462" t="str">
        <f>+IF(D1016="","",'Cálculos '!AT1021)</f>
        <v/>
      </c>
      <c r="J1016" s="385" t="str">
        <f>+IF('Variación '!BV1015="","",'Variación '!BV1015)</f>
        <v/>
      </c>
      <c r="K1016" s="456" t="str">
        <f>+IF(D1016="","",'Precio unitario '!J1015)</f>
        <v/>
      </c>
      <c r="L1016" s="312" t="str">
        <f>+'Valor total'!I1021</f>
        <v/>
      </c>
      <c r="M1016" s="312" t="str">
        <f>+'Valor total'!J1021</f>
        <v/>
      </c>
      <c r="N1016" s="457" t="str">
        <f t="shared" si="30"/>
        <v/>
      </c>
    </row>
    <row r="1017" spans="2:14" hidden="1" x14ac:dyDescent="0.25">
      <c r="B1017" s="181">
        <f t="shared" si="31"/>
        <v>1014</v>
      </c>
      <c r="C1017" s="316" t="str">
        <f>+IF('Cálculos '!C1022="","",'Cálculos '!C1022)</f>
        <v/>
      </c>
      <c r="D1017" s="315" t="str">
        <f>+IF('Cálculos '!D1022="","",'Cálculos '!D1022)</f>
        <v/>
      </c>
      <c r="E1017" s="314" t="str">
        <f>+IF('Cálculos '!E1022="","",'Cálculos '!E1022)</f>
        <v/>
      </c>
      <c r="F1017" s="460" t="str">
        <f>+IF(D1017="","",'Cálculos '!AR1022)</f>
        <v/>
      </c>
      <c r="G1017" s="461" t="str">
        <f>IF(D1017="","",'Cálculos '!AU1022)</f>
        <v/>
      </c>
      <c r="H1017" s="461" t="str">
        <f>+IF(D1017="","",'Cálculos '!AV1022)</f>
        <v/>
      </c>
      <c r="I1017" s="462" t="str">
        <f>+IF(D1017="","",'Cálculos '!AT1022)</f>
        <v/>
      </c>
      <c r="J1017" s="385" t="str">
        <f>+IF('Variación '!BV1016="","",'Variación '!BV1016)</f>
        <v/>
      </c>
      <c r="K1017" s="456" t="str">
        <f>+IF(D1017="","",'Precio unitario '!J1016)</f>
        <v/>
      </c>
      <c r="L1017" s="312" t="str">
        <f>+'Valor total'!I1022</f>
        <v/>
      </c>
      <c r="M1017" s="312" t="str">
        <f>+'Valor total'!J1022</f>
        <v/>
      </c>
      <c r="N1017" s="457" t="str">
        <f t="shared" si="30"/>
        <v/>
      </c>
    </row>
    <row r="1018" spans="2:14" hidden="1" x14ac:dyDescent="0.25">
      <c r="B1018" s="181">
        <f t="shared" si="31"/>
        <v>1015</v>
      </c>
      <c r="C1018" s="316" t="str">
        <f>+IF('Cálculos '!C1023="","",'Cálculos '!C1023)</f>
        <v/>
      </c>
      <c r="D1018" s="315" t="str">
        <f>+IF('Cálculos '!D1023="","",'Cálculos '!D1023)</f>
        <v/>
      </c>
      <c r="E1018" s="314" t="str">
        <f>+IF('Cálculos '!E1023="","",'Cálculos '!E1023)</f>
        <v/>
      </c>
      <c r="F1018" s="460" t="str">
        <f>+IF(D1018="","",'Cálculos '!AR1023)</f>
        <v/>
      </c>
      <c r="G1018" s="461" t="str">
        <f>IF(D1018="","",'Cálculos '!AU1023)</f>
        <v/>
      </c>
      <c r="H1018" s="461" t="str">
        <f>+IF(D1018="","",'Cálculos '!AV1023)</f>
        <v/>
      </c>
      <c r="I1018" s="462" t="str">
        <f>+IF(D1018="","",'Cálculos '!AT1023)</f>
        <v/>
      </c>
      <c r="J1018" s="385" t="str">
        <f>+IF('Variación '!BV1017="","",'Variación '!BV1017)</f>
        <v/>
      </c>
      <c r="K1018" s="456" t="str">
        <f>+IF(D1018="","",'Precio unitario '!J1017)</f>
        <v/>
      </c>
      <c r="L1018" s="312" t="str">
        <f>+'Valor total'!I1023</f>
        <v/>
      </c>
      <c r="M1018" s="312" t="str">
        <f>+'Valor total'!J1023</f>
        <v/>
      </c>
      <c r="N1018" s="457" t="str">
        <f t="shared" si="30"/>
        <v/>
      </c>
    </row>
    <row r="1019" spans="2:14" hidden="1" x14ac:dyDescent="0.25">
      <c r="B1019" s="181">
        <f t="shared" si="31"/>
        <v>1016</v>
      </c>
      <c r="C1019" s="316" t="str">
        <f>+IF('Cálculos '!C1024="","",'Cálculos '!C1024)</f>
        <v/>
      </c>
      <c r="D1019" s="315" t="str">
        <f>+IF('Cálculos '!D1024="","",'Cálculos '!D1024)</f>
        <v/>
      </c>
      <c r="E1019" s="314" t="str">
        <f>+IF('Cálculos '!E1024="","",'Cálculos '!E1024)</f>
        <v/>
      </c>
      <c r="F1019" s="460" t="str">
        <f>+IF(D1019="","",'Cálculos '!AR1024)</f>
        <v/>
      </c>
      <c r="G1019" s="461" t="str">
        <f>IF(D1019="","",'Cálculos '!AU1024)</f>
        <v/>
      </c>
      <c r="H1019" s="461" t="str">
        <f>+IF(D1019="","",'Cálculos '!AV1024)</f>
        <v/>
      </c>
      <c r="I1019" s="462" t="str">
        <f>+IF(D1019="","",'Cálculos '!AT1024)</f>
        <v/>
      </c>
      <c r="J1019" s="385" t="str">
        <f>+IF('Variación '!BV1018="","",'Variación '!BV1018)</f>
        <v/>
      </c>
      <c r="K1019" s="456" t="str">
        <f>+IF(D1019="","",'Precio unitario '!J1018)</f>
        <v/>
      </c>
      <c r="L1019" s="312" t="str">
        <f>+'Valor total'!I1024</f>
        <v/>
      </c>
      <c r="M1019" s="312" t="str">
        <f>+'Valor total'!J1024</f>
        <v/>
      </c>
      <c r="N1019" s="457" t="str">
        <f t="shared" si="30"/>
        <v/>
      </c>
    </row>
    <row r="1020" spans="2:14" hidden="1" x14ac:dyDescent="0.25">
      <c r="B1020" s="181">
        <f t="shared" si="31"/>
        <v>1017</v>
      </c>
      <c r="C1020" s="316" t="str">
        <f>+IF('Cálculos '!C1025="","",'Cálculos '!C1025)</f>
        <v/>
      </c>
      <c r="D1020" s="315" t="str">
        <f>+IF('Cálculos '!D1025="","",'Cálculos '!D1025)</f>
        <v/>
      </c>
      <c r="E1020" s="314" t="str">
        <f>+IF('Cálculos '!E1025="","",'Cálculos '!E1025)</f>
        <v/>
      </c>
      <c r="F1020" s="460" t="str">
        <f>+IF(D1020="","",'Cálculos '!AR1025)</f>
        <v/>
      </c>
      <c r="G1020" s="461" t="str">
        <f>IF(D1020="","",'Cálculos '!AU1025)</f>
        <v/>
      </c>
      <c r="H1020" s="461" t="str">
        <f>+IF(D1020="","",'Cálculos '!AV1025)</f>
        <v/>
      </c>
      <c r="I1020" s="462" t="str">
        <f>+IF(D1020="","",'Cálculos '!AT1025)</f>
        <v/>
      </c>
      <c r="J1020" s="385" t="str">
        <f>+IF('Variación '!BV1019="","",'Variación '!BV1019)</f>
        <v/>
      </c>
      <c r="K1020" s="456" t="str">
        <f>+IF(D1020="","",'Precio unitario '!J1019)</f>
        <v/>
      </c>
      <c r="L1020" s="312" t="str">
        <f>+'Valor total'!I1025</f>
        <v/>
      </c>
      <c r="M1020" s="312" t="str">
        <f>+'Valor total'!J1025</f>
        <v/>
      </c>
      <c r="N1020" s="457" t="str">
        <f t="shared" si="30"/>
        <v/>
      </c>
    </row>
    <row r="1021" spans="2:14" hidden="1" x14ac:dyDescent="0.25">
      <c r="B1021" s="181">
        <f t="shared" si="31"/>
        <v>1018</v>
      </c>
      <c r="C1021" s="316" t="str">
        <f>+IF('Cálculos '!C1026="","",'Cálculos '!C1026)</f>
        <v/>
      </c>
      <c r="D1021" s="315" t="str">
        <f>+IF('Cálculos '!D1026="","",'Cálculos '!D1026)</f>
        <v/>
      </c>
      <c r="E1021" s="314" t="str">
        <f>+IF('Cálculos '!E1026="","",'Cálculos '!E1026)</f>
        <v/>
      </c>
      <c r="F1021" s="460" t="str">
        <f>+IF(D1021="","",'Cálculos '!AR1026)</f>
        <v/>
      </c>
      <c r="G1021" s="461" t="str">
        <f>IF(D1021="","",'Cálculos '!AU1026)</f>
        <v/>
      </c>
      <c r="H1021" s="461" t="str">
        <f>+IF(D1021="","",'Cálculos '!AV1026)</f>
        <v/>
      </c>
      <c r="I1021" s="462" t="str">
        <f>+IF(D1021="","",'Cálculos '!AT1026)</f>
        <v/>
      </c>
      <c r="J1021" s="385" t="str">
        <f>+IF('Variación '!BV1020="","",'Variación '!BV1020)</f>
        <v/>
      </c>
      <c r="K1021" s="456" t="str">
        <f>+IF(D1021="","",'Precio unitario '!J1020)</f>
        <v/>
      </c>
      <c r="L1021" s="312" t="str">
        <f>+'Valor total'!I1026</f>
        <v/>
      </c>
      <c r="M1021" s="312" t="str">
        <f>+'Valor total'!J1026</f>
        <v/>
      </c>
      <c r="N1021" s="457" t="str">
        <f t="shared" si="30"/>
        <v/>
      </c>
    </row>
    <row r="1022" spans="2:14" hidden="1" x14ac:dyDescent="0.25">
      <c r="B1022" s="181">
        <f t="shared" si="31"/>
        <v>1019</v>
      </c>
      <c r="C1022" s="316" t="str">
        <f>+IF('Cálculos '!C1027="","",'Cálculos '!C1027)</f>
        <v/>
      </c>
      <c r="D1022" s="315" t="str">
        <f>+IF('Cálculos '!D1027="","",'Cálculos '!D1027)</f>
        <v/>
      </c>
      <c r="E1022" s="314" t="str">
        <f>+IF('Cálculos '!E1027="","",'Cálculos '!E1027)</f>
        <v/>
      </c>
      <c r="F1022" s="460" t="str">
        <f>+IF(D1022="","",'Cálculos '!AR1027)</f>
        <v/>
      </c>
      <c r="G1022" s="461" t="str">
        <f>IF(D1022="","",'Cálculos '!AU1027)</f>
        <v/>
      </c>
      <c r="H1022" s="461" t="str">
        <f>+IF(D1022="","",'Cálculos '!AV1027)</f>
        <v/>
      </c>
      <c r="I1022" s="462" t="str">
        <f>+IF(D1022="","",'Cálculos '!AT1027)</f>
        <v/>
      </c>
      <c r="J1022" s="385" t="str">
        <f>+IF('Variación '!BV1021="","",'Variación '!BV1021)</f>
        <v/>
      </c>
      <c r="K1022" s="456" t="str">
        <f>+IF(D1022="","",'Precio unitario '!J1021)</f>
        <v/>
      </c>
      <c r="L1022" s="312" t="str">
        <f>+'Valor total'!I1027</f>
        <v/>
      </c>
      <c r="M1022" s="312" t="str">
        <f>+'Valor total'!J1027</f>
        <v/>
      </c>
      <c r="N1022" s="457" t="str">
        <f t="shared" si="30"/>
        <v/>
      </c>
    </row>
    <row r="1023" spans="2:14" hidden="1" x14ac:dyDescent="0.25">
      <c r="B1023" s="181">
        <f t="shared" si="31"/>
        <v>1020</v>
      </c>
      <c r="C1023" s="316" t="str">
        <f>+IF('Cálculos '!C1028="","",'Cálculos '!C1028)</f>
        <v/>
      </c>
      <c r="D1023" s="315" t="str">
        <f>+IF('Cálculos '!D1028="","",'Cálculos '!D1028)</f>
        <v/>
      </c>
      <c r="E1023" s="314" t="str">
        <f>+IF('Cálculos '!E1028="","",'Cálculos '!E1028)</f>
        <v/>
      </c>
      <c r="F1023" s="460" t="str">
        <f>+IF(D1023="","",'Cálculos '!AR1028)</f>
        <v/>
      </c>
      <c r="G1023" s="461" t="str">
        <f>IF(D1023="","",'Cálculos '!AU1028)</f>
        <v/>
      </c>
      <c r="H1023" s="461" t="str">
        <f>+IF(D1023="","",'Cálculos '!AV1028)</f>
        <v/>
      </c>
      <c r="I1023" s="462" t="str">
        <f>+IF(D1023="","",'Cálculos '!AT1028)</f>
        <v/>
      </c>
      <c r="J1023" s="385" t="str">
        <f>+IF('Variación '!BV1022="","",'Variación '!BV1022)</f>
        <v/>
      </c>
      <c r="K1023" s="456" t="str">
        <f>+IF(D1023="","",'Precio unitario '!J1022)</f>
        <v/>
      </c>
      <c r="L1023" s="312" t="str">
        <f>+'Valor total'!I1028</f>
        <v/>
      </c>
      <c r="M1023" s="312" t="str">
        <f>+'Valor total'!J1028</f>
        <v/>
      </c>
      <c r="N1023" s="457" t="str">
        <f t="shared" si="30"/>
        <v/>
      </c>
    </row>
    <row r="1024" spans="2:14" hidden="1" x14ac:dyDescent="0.25">
      <c r="B1024" s="181">
        <f t="shared" si="31"/>
        <v>1021</v>
      </c>
      <c r="C1024" s="316" t="str">
        <f>+IF('Cálculos '!C1029="","",'Cálculos '!C1029)</f>
        <v/>
      </c>
      <c r="D1024" s="315" t="str">
        <f>+IF('Cálculos '!D1029="","",'Cálculos '!D1029)</f>
        <v/>
      </c>
      <c r="E1024" s="314" t="str">
        <f>+IF('Cálculos '!E1029="","",'Cálculos '!E1029)</f>
        <v/>
      </c>
      <c r="F1024" s="460" t="str">
        <f>+IF(D1024="","",'Cálculos '!AR1029)</f>
        <v/>
      </c>
      <c r="G1024" s="461" t="str">
        <f>IF(D1024="","",'Cálculos '!AU1029)</f>
        <v/>
      </c>
      <c r="H1024" s="461" t="str">
        <f>+IF(D1024="","",'Cálculos '!AV1029)</f>
        <v/>
      </c>
      <c r="I1024" s="462" t="str">
        <f>+IF(D1024="","",'Cálculos '!AT1029)</f>
        <v/>
      </c>
      <c r="J1024" s="385" t="str">
        <f>+IF('Variación '!BV1023="","",'Variación '!BV1023)</f>
        <v/>
      </c>
      <c r="K1024" s="456" t="str">
        <f>+IF(D1024="","",'Precio unitario '!J1023)</f>
        <v/>
      </c>
      <c r="L1024" s="312" t="str">
        <f>+'Valor total'!I1029</f>
        <v/>
      </c>
      <c r="M1024" s="312" t="str">
        <f>+'Valor total'!J1029</f>
        <v/>
      </c>
      <c r="N1024" s="457" t="str">
        <f t="shared" si="30"/>
        <v/>
      </c>
    </row>
    <row r="1025" spans="2:14" hidden="1" x14ac:dyDescent="0.25">
      <c r="B1025" s="181">
        <f t="shared" si="31"/>
        <v>1022</v>
      </c>
      <c r="C1025" s="316" t="str">
        <f>+IF('Cálculos '!C1030="","",'Cálculos '!C1030)</f>
        <v/>
      </c>
      <c r="D1025" s="315" t="str">
        <f>+IF('Cálculos '!D1030="","",'Cálculos '!D1030)</f>
        <v/>
      </c>
      <c r="E1025" s="314" t="str">
        <f>+IF('Cálculos '!E1030="","",'Cálculos '!E1030)</f>
        <v/>
      </c>
      <c r="F1025" s="460" t="str">
        <f>+IF(D1025="","",'Cálculos '!AR1030)</f>
        <v/>
      </c>
      <c r="G1025" s="461" t="str">
        <f>IF(D1025="","",'Cálculos '!AU1030)</f>
        <v/>
      </c>
      <c r="H1025" s="461" t="str">
        <f>+IF(D1025="","",'Cálculos '!AV1030)</f>
        <v/>
      </c>
      <c r="I1025" s="462" t="str">
        <f>+IF(D1025="","",'Cálculos '!AT1030)</f>
        <v/>
      </c>
      <c r="J1025" s="385" t="str">
        <f>+IF('Variación '!BV1024="","",'Variación '!BV1024)</f>
        <v/>
      </c>
      <c r="K1025" s="456" t="str">
        <f>+IF(D1025="","",'Precio unitario '!J1024)</f>
        <v/>
      </c>
      <c r="L1025" s="312" t="str">
        <f>+'Valor total'!I1030</f>
        <v/>
      </c>
      <c r="M1025" s="312" t="str">
        <f>+'Valor total'!J1030</f>
        <v/>
      </c>
      <c r="N1025" s="457" t="str">
        <f t="shared" si="30"/>
        <v/>
      </c>
    </row>
    <row r="1026" spans="2:14" hidden="1" x14ac:dyDescent="0.25">
      <c r="B1026" s="181">
        <f t="shared" si="31"/>
        <v>1023</v>
      </c>
      <c r="C1026" s="316" t="str">
        <f>+IF('Cálculos '!C1031="","",'Cálculos '!C1031)</f>
        <v/>
      </c>
      <c r="D1026" s="315" t="str">
        <f>+IF('Cálculos '!D1031="","",'Cálculos '!D1031)</f>
        <v/>
      </c>
      <c r="E1026" s="314" t="str">
        <f>+IF('Cálculos '!E1031="","",'Cálculos '!E1031)</f>
        <v/>
      </c>
      <c r="F1026" s="460" t="str">
        <f>+IF(D1026="","",'Cálculos '!AR1031)</f>
        <v/>
      </c>
      <c r="G1026" s="461" t="str">
        <f>IF(D1026="","",'Cálculos '!AU1031)</f>
        <v/>
      </c>
      <c r="H1026" s="461" t="str">
        <f>+IF(D1026="","",'Cálculos '!AV1031)</f>
        <v/>
      </c>
      <c r="I1026" s="462" t="str">
        <f>+IF(D1026="","",'Cálculos '!AT1031)</f>
        <v/>
      </c>
      <c r="J1026" s="385" t="str">
        <f>+IF('Variación '!BV1025="","",'Variación '!BV1025)</f>
        <v/>
      </c>
      <c r="K1026" s="456" t="str">
        <f>+IF(D1026="","",'Precio unitario '!J1025)</f>
        <v/>
      </c>
      <c r="L1026" s="312" t="str">
        <f>+'Valor total'!I1031</f>
        <v/>
      </c>
      <c r="M1026" s="312" t="str">
        <f>+'Valor total'!J1031</f>
        <v/>
      </c>
      <c r="N1026" s="457" t="str">
        <f t="shared" si="30"/>
        <v/>
      </c>
    </row>
    <row r="1027" spans="2:14" hidden="1" x14ac:dyDescent="0.25">
      <c r="B1027" s="181">
        <f t="shared" si="31"/>
        <v>1024</v>
      </c>
      <c r="C1027" s="316" t="str">
        <f>+IF('Cálculos '!C1032="","",'Cálculos '!C1032)</f>
        <v/>
      </c>
      <c r="D1027" s="315" t="str">
        <f>+IF('Cálculos '!D1032="","",'Cálculos '!D1032)</f>
        <v/>
      </c>
      <c r="E1027" s="314" t="str">
        <f>+IF('Cálculos '!E1032="","",'Cálculos '!E1032)</f>
        <v/>
      </c>
      <c r="F1027" s="460" t="str">
        <f>+IF(D1027="","",'Cálculos '!AR1032)</f>
        <v/>
      </c>
      <c r="G1027" s="461" t="str">
        <f>IF(D1027="","",'Cálculos '!AU1032)</f>
        <v/>
      </c>
      <c r="H1027" s="461" t="str">
        <f>+IF(D1027="","",'Cálculos '!AV1032)</f>
        <v/>
      </c>
      <c r="I1027" s="462" t="str">
        <f>+IF(D1027="","",'Cálculos '!AT1032)</f>
        <v/>
      </c>
      <c r="J1027" s="385" t="str">
        <f>+IF('Variación '!BV1026="","",'Variación '!BV1026)</f>
        <v/>
      </c>
      <c r="K1027" s="456" t="str">
        <f>+IF(D1027="","",'Precio unitario '!J1026)</f>
        <v/>
      </c>
      <c r="L1027" s="312" t="str">
        <f>+'Valor total'!I1032</f>
        <v/>
      </c>
      <c r="M1027" s="312" t="str">
        <f>+'Valor total'!J1032</f>
        <v/>
      </c>
      <c r="N1027" s="457" t="str">
        <f t="shared" si="30"/>
        <v/>
      </c>
    </row>
    <row r="1028" spans="2:14" hidden="1" x14ac:dyDescent="0.25">
      <c r="B1028" s="181">
        <f t="shared" si="31"/>
        <v>1025</v>
      </c>
      <c r="C1028" s="316" t="str">
        <f>+IF('Cálculos '!C1033="","",'Cálculos '!C1033)</f>
        <v/>
      </c>
      <c r="D1028" s="315" t="str">
        <f>+IF('Cálculos '!D1033="","",'Cálculos '!D1033)</f>
        <v/>
      </c>
      <c r="E1028" s="314" t="str">
        <f>+IF('Cálculos '!E1033="","",'Cálculos '!E1033)</f>
        <v/>
      </c>
      <c r="F1028" s="460" t="str">
        <f>+IF(D1028="","",'Cálculos '!AR1033)</f>
        <v/>
      </c>
      <c r="G1028" s="461" t="str">
        <f>IF(D1028="","",'Cálculos '!AU1033)</f>
        <v/>
      </c>
      <c r="H1028" s="461" t="str">
        <f>+IF(D1028="","",'Cálculos '!AV1033)</f>
        <v/>
      </c>
      <c r="I1028" s="462" t="str">
        <f>+IF(D1028="","",'Cálculos '!AT1033)</f>
        <v/>
      </c>
      <c r="J1028" s="385" t="str">
        <f>+IF('Variación '!BV1027="","",'Variación '!BV1027)</f>
        <v/>
      </c>
      <c r="K1028" s="456" t="str">
        <f>+IF(D1028="","",'Precio unitario '!J1027)</f>
        <v/>
      </c>
      <c r="L1028" s="312" t="str">
        <f>+'Valor total'!I1033</f>
        <v/>
      </c>
      <c r="M1028" s="312" t="str">
        <f>+'Valor total'!J1033</f>
        <v/>
      </c>
      <c r="N1028" s="457" t="str">
        <f t="shared" si="30"/>
        <v/>
      </c>
    </row>
    <row r="1029" spans="2:14" hidden="1" x14ac:dyDescent="0.25">
      <c r="B1029" s="181">
        <f t="shared" si="31"/>
        <v>1026</v>
      </c>
      <c r="C1029" s="316" t="str">
        <f>+IF('Cálculos '!C1034="","",'Cálculos '!C1034)</f>
        <v/>
      </c>
      <c r="D1029" s="315" t="str">
        <f>+IF('Cálculos '!D1034="","",'Cálculos '!D1034)</f>
        <v/>
      </c>
      <c r="E1029" s="314" t="str">
        <f>+IF('Cálculos '!E1034="","",'Cálculos '!E1034)</f>
        <v/>
      </c>
      <c r="F1029" s="460" t="str">
        <f>+IF(D1029="","",'Cálculos '!AR1034)</f>
        <v/>
      </c>
      <c r="G1029" s="461" t="str">
        <f>IF(D1029="","",'Cálculos '!AU1034)</f>
        <v/>
      </c>
      <c r="H1029" s="461" t="str">
        <f>+IF(D1029="","",'Cálculos '!AV1034)</f>
        <v/>
      </c>
      <c r="I1029" s="462" t="str">
        <f>+IF(D1029="","",'Cálculos '!AT1034)</f>
        <v/>
      </c>
      <c r="J1029" s="385" t="str">
        <f>+IF('Variación '!BV1028="","",'Variación '!BV1028)</f>
        <v/>
      </c>
      <c r="K1029" s="456" t="str">
        <f>+IF(D1029="","",'Precio unitario '!J1028)</f>
        <v/>
      </c>
      <c r="L1029" s="312" t="str">
        <f>+'Valor total'!I1034</f>
        <v/>
      </c>
      <c r="M1029" s="312" t="str">
        <f>+'Valor total'!J1034</f>
        <v/>
      </c>
      <c r="N1029" s="457" t="str">
        <f t="shared" ref="N1029:N1092" si="32">+IF(D1029="","",SUM(K1029+L1029+M1029))</f>
        <v/>
      </c>
    </row>
    <row r="1030" spans="2:14" hidden="1" x14ac:dyDescent="0.25">
      <c r="B1030" s="181">
        <f t="shared" ref="B1030:B1093" si="33">+B1029+1</f>
        <v>1027</v>
      </c>
      <c r="C1030" s="316" t="str">
        <f>+IF('Cálculos '!C1035="","",'Cálculos '!C1035)</f>
        <v/>
      </c>
      <c r="D1030" s="315" t="str">
        <f>+IF('Cálculos '!D1035="","",'Cálculos '!D1035)</f>
        <v/>
      </c>
      <c r="E1030" s="314" t="str">
        <f>+IF('Cálculos '!E1035="","",'Cálculos '!E1035)</f>
        <v/>
      </c>
      <c r="F1030" s="460" t="str">
        <f>+IF(D1030="","",'Cálculos '!AR1035)</f>
        <v/>
      </c>
      <c r="G1030" s="461" t="str">
        <f>IF(D1030="","",'Cálculos '!AU1035)</f>
        <v/>
      </c>
      <c r="H1030" s="461" t="str">
        <f>+IF(D1030="","",'Cálculos '!AV1035)</f>
        <v/>
      </c>
      <c r="I1030" s="462" t="str">
        <f>+IF(D1030="","",'Cálculos '!AT1035)</f>
        <v/>
      </c>
      <c r="J1030" s="385" t="str">
        <f>+IF('Variación '!BV1029="","",'Variación '!BV1029)</f>
        <v/>
      </c>
      <c r="K1030" s="456" t="str">
        <f>+IF(D1030="","",'Precio unitario '!J1029)</f>
        <v/>
      </c>
      <c r="L1030" s="312" t="str">
        <f>+'Valor total'!I1035</f>
        <v/>
      </c>
      <c r="M1030" s="312" t="str">
        <f>+'Valor total'!J1035</f>
        <v/>
      </c>
      <c r="N1030" s="457" t="str">
        <f t="shared" si="32"/>
        <v/>
      </c>
    </row>
    <row r="1031" spans="2:14" hidden="1" x14ac:dyDescent="0.25">
      <c r="B1031" s="181">
        <f t="shared" si="33"/>
        <v>1028</v>
      </c>
      <c r="C1031" s="316" t="str">
        <f>+IF('Cálculos '!C1036="","",'Cálculos '!C1036)</f>
        <v/>
      </c>
      <c r="D1031" s="315" t="str">
        <f>+IF('Cálculos '!D1036="","",'Cálculos '!D1036)</f>
        <v/>
      </c>
      <c r="E1031" s="314" t="str">
        <f>+IF('Cálculos '!E1036="","",'Cálculos '!E1036)</f>
        <v/>
      </c>
      <c r="F1031" s="460" t="str">
        <f>+IF(D1031="","",'Cálculos '!AR1036)</f>
        <v/>
      </c>
      <c r="G1031" s="461" t="str">
        <f>IF(D1031="","",'Cálculos '!AU1036)</f>
        <v/>
      </c>
      <c r="H1031" s="461" t="str">
        <f>+IF(D1031="","",'Cálculos '!AV1036)</f>
        <v/>
      </c>
      <c r="I1031" s="462" t="str">
        <f>+IF(D1031="","",'Cálculos '!AT1036)</f>
        <v/>
      </c>
      <c r="J1031" s="385" t="str">
        <f>+IF('Variación '!BV1030="","",'Variación '!BV1030)</f>
        <v/>
      </c>
      <c r="K1031" s="456" t="str">
        <f>+IF(D1031="","",'Precio unitario '!J1030)</f>
        <v/>
      </c>
      <c r="L1031" s="312" t="str">
        <f>+'Valor total'!I1036</f>
        <v/>
      </c>
      <c r="M1031" s="312" t="str">
        <f>+'Valor total'!J1036</f>
        <v/>
      </c>
      <c r="N1031" s="457" t="str">
        <f t="shared" si="32"/>
        <v/>
      </c>
    </row>
    <row r="1032" spans="2:14" hidden="1" x14ac:dyDescent="0.25">
      <c r="B1032" s="181">
        <f t="shared" si="33"/>
        <v>1029</v>
      </c>
      <c r="C1032" s="316" t="str">
        <f>+IF('Cálculos '!C1037="","",'Cálculos '!C1037)</f>
        <v/>
      </c>
      <c r="D1032" s="315" t="str">
        <f>+IF('Cálculos '!D1037="","",'Cálculos '!D1037)</f>
        <v/>
      </c>
      <c r="E1032" s="314" t="str">
        <f>+IF('Cálculos '!E1037="","",'Cálculos '!E1037)</f>
        <v/>
      </c>
      <c r="F1032" s="460" t="str">
        <f>+IF(D1032="","",'Cálculos '!AR1037)</f>
        <v/>
      </c>
      <c r="G1032" s="461" t="str">
        <f>IF(D1032="","",'Cálculos '!AU1037)</f>
        <v/>
      </c>
      <c r="H1032" s="461" t="str">
        <f>+IF(D1032="","",'Cálculos '!AV1037)</f>
        <v/>
      </c>
      <c r="I1032" s="462" t="str">
        <f>+IF(D1032="","",'Cálculos '!AT1037)</f>
        <v/>
      </c>
      <c r="J1032" s="385" t="str">
        <f>+IF('Variación '!BV1031="","",'Variación '!BV1031)</f>
        <v/>
      </c>
      <c r="K1032" s="456" t="str">
        <f>+IF(D1032="","",'Precio unitario '!J1031)</f>
        <v/>
      </c>
      <c r="L1032" s="312" t="str">
        <f>+'Valor total'!I1037</f>
        <v/>
      </c>
      <c r="M1032" s="312" t="str">
        <f>+'Valor total'!J1037</f>
        <v/>
      </c>
      <c r="N1032" s="457" t="str">
        <f t="shared" si="32"/>
        <v/>
      </c>
    </row>
    <row r="1033" spans="2:14" hidden="1" x14ac:dyDescent="0.25">
      <c r="B1033" s="181">
        <f t="shared" si="33"/>
        <v>1030</v>
      </c>
      <c r="C1033" s="316" t="str">
        <f>+IF('Cálculos '!C1038="","",'Cálculos '!C1038)</f>
        <v/>
      </c>
      <c r="D1033" s="315" t="str">
        <f>+IF('Cálculos '!D1038="","",'Cálculos '!D1038)</f>
        <v/>
      </c>
      <c r="E1033" s="314" t="str">
        <f>+IF('Cálculos '!E1038="","",'Cálculos '!E1038)</f>
        <v/>
      </c>
      <c r="F1033" s="460" t="str">
        <f>+IF(D1033="","",'Cálculos '!AR1038)</f>
        <v/>
      </c>
      <c r="G1033" s="461" t="str">
        <f>IF(D1033="","",'Cálculos '!AU1038)</f>
        <v/>
      </c>
      <c r="H1033" s="461" t="str">
        <f>+IF(D1033="","",'Cálculos '!AV1038)</f>
        <v/>
      </c>
      <c r="I1033" s="462" t="str">
        <f>+IF(D1033="","",'Cálculos '!AT1038)</f>
        <v/>
      </c>
      <c r="J1033" s="385" t="str">
        <f>+IF('Variación '!BV1032="","",'Variación '!BV1032)</f>
        <v/>
      </c>
      <c r="K1033" s="456" t="str">
        <f>+IF(D1033="","",'Precio unitario '!J1032)</f>
        <v/>
      </c>
      <c r="L1033" s="312" t="str">
        <f>+'Valor total'!I1038</f>
        <v/>
      </c>
      <c r="M1033" s="312" t="str">
        <f>+'Valor total'!J1038</f>
        <v/>
      </c>
      <c r="N1033" s="457" t="str">
        <f t="shared" si="32"/>
        <v/>
      </c>
    </row>
    <row r="1034" spans="2:14" hidden="1" x14ac:dyDescent="0.25">
      <c r="B1034" s="181">
        <f t="shared" si="33"/>
        <v>1031</v>
      </c>
      <c r="C1034" s="316" t="str">
        <f>+IF('Cálculos '!C1039="","",'Cálculos '!C1039)</f>
        <v/>
      </c>
      <c r="D1034" s="315" t="str">
        <f>+IF('Cálculos '!D1039="","",'Cálculos '!D1039)</f>
        <v/>
      </c>
      <c r="E1034" s="314" t="str">
        <f>+IF('Cálculos '!E1039="","",'Cálculos '!E1039)</f>
        <v/>
      </c>
      <c r="F1034" s="460" t="str">
        <f>+IF(D1034="","",'Cálculos '!AR1039)</f>
        <v/>
      </c>
      <c r="G1034" s="461" t="str">
        <f>IF(D1034="","",'Cálculos '!AU1039)</f>
        <v/>
      </c>
      <c r="H1034" s="461" t="str">
        <f>+IF(D1034="","",'Cálculos '!AV1039)</f>
        <v/>
      </c>
      <c r="I1034" s="462" t="str">
        <f>+IF(D1034="","",'Cálculos '!AT1039)</f>
        <v/>
      </c>
      <c r="J1034" s="385" t="str">
        <f>+IF('Variación '!BV1033="","",'Variación '!BV1033)</f>
        <v/>
      </c>
      <c r="K1034" s="456" t="str">
        <f>+IF(D1034="","",'Precio unitario '!J1033)</f>
        <v/>
      </c>
      <c r="L1034" s="312" t="str">
        <f>+'Valor total'!I1039</f>
        <v/>
      </c>
      <c r="M1034" s="312" t="str">
        <f>+'Valor total'!J1039</f>
        <v/>
      </c>
      <c r="N1034" s="457" t="str">
        <f t="shared" si="32"/>
        <v/>
      </c>
    </row>
    <row r="1035" spans="2:14" hidden="1" x14ac:dyDescent="0.25">
      <c r="B1035" s="181">
        <f t="shared" si="33"/>
        <v>1032</v>
      </c>
      <c r="C1035" s="316" t="str">
        <f>+IF('Cálculos '!C1040="","",'Cálculos '!C1040)</f>
        <v/>
      </c>
      <c r="D1035" s="315" t="str">
        <f>+IF('Cálculos '!D1040="","",'Cálculos '!D1040)</f>
        <v/>
      </c>
      <c r="E1035" s="314" t="str">
        <f>+IF('Cálculos '!E1040="","",'Cálculos '!E1040)</f>
        <v/>
      </c>
      <c r="F1035" s="460" t="str">
        <f>+IF(D1035="","",'Cálculos '!AR1040)</f>
        <v/>
      </c>
      <c r="G1035" s="461" t="str">
        <f>IF(D1035="","",'Cálculos '!AU1040)</f>
        <v/>
      </c>
      <c r="H1035" s="461" t="str">
        <f>+IF(D1035="","",'Cálculos '!AV1040)</f>
        <v/>
      </c>
      <c r="I1035" s="462" t="str">
        <f>+IF(D1035="","",'Cálculos '!AT1040)</f>
        <v/>
      </c>
      <c r="J1035" s="385" t="str">
        <f>+IF('Variación '!BV1034="","",'Variación '!BV1034)</f>
        <v/>
      </c>
      <c r="K1035" s="456" t="str">
        <f>+IF(D1035="","",'Precio unitario '!J1034)</f>
        <v/>
      </c>
      <c r="L1035" s="312" t="str">
        <f>+'Valor total'!I1040</f>
        <v/>
      </c>
      <c r="M1035" s="312" t="str">
        <f>+'Valor total'!J1040</f>
        <v/>
      </c>
      <c r="N1035" s="457" t="str">
        <f t="shared" si="32"/>
        <v/>
      </c>
    </row>
    <row r="1036" spans="2:14" hidden="1" x14ac:dyDescent="0.25">
      <c r="B1036" s="181">
        <f t="shared" si="33"/>
        <v>1033</v>
      </c>
      <c r="C1036" s="316" t="str">
        <f>+IF('Cálculos '!C1041="","",'Cálculos '!C1041)</f>
        <v/>
      </c>
      <c r="D1036" s="315" t="str">
        <f>+IF('Cálculos '!D1041="","",'Cálculos '!D1041)</f>
        <v/>
      </c>
      <c r="E1036" s="314" t="str">
        <f>+IF('Cálculos '!E1041="","",'Cálculos '!E1041)</f>
        <v/>
      </c>
      <c r="F1036" s="460" t="str">
        <f>+IF(D1036="","",'Cálculos '!AR1041)</f>
        <v/>
      </c>
      <c r="G1036" s="461" t="str">
        <f>IF(D1036="","",'Cálculos '!AU1041)</f>
        <v/>
      </c>
      <c r="H1036" s="461" t="str">
        <f>+IF(D1036="","",'Cálculos '!AV1041)</f>
        <v/>
      </c>
      <c r="I1036" s="462" t="str">
        <f>+IF(D1036="","",'Cálculos '!AT1041)</f>
        <v/>
      </c>
      <c r="J1036" s="385" t="str">
        <f>+IF('Variación '!BV1035="","",'Variación '!BV1035)</f>
        <v/>
      </c>
      <c r="K1036" s="456" t="str">
        <f>+IF(D1036="","",'Precio unitario '!J1035)</f>
        <v/>
      </c>
      <c r="L1036" s="312" t="str">
        <f>+'Valor total'!I1041</f>
        <v/>
      </c>
      <c r="M1036" s="312" t="str">
        <f>+'Valor total'!J1041</f>
        <v/>
      </c>
      <c r="N1036" s="457" t="str">
        <f t="shared" si="32"/>
        <v/>
      </c>
    </row>
    <row r="1037" spans="2:14" hidden="1" x14ac:dyDescent="0.25">
      <c r="B1037" s="181">
        <f t="shared" si="33"/>
        <v>1034</v>
      </c>
      <c r="C1037" s="316" t="str">
        <f>+IF('Cálculos '!C1042="","",'Cálculos '!C1042)</f>
        <v/>
      </c>
      <c r="D1037" s="315" t="str">
        <f>+IF('Cálculos '!D1042="","",'Cálculos '!D1042)</f>
        <v/>
      </c>
      <c r="E1037" s="314" t="str">
        <f>+IF('Cálculos '!E1042="","",'Cálculos '!E1042)</f>
        <v/>
      </c>
      <c r="F1037" s="460" t="str">
        <f>+IF(D1037="","",'Cálculos '!AR1042)</f>
        <v/>
      </c>
      <c r="G1037" s="461" t="str">
        <f>IF(D1037="","",'Cálculos '!AU1042)</f>
        <v/>
      </c>
      <c r="H1037" s="461" t="str">
        <f>+IF(D1037="","",'Cálculos '!AV1042)</f>
        <v/>
      </c>
      <c r="I1037" s="462" t="str">
        <f>+IF(D1037="","",'Cálculos '!AT1042)</f>
        <v/>
      </c>
      <c r="J1037" s="385" t="str">
        <f>+IF('Variación '!BV1036="","",'Variación '!BV1036)</f>
        <v/>
      </c>
      <c r="K1037" s="456" t="str">
        <f>+IF(D1037="","",'Precio unitario '!J1036)</f>
        <v/>
      </c>
      <c r="L1037" s="312" t="str">
        <f>+'Valor total'!I1042</f>
        <v/>
      </c>
      <c r="M1037" s="312" t="str">
        <f>+'Valor total'!J1042</f>
        <v/>
      </c>
      <c r="N1037" s="457" t="str">
        <f t="shared" si="32"/>
        <v/>
      </c>
    </row>
    <row r="1038" spans="2:14" hidden="1" x14ac:dyDescent="0.25">
      <c r="B1038" s="181">
        <f t="shared" si="33"/>
        <v>1035</v>
      </c>
      <c r="C1038" s="316" t="str">
        <f>+IF('Cálculos '!C1043="","",'Cálculos '!C1043)</f>
        <v/>
      </c>
      <c r="D1038" s="315" t="str">
        <f>+IF('Cálculos '!D1043="","",'Cálculos '!D1043)</f>
        <v/>
      </c>
      <c r="E1038" s="314" t="str">
        <f>+IF('Cálculos '!E1043="","",'Cálculos '!E1043)</f>
        <v/>
      </c>
      <c r="F1038" s="460" t="str">
        <f>+IF(D1038="","",'Cálculos '!AR1043)</f>
        <v/>
      </c>
      <c r="G1038" s="461" t="str">
        <f>IF(D1038="","",'Cálculos '!AU1043)</f>
        <v/>
      </c>
      <c r="H1038" s="461" t="str">
        <f>+IF(D1038="","",'Cálculos '!AV1043)</f>
        <v/>
      </c>
      <c r="I1038" s="462" t="str">
        <f>+IF(D1038="","",'Cálculos '!AT1043)</f>
        <v/>
      </c>
      <c r="J1038" s="385" t="str">
        <f>+IF('Variación '!BV1037="","",'Variación '!BV1037)</f>
        <v/>
      </c>
      <c r="K1038" s="456" t="str">
        <f>+IF(D1038="","",'Precio unitario '!J1037)</f>
        <v/>
      </c>
      <c r="L1038" s="312" t="str">
        <f>+'Valor total'!I1043</f>
        <v/>
      </c>
      <c r="M1038" s="312" t="str">
        <f>+'Valor total'!J1043</f>
        <v/>
      </c>
      <c r="N1038" s="457" t="str">
        <f t="shared" si="32"/>
        <v/>
      </c>
    </row>
    <row r="1039" spans="2:14" hidden="1" x14ac:dyDescent="0.25">
      <c r="B1039" s="181">
        <f t="shared" si="33"/>
        <v>1036</v>
      </c>
      <c r="C1039" s="316" t="str">
        <f>+IF('Cálculos '!C1044="","",'Cálculos '!C1044)</f>
        <v/>
      </c>
      <c r="D1039" s="315" t="str">
        <f>+IF('Cálculos '!D1044="","",'Cálculos '!D1044)</f>
        <v/>
      </c>
      <c r="E1039" s="314" t="str">
        <f>+IF('Cálculos '!E1044="","",'Cálculos '!E1044)</f>
        <v/>
      </c>
      <c r="F1039" s="460" t="str">
        <f>+IF(D1039="","",'Cálculos '!AR1044)</f>
        <v/>
      </c>
      <c r="G1039" s="461" t="str">
        <f>IF(D1039="","",'Cálculos '!AU1044)</f>
        <v/>
      </c>
      <c r="H1039" s="461" t="str">
        <f>+IF(D1039="","",'Cálculos '!AV1044)</f>
        <v/>
      </c>
      <c r="I1039" s="462" t="str">
        <f>+IF(D1039="","",'Cálculos '!AT1044)</f>
        <v/>
      </c>
      <c r="J1039" s="385" t="str">
        <f>+IF('Variación '!BV1038="","",'Variación '!BV1038)</f>
        <v/>
      </c>
      <c r="K1039" s="456" t="str">
        <f>+IF(D1039="","",'Precio unitario '!J1038)</f>
        <v/>
      </c>
      <c r="L1039" s="312" t="str">
        <f>+'Valor total'!I1044</f>
        <v/>
      </c>
      <c r="M1039" s="312" t="str">
        <f>+'Valor total'!J1044</f>
        <v/>
      </c>
      <c r="N1039" s="457" t="str">
        <f t="shared" si="32"/>
        <v/>
      </c>
    </row>
    <row r="1040" spans="2:14" hidden="1" x14ac:dyDescent="0.25">
      <c r="B1040" s="181">
        <f t="shared" si="33"/>
        <v>1037</v>
      </c>
      <c r="C1040" s="316" t="str">
        <f>+IF('Cálculos '!C1045="","",'Cálculos '!C1045)</f>
        <v/>
      </c>
      <c r="D1040" s="315" t="str">
        <f>+IF('Cálculos '!D1045="","",'Cálculos '!D1045)</f>
        <v/>
      </c>
      <c r="E1040" s="314" t="str">
        <f>+IF('Cálculos '!E1045="","",'Cálculos '!E1045)</f>
        <v/>
      </c>
      <c r="F1040" s="460" t="str">
        <f>+IF(D1040="","",'Cálculos '!AR1045)</f>
        <v/>
      </c>
      <c r="G1040" s="461" t="str">
        <f>IF(D1040="","",'Cálculos '!AU1045)</f>
        <v/>
      </c>
      <c r="H1040" s="461" t="str">
        <f>+IF(D1040="","",'Cálculos '!AV1045)</f>
        <v/>
      </c>
      <c r="I1040" s="462" t="str">
        <f>+IF(D1040="","",'Cálculos '!AT1045)</f>
        <v/>
      </c>
      <c r="J1040" s="385" t="str">
        <f>+IF('Variación '!BV1039="","",'Variación '!BV1039)</f>
        <v/>
      </c>
      <c r="K1040" s="456" t="str">
        <f>+IF(D1040="","",'Precio unitario '!J1039)</f>
        <v/>
      </c>
      <c r="L1040" s="312" t="str">
        <f>+'Valor total'!I1045</f>
        <v/>
      </c>
      <c r="M1040" s="312" t="str">
        <f>+'Valor total'!J1045</f>
        <v/>
      </c>
      <c r="N1040" s="457" t="str">
        <f t="shared" si="32"/>
        <v/>
      </c>
    </row>
    <row r="1041" spans="2:14" hidden="1" x14ac:dyDescent="0.25">
      <c r="B1041" s="181">
        <f t="shared" si="33"/>
        <v>1038</v>
      </c>
      <c r="C1041" s="316" t="str">
        <f>+IF('Cálculos '!C1046="","",'Cálculos '!C1046)</f>
        <v/>
      </c>
      <c r="D1041" s="315" t="str">
        <f>+IF('Cálculos '!D1046="","",'Cálculos '!D1046)</f>
        <v/>
      </c>
      <c r="E1041" s="314" t="str">
        <f>+IF('Cálculos '!E1046="","",'Cálculos '!E1046)</f>
        <v/>
      </c>
      <c r="F1041" s="460" t="str">
        <f>+IF(D1041="","",'Cálculos '!AR1046)</f>
        <v/>
      </c>
      <c r="G1041" s="461" t="str">
        <f>IF(D1041="","",'Cálculos '!AU1046)</f>
        <v/>
      </c>
      <c r="H1041" s="461" t="str">
        <f>+IF(D1041="","",'Cálculos '!AV1046)</f>
        <v/>
      </c>
      <c r="I1041" s="462" t="str">
        <f>+IF(D1041="","",'Cálculos '!AT1046)</f>
        <v/>
      </c>
      <c r="J1041" s="385" t="str">
        <f>+IF('Variación '!BV1040="","",'Variación '!BV1040)</f>
        <v/>
      </c>
      <c r="K1041" s="456" t="str">
        <f>+IF(D1041="","",'Precio unitario '!J1040)</f>
        <v/>
      </c>
      <c r="L1041" s="312" t="str">
        <f>+'Valor total'!I1046</f>
        <v/>
      </c>
      <c r="M1041" s="312" t="str">
        <f>+'Valor total'!J1046</f>
        <v/>
      </c>
      <c r="N1041" s="457" t="str">
        <f t="shared" si="32"/>
        <v/>
      </c>
    </row>
    <row r="1042" spans="2:14" hidden="1" x14ac:dyDescent="0.25">
      <c r="B1042" s="181">
        <f t="shared" si="33"/>
        <v>1039</v>
      </c>
      <c r="C1042" s="316" t="str">
        <f>+IF('Cálculos '!C1047="","",'Cálculos '!C1047)</f>
        <v/>
      </c>
      <c r="D1042" s="315" t="str">
        <f>+IF('Cálculos '!D1047="","",'Cálculos '!D1047)</f>
        <v/>
      </c>
      <c r="E1042" s="314" t="str">
        <f>+IF('Cálculos '!E1047="","",'Cálculos '!E1047)</f>
        <v/>
      </c>
      <c r="F1042" s="460" t="str">
        <f>+IF(D1042="","",'Cálculos '!AR1047)</f>
        <v/>
      </c>
      <c r="G1042" s="461" t="str">
        <f>IF(D1042="","",'Cálculos '!AU1047)</f>
        <v/>
      </c>
      <c r="H1042" s="461" t="str">
        <f>+IF(D1042="","",'Cálculos '!AV1047)</f>
        <v/>
      </c>
      <c r="I1042" s="462" t="str">
        <f>+IF(D1042="","",'Cálculos '!AT1047)</f>
        <v/>
      </c>
      <c r="J1042" s="385" t="str">
        <f>+IF('Variación '!BV1041="","",'Variación '!BV1041)</f>
        <v/>
      </c>
      <c r="K1042" s="456" t="str">
        <f>+IF(D1042="","",'Precio unitario '!J1041)</f>
        <v/>
      </c>
      <c r="L1042" s="312" t="str">
        <f>+'Valor total'!I1047</f>
        <v/>
      </c>
      <c r="M1042" s="312" t="str">
        <f>+'Valor total'!J1047</f>
        <v/>
      </c>
      <c r="N1042" s="457" t="str">
        <f t="shared" si="32"/>
        <v/>
      </c>
    </row>
    <row r="1043" spans="2:14" hidden="1" x14ac:dyDescent="0.25">
      <c r="B1043" s="181">
        <f t="shared" si="33"/>
        <v>1040</v>
      </c>
      <c r="C1043" s="316" t="str">
        <f>+IF('Cálculos '!C1048="","",'Cálculos '!C1048)</f>
        <v/>
      </c>
      <c r="D1043" s="315" t="str">
        <f>+IF('Cálculos '!D1048="","",'Cálculos '!D1048)</f>
        <v/>
      </c>
      <c r="E1043" s="314" t="str">
        <f>+IF('Cálculos '!E1048="","",'Cálculos '!E1048)</f>
        <v/>
      </c>
      <c r="F1043" s="460" t="str">
        <f>+IF(D1043="","",'Cálculos '!AR1048)</f>
        <v/>
      </c>
      <c r="G1043" s="461" t="str">
        <f>IF(D1043="","",'Cálculos '!AU1048)</f>
        <v/>
      </c>
      <c r="H1043" s="461" t="str">
        <f>+IF(D1043="","",'Cálculos '!AV1048)</f>
        <v/>
      </c>
      <c r="I1043" s="462" t="str">
        <f>+IF(D1043="","",'Cálculos '!AT1048)</f>
        <v/>
      </c>
      <c r="J1043" s="385" t="str">
        <f>+IF('Variación '!BV1042="","",'Variación '!BV1042)</f>
        <v/>
      </c>
      <c r="K1043" s="456" t="str">
        <f>+IF(D1043="","",'Precio unitario '!J1042)</f>
        <v/>
      </c>
      <c r="L1043" s="312" t="str">
        <f>+'Valor total'!I1048</f>
        <v/>
      </c>
      <c r="M1043" s="312" t="str">
        <f>+'Valor total'!J1048</f>
        <v/>
      </c>
      <c r="N1043" s="457" t="str">
        <f t="shared" si="32"/>
        <v/>
      </c>
    </row>
    <row r="1044" spans="2:14" hidden="1" x14ac:dyDescent="0.25">
      <c r="B1044" s="181">
        <f t="shared" si="33"/>
        <v>1041</v>
      </c>
      <c r="C1044" s="316" t="str">
        <f>+IF('Cálculos '!C1049="","",'Cálculos '!C1049)</f>
        <v/>
      </c>
      <c r="D1044" s="315" t="str">
        <f>+IF('Cálculos '!D1049="","",'Cálculos '!D1049)</f>
        <v/>
      </c>
      <c r="E1044" s="314" t="str">
        <f>+IF('Cálculos '!E1049="","",'Cálculos '!E1049)</f>
        <v/>
      </c>
      <c r="F1044" s="460" t="str">
        <f>+IF(D1044="","",'Cálculos '!AR1049)</f>
        <v/>
      </c>
      <c r="G1044" s="461" t="str">
        <f>IF(D1044="","",'Cálculos '!AU1049)</f>
        <v/>
      </c>
      <c r="H1044" s="461" t="str">
        <f>+IF(D1044="","",'Cálculos '!AV1049)</f>
        <v/>
      </c>
      <c r="I1044" s="462" t="str">
        <f>+IF(D1044="","",'Cálculos '!AT1049)</f>
        <v/>
      </c>
      <c r="J1044" s="385" t="str">
        <f>+IF('Variación '!BV1043="","",'Variación '!BV1043)</f>
        <v/>
      </c>
      <c r="K1044" s="456" t="str">
        <f>+IF(D1044="","",'Precio unitario '!J1043)</f>
        <v/>
      </c>
      <c r="L1044" s="312" t="str">
        <f>+'Valor total'!I1049</f>
        <v/>
      </c>
      <c r="M1044" s="312" t="str">
        <f>+'Valor total'!J1049</f>
        <v/>
      </c>
      <c r="N1044" s="457" t="str">
        <f t="shared" si="32"/>
        <v/>
      </c>
    </row>
    <row r="1045" spans="2:14" hidden="1" x14ac:dyDescent="0.25">
      <c r="B1045" s="181">
        <f t="shared" si="33"/>
        <v>1042</v>
      </c>
      <c r="C1045" s="316" t="str">
        <f>+IF('Cálculos '!C1050="","",'Cálculos '!C1050)</f>
        <v/>
      </c>
      <c r="D1045" s="315" t="str">
        <f>+IF('Cálculos '!D1050="","",'Cálculos '!D1050)</f>
        <v/>
      </c>
      <c r="E1045" s="314" t="str">
        <f>+IF('Cálculos '!E1050="","",'Cálculos '!E1050)</f>
        <v/>
      </c>
      <c r="F1045" s="460" t="str">
        <f>+IF(D1045="","",'Cálculos '!AR1050)</f>
        <v/>
      </c>
      <c r="G1045" s="461" t="str">
        <f>IF(D1045="","",'Cálculos '!AU1050)</f>
        <v/>
      </c>
      <c r="H1045" s="461" t="str">
        <f>+IF(D1045="","",'Cálculos '!AV1050)</f>
        <v/>
      </c>
      <c r="I1045" s="462" t="str">
        <f>+IF(D1045="","",'Cálculos '!AT1050)</f>
        <v/>
      </c>
      <c r="J1045" s="385" t="str">
        <f>+IF('Variación '!BV1044="","",'Variación '!BV1044)</f>
        <v/>
      </c>
      <c r="K1045" s="456" t="str">
        <f>+IF(D1045="","",'Precio unitario '!J1044)</f>
        <v/>
      </c>
      <c r="L1045" s="312" t="str">
        <f>+'Valor total'!I1050</f>
        <v/>
      </c>
      <c r="M1045" s="312" t="str">
        <f>+'Valor total'!J1050</f>
        <v/>
      </c>
      <c r="N1045" s="457" t="str">
        <f t="shared" si="32"/>
        <v/>
      </c>
    </row>
    <row r="1046" spans="2:14" hidden="1" x14ac:dyDescent="0.25">
      <c r="B1046" s="181">
        <f t="shared" si="33"/>
        <v>1043</v>
      </c>
      <c r="C1046" s="316" t="str">
        <f>+IF('Cálculos '!C1051="","",'Cálculos '!C1051)</f>
        <v/>
      </c>
      <c r="D1046" s="315" t="str">
        <f>+IF('Cálculos '!D1051="","",'Cálculos '!D1051)</f>
        <v/>
      </c>
      <c r="E1046" s="314" t="str">
        <f>+IF('Cálculos '!E1051="","",'Cálculos '!E1051)</f>
        <v/>
      </c>
      <c r="F1046" s="460" t="str">
        <f>+IF(D1046="","",'Cálculos '!AR1051)</f>
        <v/>
      </c>
      <c r="G1046" s="461" t="str">
        <f>IF(D1046="","",'Cálculos '!AU1051)</f>
        <v/>
      </c>
      <c r="H1046" s="461" t="str">
        <f>+IF(D1046="","",'Cálculos '!AV1051)</f>
        <v/>
      </c>
      <c r="I1046" s="462" t="str">
        <f>+IF(D1046="","",'Cálculos '!AT1051)</f>
        <v/>
      </c>
      <c r="J1046" s="385" t="str">
        <f>+IF('Variación '!BV1045="","",'Variación '!BV1045)</f>
        <v/>
      </c>
      <c r="K1046" s="456" t="str">
        <f>+IF(D1046="","",'Precio unitario '!J1045)</f>
        <v/>
      </c>
      <c r="L1046" s="312" t="str">
        <f>+'Valor total'!I1051</f>
        <v/>
      </c>
      <c r="M1046" s="312" t="str">
        <f>+'Valor total'!J1051</f>
        <v/>
      </c>
      <c r="N1046" s="457" t="str">
        <f t="shared" si="32"/>
        <v/>
      </c>
    </row>
    <row r="1047" spans="2:14" hidden="1" x14ac:dyDescent="0.25">
      <c r="B1047" s="181">
        <f t="shared" si="33"/>
        <v>1044</v>
      </c>
      <c r="C1047" s="316" t="str">
        <f>+IF('Cálculos '!C1052="","",'Cálculos '!C1052)</f>
        <v/>
      </c>
      <c r="D1047" s="315" t="str">
        <f>+IF('Cálculos '!D1052="","",'Cálculos '!D1052)</f>
        <v/>
      </c>
      <c r="E1047" s="314" t="str">
        <f>+IF('Cálculos '!E1052="","",'Cálculos '!E1052)</f>
        <v/>
      </c>
      <c r="F1047" s="460" t="str">
        <f>+IF(D1047="","",'Cálculos '!AR1052)</f>
        <v/>
      </c>
      <c r="G1047" s="461" t="str">
        <f>IF(D1047="","",'Cálculos '!AU1052)</f>
        <v/>
      </c>
      <c r="H1047" s="461" t="str">
        <f>+IF(D1047="","",'Cálculos '!AV1052)</f>
        <v/>
      </c>
      <c r="I1047" s="462" t="str">
        <f>+IF(D1047="","",'Cálculos '!AT1052)</f>
        <v/>
      </c>
      <c r="J1047" s="385" t="str">
        <f>+IF('Variación '!BV1046="","",'Variación '!BV1046)</f>
        <v/>
      </c>
      <c r="K1047" s="456" t="str">
        <f>+IF(D1047="","",'Precio unitario '!J1046)</f>
        <v/>
      </c>
      <c r="L1047" s="312" t="str">
        <f>+'Valor total'!I1052</f>
        <v/>
      </c>
      <c r="M1047" s="312" t="str">
        <f>+'Valor total'!J1052</f>
        <v/>
      </c>
      <c r="N1047" s="457" t="str">
        <f t="shared" si="32"/>
        <v/>
      </c>
    </row>
    <row r="1048" spans="2:14" hidden="1" x14ac:dyDescent="0.25">
      <c r="B1048" s="181">
        <f t="shared" si="33"/>
        <v>1045</v>
      </c>
      <c r="C1048" s="316" t="str">
        <f>+IF('Cálculos '!C1053="","",'Cálculos '!C1053)</f>
        <v/>
      </c>
      <c r="D1048" s="315" t="str">
        <f>+IF('Cálculos '!D1053="","",'Cálculos '!D1053)</f>
        <v/>
      </c>
      <c r="E1048" s="314" t="str">
        <f>+IF('Cálculos '!E1053="","",'Cálculos '!E1053)</f>
        <v/>
      </c>
      <c r="F1048" s="460" t="str">
        <f>+IF(D1048="","",'Cálculos '!AR1053)</f>
        <v/>
      </c>
      <c r="G1048" s="461" t="str">
        <f>IF(D1048="","",'Cálculos '!AU1053)</f>
        <v/>
      </c>
      <c r="H1048" s="461" t="str">
        <f>+IF(D1048="","",'Cálculos '!AV1053)</f>
        <v/>
      </c>
      <c r="I1048" s="462" t="str">
        <f>+IF(D1048="","",'Cálculos '!AT1053)</f>
        <v/>
      </c>
      <c r="J1048" s="385" t="str">
        <f>+IF('Variación '!BV1047="","",'Variación '!BV1047)</f>
        <v/>
      </c>
      <c r="K1048" s="456" t="str">
        <f>+IF(D1048="","",'Precio unitario '!J1047)</f>
        <v/>
      </c>
      <c r="L1048" s="312" t="str">
        <f>+'Valor total'!I1053</f>
        <v/>
      </c>
      <c r="M1048" s="312" t="str">
        <f>+'Valor total'!J1053</f>
        <v/>
      </c>
      <c r="N1048" s="457" t="str">
        <f t="shared" si="32"/>
        <v/>
      </c>
    </row>
    <row r="1049" spans="2:14" hidden="1" x14ac:dyDescent="0.25">
      <c r="B1049" s="181">
        <f t="shared" si="33"/>
        <v>1046</v>
      </c>
      <c r="C1049" s="316" t="str">
        <f>+IF('Cálculos '!C1054="","",'Cálculos '!C1054)</f>
        <v/>
      </c>
      <c r="D1049" s="315" t="str">
        <f>+IF('Cálculos '!D1054="","",'Cálculos '!D1054)</f>
        <v/>
      </c>
      <c r="E1049" s="314" t="str">
        <f>+IF('Cálculos '!E1054="","",'Cálculos '!E1054)</f>
        <v/>
      </c>
      <c r="F1049" s="460" t="str">
        <f>+IF(D1049="","",'Cálculos '!AR1054)</f>
        <v/>
      </c>
      <c r="G1049" s="461" t="str">
        <f>IF(D1049="","",'Cálculos '!AU1054)</f>
        <v/>
      </c>
      <c r="H1049" s="461" t="str">
        <f>+IF(D1049="","",'Cálculos '!AV1054)</f>
        <v/>
      </c>
      <c r="I1049" s="462" t="str">
        <f>+IF(D1049="","",'Cálculos '!AT1054)</f>
        <v/>
      </c>
      <c r="J1049" s="385" t="str">
        <f>+IF('Variación '!BV1048="","",'Variación '!BV1048)</f>
        <v/>
      </c>
      <c r="K1049" s="456" t="str">
        <f>+IF(D1049="","",'Precio unitario '!J1048)</f>
        <v/>
      </c>
      <c r="L1049" s="312" t="str">
        <f>+'Valor total'!I1054</f>
        <v/>
      </c>
      <c r="M1049" s="312" t="str">
        <f>+'Valor total'!J1054</f>
        <v/>
      </c>
      <c r="N1049" s="457" t="str">
        <f t="shared" si="32"/>
        <v/>
      </c>
    </row>
    <row r="1050" spans="2:14" hidden="1" x14ac:dyDescent="0.25">
      <c r="B1050" s="181">
        <f t="shared" si="33"/>
        <v>1047</v>
      </c>
      <c r="C1050" s="316" t="str">
        <f>+IF('Cálculos '!C1055="","",'Cálculos '!C1055)</f>
        <v/>
      </c>
      <c r="D1050" s="315" t="str">
        <f>+IF('Cálculos '!D1055="","",'Cálculos '!D1055)</f>
        <v/>
      </c>
      <c r="E1050" s="314" t="str">
        <f>+IF('Cálculos '!E1055="","",'Cálculos '!E1055)</f>
        <v/>
      </c>
      <c r="F1050" s="460" t="str">
        <f>+IF(D1050="","",'Cálculos '!AR1055)</f>
        <v/>
      </c>
      <c r="G1050" s="461" t="str">
        <f>IF(D1050="","",'Cálculos '!AU1055)</f>
        <v/>
      </c>
      <c r="H1050" s="461" t="str">
        <f>+IF(D1050="","",'Cálculos '!AV1055)</f>
        <v/>
      </c>
      <c r="I1050" s="462" t="str">
        <f>+IF(D1050="","",'Cálculos '!AT1055)</f>
        <v/>
      </c>
      <c r="J1050" s="385" t="str">
        <f>+IF('Variación '!BV1049="","",'Variación '!BV1049)</f>
        <v/>
      </c>
      <c r="K1050" s="456" t="str">
        <f>+IF(D1050="","",'Precio unitario '!J1049)</f>
        <v/>
      </c>
      <c r="L1050" s="312" t="str">
        <f>+'Valor total'!I1055</f>
        <v/>
      </c>
      <c r="M1050" s="312" t="str">
        <f>+'Valor total'!J1055</f>
        <v/>
      </c>
      <c r="N1050" s="457" t="str">
        <f t="shared" si="32"/>
        <v/>
      </c>
    </row>
    <row r="1051" spans="2:14" hidden="1" x14ac:dyDescent="0.25">
      <c r="B1051" s="181">
        <f t="shared" si="33"/>
        <v>1048</v>
      </c>
      <c r="C1051" s="316" t="str">
        <f>+IF('Cálculos '!C1056="","",'Cálculos '!C1056)</f>
        <v/>
      </c>
      <c r="D1051" s="315" t="str">
        <f>+IF('Cálculos '!D1056="","",'Cálculos '!D1056)</f>
        <v/>
      </c>
      <c r="E1051" s="314" t="str">
        <f>+IF('Cálculos '!E1056="","",'Cálculos '!E1056)</f>
        <v/>
      </c>
      <c r="F1051" s="460" t="str">
        <f>+IF(D1051="","",'Cálculos '!AR1056)</f>
        <v/>
      </c>
      <c r="G1051" s="461" t="str">
        <f>IF(D1051="","",'Cálculos '!AU1056)</f>
        <v/>
      </c>
      <c r="H1051" s="461" t="str">
        <f>+IF(D1051="","",'Cálculos '!AV1056)</f>
        <v/>
      </c>
      <c r="I1051" s="462" t="str">
        <f>+IF(D1051="","",'Cálculos '!AT1056)</f>
        <v/>
      </c>
      <c r="J1051" s="385" t="str">
        <f>+IF('Variación '!BV1050="","",'Variación '!BV1050)</f>
        <v/>
      </c>
      <c r="K1051" s="456" t="str">
        <f>+IF(D1051="","",'Precio unitario '!J1050)</f>
        <v/>
      </c>
      <c r="L1051" s="312" t="str">
        <f>+'Valor total'!I1056</f>
        <v/>
      </c>
      <c r="M1051" s="312" t="str">
        <f>+'Valor total'!J1056</f>
        <v/>
      </c>
      <c r="N1051" s="457" t="str">
        <f t="shared" si="32"/>
        <v/>
      </c>
    </row>
    <row r="1052" spans="2:14" hidden="1" x14ac:dyDescent="0.25">
      <c r="B1052" s="181">
        <f t="shared" si="33"/>
        <v>1049</v>
      </c>
      <c r="C1052" s="316" t="str">
        <f>+IF('Cálculos '!C1057="","",'Cálculos '!C1057)</f>
        <v/>
      </c>
      <c r="D1052" s="315" t="str">
        <f>+IF('Cálculos '!D1057="","",'Cálculos '!D1057)</f>
        <v/>
      </c>
      <c r="E1052" s="314" t="str">
        <f>+IF('Cálculos '!E1057="","",'Cálculos '!E1057)</f>
        <v/>
      </c>
      <c r="F1052" s="460" t="str">
        <f>+IF(D1052="","",'Cálculos '!AR1057)</f>
        <v/>
      </c>
      <c r="G1052" s="461" t="str">
        <f>IF(D1052="","",'Cálculos '!AU1057)</f>
        <v/>
      </c>
      <c r="H1052" s="461" t="str">
        <f>+IF(D1052="","",'Cálculos '!AV1057)</f>
        <v/>
      </c>
      <c r="I1052" s="462" t="str">
        <f>+IF(D1052="","",'Cálculos '!AT1057)</f>
        <v/>
      </c>
      <c r="J1052" s="385" t="str">
        <f>+IF('Variación '!BV1051="","",'Variación '!BV1051)</f>
        <v/>
      </c>
      <c r="K1052" s="456" t="str">
        <f>+IF(D1052="","",'Precio unitario '!J1051)</f>
        <v/>
      </c>
      <c r="L1052" s="312" t="str">
        <f>+'Valor total'!I1057</f>
        <v/>
      </c>
      <c r="M1052" s="312" t="str">
        <f>+'Valor total'!J1057</f>
        <v/>
      </c>
      <c r="N1052" s="457" t="str">
        <f t="shared" si="32"/>
        <v/>
      </c>
    </row>
    <row r="1053" spans="2:14" hidden="1" x14ac:dyDescent="0.25">
      <c r="B1053" s="181">
        <f t="shared" si="33"/>
        <v>1050</v>
      </c>
      <c r="C1053" s="316" t="str">
        <f>+IF('Cálculos '!C1058="","",'Cálculos '!C1058)</f>
        <v/>
      </c>
      <c r="D1053" s="315" t="str">
        <f>+IF('Cálculos '!D1058="","",'Cálculos '!D1058)</f>
        <v/>
      </c>
      <c r="E1053" s="314" t="str">
        <f>+IF('Cálculos '!E1058="","",'Cálculos '!E1058)</f>
        <v/>
      </c>
      <c r="F1053" s="460" t="str">
        <f>+IF(D1053="","",'Cálculos '!AR1058)</f>
        <v/>
      </c>
      <c r="G1053" s="461" t="str">
        <f>IF(D1053="","",'Cálculos '!AU1058)</f>
        <v/>
      </c>
      <c r="H1053" s="461" t="str">
        <f>+IF(D1053="","",'Cálculos '!AV1058)</f>
        <v/>
      </c>
      <c r="I1053" s="462" t="str">
        <f>+IF(D1053="","",'Cálculos '!AT1058)</f>
        <v/>
      </c>
      <c r="J1053" s="385" t="str">
        <f>+IF('Variación '!BV1052="","",'Variación '!BV1052)</f>
        <v/>
      </c>
      <c r="K1053" s="456" t="str">
        <f>+IF(D1053="","",'Precio unitario '!J1052)</f>
        <v/>
      </c>
      <c r="L1053" s="312" t="str">
        <f>+'Valor total'!I1058</f>
        <v/>
      </c>
      <c r="M1053" s="312" t="str">
        <f>+'Valor total'!J1058</f>
        <v/>
      </c>
      <c r="N1053" s="457" t="str">
        <f t="shared" si="32"/>
        <v/>
      </c>
    </row>
    <row r="1054" spans="2:14" hidden="1" x14ac:dyDescent="0.25">
      <c r="B1054" s="181">
        <f t="shared" si="33"/>
        <v>1051</v>
      </c>
      <c r="C1054" s="316" t="str">
        <f>+IF('Cálculos '!C1059="","",'Cálculos '!C1059)</f>
        <v/>
      </c>
      <c r="D1054" s="315" t="str">
        <f>+IF('Cálculos '!D1059="","",'Cálculos '!D1059)</f>
        <v/>
      </c>
      <c r="E1054" s="314" t="str">
        <f>+IF('Cálculos '!E1059="","",'Cálculos '!E1059)</f>
        <v/>
      </c>
      <c r="F1054" s="460" t="str">
        <f>+IF(D1054="","",'Cálculos '!AR1059)</f>
        <v/>
      </c>
      <c r="G1054" s="461" t="str">
        <f>IF(D1054="","",'Cálculos '!AU1059)</f>
        <v/>
      </c>
      <c r="H1054" s="461" t="str">
        <f>+IF(D1054="","",'Cálculos '!AV1059)</f>
        <v/>
      </c>
      <c r="I1054" s="462" t="str">
        <f>+IF(D1054="","",'Cálculos '!AT1059)</f>
        <v/>
      </c>
      <c r="J1054" s="385" t="str">
        <f>+IF('Variación '!BV1053="","",'Variación '!BV1053)</f>
        <v/>
      </c>
      <c r="K1054" s="456" t="str">
        <f>+IF(D1054="","",'Precio unitario '!J1053)</f>
        <v/>
      </c>
      <c r="L1054" s="312" t="str">
        <f>+'Valor total'!I1059</f>
        <v/>
      </c>
      <c r="M1054" s="312" t="str">
        <f>+'Valor total'!J1059</f>
        <v/>
      </c>
      <c r="N1054" s="457" t="str">
        <f t="shared" si="32"/>
        <v/>
      </c>
    </row>
    <row r="1055" spans="2:14" hidden="1" x14ac:dyDescent="0.25">
      <c r="B1055" s="181">
        <f t="shared" si="33"/>
        <v>1052</v>
      </c>
      <c r="C1055" s="316" t="str">
        <f>+IF('Cálculos '!C1060="","",'Cálculos '!C1060)</f>
        <v/>
      </c>
      <c r="D1055" s="315" t="str">
        <f>+IF('Cálculos '!D1060="","",'Cálculos '!D1060)</f>
        <v/>
      </c>
      <c r="E1055" s="314" t="str">
        <f>+IF('Cálculos '!E1060="","",'Cálculos '!E1060)</f>
        <v/>
      </c>
      <c r="F1055" s="460" t="str">
        <f>+IF(D1055="","",'Cálculos '!AR1060)</f>
        <v/>
      </c>
      <c r="G1055" s="461" t="str">
        <f>IF(D1055="","",'Cálculos '!AU1060)</f>
        <v/>
      </c>
      <c r="H1055" s="461" t="str">
        <f>+IF(D1055="","",'Cálculos '!AV1060)</f>
        <v/>
      </c>
      <c r="I1055" s="462" t="str">
        <f>+IF(D1055="","",'Cálculos '!AT1060)</f>
        <v/>
      </c>
      <c r="J1055" s="385" t="str">
        <f>+IF('Variación '!BV1054="","",'Variación '!BV1054)</f>
        <v/>
      </c>
      <c r="K1055" s="456" t="str">
        <f>+IF(D1055="","",'Precio unitario '!J1054)</f>
        <v/>
      </c>
      <c r="L1055" s="312" t="str">
        <f>+'Valor total'!I1060</f>
        <v/>
      </c>
      <c r="M1055" s="312" t="str">
        <f>+'Valor total'!J1060</f>
        <v/>
      </c>
      <c r="N1055" s="457" t="str">
        <f t="shared" si="32"/>
        <v/>
      </c>
    </row>
    <row r="1056" spans="2:14" hidden="1" x14ac:dyDescent="0.25">
      <c r="B1056" s="181">
        <f t="shared" si="33"/>
        <v>1053</v>
      </c>
      <c r="C1056" s="316" t="str">
        <f>+IF('Cálculos '!C1061="","",'Cálculos '!C1061)</f>
        <v/>
      </c>
      <c r="D1056" s="315" t="str">
        <f>+IF('Cálculos '!D1061="","",'Cálculos '!D1061)</f>
        <v/>
      </c>
      <c r="E1056" s="314" t="str">
        <f>+IF('Cálculos '!E1061="","",'Cálculos '!E1061)</f>
        <v/>
      </c>
      <c r="F1056" s="460" t="str">
        <f>+IF(D1056="","",'Cálculos '!AR1061)</f>
        <v/>
      </c>
      <c r="G1056" s="461" t="str">
        <f>IF(D1056="","",'Cálculos '!AU1061)</f>
        <v/>
      </c>
      <c r="H1056" s="461" t="str">
        <f>+IF(D1056="","",'Cálculos '!AV1061)</f>
        <v/>
      </c>
      <c r="I1056" s="462" t="str">
        <f>+IF(D1056="","",'Cálculos '!AT1061)</f>
        <v/>
      </c>
      <c r="J1056" s="385" t="str">
        <f>+IF('Variación '!BV1055="","",'Variación '!BV1055)</f>
        <v/>
      </c>
      <c r="K1056" s="456" t="str">
        <f>+IF(D1056="","",'Precio unitario '!J1055)</f>
        <v/>
      </c>
      <c r="L1056" s="312" t="str">
        <f>+'Valor total'!I1061</f>
        <v/>
      </c>
      <c r="M1056" s="312" t="str">
        <f>+'Valor total'!J1061</f>
        <v/>
      </c>
      <c r="N1056" s="457" t="str">
        <f t="shared" si="32"/>
        <v/>
      </c>
    </row>
    <row r="1057" spans="2:14" hidden="1" x14ac:dyDescent="0.25">
      <c r="B1057" s="181">
        <f t="shared" si="33"/>
        <v>1054</v>
      </c>
      <c r="C1057" s="316" t="str">
        <f>+IF('Cálculos '!C1062="","",'Cálculos '!C1062)</f>
        <v/>
      </c>
      <c r="D1057" s="315" t="str">
        <f>+IF('Cálculos '!D1062="","",'Cálculos '!D1062)</f>
        <v/>
      </c>
      <c r="E1057" s="314" t="str">
        <f>+IF('Cálculos '!E1062="","",'Cálculos '!E1062)</f>
        <v/>
      </c>
      <c r="F1057" s="460" t="str">
        <f>+IF(D1057="","",'Cálculos '!AR1062)</f>
        <v/>
      </c>
      <c r="G1057" s="461" t="str">
        <f>IF(D1057="","",'Cálculos '!AU1062)</f>
        <v/>
      </c>
      <c r="H1057" s="461" t="str">
        <f>+IF(D1057="","",'Cálculos '!AV1062)</f>
        <v/>
      </c>
      <c r="I1057" s="462" t="str">
        <f>+IF(D1057="","",'Cálculos '!AT1062)</f>
        <v/>
      </c>
      <c r="J1057" s="385" t="str">
        <f>+IF('Variación '!BV1056="","",'Variación '!BV1056)</f>
        <v/>
      </c>
      <c r="K1057" s="456" t="str">
        <f>+IF(D1057="","",'Precio unitario '!J1056)</f>
        <v/>
      </c>
      <c r="L1057" s="312" t="str">
        <f>+'Valor total'!I1062</f>
        <v/>
      </c>
      <c r="M1057" s="312" t="str">
        <f>+'Valor total'!J1062</f>
        <v/>
      </c>
      <c r="N1057" s="457" t="str">
        <f t="shared" si="32"/>
        <v/>
      </c>
    </row>
    <row r="1058" spans="2:14" hidden="1" x14ac:dyDescent="0.25">
      <c r="B1058" s="181">
        <f t="shared" si="33"/>
        <v>1055</v>
      </c>
      <c r="C1058" s="316" t="str">
        <f>+IF('Cálculos '!C1063="","",'Cálculos '!C1063)</f>
        <v/>
      </c>
      <c r="D1058" s="315" t="str">
        <f>+IF('Cálculos '!D1063="","",'Cálculos '!D1063)</f>
        <v/>
      </c>
      <c r="E1058" s="314" t="str">
        <f>+IF('Cálculos '!E1063="","",'Cálculos '!E1063)</f>
        <v/>
      </c>
      <c r="F1058" s="460" t="str">
        <f>+IF(D1058="","",'Cálculos '!AR1063)</f>
        <v/>
      </c>
      <c r="G1058" s="461" t="str">
        <f>IF(D1058="","",'Cálculos '!AU1063)</f>
        <v/>
      </c>
      <c r="H1058" s="461" t="str">
        <f>+IF(D1058="","",'Cálculos '!AV1063)</f>
        <v/>
      </c>
      <c r="I1058" s="462" t="str">
        <f>+IF(D1058="","",'Cálculos '!AT1063)</f>
        <v/>
      </c>
      <c r="J1058" s="385" t="str">
        <f>+IF('Variación '!BV1057="","",'Variación '!BV1057)</f>
        <v/>
      </c>
      <c r="K1058" s="456" t="str">
        <f>+IF(D1058="","",'Precio unitario '!J1057)</f>
        <v/>
      </c>
      <c r="L1058" s="312" t="str">
        <f>+'Valor total'!I1063</f>
        <v/>
      </c>
      <c r="M1058" s="312" t="str">
        <f>+'Valor total'!J1063</f>
        <v/>
      </c>
      <c r="N1058" s="457" t="str">
        <f t="shared" si="32"/>
        <v/>
      </c>
    </row>
    <row r="1059" spans="2:14" hidden="1" x14ac:dyDescent="0.25">
      <c r="B1059" s="181">
        <f t="shared" si="33"/>
        <v>1056</v>
      </c>
      <c r="C1059" s="316" t="str">
        <f>+IF('Cálculos '!C1064="","",'Cálculos '!C1064)</f>
        <v/>
      </c>
      <c r="D1059" s="315" t="str">
        <f>+IF('Cálculos '!D1064="","",'Cálculos '!D1064)</f>
        <v/>
      </c>
      <c r="E1059" s="314" t="str">
        <f>+IF('Cálculos '!E1064="","",'Cálculos '!E1064)</f>
        <v/>
      </c>
      <c r="F1059" s="460" t="str">
        <f>+IF(D1059="","",'Cálculos '!AR1064)</f>
        <v/>
      </c>
      <c r="G1059" s="461" t="str">
        <f>IF(D1059="","",'Cálculos '!AU1064)</f>
        <v/>
      </c>
      <c r="H1059" s="461" t="str">
        <f>+IF(D1059="","",'Cálculos '!AV1064)</f>
        <v/>
      </c>
      <c r="I1059" s="462" t="str">
        <f>+IF(D1059="","",'Cálculos '!AT1064)</f>
        <v/>
      </c>
      <c r="J1059" s="385" t="str">
        <f>+IF('Variación '!BV1058="","",'Variación '!BV1058)</f>
        <v/>
      </c>
      <c r="K1059" s="456" t="str">
        <f>+IF(D1059="","",'Precio unitario '!J1058)</f>
        <v/>
      </c>
      <c r="L1059" s="312" t="str">
        <f>+'Valor total'!I1064</f>
        <v/>
      </c>
      <c r="M1059" s="312" t="str">
        <f>+'Valor total'!J1064</f>
        <v/>
      </c>
      <c r="N1059" s="457" t="str">
        <f t="shared" si="32"/>
        <v/>
      </c>
    </row>
    <row r="1060" spans="2:14" hidden="1" x14ac:dyDescent="0.25">
      <c r="B1060" s="181">
        <f t="shared" si="33"/>
        <v>1057</v>
      </c>
      <c r="C1060" s="316" t="str">
        <f>+IF('Cálculos '!C1065="","",'Cálculos '!C1065)</f>
        <v/>
      </c>
      <c r="D1060" s="315" t="str">
        <f>+IF('Cálculos '!D1065="","",'Cálculos '!D1065)</f>
        <v/>
      </c>
      <c r="E1060" s="314" t="str">
        <f>+IF('Cálculos '!E1065="","",'Cálculos '!E1065)</f>
        <v/>
      </c>
      <c r="F1060" s="460" t="str">
        <f>+IF(D1060="","",'Cálculos '!AR1065)</f>
        <v/>
      </c>
      <c r="G1060" s="461" t="str">
        <f>IF(D1060="","",'Cálculos '!AU1065)</f>
        <v/>
      </c>
      <c r="H1060" s="461" t="str">
        <f>+IF(D1060="","",'Cálculos '!AV1065)</f>
        <v/>
      </c>
      <c r="I1060" s="462" t="str">
        <f>+IF(D1060="","",'Cálculos '!AT1065)</f>
        <v/>
      </c>
      <c r="J1060" s="385" t="str">
        <f>+IF('Variación '!BV1059="","",'Variación '!BV1059)</f>
        <v/>
      </c>
      <c r="K1060" s="456" t="str">
        <f>+IF(D1060="","",'Precio unitario '!J1059)</f>
        <v/>
      </c>
      <c r="L1060" s="312" t="str">
        <f>+'Valor total'!I1065</f>
        <v/>
      </c>
      <c r="M1060" s="312" t="str">
        <f>+'Valor total'!J1065</f>
        <v/>
      </c>
      <c r="N1060" s="457" t="str">
        <f t="shared" si="32"/>
        <v/>
      </c>
    </row>
    <row r="1061" spans="2:14" hidden="1" x14ac:dyDescent="0.25">
      <c r="B1061" s="181">
        <f t="shared" si="33"/>
        <v>1058</v>
      </c>
      <c r="C1061" s="316" t="str">
        <f>+IF('Cálculos '!C1066="","",'Cálculos '!C1066)</f>
        <v/>
      </c>
      <c r="D1061" s="315" t="str">
        <f>+IF('Cálculos '!D1066="","",'Cálculos '!D1066)</f>
        <v/>
      </c>
      <c r="E1061" s="314" t="str">
        <f>+IF('Cálculos '!E1066="","",'Cálculos '!E1066)</f>
        <v/>
      </c>
      <c r="F1061" s="460" t="str">
        <f>+IF(D1061="","",'Cálculos '!AR1066)</f>
        <v/>
      </c>
      <c r="G1061" s="461" t="str">
        <f>IF(D1061="","",'Cálculos '!AU1066)</f>
        <v/>
      </c>
      <c r="H1061" s="461" t="str">
        <f>+IF(D1061="","",'Cálculos '!AV1066)</f>
        <v/>
      </c>
      <c r="I1061" s="462" t="str">
        <f>+IF(D1061="","",'Cálculos '!AT1066)</f>
        <v/>
      </c>
      <c r="J1061" s="385" t="str">
        <f>+IF('Variación '!BV1060="","",'Variación '!BV1060)</f>
        <v/>
      </c>
      <c r="K1061" s="456" t="str">
        <f>+IF(D1061="","",'Precio unitario '!J1060)</f>
        <v/>
      </c>
      <c r="L1061" s="312" t="str">
        <f>+'Valor total'!I1066</f>
        <v/>
      </c>
      <c r="M1061" s="312" t="str">
        <f>+'Valor total'!J1066</f>
        <v/>
      </c>
      <c r="N1061" s="457" t="str">
        <f t="shared" si="32"/>
        <v/>
      </c>
    </row>
    <row r="1062" spans="2:14" hidden="1" x14ac:dyDescent="0.25">
      <c r="B1062" s="181">
        <f t="shared" si="33"/>
        <v>1059</v>
      </c>
      <c r="C1062" s="316" t="str">
        <f>+IF('Cálculos '!C1067="","",'Cálculos '!C1067)</f>
        <v/>
      </c>
      <c r="D1062" s="315" t="str">
        <f>+IF('Cálculos '!D1067="","",'Cálculos '!D1067)</f>
        <v/>
      </c>
      <c r="E1062" s="314" t="str">
        <f>+IF('Cálculos '!E1067="","",'Cálculos '!E1067)</f>
        <v/>
      </c>
      <c r="F1062" s="460" t="str">
        <f>+IF(D1062="","",'Cálculos '!AR1067)</f>
        <v/>
      </c>
      <c r="G1062" s="461" t="str">
        <f>IF(D1062="","",'Cálculos '!AU1067)</f>
        <v/>
      </c>
      <c r="H1062" s="461" t="str">
        <f>+IF(D1062="","",'Cálculos '!AV1067)</f>
        <v/>
      </c>
      <c r="I1062" s="462" t="str">
        <f>+IF(D1062="","",'Cálculos '!AT1067)</f>
        <v/>
      </c>
      <c r="J1062" s="385" t="str">
        <f>+IF('Variación '!BV1061="","",'Variación '!BV1061)</f>
        <v/>
      </c>
      <c r="K1062" s="456" t="str">
        <f>+IF(D1062="","",'Precio unitario '!J1061)</f>
        <v/>
      </c>
      <c r="L1062" s="312" t="str">
        <f>+'Valor total'!I1067</f>
        <v/>
      </c>
      <c r="M1062" s="312" t="str">
        <f>+'Valor total'!J1067</f>
        <v/>
      </c>
      <c r="N1062" s="457" t="str">
        <f t="shared" si="32"/>
        <v/>
      </c>
    </row>
    <row r="1063" spans="2:14" hidden="1" x14ac:dyDescent="0.25">
      <c r="B1063" s="181">
        <f t="shared" si="33"/>
        <v>1060</v>
      </c>
      <c r="C1063" s="316" t="str">
        <f>+IF('Cálculos '!C1068="","",'Cálculos '!C1068)</f>
        <v/>
      </c>
      <c r="D1063" s="315" t="str">
        <f>+IF('Cálculos '!D1068="","",'Cálculos '!D1068)</f>
        <v/>
      </c>
      <c r="E1063" s="314" t="str">
        <f>+IF('Cálculos '!E1068="","",'Cálculos '!E1068)</f>
        <v/>
      </c>
      <c r="F1063" s="460" t="str">
        <f>+IF(D1063="","",'Cálculos '!AR1068)</f>
        <v/>
      </c>
      <c r="G1063" s="461" t="str">
        <f>IF(D1063="","",'Cálculos '!AU1068)</f>
        <v/>
      </c>
      <c r="H1063" s="461" t="str">
        <f>+IF(D1063="","",'Cálculos '!AV1068)</f>
        <v/>
      </c>
      <c r="I1063" s="462" t="str">
        <f>+IF(D1063="","",'Cálculos '!AT1068)</f>
        <v/>
      </c>
      <c r="J1063" s="385" t="str">
        <f>+IF('Variación '!BV1062="","",'Variación '!BV1062)</f>
        <v/>
      </c>
      <c r="K1063" s="456" t="str">
        <f>+IF(D1063="","",'Precio unitario '!J1062)</f>
        <v/>
      </c>
      <c r="L1063" s="312" t="str">
        <f>+'Valor total'!I1068</f>
        <v/>
      </c>
      <c r="M1063" s="312" t="str">
        <f>+'Valor total'!J1068</f>
        <v/>
      </c>
      <c r="N1063" s="457" t="str">
        <f t="shared" si="32"/>
        <v/>
      </c>
    </row>
    <row r="1064" spans="2:14" hidden="1" x14ac:dyDescent="0.25">
      <c r="B1064" s="181">
        <f t="shared" si="33"/>
        <v>1061</v>
      </c>
      <c r="C1064" s="316" t="str">
        <f>+IF('Cálculos '!C1069="","",'Cálculos '!C1069)</f>
        <v/>
      </c>
      <c r="D1064" s="315" t="str">
        <f>+IF('Cálculos '!D1069="","",'Cálculos '!D1069)</f>
        <v/>
      </c>
      <c r="E1064" s="314" t="str">
        <f>+IF('Cálculos '!E1069="","",'Cálculos '!E1069)</f>
        <v/>
      </c>
      <c r="F1064" s="460" t="str">
        <f>+IF(D1064="","",'Cálculos '!AR1069)</f>
        <v/>
      </c>
      <c r="G1064" s="461" t="str">
        <f>IF(D1064="","",'Cálculos '!AU1069)</f>
        <v/>
      </c>
      <c r="H1064" s="461" t="str">
        <f>+IF(D1064="","",'Cálculos '!AV1069)</f>
        <v/>
      </c>
      <c r="I1064" s="462" t="str">
        <f>+IF(D1064="","",'Cálculos '!AT1069)</f>
        <v/>
      </c>
      <c r="J1064" s="385" t="str">
        <f>+IF('Variación '!BV1063="","",'Variación '!BV1063)</f>
        <v/>
      </c>
      <c r="K1064" s="456" t="str">
        <f>+IF(D1064="","",'Precio unitario '!J1063)</f>
        <v/>
      </c>
      <c r="L1064" s="312" t="str">
        <f>+'Valor total'!I1069</f>
        <v/>
      </c>
      <c r="M1064" s="312" t="str">
        <f>+'Valor total'!J1069</f>
        <v/>
      </c>
      <c r="N1064" s="457" t="str">
        <f t="shared" si="32"/>
        <v/>
      </c>
    </row>
    <row r="1065" spans="2:14" hidden="1" x14ac:dyDescent="0.25">
      <c r="B1065" s="181">
        <f t="shared" si="33"/>
        <v>1062</v>
      </c>
      <c r="C1065" s="316" t="str">
        <f>+IF('Cálculos '!C1070="","",'Cálculos '!C1070)</f>
        <v/>
      </c>
      <c r="D1065" s="315" t="str">
        <f>+IF('Cálculos '!D1070="","",'Cálculos '!D1070)</f>
        <v/>
      </c>
      <c r="E1065" s="314" t="str">
        <f>+IF('Cálculos '!E1070="","",'Cálculos '!E1070)</f>
        <v/>
      </c>
      <c r="F1065" s="460" t="str">
        <f>+IF(D1065="","",'Cálculos '!AR1070)</f>
        <v/>
      </c>
      <c r="G1065" s="461" t="str">
        <f>IF(D1065="","",'Cálculos '!AU1070)</f>
        <v/>
      </c>
      <c r="H1065" s="461" t="str">
        <f>+IF(D1065="","",'Cálculos '!AV1070)</f>
        <v/>
      </c>
      <c r="I1065" s="462" t="str">
        <f>+IF(D1065="","",'Cálculos '!AT1070)</f>
        <v/>
      </c>
      <c r="J1065" s="385" t="str">
        <f>+IF('Variación '!BV1064="","",'Variación '!BV1064)</f>
        <v/>
      </c>
      <c r="K1065" s="456" t="str">
        <f>+IF(D1065="","",'Precio unitario '!J1064)</f>
        <v/>
      </c>
      <c r="L1065" s="312" t="str">
        <f>+'Valor total'!I1070</f>
        <v/>
      </c>
      <c r="M1065" s="312" t="str">
        <f>+'Valor total'!J1070</f>
        <v/>
      </c>
      <c r="N1065" s="457" t="str">
        <f t="shared" si="32"/>
        <v/>
      </c>
    </row>
    <row r="1066" spans="2:14" hidden="1" x14ac:dyDescent="0.25">
      <c r="B1066" s="181">
        <f t="shared" si="33"/>
        <v>1063</v>
      </c>
      <c r="C1066" s="316" t="str">
        <f>+IF('Cálculos '!C1071="","",'Cálculos '!C1071)</f>
        <v/>
      </c>
      <c r="D1066" s="315" t="str">
        <f>+IF('Cálculos '!D1071="","",'Cálculos '!D1071)</f>
        <v/>
      </c>
      <c r="E1066" s="314" t="str">
        <f>+IF('Cálculos '!E1071="","",'Cálculos '!E1071)</f>
        <v/>
      </c>
      <c r="F1066" s="460" t="str">
        <f>+IF(D1066="","",'Cálculos '!AR1071)</f>
        <v/>
      </c>
      <c r="G1066" s="461" t="str">
        <f>IF(D1066="","",'Cálculos '!AU1071)</f>
        <v/>
      </c>
      <c r="H1066" s="461" t="str">
        <f>+IF(D1066="","",'Cálculos '!AV1071)</f>
        <v/>
      </c>
      <c r="I1066" s="462" t="str">
        <f>+IF(D1066="","",'Cálculos '!AT1071)</f>
        <v/>
      </c>
      <c r="J1066" s="385" t="str">
        <f>+IF('Variación '!BV1065="","",'Variación '!BV1065)</f>
        <v/>
      </c>
      <c r="K1066" s="456" t="str">
        <f>+IF(D1066="","",'Precio unitario '!J1065)</f>
        <v/>
      </c>
      <c r="L1066" s="312" t="str">
        <f>+'Valor total'!I1071</f>
        <v/>
      </c>
      <c r="M1066" s="312" t="str">
        <f>+'Valor total'!J1071</f>
        <v/>
      </c>
      <c r="N1066" s="457" t="str">
        <f t="shared" si="32"/>
        <v/>
      </c>
    </row>
    <row r="1067" spans="2:14" hidden="1" x14ac:dyDescent="0.25">
      <c r="B1067" s="181">
        <f t="shared" si="33"/>
        <v>1064</v>
      </c>
      <c r="C1067" s="316" t="str">
        <f>+IF('Cálculos '!C1072="","",'Cálculos '!C1072)</f>
        <v/>
      </c>
      <c r="D1067" s="315" t="str">
        <f>+IF('Cálculos '!D1072="","",'Cálculos '!D1072)</f>
        <v/>
      </c>
      <c r="E1067" s="314" t="str">
        <f>+IF('Cálculos '!E1072="","",'Cálculos '!E1072)</f>
        <v/>
      </c>
      <c r="F1067" s="460" t="str">
        <f>+IF(D1067="","",'Cálculos '!AR1072)</f>
        <v/>
      </c>
      <c r="G1067" s="461" t="str">
        <f>IF(D1067="","",'Cálculos '!AU1072)</f>
        <v/>
      </c>
      <c r="H1067" s="461" t="str">
        <f>+IF(D1067="","",'Cálculos '!AV1072)</f>
        <v/>
      </c>
      <c r="I1067" s="462" t="str">
        <f>+IF(D1067="","",'Cálculos '!AT1072)</f>
        <v/>
      </c>
      <c r="J1067" s="385" t="str">
        <f>+IF('Variación '!BV1066="","",'Variación '!BV1066)</f>
        <v/>
      </c>
      <c r="K1067" s="456" t="str">
        <f>+IF(D1067="","",'Precio unitario '!J1066)</f>
        <v/>
      </c>
      <c r="L1067" s="312" t="str">
        <f>+'Valor total'!I1072</f>
        <v/>
      </c>
      <c r="M1067" s="312" t="str">
        <f>+'Valor total'!J1072</f>
        <v/>
      </c>
      <c r="N1067" s="457" t="str">
        <f t="shared" si="32"/>
        <v/>
      </c>
    </row>
    <row r="1068" spans="2:14" hidden="1" x14ac:dyDescent="0.25">
      <c r="B1068" s="181">
        <f t="shared" si="33"/>
        <v>1065</v>
      </c>
      <c r="C1068" s="316" t="str">
        <f>+IF('Cálculos '!C1073="","",'Cálculos '!C1073)</f>
        <v/>
      </c>
      <c r="D1068" s="315" t="str">
        <f>+IF('Cálculos '!D1073="","",'Cálculos '!D1073)</f>
        <v/>
      </c>
      <c r="E1068" s="314" t="str">
        <f>+IF('Cálculos '!E1073="","",'Cálculos '!E1073)</f>
        <v/>
      </c>
      <c r="F1068" s="460" t="str">
        <f>+IF(D1068="","",'Cálculos '!AR1073)</f>
        <v/>
      </c>
      <c r="G1068" s="461" t="str">
        <f>IF(D1068="","",'Cálculos '!AU1073)</f>
        <v/>
      </c>
      <c r="H1068" s="461" t="str">
        <f>+IF(D1068="","",'Cálculos '!AV1073)</f>
        <v/>
      </c>
      <c r="I1068" s="462" t="str">
        <f>+IF(D1068="","",'Cálculos '!AT1073)</f>
        <v/>
      </c>
      <c r="J1068" s="385" t="str">
        <f>+IF('Variación '!BV1067="","",'Variación '!BV1067)</f>
        <v/>
      </c>
      <c r="K1068" s="456" t="str">
        <f>+IF(D1068="","",'Precio unitario '!J1067)</f>
        <v/>
      </c>
      <c r="L1068" s="312" t="str">
        <f>+'Valor total'!I1073</f>
        <v/>
      </c>
      <c r="M1068" s="312" t="str">
        <f>+'Valor total'!J1073</f>
        <v/>
      </c>
      <c r="N1068" s="457" t="str">
        <f t="shared" si="32"/>
        <v/>
      </c>
    </row>
    <row r="1069" spans="2:14" hidden="1" x14ac:dyDescent="0.25">
      <c r="B1069" s="181">
        <f t="shared" si="33"/>
        <v>1066</v>
      </c>
      <c r="C1069" s="316" t="str">
        <f>+IF('Cálculos '!C1074="","",'Cálculos '!C1074)</f>
        <v/>
      </c>
      <c r="D1069" s="315" t="str">
        <f>+IF('Cálculos '!D1074="","",'Cálculos '!D1074)</f>
        <v/>
      </c>
      <c r="E1069" s="314" t="str">
        <f>+IF('Cálculos '!E1074="","",'Cálculos '!E1074)</f>
        <v/>
      </c>
      <c r="F1069" s="460" t="str">
        <f>+IF(D1069="","",'Cálculos '!AR1074)</f>
        <v/>
      </c>
      <c r="G1069" s="461" t="str">
        <f>IF(D1069="","",'Cálculos '!AU1074)</f>
        <v/>
      </c>
      <c r="H1069" s="461" t="str">
        <f>+IF(D1069="","",'Cálculos '!AV1074)</f>
        <v/>
      </c>
      <c r="I1069" s="462" t="str">
        <f>+IF(D1069="","",'Cálculos '!AT1074)</f>
        <v/>
      </c>
      <c r="J1069" s="385" t="str">
        <f>+IF('Variación '!BV1068="","",'Variación '!BV1068)</f>
        <v/>
      </c>
      <c r="K1069" s="456" t="str">
        <f>+IF(D1069="","",'Precio unitario '!J1068)</f>
        <v/>
      </c>
      <c r="L1069" s="312" t="str">
        <f>+'Valor total'!I1074</f>
        <v/>
      </c>
      <c r="M1069" s="312" t="str">
        <f>+'Valor total'!J1074</f>
        <v/>
      </c>
      <c r="N1069" s="457" t="str">
        <f t="shared" si="32"/>
        <v/>
      </c>
    </row>
    <row r="1070" spans="2:14" hidden="1" x14ac:dyDescent="0.25">
      <c r="B1070" s="181">
        <f t="shared" si="33"/>
        <v>1067</v>
      </c>
      <c r="C1070" s="316" t="str">
        <f>+IF('Cálculos '!C1075="","",'Cálculos '!C1075)</f>
        <v/>
      </c>
      <c r="D1070" s="315" t="str">
        <f>+IF('Cálculos '!D1075="","",'Cálculos '!D1075)</f>
        <v/>
      </c>
      <c r="E1070" s="314" t="str">
        <f>+IF('Cálculos '!E1075="","",'Cálculos '!E1075)</f>
        <v/>
      </c>
      <c r="F1070" s="460" t="str">
        <f>+IF(D1070="","",'Cálculos '!AR1075)</f>
        <v/>
      </c>
      <c r="G1070" s="461" t="str">
        <f>IF(D1070="","",'Cálculos '!AU1075)</f>
        <v/>
      </c>
      <c r="H1070" s="461" t="str">
        <f>+IF(D1070="","",'Cálculos '!AV1075)</f>
        <v/>
      </c>
      <c r="I1070" s="462" t="str">
        <f>+IF(D1070="","",'Cálculos '!AT1075)</f>
        <v/>
      </c>
      <c r="J1070" s="385" t="str">
        <f>+IF('Variación '!BV1069="","",'Variación '!BV1069)</f>
        <v/>
      </c>
      <c r="K1070" s="456" t="str">
        <f>+IF(D1070="","",'Precio unitario '!J1069)</f>
        <v/>
      </c>
      <c r="L1070" s="312" t="str">
        <f>+'Valor total'!I1075</f>
        <v/>
      </c>
      <c r="M1070" s="312" t="str">
        <f>+'Valor total'!J1075</f>
        <v/>
      </c>
      <c r="N1070" s="457" t="str">
        <f t="shared" si="32"/>
        <v/>
      </c>
    </row>
    <row r="1071" spans="2:14" hidden="1" x14ac:dyDescent="0.25">
      <c r="B1071" s="181">
        <f t="shared" si="33"/>
        <v>1068</v>
      </c>
      <c r="C1071" s="316" t="str">
        <f>+IF('Cálculos '!C1076="","",'Cálculos '!C1076)</f>
        <v/>
      </c>
      <c r="D1071" s="315" t="str">
        <f>+IF('Cálculos '!D1076="","",'Cálculos '!D1076)</f>
        <v/>
      </c>
      <c r="E1071" s="314" t="str">
        <f>+IF('Cálculos '!E1076="","",'Cálculos '!E1076)</f>
        <v/>
      </c>
      <c r="F1071" s="460" t="str">
        <f>+IF(D1071="","",'Cálculos '!AR1076)</f>
        <v/>
      </c>
      <c r="G1071" s="461" t="str">
        <f>IF(D1071="","",'Cálculos '!AU1076)</f>
        <v/>
      </c>
      <c r="H1071" s="461" t="str">
        <f>+IF(D1071="","",'Cálculos '!AV1076)</f>
        <v/>
      </c>
      <c r="I1071" s="462" t="str">
        <f>+IF(D1071="","",'Cálculos '!AT1076)</f>
        <v/>
      </c>
      <c r="J1071" s="385" t="str">
        <f>+IF('Variación '!BV1070="","",'Variación '!BV1070)</f>
        <v/>
      </c>
      <c r="K1071" s="456" t="str">
        <f>+IF(D1071="","",'Precio unitario '!J1070)</f>
        <v/>
      </c>
      <c r="L1071" s="312" t="str">
        <f>+'Valor total'!I1076</f>
        <v/>
      </c>
      <c r="M1071" s="312" t="str">
        <f>+'Valor total'!J1076</f>
        <v/>
      </c>
      <c r="N1071" s="457" t="str">
        <f t="shared" si="32"/>
        <v/>
      </c>
    </row>
    <row r="1072" spans="2:14" hidden="1" x14ac:dyDescent="0.25">
      <c r="B1072" s="181">
        <f t="shared" si="33"/>
        <v>1069</v>
      </c>
      <c r="C1072" s="316" t="str">
        <f>+IF('Cálculos '!C1077="","",'Cálculos '!C1077)</f>
        <v/>
      </c>
      <c r="D1072" s="315" t="str">
        <f>+IF('Cálculos '!D1077="","",'Cálculos '!D1077)</f>
        <v/>
      </c>
      <c r="E1072" s="314" t="str">
        <f>+IF('Cálculos '!E1077="","",'Cálculos '!E1077)</f>
        <v/>
      </c>
      <c r="F1072" s="460" t="str">
        <f>+IF(D1072="","",'Cálculos '!AR1077)</f>
        <v/>
      </c>
      <c r="G1072" s="461" t="str">
        <f>IF(D1072="","",'Cálculos '!AU1077)</f>
        <v/>
      </c>
      <c r="H1072" s="461" t="str">
        <f>+IF(D1072="","",'Cálculos '!AV1077)</f>
        <v/>
      </c>
      <c r="I1072" s="462" t="str">
        <f>+IF(D1072="","",'Cálculos '!AT1077)</f>
        <v/>
      </c>
      <c r="J1072" s="385" t="str">
        <f>+IF('Variación '!BV1071="","",'Variación '!BV1071)</f>
        <v/>
      </c>
      <c r="K1072" s="456" t="str">
        <f>+IF(D1072="","",'Precio unitario '!J1071)</f>
        <v/>
      </c>
      <c r="L1072" s="312" t="str">
        <f>+'Valor total'!I1077</f>
        <v/>
      </c>
      <c r="M1072" s="312" t="str">
        <f>+'Valor total'!J1077</f>
        <v/>
      </c>
      <c r="N1072" s="457" t="str">
        <f t="shared" si="32"/>
        <v/>
      </c>
    </row>
    <row r="1073" spans="2:14" hidden="1" x14ac:dyDescent="0.25">
      <c r="B1073" s="181">
        <f t="shared" si="33"/>
        <v>1070</v>
      </c>
      <c r="C1073" s="316" t="str">
        <f>+IF('Cálculos '!C1078="","",'Cálculos '!C1078)</f>
        <v/>
      </c>
      <c r="D1073" s="315" t="str">
        <f>+IF('Cálculos '!D1078="","",'Cálculos '!D1078)</f>
        <v/>
      </c>
      <c r="E1073" s="314" t="str">
        <f>+IF('Cálculos '!E1078="","",'Cálculos '!E1078)</f>
        <v/>
      </c>
      <c r="F1073" s="460" t="str">
        <f>+IF(D1073="","",'Cálculos '!AR1078)</f>
        <v/>
      </c>
      <c r="G1073" s="461" t="str">
        <f>IF(D1073="","",'Cálculos '!AU1078)</f>
        <v/>
      </c>
      <c r="H1073" s="461" t="str">
        <f>+IF(D1073="","",'Cálculos '!AV1078)</f>
        <v/>
      </c>
      <c r="I1073" s="462" t="str">
        <f>+IF(D1073="","",'Cálculos '!AT1078)</f>
        <v/>
      </c>
      <c r="J1073" s="385" t="str">
        <f>+IF('Variación '!BV1072="","",'Variación '!BV1072)</f>
        <v/>
      </c>
      <c r="K1073" s="456" t="str">
        <f>+IF(D1073="","",'Precio unitario '!J1072)</f>
        <v/>
      </c>
      <c r="L1073" s="312" t="str">
        <f>+'Valor total'!I1078</f>
        <v/>
      </c>
      <c r="M1073" s="312" t="str">
        <f>+'Valor total'!J1078</f>
        <v/>
      </c>
      <c r="N1073" s="457" t="str">
        <f t="shared" si="32"/>
        <v/>
      </c>
    </row>
    <row r="1074" spans="2:14" hidden="1" x14ac:dyDescent="0.25">
      <c r="B1074" s="181">
        <f t="shared" si="33"/>
        <v>1071</v>
      </c>
      <c r="C1074" s="316" t="str">
        <f>+IF('Cálculos '!C1079="","",'Cálculos '!C1079)</f>
        <v/>
      </c>
      <c r="D1074" s="315" t="str">
        <f>+IF('Cálculos '!D1079="","",'Cálculos '!D1079)</f>
        <v/>
      </c>
      <c r="E1074" s="314" t="str">
        <f>+IF('Cálculos '!E1079="","",'Cálculos '!E1079)</f>
        <v/>
      </c>
      <c r="F1074" s="460" t="str">
        <f>+IF(D1074="","",'Cálculos '!AR1079)</f>
        <v/>
      </c>
      <c r="G1074" s="461" t="str">
        <f>IF(D1074="","",'Cálculos '!AU1079)</f>
        <v/>
      </c>
      <c r="H1074" s="461" t="str">
        <f>+IF(D1074="","",'Cálculos '!AV1079)</f>
        <v/>
      </c>
      <c r="I1074" s="462" t="str">
        <f>+IF(D1074="","",'Cálculos '!AT1079)</f>
        <v/>
      </c>
      <c r="J1074" s="385" t="str">
        <f>+IF('Variación '!BV1073="","",'Variación '!BV1073)</f>
        <v/>
      </c>
      <c r="K1074" s="456" t="str">
        <f>+IF(D1074="","",'Precio unitario '!J1073)</f>
        <v/>
      </c>
      <c r="L1074" s="312" t="str">
        <f>+'Valor total'!I1079</f>
        <v/>
      </c>
      <c r="M1074" s="312" t="str">
        <f>+'Valor total'!J1079</f>
        <v/>
      </c>
      <c r="N1074" s="457" t="str">
        <f t="shared" si="32"/>
        <v/>
      </c>
    </row>
    <row r="1075" spans="2:14" hidden="1" x14ac:dyDescent="0.25">
      <c r="B1075" s="181">
        <f t="shared" si="33"/>
        <v>1072</v>
      </c>
      <c r="C1075" s="316" t="str">
        <f>+IF('Cálculos '!C1080="","",'Cálculos '!C1080)</f>
        <v/>
      </c>
      <c r="D1075" s="315" t="str">
        <f>+IF('Cálculos '!D1080="","",'Cálculos '!D1080)</f>
        <v/>
      </c>
      <c r="E1075" s="314" t="str">
        <f>+IF('Cálculos '!E1080="","",'Cálculos '!E1080)</f>
        <v/>
      </c>
      <c r="F1075" s="460" t="str">
        <f>+IF(D1075="","",'Cálculos '!AR1080)</f>
        <v/>
      </c>
      <c r="G1075" s="461" t="str">
        <f>IF(D1075="","",'Cálculos '!AU1080)</f>
        <v/>
      </c>
      <c r="H1075" s="461" t="str">
        <f>+IF(D1075="","",'Cálculos '!AV1080)</f>
        <v/>
      </c>
      <c r="I1075" s="462" t="str">
        <f>+IF(D1075="","",'Cálculos '!AT1080)</f>
        <v/>
      </c>
      <c r="J1075" s="385" t="str">
        <f>+IF('Variación '!BV1074="","",'Variación '!BV1074)</f>
        <v/>
      </c>
      <c r="K1075" s="456" t="str">
        <f>+IF(D1075="","",'Precio unitario '!J1074)</f>
        <v/>
      </c>
      <c r="L1075" s="312" t="str">
        <f>+'Valor total'!I1080</f>
        <v/>
      </c>
      <c r="M1075" s="312" t="str">
        <f>+'Valor total'!J1080</f>
        <v/>
      </c>
      <c r="N1075" s="457" t="str">
        <f t="shared" si="32"/>
        <v/>
      </c>
    </row>
    <row r="1076" spans="2:14" hidden="1" x14ac:dyDescent="0.25">
      <c r="B1076" s="181">
        <f t="shared" si="33"/>
        <v>1073</v>
      </c>
      <c r="C1076" s="316" t="str">
        <f>+IF('Cálculos '!C1081="","",'Cálculos '!C1081)</f>
        <v/>
      </c>
      <c r="D1076" s="315" t="str">
        <f>+IF('Cálculos '!D1081="","",'Cálculos '!D1081)</f>
        <v/>
      </c>
      <c r="E1076" s="314" t="str">
        <f>+IF('Cálculos '!E1081="","",'Cálculos '!E1081)</f>
        <v/>
      </c>
      <c r="F1076" s="460" t="str">
        <f>+IF(D1076="","",'Cálculos '!AR1081)</f>
        <v/>
      </c>
      <c r="G1076" s="461" t="str">
        <f>IF(D1076="","",'Cálculos '!AU1081)</f>
        <v/>
      </c>
      <c r="H1076" s="461" t="str">
        <f>+IF(D1076="","",'Cálculos '!AV1081)</f>
        <v/>
      </c>
      <c r="I1076" s="462" t="str">
        <f>+IF(D1076="","",'Cálculos '!AT1081)</f>
        <v/>
      </c>
      <c r="J1076" s="385" t="str">
        <f>+IF('Variación '!BV1075="","",'Variación '!BV1075)</f>
        <v/>
      </c>
      <c r="K1076" s="456" t="str">
        <f>+IF(D1076="","",'Precio unitario '!J1075)</f>
        <v/>
      </c>
      <c r="L1076" s="312" t="str">
        <f>+'Valor total'!I1081</f>
        <v/>
      </c>
      <c r="M1076" s="312" t="str">
        <f>+'Valor total'!J1081</f>
        <v/>
      </c>
      <c r="N1076" s="457" t="str">
        <f t="shared" si="32"/>
        <v/>
      </c>
    </row>
    <row r="1077" spans="2:14" hidden="1" x14ac:dyDescent="0.25">
      <c r="B1077" s="181">
        <f t="shared" si="33"/>
        <v>1074</v>
      </c>
      <c r="C1077" s="316" t="str">
        <f>+IF('Cálculos '!C1082="","",'Cálculos '!C1082)</f>
        <v/>
      </c>
      <c r="D1077" s="315" t="str">
        <f>+IF('Cálculos '!D1082="","",'Cálculos '!D1082)</f>
        <v/>
      </c>
      <c r="E1077" s="314" t="str">
        <f>+IF('Cálculos '!E1082="","",'Cálculos '!E1082)</f>
        <v/>
      </c>
      <c r="F1077" s="460" t="str">
        <f>+IF(D1077="","",'Cálculos '!AR1082)</f>
        <v/>
      </c>
      <c r="G1077" s="461" t="str">
        <f>IF(D1077="","",'Cálculos '!AU1082)</f>
        <v/>
      </c>
      <c r="H1077" s="461" t="str">
        <f>+IF(D1077="","",'Cálculos '!AV1082)</f>
        <v/>
      </c>
      <c r="I1077" s="462" t="str">
        <f>+IF(D1077="","",'Cálculos '!AT1082)</f>
        <v/>
      </c>
      <c r="J1077" s="385" t="str">
        <f>+IF('Variación '!BV1076="","",'Variación '!BV1076)</f>
        <v/>
      </c>
      <c r="K1077" s="456" t="str">
        <f>+IF(D1077="","",'Precio unitario '!J1076)</f>
        <v/>
      </c>
      <c r="L1077" s="312" t="str">
        <f>+'Valor total'!I1082</f>
        <v/>
      </c>
      <c r="M1077" s="312" t="str">
        <f>+'Valor total'!J1082</f>
        <v/>
      </c>
      <c r="N1077" s="457" t="str">
        <f t="shared" si="32"/>
        <v/>
      </c>
    </row>
    <row r="1078" spans="2:14" hidden="1" x14ac:dyDescent="0.25">
      <c r="B1078" s="181">
        <f t="shared" si="33"/>
        <v>1075</v>
      </c>
      <c r="C1078" s="316" t="str">
        <f>+IF('Cálculos '!C1083="","",'Cálculos '!C1083)</f>
        <v/>
      </c>
      <c r="D1078" s="315" t="str">
        <f>+IF('Cálculos '!D1083="","",'Cálculos '!D1083)</f>
        <v/>
      </c>
      <c r="E1078" s="314" t="str">
        <f>+IF('Cálculos '!E1083="","",'Cálculos '!E1083)</f>
        <v/>
      </c>
      <c r="F1078" s="460" t="str">
        <f>+IF(D1078="","",'Cálculos '!AR1083)</f>
        <v/>
      </c>
      <c r="G1078" s="461" t="str">
        <f>IF(D1078="","",'Cálculos '!AU1083)</f>
        <v/>
      </c>
      <c r="H1078" s="461" t="str">
        <f>+IF(D1078="","",'Cálculos '!AV1083)</f>
        <v/>
      </c>
      <c r="I1078" s="462" t="str">
        <f>+IF(D1078="","",'Cálculos '!AT1083)</f>
        <v/>
      </c>
      <c r="J1078" s="385" t="str">
        <f>+IF('Variación '!BV1077="","",'Variación '!BV1077)</f>
        <v/>
      </c>
      <c r="K1078" s="456" t="str">
        <f>+IF(D1078="","",'Precio unitario '!J1077)</f>
        <v/>
      </c>
      <c r="L1078" s="312" t="str">
        <f>+'Valor total'!I1083</f>
        <v/>
      </c>
      <c r="M1078" s="312" t="str">
        <f>+'Valor total'!J1083</f>
        <v/>
      </c>
      <c r="N1078" s="457" t="str">
        <f t="shared" si="32"/>
        <v/>
      </c>
    </row>
    <row r="1079" spans="2:14" hidden="1" x14ac:dyDescent="0.25">
      <c r="B1079" s="181">
        <f t="shared" si="33"/>
        <v>1076</v>
      </c>
      <c r="C1079" s="316" t="str">
        <f>+IF('Cálculos '!C1084="","",'Cálculos '!C1084)</f>
        <v/>
      </c>
      <c r="D1079" s="315" t="str">
        <f>+IF('Cálculos '!D1084="","",'Cálculos '!D1084)</f>
        <v/>
      </c>
      <c r="E1079" s="314" t="str">
        <f>+IF('Cálculos '!E1084="","",'Cálculos '!E1084)</f>
        <v/>
      </c>
      <c r="F1079" s="460" t="str">
        <f>+IF(D1079="","",'Cálculos '!AR1084)</f>
        <v/>
      </c>
      <c r="G1079" s="461" t="str">
        <f>IF(D1079="","",'Cálculos '!AU1084)</f>
        <v/>
      </c>
      <c r="H1079" s="461" t="str">
        <f>+IF(D1079="","",'Cálculos '!AV1084)</f>
        <v/>
      </c>
      <c r="I1079" s="462" t="str">
        <f>+IF(D1079="","",'Cálculos '!AT1084)</f>
        <v/>
      </c>
      <c r="J1079" s="385" t="str">
        <f>+IF('Variación '!BV1078="","",'Variación '!BV1078)</f>
        <v/>
      </c>
      <c r="K1079" s="456" t="str">
        <f>+IF(D1079="","",'Precio unitario '!J1078)</f>
        <v/>
      </c>
      <c r="L1079" s="312" t="str">
        <f>+'Valor total'!I1084</f>
        <v/>
      </c>
      <c r="M1079" s="312" t="str">
        <f>+'Valor total'!J1084</f>
        <v/>
      </c>
      <c r="N1079" s="457" t="str">
        <f t="shared" si="32"/>
        <v/>
      </c>
    </row>
    <row r="1080" spans="2:14" hidden="1" x14ac:dyDescent="0.25">
      <c r="B1080" s="181">
        <f t="shared" si="33"/>
        <v>1077</v>
      </c>
      <c r="C1080" s="316" t="str">
        <f>+IF('Cálculos '!C1085="","",'Cálculos '!C1085)</f>
        <v/>
      </c>
      <c r="D1080" s="315" t="str">
        <f>+IF('Cálculos '!D1085="","",'Cálculos '!D1085)</f>
        <v/>
      </c>
      <c r="E1080" s="314" t="str">
        <f>+IF('Cálculos '!E1085="","",'Cálculos '!E1085)</f>
        <v/>
      </c>
      <c r="F1080" s="460" t="str">
        <f>+IF(D1080="","",'Cálculos '!AR1085)</f>
        <v/>
      </c>
      <c r="G1080" s="461" t="str">
        <f>IF(D1080="","",'Cálculos '!AU1085)</f>
        <v/>
      </c>
      <c r="H1080" s="461" t="str">
        <f>+IF(D1080="","",'Cálculos '!AV1085)</f>
        <v/>
      </c>
      <c r="I1080" s="462" t="str">
        <f>+IF(D1080="","",'Cálculos '!AT1085)</f>
        <v/>
      </c>
      <c r="J1080" s="385" t="str">
        <f>+IF('Variación '!BV1079="","",'Variación '!BV1079)</f>
        <v/>
      </c>
      <c r="K1080" s="456" t="str">
        <f>+IF(D1080="","",'Precio unitario '!J1079)</f>
        <v/>
      </c>
      <c r="L1080" s="312" t="str">
        <f>+'Valor total'!I1085</f>
        <v/>
      </c>
      <c r="M1080" s="312" t="str">
        <f>+'Valor total'!J1085</f>
        <v/>
      </c>
      <c r="N1080" s="457" t="str">
        <f t="shared" si="32"/>
        <v/>
      </c>
    </row>
    <row r="1081" spans="2:14" hidden="1" x14ac:dyDescent="0.25">
      <c r="B1081" s="181">
        <f t="shared" si="33"/>
        <v>1078</v>
      </c>
      <c r="C1081" s="316" t="str">
        <f>+IF('Cálculos '!C1086="","",'Cálculos '!C1086)</f>
        <v/>
      </c>
      <c r="D1081" s="315" t="str">
        <f>+IF('Cálculos '!D1086="","",'Cálculos '!D1086)</f>
        <v/>
      </c>
      <c r="E1081" s="314" t="str">
        <f>+IF('Cálculos '!E1086="","",'Cálculos '!E1086)</f>
        <v/>
      </c>
      <c r="F1081" s="460" t="str">
        <f>+IF(D1081="","",'Cálculos '!AR1086)</f>
        <v/>
      </c>
      <c r="G1081" s="461" t="str">
        <f>IF(D1081="","",'Cálculos '!AU1086)</f>
        <v/>
      </c>
      <c r="H1081" s="461" t="str">
        <f>+IF(D1081="","",'Cálculos '!AV1086)</f>
        <v/>
      </c>
      <c r="I1081" s="462" t="str">
        <f>+IF(D1081="","",'Cálculos '!AT1086)</f>
        <v/>
      </c>
      <c r="J1081" s="385" t="str">
        <f>+IF('Variación '!BV1080="","",'Variación '!BV1080)</f>
        <v/>
      </c>
      <c r="K1081" s="456" t="str">
        <f>+IF(D1081="","",'Precio unitario '!J1080)</f>
        <v/>
      </c>
      <c r="L1081" s="312" t="str">
        <f>+'Valor total'!I1086</f>
        <v/>
      </c>
      <c r="M1081" s="312" t="str">
        <f>+'Valor total'!J1086</f>
        <v/>
      </c>
      <c r="N1081" s="457" t="str">
        <f t="shared" si="32"/>
        <v/>
      </c>
    </row>
    <row r="1082" spans="2:14" hidden="1" x14ac:dyDescent="0.25">
      <c r="B1082" s="181">
        <f t="shared" si="33"/>
        <v>1079</v>
      </c>
      <c r="C1082" s="316" t="str">
        <f>+IF('Cálculos '!C1087="","",'Cálculos '!C1087)</f>
        <v/>
      </c>
      <c r="D1082" s="315" t="str">
        <f>+IF('Cálculos '!D1087="","",'Cálculos '!D1087)</f>
        <v/>
      </c>
      <c r="E1082" s="314" t="str">
        <f>+IF('Cálculos '!E1087="","",'Cálculos '!E1087)</f>
        <v/>
      </c>
      <c r="F1082" s="460" t="str">
        <f>+IF(D1082="","",'Cálculos '!AR1087)</f>
        <v/>
      </c>
      <c r="G1082" s="461" t="str">
        <f>IF(D1082="","",'Cálculos '!AU1087)</f>
        <v/>
      </c>
      <c r="H1082" s="461" t="str">
        <f>+IF(D1082="","",'Cálculos '!AV1087)</f>
        <v/>
      </c>
      <c r="I1082" s="462" t="str">
        <f>+IF(D1082="","",'Cálculos '!AT1087)</f>
        <v/>
      </c>
      <c r="J1082" s="385" t="str">
        <f>+IF('Variación '!BV1081="","",'Variación '!BV1081)</f>
        <v/>
      </c>
      <c r="K1082" s="456" t="str">
        <f>+IF(D1082="","",'Precio unitario '!J1081)</f>
        <v/>
      </c>
      <c r="L1082" s="312" t="str">
        <f>+'Valor total'!I1087</f>
        <v/>
      </c>
      <c r="M1082" s="312" t="str">
        <f>+'Valor total'!J1087</f>
        <v/>
      </c>
      <c r="N1082" s="457" t="str">
        <f t="shared" si="32"/>
        <v/>
      </c>
    </row>
    <row r="1083" spans="2:14" hidden="1" x14ac:dyDescent="0.25">
      <c r="B1083" s="181">
        <f t="shared" si="33"/>
        <v>1080</v>
      </c>
      <c r="C1083" s="316" t="str">
        <f>+IF('Cálculos '!C1088="","",'Cálculos '!C1088)</f>
        <v/>
      </c>
      <c r="D1083" s="315" t="str">
        <f>+IF('Cálculos '!D1088="","",'Cálculos '!D1088)</f>
        <v/>
      </c>
      <c r="E1083" s="314" t="str">
        <f>+IF('Cálculos '!E1088="","",'Cálculos '!E1088)</f>
        <v/>
      </c>
      <c r="F1083" s="460" t="str">
        <f>+IF(D1083="","",'Cálculos '!AR1088)</f>
        <v/>
      </c>
      <c r="G1083" s="461" t="str">
        <f>IF(D1083="","",'Cálculos '!AU1088)</f>
        <v/>
      </c>
      <c r="H1083" s="461" t="str">
        <f>+IF(D1083="","",'Cálculos '!AV1088)</f>
        <v/>
      </c>
      <c r="I1083" s="462" t="str">
        <f>+IF(D1083="","",'Cálculos '!AT1088)</f>
        <v/>
      </c>
      <c r="J1083" s="385" t="str">
        <f>+IF('Variación '!BV1082="","",'Variación '!BV1082)</f>
        <v/>
      </c>
      <c r="K1083" s="456" t="str">
        <f>+IF(D1083="","",'Precio unitario '!J1082)</f>
        <v/>
      </c>
      <c r="L1083" s="312" t="str">
        <f>+'Valor total'!I1088</f>
        <v/>
      </c>
      <c r="M1083" s="312" t="str">
        <f>+'Valor total'!J1088</f>
        <v/>
      </c>
      <c r="N1083" s="457" t="str">
        <f t="shared" si="32"/>
        <v/>
      </c>
    </row>
    <row r="1084" spans="2:14" hidden="1" x14ac:dyDescent="0.25">
      <c r="B1084" s="181">
        <f t="shared" si="33"/>
        <v>1081</v>
      </c>
      <c r="C1084" s="316" t="str">
        <f>+IF('Cálculos '!C1089="","",'Cálculos '!C1089)</f>
        <v/>
      </c>
      <c r="D1084" s="315" t="str">
        <f>+IF('Cálculos '!D1089="","",'Cálculos '!D1089)</f>
        <v/>
      </c>
      <c r="E1084" s="314" t="str">
        <f>+IF('Cálculos '!E1089="","",'Cálculos '!E1089)</f>
        <v/>
      </c>
      <c r="F1084" s="460" t="str">
        <f>+IF(D1084="","",'Cálculos '!AR1089)</f>
        <v/>
      </c>
      <c r="G1084" s="461" t="str">
        <f>IF(D1084="","",'Cálculos '!AU1089)</f>
        <v/>
      </c>
      <c r="H1084" s="461" t="str">
        <f>+IF(D1084="","",'Cálculos '!AV1089)</f>
        <v/>
      </c>
      <c r="I1084" s="462" t="str">
        <f>+IF(D1084="","",'Cálculos '!AT1089)</f>
        <v/>
      </c>
      <c r="J1084" s="385" t="str">
        <f>+IF('Variación '!BV1083="","",'Variación '!BV1083)</f>
        <v/>
      </c>
      <c r="K1084" s="456" t="str">
        <f>+IF(D1084="","",'Precio unitario '!J1083)</f>
        <v/>
      </c>
      <c r="L1084" s="312" t="str">
        <f>+'Valor total'!I1089</f>
        <v/>
      </c>
      <c r="M1084" s="312" t="str">
        <f>+'Valor total'!J1089</f>
        <v/>
      </c>
      <c r="N1084" s="457" t="str">
        <f t="shared" si="32"/>
        <v/>
      </c>
    </row>
    <row r="1085" spans="2:14" hidden="1" x14ac:dyDescent="0.25">
      <c r="B1085" s="181">
        <f t="shared" si="33"/>
        <v>1082</v>
      </c>
      <c r="C1085" s="316" t="str">
        <f>+IF('Cálculos '!C1090="","",'Cálculos '!C1090)</f>
        <v/>
      </c>
      <c r="D1085" s="315" t="str">
        <f>+IF('Cálculos '!D1090="","",'Cálculos '!D1090)</f>
        <v/>
      </c>
      <c r="E1085" s="314" t="str">
        <f>+IF('Cálculos '!E1090="","",'Cálculos '!E1090)</f>
        <v/>
      </c>
      <c r="F1085" s="460" t="str">
        <f>+IF(D1085="","",'Cálculos '!AR1090)</f>
        <v/>
      </c>
      <c r="G1085" s="461" t="str">
        <f>IF(D1085="","",'Cálculos '!AU1090)</f>
        <v/>
      </c>
      <c r="H1085" s="461" t="str">
        <f>+IF(D1085="","",'Cálculos '!AV1090)</f>
        <v/>
      </c>
      <c r="I1085" s="462" t="str">
        <f>+IF(D1085="","",'Cálculos '!AT1090)</f>
        <v/>
      </c>
      <c r="J1085" s="385" t="str">
        <f>+IF('Variación '!BV1084="","",'Variación '!BV1084)</f>
        <v/>
      </c>
      <c r="K1085" s="456" t="str">
        <f>+IF(D1085="","",'Precio unitario '!J1084)</f>
        <v/>
      </c>
      <c r="L1085" s="312" t="str">
        <f>+'Valor total'!I1090</f>
        <v/>
      </c>
      <c r="M1085" s="312" t="str">
        <f>+'Valor total'!J1090</f>
        <v/>
      </c>
      <c r="N1085" s="457" t="str">
        <f t="shared" si="32"/>
        <v/>
      </c>
    </row>
    <row r="1086" spans="2:14" hidden="1" x14ac:dyDescent="0.25">
      <c r="B1086" s="181">
        <f t="shared" si="33"/>
        <v>1083</v>
      </c>
      <c r="C1086" s="316" t="str">
        <f>+IF('Cálculos '!C1091="","",'Cálculos '!C1091)</f>
        <v/>
      </c>
      <c r="D1086" s="315" t="str">
        <f>+IF('Cálculos '!D1091="","",'Cálculos '!D1091)</f>
        <v/>
      </c>
      <c r="E1086" s="314" t="str">
        <f>+IF('Cálculos '!E1091="","",'Cálculos '!E1091)</f>
        <v/>
      </c>
      <c r="F1086" s="460" t="str">
        <f>+IF(D1086="","",'Cálculos '!AR1091)</f>
        <v/>
      </c>
      <c r="G1086" s="461" t="str">
        <f>IF(D1086="","",'Cálculos '!AU1091)</f>
        <v/>
      </c>
      <c r="H1086" s="461" t="str">
        <f>+IF(D1086="","",'Cálculos '!AV1091)</f>
        <v/>
      </c>
      <c r="I1086" s="462" t="str">
        <f>+IF(D1086="","",'Cálculos '!AT1091)</f>
        <v/>
      </c>
      <c r="J1086" s="385" t="str">
        <f>+IF('Variación '!BV1085="","",'Variación '!BV1085)</f>
        <v/>
      </c>
      <c r="K1086" s="456" t="str">
        <f>+IF(D1086="","",'Precio unitario '!J1085)</f>
        <v/>
      </c>
      <c r="L1086" s="312" t="str">
        <f>+'Valor total'!I1091</f>
        <v/>
      </c>
      <c r="M1086" s="312" t="str">
        <f>+'Valor total'!J1091</f>
        <v/>
      </c>
      <c r="N1086" s="457" t="str">
        <f t="shared" si="32"/>
        <v/>
      </c>
    </row>
    <row r="1087" spans="2:14" hidden="1" x14ac:dyDescent="0.25">
      <c r="B1087" s="181">
        <f t="shared" si="33"/>
        <v>1084</v>
      </c>
      <c r="C1087" s="316" t="str">
        <f>+IF('Cálculos '!C1092="","",'Cálculos '!C1092)</f>
        <v/>
      </c>
      <c r="D1087" s="315" t="str">
        <f>+IF('Cálculos '!D1092="","",'Cálculos '!D1092)</f>
        <v/>
      </c>
      <c r="E1087" s="314" t="str">
        <f>+IF('Cálculos '!E1092="","",'Cálculos '!E1092)</f>
        <v/>
      </c>
      <c r="F1087" s="460" t="str">
        <f>+IF(D1087="","",'Cálculos '!AR1092)</f>
        <v/>
      </c>
      <c r="G1087" s="461" t="str">
        <f>IF(D1087="","",'Cálculos '!AU1092)</f>
        <v/>
      </c>
      <c r="H1087" s="461" t="str">
        <f>+IF(D1087="","",'Cálculos '!AV1092)</f>
        <v/>
      </c>
      <c r="I1087" s="462" t="str">
        <f>+IF(D1087="","",'Cálculos '!AT1092)</f>
        <v/>
      </c>
      <c r="J1087" s="385" t="str">
        <f>+IF('Variación '!BV1086="","",'Variación '!BV1086)</f>
        <v/>
      </c>
      <c r="K1087" s="456" t="str">
        <f>+IF(D1087="","",'Precio unitario '!J1086)</f>
        <v/>
      </c>
      <c r="L1087" s="312" t="str">
        <f>+'Valor total'!I1092</f>
        <v/>
      </c>
      <c r="M1087" s="312" t="str">
        <f>+'Valor total'!J1092</f>
        <v/>
      </c>
      <c r="N1087" s="457" t="str">
        <f t="shared" si="32"/>
        <v/>
      </c>
    </row>
    <row r="1088" spans="2:14" hidden="1" x14ac:dyDescent="0.25">
      <c r="B1088" s="181">
        <f t="shared" si="33"/>
        <v>1085</v>
      </c>
      <c r="C1088" s="316" t="str">
        <f>+IF('Cálculos '!C1093="","",'Cálculos '!C1093)</f>
        <v/>
      </c>
      <c r="D1088" s="315" t="str">
        <f>+IF('Cálculos '!D1093="","",'Cálculos '!D1093)</f>
        <v/>
      </c>
      <c r="E1088" s="314" t="str">
        <f>+IF('Cálculos '!E1093="","",'Cálculos '!E1093)</f>
        <v/>
      </c>
      <c r="F1088" s="460" t="str">
        <f>+IF(D1088="","",'Cálculos '!AR1093)</f>
        <v/>
      </c>
      <c r="G1088" s="461" t="str">
        <f>IF(D1088="","",'Cálculos '!AU1093)</f>
        <v/>
      </c>
      <c r="H1088" s="461" t="str">
        <f>+IF(D1088="","",'Cálculos '!AV1093)</f>
        <v/>
      </c>
      <c r="I1088" s="462" t="str">
        <f>+IF(D1088="","",'Cálculos '!AT1093)</f>
        <v/>
      </c>
      <c r="J1088" s="385" t="str">
        <f>+IF('Variación '!BV1087="","",'Variación '!BV1087)</f>
        <v/>
      </c>
      <c r="K1088" s="456" t="str">
        <f>+IF(D1088="","",'Precio unitario '!J1087)</f>
        <v/>
      </c>
      <c r="L1088" s="312" t="str">
        <f>+'Valor total'!I1093</f>
        <v/>
      </c>
      <c r="M1088" s="312" t="str">
        <f>+'Valor total'!J1093</f>
        <v/>
      </c>
      <c r="N1088" s="457" t="str">
        <f t="shared" si="32"/>
        <v/>
      </c>
    </row>
    <row r="1089" spans="2:14" hidden="1" x14ac:dyDescent="0.25">
      <c r="B1089" s="181">
        <f t="shared" si="33"/>
        <v>1086</v>
      </c>
      <c r="C1089" s="316" t="str">
        <f>+IF('Cálculos '!C1094="","",'Cálculos '!C1094)</f>
        <v/>
      </c>
      <c r="D1089" s="315" t="str">
        <f>+IF('Cálculos '!D1094="","",'Cálculos '!D1094)</f>
        <v/>
      </c>
      <c r="E1089" s="314" t="str">
        <f>+IF('Cálculos '!E1094="","",'Cálculos '!E1094)</f>
        <v/>
      </c>
      <c r="F1089" s="460" t="str">
        <f>+IF(D1089="","",'Cálculos '!AR1094)</f>
        <v/>
      </c>
      <c r="G1089" s="461" t="str">
        <f>IF(D1089="","",'Cálculos '!AU1094)</f>
        <v/>
      </c>
      <c r="H1089" s="461" t="str">
        <f>+IF(D1089="","",'Cálculos '!AV1094)</f>
        <v/>
      </c>
      <c r="I1089" s="462" t="str">
        <f>+IF(D1089="","",'Cálculos '!AT1094)</f>
        <v/>
      </c>
      <c r="J1089" s="385" t="str">
        <f>+IF('Variación '!BV1088="","",'Variación '!BV1088)</f>
        <v/>
      </c>
      <c r="K1089" s="456" t="str">
        <f>+IF(D1089="","",'Precio unitario '!J1088)</f>
        <v/>
      </c>
      <c r="L1089" s="312" t="str">
        <f>+'Valor total'!I1094</f>
        <v/>
      </c>
      <c r="M1089" s="312" t="str">
        <f>+'Valor total'!J1094</f>
        <v/>
      </c>
      <c r="N1089" s="457" t="str">
        <f t="shared" si="32"/>
        <v/>
      </c>
    </row>
    <row r="1090" spans="2:14" hidden="1" x14ac:dyDescent="0.25">
      <c r="B1090" s="181">
        <f t="shared" si="33"/>
        <v>1087</v>
      </c>
      <c r="C1090" s="316" t="str">
        <f>+IF('Cálculos '!C1095="","",'Cálculos '!C1095)</f>
        <v/>
      </c>
      <c r="D1090" s="315" t="str">
        <f>+IF('Cálculos '!D1095="","",'Cálculos '!D1095)</f>
        <v/>
      </c>
      <c r="E1090" s="314" t="str">
        <f>+IF('Cálculos '!E1095="","",'Cálculos '!E1095)</f>
        <v/>
      </c>
      <c r="F1090" s="460" t="str">
        <f>+IF(D1090="","",'Cálculos '!AR1095)</f>
        <v/>
      </c>
      <c r="G1090" s="461" t="str">
        <f>IF(D1090="","",'Cálculos '!AU1095)</f>
        <v/>
      </c>
      <c r="H1090" s="461" t="str">
        <f>+IF(D1090="","",'Cálculos '!AV1095)</f>
        <v/>
      </c>
      <c r="I1090" s="462" t="str">
        <f>+IF(D1090="","",'Cálculos '!AT1095)</f>
        <v/>
      </c>
      <c r="J1090" s="385" t="str">
        <f>+IF('Variación '!BV1089="","",'Variación '!BV1089)</f>
        <v/>
      </c>
      <c r="K1090" s="456" t="str">
        <f>+IF(D1090="","",'Precio unitario '!J1089)</f>
        <v/>
      </c>
      <c r="L1090" s="312" t="str">
        <f>+'Valor total'!I1095</f>
        <v/>
      </c>
      <c r="M1090" s="312" t="str">
        <f>+'Valor total'!J1095</f>
        <v/>
      </c>
      <c r="N1090" s="457" t="str">
        <f t="shared" si="32"/>
        <v/>
      </c>
    </row>
    <row r="1091" spans="2:14" hidden="1" x14ac:dyDescent="0.25">
      <c r="B1091" s="181">
        <f t="shared" si="33"/>
        <v>1088</v>
      </c>
      <c r="C1091" s="316" t="str">
        <f>+IF('Cálculos '!C1096="","",'Cálculos '!C1096)</f>
        <v/>
      </c>
      <c r="D1091" s="315" t="str">
        <f>+IF('Cálculos '!D1096="","",'Cálculos '!D1096)</f>
        <v/>
      </c>
      <c r="E1091" s="314" t="str">
        <f>+IF('Cálculos '!E1096="","",'Cálculos '!E1096)</f>
        <v/>
      </c>
      <c r="F1091" s="460" t="str">
        <f>+IF(D1091="","",'Cálculos '!AR1096)</f>
        <v/>
      </c>
      <c r="G1091" s="461" t="str">
        <f>IF(D1091="","",'Cálculos '!AU1096)</f>
        <v/>
      </c>
      <c r="H1091" s="461" t="str">
        <f>+IF(D1091="","",'Cálculos '!AV1096)</f>
        <v/>
      </c>
      <c r="I1091" s="462" t="str">
        <f>+IF(D1091="","",'Cálculos '!AT1096)</f>
        <v/>
      </c>
      <c r="J1091" s="385" t="str">
        <f>+IF('Variación '!BV1090="","",'Variación '!BV1090)</f>
        <v/>
      </c>
      <c r="K1091" s="456" t="str">
        <f>+IF(D1091="","",'Precio unitario '!J1090)</f>
        <v/>
      </c>
      <c r="L1091" s="312" t="str">
        <f>+'Valor total'!I1096</f>
        <v/>
      </c>
      <c r="M1091" s="312" t="str">
        <f>+'Valor total'!J1096</f>
        <v/>
      </c>
      <c r="N1091" s="457" t="str">
        <f t="shared" si="32"/>
        <v/>
      </c>
    </row>
    <row r="1092" spans="2:14" hidden="1" x14ac:dyDescent="0.25">
      <c r="B1092" s="181">
        <f t="shared" si="33"/>
        <v>1089</v>
      </c>
      <c r="C1092" s="316" t="str">
        <f>+IF('Cálculos '!C1097="","",'Cálculos '!C1097)</f>
        <v/>
      </c>
      <c r="D1092" s="315" t="str">
        <f>+IF('Cálculos '!D1097="","",'Cálculos '!D1097)</f>
        <v/>
      </c>
      <c r="E1092" s="314" t="str">
        <f>+IF('Cálculos '!E1097="","",'Cálculos '!E1097)</f>
        <v/>
      </c>
      <c r="F1092" s="460" t="str">
        <f>+IF(D1092="","",'Cálculos '!AR1097)</f>
        <v/>
      </c>
      <c r="G1092" s="461" t="str">
        <f>IF(D1092="","",'Cálculos '!AU1097)</f>
        <v/>
      </c>
      <c r="H1092" s="461" t="str">
        <f>+IF(D1092="","",'Cálculos '!AV1097)</f>
        <v/>
      </c>
      <c r="I1092" s="462" t="str">
        <f>+IF(D1092="","",'Cálculos '!AT1097)</f>
        <v/>
      </c>
      <c r="J1092" s="385" t="str">
        <f>+IF('Variación '!BV1091="","",'Variación '!BV1091)</f>
        <v/>
      </c>
      <c r="K1092" s="456" t="str">
        <f>+IF(D1092="","",'Precio unitario '!J1091)</f>
        <v/>
      </c>
      <c r="L1092" s="312" t="str">
        <f>+'Valor total'!I1097</f>
        <v/>
      </c>
      <c r="M1092" s="312" t="str">
        <f>+'Valor total'!J1097</f>
        <v/>
      </c>
      <c r="N1092" s="457" t="str">
        <f t="shared" si="32"/>
        <v/>
      </c>
    </row>
    <row r="1093" spans="2:14" hidden="1" x14ac:dyDescent="0.25">
      <c r="B1093" s="181">
        <f t="shared" si="33"/>
        <v>1090</v>
      </c>
      <c r="C1093" s="316" t="str">
        <f>+IF('Cálculos '!C1098="","",'Cálculos '!C1098)</f>
        <v/>
      </c>
      <c r="D1093" s="315" t="str">
        <f>+IF('Cálculos '!D1098="","",'Cálculos '!D1098)</f>
        <v/>
      </c>
      <c r="E1093" s="314" t="str">
        <f>+IF('Cálculos '!E1098="","",'Cálculos '!E1098)</f>
        <v/>
      </c>
      <c r="F1093" s="460" t="str">
        <f>+IF(D1093="","",'Cálculos '!AR1098)</f>
        <v/>
      </c>
      <c r="G1093" s="461" t="str">
        <f>IF(D1093="","",'Cálculos '!AU1098)</f>
        <v/>
      </c>
      <c r="H1093" s="461" t="str">
        <f>+IF(D1093="","",'Cálculos '!AV1098)</f>
        <v/>
      </c>
      <c r="I1093" s="462" t="str">
        <f>+IF(D1093="","",'Cálculos '!AT1098)</f>
        <v/>
      </c>
      <c r="J1093" s="385" t="str">
        <f>+IF('Variación '!BV1092="","",'Variación '!BV1092)</f>
        <v/>
      </c>
      <c r="K1093" s="456" t="str">
        <f>+IF(D1093="","",'Precio unitario '!J1092)</f>
        <v/>
      </c>
      <c r="L1093" s="312" t="str">
        <f>+'Valor total'!I1098</f>
        <v/>
      </c>
      <c r="M1093" s="312" t="str">
        <f>+'Valor total'!J1098</f>
        <v/>
      </c>
      <c r="N1093" s="457" t="str">
        <f t="shared" ref="N1093:N1103" si="34">+IF(D1093="","",SUM(K1093+L1093+M1093))</f>
        <v/>
      </c>
    </row>
    <row r="1094" spans="2:14" hidden="1" x14ac:dyDescent="0.25">
      <c r="B1094" s="181">
        <f t="shared" ref="B1094:B1103" si="35">+B1093+1</f>
        <v>1091</v>
      </c>
      <c r="C1094" s="316" t="str">
        <f>+IF('Cálculos '!C1099="","",'Cálculos '!C1099)</f>
        <v/>
      </c>
      <c r="D1094" s="315" t="str">
        <f>+IF('Cálculos '!D1099="","",'Cálculos '!D1099)</f>
        <v/>
      </c>
      <c r="E1094" s="314" t="str">
        <f>+IF('Cálculos '!E1099="","",'Cálculos '!E1099)</f>
        <v/>
      </c>
      <c r="F1094" s="460" t="str">
        <f>+IF(D1094="","",'Cálculos '!AR1099)</f>
        <v/>
      </c>
      <c r="G1094" s="461" t="str">
        <f>IF(D1094="","",'Cálculos '!AU1099)</f>
        <v/>
      </c>
      <c r="H1094" s="461" t="str">
        <f>+IF(D1094="","",'Cálculos '!AV1099)</f>
        <v/>
      </c>
      <c r="I1094" s="462" t="str">
        <f>+IF(D1094="","",'Cálculos '!AT1099)</f>
        <v/>
      </c>
      <c r="J1094" s="385" t="str">
        <f>+IF('Variación '!BV1093="","",'Variación '!BV1093)</f>
        <v/>
      </c>
      <c r="K1094" s="456" t="str">
        <f>+IF(D1094="","",'Precio unitario '!J1093)</f>
        <v/>
      </c>
      <c r="L1094" s="312" t="str">
        <f>+'Valor total'!I1099</f>
        <v/>
      </c>
      <c r="M1094" s="312" t="str">
        <f>+'Valor total'!J1099</f>
        <v/>
      </c>
      <c r="N1094" s="457" t="str">
        <f t="shared" si="34"/>
        <v/>
      </c>
    </row>
    <row r="1095" spans="2:14" hidden="1" x14ac:dyDescent="0.25">
      <c r="B1095" s="181">
        <f t="shared" si="35"/>
        <v>1092</v>
      </c>
      <c r="C1095" s="316" t="str">
        <f>+IF('Cálculos '!C1100="","",'Cálculos '!C1100)</f>
        <v/>
      </c>
      <c r="D1095" s="315" t="str">
        <f>+IF('Cálculos '!D1100="","",'Cálculos '!D1100)</f>
        <v/>
      </c>
      <c r="E1095" s="314" t="str">
        <f>+IF('Cálculos '!E1100="","",'Cálculos '!E1100)</f>
        <v/>
      </c>
      <c r="F1095" s="460" t="str">
        <f>+IF(D1095="","",'Cálculos '!AR1100)</f>
        <v/>
      </c>
      <c r="G1095" s="461" t="str">
        <f>IF(D1095="","",'Cálculos '!AU1100)</f>
        <v/>
      </c>
      <c r="H1095" s="461" t="str">
        <f>+IF(D1095="","",'Cálculos '!AV1100)</f>
        <v/>
      </c>
      <c r="I1095" s="462" t="str">
        <f>+IF(D1095="","",'Cálculos '!AT1100)</f>
        <v/>
      </c>
      <c r="J1095" s="385" t="str">
        <f>+IF('Variación '!BV1094="","",'Variación '!BV1094)</f>
        <v/>
      </c>
      <c r="K1095" s="456" t="str">
        <f>+IF(D1095="","",'Precio unitario '!J1094)</f>
        <v/>
      </c>
      <c r="L1095" s="312" t="str">
        <f>+'Valor total'!I1100</f>
        <v/>
      </c>
      <c r="M1095" s="312" t="str">
        <f>+'Valor total'!J1100</f>
        <v/>
      </c>
      <c r="N1095" s="457" t="str">
        <f t="shared" si="34"/>
        <v/>
      </c>
    </row>
    <row r="1096" spans="2:14" hidden="1" x14ac:dyDescent="0.25">
      <c r="B1096" s="181">
        <f t="shared" si="35"/>
        <v>1093</v>
      </c>
      <c r="C1096" s="316" t="str">
        <f>+IF('Cálculos '!C1101="","",'Cálculos '!C1101)</f>
        <v/>
      </c>
      <c r="D1096" s="315" t="str">
        <f>+IF('Cálculos '!D1101="","",'Cálculos '!D1101)</f>
        <v/>
      </c>
      <c r="E1096" s="314" t="str">
        <f>+IF('Cálculos '!E1101="","",'Cálculos '!E1101)</f>
        <v/>
      </c>
      <c r="F1096" s="460" t="str">
        <f>+IF(D1096="","",'Cálculos '!AR1101)</f>
        <v/>
      </c>
      <c r="G1096" s="461" t="str">
        <f>IF(D1096="","",'Cálculos '!AU1101)</f>
        <v/>
      </c>
      <c r="H1096" s="461" t="str">
        <f>+IF(D1096="","",'Cálculos '!AV1101)</f>
        <v/>
      </c>
      <c r="I1096" s="462" t="str">
        <f>+IF(D1096="","",'Cálculos '!AT1101)</f>
        <v/>
      </c>
      <c r="J1096" s="385" t="str">
        <f>+IF('Variación '!BV1095="","",'Variación '!BV1095)</f>
        <v/>
      </c>
      <c r="K1096" s="456" t="str">
        <f>+IF(D1096="","",'Precio unitario '!J1095)</f>
        <v/>
      </c>
      <c r="L1096" s="312" t="str">
        <f>+'Valor total'!I1101</f>
        <v/>
      </c>
      <c r="M1096" s="312" t="str">
        <f>+'Valor total'!J1101</f>
        <v/>
      </c>
      <c r="N1096" s="457" t="str">
        <f t="shared" si="34"/>
        <v/>
      </c>
    </row>
    <row r="1097" spans="2:14" hidden="1" x14ac:dyDescent="0.25">
      <c r="B1097" s="181">
        <f t="shared" si="35"/>
        <v>1094</v>
      </c>
      <c r="C1097" s="316" t="str">
        <f>+IF('Cálculos '!C1102="","",'Cálculos '!C1102)</f>
        <v/>
      </c>
      <c r="D1097" s="315" t="str">
        <f>+IF('Cálculos '!D1102="","",'Cálculos '!D1102)</f>
        <v/>
      </c>
      <c r="E1097" s="314" t="str">
        <f>+IF('Cálculos '!E1102="","",'Cálculos '!E1102)</f>
        <v/>
      </c>
      <c r="F1097" s="460" t="str">
        <f>+IF(D1097="","",'Cálculos '!AR1102)</f>
        <v/>
      </c>
      <c r="G1097" s="461" t="str">
        <f>IF(D1097="","",'Cálculos '!AU1102)</f>
        <v/>
      </c>
      <c r="H1097" s="461" t="str">
        <f>+IF(D1097="","",'Cálculos '!AV1102)</f>
        <v/>
      </c>
      <c r="I1097" s="462" t="str">
        <f>+IF(D1097="","",'Cálculos '!AT1102)</f>
        <v/>
      </c>
      <c r="J1097" s="385" t="str">
        <f>+IF('Variación '!BV1096="","",'Variación '!BV1096)</f>
        <v/>
      </c>
      <c r="K1097" s="456" t="str">
        <f>+IF(D1097="","",'Precio unitario '!J1096)</f>
        <v/>
      </c>
      <c r="L1097" s="312" t="str">
        <f>+'Valor total'!I1102</f>
        <v/>
      </c>
      <c r="M1097" s="312" t="str">
        <f>+'Valor total'!J1102</f>
        <v/>
      </c>
      <c r="N1097" s="457" t="str">
        <f t="shared" si="34"/>
        <v/>
      </c>
    </row>
    <row r="1098" spans="2:14" hidden="1" x14ac:dyDescent="0.25">
      <c r="B1098" s="181">
        <f t="shared" si="35"/>
        <v>1095</v>
      </c>
      <c r="C1098" s="316" t="str">
        <f>+IF('Cálculos '!C1103="","",'Cálculos '!C1103)</f>
        <v/>
      </c>
      <c r="D1098" s="315" t="str">
        <f>+IF('Cálculos '!D1103="","",'Cálculos '!D1103)</f>
        <v/>
      </c>
      <c r="E1098" s="314" t="str">
        <f>+IF('Cálculos '!E1103="","",'Cálculos '!E1103)</f>
        <v/>
      </c>
      <c r="F1098" s="460" t="str">
        <f>+IF(D1098="","",'Cálculos '!AR1103)</f>
        <v/>
      </c>
      <c r="G1098" s="461" t="str">
        <f>IF(D1098="","",'Cálculos '!AU1103)</f>
        <v/>
      </c>
      <c r="H1098" s="461" t="str">
        <f>+IF(D1098="","",'Cálculos '!AV1103)</f>
        <v/>
      </c>
      <c r="I1098" s="462" t="str">
        <f>+IF(D1098="","",'Cálculos '!AT1103)</f>
        <v/>
      </c>
      <c r="J1098" s="385" t="str">
        <f>+IF('Variación '!BV1097="","",'Variación '!BV1097)</f>
        <v/>
      </c>
      <c r="K1098" s="456" t="str">
        <f>+IF(D1098="","",'Precio unitario '!J1097)</f>
        <v/>
      </c>
      <c r="L1098" s="312" t="str">
        <f>+'Valor total'!I1103</f>
        <v/>
      </c>
      <c r="M1098" s="312" t="str">
        <f>+'Valor total'!J1103</f>
        <v/>
      </c>
      <c r="N1098" s="457" t="str">
        <f t="shared" si="34"/>
        <v/>
      </c>
    </row>
    <row r="1099" spans="2:14" hidden="1" x14ac:dyDescent="0.25">
      <c r="B1099" s="181">
        <f t="shared" si="35"/>
        <v>1096</v>
      </c>
      <c r="C1099" s="316" t="str">
        <f>+IF('Cálculos '!C1104="","",'Cálculos '!C1104)</f>
        <v/>
      </c>
      <c r="D1099" s="315" t="str">
        <f>+IF('Cálculos '!D1104="","",'Cálculos '!D1104)</f>
        <v/>
      </c>
      <c r="E1099" s="314" t="str">
        <f>+IF('Cálculos '!E1104="","",'Cálculos '!E1104)</f>
        <v/>
      </c>
      <c r="F1099" s="460" t="str">
        <f>+IF(D1099="","",'Cálculos '!AR1104)</f>
        <v/>
      </c>
      <c r="G1099" s="461" t="str">
        <f>IF(D1099="","",'Cálculos '!AU1104)</f>
        <v/>
      </c>
      <c r="H1099" s="461" t="str">
        <f>+IF(D1099="","",'Cálculos '!AV1104)</f>
        <v/>
      </c>
      <c r="I1099" s="462" t="str">
        <f>+IF(D1099="","",'Cálculos '!AT1104)</f>
        <v/>
      </c>
      <c r="J1099" s="385" t="str">
        <f>+IF('Variación '!BV1098="","",'Variación '!BV1098)</f>
        <v/>
      </c>
      <c r="K1099" s="456" t="str">
        <f>+IF(D1099="","",'Precio unitario '!J1098)</f>
        <v/>
      </c>
      <c r="L1099" s="312" t="str">
        <f>+'Valor total'!I1104</f>
        <v/>
      </c>
      <c r="M1099" s="312" t="str">
        <f>+'Valor total'!J1104</f>
        <v/>
      </c>
      <c r="N1099" s="457" t="str">
        <f t="shared" si="34"/>
        <v/>
      </c>
    </row>
    <row r="1100" spans="2:14" hidden="1" x14ac:dyDescent="0.25">
      <c r="B1100" s="181">
        <f t="shared" si="35"/>
        <v>1097</v>
      </c>
      <c r="C1100" s="316" t="str">
        <f>+IF('Cálculos '!C1105="","",'Cálculos '!C1105)</f>
        <v/>
      </c>
      <c r="D1100" s="315" t="str">
        <f>+IF('Cálculos '!D1105="","",'Cálculos '!D1105)</f>
        <v/>
      </c>
      <c r="E1100" s="314" t="str">
        <f>+IF('Cálculos '!E1105="","",'Cálculos '!E1105)</f>
        <v/>
      </c>
      <c r="F1100" s="460" t="str">
        <f>+IF(D1100="","",'Cálculos '!AR1105)</f>
        <v/>
      </c>
      <c r="G1100" s="461" t="str">
        <f>IF(D1100="","",'Cálculos '!AU1105)</f>
        <v/>
      </c>
      <c r="H1100" s="461" t="str">
        <f>+IF(D1100="","",'Cálculos '!AV1105)</f>
        <v/>
      </c>
      <c r="I1100" s="462" t="str">
        <f>+IF(D1100="","",'Cálculos '!AT1105)</f>
        <v/>
      </c>
      <c r="J1100" s="385" t="str">
        <f>+IF('Variación '!BV1099="","",'Variación '!BV1099)</f>
        <v/>
      </c>
      <c r="K1100" s="456" t="str">
        <f>+IF(D1100="","",'Precio unitario '!J1099)</f>
        <v/>
      </c>
      <c r="L1100" s="312" t="str">
        <f>+'Valor total'!I1105</f>
        <v/>
      </c>
      <c r="M1100" s="312" t="str">
        <f>+'Valor total'!J1105</f>
        <v/>
      </c>
      <c r="N1100" s="457" t="str">
        <f t="shared" si="34"/>
        <v/>
      </c>
    </row>
    <row r="1101" spans="2:14" hidden="1" x14ac:dyDescent="0.25">
      <c r="B1101" s="181">
        <f t="shared" si="35"/>
        <v>1098</v>
      </c>
      <c r="C1101" s="316" t="str">
        <f>+IF('Cálculos '!C1106="","",'Cálculos '!C1106)</f>
        <v/>
      </c>
      <c r="D1101" s="315" t="str">
        <f>+IF('Cálculos '!D1106="","",'Cálculos '!D1106)</f>
        <v/>
      </c>
      <c r="E1101" s="314" t="str">
        <f>+IF('Cálculos '!E1106="","",'Cálculos '!E1106)</f>
        <v/>
      </c>
      <c r="F1101" s="460" t="str">
        <f>+IF(D1101="","",'Cálculos '!AR1106)</f>
        <v/>
      </c>
      <c r="G1101" s="461" t="str">
        <f>IF(D1101="","",'Cálculos '!AU1106)</f>
        <v/>
      </c>
      <c r="H1101" s="461" t="str">
        <f>+IF(D1101="","",'Cálculos '!AV1106)</f>
        <v/>
      </c>
      <c r="I1101" s="462" t="str">
        <f>+IF(D1101="","",'Cálculos '!AT1106)</f>
        <v/>
      </c>
      <c r="J1101" s="385" t="str">
        <f>+IF('Variación '!BV1100="","",'Variación '!BV1100)</f>
        <v/>
      </c>
      <c r="K1101" s="456" t="str">
        <f>+IF(D1101="","",'Precio unitario '!J1100)</f>
        <v/>
      </c>
      <c r="L1101" s="312" t="str">
        <f>+'Valor total'!I1106</f>
        <v/>
      </c>
      <c r="M1101" s="312" t="str">
        <f>+'Valor total'!J1106</f>
        <v/>
      </c>
      <c r="N1101" s="457" t="str">
        <f t="shared" si="34"/>
        <v/>
      </c>
    </row>
    <row r="1102" spans="2:14" hidden="1" x14ac:dyDescent="0.25">
      <c r="B1102" s="181">
        <f t="shared" si="35"/>
        <v>1099</v>
      </c>
      <c r="C1102" s="316" t="str">
        <f>+IF('Cálculos '!C1107="","",'Cálculos '!C1107)</f>
        <v/>
      </c>
      <c r="D1102" s="315" t="str">
        <f>+IF('Cálculos '!D1107="","",'Cálculos '!D1107)</f>
        <v/>
      </c>
      <c r="E1102" s="314" t="str">
        <f>+IF('Cálculos '!E1107="","",'Cálculos '!E1107)</f>
        <v/>
      </c>
      <c r="F1102" s="460" t="str">
        <f>+IF(D1102="","",'Cálculos '!AR1107)</f>
        <v/>
      </c>
      <c r="G1102" s="461" t="str">
        <f>IF(D1102="","",'Cálculos '!AU1107)</f>
        <v/>
      </c>
      <c r="H1102" s="461" t="str">
        <f>+IF(D1102="","",'Cálculos '!AV1107)</f>
        <v/>
      </c>
      <c r="I1102" s="462" t="str">
        <f>+IF(D1102="","",'Cálculos '!AT1107)</f>
        <v/>
      </c>
      <c r="J1102" s="385" t="str">
        <f>+IF('Variación '!BV1101="","",'Variación '!BV1101)</f>
        <v/>
      </c>
      <c r="K1102" s="456" t="str">
        <f>+IF(D1102="","",'Precio unitario '!J1101)</f>
        <v/>
      </c>
      <c r="L1102" s="312" t="str">
        <f>+'Valor total'!I1107</f>
        <v/>
      </c>
      <c r="M1102" s="312" t="str">
        <f>+'Valor total'!J1107</f>
        <v/>
      </c>
      <c r="N1102" s="457" t="str">
        <f t="shared" si="34"/>
        <v/>
      </c>
    </row>
    <row r="1103" spans="2:14" ht="17.25" hidden="1" thickBot="1" x14ac:dyDescent="0.3">
      <c r="B1103" s="475">
        <f t="shared" si="35"/>
        <v>1100</v>
      </c>
      <c r="C1103" s="476" t="str">
        <f>+IF('Cálculos '!C1108="","",'Cálculos '!C1108)</f>
        <v/>
      </c>
      <c r="D1103" s="477" t="str">
        <f>+IF('Cálculos '!D1108="","",'Cálculos '!D1108)</f>
        <v/>
      </c>
      <c r="E1103" s="478" t="str">
        <f>+IF('Cálculos '!E1108="","",'Cálculos '!E1108)</f>
        <v/>
      </c>
      <c r="F1103" s="479" t="str">
        <f>+IF(D1103="","",'Cálculos '!AR1108)</f>
        <v/>
      </c>
      <c r="G1103" s="480" t="str">
        <f>IF(D1103="","",'Cálculos '!AU1108)</f>
        <v/>
      </c>
      <c r="H1103" s="480" t="str">
        <f>+IF(D1103="","",'Cálculos '!AV1108)</f>
        <v/>
      </c>
      <c r="I1103" s="481" t="str">
        <f>+IF(D1103="","",'Cálculos '!AT1108)</f>
        <v/>
      </c>
      <c r="J1103" s="482" t="str">
        <f>+IF('Variación '!BV1102="","",'Variación '!BV1102)</f>
        <v/>
      </c>
      <c r="K1103" s="483" t="str">
        <f>+IF(D1103="","",'Precio unitario '!J1102)</f>
        <v/>
      </c>
      <c r="L1103" s="312" t="str">
        <f>+'Valor total'!I1108</f>
        <v/>
      </c>
      <c r="M1103" s="312" t="str">
        <f>+'Valor total'!J1108</f>
        <v/>
      </c>
      <c r="N1103" s="457" t="str">
        <f t="shared" si="34"/>
        <v/>
      </c>
    </row>
    <row r="1104" spans="2:14" ht="17.25" thickBot="1" x14ac:dyDescent="0.3">
      <c r="B1104" s="583" t="s">
        <v>28</v>
      </c>
      <c r="C1104" s="584"/>
      <c r="D1104" s="584"/>
      <c r="E1104" s="584"/>
      <c r="F1104" s="584"/>
      <c r="G1104" s="584"/>
      <c r="H1104" s="584"/>
      <c r="I1104" s="584"/>
      <c r="J1104" s="584"/>
      <c r="K1104" s="484">
        <f>SUM(K4:K1103)</f>
        <v>10178161.166233603</v>
      </c>
      <c r="L1104" s="485">
        <f t="shared" ref="L1104:N1104" si="36">SUM(L4:L1103)</f>
        <v>1933857</v>
      </c>
      <c r="M1104" s="485">
        <f t="shared" si="36"/>
        <v>0</v>
      </c>
      <c r="N1104" s="486">
        <f t="shared" si="36"/>
        <v>12112018.166233603</v>
      </c>
    </row>
  </sheetData>
  <mergeCells count="1">
    <mergeCell ref="B1104:J110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16AF5-D1BE-466B-9AA7-46E1B0A129F3}">
  <sheetPr>
    <tabColor rgb="FF00B0F0"/>
  </sheetPr>
  <dimension ref="A1:Z425"/>
  <sheetViews>
    <sheetView zoomScaleNormal="100" workbookViewId="0">
      <selection activeCell="B8" sqref="B8"/>
    </sheetView>
  </sheetViews>
  <sheetFormatPr baseColWidth="10" defaultColWidth="11.42578125" defaultRowHeight="16.5" x14ac:dyDescent="0.3"/>
  <cols>
    <col min="1" max="1" width="11.42578125" style="42"/>
    <col min="2" max="2" width="11.42578125" style="42" customWidth="1"/>
    <col min="3" max="3" width="35.85546875" style="42" customWidth="1"/>
    <col min="4" max="4" width="38.85546875" style="42" bestFit="1" customWidth="1"/>
    <col min="5" max="5" width="84" style="42" hidden="1" customWidth="1"/>
    <col min="6" max="6" width="11.42578125" style="42" customWidth="1"/>
    <col min="7" max="7" width="22.42578125" style="42" bestFit="1" customWidth="1"/>
    <col min="8" max="8" width="16.85546875" style="44" customWidth="1"/>
    <col min="9" max="9" width="20.5703125" style="44" bestFit="1" customWidth="1"/>
    <col min="10" max="10" width="18.7109375" style="42" bestFit="1" customWidth="1"/>
    <col min="11" max="11" width="20.85546875" style="42" customWidth="1"/>
    <col min="12" max="12" width="16.42578125" style="42" customWidth="1"/>
    <col min="13" max="13" width="15.42578125" style="42" customWidth="1"/>
    <col min="14" max="14" width="13.7109375" style="42" customWidth="1"/>
    <col min="15" max="15" width="18.5703125" style="42" hidden="1" customWidth="1"/>
    <col min="16" max="16" width="18.28515625" style="42" hidden="1" customWidth="1"/>
    <col min="17" max="17" width="16.7109375" style="42" hidden="1" customWidth="1"/>
    <col min="18" max="18" width="0" style="42" hidden="1" customWidth="1"/>
    <col min="19" max="19" width="11.42578125" style="42"/>
    <col min="20" max="20" width="3.5703125" style="42" bestFit="1" customWidth="1"/>
    <col min="21" max="22" width="28.85546875" style="42" customWidth="1"/>
    <col min="23" max="23" width="28.85546875" style="42" bestFit="1" customWidth="1"/>
    <col min="24" max="25" width="20" style="42" customWidth="1"/>
    <col min="26" max="26" width="22.28515625" style="42" bestFit="1" customWidth="1"/>
    <col min="27" max="16384" width="11.42578125" style="42"/>
  </cols>
  <sheetData>
    <row r="1" spans="1:26" ht="17.25" thickBot="1" x14ac:dyDescent="0.35">
      <c r="B1" s="571" t="s">
        <v>32</v>
      </c>
      <c r="C1" s="572"/>
      <c r="D1" s="572"/>
      <c r="E1" s="572"/>
      <c r="F1" s="572"/>
      <c r="G1" s="572"/>
      <c r="H1" s="572"/>
      <c r="I1" s="572"/>
      <c r="J1" s="573"/>
      <c r="K1" s="54"/>
    </row>
    <row r="2" spans="1:26" ht="38.450000000000003" customHeight="1" thickBot="1" x14ac:dyDescent="0.35">
      <c r="A2" s="59"/>
      <c r="B2" s="571" t="str">
        <f>+'Cálculos '!B1</f>
        <v>OBJETO</v>
      </c>
      <c r="C2" s="572"/>
      <c r="D2" s="572"/>
      <c r="E2" s="572"/>
      <c r="F2" s="572"/>
      <c r="G2" s="572"/>
      <c r="H2" s="572"/>
      <c r="I2" s="572"/>
      <c r="J2" s="573"/>
      <c r="K2" s="54"/>
    </row>
    <row r="3" spans="1:26" x14ac:dyDescent="0.3">
      <c r="B3" s="562" t="str">
        <f>IF('Cálculos '!B3="","",+'Cálculos '!B3)</f>
        <v xml:space="preserve">PRESTAR LOS SERVICIOS DE MANTENIMIENTO PREVENTIVO Y CORRECTIVO DEL EQUIPO MÉDICO Y BIOMÉDICO DEL CRUE DE CUNDINAMARCA </v>
      </c>
      <c r="C3" s="563"/>
      <c r="D3" s="563"/>
      <c r="E3" s="563"/>
      <c r="F3" s="563"/>
      <c r="G3" s="563"/>
      <c r="H3" s="563"/>
      <c r="I3" s="563"/>
      <c r="J3" s="564"/>
      <c r="K3" s="55"/>
    </row>
    <row r="4" spans="1:26" x14ac:dyDescent="0.3">
      <c r="B4" s="565"/>
      <c r="C4" s="566"/>
      <c r="D4" s="566"/>
      <c r="E4" s="566"/>
      <c r="F4" s="566"/>
      <c r="G4" s="566"/>
      <c r="H4" s="566"/>
      <c r="I4" s="566"/>
      <c r="J4" s="567"/>
      <c r="K4" s="55"/>
    </row>
    <row r="5" spans="1:26" ht="46.9" customHeight="1" thickBot="1" x14ac:dyDescent="0.35">
      <c r="B5" s="568"/>
      <c r="C5" s="569"/>
      <c r="D5" s="569"/>
      <c r="E5" s="569"/>
      <c r="F5" s="569"/>
      <c r="G5" s="569"/>
      <c r="H5" s="569"/>
      <c r="I5" s="569"/>
      <c r="J5" s="570"/>
      <c r="K5" s="55"/>
    </row>
    <row r="6" spans="1:26" ht="14.25" customHeight="1" thickBot="1" x14ac:dyDescent="0.35">
      <c r="B6" s="58"/>
      <c r="C6" s="58"/>
      <c r="D6" s="58"/>
      <c r="E6" s="58"/>
      <c r="F6" s="58"/>
      <c r="G6" s="58"/>
      <c r="H6" s="58"/>
      <c r="I6" s="58"/>
      <c r="J6" s="58"/>
      <c r="K6" s="55"/>
    </row>
    <row r="7" spans="1:26" ht="21.75" customHeight="1" thickBot="1" x14ac:dyDescent="0.35">
      <c r="B7" s="577" t="s">
        <v>93</v>
      </c>
      <c r="C7" s="578"/>
      <c r="D7" s="578"/>
      <c r="E7" s="578"/>
      <c r="F7" s="578"/>
      <c r="G7" s="578"/>
      <c r="H7" s="578"/>
      <c r="I7" s="578"/>
      <c r="J7" s="579"/>
      <c r="K7" s="55"/>
      <c r="T7" s="587" t="s">
        <v>99</v>
      </c>
      <c r="U7" s="588"/>
      <c r="V7" s="588"/>
      <c r="W7" s="588"/>
      <c r="X7" s="588"/>
      <c r="Y7" s="588"/>
      <c r="Z7" s="589"/>
    </row>
    <row r="8" spans="1:26" ht="33.75" thickBot="1" x14ac:dyDescent="0.35">
      <c r="B8" s="61" t="s">
        <v>0</v>
      </c>
      <c r="C8" s="62" t="str">
        <f>+'Cálculos '!C8</f>
        <v>BIEN Y/O SERVICIO</v>
      </c>
      <c r="D8" s="61" t="str">
        <f>+'Cálculos '!D8</f>
        <v>DESCRIPCIÓN</v>
      </c>
      <c r="E8" s="61" t="str">
        <f>+'Cálculos '!E8</f>
        <v>ESPECIFICACIONES TECNICAS</v>
      </c>
      <c r="F8" s="61" t="s">
        <v>2</v>
      </c>
      <c r="G8" s="61" t="s">
        <v>30</v>
      </c>
      <c r="H8" s="61" t="s">
        <v>10</v>
      </c>
      <c r="I8" s="61" t="s">
        <v>87</v>
      </c>
      <c r="J8" s="71" t="s">
        <v>89</v>
      </c>
      <c r="K8" s="72" t="s">
        <v>46</v>
      </c>
      <c r="L8" s="119" t="s">
        <v>88</v>
      </c>
      <c r="M8" s="592" t="s">
        <v>104</v>
      </c>
      <c r="N8" s="593"/>
      <c r="Q8" s="42" t="s">
        <v>42</v>
      </c>
      <c r="T8" s="129" t="s">
        <v>100</v>
      </c>
      <c r="U8" s="130" t="s">
        <v>101</v>
      </c>
      <c r="V8" s="130" t="s">
        <v>105</v>
      </c>
      <c r="W8" s="130" t="s">
        <v>106</v>
      </c>
      <c r="X8" s="138" t="s">
        <v>107</v>
      </c>
      <c r="Y8" s="138" t="s">
        <v>109</v>
      </c>
      <c r="Z8" s="130" t="s">
        <v>102</v>
      </c>
    </row>
    <row r="9" spans="1:26" ht="83.25" thickBot="1" x14ac:dyDescent="0.35">
      <c r="B9" s="104">
        <v>1</v>
      </c>
      <c r="C9" s="107" t="str">
        <f>+IF('Cálculos '!C9="","",'Cálculos '!C9)</f>
        <v>1. ACTIVIDADES MANTENIMIENTO EQUIPO MÉDICO Y BIOMÉDICO DEL CRUE</v>
      </c>
      <c r="D9" s="108" t="str">
        <f>IF('Cálculos '!D9="","",+'Cálculos '!D9)</f>
        <v>BALA DE OXÍGENO DE 4.15</v>
      </c>
      <c r="E9" s="108" t="str">
        <f>+IF('Cálculos '!E9="","",'Cálculos '!E9)</f>
        <v>Realizar: 
1- Inspección física 
2- Recarga 
3- Prueba hidrostática 
4- Suministro de cánulas. (4 unidades)</v>
      </c>
      <c r="F9" s="109">
        <f>+IF('Cálculos '!H9="","",'Cálculos '!H9)</f>
        <v>1</v>
      </c>
      <c r="G9" s="110"/>
      <c r="H9" s="110" t="str">
        <f>IF(D9="","",IF(K9="","CONFIRMAR SI EL PRODOCTRO TIENE IVA O NO",IF(K9="NO",0,SUM(G9*19%))))</f>
        <v>CONFIRMAR SI EL PRODOCTRO TIENE IVA O NO</v>
      </c>
      <c r="I9" s="110" t="str">
        <f>IF(D9="","",IF(L9="","CONFIRMAR SI EL PRODOCTRO TIENE ESTANPILLA O NO",IF(L9="NO",0,SUM(G9*11.5%))))</f>
        <v>CONFIRMAR SI EL PRODOCTRO TIENE ESTANPILLA O NO</v>
      </c>
      <c r="J9" s="111">
        <f>+IF(D9="","",SUM(G9:I9))</f>
        <v>0</v>
      </c>
      <c r="K9" s="99"/>
      <c r="L9" s="120"/>
      <c r="M9" s="123"/>
      <c r="N9" s="111" t="str">
        <f>+IF(G9="","",IF(M9="","ERROR¡¡¡",IF(G9&gt;=M9,"CUMPLE","NO CUMPLE")))</f>
        <v/>
      </c>
      <c r="Q9" s="42" t="s">
        <v>41</v>
      </c>
      <c r="T9" s="131">
        <v>1</v>
      </c>
      <c r="U9" s="132" t="s">
        <v>103</v>
      </c>
      <c r="V9" s="133">
        <v>0</v>
      </c>
      <c r="W9" s="137">
        <f>+J419</f>
        <v>0</v>
      </c>
      <c r="X9" s="140">
        <v>0</v>
      </c>
      <c r="Y9" s="139" t="e">
        <f>+X10-W9</f>
        <v>#REF!</v>
      </c>
      <c r="Z9" s="134" t="e">
        <f>+IF(OR(N211="",K420=""),"PENDIENTE DATOS¡¡¡",IF(OR(N211="NO CUMPLE POR VALORES INDIVIDUALES",K420="NO CUMPLE"),"NO CUMPLE POR VALOR TOTAL DE LA PROPUESTA","CUMPLE"))</f>
        <v>#REF!</v>
      </c>
    </row>
    <row r="10" spans="1:26" ht="66.75" thickBot="1" x14ac:dyDescent="0.35">
      <c r="B10" s="105">
        <f t="shared" ref="B10:B73" si="0">+B9+1</f>
        <v>2</v>
      </c>
      <c r="C10" s="112" t="str">
        <f>+IF('Cálculos '!C10="","",'Cálculos '!C10)</f>
        <v/>
      </c>
      <c r="D10" s="47" t="str">
        <f>IF('Cálculos '!D10="","",+'Cálculos '!D10)</f>
        <v>BALA DE OXÍGENO DE 6.5</v>
      </c>
      <c r="E10" s="47" t="str">
        <f>+IF('Cálculos '!E10="","",'Cálculos '!E10)</f>
        <v>Realizar:
1- Inspección física 
2- recarga
3- Prueba hidrostática.</v>
      </c>
      <c r="F10" s="56">
        <f>+IF('Cálculos '!H10="","",'Cálculos '!H10)</f>
        <v>1</v>
      </c>
      <c r="G10" s="48" t="str">
        <f>IF('Precio unitario '!C1009="","",ROUNDUP('Precio unitario '!F1009,0))</f>
        <v/>
      </c>
      <c r="H10" s="48" t="str">
        <f t="shared" ref="H10:H18" si="1">IF(D10="","",IF(K10="","CONFIRMAR SI EL PRODOCTRO TIENE IVA O NO",IF(K10="NO",0,SUM(G10*19%))))</f>
        <v>CONFIRMAR SI EL PRODOCTRO TIENE IVA O NO</v>
      </c>
      <c r="I10" s="48" t="str">
        <f t="shared" ref="I10:I18" si="2">IF(D10="","",IF(L10="","CONFIRMAR SI EL PRODOCTRO TIENE ESTANPILLA O NO",IF(L10="NO",0,SUM(G10*11.5%))))</f>
        <v>CONFIRMAR SI EL PRODOCTRO TIENE ESTANPILLA O NO</v>
      </c>
      <c r="J10" s="113">
        <f t="shared" ref="J10:J18" si="3">+IF(D10="","",SUM(G10:I10))</f>
        <v>0</v>
      </c>
      <c r="K10" s="100"/>
      <c r="L10" s="121"/>
      <c r="M10" s="124"/>
      <c r="N10" s="113" t="str">
        <f t="shared" ref="N10:N73" si="4">+IF(G10="","",IF(M10="","ERROR¡¡¡",IF(G10&gt;=M10,"CUMPLE","NO CUMPLE")))</f>
        <v/>
      </c>
      <c r="Q10" s="42" t="s">
        <v>43</v>
      </c>
      <c r="T10" s="587" t="s">
        <v>108</v>
      </c>
      <c r="U10" s="588"/>
      <c r="V10" s="588"/>
      <c r="W10" s="589"/>
      <c r="X10" s="590" t="e">
        <f>+J418</f>
        <v>#REF!</v>
      </c>
      <c r="Y10" s="590"/>
      <c r="Z10" s="589"/>
    </row>
    <row r="11" spans="1:26" ht="17.25" customHeight="1" x14ac:dyDescent="0.3">
      <c r="B11" s="105">
        <f t="shared" si="0"/>
        <v>3</v>
      </c>
      <c r="C11" s="112" t="str">
        <f>+IF('Cálculos '!C11="","",'Cálculos '!C11)</f>
        <v/>
      </c>
      <c r="D11" s="47" t="str">
        <f>IF('Cálculos '!D11="","",+'Cálculos '!D11)</f>
        <v>PULSOXIMETROS MARCA RIESTER</v>
      </c>
      <c r="E11" s="47" t="str">
        <f>+IF('Cálculos '!E11="","",'Cálculos '!E11)</f>
        <v>Realizar:
1- Inspección física
 2- Limpieza general
 3- Verificación de parámetros
4- Verificación de funcionamiento
5- Verificación de sistema eléctrico y electrónico.
6-Calibración.
7- Suministro de pilas "AAA" (6 uds)</v>
      </c>
      <c r="F11" s="56">
        <f>+IF('Cálculos '!H11="","",'Cálculos '!H11)</f>
        <v>1</v>
      </c>
      <c r="G11" s="48" t="str">
        <f>IF('Precio unitario '!C1010="","",ROUNDUP('Precio unitario '!F1010,0))</f>
        <v/>
      </c>
      <c r="H11" s="48" t="str">
        <f t="shared" si="1"/>
        <v>CONFIRMAR SI EL PRODOCTRO TIENE IVA O NO</v>
      </c>
      <c r="I11" s="48" t="str">
        <f t="shared" si="2"/>
        <v>CONFIRMAR SI EL PRODOCTRO TIENE ESTANPILLA O NO</v>
      </c>
      <c r="J11" s="113">
        <f t="shared" si="3"/>
        <v>0</v>
      </c>
      <c r="K11" s="100"/>
      <c r="L11" s="121"/>
      <c r="M11" s="124"/>
      <c r="N11" s="113" t="str">
        <f t="shared" si="4"/>
        <v/>
      </c>
    </row>
    <row r="12" spans="1:26" ht="132" x14ac:dyDescent="0.3">
      <c r="B12" s="105">
        <f t="shared" si="0"/>
        <v>4</v>
      </c>
      <c r="C12" s="112" t="str">
        <f>+IF('Cálculos '!C12="","",'Cálculos '!C12)</f>
        <v/>
      </c>
      <c r="D12" s="47" t="str">
        <f>IF('Cálculos '!D12="","",+'Cálculos '!D12)</f>
        <v>PULSOXIMETROS MARCA LEMMAN</v>
      </c>
      <c r="E12" s="47" t="str">
        <f>+IF('Cálculos '!E12="","",'Cálculos '!E12)</f>
        <v>Realizar:
1- Inspección física
 2- Limpieza general
 3- Verificación de parámetros
4- Verificación de funcionamiento
5- Verificación de sistema eléctrico y electrónico.
6-Calibración.
7- Suministro de pilas "AAA" (4 uds)</v>
      </c>
      <c r="F12" s="56">
        <f>+IF('Cálculos '!H12="","",'Cálculos '!H12)</f>
        <v>1</v>
      </c>
      <c r="G12" s="48" t="str">
        <f>IF('Precio unitario '!C1011="","",ROUNDUP('Precio unitario '!F1011,0))</f>
        <v/>
      </c>
      <c r="H12" s="48" t="str">
        <f t="shared" si="1"/>
        <v>CONFIRMAR SI EL PRODOCTRO TIENE IVA O NO</v>
      </c>
      <c r="I12" s="48" t="str">
        <f>IF(D12="","",IF(L12="","CONFIRMAR SI EL PRODOCTRO TIENE ESTANPILLA O NO",IF(L12="NO",0,SUM(G12*11.5%))))</f>
        <v>CONFIRMAR SI EL PRODOCTRO TIENE ESTANPILLA O NO</v>
      </c>
      <c r="J12" s="113">
        <f t="shared" si="3"/>
        <v>0</v>
      </c>
      <c r="K12" s="100"/>
      <c r="L12" s="121"/>
      <c r="M12" s="124"/>
      <c r="N12" s="113" t="str">
        <f t="shared" si="4"/>
        <v/>
      </c>
    </row>
    <row r="13" spans="1:26" ht="99" x14ac:dyDescent="0.3">
      <c r="B13" s="105">
        <f t="shared" si="0"/>
        <v>5</v>
      </c>
      <c r="C13" s="112" t="str">
        <f>+IF('Cálculos '!C13="","",'Cálculos '!C13)</f>
        <v/>
      </c>
      <c r="D13" s="47" t="str">
        <f>IF('Cálculos '!D13="","",+'Cálculos '!D13)</f>
        <v>LINTERNAS MARCA RIESTER</v>
      </c>
      <c r="E13" s="47" t="str">
        <f>+IF('Cálculos '!E13="","",'Cálculos '!E13)</f>
        <v xml:space="preserve">Realizar:
1- Inspección física.
2- Limpieza general.
3- Verificación de funcionamiento.
4- Suministro de pilas alcalinas "AAA" (20 unidades)
</v>
      </c>
      <c r="F13" s="56">
        <f>+IF('Cálculos '!H13="","",'Cálculos '!H13)</f>
        <v>1</v>
      </c>
      <c r="G13" s="48" t="str">
        <f>IF('Precio unitario '!C1012="","",ROUNDUP('Precio unitario '!F1012,0))</f>
        <v/>
      </c>
      <c r="H13" s="48" t="str">
        <f t="shared" si="1"/>
        <v>CONFIRMAR SI EL PRODOCTRO TIENE IVA O NO</v>
      </c>
      <c r="I13" s="48" t="str">
        <f t="shared" si="2"/>
        <v>CONFIRMAR SI EL PRODOCTRO TIENE ESTANPILLA O NO</v>
      </c>
      <c r="J13" s="113">
        <f t="shared" si="3"/>
        <v>0</v>
      </c>
      <c r="K13" s="100"/>
      <c r="L13" s="121"/>
      <c r="M13" s="124"/>
      <c r="N13" s="113" t="str">
        <f t="shared" si="4"/>
        <v/>
      </c>
    </row>
    <row r="14" spans="1:26" ht="99" x14ac:dyDescent="0.3">
      <c r="B14" s="105">
        <f t="shared" si="0"/>
        <v>6</v>
      </c>
      <c r="C14" s="112" t="str">
        <f>+IF('Cálculos '!C14="","",'Cálculos '!C14)</f>
        <v/>
      </c>
      <c r="D14" s="47" t="str">
        <f>IF('Cálculos '!D14="","",+'Cálculos '!D14)</f>
        <v>MANGOS DE LARINGOSCOPIO MARCA WELCH ALLYN</v>
      </c>
      <c r="E14" s="47" t="str">
        <f>+IF('Cálculos '!E14="","",'Cálculos '!E14)</f>
        <v>Realizar:
1- Inspección física
2- Limpieza general
3- Verificación de accesorios
4- Verificación de funcionamiento
5- Suministro de pilas alcalinas "C2"</v>
      </c>
      <c r="F14" s="56">
        <f>+IF('Cálculos '!H14="","",'Cálculos '!H14)</f>
        <v>1</v>
      </c>
      <c r="G14" s="48" t="str">
        <f>IF('Precio unitario '!C1013="","",ROUNDUP('Precio unitario '!F1013,0))</f>
        <v/>
      </c>
      <c r="H14" s="48" t="str">
        <f t="shared" si="1"/>
        <v>CONFIRMAR SI EL PRODOCTRO TIENE IVA O NO</v>
      </c>
      <c r="I14" s="48" t="str">
        <f t="shared" si="2"/>
        <v>CONFIRMAR SI EL PRODOCTRO TIENE ESTANPILLA O NO</v>
      </c>
      <c r="J14" s="113">
        <f t="shared" si="3"/>
        <v>0</v>
      </c>
      <c r="K14" s="100"/>
      <c r="L14" s="121"/>
      <c r="M14" s="124"/>
      <c r="N14" s="113" t="str">
        <f t="shared" si="4"/>
        <v/>
      </c>
    </row>
    <row r="15" spans="1:26" ht="99" x14ac:dyDescent="0.3">
      <c r="B15" s="105">
        <f t="shared" si="0"/>
        <v>7</v>
      </c>
      <c r="C15" s="112" t="str">
        <f>+IF('Cálculos '!C15="","",'Cálculos '!C15)</f>
        <v/>
      </c>
      <c r="D15" s="47" t="str">
        <f>IF('Cálculos '!D15="","",+'Cálculos '!D15)</f>
        <v>FONENDOSCOPIOS MARCA SPIRIT</v>
      </c>
      <c r="E15" s="47" t="str">
        <f>+IF('Cálculos '!E15="","",'Cálculos '!E15)</f>
        <v xml:space="preserve">Realizar:
1- Inspección física.
2- Limpieza general.
3- Verificación de accesorios.
4- Verificación de funcionamiento.
</v>
      </c>
      <c r="F15" s="56">
        <f>+IF('Cálculos '!H15="","",'Cálculos '!H15)</f>
        <v>1</v>
      </c>
      <c r="G15" s="48" t="str">
        <f>IF('Precio unitario '!C1014="","",ROUNDUP('Precio unitario '!F1014,0))</f>
        <v/>
      </c>
      <c r="H15" s="48" t="str">
        <f t="shared" si="1"/>
        <v>CONFIRMAR SI EL PRODOCTRO TIENE IVA O NO</v>
      </c>
      <c r="I15" s="48" t="str">
        <f t="shared" si="2"/>
        <v>CONFIRMAR SI EL PRODOCTRO TIENE ESTANPILLA O NO</v>
      </c>
      <c r="J15" s="113">
        <f t="shared" si="3"/>
        <v>0</v>
      </c>
      <c r="K15" s="100"/>
      <c r="L15" s="121"/>
      <c r="M15" s="124"/>
      <c r="N15" s="113" t="str">
        <f t="shared" si="4"/>
        <v/>
      </c>
    </row>
    <row r="16" spans="1:26" ht="99" x14ac:dyDescent="0.3">
      <c r="B16" s="105">
        <f t="shared" si="0"/>
        <v>8</v>
      </c>
      <c r="C16" s="112" t="str">
        <f>+IF('Cálculos '!C16="","",'Cálculos '!C16)</f>
        <v/>
      </c>
      <c r="D16" s="47" t="str">
        <f>IF('Cálculos '!D16="","",+'Cálculos '!D16)</f>
        <v>FONENDOSCOPIOS MARCA RIESTER</v>
      </c>
      <c r="E16" s="47" t="str">
        <f>+IF('Cálculos '!E16="","",'Cálculos '!E16)</f>
        <v xml:space="preserve">Realizar:
1- Inspección física.
2- Limpieza general.
3- Verificación de accesorios.
4- Verificación de funcionamiento.
</v>
      </c>
      <c r="F16" s="56">
        <f>+IF('Cálculos '!H16="","",'Cálculos '!H16)</f>
        <v>1</v>
      </c>
      <c r="G16" s="48" t="str">
        <f>IF('Precio unitario '!C1015="","",ROUNDUP('Precio unitario '!F1015,0))</f>
        <v/>
      </c>
      <c r="H16" s="48" t="str">
        <f t="shared" si="1"/>
        <v>CONFIRMAR SI EL PRODOCTRO TIENE IVA O NO</v>
      </c>
      <c r="I16" s="48" t="str">
        <f t="shared" si="2"/>
        <v>CONFIRMAR SI EL PRODOCTRO TIENE ESTANPILLA O NO</v>
      </c>
      <c r="J16" s="113">
        <f t="shared" si="3"/>
        <v>0</v>
      </c>
      <c r="K16" s="100"/>
      <c r="L16" s="121"/>
      <c r="M16" s="124"/>
      <c r="N16" s="113" t="str">
        <f t="shared" si="4"/>
        <v/>
      </c>
    </row>
    <row r="17" spans="2:14" ht="148.5" x14ac:dyDescent="0.3">
      <c r="B17" s="105">
        <f t="shared" si="0"/>
        <v>9</v>
      </c>
      <c r="C17" s="112" t="str">
        <f>+IF('Cálculos '!C17="","",'Cálculos '!C17)</f>
        <v/>
      </c>
      <c r="D17" s="47" t="str">
        <f>IF('Cálculos '!D17="","",+'Cálculos '!D17)</f>
        <v>TENSIOMETROS MARCA ALPK2</v>
      </c>
      <c r="E17" s="47" t="str">
        <f>+IF('Cálculos '!E17="","",'Cálculos '!E17)</f>
        <v xml:space="preserve">Realizar:
1- Inspección física.
2- Limpieza general.
3- Verificación de parámetros.
4- Verificación de accesorios
5- Verificación neumática
6- Verificación de funcionamiento
7- Calibración
</v>
      </c>
      <c r="F17" s="56">
        <f>+IF('Cálculos '!H17="","",'Cálculos '!H17)</f>
        <v>1</v>
      </c>
      <c r="G17" s="48" t="str">
        <f>IF('Precio unitario '!C1016="","",ROUNDUP('Precio unitario '!F1016,0))</f>
        <v/>
      </c>
      <c r="H17" s="48" t="str">
        <f t="shared" si="1"/>
        <v>CONFIRMAR SI EL PRODOCTRO TIENE IVA O NO</v>
      </c>
      <c r="I17" s="48" t="str">
        <f t="shared" si="2"/>
        <v>CONFIRMAR SI EL PRODOCTRO TIENE ESTANPILLA O NO</v>
      </c>
      <c r="J17" s="113">
        <f t="shared" si="3"/>
        <v>0</v>
      </c>
      <c r="K17" s="100"/>
      <c r="L17" s="121"/>
      <c r="M17" s="124"/>
      <c r="N17" s="113" t="str">
        <f t="shared" si="4"/>
        <v/>
      </c>
    </row>
    <row r="18" spans="2:14" ht="148.5" x14ac:dyDescent="0.3">
      <c r="B18" s="105">
        <f t="shared" si="0"/>
        <v>10</v>
      </c>
      <c r="C18" s="112" t="str">
        <f>+IF('Cálculos '!C18="","",'Cálculos '!C18)</f>
        <v/>
      </c>
      <c r="D18" s="47" t="str">
        <f>IF('Cálculos '!D18="","",+'Cálculos '!D18)</f>
        <v>TENSIOMETROS MARCA PRESTIGE</v>
      </c>
      <c r="E18" s="47" t="str">
        <f>+IF('Cálculos '!E18="","",'Cálculos '!E18)</f>
        <v xml:space="preserve">Realizar:
1- Inspección física.
2- Limpieza general.
3- Verificación de parámetros.
4- Verificación de accesorios
5- Verificación neumática
6- Verificación de funcionamiento
7- Calibración
</v>
      </c>
      <c r="F18" s="56">
        <f>+IF('Cálculos '!H18="","",'Cálculos '!H18)</f>
        <v>1</v>
      </c>
      <c r="G18" s="48" t="str">
        <f>IF('Precio unitario '!C1017="","",ROUNDUP('Precio unitario '!F1017,0))</f>
        <v/>
      </c>
      <c r="H18" s="48" t="str">
        <f t="shared" si="1"/>
        <v>CONFIRMAR SI EL PRODOCTRO TIENE IVA O NO</v>
      </c>
      <c r="I18" s="48" t="str">
        <f t="shared" si="2"/>
        <v>CONFIRMAR SI EL PRODOCTRO TIENE ESTANPILLA O NO</v>
      </c>
      <c r="J18" s="113">
        <f t="shared" si="3"/>
        <v>0</v>
      </c>
      <c r="K18" s="100"/>
      <c r="L18" s="121"/>
      <c r="M18" s="124"/>
      <c r="N18" s="113" t="str">
        <f t="shared" si="4"/>
        <v/>
      </c>
    </row>
    <row r="19" spans="2:14" ht="148.5" x14ac:dyDescent="0.3">
      <c r="B19" s="105">
        <f t="shared" si="0"/>
        <v>11</v>
      </c>
      <c r="C19" s="112" t="str">
        <f>+IF('Cálculos '!C19="","",'Cálculos '!C19)</f>
        <v/>
      </c>
      <c r="D19" s="47" t="str">
        <f>IF('Cálculos '!D19="","",+'Cálculos '!D19)</f>
        <v>TENSIOMETROS MARCA RIESTER</v>
      </c>
      <c r="E19" s="47" t="str">
        <f>+IF('Cálculos '!E19="","",'Cálculos '!E19)</f>
        <v xml:space="preserve">Realizar:
1- Inspección física.
2- Limpieza general.
3- Verificación de parámetros.
4- Verificación de accesorios
5- Verificación neumática
6- Verificación de funcionamiento
7- Calibración
</v>
      </c>
      <c r="F19" s="56">
        <f>+IF('Cálculos '!H19="","",'Cálculos '!H19)</f>
        <v>1</v>
      </c>
      <c r="G19" s="48" t="str">
        <f>IF('Precio unitario '!C1018="","",ROUNDUP('Precio unitario '!F1018,0))</f>
        <v/>
      </c>
      <c r="H19" s="48" t="str">
        <f t="shared" ref="H19:H82" si="5">IF(C19="","",IF(K19="","CONFIRMAR SI EL PRODOCTRO TIENE IVA O NO",IF(K19="NO",0,SUM(G19*19%))))</f>
        <v/>
      </c>
      <c r="I19" s="48" t="str">
        <f t="shared" ref="I19:I82" si="6">IF(C19="","",IF(L19="","CONFIRMAR SI EL PRODOCTRO TIENE ESTANPILLA O NO",IF(L19="NO",0,SUM(G19*11.5%))))</f>
        <v/>
      </c>
      <c r="J19" s="113" t="str">
        <f t="shared" ref="J19:J82" si="7">+IF(C19="","",SUM(G19:I19))</f>
        <v/>
      </c>
      <c r="K19" s="100"/>
      <c r="L19" s="121"/>
      <c r="M19" s="124"/>
      <c r="N19" s="113" t="str">
        <f t="shared" si="4"/>
        <v/>
      </c>
    </row>
    <row r="20" spans="2:14" ht="148.5" x14ac:dyDescent="0.3">
      <c r="B20" s="105">
        <f t="shared" si="0"/>
        <v>12</v>
      </c>
      <c r="C20" s="112" t="str">
        <f>+IF('Cálculos '!C20="","",'Cálculos '!C20)</f>
        <v/>
      </c>
      <c r="D20" s="47" t="str">
        <f>IF('Cálculos '!D20="","",+'Cálculos '!D20)</f>
        <v>EQUIPO DE ÓRGANOS MARCA WELCH ALLYN</v>
      </c>
      <c r="E20" s="47" t="str">
        <f>+IF('Cálculos '!E20="","",'Cálculos '!E20)</f>
        <v xml:space="preserve">Realizar:
1- Inspección física.
2- Limpieza general.
3- Verificación de parámetros.
4- Verificación de accesorios
5- Verificación de conectores
6- Verificación de funcionamiento
7- Suministro de pilas alcalinas "AA" (16 Unidades)
</v>
      </c>
      <c r="F20" s="56">
        <f>+IF('Cálculos '!H20="","",'Cálculos '!H20)</f>
        <v>1</v>
      </c>
      <c r="G20" s="48" t="str">
        <f>IF('Precio unitario '!C1019="","",ROUNDUP('Precio unitario '!F1019,0))</f>
        <v/>
      </c>
      <c r="H20" s="48" t="str">
        <f t="shared" si="5"/>
        <v/>
      </c>
      <c r="I20" s="48" t="str">
        <f t="shared" si="6"/>
        <v/>
      </c>
      <c r="J20" s="113" t="str">
        <f t="shared" si="7"/>
        <v/>
      </c>
      <c r="K20" s="100"/>
      <c r="L20" s="121"/>
      <c r="M20" s="124"/>
      <c r="N20" s="113" t="str">
        <f t="shared" si="4"/>
        <v/>
      </c>
    </row>
    <row r="21" spans="2:14" ht="165" x14ac:dyDescent="0.3">
      <c r="B21" s="105">
        <f t="shared" si="0"/>
        <v>13</v>
      </c>
      <c r="C21" s="112" t="str">
        <f>+IF('Cálculos '!C21="","",'Cálculos '!C21)</f>
        <v/>
      </c>
      <c r="D21" s="47" t="str">
        <f>IF('Cálculos '!D21="","",+'Cálculos '!D21)</f>
        <v>GLUCÓMETROS MARCA FASTCHECK</v>
      </c>
      <c r="E21" s="47" t="str">
        <f>+IF('Cálculos '!E21="","",'Cálculos '!E21)</f>
        <v xml:space="preserve">Realizar:
1- Inspección física.
2- Limpieza general.
3- Verificación de parámetros.
4- Verificación de accesorios
5- Verificación de funcionamiento
6- Suministro de tirillas
7- Suministro de lancetas
8- Suministro de pilas de litio "3V"
</v>
      </c>
      <c r="F21" s="56">
        <f>+IF('Cálculos '!H21="","",'Cálculos '!H21)</f>
        <v>1</v>
      </c>
      <c r="G21" s="48" t="str">
        <f>IF('Precio unitario '!C1020="","",ROUNDUP('Precio unitario '!F1020,0))</f>
        <v/>
      </c>
      <c r="H21" s="48" t="str">
        <f t="shared" si="5"/>
        <v/>
      </c>
      <c r="I21" s="48" t="str">
        <f t="shared" si="6"/>
        <v/>
      </c>
      <c r="J21" s="113" t="str">
        <f t="shared" si="7"/>
        <v/>
      </c>
      <c r="K21" s="100"/>
      <c r="L21" s="121"/>
      <c r="M21" s="124"/>
      <c r="N21" s="113" t="str">
        <f t="shared" si="4"/>
        <v/>
      </c>
    </row>
    <row r="22" spans="2:14" ht="181.5" x14ac:dyDescent="0.3">
      <c r="B22" s="105">
        <f t="shared" si="0"/>
        <v>14</v>
      </c>
      <c r="C22" s="112" t="str">
        <f>+IF('Cálculos '!C22="","",'Cálculos '!C22)</f>
        <v/>
      </c>
      <c r="D22" s="47" t="str">
        <f>IF('Cálculos '!D22="","",+'Cálculos '!D22)</f>
        <v>MONITORES DE SIGNOS VITALES MARCA MINDRAY MODELO VS-800</v>
      </c>
      <c r="E22" s="47" t="str">
        <f>+IF('Cálculos '!E22="","",'Cálculos '!E22)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v>
      </c>
      <c r="F22" s="56">
        <f>+IF('Cálculos '!H22="","",'Cálculos '!H22)</f>
        <v>1</v>
      </c>
      <c r="G22" s="48" t="str">
        <f>IF('Precio unitario '!C1021="","",ROUNDUP('Precio unitario '!F1021,0))</f>
        <v/>
      </c>
      <c r="H22" s="48" t="str">
        <f t="shared" si="5"/>
        <v/>
      </c>
      <c r="I22" s="48" t="str">
        <f t="shared" si="6"/>
        <v/>
      </c>
      <c r="J22" s="113" t="str">
        <f t="shared" si="7"/>
        <v/>
      </c>
      <c r="K22" s="100"/>
      <c r="L22" s="121"/>
      <c r="M22" s="124"/>
      <c r="N22" s="113" t="str">
        <f t="shared" si="4"/>
        <v/>
      </c>
    </row>
    <row r="23" spans="2:14" ht="198" x14ac:dyDescent="0.3">
      <c r="B23" s="105">
        <f t="shared" si="0"/>
        <v>15</v>
      </c>
      <c r="C23" s="112" t="str">
        <f>+IF('Cálculos '!C23="","",'Cálculos '!C23)</f>
        <v/>
      </c>
      <c r="D23" s="47" t="str">
        <f>IF('Cálculos '!D23="","",+'Cálculos '!D23)</f>
        <v>MONITORES DE SIGNOS VITALES MARCA EDAN MODELO M9B</v>
      </c>
      <c r="E23" s="47" t="str">
        <f>+IF('Cálculos '!E23="","",'Cálculos '!E23)</f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v>
      </c>
      <c r="F23" s="56">
        <f>+IF('Cálculos '!H23="","",'Cálculos '!H23)</f>
        <v>1</v>
      </c>
      <c r="G23" s="48" t="str">
        <f>IF('Precio unitario '!C1022="","",ROUNDUP('Precio unitario '!F1022,0))</f>
        <v/>
      </c>
      <c r="H23" s="48" t="str">
        <f t="shared" si="5"/>
        <v/>
      </c>
      <c r="I23" s="48" t="str">
        <f t="shared" si="6"/>
        <v/>
      </c>
      <c r="J23" s="113" t="str">
        <f t="shared" si="7"/>
        <v/>
      </c>
      <c r="K23" s="100"/>
      <c r="L23" s="121"/>
      <c r="M23" s="124"/>
      <c r="N23" s="113" t="str">
        <f t="shared" si="4"/>
        <v/>
      </c>
    </row>
    <row r="24" spans="2:14" ht="148.5" x14ac:dyDescent="0.3">
      <c r="B24" s="105">
        <f t="shared" si="0"/>
        <v>16</v>
      </c>
      <c r="C24" s="112" t="str">
        <f>+IF('Cálculos '!C24="","",'Cálculos '!C24)</f>
        <v/>
      </c>
      <c r="D24" s="47" t="str">
        <f>IF('Cálculos '!D24="","",+'Cálculos '!D24)</f>
        <v>DESFIBRILADORES MARCA ZOLL AED PLUS</v>
      </c>
      <c r="E24" s="47" t="str">
        <f>+IF('Cálculos '!E24="","",'Cálculos '!E24)</f>
        <v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v>
      </c>
      <c r="F24" s="56">
        <f>+IF('Cálculos '!H24="","",'Cálculos '!H24)</f>
        <v>1</v>
      </c>
      <c r="G24" s="48" t="str">
        <f>IF('Precio unitario '!C1023="","",ROUNDUP('Precio unitario '!F1023,0))</f>
        <v/>
      </c>
      <c r="H24" s="48" t="str">
        <f t="shared" si="5"/>
        <v/>
      </c>
      <c r="I24" s="48" t="str">
        <f t="shared" si="6"/>
        <v/>
      </c>
      <c r="J24" s="113" t="str">
        <f t="shared" si="7"/>
        <v/>
      </c>
      <c r="K24" s="100"/>
      <c r="L24" s="121"/>
      <c r="M24" s="124"/>
      <c r="N24" s="113" t="str">
        <f t="shared" si="4"/>
        <v/>
      </c>
    </row>
    <row r="25" spans="2:14" ht="148.5" x14ac:dyDescent="0.3">
      <c r="B25" s="105">
        <f t="shared" si="0"/>
        <v>17</v>
      </c>
      <c r="C25" s="112" t="str">
        <f>+IF('Cálculos '!C25="","",'Cálculos '!C25)</f>
        <v/>
      </c>
      <c r="D25" s="47" t="str">
        <f>IF('Cálculos '!D25="","",+'Cálculos '!D25)</f>
        <v>DESFIBRILADORES MARCA ZOLL AEDPRO</v>
      </c>
      <c r="E25" s="47" t="str">
        <f>+IF('Cálculos '!E25="","",'Cálculos '!E25)</f>
        <v xml:space="preserve">Realizar:
1- Inspección física.
2- Limpieza general.
3- Verificación de parámetros.
4- Verificación de accesorios
5- Verificación de conectores
6- Verificación del sistema eléctrico y electrónico
7- Suministro de pila especial
</v>
      </c>
      <c r="F25" s="56">
        <f>+IF('Cálculos '!H25="","",'Cálculos '!H25)</f>
        <v>1</v>
      </c>
      <c r="G25" s="48" t="str">
        <f>IF('Precio unitario '!C1024="","",ROUNDUP('Precio unitario '!F1024,0))</f>
        <v/>
      </c>
      <c r="H25" s="48" t="str">
        <f t="shared" si="5"/>
        <v/>
      </c>
      <c r="I25" s="48" t="str">
        <f t="shared" si="6"/>
        <v/>
      </c>
      <c r="J25" s="113" t="str">
        <f t="shared" si="7"/>
        <v/>
      </c>
      <c r="K25" s="100"/>
      <c r="L25" s="121"/>
      <c r="M25" s="124"/>
      <c r="N25" s="113" t="str">
        <f t="shared" si="4"/>
        <v/>
      </c>
    </row>
    <row r="26" spans="2:14" ht="148.5" x14ac:dyDescent="0.3">
      <c r="B26" s="105">
        <f t="shared" si="0"/>
        <v>18</v>
      </c>
      <c r="C26" s="112" t="str">
        <f>+IF('Cálculos '!C26="","",'Cálculos '!C26)</f>
        <v/>
      </c>
      <c r="D26" s="47" t="str">
        <f>IF('Cálculos '!D26="","",+'Cálculos '!D26)</f>
        <v>DESFIBRILADORES DE ENTRENAMIENTO MARCA SCHILLER</v>
      </c>
      <c r="E26" s="47" t="str">
        <f>+IF('Cálculos '!E26="","",'Cálculos '!E26)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v>
      </c>
      <c r="F26" s="56">
        <f>+IF('Cálculos '!H26="","",'Cálculos '!H26)</f>
        <v>1</v>
      </c>
      <c r="G26" s="48" t="str">
        <f>IF('Precio unitario '!C1025="","",ROUNDUP('Precio unitario '!F1025,0))</f>
        <v/>
      </c>
      <c r="H26" s="48" t="str">
        <f t="shared" si="5"/>
        <v/>
      </c>
      <c r="I26" s="48" t="str">
        <f t="shared" si="6"/>
        <v/>
      </c>
      <c r="J26" s="113" t="str">
        <f t="shared" si="7"/>
        <v/>
      </c>
      <c r="K26" s="100"/>
      <c r="L26" s="121"/>
      <c r="M26" s="124"/>
      <c r="N26" s="113" t="str">
        <f t="shared" si="4"/>
        <v/>
      </c>
    </row>
    <row r="27" spans="2:14" ht="165" x14ac:dyDescent="0.3">
      <c r="B27" s="105">
        <f t="shared" si="0"/>
        <v>19</v>
      </c>
      <c r="C27" s="112" t="str">
        <f>+IF('Cálculos '!C27="","",'Cálculos '!C27)</f>
        <v/>
      </c>
      <c r="D27" s="47" t="str">
        <f>IF('Cálculos '!D27="","",+'Cálculos '!D27)</f>
        <v>DESFIBRILADORES DE ENTRENAMIENTO MARCA TRINER</v>
      </c>
      <c r="E27" s="47" t="str">
        <f>+IF('Cálculos '!E27="","",'Cálculos '!E27)</f>
        <v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v>
      </c>
      <c r="F27" s="56">
        <f>+IF('Cálculos '!H27="","",'Cálculos '!H27)</f>
        <v>1</v>
      </c>
      <c r="G27" s="48" t="str">
        <f>IF('Precio unitario '!C1026="","",ROUNDUP('Precio unitario '!F1026,0))</f>
        <v/>
      </c>
      <c r="H27" s="48" t="str">
        <f t="shared" si="5"/>
        <v/>
      </c>
      <c r="I27" s="48" t="str">
        <f t="shared" si="6"/>
        <v/>
      </c>
      <c r="J27" s="113" t="str">
        <f t="shared" si="7"/>
        <v/>
      </c>
      <c r="K27" s="100"/>
      <c r="L27" s="121"/>
      <c r="M27" s="124"/>
      <c r="N27" s="113" t="str">
        <f t="shared" si="4"/>
        <v/>
      </c>
    </row>
    <row r="28" spans="2:14" ht="132" x14ac:dyDescent="0.3">
      <c r="B28" s="105">
        <f t="shared" si="0"/>
        <v>20</v>
      </c>
      <c r="C28" s="112" t="str">
        <f>+IF('Cálculos '!C28="","",'Cálculos '!C28)</f>
        <v/>
      </c>
      <c r="D28" s="47" t="str">
        <f>IF('Cálculos '!D28="","",+'Cálculos '!D28)</f>
        <v>KIT LARINGOSCOPIOS MARCA GREENLINE</v>
      </c>
      <c r="E28" s="47" t="str">
        <f>+IF('Cálculos '!E28="","",'Cálculos '!E28)</f>
        <v xml:space="preserve">Realizar:
1- Inspección física.
2- Limpieza general.
3- Verificación de parámetros.
4- Verificación de accesorios
5- Verificación de funcionamiento
6- Suministro de pilas alcalinas "C2" (20 Unidades)
</v>
      </c>
      <c r="F28" s="56">
        <f>+IF('Cálculos '!H28="","",'Cálculos '!H28)</f>
        <v>1</v>
      </c>
      <c r="G28" s="48" t="str">
        <f>IF('Precio unitario '!C1027="","",ROUNDUP('Precio unitario '!F1027,0))</f>
        <v/>
      </c>
      <c r="H28" s="48" t="str">
        <f t="shared" si="5"/>
        <v/>
      </c>
      <c r="I28" s="48" t="str">
        <f t="shared" si="6"/>
        <v/>
      </c>
      <c r="J28" s="113" t="str">
        <f t="shared" si="7"/>
        <v/>
      </c>
      <c r="K28" s="100"/>
      <c r="L28" s="121"/>
      <c r="M28" s="124"/>
      <c r="N28" s="113" t="str">
        <f t="shared" si="4"/>
        <v/>
      </c>
    </row>
    <row r="29" spans="2:14" x14ac:dyDescent="0.3">
      <c r="B29" s="105">
        <f t="shared" si="0"/>
        <v>21</v>
      </c>
      <c r="C29" s="112" t="str">
        <f>+IF('Cálculos '!C29="","",'Cálculos '!C29)</f>
        <v/>
      </c>
      <c r="D29" s="47" t="str">
        <f>IF('Cálculos '!D29="","",+'Cálculos '!D29)</f>
        <v/>
      </c>
      <c r="E29" s="47" t="str">
        <f>+IF('Cálculos '!E29="","",'Cálculos '!E29)</f>
        <v/>
      </c>
      <c r="F29" s="56">
        <f>+IF('Cálculos '!H29="","",'Cálculos '!H29)</f>
        <v>1</v>
      </c>
      <c r="G29" s="48" t="str">
        <f>IF('Precio unitario '!C1028="","",ROUNDUP('Precio unitario '!F1028,0))</f>
        <v/>
      </c>
      <c r="H29" s="48" t="str">
        <f t="shared" si="5"/>
        <v/>
      </c>
      <c r="I29" s="48" t="str">
        <f t="shared" si="6"/>
        <v/>
      </c>
      <c r="J29" s="113" t="str">
        <f t="shared" si="7"/>
        <v/>
      </c>
      <c r="K29" s="100"/>
      <c r="L29" s="121"/>
      <c r="M29" s="124"/>
      <c r="N29" s="113" t="str">
        <f t="shared" si="4"/>
        <v/>
      </c>
    </row>
    <row r="30" spans="2:14" x14ac:dyDescent="0.3">
      <c r="B30" s="105">
        <f t="shared" si="0"/>
        <v>22</v>
      </c>
      <c r="C30" s="112" t="str">
        <f>+IF('Cálculos '!C30="","",'Cálculos '!C30)</f>
        <v/>
      </c>
      <c r="D30" s="47" t="str">
        <f>IF('Cálculos '!D30="","",+'Cálculos '!D30)</f>
        <v/>
      </c>
      <c r="E30" s="47" t="str">
        <f>+IF('Cálculos '!E30="","",'Cálculos '!E30)</f>
        <v/>
      </c>
      <c r="F30" s="56">
        <f>+IF('Cálculos '!H30="","",'Cálculos '!H30)</f>
        <v>1</v>
      </c>
      <c r="G30" s="48" t="str">
        <f>IF('Precio unitario '!C1029="","",ROUNDUP('Precio unitario '!F1029,0))</f>
        <v/>
      </c>
      <c r="H30" s="48" t="str">
        <f t="shared" si="5"/>
        <v/>
      </c>
      <c r="I30" s="48" t="str">
        <f t="shared" si="6"/>
        <v/>
      </c>
      <c r="J30" s="113" t="str">
        <f t="shared" si="7"/>
        <v/>
      </c>
      <c r="K30" s="100"/>
      <c r="L30" s="121"/>
      <c r="M30" s="124"/>
      <c r="N30" s="113" t="str">
        <f t="shared" si="4"/>
        <v/>
      </c>
    </row>
    <row r="31" spans="2:14" x14ac:dyDescent="0.3">
      <c r="B31" s="105">
        <f t="shared" si="0"/>
        <v>23</v>
      </c>
      <c r="C31" s="112" t="str">
        <f>+IF('Cálculos '!C31="","",'Cálculos '!C31)</f>
        <v/>
      </c>
      <c r="D31" s="47" t="str">
        <f>IF('Cálculos '!D31="","",+'Cálculos '!D31)</f>
        <v/>
      </c>
      <c r="E31" s="47" t="str">
        <f>+IF('Cálculos '!E31="","",'Cálculos '!E31)</f>
        <v/>
      </c>
      <c r="F31" s="56">
        <f>+IF('Cálculos '!H31="","",'Cálculos '!H31)</f>
        <v>1</v>
      </c>
      <c r="G31" s="48" t="str">
        <f>IF('Precio unitario '!C1030="","",ROUNDUP('Precio unitario '!F1030,0))</f>
        <v/>
      </c>
      <c r="H31" s="48" t="str">
        <f t="shared" si="5"/>
        <v/>
      </c>
      <c r="I31" s="48" t="str">
        <f t="shared" si="6"/>
        <v/>
      </c>
      <c r="J31" s="113" t="str">
        <f t="shared" si="7"/>
        <v/>
      </c>
      <c r="K31" s="100"/>
      <c r="L31" s="121"/>
      <c r="M31" s="124"/>
      <c r="N31" s="113" t="str">
        <f t="shared" si="4"/>
        <v/>
      </c>
    </row>
    <row r="32" spans="2:14" x14ac:dyDescent="0.3">
      <c r="B32" s="105">
        <f t="shared" si="0"/>
        <v>24</v>
      </c>
      <c r="C32" s="112" t="str">
        <f>+IF('Cálculos '!C32="","",'Cálculos '!C32)</f>
        <v/>
      </c>
      <c r="D32" s="47" t="str">
        <f>IF('Cálculos '!D32="","",+'Cálculos '!D32)</f>
        <v/>
      </c>
      <c r="E32" s="47" t="str">
        <f>+IF('Cálculos '!E32="","",'Cálculos '!E32)</f>
        <v/>
      </c>
      <c r="F32" s="56">
        <f>+IF('Cálculos '!H32="","",'Cálculos '!H32)</f>
        <v>1</v>
      </c>
      <c r="G32" s="48" t="str">
        <f>IF('Precio unitario '!C1031="","",ROUNDUP('Precio unitario '!F1031,0))</f>
        <v/>
      </c>
      <c r="H32" s="48" t="str">
        <f t="shared" si="5"/>
        <v/>
      </c>
      <c r="I32" s="48" t="str">
        <f t="shared" si="6"/>
        <v/>
      </c>
      <c r="J32" s="113" t="str">
        <f t="shared" si="7"/>
        <v/>
      </c>
      <c r="K32" s="100"/>
      <c r="L32" s="121"/>
      <c r="M32" s="124"/>
      <c r="N32" s="113" t="str">
        <f t="shared" si="4"/>
        <v/>
      </c>
    </row>
    <row r="33" spans="2:14" x14ac:dyDescent="0.3">
      <c r="B33" s="105">
        <f t="shared" si="0"/>
        <v>25</v>
      </c>
      <c r="C33" s="112" t="str">
        <f>+IF('Cálculos '!C33="","",'Cálculos '!C33)</f>
        <v/>
      </c>
      <c r="D33" s="47" t="str">
        <f>IF('Cálculos '!D33="","",+'Cálculos '!D33)</f>
        <v/>
      </c>
      <c r="E33" s="47" t="str">
        <f>+IF('Cálculos '!E33="","",'Cálculos '!E33)</f>
        <v/>
      </c>
      <c r="F33" s="56">
        <f>+IF('Cálculos '!H33="","",'Cálculos '!H33)</f>
        <v>1</v>
      </c>
      <c r="G33" s="48" t="str">
        <f>IF('Precio unitario '!C1032="","",ROUNDUP('Precio unitario '!F1032,0))</f>
        <v/>
      </c>
      <c r="H33" s="48" t="str">
        <f t="shared" si="5"/>
        <v/>
      </c>
      <c r="I33" s="48" t="str">
        <f t="shared" si="6"/>
        <v/>
      </c>
      <c r="J33" s="113" t="str">
        <f t="shared" si="7"/>
        <v/>
      </c>
      <c r="K33" s="100"/>
      <c r="L33" s="121"/>
      <c r="M33" s="124"/>
      <c r="N33" s="113" t="str">
        <f t="shared" si="4"/>
        <v/>
      </c>
    </row>
    <row r="34" spans="2:14" x14ac:dyDescent="0.3">
      <c r="B34" s="105">
        <f t="shared" si="0"/>
        <v>26</v>
      </c>
      <c r="C34" s="112" t="str">
        <f>+IF('Cálculos '!C34="","",'Cálculos '!C34)</f>
        <v/>
      </c>
      <c r="D34" s="47" t="str">
        <f>IF('Cálculos '!D34="","",+'Cálculos '!D34)</f>
        <v/>
      </c>
      <c r="E34" s="47" t="str">
        <f>+IF('Cálculos '!E34="","",'Cálculos '!E34)</f>
        <v/>
      </c>
      <c r="F34" s="56">
        <f>+IF('Cálculos '!H34="","",'Cálculos '!H34)</f>
        <v>1</v>
      </c>
      <c r="G34" s="48" t="str">
        <f>IF('Precio unitario '!C1033="","",ROUNDUP('Precio unitario '!F1033,0))</f>
        <v/>
      </c>
      <c r="H34" s="48" t="str">
        <f t="shared" si="5"/>
        <v/>
      </c>
      <c r="I34" s="48" t="str">
        <f t="shared" si="6"/>
        <v/>
      </c>
      <c r="J34" s="113" t="str">
        <f t="shared" si="7"/>
        <v/>
      </c>
      <c r="K34" s="100"/>
      <c r="L34" s="121"/>
      <c r="M34" s="124"/>
      <c r="N34" s="113" t="str">
        <f t="shared" si="4"/>
        <v/>
      </c>
    </row>
    <row r="35" spans="2:14" x14ac:dyDescent="0.3">
      <c r="B35" s="105">
        <f t="shared" si="0"/>
        <v>27</v>
      </c>
      <c r="C35" s="112" t="str">
        <f>+IF('Cálculos '!C35="","",'Cálculos '!C35)</f>
        <v/>
      </c>
      <c r="D35" s="47" t="str">
        <f>IF('Cálculos '!D35="","",+'Cálculos '!D35)</f>
        <v/>
      </c>
      <c r="E35" s="47" t="str">
        <f>+IF('Cálculos '!E35="","",'Cálculos '!E35)</f>
        <v/>
      </c>
      <c r="F35" s="56">
        <f>+IF('Cálculos '!H35="","",'Cálculos '!H35)</f>
        <v>1</v>
      </c>
      <c r="G35" s="48" t="str">
        <f>IF('Precio unitario '!C1034="","",ROUNDUP('Precio unitario '!F1034,0))</f>
        <v/>
      </c>
      <c r="H35" s="48" t="str">
        <f t="shared" si="5"/>
        <v/>
      </c>
      <c r="I35" s="48" t="str">
        <f t="shared" si="6"/>
        <v/>
      </c>
      <c r="J35" s="113" t="str">
        <f t="shared" si="7"/>
        <v/>
      </c>
      <c r="K35" s="100"/>
      <c r="L35" s="121"/>
      <c r="M35" s="124"/>
      <c r="N35" s="113" t="str">
        <f t="shared" si="4"/>
        <v/>
      </c>
    </row>
    <row r="36" spans="2:14" x14ac:dyDescent="0.3">
      <c r="B36" s="105">
        <f t="shared" si="0"/>
        <v>28</v>
      </c>
      <c r="C36" s="112" t="str">
        <f>+IF('Cálculos '!C36="","",'Cálculos '!C36)</f>
        <v/>
      </c>
      <c r="D36" s="47" t="str">
        <f>IF('Cálculos '!D36="","",+'Cálculos '!D36)</f>
        <v/>
      </c>
      <c r="E36" s="47" t="str">
        <f>+IF('Cálculos '!E36="","",'Cálculos '!E36)</f>
        <v/>
      </c>
      <c r="F36" s="56">
        <f>+IF('Cálculos '!H36="","",'Cálculos '!H36)</f>
        <v>1</v>
      </c>
      <c r="G36" s="48" t="str">
        <f>IF('Precio unitario '!C1035="","",ROUNDUP('Precio unitario '!F1035,0))</f>
        <v/>
      </c>
      <c r="H36" s="48" t="str">
        <f t="shared" si="5"/>
        <v/>
      </c>
      <c r="I36" s="48" t="str">
        <f t="shared" si="6"/>
        <v/>
      </c>
      <c r="J36" s="113" t="str">
        <f t="shared" si="7"/>
        <v/>
      </c>
      <c r="K36" s="100"/>
      <c r="L36" s="121"/>
      <c r="M36" s="124"/>
      <c r="N36" s="113" t="str">
        <f t="shared" si="4"/>
        <v/>
      </c>
    </row>
    <row r="37" spans="2:14" x14ac:dyDescent="0.3">
      <c r="B37" s="105">
        <f t="shared" si="0"/>
        <v>29</v>
      </c>
      <c r="C37" s="112" t="str">
        <f>+IF('Cálculos '!C37="","",'Cálculos '!C37)</f>
        <v/>
      </c>
      <c r="D37" s="47" t="str">
        <f>IF('Cálculos '!D37="","",+'Cálculos '!D37)</f>
        <v/>
      </c>
      <c r="E37" s="47" t="str">
        <f>+IF('Cálculos '!E37="","",'Cálculos '!E37)</f>
        <v/>
      </c>
      <c r="F37" s="56">
        <f>+IF('Cálculos '!H37="","",'Cálculos '!H37)</f>
        <v>1</v>
      </c>
      <c r="G37" s="48" t="str">
        <f>IF('Precio unitario '!C1036="","",ROUNDUP('Precio unitario '!F1036,0))</f>
        <v/>
      </c>
      <c r="H37" s="48" t="str">
        <f t="shared" si="5"/>
        <v/>
      </c>
      <c r="I37" s="48" t="str">
        <f t="shared" si="6"/>
        <v/>
      </c>
      <c r="J37" s="113" t="str">
        <f t="shared" si="7"/>
        <v/>
      </c>
      <c r="K37" s="100"/>
      <c r="L37" s="121"/>
      <c r="M37" s="124"/>
      <c r="N37" s="113" t="str">
        <f t="shared" si="4"/>
        <v/>
      </c>
    </row>
    <row r="38" spans="2:14" x14ac:dyDescent="0.3">
      <c r="B38" s="105">
        <f t="shared" si="0"/>
        <v>30</v>
      </c>
      <c r="C38" s="112" t="str">
        <f>+IF('Cálculos '!C38="","",'Cálculos '!C38)</f>
        <v/>
      </c>
      <c r="D38" s="47" t="str">
        <f>IF('Cálculos '!D38="","",+'Cálculos '!D38)</f>
        <v/>
      </c>
      <c r="E38" s="47" t="str">
        <f>+IF('Cálculos '!E38="","",'Cálculos '!E38)</f>
        <v/>
      </c>
      <c r="F38" s="56">
        <f>+IF('Cálculos '!H38="","",'Cálculos '!H38)</f>
        <v>1</v>
      </c>
      <c r="G38" s="48" t="str">
        <f>IF('Precio unitario '!C1037="","",ROUNDUP('Precio unitario '!F1037,0))</f>
        <v/>
      </c>
      <c r="H38" s="48" t="str">
        <f t="shared" si="5"/>
        <v/>
      </c>
      <c r="I38" s="48" t="str">
        <f t="shared" si="6"/>
        <v/>
      </c>
      <c r="J38" s="113" t="str">
        <f t="shared" si="7"/>
        <v/>
      </c>
      <c r="K38" s="100"/>
      <c r="L38" s="121"/>
      <c r="M38" s="124"/>
      <c r="N38" s="113" t="str">
        <f t="shared" si="4"/>
        <v/>
      </c>
    </row>
    <row r="39" spans="2:14" x14ac:dyDescent="0.3">
      <c r="B39" s="105">
        <f t="shared" si="0"/>
        <v>31</v>
      </c>
      <c r="C39" s="112" t="str">
        <f>+IF('Cálculos '!C39="","",'Cálculos '!C39)</f>
        <v/>
      </c>
      <c r="D39" s="47" t="str">
        <f>IF('Cálculos '!D39="","",+'Cálculos '!D39)</f>
        <v/>
      </c>
      <c r="E39" s="47" t="str">
        <f>+IF('Cálculos '!E39="","",'Cálculos '!E39)</f>
        <v/>
      </c>
      <c r="F39" s="56">
        <f>+IF('Cálculos '!H39="","",'Cálculos '!H39)</f>
        <v>1</v>
      </c>
      <c r="G39" s="48" t="str">
        <f>IF('Precio unitario '!C1038="","",ROUNDUP('Precio unitario '!F1038,0))</f>
        <v/>
      </c>
      <c r="H39" s="48" t="str">
        <f t="shared" si="5"/>
        <v/>
      </c>
      <c r="I39" s="48" t="str">
        <f t="shared" si="6"/>
        <v/>
      </c>
      <c r="J39" s="113" t="str">
        <f t="shared" si="7"/>
        <v/>
      </c>
      <c r="K39" s="100"/>
      <c r="L39" s="121"/>
      <c r="M39" s="124"/>
      <c r="N39" s="113" t="str">
        <f t="shared" si="4"/>
        <v/>
      </c>
    </row>
    <row r="40" spans="2:14" x14ac:dyDescent="0.3">
      <c r="B40" s="105">
        <f t="shared" si="0"/>
        <v>32</v>
      </c>
      <c r="C40" s="112" t="str">
        <f>+IF('Cálculos '!C40="","",'Cálculos '!C40)</f>
        <v/>
      </c>
      <c r="D40" s="47" t="str">
        <f>IF('Cálculos '!D40="","",+'Cálculos '!D40)</f>
        <v/>
      </c>
      <c r="E40" s="47" t="str">
        <f>+IF('Cálculos '!E40="","",'Cálculos '!E40)</f>
        <v/>
      </c>
      <c r="F40" s="56">
        <f>+IF('Cálculos '!H40="","",'Cálculos '!H40)</f>
        <v>1</v>
      </c>
      <c r="G40" s="48" t="str">
        <f>IF('Precio unitario '!C1039="","",ROUNDUP('Precio unitario '!F1039,0))</f>
        <v/>
      </c>
      <c r="H40" s="48" t="str">
        <f t="shared" si="5"/>
        <v/>
      </c>
      <c r="I40" s="48" t="str">
        <f t="shared" si="6"/>
        <v/>
      </c>
      <c r="J40" s="113" t="str">
        <f t="shared" si="7"/>
        <v/>
      </c>
      <c r="K40" s="100"/>
      <c r="L40" s="121"/>
      <c r="M40" s="124"/>
      <c r="N40" s="113" t="str">
        <f t="shared" si="4"/>
        <v/>
      </c>
    </row>
    <row r="41" spans="2:14" x14ac:dyDescent="0.3">
      <c r="B41" s="105">
        <f t="shared" si="0"/>
        <v>33</v>
      </c>
      <c r="C41" s="112" t="str">
        <f>+IF('Cálculos '!C41="","",'Cálculos '!C41)</f>
        <v/>
      </c>
      <c r="D41" s="47" t="str">
        <f>IF('Cálculos '!D41="","",+'Cálculos '!D41)</f>
        <v/>
      </c>
      <c r="E41" s="47" t="str">
        <f>+IF('Cálculos '!E41="","",'Cálculos '!E41)</f>
        <v/>
      </c>
      <c r="F41" s="56">
        <f>+IF('Cálculos '!H41="","",'Cálculos '!H41)</f>
        <v>1</v>
      </c>
      <c r="G41" s="48" t="str">
        <f>IF('Precio unitario '!C1040="","",ROUNDUP('Precio unitario '!F1040,0))</f>
        <v/>
      </c>
      <c r="H41" s="48" t="str">
        <f t="shared" si="5"/>
        <v/>
      </c>
      <c r="I41" s="48" t="str">
        <f t="shared" si="6"/>
        <v/>
      </c>
      <c r="J41" s="113" t="str">
        <f t="shared" si="7"/>
        <v/>
      </c>
      <c r="K41" s="100"/>
      <c r="L41" s="121"/>
      <c r="M41" s="124"/>
      <c r="N41" s="113" t="str">
        <f t="shared" si="4"/>
        <v/>
      </c>
    </row>
    <row r="42" spans="2:14" x14ac:dyDescent="0.3">
      <c r="B42" s="105">
        <f t="shared" si="0"/>
        <v>34</v>
      </c>
      <c r="C42" s="112" t="str">
        <f>+IF('Cálculos '!C42="","",'Cálculos '!C42)</f>
        <v/>
      </c>
      <c r="D42" s="47" t="str">
        <f>IF('Cálculos '!D42="","",+'Cálculos '!D42)</f>
        <v/>
      </c>
      <c r="E42" s="47" t="str">
        <f>+IF('Cálculos '!E42="","",'Cálculos '!E42)</f>
        <v/>
      </c>
      <c r="F42" s="56">
        <f>+IF('Cálculos '!H42="","",'Cálculos '!H42)</f>
        <v>1</v>
      </c>
      <c r="G42" s="48" t="str">
        <f>IF('Precio unitario '!C1041="","",ROUNDUP('Precio unitario '!F1041,0))</f>
        <v/>
      </c>
      <c r="H42" s="48" t="str">
        <f t="shared" si="5"/>
        <v/>
      </c>
      <c r="I42" s="48" t="str">
        <f t="shared" si="6"/>
        <v/>
      </c>
      <c r="J42" s="113" t="str">
        <f t="shared" si="7"/>
        <v/>
      </c>
      <c r="K42" s="100"/>
      <c r="L42" s="121"/>
      <c r="M42" s="124"/>
      <c r="N42" s="113" t="str">
        <f t="shared" si="4"/>
        <v/>
      </c>
    </row>
    <row r="43" spans="2:14" x14ac:dyDescent="0.3">
      <c r="B43" s="105">
        <f t="shared" si="0"/>
        <v>35</v>
      </c>
      <c r="C43" s="112" t="str">
        <f>+IF('Cálculos '!C43="","",'Cálculos '!C43)</f>
        <v/>
      </c>
      <c r="D43" s="47" t="str">
        <f>IF('Cálculos '!D43="","",+'Cálculos '!D43)</f>
        <v/>
      </c>
      <c r="E43" s="47" t="str">
        <f>+IF('Cálculos '!E43="","",'Cálculos '!E43)</f>
        <v/>
      </c>
      <c r="F43" s="56">
        <f>+IF('Cálculos '!H43="","",'Cálculos '!H43)</f>
        <v>1</v>
      </c>
      <c r="G43" s="48" t="str">
        <f>IF('Precio unitario '!C1042="","",ROUNDUP('Precio unitario '!F1042,0))</f>
        <v/>
      </c>
      <c r="H43" s="48" t="str">
        <f t="shared" si="5"/>
        <v/>
      </c>
      <c r="I43" s="48" t="str">
        <f t="shared" si="6"/>
        <v/>
      </c>
      <c r="J43" s="113" t="str">
        <f t="shared" si="7"/>
        <v/>
      </c>
      <c r="K43" s="100"/>
      <c r="L43" s="121"/>
      <c r="M43" s="124"/>
      <c r="N43" s="113" t="str">
        <f t="shared" si="4"/>
        <v/>
      </c>
    </row>
    <row r="44" spans="2:14" x14ac:dyDescent="0.3">
      <c r="B44" s="105">
        <f t="shared" si="0"/>
        <v>36</v>
      </c>
      <c r="C44" s="112" t="str">
        <f>+IF('Cálculos '!C44="","",'Cálculos '!C44)</f>
        <v/>
      </c>
      <c r="D44" s="47" t="str">
        <f>IF('Cálculos '!D44="","",+'Cálculos '!D44)</f>
        <v/>
      </c>
      <c r="E44" s="47" t="str">
        <f>+IF('Cálculos '!E44="","",'Cálculos '!E44)</f>
        <v/>
      </c>
      <c r="F44" s="56">
        <f>+IF('Cálculos '!H44="","",'Cálculos '!H44)</f>
        <v>1</v>
      </c>
      <c r="G44" s="48" t="str">
        <f>IF('Precio unitario '!C1043="","",ROUNDUP('Precio unitario '!F1043,0))</f>
        <v/>
      </c>
      <c r="H44" s="48" t="str">
        <f t="shared" si="5"/>
        <v/>
      </c>
      <c r="I44" s="48" t="str">
        <f t="shared" si="6"/>
        <v/>
      </c>
      <c r="J44" s="113" t="str">
        <f t="shared" si="7"/>
        <v/>
      </c>
      <c r="K44" s="100"/>
      <c r="L44" s="121"/>
      <c r="M44" s="124"/>
      <c r="N44" s="113" t="str">
        <f t="shared" si="4"/>
        <v/>
      </c>
    </row>
    <row r="45" spans="2:14" x14ac:dyDescent="0.3">
      <c r="B45" s="105">
        <f t="shared" si="0"/>
        <v>37</v>
      </c>
      <c r="C45" s="112" t="str">
        <f>+IF('Cálculos '!C45="","",'Cálculos '!C45)</f>
        <v/>
      </c>
      <c r="D45" s="47" t="str">
        <f>IF('Cálculos '!D45="","",+'Cálculos '!D45)</f>
        <v/>
      </c>
      <c r="E45" s="47" t="str">
        <f>+IF('Cálculos '!E45="","",'Cálculos '!E45)</f>
        <v/>
      </c>
      <c r="F45" s="56">
        <f>+IF('Cálculos '!H45="","",'Cálculos '!H45)</f>
        <v>1</v>
      </c>
      <c r="G45" s="48" t="str">
        <f>IF('Precio unitario '!C1044="","",ROUNDUP('Precio unitario '!F1044,0))</f>
        <v/>
      </c>
      <c r="H45" s="48" t="str">
        <f t="shared" si="5"/>
        <v/>
      </c>
      <c r="I45" s="48" t="str">
        <f t="shared" si="6"/>
        <v/>
      </c>
      <c r="J45" s="113" t="str">
        <f t="shared" si="7"/>
        <v/>
      </c>
      <c r="K45" s="100"/>
      <c r="L45" s="121"/>
      <c r="M45" s="124"/>
      <c r="N45" s="113" t="str">
        <f t="shared" si="4"/>
        <v/>
      </c>
    </row>
    <row r="46" spans="2:14" x14ac:dyDescent="0.3">
      <c r="B46" s="105">
        <f t="shared" si="0"/>
        <v>38</v>
      </c>
      <c r="C46" s="112" t="str">
        <f>+IF('Cálculos '!C46="","",'Cálculos '!C46)</f>
        <v/>
      </c>
      <c r="D46" s="47" t="str">
        <f>IF('Cálculos '!D46="","",+'Cálculos '!D46)</f>
        <v/>
      </c>
      <c r="E46" s="47" t="str">
        <f>+IF('Cálculos '!E46="","",'Cálculos '!E46)</f>
        <v/>
      </c>
      <c r="F46" s="56">
        <f>+IF('Cálculos '!H46="","",'Cálculos '!H46)</f>
        <v>1</v>
      </c>
      <c r="G46" s="48" t="str">
        <f>IF('Precio unitario '!C1045="","",ROUNDUP('Precio unitario '!F1045,0))</f>
        <v/>
      </c>
      <c r="H46" s="48" t="str">
        <f t="shared" si="5"/>
        <v/>
      </c>
      <c r="I46" s="48" t="str">
        <f t="shared" si="6"/>
        <v/>
      </c>
      <c r="J46" s="113" t="str">
        <f t="shared" si="7"/>
        <v/>
      </c>
      <c r="K46" s="100"/>
      <c r="L46" s="121"/>
      <c r="M46" s="124"/>
      <c r="N46" s="113" t="str">
        <f t="shared" si="4"/>
        <v/>
      </c>
    </row>
    <row r="47" spans="2:14" x14ac:dyDescent="0.3">
      <c r="B47" s="105">
        <f t="shared" si="0"/>
        <v>39</v>
      </c>
      <c r="C47" s="112" t="str">
        <f>+IF('Cálculos '!C47="","",'Cálculos '!C47)</f>
        <v/>
      </c>
      <c r="D47" s="47" t="str">
        <f>IF('Cálculos '!D47="","",+'Cálculos '!D47)</f>
        <v/>
      </c>
      <c r="E47" s="47" t="str">
        <f>+IF('Cálculos '!E47="","",'Cálculos '!E47)</f>
        <v/>
      </c>
      <c r="F47" s="56">
        <f>+IF('Cálculos '!H47="","",'Cálculos '!H47)</f>
        <v>1</v>
      </c>
      <c r="G47" s="48" t="str">
        <f>IF('Precio unitario '!C1046="","",ROUNDUP('Precio unitario '!F1046,0))</f>
        <v/>
      </c>
      <c r="H47" s="48" t="str">
        <f t="shared" si="5"/>
        <v/>
      </c>
      <c r="I47" s="48" t="str">
        <f t="shared" si="6"/>
        <v/>
      </c>
      <c r="J47" s="113" t="str">
        <f t="shared" si="7"/>
        <v/>
      </c>
      <c r="K47" s="100"/>
      <c r="L47" s="121"/>
      <c r="M47" s="124"/>
      <c r="N47" s="113" t="str">
        <f t="shared" si="4"/>
        <v/>
      </c>
    </row>
    <row r="48" spans="2:14" x14ac:dyDescent="0.3">
      <c r="B48" s="105">
        <f t="shared" si="0"/>
        <v>40</v>
      </c>
      <c r="C48" s="112" t="str">
        <f>+IF('Cálculos '!C48="","",'Cálculos '!C48)</f>
        <v/>
      </c>
      <c r="D48" s="47" t="str">
        <f>IF('Cálculos '!D48="","",+'Cálculos '!D48)</f>
        <v/>
      </c>
      <c r="E48" s="47" t="str">
        <f>+IF('Cálculos '!E48="","",'Cálculos '!E48)</f>
        <v/>
      </c>
      <c r="F48" s="56">
        <f>+IF('Cálculos '!H48="","",'Cálculos '!H48)</f>
        <v>1</v>
      </c>
      <c r="G48" s="48" t="str">
        <f>IF('Precio unitario '!C1047="","",ROUNDUP('Precio unitario '!F1047,0))</f>
        <v/>
      </c>
      <c r="H48" s="48" t="str">
        <f t="shared" si="5"/>
        <v/>
      </c>
      <c r="I48" s="48" t="str">
        <f t="shared" si="6"/>
        <v/>
      </c>
      <c r="J48" s="113" t="str">
        <f t="shared" si="7"/>
        <v/>
      </c>
      <c r="K48" s="100"/>
      <c r="L48" s="121"/>
      <c r="M48" s="124"/>
      <c r="N48" s="113" t="str">
        <f t="shared" si="4"/>
        <v/>
      </c>
    </row>
    <row r="49" spans="2:14" x14ac:dyDescent="0.3">
      <c r="B49" s="105">
        <f t="shared" si="0"/>
        <v>41</v>
      </c>
      <c r="C49" s="112" t="str">
        <f>+IF('Cálculos '!C49="","",'Cálculos '!C49)</f>
        <v/>
      </c>
      <c r="D49" s="47" t="str">
        <f>IF('Cálculos '!D49="","",+'Cálculos '!D49)</f>
        <v/>
      </c>
      <c r="E49" s="47" t="str">
        <f>+IF('Cálculos '!E49="","",'Cálculos '!E49)</f>
        <v/>
      </c>
      <c r="F49" s="56">
        <f>+IF('Cálculos '!H49="","",'Cálculos '!H49)</f>
        <v>1</v>
      </c>
      <c r="G49" s="48" t="str">
        <f>IF('Precio unitario '!C1048="","",ROUNDUP('Precio unitario '!F1048,0))</f>
        <v/>
      </c>
      <c r="H49" s="48" t="str">
        <f t="shared" si="5"/>
        <v/>
      </c>
      <c r="I49" s="48" t="str">
        <f t="shared" si="6"/>
        <v/>
      </c>
      <c r="J49" s="113" t="str">
        <f t="shared" si="7"/>
        <v/>
      </c>
      <c r="K49" s="100"/>
      <c r="L49" s="121"/>
      <c r="M49" s="124"/>
      <c r="N49" s="113" t="str">
        <f t="shared" si="4"/>
        <v/>
      </c>
    </row>
    <row r="50" spans="2:14" x14ac:dyDescent="0.3">
      <c r="B50" s="105">
        <f t="shared" si="0"/>
        <v>42</v>
      </c>
      <c r="C50" s="112" t="str">
        <f>+IF('Cálculos '!C50="","",'Cálculos '!C50)</f>
        <v/>
      </c>
      <c r="D50" s="47" t="str">
        <f>IF('Cálculos '!D50="","",+'Cálculos '!D50)</f>
        <v/>
      </c>
      <c r="E50" s="47" t="str">
        <f>+IF('Cálculos '!E50="","",'Cálculos '!E50)</f>
        <v/>
      </c>
      <c r="F50" s="56">
        <f>+IF('Cálculos '!H50="","",'Cálculos '!H50)</f>
        <v>1</v>
      </c>
      <c r="G50" s="48" t="str">
        <f>IF('Precio unitario '!C1049="","",ROUNDUP('Precio unitario '!F1049,0))</f>
        <v/>
      </c>
      <c r="H50" s="48" t="str">
        <f t="shared" si="5"/>
        <v/>
      </c>
      <c r="I50" s="48" t="str">
        <f t="shared" si="6"/>
        <v/>
      </c>
      <c r="J50" s="113" t="str">
        <f t="shared" si="7"/>
        <v/>
      </c>
      <c r="K50" s="100"/>
      <c r="L50" s="121"/>
      <c r="M50" s="124"/>
      <c r="N50" s="113" t="str">
        <f t="shared" si="4"/>
        <v/>
      </c>
    </row>
    <row r="51" spans="2:14" x14ac:dyDescent="0.3">
      <c r="B51" s="105">
        <f t="shared" si="0"/>
        <v>43</v>
      </c>
      <c r="C51" s="112" t="str">
        <f>+IF('Cálculos '!C51="","",'Cálculos '!C51)</f>
        <v/>
      </c>
      <c r="D51" s="47" t="str">
        <f>IF('Cálculos '!D51="","",+'Cálculos '!D51)</f>
        <v/>
      </c>
      <c r="E51" s="47" t="str">
        <f>+IF('Cálculos '!E51="","",'Cálculos '!E51)</f>
        <v/>
      </c>
      <c r="F51" s="56">
        <f>+IF('Cálculos '!H51="","",'Cálculos '!H51)</f>
        <v>1</v>
      </c>
      <c r="G51" s="48" t="str">
        <f>IF('Precio unitario '!C1050="","",ROUNDUP('Precio unitario '!F1050,0))</f>
        <v/>
      </c>
      <c r="H51" s="48" t="str">
        <f t="shared" si="5"/>
        <v/>
      </c>
      <c r="I51" s="48" t="str">
        <f t="shared" si="6"/>
        <v/>
      </c>
      <c r="J51" s="113" t="str">
        <f t="shared" si="7"/>
        <v/>
      </c>
      <c r="K51" s="100"/>
      <c r="L51" s="121"/>
      <c r="M51" s="124"/>
      <c r="N51" s="113" t="str">
        <f t="shared" si="4"/>
        <v/>
      </c>
    </row>
    <row r="52" spans="2:14" x14ac:dyDescent="0.3">
      <c r="B52" s="105">
        <f t="shared" si="0"/>
        <v>44</v>
      </c>
      <c r="C52" s="112" t="str">
        <f>+IF('Cálculos '!C52="","",'Cálculos '!C52)</f>
        <v/>
      </c>
      <c r="D52" s="47" t="str">
        <f>IF('Cálculos '!D52="","",+'Cálculos '!D52)</f>
        <v/>
      </c>
      <c r="E52" s="47" t="str">
        <f>+IF('Cálculos '!E52="","",'Cálculos '!E52)</f>
        <v/>
      </c>
      <c r="F52" s="56">
        <f>+IF('Cálculos '!H52="","",'Cálculos '!H52)</f>
        <v>1</v>
      </c>
      <c r="G52" s="48" t="str">
        <f>IF('Precio unitario '!C1051="","",ROUNDUP('Precio unitario '!F1051,0))</f>
        <v/>
      </c>
      <c r="H52" s="48" t="str">
        <f t="shared" si="5"/>
        <v/>
      </c>
      <c r="I52" s="48" t="str">
        <f t="shared" si="6"/>
        <v/>
      </c>
      <c r="J52" s="113" t="str">
        <f t="shared" si="7"/>
        <v/>
      </c>
      <c r="K52" s="100"/>
      <c r="L52" s="121"/>
      <c r="M52" s="124"/>
      <c r="N52" s="113" t="str">
        <f t="shared" si="4"/>
        <v/>
      </c>
    </row>
    <row r="53" spans="2:14" x14ac:dyDescent="0.3">
      <c r="B53" s="105">
        <f t="shared" si="0"/>
        <v>45</v>
      </c>
      <c r="C53" s="112" t="str">
        <f>+IF('Cálculos '!C53="","",'Cálculos '!C53)</f>
        <v/>
      </c>
      <c r="D53" s="47" t="str">
        <f>IF('Cálculos '!D53="","",+'Cálculos '!D53)</f>
        <v/>
      </c>
      <c r="E53" s="47" t="str">
        <f>+IF('Cálculos '!E53="","",'Cálculos '!E53)</f>
        <v/>
      </c>
      <c r="F53" s="56">
        <f>+IF('Cálculos '!H53="","",'Cálculos '!H53)</f>
        <v>1</v>
      </c>
      <c r="G53" s="48" t="str">
        <f>IF('Precio unitario '!C1052="","",ROUNDUP('Precio unitario '!F1052,0))</f>
        <v/>
      </c>
      <c r="H53" s="48" t="str">
        <f t="shared" si="5"/>
        <v/>
      </c>
      <c r="I53" s="48" t="str">
        <f t="shared" si="6"/>
        <v/>
      </c>
      <c r="J53" s="113" t="str">
        <f t="shared" si="7"/>
        <v/>
      </c>
      <c r="K53" s="100"/>
      <c r="L53" s="121"/>
      <c r="M53" s="124"/>
      <c r="N53" s="113" t="str">
        <f t="shared" si="4"/>
        <v/>
      </c>
    </row>
    <row r="54" spans="2:14" x14ac:dyDescent="0.3">
      <c r="B54" s="105">
        <f t="shared" si="0"/>
        <v>46</v>
      </c>
      <c r="C54" s="112" t="str">
        <f>+IF('Cálculos '!C54="","",'Cálculos '!C54)</f>
        <v/>
      </c>
      <c r="D54" s="47" t="str">
        <f>IF('Cálculos '!D54="","",+'Cálculos '!D54)</f>
        <v/>
      </c>
      <c r="E54" s="47" t="str">
        <f>+IF('Cálculos '!E54="","",'Cálculos '!E54)</f>
        <v/>
      </c>
      <c r="F54" s="56">
        <f>+IF('Cálculos '!H54="","",'Cálculos '!H54)</f>
        <v>1</v>
      </c>
      <c r="G54" s="48" t="str">
        <f>IF('Precio unitario '!C1053="","",ROUNDUP('Precio unitario '!F1053,0))</f>
        <v/>
      </c>
      <c r="H54" s="48" t="str">
        <f t="shared" si="5"/>
        <v/>
      </c>
      <c r="I54" s="48" t="str">
        <f t="shared" si="6"/>
        <v/>
      </c>
      <c r="J54" s="113" t="str">
        <f t="shared" si="7"/>
        <v/>
      </c>
      <c r="K54" s="100"/>
      <c r="L54" s="121"/>
      <c r="M54" s="124"/>
      <c r="N54" s="113" t="str">
        <f t="shared" si="4"/>
        <v/>
      </c>
    </row>
    <row r="55" spans="2:14" x14ac:dyDescent="0.3">
      <c r="B55" s="105">
        <f t="shared" si="0"/>
        <v>47</v>
      </c>
      <c r="C55" s="112" t="str">
        <f>+IF('Cálculos '!C55="","",'Cálculos '!C55)</f>
        <v/>
      </c>
      <c r="D55" s="47" t="str">
        <f>IF('Cálculos '!D55="","",+'Cálculos '!D55)</f>
        <v/>
      </c>
      <c r="E55" s="47" t="str">
        <f>+IF('Cálculos '!E55="","",'Cálculos '!E55)</f>
        <v/>
      </c>
      <c r="F55" s="56">
        <f>+IF('Cálculos '!H55="","",'Cálculos '!H55)</f>
        <v>1</v>
      </c>
      <c r="G55" s="48" t="str">
        <f>IF('Precio unitario '!C1054="","",ROUNDUP('Precio unitario '!F1054,0))</f>
        <v/>
      </c>
      <c r="H55" s="48" t="str">
        <f t="shared" si="5"/>
        <v/>
      </c>
      <c r="I55" s="48" t="str">
        <f t="shared" si="6"/>
        <v/>
      </c>
      <c r="J55" s="113" t="str">
        <f t="shared" si="7"/>
        <v/>
      </c>
      <c r="K55" s="100"/>
      <c r="L55" s="121"/>
      <c r="M55" s="124"/>
      <c r="N55" s="113" t="str">
        <f t="shared" si="4"/>
        <v/>
      </c>
    </row>
    <row r="56" spans="2:14" x14ac:dyDescent="0.3">
      <c r="B56" s="105">
        <f t="shared" si="0"/>
        <v>48</v>
      </c>
      <c r="C56" s="112" t="str">
        <f>+IF('Cálculos '!C56="","",'Cálculos '!C56)</f>
        <v/>
      </c>
      <c r="D56" s="47" t="str">
        <f>IF('Cálculos '!D56="","",+'Cálculos '!D56)</f>
        <v/>
      </c>
      <c r="E56" s="47" t="str">
        <f>+IF('Cálculos '!E56="","",'Cálculos '!E56)</f>
        <v/>
      </c>
      <c r="F56" s="56">
        <f>+IF('Cálculos '!H56="","",'Cálculos '!H56)</f>
        <v>1</v>
      </c>
      <c r="G56" s="48" t="str">
        <f>IF('Precio unitario '!C1055="","",ROUNDUP('Precio unitario '!F1055,0))</f>
        <v/>
      </c>
      <c r="H56" s="48" t="str">
        <f t="shared" si="5"/>
        <v/>
      </c>
      <c r="I56" s="48" t="str">
        <f t="shared" si="6"/>
        <v/>
      </c>
      <c r="J56" s="113" t="str">
        <f t="shared" si="7"/>
        <v/>
      </c>
      <c r="K56" s="100"/>
      <c r="L56" s="121"/>
      <c r="M56" s="124"/>
      <c r="N56" s="113" t="str">
        <f t="shared" si="4"/>
        <v/>
      </c>
    </row>
    <row r="57" spans="2:14" x14ac:dyDescent="0.3">
      <c r="B57" s="105">
        <f t="shared" si="0"/>
        <v>49</v>
      </c>
      <c r="C57" s="112" t="str">
        <f>+IF('Cálculos '!C57="","",'Cálculos '!C57)</f>
        <v/>
      </c>
      <c r="D57" s="47" t="str">
        <f>IF('Cálculos '!D57="","",+'Cálculos '!D57)</f>
        <v/>
      </c>
      <c r="E57" s="47" t="str">
        <f>+IF('Cálculos '!E57="","",'Cálculos '!E57)</f>
        <v/>
      </c>
      <c r="F57" s="56">
        <f>+IF('Cálculos '!H57="","",'Cálculos '!H57)</f>
        <v>1</v>
      </c>
      <c r="G57" s="48" t="str">
        <f>IF('Precio unitario '!C1056="","",ROUNDUP('Precio unitario '!F1056,0))</f>
        <v/>
      </c>
      <c r="H57" s="48" t="str">
        <f t="shared" si="5"/>
        <v/>
      </c>
      <c r="I57" s="48" t="str">
        <f t="shared" si="6"/>
        <v/>
      </c>
      <c r="J57" s="113" t="str">
        <f t="shared" si="7"/>
        <v/>
      </c>
      <c r="K57" s="100"/>
      <c r="L57" s="121"/>
      <c r="M57" s="124"/>
      <c r="N57" s="113" t="str">
        <f t="shared" si="4"/>
        <v/>
      </c>
    </row>
    <row r="58" spans="2:14" x14ac:dyDescent="0.3">
      <c r="B58" s="105">
        <f t="shared" si="0"/>
        <v>50</v>
      </c>
      <c r="C58" s="112" t="str">
        <f>+IF('Cálculos '!C58="","",'Cálculos '!C58)</f>
        <v/>
      </c>
      <c r="D58" s="47" t="str">
        <f>IF('Cálculos '!D58="","",+'Cálculos '!D58)</f>
        <v/>
      </c>
      <c r="E58" s="47" t="str">
        <f>+IF('Cálculos '!E58="","",'Cálculos '!E58)</f>
        <v/>
      </c>
      <c r="F58" s="56">
        <f>+IF('Cálculos '!H58="","",'Cálculos '!H58)</f>
        <v>1</v>
      </c>
      <c r="G58" s="48" t="str">
        <f>IF('Precio unitario '!C1057="","",ROUNDUP('Precio unitario '!F1057,0))</f>
        <v/>
      </c>
      <c r="H58" s="48" t="str">
        <f t="shared" si="5"/>
        <v/>
      </c>
      <c r="I58" s="48" t="str">
        <f t="shared" si="6"/>
        <v/>
      </c>
      <c r="J58" s="113" t="str">
        <f t="shared" si="7"/>
        <v/>
      </c>
      <c r="K58" s="100"/>
      <c r="L58" s="121"/>
      <c r="M58" s="124"/>
      <c r="N58" s="113" t="str">
        <f t="shared" si="4"/>
        <v/>
      </c>
    </row>
    <row r="59" spans="2:14" x14ac:dyDescent="0.3">
      <c r="B59" s="105">
        <f t="shared" si="0"/>
        <v>51</v>
      </c>
      <c r="C59" s="112" t="str">
        <f>+IF('Cálculos '!C59="","",'Cálculos '!C59)</f>
        <v/>
      </c>
      <c r="D59" s="47" t="str">
        <f>IF('Cálculos '!D59="","",+'Cálculos '!D59)</f>
        <v/>
      </c>
      <c r="E59" s="47" t="str">
        <f>+IF('Cálculos '!E59="","",'Cálculos '!E59)</f>
        <v/>
      </c>
      <c r="F59" s="56">
        <f>+IF('Cálculos '!H59="","",'Cálculos '!H59)</f>
        <v>1</v>
      </c>
      <c r="G59" s="48" t="str">
        <f>IF('Precio unitario '!C1058="","",ROUNDUP('Precio unitario '!F1058,0))</f>
        <v/>
      </c>
      <c r="H59" s="48" t="str">
        <f t="shared" si="5"/>
        <v/>
      </c>
      <c r="I59" s="48" t="str">
        <f t="shared" si="6"/>
        <v/>
      </c>
      <c r="J59" s="113" t="str">
        <f t="shared" si="7"/>
        <v/>
      </c>
      <c r="K59" s="100"/>
      <c r="L59" s="121"/>
      <c r="M59" s="124"/>
      <c r="N59" s="113" t="str">
        <f t="shared" si="4"/>
        <v/>
      </c>
    </row>
    <row r="60" spans="2:14" x14ac:dyDescent="0.3">
      <c r="B60" s="105">
        <f t="shared" si="0"/>
        <v>52</v>
      </c>
      <c r="C60" s="112" t="str">
        <f>+IF('Cálculos '!C60="","",'Cálculos '!C60)</f>
        <v/>
      </c>
      <c r="D60" s="47" t="str">
        <f>IF('Cálculos '!D60="","",+'Cálculos '!D60)</f>
        <v/>
      </c>
      <c r="E60" s="47" t="str">
        <f>+IF('Cálculos '!E60="","",'Cálculos '!E60)</f>
        <v/>
      </c>
      <c r="F60" s="56">
        <f>+IF('Cálculos '!H60="","",'Cálculos '!H60)</f>
        <v>1</v>
      </c>
      <c r="G60" s="48" t="str">
        <f>IF('Precio unitario '!C1059="","",ROUNDUP('Precio unitario '!F1059,0))</f>
        <v/>
      </c>
      <c r="H60" s="48" t="str">
        <f t="shared" si="5"/>
        <v/>
      </c>
      <c r="I60" s="48" t="str">
        <f t="shared" si="6"/>
        <v/>
      </c>
      <c r="J60" s="113" t="str">
        <f t="shared" si="7"/>
        <v/>
      </c>
      <c r="K60" s="100"/>
      <c r="L60" s="121"/>
      <c r="M60" s="124"/>
      <c r="N60" s="113" t="str">
        <f t="shared" si="4"/>
        <v/>
      </c>
    </row>
    <row r="61" spans="2:14" x14ac:dyDescent="0.3">
      <c r="B61" s="105">
        <f t="shared" si="0"/>
        <v>53</v>
      </c>
      <c r="C61" s="112" t="str">
        <f>+IF('Cálculos '!C61="","",'Cálculos '!C61)</f>
        <v/>
      </c>
      <c r="D61" s="47" t="str">
        <f>IF('Cálculos '!D61="","",+'Cálculos '!D61)</f>
        <v/>
      </c>
      <c r="E61" s="47" t="str">
        <f>+IF('Cálculos '!E61="","",'Cálculos '!E61)</f>
        <v/>
      </c>
      <c r="F61" s="56">
        <f>+IF('Cálculos '!H61="","",'Cálculos '!H61)</f>
        <v>1</v>
      </c>
      <c r="G61" s="48" t="str">
        <f>IF('Precio unitario '!C1060="","",ROUNDUP('Precio unitario '!F1060,0))</f>
        <v/>
      </c>
      <c r="H61" s="48" t="str">
        <f t="shared" si="5"/>
        <v/>
      </c>
      <c r="I61" s="48" t="str">
        <f t="shared" si="6"/>
        <v/>
      </c>
      <c r="J61" s="113" t="str">
        <f t="shared" si="7"/>
        <v/>
      </c>
      <c r="K61" s="100"/>
      <c r="L61" s="121"/>
      <c r="M61" s="124"/>
      <c r="N61" s="113" t="str">
        <f t="shared" si="4"/>
        <v/>
      </c>
    </row>
    <row r="62" spans="2:14" x14ac:dyDescent="0.3">
      <c r="B62" s="105">
        <f t="shared" si="0"/>
        <v>54</v>
      </c>
      <c r="C62" s="112" t="str">
        <f>+IF('Cálculos '!C62="","",'Cálculos '!C62)</f>
        <v/>
      </c>
      <c r="D62" s="47" t="str">
        <f>IF('Cálculos '!D62="","",+'Cálculos '!D62)</f>
        <v/>
      </c>
      <c r="E62" s="47" t="str">
        <f>+IF('Cálculos '!E62="","",'Cálculos '!E62)</f>
        <v/>
      </c>
      <c r="F62" s="56">
        <f>+IF('Cálculos '!H62="","",'Cálculos '!H62)</f>
        <v>1</v>
      </c>
      <c r="G62" s="48" t="str">
        <f>IF('Precio unitario '!C1061="","",ROUNDUP('Precio unitario '!F1061,0))</f>
        <v/>
      </c>
      <c r="H62" s="48" t="str">
        <f t="shared" si="5"/>
        <v/>
      </c>
      <c r="I62" s="48" t="str">
        <f t="shared" si="6"/>
        <v/>
      </c>
      <c r="J62" s="113" t="str">
        <f t="shared" si="7"/>
        <v/>
      </c>
      <c r="K62" s="100"/>
      <c r="L62" s="121"/>
      <c r="M62" s="124"/>
      <c r="N62" s="113" t="str">
        <f t="shared" si="4"/>
        <v/>
      </c>
    </row>
    <row r="63" spans="2:14" x14ac:dyDescent="0.3">
      <c r="B63" s="105">
        <f t="shared" si="0"/>
        <v>55</v>
      </c>
      <c r="C63" s="112" t="str">
        <f>+IF('Cálculos '!C63="","",'Cálculos '!C63)</f>
        <v/>
      </c>
      <c r="D63" s="47" t="str">
        <f>IF('Cálculos '!D63="","",+'Cálculos '!D63)</f>
        <v/>
      </c>
      <c r="E63" s="47" t="str">
        <f>+IF('Cálculos '!E63="","",'Cálculos '!E63)</f>
        <v/>
      </c>
      <c r="F63" s="56">
        <f>+IF('Cálculos '!H63="","",'Cálculos '!H63)</f>
        <v>1</v>
      </c>
      <c r="G63" s="48" t="str">
        <f>IF('Precio unitario '!C1062="","",ROUNDUP('Precio unitario '!F1062,0))</f>
        <v/>
      </c>
      <c r="H63" s="48" t="str">
        <f t="shared" si="5"/>
        <v/>
      </c>
      <c r="I63" s="48" t="str">
        <f t="shared" si="6"/>
        <v/>
      </c>
      <c r="J63" s="113" t="str">
        <f t="shared" si="7"/>
        <v/>
      </c>
      <c r="K63" s="100"/>
      <c r="L63" s="121"/>
      <c r="M63" s="124"/>
      <c r="N63" s="113" t="str">
        <f t="shared" si="4"/>
        <v/>
      </c>
    </row>
    <row r="64" spans="2:14" x14ac:dyDescent="0.3">
      <c r="B64" s="105">
        <f t="shared" si="0"/>
        <v>56</v>
      </c>
      <c r="C64" s="112" t="str">
        <f>+IF('Cálculos '!C64="","",'Cálculos '!C64)</f>
        <v/>
      </c>
      <c r="D64" s="47" t="str">
        <f>IF('Cálculos '!D64="","",+'Cálculos '!D64)</f>
        <v/>
      </c>
      <c r="E64" s="47" t="str">
        <f>+IF('Cálculos '!E64="","",'Cálculos '!E64)</f>
        <v/>
      </c>
      <c r="F64" s="56">
        <f>+IF('Cálculos '!H64="","",'Cálculos '!H64)</f>
        <v>1</v>
      </c>
      <c r="G64" s="48" t="str">
        <f>IF('Precio unitario '!C1063="","",ROUNDUP('Precio unitario '!F1063,0))</f>
        <v/>
      </c>
      <c r="H64" s="48" t="str">
        <f t="shared" si="5"/>
        <v/>
      </c>
      <c r="I64" s="48" t="str">
        <f t="shared" si="6"/>
        <v/>
      </c>
      <c r="J64" s="113" t="str">
        <f t="shared" si="7"/>
        <v/>
      </c>
      <c r="K64" s="100"/>
      <c r="L64" s="121"/>
      <c r="M64" s="124"/>
      <c r="N64" s="113" t="str">
        <f t="shared" si="4"/>
        <v/>
      </c>
    </row>
    <row r="65" spans="2:14" x14ac:dyDescent="0.3">
      <c r="B65" s="105">
        <f t="shared" si="0"/>
        <v>57</v>
      </c>
      <c r="C65" s="112" t="str">
        <f>+IF('Cálculos '!C65="","",'Cálculos '!C65)</f>
        <v/>
      </c>
      <c r="D65" s="47" t="str">
        <f>IF('Cálculos '!D65="","",+'Cálculos '!D65)</f>
        <v/>
      </c>
      <c r="E65" s="47" t="str">
        <f>+IF('Cálculos '!E65="","",'Cálculos '!E65)</f>
        <v/>
      </c>
      <c r="F65" s="56">
        <f>+IF('Cálculos '!H65="","",'Cálculos '!H65)</f>
        <v>1</v>
      </c>
      <c r="G65" s="48" t="str">
        <f>IF('Precio unitario '!C1064="","",ROUNDUP('Precio unitario '!F1064,0))</f>
        <v/>
      </c>
      <c r="H65" s="48" t="str">
        <f t="shared" si="5"/>
        <v/>
      </c>
      <c r="I65" s="48" t="str">
        <f t="shared" si="6"/>
        <v/>
      </c>
      <c r="J65" s="113" t="str">
        <f t="shared" si="7"/>
        <v/>
      </c>
      <c r="K65" s="100"/>
      <c r="L65" s="121"/>
      <c r="M65" s="124"/>
      <c r="N65" s="113" t="str">
        <f t="shared" si="4"/>
        <v/>
      </c>
    </row>
    <row r="66" spans="2:14" x14ac:dyDescent="0.3">
      <c r="B66" s="105">
        <f t="shared" si="0"/>
        <v>58</v>
      </c>
      <c r="C66" s="112" t="str">
        <f>+IF('Cálculos '!C66="","",'Cálculos '!C66)</f>
        <v/>
      </c>
      <c r="D66" s="47" t="str">
        <f>IF('Cálculos '!D66="","",+'Cálculos '!D66)</f>
        <v/>
      </c>
      <c r="E66" s="47" t="str">
        <f>+IF('Cálculos '!E66="","",'Cálculos '!E66)</f>
        <v/>
      </c>
      <c r="F66" s="56">
        <f>+IF('Cálculos '!H66="","",'Cálculos '!H66)</f>
        <v>1</v>
      </c>
      <c r="G66" s="48" t="str">
        <f>IF('Precio unitario '!C1065="","",ROUNDUP('Precio unitario '!F1065,0))</f>
        <v/>
      </c>
      <c r="H66" s="48" t="str">
        <f t="shared" si="5"/>
        <v/>
      </c>
      <c r="I66" s="48" t="str">
        <f t="shared" si="6"/>
        <v/>
      </c>
      <c r="J66" s="113" t="str">
        <f t="shared" si="7"/>
        <v/>
      </c>
      <c r="K66" s="100"/>
      <c r="L66" s="121"/>
      <c r="M66" s="124"/>
      <c r="N66" s="113" t="str">
        <f t="shared" si="4"/>
        <v/>
      </c>
    </row>
    <row r="67" spans="2:14" x14ac:dyDescent="0.3">
      <c r="B67" s="105">
        <f t="shared" si="0"/>
        <v>59</v>
      </c>
      <c r="C67" s="112" t="str">
        <f>+IF('Cálculos '!C67="","",'Cálculos '!C67)</f>
        <v/>
      </c>
      <c r="D67" s="47" t="str">
        <f>IF('Cálculos '!D67="","",+'Cálculos '!D67)</f>
        <v/>
      </c>
      <c r="E67" s="47" t="str">
        <f>+IF('Cálculos '!E67="","",'Cálculos '!E67)</f>
        <v/>
      </c>
      <c r="F67" s="56">
        <f>+IF('Cálculos '!H67="","",'Cálculos '!H67)</f>
        <v>1</v>
      </c>
      <c r="G67" s="48" t="str">
        <f>IF('Precio unitario '!C1066="","",ROUNDUP('Precio unitario '!F1066,0))</f>
        <v/>
      </c>
      <c r="H67" s="48" t="str">
        <f t="shared" si="5"/>
        <v/>
      </c>
      <c r="I67" s="48" t="str">
        <f t="shared" si="6"/>
        <v/>
      </c>
      <c r="J67" s="113" t="str">
        <f t="shared" si="7"/>
        <v/>
      </c>
      <c r="K67" s="100"/>
      <c r="L67" s="121"/>
      <c r="M67" s="124"/>
      <c r="N67" s="113" t="str">
        <f t="shared" si="4"/>
        <v/>
      </c>
    </row>
    <row r="68" spans="2:14" x14ac:dyDescent="0.3">
      <c r="B68" s="105">
        <f t="shared" si="0"/>
        <v>60</v>
      </c>
      <c r="C68" s="112" t="str">
        <f>+IF('Cálculos '!C68="","",'Cálculos '!C68)</f>
        <v/>
      </c>
      <c r="D68" s="47" t="str">
        <f>IF('Cálculos '!D68="","",+'Cálculos '!D68)</f>
        <v/>
      </c>
      <c r="E68" s="47" t="str">
        <f>+IF('Cálculos '!E68="","",'Cálculos '!E68)</f>
        <v/>
      </c>
      <c r="F68" s="56">
        <f>+IF('Cálculos '!H68="","",'Cálculos '!H68)</f>
        <v>1</v>
      </c>
      <c r="G68" s="48" t="str">
        <f>IF('Precio unitario '!C1067="","",ROUNDUP('Precio unitario '!F1067,0))</f>
        <v/>
      </c>
      <c r="H68" s="48" t="str">
        <f t="shared" si="5"/>
        <v/>
      </c>
      <c r="I68" s="48" t="str">
        <f t="shared" si="6"/>
        <v/>
      </c>
      <c r="J68" s="113" t="str">
        <f t="shared" si="7"/>
        <v/>
      </c>
      <c r="K68" s="100"/>
      <c r="L68" s="121"/>
      <c r="M68" s="124"/>
      <c r="N68" s="113" t="str">
        <f t="shared" si="4"/>
        <v/>
      </c>
    </row>
    <row r="69" spans="2:14" x14ac:dyDescent="0.3">
      <c r="B69" s="105">
        <f t="shared" si="0"/>
        <v>61</v>
      </c>
      <c r="C69" s="112" t="str">
        <f>+IF('Cálculos '!C69="","",'Cálculos '!C69)</f>
        <v/>
      </c>
      <c r="D69" s="47" t="str">
        <f>IF('Cálculos '!D69="","",+'Cálculos '!D69)</f>
        <v/>
      </c>
      <c r="E69" s="47" t="str">
        <f>+IF('Cálculos '!E69="","",'Cálculos '!E69)</f>
        <v/>
      </c>
      <c r="F69" s="56">
        <f>+IF('Cálculos '!H69="","",'Cálculos '!H69)</f>
        <v>1</v>
      </c>
      <c r="G69" s="48" t="str">
        <f>IF('Precio unitario '!C1068="","",ROUNDUP('Precio unitario '!F1068,0))</f>
        <v/>
      </c>
      <c r="H69" s="48" t="str">
        <f t="shared" si="5"/>
        <v/>
      </c>
      <c r="I69" s="48" t="str">
        <f t="shared" si="6"/>
        <v/>
      </c>
      <c r="J69" s="113" t="str">
        <f t="shared" si="7"/>
        <v/>
      </c>
      <c r="K69" s="100"/>
      <c r="L69" s="121"/>
      <c r="M69" s="124"/>
      <c r="N69" s="113" t="str">
        <f t="shared" si="4"/>
        <v/>
      </c>
    </row>
    <row r="70" spans="2:14" x14ac:dyDescent="0.3">
      <c r="B70" s="105">
        <f t="shared" si="0"/>
        <v>62</v>
      </c>
      <c r="C70" s="112" t="str">
        <f>+IF('Cálculos '!C70="","",'Cálculos '!C70)</f>
        <v/>
      </c>
      <c r="D70" s="47" t="str">
        <f>IF('Cálculos '!D70="","",+'Cálculos '!D70)</f>
        <v/>
      </c>
      <c r="E70" s="47" t="str">
        <f>+IF('Cálculos '!E70="","",'Cálculos '!E70)</f>
        <v/>
      </c>
      <c r="F70" s="56">
        <f>+IF('Cálculos '!H70="","",'Cálculos '!H70)</f>
        <v>1</v>
      </c>
      <c r="G70" s="48" t="str">
        <f>IF('Precio unitario '!C1069="","",ROUNDUP('Precio unitario '!F1069,0))</f>
        <v/>
      </c>
      <c r="H70" s="48" t="str">
        <f t="shared" si="5"/>
        <v/>
      </c>
      <c r="I70" s="48" t="str">
        <f t="shared" si="6"/>
        <v/>
      </c>
      <c r="J70" s="113" t="str">
        <f t="shared" si="7"/>
        <v/>
      </c>
      <c r="K70" s="100"/>
      <c r="L70" s="121"/>
      <c r="M70" s="124"/>
      <c r="N70" s="113" t="str">
        <f t="shared" si="4"/>
        <v/>
      </c>
    </row>
    <row r="71" spans="2:14" x14ac:dyDescent="0.3">
      <c r="B71" s="105">
        <f t="shared" si="0"/>
        <v>63</v>
      </c>
      <c r="C71" s="112" t="str">
        <f>+IF('Cálculos '!C71="","",'Cálculos '!C71)</f>
        <v/>
      </c>
      <c r="D71" s="47" t="str">
        <f>IF('Cálculos '!D71="","",+'Cálculos '!D71)</f>
        <v/>
      </c>
      <c r="E71" s="47" t="str">
        <f>+IF('Cálculos '!E71="","",'Cálculos '!E71)</f>
        <v/>
      </c>
      <c r="F71" s="56">
        <f>+IF('Cálculos '!H71="","",'Cálculos '!H71)</f>
        <v>1</v>
      </c>
      <c r="G71" s="48" t="str">
        <f>IF('Precio unitario '!C1070="","",ROUNDUP('Precio unitario '!F1070,0))</f>
        <v/>
      </c>
      <c r="H71" s="48" t="str">
        <f t="shared" si="5"/>
        <v/>
      </c>
      <c r="I71" s="48" t="str">
        <f t="shared" si="6"/>
        <v/>
      </c>
      <c r="J71" s="113" t="str">
        <f t="shared" si="7"/>
        <v/>
      </c>
      <c r="K71" s="100"/>
      <c r="L71" s="121"/>
      <c r="M71" s="124"/>
      <c r="N71" s="113" t="str">
        <f t="shared" si="4"/>
        <v/>
      </c>
    </row>
    <row r="72" spans="2:14" x14ac:dyDescent="0.3">
      <c r="B72" s="105">
        <f t="shared" si="0"/>
        <v>64</v>
      </c>
      <c r="C72" s="112" t="str">
        <f>+IF('Cálculos '!C72="","",'Cálculos '!C72)</f>
        <v/>
      </c>
      <c r="D72" s="47" t="str">
        <f>IF('Cálculos '!D72="","",+'Cálculos '!D72)</f>
        <v/>
      </c>
      <c r="E72" s="47" t="str">
        <f>+IF('Cálculos '!E72="","",'Cálculos '!E72)</f>
        <v/>
      </c>
      <c r="F72" s="56">
        <f>+IF('Cálculos '!H72="","",'Cálculos '!H72)</f>
        <v>1</v>
      </c>
      <c r="G72" s="48" t="str">
        <f>IF('Precio unitario '!C1071="","",ROUNDUP('Precio unitario '!F1071,0))</f>
        <v/>
      </c>
      <c r="H72" s="48" t="str">
        <f t="shared" si="5"/>
        <v/>
      </c>
      <c r="I72" s="48" t="str">
        <f t="shared" si="6"/>
        <v/>
      </c>
      <c r="J72" s="113" t="str">
        <f t="shared" si="7"/>
        <v/>
      </c>
      <c r="K72" s="100"/>
      <c r="L72" s="121"/>
      <c r="M72" s="124"/>
      <c r="N72" s="113" t="str">
        <f t="shared" si="4"/>
        <v/>
      </c>
    </row>
    <row r="73" spans="2:14" x14ac:dyDescent="0.3">
      <c r="B73" s="105">
        <f t="shared" si="0"/>
        <v>65</v>
      </c>
      <c r="C73" s="112" t="str">
        <f>+IF('Cálculos '!C73="","",'Cálculos '!C73)</f>
        <v/>
      </c>
      <c r="D73" s="47" t="str">
        <f>IF('Cálculos '!D73="","",+'Cálculos '!D73)</f>
        <v/>
      </c>
      <c r="E73" s="47" t="str">
        <f>+IF('Cálculos '!E73="","",'Cálculos '!E73)</f>
        <v/>
      </c>
      <c r="F73" s="56">
        <f>+IF('Cálculos '!H73="","",'Cálculos '!H73)</f>
        <v>1</v>
      </c>
      <c r="G73" s="48" t="str">
        <f>IF('Precio unitario '!C1072="","",ROUNDUP('Precio unitario '!F1072,0))</f>
        <v/>
      </c>
      <c r="H73" s="48" t="str">
        <f t="shared" si="5"/>
        <v/>
      </c>
      <c r="I73" s="48" t="str">
        <f t="shared" si="6"/>
        <v/>
      </c>
      <c r="J73" s="113" t="str">
        <f t="shared" si="7"/>
        <v/>
      </c>
      <c r="K73" s="100"/>
      <c r="L73" s="121"/>
      <c r="M73" s="124"/>
      <c r="N73" s="113" t="str">
        <f t="shared" si="4"/>
        <v/>
      </c>
    </row>
    <row r="74" spans="2:14" x14ac:dyDescent="0.3">
      <c r="B74" s="105">
        <f t="shared" ref="B74:B137" si="8">+B73+1</f>
        <v>66</v>
      </c>
      <c r="C74" s="112" t="str">
        <f>+IF('Cálculos '!C74="","",'Cálculos '!C74)</f>
        <v/>
      </c>
      <c r="D74" s="47" t="str">
        <f>IF('Cálculos '!D74="","",+'Cálculos '!D74)</f>
        <v/>
      </c>
      <c r="E74" s="47" t="str">
        <f>+IF('Cálculos '!E74="","",'Cálculos '!E74)</f>
        <v/>
      </c>
      <c r="F74" s="56">
        <f>+IF('Cálculos '!H74="","",'Cálculos '!H74)</f>
        <v>1</v>
      </c>
      <c r="G74" s="48" t="str">
        <f>IF('Precio unitario '!C1073="","",ROUNDUP('Precio unitario '!F1073,0))</f>
        <v/>
      </c>
      <c r="H74" s="48" t="str">
        <f t="shared" si="5"/>
        <v/>
      </c>
      <c r="I74" s="48" t="str">
        <f t="shared" si="6"/>
        <v/>
      </c>
      <c r="J74" s="113" t="str">
        <f t="shared" si="7"/>
        <v/>
      </c>
      <c r="K74" s="100"/>
      <c r="L74" s="121"/>
      <c r="M74" s="124"/>
      <c r="N74" s="113" t="str">
        <f t="shared" ref="N74:N137" si="9">+IF(G74="","",IF(M74="","ERROR¡¡¡",IF(G74&gt;=M74,"CUMPLE","NO CUMPLE")))</f>
        <v/>
      </c>
    </row>
    <row r="75" spans="2:14" x14ac:dyDescent="0.3">
      <c r="B75" s="105">
        <f t="shared" si="8"/>
        <v>67</v>
      </c>
      <c r="C75" s="112" t="str">
        <f>+IF('Cálculos '!C75="","",'Cálculos '!C75)</f>
        <v/>
      </c>
      <c r="D75" s="47" t="str">
        <f>IF('Cálculos '!D75="","",+'Cálculos '!D75)</f>
        <v/>
      </c>
      <c r="E75" s="47" t="str">
        <f>+IF('Cálculos '!E75="","",'Cálculos '!E75)</f>
        <v/>
      </c>
      <c r="F75" s="56">
        <f>+IF('Cálculos '!H75="","",'Cálculos '!H75)</f>
        <v>1</v>
      </c>
      <c r="G75" s="48" t="str">
        <f>IF('Precio unitario '!C1074="","",ROUNDUP('Precio unitario '!F1074,0))</f>
        <v/>
      </c>
      <c r="H75" s="48" t="str">
        <f t="shared" si="5"/>
        <v/>
      </c>
      <c r="I75" s="48" t="str">
        <f t="shared" si="6"/>
        <v/>
      </c>
      <c r="J75" s="113" t="str">
        <f t="shared" si="7"/>
        <v/>
      </c>
      <c r="K75" s="100"/>
      <c r="L75" s="121"/>
      <c r="M75" s="124"/>
      <c r="N75" s="113" t="str">
        <f t="shared" si="9"/>
        <v/>
      </c>
    </row>
    <row r="76" spans="2:14" x14ac:dyDescent="0.3">
      <c r="B76" s="105">
        <f t="shared" si="8"/>
        <v>68</v>
      </c>
      <c r="C76" s="112" t="str">
        <f>+IF('Cálculos '!C76="","",'Cálculos '!C76)</f>
        <v/>
      </c>
      <c r="D76" s="47" t="str">
        <f>IF('Cálculos '!D76="","",+'Cálculos '!D76)</f>
        <v/>
      </c>
      <c r="E76" s="47" t="str">
        <f>+IF('Cálculos '!E76="","",'Cálculos '!E76)</f>
        <v/>
      </c>
      <c r="F76" s="56">
        <f>+IF('Cálculos '!H76="","",'Cálculos '!H76)</f>
        <v>1</v>
      </c>
      <c r="G76" s="48" t="str">
        <f>IF('Precio unitario '!C1075="","",ROUNDUP('Precio unitario '!F1075,0))</f>
        <v/>
      </c>
      <c r="H76" s="48" t="str">
        <f t="shared" si="5"/>
        <v/>
      </c>
      <c r="I76" s="48" t="str">
        <f t="shared" si="6"/>
        <v/>
      </c>
      <c r="J76" s="113" t="str">
        <f t="shared" si="7"/>
        <v/>
      </c>
      <c r="K76" s="100"/>
      <c r="L76" s="121"/>
      <c r="M76" s="124"/>
      <c r="N76" s="113" t="str">
        <f t="shared" si="9"/>
        <v/>
      </c>
    </row>
    <row r="77" spans="2:14" x14ac:dyDescent="0.3">
      <c r="B77" s="105">
        <f t="shared" si="8"/>
        <v>69</v>
      </c>
      <c r="C77" s="112" t="str">
        <f>+IF('Cálculos '!C77="","",'Cálculos '!C77)</f>
        <v/>
      </c>
      <c r="D77" s="47" t="str">
        <f>IF('Cálculos '!D77="","",+'Cálculos '!D77)</f>
        <v/>
      </c>
      <c r="E77" s="47" t="str">
        <f>+IF('Cálculos '!E77="","",'Cálculos '!E77)</f>
        <v/>
      </c>
      <c r="F77" s="56">
        <f>+IF('Cálculos '!H77="","",'Cálculos '!H77)</f>
        <v>1</v>
      </c>
      <c r="G77" s="48" t="str">
        <f>IF('Precio unitario '!C1076="","",ROUNDUP('Precio unitario '!F1076,0))</f>
        <v/>
      </c>
      <c r="H77" s="48" t="str">
        <f t="shared" si="5"/>
        <v/>
      </c>
      <c r="I77" s="48" t="str">
        <f t="shared" si="6"/>
        <v/>
      </c>
      <c r="J77" s="113" t="str">
        <f t="shared" si="7"/>
        <v/>
      </c>
      <c r="K77" s="100"/>
      <c r="L77" s="121"/>
      <c r="M77" s="124"/>
      <c r="N77" s="113" t="str">
        <f t="shared" si="9"/>
        <v/>
      </c>
    </row>
    <row r="78" spans="2:14" x14ac:dyDescent="0.3">
      <c r="B78" s="105">
        <f t="shared" si="8"/>
        <v>70</v>
      </c>
      <c r="C78" s="112" t="str">
        <f>+IF('Cálculos '!C78="","",'Cálculos '!C78)</f>
        <v/>
      </c>
      <c r="D78" s="47" t="str">
        <f>IF('Cálculos '!D78="","",+'Cálculos '!D78)</f>
        <v/>
      </c>
      <c r="E78" s="47" t="str">
        <f>+IF('Cálculos '!E78="","",'Cálculos '!E78)</f>
        <v/>
      </c>
      <c r="F78" s="56">
        <f>+IF('Cálculos '!H78="","",'Cálculos '!H78)</f>
        <v>1</v>
      </c>
      <c r="G78" s="48" t="str">
        <f>IF('Precio unitario '!C1077="","",ROUNDUP('Precio unitario '!F1077,0))</f>
        <v/>
      </c>
      <c r="H78" s="48" t="str">
        <f t="shared" si="5"/>
        <v/>
      </c>
      <c r="I78" s="48" t="str">
        <f t="shared" si="6"/>
        <v/>
      </c>
      <c r="J78" s="113" t="str">
        <f t="shared" si="7"/>
        <v/>
      </c>
      <c r="K78" s="100"/>
      <c r="L78" s="121"/>
      <c r="M78" s="124"/>
      <c r="N78" s="113" t="str">
        <f t="shared" si="9"/>
        <v/>
      </c>
    </row>
    <row r="79" spans="2:14" x14ac:dyDescent="0.3">
      <c r="B79" s="105">
        <f t="shared" si="8"/>
        <v>71</v>
      </c>
      <c r="C79" s="112" t="str">
        <f>+IF('Cálculos '!C79="","",'Cálculos '!C79)</f>
        <v/>
      </c>
      <c r="D79" s="47" t="str">
        <f>IF('Cálculos '!D79="","",+'Cálculos '!D79)</f>
        <v/>
      </c>
      <c r="E79" s="47" t="str">
        <f>+IF('Cálculos '!E79="","",'Cálculos '!E79)</f>
        <v/>
      </c>
      <c r="F79" s="56">
        <f>+IF('Cálculos '!H79="","",'Cálculos '!H79)</f>
        <v>1</v>
      </c>
      <c r="G79" s="48" t="str">
        <f>IF('Precio unitario '!C1078="","",ROUNDUP('Precio unitario '!F1078,0))</f>
        <v/>
      </c>
      <c r="H79" s="48" t="str">
        <f t="shared" si="5"/>
        <v/>
      </c>
      <c r="I79" s="48" t="str">
        <f t="shared" si="6"/>
        <v/>
      </c>
      <c r="J79" s="113" t="str">
        <f t="shared" si="7"/>
        <v/>
      </c>
      <c r="K79" s="100"/>
      <c r="L79" s="121"/>
      <c r="M79" s="124"/>
      <c r="N79" s="113" t="str">
        <f t="shared" si="9"/>
        <v/>
      </c>
    </row>
    <row r="80" spans="2:14" x14ac:dyDescent="0.3">
      <c r="B80" s="105">
        <f t="shared" si="8"/>
        <v>72</v>
      </c>
      <c r="C80" s="112" t="str">
        <f>+IF('Cálculos '!C80="","",'Cálculos '!C80)</f>
        <v/>
      </c>
      <c r="D80" s="47" t="str">
        <f>IF('Cálculos '!D80="","",+'Cálculos '!D80)</f>
        <v/>
      </c>
      <c r="E80" s="47" t="str">
        <f>+IF('Cálculos '!E80="","",'Cálculos '!E80)</f>
        <v/>
      </c>
      <c r="F80" s="56">
        <f>+IF('Cálculos '!H80="","",'Cálculos '!H80)</f>
        <v>1</v>
      </c>
      <c r="G80" s="48" t="str">
        <f>IF('Precio unitario '!C1079="","",ROUNDUP('Precio unitario '!F1079,0))</f>
        <v/>
      </c>
      <c r="H80" s="48" t="str">
        <f t="shared" si="5"/>
        <v/>
      </c>
      <c r="I80" s="48" t="str">
        <f t="shared" si="6"/>
        <v/>
      </c>
      <c r="J80" s="113" t="str">
        <f t="shared" si="7"/>
        <v/>
      </c>
      <c r="K80" s="100"/>
      <c r="L80" s="121"/>
      <c r="M80" s="124"/>
      <c r="N80" s="113" t="str">
        <f t="shared" si="9"/>
        <v/>
      </c>
    </row>
    <row r="81" spans="2:14" x14ac:dyDescent="0.3">
      <c r="B81" s="105">
        <f t="shared" si="8"/>
        <v>73</v>
      </c>
      <c r="C81" s="112" t="str">
        <f>+IF('Cálculos '!C81="","",'Cálculos '!C81)</f>
        <v/>
      </c>
      <c r="D81" s="47" t="str">
        <f>IF('Cálculos '!D81="","",+'Cálculos '!D81)</f>
        <v/>
      </c>
      <c r="E81" s="47" t="str">
        <f>+IF('Cálculos '!E81="","",'Cálculos '!E81)</f>
        <v/>
      </c>
      <c r="F81" s="56">
        <f>+IF('Cálculos '!H81="","",'Cálculos '!H81)</f>
        <v>1</v>
      </c>
      <c r="G81" s="48" t="str">
        <f>IF('Precio unitario '!C1080="","",ROUNDUP('Precio unitario '!F1080,0))</f>
        <v/>
      </c>
      <c r="H81" s="48" t="str">
        <f t="shared" si="5"/>
        <v/>
      </c>
      <c r="I81" s="48" t="str">
        <f t="shared" si="6"/>
        <v/>
      </c>
      <c r="J81" s="113" t="str">
        <f t="shared" si="7"/>
        <v/>
      </c>
      <c r="K81" s="100"/>
      <c r="L81" s="121"/>
      <c r="M81" s="124"/>
      <c r="N81" s="113" t="str">
        <f t="shared" si="9"/>
        <v/>
      </c>
    </row>
    <row r="82" spans="2:14" x14ac:dyDescent="0.3">
      <c r="B82" s="105">
        <f t="shared" si="8"/>
        <v>74</v>
      </c>
      <c r="C82" s="112" t="str">
        <f>+IF('Cálculos '!C82="","",'Cálculos '!C82)</f>
        <v/>
      </c>
      <c r="D82" s="47" t="str">
        <f>IF('Cálculos '!D82="","",+'Cálculos '!D82)</f>
        <v/>
      </c>
      <c r="E82" s="47" t="str">
        <f>+IF('Cálculos '!E82="","",'Cálculos '!E82)</f>
        <v/>
      </c>
      <c r="F82" s="56">
        <f>+IF('Cálculos '!H82="","",'Cálculos '!H82)</f>
        <v>1</v>
      </c>
      <c r="G82" s="48" t="str">
        <f>IF('Precio unitario '!C1081="","",ROUNDUP('Precio unitario '!F1081,0))</f>
        <v/>
      </c>
      <c r="H82" s="48" t="str">
        <f t="shared" si="5"/>
        <v/>
      </c>
      <c r="I82" s="48" t="str">
        <f t="shared" si="6"/>
        <v/>
      </c>
      <c r="J82" s="113" t="str">
        <f t="shared" si="7"/>
        <v/>
      </c>
      <c r="K82" s="100"/>
      <c r="L82" s="121"/>
      <c r="M82" s="124"/>
      <c r="N82" s="113" t="str">
        <f t="shared" si="9"/>
        <v/>
      </c>
    </row>
    <row r="83" spans="2:14" x14ac:dyDescent="0.3">
      <c r="B83" s="105">
        <f t="shared" si="8"/>
        <v>75</v>
      </c>
      <c r="C83" s="112" t="str">
        <f>+IF('Cálculos '!C83="","",'Cálculos '!C83)</f>
        <v/>
      </c>
      <c r="D83" s="47" t="str">
        <f>IF('Cálculos '!D83="","",+'Cálculos '!D83)</f>
        <v/>
      </c>
      <c r="E83" s="47" t="str">
        <f>+IF('Cálculos '!E83="","",'Cálculos '!E83)</f>
        <v/>
      </c>
      <c r="F83" s="56">
        <f>+IF('Cálculos '!H83="","",'Cálculos '!H83)</f>
        <v>1</v>
      </c>
      <c r="G83" s="48" t="str">
        <f>IF('Precio unitario '!C1082="","",ROUNDUP('Precio unitario '!F1082,0))</f>
        <v/>
      </c>
      <c r="H83" s="48" t="str">
        <f t="shared" ref="H83:H146" si="10">IF(C83="","",IF(K83="","CONFIRMAR SI EL PRODOCTRO TIENE IVA O NO",IF(K83="NO",0,SUM(G83*19%))))</f>
        <v/>
      </c>
      <c r="I83" s="48" t="str">
        <f t="shared" ref="I83:I146" si="11">IF(C83="","",IF(L83="","CONFIRMAR SI EL PRODOCTRO TIENE ESTANPILLA O NO",IF(L83="NO",0,SUM(G83*11.5%))))</f>
        <v/>
      </c>
      <c r="J83" s="113" t="str">
        <f t="shared" ref="J83:J146" si="12">+IF(C83="","",SUM(G83:I83))</f>
        <v/>
      </c>
      <c r="K83" s="100"/>
      <c r="L83" s="121"/>
      <c r="M83" s="124"/>
      <c r="N83" s="113" t="str">
        <f t="shared" si="9"/>
        <v/>
      </c>
    </row>
    <row r="84" spans="2:14" x14ac:dyDescent="0.3">
      <c r="B84" s="105">
        <f t="shared" si="8"/>
        <v>76</v>
      </c>
      <c r="C84" s="112" t="str">
        <f>+IF('Cálculos '!C84="","",'Cálculos '!C84)</f>
        <v/>
      </c>
      <c r="D84" s="47" t="str">
        <f>IF('Cálculos '!D84="","",+'Cálculos '!D84)</f>
        <v/>
      </c>
      <c r="E84" s="47" t="str">
        <f>+IF('Cálculos '!E84="","",'Cálculos '!E84)</f>
        <v/>
      </c>
      <c r="F84" s="56">
        <f>+IF('Cálculos '!H84="","",'Cálculos '!H84)</f>
        <v>1</v>
      </c>
      <c r="G84" s="48" t="str">
        <f>IF('Precio unitario '!C1083="","",ROUNDUP('Precio unitario '!F1083,0))</f>
        <v/>
      </c>
      <c r="H84" s="48" t="str">
        <f t="shared" si="10"/>
        <v/>
      </c>
      <c r="I84" s="48" t="str">
        <f t="shared" si="11"/>
        <v/>
      </c>
      <c r="J84" s="113" t="str">
        <f t="shared" si="12"/>
        <v/>
      </c>
      <c r="K84" s="100"/>
      <c r="L84" s="121"/>
      <c r="M84" s="124"/>
      <c r="N84" s="113" t="str">
        <f t="shared" si="9"/>
        <v/>
      </c>
    </row>
    <row r="85" spans="2:14" x14ac:dyDescent="0.3">
      <c r="B85" s="105">
        <f t="shared" si="8"/>
        <v>77</v>
      </c>
      <c r="C85" s="112" t="str">
        <f>+IF('Cálculos '!C85="","",'Cálculos '!C85)</f>
        <v/>
      </c>
      <c r="D85" s="47" t="str">
        <f>IF('Cálculos '!D85="","",+'Cálculos '!D85)</f>
        <v/>
      </c>
      <c r="E85" s="47" t="str">
        <f>+IF('Cálculos '!E85="","",'Cálculos '!E85)</f>
        <v/>
      </c>
      <c r="F85" s="56">
        <f>+IF('Cálculos '!H85="","",'Cálculos '!H85)</f>
        <v>1</v>
      </c>
      <c r="G85" s="48" t="str">
        <f>IF('Precio unitario '!C1084="","",ROUNDUP('Precio unitario '!F1084,0))</f>
        <v/>
      </c>
      <c r="H85" s="48" t="str">
        <f t="shared" si="10"/>
        <v/>
      </c>
      <c r="I85" s="48" t="str">
        <f t="shared" si="11"/>
        <v/>
      </c>
      <c r="J85" s="113" t="str">
        <f t="shared" si="12"/>
        <v/>
      </c>
      <c r="K85" s="100"/>
      <c r="L85" s="121"/>
      <c r="M85" s="124"/>
      <c r="N85" s="113" t="str">
        <f t="shared" si="9"/>
        <v/>
      </c>
    </row>
    <row r="86" spans="2:14" x14ac:dyDescent="0.3">
      <c r="B86" s="105">
        <f t="shared" si="8"/>
        <v>78</v>
      </c>
      <c r="C86" s="112" t="str">
        <f>+IF('Cálculos '!C86="","",'Cálculos '!C86)</f>
        <v/>
      </c>
      <c r="D86" s="47" t="str">
        <f>IF('Cálculos '!D86="","",+'Cálculos '!D86)</f>
        <v/>
      </c>
      <c r="E86" s="47" t="str">
        <f>+IF('Cálculos '!E86="","",'Cálculos '!E86)</f>
        <v/>
      </c>
      <c r="F86" s="56">
        <f>+IF('Cálculos '!H86="","",'Cálculos '!H86)</f>
        <v>1</v>
      </c>
      <c r="G86" s="48" t="str">
        <f>IF('Precio unitario '!C1085="","",ROUNDUP('Precio unitario '!F1085,0))</f>
        <v/>
      </c>
      <c r="H86" s="48" t="str">
        <f t="shared" si="10"/>
        <v/>
      </c>
      <c r="I86" s="48" t="str">
        <f t="shared" si="11"/>
        <v/>
      </c>
      <c r="J86" s="113" t="str">
        <f t="shared" si="12"/>
        <v/>
      </c>
      <c r="K86" s="100"/>
      <c r="L86" s="121"/>
      <c r="M86" s="124"/>
      <c r="N86" s="113" t="str">
        <f t="shared" si="9"/>
        <v/>
      </c>
    </row>
    <row r="87" spans="2:14" x14ac:dyDescent="0.3">
      <c r="B87" s="105">
        <f t="shared" si="8"/>
        <v>79</v>
      </c>
      <c r="C87" s="112" t="str">
        <f>+IF('Cálculos '!C87="","",'Cálculos '!C87)</f>
        <v/>
      </c>
      <c r="D87" s="47" t="str">
        <f>IF('Cálculos '!D87="","",+'Cálculos '!D87)</f>
        <v/>
      </c>
      <c r="E87" s="47" t="str">
        <f>+IF('Cálculos '!E87="","",'Cálculos '!E87)</f>
        <v/>
      </c>
      <c r="F87" s="56">
        <f>+IF('Cálculos '!H87="","",'Cálculos '!H87)</f>
        <v>1</v>
      </c>
      <c r="G87" s="48" t="str">
        <f>IF('Precio unitario '!C1086="","",ROUNDUP('Precio unitario '!F1086,0))</f>
        <v/>
      </c>
      <c r="H87" s="48" t="str">
        <f t="shared" si="10"/>
        <v/>
      </c>
      <c r="I87" s="48" t="str">
        <f t="shared" si="11"/>
        <v/>
      </c>
      <c r="J87" s="113" t="str">
        <f t="shared" si="12"/>
        <v/>
      </c>
      <c r="K87" s="100"/>
      <c r="L87" s="121"/>
      <c r="M87" s="124"/>
      <c r="N87" s="113" t="str">
        <f t="shared" si="9"/>
        <v/>
      </c>
    </row>
    <row r="88" spans="2:14" x14ac:dyDescent="0.3">
      <c r="B88" s="105">
        <f t="shared" si="8"/>
        <v>80</v>
      </c>
      <c r="C88" s="112" t="str">
        <f>+IF('Cálculos '!C88="","",'Cálculos '!C88)</f>
        <v/>
      </c>
      <c r="D88" s="47" t="str">
        <f>IF('Cálculos '!D88="","",+'Cálculos '!D88)</f>
        <v/>
      </c>
      <c r="E88" s="47" t="str">
        <f>+IF('Cálculos '!E88="","",'Cálculos '!E88)</f>
        <v/>
      </c>
      <c r="F88" s="56">
        <f>+IF('Cálculos '!H88="","",'Cálculos '!H88)</f>
        <v>1</v>
      </c>
      <c r="G88" s="48" t="str">
        <f>IF('Precio unitario '!C1087="","",ROUNDUP('Precio unitario '!F1087,0))</f>
        <v/>
      </c>
      <c r="H88" s="48" t="str">
        <f t="shared" si="10"/>
        <v/>
      </c>
      <c r="I88" s="48" t="str">
        <f t="shared" si="11"/>
        <v/>
      </c>
      <c r="J88" s="113" t="str">
        <f t="shared" si="12"/>
        <v/>
      </c>
      <c r="K88" s="100"/>
      <c r="L88" s="121"/>
      <c r="M88" s="124"/>
      <c r="N88" s="113" t="str">
        <f t="shared" si="9"/>
        <v/>
      </c>
    </row>
    <row r="89" spans="2:14" x14ac:dyDescent="0.3">
      <c r="B89" s="105">
        <f t="shared" si="8"/>
        <v>81</v>
      </c>
      <c r="C89" s="112" t="str">
        <f>+IF('Cálculos '!C89="","",'Cálculos '!C89)</f>
        <v/>
      </c>
      <c r="D89" s="47" t="str">
        <f>IF('Cálculos '!D89="","",+'Cálculos '!D89)</f>
        <v/>
      </c>
      <c r="E89" s="47" t="str">
        <f>+IF('Cálculos '!E89="","",'Cálculos '!E89)</f>
        <v/>
      </c>
      <c r="F89" s="56">
        <f>+IF('Cálculos '!H89="","",'Cálculos '!H89)</f>
        <v>1</v>
      </c>
      <c r="G89" s="48" t="str">
        <f>IF('Precio unitario '!C1088="","",ROUNDUP('Precio unitario '!F1088,0))</f>
        <v/>
      </c>
      <c r="H89" s="48" t="str">
        <f t="shared" si="10"/>
        <v/>
      </c>
      <c r="I89" s="48" t="str">
        <f t="shared" si="11"/>
        <v/>
      </c>
      <c r="J89" s="113" t="str">
        <f t="shared" si="12"/>
        <v/>
      </c>
      <c r="K89" s="100"/>
      <c r="L89" s="121"/>
      <c r="M89" s="124"/>
      <c r="N89" s="113" t="str">
        <f t="shared" si="9"/>
        <v/>
      </c>
    </row>
    <row r="90" spans="2:14" x14ac:dyDescent="0.3">
      <c r="B90" s="105">
        <f t="shared" si="8"/>
        <v>82</v>
      </c>
      <c r="C90" s="112" t="str">
        <f>+IF('Cálculos '!C90="","",'Cálculos '!C90)</f>
        <v/>
      </c>
      <c r="D90" s="47" t="str">
        <f>IF('Cálculos '!D90="","",+'Cálculos '!D90)</f>
        <v/>
      </c>
      <c r="E90" s="47" t="str">
        <f>+IF('Cálculos '!E90="","",'Cálculos '!E90)</f>
        <v/>
      </c>
      <c r="F90" s="56">
        <f>+IF('Cálculos '!H90="","",'Cálculos '!H90)</f>
        <v>1</v>
      </c>
      <c r="G90" s="48" t="str">
        <f>IF('Precio unitario '!C1089="","",ROUNDUP('Precio unitario '!F1089,0))</f>
        <v/>
      </c>
      <c r="H90" s="48" t="str">
        <f t="shared" si="10"/>
        <v/>
      </c>
      <c r="I90" s="48" t="str">
        <f t="shared" si="11"/>
        <v/>
      </c>
      <c r="J90" s="113" t="str">
        <f t="shared" si="12"/>
        <v/>
      </c>
      <c r="K90" s="100"/>
      <c r="L90" s="121"/>
      <c r="M90" s="124"/>
      <c r="N90" s="113" t="str">
        <f t="shared" si="9"/>
        <v/>
      </c>
    </row>
    <row r="91" spans="2:14" x14ac:dyDescent="0.3">
      <c r="B91" s="105">
        <f t="shared" si="8"/>
        <v>83</v>
      </c>
      <c r="C91" s="112" t="str">
        <f>+IF('Cálculos '!C91="","",'Cálculos '!C91)</f>
        <v/>
      </c>
      <c r="D91" s="47" t="str">
        <f>IF('Cálculos '!D91="","",+'Cálculos '!D91)</f>
        <v/>
      </c>
      <c r="E91" s="47" t="str">
        <f>+IF('Cálculos '!E91="","",'Cálculos '!E91)</f>
        <v/>
      </c>
      <c r="F91" s="56">
        <f>+IF('Cálculos '!H91="","",'Cálculos '!H91)</f>
        <v>1</v>
      </c>
      <c r="G91" s="48" t="str">
        <f>IF('Precio unitario '!C1090="","",ROUNDUP('Precio unitario '!F1090,0))</f>
        <v/>
      </c>
      <c r="H91" s="48" t="str">
        <f t="shared" si="10"/>
        <v/>
      </c>
      <c r="I91" s="48" t="str">
        <f t="shared" si="11"/>
        <v/>
      </c>
      <c r="J91" s="113" t="str">
        <f t="shared" si="12"/>
        <v/>
      </c>
      <c r="K91" s="100"/>
      <c r="L91" s="121"/>
      <c r="M91" s="124"/>
      <c r="N91" s="113" t="str">
        <f t="shared" si="9"/>
        <v/>
      </c>
    </row>
    <row r="92" spans="2:14" x14ac:dyDescent="0.3">
      <c r="B92" s="105">
        <f t="shared" si="8"/>
        <v>84</v>
      </c>
      <c r="C92" s="112" t="str">
        <f>+IF('Cálculos '!C92="","",'Cálculos '!C92)</f>
        <v/>
      </c>
      <c r="D92" s="47" t="str">
        <f>IF('Cálculos '!D92="","",+'Cálculos '!D92)</f>
        <v/>
      </c>
      <c r="E92" s="47" t="str">
        <f>+IF('Cálculos '!E92="","",'Cálculos '!E92)</f>
        <v/>
      </c>
      <c r="F92" s="56">
        <f>+IF('Cálculos '!H92="","",'Cálculos '!H92)</f>
        <v>1</v>
      </c>
      <c r="G92" s="48" t="str">
        <f>IF('Precio unitario '!C1091="","",ROUNDUP('Precio unitario '!F1091,0))</f>
        <v/>
      </c>
      <c r="H92" s="48" t="str">
        <f t="shared" si="10"/>
        <v/>
      </c>
      <c r="I92" s="48" t="str">
        <f t="shared" si="11"/>
        <v/>
      </c>
      <c r="J92" s="113" t="str">
        <f t="shared" si="12"/>
        <v/>
      </c>
      <c r="K92" s="100"/>
      <c r="L92" s="121"/>
      <c r="M92" s="124"/>
      <c r="N92" s="113" t="str">
        <f t="shared" si="9"/>
        <v/>
      </c>
    </row>
    <row r="93" spans="2:14" x14ac:dyDescent="0.3">
      <c r="B93" s="105">
        <f t="shared" si="8"/>
        <v>85</v>
      </c>
      <c r="C93" s="112" t="str">
        <f>+IF('Cálculos '!C93="","",'Cálculos '!C93)</f>
        <v/>
      </c>
      <c r="D93" s="47" t="str">
        <f>IF('Cálculos '!D93="","",+'Cálculos '!D93)</f>
        <v/>
      </c>
      <c r="E93" s="47" t="str">
        <f>+IF('Cálculos '!E93="","",'Cálculos '!E93)</f>
        <v/>
      </c>
      <c r="F93" s="56">
        <f>+IF('Cálculos '!H93="","",'Cálculos '!H93)</f>
        <v>1</v>
      </c>
      <c r="G93" s="48" t="str">
        <f>IF('Precio unitario '!C1092="","",ROUNDUP('Precio unitario '!F1092,0))</f>
        <v/>
      </c>
      <c r="H93" s="48" t="str">
        <f t="shared" si="10"/>
        <v/>
      </c>
      <c r="I93" s="48" t="str">
        <f t="shared" si="11"/>
        <v/>
      </c>
      <c r="J93" s="113" t="str">
        <f t="shared" si="12"/>
        <v/>
      </c>
      <c r="K93" s="100"/>
      <c r="L93" s="121"/>
      <c r="M93" s="124"/>
      <c r="N93" s="113" t="str">
        <f t="shared" si="9"/>
        <v/>
      </c>
    </row>
    <row r="94" spans="2:14" x14ac:dyDescent="0.3">
      <c r="B94" s="105">
        <f t="shared" si="8"/>
        <v>86</v>
      </c>
      <c r="C94" s="112" t="str">
        <f>+IF('Cálculos '!C94="","",'Cálculos '!C94)</f>
        <v/>
      </c>
      <c r="D94" s="47" t="str">
        <f>IF('Cálculos '!D94="","",+'Cálculos '!D94)</f>
        <v/>
      </c>
      <c r="E94" s="47" t="str">
        <f>+IF('Cálculos '!E94="","",'Cálculos '!E94)</f>
        <v/>
      </c>
      <c r="F94" s="56">
        <f>+IF('Cálculos '!H94="","",'Cálculos '!H94)</f>
        <v>1</v>
      </c>
      <c r="G94" s="48" t="str">
        <f>IF('Precio unitario '!C1093="","",ROUNDUP('Precio unitario '!F1093,0))</f>
        <v/>
      </c>
      <c r="H94" s="48" t="str">
        <f t="shared" si="10"/>
        <v/>
      </c>
      <c r="I94" s="48" t="str">
        <f t="shared" si="11"/>
        <v/>
      </c>
      <c r="J94" s="113" t="str">
        <f t="shared" si="12"/>
        <v/>
      </c>
      <c r="K94" s="100"/>
      <c r="L94" s="121"/>
      <c r="M94" s="124"/>
      <c r="N94" s="113" t="str">
        <f t="shared" si="9"/>
        <v/>
      </c>
    </row>
    <row r="95" spans="2:14" x14ac:dyDescent="0.3">
      <c r="B95" s="105">
        <f t="shared" si="8"/>
        <v>87</v>
      </c>
      <c r="C95" s="112" t="str">
        <f>+IF('Cálculos '!C95="","",'Cálculos '!C95)</f>
        <v/>
      </c>
      <c r="D95" s="47" t="str">
        <f>IF('Cálculos '!D95="","",+'Cálculos '!D95)</f>
        <v/>
      </c>
      <c r="E95" s="47" t="str">
        <f>+IF('Cálculos '!E95="","",'Cálculos '!E95)</f>
        <v/>
      </c>
      <c r="F95" s="56">
        <f>+IF('Cálculos '!H95="","",'Cálculos '!H95)</f>
        <v>1</v>
      </c>
      <c r="G95" s="48" t="str">
        <f>IF('Precio unitario '!C1094="","",ROUNDUP('Precio unitario '!F1094,0))</f>
        <v/>
      </c>
      <c r="H95" s="48" t="str">
        <f t="shared" si="10"/>
        <v/>
      </c>
      <c r="I95" s="48" t="str">
        <f t="shared" si="11"/>
        <v/>
      </c>
      <c r="J95" s="113" t="str">
        <f t="shared" si="12"/>
        <v/>
      </c>
      <c r="K95" s="100"/>
      <c r="L95" s="121"/>
      <c r="M95" s="124"/>
      <c r="N95" s="113" t="str">
        <f t="shared" si="9"/>
        <v/>
      </c>
    </row>
    <row r="96" spans="2:14" x14ac:dyDescent="0.3">
      <c r="B96" s="105">
        <f t="shared" si="8"/>
        <v>88</v>
      </c>
      <c r="C96" s="112" t="str">
        <f>+IF('Cálculos '!C96="","",'Cálculos '!C96)</f>
        <v/>
      </c>
      <c r="D96" s="47" t="str">
        <f>IF('Cálculos '!D96="","",+'Cálculos '!D96)</f>
        <v/>
      </c>
      <c r="E96" s="47" t="str">
        <f>+IF('Cálculos '!E96="","",'Cálculos '!E96)</f>
        <v/>
      </c>
      <c r="F96" s="56">
        <f>+IF('Cálculos '!H96="","",'Cálculos '!H96)</f>
        <v>1</v>
      </c>
      <c r="G96" s="48" t="str">
        <f>IF('Precio unitario '!C1095="","",ROUNDUP('Precio unitario '!F1095,0))</f>
        <v/>
      </c>
      <c r="H96" s="48" t="str">
        <f t="shared" si="10"/>
        <v/>
      </c>
      <c r="I96" s="48" t="str">
        <f t="shared" si="11"/>
        <v/>
      </c>
      <c r="J96" s="113" t="str">
        <f t="shared" si="12"/>
        <v/>
      </c>
      <c r="K96" s="100"/>
      <c r="L96" s="121"/>
      <c r="M96" s="124"/>
      <c r="N96" s="113" t="str">
        <f t="shared" si="9"/>
        <v/>
      </c>
    </row>
    <row r="97" spans="2:14" x14ac:dyDescent="0.3">
      <c r="B97" s="105">
        <f t="shared" si="8"/>
        <v>89</v>
      </c>
      <c r="C97" s="112" t="str">
        <f>+IF('Cálculos '!C97="","",'Cálculos '!C97)</f>
        <v/>
      </c>
      <c r="D97" s="47" t="str">
        <f>IF('Cálculos '!D97="","",+'Cálculos '!D97)</f>
        <v/>
      </c>
      <c r="E97" s="47" t="str">
        <f>+IF('Cálculos '!E97="","",'Cálculos '!E97)</f>
        <v/>
      </c>
      <c r="F97" s="56">
        <f>+IF('Cálculos '!H97="","",'Cálculos '!H97)</f>
        <v>1</v>
      </c>
      <c r="G97" s="48" t="str">
        <f>IF('Precio unitario '!C1096="","",ROUNDUP('Precio unitario '!F1096,0))</f>
        <v/>
      </c>
      <c r="H97" s="48" t="str">
        <f t="shared" si="10"/>
        <v/>
      </c>
      <c r="I97" s="48" t="str">
        <f t="shared" si="11"/>
        <v/>
      </c>
      <c r="J97" s="113" t="str">
        <f t="shared" si="12"/>
        <v/>
      </c>
      <c r="K97" s="100"/>
      <c r="L97" s="121"/>
      <c r="M97" s="124"/>
      <c r="N97" s="113" t="str">
        <f t="shared" si="9"/>
        <v/>
      </c>
    </row>
    <row r="98" spans="2:14" x14ac:dyDescent="0.3">
      <c r="B98" s="105">
        <f t="shared" si="8"/>
        <v>90</v>
      </c>
      <c r="C98" s="112" t="str">
        <f>+IF('Cálculos '!C98="","",'Cálculos '!C98)</f>
        <v/>
      </c>
      <c r="D98" s="47" t="str">
        <f>IF('Cálculos '!D98="","",+'Cálculos '!D98)</f>
        <v/>
      </c>
      <c r="E98" s="47" t="str">
        <f>+IF('Cálculos '!E98="","",'Cálculos '!E98)</f>
        <v/>
      </c>
      <c r="F98" s="56">
        <f>+IF('Cálculos '!H98="","",'Cálculos '!H98)</f>
        <v>1</v>
      </c>
      <c r="G98" s="48" t="str">
        <f>IF('Precio unitario '!C1097="","",ROUNDUP('Precio unitario '!F1097,0))</f>
        <v/>
      </c>
      <c r="H98" s="48" t="str">
        <f t="shared" si="10"/>
        <v/>
      </c>
      <c r="I98" s="48" t="str">
        <f t="shared" si="11"/>
        <v/>
      </c>
      <c r="J98" s="113" t="str">
        <f t="shared" si="12"/>
        <v/>
      </c>
      <c r="K98" s="100"/>
      <c r="L98" s="121"/>
      <c r="M98" s="124"/>
      <c r="N98" s="113" t="str">
        <f t="shared" si="9"/>
        <v/>
      </c>
    </row>
    <row r="99" spans="2:14" x14ac:dyDescent="0.3">
      <c r="B99" s="105">
        <f t="shared" si="8"/>
        <v>91</v>
      </c>
      <c r="C99" s="112" t="str">
        <f>+IF('Cálculos '!C99="","",'Cálculos '!C99)</f>
        <v/>
      </c>
      <c r="D99" s="47" t="str">
        <f>IF('Cálculos '!D99="","",+'Cálculos '!D99)</f>
        <v/>
      </c>
      <c r="E99" s="47" t="str">
        <f>+IF('Cálculos '!E99="","",'Cálculos '!E99)</f>
        <v/>
      </c>
      <c r="F99" s="56">
        <f>+IF('Cálculos '!H99="","",'Cálculos '!H99)</f>
        <v>1</v>
      </c>
      <c r="G99" s="48" t="str">
        <f>IF('Precio unitario '!C1098="","",ROUNDUP('Precio unitario '!F1098,0))</f>
        <v/>
      </c>
      <c r="H99" s="48" t="str">
        <f t="shared" si="10"/>
        <v/>
      </c>
      <c r="I99" s="48" t="str">
        <f t="shared" si="11"/>
        <v/>
      </c>
      <c r="J99" s="113" t="str">
        <f t="shared" si="12"/>
        <v/>
      </c>
      <c r="K99" s="100"/>
      <c r="L99" s="121"/>
      <c r="M99" s="124"/>
      <c r="N99" s="113" t="str">
        <f t="shared" si="9"/>
        <v/>
      </c>
    </row>
    <row r="100" spans="2:14" x14ac:dyDescent="0.3">
      <c r="B100" s="105">
        <f t="shared" si="8"/>
        <v>92</v>
      </c>
      <c r="C100" s="112" t="str">
        <f>+IF('Cálculos '!C100="","",'Cálculos '!C100)</f>
        <v/>
      </c>
      <c r="D100" s="47" t="str">
        <f>IF('Cálculos '!D100="","",+'Cálculos '!D100)</f>
        <v/>
      </c>
      <c r="E100" s="47" t="str">
        <f>+IF('Cálculos '!E100="","",'Cálculos '!E100)</f>
        <v/>
      </c>
      <c r="F100" s="56">
        <f>+IF('Cálculos '!H100="","",'Cálculos '!H100)</f>
        <v>1</v>
      </c>
      <c r="G100" s="48" t="str">
        <f>IF('Precio unitario '!C1099="","",ROUNDUP('Precio unitario '!F1099,0))</f>
        <v/>
      </c>
      <c r="H100" s="48" t="str">
        <f t="shared" si="10"/>
        <v/>
      </c>
      <c r="I100" s="48" t="str">
        <f t="shared" si="11"/>
        <v/>
      </c>
      <c r="J100" s="113" t="str">
        <f t="shared" si="12"/>
        <v/>
      </c>
      <c r="K100" s="100"/>
      <c r="L100" s="121"/>
      <c r="M100" s="124"/>
      <c r="N100" s="113" t="str">
        <f t="shared" si="9"/>
        <v/>
      </c>
    </row>
    <row r="101" spans="2:14" x14ac:dyDescent="0.3">
      <c r="B101" s="105">
        <f t="shared" si="8"/>
        <v>93</v>
      </c>
      <c r="C101" s="112" t="str">
        <f>+IF('Cálculos '!C101="","",'Cálculos '!C101)</f>
        <v/>
      </c>
      <c r="D101" s="47" t="str">
        <f>IF('Cálculos '!D101="","",+'Cálculos '!D101)</f>
        <v/>
      </c>
      <c r="E101" s="47" t="str">
        <f>+IF('Cálculos '!E101="","",'Cálculos '!E101)</f>
        <v/>
      </c>
      <c r="F101" s="56">
        <f>+IF('Cálculos '!H101="","",'Cálculos '!H101)</f>
        <v>1</v>
      </c>
      <c r="G101" s="48" t="str">
        <f>IF('Precio unitario '!C1100="","",ROUNDUP('Precio unitario '!F1100,0))</f>
        <v/>
      </c>
      <c r="H101" s="48" t="str">
        <f t="shared" si="10"/>
        <v/>
      </c>
      <c r="I101" s="48" t="str">
        <f t="shared" si="11"/>
        <v/>
      </c>
      <c r="J101" s="113" t="str">
        <f t="shared" si="12"/>
        <v/>
      </c>
      <c r="K101" s="100"/>
      <c r="L101" s="121"/>
      <c r="M101" s="124"/>
      <c r="N101" s="113" t="str">
        <f t="shared" si="9"/>
        <v/>
      </c>
    </row>
    <row r="102" spans="2:14" x14ac:dyDescent="0.3">
      <c r="B102" s="105">
        <f t="shared" si="8"/>
        <v>94</v>
      </c>
      <c r="C102" s="112" t="str">
        <f>+IF('Cálculos '!C102="","",'Cálculos '!C102)</f>
        <v/>
      </c>
      <c r="D102" s="47" t="str">
        <f>IF('Cálculos '!D102="","",+'Cálculos '!D102)</f>
        <v/>
      </c>
      <c r="E102" s="47" t="str">
        <f>+IF('Cálculos '!E102="","",'Cálculos '!E102)</f>
        <v/>
      </c>
      <c r="F102" s="56">
        <f>+IF('Cálculos '!H102="","",'Cálculos '!H102)</f>
        <v>1</v>
      </c>
      <c r="G102" s="48" t="str">
        <f>IF('Precio unitario '!C1101="","",ROUNDUP('Precio unitario '!F1101,0))</f>
        <v/>
      </c>
      <c r="H102" s="48" t="str">
        <f t="shared" si="10"/>
        <v/>
      </c>
      <c r="I102" s="48" t="str">
        <f t="shared" si="11"/>
        <v/>
      </c>
      <c r="J102" s="113" t="str">
        <f t="shared" si="12"/>
        <v/>
      </c>
      <c r="K102" s="100"/>
      <c r="L102" s="121"/>
      <c r="M102" s="124"/>
      <c r="N102" s="113" t="str">
        <f t="shared" si="9"/>
        <v/>
      </c>
    </row>
    <row r="103" spans="2:14" x14ac:dyDescent="0.3">
      <c r="B103" s="105">
        <f t="shared" si="8"/>
        <v>95</v>
      </c>
      <c r="C103" s="112" t="str">
        <f>+IF('Cálculos '!C103="","",'Cálculos '!C103)</f>
        <v/>
      </c>
      <c r="D103" s="47" t="str">
        <f>IF('Cálculos '!D103="","",+'Cálculos '!D103)</f>
        <v/>
      </c>
      <c r="E103" s="47" t="str">
        <f>+IF('Cálculos '!E103="","",'Cálculos '!E103)</f>
        <v/>
      </c>
      <c r="F103" s="56">
        <f>+IF('Cálculos '!H103="","",'Cálculos '!H103)</f>
        <v>1</v>
      </c>
      <c r="G103" s="48" t="str">
        <f>IF('Precio unitario '!C1102="","",ROUNDUP('Precio unitario '!F1102,0))</f>
        <v/>
      </c>
      <c r="H103" s="48" t="str">
        <f t="shared" si="10"/>
        <v/>
      </c>
      <c r="I103" s="48" t="str">
        <f t="shared" si="11"/>
        <v/>
      </c>
      <c r="J103" s="113" t="str">
        <f t="shared" si="12"/>
        <v/>
      </c>
      <c r="K103" s="100"/>
      <c r="L103" s="121"/>
      <c r="M103" s="124"/>
      <c r="N103" s="113" t="str">
        <f t="shared" si="9"/>
        <v/>
      </c>
    </row>
    <row r="104" spans="2:14" x14ac:dyDescent="0.3">
      <c r="B104" s="105">
        <f t="shared" si="8"/>
        <v>96</v>
      </c>
      <c r="C104" s="112" t="str">
        <f>+IF('Cálculos '!C104="","",'Cálculos '!C104)</f>
        <v/>
      </c>
      <c r="D104" s="47" t="str">
        <f>IF('Cálculos '!D104="","",+'Cálculos '!D104)</f>
        <v/>
      </c>
      <c r="E104" s="47" t="str">
        <f>+IF('Cálculos '!E104="","",'Cálculos '!E104)</f>
        <v/>
      </c>
      <c r="F104" s="56">
        <f>+IF('Cálculos '!H104="","",'Cálculos '!H104)</f>
        <v>1</v>
      </c>
      <c r="G104" s="48" t="e">
        <f>IF('Precio unitario '!#REF!="","",ROUNDUP('Precio unitario '!#REF!,0))</f>
        <v>#REF!</v>
      </c>
      <c r="H104" s="48" t="str">
        <f t="shared" si="10"/>
        <v/>
      </c>
      <c r="I104" s="48" t="str">
        <f t="shared" si="11"/>
        <v/>
      </c>
      <c r="J104" s="113" t="str">
        <f t="shared" si="12"/>
        <v/>
      </c>
      <c r="K104" s="100"/>
      <c r="L104" s="121"/>
      <c r="M104" s="124"/>
      <c r="N104" s="113" t="e">
        <f t="shared" si="9"/>
        <v>#REF!</v>
      </c>
    </row>
    <row r="105" spans="2:14" x14ac:dyDescent="0.3">
      <c r="B105" s="105">
        <f t="shared" si="8"/>
        <v>97</v>
      </c>
      <c r="C105" s="112" t="str">
        <f>+IF('Cálculos '!C105="","",'Cálculos '!C105)</f>
        <v/>
      </c>
      <c r="D105" s="47" t="str">
        <f>IF('Cálculos '!D105="","",+'Cálculos '!D105)</f>
        <v/>
      </c>
      <c r="E105" s="47" t="str">
        <f>+IF('Cálculos '!E105="","",'Cálculos '!E105)</f>
        <v/>
      </c>
      <c r="F105" s="56">
        <f>+IF('Cálculos '!H105="","",'Cálculos '!H105)</f>
        <v>1</v>
      </c>
      <c r="G105" s="48" t="e">
        <f>IF('Precio unitario '!#REF!="","",ROUNDUP('Precio unitario '!#REF!,0))</f>
        <v>#REF!</v>
      </c>
      <c r="H105" s="48" t="str">
        <f t="shared" si="10"/>
        <v/>
      </c>
      <c r="I105" s="48" t="str">
        <f t="shared" si="11"/>
        <v/>
      </c>
      <c r="J105" s="113" t="str">
        <f t="shared" si="12"/>
        <v/>
      </c>
      <c r="K105" s="100"/>
      <c r="L105" s="121"/>
      <c r="M105" s="124"/>
      <c r="N105" s="113" t="e">
        <f t="shared" si="9"/>
        <v>#REF!</v>
      </c>
    </row>
    <row r="106" spans="2:14" x14ac:dyDescent="0.3">
      <c r="B106" s="105">
        <f t="shared" si="8"/>
        <v>98</v>
      </c>
      <c r="C106" s="112" t="str">
        <f>+IF('Cálculos '!C106="","",'Cálculos '!C106)</f>
        <v/>
      </c>
      <c r="D106" s="47" t="str">
        <f>IF('Cálculos '!D106="","",+'Cálculos '!D106)</f>
        <v/>
      </c>
      <c r="E106" s="47" t="str">
        <f>+IF('Cálculos '!E106="","",'Cálculos '!E106)</f>
        <v/>
      </c>
      <c r="F106" s="56">
        <f>+IF('Cálculos '!H106="","",'Cálculos '!H106)</f>
        <v>1</v>
      </c>
      <c r="G106" s="48" t="e">
        <f>IF('Precio unitario '!#REF!="","",ROUNDUP('Precio unitario '!#REF!,0))</f>
        <v>#REF!</v>
      </c>
      <c r="H106" s="48" t="str">
        <f t="shared" si="10"/>
        <v/>
      </c>
      <c r="I106" s="48" t="str">
        <f t="shared" si="11"/>
        <v/>
      </c>
      <c r="J106" s="113" t="str">
        <f t="shared" si="12"/>
        <v/>
      </c>
      <c r="K106" s="100"/>
      <c r="L106" s="121"/>
      <c r="M106" s="124"/>
      <c r="N106" s="113" t="e">
        <f t="shared" si="9"/>
        <v>#REF!</v>
      </c>
    </row>
    <row r="107" spans="2:14" x14ac:dyDescent="0.3">
      <c r="B107" s="105">
        <f t="shared" si="8"/>
        <v>99</v>
      </c>
      <c r="C107" s="112" t="str">
        <f>+IF('Cálculos '!C107="","",'Cálculos '!C107)</f>
        <v/>
      </c>
      <c r="D107" s="47" t="str">
        <f>IF('Cálculos '!D107="","",+'Cálculos '!D107)</f>
        <v/>
      </c>
      <c r="E107" s="47" t="str">
        <f>+IF('Cálculos '!E107="","",'Cálculos '!E107)</f>
        <v/>
      </c>
      <c r="F107" s="56">
        <f>+IF('Cálculos '!H107="","",'Cálculos '!H107)</f>
        <v>1</v>
      </c>
      <c r="G107" s="48" t="e">
        <f>IF('Precio unitario '!#REF!="","",ROUNDUP('Precio unitario '!#REF!,0))</f>
        <v>#REF!</v>
      </c>
      <c r="H107" s="48" t="str">
        <f t="shared" si="10"/>
        <v/>
      </c>
      <c r="I107" s="48" t="str">
        <f t="shared" si="11"/>
        <v/>
      </c>
      <c r="J107" s="113" t="str">
        <f t="shared" si="12"/>
        <v/>
      </c>
      <c r="K107" s="100"/>
      <c r="L107" s="121"/>
      <c r="M107" s="124"/>
      <c r="N107" s="113" t="e">
        <f t="shared" si="9"/>
        <v>#REF!</v>
      </c>
    </row>
    <row r="108" spans="2:14" x14ac:dyDescent="0.3">
      <c r="B108" s="105">
        <f t="shared" si="8"/>
        <v>100</v>
      </c>
      <c r="C108" s="112" t="str">
        <f>+IF('Cálculos '!C108="","",'Cálculos '!C108)</f>
        <v/>
      </c>
      <c r="D108" s="47" t="str">
        <f>IF('Cálculos '!D108="","",+'Cálculos '!D108)</f>
        <v/>
      </c>
      <c r="E108" s="47" t="str">
        <f>+IF('Cálculos '!E108="","",'Cálculos '!E108)</f>
        <v/>
      </c>
      <c r="F108" s="56">
        <f>+IF('Cálculos '!H108="","",'Cálculos '!H108)</f>
        <v>1</v>
      </c>
      <c r="G108" s="48" t="e">
        <f>IF('Precio unitario '!#REF!="","",ROUNDUP('Precio unitario '!#REF!,0))</f>
        <v>#REF!</v>
      </c>
      <c r="H108" s="48" t="str">
        <f t="shared" si="10"/>
        <v/>
      </c>
      <c r="I108" s="48" t="str">
        <f t="shared" si="11"/>
        <v/>
      </c>
      <c r="J108" s="113" t="str">
        <f t="shared" si="12"/>
        <v/>
      </c>
      <c r="K108" s="100"/>
      <c r="L108" s="121"/>
      <c r="M108" s="124"/>
      <c r="N108" s="113" t="e">
        <f t="shared" si="9"/>
        <v>#REF!</v>
      </c>
    </row>
    <row r="109" spans="2:14" x14ac:dyDescent="0.3">
      <c r="B109" s="105">
        <f t="shared" si="8"/>
        <v>101</v>
      </c>
      <c r="C109" s="112" t="str">
        <f>+IF('Cálculos '!C109="","",'Cálculos '!C109)</f>
        <v/>
      </c>
      <c r="D109" s="47" t="str">
        <f>IF('Cálculos '!D109="","",+'Cálculos '!D109)</f>
        <v/>
      </c>
      <c r="E109" s="47" t="str">
        <f>+IF('Cálculos '!E109="","",'Cálculos '!E109)</f>
        <v/>
      </c>
      <c r="F109" s="56">
        <f>+IF('Cálculos '!H109="","",'Cálculos '!H109)</f>
        <v>1</v>
      </c>
      <c r="G109" s="48" t="e">
        <f>IF('Precio unitario '!#REF!="","",ROUNDUP('Precio unitario '!#REF!,0))</f>
        <v>#REF!</v>
      </c>
      <c r="H109" s="48" t="str">
        <f t="shared" si="10"/>
        <v/>
      </c>
      <c r="I109" s="48" t="str">
        <f t="shared" si="11"/>
        <v/>
      </c>
      <c r="J109" s="113" t="str">
        <f t="shared" si="12"/>
        <v/>
      </c>
      <c r="K109" s="100"/>
      <c r="L109" s="121"/>
      <c r="M109" s="124"/>
      <c r="N109" s="113" t="e">
        <f t="shared" si="9"/>
        <v>#REF!</v>
      </c>
    </row>
    <row r="110" spans="2:14" x14ac:dyDescent="0.3">
      <c r="B110" s="105">
        <f t="shared" si="8"/>
        <v>102</v>
      </c>
      <c r="C110" s="112" t="str">
        <f>+IF('Cálculos '!C110="","",'Cálculos '!C110)</f>
        <v/>
      </c>
      <c r="D110" s="47" t="str">
        <f>IF('Cálculos '!D110="","",+'Cálculos '!D110)</f>
        <v/>
      </c>
      <c r="E110" s="47" t="str">
        <f>+IF('Cálculos '!E110="","",'Cálculos '!E110)</f>
        <v/>
      </c>
      <c r="F110" s="56">
        <f>+IF('Cálculos '!H110="","",'Cálculos '!H110)</f>
        <v>1</v>
      </c>
      <c r="G110" s="48" t="e">
        <f>IF('Precio unitario '!#REF!="","",ROUNDUP('Precio unitario '!#REF!,0))</f>
        <v>#REF!</v>
      </c>
      <c r="H110" s="48" t="str">
        <f t="shared" si="10"/>
        <v/>
      </c>
      <c r="I110" s="48" t="str">
        <f t="shared" si="11"/>
        <v/>
      </c>
      <c r="J110" s="113" t="str">
        <f t="shared" si="12"/>
        <v/>
      </c>
      <c r="K110" s="100"/>
      <c r="L110" s="121"/>
      <c r="M110" s="124"/>
      <c r="N110" s="113" t="e">
        <f t="shared" si="9"/>
        <v>#REF!</v>
      </c>
    </row>
    <row r="111" spans="2:14" x14ac:dyDescent="0.3">
      <c r="B111" s="105">
        <f t="shared" si="8"/>
        <v>103</v>
      </c>
      <c r="C111" s="112" t="str">
        <f>+IF('Cálculos '!C111="","",'Cálculos '!C111)</f>
        <v/>
      </c>
      <c r="D111" s="47" t="str">
        <f>IF('Cálculos '!D111="","",+'Cálculos '!D111)</f>
        <v/>
      </c>
      <c r="E111" s="47" t="str">
        <f>+IF('Cálculos '!E111="","",'Cálculos '!E111)</f>
        <v/>
      </c>
      <c r="F111" s="56">
        <f>+IF('Cálculos '!H111="","",'Cálculos '!H111)</f>
        <v>1</v>
      </c>
      <c r="G111" s="48" t="e">
        <f>IF('Precio unitario '!#REF!="","",ROUNDUP('Precio unitario '!#REF!,0))</f>
        <v>#REF!</v>
      </c>
      <c r="H111" s="48" t="str">
        <f t="shared" si="10"/>
        <v/>
      </c>
      <c r="I111" s="48" t="str">
        <f t="shared" si="11"/>
        <v/>
      </c>
      <c r="J111" s="113" t="str">
        <f t="shared" si="12"/>
        <v/>
      </c>
      <c r="K111" s="100"/>
      <c r="L111" s="121"/>
      <c r="M111" s="124"/>
      <c r="N111" s="113" t="e">
        <f t="shared" si="9"/>
        <v>#REF!</v>
      </c>
    </row>
    <row r="112" spans="2:14" x14ac:dyDescent="0.3">
      <c r="B112" s="105">
        <f t="shared" si="8"/>
        <v>104</v>
      </c>
      <c r="C112" s="112" t="str">
        <f>+IF('Cálculos '!C112="","",'Cálculos '!C112)</f>
        <v/>
      </c>
      <c r="D112" s="47" t="str">
        <f>IF('Cálculos '!D112="","",+'Cálculos '!D112)</f>
        <v/>
      </c>
      <c r="E112" s="47" t="str">
        <f>+IF('Cálculos '!E112="","",'Cálculos '!E112)</f>
        <v/>
      </c>
      <c r="F112" s="56">
        <f>+IF('Cálculos '!H112="","",'Cálculos '!H112)</f>
        <v>1</v>
      </c>
      <c r="G112" s="48" t="e">
        <f>IF('Precio unitario '!#REF!="","",ROUNDUP('Precio unitario '!#REF!,0))</f>
        <v>#REF!</v>
      </c>
      <c r="H112" s="48" t="str">
        <f t="shared" si="10"/>
        <v/>
      </c>
      <c r="I112" s="48" t="str">
        <f t="shared" si="11"/>
        <v/>
      </c>
      <c r="J112" s="113" t="str">
        <f t="shared" si="12"/>
        <v/>
      </c>
      <c r="K112" s="100"/>
      <c r="L112" s="121"/>
      <c r="M112" s="124"/>
      <c r="N112" s="113" t="e">
        <f t="shared" si="9"/>
        <v>#REF!</v>
      </c>
    </row>
    <row r="113" spans="2:14" x14ac:dyDescent="0.3">
      <c r="B113" s="105">
        <f t="shared" si="8"/>
        <v>105</v>
      </c>
      <c r="C113" s="112" t="str">
        <f>+IF('Cálculos '!C113="","",'Cálculos '!C113)</f>
        <v/>
      </c>
      <c r="D113" s="47" t="str">
        <f>IF('Cálculos '!D113="","",+'Cálculos '!D113)</f>
        <v/>
      </c>
      <c r="E113" s="47" t="str">
        <f>+IF('Cálculos '!E113="","",'Cálculos '!E113)</f>
        <v/>
      </c>
      <c r="F113" s="56">
        <f>+IF('Cálculos '!H113="","",'Cálculos '!H113)</f>
        <v>1</v>
      </c>
      <c r="G113" s="48" t="e">
        <f>IF('Precio unitario '!#REF!="","",ROUNDUP('Precio unitario '!#REF!,0))</f>
        <v>#REF!</v>
      </c>
      <c r="H113" s="48" t="str">
        <f t="shared" si="10"/>
        <v/>
      </c>
      <c r="I113" s="48" t="str">
        <f t="shared" si="11"/>
        <v/>
      </c>
      <c r="J113" s="113" t="str">
        <f t="shared" si="12"/>
        <v/>
      </c>
      <c r="K113" s="100"/>
      <c r="L113" s="121"/>
      <c r="M113" s="124"/>
      <c r="N113" s="113" t="e">
        <f t="shared" si="9"/>
        <v>#REF!</v>
      </c>
    </row>
    <row r="114" spans="2:14" x14ac:dyDescent="0.3">
      <c r="B114" s="105">
        <f t="shared" si="8"/>
        <v>106</v>
      </c>
      <c r="C114" s="112" t="str">
        <f>+IF('Cálculos '!C114="","",'Cálculos '!C114)</f>
        <v/>
      </c>
      <c r="D114" s="47" t="str">
        <f>IF('Cálculos '!D114="","",+'Cálculos '!D114)</f>
        <v/>
      </c>
      <c r="E114" s="47" t="str">
        <f>+IF('Cálculos '!E114="","",'Cálculos '!E114)</f>
        <v/>
      </c>
      <c r="F114" s="56">
        <f>+IF('Cálculos '!H114="","",'Cálculos '!H114)</f>
        <v>1</v>
      </c>
      <c r="G114" s="48" t="e">
        <f>IF('Precio unitario '!#REF!="","",ROUNDUP('Precio unitario '!#REF!,0))</f>
        <v>#REF!</v>
      </c>
      <c r="H114" s="48" t="str">
        <f t="shared" si="10"/>
        <v/>
      </c>
      <c r="I114" s="48" t="str">
        <f t="shared" si="11"/>
        <v/>
      </c>
      <c r="J114" s="113" t="str">
        <f t="shared" si="12"/>
        <v/>
      </c>
      <c r="K114" s="100"/>
      <c r="L114" s="121"/>
      <c r="M114" s="124"/>
      <c r="N114" s="113" t="e">
        <f t="shared" si="9"/>
        <v>#REF!</v>
      </c>
    </row>
    <row r="115" spans="2:14" x14ac:dyDescent="0.3">
      <c r="B115" s="105">
        <f t="shared" si="8"/>
        <v>107</v>
      </c>
      <c r="C115" s="112" t="str">
        <f>+IF('Cálculos '!C115="","",'Cálculos '!C115)</f>
        <v/>
      </c>
      <c r="D115" s="47" t="str">
        <f>IF('Cálculos '!D115="","",+'Cálculos '!D115)</f>
        <v/>
      </c>
      <c r="E115" s="47" t="str">
        <f>+IF('Cálculos '!E115="","",'Cálculos '!E115)</f>
        <v/>
      </c>
      <c r="F115" s="56">
        <f>+IF('Cálculos '!H115="","",'Cálculos '!H115)</f>
        <v>1</v>
      </c>
      <c r="G115" s="48" t="e">
        <f>IF('Precio unitario '!#REF!="","",ROUNDUP('Precio unitario '!#REF!,0))</f>
        <v>#REF!</v>
      </c>
      <c r="H115" s="48" t="str">
        <f t="shared" si="10"/>
        <v/>
      </c>
      <c r="I115" s="48" t="str">
        <f t="shared" si="11"/>
        <v/>
      </c>
      <c r="J115" s="113" t="str">
        <f t="shared" si="12"/>
        <v/>
      </c>
      <c r="K115" s="100"/>
      <c r="L115" s="121"/>
      <c r="M115" s="124"/>
      <c r="N115" s="113" t="e">
        <f t="shared" si="9"/>
        <v>#REF!</v>
      </c>
    </row>
    <row r="116" spans="2:14" x14ac:dyDescent="0.3">
      <c r="B116" s="105">
        <f t="shared" si="8"/>
        <v>108</v>
      </c>
      <c r="C116" s="112" t="str">
        <f>+IF('Cálculos '!C116="","",'Cálculos '!C116)</f>
        <v/>
      </c>
      <c r="D116" s="47" t="str">
        <f>IF('Cálculos '!D116="","",+'Cálculos '!D116)</f>
        <v/>
      </c>
      <c r="E116" s="47" t="str">
        <f>+IF('Cálculos '!E116="","",'Cálculos '!E116)</f>
        <v/>
      </c>
      <c r="F116" s="56">
        <f>+IF('Cálculos '!H116="","",'Cálculos '!H116)</f>
        <v>1</v>
      </c>
      <c r="G116" s="48" t="e">
        <f>IF('Precio unitario '!#REF!="","",ROUNDUP('Precio unitario '!#REF!,0))</f>
        <v>#REF!</v>
      </c>
      <c r="H116" s="48" t="str">
        <f t="shared" si="10"/>
        <v/>
      </c>
      <c r="I116" s="48" t="str">
        <f t="shared" si="11"/>
        <v/>
      </c>
      <c r="J116" s="113" t="str">
        <f t="shared" si="12"/>
        <v/>
      </c>
      <c r="K116" s="100"/>
      <c r="L116" s="121"/>
      <c r="M116" s="124"/>
      <c r="N116" s="113" t="e">
        <f t="shared" si="9"/>
        <v>#REF!</v>
      </c>
    </row>
    <row r="117" spans="2:14" x14ac:dyDescent="0.3">
      <c r="B117" s="105">
        <f t="shared" si="8"/>
        <v>109</v>
      </c>
      <c r="C117" s="112" t="str">
        <f>+IF('Cálculos '!C117="","",'Cálculos '!C117)</f>
        <v/>
      </c>
      <c r="D117" s="47" t="str">
        <f>IF('Cálculos '!D117="","",+'Cálculos '!D117)</f>
        <v/>
      </c>
      <c r="E117" s="47" t="str">
        <f>+IF('Cálculos '!E117="","",'Cálculos '!E117)</f>
        <v/>
      </c>
      <c r="F117" s="56">
        <f>+IF('Cálculos '!H117="","",'Cálculos '!H117)</f>
        <v>1</v>
      </c>
      <c r="G117" s="48" t="e">
        <f>IF('Precio unitario '!#REF!="","",ROUNDUP('Precio unitario '!#REF!,0))</f>
        <v>#REF!</v>
      </c>
      <c r="H117" s="48" t="str">
        <f t="shared" si="10"/>
        <v/>
      </c>
      <c r="I117" s="48" t="str">
        <f t="shared" si="11"/>
        <v/>
      </c>
      <c r="J117" s="113" t="str">
        <f t="shared" si="12"/>
        <v/>
      </c>
      <c r="K117" s="100"/>
      <c r="L117" s="121"/>
      <c r="M117" s="124"/>
      <c r="N117" s="113" t="e">
        <f t="shared" si="9"/>
        <v>#REF!</v>
      </c>
    </row>
    <row r="118" spans="2:14" x14ac:dyDescent="0.3">
      <c r="B118" s="105">
        <f t="shared" si="8"/>
        <v>110</v>
      </c>
      <c r="C118" s="112" t="str">
        <f>+IF('Cálculos '!C118="","",'Cálculos '!C118)</f>
        <v/>
      </c>
      <c r="D118" s="47" t="str">
        <f>IF('Cálculos '!D118="","",+'Cálculos '!D118)</f>
        <v/>
      </c>
      <c r="E118" s="47" t="str">
        <f>+IF('Cálculos '!E118="","",'Cálculos '!E118)</f>
        <v/>
      </c>
      <c r="F118" s="56">
        <f>+IF('Cálculos '!H118="","",'Cálculos '!H118)</f>
        <v>1</v>
      </c>
      <c r="G118" s="48" t="e">
        <f>IF('Precio unitario '!#REF!="","",ROUNDUP('Precio unitario '!#REF!,0))</f>
        <v>#REF!</v>
      </c>
      <c r="H118" s="48" t="str">
        <f t="shared" si="10"/>
        <v/>
      </c>
      <c r="I118" s="48" t="str">
        <f t="shared" si="11"/>
        <v/>
      </c>
      <c r="J118" s="113" t="str">
        <f t="shared" si="12"/>
        <v/>
      </c>
      <c r="K118" s="100"/>
      <c r="L118" s="121"/>
      <c r="M118" s="124"/>
      <c r="N118" s="113" t="e">
        <f t="shared" si="9"/>
        <v>#REF!</v>
      </c>
    </row>
    <row r="119" spans="2:14" x14ac:dyDescent="0.3">
      <c r="B119" s="105">
        <f t="shared" si="8"/>
        <v>111</v>
      </c>
      <c r="C119" s="112" t="str">
        <f>+IF('Cálculos '!C119="","",'Cálculos '!C119)</f>
        <v/>
      </c>
      <c r="D119" s="47" t="str">
        <f>IF('Cálculos '!D119="","",+'Cálculos '!D119)</f>
        <v/>
      </c>
      <c r="E119" s="47" t="str">
        <f>+IF('Cálculos '!E119="","",'Cálculos '!E119)</f>
        <v/>
      </c>
      <c r="F119" s="56">
        <f>+IF('Cálculos '!H119="","",'Cálculos '!H119)</f>
        <v>1</v>
      </c>
      <c r="G119" s="48" t="e">
        <f>IF('Precio unitario '!#REF!="","",ROUNDUP('Precio unitario '!#REF!,0))</f>
        <v>#REF!</v>
      </c>
      <c r="H119" s="48" t="str">
        <f t="shared" si="10"/>
        <v/>
      </c>
      <c r="I119" s="48" t="str">
        <f t="shared" si="11"/>
        <v/>
      </c>
      <c r="J119" s="113" t="str">
        <f t="shared" si="12"/>
        <v/>
      </c>
      <c r="K119" s="100"/>
      <c r="L119" s="121"/>
      <c r="M119" s="124"/>
      <c r="N119" s="113" t="e">
        <f t="shared" si="9"/>
        <v>#REF!</v>
      </c>
    </row>
    <row r="120" spans="2:14" x14ac:dyDescent="0.3">
      <c r="B120" s="105">
        <f t="shared" si="8"/>
        <v>112</v>
      </c>
      <c r="C120" s="112" t="str">
        <f>+IF('Cálculos '!C120="","",'Cálculos '!C120)</f>
        <v/>
      </c>
      <c r="D120" s="47" t="str">
        <f>IF('Cálculos '!D120="","",+'Cálculos '!D120)</f>
        <v/>
      </c>
      <c r="E120" s="47" t="str">
        <f>+IF('Cálculos '!E120="","",'Cálculos '!E120)</f>
        <v/>
      </c>
      <c r="F120" s="56">
        <f>+IF('Cálculos '!H120="","",'Cálculos '!H120)</f>
        <v>1</v>
      </c>
      <c r="G120" s="48" t="e">
        <f>IF('Precio unitario '!#REF!="","",ROUNDUP('Precio unitario '!#REF!,0))</f>
        <v>#REF!</v>
      </c>
      <c r="H120" s="48" t="str">
        <f t="shared" si="10"/>
        <v/>
      </c>
      <c r="I120" s="48" t="str">
        <f t="shared" si="11"/>
        <v/>
      </c>
      <c r="J120" s="113" t="str">
        <f t="shared" si="12"/>
        <v/>
      </c>
      <c r="K120" s="100"/>
      <c r="L120" s="121"/>
      <c r="M120" s="124"/>
      <c r="N120" s="113" t="e">
        <f t="shared" si="9"/>
        <v>#REF!</v>
      </c>
    </row>
    <row r="121" spans="2:14" x14ac:dyDescent="0.3">
      <c r="B121" s="105">
        <f t="shared" si="8"/>
        <v>113</v>
      </c>
      <c r="C121" s="112" t="str">
        <f>+IF('Cálculos '!C121="","",'Cálculos '!C121)</f>
        <v/>
      </c>
      <c r="D121" s="47" t="str">
        <f>IF('Cálculos '!D121="","",+'Cálculos '!D121)</f>
        <v/>
      </c>
      <c r="E121" s="47" t="str">
        <f>+IF('Cálculos '!E121="","",'Cálculos '!E121)</f>
        <v/>
      </c>
      <c r="F121" s="56">
        <f>+IF('Cálculos '!H121="","",'Cálculos '!H121)</f>
        <v>1</v>
      </c>
      <c r="G121" s="48" t="e">
        <f>IF('Precio unitario '!#REF!="","",ROUNDUP('Precio unitario '!#REF!,0))</f>
        <v>#REF!</v>
      </c>
      <c r="H121" s="48" t="str">
        <f t="shared" si="10"/>
        <v/>
      </c>
      <c r="I121" s="48" t="str">
        <f t="shared" si="11"/>
        <v/>
      </c>
      <c r="J121" s="113" t="str">
        <f t="shared" si="12"/>
        <v/>
      </c>
      <c r="K121" s="100"/>
      <c r="L121" s="121"/>
      <c r="M121" s="124"/>
      <c r="N121" s="113" t="e">
        <f t="shared" si="9"/>
        <v>#REF!</v>
      </c>
    </row>
    <row r="122" spans="2:14" x14ac:dyDescent="0.3">
      <c r="B122" s="105">
        <f t="shared" si="8"/>
        <v>114</v>
      </c>
      <c r="C122" s="112" t="str">
        <f>+IF('Cálculos '!C122="","",'Cálculos '!C122)</f>
        <v/>
      </c>
      <c r="D122" s="47" t="str">
        <f>IF('Cálculos '!D122="","",+'Cálculos '!D122)</f>
        <v/>
      </c>
      <c r="E122" s="47" t="str">
        <f>+IF('Cálculos '!E122="","",'Cálculos '!E122)</f>
        <v/>
      </c>
      <c r="F122" s="56">
        <f>+IF('Cálculos '!H122="","",'Cálculos '!H122)</f>
        <v>1</v>
      </c>
      <c r="G122" s="48" t="e">
        <f>IF('Precio unitario '!#REF!="","",ROUNDUP('Precio unitario '!#REF!,0))</f>
        <v>#REF!</v>
      </c>
      <c r="H122" s="48" t="str">
        <f t="shared" si="10"/>
        <v/>
      </c>
      <c r="I122" s="48" t="str">
        <f t="shared" si="11"/>
        <v/>
      </c>
      <c r="J122" s="113" t="str">
        <f t="shared" si="12"/>
        <v/>
      </c>
      <c r="K122" s="100"/>
      <c r="L122" s="121"/>
      <c r="M122" s="124"/>
      <c r="N122" s="113" t="e">
        <f t="shared" si="9"/>
        <v>#REF!</v>
      </c>
    </row>
    <row r="123" spans="2:14" x14ac:dyDescent="0.3">
      <c r="B123" s="105">
        <f t="shared" si="8"/>
        <v>115</v>
      </c>
      <c r="C123" s="112" t="str">
        <f>+IF('Cálculos '!C123="","",'Cálculos '!C123)</f>
        <v/>
      </c>
      <c r="D123" s="47" t="str">
        <f>IF('Cálculos '!D123="","",+'Cálculos '!D123)</f>
        <v/>
      </c>
      <c r="E123" s="47" t="str">
        <f>+IF('Cálculos '!E123="","",'Cálculos '!E123)</f>
        <v/>
      </c>
      <c r="F123" s="56">
        <f>+IF('Cálculos '!H123="","",'Cálculos '!H123)</f>
        <v>1</v>
      </c>
      <c r="G123" s="48" t="e">
        <f>IF('Precio unitario '!#REF!="","",ROUNDUP('Precio unitario '!#REF!,0))</f>
        <v>#REF!</v>
      </c>
      <c r="H123" s="48" t="str">
        <f t="shared" si="10"/>
        <v/>
      </c>
      <c r="I123" s="48" t="str">
        <f t="shared" si="11"/>
        <v/>
      </c>
      <c r="J123" s="113" t="str">
        <f t="shared" si="12"/>
        <v/>
      </c>
      <c r="K123" s="100"/>
      <c r="L123" s="121"/>
      <c r="M123" s="124"/>
      <c r="N123" s="113" t="e">
        <f t="shared" si="9"/>
        <v>#REF!</v>
      </c>
    </row>
    <row r="124" spans="2:14" x14ac:dyDescent="0.3">
      <c r="B124" s="105">
        <f t="shared" si="8"/>
        <v>116</v>
      </c>
      <c r="C124" s="112" t="str">
        <f>+IF('Cálculos '!C124="","",'Cálculos '!C124)</f>
        <v/>
      </c>
      <c r="D124" s="47" t="str">
        <f>IF('Cálculos '!D124="","",+'Cálculos '!D124)</f>
        <v/>
      </c>
      <c r="E124" s="47" t="str">
        <f>+IF('Cálculos '!E124="","",'Cálculos '!E124)</f>
        <v/>
      </c>
      <c r="F124" s="56">
        <f>+IF('Cálculos '!H124="","",'Cálculos '!H124)</f>
        <v>1</v>
      </c>
      <c r="G124" s="48" t="e">
        <f>IF('Precio unitario '!#REF!="","",ROUNDUP('Precio unitario '!#REF!,0))</f>
        <v>#REF!</v>
      </c>
      <c r="H124" s="48" t="str">
        <f t="shared" si="10"/>
        <v/>
      </c>
      <c r="I124" s="48" t="str">
        <f t="shared" si="11"/>
        <v/>
      </c>
      <c r="J124" s="113" t="str">
        <f t="shared" si="12"/>
        <v/>
      </c>
      <c r="K124" s="100"/>
      <c r="L124" s="121"/>
      <c r="M124" s="124"/>
      <c r="N124" s="113" t="e">
        <f t="shared" si="9"/>
        <v>#REF!</v>
      </c>
    </row>
    <row r="125" spans="2:14" x14ac:dyDescent="0.3">
      <c r="B125" s="105">
        <f t="shared" si="8"/>
        <v>117</v>
      </c>
      <c r="C125" s="112" t="str">
        <f>+IF('Cálculos '!C125="","",'Cálculos '!C125)</f>
        <v/>
      </c>
      <c r="D125" s="47" t="str">
        <f>IF('Cálculos '!D125="","",+'Cálculos '!D125)</f>
        <v/>
      </c>
      <c r="E125" s="47" t="str">
        <f>+IF('Cálculos '!E125="","",'Cálculos '!E125)</f>
        <v/>
      </c>
      <c r="F125" s="56">
        <f>+IF('Cálculos '!H125="","",'Cálculos '!H125)</f>
        <v>1</v>
      </c>
      <c r="G125" s="48" t="e">
        <f>IF('Precio unitario '!#REF!="","",ROUNDUP('Precio unitario '!#REF!,0))</f>
        <v>#REF!</v>
      </c>
      <c r="H125" s="48" t="str">
        <f t="shared" si="10"/>
        <v/>
      </c>
      <c r="I125" s="48" t="str">
        <f t="shared" si="11"/>
        <v/>
      </c>
      <c r="J125" s="113" t="str">
        <f t="shared" si="12"/>
        <v/>
      </c>
      <c r="K125" s="100"/>
      <c r="L125" s="121"/>
      <c r="M125" s="124"/>
      <c r="N125" s="113" t="e">
        <f t="shared" si="9"/>
        <v>#REF!</v>
      </c>
    </row>
    <row r="126" spans="2:14" x14ac:dyDescent="0.3">
      <c r="B126" s="105">
        <f t="shared" si="8"/>
        <v>118</v>
      </c>
      <c r="C126" s="112" t="str">
        <f>+IF('Cálculos '!C126="","",'Cálculos '!C126)</f>
        <v/>
      </c>
      <c r="D126" s="47" t="str">
        <f>IF('Cálculos '!D126="","",+'Cálculos '!D126)</f>
        <v/>
      </c>
      <c r="E126" s="47" t="str">
        <f>+IF('Cálculos '!E126="","",'Cálculos '!E126)</f>
        <v/>
      </c>
      <c r="F126" s="56">
        <f>+IF('Cálculos '!H126="","",'Cálculos '!H126)</f>
        <v>1</v>
      </c>
      <c r="G126" s="48" t="e">
        <f>IF('Precio unitario '!#REF!="","",ROUNDUP('Precio unitario '!#REF!,0))</f>
        <v>#REF!</v>
      </c>
      <c r="H126" s="48" t="str">
        <f t="shared" si="10"/>
        <v/>
      </c>
      <c r="I126" s="48" t="str">
        <f t="shared" si="11"/>
        <v/>
      </c>
      <c r="J126" s="113" t="str">
        <f t="shared" si="12"/>
        <v/>
      </c>
      <c r="K126" s="100"/>
      <c r="L126" s="121"/>
      <c r="M126" s="124"/>
      <c r="N126" s="113" t="e">
        <f t="shared" si="9"/>
        <v>#REF!</v>
      </c>
    </row>
    <row r="127" spans="2:14" x14ac:dyDescent="0.3">
      <c r="B127" s="105">
        <f t="shared" si="8"/>
        <v>119</v>
      </c>
      <c r="C127" s="112" t="str">
        <f>+IF('Cálculos '!C127="","",'Cálculos '!C127)</f>
        <v/>
      </c>
      <c r="D127" s="47" t="str">
        <f>IF('Cálculos '!D127="","",+'Cálculos '!D127)</f>
        <v/>
      </c>
      <c r="E127" s="47" t="str">
        <f>+IF('Cálculos '!E127="","",'Cálculos '!E127)</f>
        <v/>
      </c>
      <c r="F127" s="56">
        <f>+IF('Cálculos '!H127="","",'Cálculos '!H127)</f>
        <v>1</v>
      </c>
      <c r="G127" s="48" t="e">
        <f>IF('Precio unitario '!#REF!="","",ROUNDUP('Precio unitario '!#REF!,0))</f>
        <v>#REF!</v>
      </c>
      <c r="H127" s="48" t="str">
        <f t="shared" si="10"/>
        <v/>
      </c>
      <c r="I127" s="48" t="str">
        <f t="shared" si="11"/>
        <v/>
      </c>
      <c r="J127" s="113" t="str">
        <f t="shared" si="12"/>
        <v/>
      </c>
      <c r="K127" s="100"/>
      <c r="L127" s="121"/>
      <c r="M127" s="124"/>
      <c r="N127" s="113" t="e">
        <f t="shared" si="9"/>
        <v>#REF!</v>
      </c>
    </row>
    <row r="128" spans="2:14" x14ac:dyDescent="0.3">
      <c r="B128" s="105">
        <f t="shared" si="8"/>
        <v>120</v>
      </c>
      <c r="C128" s="112" t="str">
        <f>+IF('Cálculos '!C128="","",'Cálculos '!C128)</f>
        <v/>
      </c>
      <c r="D128" s="47" t="str">
        <f>IF('Cálculos '!D128="","",+'Cálculos '!D128)</f>
        <v/>
      </c>
      <c r="E128" s="47" t="str">
        <f>+IF('Cálculos '!E128="","",'Cálculos '!E128)</f>
        <v/>
      </c>
      <c r="F128" s="56">
        <f>+IF('Cálculos '!H128="","",'Cálculos '!H128)</f>
        <v>1</v>
      </c>
      <c r="G128" s="48" t="e">
        <f>IF('Precio unitario '!#REF!="","",ROUNDUP('Precio unitario '!#REF!,0))</f>
        <v>#REF!</v>
      </c>
      <c r="H128" s="48" t="str">
        <f t="shared" si="10"/>
        <v/>
      </c>
      <c r="I128" s="48" t="str">
        <f t="shared" si="11"/>
        <v/>
      </c>
      <c r="J128" s="113" t="str">
        <f t="shared" si="12"/>
        <v/>
      </c>
      <c r="K128" s="100"/>
      <c r="L128" s="121"/>
      <c r="M128" s="124"/>
      <c r="N128" s="113" t="e">
        <f t="shared" si="9"/>
        <v>#REF!</v>
      </c>
    </row>
    <row r="129" spans="2:14" x14ac:dyDescent="0.3">
      <c r="B129" s="105">
        <f t="shared" si="8"/>
        <v>121</v>
      </c>
      <c r="C129" s="112" t="str">
        <f>+IF('Cálculos '!C129="","",'Cálculos '!C129)</f>
        <v/>
      </c>
      <c r="D129" s="47" t="str">
        <f>IF('Cálculos '!D129="","",+'Cálculos '!D129)</f>
        <v/>
      </c>
      <c r="E129" s="47" t="str">
        <f>+IF('Cálculos '!E129="","",'Cálculos '!E129)</f>
        <v/>
      </c>
      <c r="F129" s="56">
        <f>+IF('Cálculos '!H129="","",'Cálculos '!H129)</f>
        <v>1</v>
      </c>
      <c r="G129" s="48" t="e">
        <f>IF('Precio unitario '!#REF!="","",ROUNDUP('Precio unitario '!#REF!,0))</f>
        <v>#REF!</v>
      </c>
      <c r="H129" s="48" t="str">
        <f t="shared" si="10"/>
        <v/>
      </c>
      <c r="I129" s="48" t="str">
        <f t="shared" si="11"/>
        <v/>
      </c>
      <c r="J129" s="113" t="str">
        <f t="shared" si="12"/>
        <v/>
      </c>
      <c r="K129" s="100"/>
      <c r="L129" s="121"/>
      <c r="M129" s="124"/>
      <c r="N129" s="113" t="e">
        <f t="shared" si="9"/>
        <v>#REF!</v>
      </c>
    </row>
    <row r="130" spans="2:14" x14ac:dyDescent="0.3">
      <c r="B130" s="105">
        <f t="shared" si="8"/>
        <v>122</v>
      </c>
      <c r="C130" s="112" t="str">
        <f>+IF('Cálculos '!C130="","",'Cálculos '!C130)</f>
        <v/>
      </c>
      <c r="D130" s="47" t="str">
        <f>IF('Cálculos '!D130="","",+'Cálculos '!D130)</f>
        <v/>
      </c>
      <c r="E130" s="47" t="str">
        <f>+IF('Cálculos '!E130="","",'Cálculos '!E130)</f>
        <v/>
      </c>
      <c r="F130" s="56">
        <f>+IF('Cálculos '!H130="","",'Cálculos '!H130)</f>
        <v>1</v>
      </c>
      <c r="G130" s="48" t="e">
        <f>IF('Precio unitario '!#REF!="","",ROUNDUP('Precio unitario '!#REF!,0))</f>
        <v>#REF!</v>
      </c>
      <c r="H130" s="48" t="str">
        <f t="shared" si="10"/>
        <v/>
      </c>
      <c r="I130" s="48" t="str">
        <f t="shared" si="11"/>
        <v/>
      </c>
      <c r="J130" s="113" t="str">
        <f t="shared" si="12"/>
        <v/>
      </c>
      <c r="K130" s="100"/>
      <c r="L130" s="121"/>
      <c r="M130" s="124"/>
      <c r="N130" s="113" t="e">
        <f t="shared" si="9"/>
        <v>#REF!</v>
      </c>
    </row>
    <row r="131" spans="2:14" x14ac:dyDescent="0.3">
      <c r="B131" s="105">
        <f t="shared" si="8"/>
        <v>123</v>
      </c>
      <c r="C131" s="112" t="str">
        <f>+IF('Cálculos '!C131="","",'Cálculos '!C131)</f>
        <v/>
      </c>
      <c r="D131" s="47" t="str">
        <f>IF('Cálculos '!D131="","",+'Cálculos '!D131)</f>
        <v/>
      </c>
      <c r="E131" s="47" t="str">
        <f>+IF('Cálculos '!E131="","",'Cálculos '!E131)</f>
        <v/>
      </c>
      <c r="F131" s="56">
        <f>+IF('Cálculos '!H131="","",'Cálculos '!H131)</f>
        <v>1</v>
      </c>
      <c r="G131" s="48" t="e">
        <f>IF('Precio unitario '!#REF!="","",ROUNDUP('Precio unitario '!#REF!,0))</f>
        <v>#REF!</v>
      </c>
      <c r="H131" s="48" t="str">
        <f t="shared" si="10"/>
        <v/>
      </c>
      <c r="I131" s="48" t="str">
        <f t="shared" si="11"/>
        <v/>
      </c>
      <c r="J131" s="113" t="str">
        <f t="shared" si="12"/>
        <v/>
      </c>
      <c r="K131" s="100"/>
      <c r="L131" s="121"/>
      <c r="M131" s="124"/>
      <c r="N131" s="113" t="e">
        <f t="shared" si="9"/>
        <v>#REF!</v>
      </c>
    </row>
    <row r="132" spans="2:14" x14ac:dyDescent="0.3">
      <c r="B132" s="105">
        <f t="shared" si="8"/>
        <v>124</v>
      </c>
      <c r="C132" s="112" t="str">
        <f>+IF('Cálculos '!C132="","",'Cálculos '!C132)</f>
        <v/>
      </c>
      <c r="D132" s="47" t="str">
        <f>IF('Cálculos '!D132="","",+'Cálculos '!D132)</f>
        <v/>
      </c>
      <c r="E132" s="47" t="str">
        <f>+IF('Cálculos '!E132="","",'Cálculos '!E132)</f>
        <v/>
      </c>
      <c r="F132" s="56">
        <f>+IF('Cálculos '!H132="","",'Cálculos '!H132)</f>
        <v>1</v>
      </c>
      <c r="G132" s="48" t="e">
        <f>IF('Precio unitario '!#REF!="","",ROUNDUP('Precio unitario '!#REF!,0))</f>
        <v>#REF!</v>
      </c>
      <c r="H132" s="48" t="str">
        <f t="shared" si="10"/>
        <v/>
      </c>
      <c r="I132" s="48" t="str">
        <f t="shared" si="11"/>
        <v/>
      </c>
      <c r="J132" s="113" t="str">
        <f t="shared" si="12"/>
        <v/>
      </c>
      <c r="K132" s="100"/>
      <c r="L132" s="121"/>
      <c r="M132" s="124"/>
      <c r="N132" s="113" t="e">
        <f t="shared" si="9"/>
        <v>#REF!</v>
      </c>
    </row>
    <row r="133" spans="2:14" x14ac:dyDescent="0.3">
      <c r="B133" s="105">
        <f t="shared" si="8"/>
        <v>125</v>
      </c>
      <c r="C133" s="112" t="str">
        <f>+IF('Cálculos '!C133="","",'Cálculos '!C133)</f>
        <v/>
      </c>
      <c r="D133" s="47" t="str">
        <f>IF('Cálculos '!D133="","",+'Cálculos '!D133)</f>
        <v/>
      </c>
      <c r="E133" s="47" t="str">
        <f>+IF('Cálculos '!E133="","",'Cálculos '!E133)</f>
        <v/>
      </c>
      <c r="F133" s="56">
        <f>+IF('Cálculos '!H133="","",'Cálculos '!H133)</f>
        <v>1</v>
      </c>
      <c r="G133" s="48" t="e">
        <f>IF('Precio unitario '!#REF!="","",ROUNDUP('Precio unitario '!#REF!,0))</f>
        <v>#REF!</v>
      </c>
      <c r="H133" s="48" t="str">
        <f t="shared" si="10"/>
        <v/>
      </c>
      <c r="I133" s="48" t="str">
        <f t="shared" si="11"/>
        <v/>
      </c>
      <c r="J133" s="113" t="str">
        <f t="shared" si="12"/>
        <v/>
      </c>
      <c r="K133" s="100"/>
      <c r="L133" s="121"/>
      <c r="M133" s="124"/>
      <c r="N133" s="113" t="e">
        <f t="shared" si="9"/>
        <v>#REF!</v>
      </c>
    </row>
    <row r="134" spans="2:14" x14ac:dyDescent="0.3">
      <c r="B134" s="105">
        <f t="shared" si="8"/>
        <v>126</v>
      </c>
      <c r="C134" s="112" t="str">
        <f>+IF('Cálculos '!C134="","",'Cálculos '!C134)</f>
        <v/>
      </c>
      <c r="D134" s="47" t="str">
        <f>IF('Cálculos '!D134="","",+'Cálculos '!D134)</f>
        <v/>
      </c>
      <c r="E134" s="47" t="str">
        <f>+IF('Cálculos '!E134="","",'Cálculos '!E134)</f>
        <v/>
      </c>
      <c r="F134" s="56">
        <f>+IF('Cálculos '!H134="","",'Cálculos '!H134)</f>
        <v>1</v>
      </c>
      <c r="G134" s="48" t="e">
        <f>IF('Precio unitario '!#REF!="","",ROUNDUP('Precio unitario '!#REF!,0))</f>
        <v>#REF!</v>
      </c>
      <c r="H134" s="48" t="str">
        <f t="shared" si="10"/>
        <v/>
      </c>
      <c r="I134" s="48" t="str">
        <f t="shared" si="11"/>
        <v/>
      </c>
      <c r="J134" s="113" t="str">
        <f t="shared" si="12"/>
        <v/>
      </c>
      <c r="K134" s="100"/>
      <c r="L134" s="121"/>
      <c r="M134" s="124"/>
      <c r="N134" s="113" t="e">
        <f t="shared" si="9"/>
        <v>#REF!</v>
      </c>
    </row>
    <row r="135" spans="2:14" x14ac:dyDescent="0.3">
      <c r="B135" s="105">
        <f t="shared" si="8"/>
        <v>127</v>
      </c>
      <c r="C135" s="112" t="str">
        <f>+IF('Cálculos '!C135="","",'Cálculos '!C135)</f>
        <v/>
      </c>
      <c r="D135" s="47" t="str">
        <f>IF('Cálculos '!D135="","",+'Cálculos '!D135)</f>
        <v/>
      </c>
      <c r="E135" s="47" t="str">
        <f>+IF('Cálculos '!E135="","",'Cálculos '!E135)</f>
        <v/>
      </c>
      <c r="F135" s="56">
        <f>+IF('Cálculos '!H135="","",'Cálculos '!H135)</f>
        <v>1</v>
      </c>
      <c r="G135" s="48" t="e">
        <f>IF('Precio unitario '!#REF!="","",ROUNDUP('Precio unitario '!#REF!,0))</f>
        <v>#REF!</v>
      </c>
      <c r="H135" s="48" t="str">
        <f t="shared" si="10"/>
        <v/>
      </c>
      <c r="I135" s="48" t="str">
        <f t="shared" si="11"/>
        <v/>
      </c>
      <c r="J135" s="113" t="str">
        <f t="shared" si="12"/>
        <v/>
      </c>
      <c r="K135" s="100"/>
      <c r="L135" s="121"/>
      <c r="M135" s="124"/>
      <c r="N135" s="113" t="e">
        <f t="shared" si="9"/>
        <v>#REF!</v>
      </c>
    </row>
    <row r="136" spans="2:14" x14ac:dyDescent="0.3">
      <c r="B136" s="105">
        <f t="shared" si="8"/>
        <v>128</v>
      </c>
      <c r="C136" s="112" t="str">
        <f>+IF('Cálculos '!C136="","",'Cálculos '!C136)</f>
        <v/>
      </c>
      <c r="D136" s="47" t="str">
        <f>IF('Cálculos '!D136="","",+'Cálculos '!D136)</f>
        <v/>
      </c>
      <c r="E136" s="47" t="str">
        <f>+IF('Cálculos '!E136="","",'Cálculos '!E136)</f>
        <v/>
      </c>
      <c r="F136" s="56">
        <f>+IF('Cálculos '!H136="","",'Cálculos '!H136)</f>
        <v>1</v>
      </c>
      <c r="G136" s="48" t="e">
        <f>IF('Precio unitario '!#REF!="","",ROUNDUP('Precio unitario '!#REF!,0))</f>
        <v>#REF!</v>
      </c>
      <c r="H136" s="48" t="str">
        <f t="shared" si="10"/>
        <v/>
      </c>
      <c r="I136" s="48" t="str">
        <f t="shared" si="11"/>
        <v/>
      </c>
      <c r="J136" s="113" t="str">
        <f t="shared" si="12"/>
        <v/>
      </c>
      <c r="K136" s="100"/>
      <c r="L136" s="121"/>
      <c r="M136" s="124"/>
      <c r="N136" s="113" t="e">
        <f t="shared" si="9"/>
        <v>#REF!</v>
      </c>
    </row>
    <row r="137" spans="2:14" x14ac:dyDescent="0.3">
      <c r="B137" s="105">
        <f t="shared" si="8"/>
        <v>129</v>
      </c>
      <c r="C137" s="112" t="str">
        <f>+IF('Cálculos '!C137="","",'Cálculos '!C137)</f>
        <v/>
      </c>
      <c r="D137" s="47" t="str">
        <f>IF('Cálculos '!D137="","",+'Cálculos '!D137)</f>
        <v/>
      </c>
      <c r="E137" s="47" t="str">
        <f>+IF('Cálculos '!E137="","",'Cálculos '!E137)</f>
        <v/>
      </c>
      <c r="F137" s="56">
        <f>+IF('Cálculos '!H137="","",'Cálculos '!H137)</f>
        <v>1</v>
      </c>
      <c r="G137" s="48" t="e">
        <f>IF('Precio unitario '!#REF!="","",ROUNDUP('Precio unitario '!#REF!,0))</f>
        <v>#REF!</v>
      </c>
      <c r="H137" s="48" t="str">
        <f t="shared" si="10"/>
        <v/>
      </c>
      <c r="I137" s="48" t="str">
        <f t="shared" si="11"/>
        <v/>
      </c>
      <c r="J137" s="113" t="str">
        <f t="shared" si="12"/>
        <v/>
      </c>
      <c r="K137" s="100"/>
      <c r="L137" s="121"/>
      <c r="M137" s="124"/>
      <c r="N137" s="113" t="e">
        <f t="shared" si="9"/>
        <v>#REF!</v>
      </c>
    </row>
    <row r="138" spans="2:14" x14ac:dyDescent="0.3">
      <c r="B138" s="105">
        <f t="shared" ref="B138:B201" si="13">+B137+1</f>
        <v>130</v>
      </c>
      <c r="C138" s="112" t="str">
        <f>+IF('Cálculos '!C138="","",'Cálculos '!C138)</f>
        <v/>
      </c>
      <c r="D138" s="47" t="str">
        <f>IF('Cálculos '!D138="","",+'Cálculos '!D138)</f>
        <v/>
      </c>
      <c r="E138" s="47" t="str">
        <f>+IF('Cálculos '!E138="","",'Cálculos '!E138)</f>
        <v/>
      </c>
      <c r="F138" s="56">
        <f>+IF('Cálculos '!H138="","",'Cálculos '!H138)</f>
        <v>1</v>
      </c>
      <c r="G138" s="48" t="e">
        <f>IF('Precio unitario '!#REF!="","",ROUNDUP('Precio unitario '!#REF!,0))</f>
        <v>#REF!</v>
      </c>
      <c r="H138" s="48" t="str">
        <f t="shared" si="10"/>
        <v/>
      </c>
      <c r="I138" s="48" t="str">
        <f t="shared" si="11"/>
        <v/>
      </c>
      <c r="J138" s="113" t="str">
        <f t="shared" si="12"/>
        <v/>
      </c>
      <c r="K138" s="100"/>
      <c r="L138" s="121"/>
      <c r="M138" s="124"/>
      <c r="N138" s="113" t="e">
        <f t="shared" ref="N138:N201" si="14">+IF(G138="","",IF(M138="","ERROR¡¡¡",IF(G138&gt;=M138,"CUMPLE","NO CUMPLE")))</f>
        <v>#REF!</v>
      </c>
    </row>
    <row r="139" spans="2:14" x14ac:dyDescent="0.3">
      <c r="B139" s="105">
        <f t="shared" si="13"/>
        <v>131</v>
      </c>
      <c r="C139" s="112" t="str">
        <f>+IF('Cálculos '!C139="","",'Cálculos '!C139)</f>
        <v/>
      </c>
      <c r="D139" s="47" t="str">
        <f>IF('Cálculos '!D139="","",+'Cálculos '!D139)</f>
        <v/>
      </c>
      <c r="E139" s="47" t="str">
        <f>+IF('Cálculos '!E139="","",'Cálculos '!E139)</f>
        <v/>
      </c>
      <c r="F139" s="56">
        <f>+IF('Cálculos '!H139="","",'Cálculos '!H139)</f>
        <v>1</v>
      </c>
      <c r="G139" s="48" t="e">
        <f>IF('Precio unitario '!#REF!="","",ROUNDUP('Precio unitario '!#REF!,0))</f>
        <v>#REF!</v>
      </c>
      <c r="H139" s="48" t="str">
        <f t="shared" si="10"/>
        <v/>
      </c>
      <c r="I139" s="48" t="str">
        <f t="shared" si="11"/>
        <v/>
      </c>
      <c r="J139" s="113" t="str">
        <f t="shared" si="12"/>
        <v/>
      </c>
      <c r="K139" s="100"/>
      <c r="L139" s="121"/>
      <c r="M139" s="124"/>
      <c r="N139" s="113" t="e">
        <f t="shared" si="14"/>
        <v>#REF!</v>
      </c>
    </row>
    <row r="140" spans="2:14" x14ac:dyDescent="0.3">
      <c r="B140" s="105">
        <f t="shared" si="13"/>
        <v>132</v>
      </c>
      <c r="C140" s="112" t="str">
        <f>+IF('Cálculos '!C140="","",'Cálculos '!C140)</f>
        <v/>
      </c>
      <c r="D140" s="47" t="str">
        <f>IF('Cálculos '!D140="","",+'Cálculos '!D140)</f>
        <v/>
      </c>
      <c r="E140" s="47" t="str">
        <f>+IF('Cálculos '!E140="","",'Cálculos '!E140)</f>
        <v/>
      </c>
      <c r="F140" s="56">
        <f>+IF('Cálculos '!H140="","",'Cálculos '!H140)</f>
        <v>1</v>
      </c>
      <c r="G140" s="48" t="e">
        <f>IF('Precio unitario '!#REF!="","",ROUNDUP('Precio unitario '!#REF!,0))</f>
        <v>#REF!</v>
      </c>
      <c r="H140" s="48" t="str">
        <f t="shared" si="10"/>
        <v/>
      </c>
      <c r="I140" s="48" t="str">
        <f t="shared" si="11"/>
        <v/>
      </c>
      <c r="J140" s="113" t="str">
        <f t="shared" si="12"/>
        <v/>
      </c>
      <c r="K140" s="100"/>
      <c r="L140" s="121"/>
      <c r="M140" s="124"/>
      <c r="N140" s="113" t="e">
        <f t="shared" si="14"/>
        <v>#REF!</v>
      </c>
    </row>
    <row r="141" spans="2:14" x14ac:dyDescent="0.3">
      <c r="B141" s="105">
        <f t="shared" si="13"/>
        <v>133</v>
      </c>
      <c r="C141" s="112" t="str">
        <f>+IF('Cálculos '!C141="","",'Cálculos '!C141)</f>
        <v/>
      </c>
      <c r="D141" s="47" t="str">
        <f>IF('Cálculos '!D141="","",+'Cálculos '!D141)</f>
        <v/>
      </c>
      <c r="E141" s="47" t="str">
        <f>+IF('Cálculos '!E141="","",'Cálculos '!E141)</f>
        <v/>
      </c>
      <c r="F141" s="56">
        <f>+IF('Cálculos '!H141="","",'Cálculos '!H141)</f>
        <v>1</v>
      </c>
      <c r="G141" s="48" t="e">
        <f>IF('Precio unitario '!#REF!="","",ROUNDUP('Precio unitario '!#REF!,0))</f>
        <v>#REF!</v>
      </c>
      <c r="H141" s="48" t="str">
        <f t="shared" si="10"/>
        <v/>
      </c>
      <c r="I141" s="48" t="str">
        <f t="shared" si="11"/>
        <v/>
      </c>
      <c r="J141" s="113" t="str">
        <f t="shared" si="12"/>
        <v/>
      </c>
      <c r="K141" s="100"/>
      <c r="L141" s="121"/>
      <c r="M141" s="124"/>
      <c r="N141" s="113" t="e">
        <f t="shared" si="14"/>
        <v>#REF!</v>
      </c>
    </row>
    <row r="142" spans="2:14" x14ac:dyDescent="0.3">
      <c r="B142" s="105">
        <f t="shared" si="13"/>
        <v>134</v>
      </c>
      <c r="C142" s="112" t="str">
        <f>+IF('Cálculos '!C142="","",'Cálculos '!C142)</f>
        <v/>
      </c>
      <c r="D142" s="47" t="str">
        <f>IF('Cálculos '!D142="","",+'Cálculos '!D142)</f>
        <v/>
      </c>
      <c r="E142" s="47" t="str">
        <f>+IF('Cálculos '!E142="","",'Cálculos '!E142)</f>
        <v/>
      </c>
      <c r="F142" s="56">
        <f>+IF('Cálculos '!H142="","",'Cálculos '!H142)</f>
        <v>1</v>
      </c>
      <c r="G142" s="48" t="e">
        <f>IF('Precio unitario '!#REF!="","",ROUNDUP('Precio unitario '!#REF!,0))</f>
        <v>#REF!</v>
      </c>
      <c r="H142" s="48" t="str">
        <f t="shared" si="10"/>
        <v/>
      </c>
      <c r="I142" s="48" t="str">
        <f t="shared" si="11"/>
        <v/>
      </c>
      <c r="J142" s="113" t="str">
        <f t="shared" si="12"/>
        <v/>
      </c>
      <c r="K142" s="100"/>
      <c r="L142" s="121"/>
      <c r="M142" s="124"/>
      <c r="N142" s="113" t="e">
        <f t="shared" si="14"/>
        <v>#REF!</v>
      </c>
    </row>
    <row r="143" spans="2:14" x14ac:dyDescent="0.3">
      <c r="B143" s="105">
        <f t="shared" si="13"/>
        <v>135</v>
      </c>
      <c r="C143" s="112" t="str">
        <f>+IF('Cálculos '!C143="","",'Cálculos '!C143)</f>
        <v/>
      </c>
      <c r="D143" s="47" t="str">
        <f>IF('Cálculos '!D143="","",+'Cálculos '!D143)</f>
        <v/>
      </c>
      <c r="E143" s="47" t="str">
        <f>+IF('Cálculos '!E143="","",'Cálculos '!E143)</f>
        <v/>
      </c>
      <c r="F143" s="56">
        <f>+IF('Cálculos '!H143="","",'Cálculos '!H143)</f>
        <v>1</v>
      </c>
      <c r="G143" s="48" t="e">
        <f>IF('Precio unitario '!#REF!="","",ROUNDUP('Precio unitario '!#REF!,0))</f>
        <v>#REF!</v>
      </c>
      <c r="H143" s="48" t="str">
        <f t="shared" si="10"/>
        <v/>
      </c>
      <c r="I143" s="48" t="str">
        <f t="shared" si="11"/>
        <v/>
      </c>
      <c r="J143" s="113" t="str">
        <f t="shared" si="12"/>
        <v/>
      </c>
      <c r="K143" s="100"/>
      <c r="L143" s="121"/>
      <c r="M143" s="124"/>
      <c r="N143" s="113" t="e">
        <f t="shared" si="14"/>
        <v>#REF!</v>
      </c>
    </row>
    <row r="144" spans="2:14" x14ac:dyDescent="0.3">
      <c r="B144" s="105">
        <f t="shared" si="13"/>
        <v>136</v>
      </c>
      <c r="C144" s="112" t="str">
        <f>+IF('Cálculos '!C144="","",'Cálculos '!C144)</f>
        <v/>
      </c>
      <c r="D144" s="47" t="str">
        <f>IF('Cálculos '!D144="","",+'Cálculos '!D144)</f>
        <v/>
      </c>
      <c r="E144" s="47" t="str">
        <f>+IF('Cálculos '!E144="","",'Cálculos '!E144)</f>
        <v/>
      </c>
      <c r="F144" s="56">
        <f>+IF('Cálculos '!H144="","",'Cálculos '!H144)</f>
        <v>1</v>
      </c>
      <c r="G144" s="48" t="e">
        <f>IF('Precio unitario '!#REF!="","",ROUNDUP('Precio unitario '!#REF!,0))</f>
        <v>#REF!</v>
      </c>
      <c r="H144" s="48" t="str">
        <f t="shared" si="10"/>
        <v/>
      </c>
      <c r="I144" s="48" t="str">
        <f t="shared" si="11"/>
        <v/>
      </c>
      <c r="J144" s="113" t="str">
        <f t="shared" si="12"/>
        <v/>
      </c>
      <c r="K144" s="100"/>
      <c r="L144" s="121"/>
      <c r="M144" s="124"/>
      <c r="N144" s="113" t="e">
        <f t="shared" si="14"/>
        <v>#REF!</v>
      </c>
    </row>
    <row r="145" spans="2:14" x14ac:dyDescent="0.3">
      <c r="B145" s="105">
        <f t="shared" si="13"/>
        <v>137</v>
      </c>
      <c r="C145" s="112" t="str">
        <f>+IF('Cálculos '!C145="","",'Cálculos '!C145)</f>
        <v/>
      </c>
      <c r="D145" s="47" t="str">
        <f>IF('Cálculos '!D145="","",+'Cálculos '!D145)</f>
        <v/>
      </c>
      <c r="E145" s="47" t="str">
        <f>+IF('Cálculos '!E145="","",'Cálculos '!E145)</f>
        <v/>
      </c>
      <c r="F145" s="56">
        <f>+IF('Cálculos '!H145="","",'Cálculos '!H145)</f>
        <v>1</v>
      </c>
      <c r="G145" s="48" t="e">
        <f>IF('Precio unitario '!#REF!="","",ROUNDUP('Precio unitario '!#REF!,0))</f>
        <v>#REF!</v>
      </c>
      <c r="H145" s="48" t="str">
        <f t="shared" si="10"/>
        <v/>
      </c>
      <c r="I145" s="48" t="str">
        <f t="shared" si="11"/>
        <v/>
      </c>
      <c r="J145" s="113" t="str">
        <f t="shared" si="12"/>
        <v/>
      </c>
      <c r="K145" s="100"/>
      <c r="L145" s="121"/>
      <c r="M145" s="124"/>
      <c r="N145" s="113" t="e">
        <f t="shared" si="14"/>
        <v>#REF!</v>
      </c>
    </row>
    <row r="146" spans="2:14" x14ac:dyDescent="0.3">
      <c r="B146" s="105">
        <f t="shared" si="13"/>
        <v>138</v>
      </c>
      <c r="C146" s="112" t="str">
        <f>+IF('Cálculos '!C146="","",'Cálculos '!C146)</f>
        <v/>
      </c>
      <c r="D146" s="47" t="str">
        <f>IF('Cálculos '!D146="","",+'Cálculos '!D146)</f>
        <v/>
      </c>
      <c r="E146" s="47" t="str">
        <f>+IF('Cálculos '!E146="","",'Cálculos '!E146)</f>
        <v/>
      </c>
      <c r="F146" s="56">
        <f>+IF('Cálculos '!H146="","",'Cálculos '!H146)</f>
        <v>1</v>
      </c>
      <c r="G146" s="48" t="e">
        <f>IF('Precio unitario '!#REF!="","",ROUNDUP('Precio unitario '!#REF!,0))</f>
        <v>#REF!</v>
      </c>
      <c r="H146" s="48" t="str">
        <f t="shared" si="10"/>
        <v/>
      </c>
      <c r="I146" s="48" t="str">
        <f t="shared" si="11"/>
        <v/>
      </c>
      <c r="J146" s="113" t="str">
        <f t="shared" si="12"/>
        <v/>
      </c>
      <c r="K146" s="100"/>
      <c r="L146" s="121"/>
      <c r="M146" s="124"/>
      <c r="N146" s="113" t="e">
        <f t="shared" si="14"/>
        <v>#REF!</v>
      </c>
    </row>
    <row r="147" spans="2:14" x14ac:dyDescent="0.3">
      <c r="B147" s="105">
        <f t="shared" si="13"/>
        <v>139</v>
      </c>
      <c r="C147" s="112" t="str">
        <f>+IF('Cálculos '!C147="","",'Cálculos '!C147)</f>
        <v/>
      </c>
      <c r="D147" s="47" t="str">
        <f>IF('Cálculos '!D147="","",+'Cálculos '!D147)</f>
        <v/>
      </c>
      <c r="E147" s="47" t="str">
        <f>+IF('Cálculos '!E147="","",'Cálculos '!E147)</f>
        <v/>
      </c>
      <c r="F147" s="56">
        <f>+IF('Cálculos '!H147="","",'Cálculos '!H147)</f>
        <v>1</v>
      </c>
      <c r="G147" s="48" t="e">
        <f>IF('Precio unitario '!#REF!="","",ROUNDUP('Precio unitario '!#REF!,0))</f>
        <v>#REF!</v>
      </c>
      <c r="H147" s="48" t="str">
        <f t="shared" ref="H147:H210" si="15">IF(C147="","",IF(K147="","CONFIRMAR SI EL PRODOCTRO TIENE IVA O NO",IF(K147="NO",0,SUM(G147*19%))))</f>
        <v/>
      </c>
      <c r="I147" s="48" t="str">
        <f t="shared" ref="I147:I210" si="16">IF(C147="","",IF(L147="","CONFIRMAR SI EL PRODOCTRO TIENE ESTANPILLA O NO",IF(L147="NO",0,SUM(G147*11.5%))))</f>
        <v/>
      </c>
      <c r="J147" s="113" t="str">
        <f t="shared" ref="J147:J210" si="17">+IF(C147="","",SUM(G147:I147))</f>
        <v/>
      </c>
      <c r="K147" s="100"/>
      <c r="L147" s="121"/>
      <c r="M147" s="124"/>
      <c r="N147" s="113" t="e">
        <f t="shared" si="14"/>
        <v>#REF!</v>
      </c>
    </row>
    <row r="148" spans="2:14" x14ac:dyDescent="0.3">
      <c r="B148" s="105">
        <f t="shared" si="13"/>
        <v>140</v>
      </c>
      <c r="C148" s="112" t="str">
        <f>+IF('Cálculos '!C148="","",'Cálculos '!C148)</f>
        <v/>
      </c>
      <c r="D148" s="47" t="str">
        <f>IF('Cálculos '!D148="","",+'Cálculos '!D148)</f>
        <v/>
      </c>
      <c r="E148" s="47" t="str">
        <f>+IF('Cálculos '!E148="","",'Cálculos '!E148)</f>
        <v/>
      </c>
      <c r="F148" s="56">
        <f>+IF('Cálculos '!H148="","",'Cálculos '!H148)</f>
        <v>1</v>
      </c>
      <c r="G148" s="48" t="e">
        <f>IF('Precio unitario '!#REF!="","",ROUNDUP('Precio unitario '!#REF!,0))</f>
        <v>#REF!</v>
      </c>
      <c r="H148" s="48" t="str">
        <f t="shared" si="15"/>
        <v/>
      </c>
      <c r="I148" s="48" t="str">
        <f t="shared" si="16"/>
        <v/>
      </c>
      <c r="J148" s="113" t="str">
        <f t="shared" si="17"/>
        <v/>
      </c>
      <c r="K148" s="100"/>
      <c r="L148" s="121"/>
      <c r="M148" s="124"/>
      <c r="N148" s="113" t="e">
        <f t="shared" si="14"/>
        <v>#REF!</v>
      </c>
    </row>
    <row r="149" spans="2:14" x14ac:dyDescent="0.3">
      <c r="B149" s="105">
        <f t="shared" si="13"/>
        <v>141</v>
      </c>
      <c r="C149" s="112" t="str">
        <f>+IF('Cálculos '!C149="","",'Cálculos '!C149)</f>
        <v/>
      </c>
      <c r="D149" s="47" t="str">
        <f>IF('Cálculos '!D149="","",+'Cálculos '!D149)</f>
        <v/>
      </c>
      <c r="E149" s="47" t="str">
        <f>+IF('Cálculos '!E149="","",'Cálculos '!E149)</f>
        <v/>
      </c>
      <c r="F149" s="56">
        <f>+IF('Cálculos '!H149="","",'Cálculos '!H149)</f>
        <v>1</v>
      </c>
      <c r="G149" s="48" t="e">
        <f>IF('Precio unitario '!#REF!="","",ROUNDUP('Precio unitario '!#REF!,0))</f>
        <v>#REF!</v>
      </c>
      <c r="H149" s="48" t="str">
        <f t="shared" si="15"/>
        <v/>
      </c>
      <c r="I149" s="48" t="str">
        <f t="shared" si="16"/>
        <v/>
      </c>
      <c r="J149" s="113" t="str">
        <f t="shared" si="17"/>
        <v/>
      </c>
      <c r="K149" s="100"/>
      <c r="L149" s="121"/>
      <c r="M149" s="124"/>
      <c r="N149" s="113" t="e">
        <f t="shared" si="14"/>
        <v>#REF!</v>
      </c>
    </row>
    <row r="150" spans="2:14" x14ac:dyDescent="0.3">
      <c r="B150" s="105">
        <f t="shared" si="13"/>
        <v>142</v>
      </c>
      <c r="C150" s="112" t="str">
        <f>+IF('Cálculos '!C150="","",'Cálculos '!C150)</f>
        <v/>
      </c>
      <c r="D150" s="47" t="str">
        <f>IF('Cálculos '!D150="","",+'Cálculos '!D150)</f>
        <v/>
      </c>
      <c r="E150" s="47" t="str">
        <f>+IF('Cálculos '!E150="","",'Cálculos '!E150)</f>
        <v/>
      </c>
      <c r="F150" s="56">
        <f>+IF('Cálculos '!H150="","",'Cálculos '!H150)</f>
        <v>1</v>
      </c>
      <c r="G150" s="48" t="e">
        <f>IF('Precio unitario '!#REF!="","",ROUNDUP('Precio unitario '!#REF!,0))</f>
        <v>#REF!</v>
      </c>
      <c r="H150" s="48" t="str">
        <f t="shared" si="15"/>
        <v/>
      </c>
      <c r="I150" s="48" t="str">
        <f t="shared" si="16"/>
        <v/>
      </c>
      <c r="J150" s="113" t="str">
        <f t="shared" si="17"/>
        <v/>
      </c>
      <c r="K150" s="100"/>
      <c r="L150" s="121"/>
      <c r="M150" s="124"/>
      <c r="N150" s="113" t="e">
        <f t="shared" si="14"/>
        <v>#REF!</v>
      </c>
    </row>
    <row r="151" spans="2:14" x14ac:dyDescent="0.3">
      <c r="B151" s="105">
        <f t="shared" si="13"/>
        <v>143</v>
      </c>
      <c r="C151" s="112" t="str">
        <f>+IF('Cálculos '!C151="","",'Cálculos '!C151)</f>
        <v/>
      </c>
      <c r="D151" s="47" t="str">
        <f>IF('Cálculos '!D151="","",+'Cálculos '!D151)</f>
        <v/>
      </c>
      <c r="E151" s="47" t="str">
        <f>+IF('Cálculos '!E151="","",'Cálculos '!E151)</f>
        <v/>
      </c>
      <c r="F151" s="56">
        <f>+IF('Cálculos '!H151="","",'Cálculos '!H151)</f>
        <v>1</v>
      </c>
      <c r="G151" s="48" t="e">
        <f>IF('Precio unitario '!#REF!="","",ROUNDUP('Precio unitario '!#REF!,0))</f>
        <v>#REF!</v>
      </c>
      <c r="H151" s="48" t="str">
        <f t="shared" si="15"/>
        <v/>
      </c>
      <c r="I151" s="48" t="str">
        <f t="shared" si="16"/>
        <v/>
      </c>
      <c r="J151" s="113" t="str">
        <f t="shared" si="17"/>
        <v/>
      </c>
      <c r="K151" s="100"/>
      <c r="L151" s="121"/>
      <c r="M151" s="124"/>
      <c r="N151" s="113" t="e">
        <f t="shared" si="14"/>
        <v>#REF!</v>
      </c>
    </row>
    <row r="152" spans="2:14" x14ac:dyDescent="0.3">
      <c r="B152" s="105">
        <f t="shared" si="13"/>
        <v>144</v>
      </c>
      <c r="C152" s="112" t="str">
        <f>+IF('Cálculos '!C152="","",'Cálculos '!C152)</f>
        <v/>
      </c>
      <c r="D152" s="47" t="str">
        <f>IF('Cálculos '!D152="","",+'Cálculos '!D152)</f>
        <v/>
      </c>
      <c r="E152" s="47" t="str">
        <f>+IF('Cálculos '!E152="","",'Cálculos '!E152)</f>
        <v/>
      </c>
      <c r="F152" s="56">
        <f>+IF('Cálculos '!H152="","",'Cálculos '!H152)</f>
        <v>1</v>
      </c>
      <c r="G152" s="48" t="e">
        <f>IF('Precio unitario '!#REF!="","",ROUNDUP('Precio unitario '!#REF!,0))</f>
        <v>#REF!</v>
      </c>
      <c r="H152" s="48" t="str">
        <f t="shared" si="15"/>
        <v/>
      </c>
      <c r="I152" s="48" t="str">
        <f t="shared" si="16"/>
        <v/>
      </c>
      <c r="J152" s="113" t="str">
        <f t="shared" si="17"/>
        <v/>
      </c>
      <c r="K152" s="100"/>
      <c r="L152" s="121"/>
      <c r="M152" s="124"/>
      <c r="N152" s="113" t="e">
        <f t="shared" si="14"/>
        <v>#REF!</v>
      </c>
    </row>
    <row r="153" spans="2:14" x14ac:dyDescent="0.3">
      <c r="B153" s="105">
        <f t="shared" si="13"/>
        <v>145</v>
      </c>
      <c r="C153" s="112" t="str">
        <f>+IF('Cálculos '!C153="","",'Cálculos '!C153)</f>
        <v/>
      </c>
      <c r="D153" s="47" t="str">
        <f>IF('Cálculos '!D153="","",+'Cálculos '!D153)</f>
        <v/>
      </c>
      <c r="E153" s="47" t="str">
        <f>+IF('Cálculos '!E153="","",'Cálculos '!E153)</f>
        <v/>
      </c>
      <c r="F153" s="56">
        <f>+IF('Cálculos '!H153="","",'Cálculos '!H153)</f>
        <v>1</v>
      </c>
      <c r="G153" s="48" t="e">
        <f>IF('Precio unitario '!#REF!="","",ROUNDUP('Precio unitario '!#REF!,0))</f>
        <v>#REF!</v>
      </c>
      <c r="H153" s="48" t="str">
        <f t="shared" si="15"/>
        <v/>
      </c>
      <c r="I153" s="48" t="str">
        <f t="shared" si="16"/>
        <v/>
      </c>
      <c r="J153" s="113" t="str">
        <f t="shared" si="17"/>
        <v/>
      </c>
      <c r="K153" s="100"/>
      <c r="L153" s="121"/>
      <c r="M153" s="124"/>
      <c r="N153" s="113" t="e">
        <f t="shared" si="14"/>
        <v>#REF!</v>
      </c>
    </row>
    <row r="154" spans="2:14" x14ac:dyDescent="0.3">
      <c r="B154" s="105">
        <f t="shared" si="13"/>
        <v>146</v>
      </c>
      <c r="C154" s="112" t="str">
        <f>+IF('Cálculos '!C154="","",'Cálculos '!C154)</f>
        <v/>
      </c>
      <c r="D154" s="47" t="str">
        <f>IF('Cálculos '!D154="","",+'Cálculos '!D154)</f>
        <v/>
      </c>
      <c r="E154" s="47" t="str">
        <f>+IF('Cálculos '!E154="","",'Cálculos '!E154)</f>
        <v/>
      </c>
      <c r="F154" s="56">
        <f>+IF('Cálculos '!H154="","",'Cálculos '!H154)</f>
        <v>1</v>
      </c>
      <c r="G154" s="48" t="e">
        <f>IF('Precio unitario '!#REF!="","",ROUNDUP('Precio unitario '!#REF!,0))</f>
        <v>#REF!</v>
      </c>
      <c r="H154" s="48" t="str">
        <f t="shared" si="15"/>
        <v/>
      </c>
      <c r="I154" s="48" t="str">
        <f t="shared" si="16"/>
        <v/>
      </c>
      <c r="J154" s="113" t="str">
        <f t="shared" si="17"/>
        <v/>
      </c>
      <c r="K154" s="100"/>
      <c r="L154" s="121"/>
      <c r="M154" s="124"/>
      <c r="N154" s="113" t="e">
        <f t="shared" si="14"/>
        <v>#REF!</v>
      </c>
    </row>
    <row r="155" spans="2:14" x14ac:dyDescent="0.3">
      <c r="B155" s="105">
        <f t="shared" si="13"/>
        <v>147</v>
      </c>
      <c r="C155" s="112" t="str">
        <f>+IF('Cálculos '!C155="","",'Cálculos '!C155)</f>
        <v/>
      </c>
      <c r="D155" s="47" t="str">
        <f>IF('Cálculos '!D155="","",+'Cálculos '!D155)</f>
        <v/>
      </c>
      <c r="E155" s="47" t="str">
        <f>+IF('Cálculos '!E155="","",'Cálculos '!E155)</f>
        <v/>
      </c>
      <c r="F155" s="56">
        <f>+IF('Cálculos '!H155="","",'Cálculos '!H155)</f>
        <v>1</v>
      </c>
      <c r="G155" s="48" t="e">
        <f>IF('Precio unitario '!#REF!="","",ROUNDUP('Precio unitario '!#REF!,0))</f>
        <v>#REF!</v>
      </c>
      <c r="H155" s="48" t="str">
        <f t="shared" si="15"/>
        <v/>
      </c>
      <c r="I155" s="48" t="str">
        <f t="shared" si="16"/>
        <v/>
      </c>
      <c r="J155" s="113" t="str">
        <f t="shared" si="17"/>
        <v/>
      </c>
      <c r="K155" s="100"/>
      <c r="L155" s="121"/>
      <c r="M155" s="124"/>
      <c r="N155" s="113" t="e">
        <f t="shared" si="14"/>
        <v>#REF!</v>
      </c>
    </row>
    <row r="156" spans="2:14" x14ac:dyDescent="0.3">
      <c r="B156" s="105">
        <f t="shared" si="13"/>
        <v>148</v>
      </c>
      <c r="C156" s="112" t="str">
        <f>+IF('Cálculos '!C156="","",'Cálculos '!C156)</f>
        <v/>
      </c>
      <c r="D156" s="47" t="str">
        <f>IF('Cálculos '!D156="","",+'Cálculos '!D156)</f>
        <v/>
      </c>
      <c r="E156" s="47" t="str">
        <f>+IF('Cálculos '!E156="","",'Cálculos '!E156)</f>
        <v/>
      </c>
      <c r="F156" s="56">
        <f>+IF('Cálculos '!H156="","",'Cálculos '!H156)</f>
        <v>1</v>
      </c>
      <c r="G156" s="48" t="e">
        <f>IF('Precio unitario '!#REF!="","",ROUNDUP('Precio unitario '!#REF!,0))</f>
        <v>#REF!</v>
      </c>
      <c r="H156" s="48" t="str">
        <f t="shared" si="15"/>
        <v/>
      </c>
      <c r="I156" s="48" t="str">
        <f t="shared" si="16"/>
        <v/>
      </c>
      <c r="J156" s="113" t="str">
        <f t="shared" si="17"/>
        <v/>
      </c>
      <c r="K156" s="100"/>
      <c r="L156" s="121"/>
      <c r="M156" s="124"/>
      <c r="N156" s="113" t="e">
        <f t="shared" si="14"/>
        <v>#REF!</v>
      </c>
    </row>
    <row r="157" spans="2:14" x14ac:dyDescent="0.3">
      <c r="B157" s="105">
        <f t="shared" si="13"/>
        <v>149</v>
      </c>
      <c r="C157" s="112" t="str">
        <f>+IF('Cálculos '!C157="","",'Cálculos '!C157)</f>
        <v/>
      </c>
      <c r="D157" s="47" t="str">
        <f>IF('Cálculos '!D157="","",+'Cálculos '!D157)</f>
        <v/>
      </c>
      <c r="E157" s="47" t="str">
        <f>+IF('Cálculos '!E157="","",'Cálculos '!E157)</f>
        <v/>
      </c>
      <c r="F157" s="56">
        <f>+IF('Cálculos '!H157="","",'Cálculos '!H157)</f>
        <v>1</v>
      </c>
      <c r="G157" s="48" t="e">
        <f>IF('Precio unitario '!#REF!="","",ROUNDUP('Precio unitario '!#REF!,0))</f>
        <v>#REF!</v>
      </c>
      <c r="H157" s="48" t="str">
        <f t="shared" si="15"/>
        <v/>
      </c>
      <c r="I157" s="48" t="str">
        <f t="shared" si="16"/>
        <v/>
      </c>
      <c r="J157" s="113" t="str">
        <f t="shared" si="17"/>
        <v/>
      </c>
      <c r="K157" s="100"/>
      <c r="L157" s="121"/>
      <c r="M157" s="124"/>
      <c r="N157" s="113" t="e">
        <f t="shared" si="14"/>
        <v>#REF!</v>
      </c>
    </row>
    <row r="158" spans="2:14" x14ac:dyDescent="0.3">
      <c r="B158" s="105">
        <f t="shared" si="13"/>
        <v>150</v>
      </c>
      <c r="C158" s="112" t="str">
        <f>+IF('Cálculos '!C158="","",'Cálculos '!C158)</f>
        <v/>
      </c>
      <c r="D158" s="47" t="str">
        <f>IF('Cálculos '!D158="","",+'Cálculos '!D158)</f>
        <v/>
      </c>
      <c r="E158" s="47" t="str">
        <f>+IF('Cálculos '!E158="","",'Cálculos '!E158)</f>
        <v/>
      </c>
      <c r="F158" s="56">
        <f>+IF('Cálculos '!H158="","",'Cálculos '!H158)</f>
        <v>1</v>
      </c>
      <c r="G158" s="48" t="e">
        <f>IF('Precio unitario '!#REF!="","",ROUNDUP('Precio unitario '!#REF!,0))</f>
        <v>#REF!</v>
      </c>
      <c r="H158" s="48" t="str">
        <f t="shared" si="15"/>
        <v/>
      </c>
      <c r="I158" s="48" t="str">
        <f t="shared" si="16"/>
        <v/>
      </c>
      <c r="J158" s="113" t="str">
        <f t="shared" si="17"/>
        <v/>
      </c>
      <c r="K158" s="100"/>
      <c r="L158" s="121"/>
      <c r="M158" s="124"/>
      <c r="N158" s="113" t="e">
        <f t="shared" si="14"/>
        <v>#REF!</v>
      </c>
    </row>
    <row r="159" spans="2:14" x14ac:dyDescent="0.3">
      <c r="B159" s="105">
        <f t="shared" si="13"/>
        <v>151</v>
      </c>
      <c r="C159" s="112" t="str">
        <f>+IF('Cálculos '!C159="","",'Cálculos '!C159)</f>
        <v/>
      </c>
      <c r="D159" s="47" t="str">
        <f>IF('Cálculos '!D159="","",+'Cálculos '!D159)</f>
        <v/>
      </c>
      <c r="E159" s="47" t="str">
        <f>+IF('Cálculos '!E159="","",'Cálculos '!E159)</f>
        <v/>
      </c>
      <c r="F159" s="56">
        <f>+IF('Cálculos '!H159="","",'Cálculos '!H159)</f>
        <v>1</v>
      </c>
      <c r="G159" s="48" t="e">
        <f>IF('Precio unitario '!#REF!="","",ROUNDUP('Precio unitario '!#REF!,0))</f>
        <v>#REF!</v>
      </c>
      <c r="H159" s="48" t="str">
        <f t="shared" si="15"/>
        <v/>
      </c>
      <c r="I159" s="48" t="str">
        <f t="shared" si="16"/>
        <v/>
      </c>
      <c r="J159" s="113" t="str">
        <f t="shared" si="17"/>
        <v/>
      </c>
      <c r="K159" s="100"/>
      <c r="L159" s="121"/>
      <c r="M159" s="124"/>
      <c r="N159" s="113" t="e">
        <f t="shared" si="14"/>
        <v>#REF!</v>
      </c>
    </row>
    <row r="160" spans="2:14" x14ac:dyDescent="0.3">
      <c r="B160" s="105">
        <f t="shared" si="13"/>
        <v>152</v>
      </c>
      <c r="C160" s="112" t="str">
        <f>+IF('Cálculos '!C1024="","",'Cálculos '!C1024)</f>
        <v/>
      </c>
      <c r="D160" s="47" t="str">
        <f>IF('Cálculos '!D1024="","",+'Cálculos '!D1024)</f>
        <v/>
      </c>
      <c r="E160" s="47" t="str">
        <f>+IF('Cálculos '!E1024="","",'Cálculos '!E1024)</f>
        <v/>
      </c>
      <c r="F160" s="56">
        <f>+IF('Cálculos '!H1024="","",'Cálculos '!H1024)</f>
        <v>1</v>
      </c>
      <c r="G160" s="48" t="e">
        <f>IF('Precio unitario '!#REF!="","",ROUNDUP('Precio unitario '!#REF!,0))</f>
        <v>#REF!</v>
      </c>
      <c r="H160" s="48" t="str">
        <f t="shared" si="15"/>
        <v/>
      </c>
      <c r="I160" s="48" t="str">
        <f t="shared" si="16"/>
        <v/>
      </c>
      <c r="J160" s="113" t="str">
        <f t="shared" si="17"/>
        <v/>
      </c>
      <c r="K160" s="100"/>
      <c r="L160" s="121"/>
      <c r="M160" s="124"/>
      <c r="N160" s="113" t="e">
        <f t="shared" si="14"/>
        <v>#REF!</v>
      </c>
    </row>
    <row r="161" spans="2:14" x14ac:dyDescent="0.3">
      <c r="B161" s="105">
        <f t="shared" si="13"/>
        <v>153</v>
      </c>
      <c r="C161" s="112" t="str">
        <f>+IF('Cálculos '!C1025="","",'Cálculos '!C1025)</f>
        <v/>
      </c>
      <c r="D161" s="47" t="str">
        <f>IF('Cálculos '!D1025="","",+'Cálculos '!D1025)</f>
        <v/>
      </c>
      <c r="E161" s="47" t="str">
        <f>+IF('Cálculos '!E1025="","",'Cálculos '!E1025)</f>
        <v/>
      </c>
      <c r="F161" s="56">
        <f>+IF('Cálculos '!H1025="","",'Cálculos '!H1025)</f>
        <v>1</v>
      </c>
      <c r="G161" s="48" t="e">
        <f>IF('Precio unitario '!#REF!="","",ROUNDUP('Precio unitario '!#REF!,0))</f>
        <v>#REF!</v>
      </c>
      <c r="H161" s="48" t="str">
        <f t="shared" si="15"/>
        <v/>
      </c>
      <c r="I161" s="48" t="str">
        <f t="shared" si="16"/>
        <v/>
      </c>
      <c r="J161" s="113" t="str">
        <f t="shared" si="17"/>
        <v/>
      </c>
      <c r="K161" s="100"/>
      <c r="L161" s="121"/>
      <c r="M161" s="124"/>
      <c r="N161" s="113" t="e">
        <f t="shared" si="14"/>
        <v>#REF!</v>
      </c>
    </row>
    <row r="162" spans="2:14" x14ac:dyDescent="0.3">
      <c r="B162" s="105">
        <f t="shared" si="13"/>
        <v>154</v>
      </c>
      <c r="C162" s="112" t="str">
        <f>+IF('Cálculos '!C1026="","",'Cálculos '!C1026)</f>
        <v/>
      </c>
      <c r="D162" s="47" t="str">
        <f>IF('Cálculos '!D1026="","",+'Cálculos '!D1026)</f>
        <v/>
      </c>
      <c r="E162" s="47" t="str">
        <f>+IF('Cálculos '!E1026="","",'Cálculos '!E1026)</f>
        <v/>
      </c>
      <c r="F162" s="56">
        <f>+IF('Cálculos '!H1026="","",'Cálculos '!H1026)</f>
        <v>1</v>
      </c>
      <c r="G162" s="48" t="e">
        <f>IF('Precio unitario '!#REF!="","",ROUNDUP('Precio unitario '!#REF!,0))</f>
        <v>#REF!</v>
      </c>
      <c r="H162" s="48" t="str">
        <f t="shared" si="15"/>
        <v/>
      </c>
      <c r="I162" s="48" t="str">
        <f t="shared" si="16"/>
        <v/>
      </c>
      <c r="J162" s="113" t="str">
        <f t="shared" si="17"/>
        <v/>
      </c>
      <c r="K162" s="100"/>
      <c r="L162" s="121"/>
      <c r="M162" s="124"/>
      <c r="N162" s="113" t="e">
        <f t="shared" si="14"/>
        <v>#REF!</v>
      </c>
    </row>
    <row r="163" spans="2:14" x14ac:dyDescent="0.3">
      <c r="B163" s="105">
        <f t="shared" si="13"/>
        <v>155</v>
      </c>
      <c r="C163" s="112" t="str">
        <f>+IF('Cálculos '!C1027="","",'Cálculos '!C1027)</f>
        <v/>
      </c>
      <c r="D163" s="47" t="str">
        <f>IF('Cálculos '!D1027="","",+'Cálculos '!D1027)</f>
        <v/>
      </c>
      <c r="E163" s="47" t="str">
        <f>+IF('Cálculos '!E1027="","",'Cálculos '!E1027)</f>
        <v/>
      </c>
      <c r="F163" s="56">
        <f>+IF('Cálculos '!H1027="","",'Cálculos '!H1027)</f>
        <v>1</v>
      </c>
      <c r="G163" s="48" t="e">
        <f>IF('Precio unitario '!#REF!="","",ROUNDUP('Precio unitario '!#REF!,0))</f>
        <v>#REF!</v>
      </c>
      <c r="H163" s="48" t="str">
        <f t="shared" si="15"/>
        <v/>
      </c>
      <c r="I163" s="48" t="str">
        <f t="shared" si="16"/>
        <v/>
      </c>
      <c r="J163" s="113" t="str">
        <f t="shared" si="17"/>
        <v/>
      </c>
      <c r="K163" s="100"/>
      <c r="L163" s="121"/>
      <c r="M163" s="124"/>
      <c r="N163" s="113" t="e">
        <f t="shared" si="14"/>
        <v>#REF!</v>
      </c>
    </row>
    <row r="164" spans="2:14" x14ac:dyDescent="0.3">
      <c r="B164" s="105">
        <f t="shared" si="13"/>
        <v>156</v>
      </c>
      <c r="C164" s="112" t="str">
        <f>+IF('Cálculos '!C1028="","",'Cálculos '!C1028)</f>
        <v/>
      </c>
      <c r="D164" s="47" t="str">
        <f>IF('Cálculos '!D1028="","",+'Cálculos '!D1028)</f>
        <v/>
      </c>
      <c r="E164" s="47" t="str">
        <f>+IF('Cálculos '!E1028="","",'Cálculos '!E1028)</f>
        <v/>
      </c>
      <c r="F164" s="56">
        <f>+IF('Cálculos '!H1028="","",'Cálculos '!H1028)</f>
        <v>1</v>
      </c>
      <c r="G164" s="48" t="e">
        <f>IF('Precio unitario '!#REF!="","",ROUNDUP('Precio unitario '!#REF!,0))</f>
        <v>#REF!</v>
      </c>
      <c r="H164" s="48" t="str">
        <f t="shared" si="15"/>
        <v/>
      </c>
      <c r="I164" s="48" t="str">
        <f t="shared" si="16"/>
        <v/>
      </c>
      <c r="J164" s="113" t="str">
        <f t="shared" si="17"/>
        <v/>
      </c>
      <c r="K164" s="100"/>
      <c r="L164" s="121"/>
      <c r="M164" s="124"/>
      <c r="N164" s="113" t="e">
        <f t="shared" si="14"/>
        <v>#REF!</v>
      </c>
    </row>
    <row r="165" spans="2:14" x14ac:dyDescent="0.3">
      <c r="B165" s="105">
        <f t="shared" si="13"/>
        <v>157</v>
      </c>
      <c r="C165" s="112" t="str">
        <f>+IF('Cálculos '!C1029="","",'Cálculos '!C1029)</f>
        <v/>
      </c>
      <c r="D165" s="47" t="str">
        <f>IF('Cálculos '!D1029="","",+'Cálculos '!D1029)</f>
        <v/>
      </c>
      <c r="E165" s="47" t="str">
        <f>+IF('Cálculos '!E1029="","",'Cálculos '!E1029)</f>
        <v/>
      </c>
      <c r="F165" s="56">
        <f>+IF('Cálculos '!H1029="","",'Cálculos '!H1029)</f>
        <v>1</v>
      </c>
      <c r="G165" s="48" t="e">
        <f>IF('Precio unitario '!#REF!="","",ROUNDUP('Precio unitario '!#REF!,0))</f>
        <v>#REF!</v>
      </c>
      <c r="H165" s="48" t="str">
        <f t="shared" si="15"/>
        <v/>
      </c>
      <c r="I165" s="48" t="str">
        <f t="shared" si="16"/>
        <v/>
      </c>
      <c r="J165" s="113" t="str">
        <f t="shared" si="17"/>
        <v/>
      </c>
      <c r="K165" s="100"/>
      <c r="L165" s="121"/>
      <c r="M165" s="124"/>
      <c r="N165" s="113" t="e">
        <f t="shared" si="14"/>
        <v>#REF!</v>
      </c>
    </row>
    <row r="166" spans="2:14" x14ac:dyDescent="0.3">
      <c r="B166" s="105">
        <f t="shared" si="13"/>
        <v>158</v>
      </c>
      <c r="C166" s="112" t="str">
        <f>+IF('Cálculos '!C1030="","",'Cálculos '!C1030)</f>
        <v/>
      </c>
      <c r="D166" s="47" t="str">
        <f>IF('Cálculos '!D1030="","",+'Cálculos '!D1030)</f>
        <v/>
      </c>
      <c r="E166" s="47" t="str">
        <f>+IF('Cálculos '!E1030="","",'Cálculos '!E1030)</f>
        <v/>
      </c>
      <c r="F166" s="56">
        <f>+IF('Cálculos '!H1030="","",'Cálculos '!H1030)</f>
        <v>1</v>
      </c>
      <c r="G166" s="48" t="e">
        <f>IF('Precio unitario '!#REF!="","",ROUNDUP('Precio unitario '!#REF!,0))</f>
        <v>#REF!</v>
      </c>
      <c r="H166" s="48" t="str">
        <f t="shared" si="15"/>
        <v/>
      </c>
      <c r="I166" s="48" t="str">
        <f t="shared" si="16"/>
        <v/>
      </c>
      <c r="J166" s="113" t="str">
        <f t="shared" si="17"/>
        <v/>
      </c>
      <c r="K166" s="100"/>
      <c r="L166" s="121"/>
      <c r="M166" s="124"/>
      <c r="N166" s="113" t="e">
        <f t="shared" si="14"/>
        <v>#REF!</v>
      </c>
    </row>
    <row r="167" spans="2:14" x14ac:dyDescent="0.3">
      <c r="B167" s="105">
        <f t="shared" si="13"/>
        <v>159</v>
      </c>
      <c r="C167" s="112" t="str">
        <f>+IF('Cálculos '!C1031="","",'Cálculos '!C1031)</f>
        <v/>
      </c>
      <c r="D167" s="47" t="str">
        <f>IF('Cálculos '!D1031="","",+'Cálculos '!D1031)</f>
        <v/>
      </c>
      <c r="E167" s="47" t="str">
        <f>+IF('Cálculos '!E1031="","",'Cálculos '!E1031)</f>
        <v/>
      </c>
      <c r="F167" s="56">
        <f>+IF('Cálculos '!H1031="","",'Cálculos '!H1031)</f>
        <v>1</v>
      </c>
      <c r="G167" s="48" t="e">
        <f>IF('Precio unitario '!#REF!="","",ROUNDUP('Precio unitario '!#REF!,0))</f>
        <v>#REF!</v>
      </c>
      <c r="H167" s="48" t="str">
        <f t="shared" si="15"/>
        <v/>
      </c>
      <c r="I167" s="48" t="str">
        <f t="shared" si="16"/>
        <v/>
      </c>
      <c r="J167" s="113" t="str">
        <f t="shared" si="17"/>
        <v/>
      </c>
      <c r="K167" s="100"/>
      <c r="L167" s="121"/>
      <c r="M167" s="124"/>
      <c r="N167" s="113" t="e">
        <f t="shared" si="14"/>
        <v>#REF!</v>
      </c>
    </row>
    <row r="168" spans="2:14" x14ac:dyDescent="0.3">
      <c r="B168" s="105">
        <f t="shared" si="13"/>
        <v>160</v>
      </c>
      <c r="C168" s="112" t="str">
        <f>+IF('Cálculos '!C1032="","",'Cálculos '!C1032)</f>
        <v/>
      </c>
      <c r="D168" s="47" t="str">
        <f>IF('Cálculos '!D1032="","",+'Cálculos '!D1032)</f>
        <v/>
      </c>
      <c r="E168" s="47" t="str">
        <f>+IF('Cálculos '!E1032="","",'Cálculos '!E1032)</f>
        <v/>
      </c>
      <c r="F168" s="56">
        <f>+IF('Cálculos '!H1032="","",'Cálculos '!H1032)</f>
        <v>1</v>
      </c>
      <c r="G168" s="48" t="e">
        <f>IF('Precio unitario '!#REF!="","",ROUNDUP('Precio unitario '!#REF!,0))</f>
        <v>#REF!</v>
      </c>
      <c r="H168" s="48" t="str">
        <f t="shared" si="15"/>
        <v/>
      </c>
      <c r="I168" s="48" t="str">
        <f t="shared" si="16"/>
        <v/>
      </c>
      <c r="J168" s="113" t="str">
        <f t="shared" si="17"/>
        <v/>
      </c>
      <c r="K168" s="100"/>
      <c r="L168" s="121"/>
      <c r="M168" s="124"/>
      <c r="N168" s="113" t="e">
        <f t="shared" si="14"/>
        <v>#REF!</v>
      </c>
    </row>
    <row r="169" spans="2:14" x14ac:dyDescent="0.3">
      <c r="B169" s="105">
        <f t="shared" si="13"/>
        <v>161</v>
      </c>
      <c r="C169" s="112" t="str">
        <f>+IF('Cálculos '!C1033="","",'Cálculos '!C1033)</f>
        <v/>
      </c>
      <c r="D169" s="47" t="str">
        <f>IF('Cálculos '!D1033="","",+'Cálculos '!D1033)</f>
        <v/>
      </c>
      <c r="E169" s="47" t="str">
        <f>+IF('Cálculos '!E1033="","",'Cálculos '!E1033)</f>
        <v/>
      </c>
      <c r="F169" s="56">
        <f>+IF('Cálculos '!H1033="","",'Cálculos '!H1033)</f>
        <v>1</v>
      </c>
      <c r="G169" s="48" t="e">
        <f>IF('Precio unitario '!#REF!="","",ROUNDUP('Precio unitario '!#REF!,0))</f>
        <v>#REF!</v>
      </c>
      <c r="H169" s="48" t="str">
        <f t="shared" si="15"/>
        <v/>
      </c>
      <c r="I169" s="48" t="str">
        <f t="shared" si="16"/>
        <v/>
      </c>
      <c r="J169" s="113" t="str">
        <f t="shared" si="17"/>
        <v/>
      </c>
      <c r="K169" s="100"/>
      <c r="L169" s="121"/>
      <c r="M169" s="124"/>
      <c r="N169" s="113" t="e">
        <f t="shared" si="14"/>
        <v>#REF!</v>
      </c>
    </row>
    <row r="170" spans="2:14" x14ac:dyDescent="0.3">
      <c r="B170" s="105">
        <f t="shared" si="13"/>
        <v>162</v>
      </c>
      <c r="C170" s="112" t="str">
        <f>+IF('Cálculos '!C1034="","",'Cálculos '!C1034)</f>
        <v/>
      </c>
      <c r="D170" s="47" t="str">
        <f>IF('Cálculos '!D1034="","",+'Cálculos '!D1034)</f>
        <v/>
      </c>
      <c r="E170" s="47" t="str">
        <f>+IF('Cálculos '!E1034="","",'Cálculos '!E1034)</f>
        <v/>
      </c>
      <c r="F170" s="56">
        <f>+IF('Cálculos '!H1034="","",'Cálculos '!H1034)</f>
        <v>1</v>
      </c>
      <c r="G170" s="48" t="e">
        <f>IF('Precio unitario '!#REF!="","",ROUNDUP('Precio unitario '!#REF!,0))</f>
        <v>#REF!</v>
      </c>
      <c r="H170" s="48" t="str">
        <f t="shared" si="15"/>
        <v/>
      </c>
      <c r="I170" s="48" t="str">
        <f t="shared" si="16"/>
        <v/>
      </c>
      <c r="J170" s="113" t="str">
        <f t="shared" si="17"/>
        <v/>
      </c>
      <c r="K170" s="100"/>
      <c r="L170" s="121"/>
      <c r="M170" s="124"/>
      <c r="N170" s="113" t="e">
        <f t="shared" si="14"/>
        <v>#REF!</v>
      </c>
    </row>
    <row r="171" spans="2:14" x14ac:dyDescent="0.3">
      <c r="B171" s="105">
        <f t="shared" si="13"/>
        <v>163</v>
      </c>
      <c r="C171" s="112" t="str">
        <f>+IF('Cálculos '!C1035="","",'Cálculos '!C1035)</f>
        <v/>
      </c>
      <c r="D171" s="47" t="str">
        <f>IF('Cálculos '!D1035="","",+'Cálculos '!D1035)</f>
        <v/>
      </c>
      <c r="E171" s="47" t="str">
        <f>+IF('Cálculos '!E1035="","",'Cálculos '!E1035)</f>
        <v/>
      </c>
      <c r="F171" s="56">
        <f>+IF('Cálculos '!H1035="","",'Cálculos '!H1035)</f>
        <v>1</v>
      </c>
      <c r="G171" s="48" t="e">
        <f>IF('Precio unitario '!#REF!="","",ROUNDUP('Precio unitario '!#REF!,0))</f>
        <v>#REF!</v>
      </c>
      <c r="H171" s="48" t="str">
        <f t="shared" si="15"/>
        <v/>
      </c>
      <c r="I171" s="48" t="str">
        <f t="shared" si="16"/>
        <v/>
      </c>
      <c r="J171" s="113" t="str">
        <f t="shared" si="17"/>
        <v/>
      </c>
      <c r="K171" s="100"/>
      <c r="L171" s="121"/>
      <c r="M171" s="124"/>
      <c r="N171" s="113" t="e">
        <f t="shared" si="14"/>
        <v>#REF!</v>
      </c>
    </row>
    <row r="172" spans="2:14" x14ac:dyDescent="0.3">
      <c r="B172" s="105">
        <f t="shared" si="13"/>
        <v>164</v>
      </c>
      <c r="C172" s="112" t="str">
        <f>+IF('Cálculos '!C1036="","",'Cálculos '!C1036)</f>
        <v/>
      </c>
      <c r="D172" s="47" t="str">
        <f>IF('Cálculos '!D1036="","",+'Cálculos '!D1036)</f>
        <v/>
      </c>
      <c r="E172" s="47" t="str">
        <f>+IF('Cálculos '!E1036="","",'Cálculos '!E1036)</f>
        <v/>
      </c>
      <c r="F172" s="56">
        <f>+IF('Cálculos '!H1036="","",'Cálculos '!H1036)</f>
        <v>1</v>
      </c>
      <c r="G172" s="48" t="e">
        <f>IF('Precio unitario '!#REF!="","",ROUNDUP('Precio unitario '!#REF!,0))</f>
        <v>#REF!</v>
      </c>
      <c r="H172" s="48" t="str">
        <f t="shared" si="15"/>
        <v/>
      </c>
      <c r="I172" s="48" t="str">
        <f t="shared" si="16"/>
        <v/>
      </c>
      <c r="J172" s="113" t="str">
        <f t="shared" si="17"/>
        <v/>
      </c>
      <c r="K172" s="100"/>
      <c r="L172" s="121"/>
      <c r="M172" s="124"/>
      <c r="N172" s="113" t="e">
        <f t="shared" si="14"/>
        <v>#REF!</v>
      </c>
    </row>
    <row r="173" spans="2:14" x14ac:dyDescent="0.3">
      <c r="B173" s="105">
        <f t="shared" si="13"/>
        <v>165</v>
      </c>
      <c r="C173" s="112" t="str">
        <f>+IF('Cálculos '!C1037="","",'Cálculos '!C1037)</f>
        <v/>
      </c>
      <c r="D173" s="47" t="str">
        <f>IF('Cálculos '!D1037="","",+'Cálculos '!D1037)</f>
        <v/>
      </c>
      <c r="E173" s="47" t="str">
        <f>+IF('Cálculos '!E1037="","",'Cálculos '!E1037)</f>
        <v/>
      </c>
      <c r="F173" s="56">
        <f>+IF('Cálculos '!H1037="","",'Cálculos '!H1037)</f>
        <v>1</v>
      </c>
      <c r="G173" s="48" t="e">
        <f>IF('Precio unitario '!#REF!="","",ROUNDUP('Precio unitario '!#REF!,0))</f>
        <v>#REF!</v>
      </c>
      <c r="H173" s="48" t="str">
        <f t="shared" si="15"/>
        <v/>
      </c>
      <c r="I173" s="48" t="str">
        <f t="shared" si="16"/>
        <v/>
      </c>
      <c r="J173" s="113" t="str">
        <f t="shared" si="17"/>
        <v/>
      </c>
      <c r="K173" s="100"/>
      <c r="L173" s="121"/>
      <c r="M173" s="124"/>
      <c r="N173" s="113" t="e">
        <f t="shared" si="14"/>
        <v>#REF!</v>
      </c>
    </row>
    <row r="174" spans="2:14" x14ac:dyDescent="0.3">
      <c r="B174" s="105">
        <f t="shared" si="13"/>
        <v>166</v>
      </c>
      <c r="C174" s="112" t="str">
        <f>+IF('Cálculos '!C1038="","",'Cálculos '!C1038)</f>
        <v/>
      </c>
      <c r="D174" s="47" t="str">
        <f>IF('Cálculos '!D1038="","",+'Cálculos '!D1038)</f>
        <v/>
      </c>
      <c r="E174" s="47" t="str">
        <f>+IF('Cálculos '!E1038="","",'Cálculos '!E1038)</f>
        <v/>
      </c>
      <c r="F174" s="56">
        <f>+IF('Cálculos '!H1038="","",'Cálculos '!H1038)</f>
        <v>1</v>
      </c>
      <c r="G174" s="48" t="e">
        <f>IF('Precio unitario '!#REF!="","",ROUNDUP('Precio unitario '!#REF!,0))</f>
        <v>#REF!</v>
      </c>
      <c r="H174" s="48" t="str">
        <f t="shared" si="15"/>
        <v/>
      </c>
      <c r="I174" s="48" t="str">
        <f t="shared" si="16"/>
        <v/>
      </c>
      <c r="J174" s="113" t="str">
        <f t="shared" si="17"/>
        <v/>
      </c>
      <c r="K174" s="100"/>
      <c r="L174" s="121"/>
      <c r="M174" s="124"/>
      <c r="N174" s="113" t="e">
        <f t="shared" si="14"/>
        <v>#REF!</v>
      </c>
    </row>
    <row r="175" spans="2:14" x14ac:dyDescent="0.3">
      <c r="B175" s="105">
        <f t="shared" si="13"/>
        <v>167</v>
      </c>
      <c r="C175" s="112" t="str">
        <f>+IF('Cálculos '!C1039="","",'Cálculos '!C1039)</f>
        <v/>
      </c>
      <c r="D175" s="47" t="str">
        <f>IF('Cálculos '!D1039="","",+'Cálculos '!D1039)</f>
        <v/>
      </c>
      <c r="E175" s="47" t="str">
        <f>+IF('Cálculos '!E1039="","",'Cálculos '!E1039)</f>
        <v/>
      </c>
      <c r="F175" s="56">
        <f>+IF('Cálculos '!H1039="","",'Cálculos '!H1039)</f>
        <v>1</v>
      </c>
      <c r="G175" s="48" t="e">
        <f>IF('Precio unitario '!#REF!="","",ROUNDUP('Precio unitario '!#REF!,0))</f>
        <v>#REF!</v>
      </c>
      <c r="H175" s="48" t="str">
        <f t="shared" si="15"/>
        <v/>
      </c>
      <c r="I175" s="48" t="str">
        <f t="shared" si="16"/>
        <v/>
      </c>
      <c r="J175" s="113" t="str">
        <f t="shared" si="17"/>
        <v/>
      </c>
      <c r="K175" s="100"/>
      <c r="L175" s="121"/>
      <c r="M175" s="124"/>
      <c r="N175" s="113" t="e">
        <f t="shared" si="14"/>
        <v>#REF!</v>
      </c>
    </row>
    <row r="176" spans="2:14" x14ac:dyDescent="0.3">
      <c r="B176" s="105">
        <f t="shared" si="13"/>
        <v>168</v>
      </c>
      <c r="C176" s="112" t="str">
        <f>+IF('Cálculos '!C1040="","",'Cálculos '!C1040)</f>
        <v/>
      </c>
      <c r="D176" s="47" t="str">
        <f>IF('Cálculos '!D1040="","",+'Cálculos '!D1040)</f>
        <v/>
      </c>
      <c r="E176" s="47" t="str">
        <f>+IF('Cálculos '!E1040="","",'Cálculos '!E1040)</f>
        <v/>
      </c>
      <c r="F176" s="56">
        <f>+IF('Cálculos '!H1040="","",'Cálculos '!H1040)</f>
        <v>1</v>
      </c>
      <c r="G176" s="48" t="e">
        <f>IF('Precio unitario '!#REF!="","",ROUNDUP('Precio unitario '!#REF!,0))</f>
        <v>#REF!</v>
      </c>
      <c r="H176" s="48" t="str">
        <f t="shared" si="15"/>
        <v/>
      </c>
      <c r="I176" s="48" t="str">
        <f t="shared" si="16"/>
        <v/>
      </c>
      <c r="J176" s="113" t="str">
        <f t="shared" si="17"/>
        <v/>
      </c>
      <c r="K176" s="100"/>
      <c r="L176" s="121"/>
      <c r="M176" s="124"/>
      <c r="N176" s="113" t="e">
        <f t="shared" si="14"/>
        <v>#REF!</v>
      </c>
    </row>
    <row r="177" spans="2:14" x14ac:dyDescent="0.3">
      <c r="B177" s="105">
        <f t="shared" si="13"/>
        <v>169</v>
      </c>
      <c r="C177" s="112" t="str">
        <f>+IF('Cálculos '!C1041="","",'Cálculos '!C1041)</f>
        <v/>
      </c>
      <c r="D177" s="47" t="str">
        <f>IF('Cálculos '!D1041="","",+'Cálculos '!D1041)</f>
        <v/>
      </c>
      <c r="E177" s="47" t="str">
        <f>+IF('Cálculos '!E1041="","",'Cálculos '!E1041)</f>
        <v/>
      </c>
      <c r="F177" s="56">
        <f>+IF('Cálculos '!H1041="","",'Cálculos '!H1041)</f>
        <v>1</v>
      </c>
      <c r="G177" s="48" t="e">
        <f>IF('Precio unitario '!#REF!="","",ROUNDUP('Precio unitario '!#REF!,0))</f>
        <v>#REF!</v>
      </c>
      <c r="H177" s="48" t="str">
        <f t="shared" si="15"/>
        <v/>
      </c>
      <c r="I177" s="48" t="str">
        <f t="shared" si="16"/>
        <v/>
      </c>
      <c r="J177" s="113" t="str">
        <f t="shared" si="17"/>
        <v/>
      </c>
      <c r="K177" s="100"/>
      <c r="L177" s="121"/>
      <c r="M177" s="124"/>
      <c r="N177" s="113" t="e">
        <f t="shared" si="14"/>
        <v>#REF!</v>
      </c>
    </row>
    <row r="178" spans="2:14" x14ac:dyDescent="0.3">
      <c r="B178" s="105">
        <f t="shared" si="13"/>
        <v>170</v>
      </c>
      <c r="C178" s="112" t="str">
        <f>+IF('Cálculos '!C1042="","",'Cálculos '!C1042)</f>
        <v/>
      </c>
      <c r="D178" s="47" t="str">
        <f>IF('Cálculos '!D1042="","",+'Cálculos '!D1042)</f>
        <v/>
      </c>
      <c r="E178" s="47" t="str">
        <f>+IF('Cálculos '!E1042="","",'Cálculos '!E1042)</f>
        <v/>
      </c>
      <c r="F178" s="56">
        <f>+IF('Cálculos '!H1042="","",'Cálculos '!H1042)</f>
        <v>1</v>
      </c>
      <c r="G178" s="48" t="e">
        <f>IF('Precio unitario '!#REF!="","",ROUNDUP('Precio unitario '!#REF!,0))</f>
        <v>#REF!</v>
      </c>
      <c r="H178" s="48" t="str">
        <f t="shared" si="15"/>
        <v/>
      </c>
      <c r="I178" s="48" t="str">
        <f t="shared" si="16"/>
        <v/>
      </c>
      <c r="J178" s="113" t="str">
        <f t="shared" si="17"/>
        <v/>
      </c>
      <c r="K178" s="100"/>
      <c r="L178" s="121"/>
      <c r="M178" s="124"/>
      <c r="N178" s="113" t="e">
        <f t="shared" si="14"/>
        <v>#REF!</v>
      </c>
    </row>
    <row r="179" spans="2:14" x14ac:dyDescent="0.3">
      <c r="B179" s="105">
        <f t="shared" si="13"/>
        <v>171</v>
      </c>
      <c r="C179" s="112" t="str">
        <f>+IF('Cálculos '!C1043="","",'Cálculos '!C1043)</f>
        <v/>
      </c>
      <c r="D179" s="47" t="str">
        <f>IF('Cálculos '!D1043="","",+'Cálculos '!D1043)</f>
        <v/>
      </c>
      <c r="E179" s="47" t="str">
        <f>+IF('Cálculos '!E1043="","",'Cálculos '!E1043)</f>
        <v/>
      </c>
      <c r="F179" s="56">
        <f>+IF('Cálculos '!H1043="","",'Cálculos '!H1043)</f>
        <v>1</v>
      </c>
      <c r="G179" s="48" t="e">
        <f>IF('Precio unitario '!#REF!="","",ROUNDUP('Precio unitario '!#REF!,0))</f>
        <v>#REF!</v>
      </c>
      <c r="H179" s="48" t="str">
        <f t="shared" si="15"/>
        <v/>
      </c>
      <c r="I179" s="48" t="str">
        <f t="shared" si="16"/>
        <v/>
      </c>
      <c r="J179" s="113" t="str">
        <f t="shared" si="17"/>
        <v/>
      </c>
      <c r="K179" s="100"/>
      <c r="L179" s="121"/>
      <c r="M179" s="124"/>
      <c r="N179" s="113" t="e">
        <f t="shared" si="14"/>
        <v>#REF!</v>
      </c>
    </row>
    <row r="180" spans="2:14" x14ac:dyDescent="0.3">
      <c r="B180" s="105">
        <f t="shared" si="13"/>
        <v>172</v>
      </c>
      <c r="C180" s="112" t="str">
        <f>+IF('Cálculos '!C1044="","",'Cálculos '!C1044)</f>
        <v/>
      </c>
      <c r="D180" s="47" t="str">
        <f>IF('Cálculos '!D1044="","",+'Cálculos '!D1044)</f>
        <v/>
      </c>
      <c r="E180" s="47" t="str">
        <f>+IF('Cálculos '!E1044="","",'Cálculos '!E1044)</f>
        <v/>
      </c>
      <c r="F180" s="56">
        <f>+IF('Cálculos '!H1044="","",'Cálculos '!H1044)</f>
        <v>1</v>
      </c>
      <c r="G180" s="48" t="e">
        <f>IF('Precio unitario '!#REF!="","",ROUNDUP('Precio unitario '!#REF!,0))</f>
        <v>#REF!</v>
      </c>
      <c r="H180" s="48" t="str">
        <f t="shared" si="15"/>
        <v/>
      </c>
      <c r="I180" s="48" t="str">
        <f t="shared" si="16"/>
        <v/>
      </c>
      <c r="J180" s="113" t="str">
        <f t="shared" si="17"/>
        <v/>
      </c>
      <c r="K180" s="100"/>
      <c r="L180" s="121"/>
      <c r="M180" s="124"/>
      <c r="N180" s="113" t="e">
        <f t="shared" si="14"/>
        <v>#REF!</v>
      </c>
    </row>
    <row r="181" spans="2:14" x14ac:dyDescent="0.3">
      <c r="B181" s="105">
        <f t="shared" si="13"/>
        <v>173</v>
      </c>
      <c r="C181" s="112" t="str">
        <f>+IF('Cálculos '!C1045="","",'Cálculos '!C1045)</f>
        <v/>
      </c>
      <c r="D181" s="47" t="str">
        <f>IF('Cálculos '!D1045="","",+'Cálculos '!D1045)</f>
        <v/>
      </c>
      <c r="E181" s="47" t="str">
        <f>+IF('Cálculos '!E1045="","",'Cálculos '!E1045)</f>
        <v/>
      </c>
      <c r="F181" s="56">
        <f>+IF('Cálculos '!H1045="","",'Cálculos '!H1045)</f>
        <v>1</v>
      </c>
      <c r="G181" s="48" t="e">
        <f>IF('Precio unitario '!#REF!="","",ROUNDUP('Precio unitario '!#REF!,0))</f>
        <v>#REF!</v>
      </c>
      <c r="H181" s="48" t="str">
        <f t="shared" si="15"/>
        <v/>
      </c>
      <c r="I181" s="48" t="str">
        <f t="shared" si="16"/>
        <v/>
      </c>
      <c r="J181" s="113" t="str">
        <f t="shared" si="17"/>
        <v/>
      </c>
      <c r="K181" s="100"/>
      <c r="L181" s="121"/>
      <c r="M181" s="124"/>
      <c r="N181" s="113" t="e">
        <f t="shared" si="14"/>
        <v>#REF!</v>
      </c>
    </row>
    <row r="182" spans="2:14" x14ac:dyDescent="0.3">
      <c r="B182" s="105">
        <f t="shared" si="13"/>
        <v>174</v>
      </c>
      <c r="C182" s="112" t="str">
        <f>+IF('Cálculos '!C1046="","",'Cálculos '!C1046)</f>
        <v/>
      </c>
      <c r="D182" s="47" t="str">
        <f>IF('Cálculos '!D1046="","",+'Cálculos '!D1046)</f>
        <v/>
      </c>
      <c r="E182" s="47" t="str">
        <f>+IF('Cálculos '!E1046="","",'Cálculos '!E1046)</f>
        <v/>
      </c>
      <c r="F182" s="56">
        <f>+IF('Cálculos '!H1046="","",'Cálculos '!H1046)</f>
        <v>1</v>
      </c>
      <c r="G182" s="48" t="e">
        <f>IF('Precio unitario '!#REF!="","",ROUNDUP('Precio unitario '!#REF!,0))</f>
        <v>#REF!</v>
      </c>
      <c r="H182" s="48" t="str">
        <f t="shared" si="15"/>
        <v/>
      </c>
      <c r="I182" s="48" t="str">
        <f t="shared" si="16"/>
        <v/>
      </c>
      <c r="J182" s="113" t="str">
        <f t="shared" si="17"/>
        <v/>
      </c>
      <c r="K182" s="100"/>
      <c r="L182" s="121"/>
      <c r="M182" s="124"/>
      <c r="N182" s="113" t="e">
        <f t="shared" si="14"/>
        <v>#REF!</v>
      </c>
    </row>
    <row r="183" spans="2:14" x14ac:dyDescent="0.3">
      <c r="B183" s="105">
        <f t="shared" si="13"/>
        <v>175</v>
      </c>
      <c r="C183" s="112" t="str">
        <f>+IF('Cálculos '!C1047="","",'Cálculos '!C1047)</f>
        <v/>
      </c>
      <c r="D183" s="47" t="str">
        <f>IF('Cálculos '!D1047="","",+'Cálculos '!D1047)</f>
        <v/>
      </c>
      <c r="E183" s="47" t="str">
        <f>+IF('Cálculos '!E1047="","",'Cálculos '!E1047)</f>
        <v/>
      </c>
      <c r="F183" s="56">
        <f>+IF('Cálculos '!H1047="","",'Cálculos '!H1047)</f>
        <v>1</v>
      </c>
      <c r="G183" s="48" t="e">
        <f>IF('Precio unitario '!#REF!="","",ROUNDUP('Precio unitario '!#REF!,0))</f>
        <v>#REF!</v>
      </c>
      <c r="H183" s="48" t="str">
        <f t="shared" si="15"/>
        <v/>
      </c>
      <c r="I183" s="48" t="str">
        <f t="shared" si="16"/>
        <v/>
      </c>
      <c r="J183" s="113" t="str">
        <f t="shared" si="17"/>
        <v/>
      </c>
      <c r="K183" s="100"/>
      <c r="L183" s="121"/>
      <c r="M183" s="124"/>
      <c r="N183" s="113" t="e">
        <f t="shared" si="14"/>
        <v>#REF!</v>
      </c>
    </row>
    <row r="184" spans="2:14" x14ac:dyDescent="0.3">
      <c r="B184" s="105">
        <f t="shared" si="13"/>
        <v>176</v>
      </c>
      <c r="C184" s="112" t="str">
        <f>+IF('Cálculos '!C1048="","",'Cálculos '!C1048)</f>
        <v/>
      </c>
      <c r="D184" s="47" t="str">
        <f>IF('Cálculos '!D1048="","",+'Cálculos '!D1048)</f>
        <v/>
      </c>
      <c r="E184" s="47" t="str">
        <f>+IF('Cálculos '!E1048="","",'Cálculos '!E1048)</f>
        <v/>
      </c>
      <c r="F184" s="56">
        <f>+IF('Cálculos '!H1048="","",'Cálculos '!H1048)</f>
        <v>1</v>
      </c>
      <c r="G184" s="48" t="e">
        <f>IF('Precio unitario '!#REF!="","",ROUNDUP('Precio unitario '!#REF!,0))</f>
        <v>#REF!</v>
      </c>
      <c r="H184" s="48" t="str">
        <f t="shared" si="15"/>
        <v/>
      </c>
      <c r="I184" s="48" t="str">
        <f t="shared" si="16"/>
        <v/>
      </c>
      <c r="J184" s="113" t="str">
        <f t="shared" si="17"/>
        <v/>
      </c>
      <c r="K184" s="100"/>
      <c r="L184" s="121"/>
      <c r="M184" s="124"/>
      <c r="N184" s="113" t="e">
        <f t="shared" si="14"/>
        <v>#REF!</v>
      </c>
    </row>
    <row r="185" spans="2:14" x14ac:dyDescent="0.3">
      <c r="B185" s="105">
        <f t="shared" si="13"/>
        <v>177</v>
      </c>
      <c r="C185" s="112" t="str">
        <f>+IF('Cálculos '!C1049="","",'Cálculos '!C1049)</f>
        <v/>
      </c>
      <c r="D185" s="47" t="str">
        <f>IF('Cálculos '!D1049="","",+'Cálculos '!D1049)</f>
        <v/>
      </c>
      <c r="E185" s="47" t="str">
        <f>+IF('Cálculos '!E1049="","",'Cálculos '!E1049)</f>
        <v/>
      </c>
      <c r="F185" s="56">
        <f>+IF('Cálculos '!H1049="","",'Cálculos '!H1049)</f>
        <v>1</v>
      </c>
      <c r="G185" s="48" t="e">
        <f>IF('Precio unitario '!#REF!="","",ROUNDUP('Precio unitario '!#REF!,0))</f>
        <v>#REF!</v>
      </c>
      <c r="H185" s="48" t="str">
        <f t="shared" si="15"/>
        <v/>
      </c>
      <c r="I185" s="48" t="str">
        <f t="shared" si="16"/>
        <v/>
      </c>
      <c r="J185" s="113" t="str">
        <f t="shared" si="17"/>
        <v/>
      </c>
      <c r="K185" s="100"/>
      <c r="L185" s="121"/>
      <c r="M185" s="124"/>
      <c r="N185" s="113" t="e">
        <f t="shared" si="14"/>
        <v>#REF!</v>
      </c>
    </row>
    <row r="186" spans="2:14" x14ac:dyDescent="0.3">
      <c r="B186" s="105">
        <f t="shared" si="13"/>
        <v>178</v>
      </c>
      <c r="C186" s="112" t="str">
        <f>+IF('Cálculos '!C1050="","",'Cálculos '!C1050)</f>
        <v/>
      </c>
      <c r="D186" s="47" t="str">
        <f>IF('Cálculos '!D1050="","",+'Cálculos '!D1050)</f>
        <v/>
      </c>
      <c r="E186" s="47" t="str">
        <f>+IF('Cálculos '!E1050="","",'Cálculos '!E1050)</f>
        <v/>
      </c>
      <c r="F186" s="56">
        <f>+IF('Cálculos '!H1050="","",'Cálculos '!H1050)</f>
        <v>1</v>
      </c>
      <c r="G186" s="48" t="e">
        <f>IF('Precio unitario '!#REF!="","",ROUNDUP('Precio unitario '!#REF!,0))</f>
        <v>#REF!</v>
      </c>
      <c r="H186" s="48" t="str">
        <f t="shared" si="15"/>
        <v/>
      </c>
      <c r="I186" s="48" t="str">
        <f t="shared" si="16"/>
        <v/>
      </c>
      <c r="J186" s="113" t="str">
        <f t="shared" si="17"/>
        <v/>
      </c>
      <c r="K186" s="100"/>
      <c r="L186" s="121"/>
      <c r="M186" s="124"/>
      <c r="N186" s="113" t="e">
        <f t="shared" si="14"/>
        <v>#REF!</v>
      </c>
    </row>
    <row r="187" spans="2:14" x14ac:dyDescent="0.3">
      <c r="B187" s="105">
        <f t="shared" si="13"/>
        <v>179</v>
      </c>
      <c r="C187" s="112" t="str">
        <f>+IF('Cálculos '!C1051="","",'Cálculos '!C1051)</f>
        <v/>
      </c>
      <c r="D187" s="47" t="str">
        <f>IF('Cálculos '!D1051="","",+'Cálculos '!D1051)</f>
        <v/>
      </c>
      <c r="E187" s="47" t="str">
        <f>+IF('Cálculos '!E1051="","",'Cálculos '!E1051)</f>
        <v/>
      </c>
      <c r="F187" s="56">
        <f>+IF('Cálculos '!H1051="","",'Cálculos '!H1051)</f>
        <v>1</v>
      </c>
      <c r="G187" s="48" t="e">
        <f>IF('Precio unitario '!#REF!="","",ROUNDUP('Precio unitario '!#REF!,0))</f>
        <v>#REF!</v>
      </c>
      <c r="H187" s="48" t="str">
        <f t="shared" si="15"/>
        <v/>
      </c>
      <c r="I187" s="48" t="str">
        <f t="shared" si="16"/>
        <v/>
      </c>
      <c r="J187" s="113" t="str">
        <f t="shared" si="17"/>
        <v/>
      </c>
      <c r="K187" s="100"/>
      <c r="L187" s="121"/>
      <c r="M187" s="124"/>
      <c r="N187" s="113" t="e">
        <f t="shared" si="14"/>
        <v>#REF!</v>
      </c>
    </row>
    <row r="188" spans="2:14" x14ac:dyDescent="0.3">
      <c r="B188" s="105">
        <f t="shared" si="13"/>
        <v>180</v>
      </c>
      <c r="C188" s="112" t="str">
        <f>+IF('Cálculos '!C1052="","",'Cálculos '!C1052)</f>
        <v/>
      </c>
      <c r="D188" s="47" t="str">
        <f>IF('Cálculos '!D1052="","",+'Cálculos '!D1052)</f>
        <v/>
      </c>
      <c r="E188" s="47" t="str">
        <f>+IF('Cálculos '!E1052="","",'Cálculos '!E1052)</f>
        <v/>
      </c>
      <c r="F188" s="56">
        <f>+IF('Cálculos '!H1052="","",'Cálculos '!H1052)</f>
        <v>1</v>
      </c>
      <c r="G188" s="48" t="e">
        <f>IF('Precio unitario '!#REF!="","",ROUNDUP('Precio unitario '!#REF!,0))</f>
        <v>#REF!</v>
      </c>
      <c r="H188" s="48" t="str">
        <f t="shared" si="15"/>
        <v/>
      </c>
      <c r="I188" s="48" t="str">
        <f t="shared" si="16"/>
        <v/>
      </c>
      <c r="J188" s="113" t="str">
        <f t="shared" si="17"/>
        <v/>
      </c>
      <c r="K188" s="100"/>
      <c r="L188" s="121"/>
      <c r="M188" s="124"/>
      <c r="N188" s="113" t="e">
        <f t="shared" si="14"/>
        <v>#REF!</v>
      </c>
    </row>
    <row r="189" spans="2:14" x14ac:dyDescent="0.3">
      <c r="B189" s="105">
        <f t="shared" si="13"/>
        <v>181</v>
      </c>
      <c r="C189" s="112" t="str">
        <f>+IF('Cálculos '!C1053="","",'Cálculos '!C1053)</f>
        <v/>
      </c>
      <c r="D189" s="47" t="str">
        <f>IF('Cálculos '!D1053="","",+'Cálculos '!D1053)</f>
        <v/>
      </c>
      <c r="E189" s="47" t="str">
        <f>+IF('Cálculos '!E1053="","",'Cálculos '!E1053)</f>
        <v/>
      </c>
      <c r="F189" s="56">
        <f>+IF('Cálculos '!H1053="","",'Cálculos '!H1053)</f>
        <v>1</v>
      </c>
      <c r="G189" s="48" t="e">
        <f>IF('Precio unitario '!#REF!="","",ROUNDUP('Precio unitario '!#REF!,0))</f>
        <v>#REF!</v>
      </c>
      <c r="H189" s="48" t="str">
        <f t="shared" si="15"/>
        <v/>
      </c>
      <c r="I189" s="48" t="str">
        <f t="shared" si="16"/>
        <v/>
      </c>
      <c r="J189" s="113" t="str">
        <f t="shared" si="17"/>
        <v/>
      </c>
      <c r="K189" s="100"/>
      <c r="L189" s="121"/>
      <c r="M189" s="124"/>
      <c r="N189" s="113" t="e">
        <f t="shared" si="14"/>
        <v>#REF!</v>
      </c>
    </row>
    <row r="190" spans="2:14" x14ac:dyDescent="0.3">
      <c r="B190" s="105">
        <f t="shared" si="13"/>
        <v>182</v>
      </c>
      <c r="C190" s="112" t="str">
        <f>+IF('Cálculos '!C1054="","",'Cálculos '!C1054)</f>
        <v/>
      </c>
      <c r="D190" s="47" t="str">
        <f>IF('Cálculos '!D1054="","",+'Cálculos '!D1054)</f>
        <v/>
      </c>
      <c r="E190" s="47" t="str">
        <f>+IF('Cálculos '!E1054="","",'Cálculos '!E1054)</f>
        <v/>
      </c>
      <c r="F190" s="56">
        <f>+IF('Cálculos '!H1054="","",'Cálculos '!H1054)</f>
        <v>1</v>
      </c>
      <c r="G190" s="48" t="e">
        <f>IF('Precio unitario '!#REF!="","",ROUNDUP('Precio unitario '!#REF!,0))</f>
        <v>#REF!</v>
      </c>
      <c r="H190" s="48" t="str">
        <f t="shared" si="15"/>
        <v/>
      </c>
      <c r="I190" s="48" t="str">
        <f t="shared" si="16"/>
        <v/>
      </c>
      <c r="J190" s="113" t="str">
        <f t="shared" si="17"/>
        <v/>
      </c>
      <c r="K190" s="100"/>
      <c r="L190" s="121"/>
      <c r="M190" s="124"/>
      <c r="N190" s="113" t="e">
        <f t="shared" si="14"/>
        <v>#REF!</v>
      </c>
    </row>
    <row r="191" spans="2:14" x14ac:dyDescent="0.3">
      <c r="B191" s="105">
        <f t="shared" si="13"/>
        <v>183</v>
      </c>
      <c r="C191" s="112" t="str">
        <f>+IF('Cálculos '!C1055="","",'Cálculos '!C1055)</f>
        <v/>
      </c>
      <c r="D191" s="47" t="str">
        <f>IF('Cálculos '!D1055="","",+'Cálculos '!D1055)</f>
        <v/>
      </c>
      <c r="E191" s="47" t="str">
        <f>+IF('Cálculos '!E1055="","",'Cálculos '!E1055)</f>
        <v/>
      </c>
      <c r="F191" s="56">
        <f>+IF('Cálculos '!H1055="","",'Cálculos '!H1055)</f>
        <v>1</v>
      </c>
      <c r="G191" s="48" t="e">
        <f>IF('Precio unitario '!#REF!="","",ROUNDUP('Precio unitario '!#REF!,0))</f>
        <v>#REF!</v>
      </c>
      <c r="H191" s="48" t="str">
        <f t="shared" si="15"/>
        <v/>
      </c>
      <c r="I191" s="48" t="str">
        <f t="shared" si="16"/>
        <v/>
      </c>
      <c r="J191" s="113" t="str">
        <f t="shared" si="17"/>
        <v/>
      </c>
      <c r="K191" s="100"/>
      <c r="L191" s="121"/>
      <c r="M191" s="124"/>
      <c r="N191" s="113" t="e">
        <f t="shared" si="14"/>
        <v>#REF!</v>
      </c>
    </row>
    <row r="192" spans="2:14" x14ac:dyDescent="0.3">
      <c r="B192" s="105">
        <f t="shared" si="13"/>
        <v>184</v>
      </c>
      <c r="C192" s="112" t="str">
        <f>+IF('Cálculos '!C1056="","",'Cálculos '!C1056)</f>
        <v/>
      </c>
      <c r="D192" s="47" t="str">
        <f>IF('Cálculos '!D1056="","",+'Cálculos '!D1056)</f>
        <v/>
      </c>
      <c r="E192" s="47" t="str">
        <f>+IF('Cálculos '!E1056="","",'Cálculos '!E1056)</f>
        <v/>
      </c>
      <c r="F192" s="56">
        <f>+IF('Cálculos '!H1056="","",'Cálculos '!H1056)</f>
        <v>1</v>
      </c>
      <c r="G192" s="48" t="e">
        <f>IF('Precio unitario '!#REF!="","",ROUNDUP('Precio unitario '!#REF!,0))</f>
        <v>#REF!</v>
      </c>
      <c r="H192" s="48" t="str">
        <f t="shared" si="15"/>
        <v/>
      </c>
      <c r="I192" s="48" t="str">
        <f t="shared" si="16"/>
        <v/>
      </c>
      <c r="J192" s="113" t="str">
        <f t="shared" si="17"/>
        <v/>
      </c>
      <c r="K192" s="100"/>
      <c r="L192" s="121"/>
      <c r="M192" s="124"/>
      <c r="N192" s="113" t="e">
        <f t="shared" si="14"/>
        <v>#REF!</v>
      </c>
    </row>
    <row r="193" spans="2:14" x14ac:dyDescent="0.3">
      <c r="B193" s="105">
        <f t="shared" si="13"/>
        <v>185</v>
      </c>
      <c r="C193" s="112" t="str">
        <f>+IF('Cálculos '!C1057="","",'Cálculos '!C1057)</f>
        <v/>
      </c>
      <c r="D193" s="47" t="str">
        <f>IF('Cálculos '!D1057="","",+'Cálculos '!D1057)</f>
        <v/>
      </c>
      <c r="E193" s="47" t="str">
        <f>+IF('Cálculos '!E1057="","",'Cálculos '!E1057)</f>
        <v/>
      </c>
      <c r="F193" s="56">
        <f>+IF('Cálculos '!H1057="","",'Cálculos '!H1057)</f>
        <v>1</v>
      </c>
      <c r="G193" s="48" t="e">
        <f>IF('Precio unitario '!#REF!="","",ROUNDUP('Precio unitario '!#REF!,0))</f>
        <v>#REF!</v>
      </c>
      <c r="H193" s="48" t="str">
        <f t="shared" si="15"/>
        <v/>
      </c>
      <c r="I193" s="48" t="str">
        <f t="shared" si="16"/>
        <v/>
      </c>
      <c r="J193" s="113" t="str">
        <f t="shared" si="17"/>
        <v/>
      </c>
      <c r="K193" s="100"/>
      <c r="L193" s="121"/>
      <c r="M193" s="124"/>
      <c r="N193" s="113" t="e">
        <f t="shared" si="14"/>
        <v>#REF!</v>
      </c>
    </row>
    <row r="194" spans="2:14" x14ac:dyDescent="0.3">
      <c r="B194" s="105">
        <f t="shared" si="13"/>
        <v>186</v>
      </c>
      <c r="C194" s="112" t="str">
        <f>+IF('Cálculos '!C1058="","",'Cálculos '!C1058)</f>
        <v/>
      </c>
      <c r="D194" s="47" t="str">
        <f>IF('Cálculos '!D1058="","",+'Cálculos '!D1058)</f>
        <v/>
      </c>
      <c r="E194" s="47" t="str">
        <f>+IF('Cálculos '!E1058="","",'Cálculos '!E1058)</f>
        <v/>
      </c>
      <c r="F194" s="56">
        <f>+IF('Cálculos '!H1058="","",'Cálculos '!H1058)</f>
        <v>1</v>
      </c>
      <c r="G194" s="48" t="e">
        <f>IF('Precio unitario '!#REF!="","",ROUNDUP('Precio unitario '!#REF!,0))</f>
        <v>#REF!</v>
      </c>
      <c r="H194" s="48" t="str">
        <f t="shared" si="15"/>
        <v/>
      </c>
      <c r="I194" s="48" t="str">
        <f t="shared" si="16"/>
        <v/>
      </c>
      <c r="J194" s="113" t="str">
        <f t="shared" si="17"/>
        <v/>
      </c>
      <c r="K194" s="100"/>
      <c r="L194" s="121"/>
      <c r="M194" s="124"/>
      <c r="N194" s="113" t="e">
        <f t="shared" si="14"/>
        <v>#REF!</v>
      </c>
    </row>
    <row r="195" spans="2:14" x14ac:dyDescent="0.3">
      <c r="B195" s="105">
        <f t="shared" si="13"/>
        <v>187</v>
      </c>
      <c r="C195" s="112" t="str">
        <f>+IF('Cálculos '!C1059="","",'Cálculos '!C1059)</f>
        <v/>
      </c>
      <c r="D195" s="47" t="str">
        <f>IF('Cálculos '!D1059="","",+'Cálculos '!D1059)</f>
        <v/>
      </c>
      <c r="E195" s="47" t="str">
        <f>+IF('Cálculos '!E1059="","",'Cálculos '!E1059)</f>
        <v/>
      </c>
      <c r="F195" s="56">
        <f>+IF('Cálculos '!H1059="","",'Cálculos '!H1059)</f>
        <v>1</v>
      </c>
      <c r="G195" s="48" t="e">
        <f>IF('Precio unitario '!#REF!="","",ROUNDUP('Precio unitario '!#REF!,0))</f>
        <v>#REF!</v>
      </c>
      <c r="H195" s="48" t="str">
        <f t="shared" si="15"/>
        <v/>
      </c>
      <c r="I195" s="48" t="str">
        <f t="shared" si="16"/>
        <v/>
      </c>
      <c r="J195" s="113" t="str">
        <f t="shared" si="17"/>
        <v/>
      </c>
      <c r="K195" s="100"/>
      <c r="L195" s="121"/>
      <c r="M195" s="124"/>
      <c r="N195" s="113" t="e">
        <f t="shared" si="14"/>
        <v>#REF!</v>
      </c>
    </row>
    <row r="196" spans="2:14" x14ac:dyDescent="0.3">
      <c r="B196" s="105">
        <f t="shared" si="13"/>
        <v>188</v>
      </c>
      <c r="C196" s="112" t="str">
        <f>+IF('Cálculos '!C1060="","",'Cálculos '!C1060)</f>
        <v/>
      </c>
      <c r="D196" s="47" t="str">
        <f>IF('Cálculos '!D1060="","",+'Cálculos '!D1060)</f>
        <v/>
      </c>
      <c r="E196" s="47" t="str">
        <f>+IF('Cálculos '!E1060="","",'Cálculos '!E1060)</f>
        <v/>
      </c>
      <c r="F196" s="56">
        <f>+IF('Cálculos '!H1060="","",'Cálculos '!H1060)</f>
        <v>1</v>
      </c>
      <c r="G196" s="48" t="e">
        <f>IF('Precio unitario '!#REF!="","",ROUNDUP('Precio unitario '!#REF!,0))</f>
        <v>#REF!</v>
      </c>
      <c r="H196" s="48" t="str">
        <f t="shared" si="15"/>
        <v/>
      </c>
      <c r="I196" s="48" t="str">
        <f t="shared" si="16"/>
        <v/>
      </c>
      <c r="J196" s="113" t="str">
        <f t="shared" si="17"/>
        <v/>
      </c>
      <c r="K196" s="100"/>
      <c r="L196" s="121"/>
      <c r="M196" s="124"/>
      <c r="N196" s="113" t="e">
        <f t="shared" si="14"/>
        <v>#REF!</v>
      </c>
    </row>
    <row r="197" spans="2:14" x14ac:dyDescent="0.3">
      <c r="B197" s="105">
        <f t="shared" si="13"/>
        <v>189</v>
      </c>
      <c r="C197" s="112" t="str">
        <f>+IF('Cálculos '!C1061="","",'Cálculos '!C1061)</f>
        <v/>
      </c>
      <c r="D197" s="47" t="str">
        <f>IF('Cálculos '!D1061="","",+'Cálculos '!D1061)</f>
        <v/>
      </c>
      <c r="E197" s="47" t="str">
        <f>+IF('Cálculos '!E1061="","",'Cálculos '!E1061)</f>
        <v/>
      </c>
      <c r="F197" s="56">
        <f>+IF('Cálculos '!H1061="","",'Cálculos '!H1061)</f>
        <v>1</v>
      </c>
      <c r="G197" s="48" t="e">
        <f>IF('Precio unitario '!#REF!="","",ROUNDUP('Precio unitario '!#REF!,0))</f>
        <v>#REF!</v>
      </c>
      <c r="H197" s="48" t="str">
        <f t="shared" si="15"/>
        <v/>
      </c>
      <c r="I197" s="48" t="str">
        <f t="shared" si="16"/>
        <v/>
      </c>
      <c r="J197" s="113" t="str">
        <f t="shared" si="17"/>
        <v/>
      </c>
      <c r="K197" s="100"/>
      <c r="L197" s="121"/>
      <c r="M197" s="124"/>
      <c r="N197" s="113" t="e">
        <f t="shared" si="14"/>
        <v>#REF!</v>
      </c>
    </row>
    <row r="198" spans="2:14" x14ac:dyDescent="0.3">
      <c r="B198" s="105">
        <f t="shared" si="13"/>
        <v>190</v>
      </c>
      <c r="C198" s="112" t="str">
        <f>+IF('Cálculos '!C1062="","",'Cálculos '!C1062)</f>
        <v/>
      </c>
      <c r="D198" s="47" t="str">
        <f>IF('Cálculos '!D1062="","",+'Cálculos '!D1062)</f>
        <v/>
      </c>
      <c r="E198" s="47" t="str">
        <f>+IF('Cálculos '!E1062="","",'Cálculos '!E1062)</f>
        <v/>
      </c>
      <c r="F198" s="56">
        <f>+IF('Cálculos '!H1062="","",'Cálculos '!H1062)</f>
        <v>1</v>
      </c>
      <c r="G198" s="48" t="e">
        <f>IF('Precio unitario '!#REF!="","",ROUNDUP('Precio unitario '!#REF!,0))</f>
        <v>#REF!</v>
      </c>
      <c r="H198" s="48" t="str">
        <f t="shared" si="15"/>
        <v/>
      </c>
      <c r="I198" s="48" t="str">
        <f t="shared" si="16"/>
        <v/>
      </c>
      <c r="J198" s="113" t="str">
        <f t="shared" si="17"/>
        <v/>
      </c>
      <c r="K198" s="100"/>
      <c r="L198" s="121"/>
      <c r="M198" s="124"/>
      <c r="N198" s="113" t="e">
        <f t="shared" si="14"/>
        <v>#REF!</v>
      </c>
    </row>
    <row r="199" spans="2:14" x14ac:dyDescent="0.3">
      <c r="B199" s="105">
        <f t="shared" si="13"/>
        <v>191</v>
      </c>
      <c r="C199" s="112" t="str">
        <f>+IF('Cálculos '!C1063="","",'Cálculos '!C1063)</f>
        <v/>
      </c>
      <c r="D199" s="47" t="str">
        <f>IF('Cálculos '!D1063="","",+'Cálculos '!D1063)</f>
        <v/>
      </c>
      <c r="E199" s="47" t="str">
        <f>+IF('Cálculos '!E1063="","",'Cálculos '!E1063)</f>
        <v/>
      </c>
      <c r="F199" s="56">
        <f>+IF('Cálculos '!H1063="","",'Cálculos '!H1063)</f>
        <v>1</v>
      </c>
      <c r="G199" s="48" t="e">
        <f>IF('Precio unitario '!#REF!="","",ROUNDUP('Precio unitario '!#REF!,0))</f>
        <v>#REF!</v>
      </c>
      <c r="H199" s="48" t="str">
        <f t="shared" si="15"/>
        <v/>
      </c>
      <c r="I199" s="48" t="str">
        <f t="shared" si="16"/>
        <v/>
      </c>
      <c r="J199" s="113" t="str">
        <f t="shared" si="17"/>
        <v/>
      </c>
      <c r="K199" s="100"/>
      <c r="L199" s="121"/>
      <c r="M199" s="124"/>
      <c r="N199" s="113" t="e">
        <f t="shared" si="14"/>
        <v>#REF!</v>
      </c>
    </row>
    <row r="200" spans="2:14" x14ac:dyDescent="0.3">
      <c r="B200" s="105">
        <f t="shared" si="13"/>
        <v>192</v>
      </c>
      <c r="C200" s="112" t="str">
        <f>+IF('Cálculos '!C1064="","",'Cálculos '!C1064)</f>
        <v/>
      </c>
      <c r="D200" s="47" t="str">
        <f>IF('Cálculos '!D1064="","",+'Cálculos '!D1064)</f>
        <v/>
      </c>
      <c r="E200" s="47" t="str">
        <f>+IF('Cálculos '!E1064="","",'Cálculos '!E1064)</f>
        <v/>
      </c>
      <c r="F200" s="56">
        <f>+IF('Cálculos '!H1064="","",'Cálculos '!H1064)</f>
        <v>1</v>
      </c>
      <c r="G200" s="48" t="e">
        <f>IF('Precio unitario '!#REF!="","",ROUNDUP('Precio unitario '!#REF!,0))</f>
        <v>#REF!</v>
      </c>
      <c r="H200" s="48" t="str">
        <f t="shared" si="15"/>
        <v/>
      </c>
      <c r="I200" s="48" t="str">
        <f t="shared" si="16"/>
        <v/>
      </c>
      <c r="J200" s="113" t="str">
        <f t="shared" si="17"/>
        <v/>
      </c>
      <c r="K200" s="100"/>
      <c r="L200" s="121"/>
      <c r="M200" s="124"/>
      <c r="N200" s="113" t="e">
        <f t="shared" si="14"/>
        <v>#REF!</v>
      </c>
    </row>
    <row r="201" spans="2:14" x14ac:dyDescent="0.3">
      <c r="B201" s="105">
        <f t="shared" si="13"/>
        <v>193</v>
      </c>
      <c r="C201" s="112" t="str">
        <f>+IF('Cálculos '!C1065="","",'Cálculos '!C1065)</f>
        <v/>
      </c>
      <c r="D201" s="47" t="str">
        <f>IF('Cálculos '!D1065="","",+'Cálculos '!D1065)</f>
        <v/>
      </c>
      <c r="E201" s="47" t="str">
        <f>+IF('Cálculos '!E1065="","",'Cálculos '!E1065)</f>
        <v/>
      </c>
      <c r="F201" s="56">
        <f>+IF('Cálculos '!H1065="","",'Cálculos '!H1065)</f>
        <v>1</v>
      </c>
      <c r="G201" s="48" t="e">
        <f>IF('Precio unitario '!#REF!="","",ROUNDUP('Precio unitario '!#REF!,0))</f>
        <v>#REF!</v>
      </c>
      <c r="H201" s="48" t="str">
        <f t="shared" si="15"/>
        <v/>
      </c>
      <c r="I201" s="48" t="str">
        <f t="shared" si="16"/>
        <v/>
      </c>
      <c r="J201" s="113" t="str">
        <f t="shared" si="17"/>
        <v/>
      </c>
      <c r="K201" s="100"/>
      <c r="L201" s="121"/>
      <c r="M201" s="124"/>
      <c r="N201" s="113" t="e">
        <f t="shared" si="14"/>
        <v>#REF!</v>
      </c>
    </row>
    <row r="202" spans="2:14" x14ac:dyDescent="0.3">
      <c r="B202" s="105">
        <f t="shared" ref="B202:B210" si="18">+B201+1</f>
        <v>194</v>
      </c>
      <c r="C202" s="112" t="str">
        <f>+IF('Cálculos '!C1066="","",'Cálculos '!C1066)</f>
        <v/>
      </c>
      <c r="D202" s="47" t="str">
        <f>IF('Cálculos '!D1066="","",+'Cálculos '!D1066)</f>
        <v/>
      </c>
      <c r="E202" s="47" t="str">
        <f>+IF('Cálculos '!E1066="","",'Cálculos '!E1066)</f>
        <v/>
      </c>
      <c r="F202" s="56">
        <f>+IF('Cálculos '!H1066="","",'Cálculos '!H1066)</f>
        <v>1</v>
      </c>
      <c r="G202" s="48" t="e">
        <f>IF('Precio unitario '!#REF!="","",ROUNDUP('Precio unitario '!#REF!,0))</f>
        <v>#REF!</v>
      </c>
      <c r="H202" s="48" t="str">
        <f t="shared" si="15"/>
        <v/>
      </c>
      <c r="I202" s="48" t="str">
        <f t="shared" si="16"/>
        <v/>
      </c>
      <c r="J202" s="113" t="str">
        <f t="shared" si="17"/>
        <v/>
      </c>
      <c r="K202" s="100"/>
      <c r="L202" s="121"/>
      <c r="M202" s="124"/>
      <c r="N202" s="113" t="e">
        <f t="shared" ref="N202:N210" si="19">+IF(G202="","",IF(M202="","ERROR¡¡¡",IF(G202&gt;=M202,"CUMPLE","NO CUMPLE")))</f>
        <v>#REF!</v>
      </c>
    </row>
    <row r="203" spans="2:14" x14ac:dyDescent="0.3">
      <c r="B203" s="105">
        <f t="shared" si="18"/>
        <v>195</v>
      </c>
      <c r="C203" s="112" t="str">
        <f>+IF('Cálculos '!C1067="","",'Cálculos '!C1067)</f>
        <v/>
      </c>
      <c r="D203" s="47" t="str">
        <f>IF('Cálculos '!D1067="","",+'Cálculos '!D1067)</f>
        <v/>
      </c>
      <c r="E203" s="47" t="str">
        <f>+IF('Cálculos '!E1067="","",'Cálculos '!E1067)</f>
        <v/>
      </c>
      <c r="F203" s="56">
        <f>+IF('Cálculos '!H1067="","",'Cálculos '!H1067)</f>
        <v>1</v>
      </c>
      <c r="G203" s="48" t="e">
        <f>IF('Precio unitario '!#REF!="","",ROUNDUP('Precio unitario '!#REF!,0))</f>
        <v>#REF!</v>
      </c>
      <c r="H203" s="48" t="str">
        <f t="shared" si="15"/>
        <v/>
      </c>
      <c r="I203" s="48" t="str">
        <f t="shared" si="16"/>
        <v/>
      </c>
      <c r="J203" s="113" t="str">
        <f t="shared" si="17"/>
        <v/>
      </c>
      <c r="K203" s="100"/>
      <c r="L203" s="121"/>
      <c r="M203" s="124"/>
      <c r="N203" s="113" t="e">
        <f t="shared" si="19"/>
        <v>#REF!</v>
      </c>
    </row>
    <row r="204" spans="2:14" x14ac:dyDescent="0.3">
      <c r="B204" s="105">
        <f t="shared" si="18"/>
        <v>196</v>
      </c>
      <c r="C204" s="112" t="str">
        <f>+IF('Cálculos '!C1068="","",'Cálculos '!C1068)</f>
        <v/>
      </c>
      <c r="D204" s="47" t="str">
        <f>IF('Cálculos '!D1068="","",+'Cálculos '!D1068)</f>
        <v/>
      </c>
      <c r="E204" s="47" t="str">
        <f>+IF('Cálculos '!E1068="","",'Cálculos '!E1068)</f>
        <v/>
      </c>
      <c r="F204" s="56">
        <f>+IF('Cálculos '!H1068="","",'Cálculos '!H1068)</f>
        <v>1</v>
      </c>
      <c r="G204" s="48" t="e">
        <f>IF('Precio unitario '!#REF!="","",ROUNDUP('Precio unitario '!#REF!,0))</f>
        <v>#REF!</v>
      </c>
      <c r="H204" s="48" t="str">
        <f t="shared" si="15"/>
        <v/>
      </c>
      <c r="I204" s="48" t="str">
        <f t="shared" si="16"/>
        <v/>
      </c>
      <c r="J204" s="113" t="str">
        <f t="shared" si="17"/>
        <v/>
      </c>
      <c r="K204" s="100"/>
      <c r="L204" s="121"/>
      <c r="M204" s="124"/>
      <c r="N204" s="113" t="e">
        <f t="shared" si="19"/>
        <v>#REF!</v>
      </c>
    </row>
    <row r="205" spans="2:14" x14ac:dyDescent="0.3">
      <c r="B205" s="105">
        <f t="shared" si="18"/>
        <v>197</v>
      </c>
      <c r="C205" s="112" t="str">
        <f>+IF('Cálculos '!C1069="","",'Cálculos '!C1069)</f>
        <v/>
      </c>
      <c r="D205" s="47" t="str">
        <f>IF('Cálculos '!D1069="","",+'Cálculos '!D1069)</f>
        <v/>
      </c>
      <c r="E205" s="47" t="str">
        <f>+IF('Cálculos '!E1069="","",'Cálculos '!E1069)</f>
        <v/>
      </c>
      <c r="F205" s="56">
        <f>+IF('Cálculos '!H1069="","",'Cálculos '!H1069)</f>
        <v>1</v>
      </c>
      <c r="G205" s="48" t="e">
        <f>IF('Precio unitario '!#REF!="","",ROUNDUP('Precio unitario '!#REF!,0))</f>
        <v>#REF!</v>
      </c>
      <c r="H205" s="48" t="str">
        <f t="shared" si="15"/>
        <v/>
      </c>
      <c r="I205" s="48" t="str">
        <f t="shared" si="16"/>
        <v/>
      </c>
      <c r="J205" s="113" t="str">
        <f t="shared" si="17"/>
        <v/>
      </c>
      <c r="K205" s="100"/>
      <c r="L205" s="121"/>
      <c r="M205" s="124"/>
      <c r="N205" s="113" t="e">
        <f t="shared" si="19"/>
        <v>#REF!</v>
      </c>
    </row>
    <row r="206" spans="2:14" x14ac:dyDescent="0.3">
      <c r="B206" s="105">
        <f t="shared" si="18"/>
        <v>198</v>
      </c>
      <c r="C206" s="112" t="str">
        <f>+IF('Cálculos '!C1070="","",'Cálculos '!C1070)</f>
        <v/>
      </c>
      <c r="D206" s="47" t="str">
        <f>IF('Cálculos '!D1070="","",+'Cálculos '!D1070)</f>
        <v/>
      </c>
      <c r="E206" s="47" t="str">
        <f>+IF('Cálculos '!E1070="","",'Cálculos '!E1070)</f>
        <v/>
      </c>
      <c r="F206" s="56">
        <f>+IF('Cálculos '!H1070="","",'Cálculos '!H1070)</f>
        <v>1</v>
      </c>
      <c r="G206" s="48" t="e">
        <f>IF('Precio unitario '!#REF!="","",ROUNDUP('Precio unitario '!#REF!,0))</f>
        <v>#REF!</v>
      </c>
      <c r="H206" s="48" t="str">
        <f t="shared" si="15"/>
        <v/>
      </c>
      <c r="I206" s="48" t="str">
        <f t="shared" si="16"/>
        <v/>
      </c>
      <c r="J206" s="113" t="str">
        <f t="shared" si="17"/>
        <v/>
      </c>
      <c r="K206" s="100"/>
      <c r="L206" s="121"/>
      <c r="M206" s="124"/>
      <c r="N206" s="113" t="e">
        <f t="shared" si="19"/>
        <v>#REF!</v>
      </c>
    </row>
    <row r="207" spans="2:14" x14ac:dyDescent="0.3">
      <c r="B207" s="105">
        <f t="shared" si="18"/>
        <v>199</v>
      </c>
      <c r="C207" s="112" t="str">
        <f>+IF('Cálculos '!C1071="","",'Cálculos '!C1071)</f>
        <v/>
      </c>
      <c r="D207" s="47" t="str">
        <f>IF('Cálculos '!D1071="","",+'Cálculos '!D1071)</f>
        <v/>
      </c>
      <c r="E207" s="47" t="str">
        <f>+IF('Cálculos '!E1071="","",'Cálculos '!E1071)</f>
        <v/>
      </c>
      <c r="F207" s="56">
        <f>+IF('Cálculos '!H1071="","",'Cálculos '!H1071)</f>
        <v>1</v>
      </c>
      <c r="G207" s="48" t="e">
        <f>IF('Precio unitario '!#REF!="","",ROUNDUP('Precio unitario '!#REF!,0))</f>
        <v>#REF!</v>
      </c>
      <c r="H207" s="48" t="str">
        <f t="shared" si="15"/>
        <v/>
      </c>
      <c r="I207" s="48" t="str">
        <f t="shared" si="16"/>
        <v/>
      </c>
      <c r="J207" s="113" t="str">
        <f t="shared" si="17"/>
        <v/>
      </c>
      <c r="K207" s="100"/>
      <c r="L207" s="121"/>
      <c r="M207" s="124"/>
      <c r="N207" s="113" t="e">
        <f t="shared" si="19"/>
        <v>#REF!</v>
      </c>
    </row>
    <row r="208" spans="2:14" x14ac:dyDescent="0.3">
      <c r="B208" s="105">
        <f t="shared" si="18"/>
        <v>200</v>
      </c>
      <c r="C208" s="112" t="str">
        <f>+IF('Cálculos '!C1072="","",'Cálculos '!C1072)</f>
        <v/>
      </c>
      <c r="D208" s="47" t="str">
        <f>IF('Cálculos '!D1072="","",+'Cálculos '!D1072)</f>
        <v/>
      </c>
      <c r="E208" s="47" t="str">
        <f>+IF('Cálculos '!E1072="","",'Cálculos '!E1072)</f>
        <v/>
      </c>
      <c r="F208" s="56">
        <f>+IF('Cálculos '!H1072="","",'Cálculos '!H1072)</f>
        <v>1</v>
      </c>
      <c r="G208" s="48" t="e">
        <f>IF('Precio unitario '!#REF!="","",ROUNDUP('Precio unitario '!#REF!,0))</f>
        <v>#REF!</v>
      </c>
      <c r="H208" s="48" t="str">
        <f t="shared" si="15"/>
        <v/>
      </c>
      <c r="I208" s="48" t="str">
        <f t="shared" si="16"/>
        <v/>
      </c>
      <c r="J208" s="113" t="str">
        <f t="shared" si="17"/>
        <v/>
      </c>
      <c r="K208" s="100"/>
      <c r="L208" s="121"/>
      <c r="M208" s="124"/>
      <c r="N208" s="113" t="e">
        <f t="shared" si="19"/>
        <v>#REF!</v>
      </c>
    </row>
    <row r="209" spans="2:14" x14ac:dyDescent="0.3">
      <c r="B209" s="105">
        <f t="shared" si="18"/>
        <v>201</v>
      </c>
      <c r="C209" s="112" t="str">
        <f>+IF('Cálculos '!C1107="","",'Cálculos '!C1107)</f>
        <v/>
      </c>
      <c r="D209" s="47" t="str">
        <f>IF('Cálculos '!D1107="","",+'Cálculos '!D1107)</f>
        <v/>
      </c>
      <c r="E209" s="47" t="str">
        <f>+IF('Cálculos '!E1107="","",'Cálculos '!E1107)</f>
        <v/>
      </c>
      <c r="F209" s="56">
        <f>+IF('Cálculos '!H1107="","",'Cálculos '!H1107)</f>
        <v>1</v>
      </c>
      <c r="G209" s="48" t="e">
        <f>IF('Precio unitario '!#REF!="","",ROUNDUP('Precio unitario '!#REF!,0))</f>
        <v>#REF!</v>
      </c>
      <c r="H209" s="48" t="str">
        <f t="shared" si="15"/>
        <v/>
      </c>
      <c r="I209" s="48" t="str">
        <f t="shared" si="16"/>
        <v/>
      </c>
      <c r="J209" s="113" t="str">
        <f t="shared" si="17"/>
        <v/>
      </c>
      <c r="K209" s="100"/>
      <c r="L209" s="121"/>
      <c r="M209" s="124"/>
      <c r="N209" s="113" t="e">
        <f t="shared" si="19"/>
        <v>#REF!</v>
      </c>
    </row>
    <row r="210" spans="2:14" ht="17.25" thickBot="1" x14ac:dyDescent="0.35">
      <c r="B210" s="106">
        <f t="shared" si="18"/>
        <v>202</v>
      </c>
      <c r="C210" s="114" t="str">
        <f>+IF('Cálculos '!C1108="","",'Cálculos '!C1108)</f>
        <v/>
      </c>
      <c r="D210" s="115" t="str">
        <f>IF('Cálculos '!D1108="","",+'Cálculos '!D1108)</f>
        <v/>
      </c>
      <c r="E210" s="115" t="str">
        <f>+IF('Cálculos '!E1108="","",'Cálculos '!E1108)</f>
        <v/>
      </c>
      <c r="F210" s="116">
        <f>+IF('Cálculos '!H1108="","",'Cálculos '!H1108)</f>
        <v>1</v>
      </c>
      <c r="G210" s="117" t="e">
        <f>IF('Precio unitario '!#REF!="","",ROUNDUP('Precio unitario '!#REF!,0))</f>
        <v>#REF!</v>
      </c>
      <c r="H210" s="117" t="str">
        <f t="shared" si="15"/>
        <v/>
      </c>
      <c r="I210" s="117" t="str">
        <f t="shared" si="16"/>
        <v/>
      </c>
      <c r="J210" s="118" t="str">
        <f t="shared" si="17"/>
        <v/>
      </c>
      <c r="K210" s="101"/>
      <c r="L210" s="122"/>
      <c r="M210" s="125"/>
      <c r="N210" s="118" t="e">
        <f t="shared" si="19"/>
        <v>#REF!</v>
      </c>
    </row>
    <row r="211" spans="2:14" ht="15" customHeight="1" thickBot="1" x14ac:dyDescent="0.35">
      <c r="B211" s="585" t="s">
        <v>95</v>
      </c>
      <c r="C211" s="586"/>
      <c r="D211" s="586"/>
      <c r="E211" s="586"/>
      <c r="F211" s="586"/>
      <c r="G211" s="102" t="e">
        <f>SUM(G9:G210)</f>
        <v>#REF!</v>
      </c>
      <c r="H211" s="102">
        <f>SUM(H9:H210)</f>
        <v>0</v>
      </c>
      <c r="I211" s="102">
        <f>SUM(I9:I210)</f>
        <v>0</v>
      </c>
      <c r="J211" s="103">
        <f>SUM(J9:J210)</f>
        <v>0</v>
      </c>
      <c r="M211" s="127">
        <f>SUM(M9:M210)</f>
        <v>0</v>
      </c>
      <c r="N211" s="136" t="str">
        <f>+IF(M211=0,"",IF(OR(N9="NO CUMPLE",N10="NO CUMPLE",N11="NO CUMPLE",N12="NO CUMPLE",N13="NO CUMPLE",N14="NO CUMPLE",N15="NO CUMPLE",N16="NO CUMPLE",N17="NO CUMPLE",N18="NO CUMPLE",N19="NO CUMPLE",N20="NO CUMPLE",N21="NO CUMPLE",N22="NO CUMPLE",N23="NO CUMPLE",N24="NO CUMPLE",N25="NO CUMPLE",N26="NO CUMPLE",N27="NO CUMPLE",N28="NO CUMPLE",N29="NO CUMPLE",N30="NO CUMPLE",N31="NO CUMPLE",N32="NO CUMPLE",N33="NO CUMPLE",N34="NO CUMPLE",N35="NO CUMPLE",N36="NO CUMPLE",N37="NO CUMPLE",N38="NO CUMPLE",N39="NO CUMPLE",N40="NO CUMPLE",N41="NO CUMPLE",N42="NO CUMPLE",N43="NO CUMPLE",N44="NO CUMPLE",N45="NO CUMPLE",N46="NO CUMPLE",N47="NO CUMPLE",N48="NO CUMPLE",N49="NO CUMPLE",N50="NO CUMPLE",N51="NO CUMPLE",N52="NO CUMPLE",N53="NO CUMPLE",N54="NO CUMPLE",N55="NO CUMPLE",N56="NO CUMPLE",N57="NO CUMPLE",N58="NO CUMPLE",N59="NO CUMPLE",N60="NO CUMPLE",N61="NO CUMPLE",N62="NO CUMPLE",N63="NO CUMPLE",N64="NO CUMPLE",N65="NO CUMPLE",N66="NO CUMPLE",N67="NO CUMPLE",N68="NO CUMPLE",N69="NO CUMPLE",N70="NO CUMPLE",N71="NO CUMPLE",N72="NO CUMPLE",N73="NO CUMPLE",N74="NO CUMPLE",N75="NO CUMPLE",N76="NO CUMPLE",N77="NO CUMPLE",N78="NO CUMPLE",N79="NO CUMPLE",N80="NO CUMPLE",N81="NO CUMPLE",N82="NO CUMPLE",N83="NO CUMPLE",N84="NO CUMPLE",N85="NO CUMPLE",N86="NO CUMPLE",N87="NO CUMPLE",N88="NO CUMPLE",N89="NO CUMPLE",N90="NO CUMPLE",N91="NO CUMPLE",N92="NO CUMPLE",N93="NO CUMPLE",N94="NO CUMPLE",N95="NO CUMPLE",N96="NO CUMPLE",N97="NO CUMPLE",N98="NO CUMPLE",N99="NO CUMPLE",N100="NO CUMPLE",N101="NO CUMPLE",N102="NO CUMPLE",N103="NO CUMPLE",N104="NO CUMPLE",N105="NO CUMPLE",N106="NO CUMPLE",N107="NO CUMPLE",N108="NO CUMPLE",N109="NO CUMPLE",N110="NO CUMPLE",N111="NO CUMPLE",N112="NO CUMPLE",N113="NO CUMPLE",N114="NO CUMPLE",N115="NO CUMPLE",N116="NO CUMPLE",N117="NO CUMPLE",N118="NO CUMPLE",N119="NO CUMPLE",N120="NO CUMPLE",N121="NO CUMPLE",N122="NO CUMPLE",N123="NO CUMPLE",N124="NO CUMPLE",N125="NO CUMPLE",N126="NO CUMPLE",N127="NO CUMPLE",N128="NO CUMPLE",N129="NO CUMPLE",N130="NO CUMPLE",N131="NO CUMPLE",N132="NO CUMPLE",N133="NO CUMPLE",N134="NO CUMPLE",N135="NO CUMPLE",N136="NO CUMPLE",N137="NO CUMPLE",N138="NO CUMPLE",N139="NO CUMPLE",N140="NO CUMPLE",N141="NO CUMPLE",N142="NO CUMPLE",N143="NO CUMPLE",N144="NO CUMPLE",N145="NO CUMPLE",N146="NO CUMPLE",N147="NO CUMPLE",N148="NO CUMPLE",N149="NO CUMPLE",N150="NO CUMPLE",N151="NO CUMPLE",N152="NO CUMPLE",N153="NO CUMPLE",N154="NO CUMPLE",N155="NO CUMPLE",N156="NO CUMPLE",N157="NO CUMPLE",N158="NO CUMPLE",N159="NO CUMPLE",N160="NO CUMPLE",N161="NO CUMPLE",N162="NO CUMPLE",N163="NO CUMPLE",N164="NO CUMPLE",N165="NO CUMPLE",N166="NO CUMPLE",N167="NO CUMPLE",N168="NO CUMPLE",N169="NO CUMPLE",N170="NO CUMPLE",N171="NO CUMPLE",N172="NO CUMPLE",N173="NO CUMPLE",N174="NO CUMPLE",N175="NO CUMPLE",N176="NO CUMPLE",N177="NO CUMPLE",N178="NO CUMPLE",N179="NO CUMPLE",N180="NO CUMPLE",N181="NO CUMPLE",N182="NO CUMPLE",N183="NO CUMPLE",N184="NO CUMPLE",N185="NO CUMPLE",N186="NO CUMPLE",N187="NO CUMPLE",N188="NO CUMPLE",N189="NO CUMPLE",N190="NO CUMPLE",N191="NO CUMPLE",N192="NO CUMPLE",N193="NO CUMPLE",N194="NO CUMPLE",N195="NO CUMPLE",N196="NO CUMPLE",N197="NO CUMPLE",N198="NO CUMPLE",N199="NO CUMPLE",N200="NO CUMPLE",N201="NO CUMPLE",N202="NO CUMPLE",N203="NO CUMPLE",N204="NO CUMPLE",N205="NO CUMPLE",N206="NO CUMPLE",N207="NO CUMPLE",N208="NO CUMPLE",N209="NO CUMPLE",N210="NO CUMPLE"),"NO CUMPLE"," CUMPLE"))</f>
        <v/>
      </c>
    </row>
    <row r="213" spans="2:14" ht="17.25" thickBot="1" x14ac:dyDescent="0.35"/>
    <row r="214" spans="2:14" ht="17.25" thickBot="1" x14ac:dyDescent="0.35">
      <c r="B214" s="577" t="s">
        <v>94</v>
      </c>
      <c r="C214" s="578"/>
      <c r="D214" s="578"/>
      <c r="E214" s="578"/>
      <c r="F214" s="578"/>
      <c r="G214" s="578"/>
      <c r="H214" s="578"/>
      <c r="I214" s="578"/>
      <c r="J214" s="579"/>
    </row>
    <row r="215" spans="2:14" ht="33.75" thickBot="1" x14ac:dyDescent="0.35">
      <c r="B215" s="90" t="s">
        <v>0</v>
      </c>
      <c r="C215" s="60" t="s">
        <v>85</v>
      </c>
      <c r="D215" s="91" t="s">
        <v>1</v>
      </c>
      <c r="E215" s="91" t="str">
        <f>+E8</f>
        <v>ESPECIFICACIONES TECNICAS</v>
      </c>
      <c r="F215" s="91" t="s">
        <v>2</v>
      </c>
      <c r="G215" s="91" t="s">
        <v>91</v>
      </c>
      <c r="H215" s="91" t="s">
        <v>10</v>
      </c>
      <c r="I215" s="91" t="str">
        <f>+I8</f>
        <v>ESTANPILLAS</v>
      </c>
      <c r="J215" s="92" t="s">
        <v>89</v>
      </c>
      <c r="K215" s="72" t="s">
        <v>46</v>
      </c>
      <c r="L215" s="73" t="s">
        <v>88</v>
      </c>
    </row>
    <row r="216" spans="2:14" ht="82.5" x14ac:dyDescent="0.3">
      <c r="B216" s="63">
        <v>1</v>
      </c>
      <c r="C216" s="80" t="str">
        <f t="shared" ref="C216:D225" si="20">IF(C9="","",C9)</f>
        <v>1. ACTIVIDADES MANTENIMIENTO EQUIPO MÉDICO Y BIOMÉDICO DEL CRUE</v>
      </c>
      <c r="D216" s="64" t="str">
        <f t="shared" si="20"/>
        <v>BALA DE OXÍGENO DE 4.15</v>
      </c>
      <c r="E216" s="64" t="str">
        <f t="shared" ref="E216:E279" si="21">+E9</f>
        <v>Realizar: 
1- Inspección física 
2- Recarga 
3- Prueba hidrostática 
4- Suministro de cánulas. (4 unidades)</v>
      </c>
      <c r="F216" s="93" t="e">
        <f>+IF('Cálculos '!#REF!="","",'Cálculos '!#REF!)</f>
        <v>#REF!</v>
      </c>
      <c r="G216" s="65" t="e">
        <f>+IF(D216="","",SUM(G9*F216))</f>
        <v>#REF!</v>
      </c>
      <c r="H216" s="94" t="str">
        <f>IF(D216="","",IF(K216="","CONFIRMAR SI EL PRODOCTRO TIENE IVA O NO",IF(K216="NO",0,SUM(G216*19%))))</f>
        <v>CONFIRMAR SI EL PRODOCTRO TIENE IVA O NO</v>
      </c>
      <c r="I216" s="65" t="str">
        <f>IF(D216="","",IF(L216="","CONFIRMAR SI EL PRODOCTRO TIENE IVA O NO",IF(L216="NO",0,SUM(G216*11.5%))))</f>
        <v>CONFIRMAR SI EL PRODOCTRO TIENE IVA O NO</v>
      </c>
      <c r="J216" s="66" t="e">
        <f>IF(F216="","",SUM(G216+H216+I216))</f>
        <v>#REF!</v>
      </c>
      <c r="K216" s="74" t="str">
        <f>+IF(K9="","",K9)</f>
        <v/>
      </c>
      <c r="L216" s="75" t="str">
        <f>+IF(L9="","",L9)</f>
        <v/>
      </c>
      <c r="M216" s="95"/>
      <c r="N216" s="95"/>
    </row>
    <row r="217" spans="2:14" ht="66" x14ac:dyDescent="0.3">
      <c r="B217" s="96">
        <f t="shared" ref="B217:B280" si="22">+B216+1</f>
        <v>2</v>
      </c>
      <c r="C217" s="57" t="str">
        <f t="shared" si="20"/>
        <v/>
      </c>
      <c r="D217" s="47" t="str">
        <f t="shared" si="20"/>
        <v>BALA DE OXÍGENO DE 6.5</v>
      </c>
      <c r="E217" s="47" t="str">
        <f t="shared" si="21"/>
        <v>Realizar:
1- Inspección física 
2- recarga
3- Prueba hidrostática.</v>
      </c>
      <c r="F217" s="97" t="e">
        <f>+IF('Cálculos '!#REF!="","",'Cálculos '!#REF!)</f>
        <v>#REF!</v>
      </c>
      <c r="G217" s="48" t="e">
        <f t="shared" ref="G217:G225" si="23">+IF(D217="","",SUM(G10*F217))</f>
        <v>#VALUE!</v>
      </c>
      <c r="H217" s="98" t="str">
        <f t="shared" ref="H217:H225" si="24">IF(D217="","",IF(K217="","CONFIRMAR SI EL PRODOCTRO TIENE IVA O NO",IF(K217="NO",0,SUM(G217*19%))))</f>
        <v>CONFIRMAR SI EL PRODOCTRO TIENE IVA O NO</v>
      </c>
      <c r="I217" s="48" t="str">
        <f t="shared" ref="I217:I225" si="25">IF(D217="","",IF(L217="","CONFIRMAR SI EL PRODOCTRO TIENE IVA O NO",IF(L217="NO",0,SUM(G217*11.5%))))</f>
        <v>CONFIRMAR SI EL PRODOCTRO TIENE IVA O NO</v>
      </c>
      <c r="J217" s="68" t="e">
        <f t="shared" ref="J217:J280" si="26">IF(F217="","",SUM(G217+H217+I217))</f>
        <v>#REF!</v>
      </c>
      <c r="K217" s="76" t="str">
        <f t="shared" ref="K217:L232" si="27">+IF(K10="","",K10)</f>
        <v/>
      </c>
      <c r="L217" s="77" t="str">
        <f t="shared" si="27"/>
        <v/>
      </c>
      <c r="M217" s="95"/>
      <c r="N217" s="95"/>
    </row>
    <row r="218" spans="2:14" ht="132" x14ac:dyDescent="0.3">
      <c r="B218" s="67">
        <f t="shared" si="22"/>
        <v>3</v>
      </c>
      <c r="C218" s="57" t="str">
        <f t="shared" si="20"/>
        <v/>
      </c>
      <c r="D218" s="49" t="str">
        <f t="shared" si="20"/>
        <v>PULSOXIMETROS MARCA RIESTER</v>
      </c>
      <c r="E218" s="49" t="str">
        <f t="shared" si="21"/>
        <v>Realizar:
1- Inspección física
 2- Limpieza general
 3- Verificación de parámetros
4- Verificación de funcionamiento
5- Verificación de sistema eléctrico y electrónico.
6-Calibración.
7- Suministro de pilas "AAA" (6 uds)</v>
      </c>
      <c r="F218" s="52" t="e">
        <f>+IF('Cálculos '!#REF!="","",'Cálculos '!#REF!)</f>
        <v>#REF!</v>
      </c>
      <c r="G218" s="50" t="e">
        <f t="shared" si="23"/>
        <v>#VALUE!</v>
      </c>
      <c r="H218" s="51" t="str">
        <f t="shared" si="24"/>
        <v>CONFIRMAR SI EL PRODOCTRO TIENE IVA O NO</v>
      </c>
      <c r="I218" s="48" t="str">
        <f t="shared" si="25"/>
        <v>CONFIRMAR SI EL PRODOCTRO TIENE IVA O NO</v>
      </c>
      <c r="J218" s="81" t="e">
        <f t="shared" si="26"/>
        <v>#REF!</v>
      </c>
      <c r="K218" s="76" t="str">
        <f t="shared" si="27"/>
        <v/>
      </c>
      <c r="L218" s="77" t="str">
        <f t="shared" si="27"/>
        <v/>
      </c>
      <c r="M218" s="45"/>
      <c r="N218" s="45"/>
    </row>
    <row r="219" spans="2:14" ht="132" x14ac:dyDescent="0.3">
      <c r="B219" s="67">
        <f t="shared" si="22"/>
        <v>4</v>
      </c>
      <c r="C219" s="57" t="str">
        <f t="shared" si="20"/>
        <v/>
      </c>
      <c r="D219" s="49" t="str">
        <f t="shared" si="20"/>
        <v>PULSOXIMETROS MARCA LEMMAN</v>
      </c>
      <c r="E219" s="49" t="str">
        <f t="shared" si="21"/>
        <v>Realizar:
1- Inspección física
 2- Limpieza general
 3- Verificación de parámetros
4- Verificación de funcionamiento
5- Verificación de sistema eléctrico y electrónico.
6-Calibración.
7- Suministro de pilas "AAA" (4 uds)</v>
      </c>
      <c r="F219" s="52" t="e">
        <f>+IF('Cálculos '!#REF!="","",'Cálculos '!#REF!)</f>
        <v>#REF!</v>
      </c>
      <c r="G219" s="50" t="e">
        <f t="shared" si="23"/>
        <v>#VALUE!</v>
      </c>
      <c r="H219" s="51" t="str">
        <f t="shared" si="24"/>
        <v>CONFIRMAR SI EL PRODOCTRO TIENE IVA O NO</v>
      </c>
      <c r="I219" s="48" t="str">
        <f t="shared" si="25"/>
        <v>CONFIRMAR SI EL PRODOCTRO TIENE IVA O NO</v>
      </c>
      <c r="J219" s="81" t="e">
        <f t="shared" si="26"/>
        <v>#REF!</v>
      </c>
      <c r="K219" s="76" t="str">
        <f t="shared" si="27"/>
        <v/>
      </c>
      <c r="L219" s="77" t="str">
        <f t="shared" si="27"/>
        <v/>
      </c>
      <c r="M219" s="45"/>
      <c r="N219" s="45"/>
    </row>
    <row r="220" spans="2:14" ht="99" x14ac:dyDescent="0.3">
      <c r="B220" s="67">
        <f t="shared" si="22"/>
        <v>5</v>
      </c>
      <c r="C220" s="57" t="str">
        <f t="shared" si="20"/>
        <v/>
      </c>
      <c r="D220" s="49" t="str">
        <f t="shared" si="20"/>
        <v>LINTERNAS MARCA RIESTER</v>
      </c>
      <c r="E220" s="49" t="str">
        <f t="shared" si="21"/>
        <v xml:space="preserve">Realizar:
1- Inspección física.
2- Limpieza general.
3- Verificación de funcionamiento.
4- Suministro de pilas alcalinas "AAA" (20 unidades)
</v>
      </c>
      <c r="F220" s="52" t="e">
        <f>+IF('Cálculos '!#REF!="","",'Cálculos '!#REF!)</f>
        <v>#REF!</v>
      </c>
      <c r="G220" s="50" t="e">
        <f t="shared" si="23"/>
        <v>#VALUE!</v>
      </c>
      <c r="H220" s="51" t="str">
        <f t="shared" si="24"/>
        <v>CONFIRMAR SI EL PRODOCTRO TIENE IVA O NO</v>
      </c>
      <c r="I220" s="48" t="str">
        <f t="shared" si="25"/>
        <v>CONFIRMAR SI EL PRODOCTRO TIENE IVA O NO</v>
      </c>
      <c r="J220" s="81" t="e">
        <f t="shared" si="26"/>
        <v>#REF!</v>
      </c>
      <c r="K220" s="76" t="str">
        <f t="shared" si="27"/>
        <v/>
      </c>
      <c r="L220" s="77" t="str">
        <f t="shared" si="27"/>
        <v/>
      </c>
      <c r="M220" s="45"/>
      <c r="N220" s="45"/>
    </row>
    <row r="221" spans="2:14" ht="99" x14ac:dyDescent="0.3">
      <c r="B221" s="67">
        <f t="shared" si="22"/>
        <v>6</v>
      </c>
      <c r="C221" s="57"/>
      <c r="D221" s="49" t="str">
        <f t="shared" si="20"/>
        <v>MANGOS DE LARINGOSCOPIO MARCA WELCH ALLYN</v>
      </c>
      <c r="E221" s="49" t="str">
        <f t="shared" si="21"/>
        <v>Realizar:
1- Inspección física
2- Limpieza general
3- Verificación de accesorios
4- Verificación de funcionamiento
5- Suministro de pilas alcalinas "C2"</v>
      </c>
      <c r="F221" s="52" t="e">
        <f>+IF('Cálculos '!#REF!="","",'Cálculos '!#REF!)</f>
        <v>#REF!</v>
      </c>
      <c r="G221" s="50" t="e">
        <f t="shared" si="23"/>
        <v>#VALUE!</v>
      </c>
      <c r="H221" s="51" t="str">
        <f t="shared" si="24"/>
        <v>CONFIRMAR SI EL PRODOCTRO TIENE IVA O NO</v>
      </c>
      <c r="I221" s="48" t="str">
        <f t="shared" si="25"/>
        <v>CONFIRMAR SI EL PRODOCTRO TIENE IVA O NO</v>
      </c>
      <c r="J221" s="81" t="e">
        <f t="shared" si="26"/>
        <v>#REF!</v>
      </c>
      <c r="K221" s="76" t="str">
        <f t="shared" si="27"/>
        <v/>
      </c>
      <c r="L221" s="77" t="str">
        <f t="shared" si="27"/>
        <v/>
      </c>
      <c r="M221" s="45"/>
      <c r="N221" s="45"/>
    </row>
    <row r="222" spans="2:14" ht="99" x14ac:dyDescent="0.3">
      <c r="B222" s="67">
        <f t="shared" si="22"/>
        <v>7</v>
      </c>
      <c r="C222" s="57"/>
      <c r="D222" s="49" t="str">
        <f t="shared" si="20"/>
        <v>FONENDOSCOPIOS MARCA SPIRIT</v>
      </c>
      <c r="E222" s="49" t="str">
        <f t="shared" si="21"/>
        <v xml:space="preserve">Realizar:
1- Inspección física.
2- Limpieza general.
3- Verificación de accesorios.
4- Verificación de funcionamiento.
</v>
      </c>
      <c r="F222" s="52" t="e">
        <f>+IF('Cálculos '!#REF!="","",'Cálculos '!#REF!)</f>
        <v>#REF!</v>
      </c>
      <c r="G222" s="50" t="e">
        <f t="shared" si="23"/>
        <v>#VALUE!</v>
      </c>
      <c r="H222" s="51" t="str">
        <f t="shared" si="24"/>
        <v>CONFIRMAR SI EL PRODOCTRO TIENE IVA O NO</v>
      </c>
      <c r="I222" s="48" t="str">
        <f t="shared" si="25"/>
        <v>CONFIRMAR SI EL PRODOCTRO TIENE IVA O NO</v>
      </c>
      <c r="J222" s="81" t="e">
        <f t="shared" si="26"/>
        <v>#REF!</v>
      </c>
      <c r="K222" s="76" t="str">
        <f t="shared" si="27"/>
        <v/>
      </c>
      <c r="L222" s="77" t="str">
        <f t="shared" si="27"/>
        <v/>
      </c>
      <c r="M222" s="45"/>
      <c r="N222" s="45"/>
    </row>
    <row r="223" spans="2:14" ht="99" x14ac:dyDescent="0.3">
      <c r="B223" s="67">
        <f t="shared" si="22"/>
        <v>8</v>
      </c>
      <c r="C223" s="57"/>
      <c r="D223" s="49" t="str">
        <f t="shared" si="20"/>
        <v>FONENDOSCOPIOS MARCA RIESTER</v>
      </c>
      <c r="E223" s="49" t="str">
        <f t="shared" si="21"/>
        <v xml:space="preserve">Realizar:
1- Inspección física.
2- Limpieza general.
3- Verificación de accesorios.
4- Verificación de funcionamiento.
</v>
      </c>
      <c r="F223" s="52" t="e">
        <f>+IF('Cálculos '!#REF!="","",'Cálculos '!#REF!)</f>
        <v>#REF!</v>
      </c>
      <c r="G223" s="50" t="e">
        <f t="shared" si="23"/>
        <v>#VALUE!</v>
      </c>
      <c r="H223" s="51" t="str">
        <f t="shared" si="24"/>
        <v>CONFIRMAR SI EL PRODOCTRO TIENE IVA O NO</v>
      </c>
      <c r="I223" s="48" t="str">
        <f t="shared" si="25"/>
        <v>CONFIRMAR SI EL PRODOCTRO TIENE IVA O NO</v>
      </c>
      <c r="J223" s="81" t="e">
        <f t="shared" si="26"/>
        <v>#REF!</v>
      </c>
      <c r="K223" s="76" t="str">
        <f t="shared" si="27"/>
        <v/>
      </c>
      <c r="L223" s="77" t="str">
        <f t="shared" si="27"/>
        <v/>
      </c>
      <c r="M223" s="45"/>
      <c r="N223" s="45"/>
    </row>
    <row r="224" spans="2:14" ht="148.5" x14ac:dyDescent="0.3">
      <c r="B224" s="67">
        <f t="shared" si="22"/>
        <v>9</v>
      </c>
      <c r="C224" s="57"/>
      <c r="D224" s="49" t="str">
        <f t="shared" si="20"/>
        <v>TENSIOMETROS MARCA ALPK2</v>
      </c>
      <c r="E224" s="49" t="str">
        <f t="shared" si="21"/>
        <v xml:space="preserve">Realizar:
1- Inspección física.
2- Limpieza general.
3- Verificación de parámetros.
4- Verificación de accesorios
5- Verificación neumática
6- Verificación de funcionamiento
7- Calibración
</v>
      </c>
      <c r="F224" s="52" t="e">
        <f>+IF('Cálculos '!#REF!="","",'Cálculos '!#REF!)</f>
        <v>#REF!</v>
      </c>
      <c r="G224" s="50" t="e">
        <f t="shared" si="23"/>
        <v>#VALUE!</v>
      </c>
      <c r="H224" s="51" t="str">
        <f t="shared" si="24"/>
        <v>CONFIRMAR SI EL PRODOCTRO TIENE IVA O NO</v>
      </c>
      <c r="I224" s="48" t="str">
        <f t="shared" si="25"/>
        <v>CONFIRMAR SI EL PRODOCTRO TIENE IVA O NO</v>
      </c>
      <c r="J224" s="81" t="e">
        <f t="shared" si="26"/>
        <v>#REF!</v>
      </c>
      <c r="K224" s="76" t="str">
        <f t="shared" si="27"/>
        <v/>
      </c>
      <c r="L224" s="77" t="str">
        <f t="shared" si="27"/>
        <v/>
      </c>
      <c r="M224" s="45"/>
      <c r="N224" s="45"/>
    </row>
    <row r="225" spans="2:14" ht="148.5" x14ac:dyDescent="0.3">
      <c r="B225" s="67">
        <f t="shared" si="22"/>
        <v>10</v>
      </c>
      <c r="C225" s="57"/>
      <c r="D225" s="49" t="str">
        <f t="shared" si="20"/>
        <v>TENSIOMETROS MARCA PRESTIGE</v>
      </c>
      <c r="E225" s="49" t="str">
        <f t="shared" si="21"/>
        <v xml:space="preserve">Realizar:
1- Inspección física.
2- Limpieza general.
3- Verificación de parámetros.
4- Verificación de accesorios
5- Verificación neumática
6- Verificación de funcionamiento
7- Calibración
</v>
      </c>
      <c r="F225" s="52" t="e">
        <f>+IF('Cálculos '!#REF!="","",'Cálculos '!#REF!)</f>
        <v>#REF!</v>
      </c>
      <c r="G225" s="50" t="e">
        <f t="shared" si="23"/>
        <v>#VALUE!</v>
      </c>
      <c r="H225" s="51" t="str">
        <f t="shared" si="24"/>
        <v>CONFIRMAR SI EL PRODOCTRO TIENE IVA O NO</v>
      </c>
      <c r="I225" s="48" t="str">
        <f t="shared" si="25"/>
        <v>CONFIRMAR SI EL PRODOCTRO TIENE IVA O NO</v>
      </c>
      <c r="J225" s="81" t="e">
        <f t="shared" si="26"/>
        <v>#REF!</v>
      </c>
      <c r="K225" s="76" t="str">
        <f t="shared" si="27"/>
        <v/>
      </c>
      <c r="L225" s="77" t="str">
        <f t="shared" si="27"/>
        <v/>
      </c>
      <c r="M225" s="45"/>
      <c r="N225" s="45"/>
    </row>
    <row r="226" spans="2:14" ht="148.5" x14ac:dyDescent="0.3">
      <c r="B226" s="67">
        <f t="shared" si="22"/>
        <v>11</v>
      </c>
      <c r="C226" s="57" t="str">
        <f t="shared" ref="C226:D241" si="28">IF(C19="","",C19)</f>
        <v/>
      </c>
      <c r="D226" s="49" t="str">
        <f t="shared" si="28"/>
        <v>TENSIOMETROS MARCA RIESTER</v>
      </c>
      <c r="E226" s="49" t="str">
        <f t="shared" si="21"/>
        <v xml:space="preserve">Realizar:
1- Inspección física.
2- Limpieza general.
3- Verificación de parámetros.
4- Verificación de accesorios
5- Verificación neumática
6- Verificación de funcionamiento
7- Calibración
</v>
      </c>
      <c r="F226" s="52" t="e">
        <f>+IF('Cálculos '!#REF!="","",'Cálculos '!#REF!)</f>
        <v>#REF!</v>
      </c>
      <c r="G226" s="50" t="str">
        <f t="shared" ref="G226:G289" si="29">+IF(C226="","",SUM(G19*F226))</f>
        <v/>
      </c>
      <c r="H226" s="51" t="str">
        <f t="shared" ref="H226:H289" si="30">IF(C226="","",IF(K226="","CONFIRMAR SI EL PRODOCTRO TIENE IVA O NO",IF(K226="NO",0,SUM(G226*19%))))</f>
        <v/>
      </c>
      <c r="I226" s="48" t="str">
        <f t="shared" ref="I226:I280" si="31">IF(C226="","",IF(L226="","CONFIRMAR SI EL PRODOCTRO TIENE IVA O NO",IF(L226="NO",0,SUM(G226*11.5%))))</f>
        <v/>
      </c>
      <c r="J226" s="81" t="e">
        <f t="shared" si="26"/>
        <v>#REF!</v>
      </c>
      <c r="K226" s="76" t="str">
        <f t="shared" si="27"/>
        <v/>
      </c>
      <c r="L226" s="77" t="str">
        <f t="shared" si="27"/>
        <v/>
      </c>
      <c r="M226" s="45"/>
      <c r="N226" s="45"/>
    </row>
    <row r="227" spans="2:14" ht="148.5" x14ac:dyDescent="0.3">
      <c r="B227" s="67">
        <f t="shared" si="22"/>
        <v>12</v>
      </c>
      <c r="C227" s="57" t="str">
        <f t="shared" si="28"/>
        <v/>
      </c>
      <c r="D227" s="49" t="str">
        <f t="shared" si="28"/>
        <v>EQUIPO DE ÓRGANOS MARCA WELCH ALLYN</v>
      </c>
      <c r="E227" s="49" t="str">
        <f t="shared" si="21"/>
        <v xml:space="preserve">Realizar:
1- Inspección física.
2- Limpieza general.
3- Verificación de parámetros.
4- Verificación de accesorios
5- Verificación de conectores
6- Verificación de funcionamiento
7- Suministro de pilas alcalinas "AA" (16 Unidades)
</v>
      </c>
      <c r="F227" s="52" t="e">
        <f>+IF('Cálculos '!#REF!="","",'Cálculos '!#REF!)</f>
        <v>#REF!</v>
      </c>
      <c r="G227" s="50" t="str">
        <f t="shared" si="29"/>
        <v/>
      </c>
      <c r="H227" s="51" t="str">
        <f t="shared" si="30"/>
        <v/>
      </c>
      <c r="I227" s="48" t="str">
        <f t="shared" si="31"/>
        <v/>
      </c>
      <c r="J227" s="81" t="e">
        <f t="shared" si="26"/>
        <v>#REF!</v>
      </c>
      <c r="K227" s="76" t="str">
        <f t="shared" si="27"/>
        <v/>
      </c>
      <c r="L227" s="77" t="str">
        <f t="shared" si="27"/>
        <v/>
      </c>
      <c r="M227" s="45"/>
      <c r="N227" s="45"/>
    </row>
    <row r="228" spans="2:14" ht="165" x14ac:dyDescent="0.3">
      <c r="B228" s="67">
        <f t="shared" si="22"/>
        <v>13</v>
      </c>
      <c r="C228" s="57" t="str">
        <f t="shared" si="28"/>
        <v/>
      </c>
      <c r="D228" s="49" t="str">
        <f t="shared" si="28"/>
        <v>GLUCÓMETROS MARCA FASTCHECK</v>
      </c>
      <c r="E228" s="49" t="str">
        <f t="shared" si="21"/>
        <v xml:space="preserve">Realizar:
1- Inspección física.
2- Limpieza general.
3- Verificación de parámetros.
4- Verificación de accesorios
5- Verificación de funcionamiento
6- Suministro de tirillas
7- Suministro de lancetas
8- Suministro de pilas de litio "3V"
</v>
      </c>
      <c r="F228" s="52" t="e">
        <f>+IF('Cálculos '!#REF!="","",'Cálculos '!#REF!)</f>
        <v>#REF!</v>
      </c>
      <c r="G228" s="50" t="str">
        <f t="shared" si="29"/>
        <v/>
      </c>
      <c r="H228" s="51" t="str">
        <f t="shared" si="30"/>
        <v/>
      </c>
      <c r="I228" s="48" t="str">
        <f t="shared" si="31"/>
        <v/>
      </c>
      <c r="J228" s="81" t="e">
        <f t="shared" si="26"/>
        <v>#REF!</v>
      </c>
      <c r="K228" s="76" t="str">
        <f t="shared" si="27"/>
        <v/>
      </c>
      <c r="L228" s="77" t="str">
        <f t="shared" si="27"/>
        <v/>
      </c>
      <c r="M228" s="45"/>
      <c r="N228" s="45"/>
    </row>
    <row r="229" spans="2:14" ht="181.5" x14ac:dyDescent="0.3">
      <c r="B229" s="67">
        <f t="shared" si="22"/>
        <v>14</v>
      </c>
      <c r="C229" s="57" t="str">
        <f t="shared" si="28"/>
        <v/>
      </c>
      <c r="D229" s="49" t="str">
        <f t="shared" si="28"/>
        <v>MONITORES DE SIGNOS VITALES MARCA MINDRAY MODELO VS-800</v>
      </c>
      <c r="E229" s="49" t="str">
        <f t="shared" si="21"/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</v>
      </c>
      <c r="F229" s="52" t="e">
        <f>+IF('Cálculos '!#REF!="","",'Cálculos '!#REF!)</f>
        <v>#REF!</v>
      </c>
      <c r="G229" s="50" t="str">
        <f t="shared" si="29"/>
        <v/>
      </c>
      <c r="H229" s="51" t="str">
        <f t="shared" si="30"/>
        <v/>
      </c>
      <c r="I229" s="48" t="str">
        <f t="shared" si="31"/>
        <v/>
      </c>
      <c r="J229" s="81" t="e">
        <f t="shared" si="26"/>
        <v>#REF!</v>
      </c>
      <c r="K229" s="76" t="str">
        <f t="shared" si="27"/>
        <v/>
      </c>
      <c r="L229" s="77" t="str">
        <f t="shared" si="27"/>
        <v/>
      </c>
      <c r="M229" s="45"/>
      <c r="N229" s="45"/>
    </row>
    <row r="230" spans="2:14" ht="198" x14ac:dyDescent="0.3">
      <c r="B230" s="67">
        <f t="shared" si="22"/>
        <v>15</v>
      </c>
      <c r="C230" s="57" t="str">
        <f t="shared" si="28"/>
        <v/>
      </c>
      <c r="D230" s="49" t="str">
        <f t="shared" si="28"/>
        <v>MONITORES DE SIGNOS VITALES MARCA EDAN MODELO M9B</v>
      </c>
      <c r="E230" s="49" t="str">
        <f t="shared" si="21"/>
        <v>Realizar:
1- Inspección física.
2- Limpieza general.
3- Verificación de parámetros.
4- Verificación de accesorios
5- Verificación de conectores
6- Verificación neumática
7- Verificación de funcionamiento
8- Verificación del sistema eléctrico y electrónico
9- Calibración
10- Suministro de batería
11- Sensor SPO2</v>
      </c>
      <c r="F230" s="52" t="e">
        <f>+IF('Cálculos '!#REF!="","",'Cálculos '!#REF!)</f>
        <v>#REF!</v>
      </c>
      <c r="G230" s="50" t="str">
        <f t="shared" si="29"/>
        <v/>
      </c>
      <c r="H230" s="51" t="str">
        <f t="shared" si="30"/>
        <v/>
      </c>
      <c r="I230" s="48" t="str">
        <f t="shared" si="31"/>
        <v/>
      </c>
      <c r="J230" s="81" t="e">
        <f t="shared" si="26"/>
        <v>#REF!</v>
      </c>
      <c r="K230" s="76" t="str">
        <f t="shared" si="27"/>
        <v/>
      </c>
      <c r="L230" s="77" t="str">
        <f t="shared" si="27"/>
        <v/>
      </c>
      <c r="M230" s="45"/>
      <c r="N230" s="45"/>
    </row>
    <row r="231" spans="2:14" ht="148.5" x14ac:dyDescent="0.3">
      <c r="B231" s="67">
        <f t="shared" si="22"/>
        <v>16</v>
      </c>
      <c r="C231" s="57" t="str">
        <f t="shared" si="28"/>
        <v/>
      </c>
      <c r="D231" s="49" t="str">
        <f t="shared" si="28"/>
        <v>DESFIBRILADORES MARCA ZOLL AED PLUS</v>
      </c>
      <c r="E231" s="49" t="str">
        <f t="shared" si="21"/>
        <v xml:space="preserve">Realizar:
1- Inspección física.
2- Limpieza general.
3- Verificación de parámetros.
4- Verificación de accesorios
5- Verificación de conectores
6- Verificación del sistema eléctrico y electrónico
7- Suministro de pilas Lithium "CR1234 3V" (10 Unidades)
</v>
      </c>
      <c r="F231" s="52" t="e">
        <f>+IF('Cálculos '!#REF!="","",'Cálculos '!#REF!)</f>
        <v>#REF!</v>
      </c>
      <c r="G231" s="50" t="str">
        <f t="shared" si="29"/>
        <v/>
      </c>
      <c r="H231" s="51" t="str">
        <f t="shared" si="30"/>
        <v/>
      </c>
      <c r="I231" s="48" t="str">
        <f t="shared" si="31"/>
        <v/>
      </c>
      <c r="J231" s="81" t="e">
        <f t="shared" si="26"/>
        <v>#REF!</v>
      </c>
      <c r="K231" s="76" t="str">
        <f t="shared" si="27"/>
        <v/>
      </c>
      <c r="L231" s="77" t="str">
        <f t="shared" si="27"/>
        <v/>
      </c>
      <c r="M231" s="45"/>
      <c r="N231" s="45"/>
    </row>
    <row r="232" spans="2:14" ht="148.5" x14ac:dyDescent="0.3">
      <c r="B232" s="67">
        <f t="shared" si="22"/>
        <v>17</v>
      </c>
      <c r="C232" s="57" t="str">
        <f t="shared" si="28"/>
        <v/>
      </c>
      <c r="D232" s="49" t="str">
        <f t="shared" si="28"/>
        <v>DESFIBRILADORES MARCA ZOLL AEDPRO</v>
      </c>
      <c r="E232" s="49" t="str">
        <f t="shared" si="21"/>
        <v xml:space="preserve">Realizar:
1- Inspección física.
2- Limpieza general.
3- Verificación de parámetros.
4- Verificación de accesorios
5- Verificación de conectores
6- Verificación del sistema eléctrico y electrónico
7- Suministro de pila especial
</v>
      </c>
      <c r="F232" s="52" t="e">
        <f>+IF('Cálculos '!#REF!="","",'Cálculos '!#REF!)</f>
        <v>#REF!</v>
      </c>
      <c r="G232" s="50" t="str">
        <f t="shared" si="29"/>
        <v/>
      </c>
      <c r="H232" s="51" t="str">
        <f t="shared" si="30"/>
        <v/>
      </c>
      <c r="I232" s="48" t="str">
        <f t="shared" si="31"/>
        <v/>
      </c>
      <c r="J232" s="81" t="e">
        <f t="shared" si="26"/>
        <v>#REF!</v>
      </c>
      <c r="K232" s="76" t="str">
        <f t="shared" si="27"/>
        <v/>
      </c>
      <c r="L232" s="77" t="str">
        <f t="shared" si="27"/>
        <v/>
      </c>
      <c r="M232" s="45"/>
      <c r="N232" s="45"/>
    </row>
    <row r="233" spans="2:14" ht="148.5" x14ac:dyDescent="0.3">
      <c r="B233" s="67">
        <f t="shared" si="22"/>
        <v>18</v>
      </c>
      <c r="C233" s="57" t="str">
        <f t="shared" si="28"/>
        <v/>
      </c>
      <c r="D233" s="49" t="str">
        <f t="shared" si="28"/>
        <v>DESFIBRILADORES DE ENTRENAMIENTO MARCA SCHILLER</v>
      </c>
      <c r="E233" s="49" t="str">
        <f t="shared" si="21"/>
        <v xml:space="preserve">Realizar:
1- Inspección física.
2- Limpieza general.
3- Verificación de parámetros.
4- Verificación de accesorios
5- Verificación de conectores
6- Verificación del sistema eléctrico y electrónico
7- Suministro de pilas alcalinas "AA" (8 Unidades)
</v>
      </c>
      <c r="F233" s="52" t="e">
        <f>+IF('Cálculos '!#REF!="","",'Cálculos '!#REF!)</f>
        <v>#REF!</v>
      </c>
      <c r="G233" s="50" t="str">
        <f t="shared" si="29"/>
        <v/>
      </c>
      <c r="H233" s="51" t="str">
        <f t="shared" si="30"/>
        <v/>
      </c>
      <c r="I233" s="48" t="str">
        <f t="shared" si="31"/>
        <v/>
      </c>
      <c r="J233" s="81" t="e">
        <f t="shared" si="26"/>
        <v>#REF!</v>
      </c>
      <c r="K233" s="76" t="str">
        <f t="shared" ref="K233:L248" si="32">+IF(K26="","",K26)</f>
        <v/>
      </c>
      <c r="L233" s="77" t="str">
        <f t="shared" si="32"/>
        <v/>
      </c>
      <c r="M233" s="45"/>
      <c r="N233" s="45"/>
    </row>
    <row r="234" spans="2:14" ht="165" x14ac:dyDescent="0.3">
      <c r="B234" s="67">
        <f t="shared" si="22"/>
        <v>19</v>
      </c>
      <c r="C234" s="57" t="str">
        <f t="shared" si="28"/>
        <v/>
      </c>
      <c r="D234" s="49" t="str">
        <f t="shared" si="28"/>
        <v>DESFIBRILADORES DE ENTRENAMIENTO MARCA TRINER</v>
      </c>
      <c r="E234" s="49" t="str">
        <f t="shared" si="21"/>
        <v xml:space="preserve">Realizar:
1- Inspección física.
2- Limpieza general.
3- Verificación de parámetros.
4- Verificación de accesorios
5- Verificación de conectores
6- Verificación del sistema eléctrico y electrónico
7- Suministro de pilas alcalinas "AA" (6 Unidades)
8- Suministro de pilas alcalinas "AAA" (4 Unidades)
</v>
      </c>
      <c r="F234" s="52" t="e">
        <f>+IF('Cálculos '!#REF!="","",'Cálculos '!#REF!)</f>
        <v>#REF!</v>
      </c>
      <c r="G234" s="50" t="str">
        <f t="shared" si="29"/>
        <v/>
      </c>
      <c r="H234" s="51" t="str">
        <f t="shared" si="30"/>
        <v/>
      </c>
      <c r="I234" s="48" t="str">
        <f t="shared" si="31"/>
        <v/>
      </c>
      <c r="J234" s="81" t="e">
        <f t="shared" si="26"/>
        <v>#REF!</v>
      </c>
      <c r="K234" s="76" t="str">
        <f t="shared" si="32"/>
        <v/>
      </c>
      <c r="L234" s="77" t="str">
        <f t="shared" si="32"/>
        <v/>
      </c>
      <c r="M234" s="45"/>
      <c r="N234" s="45"/>
    </row>
    <row r="235" spans="2:14" ht="132" x14ac:dyDescent="0.3">
      <c r="B235" s="67">
        <f t="shared" si="22"/>
        <v>20</v>
      </c>
      <c r="C235" s="57" t="str">
        <f t="shared" si="28"/>
        <v/>
      </c>
      <c r="D235" s="49" t="str">
        <f t="shared" si="28"/>
        <v>KIT LARINGOSCOPIOS MARCA GREENLINE</v>
      </c>
      <c r="E235" s="49" t="str">
        <f t="shared" si="21"/>
        <v xml:space="preserve">Realizar:
1- Inspección física.
2- Limpieza general.
3- Verificación de parámetros.
4- Verificación de accesorios
5- Verificación de funcionamiento
6- Suministro de pilas alcalinas "C2" (20 Unidades)
</v>
      </c>
      <c r="F235" s="52" t="e">
        <f>+IF('Cálculos '!#REF!="","",'Cálculos '!#REF!)</f>
        <v>#REF!</v>
      </c>
      <c r="G235" s="50" t="str">
        <f t="shared" si="29"/>
        <v/>
      </c>
      <c r="H235" s="51" t="str">
        <f t="shared" si="30"/>
        <v/>
      </c>
      <c r="I235" s="48" t="str">
        <f t="shared" si="31"/>
        <v/>
      </c>
      <c r="J235" s="81" t="e">
        <f t="shared" si="26"/>
        <v>#REF!</v>
      </c>
      <c r="K235" s="76" t="str">
        <f t="shared" si="32"/>
        <v/>
      </c>
      <c r="L235" s="77" t="str">
        <f t="shared" si="32"/>
        <v/>
      </c>
      <c r="M235" s="45"/>
      <c r="N235" s="45"/>
    </row>
    <row r="236" spans="2:14" x14ac:dyDescent="0.3">
      <c r="B236" s="67">
        <f t="shared" si="22"/>
        <v>21</v>
      </c>
      <c r="C236" s="57" t="str">
        <f t="shared" si="28"/>
        <v/>
      </c>
      <c r="D236" s="49" t="str">
        <f t="shared" si="28"/>
        <v/>
      </c>
      <c r="E236" s="49" t="str">
        <f t="shared" si="21"/>
        <v/>
      </c>
      <c r="F236" s="52" t="e">
        <f>+IF('Cálculos '!#REF!="","",'Cálculos '!#REF!)</f>
        <v>#REF!</v>
      </c>
      <c r="G236" s="50" t="str">
        <f t="shared" si="29"/>
        <v/>
      </c>
      <c r="H236" s="51" t="str">
        <f t="shared" si="30"/>
        <v/>
      </c>
      <c r="I236" s="48" t="str">
        <f t="shared" si="31"/>
        <v/>
      </c>
      <c r="J236" s="81" t="e">
        <f t="shared" si="26"/>
        <v>#REF!</v>
      </c>
      <c r="K236" s="76" t="str">
        <f t="shared" si="32"/>
        <v/>
      </c>
      <c r="L236" s="77" t="str">
        <f t="shared" si="32"/>
        <v/>
      </c>
      <c r="M236" s="45"/>
      <c r="N236" s="45"/>
    </row>
    <row r="237" spans="2:14" x14ac:dyDescent="0.3">
      <c r="B237" s="67">
        <f t="shared" si="22"/>
        <v>22</v>
      </c>
      <c r="C237" s="57" t="str">
        <f t="shared" si="28"/>
        <v/>
      </c>
      <c r="D237" s="49" t="str">
        <f t="shared" si="28"/>
        <v/>
      </c>
      <c r="E237" s="49" t="str">
        <f t="shared" si="21"/>
        <v/>
      </c>
      <c r="F237" s="52" t="e">
        <f>+IF('Cálculos '!#REF!="","",'Cálculos '!#REF!)</f>
        <v>#REF!</v>
      </c>
      <c r="G237" s="50" t="str">
        <f t="shared" si="29"/>
        <v/>
      </c>
      <c r="H237" s="51" t="str">
        <f t="shared" si="30"/>
        <v/>
      </c>
      <c r="I237" s="48" t="str">
        <f t="shared" si="31"/>
        <v/>
      </c>
      <c r="J237" s="81" t="e">
        <f t="shared" si="26"/>
        <v>#REF!</v>
      </c>
      <c r="K237" s="76" t="str">
        <f t="shared" si="32"/>
        <v/>
      </c>
      <c r="L237" s="77" t="str">
        <f t="shared" si="32"/>
        <v/>
      </c>
      <c r="M237" s="45"/>
      <c r="N237" s="45"/>
    </row>
    <row r="238" spans="2:14" x14ac:dyDescent="0.3">
      <c r="B238" s="67">
        <f t="shared" si="22"/>
        <v>23</v>
      </c>
      <c r="C238" s="57" t="str">
        <f t="shared" si="28"/>
        <v/>
      </c>
      <c r="D238" s="49" t="str">
        <f t="shared" si="28"/>
        <v/>
      </c>
      <c r="E238" s="49" t="str">
        <f t="shared" si="21"/>
        <v/>
      </c>
      <c r="F238" s="52" t="e">
        <f>+IF('Cálculos '!#REF!="","",'Cálculos '!#REF!)</f>
        <v>#REF!</v>
      </c>
      <c r="G238" s="50" t="str">
        <f t="shared" si="29"/>
        <v/>
      </c>
      <c r="H238" s="51" t="str">
        <f t="shared" si="30"/>
        <v/>
      </c>
      <c r="I238" s="48" t="str">
        <f t="shared" si="31"/>
        <v/>
      </c>
      <c r="J238" s="81" t="e">
        <f t="shared" si="26"/>
        <v>#REF!</v>
      </c>
      <c r="K238" s="76" t="str">
        <f t="shared" si="32"/>
        <v/>
      </c>
      <c r="L238" s="77" t="str">
        <f t="shared" si="32"/>
        <v/>
      </c>
      <c r="M238" s="45"/>
      <c r="N238" s="45"/>
    </row>
    <row r="239" spans="2:14" x14ac:dyDescent="0.3">
      <c r="B239" s="67">
        <f t="shared" si="22"/>
        <v>24</v>
      </c>
      <c r="C239" s="57" t="str">
        <f t="shared" si="28"/>
        <v/>
      </c>
      <c r="D239" s="49" t="str">
        <f t="shared" si="28"/>
        <v/>
      </c>
      <c r="E239" s="49" t="str">
        <f t="shared" si="21"/>
        <v/>
      </c>
      <c r="F239" s="52" t="e">
        <f>+IF('Cálculos '!#REF!="","",'Cálculos '!#REF!)</f>
        <v>#REF!</v>
      </c>
      <c r="G239" s="50" t="str">
        <f t="shared" si="29"/>
        <v/>
      </c>
      <c r="H239" s="51" t="str">
        <f t="shared" si="30"/>
        <v/>
      </c>
      <c r="I239" s="48" t="str">
        <f t="shared" si="31"/>
        <v/>
      </c>
      <c r="J239" s="81" t="e">
        <f t="shared" si="26"/>
        <v>#REF!</v>
      </c>
      <c r="K239" s="76" t="str">
        <f t="shared" si="32"/>
        <v/>
      </c>
      <c r="L239" s="77" t="str">
        <f t="shared" si="32"/>
        <v/>
      </c>
      <c r="M239" s="45"/>
      <c r="N239" s="45"/>
    </row>
    <row r="240" spans="2:14" x14ac:dyDescent="0.3">
      <c r="B240" s="67">
        <f t="shared" si="22"/>
        <v>25</v>
      </c>
      <c r="C240" s="57" t="str">
        <f t="shared" si="28"/>
        <v/>
      </c>
      <c r="D240" s="49" t="str">
        <f t="shared" si="28"/>
        <v/>
      </c>
      <c r="E240" s="49" t="str">
        <f t="shared" si="21"/>
        <v/>
      </c>
      <c r="F240" s="52" t="e">
        <f>+IF('Cálculos '!#REF!="","",'Cálculos '!#REF!)</f>
        <v>#REF!</v>
      </c>
      <c r="G240" s="50" t="str">
        <f t="shared" si="29"/>
        <v/>
      </c>
      <c r="H240" s="51" t="str">
        <f t="shared" si="30"/>
        <v/>
      </c>
      <c r="I240" s="48" t="str">
        <f t="shared" si="31"/>
        <v/>
      </c>
      <c r="J240" s="81" t="e">
        <f t="shared" si="26"/>
        <v>#REF!</v>
      </c>
      <c r="K240" s="76" t="str">
        <f t="shared" si="32"/>
        <v/>
      </c>
      <c r="L240" s="77" t="str">
        <f t="shared" si="32"/>
        <v/>
      </c>
      <c r="M240" s="45"/>
      <c r="N240" s="45"/>
    </row>
    <row r="241" spans="2:14" x14ac:dyDescent="0.3">
      <c r="B241" s="67">
        <f t="shared" si="22"/>
        <v>26</v>
      </c>
      <c r="C241" s="57" t="str">
        <f t="shared" si="28"/>
        <v/>
      </c>
      <c r="D241" s="49" t="str">
        <f t="shared" si="28"/>
        <v/>
      </c>
      <c r="E241" s="49" t="str">
        <f t="shared" si="21"/>
        <v/>
      </c>
      <c r="F241" s="52" t="e">
        <f>+IF('Cálculos '!#REF!="","",'Cálculos '!#REF!)</f>
        <v>#REF!</v>
      </c>
      <c r="G241" s="50" t="str">
        <f t="shared" si="29"/>
        <v/>
      </c>
      <c r="H241" s="51" t="str">
        <f t="shared" si="30"/>
        <v/>
      </c>
      <c r="I241" s="48" t="str">
        <f t="shared" si="31"/>
        <v/>
      </c>
      <c r="J241" s="81" t="e">
        <f t="shared" si="26"/>
        <v>#REF!</v>
      </c>
      <c r="K241" s="76" t="str">
        <f t="shared" si="32"/>
        <v/>
      </c>
      <c r="L241" s="77" t="str">
        <f t="shared" si="32"/>
        <v/>
      </c>
      <c r="M241" s="45"/>
      <c r="N241" s="45"/>
    </row>
    <row r="242" spans="2:14" x14ac:dyDescent="0.3">
      <c r="B242" s="67">
        <f t="shared" si="22"/>
        <v>27</v>
      </c>
      <c r="C242" s="57" t="str">
        <f t="shared" ref="C242:D257" si="33">IF(C35="","",C35)</f>
        <v/>
      </c>
      <c r="D242" s="49" t="str">
        <f t="shared" si="33"/>
        <v/>
      </c>
      <c r="E242" s="49" t="str">
        <f t="shared" si="21"/>
        <v/>
      </c>
      <c r="F242" s="52" t="e">
        <f>+IF('Cálculos '!#REF!="","",'Cálculos '!#REF!)</f>
        <v>#REF!</v>
      </c>
      <c r="G242" s="50" t="str">
        <f t="shared" si="29"/>
        <v/>
      </c>
      <c r="H242" s="51" t="str">
        <f t="shared" si="30"/>
        <v/>
      </c>
      <c r="I242" s="48" t="str">
        <f t="shared" si="31"/>
        <v/>
      </c>
      <c r="J242" s="81" t="e">
        <f t="shared" si="26"/>
        <v>#REF!</v>
      </c>
      <c r="K242" s="76" t="str">
        <f t="shared" si="32"/>
        <v/>
      </c>
      <c r="L242" s="77" t="str">
        <f t="shared" si="32"/>
        <v/>
      </c>
      <c r="M242" s="45"/>
      <c r="N242" s="45"/>
    </row>
    <row r="243" spans="2:14" x14ac:dyDescent="0.3">
      <c r="B243" s="67">
        <f t="shared" si="22"/>
        <v>28</v>
      </c>
      <c r="C243" s="57" t="str">
        <f t="shared" si="33"/>
        <v/>
      </c>
      <c r="D243" s="49" t="str">
        <f t="shared" si="33"/>
        <v/>
      </c>
      <c r="E243" s="49" t="str">
        <f t="shared" si="21"/>
        <v/>
      </c>
      <c r="F243" s="52" t="e">
        <f>+IF('Cálculos '!#REF!="","",'Cálculos '!#REF!)</f>
        <v>#REF!</v>
      </c>
      <c r="G243" s="50" t="str">
        <f t="shared" si="29"/>
        <v/>
      </c>
      <c r="H243" s="51" t="str">
        <f t="shared" si="30"/>
        <v/>
      </c>
      <c r="I243" s="48" t="str">
        <f t="shared" si="31"/>
        <v/>
      </c>
      <c r="J243" s="81" t="e">
        <f t="shared" si="26"/>
        <v>#REF!</v>
      </c>
      <c r="K243" s="76" t="str">
        <f t="shared" si="32"/>
        <v/>
      </c>
      <c r="L243" s="77" t="str">
        <f t="shared" si="32"/>
        <v/>
      </c>
      <c r="M243" s="45"/>
      <c r="N243" s="45"/>
    </row>
    <row r="244" spans="2:14" x14ac:dyDescent="0.3">
      <c r="B244" s="67">
        <f t="shared" si="22"/>
        <v>29</v>
      </c>
      <c r="C244" s="57" t="str">
        <f t="shared" si="33"/>
        <v/>
      </c>
      <c r="D244" s="49" t="str">
        <f t="shared" si="33"/>
        <v/>
      </c>
      <c r="E244" s="49" t="str">
        <f t="shared" si="21"/>
        <v/>
      </c>
      <c r="F244" s="52" t="e">
        <f>+IF('Cálculos '!#REF!="","",'Cálculos '!#REF!)</f>
        <v>#REF!</v>
      </c>
      <c r="G244" s="50" t="str">
        <f t="shared" si="29"/>
        <v/>
      </c>
      <c r="H244" s="51" t="str">
        <f t="shared" si="30"/>
        <v/>
      </c>
      <c r="I244" s="48" t="str">
        <f t="shared" si="31"/>
        <v/>
      </c>
      <c r="J244" s="81" t="e">
        <f t="shared" si="26"/>
        <v>#REF!</v>
      </c>
      <c r="K244" s="76" t="str">
        <f t="shared" si="32"/>
        <v/>
      </c>
      <c r="L244" s="77" t="str">
        <f t="shared" si="32"/>
        <v/>
      </c>
      <c r="M244" s="45"/>
      <c r="N244" s="45"/>
    </row>
    <row r="245" spans="2:14" x14ac:dyDescent="0.3">
      <c r="B245" s="67">
        <f t="shared" si="22"/>
        <v>30</v>
      </c>
      <c r="C245" s="57" t="str">
        <f t="shared" si="33"/>
        <v/>
      </c>
      <c r="D245" s="49" t="str">
        <f t="shared" si="33"/>
        <v/>
      </c>
      <c r="E245" s="49" t="str">
        <f t="shared" si="21"/>
        <v/>
      </c>
      <c r="F245" s="52" t="e">
        <f>+IF('Cálculos '!#REF!="","",'Cálculos '!#REF!)</f>
        <v>#REF!</v>
      </c>
      <c r="G245" s="50" t="str">
        <f t="shared" si="29"/>
        <v/>
      </c>
      <c r="H245" s="51" t="str">
        <f t="shared" si="30"/>
        <v/>
      </c>
      <c r="I245" s="48" t="str">
        <f t="shared" si="31"/>
        <v/>
      </c>
      <c r="J245" s="81" t="e">
        <f t="shared" si="26"/>
        <v>#REF!</v>
      </c>
      <c r="K245" s="76" t="str">
        <f t="shared" si="32"/>
        <v/>
      </c>
      <c r="L245" s="77" t="str">
        <f t="shared" si="32"/>
        <v/>
      </c>
      <c r="M245" s="45"/>
      <c r="N245" s="45"/>
    </row>
    <row r="246" spans="2:14" x14ac:dyDescent="0.3">
      <c r="B246" s="67">
        <f t="shared" si="22"/>
        <v>31</v>
      </c>
      <c r="C246" s="57" t="str">
        <f t="shared" si="33"/>
        <v/>
      </c>
      <c r="D246" s="49" t="str">
        <f t="shared" si="33"/>
        <v/>
      </c>
      <c r="E246" s="49" t="str">
        <f t="shared" si="21"/>
        <v/>
      </c>
      <c r="F246" s="52" t="e">
        <f>+IF('Cálculos '!#REF!="","",'Cálculos '!#REF!)</f>
        <v>#REF!</v>
      </c>
      <c r="G246" s="50" t="str">
        <f t="shared" si="29"/>
        <v/>
      </c>
      <c r="H246" s="51" t="str">
        <f t="shared" si="30"/>
        <v/>
      </c>
      <c r="I246" s="48" t="str">
        <f t="shared" si="31"/>
        <v/>
      </c>
      <c r="J246" s="81" t="e">
        <f t="shared" si="26"/>
        <v>#REF!</v>
      </c>
      <c r="K246" s="76" t="str">
        <f t="shared" si="32"/>
        <v/>
      </c>
      <c r="L246" s="77" t="str">
        <f t="shared" si="32"/>
        <v/>
      </c>
      <c r="M246" s="45"/>
      <c r="N246" s="45"/>
    </row>
    <row r="247" spans="2:14" x14ac:dyDescent="0.3">
      <c r="B247" s="67">
        <f t="shared" si="22"/>
        <v>32</v>
      </c>
      <c r="C247" s="57" t="str">
        <f t="shared" si="33"/>
        <v/>
      </c>
      <c r="D247" s="49" t="str">
        <f t="shared" si="33"/>
        <v/>
      </c>
      <c r="E247" s="49" t="str">
        <f t="shared" si="21"/>
        <v/>
      </c>
      <c r="F247" s="52" t="e">
        <f>+IF('Cálculos '!#REF!="","",'Cálculos '!#REF!)</f>
        <v>#REF!</v>
      </c>
      <c r="G247" s="50" t="str">
        <f t="shared" si="29"/>
        <v/>
      </c>
      <c r="H247" s="51" t="str">
        <f t="shared" si="30"/>
        <v/>
      </c>
      <c r="I247" s="48" t="str">
        <f t="shared" si="31"/>
        <v/>
      </c>
      <c r="J247" s="81" t="e">
        <f t="shared" si="26"/>
        <v>#REF!</v>
      </c>
      <c r="K247" s="76" t="str">
        <f t="shared" si="32"/>
        <v/>
      </c>
      <c r="L247" s="77" t="str">
        <f t="shared" si="32"/>
        <v/>
      </c>
      <c r="M247" s="45"/>
      <c r="N247" s="45"/>
    </row>
    <row r="248" spans="2:14" x14ac:dyDescent="0.3">
      <c r="B248" s="67">
        <f t="shared" si="22"/>
        <v>33</v>
      </c>
      <c r="C248" s="57" t="str">
        <f t="shared" si="33"/>
        <v/>
      </c>
      <c r="D248" s="49" t="str">
        <f t="shared" si="33"/>
        <v/>
      </c>
      <c r="E248" s="49" t="str">
        <f t="shared" si="21"/>
        <v/>
      </c>
      <c r="F248" s="52" t="e">
        <f>+IF('Cálculos '!#REF!="","",'Cálculos '!#REF!)</f>
        <v>#REF!</v>
      </c>
      <c r="G248" s="50" t="str">
        <f t="shared" si="29"/>
        <v/>
      </c>
      <c r="H248" s="51" t="str">
        <f t="shared" si="30"/>
        <v/>
      </c>
      <c r="I248" s="48" t="str">
        <f t="shared" si="31"/>
        <v/>
      </c>
      <c r="J248" s="81" t="e">
        <f t="shared" si="26"/>
        <v>#REF!</v>
      </c>
      <c r="K248" s="76" t="str">
        <f t="shared" si="32"/>
        <v/>
      </c>
      <c r="L248" s="77" t="str">
        <f t="shared" si="32"/>
        <v/>
      </c>
      <c r="M248" s="45"/>
      <c r="N248" s="45"/>
    </row>
    <row r="249" spans="2:14" x14ac:dyDescent="0.3">
      <c r="B249" s="67">
        <f t="shared" si="22"/>
        <v>34</v>
      </c>
      <c r="C249" s="57" t="str">
        <f t="shared" si="33"/>
        <v/>
      </c>
      <c r="D249" s="49" t="str">
        <f t="shared" si="33"/>
        <v/>
      </c>
      <c r="E249" s="49" t="str">
        <f t="shared" si="21"/>
        <v/>
      </c>
      <c r="F249" s="52" t="e">
        <f>+IF('Cálculos '!#REF!="","",'Cálculos '!#REF!)</f>
        <v>#REF!</v>
      </c>
      <c r="G249" s="50" t="str">
        <f t="shared" si="29"/>
        <v/>
      </c>
      <c r="H249" s="51" t="str">
        <f t="shared" si="30"/>
        <v/>
      </c>
      <c r="I249" s="48" t="str">
        <f t="shared" si="31"/>
        <v/>
      </c>
      <c r="J249" s="81" t="e">
        <f t="shared" si="26"/>
        <v>#REF!</v>
      </c>
      <c r="K249" s="76" t="str">
        <f t="shared" ref="K249:L264" si="34">+IF(K42="","",K42)</f>
        <v/>
      </c>
      <c r="L249" s="77" t="str">
        <f t="shared" si="34"/>
        <v/>
      </c>
      <c r="M249" s="45"/>
      <c r="N249" s="45"/>
    </row>
    <row r="250" spans="2:14" x14ac:dyDescent="0.3">
      <c r="B250" s="67">
        <f t="shared" si="22"/>
        <v>35</v>
      </c>
      <c r="C250" s="57" t="str">
        <f t="shared" si="33"/>
        <v/>
      </c>
      <c r="D250" s="49" t="str">
        <f t="shared" si="33"/>
        <v/>
      </c>
      <c r="E250" s="49" t="str">
        <f t="shared" si="21"/>
        <v/>
      </c>
      <c r="F250" s="52" t="e">
        <f>+IF('Cálculos '!#REF!="","",'Cálculos '!#REF!)</f>
        <v>#REF!</v>
      </c>
      <c r="G250" s="50" t="str">
        <f t="shared" si="29"/>
        <v/>
      </c>
      <c r="H250" s="51" t="str">
        <f t="shared" si="30"/>
        <v/>
      </c>
      <c r="I250" s="48" t="str">
        <f t="shared" si="31"/>
        <v/>
      </c>
      <c r="J250" s="81" t="e">
        <f t="shared" si="26"/>
        <v>#REF!</v>
      </c>
      <c r="K250" s="76" t="str">
        <f t="shared" si="34"/>
        <v/>
      </c>
      <c r="L250" s="77" t="str">
        <f t="shared" si="34"/>
        <v/>
      </c>
      <c r="M250" s="45"/>
      <c r="N250" s="45"/>
    </row>
    <row r="251" spans="2:14" x14ac:dyDescent="0.3">
      <c r="B251" s="67">
        <f t="shared" si="22"/>
        <v>36</v>
      </c>
      <c r="C251" s="57" t="str">
        <f t="shared" si="33"/>
        <v/>
      </c>
      <c r="D251" s="49" t="str">
        <f t="shared" si="33"/>
        <v/>
      </c>
      <c r="E251" s="49" t="str">
        <f t="shared" si="21"/>
        <v/>
      </c>
      <c r="F251" s="52" t="e">
        <f>+IF('Cálculos '!#REF!="","",'Cálculos '!#REF!)</f>
        <v>#REF!</v>
      </c>
      <c r="G251" s="50" t="str">
        <f t="shared" si="29"/>
        <v/>
      </c>
      <c r="H251" s="51" t="str">
        <f t="shared" si="30"/>
        <v/>
      </c>
      <c r="I251" s="48" t="str">
        <f t="shared" si="31"/>
        <v/>
      </c>
      <c r="J251" s="81" t="e">
        <f t="shared" si="26"/>
        <v>#REF!</v>
      </c>
      <c r="K251" s="76" t="str">
        <f t="shared" si="34"/>
        <v/>
      </c>
      <c r="L251" s="77" t="str">
        <f t="shared" si="34"/>
        <v/>
      </c>
      <c r="M251" s="45"/>
      <c r="N251" s="45"/>
    </row>
    <row r="252" spans="2:14" x14ac:dyDescent="0.3">
      <c r="B252" s="67">
        <f t="shared" si="22"/>
        <v>37</v>
      </c>
      <c r="C252" s="57" t="str">
        <f t="shared" si="33"/>
        <v/>
      </c>
      <c r="D252" s="49" t="str">
        <f t="shared" si="33"/>
        <v/>
      </c>
      <c r="E252" s="49" t="str">
        <f t="shared" si="21"/>
        <v/>
      </c>
      <c r="F252" s="52" t="e">
        <f>+IF('Cálculos '!#REF!="","",'Cálculos '!#REF!)</f>
        <v>#REF!</v>
      </c>
      <c r="G252" s="50" t="str">
        <f t="shared" si="29"/>
        <v/>
      </c>
      <c r="H252" s="51" t="str">
        <f t="shared" si="30"/>
        <v/>
      </c>
      <c r="I252" s="48" t="str">
        <f t="shared" si="31"/>
        <v/>
      </c>
      <c r="J252" s="81" t="e">
        <f t="shared" si="26"/>
        <v>#REF!</v>
      </c>
      <c r="K252" s="76" t="str">
        <f t="shared" si="34"/>
        <v/>
      </c>
      <c r="L252" s="77" t="str">
        <f t="shared" si="34"/>
        <v/>
      </c>
      <c r="M252" s="45"/>
      <c r="N252" s="45"/>
    </row>
    <row r="253" spans="2:14" x14ac:dyDescent="0.3">
      <c r="B253" s="67">
        <f t="shared" si="22"/>
        <v>38</v>
      </c>
      <c r="C253" s="57" t="str">
        <f t="shared" si="33"/>
        <v/>
      </c>
      <c r="D253" s="49" t="str">
        <f t="shared" si="33"/>
        <v/>
      </c>
      <c r="E253" s="49" t="str">
        <f t="shared" si="21"/>
        <v/>
      </c>
      <c r="F253" s="52" t="e">
        <f>+IF('Cálculos '!#REF!="","",'Cálculos '!#REF!)</f>
        <v>#REF!</v>
      </c>
      <c r="G253" s="50" t="str">
        <f t="shared" si="29"/>
        <v/>
      </c>
      <c r="H253" s="51" t="str">
        <f t="shared" si="30"/>
        <v/>
      </c>
      <c r="I253" s="48" t="str">
        <f t="shared" si="31"/>
        <v/>
      </c>
      <c r="J253" s="81" t="e">
        <f t="shared" si="26"/>
        <v>#REF!</v>
      </c>
      <c r="K253" s="76" t="str">
        <f t="shared" si="34"/>
        <v/>
      </c>
      <c r="L253" s="77" t="str">
        <f t="shared" si="34"/>
        <v/>
      </c>
      <c r="M253" s="45"/>
      <c r="N253" s="45"/>
    </row>
    <row r="254" spans="2:14" x14ac:dyDescent="0.3">
      <c r="B254" s="67">
        <f t="shared" si="22"/>
        <v>39</v>
      </c>
      <c r="C254" s="57" t="str">
        <f t="shared" si="33"/>
        <v/>
      </c>
      <c r="D254" s="49" t="str">
        <f t="shared" si="33"/>
        <v/>
      </c>
      <c r="E254" s="49" t="str">
        <f t="shared" si="21"/>
        <v/>
      </c>
      <c r="F254" s="52" t="e">
        <f>+IF('Cálculos '!#REF!="","",'Cálculos '!#REF!)</f>
        <v>#REF!</v>
      </c>
      <c r="G254" s="50" t="str">
        <f t="shared" si="29"/>
        <v/>
      </c>
      <c r="H254" s="51" t="str">
        <f t="shared" si="30"/>
        <v/>
      </c>
      <c r="I254" s="48" t="str">
        <f t="shared" si="31"/>
        <v/>
      </c>
      <c r="J254" s="81" t="e">
        <f t="shared" si="26"/>
        <v>#REF!</v>
      </c>
      <c r="K254" s="76" t="str">
        <f t="shared" si="34"/>
        <v/>
      </c>
      <c r="L254" s="77" t="str">
        <f t="shared" si="34"/>
        <v/>
      </c>
      <c r="M254" s="45"/>
      <c r="N254" s="45"/>
    </row>
    <row r="255" spans="2:14" x14ac:dyDescent="0.3">
      <c r="B255" s="67">
        <f t="shared" si="22"/>
        <v>40</v>
      </c>
      <c r="C255" s="57" t="str">
        <f t="shared" si="33"/>
        <v/>
      </c>
      <c r="D255" s="49" t="str">
        <f t="shared" si="33"/>
        <v/>
      </c>
      <c r="E255" s="49" t="str">
        <f t="shared" si="21"/>
        <v/>
      </c>
      <c r="F255" s="52" t="e">
        <f>+IF('Cálculos '!#REF!="","",'Cálculos '!#REF!)</f>
        <v>#REF!</v>
      </c>
      <c r="G255" s="50" t="str">
        <f t="shared" si="29"/>
        <v/>
      </c>
      <c r="H255" s="51" t="str">
        <f t="shared" si="30"/>
        <v/>
      </c>
      <c r="I255" s="48" t="str">
        <f t="shared" si="31"/>
        <v/>
      </c>
      <c r="J255" s="81" t="e">
        <f t="shared" si="26"/>
        <v>#REF!</v>
      </c>
      <c r="K255" s="76" t="str">
        <f t="shared" si="34"/>
        <v/>
      </c>
      <c r="L255" s="77" t="str">
        <f t="shared" si="34"/>
        <v/>
      </c>
      <c r="M255" s="45"/>
      <c r="N255" s="45"/>
    </row>
    <row r="256" spans="2:14" x14ac:dyDescent="0.3">
      <c r="B256" s="67">
        <f t="shared" si="22"/>
        <v>41</v>
      </c>
      <c r="C256" s="57" t="str">
        <f t="shared" si="33"/>
        <v/>
      </c>
      <c r="D256" s="49" t="str">
        <f t="shared" si="33"/>
        <v/>
      </c>
      <c r="E256" s="49" t="str">
        <f t="shared" si="21"/>
        <v/>
      </c>
      <c r="F256" s="52" t="e">
        <f>+IF('Cálculos '!#REF!="","",'Cálculos '!#REF!)</f>
        <v>#REF!</v>
      </c>
      <c r="G256" s="50" t="str">
        <f t="shared" si="29"/>
        <v/>
      </c>
      <c r="H256" s="51" t="str">
        <f t="shared" si="30"/>
        <v/>
      </c>
      <c r="I256" s="48" t="str">
        <f t="shared" si="31"/>
        <v/>
      </c>
      <c r="J256" s="81" t="e">
        <f t="shared" si="26"/>
        <v>#REF!</v>
      </c>
      <c r="K256" s="76" t="str">
        <f t="shared" si="34"/>
        <v/>
      </c>
      <c r="L256" s="77" t="str">
        <f t="shared" si="34"/>
        <v/>
      </c>
    </row>
    <row r="257" spans="2:12" x14ac:dyDescent="0.3">
      <c r="B257" s="67">
        <f t="shared" si="22"/>
        <v>42</v>
      </c>
      <c r="C257" s="57" t="str">
        <f t="shared" si="33"/>
        <v/>
      </c>
      <c r="D257" s="49" t="str">
        <f t="shared" si="33"/>
        <v/>
      </c>
      <c r="E257" s="49" t="str">
        <f t="shared" si="21"/>
        <v/>
      </c>
      <c r="F257" s="52" t="e">
        <f>+IF('Cálculos '!#REF!="","",'Cálculos '!#REF!)</f>
        <v>#REF!</v>
      </c>
      <c r="G257" s="50" t="str">
        <f t="shared" si="29"/>
        <v/>
      </c>
      <c r="H257" s="51" t="str">
        <f t="shared" si="30"/>
        <v/>
      </c>
      <c r="I257" s="48" t="str">
        <f t="shared" si="31"/>
        <v/>
      </c>
      <c r="J257" s="81" t="e">
        <f t="shared" si="26"/>
        <v>#REF!</v>
      </c>
      <c r="K257" s="76" t="str">
        <f t="shared" si="34"/>
        <v/>
      </c>
      <c r="L257" s="77" t="str">
        <f t="shared" si="34"/>
        <v/>
      </c>
    </row>
    <row r="258" spans="2:12" x14ac:dyDescent="0.3">
      <c r="B258" s="67">
        <f t="shared" si="22"/>
        <v>43</v>
      </c>
      <c r="C258" s="57" t="str">
        <f t="shared" ref="C258:D273" si="35">IF(C51="","",C51)</f>
        <v/>
      </c>
      <c r="D258" s="49" t="str">
        <f t="shared" si="35"/>
        <v/>
      </c>
      <c r="E258" s="49" t="str">
        <f t="shared" si="21"/>
        <v/>
      </c>
      <c r="F258" s="52" t="e">
        <f>+IF('Cálculos '!#REF!="","",'Cálculos '!#REF!)</f>
        <v>#REF!</v>
      </c>
      <c r="G258" s="50" t="str">
        <f t="shared" si="29"/>
        <v/>
      </c>
      <c r="H258" s="51" t="str">
        <f t="shared" si="30"/>
        <v/>
      </c>
      <c r="I258" s="48" t="str">
        <f t="shared" si="31"/>
        <v/>
      </c>
      <c r="J258" s="81" t="e">
        <f t="shared" si="26"/>
        <v>#REF!</v>
      </c>
      <c r="K258" s="76" t="str">
        <f t="shared" si="34"/>
        <v/>
      </c>
      <c r="L258" s="77" t="str">
        <f t="shared" si="34"/>
        <v/>
      </c>
    </row>
    <row r="259" spans="2:12" x14ac:dyDescent="0.3">
      <c r="B259" s="67">
        <f t="shared" si="22"/>
        <v>44</v>
      </c>
      <c r="C259" s="57" t="str">
        <f t="shared" si="35"/>
        <v/>
      </c>
      <c r="D259" s="49" t="str">
        <f t="shared" si="35"/>
        <v/>
      </c>
      <c r="E259" s="49" t="str">
        <f t="shared" si="21"/>
        <v/>
      </c>
      <c r="F259" s="52" t="e">
        <f>+IF('Cálculos '!#REF!="","",'Cálculos '!#REF!)</f>
        <v>#REF!</v>
      </c>
      <c r="G259" s="50" t="str">
        <f t="shared" si="29"/>
        <v/>
      </c>
      <c r="H259" s="51" t="str">
        <f t="shared" si="30"/>
        <v/>
      </c>
      <c r="I259" s="48" t="str">
        <f t="shared" si="31"/>
        <v/>
      </c>
      <c r="J259" s="81" t="e">
        <f t="shared" si="26"/>
        <v>#REF!</v>
      </c>
      <c r="K259" s="76" t="str">
        <f t="shared" si="34"/>
        <v/>
      </c>
      <c r="L259" s="77" t="str">
        <f t="shared" si="34"/>
        <v/>
      </c>
    </row>
    <row r="260" spans="2:12" x14ac:dyDescent="0.3">
      <c r="B260" s="67">
        <f t="shared" si="22"/>
        <v>45</v>
      </c>
      <c r="C260" s="57" t="str">
        <f t="shared" si="35"/>
        <v/>
      </c>
      <c r="D260" s="49" t="str">
        <f t="shared" si="35"/>
        <v/>
      </c>
      <c r="E260" s="49" t="str">
        <f t="shared" si="21"/>
        <v/>
      </c>
      <c r="F260" s="52" t="e">
        <f>+IF('Cálculos '!#REF!="","",'Cálculos '!#REF!)</f>
        <v>#REF!</v>
      </c>
      <c r="G260" s="50" t="str">
        <f t="shared" si="29"/>
        <v/>
      </c>
      <c r="H260" s="51" t="str">
        <f t="shared" si="30"/>
        <v/>
      </c>
      <c r="I260" s="48" t="str">
        <f t="shared" si="31"/>
        <v/>
      </c>
      <c r="J260" s="81" t="e">
        <f t="shared" si="26"/>
        <v>#REF!</v>
      </c>
      <c r="K260" s="76" t="str">
        <f t="shared" si="34"/>
        <v/>
      </c>
      <c r="L260" s="77" t="str">
        <f t="shared" si="34"/>
        <v/>
      </c>
    </row>
    <row r="261" spans="2:12" x14ac:dyDescent="0.3">
      <c r="B261" s="67">
        <f t="shared" si="22"/>
        <v>46</v>
      </c>
      <c r="C261" s="57" t="str">
        <f t="shared" si="35"/>
        <v/>
      </c>
      <c r="D261" s="49" t="str">
        <f t="shared" si="35"/>
        <v/>
      </c>
      <c r="E261" s="49" t="str">
        <f t="shared" si="21"/>
        <v/>
      </c>
      <c r="F261" s="52" t="e">
        <f>+IF('Cálculos '!#REF!="","",'Cálculos '!#REF!)</f>
        <v>#REF!</v>
      </c>
      <c r="G261" s="50" t="str">
        <f t="shared" si="29"/>
        <v/>
      </c>
      <c r="H261" s="51" t="str">
        <f t="shared" si="30"/>
        <v/>
      </c>
      <c r="I261" s="48" t="str">
        <f t="shared" si="31"/>
        <v/>
      </c>
      <c r="J261" s="81" t="e">
        <f t="shared" si="26"/>
        <v>#REF!</v>
      </c>
      <c r="K261" s="76" t="str">
        <f t="shared" si="34"/>
        <v/>
      </c>
      <c r="L261" s="77" t="str">
        <f t="shared" si="34"/>
        <v/>
      </c>
    </row>
    <row r="262" spans="2:12" x14ac:dyDescent="0.3">
      <c r="B262" s="67">
        <f t="shared" si="22"/>
        <v>47</v>
      </c>
      <c r="C262" s="57" t="str">
        <f t="shared" si="35"/>
        <v/>
      </c>
      <c r="D262" s="49" t="str">
        <f t="shared" si="35"/>
        <v/>
      </c>
      <c r="E262" s="49" t="str">
        <f t="shared" si="21"/>
        <v/>
      </c>
      <c r="F262" s="52" t="e">
        <f>+IF('Cálculos '!#REF!="","",'Cálculos '!#REF!)</f>
        <v>#REF!</v>
      </c>
      <c r="G262" s="50" t="str">
        <f t="shared" si="29"/>
        <v/>
      </c>
      <c r="H262" s="51" t="str">
        <f t="shared" si="30"/>
        <v/>
      </c>
      <c r="I262" s="48" t="str">
        <f t="shared" si="31"/>
        <v/>
      </c>
      <c r="J262" s="81" t="e">
        <f t="shared" si="26"/>
        <v>#REF!</v>
      </c>
      <c r="K262" s="76" t="str">
        <f t="shared" si="34"/>
        <v/>
      </c>
      <c r="L262" s="77" t="str">
        <f t="shared" si="34"/>
        <v/>
      </c>
    </row>
    <row r="263" spans="2:12" x14ac:dyDescent="0.3">
      <c r="B263" s="67">
        <f t="shared" si="22"/>
        <v>48</v>
      </c>
      <c r="C263" s="57" t="str">
        <f t="shared" si="35"/>
        <v/>
      </c>
      <c r="D263" s="49" t="str">
        <f t="shared" si="35"/>
        <v/>
      </c>
      <c r="E263" s="49" t="str">
        <f t="shared" si="21"/>
        <v/>
      </c>
      <c r="F263" s="52" t="e">
        <f>+IF('Cálculos '!#REF!="","",'Cálculos '!#REF!)</f>
        <v>#REF!</v>
      </c>
      <c r="G263" s="50" t="str">
        <f t="shared" si="29"/>
        <v/>
      </c>
      <c r="H263" s="51" t="str">
        <f t="shared" si="30"/>
        <v/>
      </c>
      <c r="I263" s="48" t="str">
        <f t="shared" si="31"/>
        <v/>
      </c>
      <c r="J263" s="81" t="e">
        <f t="shared" si="26"/>
        <v>#REF!</v>
      </c>
      <c r="K263" s="76" t="str">
        <f t="shared" si="34"/>
        <v/>
      </c>
      <c r="L263" s="77" t="str">
        <f t="shared" si="34"/>
        <v/>
      </c>
    </row>
    <row r="264" spans="2:12" x14ac:dyDescent="0.3">
      <c r="B264" s="67">
        <f t="shared" si="22"/>
        <v>49</v>
      </c>
      <c r="C264" s="57" t="str">
        <f t="shared" si="35"/>
        <v/>
      </c>
      <c r="D264" s="49" t="str">
        <f t="shared" si="35"/>
        <v/>
      </c>
      <c r="E264" s="49" t="str">
        <f t="shared" si="21"/>
        <v/>
      </c>
      <c r="F264" s="52" t="e">
        <f>+IF('Cálculos '!#REF!="","",'Cálculos '!#REF!)</f>
        <v>#REF!</v>
      </c>
      <c r="G264" s="50" t="str">
        <f t="shared" si="29"/>
        <v/>
      </c>
      <c r="H264" s="51" t="str">
        <f t="shared" si="30"/>
        <v/>
      </c>
      <c r="I264" s="48" t="str">
        <f t="shared" si="31"/>
        <v/>
      </c>
      <c r="J264" s="81" t="e">
        <f t="shared" si="26"/>
        <v>#REF!</v>
      </c>
      <c r="K264" s="76" t="str">
        <f t="shared" si="34"/>
        <v/>
      </c>
      <c r="L264" s="77" t="str">
        <f t="shared" si="34"/>
        <v/>
      </c>
    </row>
    <row r="265" spans="2:12" x14ac:dyDescent="0.3">
      <c r="B265" s="67">
        <f t="shared" si="22"/>
        <v>50</v>
      </c>
      <c r="C265" s="57" t="str">
        <f t="shared" si="35"/>
        <v/>
      </c>
      <c r="D265" s="49" t="str">
        <f t="shared" si="35"/>
        <v/>
      </c>
      <c r="E265" s="49" t="str">
        <f t="shared" si="21"/>
        <v/>
      </c>
      <c r="F265" s="52" t="e">
        <f>+IF('Cálculos '!#REF!="","",'Cálculos '!#REF!)</f>
        <v>#REF!</v>
      </c>
      <c r="G265" s="50" t="str">
        <f t="shared" si="29"/>
        <v/>
      </c>
      <c r="H265" s="51" t="str">
        <f t="shared" si="30"/>
        <v/>
      </c>
      <c r="I265" s="48" t="str">
        <f t="shared" si="31"/>
        <v/>
      </c>
      <c r="J265" s="81" t="e">
        <f t="shared" si="26"/>
        <v>#REF!</v>
      </c>
      <c r="K265" s="76" t="str">
        <f t="shared" ref="K265:L280" si="36">+IF(K58="","",K58)</f>
        <v/>
      </c>
      <c r="L265" s="77" t="str">
        <f t="shared" si="36"/>
        <v/>
      </c>
    </row>
    <row r="266" spans="2:12" x14ac:dyDescent="0.3">
      <c r="B266" s="67">
        <f t="shared" si="22"/>
        <v>51</v>
      </c>
      <c r="C266" s="57" t="str">
        <f t="shared" si="35"/>
        <v/>
      </c>
      <c r="D266" s="49" t="str">
        <f t="shared" si="35"/>
        <v/>
      </c>
      <c r="E266" s="49" t="str">
        <f t="shared" si="21"/>
        <v/>
      </c>
      <c r="F266" s="52" t="e">
        <f>+IF('Cálculos '!#REF!="","",'Cálculos '!#REF!)</f>
        <v>#REF!</v>
      </c>
      <c r="G266" s="50" t="str">
        <f t="shared" si="29"/>
        <v/>
      </c>
      <c r="H266" s="51" t="str">
        <f t="shared" si="30"/>
        <v/>
      </c>
      <c r="I266" s="48" t="str">
        <f t="shared" si="31"/>
        <v/>
      </c>
      <c r="J266" s="81" t="e">
        <f t="shared" si="26"/>
        <v>#REF!</v>
      </c>
      <c r="K266" s="76" t="str">
        <f t="shared" si="36"/>
        <v/>
      </c>
      <c r="L266" s="77" t="str">
        <f t="shared" si="36"/>
        <v/>
      </c>
    </row>
    <row r="267" spans="2:12" x14ac:dyDescent="0.3">
      <c r="B267" s="67">
        <f t="shared" si="22"/>
        <v>52</v>
      </c>
      <c r="C267" s="57" t="str">
        <f t="shared" si="35"/>
        <v/>
      </c>
      <c r="D267" s="49" t="str">
        <f t="shared" si="35"/>
        <v/>
      </c>
      <c r="E267" s="49" t="str">
        <f t="shared" si="21"/>
        <v/>
      </c>
      <c r="F267" s="52" t="e">
        <f>+IF('Cálculos '!#REF!="","",'Cálculos '!#REF!)</f>
        <v>#REF!</v>
      </c>
      <c r="G267" s="50" t="str">
        <f t="shared" si="29"/>
        <v/>
      </c>
      <c r="H267" s="51" t="str">
        <f t="shared" si="30"/>
        <v/>
      </c>
      <c r="I267" s="48" t="str">
        <f t="shared" si="31"/>
        <v/>
      </c>
      <c r="J267" s="81" t="e">
        <f t="shared" si="26"/>
        <v>#REF!</v>
      </c>
      <c r="K267" s="76" t="str">
        <f t="shared" si="36"/>
        <v/>
      </c>
      <c r="L267" s="77" t="str">
        <f t="shared" si="36"/>
        <v/>
      </c>
    </row>
    <row r="268" spans="2:12" x14ac:dyDescent="0.3">
      <c r="B268" s="67">
        <f t="shared" si="22"/>
        <v>53</v>
      </c>
      <c r="C268" s="57" t="str">
        <f t="shared" si="35"/>
        <v/>
      </c>
      <c r="D268" s="49" t="str">
        <f t="shared" si="35"/>
        <v/>
      </c>
      <c r="E268" s="49" t="str">
        <f t="shared" si="21"/>
        <v/>
      </c>
      <c r="F268" s="52" t="e">
        <f>+IF('Cálculos '!#REF!="","",'Cálculos '!#REF!)</f>
        <v>#REF!</v>
      </c>
      <c r="G268" s="50" t="str">
        <f t="shared" si="29"/>
        <v/>
      </c>
      <c r="H268" s="51" t="str">
        <f t="shared" si="30"/>
        <v/>
      </c>
      <c r="I268" s="48" t="str">
        <f t="shared" si="31"/>
        <v/>
      </c>
      <c r="J268" s="81" t="e">
        <f t="shared" si="26"/>
        <v>#REF!</v>
      </c>
      <c r="K268" s="76" t="str">
        <f t="shared" si="36"/>
        <v/>
      </c>
      <c r="L268" s="77" t="str">
        <f t="shared" si="36"/>
        <v/>
      </c>
    </row>
    <row r="269" spans="2:12" x14ac:dyDescent="0.3">
      <c r="B269" s="67">
        <f t="shared" si="22"/>
        <v>54</v>
      </c>
      <c r="C269" s="57" t="str">
        <f t="shared" si="35"/>
        <v/>
      </c>
      <c r="D269" s="49" t="str">
        <f t="shared" si="35"/>
        <v/>
      </c>
      <c r="E269" s="49" t="str">
        <f t="shared" si="21"/>
        <v/>
      </c>
      <c r="F269" s="52" t="e">
        <f>+IF('Cálculos '!#REF!="","",'Cálculos '!#REF!)</f>
        <v>#REF!</v>
      </c>
      <c r="G269" s="50" t="str">
        <f t="shared" si="29"/>
        <v/>
      </c>
      <c r="H269" s="51" t="str">
        <f t="shared" si="30"/>
        <v/>
      </c>
      <c r="I269" s="48" t="str">
        <f t="shared" si="31"/>
        <v/>
      </c>
      <c r="J269" s="81" t="e">
        <f t="shared" si="26"/>
        <v>#REF!</v>
      </c>
      <c r="K269" s="76" t="str">
        <f t="shared" si="36"/>
        <v/>
      </c>
      <c r="L269" s="77" t="str">
        <f t="shared" si="36"/>
        <v/>
      </c>
    </row>
    <row r="270" spans="2:12" x14ac:dyDescent="0.3">
      <c r="B270" s="67">
        <f t="shared" si="22"/>
        <v>55</v>
      </c>
      <c r="C270" s="57" t="str">
        <f t="shared" si="35"/>
        <v/>
      </c>
      <c r="D270" s="49" t="str">
        <f t="shared" si="35"/>
        <v/>
      </c>
      <c r="E270" s="49" t="str">
        <f t="shared" si="21"/>
        <v/>
      </c>
      <c r="F270" s="52" t="e">
        <f>+IF('Cálculos '!#REF!="","",'Cálculos '!#REF!)</f>
        <v>#REF!</v>
      </c>
      <c r="G270" s="50" t="str">
        <f t="shared" si="29"/>
        <v/>
      </c>
      <c r="H270" s="51" t="str">
        <f t="shared" si="30"/>
        <v/>
      </c>
      <c r="I270" s="48" t="str">
        <f t="shared" si="31"/>
        <v/>
      </c>
      <c r="J270" s="81" t="e">
        <f t="shared" si="26"/>
        <v>#REF!</v>
      </c>
      <c r="K270" s="76" t="str">
        <f t="shared" si="36"/>
        <v/>
      </c>
      <c r="L270" s="77" t="str">
        <f t="shared" si="36"/>
        <v/>
      </c>
    </row>
    <row r="271" spans="2:12" x14ac:dyDescent="0.3">
      <c r="B271" s="67">
        <f t="shared" si="22"/>
        <v>56</v>
      </c>
      <c r="C271" s="57" t="str">
        <f t="shared" si="35"/>
        <v/>
      </c>
      <c r="D271" s="49" t="str">
        <f t="shared" si="35"/>
        <v/>
      </c>
      <c r="E271" s="49" t="str">
        <f t="shared" si="21"/>
        <v/>
      </c>
      <c r="F271" s="52" t="e">
        <f>+IF('Cálculos '!#REF!="","",'Cálculos '!#REF!)</f>
        <v>#REF!</v>
      </c>
      <c r="G271" s="50" t="str">
        <f t="shared" si="29"/>
        <v/>
      </c>
      <c r="H271" s="51" t="str">
        <f t="shared" si="30"/>
        <v/>
      </c>
      <c r="I271" s="48" t="str">
        <f t="shared" si="31"/>
        <v/>
      </c>
      <c r="J271" s="81" t="e">
        <f t="shared" si="26"/>
        <v>#REF!</v>
      </c>
      <c r="K271" s="76" t="str">
        <f t="shared" si="36"/>
        <v/>
      </c>
      <c r="L271" s="77" t="str">
        <f t="shared" si="36"/>
        <v/>
      </c>
    </row>
    <row r="272" spans="2:12" x14ac:dyDescent="0.3">
      <c r="B272" s="67">
        <f t="shared" si="22"/>
        <v>57</v>
      </c>
      <c r="C272" s="57" t="str">
        <f t="shared" si="35"/>
        <v/>
      </c>
      <c r="D272" s="49" t="str">
        <f t="shared" si="35"/>
        <v/>
      </c>
      <c r="E272" s="49" t="str">
        <f t="shared" si="21"/>
        <v/>
      </c>
      <c r="F272" s="52" t="e">
        <f>+IF('Cálculos '!#REF!="","",'Cálculos '!#REF!)</f>
        <v>#REF!</v>
      </c>
      <c r="G272" s="50" t="str">
        <f t="shared" si="29"/>
        <v/>
      </c>
      <c r="H272" s="51" t="str">
        <f t="shared" si="30"/>
        <v/>
      </c>
      <c r="I272" s="48" t="str">
        <f t="shared" si="31"/>
        <v/>
      </c>
      <c r="J272" s="81" t="e">
        <f t="shared" si="26"/>
        <v>#REF!</v>
      </c>
      <c r="K272" s="76" t="str">
        <f t="shared" si="36"/>
        <v/>
      </c>
      <c r="L272" s="77" t="str">
        <f t="shared" si="36"/>
        <v/>
      </c>
    </row>
    <row r="273" spans="2:12" x14ac:dyDescent="0.3">
      <c r="B273" s="67">
        <f t="shared" si="22"/>
        <v>58</v>
      </c>
      <c r="C273" s="57" t="str">
        <f t="shared" si="35"/>
        <v/>
      </c>
      <c r="D273" s="49" t="str">
        <f t="shared" si="35"/>
        <v/>
      </c>
      <c r="E273" s="49" t="str">
        <f t="shared" si="21"/>
        <v/>
      </c>
      <c r="F273" s="52" t="e">
        <f>+IF('Cálculos '!#REF!="","",'Cálculos '!#REF!)</f>
        <v>#REF!</v>
      </c>
      <c r="G273" s="50" t="str">
        <f t="shared" si="29"/>
        <v/>
      </c>
      <c r="H273" s="51" t="str">
        <f t="shared" si="30"/>
        <v/>
      </c>
      <c r="I273" s="48" t="str">
        <f t="shared" si="31"/>
        <v/>
      </c>
      <c r="J273" s="81" t="e">
        <f t="shared" si="26"/>
        <v>#REF!</v>
      </c>
      <c r="K273" s="76" t="str">
        <f t="shared" si="36"/>
        <v/>
      </c>
      <c r="L273" s="77" t="str">
        <f t="shared" si="36"/>
        <v/>
      </c>
    </row>
    <row r="274" spans="2:12" x14ac:dyDescent="0.3">
      <c r="B274" s="67">
        <f t="shared" si="22"/>
        <v>59</v>
      </c>
      <c r="C274" s="57" t="str">
        <f t="shared" ref="C274:D289" si="37">IF(C67="","",C67)</f>
        <v/>
      </c>
      <c r="D274" s="49" t="str">
        <f t="shared" si="37"/>
        <v/>
      </c>
      <c r="E274" s="49" t="str">
        <f t="shared" si="21"/>
        <v/>
      </c>
      <c r="F274" s="52" t="e">
        <f>+IF('Cálculos '!#REF!="","",'Cálculos '!#REF!)</f>
        <v>#REF!</v>
      </c>
      <c r="G274" s="50" t="str">
        <f t="shared" si="29"/>
        <v/>
      </c>
      <c r="H274" s="51" t="str">
        <f t="shared" si="30"/>
        <v/>
      </c>
      <c r="I274" s="48" t="str">
        <f t="shared" si="31"/>
        <v/>
      </c>
      <c r="J274" s="81" t="e">
        <f t="shared" si="26"/>
        <v>#REF!</v>
      </c>
      <c r="K274" s="76" t="str">
        <f t="shared" si="36"/>
        <v/>
      </c>
      <c r="L274" s="77" t="str">
        <f t="shared" si="36"/>
        <v/>
      </c>
    </row>
    <row r="275" spans="2:12" x14ac:dyDescent="0.3">
      <c r="B275" s="67">
        <f t="shared" si="22"/>
        <v>60</v>
      </c>
      <c r="C275" s="57" t="str">
        <f t="shared" si="37"/>
        <v/>
      </c>
      <c r="D275" s="49" t="str">
        <f t="shared" si="37"/>
        <v/>
      </c>
      <c r="E275" s="49" t="str">
        <f t="shared" si="21"/>
        <v/>
      </c>
      <c r="F275" s="52" t="e">
        <f>+IF('Cálculos '!#REF!="","",'Cálculos '!#REF!)</f>
        <v>#REF!</v>
      </c>
      <c r="G275" s="50" t="str">
        <f t="shared" si="29"/>
        <v/>
      </c>
      <c r="H275" s="51" t="str">
        <f t="shared" si="30"/>
        <v/>
      </c>
      <c r="I275" s="48" t="str">
        <f t="shared" si="31"/>
        <v/>
      </c>
      <c r="J275" s="81" t="e">
        <f t="shared" si="26"/>
        <v>#REF!</v>
      </c>
      <c r="K275" s="76" t="str">
        <f t="shared" si="36"/>
        <v/>
      </c>
      <c r="L275" s="77" t="str">
        <f t="shared" si="36"/>
        <v/>
      </c>
    </row>
    <row r="276" spans="2:12" x14ac:dyDescent="0.3">
      <c r="B276" s="67">
        <f t="shared" si="22"/>
        <v>61</v>
      </c>
      <c r="C276" s="57" t="str">
        <f t="shared" si="37"/>
        <v/>
      </c>
      <c r="D276" s="49" t="str">
        <f t="shared" si="37"/>
        <v/>
      </c>
      <c r="E276" s="49" t="str">
        <f t="shared" si="21"/>
        <v/>
      </c>
      <c r="F276" s="52" t="e">
        <f>+IF('Cálculos '!#REF!="","",'Cálculos '!#REF!)</f>
        <v>#REF!</v>
      </c>
      <c r="G276" s="50" t="str">
        <f t="shared" si="29"/>
        <v/>
      </c>
      <c r="H276" s="51" t="str">
        <f t="shared" si="30"/>
        <v/>
      </c>
      <c r="I276" s="48" t="str">
        <f t="shared" si="31"/>
        <v/>
      </c>
      <c r="J276" s="81" t="e">
        <f t="shared" si="26"/>
        <v>#REF!</v>
      </c>
      <c r="K276" s="76" t="str">
        <f t="shared" si="36"/>
        <v/>
      </c>
      <c r="L276" s="77" t="str">
        <f t="shared" si="36"/>
        <v/>
      </c>
    </row>
    <row r="277" spans="2:12" x14ac:dyDescent="0.3">
      <c r="B277" s="67">
        <f t="shared" si="22"/>
        <v>62</v>
      </c>
      <c r="C277" s="57" t="str">
        <f t="shared" si="37"/>
        <v/>
      </c>
      <c r="D277" s="49" t="str">
        <f t="shared" si="37"/>
        <v/>
      </c>
      <c r="E277" s="49" t="str">
        <f t="shared" si="21"/>
        <v/>
      </c>
      <c r="F277" s="52" t="e">
        <f>+IF('Cálculos '!#REF!="","",'Cálculos '!#REF!)</f>
        <v>#REF!</v>
      </c>
      <c r="G277" s="50" t="str">
        <f t="shared" si="29"/>
        <v/>
      </c>
      <c r="H277" s="51" t="str">
        <f t="shared" si="30"/>
        <v/>
      </c>
      <c r="I277" s="48" t="str">
        <f t="shared" si="31"/>
        <v/>
      </c>
      <c r="J277" s="81" t="e">
        <f t="shared" si="26"/>
        <v>#REF!</v>
      </c>
      <c r="K277" s="76" t="str">
        <f t="shared" si="36"/>
        <v/>
      </c>
      <c r="L277" s="77" t="str">
        <f t="shared" si="36"/>
        <v/>
      </c>
    </row>
    <row r="278" spans="2:12" x14ac:dyDescent="0.3">
      <c r="B278" s="67">
        <f t="shared" si="22"/>
        <v>63</v>
      </c>
      <c r="C278" s="57" t="str">
        <f t="shared" si="37"/>
        <v/>
      </c>
      <c r="D278" s="49" t="str">
        <f t="shared" si="37"/>
        <v/>
      </c>
      <c r="E278" s="49" t="str">
        <f t="shared" si="21"/>
        <v/>
      </c>
      <c r="F278" s="52" t="e">
        <f>+IF('Cálculos '!#REF!="","",'Cálculos '!#REF!)</f>
        <v>#REF!</v>
      </c>
      <c r="G278" s="50" t="str">
        <f t="shared" si="29"/>
        <v/>
      </c>
      <c r="H278" s="51" t="str">
        <f t="shared" si="30"/>
        <v/>
      </c>
      <c r="I278" s="48" t="str">
        <f t="shared" si="31"/>
        <v/>
      </c>
      <c r="J278" s="81" t="e">
        <f t="shared" si="26"/>
        <v>#REF!</v>
      </c>
      <c r="K278" s="76" t="str">
        <f t="shared" si="36"/>
        <v/>
      </c>
      <c r="L278" s="77" t="str">
        <f t="shared" si="36"/>
        <v/>
      </c>
    </row>
    <row r="279" spans="2:12" x14ac:dyDescent="0.3">
      <c r="B279" s="67">
        <f t="shared" si="22"/>
        <v>64</v>
      </c>
      <c r="C279" s="57" t="str">
        <f t="shared" si="37"/>
        <v/>
      </c>
      <c r="D279" s="49" t="str">
        <f t="shared" si="37"/>
        <v/>
      </c>
      <c r="E279" s="49" t="str">
        <f t="shared" si="21"/>
        <v/>
      </c>
      <c r="F279" s="52" t="e">
        <f>+IF('Cálculos '!#REF!="","",'Cálculos '!#REF!)</f>
        <v>#REF!</v>
      </c>
      <c r="G279" s="50" t="str">
        <f t="shared" si="29"/>
        <v/>
      </c>
      <c r="H279" s="51" t="str">
        <f t="shared" si="30"/>
        <v/>
      </c>
      <c r="I279" s="48" t="str">
        <f t="shared" si="31"/>
        <v/>
      </c>
      <c r="J279" s="81" t="e">
        <f t="shared" si="26"/>
        <v>#REF!</v>
      </c>
      <c r="K279" s="76" t="str">
        <f t="shared" si="36"/>
        <v/>
      </c>
      <c r="L279" s="77" t="str">
        <f t="shared" si="36"/>
        <v/>
      </c>
    </row>
    <row r="280" spans="2:12" x14ac:dyDescent="0.3">
      <c r="B280" s="67">
        <f t="shared" si="22"/>
        <v>65</v>
      </c>
      <c r="C280" s="57" t="str">
        <f t="shared" si="37"/>
        <v/>
      </c>
      <c r="D280" s="49" t="str">
        <f t="shared" si="37"/>
        <v/>
      </c>
      <c r="E280" s="49" t="str">
        <f t="shared" ref="E280:E343" si="38">+E73</f>
        <v/>
      </c>
      <c r="F280" s="52" t="e">
        <f>+IF('Cálculos '!#REF!="","",'Cálculos '!#REF!)</f>
        <v>#REF!</v>
      </c>
      <c r="G280" s="50" t="str">
        <f t="shared" si="29"/>
        <v/>
      </c>
      <c r="H280" s="51" t="str">
        <f t="shared" si="30"/>
        <v/>
      </c>
      <c r="I280" s="48" t="str">
        <f t="shared" si="31"/>
        <v/>
      </c>
      <c r="J280" s="81" t="e">
        <f t="shared" si="26"/>
        <v>#REF!</v>
      </c>
      <c r="K280" s="76" t="str">
        <f t="shared" si="36"/>
        <v/>
      </c>
      <c r="L280" s="77" t="str">
        <f t="shared" si="36"/>
        <v/>
      </c>
    </row>
    <row r="281" spans="2:12" x14ac:dyDescent="0.3">
      <c r="B281" s="67">
        <f t="shared" ref="B281:B344" si="39">+B280+1</f>
        <v>66</v>
      </c>
      <c r="C281" s="57" t="str">
        <f t="shared" si="37"/>
        <v/>
      </c>
      <c r="D281" s="49" t="str">
        <f t="shared" si="37"/>
        <v/>
      </c>
      <c r="E281" s="49" t="str">
        <f t="shared" si="38"/>
        <v/>
      </c>
      <c r="F281" s="52" t="e">
        <f>+IF('Cálculos '!#REF!="","",'Cálculos '!#REF!)</f>
        <v>#REF!</v>
      </c>
      <c r="G281" s="50" t="str">
        <f t="shared" si="29"/>
        <v/>
      </c>
      <c r="H281" s="51" t="str">
        <f t="shared" si="30"/>
        <v/>
      </c>
      <c r="I281" s="48" t="e">
        <f t="shared" ref="I281:I344" si="40">IF(F281="","",SUM(G281*11.5%))</f>
        <v>#REF!</v>
      </c>
      <c r="J281" s="81" t="e">
        <f t="shared" ref="J281:J344" si="41">IF(F281="","",SUM(G281+H281+I281))</f>
        <v>#REF!</v>
      </c>
      <c r="K281" s="76" t="str">
        <f t="shared" ref="K281:L296" si="42">+IF(K74="","",K74)</f>
        <v/>
      </c>
      <c r="L281" s="77" t="str">
        <f t="shared" si="42"/>
        <v/>
      </c>
    </row>
    <row r="282" spans="2:12" x14ac:dyDescent="0.3">
      <c r="B282" s="67">
        <f t="shared" si="39"/>
        <v>67</v>
      </c>
      <c r="C282" s="57" t="str">
        <f t="shared" si="37"/>
        <v/>
      </c>
      <c r="D282" s="49" t="str">
        <f t="shared" si="37"/>
        <v/>
      </c>
      <c r="E282" s="49" t="str">
        <f t="shared" si="38"/>
        <v/>
      </c>
      <c r="F282" s="52" t="e">
        <f>+IF('Cálculos '!#REF!="","",'Cálculos '!#REF!)</f>
        <v>#REF!</v>
      </c>
      <c r="G282" s="50" t="str">
        <f t="shared" si="29"/>
        <v/>
      </c>
      <c r="H282" s="51" t="str">
        <f t="shared" si="30"/>
        <v/>
      </c>
      <c r="I282" s="48" t="e">
        <f t="shared" si="40"/>
        <v>#REF!</v>
      </c>
      <c r="J282" s="81" t="e">
        <f t="shared" si="41"/>
        <v>#REF!</v>
      </c>
      <c r="K282" s="76" t="str">
        <f t="shared" si="42"/>
        <v/>
      </c>
      <c r="L282" s="77" t="str">
        <f t="shared" si="42"/>
        <v/>
      </c>
    </row>
    <row r="283" spans="2:12" x14ac:dyDescent="0.3">
      <c r="B283" s="67">
        <f t="shared" si="39"/>
        <v>68</v>
      </c>
      <c r="C283" s="57" t="str">
        <f t="shared" si="37"/>
        <v/>
      </c>
      <c r="D283" s="49" t="str">
        <f t="shared" si="37"/>
        <v/>
      </c>
      <c r="E283" s="49" t="str">
        <f t="shared" si="38"/>
        <v/>
      </c>
      <c r="F283" s="52" t="e">
        <f>+IF('Cálculos '!#REF!="","",'Cálculos '!#REF!)</f>
        <v>#REF!</v>
      </c>
      <c r="G283" s="50" t="str">
        <f t="shared" si="29"/>
        <v/>
      </c>
      <c r="H283" s="51" t="str">
        <f t="shared" si="30"/>
        <v/>
      </c>
      <c r="I283" s="48" t="e">
        <f t="shared" si="40"/>
        <v>#REF!</v>
      </c>
      <c r="J283" s="81" t="e">
        <f t="shared" si="41"/>
        <v>#REF!</v>
      </c>
      <c r="K283" s="76" t="str">
        <f t="shared" si="42"/>
        <v/>
      </c>
      <c r="L283" s="77" t="str">
        <f t="shared" si="42"/>
        <v/>
      </c>
    </row>
    <row r="284" spans="2:12" x14ac:dyDescent="0.3">
      <c r="B284" s="67">
        <f t="shared" si="39"/>
        <v>69</v>
      </c>
      <c r="C284" s="57" t="str">
        <f t="shared" si="37"/>
        <v/>
      </c>
      <c r="D284" s="49" t="str">
        <f t="shared" si="37"/>
        <v/>
      </c>
      <c r="E284" s="49" t="str">
        <f t="shared" si="38"/>
        <v/>
      </c>
      <c r="F284" s="52" t="e">
        <f>+IF('Cálculos '!#REF!="","",'Cálculos '!#REF!)</f>
        <v>#REF!</v>
      </c>
      <c r="G284" s="50" t="str">
        <f t="shared" si="29"/>
        <v/>
      </c>
      <c r="H284" s="51" t="str">
        <f t="shared" si="30"/>
        <v/>
      </c>
      <c r="I284" s="48" t="e">
        <f t="shared" si="40"/>
        <v>#REF!</v>
      </c>
      <c r="J284" s="81" t="e">
        <f t="shared" si="41"/>
        <v>#REF!</v>
      </c>
      <c r="K284" s="76" t="str">
        <f t="shared" si="42"/>
        <v/>
      </c>
      <c r="L284" s="77" t="str">
        <f t="shared" si="42"/>
        <v/>
      </c>
    </row>
    <row r="285" spans="2:12" x14ac:dyDescent="0.3">
      <c r="B285" s="67">
        <f t="shared" si="39"/>
        <v>70</v>
      </c>
      <c r="C285" s="57" t="str">
        <f t="shared" si="37"/>
        <v/>
      </c>
      <c r="D285" s="49" t="str">
        <f t="shared" si="37"/>
        <v/>
      </c>
      <c r="E285" s="49" t="str">
        <f t="shared" si="38"/>
        <v/>
      </c>
      <c r="F285" s="52" t="e">
        <f>+IF('Cálculos '!#REF!="","",'Cálculos '!#REF!)</f>
        <v>#REF!</v>
      </c>
      <c r="G285" s="50" t="str">
        <f t="shared" si="29"/>
        <v/>
      </c>
      <c r="H285" s="51" t="str">
        <f t="shared" si="30"/>
        <v/>
      </c>
      <c r="I285" s="48" t="e">
        <f t="shared" si="40"/>
        <v>#REF!</v>
      </c>
      <c r="J285" s="81" t="e">
        <f t="shared" si="41"/>
        <v>#REF!</v>
      </c>
      <c r="K285" s="76" t="str">
        <f t="shared" si="42"/>
        <v/>
      </c>
      <c r="L285" s="77" t="str">
        <f t="shared" si="42"/>
        <v/>
      </c>
    </row>
    <row r="286" spans="2:12" x14ac:dyDescent="0.3">
      <c r="B286" s="67">
        <f t="shared" si="39"/>
        <v>71</v>
      </c>
      <c r="C286" s="57" t="str">
        <f t="shared" si="37"/>
        <v/>
      </c>
      <c r="D286" s="49" t="str">
        <f t="shared" si="37"/>
        <v/>
      </c>
      <c r="E286" s="49" t="str">
        <f t="shared" si="38"/>
        <v/>
      </c>
      <c r="F286" s="52" t="e">
        <f>+IF('Cálculos '!#REF!="","",'Cálculos '!#REF!)</f>
        <v>#REF!</v>
      </c>
      <c r="G286" s="50" t="str">
        <f t="shared" si="29"/>
        <v/>
      </c>
      <c r="H286" s="51" t="str">
        <f t="shared" si="30"/>
        <v/>
      </c>
      <c r="I286" s="48" t="e">
        <f t="shared" si="40"/>
        <v>#REF!</v>
      </c>
      <c r="J286" s="81" t="e">
        <f t="shared" si="41"/>
        <v>#REF!</v>
      </c>
      <c r="K286" s="76" t="str">
        <f t="shared" si="42"/>
        <v/>
      </c>
      <c r="L286" s="77" t="str">
        <f t="shared" si="42"/>
        <v/>
      </c>
    </row>
    <row r="287" spans="2:12" x14ac:dyDescent="0.3">
      <c r="B287" s="67">
        <f t="shared" si="39"/>
        <v>72</v>
      </c>
      <c r="C287" s="57" t="str">
        <f t="shared" si="37"/>
        <v/>
      </c>
      <c r="D287" s="49" t="str">
        <f t="shared" si="37"/>
        <v/>
      </c>
      <c r="E287" s="49" t="str">
        <f t="shared" si="38"/>
        <v/>
      </c>
      <c r="F287" s="52" t="e">
        <f>+IF('Cálculos '!#REF!="","",'Cálculos '!#REF!)</f>
        <v>#REF!</v>
      </c>
      <c r="G287" s="50" t="str">
        <f t="shared" si="29"/>
        <v/>
      </c>
      <c r="H287" s="51" t="str">
        <f t="shared" si="30"/>
        <v/>
      </c>
      <c r="I287" s="48" t="e">
        <f t="shared" si="40"/>
        <v>#REF!</v>
      </c>
      <c r="J287" s="81" t="e">
        <f t="shared" si="41"/>
        <v>#REF!</v>
      </c>
      <c r="K287" s="76" t="str">
        <f t="shared" si="42"/>
        <v/>
      </c>
      <c r="L287" s="77" t="str">
        <f t="shared" si="42"/>
        <v/>
      </c>
    </row>
    <row r="288" spans="2:12" x14ac:dyDescent="0.3">
      <c r="B288" s="67">
        <f t="shared" si="39"/>
        <v>73</v>
      </c>
      <c r="C288" s="57" t="str">
        <f t="shared" si="37"/>
        <v/>
      </c>
      <c r="D288" s="49" t="str">
        <f t="shared" si="37"/>
        <v/>
      </c>
      <c r="E288" s="49" t="str">
        <f t="shared" si="38"/>
        <v/>
      </c>
      <c r="F288" s="52" t="e">
        <f>+IF('Cálculos '!#REF!="","",'Cálculos '!#REF!)</f>
        <v>#REF!</v>
      </c>
      <c r="G288" s="50" t="str">
        <f t="shared" si="29"/>
        <v/>
      </c>
      <c r="H288" s="51" t="str">
        <f t="shared" si="30"/>
        <v/>
      </c>
      <c r="I288" s="48" t="e">
        <f t="shared" si="40"/>
        <v>#REF!</v>
      </c>
      <c r="J288" s="81" t="e">
        <f t="shared" si="41"/>
        <v>#REF!</v>
      </c>
      <c r="K288" s="76" t="str">
        <f t="shared" si="42"/>
        <v/>
      </c>
      <c r="L288" s="77" t="str">
        <f t="shared" si="42"/>
        <v/>
      </c>
    </row>
    <row r="289" spans="2:12" x14ac:dyDescent="0.3">
      <c r="B289" s="67">
        <f t="shared" si="39"/>
        <v>74</v>
      </c>
      <c r="C289" s="57" t="str">
        <f t="shared" si="37"/>
        <v/>
      </c>
      <c r="D289" s="49" t="str">
        <f t="shared" si="37"/>
        <v/>
      </c>
      <c r="E289" s="49" t="str">
        <f t="shared" si="38"/>
        <v/>
      </c>
      <c r="F289" s="52" t="e">
        <f>+IF('Cálculos '!#REF!="","",'Cálculos '!#REF!)</f>
        <v>#REF!</v>
      </c>
      <c r="G289" s="50" t="str">
        <f t="shared" si="29"/>
        <v/>
      </c>
      <c r="H289" s="51" t="str">
        <f t="shared" si="30"/>
        <v/>
      </c>
      <c r="I289" s="48" t="e">
        <f t="shared" si="40"/>
        <v>#REF!</v>
      </c>
      <c r="J289" s="81" t="e">
        <f t="shared" si="41"/>
        <v>#REF!</v>
      </c>
      <c r="K289" s="76" t="str">
        <f t="shared" si="42"/>
        <v/>
      </c>
      <c r="L289" s="77" t="str">
        <f t="shared" si="42"/>
        <v/>
      </c>
    </row>
    <row r="290" spans="2:12" x14ac:dyDescent="0.3">
      <c r="B290" s="67">
        <f t="shared" si="39"/>
        <v>75</v>
      </c>
      <c r="C290" s="57" t="str">
        <f t="shared" ref="C290:D305" si="43">IF(C83="","",C83)</f>
        <v/>
      </c>
      <c r="D290" s="49" t="str">
        <f t="shared" si="43"/>
        <v/>
      </c>
      <c r="E290" s="49" t="str">
        <f t="shared" si="38"/>
        <v/>
      </c>
      <c r="F290" s="52" t="e">
        <f>+IF('Cálculos '!#REF!="","",'Cálculos '!#REF!)</f>
        <v>#REF!</v>
      </c>
      <c r="G290" s="50" t="str">
        <f t="shared" ref="G290:G353" si="44">+IF(C290="","",SUM(G83*F290))</f>
        <v/>
      </c>
      <c r="H290" s="51" t="str">
        <f t="shared" ref="H290:H353" si="45">IF(C290="","",IF(K290="","CONFIRMAR SI EL PRODOCTRO TIENE IVA O NO",IF(K290="NO",0,SUM(G290*19%))))</f>
        <v/>
      </c>
      <c r="I290" s="48" t="e">
        <f t="shared" si="40"/>
        <v>#REF!</v>
      </c>
      <c r="J290" s="81" t="e">
        <f t="shared" si="41"/>
        <v>#REF!</v>
      </c>
      <c r="K290" s="76" t="str">
        <f t="shared" si="42"/>
        <v/>
      </c>
      <c r="L290" s="77" t="str">
        <f t="shared" si="42"/>
        <v/>
      </c>
    </row>
    <row r="291" spans="2:12" x14ac:dyDescent="0.3">
      <c r="B291" s="67">
        <f t="shared" si="39"/>
        <v>76</v>
      </c>
      <c r="C291" s="57" t="str">
        <f t="shared" si="43"/>
        <v/>
      </c>
      <c r="D291" s="49" t="str">
        <f t="shared" si="43"/>
        <v/>
      </c>
      <c r="E291" s="49" t="str">
        <f t="shared" si="38"/>
        <v/>
      </c>
      <c r="F291" s="52" t="e">
        <f>+IF('Cálculos '!#REF!="","",'Cálculos '!#REF!)</f>
        <v>#REF!</v>
      </c>
      <c r="G291" s="50" t="str">
        <f t="shared" si="44"/>
        <v/>
      </c>
      <c r="H291" s="51" t="str">
        <f t="shared" si="45"/>
        <v/>
      </c>
      <c r="I291" s="48" t="e">
        <f t="shared" si="40"/>
        <v>#REF!</v>
      </c>
      <c r="J291" s="81" t="e">
        <f t="shared" si="41"/>
        <v>#REF!</v>
      </c>
      <c r="K291" s="76" t="str">
        <f t="shared" si="42"/>
        <v/>
      </c>
      <c r="L291" s="77" t="str">
        <f t="shared" si="42"/>
        <v/>
      </c>
    </row>
    <row r="292" spans="2:12" x14ac:dyDescent="0.3">
      <c r="B292" s="67">
        <f t="shared" si="39"/>
        <v>77</v>
      </c>
      <c r="C292" s="57" t="str">
        <f t="shared" si="43"/>
        <v/>
      </c>
      <c r="D292" s="49" t="str">
        <f t="shared" si="43"/>
        <v/>
      </c>
      <c r="E292" s="49" t="str">
        <f t="shared" si="38"/>
        <v/>
      </c>
      <c r="F292" s="52" t="e">
        <f>+IF('Cálculos '!#REF!="","",'Cálculos '!#REF!)</f>
        <v>#REF!</v>
      </c>
      <c r="G292" s="50" t="str">
        <f t="shared" si="44"/>
        <v/>
      </c>
      <c r="H292" s="51" t="str">
        <f t="shared" si="45"/>
        <v/>
      </c>
      <c r="I292" s="48" t="e">
        <f t="shared" si="40"/>
        <v>#REF!</v>
      </c>
      <c r="J292" s="81" t="e">
        <f t="shared" si="41"/>
        <v>#REF!</v>
      </c>
      <c r="K292" s="76" t="str">
        <f t="shared" si="42"/>
        <v/>
      </c>
      <c r="L292" s="77" t="str">
        <f t="shared" si="42"/>
        <v/>
      </c>
    </row>
    <row r="293" spans="2:12" x14ac:dyDescent="0.3">
      <c r="B293" s="67">
        <f t="shared" si="39"/>
        <v>78</v>
      </c>
      <c r="C293" s="57" t="str">
        <f t="shared" si="43"/>
        <v/>
      </c>
      <c r="D293" s="49" t="str">
        <f t="shared" si="43"/>
        <v/>
      </c>
      <c r="E293" s="49" t="str">
        <f t="shared" si="38"/>
        <v/>
      </c>
      <c r="F293" s="52" t="e">
        <f>+IF('Cálculos '!#REF!="","",'Cálculos '!#REF!)</f>
        <v>#REF!</v>
      </c>
      <c r="G293" s="50" t="str">
        <f t="shared" si="44"/>
        <v/>
      </c>
      <c r="H293" s="51" t="str">
        <f t="shared" si="45"/>
        <v/>
      </c>
      <c r="I293" s="48" t="e">
        <f t="shared" si="40"/>
        <v>#REF!</v>
      </c>
      <c r="J293" s="81" t="e">
        <f t="shared" si="41"/>
        <v>#REF!</v>
      </c>
      <c r="K293" s="76" t="str">
        <f t="shared" si="42"/>
        <v/>
      </c>
      <c r="L293" s="77" t="str">
        <f t="shared" si="42"/>
        <v/>
      </c>
    </row>
    <row r="294" spans="2:12" x14ac:dyDescent="0.3">
      <c r="B294" s="67">
        <f t="shared" si="39"/>
        <v>79</v>
      </c>
      <c r="C294" s="57" t="str">
        <f t="shared" si="43"/>
        <v/>
      </c>
      <c r="D294" s="49" t="str">
        <f t="shared" si="43"/>
        <v/>
      </c>
      <c r="E294" s="49" t="str">
        <f t="shared" si="38"/>
        <v/>
      </c>
      <c r="F294" s="52" t="e">
        <f>+IF('Cálculos '!#REF!="","",'Cálculos '!#REF!)</f>
        <v>#REF!</v>
      </c>
      <c r="G294" s="50" t="str">
        <f t="shared" si="44"/>
        <v/>
      </c>
      <c r="H294" s="51" t="str">
        <f t="shared" si="45"/>
        <v/>
      </c>
      <c r="I294" s="48" t="e">
        <f t="shared" si="40"/>
        <v>#REF!</v>
      </c>
      <c r="J294" s="81" t="e">
        <f t="shared" si="41"/>
        <v>#REF!</v>
      </c>
      <c r="K294" s="76" t="str">
        <f t="shared" si="42"/>
        <v/>
      </c>
      <c r="L294" s="77" t="str">
        <f t="shared" si="42"/>
        <v/>
      </c>
    </row>
    <row r="295" spans="2:12" x14ac:dyDescent="0.3">
      <c r="B295" s="67">
        <f t="shared" si="39"/>
        <v>80</v>
      </c>
      <c r="C295" s="57" t="str">
        <f t="shared" si="43"/>
        <v/>
      </c>
      <c r="D295" s="49" t="str">
        <f t="shared" si="43"/>
        <v/>
      </c>
      <c r="E295" s="49" t="str">
        <f t="shared" si="38"/>
        <v/>
      </c>
      <c r="F295" s="52" t="e">
        <f>+IF('Cálculos '!#REF!="","",'Cálculos '!#REF!)</f>
        <v>#REF!</v>
      </c>
      <c r="G295" s="50" t="str">
        <f t="shared" si="44"/>
        <v/>
      </c>
      <c r="H295" s="51" t="str">
        <f t="shared" si="45"/>
        <v/>
      </c>
      <c r="I295" s="48" t="e">
        <f t="shared" si="40"/>
        <v>#REF!</v>
      </c>
      <c r="J295" s="81" t="e">
        <f t="shared" si="41"/>
        <v>#REF!</v>
      </c>
      <c r="K295" s="76" t="str">
        <f t="shared" si="42"/>
        <v/>
      </c>
      <c r="L295" s="77" t="str">
        <f t="shared" si="42"/>
        <v/>
      </c>
    </row>
    <row r="296" spans="2:12" x14ac:dyDescent="0.3">
      <c r="B296" s="67">
        <f t="shared" si="39"/>
        <v>81</v>
      </c>
      <c r="C296" s="57" t="str">
        <f t="shared" si="43"/>
        <v/>
      </c>
      <c r="D296" s="49" t="str">
        <f t="shared" si="43"/>
        <v/>
      </c>
      <c r="E296" s="49" t="str">
        <f t="shared" si="38"/>
        <v/>
      </c>
      <c r="F296" s="52" t="e">
        <f>+IF('Cálculos '!#REF!="","",'Cálculos '!#REF!)</f>
        <v>#REF!</v>
      </c>
      <c r="G296" s="50" t="str">
        <f t="shared" si="44"/>
        <v/>
      </c>
      <c r="H296" s="51" t="str">
        <f t="shared" si="45"/>
        <v/>
      </c>
      <c r="I296" s="48" t="e">
        <f t="shared" si="40"/>
        <v>#REF!</v>
      </c>
      <c r="J296" s="81" t="e">
        <f t="shared" si="41"/>
        <v>#REF!</v>
      </c>
      <c r="K296" s="76" t="str">
        <f t="shared" si="42"/>
        <v/>
      </c>
      <c r="L296" s="77" t="str">
        <f t="shared" si="42"/>
        <v/>
      </c>
    </row>
    <row r="297" spans="2:12" x14ac:dyDescent="0.3">
      <c r="B297" s="67">
        <f t="shared" si="39"/>
        <v>82</v>
      </c>
      <c r="C297" s="57" t="str">
        <f t="shared" si="43"/>
        <v/>
      </c>
      <c r="D297" s="49" t="str">
        <f t="shared" si="43"/>
        <v/>
      </c>
      <c r="E297" s="49" t="str">
        <f t="shared" si="38"/>
        <v/>
      </c>
      <c r="F297" s="52" t="e">
        <f>+IF('Cálculos '!#REF!="","",'Cálculos '!#REF!)</f>
        <v>#REF!</v>
      </c>
      <c r="G297" s="50" t="str">
        <f t="shared" si="44"/>
        <v/>
      </c>
      <c r="H297" s="51" t="str">
        <f t="shared" si="45"/>
        <v/>
      </c>
      <c r="I297" s="48" t="e">
        <f t="shared" si="40"/>
        <v>#REF!</v>
      </c>
      <c r="J297" s="81" t="e">
        <f t="shared" si="41"/>
        <v>#REF!</v>
      </c>
      <c r="K297" s="76" t="str">
        <f t="shared" ref="K297:L312" si="46">+IF(K90="","",K90)</f>
        <v/>
      </c>
      <c r="L297" s="77" t="str">
        <f t="shared" si="46"/>
        <v/>
      </c>
    </row>
    <row r="298" spans="2:12" x14ac:dyDescent="0.3">
      <c r="B298" s="67">
        <f t="shared" si="39"/>
        <v>83</v>
      </c>
      <c r="C298" s="57" t="str">
        <f t="shared" si="43"/>
        <v/>
      </c>
      <c r="D298" s="49" t="str">
        <f t="shared" si="43"/>
        <v/>
      </c>
      <c r="E298" s="49" t="str">
        <f t="shared" si="38"/>
        <v/>
      </c>
      <c r="F298" s="52" t="e">
        <f>+IF('Cálculos '!#REF!="","",'Cálculos '!#REF!)</f>
        <v>#REF!</v>
      </c>
      <c r="G298" s="50" t="str">
        <f t="shared" si="44"/>
        <v/>
      </c>
      <c r="H298" s="51" t="str">
        <f t="shared" si="45"/>
        <v/>
      </c>
      <c r="I298" s="48" t="e">
        <f t="shared" si="40"/>
        <v>#REF!</v>
      </c>
      <c r="J298" s="81" t="e">
        <f t="shared" si="41"/>
        <v>#REF!</v>
      </c>
      <c r="K298" s="76" t="str">
        <f t="shared" si="46"/>
        <v/>
      </c>
      <c r="L298" s="77" t="str">
        <f t="shared" si="46"/>
        <v/>
      </c>
    </row>
    <row r="299" spans="2:12" x14ac:dyDescent="0.3">
      <c r="B299" s="67">
        <f t="shared" si="39"/>
        <v>84</v>
      </c>
      <c r="C299" s="57" t="str">
        <f t="shared" si="43"/>
        <v/>
      </c>
      <c r="D299" s="49" t="str">
        <f t="shared" si="43"/>
        <v/>
      </c>
      <c r="E299" s="49" t="str">
        <f t="shared" si="38"/>
        <v/>
      </c>
      <c r="F299" s="52" t="e">
        <f>+IF('Cálculos '!#REF!="","",'Cálculos '!#REF!)</f>
        <v>#REF!</v>
      </c>
      <c r="G299" s="50" t="str">
        <f t="shared" si="44"/>
        <v/>
      </c>
      <c r="H299" s="51" t="str">
        <f t="shared" si="45"/>
        <v/>
      </c>
      <c r="I299" s="48" t="e">
        <f t="shared" si="40"/>
        <v>#REF!</v>
      </c>
      <c r="J299" s="81" t="e">
        <f t="shared" si="41"/>
        <v>#REF!</v>
      </c>
      <c r="K299" s="76" t="str">
        <f t="shared" si="46"/>
        <v/>
      </c>
      <c r="L299" s="77" t="str">
        <f t="shared" si="46"/>
        <v/>
      </c>
    </row>
    <row r="300" spans="2:12" x14ac:dyDescent="0.3">
      <c r="B300" s="67">
        <f t="shared" si="39"/>
        <v>85</v>
      </c>
      <c r="C300" s="57" t="str">
        <f t="shared" si="43"/>
        <v/>
      </c>
      <c r="D300" s="49" t="str">
        <f t="shared" si="43"/>
        <v/>
      </c>
      <c r="E300" s="49" t="str">
        <f t="shared" si="38"/>
        <v/>
      </c>
      <c r="F300" s="52" t="e">
        <f>+IF('Cálculos '!#REF!="","",'Cálculos '!#REF!)</f>
        <v>#REF!</v>
      </c>
      <c r="G300" s="50" t="str">
        <f t="shared" si="44"/>
        <v/>
      </c>
      <c r="H300" s="51" t="str">
        <f t="shared" si="45"/>
        <v/>
      </c>
      <c r="I300" s="48" t="e">
        <f t="shared" si="40"/>
        <v>#REF!</v>
      </c>
      <c r="J300" s="81" t="e">
        <f t="shared" si="41"/>
        <v>#REF!</v>
      </c>
      <c r="K300" s="76" t="str">
        <f t="shared" si="46"/>
        <v/>
      </c>
      <c r="L300" s="77" t="str">
        <f t="shared" si="46"/>
        <v/>
      </c>
    </row>
    <row r="301" spans="2:12" x14ac:dyDescent="0.3">
      <c r="B301" s="67">
        <f t="shared" si="39"/>
        <v>86</v>
      </c>
      <c r="C301" s="57" t="str">
        <f t="shared" si="43"/>
        <v/>
      </c>
      <c r="D301" s="49" t="str">
        <f t="shared" si="43"/>
        <v/>
      </c>
      <c r="E301" s="49" t="str">
        <f t="shared" si="38"/>
        <v/>
      </c>
      <c r="F301" s="52" t="e">
        <f>+IF('Cálculos '!#REF!="","",'Cálculos '!#REF!)</f>
        <v>#REF!</v>
      </c>
      <c r="G301" s="50" t="str">
        <f t="shared" si="44"/>
        <v/>
      </c>
      <c r="H301" s="51" t="str">
        <f t="shared" si="45"/>
        <v/>
      </c>
      <c r="I301" s="48" t="e">
        <f t="shared" si="40"/>
        <v>#REF!</v>
      </c>
      <c r="J301" s="81" t="e">
        <f t="shared" si="41"/>
        <v>#REF!</v>
      </c>
      <c r="K301" s="76" t="str">
        <f t="shared" si="46"/>
        <v/>
      </c>
      <c r="L301" s="77" t="str">
        <f t="shared" si="46"/>
        <v/>
      </c>
    </row>
    <row r="302" spans="2:12" x14ac:dyDescent="0.3">
      <c r="B302" s="67">
        <f t="shared" si="39"/>
        <v>87</v>
      </c>
      <c r="C302" s="57" t="str">
        <f t="shared" si="43"/>
        <v/>
      </c>
      <c r="D302" s="49" t="str">
        <f t="shared" si="43"/>
        <v/>
      </c>
      <c r="E302" s="49" t="str">
        <f t="shared" si="38"/>
        <v/>
      </c>
      <c r="F302" s="52" t="e">
        <f>+IF('Cálculos '!#REF!="","",'Cálculos '!#REF!)</f>
        <v>#REF!</v>
      </c>
      <c r="G302" s="50" t="str">
        <f t="shared" si="44"/>
        <v/>
      </c>
      <c r="H302" s="51" t="str">
        <f t="shared" si="45"/>
        <v/>
      </c>
      <c r="I302" s="48" t="e">
        <f t="shared" si="40"/>
        <v>#REF!</v>
      </c>
      <c r="J302" s="81" t="e">
        <f t="shared" si="41"/>
        <v>#REF!</v>
      </c>
      <c r="K302" s="76" t="str">
        <f t="shared" si="46"/>
        <v/>
      </c>
      <c r="L302" s="77" t="str">
        <f t="shared" si="46"/>
        <v/>
      </c>
    </row>
    <row r="303" spans="2:12" x14ac:dyDescent="0.3">
      <c r="B303" s="67">
        <f t="shared" si="39"/>
        <v>88</v>
      </c>
      <c r="C303" s="57" t="str">
        <f t="shared" si="43"/>
        <v/>
      </c>
      <c r="D303" s="49" t="str">
        <f t="shared" si="43"/>
        <v/>
      </c>
      <c r="E303" s="49" t="str">
        <f t="shared" si="38"/>
        <v/>
      </c>
      <c r="F303" s="52" t="e">
        <f>+IF('Cálculos '!#REF!="","",'Cálculos '!#REF!)</f>
        <v>#REF!</v>
      </c>
      <c r="G303" s="50" t="str">
        <f t="shared" si="44"/>
        <v/>
      </c>
      <c r="H303" s="51" t="str">
        <f t="shared" si="45"/>
        <v/>
      </c>
      <c r="I303" s="48" t="e">
        <f t="shared" si="40"/>
        <v>#REF!</v>
      </c>
      <c r="J303" s="81" t="e">
        <f t="shared" si="41"/>
        <v>#REF!</v>
      </c>
      <c r="K303" s="76" t="str">
        <f t="shared" si="46"/>
        <v/>
      </c>
      <c r="L303" s="77" t="str">
        <f t="shared" si="46"/>
        <v/>
      </c>
    </row>
    <row r="304" spans="2:12" x14ac:dyDescent="0.3">
      <c r="B304" s="67">
        <f t="shared" si="39"/>
        <v>89</v>
      </c>
      <c r="C304" s="57" t="str">
        <f t="shared" si="43"/>
        <v/>
      </c>
      <c r="D304" s="49" t="str">
        <f t="shared" si="43"/>
        <v/>
      </c>
      <c r="E304" s="49" t="str">
        <f t="shared" si="38"/>
        <v/>
      </c>
      <c r="F304" s="52" t="e">
        <f>+IF('Cálculos '!#REF!="","",'Cálculos '!#REF!)</f>
        <v>#REF!</v>
      </c>
      <c r="G304" s="50" t="str">
        <f t="shared" si="44"/>
        <v/>
      </c>
      <c r="H304" s="51" t="str">
        <f t="shared" si="45"/>
        <v/>
      </c>
      <c r="I304" s="48" t="e">
        <f t="shared" si="40"/>
        <v>#REF!</v>
      </c>
      <c r="J304" s="81" t="e">
        <f t="shared" si="41"/>
        <v>#REF!</v>
      </c>
      <c r="K304" s="76" t="str">
        <f t="shared" si="46"/>
        <v/>
      </c>
      <c r="L304" s="77" t="str">
        <f t="shared" si="46"/>
        <v/>
      </c>
    </row>
    <row r="305" spans="2:12" x14ac:dyDescent="0.3">
      <c r="B305" s="67">
        <f t="shared" si="39"/>
        <v>90</v>
      </c>
      <c r="C305" s="57" t="str">
        <f t="shared" si="43"/>
        <v/>
      </c>
      <c r="D305" s="49" t="str">
        <f t="shared" si="43"/>
        <v/>
      </c>
      <c r="E305" s="49" t="str">
        <f t="shared" si="38"/>
        <v/>
      </c>
      <c r="F305" s="52" t="e">
        <f>+IF('Cálculos '!#REF!="","",'Cálculos '!#REF!)</f>
        <v>#REF!</v>
      </c>
      <c r="G305" s="50" t="str">
        <f t="shared" si="44"/>
        <v/>
      </c>
      <c r="H305" s="51" t="str">
        <f t="shared" si="45"/>
        <v/>
      </c>
      <c r="I305" s="48" t="e">
        <f t="shared" si="40"/>
        <v>#REF!</v>
      </c>
      <c r="J305" s="81" t="e">
        <f t="shared" si="41"/>
        <v>#REF!</v>
      </c>
      <c r="K305" s="76" t="str">
        <f t="shared" si="46"/>
        <v/>
      </c>
      <c r="L305" s="77" t="str">
        <f t="shared" si="46"/>
        <v/>
      </c>
    </row>
    <row r="306" spans="2:12" x14ac:dyDescent="0.3">
      <c r="B306" s="67">
        <f t="shared" si="39"/>
        <v>91</v>
      </c>
      <c r="C306" s="57" t="str">
        <f t="shared" ref="C306:D321" si="47">IF(C99="","",C99)</f>
        <v/>
      </c>
      <c r="D306" s="49" t="str">
        <f t="shared" si="47"/>
        <v/>
      </c>
      <c r="E306" s="49" t="str">
        <f t="shared" si="38"/>
        <v/>
      </c>
      <c r="F306" s="52" t="e">
        <f>+IF('Cálculos '!#REF!="","",'Cálculos '!#REF!)</f>
        <v>#REF!</v>
      </c>
      <c r="G306" s="50" t="str">
        <f t="shared" si="44"/>
        <v/>
      </c>
      <c r="H306" s="51" t="str">
        <f t="shared" si="45"/>
        <v/>
      </c>
      <c r="I306" s="48" t="e">
        <f t="shared" si="40"/>
        <v>#REF!</v>
      </c>
      <c r="J306" s="81" t="e">
        <f t="shared" si="41"/>
        <v>#REF!</v>
      </c>
      <c r="K306" s="76" t="str">
        <f t="shared" si="46"/>
        <v/>
      </c>
      <c r="L306" s="77" t="str">
        <f t="shared" si="46"/>
        <v/>
      </c>
    </row>
    <row r="307" spans="2:12" x14ac:dyDescent="0.3">
      <c r="B307" s="67">
        <f t="shared" si="39"/>
        <v>92</v>
      </c>
      <c r="C307" s="57" t="str">
        <f t="shared" si="47"/>
        <v/>
      </c>
      <c r="D307" s="49" t="str">
        <f t="shared" si="47"/>
        <v/>
      </c>
      <c r="E307" s="49" t="str">
        <f t="shared" si="38"/>
        <v/>
      </c>
      <c r="F307" s="52" t="e">
        <f>+IF('Cálculos '!#REF!="","",'Cálculos '!#REF!)</f>
        <v>#REF!</v>
      </c>
      <c r="G307" s="50" t="str">
        <f t="shared" si="44"/>
        <v/>
      </c>
      <c r="H307" s="51" t="str">
        <f t="shared" si="45"/>
        <v/>
      </c>
      <c r="I307" s="48" t="e">
        <f t="shared" si="40"/>
        <v>#REF!</v>
      </c>
      <c r="J307" s="81" t="e">
        <f t="shared" si="41"/>
        <v>#REF!</v>
      </c>
      <c r="K307" s="76" t="str">
        <f t="shared" si="46"/>
        <v/>
      </c>
      <c r="L307" s="77" t="str">
        <f t="shared" si="46"/>
        <v/>
      </c>
    </row>
    <row r="308" spans="2:12" x14ac:dyDescent="0.3">
      <c r="B308" s="67">
        <f t="shared" si="39"/>
        <v>93</v>
      </c>
      <c r="C308" s="57" t="str">
        <f t="shared" si="47"/>
        <v/>
      </c>
      <c r="D308" s="49" t="str">
        <f t="shared" si="47"/>
        <v/>
      </c>
      <c r="E308" s="49" t="str">
        <f t="shared" si="38"/>
        <v/>
      </c>
      <c r="F308" s="52" t="e">
        <f>+IF('Cálculos '!#REF!="","",'Cálculos '!#REF!)</f>
        <v>#REF!</v>
      </c>
      <c r="G308" s="50" t="str">
        <f t="shared" si="44"/>
        <v/>
      </c>
      <c r="H308" s="51" t="str">
        <f t="shared" si="45"/>
        <v/>
      </c>
      <c r="I308" s="48" t="e">
        <f t="shared" si="40"/>
        <v>#REF!</v>
      </c>
      <c r="J308" s="81" t="e">
        <f t="shared" si="41"/>
        <v>#REF!</v>
      </c>
      <c r="K308" s="76" t="str">
        <f t="shared" si="46"/>
        <v/>
      </c>
      <c r="L308" s="77" t="str">
        <f t="shared" si="46"/>
        <v/>
      </c>
    </row>
    <row r="309" spans="2:12" x14ac:dyDescent="0.3">
      <c r="B309" s="67">
        <f t="shared" si="39"/>
        <v>94</v>
      </c>
      <c r="C309" s="57" t="str">
        <f t="shared" si="47"/>
        <v/>
      </c>
      <c r="D309" s="49" t="str">
        <f t="shared" si="47"/>
        <v/>
      </c>
      <c r="E309" s="49" t="str">
        <f t="shared" si="38"/>
        <v/>
      </c>
      <c r="F309" s="52" t="e">
        <f>+IF('Cálculos '!#REF!="","",'Cálculos '!#REF!)</f>
        <v>#REF!</v>
      </c>
      <c r="G309" s="50" t="str">
        <f t="shared" si="44"/>
        <v/>
      </c>
      <c r="H309" s="51" t="str">
        <f t="shared" si="45"/>
        <v/>
      </c>
      <c r="I309" s="48" t="e">
        <f t="shared" si="40"/>
        <v>#REF!</v>
      </c>
      <c r="J309" s="81" t="e">
        <f t="shared" si="41"/>
        <v>#REF!</v>
      </c>
      <c r="K309" s="76" t="str">
        <f t="shared" si="46"/>
        <v/>
      </c>
      <c r="L309" s="77" t="str">
        <f t="shared" si="46"/>
        <v/>
      </c>
    </row>
    <row r="310" spans="2:12" x14ac:dyDescent="0.3">
      <c r="B310" s="67">
        <f t="shared" si="39"/>
        <v>95</v>
      </c>
      <c r="C310" s="57" t="str">
        <f t="shared" si="47"/>
        <v/>
      </c>
      <c r="D310" s="49" t="str">
        <f t="shared" si="47"/>
        <v/>
      </c>
      <c r="E310" s="49" t="str">
        <f t="shared" si="38"/>
        <v/>
      </c>
      <c r="F310" s="52" t="e">
        <f>+IF('Cálculos '!#REF!="","",'Cálculos '!#REF!)</f>
        <v>#REF!</v>
      </c>
      <c r="G310" s="50" t="str">
        <f t="shared" si="44"/>
        <v/>
      </c>
      <c r="H310" s="51" t="str">
        <f t="shared" si="45"/>
        <v/>
      </c>
      <c r="I310" s="48" t="e">
        <f t="shared" si="40"/>
        <v>#REF!</v>
      </c>
      <c r="J310" s="81" t="e">
        <f t="shared" si="41"/>
        <v>#REF!</v>
      </c>
      <c r="K310" s="76" t="str">
        <f t="shared" si="46"/>
        <v/>
      </c>
      <c r="L310" s="77" t="str">
        <f t="shared" si="46"/>
        <v/>
      </c>
    </row>
    <row r="311" spans="2:12" x14ac:dyDescent="0.3">
      <c r="B311" s="67">
        <f t="shared" si="39"/>
        <v>96</v>
      </c>
      <c r="C311" s="57" t="str">
        <f t="shared" si="47"/>
        <v/>
      </c>
      <c r="D311" s="49" t="str">
        <f t="shared" si="47"/>
        <v/>
      </c>
      <c r="E311" s="49" t="str">
        <f t="shared" si="38"/>
        <v/>
      </c>
      <c r="F311" s="52" t="e">
        <f>+IF('Cálculos '!#REF!="","",'Cálculos '!#REF!)</f>
        <v>#REF!</v>
      </c>
      <c r="G311" s="50" t="str">
        <f t="shared" si="44"/>
        <v/>
      </c>
      <c r="H311" s="51" t="str">
        <f t="shared" si="45"/>
        <v/>
      </c>
      <c r="I311" s="48" t="e">
        <f t="shared" si="40"/>
        <v>#REF!</v>
      </c>
      <c r="J311" s="81" t="e">
        <f t="shared" si="41"/>
        <v>#REF!</v>
      </c>
      <c r="K311" s="76" t="str">
        <f t="shared" si="46"/>
        <v/>
      </c>
      <c r="L311" s="77" t="str">
        <f t="shared" si="46"/>
        <v/>
      </c>
    </row>
    <row r="312" spans="2:12" x14ac:dyDescent="0.3">
      <c r="B312" s="67">
        <f t="shared" si="39"/>
        <v>97</v>
      </c>
      <c r="C312" s="57" t="str">
        <f t="shared" si="47"/>
        <v/>
      </c>
      <c r="D312" s="49" t="str">
        <f t="shared" si="47"/>
        <v/>
      </c>
      <c r="E312" s="49" t="str">
        <f t="shared" si="38"/>
        <v/>
      </c>
      <c r="F312" s="52" t="e">
        <f>+IF('Cálculos '!#REF!="","",'Cálculos '!#REF!)</f>
        <v>#REF!</v>
      </c>
      <c r="G312" s="50" t="str">
        <f t="shared" si="44"/>
        <v/>
      </c>
      <c r="H312" s="51" t="str">
        <f t="shared" si="45"/>
        <v/>
      </c>
      <c r="I312" s="48" t="e">
        <f t="shared" si="40"/>
        <v>#REF!</v>
      </c>
      <c r="J312" s="81" t="e">
        <f t="shared" si="41"/>
        <v>#REF!</v>
      </c>
      <c r="K312" s="76" t="str">
        <f t="shared" si="46"/>
        <v/>
      </c>
      <c r="L312" s="77" t="str">
        <f t="shared" si="46"/>
        <v/>
      </c>
    </row>
    <row r="313" spans="2:12" x14ac:dyDescent="0.3">
      <c r="B313" s="67">
        <f t="shared" si="39"/>
        <v>98</v>
      </c>
      <c r="C313" s="57" t="str">
        <f t="shared" si="47"/>
        <v/>
      </c>
      <c r="D313" s="49" t="str">
        <f t="shared" si="47"/>
        <v/>
      </c>
      <c r="E313" s="49" t="str">
        <f t="shared" si="38"/>
        <v/>
      </c>
      <c r="F313" s="52" t="e">
        <f>+IF('Cálculos '!#REF!="","",'Cálculos '!#REF!)</f>
        <v>#REF!</v>
      </c>
      <c r="G313" s="50" t="str">
        <f t="shared" si="44"/>
        <v/>
      </c>
      <c r="H313" s="51" t="str">
        <f t="shared" si="45"/>
        <v/>
      </c>
      <c r="I313" s="48" t="e">
        <f t="shared" si="40"/>
        <v>#REF!</v>
      </c>
      <c r="J313" s="81" t="e">
        <f t="shared" si="41"/>
        <v>#REF!</v>
      </c>
      <c r="K313" s="76" t="str">
        <f t="shared" ref="K313:L328" si="48">+IF(K106="","",K106)</f>
        <v/>
      </c>
      <c r="L313" s="77" t="str">
        <f t="shared" si="48"/>
        <v/>
      </c>
    </row>
    <row r="314" spans="2:12" x14ac:dyDescent="0.3">
      <c r="B314" s="67">
        <f t="shared" si="39"/>
        <v>99</v>
      </c>
      <c r="C314" s="57" t="str">
        <f t="shared" si="47"/>
        <v/>
      </c>
      <c r="D314" s="49" t="str">
        <f t="shared" si="47"/>
        <v/>
      </c>
      <c r="E314" s="49" t="str">
        <f t="shared" si="38"/>
        <v/>
      </c>
      <c r="F314" s="52" t="e">
        <f>+IF('Cálculos '!#REF!="","",'Cálculos '!#REF!)</f>
        <v>#REF!</v>
      </c>
      <c r="G314" s="50" t="str">
        <f t="shared" si="44"/>
        <v/>
      </c>
      <c r="H314" s="51" t="str">
        <f t="shared" si="45"/>
        <v/>
      </c>
      <c r="I314" s="48" t="e">
        <f t="shared" si="40"/>
        <v>#REF!</v>
      </c>
      <c r="J314" s="81" t="e">
        <f t="shared" si="41"/>
        <v>#REF!</v>
      </c>
      <c r="K314" s="76" t="str">
        <f t="shared" si="48"/>
        <v/>
      </c>
      <c r="L314" s="77" t="str">
        <f t="shared" si="48"/>
        <v/>
      </c>
    </row>
    <row r="315" spans="2:12" x14ac:dyDescent="0.3">
      <c r="B315" s="67">
        <f t="shared" si="39"/>
        <v>100</v>
      </c>
      <c r="C315" s="57" t="str">
        <f t="shared" si="47"/>
        <v/>
      </c>
      <c r="D315" s="49" t="str">
        <f t="shared" si="47"/>
        <v/>
      </c>
      <c r="E315" s="49" t="str">
        <f t="shared" si="38"/>
        <v/>
      </c>
      <c r="F315" s="52" t="e">
        <f>+IF('Cálculos '!#REF!="","",'Cálculos '!#REF!)</f>
        <v>#REF!</v>
      </c>
      <c r="G315" s="50" t="str">
        <f t="shared" si="44"/>
        <v/>
      </c>
      <c r="H315" s="51" t="str">
        <f t="shared" si="45"/>
        <v/>
      </c>
      <c r="I315" s="48" t="e">
        <f t="shared" si="40"/>
        <v>#REF!</v>
      </c>
      <c r="J315" s="81" t="e">
        <f t="shared" si="41"/>
        <v>#REF!</v>
      </c>
      <c r="K315" s="76" t="str">
        <f t="shared" si="48"/>
        <v/>
      </c>
      <c r="L315" s="77" t="str">
        <f t="shared" si="48"/>
        <v/>
      </c>
    </row>
    <row r="316" spans="2:12" x14ac:dyDescent="0.3">
      <c r="B316" s="67">
        <f t="shared" si="39"/>
        <v>101</v>
      </c>
      <c r="C316" s="57" t="str">
        <f t="shared" si="47"/>
        <v/>
      </c>
      <c r="D316" s="49" t="str">
        <f t="shared" si="47"/>
        <v/>
      </c>
      <c r="E316" s="49" t="str">
        <f t="shared" si="38"/>
        <v/>
      </c>
      <c r="F316" s="52" t="e">
        <f>+IF('Cálculos '!#REF!="","",'Cálculos '!#REF!)</f>
        <v>#REF!</v>
      </c>
      <c r="G316" s="50" t="str">
        <f t="shared" si="44"/>
        <v/>
      </c>
      <c r="H316" s="51" t="str">
        <f t="shared" si="45"/>
        <v/>
      </c>
      <c r="I316" s="48" t="e">
        <f t="shared" si="40"/>
        <v>#REF!</v>
      </c>
      <c r="J316" s="81" t="e">
        <f t="shared" si="41"/>
        <v>#REF!</v>
      </c>
      <c r="K316" s="76" t="str">
        <f t="shared" si="48"/>
        <v/>
      </c>
      <c r="L316" s="77" t="str">
        <f t="shared" si="48"/>
        <v/>
      </c>
    </row>
    <row r="317" spans="2:12" x14ac:dyDescent="0.3">
      <c r="B317" s="67">
        <f t="shared" si="39"/>
        <v>102</v>
      </c>
      <c r="C317" s="57" t="str">
        <f t="shared" si="47"/>
        <v/>
      </c>
      <c r="D317" s="49" t="str">
        <f t="shared" si="47"/>
        <v/>
      </c>
      <c r="E317" s="49" t="str">
        <f t="shared" si="38"/>
        <v/>
      </c>
      <c r="F317" s="52" t="e">
        <f>+IF('Cálculos '!#REF!="","",'Cálculos '!#REF!)</f>
        <v>#REF!</v>
      </c>
      <c r="G317" s="50" t="str">
        <f t="shared" si="44"/>
        <v/>
      </c>
      <c r="H317" s="51" t="str">
        <f t="shared" si="45"/>
        <v/>
      </c>
      <c r="I317" s="48" t="e">
        <f t="shared" si="40"/>
        <v>#REF!</v>
      </c>
      <c r="J317" s="81" t="e">
        <f t="shared" si="41"/>
        <v>#REF!</v>
      </c>
      <c r="K317" s="76" t="str">
        <f t="shared" si="48"/>
        <v/>
      </c>
      <c r="L317" s="77" t="str">
        <f t="shared" si="48"/>
        <v/>
      </c>
    </row>
    <row r="318" spans="2:12" x14ac:dyDescent="0.3">
      <c r="B318" s="67">
        <f t="shared" si="39"/>
        <v>103</v>
      </c>
      <c r="C318" s="57" t="str">
        <f t="shared" si="47"/>
        <v/>
      </c>
      <c r="D318" s="49" t="str">
        <f t="shared" si="47"/>
        <v/>
      </c>
      <c r="E318" s="49" t="str">
        <f t="shared" si="38"/>
        <v/>
      </c>
      <c r="F318" s="52" t="e">
        <f>+IF('Cálculos '!#REF!="","",'Cálculos '!#REF!)</f>
        <v>#REF!</v>
      </c>
      <c r="G318" s="50" t="str">
        <f t="shared" si="44"/>
        <v/>
      </c>
      <c r="H318" s="51" t="str">
        <f t="shared" si="45"/>
        <v/>
      </c>
      <c r="I318" s="48" t="e">
        <f t="shared" si="40"/>
        <v>#REF!</v>
      </c>
      <c r="J318" s="81" t="e">
        <f t="shared" si="41"/>
        <v>#REF!</v>
      </c>
      <c r="K318" s="76" t="str">
        <f t="shared" si="48"/>
        <v/>
      </c>
      <c r="L318" s="77" t="str">
        <f t="shared" si="48"/>
        <v/>
      </c>
    </row>
    <row r="319" spans="2:12" x14ac:dyDescent="0.3">
      <c r="B319" s="67">
        <f t="shared" si="39"/>
        <v>104</v>
      </c>
      <c r="C319" s="57" t="str">
        <f t="shared" si="47"/>
        <v/>
      </c>
      <c r="D319" s="49" t="str">
        <f t="shared" si="47"/>
        <v/>
      </c>
      <c r="E319" s="49" t="str">
        <f t="shared" si="38"/>
        <v/>
      </c>
      <c r="F319" s="52" t="e">
        <f>+IF('Cálculos '!#REF!="","",'Cálculos '!#REF!)</f>
        <v>#REF!</v>
      </c>
      <c r="G319" s="50" t="str">
        <f t="shared" si="44"/>
        <v/>
      </c>
      <c r="H319" s="51" t="str">
        <f t="shared" si="45"/>
        <v/>
      </c>
      <c r="I319" s="48" t="e">
        <f t="shared" si="40"/>
        <v>#REF!</v>
      </c>
      <c r="J319" s="81" t="e">
        <f t="shared" si="41"/>
        <v>#REF!</v>
      </c>
      <c r="K319" s="76" t="str">
        <f t="shared" si="48"/>
        <v/>
      </c>
      <c r="L319" s="77" t="str">
        <f t="shared" si="48"/>
        <v/>
      </c>
    </row>
    <row r="320" spans="2:12" x14ac:dyDescent="0.3">
      <c r="B320" s="67">
        <f t="shared" si="39"/>
        <v>105</v>
      </c>
      <c r="C320" s="57" t="str">
        <f t="shared" si="47"/>
        <v/>
      </c>
      <c r="D320" s="49" t="str">
        <f t="shared" si="47"/>
        <v/>
      </c>
      <c r="E320" s="49" t="str">
        <f t="shared" si="38"/>
        <v/>
      </c>
      <c r="F320" s="52" t="e">
        <f>+IF('Cálculos '!#REF!="","",'Cálculos '!#REF!)</f>
        <v>#REF!</v>
      </c>
      <c r="G320" s="50" t="str">
        <f t="shared" si="44"/>
        <v/>
      </c>
      <c r="H320" s="51" t="str">
        <f t="shared" si="45"/>
        <v/>
      </c>
      <c r="I320" s="48" t="e">
        <f t="shared" si="40"/>
        <v>#REF!</v>
      </c>
      <c r="J320" s="81" t="e">
        <f t="shared" si="41"/>
        <v>#REF!</v>
      </c>
      <c r="K320" s="76" t="str">
        <f t="shared" si="48"/>
        <v/>
      </c>
      <c r="L320" s="77" t="str">
        <f t="shared" si="48"/>
        <v/>
      </c>
    </row>
    <row r="321" spans="2:12" x14ac:dyDescent="0.3">
      <c r="B321" s="67">
        <f t="shared" si="39"/>
        <v>106</v>
      </c>
      <c r="C321" s="57" t="str">
        <f t="shared" si="47"/>
        <v/>
      </c>
      <c r="D321" s="49" t="str">
        <f t="shared" si="47"/>
        <v/>
      </c>
      <c r="E321" s="49" t="str">
        <f t="shared" si="38"/>
        <v/>
      </c>
      <c r="F321" s="52" t="e">
        <f>+IF('Cálculos '!#REF!="","",'Cálculos '!#REF!)</f>
        <v>#REF!</v>
      </c>
      <c r="G321" s="50" t="str">
        <f t="shared" si="44"/>
        <v/>
      </c>
      <c r="H321" s="51" t="str">
        <f t="shared" si="45"/>
        <v/>
      </c>
      <c r="I321" s="48" t="e">
        <f t="shared" si="40"/>
        <v>#REF!</v>
      </c>
      <c r="J321" s="81" t="e">
        <f t="shared" si="41"/>
        <v>#REF!</v>
      </c>
      <c r="K321" s="76" t="str">
        <f t="shared" si="48"/>
        <v/>
      </c>
      <c r="L321" s="77" t="str">
        <f t="shared" si="48"/>
        <v/>
      </c>
    </row>
    <row r="322" spans="2:12" x14ac:dyDescent="0.3">
      <c r="B322" s="67">
        <f t="shared" si="39"/>
        <v>107</v>
      </c>
      <c r="C322" s="57" t="str">
        <f t="shared" ref="C322:D337" si="49">IF(C115="","",C115)</f>
        <v/>
      </c>
      <c r="D322" s="49" t="str">
        <f t="shared" si="49"/>
        <v/>
      </c>
      <c r="E322" s="49" t="str">
        <f t="shared" si="38"/>
        <v/>
      </c>
      <c r="F322" s="52" t="e">
        <f>+IF('Cálculos '!#REF!="","",'Cálculos '!#REF!)</f>
        <v>#REF!</v>
      </c>
      <c r="G322" s="50" t="str">
        <f t="shared" si="44"/>
        <v/>
      </c>
      <c r="H322" s="51" t="str">
        <f t="shared" si="45"/>
        <v/>
      </c>
      <c r="I322" s="48" t="e">
        <f t="shared" si="40"/>
        <v>#REF!</v>
      </c>
      <c r="J322" s="81" t="e">
        <f t="shared" si="41"/>
        <v>#REF!</v>
      </c>
      <c r="K322" s="76" t="str">
        <f t="shared" si="48"/>
        <v/>
      </c>
      <c r="L322" s="77" t="str">
        <f t="shared" si="48"/>
        <v/>
      </c>
    </row>
    <row r="323" spans="2:12" x14ac:dyDescent="0.3">
      <c r="B323" s="67">
        <f t="shared" si="39"/>
        <v>108</v>
      </c>
      <c r="C323" s="57" t="str">
        <f t="shared" si="49"/>
        <v/>
      </c>
      <c r="D323" s="49" t="str">
        <f t="shared" si="49"/>
        <v/>
      </c>
      <c r="E323" s="49" t="str">
        <f t="shared" si="38"/>
        <v/>
      </c>
      <c r="F323" s="52" t="e">
        <f>+IF('Cálculos '!#REF!="","",'Cálculos '!#REF!)</f>
        <v>#REF!</v>
      </c>
      <c r="G323" s="50" t="str">
        <f t="shared" si="44"/>
        <v/>
      </c>
      <c r="H323" s="51" t="str">
        <f t="shared" si="45"/>
        <v/>
      </c>
      <c r="I323" s="48" t="e">
        <f t="shared" si="40"/>
        <v>#REF!</v>
      </c>
      <c r="J323" s="81" t="e">
        <f t="shared" si="41"/>
        <v>#REF!</v>
      </c>
      <c r="K323" s="76" t="str">
        <f t="shared" si="48"/>
        <v/>
      </c>
      <c r="L323" s="77" t="str">
        <f t="shared" si="48"/>
        <v/>
      </c>
    </row>
    <row r="324" spans="2:12" x14ac:dyDescent="0.3">
      <c r="B324" s="67">
        <f t="shared" si="39"/>
        <v>109</v>
      </c>
      <c r="C324" s="57" t="str">
        <f t="shared" si="49"/>
        <v/>
      </c>
      <c r="D324" s="49" t="str">
        <f t="shared" si="49"/>
        <v/>
      </c>
      <c r="E324" s="49" t="str">
        <f t="shared" si="38"/>
        <v/>
      </c>
      <c r="F324" s="52" t="e">
        <f>+IF('Cálculos '!#REF!="","",'Cálculos '!#REF!)</f>
        <v>#REF!</v>
      </c>
      <c r="G324" s="50" t="str">
        <f t="shared" si="44"/>
        <v/>
      </c>
      <c r="H324" s="51" t="str">
        <f t="shared" si="45"/>
        <v/>
      </c>
      <c r="I324" s="48" t="e">
        <f t="shared" si="40"/>
        <v>#REF!</v>
      </c>
      <c r="J324" s="81" t="e">
        <f t="shared" si="41"/>
        <v>#REF!</v>
      </c>
      <c r="K324" s="76" t="str">
        <f t="shared" si="48"/>
        <v/>
      </c>
      <c r="L324" s="77" t="str">
        <f t="shared" si="48"/>
        <v/>
      </c>
    </row>
    <row r="325" spans="2:12" x14ac:dyDescent="0.3">
      <c r="B325" s="67">
        <f t="shared" si="39"/>
        <v>110</v>
      </c>
      <c r="C325" s="57" t="str">
        <f t="shared" si="49"/>
        <v/>
      </c>
      <c r="D325" s="49" t="str">
        <f t="shared" si="49"/>
        <v/>
      </c>
      <c r="E325" s="49" t="str">
        <f t="shared" si="38"/>
        <v/>
      </c>
      <c r="F325" s="52" t="e">
        <f>+IF('Cálculos '!#REF!="","",'Cálculos '!#REF!)</f>
        <v>#REF!</v>
      </c>
      <c r="G325" s="50" t="str">
        <f t="shared" si="44"/>
        <v/>
      </c>
      <c r="H325" s="51" t="str">
        <f t="shared" si="45"/>
        <v/>
      </c>
      <c r="I325" s="48" t="e">
        <f t="shared" si="40"/>
        <v>#REF!</v>
      </c>
      <c r="J325" s="81" t="e">
        <f t="shared" si="41"/>
        <v>#REF!</v>
      </c>
      <c r="K325" s="76" t="str">
        <f t="shared" si="48"/>
        <v/>
      </c>
      <c r="L325" s="77" t="str">
        <f t="shared" si="48"/>
        <v/>
      </c>
    </row>
    <row r="326" spans="2:12" x14ac:dyDescent="0.3">
      <c r="B326" s="67">
        <f t="shared" si="39"/>
        <v>111</v>
      </c>
      <c r="C326" s="57" t="str">
        <f t="shared" si="49"/>
        <v/>
      </c>
      <c r="D326" s="49" t="str">
        <f t="shared" si="49"/>
        <v/>
      </c>
      <c r="E326" s="49" t="str">
        <f t="shared" si="38"/>
        <v/>
      </c>
      <c r="F326" s="52" t="e">
        <f>+IF('Cálculos '!#REF!="","",'Cálculos '!#REF!)</f>
        <v>#REF!</v>
      </c>
      <c r="G326" s="50" t="str">
        <f t="shared" si="44"/>
        <v/>
      </c>
      <c r="H326" s="51" t="str">
        <f t="shared" si="45"/>
        <v/>
      </c>
      <c r="I326" s="48" t="e">
        <f t="shared" si="40"/>
        <v>#REF!</v>
      </c>
      <c r="J326" s="81" t="e">
        <f t="shared" si="41"/>
        <v>#REF!</v>
      </c>
      <c r="K326" s="76" t="str">
        <f t="shared" si="48"/>
        <v/>
      </c>
      <c r="L326" s="77" t="str">
        <f t="shared" si="48"/>
        <v/>
      </c>
    </row>
    <row r="327" spans="2:12" x14ac:dyDescent="0.3">
      <c r="B327" s="67">
        <f t="shared" si="39"/>
        <v>112</v>
      </c>
      <c r="C327" s="57" t="str">
        <f t="shared" si="49"/>
        <v/>
      </c>
      <c r="D327" s="49" t="str">
        <f t="shared" si="49"/>
        <v/>
      </c>
      <c r="E327" s="49" t="str">
        <f t="shared" si="38"/>
        <v/>
      </c>
      <c r="F327" s="52" t="e">
        <f>+IF('Cálculos '!#REF!="","",'Cálculos '!#REF!)</f>
        <v>#REF!</v>
      </c>
      <c r="G327" s="50" t="str">
        <f t="shared" si="44"/>
        <v/>
      </c>
      <c r="H327" s="51" t="str">
        <f t="shared" si="45"/>
        <v/>
      </c>
      <c r="I327" s="48" t="e">
        <f t="shared" si="40"/>
        <v>#REF!</v>
      </c>
      <c r="J327" s="81" t="e">
        <f t="shared" si="41"/>
        <v>#REF!</v>
      </c>
      <c r="K327" s="76" t="str">
        <f t="shared" si="48"/>
        <v/>
      </c>
      <c r="L327" s="77" t="str">
        <f t="shared" si="48"/>
        <v/>
      </c>
    </row>
    <row r="328" spans="2:12" x14ac:dyDescent="0.3">
      <c r="B328" s="67">
        <f t="shared" si="39"/>
        <v>113</v>
      </c>
      <c r="C328" s="57" t="str">
        <f t="shared" si="49"/>
        <v/>
      </c>
      <c r="D328" s="49" t="str">
        <f t="shared" si="49"/>
        <v/>
      </c>
      <c r="E328" s="49" t="str">
        <f t="shared" si="38"/>
        <v/>
      </c>
      <c r="F328" s="52" t="e">
        <f>+IF('Cálculos '!#REF!="","",'Cálculos '!#REF!)</f>
        <v>#REF!</v>
      </c>
      <c r="G328" s="50" t="str">
        <f t="shared" si="44"/>
        <v/>
      </c>
      <c r="H328" s="51" t="str">
        <f t="shared" si="45"/>
        <v/>
      </c>
      <c r="I328" s="48" t="e">
        <f t="shared" si="40"/>
        <v>#REF!</v>
      </c>
      <c r="J328" s="81" t="e">
        <f t="shared" si="41"/>
        <v>#REF!</v>
      </c>
      <c r="K328" s="76" t="str">
        <f t="shared" si="48"/>
        <v/>
      </c>
      <c r="L328" s="77" t="str">
        <f t="shared" si="48"/>
        <v/>
      </c>
    </row>
    <row r="329" spans="2:12" x14ac:dyDescent="0.3">
      <c r="B329" s="67">
        <f t="shared" si="39"/>
        <v>114</v>
      </c>
      <c r="C329" s="57" t="str">
        <f t="shared" si="49"/>
        <v/>
      </c>
      <c r="D329" s="49" t="str">
        <f t="shared" si="49"/>
        <v/>
      </c>
      <c r="E329" s="49" t="str">
        <f t="shared" si="38"/>
        <v/>
      </c>
      <c r="F329" s="52" t="e">
        <f>+IF('Cálculos '!#REF!="","",'Cálculos '!#REF!)</f>
        <v>#REF!</v>
      </c>
      <c r="G329" s="50" t="str">
        <f t="shared" si="44"/>
        <v/>
      </c>
      <c r="H329" s="51" t="str">
        <f t="shared" si="45"/>
        <v/>
      </c>
      <c r="I329" s="48" t="e">
        <f t="shared" si="40"/>
        <v>#REF!</v>
      </c>
      <c r="J329" s="81" t="e">
        <f t="shared" si="41"/>
        <v>#REF!</v>
      </c>
      <c r="K329" s="76" t="str">
        <f t="shared" ref="K329:L344" si="50">+IF(K122="","",K122)</f>
        <v/>
      </c>
      <c r="L329" s="77" t="str">
        <f t="shared" si="50"/>
        <v/>
      </c>
    </row>
    <row r="330" spans="2:12" x14ac:dyDescent="0.3">
      <c r="B330" s="67">
        <f t="shared" si="39"/>
        <v>115</v>
      </c>
      <c r="C330" s="57" t="str">
        <f t="shared" si="49"/>
        <v/>
      </c>
      <c r="D330" s="49" t="str">
        <f t="shared" si="49"/>
        <v/>
      </c>
      <c r="E330" s="49" t="str">
        <f t="shared" si="38"/>
        <v/>
      </c>
      <c r="F330" s="52" t="e">
        <f>+IF('Cálculos '!#REF!="","",'Cálculos '!#REF!)</f>
        <v>#REF!</v>
      </c>
      <c r="G330" s="50" t="str">
        <f t="shared" si="44"/>
        <v/>
      </c>
      <c r="H330" s="51" t="str">
        <f t="shared" si="45"/>
        <v/>
      </c>
      <c r="I330" s="48" t="e">
        <f t="shared" si="40"/>
        <v>#REF!</v>
      </c>
      <c r="J330" s="81" t="e">
        <f t="shared" si="41"/>
        <v>#REF!</v>
      </c>
      <c r="K330" s="76" t="str">
        <f t="shared" si="50"/>
        <v/>
      </c>
      <c r="L330" s="77" t="str">
        <f t="shared" si="50"/>
        <v/>
      </c>
    </row>
    <row r="331" spans="2:12" x14ac:dyDescent="0.3">
      <c r="B331" s="67">
        <f t="shared" si="39"/>
        <v>116</v>
      </c>
      <c r="C331" s="57" t="str">
        <f t="shared" si="49"/>
        <v/>
      </c>
      <c r="D331" s="49" t="str">
        <f t="shared" si="49"/>
        <v/>
      </c>
      <c r="E331" s="49" t="str">
        <f t="shared" si="38"/>
        <v/>
      </c>
      <c r="F331" s="52" t="e">
        <f>+IF('Cálculos '!#REF!="","",'Cálculos '!#REF!)</f>
        <v>#REF!</v>
      </c>
      <c r="G331" s="50" t="str">
        <f t="shared" si="44"/>
        <v/>
      </c>
      <c r="H331" s="51" t="str">
        <f t="shared" si="45"/>
        <v/>
      </c>
      <c r="I331" s="48" t="e">
        <f t="shared" si="40"/>
        <v>#REF!</v>
      </c>
      <c r="J331" s="81" t="e">
        <f t="shared" si="41"/>
        <v>#REF!</v>
      </c>
      <c r="K331" s="76" t="str">
        <f t="shared" si="50"/>
        <v/>
      </c>
      <c r="L331" s="77" t="str">
        <f t="shared" si="50"/>
        <v/>
      </c>
    </row>
    <row r="332" spans="2:12" x14ac:dyDescent="0.3">
      <c r="B332" s="67">
        <f t="shared" si="39"/>
        <v>117</v>
      </c>
      <c r="C332" s="57" t="str">
        <f t="shared" si="49"/>
        <v/>
      </c>
      <c r="D332" s="49" t="str">
        <f t="shared" si="49"/>
        <v/>
      </c>
      <c r="E332" s="49" t="str">
        <f t="shared" si="38"/>
        <v/>
      </c>
      <c r="F332" s="52" t="e">
        <f>+IF('Cálculos '!#REF!="","",'Cálculos '!#REF!)</f>
        <v>#REF!</v>
      </c>
      <c r="G332" s="50" t="str">
        <f t="shared" si="44"/>
        <v/>
      </c>
      <c r="H332" s="51" t="str">
        <f t="shared" si="45"/>
        <v/>
      </c>
      <c r="I332" s="48" t="e">
        <f t="shared" si="40"/>
        <v>#REF!</v>
      </c>
      <c r="J332" s="81" t="e">
        <f t="shared" si="41"/>
        <v>#REF!</v>
      </c>
      <c r="K332" s="76" t="str">
        <f t="shared" si="50"/>
        <v/>
      </c>
      <c r="L332" s="77" t="str">
        <f t="shared" si="50"/>
        <v/>
      </c>
    </row>
    <row r="333" spans="2:12" x14ac:dyDescent="0.3">
      <c r="B333" s="67">
        <f t="shared" si="39"/>
        <v>118</v>
      </c>
      <c r="C333" s="57" t="str">
        <f t="shared" si="49"/>
        <v/>
      </c>
      <c r="D333" s="49" t="str">
        <f t="shared" si="49"/>
        <v/>
      </c>
      <c r="E333" s="49" t="str">
        <f t="shared" si="38"/>
        <v/>
      </c>
      <c r="F333" s="52" t="e">
        <f>+IF('Cálculos '!#REF!="","",'Cálculos '!#REF!)</f>
        <v>#REF!</v>
      </c>
      <c r="G333" s="50" t="str">
        <f t="shared" si="44"/>
        <v/>
      </c>
      <c r="H333" s="51" t="str">
        <f t="shared" si="45"/>
        <v/>
      </c>
      <c r="I333" s="48" t="e">
        <f t="shared" si="40"/>
        <v>#REF!</v>
      </c>
      <c r="J333" s="81" t="e">
        <f t="shared" si="41"/>
        <v>#REF!</v>
      </c>
      <c r="K333" s="76" t="str">
        <f t="shared" si="50"/>
        <v/>
      </c>
      <c r="L333" s="77" t="str">
        <f t="shared" si="50"/>
        <v/>
      </c>
    </row>
    <row r="334" spans="2:12" x14ac:dyDescent="0.3">
      <c r="B334" s="67">
        <f t="shared" si="39"/>
        <v>119</v>
      </c>
      <c r="C334" s="57" t="str">
        <f t="shared" si="49"/>
        <v/>
      </c>
      <c r="D334" s="49" t="str">
        <f t="shared" si="49"/>
        <v/>
      </c>
      <c r="E334" s="49" t="str">
        <f t="shared" si="38"/>
        <v/>
      </c>
      <c r="F334" s="52" t="e">
        <f>+IF('Cálculos '!#REF!="","",'Cálculos '!#REF!)</f>
        <v>#REF!</v>
      </c>
      <c r="G334" s="50" t="str">
        <f t="shared" si="44"/>
        <v/>
      </c>
      <c r="H334" s="51" t="str">
        <f t="shared" si="45"/>
        <v/>
      </c>
      <c r="I334" s="48" t="e">
        <f t="shared" si="40"/>
        <v>#REF!</v>
      </c>
      <c r="J334" s="81" t="e">
        <f t="shared" si="41"/>
        <v>#REF!</v>
      </c>
      <c r="K334" s="76" t="str">
        <f t="shared" si="50"/>
        <v/>
      </c>
      <c r="L334" s="77" t="str">
        <f t="shared" si="50"/>
        <v/>
      </c>
    </row>
    <row r="335" spans="2:12" x14ac:dyDescent="0.3">
      <c r="B335" s="67">
        <f t="shared" si="39"/>
        <v>120</v>
      </c>
      <c r="C335" s="57" t="str">
        <f t="shared" si="49"/>
        <v/>
      </c>
      <c r="D335" s="49" t="str">
        <f t="shared" si="49"/>
        <v/>
      </c>
      <c r="E335" s="49" t="str">
        <f t="shared" si="38"/>
        <v/>
      </c>
      <c r="F335" s="52" t="e">
        <f>+IF('Cálculos '!#REF!="","",'Cálculos '!#REF!)</f>
        <v>#REF!</v>
      </c>
      <c r="G335" s="50" t="str">
        <f t="shared" si="44"/>
        <v/>
      </c>
      <c r="H335" s="51" t="str">
        <f t="shared" si="45"/>
        <v/>
      </c>
      <c r="I335" s="48" t="e">
        <f t="shared" si="40"/>
        <v>#REF!</v>
      </c>
      <c r="J335" s="81" t="e">
        <f t="shared" si="41"/>
        <v>#REF!</v>
      </c>
      <c r="K335" s="76" t="str">
        <f t="shared" si="50"/>
        <v/>
      </c>
      <c r="L335" s="77" t="str">
        <f t="shared" si="50"/>
        <v/>
      </c>
    </row>
    <row r="336" spans="2:12" x14ac:dyDescent="0.3">
      <c r="B336" s="67">
        <f t="shared" si="39"/>
        <v>121</v>
      </c>
      <c r="C336" s="57" t="str">
        <f t="shared" si="49"/>
        <v/>
      </c>
      <c r="D336" s="49" t="str">
        <f t="shared" si="49"/>
        <v/>
      </c>
      <c r="E336" s="49" t="str">
        <f t="shared" si="38"/>
        <v/>
      </c>
      <c r="F336" s="52" t="e">
        <f>+IF('Cálculos '!#REF!="","",'Cálculos '!#REF!)</f>
        <v>#REF!</v>
      </c>
      <c r="G336" s="50" t="str">
        <f t="shared" si="44"/>
        <v/>
      </c>
      <c r="H336" s="51" t="str">
        <f t="shared" si="45"/>
        <v/>
      </c>
      <c r="I336" s="48" t="e">
        <f t="shared" si="40"/>
        <v>#REF!</v>
      </c>
      <c r="J336" s="81" t="e">
        <f t="shared" si="41"/>
        <v>#REF!</v>
      </c>
      <c r="K336" s="76" t="str">
        <f t="shared" si="50"/>
        <v/>
      </c>
      <c r="L336" s="77" t="str">
        <f t="shared" si="50"/>
        <v/>
      </c>
    </row>
    <row r="337" spans="2:12" x14ac:dyDescent="0.3">
      <c r="B337" s="67">
        <f t="shared" si="39"/>
        <v>122</v>
      </c>
      <c r="C337" s="57" t="str">
        <f t="shared" si="49"/>
        <v/>
      </c>
      <c r="D337" s="49" t="str">
        <f t="shared" si="49"/>
        <v/>
      </c>
      <c r="E337" s="49" t="str">
        <f t="shared" si="38"/>
        <v/>
      </c>
      <c r="F337" s="52" t="e">
        <f>+IF('Cálculos '!#REF!="","",'Cálculos '!#REF!)</f>
        <v>#REF!</v>
      </c>
      <c r="G337" s="50" t="str">
        <f t="shared" si="44"/>
        <v/>
      </c>
      <c r="H337" s="51" t="str">
        <f t="shared" si="45"/>
        <v/>
      </c>
      <c r="I337" s="48" t="e">
        <f t="shared" si="40"/>
        <v>#REF!</v>
      </c>
      <c r="J337" s="81" t="e">
        <f t="shared" si="41"/>
        <v>#REF!</v>
      </c>
      <c r="K337" s="76" t="str">
        <f t="shared" si="50"/>
        <v/>
      </c>
      <c r="L337" s="77" t="str">
        <f t="shared" si="50"/>
        <v/>
      </c>
    </row>
    <row r="338" spans="2:12" x14ac:dyDescent="0.3">
      <c r="B338" s="67">
        <f t="shared" si="39"/>
        <v>123</v>
      </c>
      <c r="C338" s="57" t="str">
        <f t="shared" ref="C338:D353" si="51">IF(C131="","",C131)</f>
        <v/>
      </c>
      <c r="D338" s="49" t="str">
        <f t="shared" si="51"/>
        <v/>
      </c>
      <c r="E338" s="49" t="str">
        <f t="shared" si="38"/>
        <v/>
      </c>
      <c r="F338" s="52" t="e">
        <f>+IF('Cálculos '!#REF!="","",'Cálculos '!#REF!)</f>
        <v>#REF!</v>
      </c>
      <c r="G338" s="50" t="str">
        <f t="shared" si="44"/>
        <v/>
      </c>
      <c r="H338" s="51" t="str">
        <f t="shared" si="45"/>
        <v/>
      </c>
      <c r="I338" s="48" t="e">
        <f t="shared" si="40"/>
        <v>#REF!</v>
      </c>
      <c r="J338" s="81" t="e">
        <f t="shared" si="41"/>
        <v>#REF!</v>
      </c>
      <c r="K338" s="76" t="str">
        <f t="shared" si="50"/>
        <v/>
      </c>
      <c r="L338" s="77" t="str">
        <f t="shared" si="50"/>
        <v/>
      </c>
    </row>
    <row r="339" spans="2:12" x14ac:dyDescent="0.3">
      <c r="B339" s="67">
        <f t="shared" si="39"/>
        <v>124</v>
      </c>
      <c r="C339" s="57" t="str">
        <f t="shared" si="51"/>
        <v/>
      </c>
      <c r="D339" s="49" t="str">
        <f t="shared" si="51"/>
        <v/>
      </c>
      <c r="E339" s="49" t="str">
        <f t="shared" si="38"/>
        <v/>
      </c>
      <c r="F339" s="52" t="e">
        <f>+IF('Cálculos '!#REF!="","",'Cálculos '!#REF!)</f>
        <v>#REF!</v>
      </c>
      <c r="G339" s="50" t="str">
        <f t="shared" si="44"/>
        <v/>
      </c>
      <c r="H339" s="51" t="str">
        <f t="shared" si="45"/>
        <v/>
      </c>
      <c r="I339" s="48" t="e">
        <f t="shared" si="40"/>
        <v>#REF!</v>
      </c>
      <c r="J339" s="81" t="e">
        <f t="shared" si="41"/>
        <v>#REF!</v>
      </c>
      <c r="K339" s="76" t="str">
        <f t="shared" si="50"/>
        <v/>
      </c>
      <c r="L339" s="77" t="str">
        <f t="shared" si="50"/>
        <v/>
      </c>
    </row>
    <row r="340" spans="2:12" x14ac:dyDescent="0.3">
      <c r="B340" s="67">
        <f t="shared" si="39"/>
        <v>125</v>
      </c>
      <c r="C340" s="57" t="str">
        <f t="shared" si="51"/>
        <v/>
      </c>
      <c r="D340" s="49" t="str">
        <f t="shared" si="51"/>
        <v/>
      </c>
      <c r="E340" s="49" t="str">
        <f t="shared" si="38"/>
        <v/>
      </c>
      <c r="F340" s="52" t="e">
        <f>+IF('Cálculos '!#REF!="","",'Cálculos '!#REF!)</f>
        <v>#REF!</v>
      </c>
      <c r="G340" s="50" t="str">
        <f t="shared" si="44"/>
        <v/>
      </c>
      <c r="H340" s="51" t="str">
        <f t="shared" si="45"/>
        <v/>
      </c>
      <c r="I340" s="48" t="e">
        <f t="shared" si="40"/>
        <v>#REF!</v>
      </c>
      <c r="J340" s="81" t="e">
        <f t="shared" si="41"/>
        <v>#REF!</v>
      </c>
      <c r="K340" s="76" t="str">
        <f t="shared" si="50"/>
        <v/>
      </c>
      <c r="L340" s="77" t="str">
        <f t="shared" si="50"/>
        <v/>
      </c>
    </row>
    <row r="341" spans="2:12" x14ac:dyDescent="0.3">
      <c r="B341" s="67">
        <f t="shared" si="39"/>
        <v>126</v>
      </c>
      <c r="C341" s="57" t="str">
        <f t="shared" si="51"/>
        <v/>
      </c>
      <c r="D341" s="49" t="str">
        <f t="shared" si="51"/>
        <v/>
      </c>
      <c r="E341" s="49" t="str">
        <f t="shared" si="38"/>
        <v/>
      </c>
      <c r="F341" s="52" t="e">
        <f>+IF('Cálculos '!#REF!="","",'Cálculos '!#REF!)</f>
        <v>#REF!</v>
      </c>
      <c r="G341" s="50" t="str">
        <f t="shared" si="44"/>
        <v/>
      </c>
      <c r="H341" s="51" t="str">
        <f t="shared" si="45"/>
        <v/>
      </c>
      <c r="I341" s="48" t="e">
        <f t="shared" si="40"/>
        <v>#REF!</v>
      </c>
      <c r="J341" s="81" t="e">
        <f t="shared" si="41"/>
        <v>#REF!</v>
      </c>
      <c r="K341" s="76" t="str">
        <f t="shared" si="50"/>
        <v/>
      </c>
      <c r="L341" s="77" t="str">
        <f t="shared" si="50"/>
        <v/>
      </c>
    </row>
    <row r="342" spans="2:12" x14ac:dyDescent="0.3">
      <c r="B342" s="67">
        <f t="shared" si="39"/>
        <v>127</v>
      </c>
      <c r="C342" s="57" t="str">
        <f t="shared" si="51"/>
        <v/>
      </c>
      <c r="D342" s="49" t="str">
        <f t="shared" si="51"/>
        <v/>
      </c>
      <c r="E342" s="49" t="str">
        <f t="shared" si="38"/>
        <v/>
      </c>
      <c r="F342" s="52" t="e">
        <f>+IF('Cálculos '!#REF!="","",'Cálculos '!#REF!)</f>
        <v>#REF!</v>
      </c>
      <c r="G342" s="50" t="str">
        <f t="shared" si="44"/>
        <v/>
      </c>
      <c r="H342" s="51" t="str">
        <f t="shared" si="45"/>
        <v/>
      </c>
      <c r="I342" s="48" t="e">
        <f t="shared" si="40"/>
        <v>#REF!</v>
      </c>
      <c r="J342" s="81" t="e">
        <f t="shared" si="41"/>
        <v>#REF!</v>
      </c>
      <c r="K342" s="76" t="str">
        <f t="shared" si="50"/>
        <v/>
      </c>
      <c r="L342" s="77" t="str">
        <f t="shared" si="50"/>
        <v/>
      </c>
    </row>
    <row r="343" spans="2:12" x14ac:dyDescent="0.3">
      <c r="B343" s="67">
        <f t="shared" si="39"/>
        <v>128</v>
      </c>
      <c r="C343" s="57" t="str">
        <f t="shared" si="51"/>
        <v/>
      </c>
      <c r="D343" s="49" t="str">
        <f t="shared" si="51"/>
        <v/>
      </c>
      <c r="E343" s="49" t="str">
        <f t="shared" si="38"/>
        <v/>
      </c>
      <c r="F343" s="52" t="e">
        <f>+IF('Cálculos '!#REF!="","",'Cálculos '!#REF!)</f>
        <v>#REF!</v>
      </c>
      <c r="G343" s="50" t="str">
        <f t="shared" si="44"/>
        <v/>
      </c>
      <c r="H343" s="51" t="str">
        <f t="shared" si="45"/>
        <v/>
      </c>
      <c r="I343" s="48" t="e">
        <f t="shared" si="40"/>
        <v>#REF!</v>
      </c>
      <c r="J343" s="81" t="e">
        <f t="shared" si="41"/>
        <v>#REF!</v>
      </c>
      <c r="K343" s="76" t="str">
        <f t="shared" si="50"/>
        <v/>
      </c>
      <c r="L343" s="77" t="str">
        <f t="shared" si="50"/>
        <v/>
      </c>
    </row>
    <row r="344" spans="2:12" x14ac:dyDescent="0.3">
      <c r="B344" s="67">
        <f t="shared" si="39"/>
        <v>129</v>
      </c>
      <c r="C344" s="57" t="str">
        <f t="shared" si="51"/>
        <v/>
      </c>
      <c r="D344" s="49" t="str">
        <f t="shared" si="51"/>
        <v/>
      </c>
      <c r="E344" s="49" t="str">
        <f t="shared" ref="E344:E407" si="52">+E137</f>
        <v/>
      </c>
      <c r="F344" s="52" t="e">
        <f>+IF('Cálculos '!#REF!="","",'Cálculos '!#REF!)</f>
        <v>#REF!</v>
      </c>
      <c r="G344" s="50" t="str">
        <f t="shared" si="44"/>
        <v/>
      </c>
      <c r="H344" s="51" t="str">
        <f t="shared" si="45"/>
        <v/>
      </c>
      <c r="I344" s="48" t="e">
        <f t="shared" si="40"/>
        <v>#REF!</v>
      </c>
      <c r="J344" s="81" t="e">
        <f t="shared" si="41"/>
        <v>#REF!</v>
      </c>
      <c r="K344" s="76" t="str">
        <f t="shared" si="50"/>
        <v/>
      </c>
      <c r="L344" s="77" t="str">
        <f t="shared" si="50"/>
        <v/>
      </c>
    </row>
    <row r="345" spans="2:12" x14ac:dyDescent="0.3">
      <c r="B345" s="67">
        <f t="shared" ref="B345:B408" si="53">+B344+1</f>
        <v>130</v>
      </c>
      <c r="C345" s="57" t="str">
        <f t="shared" si="51"/>
        <v/>
      </c>
      <c r="D345" s="49" t="str">
        <f t="shared" si="51"/>
        <v/>
      </c>
      <c r="E345" s="49" t="str">
        <f t="shared" si="52"/>
        <v/>
      </c>
      <c r="F345" s="52" t="e">
        <f>+IF('Cálculos '!#REF!="","",'Cálculos '!#REF!)</f>
        <v>#REF!</v>
      </c>
      <c r="G345" s="50" t="str">
        <f t="shared" si="44"/>
        <v/>
      </c>
      <c r="H345" s="51" t="str">
        <f t="shared" si="45"/>
        <v/>
      </c>
      <c r="I345" s="48" t="e">
        <f t="shared" ref="I345:I408" si="54">IF(F345="","",SUM(G345*11.5%))</f>
        <v>#REF!</v>
      </c>
      <c r="J345" s="81" t="e">
        <f t="shared" ref="J345:J408" si="55">IF(F345="","",SUM(G345+H345+I345))</f>
        <v>#REF!</v>
      </c>
      <c r="K345" s="76" t="str">
        <f t="shared" ref="K345:L360" si="56">+IF(K138="","",K138)</f>
        <v/>
      </c>
      <c r="L345" s="77" t="str">
        <f t="shared" si="56"/>
        <v/>
      </c>
    </row>
    <row r="346" spans="2:12" x14ac:dyDescent="0.3">
      <c r="B346" s="67">
        <f t="shared" si="53"/>
        <v>131</v>
      </c>
      <c r="C346" s="57" t="str">
        <f t="shared" si="51"/>
        <v/>
      </c>
      <c r="D346" s="49" t="str">
        <f t="shared" si="51"/>
        <v/>
      </c>
      <c r="E346" s="49" t="str">
        <f t="shared" si="52"/>
        <v/>
      </c>
      <c r="F346" s="52" t="e">
        <f>+IF('Cálculos '!#REF!="","",'Cálculos '!#REF!)</f>
        <v>#REF!</v>
      </c>
      <c r="G346" s="50" t="str">
        <f t="shared" si="44"/>
        <v/>
      </c>
      <c r="H346" s="51" t="str">
        <f t="shared" si="45"/>
        <v/>
      </c>
      <c r="I346" s="48" t="e">
        <f t="shared" si="54"/>
        <v>#REF!</v>
      </c>
      <c r="J346" s="81" t="e">
        <f t="shared" si="55"/>
        <v>#REF!</v>
      </c>
      <c r="K346" s="76" t="str">
        <f t="shared" si="56"/>
        <v/>
      </c>
      <c r="L346" s="77" t="str">
        <f t="shared" si="56"/>
        <v/>
      </c>
    </row>
    <row r="347" spans="2:12" x14ac:dyDescent="0.3">
      <c r="B347" s="67">
        <f t="shared" si="53"/>
        <v>132</v>
      </c>
      <c r="C347" s="57" t="str">
        <f t="shared" si="51"/>
        <v/>
      </c>
      <c r="D347" s="49" t="str">
        <f t="shared" si="51"/>
        <v/>
      </c>
      <c r="E347" s="49" t="str">
        <f t="shared" si="52"/>
        <v/>
      </c>
      <c r="F347" s="52" t="e">
        <f>+IF('Cálculos '!#REF!="","",'Cálculos '!#REF!)</f>
        <v>#REF!</v>
      </c>
      <c r="G347" s="50" t="str">
        <f t="shared" si="44"/>
        <v/>
      </c>
      <c r="H347" s="51" t="str">
        <f t="shared" si="45"/>
        <v/>
      </c>
      <c r="I347" s="48" t="e">
        <f t="shared" si="54"/>
        <v>#REF!</v>
      </c>
      <c r="J347" s="81" t="e">
        <f t="shared" si="55"/>
        <v>#REF!</v>
      </c>
      <c r="K347" s="76" t="str">
        <f t="shared" si="56"/>
        <v/>
      </c>
      <c r="L347" s="77" t="str">
        <f t="shared" si="56"/>
        <v/>
      </c>
    </row>
    <row r="348" spans="2:12" x14ac:dyDescent="0.3">
      <c r="B348" s="67">
        <f t="shared" si="53"/>
        <v>133</v>
      </c>
      <c r="C348" s="57" t="str">
        <f t="shared" si="51"/>
        <v/>
      </c>
      <c r="D348" s="49" t="str">
        <f t="shared" si="51"/>
        <v/>
      </c>
      <c r="E348" s="49" t="str">
        <f t="shared" si="52"/>
        <v/>
      </c>
      <c r="F348" s="52" t="e">
        <f>+IF('Cálculos '!#REF!="","",'Cálculos '!#REF!)</f>
        <v>#REF!</v>
      </c>
      <c r="G348" s="50" t="str">
        <f t="shared" si="44"/>
        <v/>
      </c>
      <c r="H348" s="51" t="str">
        <f t="shared" si="45"/>
        <v/>
      </c>
      <c r="I348" s="48" t="e">
        <f t="shared" si="54"/>
        <v>#REF!</v>
      </c>
      <c r="J348" s="81" t="e">
        <f t="shared" si="55"/>
        <v>#REF!</v>
      </c>
      <c r="K348" s="76" t="str">
        <f t="shared" si="56"/>
        <v/>
      </c>
      <c r="L348" s="77" t="str">
        <f t="shared" si="56"/>
        <v/>
      </c>
    </row>
    <row r="349" spans="2:12" x14ac:dyDescent="0.3">
      <c r="B349" s="67">
        <f t="shared" si="53"/>
        <v>134</v>
      </c>
      <c r="C349" s="57" t="str">
        <f t="shared" si="51"/>
        <v/>
      </c>
      <c r="D349" s="49" t="str">
        <f t="shared" si="51"/>
        <v/>
      </c>
      <c r="E349" s="49" t="str">
        <f t="shared" si="52"/>
        <v/>
      </c>
      <c r="F349" s="52" t="e">
        <f>+IF('Cálculos '!#REF!="","",'Cálculos '!#REF!)</f>
        <v>#REF!</v>
      </c>
      <c r="G349" s="50" t="str">
        <f t="shared" si="44"/>
        <v/>
      </c>
      <c r="H349" s="51" t="str">
        <f t="shared" si="45"/>
        <v/>
      </c>
      <c r="I349" s="48" t="e">
        <f t="shared" si="54"/>
        <v>#REF!</v>
      </c>
      <c r="J349" s="81" t="e">
        <f t="shared" si="55"/>
        <v>#REF!</v>
      </c>
      <c r="K349" s="76" t="str">
        <f t="shared" si="56"/>
        <v/>
      </c>
      <c r="L349" s="77" t="str">
        <f t="shared" si="56"/>
        <v/>
      </c>
    </row>
    <row r="350" spans="2:12" x14ac:dyDescent="0.3">
      <c r="B350" s="67">
        <f t="shared" si="53"/>
        <v>135</v>
      </c>
      <c r="C350" s="57" t="str">
        <f t="shared" si="51"/>
        <v/>
      </c>
      <c r="D350" s="49" t="str">
        <f t="shared" si="51"/>
        <v/>
      </c>
      <c r="E350" s="49" t="str">
        <f t="shared" si="52"/>
        <v/>
      </c>
      <c r="F350" s="52" t="e">
        <f>+IF('Cálculos '!#REF!="","",'Cálculos '!#REF!)</f>
        <v>#REF!</v>
      </c>
      <c r="G350" s="50" t="str">
        <f t="shared" si="44"/>
        <v/>
      </c>
      <c r="H350" s="51" t="str">
        <f t="shared" si="45"/>
        <v/>
      </c>
      <c r="I350" s="48" t="e">
        <f t="shared" si="54"/>
        <v>#REF!</v>
      </c>
      <c r="J350" s="81" t="e">
        <f t="shared" si="55"/>
        <v>#REF!</v>
      </c>
      <c r="K350" s="76" t="str">
        <f t="shared" si="56"/>
        <v/>
      </c>
      <c r="L350" s="77" t="str">
        <f t="shared" si="56"/>
        <v/>
      </c>
    </row>
    <row r="351" spans="2:12" x14ac:dyDescent="0.3">
      <c r="B351" s="67">
        <f t="shared" si="53"/>
        <v>136</v>
      </c>
      <c r="C351" s="57" t="str">
        <f t="shared" si="51"/>
        <v/>
      </c>
      <c r="D351" s="49" t="str">
        <f t="shared" si="51"/>
        <v/>
      </c>
      <c r="E351" s="49" t="str">
        <f t="shared" si="52"/>
        <v/>
      </c>
      <c r="F351" s="52" t="e">
        <f>+IF('Cálculos '!#REF!="","",'Cálculos '!#REF!)</f>
        <v>#REF!</v>
      </c>
      <c r="G351" s="50" t="str">
        <f t="shared" si="44"/>
        <v/>
      </c>
      <c r="H351" s="51" t="str">
        <f t="shared" si="45"/>
        <v/>
      </c>
      <c r="I351" s="48" t="e">
        <f t="shared" si="54"/>
        <v>#REF!</v>
      </c>
      <c r="J351" s="81" t="e">
        <f t="shared" si="55"/>
        <v>#REF!</v>
      </c>
      <c r="K351" s="76" t="str">
        <f t="shared" si="56"/>
        <v/>
      </c>
      <c r="L351" s="77" t="str">
        <f t="shared" si="56"/>
        <v/>
      </c>
    </row>
    <row r="352" spans="2:12" x14ac:dyDescent="0.3">
      <c r="B352" s="67">
        <f t="shared" si="53"/>
        <v>137</v>
      </c>
      <c r="C352" s="57" t="str">
        <f t="shared" si="51"/>
        <v/>
      </c>
      <c r="D352" s="49" t="str">
        <f t="shared" si="51"/>
        <v/>
      </c>
      <c r="E352" s="49" t="str">
        <f t="shared" si="52"/>
        <v/>
      </c>
      <c r="F352" s="52" t="e">
        <f>+IF('Cálculos '!#REF!="","",'Cálculos '!#REF!)</f>
        <v>#REF!</v>
      </c>
      <c r="G352" s="50" t="str">
        <f t="shared" si="44"/>
        <v/>
      </c>
      <c r="H352" s="51" t="str">
        <f t="shared" si="45"/>
        <v/>
      </c>
      <c r="I352" s="48" t="e">
        <f t="shared" si="54"/>
        <v>#REF!</v>
      </c>
      <c r="J352" s="81" t="e">
        <f t="shared" si="55"/>
        <v>#REF!</v>
      </c>
      <c r="K352" s="76" t="str">
        <f t="shared" si="56"/>
        <v/>
      </c>
      <c r="L352" s="77" t="str">
        <f t="shared" si="56"/>
        <v/>
      </c>
    </row>
    <row r="353" spans="2:12" x14ac:dyDescent="0.3">
      <c r="B353" s="67">
        <f t="shared" si="53"/>
        <v>138</v>
      </c>
      <c r="C353" s="57" t="str">
        <f t="shared" si="51"/>
        <v/>
      </c>
      <c r="D353" s="49" t="str">
        <f t="shared" si="51"/>
        <v/>
      </c>
      <c r="E353" s="49" t="str">
        <f t="shared" si="52"/>
        <v/>
      </c>
      <c r="F353" s="52" t="e">
        <f>+IF('Cálculos '!#REF!="","",'Cálculos '!#REF!)</f>
        <v>#REF!</v>
      </c>
      <c r="G353" s="50" t="str">
        <f t="shared" si="44"/>
        <v/>
      </c>
      <c r="H353" s="51" t="str">
        <f t="shared" si="45"/>
        <v/>
      </c>
      <c r="I353" s="48" t="e">
        <f t="shared" si="54"/>
        <v>#REF!</v>
      </c>
      <c r="J353" s="81" t="e">
        <f t="shared" si="55"/>
        <v>#REF!</v>
      </c>
      <c r="K353" s="76" t="str">
        <f t="shared" si="56"/>
        <v/>
      </c>
      <c r="L353" s="77" t="str">
        <f t="shared" si="56"/>
        <v/>
      </c>
    </row>
    <row r="354" spans="2:12" x14ac:dyDescent="0.3">
      <c r="B354" s="67">
        <f t="shared" si="53"/>
        <v>139</v>
      </c>
      <c r="C354" s="57" t="str">
        <f t="shared" ref="C354:D369" si="57">IF(C147="","",C147)</f>
        <v/>
      </c>
      <c r="D354" s="49" t="str">
        <f t="shared" si="57"/>
        <v/>
      </c>
      <c r="E354" s="49" t="str">
        <f t="shared" si="52"/>
        <v/>
      </c>
      <c r="F354" s="52" t="e">
        <f>+IF('Cálculos '!#REF!="","",'Cálculos '!#REF!)</f>
        <v>#REF!</v>
      </c>
      <c r="G354" s="50" t="str">
        <f t="shared" ref="G354:G417" si="58">+IF(C354="","",SUM(G147*F354))</f>
        <v/>
      </c>
      <c r="H354" s="51" t="str">
        <f t="shared" ref="H354:H417" si="59">IF(C354="","",IF(K354="","CONFIRMAR SI EL PRODOCTRO TIENE IVA O NO",IF(K354="NO",0,SUM(G354*19%))))</f>
        <v/>
      </c>
      <c r="I354" s="48" t="e">
        <f t="shared" si="54"/>
        <v>#REF!</v>
      </c>
      <c r="J354" s="81" t="e">
        <f t="shared" si="55"/>
        <v>#REF!</v>
      </c>
      <c r="K354" s="76" t="str">
        <f t="shared" si="56"/>
        <v/>
      </c>
      <c r="L354" s="77" t="str">
        <f t="shared" si="56"/>
        <v/>
      </c>
    </row>
    <row r="355" spans="2:12" x14ac:dyDescent="0.3">
      <c r="B355" s="67">
        <f t="shared" si="53"/>
        <v>140</v>
      </c>
      <c r="C355" s="57" t="str">
        <f t="shared" si="57"/>
        <v/>
      </c>
      <c r="D355" s="49" t="str">
        <f t="shared" si="57"/>
        <v/>
      </c>
      <c r="E355" s="49" t="str">
        <f t="shared" si="52"/>
        <v/>
      </c>
      <c r="F355" s="52" t="e">
        <f>+IF('Cálculos '!#REF!="","",'Cálculos '!#REF!)</f>
        <v>#REF!</v>
      </c>
      <c r="G355" s="50" t="str">
        <f t="shared" si="58"/>
        <v/>
      </c>
      <c r="H355" s="51" t="str">
        <f t="shared" si="59"/>
        <v/>
      </c>
      <c r="I355" s="48" t="e">
        <f t="shared" si="54"/>
        <v>#REF!</v>
      </c>
      <c r="J355" s="81" t="e">
        <f t="shared" si="55"/>
        <v>#REF!</v>
      </c>
      <c r="K355" s="76" t="str">
        <f t="shared" si="56"/>
        <v/>
      </c>
      <c r="L355" s="77" t="str">
        <f t="shared" si="56"/>
        <v/>
      </c>
    </row>
    <row r="356" spans="2:12" x14ac:dyDescent="0.3">
      <c r="B356" s="67">
        <f t="shared" si="53"/>
        <v>141</v>
      </c>
      <c r="C356" s="57" t="str">
        <f t="shared" si="57"/>
        <v/>
      </c>
      <c r="D356" s="49" t="str">
        <f t="shared" si="57"/>
        <v/>
      </c>
      <c r="E356" s="49" t="str">
        <f t="shared" si="52"/>
        <v/>
      </c>
      <c r="F356" s="52" t="e">
        <f>+IF('Cálculos '!#REF!="","",'Cálculos '!#REF!)</f>
        <v>#REF!</v>
      </c>
      <c r="G356" s="50" t="str">
        <f t="shared" si="58"/>
        <v/>
      </c>
      <c r="H356" s="51" t="str">
        <f t="shared" si="59"/>
        <v/>
      </c>
      <c r="I356" s="48" t="e">
        <f t="shared" si="54"/>
        <v>#REF!</v>
      </c>
      <c r="J356" s="81" t="e">
        <f t="shared" si="55"/>
        <v>#REF!</v>
      </c>
      <c r="K356" s="76" t="str">
        <f t="shared" si="56"/>
        <v/>
      </c>
      <c r="L356" s="77" t="str">
        <f t="shared" si="56"/>
        <v/>
      </c>
    </row>
    <row r="357" spans="2:12" x14ac:dyDescent="0.3">
      <c r="B357" s="67">
        <f t="shared" si="53"/>
        <v>142</v>
      </c>
      <c r="C357" s="57" t="str">
        <f t="shared" si="57"/>
        <v/>
      </c>
      <c r="D357" s="49" t="str">
        <f t="shared" si="57"/>
        <v/>
      </c>
      <c r="E357" s="49" t="str">
        <f t="shared" si="52"/>
        <v/>
      </c>
      <c r="F357" s="52" t="e">
        <f>+IF('Cálculos '!#REF!="","",'Cálculos '!#REF!)</f>
        <v>#REF!</v>
      </c>
      <c r="G357" s="50" t="str">
        <f t="shared" si="58"/>
        <v/>
      </c>
      <c r="H357" s="51" t="str">
        <f t="shared" si="59"/>
        <v/>
      </c>
      <c r="I357" s="48" t="e">
        <f t="shared" si="54"/>
        <v>#REF!</v>
      </c>
      <c r="J357" s="81" t="e">
        <f t="shared" si="55"/>
        <v>#REF!</v>
      </c>
      <c r="K357" s="76" t="str">
        <f t="shared" si="56"/>
        <v/>
      </c>
      <c r="L357" s="77" t="str">
        <f t="shared" si="56"/>
        <v/>
      </c>
    </row>
    <row r="358" spans="2:12" x14ac:dyDescent="0.3">
      <c r="B358" s="67">
        <f t="shared" si="53"/>
        <v>143</v>
      </c>
      <c r="C358" s="57" t="str">
        <f t="shared" si="57"/>
        <v/>
      </c>
      <c r="D358" s="49" t="str">
        <f t="shared" si="57"/>
        <v/>
      </c>
      <c r="E358" s="49" t="str">
        <f t="shared" si="52"/>
        <v/>
      </c>
      <c r="F358" s="52" t="e">
        <f>+IF('Cálculos '!#REF!="","",'Cálculos '!#REF!)</f>
        <v>#REF!</v>
      </c>
      <c r="G358" s="50" t="str">
        <f t="shared" si="58"/>
        <v/>
      </c>
      <c r="H358" s="51" t="str">
        <f t="shared" si="59"/>
        <v/>
      </c>
      <c r="I358" s="48" t="e">
        <f t="shared" si="54"/>
        <v>#REF!</v>
      </c>
      <c r="J358" s="81" t="e">
        <f t="shared" si="55"/>
        <v>#REF!</v>
      </c>
      <c r="K358" s="76" t="str">
        <f t="shared" si="56"/>
        <v/>
      </c>
      <c r="L358" s="77" t="str">
        <f t="shared" si="56"/>
        <v/>
      </c>
    </row>
    <row r="359" spans="2:12" x14ac:dyDescent="0.3">
      <c r="B359" s="67">
        <f t="shared" si="53"/>
        <v>144</v>
      </c>
      <c r="C359" s="57" t="str">
        <f t="shared" si="57"/>
        <v/>
      </c>
      <c r="D359" s="49" t="str">
        <f t="shared" si="57"/>
        <v/>
      </c>
      <c r="E359" s="49" t="str">
        <f t="shared" si="52"/>
        <v/>
      </c>
      <c r="F359" s="52" t="e">
        <f>+IF('Cálculos '!#REF!="","",'Cálculos '!#REF!)</f>
        <v>#REF!</v>
      </c>
      <c r="G359" s="50" t="str">
        <f t="shared" si="58"/>
        <v/>
      </c>
      <c r="H359" s="51" t="str">
        <f t="shared" si="59"/>
        <v/>
      </c>
      <c r="I359" s="48" t="e">
        <f t="shared" si="54"/>
        <v>#REF!</v>
      </c>
      <c r="J359" s="81" t="e">
        <f t="shared" si="55"/>
        <v>#REF!</v>
      </c>
      <c r="K359" s="76" t="str">
        <f t="shared" si="56"/>
        <v/>
      </c>
      <c r="L359" s="77" t="str">
        <f t="shared" si="56"/>
        <v/>
      </c>
    </row>
    <row r="360" spans="2:12" x14ac:dyDescent="0.3">
      <c r="B360" s="67">
        <f t="shared" si="53"/>
        <v>145</v>
      </c>
      <c r="C360" s="57" t="str">
        <f t="shared" si="57"/>
        <v/>
      </c>
      <c r="D360" s="49" t="str">
        <f t="shared" si="57"/>
        <v/>
      </c>
      <c r="E360" s="49" t="str">
        <f t="shared" si="52"/>
        <v/>
      </c>
      <c r="F360" s="52" t="e">
        <f>+IF('Cálculos '!#REF!="","",'Cálculos '!#REF!)</f>
        <v>#REF!</v>
      </c>
      <c r="G360" s="50" t="str">
        <f t="shared" si="58"/>
        <v/>
      </c>
      <c r="H360" s="51" t="str">
        <f t="shared" si="59"/>
        <v/>
      </c>
      <c r="I360" s="48" t="e">
        <f t="shared" si="54"/>
        <v>#REF!</v>
      </c>
      <c r="J360" s="81" t="e">
        <f t="shared" si="55"/>
        <v>#REF!</v>
      </c>
      <c r="K360" s="76" t="str">
        <f t="shared" si="56"/>
        <v/>
      </c>
      <c r="L360" s="77" t="str">
        <f t="shared" si="56"/>
        <v/>
      </c>
    </row>
    <row r="361" spans="2:12" x14ac:dyDescent="0.3">
      <c r="B361" s="67">
        <f t="shared" si="53"/>
        <v>146</v>
      </c>
      <c r="C361" s="57" t="str">
        <f t="shared" si="57"/>
        <v/>
      </c>
      <c r="D361" s="49" t="str">
        <f t="shared" si="57"/>
        <v/>
      </c>
      <c r="E361" s="49" t="str">
        <f t="shared" si="52"/>
        <v/>
      </c>
      <c r="F361" s="52" t="e">
        <f>+IF('Cálculos '!#REF!="","",'Cálculos '!#REF!)</f>
        <v>#REF!</v>
      </c>
      <c r="G361" s="50" t="str">
        <f t="shared" si="58"/>
        <v/>
      </c>
      <c r="H361" s="51" t="str">
        <f t="shared" si="59"/>
        <v/>
      </c>
      <c r="I361" s="48" t="e">
        <f t="shared" si="54"/>
        <v>#REF!</v>
      </c>
      <c r="J361" s="81" t="e">
        <f t="shared" si="55"/>
        <v>#REF!</v>
      </c>
      <c r="K361" s="76" t="str">
        <f t="shared" ref="K361:L376" si="60">+IF(K154="","",K154)</f>
        <v/>
      </c>
      <c r="L361" s="77" t="str">
        <f t="shared" si="60"/>
        <v/>
      </c>
    </row>
    <row r="362" spans="2:12" x14ac:dyDescent="0.3">
      <c r="B362" s="67">
        <f t="shared" si="53"/>
        <v>147</v>
      </c>
      <c r="C362" s="57" t="str">
        <f t="shared" si="57"/>
        <v/>
      </c>
      <c r="D362" s="49" t="str">
        <f t="shared" si="57"/>
        <v/>
      </c>
      <c r="E362" s="49" t="str">
        <f t="shared" si="52"/>
        <v/>
      </c>
      <c r="F362" s="52" t="e">
        <f>+IF('Cálculos '!#REF!="","",'Cálculos '!#REF!)</f>
        <v>#REF!</v>
      </c>
      <c r="G362" s="50" t="str">
        <f t="shared" si="58"/>
        <v/>
      </c>
      <c r="H362" s="51" t="str">
        <f t="shared" si="59"/>
        <v/>
      </c>
      <c r="I362" s="48" t="e">
        <f t="shared" si="54"/>
        <v>#REF!</v>
      </c>
      <c r="J362" s="81" t="e">
        <f t="shared" si="55"/>
        <v>#REF!</v>
      </c>
      <c r="K362" s="76" t="str">
        <f t="shared" si="60"/>
        <v/>
      </c>
      <c r="L362" s="77" t="str">
        <f t="shared" si="60"/>
        <v/>
      </c>
    </row>
    <row r="363" spans="2:12" x14ac:dyDescent="0.3">
      <c r="B363" s="67">
        <f t="shared" si="53"/>
        <v>148</v>
      </c>
      <c r="C363" s="57" t="str">
        <f t="shared" si="57"/>
        <v/>
      </c>
      <c r="D363" s="49" t="str">
        <f t="shared" si="57"/>
        <v/>
      </c>
      <c r="E363" s="49" t="str">
        <f t="shared" si="52"/>
        <v/>
      </c>
      <c r="F363" s="52" t="e">
        <f>+IF('Cálculos '!#REF!="","",'Cálculos '!#REF!)</f>
        <v>#REF!</v>
      </c>
      <c r="G363" s="50" t="str">
        <f t="shared" si="58"/>
        <v/>
      </c>
      <c r="H363" s="51" t="str">
        <f t="shared" si="59"/>
        <v/>
      </c>
      <c r="I363" s="48" t="e">
        <f t="shared" si="54"/>
        <v>#REF!</v>
      </c>
      <c r="J363" s="81" t="e">
        <f t="shared" si="55"/>
        <v>#REF!</v>
      </c>
      <c r="K363" s="76" t="str">
        <f t="shared" si="60"/>
        <v/>
      </c>
      <c r="L363" s="77" t="str">
        <f t="shared" si="60"/>
        <v/>
      </c>
    </row>
    <row r="364" spans="2:12" x14ac:dyDescent="0.3">
      <c r="B364" s="67">
        <f t="shared" si="53"/>
        <v>149</v>
      </c>
      <c r="C364" s="57" t="str">
        <f t="shared" si="57"/>
        <v/>
      </c>
      <c r="D364" s="49" t="str">
        <f t="shared" si="57"/>
        <v/>
      </c>
      <c r="E364" s="49" t="str">
        <f t="shared" si="52"/>
        <v/>
      </c>
      <c r="F364" s="52" t="e">
        <f>+IF('Cálculos '!#REF!="","",'Cálculos '!#REF!)</f>
        <v>#REF!</v>
      </c>
      <c r="G364" s="50" t="str">
        <f t="shared" si="58"/>
        <v/>
      </c>
      <c r="H364" s="51" t="str">
        <f t="shared" si="59"/>
        <v/>
      </c>
      <c r="I364" s="48" t="e">
        <f t="shared" si="54"/>
        <v>#REF!</v>
      </c>
      <c r="J364" s="81" t="e">
        <f t="shared" si="55"/>
        <v>#REF!</v>
      </c>
      <c r="K364" s="76" t="str">
        <f t="shared" si="60"/>
        <v/>
      </c>
      <c r="L364" s="77" t="str">
        <f t="shared" si="60"/>
        <v/>
      </c>
    </row>
    <row r="365" spans="2:12" x14ac:dyDescent="0.3">
      <c r="B365" s="67">
        <f t="shared" si="53"/>
        <v>150</v>
      </c>
      <c r="C365" s="57" t="str">
        <f t="shared" si="57"/>
        <v/>
      </c>
      <c r="D365" s="49" t="str">
        <f t="shared" si="57"/>
        <v/>
      </c>
      <c r="E365" s="49" t="str">
        <f t="shared" si="52"/>
        <v/>
      </c>
      <c r="F365" s="52" t="e">
        <f>+IF('Cálculos '!#REF!="","",'Cálculos '!#REF!)</f>
        <v>#REF!</v>
      </c>
      <c r="G365" s="50" t="str">
        <f t="shared" si="58"/>
        <v/>
      </c>
      <c r="H365" s="51" t="str">
        <f t="shared" si="59"/>
        <v/>
      </c>
      <c r="I365" s="48" t="e">
        <f t="shared" si="54"/>
        <v>#REF!</v>
      </c>
      <c r="J365" s="81" t="e">
        <f t="shared" si="55"/>
        <v>#REF!</v>
      </c>
      <c r="K365" s="76" t="str">
        <f t="shared" si="60"/>
        <v/>
      </c>
      <c r="L365" s="77" t="str">
        <f t="shared" si="60"/>
        <v/>
      </c>
    </row>
    <row r="366" spans="2:12" x14ac:dyDescent="0.3">
      <c r="B366" s="67">
        <f t="shared" si="53"/>
        <v>151</v>
      </c>
      <c r="C366" s="57" t="str">
        <f t="shared" si="57"/>
        <v/>
      </c>
      <c r="D366" s="49" t="str">
        <f t="shared" si="57"/>
        <v/>
      </c>
      <c r="E366" s="49" t="str">
        <f t="shared" si="52"/>
        <v/>
      </c>
      <c r="F366" s="52" t="e">
        <f>+IF('Cálculos '!#REF!="","",'Cálculos '!#REF!)</f>
        <v>#REF!</v>
      </c>
      <c r="G366" s="50" t="str">
        <f t="shared" si="58"/>
        <v/>
      </c>
      <c r="H366" s="51" t="str">
        <f t="shared" si="59"/>
        <v/>
      </c>
      <c r="I366" s="48" t="e">
        <f t="shared" si="54"/>
        <v>#REF!</v>
      </c>
      <c r="J366" s="81" t="e">
        <f t="shared" si="55"/>
        <v>#REF!</v>
      </c>
      <c r="K366" s="76" t="str">
        <f t="shared" si="60"/>
        <v/>
      </c>
      <c r="L366" s="77" t="str">
        <f t="shared" si="60"/>
        <v/>
      </c>
    </row>
    <row r="367" spans="2:12" x14ac:dyDescent="0.3">
      <c r="B367" s="67">
        <f t="shared" si="53"/>
        <v>152</v>
      </c>
      <c r="C367" s="57" t="str">
        <f t="shared" si="57"/>
        <v/>
      </c>
      <c r="D367" s="49" t="str">
        <f t="shared" si="57"/>
        <v/>
      </c>
      <c r="E367" s="49" t="str">
        <f t="shared" si="52"/>
        <v/>
      </c>
      <c r="F367" s="52" t="e">
        <f>+IF('Cálculos '!#REF!="","",'Cálculos '!#REF!)</f>
        <v>#REF!</v>
      </c>
      <c r="G367" s="50" t="str">
        <f t="shared" si="58"/>
        <v/>
      </c>
      <c r="H367" s="51" t="str">
        <f t="shared" si="59"/>
        <v/>
      </c>
      <c r="I367" s="48" t="e">
        <f t="shared" si="54"/>
        <v>#REF!</v>
      </c>
      <c r="J367" s="81" t="e">
        <f t="shared" si="55"/>
        <v>#REF!</v>
      </c>
      <c r="K367" s="76" t="str">
        <f t="shared" si="60"/>
        <v/>
      </c>
      <c r="L367" s="77" t="str">
        <f t="shared" si="60"/>
        <v/>
      </c>
    </row>
    <row r="368" spans="2:12" x14ac:dyDescent="0.3">
      <c r="B368" s="67">
        <f t="shared" si="53"/>
        <v>153</v>
      </c>
      <c r="C368" s="57" t="str">
        <f t="shared" si="57"/>
        <v/>
      </c>
      <c r="D368" s="49" t="str">
        <f t="shared" si="57"/>
        <v/>
      </c>
      <c r="E368" s="49" t="str">
        <f t="shared" si="52"/>
        <v/>
      </c>
      <c r="F368" s="52" t="e">
        <f>+IF('Cálculos '!#REF!="","",'Cálculos '!#REF!)</f>
        <v>#REF!</v>
      </c>
      <c r="G368" s="50" t="str">
        <f t="shared" si="58"/>
        <v/>
      </c>
      <c r="H368" s="51" t="str">
        <f t="shared" si="59"/>
        <v/>
      </c>
      <c r="I368" s="48" t="e">
        <f t="shared" si="54"/>
        <v>#REF!</v>
      </c>
      <c r="J368" s="81" t="e">
        <f t="shared" si="55"/>
        <v>#REF!</v>
      </c>
      <c r="K368" s="76" t="str">
        <f t="shared" si="60"/>
        <v/>
      </c>
      <c r="L368" s="77" t="str">
        <f t="shared" si="60"/>
        <v/>
      </c>
    </row>
    <row r="369" spans="2:12" x14ac:dyDescent="0.3">
      <c r="B369" s="67">
        <f t="shared" si="53"/>
        <v>154</v>
      </c>
      <c r="C369" s="57" t="str">
        <f t="shared" si="57"/>
        <v/>
      </c>
      <c r="D369" s="49" t="str">
        <f t="shared" si="57"/>
        <v/>
      </c>
      <c r="E369" s="49" t="str">
        <f t="shared" si="52"/>
        <v/>
      </c>
      <c r="F369" s="52" t="e">
        <f>+IF('Cálculos '!#REF!="","",'Cálculos '!#REF!)</f>
        <v>#REF!</v>
      </c>
      <c r="G369" s="50" t="str">
        <f t="shared" si="58"/>
        <v/>
      </c>
      <c r="H369" s="51" t="str">
        <f t="shared" si="59"/>
        <v/>
      </c>
      <c r="I369" s="48" t="e">
        <f t="shared" si="54"/>
        <v>#REF!</v>
      </c>
      <c r="J369" s="81" t="e">
        <f t="shared" si="55"/>
        <v>#REF!</v>
      </c>
      <c r="K369" s="76" t="str">
        <f t="shared" si="60"/>
        <v/>
      </c>
      <c r="L369" s="77" t="str">
        <f t="shared" si="60"/>
        <v/>
      </c>
    </row>
    <row r="370" spans="2:12" x14ac:dyDescent="0.3">
      <c r="B370" s="67">
        <f t="shared" si="53"/>
        <v>155</v>
      </c>
      <c r="C370" s="57" t="str">
        <f t="shared" ref="C370:D385" si="61">IF(C163="","",C163)</f>
        <v/>
      </c>
      <c r="D370" s="49" t="str">
        <f t="shared" si="61"/>
        <v/>
      </c>
      <c r="E370" s="49" t="str">
        <f t="shared" si="52"/>
        <v/>
      </c>
      <c r="F370" s="52" t="e">
        <f>+IF('Cálculos '!#REF!="","",'Cálculos '!#REF!)</f>
        <v>#REF!</v>
      </c>
      <c r="G370" s="50" t="str">
        <f t="shared" si="58"/>
        <v/>
      </c>
      <c r="H370" s="51" t="str">
        <f t="shared" si="59"/>
        <v/>
      </c>
      <c r="I370" s="48" t="e">
        <f t="shared" si="54"/>
        <v>#REF!</v>
      </c>
      <c r="J370" s="81" t="e">
        <f t="shared" si="55"/>
        <v>#REF!</v>
      </c>
      <c r="K370" s="76" t="str">
        <f t="shared" si="60"/>
        <v/>
      </c>
      <c r="L370" s="77" t="str">
        <f t="shared" si="60"/>
        <v/>
      </c>
    </row>
    <row r="371" spans="2:12" x14ac:dyDescent="0.3">
      <c r="B371" s="67">
        <f t="shared" si="53"/>
        <v>156</v>
      </c>
      <c r="C371" s="57" t="str">
        <f t="shared" si="61"/>
        <v/>
      </c>
      <c r="D371" s="49" t="str">
        <f t="shared" si="61"/>
        <v/>
      </c>
      <c r="E371" s="49" t="str">
        <f t="shared" si="52"/>
        <v/>
      </c>
      <c r="F371" s="52" t="e">
        <f>+IF('Cálculos '!#REF!="","",'Cálculos '!#REF!)</f>
        <v>#REF!</v>
      </c>
      <c r="G371" s="50" t="str">
        <f t="shared" si="58"/>
        <v/>
      </c>
      <c r="H371" s="51" t="str">
        <f t="shared" si="59"/>
        <v/>
      </c>
      <c r="I371" s="48" t="e">
        <f t="shared" si="54"/>
        <v>#REF!</v>
      </c>
      <c r="J371" s="81" t="e">
        <f t="shared" si="55"/>
        <v>#REF!</v>
      </c>
      <c r="K371" s="76" t="str">
        <f t="shared" si="60"/>
        <v/>
      </c>
      <c r="L371" s="77" t="str">
        <f t="shared" si="60"/>
        <v/>
      </c>
    </row>
    <row r="372" spans="2:12" x14ac:dyDescent="0.3">
      <c r="B372" s="67">
        <f t="shared" si="53"/>
        <v>157</v>
      </c>
      <c r="C372" s="57" t="str">
        <f t="shared" si="61"/>
        <v/>
      </c>
      <c r="D372" s="49" t="str">
        <f t="shared" si="61"/>
        <v/>
      </c>
      <c r="E372" s="49" t="str">
        <f t="shared" si="52"/>
        <v/>
      </c>
      <c r="F372" s="52" t="e">
        <f>+IF('Cálculos '!#REF!="","",'Cálculos '!#REF!)</f>
        <v>#REF!</v>
      </c>
      <c r="G372" s="50" t="str">
        <f t="shared" si="58"/>
        <v/>
      </c>
      <c r="H372" s="51" t="str">
        <f t="shared" si="59"/>
        <v/>
      </c>
      <c r="I372" s="48" t="e">
        <f t="shared" si="54"/>
        <v>#REF!</v>
      </c>
      <c r="J372" s="81" t="e">
        <f t="shared" si="55"/>
        <v>#REF!</v>
      </c>
      <c r="K372" s="76" t="str">
        <f t="shared" si="60"/>
        <v/>
      </c>
      <c r="L372" s="77" t="str">
        <f t="shared" si="60"/>
        <v/>
      </c>
    </row>
    <row r="373" spans="2:12" x14ac:dyDescent="0.3">
      <c r="B373" s="67">
        <f t="shared" si="53"/>
        <v>158</v>
      </c>
      <c r="C373" s="57" t="str">
        <f t="shared" si="61"/>
        <v/>
      </c>
      <c r="D373" s="49" t="str">
        <f t="shared" si="61"/>
        <v/>
      </c>
      <c r="E373" s="49" t="str">
        <f t="shared" si="52"/>
        <v/>
      </c>
      <c r="F373" s="52" t="e">
        <f>+IF('Cálculos '!#REF!="","",'Cálculos '!#REF!)</f>
        <v>#REF!</v>
      </c>
      <c r="G373" s="50" t="str">
        <f t="shared" si="58"/>
        <v/>
      </c>
      <c r="H373" s="51" t="str">
        <f t="shared" si="59"/>
        <v/>
      </c>
      <c r="I373" s="48" t="e">
        <f t="shared" si="54"/>
        <v>#REF!</v>
      </c>
      <c r="J373" s="81" t="e">
        <f t="shared" si="55"/>
        <v>#REF!</v>
      </c>
      <c r="K373" s="76" t="str">
        <f t="shared" si="60"/>
        <v/>
      </c>
      <c r="L373" s="77" t="str">
        <f t="shared" si="60"/>
        <v/>
      </c>
    </row>
    <row r="374" spans="2:12" x14ac:dyDescent="0.3">
      <c r="B374" s="67">
        <f t="shared" si="53"/>
        <v>159</v>
      </c>
      <c r="C374" s="57" t="str">
        <f t="shared" si="61"/>
        <v/>
      </c>
      <c r="D374" s="49" t="str">
        <f t="shared" si="61"/>
        <v/>
      </c>
      <c r="E374" s="49" t="str">
        <f t="shared" si="52"/>
        <v/>
      </c>
      <c r="F374" s="52" t="e">
        <f>+IF('Cálculos '!#REF!="","",'Cálculos '!#REF!)</f>
        <v>#REF!</v>
      </c>
      <c r="G374" s="50" t="str">
        <f t="shared" si="58"/>
        <v/>
      </c>
      <c r="H374" s="51" t="str">
        <f t="shared" si="59"/>
        <v/>
      </c>
      <c r="I374" s="48" t="e">
        <f t="shared" si="54"/>
        <v>#REF!</v>
      </c>
      <c r="J374" s="81" t="e">
        <f t="shared" si="55"/>
        <v>#REF!</v>
      </c>
      <c r="K374" s="76" t="str">
        <f t="shared" si="60"/>
        <v/>
      </c>
      <c r="L374" s="77" t="str">
        <f t="shared" si="60"/>
        <v/>
      </c>
    </row>
    <row r="375" spans="2:12" x14ac:dyDescent="0.3">
      <c r="B375" s="67">
        <f t="shared" si="53"/>
        <v>160</v>
      </c>
      <c r="C375" s="57" t="str">
        <f t="shared" si="61"/>
        <v/>
      </c>
      <c r="D375" s="49" t="str">
        <f t="shared" si="61"/>
        <v/>
      </c>
      <c r="E375" s="49" t="str">
        <f t="shared" si="52"/>
        <v/>
      </c>
      <c r="F375" s="52" t="e">
        <f>+IF('Cálculos '!#REF!="","",'Cálculos '!#REF!)</f>
        <v>#REF!</v>
      </c>
      <c r="G375" s="50" t="str">
        <f t="shared" si="58"/>
        <v/>
      </c>
      <c r="H375" s="51" t="str">
        <f t="shared" si="59"/>
        <v/>
      </c>
      <c r="I375" s="48" t="e">
        <f t="shared" si="54"/>
        <v>#REF!</v>
      </c>
      <c r="J375" s="81" t="e">
        <f t="shared" si="55"/>
        <v>#REF!</v>
      </c>
      <c r="K375" s="76" t="str">
        <f t="shared" si="60"/>
        <v/>
      </c>
      <c r="L375" s="77" t="str">
        <f t="shared" si="60"/>
        <v/>
      </c>
    </row>
    <row r="376" spans="2:12" x14ac:dyDescent="0.3">
      <c r="B376" s="67">
        <f t="shared" si="53"/>
        <v>161</v>
      </c>
      <c r="C376" s="57" t="str">
        <f t="shared" si="61"/>
        <v/>
      </c>
      <c r="D376" s="49" t="str">
        <f t="shared" si="61"/>
        <v/>
      </c>
      <c r="E376" s="49" t="str">
        <f t="shared" si="52"/>
        <v/>
      </c>
      <c r="F376" s="52" t="e">
        <f>+IF('Cálculos '!#REF!="","",'Cálculos '!#REF!)</f>
        <v>#REF!</v>
      </c>
      <c r="G376" s="50" t="str">
        <f t="shared" si="58"/>
        <v/>
      </c>
      <c r="H376" s="51" t="str">
        <f t="shared" si="59"/>
        <v/>
      </c>
      <c r="I376" s="48" t="e">
        <f t="shared" si="54"/>
        <v>#REF!</v>
      </c>
      <c r="J376" s="81" t="e">
        <f t="shared" si="55"/>
        <v>#REF!</v>
      </c>
      <c r="K376" s="76" t="str">
        <f t="shared" si="60"/>
        <v/>
      </c>
      <c r="L376" s="77" t="str">
        <f t="shared" si="60"/>
        <v/>
      </c>
    </row>
    <row r="377" spans="2:12" x14ac:dyDescent="0.3">
      <c r="B377" s="67">
        <f t="shared" si="53"/>
        <v>162</v>
      </c>
      <c r="C377" s="57" t="str">
        <f t="shared" si="61"/>
        <v/>
      </c>
      <c r="D377" s="49" t="str">
        <f t="shared" si="61"/>
        <v/>
      </c>
      <c r="E377" s="49" t="str">
        <f t="shared" si="52"/>
        <v/>
      </c>
      <c r="F377" s="52" t="e">
        <f>+IF('Cálculos '!#REF!="","",'Cálculos '!#REF!)</f>
        <v>#REF!</v>
      </c>
      <c r="G377" s="50" t="str">
        <f t="shared" si="58"/>
        <v/>
      </c>
      <c r="H377" s="51" t="str">
        <f t="shared" si="59"/>
        <v/>
      </c>
      <c r="I377" s="48" t="e">
        <f t="shared" si="54"/>
        <v>#REF!</v>
      </c>
      <c r="J377" s="81" t="e">
        <f t="shared" si="55"/>
        <v>#REF!</v>
      </c>
      <c r="K377" s="76" t="str">
        <f t="shared" ref="K377:L392" si="62">+IF(K170="","",K170)</f>
        <v/>
      </c>
      <c r="L377" s="77" t="str">
        <f t="shared" si="62"/>
        <v/>
      </c>
    </row>
    <row r="378" spans="2:12" x14ac:dyDescent="0.3">
      <c r="B378" s="67">
        <f t="shared" si="53"/>
        <v>163</v>
      </c>
      <c r="C378" s="57" t="str">
        <f t="shared" si="61"/>
        <v/>
      </c>
      <c r="D378" s="49" t="str">
        <f t="shared" si="61"/>
        <v/>
      </c>
      <c r="E378" s="49" t="str">
        <f t="shared" si="52"/>
        <v/>
      </c>
      <c r="F378" s="52" t="e">
        <f>+IF('Cálculos '!#REF!="","",'Cálculos '!#REF!)</f>
        <v>#REF!</v>
      </c>
      <c r="G378" s="50" t="str">
        <f t="shared" si="58"/>
        <v/>
      </c>
      <c r="H378" s="51" t="str">
        <f t="shared" si="59"/>
        <v/>
      </c>
      <c r="I378" s="48" t="e">
        <f t="shared" si="54"/>
        <v>#REF!</v>
      </c>
      <c r="J378" s="81" t="e">
        <f t="shared" si="55"/>
        <v>#REF!</v>
      </c>
      <c r="K378" s="76" t="str">
        <f t="shared" si="62"/>
        <v/>
      </c>
      <c r="L378" s="77" t="str">
        <f t="shared" si="62"/>
        <v/>
      </c>
    </row>
    <row r="379" spans="2:12" x14ac:dyDescent="0.3">
      <c r="B379" s="67">
        <f t="shared" si="53"/>
        <v>164</v>
      </c>
      <c r="C379" s="57" t="str">
        <f t="shared" si="61"/>
        <v/>
      </c>
      <c r="D379" s="49" t="str">
        <f t="shared" si="61"/>
        <v/>
      </c>
      <c r="E379" s="49" t="str">
        <f t="shared" si="52"/>
        <v/>
      </c>
      <c r="F379" s="52" t="e">
        <f>+IF('Cálculos '!#REF!="","",'Cálculos '!#REF!)</f>
        <v>#REF!</v>
      </c>
      <c r="G379" s="50" t="str">
        <f t="shared" si="58"/>
        <v/>
      </c>
      <c r="H379" s="51" t="str">
        <f t="shared" si="59"/>
        <v/>
      </c>
      <c r="I379" s="48" t="e">
        <f t="shared" si="54"/>
        <v>#REF!</v>
      </c>
      <c r="J379" s="81" t="e">
        <f t="shared" si="55"/>
        <v>#REF!</v>
      </c>
      <c r="K379" s="76" t="str">
        <f t="shared" si="62"/>
        <v/>
      </c>
      <c r="L379" s="77" t="str">
        <f t="shared" si="62"/>
        <v/>
      </c>
    </row>
    <row r="380" spans="2:12" x14ac:dyDescent="0.3">
      <c r="B380" s="67">
        <f t="shared" si="53"/>
        <v>165</v>
      </c>
      <c r="C380" s="57" t="str">
        <f t="shared" si="61"/>
        <v/>
      </c>
      <c r="D380" s="49" t="str">
        <f t="shared" si="61"/>
        <v/>
      </c>
      <c r="E380" s="49" t="str">
        <f t="shared" si="52"/>
        <v/>
      </c>
      <c r="F380" s="52" t="e">
        <f>+IF('Cálculos '!#REF!="","",'Cálculos '!#REF!)</f>
        <v>#REF!</v>
      </c>
      <c r="G380" s="50" t="str">
        <f t="shared" si="58"/>
        <v/>
      </c>
      <c r="H380" s="51" t="str">
        <f t="shared" si="59"/>
        <v/>
      </c>
      <c r="I380" s="48" t="e">
        <f t="shared" si="54"/>
        <v>#REF!</v>
      </c>
      <c r="J380" s="81" t="e">
        <f t="shared" si="55"/>
        <v>#REF!</v>
      </c>
      <c r="K380" s="76" t="str">
        <f t="shared" si="62"/>
        <v/>
      </c>
      <c r="L380" s="77" t="str">
        <f t="shared" si="62"/>
        <v/>
      </c>
    </row>
    <row r="381" spans="2:12" x14ac:dyDescent="0.3">
      <c r="B381" s="67">
        <f t="shared" si="53"/>
        <v>166</v>
      </c>
      <c r="C381" s="57" t="str">
        <f t="shared" si="61"/>
        <v/>
      </c>
      <c r="D381" s="49" t="str">
        <f t="shared" si="61"/>
        <v/>
      </c>
      <c r="E381" s="49" t="str">
        <f t="shared" si="52"/>
        <v/>
      </c>
      <c r="F381" s="52" t="e">
        <f>+IF('Cálculos '!#REF!="","",'Cálculos '!#REF!)</f>
        <v>#REF!</v>
      </c>
      <c r="G381" s="50" t="str">
        <f t="shared" si="58"/>
        <v/>
      </c>
      <c r="H381" s="51" t="str">
        <f t="shared" si="59"/>
        <v/>
      </c>
      <c r="I381" s="48" t="e">
        <f t="shared" si="54"/>
        <v>#REF!</v>
      </c>
      <c r="J381" s="81" t="e">
        <f t="shared" si="55"/>
        <v>#REF!</v>
      </c>
      <c r="K381" s="76" t="str">
        <f t="shared" si="62"/>
        <v/>
      </c>
      <c r="L381" s="77" t="str">
        <f t="shared" si="62"/>
        <v/>
      </c>
    </row>
    <row r="382" spans="2:12" x14ac:dyDescent="0.3">
      <c r="B382" s="67">
        <f t="shared" si="53"/>
        <v>167</v>
      </c>
      <c r="C382" s="57" t="str">
        <f t="shared" si="61"/>
        <v/>
      </c>
      <c r="D382" s="49" t="str">
        <f t="shared" si="61"/>
        <v/>
      </c>
      <c r="E382" s="49" t="str">
        <f t="shared" si="52"/>
        <v/>
      </c>
      <c r="F382" s="52" t="e">
        <f>+IF('Cálculos '!#REF!="","",'Cálculos '!#REF!)</f>
        <v>#REF!</v>
      </c>
      <c r="G382" s="50" t="str">
        <f t="shared" si="58"/>
        <v/>
      </c>
      <c r="H382" s="51" t="str">
        <f t="shared" si="59"/>
        <v/>
      </c>
      <c r="I382" s="48" t="e">
        <f t="shared" si="54"/>
        <v>#REF!</v>
      </c>
      <c r="J382" s="81" t="e">
        <f t="shared" si="55"/>
        <v>#REF!</v>
      </c>
      <c r="K382" s="76" t="str">
        <f t="shared" si="62"/>
        <v/>
      </c>
      <c r="L382" s="77" t="str">
        <f t="shared" si="62"/>
        <v/>
      </c>
    </row>
    <row r="383" spans="2:12" x14ac:dyDescent="0.3">
      <c r="B383" s="67">
        <f t="shared" si="53"/>
        <v>168</v>
      </c>
      <c r="C383" s="57" t="str">
        <f t="shared" si="61"/>
        <v/>
      </c>
      <c r="D383" s="49" t="str">
        <f t="shared" si="61"/>
        <v/>
      </c>
      <c r="E383" s="49" t="str">
        <f t="shared" si="52"/>
        <v/>
      </c>
      <c r="F383" s="52" t="e">
        <f>+IF('Cálculos '!#REF!="","",'Cálculos '!#REF!)</f>
        <v>#REF!</v>
      </c>
      <c r="G383" s="50" t="str">
        <f t="shared" si="58"/>
        <v/>
      </c>
      <c r="H383" s="51" t="str">
        <f t="shared" si="59"/>
        <v/>
      </c>
      <c r="I383" s="48" t="e">
        <f t="shared" si="54"/>
        <v>#REF!</v>
      </c>
      <c r="J383" s="81" t="e">
        <f t="shared" si="55"/>
        <v>#REF!</v>
      </c>
      <c r="K383" s="76" t="str">
        <f t="shared" si="62"/>
        <v/>
      </c>
      <c r="L383" s="77" t="str">
        <f t="shared" si="62"/>
        <v/>
      </c>
    </row>
    <row r="384" spans="2:12" x14ac:dyDescent="0.3">
      <c r="B384" s="67">
        <f t="shared" si="53"/>
        <v>169</v>
      </c>
      <c r="C384" s="57" t="str">
        <f t="shared" si="61"/>
        <v/>
      </c>
      <c r="D384" s="49" t="str">
        <f t="shared" si="61"/>
        <v/>
      </c>
      <c r="E384" s="49" t="str">
        <f t="shared" si="52"/>
        <v/>
      </c>
      <c r="F384" s="52" t="e">
        <f>+IF('Cálculos '!#REF!="","",'Cálculos '!#REF!)</f>
        <v>#REF!</v>
      </c>
      <c r="G384" s="50" t="str">
        <f t="shared" si="58"/>
        <v/>
      </c>
      <c r="H384" s="51" t="str">
        <f t="shared" si="59"/>
        <v/>
      </c>
      <c r="I384" s="48" t="e">
        <f t="shared" si="54"/>
        <v>#REF!</v>
      </c>
      <c r="J384" s="81" t="e">
        <f t="shared" si="55"/>
        <v>#REF!</v>
      </c>
      <c r="K384" s="76" t="str">
        <f t="shared" si="62"/>
        <v/>
      </c>
      <c r="L384" s="77" t="str">
        <f t="shared" si="62"/>
        <v/>
      </c>
    </row>
    <row r="385" spans="2:12" x14ac:dyDescent="0.3">
      <c r="B385" s="67">
        <f t="shared" si="53"/>
        <v>170</v>
      </c>
      <c r="C385" s="57" t="str">
        <f t="shared" si="61"/>
        <v/>
      </c>
      <c r="D385" s="49" t="str">
        <f t="shared" si="61"/>
        <v/>
      </c>
      <c r="E385" s="49" t="str">
        <f t="shared" si="52"/>
        <v/>
      </c>
      <c r="F385" s="52" t="e">
        <f>+IF('Cálculos '!#REF!="","",'Cálculos '!#REF!)</f>
        <v>#REF!</v>
      </c>
      <c r="G385" s="50" t="str">
        <f t="shared" si="58"/>
        <v/>
      </c>
      <c r="H385" s="51" t="str">
        <f t="shared" si="59"/>
        <v/>
      </c>
      <c r="I385" s="48" t="e">
        <f t="shared" si="54"/>
        <v>#REF!</v>
      </c>
      <c r="J385" s="81" t="e">
        <f t="shared" si="55"/>
        <v>#REF!</v>
      </c>
      <c r="K385" s="76" t="str">
        <f t="shared" si="62"/>
        <v/>
      </c>
      <c r="L385" s="77" t="str">
        <f t="shared" si="62"/>
        <v/>
      </c>
    </row>
    <row r="386" spans="2:12" x14ac:dyDescent="0.3">
      <c r="B386" s="67">
        <f t="shared" si="53"/>
        <v>171</v>
      </c>
      <c r="C386" s="57" t="str">
        <f t="shared" ref="C386:D401" si="63">IF(C179="","",C179)</f>
        <v/>
      </c>
      <c r="D386" s="49" t="str">
        <f t="shared" si="63"/>
        <v/>
      </c>
      <c r="E386" s="49" t="str">
        <f t="shared" si="52"/>
        <v/>
      </c>
      <c r="F386" s="52" t="e">
        <f>+IF('Cálculos '!#REF!="","",'Cálculos '!#REF!)</f>
        <v>#REF!</v>
      </c>
      <c r="G386" s="50" t="str">
        <f t="shared" si="58"/>
        <v/>
      </c>
      <c r="H386" s="51" t="str">
        <f t="shared" si="59"/>
        <v/>
      </c>
      <c r="I386" s="48" t="e">
        <f t="shared" si="54"/>
        <v>#REF!</v>
      </c>
      <c r="J386" s="81" t="e">
        <f t="shared" si="55"/>
        <v>#REF!</v>
      </c>
      <c r="K386" s="76" t="str">
        <f t="shared" si="62"/>
        <v/>
      </c>
      <c r="L386" s="77" t="str">
        <f t="shared" si="62"/>
        <v/>
      </c>
    </row>
    <row r="387" spans="2:12" x14ac:dyDescent="0.3">
      <c r="B387" s="67">
        <f t="shared" si="53"/>
        <v>172</v>
      </c>
      <c r="C387" s="57" t="str">
        <f t="shared" si="63"/>
        <v/>
      </c>
      <c r="D387" s="49" t="str">
        <f t="shared" si="63"/>
        <v/>
      </c>
      <c r="E387" s="49" t="str">
        <f t="shared" si="52"/>
        <v/>
      </c>
      <c r="F387" s="52" t="e">
        <f>+IF('Cálculos '!#REF!="","",'Cálculos '!#REF!)</f>
        <v>#REF!</v>
      </c>
      <c r="G387" s="50" t="str">
        <f t="shared" si="58"/>
        <v/>
      </c>
      <c r="H387" s="51" t="str">
        <f t="shared" si="59"/>
        <v/>
      </c>
      <c r="I387" s="48" t="e">
        <f t="shared" si="54"/>
        <v>#REF!</v>
      </c>
      <c r="J387" s="81" t="e">
        <f t="shared" si="55"/>
        <v>#REF!</v>
      </c>
      <c r="K387" s="76" t="str">
        <f t="shared" si="62"/>
        <v/>
      </c>
      <c r="L387" s="77" t="str">
        <f t="shared" si="62"/>
        <v/>
      </c>
    </row>
    <row r="388" spans="2:12" x14ac:dyDescent="0.3">
      <c r="B388" s="67">
        <f t="shared" si="53"/>
        <v>173</v>
      </c>
      <c r="C388" s="57" t="str">
        <f t="shared" si="63"/>
        <v/>
      </c>
      <c r="D388" s="49" t="str">
        <f t="shared" si="63"/>
        <v/>
      </c>
      <c r="E388" s="49" t="str">
        <f t="shared" si="52"/>
        <v/>
      </c>
      <c r="F388" s="52" t="e">
        <f>+IF('Cálculos '!#REF!="","",'Cálculos '!#REF!)</f>
        <v>#REF!</v>
      </c>
      <c r="G388" s="50" t="str">
        <f t="shared" si="58"/>
        <v/>
      </c>
      <c r="H388" s="51" t="str">
        <f t="shared" si="59"/>
        <v/>
      </c>
      <c r="I388" s="48" t="e">
        <f t="shared" si="54"/>
        <v>#REF!</v>
      </c>
      <c r="J388" s="81" t="e">
        <f t="shared" si="55"/>
        <v>#REF!</v>
      </c>
      <c r="K388" s="76" t="str">
        <f t="shared" si="62"/>
        <v/>
      </c>
      <c r="L388" s="77" t="str">
        <f t="shared" si="62"/>
        <v/>
      </c>
    </row>
    <row r="389" spans="2:12" x14ac:dyDescent="0.3">
      <c r="B389" s="67">
        <f t="shared" si="53"/>
        <v>174</v>
      </c>
      <c r="C389" s="57" t="str">
        <f t="shared" si="63"/>
        <v/>
      </c>
      <c r="D389" s="49" t="str">
        <f t="shared" si="63"/>
        <v/>
      </c>
      <c r="E389" s="49" t="str">
        <f t="shared" si="52"/>
        <v/>
      </c>
      <c r="F389" s="52" t="e">
        <f>+IF('Cálculos '!#REF!="","",'Cálculos '!#REF!)</f>
        <v>#REF!</v>
      </c>
      <c r="G389" s="50" t="str">
        <f t="shared" si="58"/>
        <v/>
      </c>
      <c r="H389" s="51" t="str">
        <f t="shared" si="59"/>
        <v/>
      </c>
      <c r="I389" s="48" t="e">
        <f t="shared" si="54"/>
        <v>#REF!</v>
      </c>
      <c r="J389" s="81" t="e">
        <f t="shared" si="55"/>
        <v>#REF!</v>
      </c>
      <c r="K389" s="76" t="str">
        <f t="shared" si="62"/>
        <v/>
      </c>
      <c r="L389" s="77" t="str">
        <f t="shared" si="62"/>
        <v/>
      </c>
    </row>
    <row r="390" spans="2:12" x14ac:dyDescent="0.3">
      <c r="B390" s="67">
        <f t="shared" si="53"/>
        <v>175</v>
      </c>
      <c r="C390" s="57" t="str">
        <f t="shared" si="63"/>
        <v/>
      </c>
      <c r="D390" s="49" t="str">
        <f t="shared" si="63"/>
        <v/>
      </c>
      <c r="E390" s="49" t="str">
        <f t="shared" si="52"/>
        <v/>
      </c>
      <c r="F390" s="52" t="e">
        <f>+IF('Cálculos '!#REF!="","",'Cálculos '!#REF!)</f>
        <v>#REF!</v>
      </c>
      <c r="G390" s="50" t="str">
        <f t="shared" si="58"/>
        <v/>
      </c>
      <c r="H390" s="51" t="str">
        <f t="shared" si="59"/>
        <v/>
      </c>
      <c r="I390" s="48" t="e">
        <f t="shared" si="54"/>
        <v>#REF!</v>
      </c>
      <c r="J390" s="81" t="e">
        <f t="shared" si="55"/>
        <v>#REF!</v>
      </c>
      <c r="K390" s="76" t="str">
        <f t="shared" si="62"/>
        <v/>
      </c>
      <c r="L390" s="77" t="str">
        <f t="shared" si="62"/>
        <v/>
      </c>
    </row>
    <row r="391" spans="2:12" x14ac:dyDescent="0.3">
      <c r="B391" s="67">
        <f t="shared" si="53"/>
        <v>176</v>
      </c>
      <c r="C391" s="57" t="str">
        <f t="shared" si="63"/>
        <v/>
      </c>
      <c r="D391" s="49" t="str">
        <f t="shared" si="63"/>
        <v/>
      </c>
      <c r="E391" s="49" t="str">
        <f t="shared" si="52"/>
        <v/>
      </c>
      <c r="F391" s="52" t="e">
        <f>+IF('Cálculos '!#REF!="","",'Cálculos '!#REF!)</f>
        <v>#REF!</v>
      </c>
      <c r="G391" s="50" t="str">
        <f t="shared" si="58"/>
        <v/>
      </c>
      <c r="H391" s="51" t="str">
        <f t="shared" si="59"/>
        <v/>
      </c>
      <c r="I391" s="48" t="e">
        <f t="shared" si="54"/>
        <v>#REF!</v>
      </c>
      <c r="J391" s="81" t="e">
        <f t="shared" si="55"/>
        <v>#REF!</v>
      </c>
      <c r="K391" s="76" t="str">
        <f t="shared" si="62"/>
        <v/>
      </c>
      <c r="L391" s="77" t="str">
        <f t="shared" si="62"/>
        <v/>
      </c>
    </row>
    <row r="392" spans="2:12" x14ac:dyDescent="0.3">
      <c r="B392" s="67">
        <f t="shared" si="53"/>
        <v>177</v>
      </c>
      <c r="C392" s="57" t="str">
        <f t="shared" si="63"/>
        <v/>
      </c>
      <c r="D392" s="49" t="str">
        <f t="shared" si="63"/>
        <v/>
      </c>
      <c r="E392" s="49" t="str">
        <f t="shared" si="52"/>
        <v/>
      </c>
      <c r="F392" s="52" t="e">
        <f>+IF('Cálculos '!#REF!="","",'Cálculos '!#REF!)</f>
        <v>#REF!</v>
      </c>
      <c r="G392" s="50" t="str">
        <f t="shared" si="58"/>
        <v/>
      </c>
      <c r="H392" s="51" t="str">
        <f t="shared" si="59"/>
        <v/>
      </c>
      <c r="I392" s="48" t="e">
        <f t="shared" si="54"/>
        <v>#REF!</v>
      </c>
      <c r="J392" s="81" t="e">
        <f t="shared" si="55"/>
        <v>#REF!</v>
      </c>
      <c r="K392" s="76" t="str">
        <f t="shared" si="62"/>
        <v/>
      </c>
      <c r="L392" s="77" t="str">
        <f t="shared" si="62"/>
        <v/>
      </c>
    </row>
    <row r="393" spans="2:12" x14ac:dyDescent="0.3">
      <c r="B393" s="67">
        <f t="shared" si="53"/>
        <v>178</v>
      </c>
      <c r="C393" s="57" t="str">
        <f t="shared" si="63"/>
        <v/>
      </c>
      <c r="D393" s="49" t="str">
        <f t="shared" si="63"/>
        <v/>
      </c>
      <c r="E393" s="49" t="str">
        <f t="shared" si="52"/>
        <v/>
      </c>
      <c r="F393" s="52" t="e">
        <f>+IF('Cálculos '!#REF!="","",'Cálculos '!#REF!)</f>
        <v>#REF!</v>
      </c>
      <c r="G393" s="50" t="str">
        <f t="shared" si="58"/>
        <v/>
      </c>
      <c r="H393" s="51" t="str">
        <f t="shared" si="59"/>
        <v/>
      </c>
      <c r="I393" s="48" t="e">
        <f t="shared" si="54"/>
        <v>#REF!</v>
      </c>
      <c r="J393" s="81" t="e">
        <f t="shared" si="55"/>
        <v>#REF!</v>
      </c>
      <c r="K393" s="76" t="str">
        <f t="shared" ref="K393:L408" si="64">+IF(K186="","",K186)</f>
        <v/>
      </c>
      <c r="L393" s="77" t="str">
        <f t="shared" si="64"/>
        <v/>
      </c>
    </row>
    <row r="394" spans="2:12" x14ac:dyDescent="0.3">
      <c r="B394" s="67">
        <f t="shared" si="53"/>
        <v>179</v>
      </c>
      <c r="C394" s="57" t="str">
        <f t="shared" si="63"/>
        <v/>
      </c>
      <c r="D394" s="49" t="str">
        <f t="shared" si="63"/>
        <v/>
      </c>
      <c r="E394" s="49" t="str">
        <f t="shared" si="52"/>
        <v/>
      </c>
      <c r="F394" s="52" t="e">
        <f>+IF('Cálculos '!#REF!="","",'Cálculos '!#REF!)</f>
        <v>#REF!</v>
      </c>
      <c r="G394" s="50" t="str">
        <f t="shared" si="58"/>
        <v/>
      </c>
      <c r="H394" s="51" t="str">
        <f t="shared" si="59"/>
        <v/>
      </c>
      <c r="I394" s="48" t="e">
        <f t="shared" si="54"/>
        <v>#REF!</v>
      </c>
      <c r="J394" s="81" t="e">
        <f t="shared" si="55"/>
        <v>#REF!</v>
      </c>
      <c r="K394" s="76" t="str">
        <f t="shared" si="64"/>
        <v/>
      </c>
      <c r="L394" s="77" t="str">
        <f t="shared" si="64"/>
        <v/>
      </c>
    </row>
    <row r="395" spans="2:12" x14ac:dyDescent="0.3">
      <c r="B395" s="67">
        <f t="shared" si="53"/>
        <v>180</v>
      </c>
      <c r="C395" s="57" t="str">
        <f t="shared" si="63"/>
        <v/>
      </c>
      <c r="D395" s="49" t="str">
        <f t="shared" si="63"/>
        <v/>
      </c>
      <c r="E395" s="49" t="str">
        <f t="shared" si="52"/>
        <v/>
      </c>
      <c r="F395" s="52" t="e">
        <f>+IF('Cálculos '!#REF!="","",'Cálculos '!#REF!)</f>
        <v>#REF!</v>
      </c>
      <c r="G395" s="50" t="str">
        <f t="shared" si="58"/>
        <v/>
      </c>
      <c r="H395" s="51" t="str">
        <f t="shared" si="59"/>
        <v/>
      </c>
      <c r="I395" s="48" t="e">
        <f t="shared" si="54"/>
        <v>#REF!</v>
      </c>
      <c r="J395" s="81" t="e">
        <f t="shared" si="55"/>
        <v>#REF!</v>
      </c>
      <c r="K395" s="76" t="str">
        <f t="shared" si="64"/>
        <v/>
      </c>
      <c r="L395" s="77" t="str">
        <f t="shared" si="64"/>
        <v/>
      </c>
    </row>
    <row r="396" spans="2:12" x14ac:dyDescent="0.3">
      <c r="B396" s="67">
        <f t="shared" si="53"/>
        <v>181</v>
      </c>
      <c r="C396" s="57" t="str">
        <f t="shared" si="63"/>
        <v/>
      </c>
      <c r="D396" s="49" t="str">
        <f t="shared" si="63"/>
        <v/>
      </c>
      <c r="E396" s="49" t="str">
        <f t="shared" si="52"/>
        <v/>
      </c>
      <c r="F396" s="52" t="e">
        <f>+IF('Cálculos '!#REF!="","",'Cálculos '!#REF!)</f>
        <v>#REF!</v>
      </c>
      <c r="G396" s="50" t="str">
        <f t="shared" si="58"/>
        <v/>
      </c>
      <c r="H396" s="51" t="str">
        <f t="shared" si="59"/>
        <v/>
      </c>
      <c r="I396" s="48" t="e">
        <f t="shared" si="54"/>
        <v>#REF!</v>
      </c>
      <c r="J396" s="81" t="e">
        <f t="shared" si="55"/>
        <v>#REF!</v>
      </c>
      <c r="K396" s="76" t="str">
        <f t="shared" si="64"/>
        <v/>
      </c>
      <c r="L396" s="77" t="str">
        <f t="shared" si="64"/>
        <v/>
      </c>
    </row>
    <row r="397" spans="2:12" x14ac:dyDescent="0.3">
      <c r="B397" s="67">
        <f t="shared" si="53"/>
        <v>182</v>
      </c>
      <c r="C397" s="57" t="str">
        <f t="shared" si="63"/>
        <v/>
      </c>
      <c r="D397" s="49" t="str">
        <f t="shared" si="63"/>
        <v/>
      </c>
      <c r="E397" s="49" t="str">
        <f t="shared" si="52"/>
        <v/>
      </c>
      <c r="F397" s="52" t="e">
        <f>+IF('Cálculos '!#REF!="","",'Cálculos '!#REF!)</f>
        <v>#REF!</v>
      </c>
      <c r="G397" s="50" t="str">
        <f t="shared" si="58"/>
        <v/>
      </c>
      <c r="H397" s="51" t="str">
        <f t="shared" si="59"/>
        <v/>
      </c>
      <c r="I397" s="48" t="e">
        <f t="shared" si="54"/>
        <v>#REF!</v>
      </c>
      <c r="J397" s="81" t="e">
        <f t="shared" si="55"/>
        <v>#REF!</v>
      </c>
      <c r="K397" s="76" t="str">
        <f t="shared" si="64"/>
        <v/>
      </c>
      <c r="L397" s="77" t="str">
        <f t="shared" si="64"/>
        <v/>
      </c>
    </row>
    <row r="398" spans="2:12" x14ac:dyDescent="0.3">
      <c r="B398" s="67">
        <f t="shared" si="53"/>
        <v>183</v>
      </c>
      <c r="C398" s="57" t="str">
        <f t="shared" si="63"/>
        <v/>
      </c>
      <c r="D398" s="49" t="str">
        <f t="shared" si="63"/>
        <v/>
      </c>
      <c r="E398" s="49" t="str">
        <f t="shared" si="52"/>
        <v/>
      </c>
      <c r="F398" s="52" t="e">
        <f>+IF('Cálculos '!#REF!="","",'Cálculos '!#REF!)</f>
        <v>#REF!</v>
      </c>
      <c r="G398" s="50" t="str">
        <f t="shared" si="58"/>
        <v/>
      </c>
      <c r="H398" s="51" t="str">
        <f t="shared" si="59"/>
        <v/>
      </c>
      <c r="I398" s="48" t="e">
        <f t="shared" si="54"/>
        <v>#REF!</v>
      </c>
      <c r="J398" s="81" t="e">
        <f t="shared" si="55"/>
        <v>#REF!</v>
      </c>
      <c r="K398" s="76" t="str">
        <f t="shared" si="64"/>
        <v/>
      </c>
      <c r="L398" s="77" t="str">
        <f t="shared" si="64"/>
        <v/>
      </c>
    </row>
    <row r="399" spans="2:12" x14ac:dyDescent="0.3">
      <c r="B399" s="67">
        <f t="shared" si="53"/>
        <v>184</v>
      </c>
      <c r="C399" s="57" t="str">
        <f t="shared" si="63"/>
        <v/>
      </c>
      <c r="D399" s="49" t="str">
        <f t="shared" si="63"/>
        <v/>
      </c>
      <c r="E399" s="49" t="str">
        <f t="shared" si="52"/>
        <v/>
      </c>
      <c r="F399" s="52" t="e">
        <f>+IF('Cálculos '!#REF!="","",'Cálculos '!#REF!)</f>
        <v>#REF!</v>
      </c>
      <c r="G399" s="50" t="str">
        <f t="shared" si="58"/>
        <v/>
      </c>
      <c r="H399" s="51" t="str">
        <f t="shared" si="59"/>
        <v/>
      </c>
      <c r="I399" s="48" t="e">
        <f t="shared" si="54"/>
        <v>#REF!</v>
      </c>
      <c r="J399" s="81" t="e">
        <f t="shared" si="55"/>
        <v>#REF!</v>
      </c>
      <c r="K399" s="76" t="str">
        <f t="shared" si="64"/>
        <v/>
      </c>
      <c r="L399" s="77" t="str">
        <f t="shared" si="64"/>
        <v/>
      </c>
    </row>
    <row r="400" spans="2:12" x14ac:dyDescent="0.3">
      <c r="B400" s="67">
        <f t="shared" si="53"/>
        <v>185</v>
      </c>
      <c r="C400" s="57" t="str">
        <f t="shared" si="63"/>
        <v/>
      </c>
      <c r="D400" s="49" t="str">
        <f t="shared" si="63"/>
        <v/>
      </c>
      <c r="E400" s="49" t="str">
        <f t="shared" si="52"/>
        <v/>
      </c>
      <c r="F400" s="52" t="e">
        <f>+IF('Cálculos '!#REF!="","",'Cálculos '!#REF!)</f>
        <v>#REF!</v>
      </c>
      <c r="G400" s="50" t="str">
        <f t="shared" si="58"/>
        <v/>
      </c>
      <c r="H400" s="51" t="str">
        <f t="shared" si="59"/>
        <v/>
      </c>
      <c r="I400" s="48" t="e">
        <f t="shared" si="54"/>
        <v>#REF!</v>
      </c>
      <c r="J400" s="81" t="e">
        <f t="shared" si="55"/>
        <v>#REF!</v>
      </c>
      <c r="K400" s="76" t="str">
        <f t="shared" si="64"/>
        <v/>
      </c>
      <c r="L400" s="77" t="str">
        <f t="shared" si="64"/>
        <v/>
      </c>
    </row>
    <row r="401" spans="2:12" x14ac:dyDescent="0.3">
      <c r="B401" s="67">
        <f t="shared" si="53"/>
        <v>186</v>
      </c>
      <c r="C401" s="57" t="str">
        <f t="shared" si="63"/>
        <v/>
      </c>
      <c r="D401" s="49" t="str">
        <f t="shared" si="63"/>
        <v/>
      </c>
      <c r="E401" s="49" t="str">
        <f t="shared" si="52"/>
        <v/>
      </c>
      <c r="F401" s="52" t="e">
        <f>+IF('Cálculos '!#REF!="","",'Cálculos '!#REF!)</f>
        <v>#REF!</v>
      </c>
      <c r="G401" s="50" t="str">
        <f t="shared" si="58"/>
        <v/>
      </c>
      <c r="H401" s="51" t="str">
        <f t="shared" si="59"/>
        <v/>
      </c>
      <c r="I401" s="48" t="e">
        <f t="shared" si="54"/>
        <v>#REF!</v>
      </c>
      <c r="J401" s="81" t="e">
        <f t="shared" si="55"/>
        <v>#REF!</v>
      </c>
      <c r="K401" s="76" t="str">
        <f t="shared" si="64"/>
        <v/>
      </c>
      <c r="L401" s="77" t="str">
        <f t="shared" si="64"/>
        <v/>
      </c>
    </row>
    <row r="402" spans="2:12" x14ac:dyDescent="0.3">
      <c r="B402" s="67">
        <f t="shared" si="53"/>
        <v>187</v>
      </c>
      <c r="C402" s="57" t="str">
        <f t="shared" ref="C402:D417" si="65">IF(C195="","",C195)</f>
        <v/>
      </c>
      <c r="D402" s="49" t="str">
        <f t="shared" si="65"/>
        <v/>
      </c>
      <c r="E402" s="49" t="str">
        <f t="shared" si="52"/>
        <v/>
      </c>
      <c r="F402" s="52" t="e">
        <f>+IF('Cálculos '!#REF!="","",'Cálculos '!#REF!)</f>
        <v>#REF!</v>
      </c>
      <c r="G402" s="50" t="str">
        <f t="shared" si="58"/>
        <v/>
      </c>
      <c r="H402" s="51" t="str">
        <f t="shared" si="59"/>
        <v/>
      </c>
      <c r="I402" s="48" t="e">
        <f t="shared" si="54"/>
        <v>#REF!</v>
      </c>
      <c r="J402" s="81" t="e">
        <f t="shared" si="55"/>
        <v>#REF!</v>
      </c>
      <c r="K402" s="76" t="str">
        <f t="shared" si="64"/>
        <v/>
      </c>
      <c r="L402" s="77" t="str">
        <f t="shared" si="64"/>
        <v/>
      </c>
    </row>
    <row r="403" spans="2:12" x14ac:dyDescent="0.3">
      <c r="B403" s="67">
        <f t="shared" si="53"/>
        <v>188</v>
      </c>
      <c r="C403" s="57" t="str">
        <f t="shared" si="65"/>
        <v/>
      </c>
      <c r="D403" s="49" t="str">
        <f t="shared" si="65"/>
        <v/>
      </c>
      <c r="E403" s="49" t="str">
        <f t="shared" si="52"/>
        <v/>
      </c>
      <c r="F403" s="52" t="e">
        <f>+IF('Cálculos '!#REF!="","",'Cálculos '!#REF!)</f>
        <v>#REF!</v>
      </c>
      <c r="G403" s="50" t="str">
        <f t="shared" si="58"/>
        <v/>
      </c>
      <c r="H403" s="51" t="str">
        <f t="shared" si="59"/>
        <v/>
      </c>
      <c r="I403" s="48" t="e">
        <f t="shared" si="54"/>
        <v>#REF!</v>
      </c>
      <c r="J403" s="81" t="e">
        <f t="shared" si="55"/>
        <v>#REF!</v>
      </c>
      <c r="K403" s="76" t="str">
        <f t="shared" si="64"/>
        <v/>
      </c>
      <c r="L403" s="77" t="str">
        <f t="shared" si="64"/>
        <v/>
      </c>
    </row>
    <row r="404" spans="2:12" x14ac:dyDescent="0.3">
      <c r="B404" s="67">
        <f t="shared" si="53"/>
        <v>189</v>
      </c>
      <c r="C404" s="57" t="str">
        <f t="shared" si="65"/>
        <v/>
      </c>
      <c r="D404" s="49" t="str">
        <f t="shared" si="65"/>
        <v/>
      </c>
      <c r="E404" s="49" t="str">
        <f t="shared" si="52"/>
        <v/>
      </c>
      <c r="F404" s="52" t="e">
        <f>+IF('Cálculos '!#REF!="","",'Cálculos '!#REF!)</f>
        <v>#REF!</v>
      </c>
      <c r="G404" s="50" t="str">
        <f t="shared" si="58"/>
        <v/>
      </c>
      <c r="H404" s="51" t="str">
        <f t="shared" si="59"/>
        <v/>
      </c>
      <c r="I404" s="48" t="e">
        <f t="shared" si="54"/>
        <v>#REF!</v>
      </c>
      <c r="J404" s="81" t="e">
        <f t="shared" si="55"/>
        <v>#REF!</v>
      </c>
      <c r="K404" s="76" t="str">
        <f t="shared" si="64"/>
        <v/>
      </c>
      <c r="L404" s="77" t="str">
        <f t="shared" si="64"/>
        <v/>
      </c>
    </row>
    <row r="405" spans="2:12" x14ac:dyDescent="0.3">
      <c r="B405" s="67">
        <f t="shared" si="53"/>
        <v>190</v>
      </c>
      <c r="C405" s="57" t="str">
        <f t="shared" si="65"/>
        <v/>
      </c>
      <c r="D405" s="49" t="str">
        <f t="shared" si="65"/>
        <v/>
      </c>
      <c r="E405" s="49" t="str">
        <f t="shared" si="52"/>
        <v/>
      </c>
      <c r="F405" s="52" t="e">
        <f>+IF('Cálculos '!#REF!="","",'Cálculos '!#REF!)</f>
        <v>#REF!</v>
      </c>
      <c r="G405" s="50" t="str">
        <f t="shared" si="58"/>
        <v/>
      </c>
      <c r="H405" s="51" t="str">
        <f t="shared" si="59"/>
        <v/>
      </c>
      <c r="I405" s="48" t="e">
        <f t="shared" si="54"/>
        <v>#REF!</v>
      </c>
      <c r="J405" s="81" t="e">
        <f t="shared" si="55"/>
        <v>#REF!</v>
      </c>
      <c r="K405" s="76" t="str">
        <f t="shared" si="64"/>
        <v/>
      </c>
      <c r="L405" s="77" t="str">
        <f t="shared" si="64"/>
        <v/>
      </c>
    </row>
    <row r="406" spans="2:12" x14ac:dyDescent="0.3">
      <c r="B406" s="67">
        <f t="shared" si="53"/>
        <v>191</v>
      </c>
      <c r="C406" s="57" t="str">
        <f t="shared" si="65"/>
        <v/>
      </c>
      <c r="D406" s="49" t="str">
        <f t="shared" si="65"/>
        <v/>
      </c>
      <c r="E406" s="49" t="str">
        <f t="shared" si="52"/>
        <v/>
      </c>
      <c r="F406" s="52" t="e">
        <f>+IF('Cálculos '!#REF!="","",'Cálculos '!#REF!)</f>
        <v>#REF!</v>
      </c>
      <c r="G406" s="50" t="str">
        <f t="shared" si="58"/>
        <v/>
      </c>
      <c r="H406" s="51" t="str">
        <f t="shared" si="59"/>
        <v/>
      </c>
      <c r="I406" s="48" t="e">
        <f t="shared" si="54"/>
        <v>#REF!</v>
      </c>
      <c r="J406" s="81" t="e">
        <f t="shared" si="55"/>
        <v>#REF!</v>
      </c>
      <c r="K406" s="76" t="str">
        <f t="shared" si="64"/>
        <v/>
      </c>
      <c r="L406" s="77" t="str">
        <f t="shared" si="64"/>
        <v/>
      </c>
    </row>
    <row r="407" spans="2:12" x14ac:dyDescent="0.3">
      <c r="B407" s="67">
        <f t="shared" si="53"/>
        <v>192</v>
      </c>
      <c r="C407" s="57" t="str">
        <f t="shared" si="65"/>
        <v/>
      </c>
      <c r="D407" s="49" t="str">
        <f t="shared" si="65"/>
        <v/>
      </c>
      <c r="E407" s="49" t="str">
        <f t="shared" si="52"/>
        <v/>
      </c>
      <c r="F407" s="52" t="e">
        <f>+IF('Cálculos '!#REF!="","",'Cálculos '!#REF!)</f>
        <v>#REF!</v>
      </c>
      <c r="G407" s="50" t="str">
        <f t="shared" si="58"/>
        <v/>
      </c>
      <c r="H407" s="51" t="str">
        <f t="shared" si="59"/>
        <v/>
      </c>
      <c r="I407" s="48" t="e">
        <f t="shared" si="54"/>
        <v>#REF!</v>
      </c>
      <c r="J407" s="81" t="e">
        <f t="shared" si="55"/>
        <v>#REF!</v>
      </c>
      <c r="K407" s="76" t="str">
        <f t="shared" si="64"/>
        <v/>
      </c>
      <c r="L407" s="77" t="str">
        <f t="shared" si="64"/>
        <v/>
      </c>
    </row>
    <row r="408" spans="2:12" x14ac:dyDescent="0.3">
      <c r="B408" s="67">
        <f t="shared" si="53"/>
        <v>193</v>
      </c>
      <c r="C408" s="57" t="str">
        <f t="shared" si="65"/>
        <v/>
      </c>
      <c r="D408" s="49" t="str">
        <f t="shared" si="65"/>
        <v/>
      </c>
      <c r="E408" s="49" t="str">
        <f t="shared" ref="E408:E417" si="66">+E201</f>
        <v/>
      </c>
      <c r="F408" s="52" t="e">
        <f>+IF('Cálculos '!#REF!="","",'Cálculos '!#REF!)</f>
        <v>#REF!</v>
      </c>
      <c r="G408" s="50" t="str">
        <f t="shared" si="58"/>
        <v/>
      </c>
      <c r="H408" s="51" t="str">
        <f t="shared" si="59"/>
        <v/>
      </c>
      <c r="I408" s="48" t="e">
        <f t="shared" si="54"/>
        <v>#REF!</v>
      </c>
      <c r="J408" s="81" t="e">
        <f t="shared" si="55"/>
        <v>#REF!</v>
      </c>
      <c r="K408" s="76" t="str">
        <f t="shared" si="64"/>
        <v/>
      </c>
      <c r="L408" s="77" t="str">
        <f t="shared" si="64"/>
        <v/>
      </c>
    </row>
    <row r="409" spans="2:12" x14ac:dyDescent="0.3">
      <c r="B409" s="67">
        <f t="shared" ref="B409:B417" si="67">+B408+1</f>
        <v>194</v>
      </c>
      <c r="C409" s="57" t="str">
        <f t="shared" si="65"/>
        <v/>
      </c>
      <c r="D409" s="49" t="str">
        <f t="shared" si="65"/>
        <v/>
      </c>
      <c r="E409" s="49" t="str">
        <f t="shared" si="66"/>
        <v/>
      </c>
      <c r="F409" s="52" t="e">
        <f>+IF('Cálculos '!#REF!="","",'Cálculos '!#REF!)</f>
        <v>#REF!</v>
      </c>
      <c r="G409" s="50" t="str">
        <f t="shared" si="58"/>
        <v/>
      </c>
      <c r="H409" s="51" t="str">
        <f t="shared" si="59"/>
        <v/>
      </c>
      <c r="I409" s="48" t="e">
        <f t="shared" ref="I409:I417" si="68">IF(F409="","",SUM(G409*11.5%))</f>
        <v>#REF!</v>
      </c>
      <c r="J409" s="81" t="e">
        <f t="shared" ref="J409:J417" si="69">IF(F409="","",SUM(G409+H409+I409))</f>
        <v>#REF!</v>
      </c>
      <c r="K409" s="76" t="str">
        <f t="shared" ref="K409:L417" si="70">+IF(K202="","",K202)</f>
        <v/>
      </c>
      <c r="L409" s="77" t="str">
        <f t="shared" si="70"/>
        <v/>
      </c>
    </row>
    <row r="410" spans="2:12" x14ac:dyDescent="0.3">
      <c r="B410" s="67">
        <f t="shared" si="67"/>
        <v>195</v>
      </c>
      <c r="C410" s="57" t="str">
        <f t="shared" si="65"/>
        <v/>
      </c>
      <c r="D410" s="49" t="str">
        <f t="shared" si="65"/>
        <v/>
      </c>
      <c r="E410" s="49" t="str">
        <f t="shared" si="66"/>
        <v/>
      </c>
      <c r="F410" s="52" t="e">
        <f>+IF('Cálculos '!#REF!="","",'Cálculos '!#REF!)</f>
        <v>#REF!</v>
      </c>
      <c r="G410" s="50" t="str">
        <f t="shared" si="58"/>
        <v/>
      </c>
      <c r="H410" s="51" t="str">
        <f t="shared" si="59"/>
        <v/>
      </c>
      <c r="I410" s="48" t="e">
        <f t="shared" si="68"/>
        <v>#REF!</v>
      </c>
      <c r="J410" s="81" t="e">
        <f t="shared" si="69"/>
        <v>#REF!</v>
      </c>
      <c r="K410" s="76" t="str">
        <f t="shared" si="70"/>
        <v/>
      </c>
      <c r="L410" s="77" t="str">
        <f t="shared" si="70"/>
        <v/>
      </c>
    </row>
    <row r="411" spans="2:12" x14ac:dyDescent="0.3">
      <c r="B411" s="67">
        <f t="shared" si="67"/>
        <v>196</v>
      </c>
      <c r="C411" s="57" t="str">
        <f t="shared" si="65"/>
        <v/>
      </c>
      <c r="D411" s="49" t="str">
        <f t="shared" si="65"/>
        <v/>
      </c>
      <c r="E411" s="49" t="str">
        <f t="shared" si="66"/>
        <v/>
      </c>
      <c r="F411" s="52" t="e">
        <f>+IF('Cálculos '!#REF!="","",'Cálculos '!#REF!)</f>
        <v>#REF!</v>
      </c>
      <c r="G411" s="50" t="str">
        <f t="shared" si="58"/>
        <v/>
      </c>
      <c r="H411" s="51" t="str">
        <f t="shared" si="59"/>
        <v/>
      </c>
      <c r="I411" s="48" t="e">
        <f t="shared" si="68"/>
        <v>#REF!</v>
      </c>
      <c r="J411" s="81" t="e">
        <f t="shared" si="69"/>
        <v>#REF!</v>
      </c>
      <c r="K411" s="76" t="str">
        <f t="shared" si="70"/>
        <v/>
      </c>
      <c r="L411" s="77" t="str">
        <f t="shared" si="70"/>
        <v/>
      </c>
    </row>
    <row r="412" spans="2:12" x14ac:dyDescent="0.3">
      <c r="B412" s="67">
        <f t="shared" si="67"/>
        <v>197</v>
      </c>
      <c r="C412" s="57" t="str">
        <f t="shared" si="65"/>
        <v/>
      </c>
      <c r="D412" s="49" t="str">
        <f t="shared" si="65"/>
        <v/>
      </c>
      <c r="E412" s="49" t="str">
        <f t="shared" si="66"/>
        <v/>
      </c>
      <c r="F412" s="52" t="e">
        <f>+IF('Cálculos '!#REF!="","",'Cálculos '!#REF!)</f>
        <v>#REF!</v>
      </c>
      <c r="G412" s="50" t="str">
        <f t="shared" si="58"/>
        <v/>
      </c>
      <c r="H412" s="51" t="str">
        <f t="shared" si="59"/>
        <v/>
      </c>
      <c r="I412" s="48" t="e">
        <f t="shared" si="68"/>
        <v>#REF!</v>
      </c>
      <c r="J412" s="81" t="e">
        <f t="shared" si="69"/>
        <v>#REF!</v>
      </c>
      <c r="K412" s="76" t="str">
        <f t="shared" si="70"/>
        <v/>
      </c>
      <c r="L412" s="77" t="str">
        <f t="shared" si="70"/>
        <v/>
      </c>
    </row>
    <row r="413" spans="2:12" x14ac:dyDescent="0.3">
      <c r="B413" s="67">
        <f t="shared" si="67"/>
        <v>198</v>
      </c>
      <c r="C413" s="57" t="str">
        <f t="shared" si="65"/>
        <v/>
      </c>
      <c r="D413" s="49" t="str">
        <f t="shared" si="65"/>
        <v/>
      </c>
      <c r="E413" s="49" t="str">
        <f t="shared" si="66"/>
        <v/>
      </c>
      <c r="F413" s="52" t="e">
        <f>+IF('Cálculos '!#REF!="","",'Cálculos '!#REF!)</f>
        <v>#REF!</v>
      </c>
      <c r="G413" s="50" t="str">
        <f t="shared" si="58"/>
        <v/>
      </c>
      <c r="H413" s="51" t="str">
        <f t="shared" si="59"/>
        <v/>
      </c>
      <c r="I413" s="48" t="e">
        <f t="shared" si="68"/>
        <v>#REF!</v>
      </c>
      <c r="J413" s="81" t="e">
        <f t="shared" si="69"/>
        <v>#REF!</v>
      </c>
      <c r="K413" s="76" t="str">
        <f t="shared" si="70"/>
        <v/>
      </c>
      <c r="L413" s="77" t="str">
        <f t="shared" si="70"/>
        <v/>
      </c>
    </row>
    <row r="414" spans="2:12" x14ac:dyDescent="0.3">
      <c r="B414" s="67">
        <f t="shared" si="67"/>
        <v>199</v>
      </c>
      <c r="C414" s="57" t="str">
        <f t="shared" si="65"/>
        <v/>
      </c>
      <c r="D414" s="49" t="str">
        <f t="shared" si="65"/>
        <v/>
      </c>
      <c r="E414" s="49" t="str">
        <f t="shared" si="66"/>
        <v/>
      </c>
      <c r="F414" s="52" t="e">
        <f>+IF('Cálculos '!#REF!="","",'Cálculos '!#REF!)</f>
        <v>#REF!</v>
      </c>
      <c r="G414" s="50" t="str">
        <f t="shared" si="58"/>
        <v/>
      </c>
      <c r="H414" s="51" t="str">
        <f t="shared" si="59"/>
        <v/>
      </c>
      <c r="I414" s="48" t="e">
        <f t="shared" si="68"/>
        <v>#REF!</v>
      </c>
      <c r="J414" s="81" t="e">
        <f t="shared" si="69"/>
        <v>#REF!</v>
      </c>
      <c r="K414" s="76" t="str">
        <f t="shared" si="70"/>
        <v/>
      </c>
      <c r="L414" s="77" t="str">
        <f t="shared" si="70"/>
        <v/>
      </c>
    </row>
    <row r="415" spans="2:12" x14ac:dyDescent="0.3">
      <c r="B415" s="67">
        <f t="shared" si="67"/>
        <v>200</v>
      </c>
      <c r="C415" s="57" t="str">
        <f t="shared" si="65"/>
        <v/>
      </c>
      <c r="D415" s="49" t="str">
        <f t="shared" si="65"/>
        <v/>
      </c>
      <c r="E415" s="49" t="str">
        <f t="shared" si="66"/>
        <v/>
      </c>
      <c r="F415" s="52" t="e">
        <f>+IF('Cálculos '!#REF!="","",'Cálculos '!#REF!)</f>
        <v>#REF!</v>
      </c>
      <c r="G415" s="50" t="str">
        <f t="shared" si="58"/>
        <v/>
      </c>
      <c r="H415" s="51" t="str">
        <f t="shared" si="59"/>
        <v/>
      </c>
      <c r="I415" s="48" t="e">
        <f t="shared" si="68"/>
        <v>#REF!</v>
      </c>
      <c r="J415" s="81" t="e">
        <f t="shared" si="69"/>
        <v>#REF!</v>
      </c>
      <c r="K415" s="76" t="str">
        <f t="shared" si="70"/>
        <v/>
      </c>
      <c r="L415" s="77" t="str">
        <f t="shared" si="70"/>
        <v/>
      </c>
    </row>
    <row r="416" spans="2:12" x14ac:dyDescent="0.3">
      <c r="B416" s="67">
        <f t="shared" si="67"/>
        <v>201</v>
      </c>
      <c r="C416" s="57" t="str">
        <f t="shared" si="65"/>
        <v/>
      </c>
      <c r="D416" s="49" t="str">
        <f t="shared" si="65"/>
        <v/>
      </c>
      <c r="E416" s="49" t="str">
        <f t="shared" si="66"/>
        <v/>
      </c>
      <c r="F416" s="52" t="e">
        <f>+IF('Cálculos '!#REF!="","",'Cálculos '!#REF!)</f>
        <v>#REF!</v>
      </c>
      <c r="G416" s="50" t="str">
        <f t="shared" si="58"/>
        <v/>
      </c>
      <c r="H416" s="51" t="str">
        <f t="shared" si="59"/>
        <v/>
      </c>
      <c r="I416" s="48" t="e">
        <f t="shared" si="68"/>
        <v>#REF!</v>
      </c>
      <c r="J416" s="81" t="e">
        <f t="shared" si="69"/>
        <v>#REF!</v>
      </c>
      <c r="K416" s="76" t="str">
        <f t="shared" si="70"/>
        <v/>
      </c>
      <c r="L416" s="77" t="str">
        <f t="shared" si="70"/>
        <v/>
      </c>
    </row>
    <row r="417" spans="2:12" ht="17.25" thickBot="1" x14ac:dyDescent="0.35">
      <c r="B417" s="82">
        <f t="shared" si="67"/>
        <v>202</v>
      </c>
      <c r="C417" s="83" t="str">
        <f t="shared" si="65"/>
        <v/>
      </c>
      <c r="D417" s="84" t="str">
        <f t="shared" si="65"/>
        <v/>
      </c>
      <c r="E417" s="84" t="str">
        <f t="shared" si="66"/>
        <v/>
      </c>
      <c r="F417" s="85" t="e">
        <f>+IF('Cálculos '!#REF!="","",'Cálculos '!#REF!)</f>
        <v>#REF!</v>
      </c>
      <c r="G417" s="86" t="str">
        <f t="shared" si="58"/>
        <v/>
      </c>
      <c r="H417" s="87" t="str">
        <f t="shared" si="59"/>
        <v/>
      </c>
      <c r="I417" s="88" t="e">
        <f t="shared" si="68"/>
        <v>#REF!</v>
      </c>
      <c r="J417" s="89" t="e">
        <f t="shared" si="69"/>
        <v>#REF!</v>
      </c>
      <c r="K417" s="78" t="str">
        <f t="shared" si="70"/>
        <v/>
      </c>
      <c r="L417" s="79" t="str">
        <f t="shared" si="70"/>
        <v/>
      </c>
    </row>
    <row r="418" spans="2:12" ht="17.25" thickBot="1" x14ac:dyDescent="0.35">
      <c r="B418" s="585" t="s">
        <v>96</v>
      </c>
      <c r="C418" s="591"/>
      <c r="D418" s="591"/>
      <c r="E418" s="591"/>
      <c r="F418" s="591"/>
      <c r="G418" s="69" t="e">
        <f>SUM(G216:G417)</f>
        <v>#REF!</v>
      </c>
      <c r="H418" s="69">
        <f>SUM(H216:H417)</f>
        <v>0</v>
      </c>
      <c r="I418" s="69" t="e">
        <f>SUM(I216:I417)</f>
        <v>#REF!</v>
      </c>
      <c r="J418" s="70" t="e">
        <f>SUM(J216:J417)</f>
        <v>#REF!</v>
      </c>
    </row>
    <row r="419" spans="2:12" ht="17.25" thickBot="1" x14ac:dyDescent="0.35">
      <c r="I419" s="126" t="s">
        <v>98</v>
      </c>
      <c r="J419" s="128"/>
    </row>
    <row r="420" spans="2:12" ht="18" thickTop="1" thickBot="1" x14ac:dyDescent="0.35">
      <c r="I420" s="126" t="s">
        <v>97</v>
      </c>
      <c r="J420" s="43" t="e">
        <f>+J418-J419</f>
        <v>#REF!</v>
      </c>
      <c r="K420" s="135" t="e">
        <f>+IF(J418=0,"",IF(J420&gt;=0,"CUMPLE","NO CUMPLE"))</f>
        <v>#REF!</v>
      </c>
    </row>
    <row r="422" spans="2:12" x14ac:dyDescent="0.3">
      <c r="J422" s="45"/>
    </row>
    <row r="423" spans="2:12" x14ac:dyDescent="0.3">
      <c r="J423" s="45"/>
    </row>
    <row r="424" spans="2:12" x14ac:dyDescent="0.3">
      <c r="J424" s="45"/>
    </row>
    <row r="425" spans="2:12" x14ac:dyDescent="0.3">
      <c r="J425" s="45"/>
    </row>
  </sheetData>
  <mergeCells count="11">
    <mergeCell ref="T7:Z7"/>
    <mergeCell ref="T10:W10"/>
    <mergeCell ref="X10:Z10"/>
    <mergeCell ref="B418:F418"/>
    <mergeCell ref="M8:N8"/>
    <mergeCell ref="B214:J214"/>
    <mergeCell ref="B1:J1"/>
    <mergeCell ref="B2:J2"/>
    <mergeCell ref="B3:J5"/>
    <mergeCell ref="B7:J7"/>
    <mergeCell ref="B211:F211"/>
  </mergeCells>
  <conditionalFormatting sqref="J420">
    <cfRule type="cellIs" dxfId="3" priority="5" operator="lessThan">
      <formula>0</formula>
    </cfRule>
  </conditionalFormatting>
  <conditionalFormatting sqref="N9:N211">
    <cfRule type="cellIs" dxfId="2" priority="6" operator="equal">
      <formula>"NO CUMPLE"</formula>
    </cfRule>
  </conditionalFormatting>
  <conditionalFormatting sqref="X9">
    <cfRule type="cellIs" dxfId="1" priority="1" operator="notEqual">
      <formula>0</formula>
    </cfRule>
  </conditionalFormatting>
  <conditionalFormatting sqref="X9:Y9">
    <cfRule type="cellIs" dxfId="0" priority="4" operator="lessThan">
      <formula>0</formula>
    </cfRule>
  </conditionalFormatting>
  <dataValidations disablePrompts="1" count="1">
    <dataValidation type="list" allowBlank="1" showInputMessage="1" showErrorMessage="1" sqref="K216:L417 K9:L210" xr:uid="{DBA56EF1-B08C-4AA2-A03A-334DA2ECAE0B}">
      <formula1>$Q$9:$Q$10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7F6A5B-EB85-4F01-A034-ED43CCC57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Cálculos (julio11) (2)</vt:lpstr>
      <vt:lpstr>COMPARATIVO</vt:lpstr>
      <vt:lpstr>COMPARATIVO (2)</vt:lpstr>
      <vt:lpstr>Cálculos </vt:lpstr>
      <vt:lpstr>Precio unitario </vt:lpstr>
      <vt:lpstr>Variación </vt:lpstr>
      <vt:lpstr>Valor total</vt:lpstr>
      <vt:lpstr>RESUMEN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Marco Nel Vargas Montano</cp:lastModifiedBy>
  <cp:lastPrinted>2024-08-12T15:01:28Z</cp:lastPrinted>
  <dcterms:created xsi:type="dcterms:W3CDTF">2024-03-18T19:55:55Z</dcterms:created>
  <dcterms:modified xsi:type="dcterms:W3CDTF">2026-09-15T05:36:23Z</dcterms:modified>
</cp:coreProperties>
</file>